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D:\covid-19\"/>
    </mc:Choice>
  </mc:AlternateContent>
  <xr:revisionPtr revIDLastSave="0" documentId="8_{9748502B-099F-419B-A2F0-35CD2ED89C0F}" xr6:coauthVersionLast="45" xr6:coauthVersionMax="45" xr10:uidLastSave="{00000000-0000-0000-0000-000000000000}"/>
  <bookViews>
    <workbookView xWindow="-120" yWindow="-120" windowWidth="20730" windowHeight="11160" activeTab="12" xr2:uid="{00000000-000D-0000-FFFF-FFFF00000000}"/>
  </bookViews>
  <sheets>
    <sheet name="Raw_Data" sheetId="1" r:id="rId1"/>
    <sheet name="Death_and_Recovered" sheetId="2" r:id="rId2"/>
    <sheet name="TS Data" sheetId="3" r:id="rId3"/>
    <sheet name="Statewise" sheetId="4" r:id="rId4"/>
    <sheet name="Copy of Statewise" sheetId="5" r:id="rId5"/>
    <sheet name="StateWise_Tested_Numbers_Data" sheetId="6" r:id="rId6"/>
    <sheet name="Cases_Time_Series" sheetId="7" r:id="rId7"/>
    <sheet name="MH Data" sheetId="8" r:id="rId8"/>
    <sheet name="Statewise_Daily" sheetId="9" r:id="rId9"/>
    <sheet name="Copy of Date_wise_Delta 1(will " sheetId="10" r:id="rId10"/>
    <sheet name="Form Responses" sheetId="11" r:id="rId11"/>
    <sheet name="Tested_Numbers_ICMR_Data" sheetId="12" r:id="rId12"/>
    <sheet name="Visualizations" sheetId="13" r:id="rId13"/>
    <sheet name="Banner" sheetId="14" r:id="rId14"/>
    <sheet name="FAQ" sheetId="15" r:id="rId15"/>
    <sheet name="Travel History" sheetId="16" r:id="rId16"/>
    <sheet name="District_List" sheetId="17" r:id="rId17"/>
    <sheet name="State_codes" sheetId="18" r:id="rId18"/>
  </sheets>
  <definedNames>
    <definedName name="_xlnm._FilterDatabase" localSheetId="4" hidden="1">'Copy of Statewise'!$A$1:$J$39</definedName>
    <definedName name="_xlnm._FilterDatabase" localSheetId="0" hidden="1">Raw_Data!$P$3578</definedName>
    <definedName name="_xlnm._FilterDatabase" localSheetId="3" hidden="1">Statewise!$A$1:$J$39</definedName>
    <definedName name="_xlnm._FilterDatabase" localSheetId="5" hidden="1">StateWise_Tested_Numbers_Data!$A$1:$M$30</definedName>
    <definedName name="_xlnm._FilterDatabase" localSheetId="15" hidden="1">'Travel History'!$B$1:$L$240</definedName>
    <definedName name="Z_003ED9E8_B00E_4F1F_B6FA_13149B5B18DF_.wvu.FilterData" localSheetId="0" hidden="1">Raw_Data!$A$1:$T$4123</definedName>
    <definedName name="Z_03763904_2FD7_4D21_9B57_84D540670D6C_.wvu.FilterData" localSheetId="1" hidden="1">Death_and_Recovered!$A$1:$O$321</definedName>
    <definedName name="Z_040B248C_2C88_4DE7_8946_691D927B869C_.wvu.FilterData" localSheetId="0" hidden="1">Raw_Data!$A$1:$T$913</definedName>
    <definedName name="Z_046291CC_2385_4094_A490_1F0223BF16E3_.wvu.FilterData" localSheetId="1" hidden="1">Death_and_Recovered!$A$1:$O$266</definedName>
    <definedName name="Z_046291CC_2385_4094_A490_1F0223BF16E3_.wvu.FilterData" localSheetId="0" hidden="1">Raw_Data!$A$1:$T$1614</definedName>
    <definedName name="Z_04C3649D_CDF0_461E_9326_DA82C80EDCCA_.wvu.FilterData" localSheetId="1" hidden="1">Death_and_Recovered!$A$1:$O$321</definedName>
    <definedName name="Z_0D41EC2C_E327_4CDD_A548_6352C41DB701_.wvu.FilterData" localSheetId="0" hidden="1">Raw_Data!$A$1:$T$4123</definedName>
    <definedName name="Z_0EC42266_FB1C_45B0_9459_8569DCE6F88F_.wvu.FilterData" localSheetId="0" hidden="1">Raw_Data!$A$1:$T$3044</definedName>
    <definedName name="Z_1B9E1899_71CB_4239_85C8_9C7348EC9248_.wvu.FilterData" localSheetId="0" hidden="1">Raw_Data!$A$1:$T$4123</definedName>
    <definedName name="Z_1F97BFB7_6515_4C25_AF93_935D1C4F3134_.wvu.FilterData" localSheetId="0" hidden="1">Raw_Data!$A$1:$T$1614</definedName>
    <definedName name="Z_27EB5A9E_153C_4967_A683_943304C30848_.wvu.FilterData" localSheetId="0" hidden="1">Raw_Data!$A$1:$T$4123</definedName>
    <definedName name="Z_2B1A02D8_43B2_43F7_8D06_B12D1C269FA6_.wvu.FilterData" localSheetId="0" hidden="1">Raw_Data!$A$1:$T$4123</definedName>
    <definedName name="Z_2B7353CC_E97A_483B_980D_0FB3EC0C276C_.wvu.FilterData" localSheetId="1" hidden="1">Death_and_Recovered!$H$212</definedName>
    <definedName name="Z_2B7353CC_E97A_483B_980D_0FB3EC0C276C_.wvu.FilterData" localSheetId="0" hidden="1">Raw_Data!$A$1:$T$1614</definedName>
    <definedName name="Z_2C511807_5FAA_4A40_9C6C_52189A6845AD_.wvu.FilterData" localSheetId="0" hidden="1">Raw_Data!$A$1:$T$3044</definedName>
    <definedName name="Z_3096B821_A4DA_452D_9922_45A16A25C558_.wvu.FilterData" localSheetId="0" hidden="1">Raw_Data!$A$1:$T$3077</definedName>
    <definedName name="Z_31131404_EE03_4006_A34D_4C38813B6CA7_.wvu.FilterData" localSheetId="1" hidden="1">Death_and_Recovered!$A$1:$O$206</definedName>
    <definedName name="Z_31131404_EE03_4006_A34D_4C38813B6CA7_.wvu.FilterData" localSheetId="0" hidden="1">Raw_Data!$A$1:$T$913</definedName>
    <definedName name="Z_3120790B_7A13_46B5_8256_82369ED319B5_.wvu.FilterData" localSheetId="0" hidden="1">Raw_Data!$A$1:$T$4123</definedName>
    <definedName name="Z_32BAF245_7634_4BA8_AF50_7FFB69C78CC1_.wvu.FilterData" localSheetId="0" hidden="1">Raw_Data!$A$1:$T$1747</definedName>
    <definedName name="Z_353C37CE_879D_494A_A3C9_02E05BD700E5_.wvu.FilterData" localSheetId="0" hidden="1">Raw_Data!$A$1:$T$4123</definedName>
    <definedName name="Z_38343B7D_CE94_4B93_A424_210BD872B6F4_.wvu.FilterData" localSheetId="0" hidden="1">Raw_Data!$A$1:$T$3825</definedName>
    <definedName name="Z_3B6D9872_25E1_4D78_96F6_13B9677A6C0A_.wvu.FilterData" localSheetId="1" hidden="1">Death_and_Recovered!$A$1:$O$206</definedName>
    <definedName name="Z_3B6D9872_25E1_4D78_96F6_13B9677A6C0A_.wvu.FilterData" localSheetId="0" hidden="1">Raw_Data!$A$1:$T$913</definedName>
    <definedName name="Z_47BA3EB7_B1E6_4D5F_8EDE_182EB1DDBC85_.wvu.FilterData" localSheetId="1" hidden="1">Death_and_Recovered!$A$1:$O$266</definedName>
    <definedName name="Z_47BA3EB7_B1E6_4D5F_8EDE_182EB1DDBC85_.wvu.FilterData" localSheetId="0" hidden="1">Raw_Data!$A$1:$T$1614</definedName>
    <definedName name="Z_480D6B08_9B82_4CDE_A48E_A0C73D95C94D_.wvu.FilterData" localSheetId="0" hidden="1">Raw_Data!$A$1:$T$913</definedName>
    <definedName name="Z_4F00D446_822A_42F2_94E6_319C2E270FC2_.wvu.FilterData" localSheetId="0" hidden="1">Raw_Data!$A$1:$S$423</definedName>
    <definedName name="Z_5112BCF1_FB31_455E_9ECE_C874DAFA16C5_.wvu.FilterData" localSheetId="0" hidden="1">Raw_Data!$A$1:$T$4256</definedName>
    <definedName name="Z_52A26BF2_9451_4B22_A625_DB3CBF464E41_.wvu.FilterData" localSheetId="0" hidden="1">Raw_Data!$A$1:$T$3044</definedName>
    <definedName name="Z_583CBFBA_D2E9_40FF_AB50_B640066CD3F4_.wvu.FilterData" localSheetId="0" hidden="1">Raw_Data!$A$1:$T$4123</definedName>
    <definedName name="Z_62953916_B968_48E9_8045_614F90DD19DE_.wvu.FilterData" localSheetId="1" hidden="1">Death_and_Recovered!$A$1:$O$220</definedName>
    <definedName name="Z_62953916_B968_48E9_8045_614F90DD19DE_.wvu.FilterData" localSheetId="0" hidden="1">Raw_Data!$A$1:$T$1305</definedName>
    <definedName name="Z_63BFCC50_DE8C_41A8_9698_2E1BE4C712D6_.wvu.FilterData" localSheetId="4" hidden="1">'Copy of Statewise'!$A$1:$F$39</definedName>
    <definedName name="Z_63BFCC50_DE8C_41A8_9698_2E1BE4C712D6_.wvu.FilterData" localSheetId="1" hidden="1">Death_and_Recovered!$A$1:$O$321</definedName>
    <definedName name="Z_63BFCC50_DE8C_41A8_9698_2E1BE4C712D6_.wvu.FilterData" localSheetId="16" hidden="1">District_List!$A$1:$E$736</definedName>
    <definedName name="Z_63BFCC50_DE8C_41A8_9698_2E1BE4C712D6_.wvu.FilterData" localSheetId="10" hidden="1">'Form Responses'!$B$1:$N$6786</definedName>
    <definedName name="Z_63BFCC50_DE8C_41A8_9698_2E1BE4C712D6_.wvu.FilterData" localSheetId="0" hidden="1">Raw_Data!$G$780</definedName>
    <definedName name="Z_63BFCC50_DE8C_41A8_9698_2E1BE4C712D6_.wvu.FilterData" localSheetId="3" hidden="1">Statewise!$A$1:$F$39</definedName>
    <definedName name="Z_63BFCC50_DE8C_41A8_9698_2E1BE4C712D6_.wvu.FilterData" localSheetId="15" hidden="1">'Travel History'!$B$1:$I$1005</definedName>
    <definedName name="Z_65C4386D_25E8_4C1E_8FA4_124B8D5048DB_.wvu.FilterData" localSheetId="0" hidden="1">Raw_Data!$A$1:$AA$4123</definedName>
    <definedName name="Z_65F278F1_C1C2_49BF_B592_8B0F1D508354_.wvu.FilterData" localSheetId="0" hidden="1">Raw_Data!$A$1:$T$3044</definedName>
    <definedName name="Z_6974E95E_5172_4509_A0BB_E0B37842131B_.wvu.FilterData" localSheetId="0" hidden="1">Raw_Data!$A$1:$S$423</definedName>
    <definedName name="Z_69D6AD51_2C27_4626_B96B_6B0512E7766C_.wvu.FilterData" localSheetId="0" hidden="1">Raw_Data!$A$1:$T$4123</definedName>
    <definedName name="Z_6C9377F4_D7E5_40C3_9009_B80C7B6D13A6_.wvu.FilterData" localSheetId="0" hidden="1">Raw_Data!$A$1:$T$4123</definedName>
    <definedName name="Z_6D7964F2_756B_4BFF_ACF0_9E368808CB2F_.wvu.FilterData" localSheetId="0" hidden="1">Raw_Data!$A$1:$T$4123</definedName>
    <definedName name="Z_71C2396C_4D6F_44B5_AE9B_6435DF386B93_.wvu.FilterData" localSheetId="0" hidden="1">Raw_Data!$A$1:$T$4123</definedName>
    <definedName name="Z_756EFAA1_8282_48C4_BB3E_19AAB0BD1A34_.wvu.FilterData" localSheetId="1" hidden="1">Death_and_Recovered!$A$1:$O$206</definedName>
    <definedName name="Z_756EFAA1_8282_48C4_BB3E_19AAB0BD1A34_.wvu.FilterData" localSheetId="0" hidden="1">Raw_Data!$A$1:$T$913</definedName>
    <definedName name="Z_7611E7D4_80F0_4CEC_AA26_E63D059D238D_.wvu.FilterData" localSheetId="0" hidden="1">Raw_Data!$A$1:$T$3044</definedName>
    <definedName name="Z_7845AAFE_B704_42D8_87FF_CFA579BAB39B_.wvu.FilterData" localSheetId="0" hidden="1">Raw_Data!$A$1:$T$1747</definedName>
    <definedName name="Z_7E61AAC3_F8BB_4287_A9BE_0E72DD8489D6_.wvu.FilterData" localSheetId="0" hidden="1">Raw_Data!$A$1:$T$3924</definedName>
    <definedName name="Z_80DDD8E6_417F_4AE2_88A7_01CE329642EC_.wvu.FilterData" localSheetId="1" hidden="1">Death_and_Recovered!$A$1:$O$450</definedName>
    <definedName name="Z_80DDD8E6_417F_4AE2_88A7_01CE329642EC_.wvu.FilterData" localSheetId="0" hidden="1">Raw_Data!$A$1:$T$1609</definedName>
    <definedName name="Z_82A8CAC1_8BD1_4481_AA82_2CEED9DB493B_.wvu.FilterData" localSheetId="0" hidden="1">Raw_Data!$G$2958</definedName>
    <definedName name="Z_83F6E1B0_7E01_4522_ABBA_665EC319BA56_.wvu.FilterData" localSheetId="0" hidden="1">Raw_Data!$A$1:$T$1747</definedName>
    <definedName name="Z_8A9EA76D_9294_4DEC_9DBA_9D88D1D7C2D1_.wvu.FilterData" localSheetId="0" hidden="1">Raw_Data!$A$1:$T$3044</definedName>
    <definedName name="Z_8B577FB6_9F10_49D6_9E00_5801705347AA_.wvu.FilterData" localSheetId="0" hidden="1">Raw_Data!$A$1:$AA$5101</definedName>
    <definedName name="Z_8E5A4786_7B15_46A1_A4AB_9C192B8E0E51_.wvu.FilterData" localSheetId="0" hidden="1">Raw_Data!$A$1:$T$2513</definedName>
    <definedName name="Z_91A9BEA3_3BB9_459F_B88F_D7C3484D0A9C_.wvu.FilterData" localSheetId="0" hidden="1">Raw_Data!$A$1:$T$4256</definedName>
    <definedName name="Z_933FDA03_D60F_4352_BEBA_985AC203EA5C_.wvu.FilterData" localSheetId="0" hidden="1">Raw_Data!$A$1:$T$2513</definedName>
    <definedName name="Z_9364A8B9_A0E3_4A2D_BDDC_759D783AAAEB_.wvu.FilterData" localSheetId="0" hidden="1">Raw_Data!$A$1:$T$4123</definedName>
    <definedName name="Z_96D15883_03A5_4495_8D81_A8BFBE6837C5_.wvu.FilterData" localSheetId="1" hidden="1">Death_and_Recovered!$A$1:$O$206</definedName>
    <definedName name="Z_96D15883_03A5_4495_8D81_A8BFBE6837C5_.wvu.FilterData" localSheetId="0" hidden="1">Raw_Data!$A$1:$T$913</definedName>
    <definedName name="Z_97ABB436_3328_46FC_A1D1_FF539E9B7C24_.wvu.FilterData" localSheetId="1" hidden="1">Death_and_Recovered!$E$173:$E$176</definedName>
    <definedName name="Z_97ABB436_3328_46FC_A1D1_FF539E9B7C24_.wvu.FilterData" localSheetId="0" hidden="1">Raw_Data!$A$1:$T$913</definedName>
    <definedName name="Z_9E02633B_3663_4263_88DA_91AA050868FB_.wvu.FilterData" localSheetId="0" hidden="1">Raw_Data!$A$1:$T$4213</definedName>
    <definedName name="Z_9EA1574C_8268_49D4_A02F_7889E18A7A15_.wvu.FilterData" localSheetId="0" hidden="1">Raw_Data!$A$1:$T$2000</definedName>
    <definedName name="Z_9FA4FE4E_CEAA_460D_B80D_6F3AEDFEAA4C_.wvu.FilterData" localSheetId="0" hidden="1">Raw_Data!$G$3238</definedName>
    <definedName name="Z_A389733C_213D_4F23_832C_6FF3A1190E05_.wvu.FilterData" localSheetId="0" hidden="1">Raw_Data!$A$1:$T$913</definedName>
    <definedName name="Z_A68041A3_7495_48A4_9171_DC07B9AACAEC_.wvu.FilterData" localSheetId="1" hidden="1">Death_and_Recovered!$A$1:$O$242</definedName>
    <definedName name="Z_A68041A3_7495_48A4_9171_DC07B9AACAEC_.wvu.FilterData" localSheetId="0" hidden="1">Raw_Data!$A$1:$T$1305</definedName>
    <definedName name="Z_A6C878DE_3F71_466F_8B08_2643AC203E07_.wvu.FilterData" localSheetId="0" hidden="1">Raw_Data!$A$1:$T$4123</definedName>
    <definedName name="Z_A96E0854_96CE_463A_9988_8912C1DB1FE8_.wvu.FilterData" localSheetId="0" hidden="1">Raw_Data!$A$1:$T$2000</definedName>
    <definedName name="Z_AC6DD092_216B_415C_8F8B_9E8226A30747_.wvu.FilterData" localSheetId="1" hidden="1">Death_and_Recovered!$A$1:$O$408</definedName>
    <definedName name="Z_AC6DD092_216B_415C_8F8B_9E8226A30747_.wvu.FilterData" localSheetId="0" hidden="1">Raw_Data!$A$1:$T$1614</definedName>
    <definedName name="Z_B1CC0327_C730_456D_BC92_5222CA9367B5_.wvu.FilterData" localSheetId="0" hidden="1">Raw_Data!$A$1:$T$913</definedName>
    <definedName name="Z_B3559FBF_F1CF_4053_A677_381146F274F2_.wvu.FilterData" localSheetId="1" hidden="1">Death_and_Recovered!$A$1:$O$242</definedName>
    <definedName name="Z_B4520E71_FC28_41FE_972B_DFCE1D2AD60B_.wvu.FilterData" localSheetId="0" hidden="1">Raw_Data!$R$3148:$S$3306</definedName>
    <definedName name="Z_B461F117_F5F5_4400_B94F_26F35DDBBB3B_.wvu.FilterData" localSheetId="0" hidden="1">Raw_Data!$A$1:$T$4123</definedName>
    <definedName name="Z_B66A494B_90F9_4B75_8062_DF6C6C66332C_.wvu.FilterData" localSheetId="0" hidden="1">Raw_Data!$P$3578</definedName>
    <definedName name="Z_BD5D9C5E_8C63_4EF0_BFB3_560EF48E929D_.wvu.FilterData" localSheetId="0" hidden="1">Raw_Data!$A$1:$T$4123</definedName>
    <definedName name="Z_BDF8271B_EE44_43DC_8745_CB75A2E8464F_.wvu.FilterData" localSheetId="0" hidden="1">Raw_Data!$A$1:$T$4123</definedName>
    <definedName name="Z_C4FCC997_D427_405F_86A0_59ECD2F8AD8C_.wvu.FilterData" localSheetId="1" hidden="1">Death_and_Recovered!$A$1:$O$206</definedName>
    <definedName name="Z_C9F76CB8_6EE7_490C_B800_44E67F364D2C_.wvu.FilterData" localSheetId="1" hidden="1">Death_and_Recovered!$A$1:$O$242</definedName>
    <definedName name="Z_C9F76CB8_6EE7_490C_B800_44E67F364D2C_.wvu.FilterData" localSheetId="0" hidden="1">Raw_Data!$A$1:$T$1614</definedName>
    <definedName name="Z_CDD107CB_044D_48E3_BC65_57627BED1D0F_.wvu.FilterData" localSheetId="0" hidden="1">Raw_Data!$A$1:$T$3044</definedName>
    <definedName name="Z_CE78410B_4B2B_428E_BE6C_52A1F220FCDC_.wvu.FilterData" localSheetId="0" hidden="1">Raw_Data!$A$1:$T$1305</definedName>
    <definedName name="Z_D5131F2A_14A3_4AFC_94D7_9967C986EF72_.wvu.FilterData" localSheetId="1" hidden="1">Death_and_Recovered!$E$9:$E$269</definedName>
    <definedName name="Z_D5131F2A_14A3_4AFC_94D7_9967C986EF72_.wvu.FilterData" localSheetId="0" hidden="1">Raw_Data!$A$1:$T$1614</definedName>
    <definedName name="Z_D7E5B7B6_54B6_4A01_B26B_4B4A77A49B30_.wvu.FilterData" localSheetId="1" hidden="1">Death_and_Recovered!$A$1:$O$209</definedName>
    <definedName name="Z_DBACEE96_F0E8_4608_AD93_96AA91424AB2_.wvu.FilterData" localSheetId="0" hidden="1">Raw_Data!$A$1:$T$3825</definedName>
    <definedName name="Z_DD429801_BC5B_472F_8D48_6F02CE1CDC34_.wvu.FilterData" localSheetId="1" hidden="1">Death_and_Recovered!$A$1:$O$206</definedName>
    <definedName name="Z_DD429801_BC5B_472F_8D48_6F02CE1CDC34_.wvu.FilterData" localSheetId="0" hidden="1">Raw_Data!$A$1:$T$5015</definedName>
    <definedName name="Z_E1530F83_3A74_49A7_BF37_FCF1ED39EF0D_.wvu.FilterData" localSheetId="1" hidden="1">Death_and_Recovered!$A$1:$O$520</definedName>
    <definedName name="Z_E1530F83_3A74_49A7_BF37_FCF1ED39EF0D_.wvu.FilterData" localSheetId="0" hidden="1">Raw_Data!$A$1:$T$1741</definedName>
    <definedName name="Z_E3D34CE3_E489_4DB4_9504_125D9CD8E3A7_.wvu.FilterData" localSheetId="0" hidden="1">Raw_Data!$A$1:$T$2221</definedName>
    <definedName name="Z_E76A35EC_FA99_4A28_B88A_85E70DA0EC0C_.wvu.FilterData" localSheetId="0" hidden="1">Raw_Data!$A$1:$T$3044</definedName>
    <definedName name="Z_EA056025_BB77_4D95_917A_54C1121C2E3D_.wvu.FilterData" localSheetId="0" hidden="1">Raw_Data!$A$1:$T$3109</definedName>
    <definedName name="Z_EEDC2EBE_2569_4BA3_A8EF_D0DCB768953D_.wvu.FilterData" localSheetId="0" hidden="1">Raw_Data!$A$1:$T$3044</definedName>
    <definedName name="Z_EF20D9B3_A809_4130_A5D9_A1C6D4BD232E_.wvu.FilterData" localSheetId="0" hidden="1">Raw_Data!$A$1:$T$1304</definedName>
    <definedName name="Z_F0109C02_B30F_45D3_814D_CE5F275AECFE_.wvu.FilterData" localSheetId="0" hidden="1">Raw_Data!$A$1:$T$3825</definedName>
    <definedName name="Z_F017CB65_DC30_494F_BCA1_A0413133A8D0_.wvu.FilterData" localSheetId="0" hidden="1">Raw_Data!$A$1:$T$4304</definedName>
    <definedName name="Z_F041856C_C2C3_431C_BB2F_0AAA4D4F6FAC_.wvu.FilterData" localSheetId="0" hidden="1">Raw_Data!$A$1:$T$913</definedName>
    <definedName name="Z_F7B3B53D_7209_47A5_A524_00CEFE403E95_.wvu.FilterData" localSheetId="1" hidden="1">Death_and_Recovered!$A$1:$O$209</definedName>
    <definedName name="Z_F7B3B53D_7209_47A5_A524_00CEFE403E95_.wvu.FilterData" localSheetId="0" hidden="1">Raw_Data!$A$1:$T$1304</definedName>
    <definedName name="Z_F8CF00BF_0939_4BB8_B8C6_4508DF223EDD_.wvu.FilterData" localSheetId="0" hidden="1">Raw_Data!$A$1:$T$1305</definedName>
    <definedName name="Z_F9A3CE08_5814_480A_8622_287D641B8AE5_.wvu.FilterData" localSheetId="0" hidden="1">Raw_Data!$A$1:$T$4741</definedName>
    <definedName name="Z_FB1D4098_2310_4B12_9DEB_B502D8ABC3E4_.wvu.FilterData" localSheetId="0" hidden="1">Raw_Data!$A$1:$T$4123</definedName>
    <definedName name="Z_FDBB8889_466A_4AF1_8A8D_BBC9161B8B15_.wvu.FilterData" localSheetId="0" hidden="1">Raw_Data!$A$1:$T$4123</definedName>
  </definedNames>
  <calcPr calcId="191029"/>
  <customWorkbookViews>
    <customWorkbookView name="TN" guid="{F8CF00BF-0939-4BB8-B8C6-4508DF223EDD}" maximized="1" windowWidth="0" windowHeight="0" activeSheetId="0"/>
    <customWorkbookView name="Ankit's Filter" guid="{F9A3CE08-5814-480A-8622-287D641B8AE5}" maximized="1" windowWidth="0" windowHeight="0" activeSheetId="0"/>
    <customWorkbookView name="Filter 1" guid="{63BFCC50-DE8C-41A8-9698-2E1BE4C712D6}" maximized="1" windowWidth="0" windowHeight="0" activeSheetId="0"/>
    <customWorkbookView name="Filter 3" guid="{96D15883-03A5-4495-8D81-A8BFBE6837C5}" maximized="1" windowWidth="0" windowHeight="0" activeSheetId="0"/>
    <customWorkbookView name="Filter 2" guid="{756EFAA1-8282-48C4-BB3E-19AAB0BD1A34}" maximized="1" windowWidth="0" windowHeight="0" activeSheetId="0"/>
    <customWorkbookView name="Filter 5" guid="{3B6D9872-25E1-4D78-96F6-13B9677A6C0A}" maximized="1" windowWidth="0" windowHeight="0" activeSheetId="0"/>
    <customWorkbookView name="Filter 4" guid="{97ABB436-3328-46FC-A1D1-FF539E9B7C24}" maximized="1" windowWidth="0" windowHeight="0" activeSheetId="0"/>
    <customWorkbookView name="Filter 7" guid="{DD429801-BC5B-472F-8D48-6F02CE1CDC34}" maximized="1" windowWidth="0" windowHeight="0" activeSheetId="0"/>
    <customWorkbookView name="Filter 6" guid="{31131404-EE03-4006-A34D-4C38813B6CA7}" maximized="1" windowWidth="0" windowHeight="0" activeSheetId="0"/>
    <customWorkbookView name="Filter 43" guid="{FB1D4098-2310-4B12-9DEB-B502D8ABC3E4}" maximized="1" windowWidth="0" windowHeight="0" activeSheetId="0"/>
    <customWorkbookView name="Filter 9" guid="{D7E5B7B6-54B6-4A01-B26B-4B4A77A49B30}" maximized="1" windowWidth="0" windowHeight="0" activeSheetId="0"/>
    <customWorkbookView name="Filter 42" guid="{6C9377F4-D7E5-40C3-9009-B80C7B6D13A6}" maximized="1" windowWidth="0" windowHeight="0" activeSheetId="0"/>
    <customWorkbookView name="Filter 8" guid="{C4FCC997-D427-405F-86A0-59ECD2F8AD8C}" maximized="1" windowWidth="0" windowHeight="0" activeSheetId="0"/>
    <customWorkbookView name="Filter 41" guid="{BD5D9C5E-8C63-4EF0-BFB3-560EF48E929D}" maximized="1" windowWidth="0" windowHeight="0" activeSheetId="0"/>
    <customWorkbookView name="Filter 40" guid="{71C2396C-4D6F-44B5-AE9B-6435DF386B93}" maximized="1" windowWidth="0" windowHeight="0" activeSheetId="0"/>
    <customWorkbookView name="Additional info" guid="{4F00D446-822A-42F2-94E6-319C2E270FC2}" maximized="1" windowWidth="0" windowHeight="0" activeSheetId="0"/>
    <customWorkbookView name="Filter 49" guid="{65C4386D-25E8-4C1E-8FA4-124B8D5048DB}" maximized="1" windowWidth="0" windowHeight="0" activeSheetId="0"/>
    <customWorkbookView name="Filter 48" guid="{9FA4FE4E-CEAA-460D-B80D-6F3AEDFEAA4C}" maximized="1" windowWidth="0" windowHeight="0" activeSheetId="0"/>
    <customWorkbookView name="Shrey's Filter" guid="{8B577FB6-9F10-49D6-9E00-5801705347AA}" maximized="1" windowWidth="0" windowHeight="0" activeSheetId="0"/>
    <customWorkbookView name="Filter 47" guid="{6D7964F2-756B-4BFF-ACF0-9E368808CB2F}" maximized="1" windowWidth="0" windowHeight="0" activeSheetId="0"/>
    <customWorkbookView name="Filter 46" guid="{82A8CAC1-8BD1-4481-AA82-2CEED9DB493B}" maximized="1" windowWidth="0" windowHeight="0" activeSheetId="0"/>
    <customWorkbookView name="Filter 45" guid="{B4520E71-FC28-41FE-972B-DFCE1D2AD60B}" maximized="1" windowWidth="0" windowHeight="0" activeSheetId="0"/>
    <customWorkbookView name="Filter 44" guid="{9364A8B9-A0E3-4A2D-BDDC-759D783AAAEB}" maximized="1" windowWidth="0" windowHeight="0" activeSheetId="0"/>
    <customWorkbookView name="Maharashtra" guid="{480D6B08-9B82-4CDE-A48E-A0C73D95C94D}" maximized="1" windowWidth="0" windowHeight="0" activeSheetId="0"/>
    <customWorkbookView name="Deaths" guid="{B3559FBF-F1CF-4053-A677-381146F274F2}" maximized="1" windowWidth="0" windowHeight="0" activeSheetId="0"/>
    <customWorkbookView name="Filter 19" guid="{E1530F83-3A74-49A7-BF37-FCF1ED39EF0D}" maximized="1" windowWidth="0" windowHeight="0" activeSheetId="0"/>
    <customWorkbookView name="Filter 54" guid="{0D41EC2C-E327-4CDD-A548-6352C41DB701}" maximized="1" windowWidth="0" windowHeight="0" activeSheetId="0"/>
    <customWorkbookView name="Filter 10" guid="{F7B3B53D-7209-47A5-A524-00CEFE403E95}" maximized="1" windowWidth="0" windowHeight="0" activeSheetId="0"/>
    <customWorkbookView name="Filter 53" guid="{B461F117-F5F5-4400-B94F-26F35DDBBB3B}" maximized="1" windowWidth="0" windowHeight="0" activeSheetId="0"/>
    <customWorkbookView name="Filter 52" guid="{2B1A02D8-43B2-43F7-8D06-B12D1C269FA6}" maximized="1" windowWidth="0" windowHeight="0" activeSheetId="0"/>
    <customWorkbookView name="Filter 51" guid="{3120790B-7A13-46B5-8256-82369ED319B5}" maximized="1" windowWidth="0" windowHeight="0" activeSheetId="0"/>
    <customWorkbookView name="Filter 50" guid="{69D6AD51-2C27-4626-B96B-6B0512E7766C}" maximized="1" windowWidth="0" windowHeight="0" activeSheetId="0"/>
    <customWorkbookView name="Deaths and recovered" guid="{CE78410B-4B2B-428E-BE6C-52A1F220FCDC}" maximized="1" windowWidth="0" windowHeight="0" activeSheetId="0"/>
    <customWorkbookView name="Andaman" guid="{1F97BFB7-6515-4C25-AF93-935D1C4F3134}" maximized="1" windowWidth="0" windowHeight="0" activeSheetId="0"/>
    <customWorkbookView name="Filter 18" guid="{80DDD8E6-417F-4AE2-88A7-01CE329642EC}" maximized="1" windowWidth="0" windowHeight="0" activeSheetId="0"/>
    <customWorkbookView name="Filter 17" guid="{AC6DD092-216B-415C-8F8B-9E8226A30747}" maximized="1" windowWidth="0" windowHeight="0" activeSheetId="0"/>
    <customWorkbookView name="Filter 16" guid="{47BA3EB7-B1E6-4D5F-8EDE-182EB1DDBC85}" maximized="1" windowWidth="0" windowHeight="0" activeSheetId="0"/>
    <customWorkbookView name="Telangana" guid="{2B7353CC-E97A-483B-980D-0FB3EC0C276C}" maximized="1" windowWidth="0" windowHeight="0" activeSheetId="0"/>
    <customWorkbookView name="Filter 59" guid="{B66A494B-90F9-4B75-8062-DF6C6C66332C}" maximized="1" windowWidth="0" windowHeight="0" activeSheetId="0"/>
    <customWorkbookView name="Filter 15" guid="{D5131F2A-14A3-4AFC-94D7-9967C986EF72}" maximized="1" windowWidth="0" windowHeight="0" activeSheetId="0"/>
    <customWorkbookView name="Filter 58" guid="{1B9E1899-71CB-4239-85C8-9C7348EC9248}" maximized="1" windowWidth="0" windowHeight="0" activeSheetId="0"/>
    <customWorkbookView name="Filter 14" guid="{046291CC-2385-4094-A490-1F0223BF16E3}" maximized="1" windowWidth="0" windowHeight="0" activeSheetId="0"/>
    <customWorkbookView name="Filter 57" guid="{583CBFBA-D2E9-40FF-AB50-B640066CD3F4}" maximized="1" windowWidth="0" windowHeight="0" activeSheetId="0"/>
    <customWorkbookView name="Filter 13" guid="{C9F76CB8-6EE7-490C-B800-44E67F364D2C}" maximized="1" windowWidth="0" windowHeight="0" activeSheetId="0"/>
    <customWorkbookView name="Filter 56" guid="{BDF8271B-EE44-43DC-8745-CB75A2E8464F}" maximized="1" windowWidth="0" windowHeight="0" activeSheetId="0"/>
    <customWorkbookView name="Filter 12" guid="{A68041A3-7495-48A4-9171-DC07B9AACAEC}" maximized="1" windowWidth="0" windowHeight="0" activeSheetId="0"/>
    <customWorkbookView name="Filter 55" guid="{003ED9E8-B00E-4F1F-B6FA-13149B5B18DF}" maximized="1" windowWidth="0" windowHeight="0" activeSheetId="0"/>
    <customWorkbookView name="Filter 11" guid="{62953916-B968-48E9-8045-614F90DD19DE}" maximized="1" windowWidth="0" windowHeight="0" activeSheetId="0"/>
    <customWorkbookView name="A Filter" guid="{03763904-2FD7-4D21-9B57-84D540670D6C}" maximized="1" windowWidth="0" windowHeight="0" activeSheetId="0"/>
    <customWorkbookView name="Himachal Pradesh" guid="{A389733C-213D-4F23-832C-6FF3A1190E05}" maximized="1" windowWidth="0" windowHeight="0" activeSheetId="0"/>
    <customWorkbookView name="Srijan's filter" guid="{6974E95E-5172-4509-A0BB-E0B37842131B}" maximized="1" windowWidth="0" windowHeight="0" activeSheetId="0"/>
    <customWorkbookView name="Filter 65" guid="{DBACEE96-F0E8-4608-AD93-96AA91424AB2}" maximized="1" windowWidth="0" windowHeight="0" activeSheetId="0"/>
    <customWorkbookView name="Filter 21" guid="{83F6E1B0-7E01-4522-ABBA-665EC319BA56}" maximized="1" windowWidth="0" windowHeight="0" activeSheetId="0"/>
    <customWorkbookView name="Filter 64" guid="{38343B7D-CE94-4B93-A424-210BD872B6F4}" maximized="1" windowWidth="0" windowHeight="0" activeSheetId="0"/>
    <customWorkbookView name="Filter 20" guid="{7845AAFE-B704-42D8-87FF-CFA579BAB39B}" maximized="1" windowWidth="0" windowHeight="0" activeSheetId="0"/>
    <customWorkbookView name="Filter 63" guid="{27EB5A9E-153C-4967-A683-943304C30848}" maximized="1" windowWidth="0" windowHeight="0" activeSheetId="0"/>
    <customWorkbookView name="Filter 62" guid="{A6C878DE-3F71-466F-8B08-2643AC203E07}" maximized="1" windowWidth="0" windowHeight="0" activeSheetId="0"/>
    <customWorkbookView name="Filter 61" guid="{7E61AAC3-F8BB-4287-A9BE-0E72DD8489D6}" maximized="1" windowWidth="0" windowHeight="0" activeSheetId="0"/>
    <customWorkbookView name="Filter 60" guid="{FDBB8889-466A-4AF1-8A8D-BBC9161B8B15}" maximized="1" windowWidth="0" windowHeight="0" activeSheetId="0"/>
    <customWorkbookView name="Filter 29" guid="{2C511807-5FAA-4A40-9C6C-52189A6845AD}" maximized="1" windowWidth="0" windowHeight="0" activeSheetId="0"/>
    <customWorkbookView name="karnataka" guid="{EF20D9B3-A809-4130-A5D9-A1C6D4BD232E}" maximized="1" windowWidth="0" windowHeight="0" activeSheetId="0"/>
    <customWorkbookView name="Filter 28" guid="{CDD107CB-044D-48E3-BC65-57627BED1D0F}" maximized="1" windowWidth="0" windowHeight="0" activeSheetId="0"/>
    <customWorkbookView name="Siva's View" guid="{04C3649D-CDF0-461E-9326-DA82C80EDCCA}" maximized="1" windowWidth="0" windowHeight="0" activeSheetId="0"/>
    <customWorkbookView name="Filter 27" guid="{8E5A4786-7B15-46A1-A4AB-9C192B8E0E51}" maximized="1" windowWidth="0" windowHeight="0" activeSheetId="0"/>
    <customWorkbookView name="Filter 26" guid="{933FDA03-D60F-4352-BEBA-985AC203EA5C}" maximized="1" windowWidth="0" windowHeight="0" activeSheetId="0"/>
    <customWorkbookView name="Filter 25" guid="{E3D34CE3-E489-4DB4-9504-125D9CD8E3A7}" maximized="1" windowWidth="0" windowHeight="0" activeSheetId="0"/>
    <customWorkbookView name="Filter 69" guid="{91A9BEA3-3BB9-459F-B88F-D7C3484D0A9C}" maximized="1" windowWidth="0" windowHeight="0" activeSheetId="0"/>
    <customWorkbookView name="MP" guid="{F041856C-C2C3-431C-BB2F-0AAA4D4F6FAC}" maximized="1" windowWidth="0" windowHeight="0" activeSheetId="0"/>
    <customWorkbookView name="Filter 24" guid="{A96E0854-96CE-463A-9988-8912C1DB1FE8}" maximized="1" windowWidth="0" windowHeight="0" activeSheetId="0"/>
    <customWorkbookView name="Filter 68" guid="{5112BCF1-FB31-455E-9ECE-C874DAFA16C5}" maximized="1" windowWidth="0" windowHeight="0" activeSheetId="0"/>
    <customWorkbookView name="Filter 23" guid="{9EA1574C-8268-49D4-A02F-7889E18A7A15}" maximized="1" windowWidth="0" windowHeight="0" activeSheetId="0"/>
    <customWorkbookView name="Filter 67" guid="{9E02633B-3663-4263-88DA-91AA050868FB}" maximized="1" windowWidth="0" windowHeight="0" activeSheetId="0"/>
    <customWorkbookView name="Filter 66" guid="{F0109C02-B30F-45D3-814D-CE5F275AECFE}" maximized="1" windowWidth="0" windowHeight="0" activeSheetId="0"/>
    <customWorkbookView name="Filter 22" guid="{32BAF245-7634-4BA8-AF50-7FFB69C78CC1}" maximized="1" windowWidth="0" windowHeight="0" activeSheetId="0"/>
    <customWorkbookView name="Filter 32" guid="{65F278F1-C1C2-49BF-B592-8B0F1D508354}" maximized="1" windowWidth="0" windowHeight="0" activeSheetId="0"/>
    <customWorkbookView name="Filter 31" guid="{7611E7D4-80F0-4CEC-AA26-E63D059D238D}" maximized="1" windowWidth="0" windowHeight="0" activeSheetId="0"/>
    <customWorkbookView name="Filter 30" guid="{0EC42266-FB1C-45B0-9459-8569DCE6F88F}" maximized="1" windowWidth="0" windowHeight="0" activeSheetId="0"/>
    <customWorkbookView name="Jammu and kashmir." guid="{B1CC0327-C730-456D-BC92-5222CA9367B5}" maximized="1" windowWidth="0" windowHeight="0" activeSheetId="0"/>
    <customWorkbookView name="Tamil Nadu" guid="{040B248C-2C88-4DE7-8946-691D927B869C}" maximized="1" windowWidth="0" windowHeight="0" activeSheetId="0"/>
    <customWorkbookView name="Filter 39" guid="{353C37CE-879D-494A-A3C9-02E05BD700E5}" maximized="1" windowWidth="0" windowHeight="0" activeSheetId="0"/>
    <customWorkbookView name="00001 - Siva's View" guid="{F017CB65-DC30-494F-BCA1-A0413133A8D0}" maximized="1" windowWidth="0" windowHeight="0" activeSheetId="0"/>
    <customWorkbookView name="Filter 38" guid="{EA056025-BB77-4D95-917A-54C1121C2E3D}" maximized="1" windowWidth="0" windowHeight="0" activeSheetId="0"/>
    <customWorkbookView name="Filter 37" guid="{3096B821-A4DA-452D-9922-45A16A25C558}" maximized="1" windowWidth="0" windowHeight="0" activeSheetId="0"/>
    <customWorkbookView name="Filter 36" guid="{8A9EA76D-9294-4DEC-9DBA-9D88D1D7C2D1}" maximized="1" windowWidth="0" windowHeight="0" activeSheetId="0"/>
    <customWorkbookView name="Filter 35" guid="{E76A35EC-FA99-4A28-B88A-85E70DA0EC0C}" maximized="1" windowWidth="0" windowHeight="0" activeSheetId="0"/>
    <customWorkbookView name="Filter 34" guid="{52A26BF2-9451-4B22-A625-DB3CBF464E41}" maximized="1" windowWidth="0" windowHeight="0" activeSheetId="0"/>
    <customWorkbookView name="Filter 33" guid="{EEDC2EBE-2569-4BA3-A8EF-D0DCB768953D}" maximized="1" windowWidth="0" windowHeight="0" activeSheetId="0"/>
  </customWorkbookViews>
  <fileRecoveryPr repairLoad="1"/>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24" i="12" l="1"/>
  <c r="B25" i="12" s="1"/>
  <c r="G20" i="12"/>
  <c r="G19" i="12"/>
  <c r="G18" i="12"/>
  <c r="G17" i="12"/>
  <c r="G16" i="12"/>
  <c r="G15" i="12"/>
  <c r="G14" i="12"/>
  <c r="G13" i="12"/>
  <c r="G12" i="12"/>
  <c r="G11" i="12"/>
  <c r="G10" i="12"/>
  <c r="G9" i="12"/>
  <c r="G8" i="12"/>
  <c r="G7" i="12"/>
  <c r="G6" i="12"/>
  <c r="G5" i="12"/>
  <c r="G4" i="12"/>
  <c r="G3" i="12"/>
  <c r="G2" i="12"/>
  <c r="C49" i="10"/>
  <c r="C48" i="10"/>
  <c r="C47" i="10"/>
  <c r="C46" i="10"/>
  <c r="C45" i="10"/>
  <c r="C44" i="10"/>
  <c r="C43" i="10"/>
  <c r="C42" i="10"/>
  <c r="C41" i="10"/>
  <c r="C40" i="10"/>
  <c r="C39" i="10"/>
  <c r="C38" i="10"/>
  <c r="C37" i="10"/>
  <c r="C36" i="10"/>
  <c r="C35" i="10"/>
  <c r="C34" i="10"/>
  <c r="C33" i="10"/>
  <c r="C32" i="10"/>
  <c r="C31" i="10"/>
  <c r="C30" i="10"/>
  <c r="C29" i="10"/>
  <c r="C28" i="10"/>
  <c r="C27" i="10"/>
  <c r="C26" i="10"/>
  <c r="C25" i="10"/>
  <c r="C24" i="10"/>
  <c r="C23" i="10"/>
  <c r="C22" i="10"/>
  <c r="C21" i="10"/>
  <c r="C20" i="10"/>
  <c r="C19" i="10"/>
  <c r="C18" i="10"/>
  <c r="C17" i="10"/>
  <c r="C16" i="10"/>
  <c r="C15" i="10"/>
  <c r="C14" i="10"/>
  <c r="C13" i="10"/>
  <c r="C12" i="10"/>
  <c r="C11" i="10"/>
  <c r="C10" i="10"/>
  <c r="C9" i="10"/>
  <c r="C8" i="10"/>
  <c r="C7" i="10"/>
  <c r="C6" i="10"/>
  <c r="C5" i="10"/>
  <c r="C4" i="10"/>
  <c r="C3" i="10"/>
  <c r="C2" i="10"/>
  <c r="C49" i="9"/>
  <c r="C48" i="9"/>
  <c r="C47" i="9"/>
  <c r="C46" i="9"/>
  <c r="C45" i="9"/>
  <c r="C44" i="9"/>
  <c r="C43" i="9"/>
  <c r="C42" i="9"/>
  <c r="C41" i="9"/>
  <c r="C40" i="9"/>
  <c r="C39" i="9"/>
  <c r="C38" i="9"/>
  <c r="C37" i="9"/>
  <c r="C36" i="9"/>
  <c r="C35" i="9"/>
  <c r="C34" i="9"/>
  <c r="C33" i="9"/>
  <c r="C32" i="9"/>
  <c r="C31" i="9"/>
  <c r="C30" i="9"/>
  <c r="C29" i="9"/>
  <c r="C28" i="9"/>
  <c r="C27" i="9"/>
  <c r="C26" i="9"/>
  <c r="C25" i="9"/>
  <c r="C24" i="9"/>
  <c r="C23" i="9"/>
  <c r="C22" i="9"/>
  <c r="C21" i="9"/>
  <c r="C20" i="9"/>
  <c r="C19" i="9"/>
  <c r="C18" i="9"/>
  <c r="C17" i="9"/>
  <c r="C16" i="9"/>
  <c r="C15" i="9"/>
  <c r="C14" i="9"/>
  <c r="C13" i="9"/>
  <c r="C12" i="9"/>
  <c r="C11" i="9"/>
  <c r="C10" i="9"/>
  <c r="C9" i="9"/>
  <c r="C8" i="9"/>
  <c r="C7" i="9"/>
  <c r="C6" i="9"/>
  <c r="C5" i="9"/>
  <c r="C4" i="9"/>
  <c r="C3" i="9"/>
  <c r="C2" i="9"/>
  <c r="BG58" i="8"/>
  <c r="BF58" i="8"/>
  <c r="BE58" i="8"/>
  <c r="BD58" i="8"/>
  <c r="BC58" i="8"/>
  <c r="BB58" i="8"/>
  <c r="BA58" i="8"/>
  <c r="AZ58" i="8"/>
  <c r="AY58" i="8"/>
  <c r="AX58" i="8"/>
  <c r="AW58" i="8"/>
  <c r="AV58" i="8"/>
  <c r="AU58" i="8"/>
  <c r="AT58" i="8"/>
  <c r="AS58" i="8"/>
  <c r="AR58" i="8"/>
  <c r="AQ58" i="8"/>
  <c r="AP58" i="8"/>
  <c r="AO58" i="8"/>
  <c r="AN58" i="8"/>
  <c r="AM58" i="8"/>
  <c r="AL58" i="8"/>
  <c r="AK58" i="8"/>
  <c r="AJ58" i="8"/>
  <c r="AI58" i="8"/>
  <c r="AH58" i="8"/>
  <c r="AG58" i="8"/>
  <c r="AF58" i="8"/>
  <c r="AE58" i="8"/>
  <c r="AD58" i="8"/>
  <c r="AC58" i="8"/>
  <c r="AB58" i="8"/>
  <c r="AA58" i="8"/>
  <c r="Z58" i="8"/>
  <c r="Y58" i="8"/>
  <c r="X58" i="8"/>
  <c r="W58" i="8"/>
  <c r="V58" i="8"/>
  <c r="U58" i="8"/>
  <c r="T58" i="8"/>
  <c r="S58" i="8"/>
  <c r="R58" i="8"/>
  <c r="Q58" i="8"/>
  <c r="P58" i="8"/>
  <c r="O58" i="8"/>
  <c r="N58" i="8"/>
  <c r="M58" i="8"/>
  <c r="L58" i="8"/>
  <c r="K58" i="8"/>
  <c r="J58" i="8"/>
  <c r="I58" i="8"/>
  <c r="H58" i="8"/>
  <c r="G58" i="8"/>
  <c r="F58" i="8"/>
  <c r="E58" i="8"/>
  <c r="D58" i="8"/>
  <c r="C58" i="8"/>
  <c r="B58" i="8"/>
  <c r="BG57" i="8"/>
  <c r="BF57" i="8"/>
  <c r="BE57" i="8"/>
  <c r="BD57" i="8"/>
  <c r="BC57" i="8"/>
  <c r="BB57" i="8"/>
  <c r="BA57" i="8"/>
  <c r="AZ57" i="8"/>
  <c r="AY57" i="8"/>
  <c r="AX57" i="8"/>
  <c r="AW57" i="8"/>
  <c r="AV57" i="8"/>
  <c r="AU57" i="8"/>
  <c r="AT57" i="8"/>
  <c r="AS57" i="8"/>
  <c r="AR57" i="8"/>
  <c r="AQ57" i="8"/>
  <c r="AP57" i="8"/>
  <c r="AO57" i="8"/>
  <c r="AN57" i="8"/>
  <c r="AM57" i="8"/>
  <c r="AL57" i="8"/>
  <c r="AK57" i="8"/>
  <c r="AJ57" i="8"/>
  <c r="AI57" i="8"/>
  <c r="AH57" i="8"/>
  <c r="AG57" i="8"/>
  <c r="AF57" i="8"/>
  <c r="AE57" i="8"/>
  <c r="AD57" i="8"/>
  <c r="AC57" i="8"/>
  <c r="AB57" i="8"/>
  <c r="AA57" i="8"/>
  <c r="Z57" i="8"/>
  <c r="Y57" i="8"/>
  <c r="X57" i="8"/>
  <c r="W57" i="8"/>
  <c r="V57" i="8"/>
  <c r="U57" i="8"/>
  <c r="T57" i="8"/>
  <c r="S57" i="8"/>
  <c r="R57" i="8"/>
  <c r="Q57" i="8"/>
  <c r="P57" i="8"/>
  <c r="O57" i="8"/>
  <c r="N57" i="8"/>
  <c r="M57" i="8"/>
  <c r="L57" i="8"/>
  <c r="K57" i="8"/>
  <c r="J57" i="8"/>
  <c r="I57" i="8"/>
  <c r="H57" i="8"/>
  <c r="G57" i="8"/>
  <c r="F57" i="8"/>
  <c r="E57" i="8"/>
  <c r="D57" i="8"/>
  <c r="C57" i="8"/>
  <c r="B57" i="8"/>
  <c r="BG56" i="8"/>
  <c r="BF56" i="8"/>
  <c r="BE56" i="8"/>
  <c r="BD56" i="8"/>
  <c r="BC56" i="8"/>
  <c r="BB56" i="8"/>
  <c r="BA56" i="8"/>
  <c r="AZ56" i="8"/>
  <c r="AY56" i="8"/>
  <c r="AX56" i="8"/>
  <c r="AW56" i="8"/>
  <c r="AV56" i="8"/>
  <c r="AU56" i="8"/>
  <c r="AT56" i="8"/>
  <c r="AS56" i="8"/>
  <c r="AR56" i="8"/>
  <c r="AQ56" i="8"/>
  <c r="AP56" i="8"/>
  <c r="AO56" i="8"/>
  <c r="AN56" i="8"/>
  <c r="AM56" i="8"/>
  <c r="AL56" i="8"/>
  <c r="AK56" i="8"/>
  <c r="AJ56" i="8"/>
  <c r="AI56" i="8"/>
  <c r="AH56" i="8"/>
  <c r="AG56" i="8"/>
  <c r="AF56" i="8"/>
  <c r="AE56" i="8"/>
  <c r="AD56" i="8"/>
  <c r="AC56" i="8"/>
  <c r="AB56" i="8"/>
  <c r="AA56" i="8"/>
  <c r="Z56" i="8"/>
  <c r="Y56" i="8"/>
  <c r="X56" i="8"/>
  <c r="W56" i="8"/>
  <c r="V56" i="8"/>
  <c r="U56" i="8"/>
  <c r="T56" i="8"/>
  <c r="S56" i="8"/>
  <c r="R56" i="8"/>
  <c r="Q56" i="8"/>
  <c r="P56" i="8"/>
  <c r="O56" i="8"/>
  <c r="N56" i="8"/>
  <c r="M56" i="8"/>
  <c r="L56" i="8"/>
  <c r="K56" i="8"/>
  <c r="J56" i="8"/>
  <c r="I56" i="8"/>
  <c r="H56" i="8"/>
  <c r="G56" i="8"/>
  <c r="F56" i="8"/>
  <c r="E56" i="8"/>
  <c r="D56" i="8"/>
  <c r="C56" i="8"/>
  <c r="B56" i="8"/>
  <c r="BG55" i="8"/>
  <c r="BF55" i="8"/>
  <c r="BE55" i="8"/>
  <c r="BD55" i="8"/>
  <c r="BC55" i="8"/>
  <c r="BB55" i="8"/>
  <c r="BA55" i="8"/>
  <c r="AZ55" i="8"/>
  <c r="AY55" i="8"/>
  <c r="AX55" i="8"/>
  <c r="AW55" i="8"/>
  <c r="AV55" i="8"/>
  <c r="AU55" i="8"/>
  <c r="AT55" i="8"/>
  <c r="AS55" i="8"/>
  <c r="AR55" i="8"/>
  <c r="AQ55" i="8"/>
  <c r="AP55" i="8"/>
  <c r="AO55" i="8"/>
  <c r="AN55" i="8"/>
  <c r="AM55" i="8"/>
  <c r="AL55" i="8"/>
  <c r="AK55" i="8"/>
  <c r="AJ55" i="8"/>
  <c r="AI55" i="8"/>
  <c r="AH55" i="8"/>
  <c r="AG55" i="8"/>
  <c r="AF55" i="8"/>
  <c r="AE55" i="8"/>
  <c r="AD55" i="8"/>
  <c r="AC55" i="8"/>
  <c r="AB55" i="8"/>
  <c r="AA55" i="8"/>
  <c r="Z55" i="8"/>
  <c r="Y55" i="8"/>
  <c r="X55" i="8"/>
  <c r="W55" i="8"/>
  <c r="V55" i="8"/>
  <c r="U55" i="8"/>
  <c r="T55" i="8"/>
  <c r="S55" i="8"/>
  <c r="R55" i="8"/>
  <c r="Q55" i="8"/>
  <c r="P55" i="8"/>
  <c r="O55" i="8"/>
  <c r="N55" i="8"/>
  <c r="M55" i="8"/>
  <c r="L55" i="8"/>
  <c r="K55" i="8"/>
  <c r="J55" i="8"/>
  <c r="I55" i="8"/>
  <c r="H55" i="8"/>
  <c r="G55" i="8"/>
  <c r="F55" i="8"/>
  <c r="E55" i="8"/>
  <c r="D55" i="8"/>
  <c r="C55" i="8"/>
  <c r="B55" i="8"/>
  <c r="C54" i="8"/>
  <c r="B54" i="8"/>
  <c r="BG53" i="8"/>
  <c r="BF53" i="8"/>
  <c r="BE53" i="8"/>
  <c r="BD53" i="8"/>
  <c r="BC53" i="8"/>
  <c r="BB53" i="8"/>
  <c r="BA53" i="8"/>
  <c r="AZ53" i="8"/>
  <c r="AY53" i="8"/>
  <c r="AX53" i="8"/>
  <c r="AW53" i="8"/>
  <c r="AV53" i="8"/>
  <c r="AU53" i="8"/>
  <c r="AT53" i="8"/>
  <c r="AS53" i="8"/>
  <c r="AR53" i="8"/>
  <c r="AQ53" i="8"/>
  <c r="AP53" i="8"/>
  <c r="AO53" i="8"/>
  <c r="AN53" i="8"/>
  <c r="AM53" i="8"/>
  <c r="AL53" i="8"/>
  <c r="AK53" i="8"/>
  <c r="AJ53" i="8"/>
  <c r="AI53" i="8"/>
  <c r="AH53" i="8"/>
  <c r="AG53" i="8"/>
  <c r="AF53" i="8"/>
  <c r="AE53" i="8"/>
  <c r="AD53" i="8"/>
  <c r="AC53" i="8"/>
  <c r="AB53" i="8"/>
  <c r="AA53" i="8"/>
  <c r="Z53" i="8"/>
  <c r="Y53" i="8"/>
  <c r="X53" i="8"/>
  <c r="W53" i="8"/>
  <c r="V53" i="8"/>
  <c r="U53" i="8"/>
  <c r="T53" i="8"/>
  <c r="S53" i="8"/>
  <c r="R53" i="8"/>
  <c r="Q53" i="8"/>
  <c r="P53" i="8"/>
  <c r="O53" i="8"/>
  <c r="N53" i="8"/>
  <c r="M53" i="8"/>
  <c r="L53" i="8"/>
  <c r="K53" i="8"/>
  <c r="J53" i="8"/>
  <c r="I53" i="8"/>
  <c r="H53" i="8"/>
  <c r="G53" i="8"/>
  <c r="F53" i="8"/>
  <c r="E53" i="8"/>
  <c r="D53" i="8"/>
  <c r="C53" i="8"/>
  <c r="B53" i="8"/>
  <c r="BG52" i="8"/>
  <c r="BF52" i="8"/>
  <c r="BE52" i="8"/>
  <c r="BD52" i="8"/>
  <c r="BC52" i="8"/>
  <c r="BB52" i="8"/>
  <c r="BA52" i="8"/>
  <c r="AZ52" i="8"/>
  <c r="AY52" i="8"/>
  <c r="AX52" i="8"/>
  <c r="AW52" i="8"/>
  <c r="AV52" i="8"/>
  <c r="AU52" i="8"/>
  <c r="AT52" i="8"/>
  <c r="AS52" i="8"/>
  <c r="AR52" i="8"/>
  <c r="AQ52" i="8"/>
  <c r="AP52" i="8"/>
  <c r="AO52" i="8"/>
  <c r="AN52" i="8"/>
  <c r="AM52" i="8"/>
  <c r="AL52" i="8"/>
  <c r="AK52" i="8"/>
  <c r="AJ52" i="8"/>
  <c r="AI52" i="8"/>
  <c r="AH52" i="8"/>
  <c r="AG52" i="8"/>
  <c r="AF52" i="8"/>
  <c r="AE52" i="8"/>
  <c r="AD52" i="8"/>
  <c r="AC52" i="8"/>
  <c r="AB52" i="8"/>
  <c r="AA52" i="8"/>
  <c r="Z52" i="8"/>
  <c r="Y52" i="8"/>
  <c r="X52" i="8"/>
  <c r="W52" i="8"/>
  <c r="V52" i="8"/>
  <c r="U52" i="8"/>
  <c r="T52" i="8"/>
  <c r="S52" i="8"/>
  <c r="R52" i="8"/>
  <c r="Q52" i="8"/>
  <c r="P52" i="8"/>
  <c r="O52" i="8"/>
  <c r="N52" i="8"/>
  <c r="M52" i="8"/>
  <c r="L52" i="8"/>
  <c r="K52" i="8"/>
  <c r="J52" i="8"/>
  <c r="I52" i="8"/>
  <c r="H52" i="8"/>
  <c r="G52" i="8"/>
  <c r="F52" i="8"/>
  <c r="E52" i="8"/>
  <c r="D52" i="8"/>
  <c r="C52" i="8"/>
  <c r="B52" i="8"/>
  <c r="BG51" i="8"/>
  <c r="BF51" i="8"/>
  <c r="BE51" i="8"/>
  <c r="BD51" i="8"/>
  <c r="BC51" i="8"/>
  <c r="BB51" i="8"/>
  <c r="BA51" i="8"/>
  <c r="AZ51" i="8"/>
  <c r="AY51" i="8"/>
  <c r="AX51" i="8"/>
  <c r="AW51" i="8"/>
  <c r="AV51" i="8"/>
  <c r="AU51" i="8"/>
  <c r="AT51" i="8"/>
  <c r="AS51" i="8"/>
  <c r="AR51" i="8"/>
  <c r="AQ51" i="8"/>
  <c r="AP51" i="8"/>
  <c r="AO51" i="8"/>
  <c r="AN51" i="8"/>
  <c r="AM51" i="8"/>
  <c r="AL51" i="8"/>
  <c r="AK51" i="8"/>
  <c r="AJ51" i="8"/>
  <c r="AI51" i="8"/>
  <c r="AH51" i="8"/>
  <c r="AG51" i="8"/>
  <c r="AF51" i="8"/>
  <c r="AE51" i="8"/>
  <c r="AD51" i="8"/>
  <c r="AC51" i="8"/>
  <c r="AB51" i="8"/>
  <c r="AA51" i="8"/>
  <c r="Z51" i="8"/>
  <c r="Y51" i="8"/>
  <c r="X51" i="8"/>
  <c r="W51" i="8"/>
  <c r="V51" i="8"/>
  <c r="U51" i="8"/>
  <c r="T51" i="8"/>
  <c r="S51" i="8"/>
  <c r="R51" i="8"/>
  <c r="Q51" i="8"/>
  <c r="P51" i="8"/>
  <c r="O51" i="8"/>
  <c r="N51" i="8"/>
  <c r="M51" i="8"/>
  <c r="L51" i="8"/>
  <c r="K51" i="8"/>
  <c r="J51" i="8"/>
  <c r="I51" i="8"/>
  <c r="H51" i="8"/>
  <c r="G51" i="8"/>
  <c r="F51" i="8"/>
  <c r="E51" i="8"/>
  <c r="D51" i="8"/>
  <c r="C51" i="8"/>
  <c r="B51" i="8"/>
  <c r="BG50" i="8"/>
  <c r="BF50" i="8"/>
  <c r="BE50" i="8"/>
  <c r="BD50" i="8"/>
  <c r="BC50" i="8"/>
  <c r="BB50" i="8"/>
  <c r="BA50" i="8"/>
  <c r="AZ50" i="8"/>
  <c r="AY50" i="8"/>
  <c r="AX50" i="8"/>
  <c r="AW50" i="8"/>
  <c r="AV50" i="8"/>
  <c r="AU50" i="8"/>
  <c r="AT50" i="8"/>
  <c r="AS50" i="8"/>
  <c r="AR50" i="8"/>
  <c r="AQ50" i="8"/>
  <c r="AP50" i="8"/>
  <c r="AO50" i="8"/>
  <c r="AN50" i="8"/>
  <c r="AM50" i="8"/>
  <c r="AL50" i="8"/>
  <c r="AK50" i="8"/>
  <c r="AJ50" i="8"/>
  <c r="AI50" i="8"/>
  <c r="AH50" i="8"/>
  <c r="AG50" i="8"/>
  <c r="AF50" i="8"/>
  <c r="AE50" i="8"/>
  <c r="AD50" i="8"/>
  <c r="AC50" i="8"/>
  <c r="AB50" i="8"/>
  <c r="AA50" i="8"/>
  <c r="Z50" i="8"/>
  <c r="Y50" i="8"/>
  <c r="X50" i="8"/>
  <c r="W50" i="8"/>
  <c r="V50" i="8"/>
  <c r="U50" i="8"/>
  <c r="T50" i="8"/>
  <c r="S50" i="8"/>
  <c r="R50" i="8"/>
  <c r="Q50" i="8"/>
  <c r="P50" i="8"/>
  <c r="O50" i="8"/>
  <c r="N50" i="8"/>
  <c r="M50" i="8"/>
  <c r="L50" i="8"/>
  <c r="K50" i="8"/>
  <c r="J50" i="8"/>
  <c r="I50" i="8"/>
  <c r="H50" i="8"/>
  <c r="G50" i="8"/>
  <c r="F50" i="8"/>
  <c r="E50" i="8"/>
  <c r="D50" i="8"/>
  <c r="C50" i="8"/>
  <c r="B50" i="8"/>
  <c r="BG49" i="8"/>
  <c r="BF49" i="8"/>
  <c r="BE49" i="8"/>
  <c r="BD49" i="8"/>
  <c r="BC49" i="8"/>
  <c r="BB49" i="8"/>
  <c r="BA49" i="8"/>
  <c r="AZ49" i="8"/>
  <c r="AY49" i="8"/>
  <c r="AX49" i="8"/>
  <c r="AW49" i="8"/>
  <c r="AV49" i="8"/>
  <c r="AU49" i="8"/>
  <c r="AT49" i="8"/>
  <c r="AS49" i="8"/>
  <c r="AR49" i="8"/>
  <c r="AQ49" i="8"/>
  <c r="AP49" i="8"/>
  <c r="AO49" i="8"/>
  <c r="AN49" i="8"/>
  <c r="AM49" i="8"/>
  <c r="AL49" i="8"/>
  <c r="AK49" i="8"/>
  <c r="AJ49" i="8"/>
  <c r="AI49" i="8"/>
  <c r="AH49" i="8"/>
  <c r="AG49" i="8"/>
  <c r="AF49" i="8"/>
  <c r="AE49" i="8"/>
  <c r="AD49" i="8"/>
  <c r="AC49" i="8"/>
  <c r="AB49" i="8"/>
  <c r="AA49" i="8"/>
  <c r="Z49" i="8"/>
  <c r="Y49" i="8"/>
  <c r="X49" i="8"/>
  <c r="W49" i="8"/>
  <c r="V49" i="8"/>
  <c r="U49" i="8"/>
  <c r="T49" i="8"/>
  <c r="S49" i="8"/>
  <c r="R49" i="8"/>
  <c r="Q49" i="8"/>
  <c r="P49" i="8"/>
  <c r="O49" i="8"/>
  <c r="N49" i="8"/>
  <c r="M49" i="8"/>
  <c r="L49" i="8"/>
  <c r="K49" i="8"/>
  <c r="J49" i="8"/>
  <c r="I49" i="8"/>
  <c r="H49" i="8"/>
  <c r="G49" i="8"/>
  <c r="F49" i="8"/>
  <c r="E49" i="8"/>
  <c r="D49" i="8"/>
  <c r="C49" i="8"/>
  <c r="B49" i="8"/>
  <c r="BG48" i="8"/>
  <c r="BF48" i="8"/>
  <c r="BE48" i="8"/>
  <c r="BD48" i="8"/>
  <c r="BC48" i="8"/>
  <c r="BB48" i="8"/>
  <c r="BA48" i="8"/>
  <c r="AZ48" i="8"/>
  <c r="AY48" i="8"/>
  <c r="AX48" i="8"/>
  <c r="AW48" i="8"/>
  <c r="AV48" i="8"/>
  <c r="AU48" i="8"/>
  <c r="AT48" i="8"/>
  <c r="AS48" i="8"/>
  <c r="AR48" i="8"/>
  <c r="AQ48" i="8"/>
  <c r="AP48" i="8"/>
  <c r="AO48" i="8"/>
  <c r="AN48" i="8"/>
  <c r="AM48" i="8"/>
  <c r="AL48" i="8"/>
  <c r="AK48" i="8"/>
  <c r="AJ48" i="8"/>
  <c r="AI48" i="8"/>
  <c r="AH48" i="8"/>
  <c r="AG48" i="8"/>
  <c r="AF48" i="8"/>
  <c r="AE48" i="8"/>
  <c r="AD48" i="8"/>
  <c r="AC48" i="8"/>
  <c r="AB48" i="8"/>
  <c r="AA48" i="8"/>
  <c r="Z48" i="8"/>
  <c r="Y48" i="8"/>
  <c r="X48" i="8"/>
  <c r="W48" i="8"/>
  <c r="V48" i="8"/>
  <c r="U48" i="8"/>
  <c r="T48" i="8"/>
  <c r="S48" i="8"/>
  <c r="R48" i="8"/>
  <c r="Q48" i="8"/>
  <c r="P48" i="8"/>
  <c r="O48" i="8"/>
  <c r="N48" i="8"/>
  <c r="M48" i="8"/>
  <c r="L48" i="8"/>
  <c r="K48" i="8"/>
  <c r="J48" i="8"/>
  <c r="I48" i="8"/>
  <c r="H48" i="8"/>
  <c r="G48" i="8"/>
  <c r="F48" i="8"/>
  <c r="E48" i="8"/>
  <c r="D48" i="8"/>
  <c r="C48" i="8"/>
  <c r="B48" i="8"/>
  <c r="BG47" i="8"/>
  <c r="BF47" i="8"/>
  <c r="BE47" i="8"/>
  <c r="BD47" i="8"/>
  <c r="BC47" i="8"/>
  <c r="BB47" i="8"/>
  <c r="BA47" i="8"/>
  <c r="AZ47" i="8"/>
  <c r="AY47" i="8"/>
  <c r="AX47" i="8"/>
  <c r="AW47" i="8"/>
  <c r="AV47" i="8"/>
  <c r="AU47" i="8"/>
  <c r="AT47" i="8"/>
  <c r="AS47" i="8"/>
  <c r="AR47" i="8"/>
  <c r="AQ47" i="8"/>
  <c r="AP47" i="8"/>
  <c r="AO47" i="8"/>
  <c r="AN47" i="8"/>
  <c r="AM47" i="8"/>
  <c r="AL47" i="8"/>
  <c r="AK47" i="8"/>
  <c r="AJ47" i="8"/>
  <c r="AI47" i="8"/>
  <c r="AH47" i="8"/>
  <c r="AG47" i="8"/>
  <c r="AF47" i="8"/>
  <c r="AE47" i="8"/>
  <c r="AD47" i="8"/>
  <c r="AC47" i="8"/>
  <c r="AB47" i="8"/>
  <c r="AA47" i="8"/>
  <c r="Z47" i="8"/>
  <c r="Y47" i="8"/>
  <c r="X47" i="8"/>
  <c r="W47" i="8"/>
  <c r="V47" i="8"/>
  <c r="U47" i="8"/>
  <c r="T47" i="8"/>
  <c r="S47" i="8"/>
  <c r="R47" i="8"/>
  <c r="Q47" i="8"/>
  <c r="P47" i="8"/>
  <c r="O47" i="8"/>
  <c r="N47" i="8"/>
  <c r="M47" i="8"/>
  <c r="L47" i="8"/>
  <c r="K47" i="8"/>
  <c r="J47" i="8"/>
  <c r="I47" i="8"/>
  <c r="H47" i="8"/>
  <c r="G47" i="8"/>
  <c r="F47" i="8"/>
  <c r="E47" i="8"/>
  <c r="D47" i="8"/>
  <c r="C47" i="8"/>
  <c r="B47" i="8"/>
  <c r="BG46" i="8"/>
  <c r="BF46" i="8"/>
  <c r="BE46" i="8"/>
  <c r="BD46" i="8"/>
  <c r="BC46" i="8"/>
  <c r="BB46" i="8"/>
  <c r="BA46" i="8"/>
  <c r="AZ46" i="8"/>
  <c r="AY46" i="8"/>
  <c r="AX46" i="8"/>
  <c r="AW46" i="8"/>
  <c r="AV46" i="8"/>
  <c r="AU46" i="8"/>
  <c r="AT46" i="8"/>
  <c r="AS46" i="8"/>
  <c r="AR46" i="8"/>
  <c r="AQ46" i="8"/>
  <c r="AP46" i="8"/>
  <c r="AO46" i="8"/>
  <c r="AN46" i="8"/>
  <c r="AM46" i="8"/>
  <c r="AL46" i="8"/>
  <c r="AK46" i="8"/>
  <c r="AJ46" i="8"/>
  <c r="AI46" i="8"/>
  <c r="AH46" i="8"/>
  <c r="AG46" i="8"/>
  <c r="AF46" i="8"/>
  <c r="AE46" i="8"/>
  <c r="AD46" i="8"/>
  <c r="AC46" i="8"/>
  <c r="AB46" i="8"/>
  <c r="AA46" i="8"/>
  <c r="Z46" i="8"/>
  <c r="Y46" i="8"/>
  <c r="X46" i="8"/>
  <c r="W46" i="8"/>
  <c r="V46" i="8"/>
  <c r="U46" i="8"/>
  <c r="T46" i="8"/>
  <c r="S46" i="8"/>
  <c r="R46" i="8"/>
  <c r="Q46" i="8"/>
  <c r="P46" i="8"/>
  <c r="O46" i="8"/>
  <c r="N46" i="8"/>
  <c r="M46" i="8"/>
  <c r="L46" i="8"/>
  <c r="K46" i="8"/>
  <c r="J46" i="8"/>
  <c r="I46" i="8"/>
  <c r="H46" i="8"/>
  <c r="G46" i="8"/>
  <c r="F46" i="8"/>
  <c r="E46" i="8"/>
  <c r="D46" i="8"/>
  <c r="C46" i="8"/>
  <c r="B46" i="8"/>
  <c r="BG45" i="8"/>
  <c r="BF45" i="8"/>
  <c r="BE45" i="8"/>
  <c r="BD45" i="8"/>
  <c r="BC45" i="8"/>
  <c r="BB45" i="8"/>
  <c r="BA45" i="8"/>
  <c r="AZ45" i="8"/>
  <c r="AY45" i="8"/>
  <c r="AX45" i="8"/>
  <c r="AW45" i="8"/>
  <c r="AV45" i="8"/>
  <c r="AU45" i="8"/>
  <c r="AT45" i="8"/>
  <c r="AS45" i="8"/>
  <c r="AR45" i="8"/>
  <c r="AQ45" i="8"/>
  <c r="AP45" i="8"/>
  <c r="AO45" i="8"/>
  <c r="AN45" i="8"/>
  <c r="AM45" i="8"/>
  <c r="AL45" i="8"/>
  <c r="AK45" i="8"/>
  <c r="AJ45" i="8"/>
  <c r="AI45" i="8"/>
  <c r="AH45" i="8"/>
  <c r="AG45" i="8"/>
  <c r="AF45" i="8"/>
  <c r="AE45" i="8"/>
  <c r="AD45" i="8"/>
  <c r="AC45" i="8"/>
  <c r="AB45" i="8"/>
  <c r="AA45" i="8"/>
  <c r="Z45" i="8"/>
  <c r="Y45" i="8"/>
  <c r="X45" i="8"/>
  <c r="W45" i="8"/>
  <c r="V45" i="8"/>
  <c r="U45" i="8"/>
  <c r="T45" i="8"/>
  <c r="S45" i="8"/>
  <c r="R45" i="8"/>
  <c r="Q45" i="8"/>
  <c r="P45" i="8"/>
  <c r="O45" i="8"/>
  <c r="N45" i="8"/>
  <c r="M45" i="8"/>
  <c r="L45" i="8"/>
  <c r="K45" i="8"/>
  <c r="J45" i="8"/>
  <c r="I45" i="8"/>
  <c r="H45" i="8"/>
  <c r="G45" i="8"/>
  <c r="F45" i="8"/>
  <c r="E45" i="8"/>
  <c r="D45" i="8"/>
  <c r="C45" i="8"/>
  <c r="B45" i="8"/>
  <c r="BG44" i="8"/>
  <c r="BF44" i="8"/>
  <c r="BE44" i="8"/>
  <c r="BD44" i="8"/>
  <c r="BC44" i="8"/>
  <c r="BB44" i="8"/>
  <c r="BA44" i="8"/>
  <c r="AZ44" i="8"/>
  <c r="AY44" i="8"/>
  <c r="AX44" i="8"/>
  <c r="AW44" i="8"/>
  <c r="AV44" i="8"/>
  <c r="AU44" i="8"/>
  <c r="AT44" i="8"/>
  <c r="AS44" i="8"/>
  <c r="AR44" i="8"/>
  <c r="AQ44" i="8"/>
  <c r="AP44" i="8"/>
  <c r="AO44" i="8"/>
  <c r="AN44" i="8"/>
  <c r="AM44" i="8"/>
  <c r="AL44" i="8"/>
  <c r="AK44" i="8"/>
  <c r="AJ44" i="8"/>
  <c r="AI44" i="8"/>
  <c r="AH44" i="8"/>
  <c r="AG44" i="8"/>
  <c r="AF44" i="8"/>
  <c r="AE44" i="8"/>
  <c r="AD44" i="8"/>
  <c r="AC44" i="8"/>
  <c r="AB44" i="8"/>
  <c r="AA44" i="8"/>
  <c r="Z44" i="8"/>
  <c r="Y44" i="8"/>
  <c r="X44" i="8"/>
  <c r="W44" i="8"/>
  <c r="V44" i="8"/>
  <c r="U44" i="8"/>
  <c r="T44" i="8"/>
  <c r="S44" i="8"/>
  <c r="R44" i="8"/>
  <c r="Q44" i="8"/>
  <c r="P44" i="8"/>
  <c r="O44" i="8"/>
  <c r="N44" i="8"/>
  <c r="M44" i="8"/>
  <c r="L44" i="8"/>
  <c r="K44" i="8"/>
  <c r="J44" i="8"/>
  <c r="I44" i="8"/>
  <c r="H44" i="8"/>
  <c r="G44" i="8"/>
  <c r="F44" i="8"/>
  <c r="E44" i="8"/>
  <c r="D44" i="8"/>
  <c r="C44" i="8"/>
  <c r="B44" i="8"/>
  <c r="BG43" i="8"/>
  <c r="BF43" i="8"/>
  <c r="BE43" i="8"/>
  <c r="BD43" i="8"/>
  <c r="BC43" i="8"/>
  <c r="BB43" i="8"/>
  <c r="BA43" i="8"/>
  <c r="AZ43" i="8"/>
  <c r="AY43" i="8"/>
  <c r="AX43" i="8"/>
  <c r="AW43" i="8"/>
  <c r="AV43" i="8"/>
  <c r="AU43" i="8"/>
  <c r="AT43" i="8"/>
  <c r="AS43" i="8"/>
  <c r="AR43" i="8"/>
  <c r="AQ43" i="8"/>
  <c r="AP43" i="8"/>
  <c r="AO43" i="8"/>
  <c r="AN43" i="8"/>
  <c r="AM43" i="8"/>
  <c r="AL43" i="8"/>
  <c r="AK43" i="8"/>
  <c r="AJ43" i="8"/>
  <c r="AI43" i="8"/>
  <c r="AH43" i="8"/>
  <c r="AG43" i="8"/>
  <c r="AF43" i="8"/>
  <c r="AE43" i="8"/>
  <c r="AD43" i="8"/>
  <c r="AC43" i="8"/>
  <c r="AB43" i="8"/>
  <c r="AA43" i="8"/>
  <c r="Z43" i="8"/>
  <c r="Y43" i="8"/>
  <c r="X43" i="8"/>
  <c r="W43" i="8"/>
  <c r="V43" i="8"/>
  <c r="U43" i="8"/>
  <c r="T43" i="8"/>
  <c r="S43" i="8"/>
  <c r="R43" i="8"/>
  <c r="Q43" i="8"/>
  <c r="P43" i="8"/>
  <c r="O43" i="8"/>
  <c r="N43" i="8"/>
  <c r="M43" i="8"/>
  <c r="L43" i="8"/>
  <c r="K43" i="8"/>
  <c r="J43" i="8"/>
  <c r="I43" i="8"/>
  <c r="H43" i="8"/>
  <c r="G43" i="8"/>
  <c r="F43" i="8"/>
  <c r="E43" i="8"/>
  <c r="D43" i="8"/>
  <c r="C43" i="8"/>
  <c r="B43" i="8"/>
  <c r="BG42" i="8"/>
  <c r="BF42" i="8"/>
  <c r="BE42" i="8"/>
  <c r="BD42" i="8"/>
  <c r="BC42" i="8"/>
  <c r="BB42" i="8"/>
  <c r="BA42" i="8"/>
  <c r="AZ42" i="8"/>
  <c r="AY42" i="8"/>
  <c r="AX42" i="8"/>
  <c r="AW42" i="8"/>
  <c r="AV42" i="8"/>
  <c r="AU42" i="8"/>
  <c r="AT42" i="8"/>
  <c r="AS42" i="8"/>
  <c r="AR42" i="8"/>
  <c r="AQ42" i="8"/>
  <c r="AP42" i="8"/>
  <c r="AO42" i="8"/>
  <c r="AN42" i="8"/>
  <c r="AM42" i="8"/>
  <c r="AL42" i="8"/>
  <c r="AK42" i="8"/>
  <c r="AJ42" i="8"/>
  <c r="AI42" i="8"/>
  <c r="AH42" i="8"/>
  <c r="AG42" i="8"/>
  <c r="AF42" i="8"/>
  <c r="AE42" i="8"/>
  <c r="AD42" i="8"/>
  <c r="AC42" i="8"/>
  <c r="AB42" i="8"/>
  <c r="AA42" i="8"/>
  <c r="Z42" i="8"/>
  <c r="Y42" i="8"/>
  <c r="X42" i="8"/>
  <c r="W42" i="8"/>
  <c r="V42" i="8"/>
  <c r="U42" i="8"/>
  <c r="T42" i="8"/>
  <c r="S42" i="8"/>
  <c r="R42" i="8"/>
  <c r="Q42" i="8"/>
  <c r="P42" i="8"/>
  <c r="O42" i="8"/>
  <c r="N42" i="8"/>
  <c r="M42" i="8"/>
  <c r="L42" i="8"/>
  <c r="K42" i="8"/>
  <c r="J42" i="8"/>
  <c r="I42" i="8"/>
  <c r="H42" i="8"/>
  <c r="G42" i="8"/>
  <c r="F42" i="8"/>
  <c r="E42" i="8"/>
  <c r="D42" i="8"/>
  <c r="C42" i="8"/>
  <c r="B42" i="8"/>
  <c r="BG41" i="8"/>
  <c r="BF41" i="8"/>
  <c r="BE41" i="8"/>
  <c r="BD41" i="8"/>
  <c r="BC41" i="8"/>
  <c r="BB41" i="8"/>
  <c r="BA41" i="8"/>
  <c r="AZ41" i="8"/>
  <c r="AY41" i="8"/>
  <c r="AX41" i="8"/>
  <c r="AW41" i="8"/>
  <c r="AV41" i="8"/>
  <c r="AU41" i="8"/>
  <c r="AT41" i="8"/>
  <c r="AS41" i="8"/>
  <c r="AR41" i="8"/>
  <c r="AQ41" i="8"/>
  <c r="AP41" i="8"/>
  <c r="AO41" i="8"/>
  <c r="AN41" i="8"/>
  <c r="AM41" i="8"/>
  <c r="AL41" i="8"/>
  <c r="AK41" i="8"/>
  <c r="AJ41" i="8"/>
  <c r="AI41" i="8"/>
  <c r="AH41" i="8"/>
  <c r="AG41" i="8"/>
  <c r="AF41" i="8"/>
  <c r="AE41" i="8"/>
  <c r="AD41" i="8"/>
  <c r="AC41" i="8"/>
  <c r="AB41" i="8"/>
  <c r="AA41" i="8"/>
  <c r="Z41" i="8"/>
  <c r="Y41" i="8"/>
  <c r="X41" i="8"/>
  <c r="W41" i="8"/>
  <c r="V41" i="8"/>
  <c r="U41" i="8"/>
  <c r="T41" i="8"/>
  <c r="S41" i="8"/>
  <c r="R41" i="8"/>
  <c r="Q41" i="8"/>
  <c r="P41" i="8"/>
  <c r="O41" i="8"/>
  <c r="N41" i="8"/>
  <c r="M41" i="8"/>
  <c r="L41" i="8"/>
  <c r="K41" i="8"/>
  <c r="J41" i="8"/>
  <c r="I41" i="8"/>
  <c r="H41" i="8"/>
  <c r="G41" i="8"/>
  <c r="F41" i="8"/>
  <c r="E41" i="8"/>
  <c r="D41" i="8"/>
  <c r="C41" i="8"/>
  <c r="B41" i="8"/>
  <c r="BG40" i="8"/>
  <c r="BF40" i="8"/>
  <c r="BE40" i="8"/>
  <c r="BD40" i="8"/>
  <c r="BC40" i="8"/>
  <c r="BB40" i="8"/>
  <c r="BA40" i="8"/>
  <c r="AZ40" i="8"/>
  <c r="AY40" i="8"/>
  <c r="AX40" i="8"/>
  <c r="AW40" i="8"/>
  <c r="AV40" i="8"/>
  <c r="AU40" i="8"/>
  <c r="AT40" i="8"/>
  <c r="AS40" i="8"/>
  <c r="AR40" i="8"/>
  <c r="AQ40" i="8"/>
  <c r="AP40" i="8"/>
  <c r="AO40" i="8"/>
  <c r="AN40" i="8"/>
  <c r="AM40" i="8"/>
  <c r="AL40" i="8"/>
  <c r="AK40" i="8"/>
  <c r="AJ40" i="8"/>
  <c r="AI40" i="8"/>
  <c r="AH40" i="8"/>
  <c r="AG40" i="8"/>
  <c r="AF40" i="8"/>
  <c r="AE40" i="8"/>
  <c r="AD40" i="8"/>
  <c r="AC40" i="8"/>
  <c r="AB40" i="8"/>
  <c r="AA40" i="8"/>
  <c r="Z40" i="8"/>
  <c r="Y40" i="8"/>
  <c r="X40" i="8"/>
  <c r="W40" i="8"/>
  <c r="V40" i="8"/>
  <c r="U40" i="8"/>
  <c r="T40" i="8"/>
  <c r="S40" i="8"/>
  <c r="R40" i="8"/>
  <c r="Q40" i="8"/>
  <c r="P40" i="8"/>
  <c r="O40" i="8"/>
  <c r="N40" i="8"/>
  <c r="M40" i="8"/>
  <c r="L40" i="8"/>
  <c r="K40" i="8"/>
  <c r="J40" i="8"/>
  <c r="I40" i="8"/>
  <c r="H40" i="8"/>
  <c r="G40" i="8"/>
  <c r="F40" i="8"/>
  <c r="E40" i="8"/>
  <c r="D40" i="8"/>
  <c r="C40" i="8"/>
  <c r="B40" i="8"/>
  <c r="BG39" i="8"/>
  <c r="BF39" i="8"/>
  <c r="BE39" i="8"/>
  <c r="BD39" i="8"/>
  <c r="BC39" i="8"/>
  <c r="BB39" i="8"/>
  <c r="BA39" i="8"/>
  <c r="AZ39" i="8"/>
  <c r="AY39" i="8"/>
  <c r="AX39" i="8"/>
  <c r="AW39" i="8"/>
  <c r="AV39" i="8"/>
  <c r="AU39" i="8"/>
  <c r="AT39" i="8"/>
  <c r="AS39" i="8"/>
  <c r="AR39" i="8"/>
  <c r="AQ39" i="8"/>
  <c r="AP39" i="8"/>
  <c r="AO39" i="8"/>
  <c r="AN39" i="8"/>
  <c r="AM39" i="8"/>
  <c r="AL39" i="8"/>
  <c r="AK39" i="8"/>
  <c r="AJ39" i="8"/>
  <c r="AI39" i="8"/>
  <c r="AH39" i="8"/>
  <c r="AG39" i="8"/>
  <c r="AF39" i="8"/>
  <c r="AE39" i="8"/>
  <c r="AD39" i="8"/>
  <c r="AC39" i="8"/>
  <c r="AB39" i="8"/>
  <c r="AA39" i="8"/>
  <c r="Z39" i="8"/>
  <c r="Y39" i="8"/>
  <c r="X39" i="8"/>
  <c r="W39" i="8"/>
  <c r="V39" i="8"/>
  <c r="U39" i="8"/>
  <c r="T39" i="8"/>
  <c r="S39" i="8"/>
  <c r="R39" i="8"/>
  <c r="Q39" i="8"/>
  <c r="P39" i="8"/>
  <c r="O39" i="8"/>
  <c r="N39" i="8"/>
  <c r="M39" i="8"/>
  <c r="L39" i="8"/>
  <c r="K39" i="8"/>
  <c r="J39" i="8"/>
  <c r="I39" i="8"/>
  <c r="H39" i="8"/>
  <c r="G39" i="8"/>
  <c r="F39" i="8"/>
  <c r="E39" i="8"/>
  <c r="D39" i="8"/>
  <c r="C39" i="8"/>
  <c r="B39" i="8"/>
  <c r="BG38" i="8"/>
  <c r="BF38" i="8"/>
  <c r="BE38" i="8"/>
  <c r="BD38" i="8"/>
  <c r="BC38" i="8"/>
  <c r="BB38" i="8"/>
  <c r="BA38" i="8"/>
  <c r="AZ38" i="8"/>
  <c r="AY38" i="8"/>
  <c r="AX38" i="8"/>
  <c r="AW38" i="8"/>
  <c r="AW59" i="8" s="1"/>
  <c r="AV38" i="8"/>
  <c r="AU38" i="8"/>
  <c r="AS38" i="8"/>
  <c r="AQ38" i="8"/>
  <c r="AO38" i="8"/>
  <c r="AM38" i="8"/>
  <c r="AK38" i="8"/>
  <c r="AI38" i="8"/>
  <c r="AG38" i="8"/>
  <c r="AG59" i="8" s="1"/>
  <c r="AE38" i="8"/>
  <c r="AC38" i="8"/>
  <c r="AA38" i="8"/>
  <c r="Y38" i="8"/>
  <c r="W38" i="8"/>
  <c r="U38" i="8"/>
  <c r="S38" i="8"/>
  <c r="Q38" i="8"/>
  <c r="Q59" i="8" s="1"/>
  <c r="P38" i="8"/>
  <c r="O38" i="8"/>
  <c r="N38" i="8"/>
  <c r="M38" i="8"/>
  <c r="L38" i="8"/>
  <c r="K38" i="8"/>
  <c r="J38" i="8"/>
  <c r="I38" i="8"/>
  <c r="H38" i="8"/>
  <c r="G38" i="8"/>
  <c r="F38" i="8"/>
  <c r="E38" i="8"/>
  <c r="D38" i="8"/>
  <c r="C38" i="8"/>
  <c r="B38" i="8"/>
  <c r="BG37" i="8"/>
  <c r="BF37" i="8"/>
  <c r="BE37" i="8"/>
  <c r="BD37" i="8"/>
  <c r="BC37" i="8"/>
  <c r="BB37" i="8"/>
  <c r="BA37" i="8"/>
  <c r="AZ37" i="8"/>
  <c r="AY37" i="8"/>
  <c r="AX37" i="8"/>
  <c r="AW37" i="8"/>
  <c r="AV37" i="8"/>
  <c r="AU37" i="8"/>
  <c r="AT37" i="8"/>
  <c r="AS37" i="8"/>
  <c r="AR37" i="8"/>
  <c r="AQ37" i="8"/>
  <c r="AP37" i="8"/>
  <c r="AO37" i="8"/>
  <c r="AN37" i="8"/>
  <c r="AM37" i="8"/>
  <c r="AL37" i="8"/>
  <c r="AK37" i="8"/>
  <c r="AJ37" i="8"/>
  <c r="AI37" i="8"/>
  <c r="AH37" i="8"/>
  <c r="AG37" i="8"/>
  <c r="AF37" i="8"/>
  <c r="AE37" i="8"/>
  <c r="AD37" i="8"/>
  <c r="AC37" i="8"/>
  <c r="AB37" i="8"/>
  <c r="AA37" i="8"/>
  <c r="Z37" i="8"/>
  <c r="Y37" i="8"/>
  <c r="X37" i="8"/>
  <c r="W37" i="8"/>
  <c r="V37" i="8"/>
  <c r="U37" i="8"/>
  <c r="T37" i="8"/>
  <c r="S37" i="8"/>
  <c r="R37" i="8"/>
  <c r="Q37" i="8"/>
  <c r="P37" i="8"/>
  <c r="O37" i="8"/>
  <c r="N37" i="8"/>
  <c r="M37" i="8"/>
  <c r="L37" i="8"/>
  <c r="K37" i="8"/>
  <c r="J37" i="8"/>
  <c r="I37" i="8"/>
  <c r="H37" i="8"/>
  <c r="G37" i="8"/>
  <c r="F37" i="8"/>
  <c r="E37" i="8"/>
  <c r="D37" i="8"/>
  <c r="C37" i="8"/>
  <c r="B37" i="8"/>
  <c r="BG36" i="8"/>
  <c r="BG59" i="8" s="1"/>
  <c r="BF36" i="8"/>
  <c r="BE36" i="8"/>
  <c r="BD36" i="8"/>
  <c r="BC36" i="8"/>
  <c r="BB36" i="8"/>
  <c r="BA36" i="8"/>
  <c r="AZ36" i="8"/>
  <c r="AY36" i="8"/>
  <c r="AY59" i="8" s="1"/>
  <c r="AX36" i="8"/>
  <c r="AW36" i="8"/>
  <c r="AV36" i="8"/>
  <c r="AU36" i="8"/>
  <c r="AU59" i="8" s="1"/>
  <c r="AT36" i="8"/>
  <c r="AS36" i="8"/>
  <c r="AQ36" i="8"/>
  <c r="AQ59" i="8" s="1"/>
  <c r="AO36" i="8"/>
  <c r="AM36" i="8"/>
  <c r="AL36" i="8"/>
  <c r="AK36" i="8"/>
  <c r="AJ36" i="8"/>
  <c r="AI36" i="8"/>
  <c r="AI59" i="8" s="1"/>
  <c r="AH36" i="8"/>
  <c r="AG36" i="8"/>
  <c r="AE36" i="8"/>
  <c r="AE59" i="8" s="1"/>
  <c r="AC36" i="8"/>
  <c r="AA36" i="8"/>
  <c r="AA59" i="8" s="1"/>
  <c r="Y36" i="8"/>
  <c r="W36" i="8"/>
  <c r="U36" i="8"/>
  <c r="S36" i="8"/>
  <c r="S59" i="8" s="1"/>
  <c r="Q36" i="8"/>
  <c r="P36" i="8"/>
  <c r="O36" i="8"/>
  <c r="O59" i="8" s="1"/>
  <c r="N36" i="8"/>
  <c r="M36" i="8"/>
  <c r="L36" i="8"/>
  <c r="K36" i="8"/>
  <c r="K59" i="8" s="1"/>
  <c r="J36" i="8"/>
  <c r="I36" i="8"/>
  <c r="H36" i="8"/>
  <c r="G36" i="8"/>
  <c r="G59" i="8" s="1"/>
  <c r="F36" i="8"/>
  <c r="E36" i="8"/>
  <c r="D36" i="8"/>
  <c r="C36" i="8"/>
  <c r="C59" i="8" s="1"/>
  <c r="B36" i="8"/>
  <c r="BG35" i="8"/>
  <c r="BF35" i="8"/>
  <c r="BF59" i="8" s="1"/>
  <c r="BE35" i="8"/>
  <c r="BE59" i="8" s="1"/>
  <c r="BD35" i="8"/>
  <c r="BC35" i="8"/>
  <c r="BC59" i="8" s="1"/>
  <c r="BB35" i="8"/>
  <c r="BB59" i="8" s="1"/>
  <c r="BA35" i="8"/>
  <c r="BA59" i="8" s="1"/>
  <c r="AZ35" i="8"/>
  <c r="AY35" i="8"/>
  <c r="AX35" i="8"/>
  <c r="AX59" i="8" s="1"/>
  <c r="AW35" i="8"/>
  <c r="AV35" i="8"/>
  <c r="AU35" i="8"/>
  <c r="AT35" i="8"/>
  <c r="AT59" i="8" s="1"/>
  <c r="AS35" i="8"/>
  <c r="AS59" i="8" s="1"/>
  <c r="AQ35" i="8"/>
  <c r="AP35" i="8"/>
  <c r="AO35" i="8"/>
  <c r="AO59" i="8" s="1"/>
  <c r="AM35" i="8"/>
  <c r="AM59" i="8" s="1"/>
  <c r="AK35" i="8"/>
  <c r="AK59" i="8" s="1"/>
  <c r="AI35" i="8"/>
  <c r="AH35" i="8"/>
  <c r="AH59" i="8" s="1"/>
  <c r="AG35" i="8"/>
  <c r="AE35" i="8"/>
  <c r="AC35" i="8"/>
  <c r="AC59" i="8" s="1"/>
  <c r="AA35" i="8"/>
  <c r="Z35" i="8"/>
  <c r="Y35" i="8"/>
  <c r="Y59" i="8" s="1"/>
  <c r="W35" i="8"/>
  <c r="W59" i="8" s="1"/>
  <c r="U35" i="8"/>
  <c r="U59" i="8" s="1"/>
  <c r="S35" i="8"/>
  <c r="R35" i="8"/>
  <c r="Q35" i="8"/>
  <c r="P35" i="8"/>
  <c r="O35" i="8"/>
  <c r="N35" i="8"/>
  <c r="N59" i="8" s="1"/>
  <c r="M35" i="8"/>
  <c r="M59" i="8" s="1"/>
  <c r="L35" i="8"/>
  <c r="K35" i="8"/>
  <c r="J35" i="8"/>
  <c r="J59" i="8" s="1"/>
  <c r="I35" i="8"/>
  <c r="I59" i="8" s="1"/>
  <c r="H35" i="8"/>
  <c r="H59" i="8" s="1"/>
  <c r="G35" i="8"/>
  <c r="F35" i="8"/>
  <c r="F59" i="8" s="1"/>
  <c r="E35" i="8"/>
  <c r="E59" i="8" s="1"/>
  <c r="D35" i="8"/>
  <c r="D59" i="8" s="1"/>
  <c r="C35" i="8"/>
  <c r="B35" i="8"/>
  <c r="B59" i="8" s="1"/>
  <c r="BM33" i="8"/>
  <c r="BM34" i="8" s="1"/>
  <c r="BM35" i="8" s="1"/>
  <c r="BM36" i="8" s="1"/>
  <c r="BM37" i="8" s="1"/>
  <c r="BM38" i="8" s="1"/>
  <c r="BM39" i="8" s="1"/>
  <c r="BM40" i="8" s="1"/>
  <c r="BM41" i="8" s="1"/>
  <c r="BM42" i="8" s="1"/>
  <c r="BM43" i="8" s="1"/>
  <c r="BM44" i="8" s="1"/>
  <c r="BM45" i="8" s="1"/>
  <c r="BM46" i="8" s="1"/>
  <c r="BM47" i="8" s="1"/>
  <c r="BM48" i="8" s="1"/>
  <c r="BM49" i="8" s="1"/>
  <c r="BM50" i="8" s="1"/>
  <c r="BM51" i="8" s="1"/>
  <c r="BM52" i="8" s="1"/>
  <c r="BM53" i="8" s="1"/>
  <c r="BM55" i="8" s="1"/>
  <c r="BM56" i="8" s="1"/>
  <c r="BM57" i="8" s="1"/>
  <c r="BM58" i="8" s="1"/>
  <c r="BM59" i="8" s="1"/>
  <c r="BG29" i="8"/>
  <c r="BF29" i="8"/>
  <c r="BE29" i="8"/>
  <c r="BD29" i="8"/>
  <c r="BC29" i="8"/>
  <c r="BB29" i="8"/>
  <c r="BA29" i="8"/>
  <c r="AZ29" i="8"/>
  <c r="AY29" i="8"/>
  <c r="AX29" i="8"/>
  <c r="AW29" i="8"/>
  <c r="AV29" i="8"/>
  <c r="AU29" i="8"/>
  <c r="AT29" i="8"/>
  <c r="AS29" i="8"/>
  <c r="AQ29" i="8"/>
  <c r="AP29" i="8"/>
  <c r="AO29" i="8"/>
  <c r="AM29" i="8"/>
  <c r="AL29" i="8"/>
  <c r="AK29" i="8"/>
  <c r="AI29" i="8"/>
  <c r="AH29" i="8"/>
  <c r="AG29" i="8"/>
  <c r="AE29" i="8"/>
  <c r="AD29" i="8"/>
  <c r="AC29" i="8"/>
  <c r="AA29" i="8"/>
  <c r="Z29" i="8"/>
  <c r="Y29" i="8"/>
  <c r="W29" i="8"/>
  <c r="V29" i="8"/>
  <c r="U29" i="8"/>
  <c r="S29" i="8"/>
  <c r="R29" i="8"/>
  <c r="Q29" i="8"/>
  <c r="P29" i="8"/>
  <c r="O29" i="8"/>
  <c r="N29" i="8"/>
  <c r="M29" i="8"/>
  <c r="L29" i="8"/>
  <c r="K29" i="8"/>
  <c r="J29" i="8"/>
  <c r="I29" i="8"/>
  <c r="H29" i="8"/>
  <c r="G29" i="8"/>
  <c r="F29" i="8"/>
  <c r="E29" i="8"/>
  <c r="D29" i="8"/>
  <c r="C29" i="8"/>
  <c r="B29" i="8"/>
  <c r="AT6" i="8"/>
  <c r="AT38" i="8" s="1"/>
  <c r="AR6" i="8"/>
  <c r="AR38" i="8" s="1"/>
  <c r="AP6" i="8"/>
  <c r="AP38" i="8" s="1"/>
  <c r="AN6" i="8"/>
  <c r="AN38" i="8" s="1"/>
  <c r="AL6" i="8"/>
  <c r="AL38" i="8" s="1"/>
  <c r="AJ6" i="8"/>
  <c r="AJ38" i="8" s="1"/>
  <c r="AH6" i="8"/>
  <c r="AH38" i="8" s="1"/>
  <c r="AF6" i="8"/>
  <c r="AF38" i="8" s="1"/>
  <c r="AD6" i="8"/>
  <c r="AD38" i="8" s="1"/>
  <c r="AB6" i="8"/>
  <c r="AB38" i="8" s="1"/>
  <c r="Z6" i="8"/>
  <c r="Z38" i="8" s="1"/>
  <c r="X6" i="8"/>
  <c r="X38" i="8" s="1"/>
  <c r="V6" i="8"/>
  <c r="V38" i="8" s="1"/>
  <c r="T6" i="8"/>
  <c r="T38" i="8" s="1"/>
  <c r="AT4" i="8"/>
  <c r="AR4" i="8"/>
  <c r="AR36" i="8" s="1"/>
  <c r="AP4" i="8"/>
  <c r="AP36" i="8" s="1"/>
  <c r="AF4" i="8"/>
  <c r="AD36" i="8" s="1"/>
  <c r="AD4" i="8"/>
  <c r="AB4" i="8"/>
  <c r="AB36" i="8" s="1"/>
  <c r="Z4" i="8"/>
  <c r="Z36" i="8" s="1"/>
  <c r="X4" i="8"/>
  <c r="V36" i="8" s="1"/>
  <c r="V4" i="8"/>
  <c r="T4" i="8"/>
  <c r="R36" i="8" s="1"/>
  <c r="AT3" i="8"/>
  <c r="AR3" i="8"/>
  <c r="AR35" i="8" s="1"/>
  <c r="AP3" i="8"/>
  <c r="AN3" i="8"/>
  <c r="AN35" i="8" s="1"/>
  <c r="AL3" i="8"/>
  <c r="AJ3" i="8"/>
  <c r="AJ35" i="8" s="1"/>
  <c r="AJ59" i="8" s="1"/>
  <c r="AH3" i="8"/>
  <c r="AF3" i="8"/>
  <c r="AF35" i="8" s="1"/>
  <c r="AD3" i="8"/>
  <c r="AB3" i="8"/>
  <c r="AB35" i="8" s="1"/>
  <c r="Z3" i="8"/>
  <c r="X3" i="8"/>
  <c r="X35" i="8" s="1"/>
  <c r="V3" i="8"/>
  <c r="T3" i="8"/>
  <c r="T35" i="8" s="1"/>
  <c r="F69" i="7"/>
  <c r="D69" i="7"/>
  <c r="B69" i="7"/>
  <c r="F68" i="7"/>
  <c r="D68" i="7"/>
  <c r="B68" i="7"/>
  <c r="F67" i="7"/>
  <c r="D67" i="7"/>
  <c r="B67" i="7"/>
  <c r="F66" i="7"/>
  <c r="G68" i="7" s="1"/>
  <c r="D66" i="7"/>
  <c r="B66" i="7"/>
  <c r="G65" i="7"/>
  <c r="E65" i="7"/>
  <c r="D65" i="7"/>
  <c r="E69" i="7" s="1"/>
  <c r="C65" i="7"/>
  <c r="B65" i="7"/>
  <c r="G64" i="7"/>
  <c r="E64" i="7"/>
  <c r="C64" i="7"/>
  <c r="B64" i="7"/>
  <c r="G63" i="7"/>
  <c r="E63" i="7"/>
  <c r="C63" i="7"/>
  <c r="B63" i="7"/>
  <c r="G62" i="7"/>
  <c r="E62" i="7"/>
  <c r="C62" i="7"/>
  <c r="B62" i="7"/>
  <c r="G61" i="7"/>
  <c r="E61" i="7"/>
  <c r="C61" i="7"/>
  <c r="B61" i="7"/>
  <c r="G60" i="7"/>
  <c r="E60" i="7"/>
  <c r="C60" i="7"/>
  <c r="B60" i="7"/>
  <c r="G59" i="7"/>
  <c r="E59" i="7"/>
  <c r="C59" i="7"/>
  <c r="B59" i="7"/>
  <c r="G58" i="7"/>
  <c r="E58" i="7"/>
  <c r="C58" i="7"/>
  <c r="B58" i="7"/>
  <c r="G57" i="7"/>
  <c r="E57" i="7"/>
  <c r="C57" i="7"/>
  <c r="B57" i="7"/>
  <c r="G56" i="7"/>
  <c r="E56" i="7"/>
  <c r="C56" i="7"/>
  <c r="B56" i="7"/>
  <c r="G55" i="7"/>
  <c r="E55" i="7"/>
  <c r="C55" i="7"/>
  <c r="B55" i="7"/>
  <c r="G54" i="7"/>
  <c r="E54" i="7"/>
  <c r="C54" i="7"/>
  <c r="B54" i="7"/>
  <c r="G53" i="7"/>
  <c r="E53" i="7"/>
  <c r="C53" i="7"/>
  <c r="B53" i="7"/>
  <c r="G52" i="7"/>
  <c r="E52" i="7"/>
  <c r="C52" i="7"/>
  <c r="B52" i="7"/>
  <c r="G51" i="7"/>
  <c r="E51" i="7"/>
  <c r="C51" i="7"/>
  <c r="B51" i="7"/>
  <c r="G50" i="7"/>
  <c r="E50" i="7"/>
  <c r="C50" i="7"/>
  <c r="B50" i="7"/>
  <c r="G49" i="7"/>
  <c r="E49" i="7"/>
  <c r="C49" i="7"/>
  <c r="B49" i="7"/>
  <c r="G48" i="7"/>
  <c r="E48" i="7"/>
  <c r="C48" i="7"/>
  <c r="B48" i="7"/>
  <c r="G47" i="7"/>
  <c r="E47" i="7"/>
  <c r="C47" i="7"/>
  <c r="B47" i="7"/>
  <c r="G46" i="7"/>
  <c r="E46" i="7"/>
  <c r="C46" i="7"/>
  <c r="B46" i="7"/>
  <c r="G45" i="7"/>
  <c r="E45" i="7"/>
  <c r="C45" i="7"/>
  <c r="B45" i="7"/>
  <c r="G44" i="7"/>
  <c r="E44" i="7"/>
  <c r="C44" i="7"/>
  <c r="B44" i="7"/>
  <c r="G43" i="7"/>
  <c r="E43" i="7"/>
  <c r="C43" i="7"/>
  <c r="B43" i="7"/>
  <c r="G42" i="7"/>
  <c r="E42" i="7"/>
  <c r="C42" i="7"/>
  <c r="B42" i="7"/>
  <c r="G41" i="7"/>
  <c r="E41" i="7"/>
  <c r="C41" i="7"/>
  <c r="B41" i="7"/>
  <c r="G40" i="7"/>
  <c r="E40" i="7"/>
  <c r="C40" i="7"/>
  <c r="B40" i="7"/>
  <c r="G39" i="7"/>
  <c r="E39" i="7"/>
  <c r="C39" i="7"/>
  <c r="B39" i="7"/>
  <c r="G38" i="7"/>
  <c r="E38" i="7"/>
  <c r="C38" i="7"/>
  <c r="B38" i="7"/>
  <c r="G37" i="7"/>
  <c r="E37" i="7"/>
  <c r="C37" i="7"/>
  <c r="B37" i="7"/>
  <c r="G36" i="7"/>
  <c r="E36" i="7"/>
  <c r="C36" i="7"/>
  <c r="B36" i="7"/>
  <c r="G35" i="7"/>
  <c r="E35" i="7"/>
  <c r="C35" i="7"/>
  <c r="B35" i="7"/>
  <c r="G34" i="7"/>
  <c r="E34" i="7"/>
  <c r="C34" i="7"/>
  <c r="B34" i="7"/>
  <c r="G33" i="7"/>
  <c r="E33" i="7"/>
  <c r="C33" i="7"/>
  <c r="B33" i="7"/>
  <c r="G32" i="7"/>
  <c r="E32" i="7"/>
  <c r="C32" i="7"/>
  <c r="B32" i="7"/>
  <c r="G31" i="7"/>
  <c r="E31" i="7"/>
  <c r="C31" i="7"/>
  <c r="B31" i="7"/>
  <c r="G30" i="7"/>
  <c r="E30" i="7"/>
  <c r="C30" i="7"/>
  <c r="B30" i="7"/>
  <c r="G29" i="7"/>
  <c r="E29" i="7"/>
  <c r="C29" i="7"/>
  <c r="B29" i="7"/>
  <c r="G28" i="7"/>
  <c r="E28" i="7"/>
  <c r="C28" i="7"/>
  <c r="B28" i="7"/>
  <c r="G27" i="7"/>
  <c r="E27" i="7"/>
  <c r="C27" i="7"/>
  <c r="B27" i="7"/>
  <c r="G26" i="7"/>
  <c r="E26" i="7"/>
  <c r="C26" i="7"/>
  <c r="B26" i="7"/>
  <c r="G25" i="7"/>
  <c r="E25" i="7"/>
  <c r="C25" i="7"/>
  <c r="B25" i="7"/>
  <c r="G24" i="7"/>
  <c r="E24" i="7"/>
  <c r="C24" i="7"/>
  <c r="B24" i="7"/>
  <c r="G23" i="7"/>
  <c r="E23" i="7"/>
  <c r="C23" i="7"/>
  <c r="B23" i="7"/>
  <c r="G22" i="7"/>
  <c r="E22" i="7"/>
  <c r="C22" i="7"/>
  <c r="B22" i="7"/>
  <c r="G21" i="7"/>
  <c r="E21" i="7"/>
  <c r="C21" i="7"/>
  <c r="B21" i="7"/>
  <c r="G20" i="7"/>
  <c r="E20" i="7"/>
  <c r="C20" i="7"/>
  <c r="B20" i="7"/>
  <c r="G19" i="7"/>
  <c r="E19" i="7"/>
  <c r="C19" i="7"/>
  <c r="B19" i="7"/>
  <c r="G18" i="7"/>
  <c r="E18" i="7"/>
  <c r="C18" i="7"/>
  <c r="B18" i="7"/>
  <c r="G17" i="7"/>
  <c r="E17" i="7"/>
  <c r="C17" i="7"/>
  <c r="B17" i="7"/>
  <c r="G16" i="7"/>
  <c r="E16" i="7"/>
  <c r="C16" i="7"/>
  <c r="B16" i="7"/>
  <c r="G15" i="7"/>
  <c r="E15" i="7"/>
  <c r="C15" i="7"/>
  <c r="B15" i="7"/>
  <c r="G14" i="7"/>
  <c r="E14" i="7"/>
  <c r="C14" i="7"/>
  <c r="B14" i="7"/>
  <c r="G13" i="7"/>
  <c r="E13" i="7"/>
  <c r="C13" i="7"/>
  <c r="B13" i="7"/>
  <c r="G12" i="7"/>
  <c r="E12" i="7"/>
  <c r="C12" i="7"/>
  <c r="B12" i="7"/>
  <c r="G11" i="7"/>
  <c r="E11" i="7"/>
  <c r="C11" i="7"/>
  <c r="B11" i="7"/>
  <c r="G10" i="7"/>
  <c r="E10" i="7"/>
  <c r="C10" i="7"/>
  <c r="B10" i="7"/>
  <c r="G9" i="7"/>
  <c r="E9" i="7"/>
  <c r="C9" i="7"/>
  <c r="B9" i="7"/>
  <c r="G8" i="7"/>
  <c r="E8" i="7"/>
  <c r="C8" i="7"/>
  <c r="B8" i="7"/>
  <c r="G7" i="7"/>
  <c r="E7" i="7"/>
  <c r="C7" i="7"/>
  <c r="B7" i="7"/>
  <c r="G6" i="7"/>
  <c r="E6" i="7"/>
  <c r="C6" i="7"/>
  <c r="B6" i="7"/>
  <c r="G5" i="7"/>
  <c r="E5" i="7"/>
  <c r="C5" i="7"/>
  <c r="B5" i="7"/>
  <c r="G4" i="7"/>
  <c r="E4" i="7"/>
  <c r="C4" i="7"/>
  <c r="B4" i="7"/>
  <c r="G3" i="7"/>
  <c r="E3" i="7"/>
  <c r="C3" i="7"/>
  <c r="B3" i="7"/>
  <c r="G2" i="7"/>
  <c r="E2" i="7"/>
  <c r="C2" i="7"/>
  <c r="B2" i="7"/>
  <c r="C68" i="7" s="1"/>
  <c r="B35" i="6"/>
  <c r="D32" i="6"/>
  <c r="B32" i="6"/>
  <c r="F21" i="6"/>
  <c r="F20" i="6"/>
  <c r="F18" i="6"/>
  <c r="F17" i="6"/>
  <c r="F16" i="6"/>
  <c r="F15" i="6"/>
  <c r="F14" i="6"/>
  <c r="F13" i="6"/>
  <c r="F12" i="6"/>
  <c r="F11" i="6"/>
  <c r="F10" i="6"/>
  <c r="F9" i="6"/>
  <c r="F8" i="6"/>
  <c r="F7" i="6"/>
  <c r="F6" i="6"/>
  <c r="F5" i="6"/>
  <c r="F4" i="6"/>
  <c r="F3" i="6"/>
  <c r="F2" i="6"/>
  <c r="J39" i="5"/>
  <c r="I39" i="5"/>
  <c r="H39" i="5"/>
  <c r="G39" i="5"/>
  <c r="D39" i="5"/>
  <c r="C39" i="5"/>
  <c r="E39" i="5" s="1"/>
  <c r="B39" i="5"/>
  <c r="J38" i="5"/>
  <c r="I38" i="5"/>
  <c r="H38" i="5"/>
  <c r="G38" i="5"/>
  <c r="D38" i="5"/>
  <c r="C38" i="5"/>
  <c r="E38" i="5" s="1"/>
  <c r="B38" i="5"/>
  <c r="J37" i="5"/>
  <c r="I37" i="5"/>
  <c r="H37" i="5"/>
  <c r="G37" i="5"/>
  <c r="D37" i="5"/>
  <c r="C37" i="5"/>
  <c r="E37" i="5" s="1"/>
  <c r="B37" i="5"/>
  <c r="J36" i="5"/>
  <c r="I36" i="5"/>
  <c r="H36" i="5"/>
  <c r="G36" i="5"/>
  <c r="D36" i="5"/>
  <c r="C36" i="5"/>
  <c r="E36" i="5" s="1"/>
  <c r="B36" i="5"/>
  <c r="J35" i="5"/>
  <c r="I35" i="5"/>
  <c r="H35" i="5"/>
  <c r="G35" i="5"/>
  <c r="D35" i="5"/>
  <c r="C35" i="5"/>
  <c r="E35" i="5" s="1"/>
  <c r="B35" i="5"/>
  <c r="J34" i="5"/>
  <c r="I34" i="5"/>
  <c r="H34" i="5"/>
  <c r="G34" i="5"/>
  <c r="D34" i="5"/>
  <c r="C34" i="5"/>
  <c r="E34" i="5" s="1"/>
  <c r="B34" i="5"/>
  <c r="J33" i="5"/>
  <c r="I33" i="5"/>
  <c r="H33" i="5"/>
  <c r="G33" i="5"/>
  <c r="D33" i="5"/>
  <c r="C33" i="5"/>
  <c r="E33" i="5" s="1"/>
  <c r="B33" i="5"/>
  <c r="J32" i="5"/>
  <c r="I32" i="5"/>
  <c r="H32" i="5"/>
  <c r="G32" i="5"/>
  <c r="D32" i="5"/>
  <c r="C32" i="5"/>
  <c r="E32" i="5" s="1"/>
  <c r="B32" i="5"/>
  <c r="J31" i="5"/>
  <c r="I31" i="5"/>
  <c r="H31" i="5"/>
  <c r="G31" i="5"/>
  <c r="D31" i="5"/>
  <c r="C31" i="5"/>
  <c r="E31" i="5" s="1"/>
  <c r="B31" i="5"/>
  <c r="J30" i="5"/>
  <c r="I30" i="5"/>
  <c r="H30" i="5"/>
  <c r="G30" i="5"/>
  <c r="D30" i="5"/>
  <c r="C30" i="5"/>
  <c r="E30" i="5" s="1"/>
  <c r="B30" i="5"/>
  <c r="J29" i="5"/>
  <c r="I29" i="5"/>
  <c r="H29" i="5"/>
  <c r="G29" i="5"/>
  <c r="D29" i="5"/>
  <c r="C29" i="5"/>
  <c r="E29" i="5" s="1"/>
  <c r="B29" i="5"/>
  <c r="J28" i="5"/>
  <c r="I28" i="5"/>
  <c r="H28" i="5"/>
  <c r="G28" i="5"/>
  <c r="D28" i="5"/>
  <c r="C28" i="5"/>
  <c r="E28" i="5" s="1"/>
  <c r="B28" i="5"/>
  <c r="J27" i="5"/>
  <c r="I27" i="5"/>
  <c r="H27" i="5"/>
  <c r="G27" i="5"/>
  <c r="D27" i="5"/>
  <c r="C27" i="5"/>
  <c r="E27" i="5" s="1"/>
  <c r="B27" i="5"/>
  <c r="J26" i="5"/>
  <c r="I26" i="5"/>
  <c r="H26" i="5"/>
  <c r="G26" i="5"/>
  <c r="D26" i="5"/>
  <c r="C26" i="5"/>
  <c r="E26" i="5" s="1"/>
  <c r="B26" i="5"/>
  <c r="J25" i="5"/>
  <c r="I25" i="5"/>
  <c r="H25" i="5"/>
  <c r="G25" i="5"/>
  <c r="D25" i="5"/>
  <c r="C25" i="5"/>
  <c r="E25" i="5" s="1"/>
  <c r="B25" i="5"/>
  <c r="J24" i="5"/>
  <c r="I24" i="5"/>
  <c r="H24" i="5"/>
  <c r="G24" i="5"/>
  <c r="D24" i="5"/>
  <c r="C24" i="5"/>
  <c r="E24" i="5" s="1"/>
  <c r="B24" i="5"/>
  <c r="J23" i="5"/>
  <c r="I23" i="5"/>
  <c r="H23" i="5"/>
  <c r="G23" i="5"/>
  <c r="D23" i="5"/>
  <c r="C23" i="5"/>
  <c r="E23" i="5" s="1"/>
  <c r="B23" i="5"/>
  <c r="J22" i="5"/>
  <c r="I22" i="5"/>
  <c r="H22" i="5"/>
  <c r="G22" i="5"/>
  <c r="D22" i="5"/>
  <c r="C22" i="5"/>
  <c r="E22" i="5" s="1"/>
  <c r="B22" i="5"/>
  <c r="J21" i="5"/>
  <c r="I21" i="5"/>
  <c r="H21" i="5"/>
  <c r="G21" i="5"/>
  <c r="D21" i="5"/>
  <c r="C21" i="5"/>
  <c r="E21" i="5" s="1"/>
  <c r="B21" i="5"/>
  <c r="J20" i="5"/>
  <c r="I20" i="5"/>
  <c r="H20" i="5"/>
  <c r="G20" i="5"/>
  <c r="D20" i="5"/>
  <c r="C20" i="5"/>
  <c r="E20" i="5" s="1"/>
  <c r="B20" i="5"/>
  <c r="J19" i="5"/>
  <c r="I19" i="5"/>
  <c r="H19" i="5"/>
  <c r="G19" i="5"/>
  <c r="D19" i="5"/>
  <c r="C19" i="5"/>
  <c r="E19" i="5" s="1"/>
  <c r="B19" i="5"/>
  <c r="J18" i="5"/>
  <c r="I18" i="5"/>
  <c r="H18" i="5"/>
  <c r="G18" i="5"/>
  <c r="D18" i="5"/>
  <c r="C18" i="5"/>
  <c r="E18" i="5" s="1"/>
  <c r="B18" i="5"/>
  <c r="J17" i="5"/>
  <c r="I17" i="5"/>
  <c r="H17" i="5"/>
  <c r="G17" i="5"/>
  <c r="D17" i="5"/>
  <c r="C17" i="5"/>
  <c r="E17" i="5" s="1"/>
  <c r="B17" i="5"/>
  <c r="J16" i="5"/>
  <c r="I16" i="5"/>
  <c r="H16" i="5"/>
  <c r="G16" i="5"/>
  <c r="D16" i="5"/>
  <c r="C16" i="5"/>
  <c r="E16" i="5" s="1"/>
  <c r="B16" i="5"/>
  <c r="J15" i="5"/>
  <c r="I15" i="5"/>
  <c r="H15" i="5"/>
  <c r="G15" i="5"/>
  <c r="D15" i="5"/>
  <c r="C15" i="5"/>
  <c r="E15" i="5" s="1"/>
  <c r="B15" i="5"/>
  <c r="J14" i="5"/>
  <c r="I14" i="5"/>
  <c r="H14" i="5"/>
  <c r="G14" i="5"/>
  <c r="D14" i="5"/>
  <c r="C14" i="5"/>
  <c r="E14" i="5" s="1"/>
  <c r="B14" i="5"/>
  <c r="J13" i="5"/>
  <c r="I13" i="5"/>
  <c r="H13" i="5"/>
  <c r="G13" i="5"/>
  <c r="D13" i="5"/>
  <c r="C13" i="5"/>
  <c r="E13" i="5" s="1"/>
  <c r="B13" i="5"/>
  <c r="J12" i="5"/>
  <c r="I12" i="5"/>
  <c r="H12" i="5"/>
  <c r="G12" i="5"/>
  <c r="D12" i="5"/>
  <c r="C12" i="5"/>
  <c r="E12" i="5" s="1"/>
  <c r="B12" i="5"/>
  <c r="J11" i="5"/>
  <c r="I11" i="5"/>
  <c r="H11" i="5"/>
  <c r="G11" i="5"/>
  <c r="D11" i="5"/>
  <c r="C11" i="5"/>
  <c r="E11" i="5" s="1"/>
  <c r="B11" i="5"/>
  <c r="J10" i="5"/>
  <c r="I10" i="5"/>
  <c r="H10" i="5"/>
  <c r="G10" i="5"/>
  <c r="D10" i="5"/>
  <c r="C10" i="5"/>
  <c r="E10" i="5" s="1"/>
  <c r="B10" i="5"/>
  <c r="J9" i="5"/>
  <c r="I9" i="5"/>
  <c r="H9" i="5"/>
  <c r="G9" i="5"/>
  <c r="D9" i="5"/>
  <c r="C9" i="5"/>
  <c r="E9" i="5" s="1"/>
  <c r="B9" i="5"/>
  <c r="J8" i="5"/>
  <c r="I8" i="5"/>
  <c r="H8" i="5"/>
  <c r="G8" i="5"/>
  <c r="D8" i="5"/>
  <c r="C8" i="5"/>
  <c r="E8" i="5" s="1"/>
  <c r="B8" i="5"/>
  <c r="J7" i="5"/>
  <c r="I7" i="5"/>
  <c r="H7" i="5"/>
  <c r="G7" i="5"/>
  <c r="D7" i="5"/>
  <c r="C7" i="5"/>
  <c r="E7" i="5" s="1"/>
  <c r="B7" i="5"/>
  <c r="J6" i="5"/>
  <c r="I6" i="5"/>
  <c r="H6" i="5"/>
  <c r="G6" i="5"/>
  <c r="D6" i="5"/>
  <c r="C6" i="5"/>
  <c r="E6" i="5" s="1"/>
  <c r="B6" i="5"/>
  <c r="J5" i="5"/>
  <c r="I5" i="5"/>
  <c r="H5" i="5"/>
  <c r="G5" i="5"/>
  <c r="D5" i="5"/>
  <c r="C5" i="5"/>
  <c r="E5" i="5" s="1"/>
  <c r="B5" i="5"/>
  <c r="J4" i="5"/>
  <c r="I4" i="5"/>
  <c r="H4" i="5"/>
  <c r="G4" i="5"/>
  <c r="D4" i="5"/>
  <c r="C4" i="5"/>
  <c r="E4" i="5" s="1"/>
  <c r="B4" i="5"/>
  <c r="J3" i="5"/>
  <c r="J2" i="5" s="1"/>
  <c r="I3" i="5"/>
  <c r="I2" i="5" s="1"/>
  <c r="H3" i="5"/>
  <c r="H2" i="5" s="1"/>
  <c r="G3" i="5"/>
  <c r="D3" i="5"/>
  <c r="D2" i="5" s="1"/>
  <c r="C3" i="5"/>
  <c r="E3" i="5" s="1"/>
  <c r="B3" i="5"/>
  <c r="B2" i="5"/>
  <c r="J39" i="4"/>
  <c r="I39" i="4"/>
  <c r="H39" i="4"/>
  <c r="G39" i="4"/>
  <c r="D39" i="4"/>
  <c r="C39" i="4"/>
  <c r="B39" i="4"/>
  <c r="E39" i="4" s="1"/>
  <c r="J38" i="4"/>
  <c r="I38" i="4"/>
  <c r="H38" i="4"/>
  <c r="G38" i="4"/>
  <c r="D38" i="4"/>
  <c r="C38" i="4"/>
  <c r="B38" i="4"/>
  <c r="E38" i="4" s="1"/>
  <c r="J37" i="4"/>
  <c r="I37" i="4"/>
  <c r="H37" i="4"/>
  <c r="G37" i="4"/>
  <c r="D37" i="4"/>
  <c r="C37" i="4"/>
  <c r="B37" i="4"/>
  <c r="E37" i="4" s="1"/>
  <c r="J36" i="4"/>
  <c r="I36" i="4"/>
  <c r="H36" i="4"/>
  <c r="G36" i="4"/>
  <c r="D36" i="4"/>
  <c r="C36" i="4"/>
  <c r="B36" i="4"/>
  <c r="E36" i="4" s="1"/>
  <c r="J35" i="4"/>
  <c r="I35" i="4"/>
  <c r="H35" i="4"/>
  <c r="G35" i="4"/>
  <c r="D35" i="4"/>
  <c r="C35" i="4"/>
  <c r="B35" i="4"/>
  <c r="E35" i="4" s="1"/>
  <c r="J34" i="4"/>
  <c r="I34" i="4"/>
  <c r="H34" i="4"/>
  <c r="G34" i="4"/>
  <c r="D34" i="4"/>
  <c r="C34" i="4"/>
  <c r="B34" i="4"/>
  <c r="E34" i="4" s="1"/>
  <c r="J33" i="4"/>
  <c r="I33" i="4"/>
  <c r="H33" i="4"/>
  <c r="G33" i="4"/>
  <c r="D33" i="4"/>
  <c r="C33" i="4"/>
  <c r="B33" i="4"/>
  <c r="E33" i="4" s="1"/>
  <c r="J32" i="4"/>
  <c r="I32" i="4"/>
  <c r="H32" i="4"/>
  <c r="G32" i="4"/>
  <c r="D32" i="4"/>
  <c r="C32" i="4"/>
  <c r="B32" i="4"/>
  <c r="E32" i="4" s="1"/>
  <c r="J31" i="4"/>
  <c r="I31" i="4"/>
  <c r="H31" i="4"/>
  <c r="G31" i="4"/>
  <c r="D31" i="4"/>
  <c r="C31" i="4"/>
  <c r="B31" i="4"/>
  <c r="E31" i="4" s="1"/>
  <c r="J30" i="4"/>
  <c r="I30" i="4"/>
  <c r="H30" i="4"/>
  <c r="G30" i="4"/>
  <c r="D30" i="4"/>
  <c r="C30" i="4"/>
  <c r="B30" i="4"/>
  <c r="E30" i="4" s="1"/>
  <c r="J29" i="4"/>
  <c r="I29" i="4"/>
  <c r="H29" i="4"/>
  <c r="G29" i="4"/>
  <c r="D29" i="4"/>
  <c r="C29" i="4"/>
  <c r="B29" i="4"/>
  <c r="E29" i="4" s="1"/>
  <c r="J28" i="4"/>
  <c r="I28" i="4"/>
  <c r="H28" i="4"/>
  <c r="G28" i="4"/>
  <c r="D28" i="4"/>
  <c r="C28" i="4"/>
  <c r="B28" i="4"/>
  <c r="E28" i="4" s="1"/>
  <c r="J27" i="4"/>
  <c r="I27" i="4"/>
  <c r="H27" i="4"/>
  <c r="G27" i="4"/>
  <c r="D27" i="4"/>
  <c r="C27" i="4"/>
  <c r="B27" i="4"/>
  <c r="E27" i="4" s="1"/>
  <c r="J26" i="4"/>
  <c r="I26" i="4"/>
  <c r="H26" i="4"/>
  <c r="G26" i="4"/>
  <c r="D26" i="4"/>
  <c r="C26" i="4"/>
  <c r="B26" i="4"/>
  <c r="E26" i="4" s="1"/>
  <c r="J25" i="4"/>
  <c r="I25" i="4"/>
  <c r="H25" i="4"/>
  <c r="G25" i="4"/>
  <c r="D25" i="4"/>
  <c r="C25" i="4"/>
  <c r="B25" i="4"/>
  <c r="E25" i="4" s="1"/>
  <c r="J24" i="4"/>
  <c r="I24" i="4"/>
  <c r="H24" i="4"/>
  <c r="G24" i="4"/>
  <c r="D24" i="4"/>
  <c r="C24" i="4"/>
  <c r="B24" i="4"/>
  <c r="E24" i="4" s="1"/>
  <c r="J23" i="4"/>
  <c r="I23" i="4"/>
  <c r="H23" i="4"/>
  <c r="G23" i="4"/>
  <c r="D23" i="4"/>
  <c r="C23" i="4"/>
  <c r="B23" i="4"/>
  <c r="E23" i="4" s="1"/>
  <c r="J22" i="4"/>
  <c r="I22" i="4"/>
  <c r="H22" i="4"/>
  <c r="G22" i="4"/>
  <c r="D22" i="4"/>
  <c r="C22" i="4"/>
  <c r="B22" i="4"/>
  <c r="E22" i="4" s="1"/>
  <c r="J21" i="4"/>
  <c r="I21" i="4"/>
  <c r="H21" i="4"/>
  <c r="G21" i="4"/>
  <c r="D21" i="4"/>
  <c r="C21" i="4"/>
  <c r="B21" i="4"/>
  <c r="E21" i="4" s="1"/>
  <c r="J20" i="4"/>
  <c r="I20" i="4"/>
  <c r="H20" i="4"/>
  <c r="G20" i="4"/>
  <c r="D20" i="4"/>
  <c r="C20" i="4"/>
  <c r="B20" i="4"/>
  <c r="E20" i="4" s="1"/>
  <c r="J19" i="4"/>
  <c r="I19" i="4"/>
  <c r="H19" i="4"/>
  <c r="G19" i="4"/>
  <c r="D19" i="4"/>
  <c r="C19" i="4"/>
  <c r="B19" i="4"/>
  <c r="E19" i="4" s="1"/>
  <c r="J18" i="4"/>
  <c r="I18" i="4"/>
  <c r="H18" i="4"/>
  <c r="G18" i="4"/>
  <c r="D18" i="4"/>
  <c r="C18" i="4"/>
  <c r="B18" i="4"/>
  <c r="E18" i="4" s="1"/>
  <c r="J17" i="4"/>
  <c r="I17" i="4"/>
  <c r="H17" i="4"/>
  <c r="G17" i="4"/>
  <c r="D17" i="4"/>
  <c r="C17" i="4"/>
  <c r="B17" i="4"/>
  <c r="E17" i="4" s="1"/>
  <c r="J16" i="4"/>
  <c r="I16" i="4"/>
  <c r="H16" i="4"/>
  <c r="G16" i="4"/>
  <c r="D16" i="4"/>
  <c r="C16" i="4"/>
  <c r="B16" i="4"/>
  <c r="E16" i="4" s="1"/>
  <c r="J15" i="4"/>
  <c r="I15" i="4"/>
  <c r="H15" i="4"/>
  <c r="G15" i="4"/>
  <c r="D15" i="4"/>
  <c r="C15" i="4"/>
  <c r="B15" i="4"/>
  <c r="E15" i="4" s="1"/>
  <c r="J14" i="4"/>
  <c r="I14" i="4"/>
  <c r="H14" i="4"/>
  <c r="G14" i="4"/>
  <c r="D14" i="4"/>
  <c r="C14" i="4"/>
  <c r="B14" i="4"/>
  <c r="E14" i="4" s="1"/>
  <c r="J13" i="4"/>
  <c r="I13" i="4"/>
  <c r="H13" i="4"/>
  <c r="G13" i="4"/>
  <c r="D13" i="4"/>
  <c r="C13" i="4"/>
  <c r="B13" i="4"/>
  <c r="E13" i="4" s="1"/>
  <c r="J12" i="4"/>
  <c r="I12" i="4"/>
  <c r="H12" i="4"/>
  <c r="G12" i="4"/>
  <c r="D12" i="4"/>
  <c r="C12" i="4"/>
  <c r="B12" i="4"/>
  <c r="E12" i="4" s="1"/>
  <c r="J11" i="4"/>
  <c r="I11" i="4"/>
  <c r="H11" i="4"/>
  <c r="G11" i="4"/>
  <c r="D11" i="4"/>
  <c r="C11" i="4"/>
  <c r="B11" i="4"/>
  <c r="E11" i="4" s="1"/>
  <c r="J10" i="4"/>
  <c r="I10" i="4"/>
  <c r="H10" i="4"/>
  <c r="G10" i="4"/>
  <c r="D10" i="4"/>
  <c r="C10" i="4"/>
  <c r="B10" i="4"/>
  <c r="E10" i="4" s="1"/>
  <c r="J9" i="4"/>
  <c r="I9" i="4"/>
  <c r="H9" i="4"/>
  <c r="G9" i="4"/>
  <c r="D9" i="4"/>
  <c r="C9" i="4"/>
  <c r="B9" i="4"/>
  <c r="E9" i="4" s="1"/>
  <c r="J8" i="4"/>
  <c r="I8" i="4"/>
  <c r="H8" i="4"/>
  <c r="G8" i="4"/>
  <c r="D8" i="4"/>
  <c r="C8" i="4"/>
  <c r="B8" i="4"/>
  <c r="E8" i="4" s="1"/>
  <c r="J7" i="4"/>
  <c r="I7" i="4"/>
  <c r="H7" i="4"/>
  <c r="G7" i="4"/>
  <c r="D7" i="4"/>
  <c r="C7" i="4"/>
  <c r="B7" i="4"/>
  <c r="E7" i="4" s="1"/>
  <c r="J6" i="4"/>
  <c r="I6" i="4"/>
  <c r="H6" i="4"/>
  <c r="G6" i="4"/>
  <c r="D6" i="4"/>
  <c r="C6" i="4"/>
  <c r="B6" i="4"/>
  <c r="E6" i="4" s="1"/>
  <c r="J5" i="4"/>
  <c r="I5" i="4"/>
  <c r="H5" i="4"/>
  <c r="G5" i="4"/>
  <c r="D5" i="4"/>
  <c r="C5" i="4"/>
  <c r="B5" i="4"/>
  <c r="E5" i="4" s="1"/>
  <c r="J4" i="4"/>
  <c r="I4" i="4"/>
  <c r="H4" i="4"/>
  <c r="G4" i="4"/>
  <c r="D4" i="4"/>
  <c r="C4" i="4"/>
  <c r="B4" i="4"/>
  <c r="E4" i="4" s="1"/>
  <c r="J3" i="4"/>
  <c r="J2" i="4" s="1"/>
  <c r="I3" i="4"/>
  <c r="H3" i="4"/>
  <c r="G3" i="4"/>
  <c r="D3" i="4"/>
  <c r="D2" i="4" s="1"/>
  <c r="C3" i="4"/>
  <c r="C2" i="4" s="1"/>
  <c r="B3" i="4"/>
  <c r="E3" i="4" s="1"/>
  <c r="I2" i="4"/>
  <c r="B2" i="4"/>
  <c r="P59" i="3"/>
  <c r="O59" i="3"/>
  <c r="N59" i="3"/>
  <c r="M59" i="3"/>
  <c r="J59" i="3"/>
  <c r="G59" i="3"/>
  <c r="F59" i="3"/>
  <c r="D59" i="3"/>
  <c r="I58" i="3"/>
  <c r="F58" i="3"/>
  <c r="C58" i="3"/>
  <c r="B58" i="3"/>
  <c r="I57" i="3"/>
  <c r="H57" i="3"/>
  <c r="F57" i="3"/>
  <c r="E57" i="3"/>
  <c r="C57" i="3"/>
  <c r="B57" i="3"/>
  <c r="K56" i="3"/>
  <c r="I56" i="3"/>
  <c r="H56" i="3"/>
  <c r="F56" i="3"/>
  <c r="E56" i="3"/>
  <c r="C56" i="3"/>
  <c r="B56" i="3"/>
  <c r="K55" i="3"/>
  <c r="I55" i="3"/>
  <c r="H55" i="3"/>
  <c r="F55" i="3"/>
  <c r="E55" i="3"/>
  <c r="C55" i="3"/>
  <c r="B55" i="3"/>
  <c r="K54" i="3"/>
  <c r="I54" i="3"/>
  <c r="H54" i="3"/>
  <c r="F54" i="3"/>
  <c r="E54" i="3"/>
  <c r="C54" i="3"/>
  <c r="B54" i="3"/>
  <c r="K53" i="3"/>
  <c r="I53" i="3"/>
  <c r="H53" i="3"/>
  <c r="F53" i="3"/>
  <c r="E53" i="3"/>
  <c r="C53" i="3"/>
  <c r="B53" i="3"/>
  <c r="K52" i="3"/>
  <c r="I52" i="3"/>
  <c r="H52" i="3"/>
  <c r="F52" i="3"/>
  <c r="E52" i="3"/>
  <c r="C52" i="3"/>
  <c r="B52" i="3"/>
  <c r="K51" i="3"/>
  <c r="I51" i="3"/>
  <c r="H51" i="3"/>
  <c r="F51" i="3"/>
  <c r="E51" i="3"/>
  <c r="C51" i="3"/>
  <c r="B51" i="3"/>
  <c r="K50" i="3"/>
  <c r="I50" i="3"/>
  <c r="H50" i="3"/>
  <c r="F50" i="3"/>
  <c r="E50" i="3"/>
  <c r="C50" i="3"/>
  <c r="B50" i="3"/>
  <c r="K49" i="3"/>
  <c r="I49" i="3"/>
  <c r="H49" i="3"/>
  <c r="F49" i="3"/>
  <c r="E49" i="3"/>
  <c r="C49" i="3"/>
  <c r="B49" i="3"/>
  <c r="K48" i="3"/>
  <c r="I48" i="3"/>
  <c r="H48" i="3"/>
  <c r="F48" i="3"/>
  <c r="E48" i="3"/>
  <c r="C48" i="3"/>
  <c r="B48" i="3"/>
  <c r="K47" i="3"/>
  <c r="I47" i="3"/>
  <c r="H47" i="3"/>
  <c r="F47" i="3"/>
  <c r="E47" i="3"/>
  <c r="C47" i="3"/>
  <c r="B47" i="3"/>
  <c r="K46" i="3"/>
  <c r="I46" i="3"/>
  <c r="H46" i="3"/>
  <c r="F46" i="3"/>
  <c r="E46" i="3"/>
  <c r="C46" i="3"/>
  <c r="B46" i="3"/>
  <c r="K45" i="3"/>
  <c r="I45" i="3"/>
  <c r="H45" i="3"/>
  <c r="F45" i="3"/>
  <c r="E45" i="3"/>
  <c r="C45" i="3"/>
  <c r="B45" i="3"/>
  <c r="K44" i="3"/>
  <c r="I44" i="3"/>
  <c r="H44" i="3"/>
  <c r="F44" i="3"/>
  <c r="E44" i="3"/>
  <c r="C44" i="3"/>
  <c r="B44" i="3"/>
  <c r="K43" i="3"/>
  <c r="I43" i="3"/>
  <c r="H43" i="3"/>
  <c r="F43" i="3"/>
  <c r="E43" i="3"/>
  <c r="C43" i="3"/>
  <c r="B43" i="3"/>
  <c r="K42" i="3"/>
  <c r="I42" i="3"/>
  <c r="H42" i="3"/>
  <c r="F42" i="3"/>
  <c r="E42" i="3"/>
  <c r="C42" i="3"/>
  <c r="B42" i="3"/>
  <c r="K41" i="3"/>
  <c r="I41" i="3"/>
  <c r="H41" i="3"/>
  <c r="F41" i="3"/>
  <c r="E41" i="3"/>
  <c r="C41" i="3"/>
  <c r="B41" i="3"/>
  <c r="K40" i="3"/>
  <c r="I40" i="3"/>
  <c r="H40" i="3"/>
  <c r="F40" i="3"/>
  <c r="E40" i="3"/>
  <c r="C40" i="3"/>
  <c r="B40" i="3"/>
  <c r="K39" i="3"/>
  <c r="I39" i="3"/>
  <c r="H39" i="3"/>
  <c r="F39" i="3"/>
  <c r="E39" i="3"/>
  <c r="C39" i="3"/>
  <c r="B39" i="3"/>
  <c r="K38" i="3"/>
  <c r="I38" i="3"/>
  <c r="H38" i="3"/>
  <c r="F38" i="3"/>
  <c r="E38" i="3"/>
  <c r="C38" i="3"/>
  <c r="B38" i="3"/>
  <c r="K37" i="3"/>
  <c r="I37" i="3"/>
  <c r="H37" i="3"/>
  <c r="F37" i="3"/>
  <c r="E37" i="3"/>
  <c r="C37" i="3"/>
  <c r="B37" i="3"/>
  <c r="K36" i="3"/>
  <c r="I36" i="3"/>
  <c r="H36" i="3"/>
  <c r="F36" i="3"/>
  <c r="E36" i="3"/>
  <c r="C36" i="3"/>
  <c r="B36" i="3"/>
  <c r="K35" i="3"/>
  <c r="I35" i="3"/>
  <c r="H35" i="3"/>
  <c r="F35" i="3"/>
  <c r="E35" i="3"/>
  <c r="C35" i="3"/>
  <c r="B35" i="3"/>
  <c r="K34" i="3"/>
  <c r="I34" i="3"/>
  <c r="I59" i="3" s="1"/>
  <c r="H34" i="3"/>
  <c r="F34" i="3"/>
  <c r="E34" i="3"/>
  <c r="C34" i="3"/>
  <c r="C59" i="3" s="1"/>
  <c r="B34" i="3"/>
  <c r="B59" i="3" s="1"/>
  <c r="M28" i="3"/>
  <c r="L28" i="3"/>
  <c r="K28" i="3"/>
  <c r="J28" i="3"/>
  <c r="I28" i="3"/>
  <c r="G28" i="3"/>
  <c r="F28" i="3"/>
  <c r="E28" i="3"/>
  <c r="D28" i="3"/>
  <c r="C28" i="3"/>
  <c r="B28" i="3"/>
  <c r="N27" i="3"/>
  <c r="L56" i="3" s="1"/>
  <c r="H27" i="3"/>
  <c r="E58" i="3" s="1"/>
  <c r="E59" i="3" s="1"/>
  <c r="N26" i="3"/>
  <c r="L55" i="3" s="1"/>
  <c r="N25" i="3"/>
  <c r="L54" i="3" s="1"/>
  <c r="N24" i="3"/>
  <c r="L53" i="3" s="1"/>
  <c r="N23" i="3"/>
  <c r="N22" i="3"/>
  <c r="N21" i="3"/>
  <c r="L52" i="3" s="1"/>
  <c r="N20" i="3"/>
  <c r="L51" i="3" s="1"/>
  <c r="N19" i="3"/>
  <c r="L50" i="3" s="1"/>
  <c r="N18" i="3"/>
  <c r="L49" i="3" s="1"/>
  <c r="N17" i="3"/>
  <c r="L48" i="3" s="1"/>
  <c r="N16" i="3"/>
  <c r="L47" i="3" s="1"/>
  <c r="N15" i="3"/>
  <c r="L46" i="3" s="1"/>
  <c r="N14" i="3"/>
  <c r="L45" i="3" s="1"/>
  <c r="N13" i="3"/>
  <c r="L44" i="3" s="1"/>
  <c r="N12" i="3"/>
  <c r="L43" i="3" s="1"/>
  <c r="O11" i="3"/>
  <c r="N11" i="3"/>
  <c r="L42" i="3" s="1"/>
  <c r="O10" i="3"/>
  <c r="N10" i="3"/>
  <c r="L41" i="3" s="1"/>
  <c r="O9" i="3"/>
  <c r="N9" i="3"/>
  <c r="L40" i="3" s="1"/>
  <c r="N8" i="3"/>
  <c r="L39" i="3" s="1"/>
  <c r="O7" i="3"/>
  <c r="N7" i="3"/>
  <c r="L38" i="3" s="1"/>
  <c r="O6" i="3"/>
  <c r="N6" i="3"/>
  <c r="L37" i="3" s="1"/>
  <c r="P5" i="3"/>
  <c r="O5" i="3"/>
  <c r="N5" i="3"/>
  <c r="L36" i="3" s="1"/>
  <c r="O4" i="3"/>
  <c r="N4" i="3"/>
  <c r="L35" i="3" s="1"/>
  <c r="N3" i="3"/>
  <c r="L34" i="3" s="1"/>
  <c r="I526" i="2"/>
  <c r="I525" i="2"/>
  <c r="I524" i="2"/>
  <c r="I523" i="2"/>
  <c r="I522" i="2"/>
  <c r="I521" i="2"/>
  <c r="I520" i="2"/>
  <c r="I519" i="2"/>
  <c r="I518" i="2"/>
  <c r="I517" i="2"/>
  <c r="I516" i="2"/>
  <c r="I515" i="2"/>
  <c r="I514" i="2"/>
  <c r="I513" i="2"/>
  <c r="I512" i="2"/>
  <c r="I511" i="2"/>
  <c r="I510" i="2"/>
  <c r="I509" i="2"/>
  <c r="I508" i="2"/>
  <c r="I507" i="2"/>
  <c r="I506" i="2"/>
  <c r="I505" i="2"/>
  <c r="I504" i="2"/>
  <c r="I503" i="2"/>
  <c r="I502" i="2"/>
  <c r="I501" i="2"/>
  <c r="I500" i="2"/>
  <c r="I499" i="2"/>
  <c r="I498" i="2"/>
  <c r="I497" i="2"/>
  <c r="I496" i="2"/>
  <c r="I495" i="2"/>
  <c r="I494" i="2"/>
  <c r="I493" i="2"/>
  <c r="I492" i="2"/>
  <c r="I491" i="2"/>
  <c r="I490" i="2"/>
  <c r="I489" i="2"/>
  <c r="I488" i="2"/>
  <c r="I487" i="2"/>
  <c r="I486" i="2"/>
  <c r="I485" i="2"/>
  <c r="I484" i="2"/>
  <c r="I483" i="2"/>
  <c r="I482" i="2"/>
  <c r="I481" i="2"/>
  <c r="I480" i="2"/>
  <c r="I479" i="2"/>
  <c r="I478" i="2"/>
  <c r="I477" i="2"/>
  <c r="I476" i="2"/>
  <c r="I475" i="2"/>
  <c r="I474" i="2"/>
  <c r="I473" i="2"/>
  <c r="I472" i="2"/>
  <c r="I471" i="2"/>
  <c r="I470" i="2"/>
  <c r="I469" i="2"/>
  <c r="I468" i="2"/>
  <c r="I467" i="2"/>
  <c r="I466" i="2"/>
  <c r="I465" i="2"/>
  <c r="I464" i="2"/>
  <c r="I463" i="2"/>
  <c r="I462" i="2"/>
  <c r="I461" i="2"/>
  <c r="I460" i="2"/>
  <c r="I459" i="2"/>
  <c r="I458" i="2"/>
  <c r="I457" i="2"/>
  <c r="I456" i="2"/>
  <c r="I455" i="2"/>
  <c r="I454" i="2"/>
  <c r="I453" i="2"/>
  <c r="I452" i="2"/>
  <c r="I451" i="2"/>
  <c r="I450" i="2"/>
  <c r="I449" i="2"/>
  <c r="I448" i="2"/>
  <c r="I447" i="2"/>
  <c r="I446" i="2"/>
  <c r="I445" i="2"/>
  <c r="I444" i="2"/>
  <c r="I443" i="2"/>
  <c r="I442" i="2"/>
  <c r="I441" i="2"/>
  <c r="I440" i="2"/>
  <c r="I439" i="2"/>
  <c r="I438" i="2"/>
  <c r="I437" i="2"/>
  <c r="I436" i="2"/>
  <c r="I435" i="2"/>
  <c r="I434" i="2"/>
  <c r="I433" i="2"/>
  <c r="I432" i="2"/>
  <c r="I431" i="2"/>
  <c r="I430" i="2"/>
  <c r="I429" i="2"/>
  <c r="I428" i="2"/>
  <c r="I427" i="2"/>
  <c r="I426" i="2"/>
  <c r="I425" i="2"/>
  <c r="I424" i="2"/>
  <c r="I423" i="2"/>
  <c r="I422" i="2"/>
  <c r="I421" i="2"/>
  <c r="I420" i="2"/>
  <c r="I419" i="2"/>
  <c r="I418" i="2"/>
  <c r="I417" i="2"/>
  <c r="I416" i="2"/>
  <c r="I415" i="2"/>
  <c r="I414" i="2"/>
  <c r="I413" i="2"/>
  <c r="I412" i="2"/>
  <c r="I411" i="2"/>
  <c r="I410" i="2"/>
  <c r="I409" i="2"/>
  <c r="I408" i="2"/>
  <c r="I407" i="2"/>
  <c r="I406" i="2"/>
  <c r="I405" i="2"/>
  <c r="I404" i="2"/>
  <c r="I403" i="2"/>
  <c r="I402" i="2"/>
  <c r="I401" i="2"/>
  <c r="I400" i="2"/>
  <c r="I399" i="2"/>
  <c r="I398" i="2"/>
  <c r="I397" i="2"/>
  <c r="I396" i="2"/>
  <c r="I395" i="2"/>
  <c r="I394" i="2"/>
  <c r="I393" i="2"/>
  <c r="I392" i="2"/>
  <c r="I391" i="2"/>
  <c r="I390" i="2"/>
  <c r="I389" i="2"/>
  <c r="I388" i="2"/>
  <c r="I387" i="2"/>
  <c r="I386" i="2"/>
  <c r="I385" i="2"/>
  <c r="A385" i="2"/>
  <c r="A386" i="2" s="1"/>
  <c r="A387" i="2" s="1"/>
  <c r="A388" i="2" s="1"/>
  <c r="A389" i="2" s="1"/>
  <c r="A390" i="2" s="1"/>
  <c r="A391" i="2" s="1"/>
  <c r="A392" i="2" s="1"/>
  <c r="A393" i="2" s="1"/>
  <c r="A394" i="2" s="1"/>
  <c r="A395" i="2" s="1"/>
  <c r="I384" i="2"/>
  <c r="A384" i="2"/>
  <c r="I383" i="2"/>
  <c r="I382" i="2"/>
  <c r="I381" i="2"/>
  <c r="I380" i="2"/>
  <c r="I379" i="2"/>
  <c r="I378" i="2"/>
  <c r="I377" i="2"/>
  <c r="I376" i="2"/>
  <c r="I375" i="2"/>
  <c r="I374" i="2"/>
  <c r="I373" i="2"/>
  <c r="I372" i="2"/>
  <c r="I371" i="2"/>
  <c r="I370" i="2"/>
  <c r="I369" i="2"/>
  <c r="I368" i="2"/>
  <c r="I367" i="2"/>
  <c r="I366" i="2"/>
  <c r="I365" i="2"/>
  <c r="I364" i="2"/>
  <c r="I363" i="2"/>
  <c r="I362" i="2"/>
  <c r="I361" i="2"/>
  <c r="I360" i="2"/>
  <c r="I359" i="2"/>
  <c r="I358" i="2"/>
  <c r="I357" i="2"/>
  <c r="I356" i="2"/>
  <c r="I355" i="2"/>
  <c r="I354" i="2"/>
  <c r="I353" i="2"/>
  <c r="I352" i="2"/>
  <c r="I351" i="2"/>
  <c r="I350" i="2"/>
  <c r="I349" i="2"/>
  <c r="I348" i="2"/>
  <c r="I347" i="2"/>
  <c r="I346" i="2"/>
  <c r="I345" i="2"/>
  <c r="I344" i="2"/>
  <c r="I343" i="2"/>
  <c r="I342" i="2"/>
  <c r="I341" i="2"/>
  <c r="I340" i="2"/>
  <c r="I339" i="2"/>
  <c r="I338" i="2"/>
  <c r="I337" i="2"/>
  <c r="I336" i="2"/>
  <c r="I335" i="2"/>
  <c r="I334" i="2"/>
  <c r="I333" i="2"/>
  <c r="I332" i="2"/>
  <c r="I331" i="2"/>
  <c r="I330" i="2"/>
  <c r="I329" i="2"/>
  <c r="I328" i="2"/>
  <c r="I327" i="2"/>
  <c r="I326" i="2"/>
  <c r="I325" i="2"/>
  <c r="I324" i="2"/>
  <c r="I323" i="2"/>
  <c r="I322" i="2"/>
  <c r="I321" i="2"/>
  <c r="I320" i="2"/>
  <c r="I319" i="2"/>
  <c r="I318" i="2"/>
  <c r="I317" i="2"/>
  <c r="I316" i="2"/>
  <c r="I315" i="2"/>
  <c r="I314" i="2"/>
  <c r="I313" i="2"/>
  <c r="I312" i="2"/>
  <c r="I311" i="2"/>
  <c r="I310" i="2"/>
  <c r="I309" i="2"/>
  <c r="I308" i="2"/>
  <c r="I307" i="2"/>
  <c r="I306" i="2"/>
  <c r="I305" i="2"/>
  <c r="I304" i="2"/>
  <c r="I303" i="2"/>
  <c r="I302" i="2"/>
  <c r="I301" i="2"/>
  <c r="I300" i="2"/>
  <c r="I299" i="2"/>
  <c r="I298" i="2"/>
  <c r="I297" i="2"/>
  <c r="I296" i="2"/>
  <c r="I295" i="2"/>
  <c r="I294" i="2"/>
  <c r="I293" i="2"/>
  <c r="I292" i="2"/>
  <c r="I291" i="2"/>
  <c r="I290" i="2"/>
  <c r="I289" i="2"/>
  <c r="I288" i="2"/>
  <c r="I287" i="2"/>
  <c r="I286" i="2"/>
  <c r="I285" i="2"/>
  <c r="I284" i="2"/>
  <c r="I283" i="2"/>
  <c r="I282" i="2"/>
  <c r="I281" i="2"/>
  <c r="I280" i="2"/>
  <c r="I279" i="2"/>
  <c r="I278" i="2"/>
  <c r="I277" i="2"/>
  <c r="I276" i="2"/>
  <c r="I275" i="2"/>
  <c r="I274" i="2"/>
  <c r="I273" i="2"/>
  <c r="I272" i="2"/>
  <c r="I271" i="2"/>
  <c r="I270" i="2"/>
  <c r="I269" i="2"/>
  <c r="I268" i="2"/>
  <c r="I267" i="2"/>
  <c r="I266" i="2"/>
  <c r="I265" i="2"/>
  <c r="I264" i="2"/>
  <c r="I263" i="2"/>
  <c r="I262" i="2"/>
  <c r="I261" i="2"/>
  <c r="I260" i="2"/>
  <c r="I259" i="2"/>
  <c r="I258" i="2"/>
  <c r="I257" i="2"/>
  <c r="I256" i="2"/>
  <c r="I255" i="2"/>
  <c r="I254" i="2"/>
  <c r="I253" i="2"/>
  <c r="I252" i="2"/>
  <c r="I251" i="2"/>
  <c r="I250" i="2"/>
  <c r="I249" i="2"/>
  <c r="I248" i="2"/>
  <c r="I247" i="2"/>
  <c r="I246" i="2"/>
  <c r="I245" i="2"/>
  <c r="I244" i="2"/>
  <c r="I243" i="2"/>
  <c r="I242" i="2"/>
  <c r="I241" i="2"/>
  <c r="I240" i="2"/>
  <c r="I239" i="2"/>
  <c r="I238" i="2"/>
  <c r="I237" i="2"/>
  <c r="I236" i="2"/>
  <c r="I235" i="2"/>
  <c r="I234" i="2"/>
  <c r="I233" i="2"/>
  <c r="I232" i="2"/>
  <c r="I231" i="2"/>
  <c r="I230" i="2"/>
  <c r="I229" i="2"/>
  <c r="I228" i="2"/>
  <c r="I227" i="2"/>
  <c r="I226" i="2"/>
  <c r="I225" i="2"/>
  <c r="I224" i="2"/>
  <c r="I223" i="2"/>
  <c r="I222" i="2"/>
  <c r="I221" i="2"/>
  <c r="I220" i="2"/>
  <c r="I219" i="2"/>
  <c r="I218" i="2"/>
  <c r="I217" i="2"/>
  <c r="I216" i="2"/>
  <c r="I215" i="2"/>
  <c r="I214" i="2"/>
  <c r="I213" i="2"/>
  <c r="I212" i="2"/>
  <c r="I211" i="2"/>
  <c r="I210" i="2"/>
  <c r="I209" i="2"/>
  <c r="I208" i="2"/>
  <c r="I207" i="2"/>
  <c r="I206" i="2"/>
  <c r="I205" i="2"/>
  <c r="I204" i="2"/>
  <c r="I203" i="2"/>
  <c r="I202" i="2"/>
  <c r="I201" i="2"/>
  <c r="I200" i="2"/>
  <c r="I199" i="2"/>
  <c r="I198" i="2"/>
  <c r="I197" i="2"/>
  <c r="I196" i="2"/>
  <c r="I195" i="2"/>
  <c r="I194" i="2"/>
  <c r="I193" i="2"/>
  <c r="I192" i="2"/>
  <c r="I191" i="2"/>
  <c r="I190" i="2"/>
  <c r="I189" i="2"/>
  <c r="I188" i="2"/>
  <c r="I187" i="2"/>
  <c r="I186" i="2"/>
  <c r="I185" i="2"/>
  <c r="I184" i="2"/>
  <c r="I183" i="2"/>
  <c r="I182" i="2"/>
  <c r="I181" i="2"/>
  <c r="I180" i="2"/>
  <c r="I179" i="2"/>
  <c r="I178" i="2"/>
  <c r="I177" i="2"/>
  <c r="I176" i="2"/>
  <c r="I175" i="2"/>
  <c r="I174" i="2"/>
  <c r="I173" i="2"/>
  <c r="I172" i="2"/>
  <c r="I171" i="2"/>
  <c r="I170" i="2"/>
  <c r="I169" i="2"/>
  <c r="I168" i="2"/>
  <c r="I167" i="2"/>
  <c r="I166" i="2"/>
  <c r="I165" i="2"/>
  <c r="I164" i="2"/>
  <c r="I163" i="2"/>
  <c r="I162" i="2"/>
  <c r="I161" i="2"/>
  <c r="I160" i="2"/>
  <c r="I159" i="2"/>
  <c r="I158" i="2"/>
  <c r="I157" i="2"/>
  <c r="I156" i="2"/>
  <c r="I155" i="2"/>
  <c r="I154" i="2"/>
  <c r="I153" i="2"/>
  <c r="I152" i="2"/>
  <c r="I151" i="2"/>
  <c r="I150" i="2"/>
  <c r="I149" i="2"/>
  <c r="I148" i="2"/>
  <c r="I147" i="2"/>
  <c r="I146" i="2"/>
  <c r="I145" i="2"/>
  <c r="I144" i="2"/>
  <c r="I143" i="2"/>
  <c r="I142" i="2"/>
  <c r="I141" i="2"/>
  <c r="I140" i="2"/>
  <c r="I139" i="2"/>
  <c r="I138" i="2"/>
  <c r="I137" i="2"/>
  <c r="I136" i="2"/>
  <c r="I135" i="2"/>
  <c r="I134" i="2"/>
  <c r="I133" i="2"/>
  <c r="I132" i="2"/>
  <c r="I131" i="2"/>
  <c r="I130" i="2"/>
  <c r="I129" i="2"/>
  <c r="I128" i="2"/>
  <c r="I127" i="2"/>
  <c r="I126" i="2"/>
  <c r="I125" i="2"/>
  <c r="I124" i="2"/>
  <c r="I123" i="2"/>
  <c r="I122" i="2"/>
  <c r="I121" i="2"/>
  <c r="I120" i="2"/>
  <c r="I119" i="2"/>
  <c r="I118" i="2"/>
  <c r="I117" i="2"/>
  <c r="I116" i="2"/>
  <c r="I115" i="2"/>
  <c r="I114" i="2"/>
  <c r="I113" i="2"/>
  <c r="I112" i="2"/>
  <c r="I111" i="2"/>
  <c r="I110" i="2"/>
  <c r="I109" i="2"/>
  <c r="I108" i="2"/>
  <c r="I107" i="2"/>
  <c r="I106" i="2"/>
  <c r="I105" i="2"/>
  <c r="I104" i="2"/>
  <c r="I103" i="2"/>
  <c r="I102" i="2"/>
  <c r="I101" i="2"/>
  <c r="I100" i="2"/>
  <c r="I99" i="2"/>
  <c r="I98" i="2"/>
  <c r="I97" i="2"/>
  <c r="I96" i="2"/>
  <c r="I95" i="2"/>
  <c r="I94" i="2"/>
  <c r="I93" i="2"/>
  <c r="I92" i="2"/>
  <c r="I91" i="2"/>
  <c r="I90" i="2"/>
  <c r="I89" i="2"/>
  <c r="I88" i="2"/>
  <c r="I87" i="2"/>
  <c r="I86" i="2"/>
  <c r="I85" i="2"/>
  <c r="I84" i="2"/>
  <c r="I83" i="2"/>
  <c r="I82" i="2"/>
  <c r="I81" i="2"/>
  <c r="I80" i="2"/>
  <c r="I79" i="2"/>
  <c r="I78" i="2"/>
  <c r="I77" i="2"/>
  <c r="I76" i="2"/>
  <c r="I75" i="2"/>
  <c r="I74" i="2"/>
  <c r="I73" i="2"/>
  <c r="I72" i="2"/>
  <c r="I71" i="2"/>
  <c r="I70" i="2"/>
  <c r="I69" i="2"/>
  <c r="I68" i="2"/>
  <c r="I67" i="2"/>
  <c r="I66" i="2"/>
  <c r="I65" i="2"/>
  <c r="I64" i="2"/>
  <c r="I63" i="2"/>
  <c r="I62" i="2"/>
  <c r="I61" i="2"/>
  <c r="I60" i="2"/>
  <c r="I59" i="2"/>
  <c r="I58" i="2"/>
  <c r="I57" i="2"/>
  <c r="I56" i="2"/>
  <c r="I55" i="2"/>
  <c r="I54" i="2"/>
  <c r="I53" i="2"/>
  <c r="I52" i="2"/>
  <c r="I51" i="2"/>
  <c r="I50" i="2"/>
  <c r="I49" i="2"/>
  <c r="I48" i="2"/>
  <c r="I47" i="2"/>
  <c r="I46" i="2"/>
  <c r="I45" i="2"/>
  <c r="I44" i="2"/>
  <c r="I43" i="2"/>
  <c r="I42" i="2"/>
  <c r="I41" i="2"/>
  <c r="I40" i="2"/>
  <c r="I39" i="2"/>
  <c r="I38" i="2"/>
  <c r="I37" i="2"/>
  <c r="I36" i="2"/>
  <c r="I35" i="2"/>
  <c r="I34" i="2"/>
  <c r="I33" i="2"/>
  <c r="I32" i="2"/>
  <c r="I31" i="2"/>
  <c r="I30" i="2"/>
  <c r="I29" i="2"/>
  <c r="I28" i="2"/>
  <c r="I27" i="2"/>
  <c r="I26" i="2"/>
  <c r="I25" i="2"/>
  <c r="I24" i="2"/>
  <c r="I23" i="2"/>
  <c r="I22" i="2"/>
  <c r="I21" i="2"/>
  <c r="I20" i="2"/>
  <c r="I19" i="2"/>
  <c r="I18" i="2"/>
  <c r="I17" i="2"/>
  <c r="I16" i="2"/>
  <c r="I15" i="2"/>
  <c r="I14" i="2"/>
  <c r="I13" i="2"/>
  <c r="I12" i="2"/>
  <c r="I11" i="2"/>
  <c r="I10" i="2"/>
  <c r="I9" i="2"/>
  <c r="I8" i="2"/>
  <c r="I7" i="2"/>
  <c r="I6" i="2"/>
  <c r="I5" i="2"/>
  <c r="I4" i="2"/>
  <c r="I3" i="2"/>
  <c r="I2" i="2"/>
  <c r="J5101" i="1"/>
  <c r="J5100" i="1"/>
  <c r="J5099" i="1"/>
  <c r="J5098" i="1"/>
  <c r="J5097" i="1"/>
  <c r="J5096" i="1"/>
  <c r="J5095" i="1"/>
  <c r="J5094" i="1"/>
  <c r="J5093" i="1"/>
  <c r="J5092" i="1"/>
  <c r="J5091" i="1"/>
  <c r="J5090" i="1"/>
  <c r="J5089" i="1"/>
  <c r="J5088" i="1"/>
  <c r="J5087" i="1"/>
  <c r="J5086" i="1"/>
  <c r="J5085" i="1"/>
  <c r="J5084" i="1"/>
  <c r="J5083" i="1"/>
  <c r="J5082" i="1"/>
  <c r="J5081" i="1"/>
  <c r="J5080" i="1"/>
  <c r="J5079" i="1"/>
  <c r="J5078" i="1"/>
  <c r="J5077" i="1"/>
  <c r="J5076" i="1"/>
  <c r="J5075" i="1"/>
  <c r="J5074" i="1"/>
  <c r="J5073" i="1"/>
  <c r="J5072" i="1"/>
  <c r="J5071" i="1"/>
  <c r="J5070" i="1"/>
  <c r="J5069" i="1"/>
  <c r="J5068" i="1"/>
  <c r="J5067" i="1"/>
  <c r="J5066" i="1"/>
  <c r="J5065" i="1"/>
  <c r="J5064" i="1"/>
  <c r="J5063" i="1"/>
  <c r="J5062" i="1"/>
  <c r="J5061" i="1"/>
  <c r="J5060" i="1"/>
  <c r="J5059" i="1"/>
  <c r="J5058" i="1"/>
  <c r="J5057" i="1"/>
  <c r="J5056" i="1"/>
  <c r="J5055" i="1"/>
  <c r="J5054" i="1"/>
  <c r="J5053" i="1"/>
  <c r="J5052" i="1"/>
  <c r="J5051" i="1"/>
  <c r="J5050" i="1"/>
  <c r="J5049" i="1"/>
  <c r="J5048" i="1"/>
  <c r="J5047" i="1"/>
  <c r="J5046" i="1"/>
  <c r="J5045" i="1"/>
  <c r="J5044" i="1"/>
  <c r="J5043" i="1"/>
  <c r="J5042" i="1"/>
  <c r="J5041" i="1"/>
  <c r="J5040" i="1"/>
  <c r="J5039" i="1"/>
  <c r="J5038" i="1"/>
  <c r="J5037" i="1"/>
  <c r="J5036" i="1"/>
  <c r="J5035" i="1"/>
  <c r="J5034" i="1"/>
  <c r="J5033" i="1"/>
  <c r="J5032" i="1"/>
  <c r="J5031" i="1"/>
  <c r="J5030" i="1"/>
  <c r="J5029" i="1"/>
  <c r="J5028" i="1"/>
  <c r="J5027" i="1"/>
  <c r="J5026" i="1"/>
  <c r="J5025" i="1"/>
  <c r="J5024" i="1"/>
  <c r="J5023" i="1"/>
  <c r="J5022" i="1"/>
  <c r="J5021" i="1"/>
  <c r="J5020" i="1"/>
  <c r="J5019" i="1"/>
  <c r="J5018" i="1"/>
  <c r="J5017" i="1"/>
  <c r="J5016" i="1"/>
  <c r="J5015" i="1"/>
  <c r="J5014" i="1"/>
  <c r="J5013" i="1"/>
  <c r="J5012" i="1"/>
  <c r="J5011" i="1"/>
  <c r="J5010" i="1"/>
  <c r="J5009" i="1"/>
  <c r="J5008" i="1"/>
  <c r="J5007" i="1"/>
  <c r="J5006" i="1"/>
  <c r="J5005" i="1"/>
  <c r="J5004" i="1"/>
  <c r="J5003" i="1"/>
  <c r="J5002" i="1"/>
  <c r="J5001" i="1"/>
  <c r="J5000" i="1"/>
  <c r="J4999" i="1"/>
  <c r="J4998" i="1"/>
  <c r="J4997" i="1"/>
  <c r="J4996" i="1"/>
  <c r="J4995" i="1"/>
  <c r="J4994" i="1"/>
  <c r="J4993" i="1"/>
  <c r="J4992" i="1"/>
  <c r="J4991" i="1"/>
  <c r="J4990" i="1"/>
  <c r="J4989" i="1"/>
  <c r="J4988" i="1"/>
  <c r="J4987" i="1"/>
  <c r="J4986" i="1"/>
  <c r="J4985" i="1"/>
  <c r="J4984" i="1"/>
  <c r="J4983" i="1"/>
  <c r="J4982" i="1"/>
  <c r="J4981" i="1"/>
  <c r="J4980" i="1"/>
  <c r="J4979" i="1"/>
  <c r="J4978" i="1"/>
  <c r="J4977" i="1"/>
  <c r="J4976" i="1"/>
  <c r="J4975" i="1"/>
  <c r="J4974" i="1"/>
  <c r="J4973" i="1"/>
  <c r="J4972" i="1"/>
  <c r="J4971" i="1"/>
  <c r="J4970" i="1"/>
  <c r="J4969" i="1"/>
  <c r="J4968" i="1"/>
  <c r="J4967" i="1"/>
  <c r="J4966" i="1"/>
  <c r="J4965" i="1"/>
  <c r="J4964" i="1"/>
  <c r="J4963" i="1"/>
  <c r="J4962" i="1"/>
  <c r="J4961" i="1"/>
  <c r="J4960" i="1"/>
  <c r="J4959" i="1"/>
  <c r="J4958" i="1"/>
  <c r="J4957" i="1"/>
  <c r="J4956" i="1"/>
  <c r="J4955" i="1"/>
  <c r="J4954" i="1"/>
  <c r="J4953" i="1"/>
  <c r="J4952" i="1"/>
  <c r="J4951" i="1"/>
  <c r="J4950" i="1"/>
  <c r="J4949" i="1"/>
  <c r="J4948" i="1"/>
  <c r="J4947" i="1"/>
  <c r="J4946" i="1"/>
  <c r="J4945" i="1"/>
  <c r="J4944" i="1"/>
  <c r="J4943" i="1"/>
  <c r="J4942" i="1"/>
  <c r="J4941" i="1"/>
  <c r="J4940" i="1"/>
  <c r="J4939" i="1"/>
  <c r="J4938" i="1"/>
  <c r="J4937" i="1"/>
  <c r="J4936" i="1"/>
  <c r="J4935" i="1"/>
  <c r="J4934" i="1"/>
  <c r="J4933" i="1"/>
  <c r="J4932" i="1"/>
  <c r="J4931" i="1"/>
  <c r="J4930" i="1"/>
  <c r="J4929" i="1"/>
  <c r="J4928" i="1"/>
  <c r="J4927" i="1"/>
  <c r="J4926" i="1"/>
  <c r="J4925" i="1"/>
  <c r="J4924" i="1"/>
  <c r="J4923" i="1"/>
  <c r="J4922" i="1"/>
  <c r="J4921" i="1"/>
  <c r="J4920" i="1"/>
  <c r="J4919" i="1"/>
  <c r="J4918" i="1"/>
  <c r="J4917" i="1"/>
  <c r="J4916" i="1"/>
  <c r="J4915" i="1"/>
  <c r="J4914" i="1"/>
  <c r="J4913" i="1"/>
  <c r="J4912" i="1"/>
  <c r="J4911" i="1"/>
  <c r="J4910" i="1"/>
  <c r="J4909" i="1"/>
  <c r="J4908" i="1"/>
  <c r="J4907" i="1"/>
  <c r="J4906" i="1"/>
  <c r="J4905" i="1"/>
  <c r="J4904" i="1"/>
  <c r="J4903" i="1"/>
  <c r="J4902" i="1"/>
  <c r="J4901" i="1"/>
  <c r="J4900" i="1"/>
  <c r="J4899" i="1"/>
  <c r="J4898" i="1"/>
  <c r="J4897" i="1"/>
  <c r="J4896" i="1"/>
  <c r="J4895" i="1"/>
  <c r="J4894" i="1"/>
  <c r="J4893" i="1"/>
  <c r="J4892" i="1"/>
  <c r="J4891" i="1"/>
  <c r="J4890" i="1"/>
  <c r="J4889" i="1"/>
  <c r="J4888" i="1"/>
  <c r="J4887" i="1"/>
  <c r="J4886" i="1"/>
  <c r="J4885" i="1"/>
  <c r="J4884" i="1"/>
  <c r="J4883" i="1"/>
  <c r="J4882" i="1"/>
  <c r="J4881" i="1"/>
  <c r="J4880" i="1"/>
  <c r="J4879" i="1"/>
  <c r="J4878" i="1"/>
  <c r="J4877" i="1"/>
  <c r="J4876" i="1"/>
  <c r="J4875" i="1"/>
  <c r="J4874" i="1"/>
  <c r="J4873" i="1"/>
  <c r="J4872" i="1"/>
  <c r="J4871" i="1"/>
  <c r="J4870" i="1"/>
  <c r="J4869" i="1"/>
  <c r="J4868" i="1"/>
  <c r="J4867" i="1"/>
  <c r="J4866" i="1"/>
  <c r="J4865" i="1"/>
  <c r="J4864" i="1"/>
  <c r="J4863" i="1"/>
  <c r="J4862" i="1"/>
  <c r="J4861" i="1"/>
  <c r="J4860" i="1"/>
  <c r="J4859" i="1"/>
  <c r="J4858" i="1"/>
  <c r="J4857" i="1"/>
  <c r="J4856" i="1"/>
  <c r="J4855" i="1"/>
  <c r="J4854" i="1"/>
  <c r="J4853" i="1"/>
  <c r="J4852" i="1"/>
  <c r="J4851" i="1"/>
  <c r="J4850" i="1"/>
  <c r="J4849" i="1"/>
  <c r="J4848" i="1"/>
  <c r="J4847" i="1"/>
  <c r="J4846" i="1"/>
  <c r="J4845" i="1"/>
  <c r="J4844" i="1"/>
  <c r="J4843" i="1"/>
  <c r="J4842" i="1"/>
  <c r="J4841" i="1"/>
  <c r="J4840" i="1"/>
  <c r="J4839" i="1"/>
  <c r="J4838" i="1"/>
  <c r="J4837" i="1"/>
  <c r="J4836" i="1"/>
  <c r="J4835" i="1"/>
  <c r="J4834" i="1"/>
  <c r="J4833" i="1"/>
  <c r="J4832" i="1"/>
  <c r="J4831" i="1"/>
  <c r="J4830" i="1"/>
  <c r="J4829" i="1"/>
  <c r="J4828" i="1"/>
  <c r="J4827" i="1"/>
  <c r="J4826" i="1"/>
  <c r="J4825" i="1"/>
  <c r="J4824" i="1"/>
  <c r="J4823" i="1"/>
  <c r="J4822" i="1"/>
  <c r="J4821" i="1"/>
  <c r="J4820" i="1"/>
  <c r="J4819" i="1"/>
  <c r="J4818" i="1"/>
  <c r="J4817" i="1"/>
  <c r="J4816" i="1"/>
  <c r="J4815" i="1"/>
  <c r="J4814" i="1"/>
  <c r="J4813" i="1"/>
  <c r="J4812" i="1"/>
  <c r="J4811" i="1"/>
  <c r="J4810" i="1"/>
  <c r="J4809" i="1"/>
  <c r="J4808" i="1"/>
  <c r="J4807" i="1"/>
  <c r="J4806" i="1"/>
  <c r="J4805" i="1"/>
  <c r="J4804" i="1"/>
  <c r="J4803" i="1"/>
  <c r="J4802" i="1"/>
  <c r="J4801" i="1"/>
  <c r="J4800" i="1"/>
  <c r="J4799" i="1"/>
  <c r="J4798" i="1"/>
  <c r="J4797" i="1"/>
  <c r="J4796" i="1"/>
  <c r="J4795" i="1"/>
  <c r="J4794" i="1"/>
  <c r="J4793" i="1"/>
  <c r="J4792" i="1"/>
  <c r="J4791" i="1"/>
  <c r="J4790" i="1"/>
  <c r="J4789" i="1"/>
  <c r="J4788" i="1"/>
  <c r="J4787" i="1"/>
  <c r="J4786" i="1"/>
  <c r="J4785" i="1"/>
  <c r="J4784" i="1"/>
  <c r="J4783" i="1"/>
  <c r="J4782" i="1"/>
  <c r="J4781" i="1"/>
  <c r="J4780" i="1"/>
  <c r="J4779" i="1"/>
  <c r="J4778" i="1"/>
  <c r="J4777" i="1"/>
  <c r="J4776" i="1"/>
  <c r="J4775" i="1"/>
  <c r="J4774" i="1"/>
  <c r="J4773" i="1"/>
  <c r="J4772" i="1"/>
  <c r="J4771" i="1"/>
  <c r="J4770" i="1"/>
  <c r="J4769" i="1"/>
  <c r="J4768" i="1"/>
  <c r="J4767" i="1"/>
  <c r="J4766" i="1"/>
  <c r="J4765" i="1"/>
  <c r="J4764" i="1"/>
  <c r="J4763" i="1"/>
  <c r="J4762" i="1"/>
  <c r="J4761" i="1"/>
  <c r="J4760" i="1"/>
  <c r="J4759" i="1"/>
  <c r="J4758" i="1"/>
  <c r="J4757" i="1"/>
  <c r="J4756" i="1"/>
  <c r="J4755" i="1"/>
  <c r="J4754" i="1"/>
  <c r="J4753" i="1"/>
  <c r="J4752" i="1"/>
  <c r="J4751" i="1"/>
  <c r="J4750" i="1"/>
  <c r="J4749" i="1"/>
  <c r="J4748" i="1"/>
  <c r="J4747" i="1"/>
  <c r="J4746" i="1"/>
  <c r="J4745" i="1"/>
  <c r="J4744" i="1"/>
  <c r="J4743" i="1"/>
  <c r="J4742" i="1"/>
  <c r="J4741" i="1"/>
  <c r="J4740" i="1"/>
  <c r="J4739" i="1"/>
  <c r="J4738" i="1"/>
  <c r="J4737" i="1"/>
  <c r="J4736" i="1"/>
  <c r="J4735" i="1"/>
  <c r="J4734" i="1"/>
  <c r="J4733" i="1"/>
  <c r="J4732" i="1"/>
  <c r="J4731" i="1"/>
  <c r="J4730" i="1"/>
  <c r="J4729" i="1"/>
  <c r="J4728" i="1"/>
  <c r="J4727" i="1"/>
  <c r="J4726" i="1"/>
  <c r="J4725" i="1"/>
  <c r="J4724" i="1"/>
  <c r="J4723" i="1"/>
  <c r="J4722" i="1"/>
  <c r="J4721" i="1"/>
  <c r="J4720" i="1"/>
  <c r="J4719" i="1"/>
  <c r="J4718" i="1"/>
  <c r="J4717" i="1"/>
  <c r="J4716" i="1"/>
  <c r="J4715" i="1"/>
  <c r="J4714" i="1"/>
  <c r="J4713" i="1"/>
  <c r="J4712" i="1"/>
  <c r="J4711" i="1"/>
  <c r="J4710" i="1"/>
  <c r="J4709" i="1"/>
  <c r="J4708" i="1"/>
  <c r="J4707" i="1"/>
  <c r="J4706" i="1"/>
  <c r="J4705" i="1"/>
  <c r="J4704" i="1"/>
  <c r="J4703" i="1"/>
  <c r="J4702" i="1"/>
  <c r="J4701" i="1"/>
  <c r="J4700" i="1"/>
  <c r="J4699" i="1"/>
  <c r="J4698" i="1"/>
  <c r="J4697" i="1"/>
  <c r="J4696" i="1"/>
  <c r="J4695" i="1"/>
  <c r="J4694" i="1"/>
  <c r="J4693" i="1"/>
  <c r="J4692" i="1"/>
  <c r="J4691" i="1"/>
  <c r="J4690" i="1"/>
  <c r="J4689" i="1"/>
  <c r="J4688" i="1"/>
  <c r="J4687" i="1"/>
  <c r="J4686" i="1"/>
  <c r="J4685" i="1"/>
  <c r="J4684" i="1"/>
  <c r="J4683" i="1"/>
  <c r="J4682" i="1"/>
  <c r="J4681" i="1"/>
  <c r="J4680" i="1"/>
  <c r="J4679" i="1"/>
  <c r="J4678" i="1"/>
  <c r="J4677" i="1"/>
  <c r="J4676" i="1"/>
  <c r="J4675" i="1"/>
  <c r="J4674" i="1"/>
  <c r="J4673" i="1"/>
  <c r="J4672" i="1"/>
  <c r="J4671" i="1"/>
  <c r="J4670" i="1"/>
  <c r="J4669" i="1"/>
  <c r="J4668" i="1"/>
  <c r="J4667" i="1"/>
  <c r="J4666" i="1"/>
  <c r="J4665" i="1"/>
  <c r="J4664" i="1"/>
  <c r="J4663" i="1"/>
  <c r="J4662" i="1"/>
  <c r="J4661" i="1"/>
  <c r="J4660" i="1"/>
  <c r="J4659" i="1"/>
  <c r="J4658" i="1"/>
  <c r="J4657" i="1"/>
  <c r="J4656" i="1"/>
  <c r="J4655" i="1"/>
  <c r="J4654" i="1"/>
  <c r="J4653" i="1"/>
  <c r="J4652" i="1"/>
  <c r="J4651" i="1"/>
  <c r="J4650" i="1"/>
  <c r="J4649" i="1"/>
  <c r="J4648" i="1"/>
  <c r="J4647" i="1"/>
  <c r="J4646" i="1"/>
  <c r="J4645" i="1"/>
  <c r="J4644" i="1"/>
  <c r="J4643" i="1"/>
  <c r="J4642" i="1"/>
  <c r="J4641" i="1"/>
  <c r="J4640" i="1"/>
  <c r="J4639" i="1"/>
  <c r="J4638" i="1"/>
  <c r="J4637" i="1"/>
  <c r="J4636" i="1"/>
  <c r="J4635" i="1"/>
  <c r="J4634" i="1"/>
  <c r="J4633" i="1"/>
  <c r="J4632" i="1"/>
  <c r="J4631" i="1"/>
  <c r="J4630" i="1"/>
  <c r="J4629" i="1"/>
  <c r="J4628" i="1"/>
  <c r="J4627" i="1"/>
  <c r="J4626" i="1"/>
  <c r="J4625" i="1"/>
  <c r="J4624" i="1"/>
  <c r="J4623" i="1"/>
  <c r="J4622" i="1"/>
  <c r="J4621" i="1"/>
  <c r="J4620" i="1"/>
  <c r="J4619" i="1"/>
  <c r="J4618" i="1"/>
  <c r="J4617" i="1"/>
  <c r="J4616" i="1"/>
  <c r="J4615" i="1"/>
  <c r="J4614" i="1"/>
  <c r="J4613" i="1"/>
  <c r="J4612" i="1"/>
  <c r="J4611" i="1"/>
  <c r="J4610" i="1"/>
  <c r="J4609" i="1"/>
  <c r="J4608" i="1"/>
  <c r="J4607" i="1"/>
  <c r="J4606" i="1"/>
  <c r="J4605" i="1"/>
  <c r="J4604" i="1"/>
  <c r="J4603" i="1"/>
  <c r="J4602" i="1"/>
  <c r="J4601" i="1"/>
  <c r="J4600" i="1"/>
  <c r="J4599" i="1"/>
  <c r="J4598" i="1"/>
  <c r="J4597" i="1"/>
  <c r="J4596" i="1"/>
  <c r="J4595" i="1"/>
  <c r="J4594" i="1"/>
  <c r="J4593" i="1"/>
  <c r="J4592" i="1"/>
  <c r="J4591" i="1"/>
  <c r="J4590" i="1"/>
  <c r="J4589" i="1"/>
  <c r="J4588" i="1"/>
  <c r="J4587" i="1"/>
  <c r="J4586" i="1"/>
  <c r="J4585" i="1"/>
  <c r="J4584" i="1"/>
  <c r="J4583" i="1"/>
  <c r="J4582" i="1"/>
  <c r="J4581" i="1"/>
  <c r="J4580" i="1"/>
  <c r="J4579" i="1"/>
  <c r="J4578" i="1"/>
  <c r="J4577" i="1"/>
  <c r="J4576" i="1"/>
  <c r="J4575" i="1"/>
  <c r="J4574" i="1"/>
  <c r="J4573" i="1"/>
  <c r="J4572" i="1"/>
  <c r="J4571" i="1"/>
  <c r="J4570" i="1"/>
  <c r="J4569" i="1"/>
  <c r="J4568" i="1"/>
  <c r="J4567" i="1"/>
  <c r="J4566" i="1"/>
  <c r="J4565" i="1"/>
  <c r="J4564" i="1"/>
  <c r="J4563" i="1"/>
  <c r="J4562" i="1"/>
  <c r="J4561" i="1"/>
  <c r="J4560" i="1"/>
  <c r="J4559" i="1"/>
  <c r="J4558" i="1"/>
  <c r="J4557" i="1"/>
  <c r="J4556" i="1"/>
  <c r="J4555" i="1"/>
  <c r="J4554" i="1"/>
  <c r="J4553" i="1"/>
  <c r="J4552" i="1"/>
  <c r="J4551" i="1"/>
  <c r="J4550" i="1"/>
  <c r="J4549" i="1"/>
  <c r="J4548" i="1"/>
  <c r="J4547" i="1"/>
  <c r="J4546" i="1"/>
  <c r="J4545" i="1"/>
  <c r="J4544" i="1"/>
  <c r="J4543" i="1"/>
  <c r="J4542" i="1"/>
  <c r="J4541" i="1"/>
  <c r="J4540" i="1"/>
  <c r="J4539" i="1"/>
  <c r="J4538" i="1"/>
  <c r="J4537" i="1"/>
  <c r="J4536" i="1"/>
  <c r="J4535" i="1"/>
  <c r="J4534" i="1"/>
  <c r="J4533" i="1"/>
  <c r="J4532" i="1"/>
  <c r="J4531" i="1"/>
  <c r="J4530" i="1"/>
  <c r="J4529" i="1"/>
  <c r="J4528" i="1"/>
  <c r="J4527" i="1"/>
  <c r="J4526" i="1"/>
  <c r="J4525" i="1"/>
  <c r="J4524" i="1"/>
  <c r="J4523" i="1"/>
  <c r="J4522" i="1"/>
  <c r="J4521" i="1"/>
  <c r="J4520" i="1"/>
  <c r="J4519" i="1"/>
  <c r="J4518" i="1"/>
  <c r="J4517" i="1"/>
  <c r="J4516" i="1"/>
  <c r="J4515" i="1"/>
  <c r="J4514" i="1"/>
  <c r="J4513" i="1"/>
  <c r="J4512" i="1"/>
  <c r="J4511" i="1"/>
  <c r="J4510" i="1"/>
  <c r="J4509" i="1"/>
  <c r="J4508" i="1"/>
  <c r="J4507" i="1"/>
  <c r="J4506" i="1"/>
  <c r="J4505" i="1"/>
  <c r="J4504" i="1"/>
  <c r="J4440" i="1"/>
  <c r="J4439" i="1"/>
  <c r="J4438" i="1"/>
  <c r="J4437" i="1"/>
  <c r="J4436" i="1"/>
  <c r="J4435" i="1"/>
  <c r="J4434" i="1"/>
  <c r="J4433" i="1"/>
  <c r="J4432" i="1"/>
  <c r="J4431" i="1"/>
  <c r="J4430" i="1"/>
  <c r="J4429" i="1"/>
  <c r="J4428" i="1"/>
  <c r="J4427" i="1"/>
  <c r="J4426" i="1"/>
  <c r="J4425" i="1"/>
  <c r="J4424" i="1"/>
  <c r="J4423" i="1"/>
  <c r="J4422" i="1"/>
  <c r="J4421" i="1"/>
  <c r="J4420" i="1"/>
  <c r="J4419" i="1"/>
  <c r="J4418" i="1"/>
  <c r="J4417" i="1"/>
  <c r="J4416" i="1"/>
  <c r="J4415" i="1"/>
  <c r="J4414" i="1"/>
  <c r="J4413" i="1"/>
  <c r="J4412" i="1"/>
  <c r="J4411" i="1"/>
  <c r="J4410" i="1"/>
  <c r="J4409" i="1"/>
  <c r="J4408" i="1"/>
  <c r="J4407" i="1"/>
  <c r="J4406" i="1"/>
  <c r="J4405" i="1"/>
  <c r="J4404" i="1"/>
  <c r="J4403" i="1"/>
  <c r="J4402" i="1"/>
  <c r="J4401" i="1"/>
  <c r="J4400" i="1"/>
  <c r="J4399" i="1"/>
  <c r="J4398" i="1"/>
  <c r="J4397" i="1"/>
  <c r="J4396" i="1"/>
  <c r="J4395" i="1"/>
  <c r="J4394" i="1"/>
  <c r="J4393" i="1"/>
  <c r="J4392" i="1"/>
  <c r="J4391" i="1"/>
  <c r="J4390" i="1"/>
  <c r="J4389" i="1"/>
  <c r="J4388" i="1"/>
  <c r="J4387" i="1"/>
  <c r="J4386" i="1"/>
  <c r="J4385" i="1"/>
  <c r="J4384" i="1"/>
  <c r="J4383" i="1"/>
  <c r="J4382" i="1"/>
  <c r="J4381" i="1"/>
  <c r="J4380" i="1"/>
  <c r="J4379" i="1"/>
  <c r="J4378" i="1"/>
  <c r="J4377" i="1"/>
  <c r="J4376" i="1"/>
  <c r="J4375" i="1"/>
  <c r="J4374" i="1"/>
  <c r="J4373" i="1"/>
  <c r="J4372" i="1"/>
  <c r="J4371" i="1"/>
  <c r="J4370" i="1"/>
  <c r="J4369" i="1"/>
  <c r="J4368" i="1"/>
  <c r="J4367" i="1"/>
  <c r="J4366" i="1"/>
  <c r="J4365" i="1"/>
  <c r="J4364" i="1"/>
  <c r="J4363" i="1"/>
  <c r="J4362" i="1"/>
  <c r="J4361" i="1"/>
  <c r="J4360" i="1"/>
  <c r="J4359" i="1"/>
  <c r="J4358" i="1"/>
  <c r="J4357" i="1"/>
  <c r="J4356" i="1"/>
  <c r="J4355" i="1"/>
  <c r="J4354" i="1"/>
  <c r="J4353" i="1"/>
  <c r="J4352" i="1"/>
  <c r="J4351" i="1"/>
  <c r="J4350" i="1"/>
  <c r="J4349" i="1"/>
  <c r="J4348" i="1"/>
  <c r="J4347" i="1"/>
  <c r="J4346" i="1"/>
  <c r="J4345" i="1"/>
  <c r="J4344" i="1"/>
  <c r="J4343" i="1"/>
  <c r="J4342" i="1"/>
  <c r="J4341" i="1"/>
  <c r="J4340" i="1"/>
  <c r="J4339" i="1"/>
  <c r="J4338" i="1"/>
  <c r="J4337" i="1"/>
  <c r="J4336" i="1"/>
  <c r="J4335" i="1"/>
  <c r="J4334" i="1"/>
  <c r="J4333" i="1"/>
  <c r="J4332" i="1"/>
  <c r="J4331" i="1"/>
  <c r="J4330" i="1"/>
  <c r="J4329" i="1"/>
  <c r="J4328" i="1"/>
  <c r="J4327" i="1"/>
  <c r="J4326" i="1"/>
  <c r="J4325" i="1"/>
  <c r="J4324" i="1"/>
  <c r="J4323" i="1"/>
  <c r="J4322" i="1"/>
  <c r="J4321" i="1"/>
  <c r="J4320" i="1"/>
  <c r="J4319" i="1"/>
  <c r="J4318" i="1"/>
  <c r="J4317" i="1"/>
  <c r="J4316" i="1"/>
  <c r="J4315" i="1"/>
  <c r="J4314" i="1"/>
  <c r="J4313" i="1"/>
  <c r="J4312" i="1"/>
  <c r="J4311" i="1"/>
  <c r="J4310" i="1"/>
  <c r="J4309" i="1"/>
  <c r="J4308" i="1"/>
  <c r="J4307" i="1"/>
  <c r="J4306" i="1"/>
  <c r="J4305" i="1"/>
  <c r="J4304" i="1"/>
  <c r="J4303" i="1"/>
  <c r="J4302" i="1"/>
  <c r="J4301" i="1"/>
  <c r="J4300" i="1"/>
  <c r="J4299" i="1"/>
  <c r="J4298" i="1"/>
  <c r="J4297" i="1"/>
  <c r="J4296" i="1"/>
  <c r="J4295" i="1"/>
  <c r="J4294" i="1"/>
  <c r="J4293" i="1"/>
  <c r="J4292" i="1"/>
  <c r="J4291" i="1"/>
  <c r="J4290" i="1"/>
  <c r="J4289" i="1"/>
  <c r="J4288" i="1"/>
  <c r="J4287" i="1"/>
  <c r="J4286" i="1"/>
  <c r="J4285" i="1"/>
  <c r="J4284" i="1"/>
  <c r="J4283" i="1"/>
  <c r="J4282" i="1"/>
  <c r="J4281" i="1"/>
  <c r="J4280" i="1"/>
  <c r="J4279" i="1"/>
  <c r="J4278" i="1"/>
  <c r="J4277" i="1"/>
  <c r="J4276" i="1"/>
  <c r="J4275" i="1"/>
  <c r="J4274" i="1"/>
  <c r="J4273" i="1"/>
  <c r="J4272" i="1"/>
  <c r="J4271" i="1"/>
  <c r="J4270" i="1"/>
  <c r="J4269" i="1"/>
  <c r="J4268" i="1"/>
  <c r="J4267" i="1"/>
  <c r="J4266" i="1"/>
  <c r="J4265" i="1"/>
  <c r="J4264" i="1"/>
  <c r="J4263" i="1"/>
  <c r="J4262" i="1"/>
  <c r="J4261" i="1"/>
  <c r="J4260" i="1"/>
  <c r="J4259" i="1"/>
  <c r="J4258" i="1"/>
  <c r="J4257" i="1"/>
  <c r="J4256" i="1"/>
  <c r="J4255" i="1"/>
  <c r="J4254" i="1"/>
  <c r="J4253" i="1"/>
  <c r="J4252" i="1"/>
  <c r="J4251" i="1"/>
  <c r="J4250" i="1"/>
  <c r="J4249" i="1"/>
  <c r="J4248" i="1"/>
  <c r="J4247" i="1"/>
  <c r="J4246" i="1"/>
  <c r="J4245" i="1"/>
  <c r="J4244" i="1"/>
  <c r="J4243" i="1"/>
  <c r="J4242" i="1"/>
  <c r="J4241" i="1"/>
  <c r="J4240" i="1"/>
  <c r="J4239" i="1"/>
  <c r="J4238" i="1"/>
  <c r="J4237" i="1"/>
  <c r="J4236" i="1"/>
  <c r="J4235" i="1"/>
  <c r="J4234" i="1"/>
  <c r="J4233" i="1"/>
  <c r="J4232" i="1"/>
  <c r="J4231" i="1"/>
  <c r="J4230" i="1"/>
  <c r="J4229" i="1"/>
  <c r="J4228" i="1"/>
  <c r="J4227" i="1"/>
  <c r="J4226" i="1"/>
  <c r="J4225" i="1"/>
  <c r="J4224" i="1"/>
  <c r="J4223" i="1"/>
  <c r="J4222" i="1"/>
  <c r="J4221" i="1"/>
  <c r="J4220" i="1"/>
  <c r="J4219" i="1"/>
  <c r="J4218" i="1"/>
  <c r="J4217" i="1"/>
  <c r="J4216" i="1"/>
  <c r="J4215" i="1"/>
  <c r="J4214" i="1"/>
  <c r="J4213" i="1"/>
  <c r="J4212" i="1"/>
  <c r="J4211" i="1"/>
  <c r="J4210" i="1"/>
  <c r="J4209" i="1"/>
  <c r="J4208" i="1"/>
  <c r="J4207" i="1"/>
  <c r="J4206" i="1"/>
  <c r="J4205" i="1"/>
  <c r="J4204" i="1"/>
  <c r="J4203" i="1"/>
  <c r="J4202" i="1"/>
  <c r="J4201" i="1"/>
  <c r="J4200" i="1"/>
  <c r="J4199" i="1"/>
  <c r="J4198" i="1"/>
  <c r="J4197" i="1"/>
  <c r="J4196" i="1"/>
  <c r="J4195" i="1"/>
  <c r="J4194" i="1"/>
  <c r="J4193" i="1"/>
  <c r="J4192" i="1"/>
  <c r="J4191" i="1"/>
  <c r="J4190" i="1"/>
  <c r="J4189" i="1"/>
  <c r="J4188" i="1"/>
  <c r="J4187" i="1"/>
  <c r="J4186" i="1"/>
  <c r="J4185" i="1"/>
  <c r="J4184" i="1"/>
  <c r="J4183" i="1"/>
  <c r="J4182" i="1"/>
  <c r="J4181" i="1"/>
  <c r="J4180" i="1"/>
  <c r="J4179" i="1"/>
  <c r="J4178" i="1"/>
  <c r="J4177" i="1"/>
  <c r="J4176" i="1"/>
  <c r="J4175" i="1"/>
  <c r="J4174" i="1"/>
  <c r="J4173" i="1"/>
  <c r="J4172" i="1"/>
  <c r="J4171" i="1"/>
  <c r="J4170" i="1"/>
  <c r="J4169" i="1"/>
  <c r="J4168" i="1"/>
  <c r="J4118" i="1"/>
  <c r="J4117" i="1"/>
  <c r="J4116" i="1"/>
  <c r="J4115" i="1"/>
  <c r="J4114" i="1"/>
  <c r="J4113" i="1"/>
  <c r="J4112" i="1"/>
  <c r="J4111" i="1"/>
  <c r="J4110" i="1"/>
  <c r="J4109" i="1"/>
  <c r="J4108" i="1"/>
  <c r="J4107" i="1"/>
  <c r="J4106" i="1"/>
  <c r="J4105" i="1"/>
  <c r="J4104" i="1"/>
  <c r="J4103" i="1"/>
  <c r="J4102" i="1"/>
  <c r="J4101" i="1"/>
  <c r="J4100" i="1"/>
  <c r="J4099" i="1"/>
  <c r="J4098" i="1"/>
  <c r="J4097" i="1"/>
  <c r="J4096" i="1"/>
  <c r="J4095" i="1"/>
  <c r="J4094" i="1"/>
  <c r="J4093" i="1"/>
  <c r="J4092" i="1"/>
  <c r="J4091" i="1"/>
  <c r="J4090" i="1"/>
  <c r="J4089" i="1"/>
  <c r="J4088" i="1"/>
  <c r="J4087" i="1"/>
  <c r="J4086" i="1"/>
  <c r="J4085" i="1"/>
  <c r="J4084" i="1"/>
  <c r="J4083" i="1"/>
  <c r="J4082" i="1"/>
  <c r="J4081" i="1"/>
  <c r="J4080" i="1"/>
  <c r="J4079" i="1"/>
  <c r="J4078" i="1"/>
  <c r="J4077" i="1"/>
  <c r="J4076" i="1"/>
  <c r="J4075" i="1"/>
  <c r="J4074" i="1"/>
  <c r="J4073" i="1"/>
  <c r="J4072" i="1"/>
  <c r="J4071" i="1"/>
  <c r="J4070" i="1"/>
  <c r="J4069" i="1"/>
  <c r="J4068" i="1"/>
  <c r="J4067" i="1"/>
  <c r="J4066" i="1"/>
  <c r="J4065" i="1"/>
  <c r="J4064" i="1"/>
  <c r="J4063" i="1"/>
  <c r="J4062" i="1"/>
  <c r="J4061" i="1"/>
  <c r="J4060" i="1"/>
  <c r="J4059" i="1"/>
  <c r="J4058" i="1"/>
  <c r="J4057" i="1"/>
  <c r="J4056" i="1"/>
  <c r="J4055" i="1"/>
  <c r="J4054" i="1"/>
  <c r="J4053" i="1"/>
  <c r="J4052" i="1"/>
  <c r="J4051" i="1"/>
  <c r="J4050" i="1"/>
  <c r="J4049" i="1"/>
  <c r="J4048" i="1"/>
  <c r="J4047" i="1"/>
  <c r="J4046" i="1"/>
  <c r="J4045" i="1"/>
  <c r="J4044" i="1"/>
  <c r="J4043" i="1"/>
  <c r="J4042" i="1"/>
  <c r="J4039" i="1"/>
  <c r="J4038" i="1"/>
  <c r="J4037" i="1"/>
  <c r="J4036" i="1"/>
  <c r="J4035" i="1"/>
  <c r="J4034" i="1"/>
  <c r="J4033" i="1"/>
  <c r="J4032" i="1"/>
  <c r="J4031" i="1"/>
  <c r="J4030" i="1"/>
  <c r="J4029" i="1"/>
  <c r="J4028" i="1"/>
  <c r="J4027" i="1"/>
  <c r="J4026" i="1"/>
  <c r="J4025" i="1"/>
  <c r="J4024" i="1"/>
  <c r="J4023" i="1"/>
  <c r="J4022" i="1"/>
  <c r="J4021" i="1"/>
  <c r="J4020" i="1"/>
  <c r="J4019" i="1"/>
  <c r="J4018" i="1"/>
  <c r="J4017" i="1"/>
  <c r="J4016" i="1"/>
  <c r="J4015" i="1"/>
  <c r="J4014" i="1"/>
  <c r="J4013" i="1"/>
  <c r="J4012" i="1"/>
  <c r="J4011" i="1"/>
  <c r="J4010" i="1"/>
  <c r="J4009" i="1"/>
  <c r="J4008" i="1"/>
  <c r="J4007" i="1"/>
  <c r="J4006" i="1"/>
  <c r="J4005" i="1"/>
  <c r="J4004" i="1"/>
  <c r="J4003" i="1"/>
  <c r="J4002" i="1"/>
  <c r="J4001" i="1"/>
  <c r="J4000" i="1"/>
  <c r="J3999" i="1"/>
  <c r="J3998" i="1"/>
  <c r="J3997" i="1"/>
  <c r="J3996" i="1"/>
  <c r="J3995" i="1"/>
  <c r="J3994" i="1"/>
  <c r="J3993" i="1"/>
  <c r="J3992" i="1"/>
  <c r="J3991" i="1"/>
  <c r="J3990" i="1"/>
  <c r="J3989" i="1"/>
  <c r="J3988" i="1"/>
  <c r="J3987" i="1"/>
  <c r="J3986" i="1"/>
  <c r="J3985" i="1"/>
  <c r="J3984" i="1"/>
  <c r="J3983" i="1"/>
  <c r="J3982" i="1"/>
  <c r="J3981" i="1"/>
  <c r="J3980" i="1"/>
  <c r="J3979" i="1"/>
  <c r="J3978" i="1"/>
  <c r="J3977" i="1"/>
  <c r="J3976" i="1"/>
  <c r="J3975" i="1"/>
  <c r="J3974" i="1"/>
  <c r="J3973" i="1"/>
  <c r="J3972" i="1"/>
  <c r="J3971" i="1"/>
  <c r="J3970" i="1"/>
  <c r="J3969" i="1"/>
  <c r="J3968" i="1"/>
  <c r="J3967" i="1"/>
  <c r="J3966" i="1"/>
  <c r="J3965" i="1"/>
  <c r="J3964" i="1"/>
  <c r="J3963" i="1"/>
  <c r="J3962" i="1"/>
  <c r="J3961" i="1"/>
  <c r="J3960" i="1"/>
  <c r="J3959" i="1"/>
  <c r="J3958" i="1"/>
  <c r="J3957" i="1"/>
  <c r="J3956" i="1"/>
  <c r="J3955" i="1"/>
  <c r="J3954" i="1"/>
  <c r="J3953" i="1"/>
  <c r="J3952" i="1"/>
  <c r="J3951" i="1"/>
  <c r="J3950" i="1"/>
  <c r="J3949" i="1"/>
  <c r="J3948" i="1"/>
  <c r="J3947" i="1"/>
  <c r="J3946" i="1"/>
  <c r="J3945" i="1"/>
  <c r="J3944" i="1"/>
  <c r="J3943" i="1"/>
  <c r="J3942" i="1"/>
  <c r="J3941" i="1"/>
  <c r="J3940" i="1"/>
  <c r="J3939" i="1"/>
  <c r="J3938" i="1"/>
  <c r="J3937" i="1"/>
  <c r="J3936" i="1"/>
  <c r="J3935" i="1"/>
  <c r="J3934" i="1"/>
  <c r="J3933" i="1"/>
  <c r="J3932" i="1"/>
  <c r="J3931" i="1"/>
  <c r="J3930" i="1"/>
  <c r="J3929" i="1"/>
  <c r="J3928" i="1"/>
  <c r="J3927" i="1"/>
  <c r="J3926" i="1"/>
  <c r="J3925" i="1"/>
  <c r="J3924" i="1"/>
  <c r="J3923" i="1"/>
  <c r="J3922" i="1"/>
  <c r="J3921" i="1"/>
  <c r="J3920" i="1"/>
  <c r="J3919" i="1"/>
  <c r="J3918" i="1"/>
  <c r="J3917" i="1"/>
  <c r="J3916" i="1"/>
  <c r="J3915" i="1"/>
  <c r="J3914" i="1"/>
  <c r="J3913" i="1"/>
  <c r="J3912" i="1"/>
  <c r="J3911" i="1"/>
  <c r="J3910" i="1"/>
  <c r="J3909" i="1"/>
  <c r="J3908" i="1"/>
  <c r="J3907" i="1"/>
  <c r="J3906" i="1"/>
  <c r="J3905" i="1"/>
  <c r="J3904" i="1"/>
  <c r="J3903" i="1"/>
  <c r="J3902" i="1"/>
  <c r="J3901" i="1"/>
  <c r="J3900" i="1"/>
  <c r="J3899" i="1"/>
  <c r="J3898" i="1"/>
  <c r="J3897" i="1"/>
  <c r="J3896" i="1"/>
  <c r="J3895" i="1"/>
  <c r="J3894" i="1"/>
  <c r="J3893" i="1"/>
  <c r="J3892" i="1"/>
  <c r="J3891" i="1"/>
  <c r="J3890" i="1"/>
  <c r="J3889" i="1"/>
  <c r="J3888" i="1"/>
  <c r="J3887" i="1"/>
  <c r="J3886" i="1"/>
  <c r="J3885" i="1"/>
  <c r="J3884" i="1"/>
  <c r="J3883" i="1"/>
  <c r="J3882" i="1"/>
  <c r="J3881" i="1"/>
  <c r="J3880" i="1"/>
  <c r="J3879" i="1"/>
  <c r="J3878" i="1"/>
  <c r="J3877" i="1"/>
  <c r="J3876" i="1"/>
  <c r="J3875" i="1"/>
  <c r="J3874" i="1"/>
  <c r="J3873" i="1"/>
  <c r="J3872" i="1"/>
  <c r="J3871" i="1"/>
  <c r="J3870" i="1"/>
  <c r="J3869" i="1"/>
  <c r="J3868" i="1"/>
  <c r="J3867" i="1"/>
  <c r="J3866" i="1"/>
  <c r="J3865" i="1"/>
  <c r="J3864" i="1"/>
  <c r="J3863" i="1"/>
  <c r="J3862" i="1"/>
  <c r="J3861" i="1"/>
  <c r="J3860" i="1"/>
  <c r="J3859" i="1"/>
  <c r="J3858" i="1"/>
  <c r="J3857" i="1"/>
  <c r="J3856" i="1"/>
  <c r="J3855" i="1"/>
  <c r="J3854" i="1"/>
  <c r="J3853" i="1"/>
  <c r="J3852" i="1"/>
  <c r="J3851" i="1"/>
  <c r="J3850" i="1"/>
  <c r="J3849" i="1"/>
  <c r="J3848" i="1"/>
  <c r="J3847" i="1"/>
  <c r="J3846" i="1"/>
  <c r="J3845" i="1"/>
  <c r="J3844" i="1"/>
  <c r="J3843" i="1"/>
  <c r="J3842" i="1"/>
  <c r="J3841" i="1"/>
  <c r="J3840" i="1"/>
  <c r="J3839" i="1"/>
  <c r="J3838" i="1"/>
  <c r="J3837" i="1"/>
  <c r="J3836" i="1"/>
  <c r="J3835" i="1"/>
  <c r="J3834" i="1"/>
  <c r="J3833" i="1"/>
  <c r="J3832" i="1"/>
  <c r="J3831" i="1"/>
  <c r="J3830" i="1"/>
  <c r="J3829" i="1"/>
  <c r="J3828" i="1"/>
  <c r="J3827" i="1"/>
  <c r="J3826" i="1"/>
  <c r="J3825" i="1"/>
  <c r="J3824" i="1"/>
  <c r="J3823" i="1"/>
  <c r="J3822" i="1"/>
  <c r="J3821" i="1"/>
  <c r="J3820" i="1"/>
  <c r="J3819" i="1"/>
  <c r="J3818" i="1"/>
  <c r="J3817" i="1"/>
  <c r="J3816" i="1"/>
  <c r="J3815" i="1"/>
  <c r="J3814" i="1"/>
  <c r="J3813" i="1"/>
  <c r="J3812" i="1"/>
  <c r="J3811" i="1"/>
  <c r="J3810" i="1"/>
  <c r="J3809" i="1"/>
  <c r="J3808" i="1"/>
  <c r="J3807" i="1"/>
  <c r="J3806" i="1"/>
  <c r="J3805" i="1"/>
  <c r="J3804" i="1"/>
  <c r="J3803" i="1"/>
  <c r="J3802" i="1"/>
  <c r="J3801" i="1"/>
  <c r="J3800" i="1"/>
  <c r="J3799" i="1"/>
  <c r="J3798" i="1"/>
  <c r="J3797" i="1"/>
  <c r="J3796" i="1"/>
  <c r="J3795" i="1"/>
  <c r="J3794" i="1"/>
  <c r="J3793" i="1"/>
  <c r="J3792" i="1"/>
  <c r="J3791" i="1"/>
  <c r="J3790" i="1"/>
  <c r="J3789" i="1"/>
  <c r="J3788" i="1"/>
  <c r="J3787" i="1"/>
  <c r="J3786" i="1"/>
  <c r="J3785" i="1"/>
  <c r="J3784" i="1"/>
  <c r="J3783" i="1"/>
  <c r="J3782" i="1"/>
  <c r="J3781" i="1"/>
  <c r="J3780" i="1"/>
  <c r="J3779" i="1"/>
  <c r="J3778" i="1"/>
  <c r="J3777" i="1"/>
  <c r="J3776" i="1"/>
  <c r="J3775" i="1"/>
  <c r="J3774" i="1"/>
  <c r="J3773" i="1"/>
  <c r="J3772" i="1"/>
  <c r="J3771" i="1"/>
  <c r="J3770" i="1"/>
  <c r="J3769" i="1"/>
  <c r="J3768" i="1"/>
  <c r="J3767" i="1"/>
  <c r="J3766" i="1"/>
  <c r="J3765" i="1"/>
  <c r="J3764" i="1"/>
  <c r="J3763" i="1"/>
  <c r="J3762" i="1"/>
  <c r="J3761" i="1"/>
  <c r="J3760" i="1"/>
  <c r="J3759" i="1"/>
  <c r="J3758" i="1"/>
  <c r="J3757" i="1"/>
  <c r="J3756" i="1"/>
  <c r="J3755" i="1"/>
  <c r="J3754" i="1"/>
  <c r="J3753" i="1"/>
  <c r="J3752" i="1"/>
  <c r="J3751" i="1"/>
  <c r="J3750" i="1"/>
  <c r="J3749" i="1"/>
  <c r="J3748" i="1"/>
  <c r="J3747" i="1"/>
  <c r="J3746" i="1"/>
  <c r="J3745" i="1"/>
  <c r="J3744" i="1"/>
  <c r="J3743" i="1"/>
  <c r="J3742" i="1"/>
  <c r="J3741" i="1"/>
  <c r="J3740" i="1"/>
  <c r="J3739" i="1"/>
  <c r="J3738" i="1"/>
  <c r="J3737" i="1"/>
  <c r="J3736" i="1"/>
  <c r="J3735" i="1"/>
  <c r="J3734" i="1"/>
  <c r="J3733" i="1"/>
  <c r="J3732" i="1"/>
  <c r="J3731" i="1"/>
  <c r="J3730" i="1"/>
  <c r="J3729" i="1"/>
  <c r="J3728" i="1"/>
  <c r="J3727" i="1"/>
  <c r="J3726" i="1"/>
  <c r="J3725" i="1"/>
  <c r="J3724" i="1"/>
  <c r="J3723" i="1"/>
  <c r="J3722" i="1"/>
  <c r="J3721" i="1"/>
  <c r="J3720" i="1"/>
  <c r="J3719" i="1"/>
  <c r="J3718" i="1"/>
  <c r="J3717" i="1"/>
  <c r="J3716" i="1"/>
  <c r="J3715" i="1"/>
  <c r="J3714" i="1"/>
  <c r="J3713" i="1"/>
  <c r="J3712" i="1"/>
  <c r="J3711" i="1"/>
  <c r="J3710" i="1"/>
  <c r="J3709" i="1"/>
  <c r="J3708" i="1"/>
  <c r="J3707" i="1"/>
  <c r="J3706" i="1"/>
  <c r="J3705" i="1"/>
  <c r="J3704" i="1"/>
  <c r="J3703" i="1"/>
  <c r="J3702" i="1"/>
  <c r="J3701" i="1"/>
  <c r="J3700" i="1"/>
  <c r="J3699" i="1"/>
  <c r="J3698" i="1"/>
  <c r="J3697" i="1"/>
  <c r="J3696" i="1"/>
  <c r="J3695" i="1"/>
  <c r="J3694" i="1"/>
  <c r="J3693" i="1"/>
  <c r="J3692" i="1"/>
  <c r="J3691" i="1"/>
  <c r="J3690" i="1"/>
  <c r="J3689" i="1"/>
  <c r="J3688" i="1"/>
  <c r="J3687" i="1"/>
  <c r="J3686" i="1"/>
  <c r="J3685" i="1"/>
  <c r="J3684" i="1"/>
  <c r="J3683" i="1"/>
  <c r="J3682" i="1"/>
  <c r="J3681" i="1"/>
  <c r="J3680" i="1"/>
  <c r="J3679" i="1"/>
  <c r="J3678" i="1"/>
  <c r="J3677" i="1"/>
  <c r="J3676" i="1"/>
  <c r="J3675" i="1"/>
  <c r="J3674" i="1"/>
  <c r="J3673" i="1"/>
  <c r="J3672" i="1"/>
  <c r="J3671" i="1"/>
  <c r="J3670" i="1"/>
  <c r="J3669" i="1"/>
  <c r="J3668" i="1"/>
  <c r="J3667" i="1"/>
  <c r="J3666" i="1"/>
  <c r="J3665" i="1"/>
  <c r="J3664" i="1"/>
  <c r="J3663" i="1"/>
  <c r="J3662" i="1"/>
  <c r="J3661" i="1"/>
  <c r="J3660" i="1"/>
  <c r="J3659" i="1"/>
  <c r="J3658" i="1"/>
  <c r="J3657" i="1"/>
  <c r="J3656" i="1"/>
  <c r="J3655" i="1"/>
  <c r="J3654" i="1"/>
  <c r="J3653" i="1"/>
  <c r="J3652" i="1"/>
  <c r="J3651" i="1"/>
  <c r="J3650" i="1"/>
  <c r="J3649" i="1"/>
  <c r="J3648" i="1"/>
  <c r="J3647" i="1"/>
  <c r="J3646" i="1"/>
  <c r="J3645" i="1"/>
  <c r="J3644" i="1"/>
  <c r="J3643" i="1"/>
  <c r="J3642" i="1"/>
  <c r="J3641" i="1"/>
  <c r="J3640" i="1"/>
  <c r="J3639" i="1"/>
  <c r="J3638" i="1"/>
  <c r="J3637" i="1"/>
  <c r="J3636" i="1"/>
  <c r="J3635" i="1"/>
  <c r="J3634" i="1"/>
  <c r="J3633" i="1"/>
  <c r="J3632" i="1"/>
  <c r="J3631" i="1"/>
  <c r="J3630" i="1"/>
  <c r="J3629" i="1"/>
  <c r="J3628" i="1"/>
  <c r="J3627" i="1"/>
  <c r="J3626" i="1"/>
  <c r="J3625" i="1"/>
  <c r="J3624" i="1"/>
  <c r="J3623" i="1"/>
  <c r="J3622" i="1"/>
  <c r="J3621" i="1"/>
  <c r="J3620" i="1"/>
  <c r="J3619" i="1"/>
  <c r="J3618" i="1"/>
  <c r="J3617" i="1"/>
  <c r="J3616" i="1"/>
  <c r="J3615" i="1"/>
  <c r="J3614" i="1"/>
  <c r="J3613" i="1"/>
  <c r="J3612" i="1"/>
  <c r="J3611" i="1"/>
  <c r="J3610" i="1"/>
  <c r="J3609" i="1"/>
  <c r="J3608" i="1"/>
  <c r="J3607" i="1"/>
  <c r="J3606" i="1"/>
  <c r="J3605" i="1"/>
  <c r="J3604" i="1"/>
  <c r="J3603" i="1"/>
  <c r="J3602" i="1"/>
  <c r="J3601" i="1"/>
  <c r="J3600" i="1"/>
  <c r="J3599" i="1"/>
  <c r="J3598" i="1"/>
  <c r="J3597" i="1"/>
  <c r="J3596" i="1"/>
  <c r="J3595" i="1"/>
  <c r="J3594" i="1"/>
  <c r="J3593" i="1"/>
  <c r="J3592" i="1"/>
  <c r="J3591" i="1"/>
  <c r="J3590" i="1"/>
  <c r="J3589" i="1"/>
  <c r="J3588" i="1"/>
  <c r="J3587" i="1"/>
  <c r="J3586" i="1"/>
  <c r="J3585" i="1"/>
  <c r="J3584" i="1"/>
  <c r="J3583" i="1"/>
  <c r="J3582" i="1"/>
  <c r="J3581" i="1"/>
  <c r="J3580" i="1"/>
  <c r="J3579" i="1"/>
  <c r="J3578" i="1"/>
  <c r="J3577" i="1"/>
  <c r="J3576" i="1"/>
  <c r="J3575" i="1"/>
  <c r="J3574" i="1"/>
  <c r="J3573" i="1"/>
  <c r="J3572" i="1"/>
  <c r="J3571" i="1"/>
  <c r="J3570" i="1"/>
  <c r="J3569" i="1"/>
  <c r="J3568" i="1"/>
  <c r="J3567" i="1"/>
  <c r="J3566" i="1"/>
  <c r="J3565" i="1"/>
  <c r="J3564" i="1"/>
  <c r="J3563" i="1"/>
  <c r="J3562" i="1"/>
  <c r="J3561" i="1"/>
  <c r="J3560" i="1"/>
  <c r="J3559" i="1"/>
  <c r="J3558" i="1"/>
  <c r="J3557" i="1"/>
  <c r="J3556" i="1"/>
  <c r="J3555" i="1"/>
  <c r="J3554" i="1"/>
  <c r="J3553" i="1"/>
  <c r="J3552" i="1"/>
  <c r="J3551" i="1"/>
  <c r="J3550" i="1"/>
  <c r="J3549" i="1"/>
  <c r="J3548" i="1"/>
  <c r="J3547" i="1"/>
  <c r="J3546" i="1"/>
  <c r="J3545" i="1"/>
  <c r="J3544" i="1"/>
  <c r="J3543" i="1"/>
  <c r="J3542" i="1"/>
  <c r="J3541" i="1"/>
  <c r="J3540" i="1"/>
  <c r="J3539" i="1"/>
  <c r="J3538" i="1"/>
  <c r="J3537" i="1"/>
  <c r="J3536" i="1"/>
  <c r="J3535" i="1"/>
  <c r="J3534" i="1"/>
  <c r="J3533" i="1"/>
  <c r="J3532" i="1"/>
  <c r="J3531" i="1"/>
  <c r="J3530" i="1"/>
  <c r="J3529" i="1"/>
  <c r="J3528" i="1"/>
  <c r="J3527" i="1"/>
  <c r="J3526" i="1"/>
  <c r="J3525" i="1"/>
  <c r="J3524" i="1"/>
  <c r="J3523" i="1"/>
  <c r="J3522" i="1"/>
  <c r="J3521" i="1"/>
  <c r="J3520" i="1"/>
  <c r="J3519" i="1"/>
  <c r="J3518" i="1"/>
  <c r="J3517" i="1"/>
  <c r="J3516" i="1"/>
  <c r="J3515" i="1"/>
  <c r="J3514" i="1"/>
  <c r="J3513" i="1"/>
  <c r="J3512" i="1"/>
  <c r="J3511" i="1"/>
  <c r="J3510" i="1"/>
  <c r="J3509" i="1"/>
  <c r="J3508" i="1"/>
  <c r="J3507" i="1"/>
  <c r="J3506" i="1"/>
  <c r="J3505" i="1"/>
  <c r="J3504" i="1"/>
  <c r="J3503" i="1"/>
  <c r="J3502" i="1"/>
  <c r="J3501" i="1"/>
  <c r="J3500" i="1"/>
  <c r="J3499" i="1"/>
  <c r="J3498" i="1"/>
  <c r="J3497" i="1"/>
  <c r="J3496" i="1"/>
  <c r="J3495" i="1"/>
  <c r="J3494" i="1"/>
  <c r="J3493" i="1"/>
  <c r="J3492" i="1"/>
  <c r="J3491" i="1"/>
  <c r="J3490" i="1"/>
  <c r="J3489" i="1"/>
  <c r="J3488" i="1"/>
  <c r="J3487" i="1"/>
  <c r="J3486" i="1"/>
  <c r="J3485" i="1"/>
  <c r="J3484" i="1"/>
  <c r="J3483" i="1"/>
  <c r="J3482" i="1"/>
  <c r="J3481" i="1"/>
  <c r="J3480" i="1"/>
  <c r="J3479" i="1"/>
  <c r="J3478" i="1"/>
  <c r="J3477" i="1"/>
  <c r="J3476" i="1"/>
  <c r="J3475" i="1"/>
  <c r="J3474" i="1"/>
  <c r="J3473" i="1"/>
  <c r="J3472" i="1"/>
  <c r="J3471" i="1"/>
  <c r="J3470" i="1"/>
  <c r="J3469" i="1"/>
  <c r="J3468" i="1"/>
  <c r="J3467" i="1"/>
  <c r="J3466" i="1"/>
  <c r="J3465" i="1"/>
  <c r="J3464" i="1"/>
  <c r="J3463" i="1"/>
  <c r="J3462" i="1"/>
  <c r="J3461" i="1"/>
  <c r="J3460" i="1"/>
  <c r="J3459" i="1"/>
  <c r="J3458" i="1"/>
  <c r="J3457" i="1"/>
  <c r="J3456" i="1"/>
  <c r="J3455" i="1"/>
  <c r="J3454" i="1"/>
  <c r="J3453" i="1"/>
  <c r="J3452" i="1"/>
  <c r="J3451" i="1"/>
  <c r="J3450" i="1"/>
  <c r="J3449" i="1"/>
  <c r="J3448" i="1"/>
  <c r="J3447" i="1"/>
  <c r="J3446" i="1"/>
  <c r="J3445" i="1"/>
  <c r="J3444" i="1"/>
  <c r="J3443" i="1"/>
  <c r="J3442" i="1"/>
  <c r="J3441" i="1"/>
  <c r="J3440" i="1"/>
  <c r="J3439" i="1"/>
  <c r="J3438" i="1"/>
  <c r="J3437" i="1"/>
  <c r="J3436" i="1"/>
  <c r="J3435" i="1"/>
  <c r="J3434" i="1"/>
  <c r="J3433" i="1"/>
  <c r="J3432" i="1"/>
  <c r="J3431" i="1"/>
  <c r="J3430" i="1"/>
  <c r="J3429" i="1"/>
  <c r="J3428" i="1"/>
  <c r="J3427" i="1"/>
  <c r="J3426" i="1"/>
  <c r="J3425" i="1"/>
  <c r="J3424" i="1"/>
  <c r="J3423" i="1"/>
  <c r="J3422" i="1"/>
  <c r="J3421" i="1"/>
  <c r="J3420" i="1"/>
  <c r="J3419" i="1"/>
  <c r="J3418" i="1"/>
  <c r="J3417" i="1"/>
  <c r="J3416" i="1"/>
  <c r="J3415" i="1"/>
  <c r="J3414" i="1"/>
  <c r="J3413" i="1"/>
  <c r="J3412" i="1"/>
  <c r="J3411" i="1"/>
  <c r="J3410" i="1"/>
  <c r="J3409" i="1"/>
  <c r="J3408" i="1"/>
  <c r="J3407" i="1"/>
  <c r="J3406" i="1"/>
  <c r="J3405" i="1"/>
  <c r="J3404" i="1"/>
  <c r="J3403" i="1"/>
  <c r="J3402" i="1"/>
  <c r="J3401" i="1"/>
  <c r="J3400" i="1"/>
  <c r="J3399" i="1"/>
  <c r="J3398" i="1"/>
  <c r="J3397" i="1"/>
  <c r="J3396" i="1"/>
  <c r="J3395" i="1"/>
  <c r="J3394" i="1"/>
  <c r="J3393" i="1"/>
  <c r="J3392" i="1"/>
  <c r="J3391" i="1"/>
  <c r="J3390" i="1"/>
  <c r="J3389" i="1"/>
  <c r="J3388" i="1"/>
  <c r="J3387" i="1"/>
  <c r="J3386" i="1"/>
  <c r="J3385" i="1"/>
  <c r="J3384" i="1"/>
  <c r="J3383" i="1"/>
  <c r="J3382" i="1"/>
  <c r="J3381" i="1"/>
  <c r="J3380" i="1"/>
  <c r="J3379" i="1"/>
  <c r="J3378" i="1"/>
  <c r="J3377" i="1"/>
  <c r="J3376" i="1"/>
  <c r="J3375" i="1"/>
  <c r="J3374" i="1"/>
  <c r="J3373" i="1"/>
  <c r="J3372" i="1"/>
  <c r="J3371" i="1"/>
  <c r="J3370" i="1"/>
  <c r="J3369" i="1"/>
  <c r="J3368" i="1"/>
  <c r="J3367" i="1"/>
  <c r="J3366" i="1"/>
  <c r="J3365" i="1"/>
  <c r="J3364" i="1"/>
  <c r="J3363" i="1"/>
  <c r="J3362" i="1"/>
  <c r="J3361" i="1"/>
  <c r="J3360" i="1"/>
  <c r="J3359" i="1"/>
  <c r="J3358" i="1"/>
  <c r="J3357" i="1"/>
  <c r="J3356" i="1"/>
  <c r="J3355" i="1"/>
  <c r="J3354" i="1"/>
  <c r="J3353" i="1"/>
  <c r="J3352" i="1"/>
  <c r="J3351" i="1"/>
  <c r="J3350" i="1"/>
  <c r="J3349" i="1"/>
  <c r="J3348" i="1"/>
  <c r="J3347" i="1"/>
  <c r="J3346" i="1"/>
  <c r="J3345" i="1"/>
  <c r="J3344" i="1"/>
  <c r="J3343" i="1"/>
  <c r="J3342" i="1"/>
  <c r="J3341" i="1"/>
  <c r="J3340" i="1"/>
  <c r="J3339" i="1"/>
  <c r="J3338" i="1"/>
  <c r="J3337" i="1"/>
  <c r="J3336" i="1"/>
  <c r="J3335" i="1"/>
  <c r="J3334" i="1"/>
  <c r="J3333" i="1"/>
  <c r="J3332" i="1"/>
  <c r="J3331" i="1"/>
  <c r="J3330" i="1"/>
  <c r="J3329" i="1"/>
  <c r="J3328" i="1"/>
  <c r="J3327" i="1"/>
  <c r="J3326" i="1"/>
  <c r="J3325" i="1"/>
  <c r="J3324" i="1"/>
  <c r="J3323" i="1"/>
  <c r="J3322" i="1"/>
  <c r="J3321" i="1"/>
  <c r="J3320" i="1"/>
  <c r="J3319" i="1"/>
  <c r="J3318" i="1"/>
  <c r="J3317" i="1"/>
  <c r="J3316" i="1"/>
  <c r="J3315" i="1"/>
  <c r="J3314" i="1"/>
  <c r="J3313" i="1"/>
  <c r="J3312" i="1"/>
  <c r="J3311" i="1"/>
  <c r="J3310" i="1"/>
  <c r="J3309" i="1"/>
  <c r="J3308" i="1"/>
  <c r="J3307" i="1"/>
  <c r="J3306" i="1"/>
  <c r="J3305" i="1"/>
  <c r="J3304" i="1"/>
  <c r="J3303" i="1"/>
  <c r="J3302" i="1"/>
  <c r="J3301" i="1"/>
  <c r="J3300" i="1"/>
  <c r="J3299" i="1"/>
  <c r="J3298" i="1"/>
  <c r="J3297" i="1"/>
  <c r="J3296" i="1"/>
  <c r="J3295" i="1"/>
  <c r="J3294" i="1"/>
  <c r="J3293" i="1"/>
  <c r="J3292" i="1"/>
  <c r="J3291" i="1"/>
  <c r="J3290" i="1"/>
  <c r="J3289" i="1"/>
  <c r="J3288" i="1"/>
  <c r="J3287" i="1"/>
  <c r="J3286" i="1"/>
  <c r="J3285" i="1"/>
  <c r="J3284" i="1"/>
  <c r="J3283" i="1"/>
  <c r="J3282" i="1"/>
  <c r="J3281" i="1"/>
  <c r="J3280" i="1"/>
  <c r="J3279" i="1"/>
  <c r="J3278" i="1"/>
  <c r="J3277" i="1"/>
  <c r="J3276" i="1"/>
  <c r="J3275" i="1"/>
  <c r="J3274" i="1"/>
  <c r="J3273" i="1"/>
  <c r="J3272" i="1"/>
  <c r="J3271" i="1"/>
  <c r="J3270" i="1"/>
  <c r="J3269" i="1"/>
  <c r="J3268" i="1"/>
  <c r="J3267" i="1"/>
  <c r="J3266" i="1"/>
  <c r="J3265" i="1"/>
  <c r="J3264" i="1"/>
  <c r="J3263" i="1"/>
  <c r="J3262" i="1"/>
  <c r="J3261" i="1"/>
  <c r="J3260" i="1"/>
  <c r="J3259" i="1"/>
  <c r="J3258" i="1"/>
  <c r="J3257" i="1"/>
  <c r="J3256" i="1"/>
  <c r="J3255" i="1"/>
  <c r="J3254" i="1"/>
  <c r="J3253" i="1"/>
  <c r="J3252" i="1"/>
  <c r="J3251" i="1"/>
  <c r="J3250" i="1"/>
  <c r="J3249" i="1"/>
  <c r="J3248" i="1"/>
  <c r="J3247" i="1"/>
  <c r="J3246" i="1"/>
  <c r="J3245" i="1"/>
  <c r="J3244" i="1"/>
  <c r="J3243" i="1"/>
  <c r="J3242" i="1"/>
  <c r="J3241" i="1"/>
  <c r="J3240" i="1"/>
  <c r="J3239" i="1"/>
  <c r="J3238" i="1"/>
  <c r="J3237" i="1"/>
  <c r="J3236" i="1"/>
  <c r="J3235" i="1"/>
  <c r="J3234" i="1"/>
  <c r="J3233" i="1"/>
  <c r="J3232" i="1"/>
  <c r="J3231" i="1"/>
  <c r="J3230" i="1"/>
  <c r="J3229" i="1"/>
  <c r="J3228" i="1"/>
  <c r="J3227" i="1"/>
  <c r="J3226" i="1"/>
  <c r="J3225" i="1"/>
  <c r="J3224" i="1"/>
  <c r="J3223" i="1"/>
  <c r="J3222" i="1"/>
  <c r="J3221" i="1"/>
  <c r="J3220" i="1"/>
  <c r="J3219" i="1"/>
  <c r="J3218" i="1"/>
  <c r="J3217" i="1"/>
  <c r="J3216" i="1"/>
  <c r="J3215" i="1"/>
  <c r="J3214" i="1"/>
  <c r="J3213" i="1"/>
  <c r="J3212" i="1"/>
  <c r="J3211" i="1"/>
  <c r="J3210" i="1"/>
  <c r="J3209" i="1"/>
  <c r="J3208" i="1"/>
  <c r="J3207" i="1"/>
  <c r="J3206" i="1"/>
  <c r="J3205" i="1"/>
  <c r="J3204" i="1"/>
  <c r="J3203" i="1"/>
  <c r="J3202" i="1"/>
  <c r="J3201" i="1"/>
  <c r="J3200" i="1"/>
  <c r="J3199" i="1"/>
  <c r="J3198" i="1"/>
  <c r="J3197" i="1"/>
  <c r="J3196" i="1"/>
  <c r="J3195" i="1"/>
  <c r="J3194" i="1"/>
  <c r="J3193" i="1"/>
  <c r="J3192" i="1"/>
  <c r="J3191" i="1"/>
  <c r="J3190" i="1"/>
  <c r="J3189" i="1"/>
  <c r="J3188" i="1"/>
  <c r="J3187" i="1"/>
  <c r="J3186" i="1"/>
  <c r="J3185" i="1"/>
  <c r="J3184" i="1"/>
  <c r="J3183" i="1"/>
  <c r="J3182" i="1"/>
  <c r="J3181" i="1"/>
  <c r="J3180" i="1"/>
  <c r="J3179" i="1"/>
  <c r="J3178" i="1"/>
  <c r="J3177" i="1"/>
  <c r="J3176" i="1"/>
  <c r="J3175" i="1"/>
  <c r="J3174" i="1"/>
  <c r="J3173" i="1"/>
  <c r="J3172" i="1"/>
  <c r="J3171" i="1"/>
  <c r="J3170" i="1"/>
  <c r="J3169" i="1"/>
  <c r="J3168" i="1"/>
  <c r="J3167" i="1"/>
  <c r="J3166" i="1"/>
  <c r="J3165" i="1"/>
  <c r="J3164" i="1"/>
  <c r="J3163" i="1"/>
  <c r="J3162" i="1"/>
  <c r="J3161" i="1"/>
  <c r="J3160" i="1"/>
  <c r="J3159" i="1"/>
  <c r="J3158" i="1"/>
  <c r="J3157" i="1"/>
  <c r="J3156" i="1"/>
  <c r="J3155" i="1"/>
  <c r="J3154" i="1"/>
  <c r="J3153" i="1"/>
  <c r="J3152" i="1"/>
  <c r="J3151" i="1"/>
  <c r="J3150" i="1"/>
  <c r="J3149" i="1"/>
  <c r="J3148" i="1"/>
  <c r="J3147" i="1"/>
  <c r="J3146" i="1"/>
  <c r="J3145" i="1"/>
  <c r="J3144" i="1"/>
  <c r="J3143" i="1"/>
  <c r="J3142" i="1"/>
  <c r="J3141" i="1"/>
  <c r="J3140" i="1"/>
  <c r="J3139" i="1"/>
  <c r="J3138" i="1"/>
  <c r="J3137" i="1"/>
  <c r="J3136" i="1"/>
  <c r="J3135" i="1"/>
  <c r="J3134" i="1"/>
  <c r="J3133" i="1"/>
  <c r="J3132" i="1"/>
  <c r="J3131" i="1"/>
  <c r="J3130" i="1"/>
  <c r="J3129" i="1"/>
  <c r="J3128" i="1"/>
  <c r="J3127" i="1"/>
  <c r="J3126" i="1"/>
  <c r="J3125" i="1"/>
  <c r="J3124" i="1"/>
  <c r="J3123" i="1"/>
  <c r="J3122" i="1"/>
  <c r="J3121" i="1"/>
  <c r="J3120" i="1"/>
  <c r="J3119" i="1"/>
  <c r="J3118" i="1"/>
  <c r="J3117" i="1"/>
  <c r="J3116" i="1"/>
  <c r="J3115" i="1"/>
  <c r="J3114" i="1"/>
  <c r="J3113" i="1"/>
  <c r="J3112" i="1"/>
  <c r="J3111" i="1"/>
  <c r="J3110" i="1"/>
  <c r="J3109" i="1"/>
  <c r="J3108" i="1"/>
  <c r="J3107" i="1"/>
  <c r="J3106" i="1"/>
  <c r="J3105" i="1"/>
  <c r="J3104" i="1"/>
  <c r="J3103" i="1"/>
  <c r="J3102" i="1"/>
  <c r="J3101" i="1"/>
  <c r="J3100" i="1"/>
  <c r="J3099" i="1"/>
  <c r="J3098" i="1"/>
  <c r="J3097" i="1"/>
  <c r="J3096" i="1"/>
  <c r="J3095" i="1"/>
  <c r="J3094" i="1"/>
  <c r="J3093" i="1"/>
  <c r="J3092" i="1"/>
  <c r="J3091" i="1"/>
  <c r="J3090" i="1"/>
  <c r="J3089" i="1"/>
  <c r="J3088" i="1"/>
  <c r="J3087" i="1"/>
  <c r="J3086" i="1"/>
  <c r="J3085" i="1"/>
  <c r="J3084" i="1"/>
  <c r="J3083" i="1"/>
  <c r="J3082" i="1"/>
  <c r="J3081" i="1"/>
  <c r="J3080" i="1"/>
  <c r="J3079" i="1"/>
  <c r="J3078" i="1"/>
  <c r="J3077" i="1"/>
  <c r="J3076" i="1"/>
  <c r="J3075" i="1"/>
  <c r="J3074" i="1"/>
  <c r="J3073" i="1"/>
  <c r="J3072" i="1"/>
  <c r="J3071" i="1"/>
  <c r="J3070" i="1"/>
  <c r="J3069" i="1"/>
  <c r="J3068" i="1"/>
  <c r="J3067" i="1"/>
  <c r="J3066" i="1"/>
  <c r="J3065" i="1"/>
  <c r="J3064" i="1"/>
  <c r="J3063" i="1"/>
  <c r="J3062" i="1"/>
  <c r="J3061" i="1"/>
  <c r="J3060" i="1"/>
  <c r="J3059" i="1"/>
  <c r="J3058" i="1"/>
  <c r="J3057" i="1"/>
  <c r="J3056" i="1"/>
  <c r="J3055" i="1"/>
  <c r="J3054" i="1"/>
  <c r="J3053" i="1"/>
  <c r="J3052" i="1"/>
  <c r="J3051" i="1"/>
  <c r="J3050" i="1"/>
  <c r="J3049" i="1"/>
  <c r="J3048" i="1"/>
  <c r="J3047" i="1"/>
  <c r="J3046" i="1"/>
  <c r="J3045" i="1"/>
  <c r="J3044" i="1"/>
  <c r="J3043" i="1"/>
  <c r="J3042" i="1"/>
  <c r="J3041" i="1"/>
  <c r="J3040" i="1"/>
  <c r="J3039" i="1"/>
  <c r="J3038" i="1"/>
  <c r="J3037" i="1"/>
  <c r="J3036" i="1"/>
  <c r="J3035" i="1"/>
  <c r="J3034" i="1"/>
  <c r="J3033" i="1"/>
  <c r="J3032" i="1"/>
  <c r="J3031" i="1"/>
  <c r="J3030" i="1"/>
  <c r="J3029" i="1"/>
  <c r="J3028" i="1"/>
  <c r="J3027" i="1"/>
  <c r="J3026" i="1"/>
  <c r="J3025" i="1"/>
  <c r="J3024" i="1"/>
  <c r="J3023" i="1"/>
  <c r="J3022" i="1"/>
  <c r="J3021" i="1"/>
  <c r="J3020" i="1"/>
  <c r="J3019" i="1"/>
  <c r="J3018" i="1"/>
  <c r="J3017" i="1"/>
  <c r="J3016" i="1"/>
  <c r="J3015" i="1"/>
  <c r="J3014" i="1"/>
  <c r="J3013" i="1"/>
  <c r="J3012" i="1"/>
  <c r="J3011" i="1"/>
  <c r="J3010" i="1"/>
  <c r="J3009" i="1"/>
  <c r="J3008" i="1"/>
  <c r="J3007" i="1"/>
  <c r="J3006" i="1"/>
  <c r="J3005" i="1"/>
  <c r="J3004" i="1"/>
  <c r="J3003" i="1"/>
  <c r="J3002" i="1"/>
  <c r="J3001" i="1"/>
  <c r="J3000" i="1"/>
  <c r="J2999" i="1"/>
  <c r="J2998" i="1"/>
  <c r="J2997" i="1"/>
  <c r="J2996" i="1"/>
  <c r="J2995" i="1"/>
  <c r="J2994" i="1"/>
  <c r="J2993" i="1"/>
  <c r="J2992" i="1"/>
  <c r="J2991" i="1"/>
  <c r="J2990" i="1"/>
  <c r="J2989" i="1"/>
  <c r="J2988" i="1"/>
  <c r="J2987" i="1"/>
  <c r="J2986" i="1"/>
  <c r="J2985" i="1"/>
  <c r="J2984" i="1"/>
  <c r="J2983" i="1"/>
  <c r="J2982" i="1"/>
  <c r="J2981" i="1"/>
  <c r="J2980" i="1"/>
  <c r="J2979" i="1"/>
  <c r="J2978" i="1"/>
  <c r="J2977" i="1"/>
  <c r="J2976" i="1"/>
  <c r="J2975" i="1"/>
  <c r="J2974" i="1"/>
  <c r="J2973" i="1"/>
  <c r="J2972" i="1"/>
  <c r="J2971" i="1"/>
  <c r="J2970" i="1"/>
  <c r="J2969" i="1"/>
  <c r="J2968" i="1"/>
  <c r="J2967" i="1"/>
  <c r="J2966" i="1"/>
  <c r="J2965" i="1"/>
  <c r="J2964" i="1"/>
  <c r="J2963" i="1"/>
  <c r="J2962" i="1"/>
  <c r="J2961" i="1"/>
  <c r="J2960" i="1"/>
  <c r="J2959" i="1"/>
  <c r="J2958" i="1"/>
  <c r="J2957" i="1"/>
  <c r="J2956" i="1"/>
  <c r="J2955" i="1"/>
  <c r="J2954" i="1"/>
  <c r="J2953" i="1"/>
  <c r="J2952" i="1"/>
  <c r="J2951" i="1"/>
  <c r="J2950" i="1"/>
  <c r="J2949" i="1"/>
  <c r="J2948" i="1"/>
  <c r="J2947" i="1"/>
  <c r="J2946" i="1"/>
  <c r="J2945" i="1"/>
  <c r="J2944" i="1"/>
  <c r="J2943" i="1"/>
  <c r="J2942" i="1"/>
  <c r="J2941" i="1"/>
  <c r="J2940" i="1"/>
  <c r="J2939" i="1"/>
  <c r="J2938" i="1"/>
  <c r="J2937" i="1"/>
  <c r="J2936" i="1"/>
  <c r="J2935" i="1"/>
  <c r="J2934" i="1"/>
  <c r="J2933" i="1"/>
  <c r="J2932" i="1"/>
  <c r="J2931" i="1"/>
  <c r="J2930" i="1"/>
  <c r="J2929" i="1"/>
  <c r="J2928" i="1"/>
  <c r="J2927" i="1"/>
  <c r="J2926" i="1"/>
  <c r="J2925" i="1"/>
  <c r="J2924" i="1"/>
  <c r="J2923" i="1"/>
  <c r="J2922" i="1"/>
  <c r="J2921" i="1"/>
  <c r="J2920" i="1"/>
  <c r="J2919" i="1"/>
  <c r="J2918" i="1"/>
  <c r="J2917" i="1"/>
  <c r="J2916" i="1"/>
  <c r="J2915" i="1"/>
  <c r="J2914" i="1"/>
  <c r="J2913" i="1"/>
  <c r="J2912" i="1"/>
  <c r="J2911" i="1"/>
  <c r="J2910" i="1"/>
  <c r="J2909" i="1"/>
  <c r="J2908" i="1"/>
  <c r="J2907" i="1"/>
  <c r="J2906" i="1"/>
  <c r="J2905" i="1"/>
  <c r="J2904" i="1"/>
  <c r="J2903" i="1"/>
  <c r="J2902" i="1"/>
  <c r="J2901" i="1"/>
  <c r="J2900" i="1"/>
  <c r="J2899" i="1"/>
  <c r="J2898" i="1"/>
  <c r="J2897" i="1"/>
  <c r="J2896" i="1"/>
  <c r="J2895" i="1"/>
  <c r="J2894" i="1"/>
  <c r="J2893" i="1"/>
  <c r="J2892" i="1"/>
  <c r="J2891" i="1"/>
  <c r="J2890" i="1"/>
  <c r="J2889" i="1"/>
  <c r="J2888" i="1"/>
  <c r="J2887" i="1"/>
  <c r="J2886" i="1"/>
  <c r="J2885" i="1"/>
  <c r="J2884" i="1"/>
  <c r="J2883" i="1"/>
  <c r="J2882" i="1"/>
  <c r="J2881" i="1"/>
  <c r="J2880" i="1"/>
  <c r="J2879" i="1"/>
  <c r="J2878" i="1"/>
  <c r="J2877" i="1"/>
  <c r="J2876" i="1"/>
  <c r="J2875" i="1"/>
  <c r="J2874" i="1"/>
  <c r="J2873" i="1"/>
  <c r="J2872" i="1"/>
  <c r="J2871" i="1"/>
  <c r="J2870" i="1"/>
  <c r="J2869" i="1"/>
  <c r="J2868" i="1"/>
  <c r="J2867" i="1"/>
  <c r="J2866" i="1"/>
  <c r="J2865" i="1"/>
  <c r="J2864" i="1"/>
  <c r="J2863" i="1"/>
  <c r="J2862" i="1"/>
  <c r="J2861" i="1"/>
  <c r="J2860" i="1"/>
  <c r="J2859" i="1"/>
  <c r="J2858" i="1"/>
  <c r="J2857" i="1"/>
  <c r="J2856" i="1"/>
  <c r="J2855" i="1"/>
  <c r="J2854" i="1"/>
  <c r="J2853" i="1"/>
  <c r="J2852" i="1"/>
  <c r="J2851" i="1"/>
  <c r="J2850" i="1"/>
  <c r="J2849" i="1"/>
  <c r="J2848" i="1"/>
  <c r="J2847" i="1"/>
  <c r="J2846" i="1"/>
  <c r="J2845" i="1"/>
  <c r="J2844" i="1"/>
  <c r="J2843" i="1"/>
  <c r="J2842" i="1"/>
  <c r="J2841" i="1"/>
  <c r="J2840" i="1"/>
  <c r="J2839" i="1"/>
  <c r="J2838" i="1"/>
  <c r="J2837" i="1"/>
  <c r="J2836" i="1"/>
  <c r="J2835" i="1"/>
  <c r="J2834" i="1"/>
  <c r="J2833" i="1"/>
  <c r="J2832" i="1"/>
  <c r="J2831" i="1"/>
  <c r="J2830" i="1"/>
  <c r="J2829" i="1"/>
  <c r="J2828" i="1"/>
  <c r="J2827" i="1"/>
  <c r="J2826" i="1"/>
  <c r="J2825" i="1"/>
  <c r="J2824" i="1"/>
  <c r="J2823" i="1"/>
  <c r="J2822" i="1"/>
  <c r="J2821" i="1"/>
  <c r="J2820" i="1"/>
  <c r="J2819" i="1"/>
  <c r="J2818" i="1"/>
  <c r="J2817" i="1"/>
  <c r="J2816" i="1"/>
  <c r="J2815" i="1"/>
  <c r="J2814" i="1"/>
  <c r="J2813" i="1"/>
  <c r="J2812" i="1"/>
  <c r="J2811" i="1"/>
  <c r="J2810" i="1"/>
  <c r="J2809" i="1"/>
  <c r="J2808" i="1"/>
  <c r="J2807" i="1"/>
  <c r="J2806" i="1"/>
  <c r="J2805" i="1"/>
  <c r="J2804" i="1"/>
  <c r="J2803" i="1"/>
  <c r="J2802" i="1"/>
  <c r="J2801" i="1"/>
  <c r="J2800" i="1"/>
  <c r="J2799" i="1"/>
  <c r="J2798" i="1"/>
  <c r="J2797" i="1"/>
  <c r="J2796" i="1"/>
  <c r="J2795" i="1"/>
  <c r="J2794" i="1"/>
  <c r="J2793" i="1"/>
  <c r="J2792" i="1"/>
  <c r="J2791" i="1"/>
  <c r="J2790" i="1"/>
  <c r="J2789" i="1"/>
  <c r="J2788" i="1"/>
  <c r="J2787" i="1"/>
  <c r="J2786" i="1"/>
  <c r="J2785" i="1"/>
  <c r="J2784" i="1"/>
  <c r="J2783" i="1"/>
  <c r="J2782" i="1"/>
  <c r="J2781" i="1"/>
  <c r="J2780" i="1"/>
  <c r="J2779" i="1"/>
  <c r="J2778" i="1"/>
  <c r="J2777" i="1"/>
  <c r="J2776" i="1"/>
  <c r="J2775" i="1"/>
  <c r="J2774" i="1"/>
  <c r="J2773" i="1"/>
  <c r="J2772" i="1"/>
  <c r="J2771" i="1"/>
  <c r="J2770" i="1"/>
  <c r="J2769" i="1"/>
  <c r="J2768" i="1"/>
  <c r="J2767" i="1"/>
  <c r="J2766" i="1"/>
  <c r="J2765" i="1"/>
  <c r="J2764" i="1"/>
  <c r="J2763" i="1"/>
  <c r="J2762" i="1"/>
  <c r="J2761" i="1"/>
  <c r="J2760" i="1"/>
  <c r="J2759" i="1"/>
  <c r="J2758" i="1"/>
  <c r="J2757" i="1"/>
  <c r="J2756" i="1"/>
  <c r="J2755" i="1"/>
  <c r="J2754" i="1"/>
  <c r="J2753" i="1"/>
  <c r="J2752" i="1"/>
  <c r="J2751" i="1"/>
  <c r="J2750" i="1"/>
  <c r="J2749" i="1"/>
  <c r="J2748" i="1"/>
  <c r="J2747" i="1"/>
  <c r="J2746" i="1"/>
  <c r="J2745" i="1"/>
  <c r="J2744" i="1"/>
  <c r="J2743" i="1"/>
  <c r="J2742" i="1"/>
  <c r="J2741" i="1"/>
  <c r="J2740" i="1"/>
  <c r="J2739" i="1"/>
  <c r="J2738" i="1"/>
  <c r="J2737" i="1"/>
  <c r="J2736" i="1"/>
  <c r="J2735" i="1"/>
  <c r="J2734" i="1"/>
  <c r="J2733" i="1"/>
  <c r="J2732" i="1"/>
  <c r="J2731" i="1"/>
  <c r="J2730" i="1"/>
  <c r="J2729" i="1"/>
  <c r="J2728" i="1"/>
  <c r="J2727" i="1"/>
  <c r="J2726" i="1"/>
  <c r="J2725" i="1"/>
  <c r="J2724" i="1"/>
  <c r="J2723" i="1"/>
  <c r="J2722" i="1"/>
  <c r="J2721" i="1"/>
  <c r="J2720" i="1"/>
  <c r="J2719" i="1"/>
  <c r="J2718" i="1"/>
  <c r="J2717" i="1"/>
  <c r="J2716" i="1"/>
  <c r="J2715" i="1"/>
  <c r="J2714" i="1"/>
  <c r="J2713" i="1"/>
  <c r="J2712" i="1"/>
  <c r="J2711" i="1"/>
  <c r="J2710" i="1"/>
  <c r="J2709" i="1"/>
  <c r="J2708" i="1"/>
  <c r="J2707" i="1"/>
  <c r="J2706" i="1"/>
  <c r="J2705" i="1"/>
  <c r="J2704" i="1"/>
  <c r="J2703" i="1"/>
  <c r="J2702" i="1"/>
  <c r="J2701" i="1"/>
  <c r="J2700" i="1"/>
  <c r="J2699" i="1"/>
  <c r="J2698" i="1"/>
  <c r="J2697" i="1"/>
  <c r="J2696" i="1"/>
  <c r="J2695" i="1"/>
  <c r="J2694" i="1"/>
  <c r="J2693" i="1"/>
  <c r="J2692" i="1"/>
  <c r="J2691" i="1"/>
  <c r="J2690" i="1"/>
  <c r="J2689" i="1"/>
  <c r="J2688" i="1"/>
  <c r="J2687" i="1"/>
  <c r="J2686" i="1"/>
  <c r="J2685" i="1"/>
  <c r="J2684" i="1"/>
  <c r="J2683" i="1"/>
  <c r="J2682" i="1"/>
  <c r="J2681" i="1"/>
  <c r="J2680" i="1"/>
  <c r="J2679" i="1"/>
  <c r="J2678" i="1"/>
  <c r="J2677" i="1"/>
  <c r="J2676" i="1"/>
  <c r="J2675" i="1"/>
  <c r="J2674" i="1"/>
  <c r="J2673" i="1"/>
  <c r="J2672" i="1"/>
  <c r="J2671" i="1"/>
  <c r="J2670" i="1"/>
  <c r="J2669" i="1"/>
  <c r="J2668" i="1"/>
  <c r="J2667" i="1"/>
  <c r="J2666" i="1"/>
  <c r="J2665" i="1"/>
  <c r="J2664" i="1"/>
  <c r="J2663" i="1"/>
  <c r="J2662" i="1"/>
  <c r="J2661" i="1"/>
  <c r="J2660" i="1"/>
  <c r="J2659" i="1"/>
  <c r="J2658" i="1"/>
  <c r="J2657" i="1"/>
  <c r="J2656" i="1"/>
  <c r="J2655" i="1"/>
  <c r="J2654" i="1"/>
  <c r="J2653" i="1"/>
  <c r="J2652" i="1"/>
  <c r="J2651" i="1"/>
  <c r="J2650" i="1"/>
  <c r="J2649" i="1"/>
  <c r="J2648" i="1"/>
  <c r="J2647" i="1"/>
  <c r="J2646" i="1"/>
  <c r="J2645" i="1"/>
  <c r="J2644" i="1"/>
  <c r="J2643" i="1"/>
  <c r="J2642" i="1"/>
  <c r="J2641" i="1"/>
  <c r="J2640" i="1"/>
  <c r="J2639" i="1"/>
  <c r="J2638" i="1"/>
  <c r="J2637" i="1"/>
  <c r="J2636" i="1"/>
  <c r="J2635" i="1"/>
  <c r="J2634" i="1"/>
  <c r="J2633" i="1"/>
  <c r="J2632" i="1"/>
  <c r="J2631" i="1"/>
  <c r="J2630" i="1"/>
  <c r="J2629" i="1"/>
  <c r="J2628" i="1"/>
  <c r="J2627" i="1"/>
  <c r="J2626" i="1"/>
  <c r="J2625" i="1"/>
  <c r="J2624" i="1"/>
  <c r="J2623" i="1"/>
  <c r="J2622" i="1"/>
  <c r="J2621" i="1"/>
  <c r="J2620" i="1"/>
  <c r="J2619" i="1"/>
  <c r="J2618" i="1"/>
  <c r="J2617" i="1"/>
  <c r="J2616" i="1"/>
  <c r="J2615" i="1"/>
  <c r="J2614" i="1"/>
  <c r="J2613" i="1"/>
  <c r="J2612" i="1"/>
  <c r="J2611" i="1"/>
  <c r="J2610" i="1"/>
  <c r="J2609" i="1"/>
  <c r="J2608" i="1"/>
  <c r="J2607" i="1"/>
  <c r="J2606" i="1"/>
  <c r="J2605" i="1"/>
  <c r="J2604" i="1"/>
  <c r="J2603" i="1"/>
  <c r="J2602" i="1"/>
  <c r="J2601" i="1"/>
  <c r="J2600" i="1"/>
  <c r="J2599" i="1"/>
  <c r="J2598" i="1"/>
  <c r="J2597" i="1"/>
  <c r="J2596" i="1"/>
  <c r="J2595" i="1"/>
  <c r="J2594" i="1"/>
  <c r="J2593" i="1"/>
  <c r="J2592" i="1"/>
  <c r="J2591" i="1"/>
  <c r="J2590" i="1"/>
  <c r="J2589" i="1"/>
  <c r="J2588" i="1"/>
  <c r="J2587" i="1"/>
  <c r="J2586" i="1"/>
  <c r="J2585" i="1"/>
  <c r="J2584" i="1"/>
  <c r="J2583" i="1"/>
  <c r="J2582" i="1"/>
  <c r="J2581" i="1"/>
  <c r="J2580" i="1"/>
  <c r="J2579" i="1"/>
  <c r="J2578" i="1"/>
  <c r="J2577" i="1"/>
  <c r="J2576" i="1"/>
  <c r="J2575" i="1"/>
  <c r="J2574" i="1"/>
  <c r="J2573" i="1"/>
  <c r="J2572" i="1"/>
  <c r="J2571" i="1"/>
  <c r="J2570" i="1"/>
  <c r="J2569" i="1"/>
  <c r="J2568" i="1"/>
  <c r="J2567" i="1"/>
  <c r="J2566" i="1"/>
  <c r="J2565" i="1"/>
  <c r="J2564" i="1"/>
  <c r="J2563" i="1"/>
  <c r="J2562" i="1"/>
  <c r="J2561" i="1"/>
  <c r="J2560" i="1"/>
  <c r="J2559" i="1"/>
  <c r="J2558" i="1"/>
  <c r="J2557" i="1"/>
  <c r="J2556" i="1"/>
  <c r="J2555" i="1"/>
  <c r="J2554" i="1"/>
  <c r="J2553" i="1"/>
  <c r="J2552" i="1"/>
  <c r="J2551" i="1"/>
  <c r="J2550" i="1"/>
  <c r="J2549" i="1"/>
  <c r="J2548" i="1"/>
  <c r="J2547" i="1"/>
  <c r="J2546" i="1"/>
  <c r="J2545" i="1"/>
  <c r="J2544" i="1"/>
  <c r="J2543" i="1"/>
  <c r="J2542" i="1"/>
  <c r="J2541" i="1"/>
  <c r="J2540" i="1"/>
  <c r="J2539" i="1"/>
  <c r="J2538" i="1"/>
  <c r="J2537" i="1"/>
  <c r="J2536" i="1"/>
  <c r="J2535" i="1"/>
  <c r="J2534" i="1"/>
  <c r="J2533" i="1"/>
  <c r="J2532" i="1"/>
  <c r="J2531" i="1"/>
  <c r="J2530" i="1"/>
  <c r="J2529" i="1"/>
  <c r="J2528" i="1"/>
  <c r="J2527" i="1"/>
  <c r="J2526" i="1"/>
  <c r="J2525" i="1"/>
  <c r="J2524" i="1"/>
  <c r="J2523" i="1"/>
  <c r="J2522" i="1"/>
  <c r="J2521" i="1"/>
  <c r="J2520" i="1"/>
  <c r="J2519" i="1"/>
  <c r="J2518" i="1"/>
  <c r="J2517" i="1"/>
  <c r="J2516" i="1"/>
  <c r="J2515" i="1"/>
  <c r="J2514" i="1"/>
  <c r="J2513" i="1"/>
  <c r="J2512" i="1"/>
  <c r="J2511" i="1"/>
  <c r="J2510" i="1"/>
  <c r="J2509" i="1"/>
  <c r="J2508" i="1"/>
  <c r="J2507" i="1"/>
  <c r="J2506" i="1"/>
  <c r="J2505" i="1"/>
  <c r="J2504" i="1"/>
  <c r="J2503" i="1"/>
  <c r="J2502" i="1"/>
  <c r="J2501" i="1"/>
  <c r="J2500" i="1"/>
  <c r="J2499" i="1"/>
  <c r="J2498" i="1"/>
  <c r="J2497" i="1"/>
  <c r="J2496" i="1"/>
  <c r="J2495" i="1"/>
  <c r="J2494" i="1"/>
  <c r="J2493" i="1"/>
  <c r="J2492" i="1"/>
  <c r="J2491" i="1"/>
  <c r="J2490" i="1"/>
  <c r="J2489" i="1"/>
  <c r="J2488" i="1"/>
  <c r="J2487" i="1"/>
  <c r="J2486" i="1"/>
  <c r="J2485" i="1"/>
  <c r="J2484" i="1"/>
  <c r="J2483" i="1"/>
  <c r="J2482" i="1"/>
  <c r="J2481" i="1"/>
  <c r="J2480" i="1"/>
  <c r="J2479" i="1"/>
  <c r="J2478" i="1"/>
  <c r="J2477" i="1"/>
  <c r="J2476" i="1"/>
  <c r="J2475" i="1"/>
  <c r="J2474" i="1"/>
  <c r="J2473" i="1"/>
  <c r="J2472" i="1"/>
  <c r="J2471" i="1"/>
  <c r="J2470" i="1"/>
  <c r="J2469" i="1"/>
  <c r="J2468" i="1"/>
  <c r="J2467" i="1"/>
  <c r="J2466" i="1"/>
  <c r="J2465" i="1"/>
  <c r="J2464" i="1"/>
  <c r="J2463" i="1"/>
  <c r="J2462" i="1"/>
  <c r="J2461" i="1"/>
  <c r="J2460" i="1"/>
  <c r="J2459" i="1"/>
  <c r="J2458" i="1"/>
  <c r="J2457" i="1"/>
  <c r="J2456" i="1"/>
  <c r="J2455" i="1"/>
  <c r="J2454" i="1"/>
  <c r="J2453" i="1"/>
  <c r="J2452" i="1"/>
  <c r="J2451" i="1"/>
  <c r="J2450" i="1"/>
  <c r="J2449" i="1"/>
  <c r="J2448" i="1"/>
  <c r="J2447" i="1"/>
  <c r="J2446" i="1"/>
  <c r="J2445" i="1"/>
  <c r="J2444" i="1"/>
  <c r="J2443" i="1"/>
  <c r="J2442" i="1"/>
  <c r="J2441" i="1"/>
  <c r="J2440" i="1"/>
  <c r="J2439" i="1"/>
  <c r="J2438" i="1"/>
  <c r="J2437" i="1"/>
  <c r="J2436" i="1"/>
  <c r="J2435" i="1"/>
  <c r="J2434" i="1"/>
  <c r="J2433" i="1"/>
  <c r="J2432" i="1"/>
  <c r="J2431" i="1"/>
  <c r="J2430" i="1"/>
  <c r="J2429" i="1"/>
  <c r="J2428" i="1"/>
  <c r="J2427" i="1"/>
  <c r="J2426" i="1"/>
  <c r="J2425" i="1"/>
  <c r="J2424" i="1"/>
  <c r="J2423" i="1"/>
  <c r="J2422" i="1"/>
  <c r="J2421" i="1"/>
  <c r="J2420" i="1"/>
  <c r="J2419" i="1"/>
  <c r="J2418" i="1"/>
  <c r="J2417" i="1"/>
  <c r="J2416" i="1"/>
  <c r="J2415" i="1"/>
  <c r="J2414" i="1"/>
  <c r="J2413" i="1"/>
  <c r="J2412" i="1"/>
  <c r="J2411" i="1"/>
  <c r="J2410" i="1"/>
  <c r="J2409" i="1"/>
  <c r="J2408" i="1"/>
  <c r="J2407" i="1"/>
  <c r="J2406" i="1"/>
  <c r="J2405" i="1"/>
  <c r="J2404" i="1"/>
  <c r="J2403" i="1"/>
  <c r="J2402" i="1"/>
  <c r="J2401" i="1"/>
  <c r="J2400" i="1"/>
  <c r="J2399" i="1"/>
  <c r="J2398" i="1"/>
  <c r="J2397" i="1"/>
  <c r="J2396" i="1"/>
  <c r="J2395" i="1"/>
  <c r="J2394" i="1"/>
  <c r="J2393" i="1"/>
  <c r="J2392" i="1"/>
  <c r="J2391" i="1"/>
  <c r="J2390" i="1"/>
  <c r="J2389" i="1"/>
  <c r="J2388" i="1"/>
  <c r="J2387" i="1"/>
  <c r="J2386" i="1"/>
  <c r="J2385" i="1"/>
  <c r="J2384" i="1"/>
  <c r="J2383" i="1"/>
  <c r="J2382" i="1"/>
  <c r="J2381" i="1"/>
  <c r="J2380" i="1"/>
  <c r="J2379" i="1"/>
  <c r="J2378" i="1"/>
  <c r="J2377" i="1"/>
  <c r="J2376" i="1"/>
  <c r="J2375" i="1"/>
  <c r="J2374" i="1"/>
  <c r="J2373" i="1"/>
  <c r="J2372" i="1"/>
  <c r="J2371" i="1"/>
  <c r="J2370" i="1"/>
  <c r="J2369" i="1"/>
  <c r="J2368" i="1"/>
  <c r="J2367" i="1"/>
  <c r="J2366" i="1"/>
  <c r="J2365" i="1"/>
  <c r="J2364" i="1"/>
  <c r="J2363" i="1"/>
  <c r="J2362" i="1"/>
  <c r="J2361" i="1"/>
  <c r="J2360" i="1"/>
  <c r="J2359" i="1"/>
  <c r="J2358" i="1"/>
  <c r="J2357" i="1"/>
  <c r="J2356" i="1"/>
  <c r="J2355" i="1"/>
  <c r="J2354" i="1"/>
  <c r="J2353" i="1"/>
  <c r="J2352" i="1"/>
  <c r="J2351" i="1"/>
  <c r="J2350" i="1"/>
  <c r="J2349" i="1"/>
  <c r="J2348" i="1"/>
  <c r="J2347" i="1"/>
  <c r="J2346" i="1"/>
  <c r="J2345" i="1"/>
  <c r="J2344" i="1"/>
  <c r="J2343" i="1"/>
  <c r="J2342" i="1"/>
  <c r="J2341" i="1"/>
  <c r="J2340" i="1"/>
  <c r="J2339" i="1"/>
  <c r="J2338" i="1"/>
  <c r="J2337" i="1"/>
  <c r="J2336" i="1"/>
  <c r="J2335" i="1"/>
  <c r="J2334" i="1"/>
  <c r="J2333" i="1"/>
  <c r="J2332" i="1"/>
  <c r="J2331" i="1"/>
  <c r="J2330" i="1"/>
  <c r="J2329" i="1"/>
  <c r="J2328" i="1"/>
  <c r="J2327" i="1"/>
  <c r="J2326" i="1"/>
  <c r="J2325" i="1"/>
  <c r="J2324" i="1"/>
  <c r="J2323" i="1"/>
  <c r="J2322" i="1"/>
  <c r="J2321" i="1"/>
  <c r="J2320" i="1"/>
  <c r="J2319" i="1"/>
  <c r="J2318" i="1"/>
  <c r="J2317" i="1"/>
  <c r="J2316" i="1"/>
  <c r="J2315" i="1"/>
  <c r="J2314" i="1"/>
  <c r="J2313" i="1"/>
  <c r="J2312" i="1"/>
  <c r="J2311" i="1"/>
  <c r="J2310" i="1"/>
  <c r="J2309" i="1"/>
  <c r="J2308" i="1"/>
  <c r="J2307" i="1"/>
  <c r="J2306" i="1"/>
  <c r="J2305" i="1"/>
  <c r="J2304" i="1"/>
  <c r="J2303" i="1"/>
  <c r="J2302" i="1"/>
  <c r="J2301" i="1"/>
  <c r="J2300" i="1"/>
  <c r="J2299" i="1"/>
  <c r="J2298" i="1"/>
  <c r="J2297" i="1"/>
  <c r="J2296" i="1"/>
  <c r="J2295" i="1"/>
  <c r="J2294" i="1"/>
  <c r="J2293" i="1"/>
  <c r="J2292" i="1"/>
  <c r="J2291" i="1"/>
  <c r="J2290" i="1"/>
  <c r="J2289" i="1"/>
  <c r="J2288" i="1"/>
  <c r="J2287" i="1"/>
  <c r="J2286" i="1"/>
  <c r="J2285" i="1"/>
  <c r="J2284" i="1"/>
  <c r="J2283" i="1"/>
  <c r="J2282" i="1"/>
  <c r="J2281" i="1"/>
  <c r="J2280" i="1"/>
  <c r="J2279" i="1"/>
  <c r="J2278" i="1"/>
  <c r="J2277" i="1"/>
  <c r="J2276" i="1"/>
  <c r="J2275" i="1"/>
  <c r="J2274" i="1"/>
  <c r="J2273" i="1"/>
  <c r="J2272" i="1"/>
  <c r="J2271" i="1"/>
  <c r="J2270" i="1"/>
  <c r="J2269" i="1"/>
  <c r="J2268" i="1"/>
  <c r="J2267" i="1"/>
  <c r="J2266" i="1"/>
  <c r="J2265" i="1"/>
  <c r="J2264" i="1"/>
  <c r="J2263" i="1"/>
  <c r="J2262" i="1"/>
  <c r="J2261" i="1"/>
  <c r="J2260" i="1"/>
  <c r="J2259" i="1"/>
  <c r="J2258" i="1"/>
  <c r="J2257" i="1"/>
  <c r="J2256" i="1"/>
  <c r="J2255" i="1"/>
  <c r="J2254" i="1"/>
  <c r="J2253" i="1"/>
  <c r="J2252" i="1"/>
  <c r="J2251" i="1"/>
  <c r="J2250" i="1"/>
  <c r="J2249" i="1"/>
  <c r="J2248" i="1"/>
  <c r="J2247" i="1"/>
  <c r="J2246" i="1"/>
  <c r="J2245" i="1"/>
  <c r="J2244" i="1"/>
  <c r="J2243" i="1"/>
  <c r="J2242" i="1"/>
  <c r="J2241" i="1"/>
  <c r="J2240" i="1"/>
  <c r="J2239" i="1"/>
  <c r="J2238" i="1"/>
  <c r="J2237" i="1"/>
  <c r="J2236" i="1"/>
  <c r="J2235" i="1"/>
  <c r="J2234" i="1"/>
  <c r="J2233" i="1"/>
  <c r="J2232" i="1"/>
  <c r="J2231" i="1"/>
  <c r="J2230" i="1"/>
  <c r="J2229" i="1"/>
  <c r="J2228" i="1"/>
  <c r="J2227" i="1"/>
  <c r="J2226" i="1"/>
  <c r="J2225" i="1"/>
  <c r="J2224" i="1"/>
  <c r="J2223" i="1"/>
  <c r="J2222" i="1"/>
  <c r="J2221" i="1"/>
  <c r="J2220" i="1"/>
  <c r="J2219" i="1"/>
  <c r="J2218" i="1"/>
  <c r="J2217" i="1"/>
  <c r="J2216" i="1"/>
  <c r="J2215" i="1"/>
  <c r="J2214" i="1"/>
  <c r="J2213" i="1"/>
  <c r="J2212" i="1"/>
  <c r="J2211" i="1"/>
  <c r="J2210" i="1"/>
  <c r="J2209" i="1"/>
  <c r="J2208" i="1"/>
  <c r="J2207" i="1"/>
  <c r="J2206" i="1"/>
  <c r="J2205" i="1"/>
  <c r="J2204" i="1"/>
  <c r="J2203" i="1"/>
  <c r="J2202" i="1"/>
  <c r="J2201" i="1"/>
  <c r="J2200" i="1"/>
  <c r="J2199" i="1"/>
  <c r="J2198" i="1"/>
  <c r="J2197" i="1"/>
  <c r="J2196" i="1"/>
  <c r="J2195" i="1"/>
  <c r="J2194" i="1"/>
  <c r="J2193" i="1"/>
  <c r="J2192" i="1"/>
  <c r="J2191" i="1"/>
  <c r="J2190" i="1"/>
  <c r="J2189" i="1"/>
  <c r="J2188" i="1"/>
  <c r="J2187" i="1"/>
  <c r="J2186" i="1"/>
  <c r="J2185" i="1"/>
  <c r="J2184" i="1"/>
  <c r="J2183" i="1"/>
  <c r="J2182" i="1"/>
  <c r="J2181" i="1"/>
  <c r="J2180" i="1"/>
  <c r="J2179" i="1"/>
  <c r="J2178" i="1"/>
  <c r="J2177" i="1"/>
  <c r="J2176" i="1"/>
  <c r="J2175" i="1"/>
  <c r="J2174" i="1"/>
  <c r="J2173" i="1"/>
  <c r="J2172" i="1"/>
  <c r="J2171" i="1"/>
  <c r="J2170" i="1"/>
  <c r="J2169" i="1"/>
  <c r="J2168" i="1"/>
  <c r="J2167" i="1"/>
  <c r="J2166" i="1"/>
  <c r="J2165" i="1"/>
  <c r="J2164" i="1"/>
  <c r="J2163" i="1"/>
  <c r="J2162" i="1"/>
  <c r="J2161" i="1"/>
  <c r="J2160" i="1"/>
  <c r="J2159" i="1"/>
  <c r="J2158" i="1"/>
  <c r="J2157" i="1"/>
  <c r="J2156" i="1"/>
  <c r="J2155" i="1"/>
  <c r="J2154" i="1"/>
  <c r="J2153" i="1"/>
  <c r="J2152" i="1"/>
  <c r="J2151" i="1"/>
  <c r="J2150" i="1"/>
  <c r="J2149" i="1"/>
  <c r="J2148" i="1"/>
  <c r="J2147" i="1"/>
  <c r="J2146" i="1"/>
  <c r="J2145" i="1"/>
  <c r="J2144" i="1"/>
  <c r="J2143" i="1"/>
  <c r="J2142" i="1"/>
  <c r="J2141" i="1"/>
  <c r="J2140" i="1"/>
  <c r="J2139" i="1"/>
  <c r="J2138" i="1"/>
  <c r="J2137" i="1"/>
  <c r="J2136" i="1"/>
  <c r="J2135" i="1"/>
  <c r="J2134" i="1"/>
  <c r="J2133" i="1"/>
  <c r="J2132" i="1"/>
  <c r="J2131" i="1"/>
  <c r="J2130" i="1"/>
  <c r="J2129" i="1"/>
  <c r="J2128" i="1"/>
  <c r="J2127" i="1"/>
  <c r="J2126" i="1"/>
  <c r="J2125" i="1"/>
  <c r="J2124" i="1"/>
  <c r="J2123" i="1"/>
  <c r="J2122" i="1"/>
  <c r="J2121" i="1"/>
  <c r="J2120" i="1"/>
  <c r="J2119" i="1"/>
  <c r="J2118" i="1"/>
  <c r="J2117" i="1"/>
  <c r="J2116" i="1"/>
  <c r="J2115" i="1"/>
  <c r="J2114" i="1"/>
  <c r="J2113" i="1"/>
  <c r="J2112" i="1"/>
  <c r="J2111" i="1"/>
  <c r="J2110" i="1"/>
  <c r="J2109" i="1"/>
  <c r="J2108" i="1"/>
  <c r="J2107" i="1"/>
  <c r="J2106" i="1"/>
  <c r="J2105" i="1"/>
  <c r="J2104" i="1"/>
  <c r="J2103" i="1"/>
  <c r="J2102" i="1"/>
  <c r="J2101" i="1"/>
  <c r="J2100" i="1"/>
  <c r="J2099" i="1"/>
  <c r="J2098" i="1"/>
  <c r="J2097" i="1"/>
  <c r="J2096" i="1"/>
  <c r="J2095" i="1"/>
  <c r="J2094" i="1"/>
  <c r="J2093" i="1"/>
  <c r="J2092" i="1"/>
  <c r="J2091" i="1"/>
  <c r="J2090" i="1"/>
  <c r="J2089" i="1"/>
  <c r="J2088" i="1"/>
  <c r="J2087" i="1"/>
  <c r="J2086" i="1"/>
  <c r="J2085" i="1"/>
  <c r="J2084" i="1"/>
  <c r="J2083" i="1"/>
  <c r="J2082" i="1"/>
  <c r="J2081" i="1"/>
  <c r="J2080" i="1"/>
  <c r="J2079" i="1"/>
  <c r="J2078" i="1"/>
  <c r="J2077" i="1"/>
  <c r="J2076" i="1"/>
  <c r="J2075" i="1"/>
  <c r="J2074" i="1"/>
  <c r="J2073" i="1"/>
  <c r="J2072" i="1"/>
  <c r="J2071" i="1"/>
  <c r="J2070" i="1"/>
  <c r="J2069" i="1"/>
  <c r="J2068" i="1"/>
  <c r="J2067" i="1"/>
  <c r="J2066" i="1"/>
  <c r="J2065" i="1"/>
  <c r="J2064" i="1"/>
  <c r="J2063" i="1"/>
  <c r="J2062" i="1"/>
  <c r="J2061" i="1"/>
  <c r="J2060" i="1"/>
  <c r="J2059" i="1"/>
  <c r="J2058" i="1"/>
  <c r="J2057" i="1"/>
  <c r="J2056" i="1"/>
  <c r="J2055" i="1"/>
  <c r="J2054" i="1"/>
  <c r="J2053" i="1"/>
  <c r="J2052" i="1"/>
  <c r="J2051" i="1"/>
  <c r="J2050" i="1"/>
  <c r="J2049" i="1"/>
  <c r="J2048" i="1"/>
  <c r="J2047" i="1"/>
  <c r="J2046" i="1"/>
  <c r="J2045" i="1"/>
  <c r="J2044" i="1"/>
  <c r="J2043" i="1"/>
  <c r="J2042" i="1"/>
  <c r="J2041" i="1"/>
  <c r="J2040" i="1"/>
  <c r="J2039" i="1"/>
  <c r="J2038" i="1"/>
  <c r="J2037" i="1"/>
  <c r="J2036" i="1"/>
  <c r="J2035" i="1"/>
  <c r="J2034" i="1"/>
  <c r="J2033" i="1"/>
  <c r="J2032" i="1"/>
  <c r="J2031" i="1"/>
  <c r="J2030" i="1"/>
  <c r="J2029" i="1"/>
  <c r="J2028" i="1"/>
  <c r="J2027" i="1"/>
  <c r="J2026" i="1"/>
  <c r="J2025" i="1"/>
  <c r="J2024" i="1"/>
  <c r="J2023" i="1"/>
  <c r="J2022" i="1"/>
  <c r="J2021" i="1"/>
  <c r="J2020" i="1"/>
  <c r="J2019" i="1"/>
  <c r="J2018" i="1"/>
  <c r="J2017" i="1"/>
  <c r="J2016" i="1"/>
  <c r="J2015" i="1"/>
  <c r="J2014" i="1"/>
  <c r="J2013" i="1"/>
  <c r="J2012" i="1"/>
  <c r="J2011" i="1"/>
  <c r="J2010" i="1"/>
  <c r="J2009" i="1"/>
  <c r="J2008" i="1"/>
  <c r="J2007" i="1"/>
  <c r="J2006" i="1"/>
  <c r="J2005" i="1"/>
  <c r="J2004" i="1"/>
  <c r="J2003" i="1"/>
  <c r="J2002" i="1"/>
  <c r="J2001" i="1"/>
  <c r="J2000" i="1"/>
  <c r="J1999" i="1"/>
  <c r="J1998" i="1"/>
  <c r="J1997" i="1"/>
  <c r="J1996" i="1"/>
  <c r="J1995" i="1"/>
  <c r="J1994" i="1"/>
  <c r="J1993" i="1"/>
  <c r="J1992" i="1"/>
  <c r="J1991" i="1"/>
  <c r="J1990" i="1"/>
  <c r="J1989" i="1"/>
  <c r="J1988" i="1"/>
  <c r="J1987" i="1"/>
  <c r="J1986" i="1"/>
  <c r="J1985" i="1"/>
  <c r="J1984" i="1"/>
  <c r="J1983" i="1"/>
  <c r="J1982" i="1"/>
  <c r="J1981" i="1"/>
  <c r="J1980" i="1"/>
  <c r="J1979" i="1"/>
  <c r="J1978" i="1"/>
  <c r="J1977" i="1"/>
  <c r="J1976" i="1"/>
  <c r="J1975" i="1"/>
  <c r="J1974" i="1"/>
  <c r="J1973" i="1"/>
  <c r="J1972" i="1"/>
  <c r="J1971" i="1"/>
  <c r="J1970" i="1"/>
  <c r="J1969" i="1"/>
  <c r="J1968" i="1"/>
  <c r="J1967" i="1"/>
  <c r="J1966" i="1"/>
  <c r="J1965" i="1"/>
  <c r="J1964" i="1"/>
  <c r="J1963" i="1"/>
  <c r="J1962" i="1"/>
  <c r="J1961" i="1"/>
  <c r="J1960" i="1"/>
  <c r="J1959" i="1"/>
  <c r="J1958" i="1"/>
  <c r="J1957" i="1"/>
  <c r="J1956" i="1"/>
  <c r="J1955" i="1"/>
  <c r="J1954" i="1"/>
  <c r="J1953" i="1"/>
  <c r="J1952" i="1"/>
  <c r="J1951" i="1"/>
  <c r="J1950" i="1"/>
  <c r="J1949" i="1"/>
  <c r="J1948" i="1"/>
  <c r="J1947" i="1"/>
  <c r="J1946" i="1"/>
  <c r="J1945" i="1"/>
  <c r="J1944" i="1"/>
  <c r="J1943" i="1"/>
  <c r="J1942" i="1"/>
  <c r="J1941" i="1"/>
  <c r="J1940" i="1"/>
  <c r="J1939" i="1"/>
  <c r="J1938" i="1"/>
  <c r="J1937" i="1"/>
  <c r="J1936" i="1"/>
  <c r="J1935" i="1"/>
  <c r="J1934" i="1"/>
  <c r="J1933" i="1"/>
  <c r="J1932" i="1"/>
  <c r="J1931" i="1"/>
  <c r="J1930" i="1"/>
  <c r="J1929" i="1"/>
  <c r="J1928" i="1"/>
  <c r="J1927" i="1"/>
  <c r="J1926" i="1"/>
  <c r="J1925" i="1"/>
  <c r="J1924" i="1"/>
  <c r="J1923" i="1"/>
  <c r="J1922" i="1"/>
  <c r="J1921" i="1"/>
  <c r="J1920" i="1"/>
  <c r="J1919" i="1"/>
  <c r="J1918" i="1"/>
  <c r="J1917" i="1"/>
  <c r="J1916" i="1"/>
  <c r="J1915" i="1"/>
  <c r="J1914" i="1"/>
  <c r="J1913" i="1"/>
  <c r="J1912" i="1"/>
  <c r="J1911" i="1"/>
  <c r="J1910" i="1"/>
  <c r="J1909" i="1"/>
  <c r="J1908" i="1"/>
  <c r="J1907" i="1"/>
  <c r="J1906" i="1"/>
  <c r="J1905" i="1"/>
  <c r="J1904" i="1"/>
  <c r="J1903" i="1"/>
  <c r="J1902" i="1"/>
  <c r="J1901" i="1"/>
  <c r="J1900" i="1"/>
  <c r="J1899" i="1"/>
  <c r="J1898" i="1"/>
  <c r="J1897" i="1"/>
  <c r="J1896" i="1"/>
  <c r="J1895" i="1"/>
  <c r="J1894" i="1"/>
  <c r="J1893" i="1"/>
  <c r="J1892" i="1"/>
  <c r="J1891" i="1"/>
  <c r="J1890" i="1"/>
  <c r="J1889" i="1"/>
  <c r="J1888" i="1"/>
  <c r="J1887" i="1"/>
  <c r="J1886" i="1"/>
  <c r="J1885" i="1"/>
  <c r="J1884" i="1"/>
  <c r="J1883" i="1"/>
  <c r="J1882" i="1"/>
  <c r="J1881" i="1"/>
  <c r="J1880" i="1"/>
  <c r="J1879" i="1"/>
  <c r="J1878" i="1"/>
  <c r="J1877" i="1"/>
  <c r="J1876" i="1"/>
  <c r="J1875" i="1"/>
  <c r="J1874" i="1"/>
  <c r="J1873" i="1"/>
  <c r="J1872" i="1"/>
  <c r="J1871" i="1"/>
  <c r="J1870" i="1"/>
  <c r="J1869" i="1"/>
  <c r="J1868" i="1"/>
  <c r="J1867" i="1"/>
  <c r="J1866" i="1"/>
  <c r="J1865" i="1"/>
  <c r="J1864" i="1"/>
  <c r="J1863" i="1"/>
  <c r="J1862" i="1"/>
  <c r="J1861" i="1"/>
  <c r="J1860" i="1"/>
  <c r="J1859" i="1"/>
  <c r="J1858" i="1"/>
  <c r="J1857" i="1"/>
  <c r="J1856" i="1"/>
  <c r="J1855" i="1"/>
  <c r="J1854" i="1"/>
  <c r="J1853" i="1"/>
  <c r="J1852" i="1"/>
  <c r="J1851" i="1"/>
  <c r="J1850" i="1"/>
  <c r="J1849" i="1"/>
  <c r="J1848" i="1"/>
  <c r="J1847" i="1"/>
  <c r="J1846" i="1"/>
  <c r="J1845" i="1"/>
  <c r="J1844" i="1"/>
  <c r="J1843" i="1"/>
  <c r="J1842" i="1"/>
  <c r="J1841" i="1"/>
  <c r="J1840" i="1"/>
  <c r="J1839" i="1"/>
  <c r="J1838" i="1"/>
  <c r="J1837" i="1"/>
  <c r="J1836" i="1"/>
  <c r="J1835" i="1"/>
  <c r="J1834" i="1"/>
  <c r="J1833" i="1"/>
  <c r="J1832" i="1"/>
  <c r="J1831" i="1"/>
  <c r="J1830" i="1"/>
  <c r="J1829" i="1"/>
  <c r="J1828" i="1"/>
  <c r="J1827" i="1"/>
  <c r="J1826" i="1"/>
  <c r="J1825" i="1"/>
  <c r="J1824" i="1"/>
  <c r="J1823" i="1"/>
  <c r="J1822" i="1"/>
  <c r="J1821" i="1"/>
  <c r="J1820" i="1"/>
  <c r="J1819" i="1"/>
  <c r="J1818" i="1"/>
  <c r="J1817" i="1"/>
  <c r="J1816" i="1"/>
  <c r="J1815" i="1"/>
  <c r="J1814" i="1"/>
  <c r="J1813" i="1"/>
  <c r="J1812" i="1"/>
  <c r="J1811" i="1"/>
  <c r="J1810" i="1"/>
  <c r="J1809" i="1"/>
  <c r="J1808" i="1"/>
  <c r="J1807" i="1"/>
  <c r="J1806" i="1"/>
  <c r="J1805" i="1"/>
  <c r="J1804" i="1"/>
  <c r="J1803" i="1"/>
  <c r="J1802" i="1"/>
  <c r="J1801" i="1"/>
  <c r="J1800" i="1"/>
  <c r="J1799" i="1"/>
  <c r="J1798" i="1"/>
  <c r="J1797" i="1"/>
  <c r="J1796" i="1"/>
  <c r="J1795" i="1"/>
  <c r="J1794" i="1"/>
  <c r="J1793" i="1"/>
  <c r="J1792" i="1"/>
  <c r="J1791" i="1"/>
  <c r="J1790" i="1"/>
  <c r="J1789" i="1"/>
  <c r="J1788" i="1"/>
  <c r="J1787" i="1"/>
  <c r="J1786" i="1"/>
  <c r="J1785" i="1"/>
  <c r="J1784" i="1"/>
  <c r="J1783" i="1"/>
  <c r="J1782" i="1"/>
  <c r="J1781" i="1"/>
  <c r="J1780" i="1"/>
  <c r="J1779" i="1"/>
  <c r="J1778" i="1"/>
  <c r="J1777" i="1"/>
  <c r="J1776" i="1"/>
  <c r="J1775" i="1"/>
  <c r="J1774" i="1"/>
  <c r="J1773" i="1"/>
  <c r="J1772" i="1"/>
  <c r="J1771" i="1"/>
  <c r="J1770" i="1"/>
  <c r="J1769" i="1"/>
  <c r="J1768" i="1"/>
  <c r="J1767" i="1"/>
  <c r="J1766" i="1"/>
  <c r="J1765" i="1"/>
  <c r="J1764" i="1"/>
  <c r="J1763" i="1"/>
  <c r="J1762" i="1"/>
  <c r="J1761" i="1"/>
  <c r="J1760" i="1"/>
  <c r="J1759" i="1"/>
  <c r="J1758" i="1"/>
  <c r="J1757" i="1"/>
  <c r="J1756" i="1"/>
  <c r="J1755" i="1"/>
  <c r="J1754" i="1"/>
  <c r="J1753" i="1"/>
  <c r="J1752" i="1"/>
  <c r="J1751" i="1"/>
  <c r="J1750" i="1"/>
  <c r="J1749" i="1"/>
  <c r="J1748" i="1"/>
  <c r="J1747" i="1"/>
  <c r="J1746" i="1"/>
  <c r="J1745" i="1"/>
  <c r="J1744" i="1"/>
  <c r="J1743" i="1"/>
  <c r="J1742" i="1"/>
  <c r="J1741" i="1"/>
  <c r="J1740" i="1"/>
  <c r="J1739" i="1"/>
  <c r="J1738" i="1"/>
  <c r="J1737" i="1"/>
  <c r="J1736" i="1"/>
  <c r="J1735" i="1"/>
  <c r="J1734" i="1"/>
  <c r="J1733" i="1"/>
  <c r="J1732" i="1"/>
  <c r="J1731" i="1"/>
  <c r="J1730" i="1"/>
  <c r="J1729" i="1"/>
  <c r="J1728" i="1"/>
  <c r="J1727" i="1"/>
  <c r="J1726" i="1"/>
  <c r="J1725" i="1"/>
  <c r="J1724" i="1"/>
  <c r="J1723" i="1"/>
  <c r="J1722" i="1"/>
  <c r="J1721" i="1"/>
  <c r="J1720" i="1"/>
  <c r="J1719" i="1"/>
  <c r="J1718" i="1"/>
  <c r="J1717" i="1"/>
  <c r="J1716" i="1"/>
  <c r="J1715" i="1"/>
  <c r="J1714" i="1"/>
  <c r="J1713" i="1"/>
  <c r="J1712" i="1"/>
  <c r="J1711" i="1"/>
  <c r="J1710" i="1"/>
  <c r="J1709" i="1"/>
  <c r="J1708" i="1"/>
  <c r="J1707" i="1"/>
  <c r="J1706" i="1"/>
  <c r="J1705" i="1"/>
  <c r="J1704" i="1"/>
  <c r="J1703" i="1"/>
  <c r="J1702" i="1"/>
  <c r="J1701" i="1"/>
  <c r="J1700" i="1"/>
  <c r="J1699" i="1"/>
  <c r="J1698" i="1"/>
  <c r="J1697" i="1"/>
  <c r="J1696" i="1"/>
  <c r="J1695" i="1"/>
  <c r="J1694" i="1"/>
  <c r="J1693" i="1"/>
  <c r="J1692" i="1"/>
  <c r="J1691" i="1"/>
  <c r="J1690" i="1"/>
  <c r="J1689" i="1"/>
  <c r="J1688" i="1"/>
  <c r="J1687" i="1"/>
  <c r="J1686" i="1"/>
  <c r="J1685" i="1"/>
  <c r="J1684" i="1"/>
  <c r="J1683" i="1"/>
  <c r="J1682" i="1"/>
  <c r="J1681" i="1"/>
  <c r="J1680" i="1"/>
  <c r="J1679" i="1"/>
  <c r="J1678" i="1"/>
  <c r="J1677" i="1"/>
  <c r="J1676" i="1"/>
  <c r="J1675" i="1"/>
  <c r="J1674" i="1"/>
  <c r="J1673" i="1"/>
  <c r="J1672" i="1"/>
  <c r="J1671" i="1"/>
  <c r="J1670" i="1"/>
  <c r="J1669" i="1"/>
  <c r="J1668" i="1"/>
  <c r="J1667" i="1"/>
  <c r="J1666" i="1"/>
  <c r="J1665" i="1"/>
  <c r="J1664" i="1"/>
  <c r="J1663" i="1"/>
  <c r="J1662" i="1"/>
  <c r="J1661" i="1"/>
  <c r="J1660" i="1"/>
  <c r="J1659" i="1"/>
  <c r="J1658" i="1"/>
  <c r="J1657" i="1"/>
  <c r="J1656" i="1"/>
  <c r="J1655" i="1"/>
  <c r="J1654" i="1"/>
  <c r="J1653" i="1"/>
  <c r="J1652" i="1"/>
  <c r="J1651" i="1"/>
  <c r="J1650" i="1"/>
  <c r="J1649" i="1"/>
  <c r="J1648" i="1"/>
  <c r="J1647" i="1"/>
  <c r="J1646" i="1"/>
  <c r="J1645" i="1"/>
  <c r="J1644" i="1"/>
  <c r="J1643" i="1"/>
  <c r="J1642" i="1"/>
  <c r="J1641" i="1"/>
  <c r="J1640" i="1"/>
  <c r="J1639" i="1"/>
  <c r="J1638" i="1"/>
  <c r="J1637" i="1"/>
  <c r="J1636" i="1"/>
  <c r="J1635" i="1"/>
  <c r="J1634" i="1"/>
  <c r="J1633" i="1"/>
  <c r="J1632" i="1"/>
  <c r="J1631" i="1"/>
  <c r="J1630" i="1"/>
  <c r="J1629" i="1"/>
  <c r="J1628" i="1"/>
  <c r="J1627" i="1"/>
  <c r="J1626" i="1"/>
  <c r="J1625" i="1"/>
  <c r="J1624" i="1"/>
  <c r="J1623" i="1"/>
  <c r="J1622" i="1"/>
  <c r="J1621" i="1"/>
  <c r="J1620" i="1"/>
  <c r="J1619" i="1"/>
  <c r="J1618" i="1"/>
  <c r="J1617" i="1"/>
  <c r="J1616" i="1"/>
  <c r="J1615" i="1"/>
  <c r="J1614" i="1"/>
  <c r="J1613" i="1"/>
  <c r="J1612" i="1"/>
  <c r="J1611" i="1"/>
  <c r="J1610" i="1"/>
  <c r="J1609" i="1"/>
  <c r="J1608" i="1"/>
  <c r="J1607" i="1"/>
  <c r="J1606" i="1"/>
  <c r="J1605" i="1"/>
  <c r="J1604" i="1"/>
  <c r="J1603" i="1"/>
  <c r="J1602" i="1"/>
  <c r="J1601" i="1"/>
  <c r="J1600" i="1"/>
  <c r="J1599" i="1"/>
  <c r="J1598" i="1"/>
  <c r="J1597" i="1"/>
  <c r="J1596" i="1"/>
  <c r="J1595" i="1"/>
  <c r="J1594" i="1"/>
  <c r="J1593" i="1"/>
  <c r="J1592" i="1"/>
  <c r="J1591" i="1"/>
  <c r="J1590" i="1"/>
  <c r="J1589" i="1"/>
  <c r="J1588" i="1"/>
  <c r="J1587" i="1"/>
  <c r="J1586" i="1"/>
  <c r="J1585" i="1"/>
  <c r="J1584" i="1"/>
  <c r="J1583" i="1"/>
  <c r="J1582" i="1"/>
  <c r="J1581" i="1"/>
  <c r="J1580" i="1"/>
  <c r="J1579" i="1"/>
  <c r="J1578" i="1"/>
  <c r="J1577" i="1"/>
  <c r="J1576" i="1"/>
  <c r="J1575" i="1"/>
  <c r="J1574" i="1"/>
  <c r="J1573" i="1"/>
  <c r="J1572" i="1"/>
  <c r="J1571" i="1"/>
  <c r="J1570" i="1"/>
  <c r="J1569" i="1"/>
  <c r="J1568" i="1"/>
  <c r="J1567" i="1"/>
  <c r="J1566" i="1"/>
  <c r="J1565" i="1"/>
  <c r="J1564" i="1"/>
  <c r="J1563" i="1"/>
  <c r="J1562" i="1"/>
  <c r="J1561" i="1"/>
  <c r="J1560" i="1"/>
  <c r="J1559" i="1"/>
  <c r="J1558" i="1"/>
  <c r="J1557" i="1"/>
  <c r="J1556" i="1"/>
  <c r="J1555" i="1"/>
  <c r="J1554" i="1"/>
  <c r="J1553" i="1"/>
  <c r="J1552" i="1"/>
  <c r="J1551" i="1"/>
  <c r="J1550" i="1"/>
  <c r="J1549" i="1"/>
  <c r="J1548" i="1"/>
  <c r="J1547" i="1"/>
  <c r="J1546" i="1"/>
  <c r="J1545" i="1"/>
  <c r="J1544" i="1"/>
  <c r="J1543" i="1"/>
  <c r="J1542" i="1"/>
  <c r="J1541" i="1"/>
  <c r="J1540" i="1"/>
  <c r="J1539" i="1"/>
  <c r="J1538" i="1"/>
  <c r="J1537" i="1"/>
  <c r="J1536" i="1"/>
  <c r="J1535" i="1"/>
  <c r="J1534" i="1"/>
  <c r="J1533" i="1"/>
  <c r="J1532" i="1"/>
  <c r="J1531" i="1"/>
  <c r="J1530" i="1"/>
  <c r="J1529" i="1"/>
  <c r="J1528" i="1"/>
  <c r="J1527" i="1"/>
  <c r="J1526" i="1"/>
  <c r="J1525" i="1"/>
  <c r="J1524" i="1"/>
  <c r="J1523" i="1"/>
  <c r="J1522" i="1"/>
  <c r="J1521" i="1"/>
  <c r="J1520" i="1"/>
  <c r="J1519" i="1"/>
  <c r="J1518" i="1"/>
  <c r="J1517" i="1"/>
  <c r="J1516" i="1"/>
  <c r="J1515" i="1"/>
  <c r="J1514" i="1"/>
  <c r="J1513" i="1"/>
  <c r="J1512" i="1"/>
  <c r="J1511" i="1"/>
  <c r="J1510" i="1"/>
  <c r="J1509" i="1"/>
  <c r="J1508" i="1"/>
  <c r="J1507" i="1"/>
  <c r="J1506" i="1"/>
  <c r="J1505" i="1"/>
  <c r="J1504" i="1"/>
  <c r="J1503" i="1"/>
  <c r="J1502" i="1"/>
  <c r="J1501" i="1"/>
  <c r="J1500" i="1"/>
  <c r="J1499" i="1"/>
  <c r="J1498" i="1"/>
  <c r="J1497" i="1"/>
  <c r="J1496" i="1"/>
  <c r="J1495" i="1"/>
  <c r="J1494" i="1"/>
  <c r="J1493" i="1"/>
  <c r="J1492" i="1"/>
  <c r="J1491" i="1"/>
  <c r="J1490" i="1"/>
  <c r="J1489" i="1"/>
  <c r="J1488" i="1"/>
  <c r="J1487" i="1"/>
  <c r="J1486" i="1"/>
  <c r="J1485" i="1"/>
  <c r="J1484" i="1"/>
  <c r="J1483" i="1"/>
  <c r="J1482" i="1"/>
  <c r="J1481" i="1"/>
  <c r="J1480" i="1"/>
  <c r="J1479" i="1"/>
  <c r="J1478" i="1"/>
  <c r="J1477" i="1"/>
  <c r="J1476" i="1"/>
  <c r="J1475" i="1"/>
  <c r="J1474" i="1"/>
  <c r="J1473" i="1"/>
  <c r="J1472" i="1"/>
  <c r="J1471" i="1"/>
  <c r="J1470" i="1"/>
  <c r="J1469" i="1"/>
  <c r="J1468" i="1"/>
  <c r="J1467" i="1"/>
  <c r="J1466" i="1"/>
  <c r="J1465" i="1"/>
  <c r="J1464" i="1"/>
  <c r="J1463" i="1"/>
  <c r="J1462" i="1"/>
  <c r="J1461" i="1"/>
  <c r="J1460" i="1"/>
  <c r="J1459" i="1"/>
  <c r="J1458" i="1"/>
  <c r="J1457" i="1"/>
  <c r="J1456" i="1"/>
  <c r="J1455" i="1"/>
  <c r="J1454" i="1"/>
  <c r="J1453" i="1"/>
  <c r="J1452" i="1"/>
  <c r="J1451" i="1"/>
  <c r="J1450" i="1"/>
  <c r="J1449" i="1"/>
  <c r="J1448" i="1"/>
  <c r="J1447" i="1"/>
  <c r="J1446" i="1"/>
  <c r="J1445" i="1"/>
  <c r="J1444" i="1"/>
  <c r="J1443" i="1"/>
  <c r="J1442" i="1"/>
  <c r="J1441" i="1"/>
  <c r="J1440" i="1"/>
  <c r="J1439" i="1"/>
  <c r="J1438" i="1"/>
  <c r="J1437" i="1"/>
  <c r="J1436" i="1"/>
  <c r="J1435" i="1"/>
  <c r="J1434" i="1"/>
  <c r="J1433" i="1"/>
  <c r="J1432" i="1"/>
  <c r="J1431" i="1"/>
  <c r="J1430" i="1"/>
  <c r="J1429" i="1"/>
  <c r="J1428" i="1"/>
  <c r="J1427" i="1"/>
  <c r="J1426" i="1"/>
  <c r="J1425" i="1"/>
  <c r="J1424" i="1"/>
  <c r="J1423" i="1"/>
  <c r="J1422" i="1"/>
  <c r="J1421" i="1"/>
  <c r="J1420" i="1"/>
  <c r="J1419" i="1"/>
  <c r="J1418" i="1"/>
  <c r="J1417" i="1"/>
  <c r="J1416" i="1"/>
  <c r="J1415" i="1"/>
  <c r="J1414" i="1"/>
  <c r="J1413" i="1"/>
  <c r="J1412" i="1"/>
  <c r="J1411" i="1"/>
  <c r="J1410" i="1"/>
  <c r="J1409" i="1"/>
  <c r="J1408" i="1"/>
  <c r="J1407" i="1"/>
  <c r="J1406" i="1"/>
  <c r="J1405" i="1"/>
  <c r="J1404" i="1"/>
  <c r="J1403" i="1"/>
  <c r="J1402" i="1"/>
  <c r="J1401" i="1"/>
  <c r="J1400" i="1"/>
  <c r="J1399" i="1"/>
  <c r="J1398" i="1"/>
  <c r="J1397" i="1"/>
  <c r="J1396" i="1"/>
  <c r="J1395" i="1"/>
  <c r="J1394" i="1"/>
  <c r="J1393" i="1"/>
  <c r="J1392" i="1"/>
  <c r="J1391" i="1"/>
  <c r="J1390" i="1"/>
  <c r="J1389" i="1"/>
  <c r="J1388" i="1"/>
  <c r="J1387" i="1"/>
  <c r="J1386" i="1"/>
  <c r="J1385" i="1"/>
  <c r="J1384" i="1"/>
  <c r="J1383" i="1"/>
  <c r="J1382" i="1"/>
  <c r="J1381" i="1"/>
  <c r="J1380" i="1"/>
  <c r="J1379" i="1"/>
  <c r="J1378" i="1"/>
  <c r="J1377" i="1"/>
  <c r="J1376" i="1"/>
  <c r="J1375" i="1"/>
  <c r="J1374" i="1"/>
  <c r="J1373" i="1"/>
  <c r="J1372" i="1"/>
  <c r="J1371" i="1"/>
  <c r="J1370" i="1"/>
  <c r="J1369" i="1"/>
  <c r="J1368" i="1"/>
  <c r="J1367" i="1"/>
  <c r="J1366" i="1"/>
  <c r="J1365" i="1"/>
  <c r="J1364" i="1"/>
  <c r="J1363" i="1"/>
  <c r="J1362" i="1"/>
  <c r="J1361" i="1"/>
  <c r="J1360" i="1"/>
  <c r="J1359" i="1"/>
  <c r="J1358" i="1"/>
  <c r="J1357" i="1"/>
  <c r="J1356" i="1"/>
  <c r="J1355" i="1"/>
  <c r="J1354" i="1"/>
  <c r="J1353" i="1"/>
  <c r="J1352" i="1"/>
  <c r="J1351" i="1"/>
  <c r="J1350" i="1"/>
  <c r="J1349" i="1"/>
  <c r="J1348" i="1"/>
  <c r="J1347" i="1"/>
  <c r="J1346" i="1"/>
  <c r="J1345" i="1"/>
  <c r="J1344" i="1"/>
  <c r="J1343" i="1"/>
  <c r="J1342" i="1"/>
  <c r="J1341" i="1"/>
  <c r="J1340" i="1"/>
  <c r="J1339" i="1"/>
  <c r="J1338" i="1"/>
  <c r="J1337" i="1"/>
  <c r="J1336" i="1"/>
  <c r="J1335" i="1"/>
  <c r="J1334" i="1"/>
  <c r="J1333" i="1"/>
  <c r="J1332" i="1"/>
  <c r="J1331" i="1"/>
  <c r="J1330" i="1"/>
  <c r="J1329" i="1"/>
  <c r="J1328" i="1"/>
  <c r="J1327" i="1"/>
  <c r="J1326" i="1"/>
  <c r="J1325" i="1"/>
  <c r="J1324" i="1"/>
  <c r="J1323" i="1"/>
  <c r="J1322" i="1"/>
  <c r="J1321" i="1"/>
  <c r="J1320" i="1"/>
  <c r="J1319" i="1"/>
  <c r="J1318" i="1"/>
  <c r="J1317" i="1"/>
  <c r="J1316" i="1"/>
  <c r="J1315" i="1"/>
  <c r="J1314" i="1"/>
  <c r="J1313" i="1"/>
  <c r="J1312" i="1"/>
  <c r="J1311" i="1"/>
  <c r="J1310" i="1"/>
  <c r="J1309" i="1"/>
  <c r="J1308" i="1"/>
  <c r="J1307" i="1"/>
  <c r="J1306" i="1"/>
  <c r="J1305" i="1"/>
  <c r="J1304" i="1"/>
  <c r="J1303" i="1"/>
  <c r="J1302" i="1"/>
  <c r="J1301" i="1"/>
  <c r="J1300" i="1"/>
  <c r="J1299" i="1"/>
  <c r="J1298" i="1"/>
  <c r="J1297" i="1"/>
  <c r="J1296" i="1"/>
  <c r="J1295" i="1"/>
  <c r="J1294" i="1"/>
  <c r="J1293" i="1"/>
  <c r="J1292" i="1"/>
  <c r="J1291" i="1"/>
  <c r="J1290" i="1"/>
  <c r="J1289" i="1"/>
  <c r="J1288" i="1"/>
  <c r="J1287" i="1"/>
  <c r="J1286" i="1"/>
  <c r="J1285" i="1"/>
  <c r="J1284" i="1"/>
  <c r="J1283" i="1"/>
  <c r="J1282" i="1"/>
  <c r="J1281" i="1"/>
  <c r="J1280" i="1"/>
  <c r="J1279" i="1"/>
  <c r="J1278" i="1"/>
  <c r="J1277" i="1"/>
  <c r="J1276" i="1"/>
  <c r="J1275" i="1"/>
  <c r="J1274" i="1"/>
  <c r="J1273" i="1"/>
  <c r="J1272" i="1"/>
  <c r="J1271" i="1"/>
  <c r="J1270" i="1"/>
  <c r="J1269" i="1"/>
  <c r="J1268" i="1"/>
  <c r="J1267" i="1"/>
  <c r="J1266" i="1"/>
  <c r="J1265" i="1"/>
  <c r="J1264" i="1"/>
  <c r="J1263" i="1"/>
  <c r="J1262" i="1"/>
  <c r="J1261" i="1"/>
  <c r="J1260" i="1"/>
  <c r="J1259" i="1"/>
  <c r="J1258" i="1"/>
  <c r="J1257" i="1"/>
  <c r="J1256" i="1"/>
  <c r="J1255" i="1"/>
  <c r="J1254" i="1"/>
  <c r="J1253" i="1"/>
  <c r="J1252" i="1"/>
  <c r="J1251" i="1"/>
  <c r="J1250" i="1"/>
  <c r="J1249" i="1"/>
  <c r="J1248" i="1"/>
  <c r="J1247" i="1"/>
  <c r="J1246" i="1"/>
  <c r="J1245" i="1"/>
  <c r="J1244" i="1"/>
  <c r="J1243" i="1"/>
  <c r="J1242" i="1"/>
  <c r="J1241" i="1"/>
  <c r="J1240" i="1"/>
  <c r="J1239" i="1"/>
  <c r="J1238" i="1"/>
  <c r="J1237" i="1"/>
  <c r="J1236" i="1"/>
  <c r="J1235" i="1"/>
  <c r="J1234" i="1"/>
  <c r="J1233" i="1"/>
  <c r="J1232" i="1"/>
  <c r="J1231" i="1"/>
  <c r="J1230" i="1"/>
  <c r="J1229" i="1"/>
  <c r="J1228" i="1"/>
  <c r="J1227" i="1"/>
  <c r="J1226" i="1"/>
  <c r="J1225" i="1"/>
  <c r="J1224" i="1"/>
  <c r="J1223" i="1"/>
  <c r="J1222" i="1"/>
  <c r="J1221" i="1"/>
  <c r="J1220" i="1"/>
  <c r="J1219" i="1"/>
  <c r="J1218" i="1"/>
  <c r="J1217" i="1"/>
  <c r="J1216" i="1"/>
  <c r="J1215" i="1"/>
  <c r="J1214" i="1"/>
  <c r="J1213" i="1"/>
  <c r="J1212" i="1"/>
  <c r="J1211" i="1"/>
  <c r="J1210" i="1"/>
  <c r="J1209" i="1"/>
  <c r="J1208" i="1"/>
  <c r="J1207" i="1"/>
  <c r="J1206" i="1"/>
  <c r="J1205" i="1"/>
  <c r="J1204" i="1"/>
  <c r="J1203" i="1"/>
  <c r="J1202" i="1"/>
  <c r="J1201" i="1"/>
  <c r="J1200" i="1"/>
  <c r="J1199" i="1"/>
  <c r="J1198" i="1"/>
  <c r="J1197" i="1"/>
  <c r="J1196" i="1"/>
  <c r="J1195" i="1"/>
  <c r="J1194" i="1"/>
  <c r="J1193" i="1"/>
  <c r="J1192" i="1"/>
  <c r="J1191" i="1"/>
  <c r="J1190" i="1"/>
  <c r="J1189" i="1"/>
  <c r="J1188" i="1"/>
  <c r="J1187" i="1"/>
  <c r="J1186" i="1"/>
  <c r="J1185" i="1"/>
  <c r="J1184" i="1"/>
  <c r="J1183" i="1"/>
  <c r="J1182" i="1"/>
  <c r="J1181" i="1"/>
  <c r="J1180" i="1"/>
  <c r="J1179" i="1"/>
  <c r="J1178" i="1"/>
  <c r="J1177" i="1"/>
  <c r="J1176" i="1"/>
  <c r="J1175" i="1"/>
  <c r="J1174" i="1"/>
  <c r="J1173" i="1"/>
  <c r="J1172" i="1"/>
  <c r="J1171" i="1"/>
  <c r="J1170" i="1"/>
  <c r="J1169" i="1"/>
  <c r="J1168" i="1"/>
  <c r="J1167" i="1"/>
  <c r="J1166" i="1"/>
  <c r="J1165" i="1"/>
  <c r="J1164" i="1"/>
  <c r="J1163" i="1"/>
  <c r="J1162" i="1"/>
  <c r="J1161" i="1"/>
  <c r="J1160" i="1"/>
  <c r="J1159" i="1"/>
  <c r="J1158" i="1"/>
  <c r="J1157" i="1"/>
  <c r="J1156" i="1"/>
  <c r="J1155" i="1"/>
  <c r="J1154" i="1"/>
  <c r="J1153" i="1"/>
  <c r="J1152" i="1"/>
  <c r="J1151" i="1"/>
  <c r="J1150" i="1"/>
  <c r="J1149" i="1"/>
  <c r="J1148" i="1"/>
  <c r="J1147" i="1"/>
  <c r="J1146" i="1"/>
  <c r="J1145" i="1"/>
  <c r="J1144" i="1"/>
  <c r="J1143" i="1"/>
  <c r="J1142" i="1"/>
  <c r="J1141" i="1"/>
  <c r="Y50" i="9" s="1"/>
  <c r="J1140" i="1"/>
  <c r="J1139" i="1"/>
  <c r="J1138" i="1"/>
  <c r="J1137" i="1"/>
  <c r="J1136" i="1"/>
  <c r="J1135" i="1"/>
  <c r="J1134" i="1"/>
  <c r="J1133" i="1"/>
  <c r="J1132" i="1"/>
  <c r="J1131" i="1"/>
  <c r="J1130" i="1"/>
  <c r="J1129" i="1"/>
  <c r="J1128" i="1"/>
  <c r="J1127" i="1"/>
  <c r="J1126" i="1"/>
  <c r="J1125" i="1"/>
  <c r="J1124" i="1"/>
  <c r="J1123" i="1"/>
  <c r="J1122" i="1"/>
  <c r="J1121" i="1"/>
  <c r="J1120" i="1"/>
  <c r="J1119" i="1"/>
  <c r="J1118" i="1"/>
  <c r="J1117" i="1"/>
  <c r="J1116" i="1"/>
  <c r="J1115" i="1"/>
  <c r="J1114" i="1"/>
  <c r="J1113" i="1"/>
  <c r="J1112" i="1"/>
  <c r="J1111" i="1"/>
  <c r="J1110" i="1"/>
  <c r="J1109" i="1"/>
  <c r="J1108" i="1"/>
  <c r="J1107" i="1"/>
  <c r="J1106" i="1"/>
  <c r="J1105" i="1"/>
  <c r="J1104" i="1"/>
  <c r="J1103" i="1"/>
  <c r="J1102" i="1"/>
  <c r="J1101" i="1"/>
  <c r="J1100" i="1"/>
  <c r="J1099" i="1"/>
  <c r="J1098" i="1"/>
  <c r="J1097" i="1"/>
  <c r="J1096" i="1"/>
  <c r="J1095" i="1"/>
  <c r="J1094" i="1"/>
  <c r="J1093" i="1"/>
  <c r="J1092" i="1"/>
  <c r="J1091" i="1"/>
  <c r="J1090" i="1"/>
  <c r="J1089" i="1"/>
  <c r="J1088" i="1"/>
  <c r="J1087" i="1"/>
  <c r="J1086" i="1"/>
  <c r="J1085" i="1"/>
  <c r="J1084" i="1"/>
  <c r="J1083" i="1"/>
  <c r="J1082" i="1"/>
  <c r="J1081" i="1"/>
  <c r="J1080" i="1"/>
  <c r="J1079" i="1"/>
  <c r="J1078" i="1"/>
  <c r="J1077" i="1"/>
  <c r="J1076" i="1"/>
  <c r="J1075" i="1"/>
  <c r="J1074" i="1"/>
  <c r="J1073" i="1"/>
  <c r="J1072" i="1"/>
  <c r="J1071" i="1"/>
  <c r="J1070" i="1"/>
  <c r="J1069" i="1"/>
  <c r="J1068" i="1"/>
  <c r="J1067" i="1"/>
  <c r="J1066" i="1"/>
  <c r="J1065" i="1"/>
  <c r="J1064" i="1"/>
  <c r="J1063" i="1"/>
  <c r="J1062" i="1"/>
  <c r="J1061" i="1"/>
  <c r="J1060" i="1"/>
  <c r="J1059" i="1"/>
  <c r="J1058" i="1"/>
  <c r="J1057" i="1"/>
  <c r="J1056" i="1"/>
  <c r="J1055" i="1"/>
  <c r="J1054" i="1"/>
  <c r="J1053" i="1"/>
  <c r="J1052" i="1"/>
  <c r="J1051" i="1"/>
  <c r="J1050" i="1"/>
  <c r="J1049" i="1"/>
  <c r="J1048" i="1"/>
  <c r="J1047" i="1"/>
  <c r="J1046" i="1"/>
  <c r="J1045" i="1"/>
  <c r="J1044" i="1"/>
  <c r="J1043" i="1"/>
  <c r="J1042" i="1"/>
  <c r="J1041" i="1"/>
  <c r="J1040" i="1"/>
  <c r="J1039" i="1"/>
  <c r="J1038" i="1"/>
  <c r="J1037" i="1"/>
  <c r="J1036" i="1"/>
  <c r="J1035" i="1"/>
  <c r="J1034" i="1"/>
  <c r="J1033" i="1"/>
  <c r="J1032" i="1"/>
  <c r="J1031" i="1"/>
  <c r="J1030" i="1"/>
  <c r="J1029" i="1"/>
  <c r="J1028" i="1"/>
  <c r="J1027" i="1"/>
  <c r="J1026" i="1"/>
  <c r="J1025" i="1"/>
  <c r="J1024" i="1"/>
  <c r="J1023" i="1"/>
  <c r="J1022" i="1"/>
  <c r="J1021" i="1"/>
  <c r="J1020" i="1"/>
  <c r="J1019" i="1"/>
  <c r="J1018" i="1"/>
  <c r="J1017" i="1"/>
  <c r="J1016" i="1"/>
  <c r="J1015" i="1"/>
  <c r="J1014" i="1"/>
  <c r="J1013" i="1"/>
  <c r="J1012" i="1"/>
  <c r="J1011" i="1"/>
  <c r="J1010" i="1"/>
  <c r="J1009" i="1"/>
  <c r="J1008" i="1"/>
  <c r="J1007" i="1"/>
  <c r="J1006" i="1"/>
  <c r="J1005" i="1"/>
  <c r="J1004" i="1"/>
  <c r="J1003" i="1"/>
  <c r="J1002" i="1"/>
  <c r="J1001" i="1"/>
  <c r="J1000" i="1"/>
  <c r="J999" i="1"/>
  <c r="J998" i="1"/>
  <c r="J997" i="1"/>
  <c r="J996" i="1"/>
  <c r="J995" i="1"/>
  <c r="J994" i="1"/>
  <c r="J993" i="1"/>
  <c r="J992" i="1"/>
  <c r="J991" i="1"/>
  <c r="J990" i="1"/>
  <c r="J989" i="1"/>
  <c r="J988" i="1"/>
  <c r="J987" i="1"/>
  <c r="J986" i="1"/>
  <c r="J985" i="1"/>
  <c r="J984" i="1"/>
  <c r="J983" i="1"/>
  <c r="J982" i="1"/>
  <c r="J981" i="1"/>
  <c r="J980" i="1"/>
  <c r="J979" i="1"/>
  <c r="J978" i="1"/>
  <c r="J977" i="1"/>
  <c r="J976" i="1"/>
  <c r="J975" i="1"/>
  <c r="J974" i="1"/>
  <c r="J973" i="1"/>
  <c r="J972" i="1"/>
  <c r="J971" i="1"/>
  <c r="J970" i="1"/>
  <c r="J969" i="1"/>
  <c r="J968" i="1"/>
  <c r="J967" i="1"/>
  <c r="J966" i="1"/>
  <c r="J965" i="1"/>
  <c r="J964" i="1"/>
  <c r="J963" i="1"/>
  <c r="J962" i="1"/>
  <c r="J961" i="1"/>
  <c r="J960" i="1"/>
  <c r="J959" i="1"/>
  <c r="J958" i="1"/>
  <c r="J957" i="1"/>
  <c r="J956" i="1"/>
  <c r="J955" i="1"/>
  <c r="J954" i="1"/>
  <c r="J953" i="1"/>
  <c r="J952" i="1"/>
  <c r="J951" i="1"/>
  <c r="J950" i="1"/>
  <c r="J949" i="1"/>
  <c r="J948" i="1"/>
  <c r="J947" i="1"/>
  <c r="J946" i="1"/>
  <c r="J945" i="1"/>
  <c r="J944" i="1"/>
  <c r="J943" i="1"/>
  <c r="J942" i="1"/>
  <c r="J941" i="1"/>
  <c r="J940" i="1"/>
  <c r="J939" i="1"/>
  <c r="J938" i="1"/>
  <c r="J937" i="1"/>
  <c r="J936" i="1"/>
  <c r="J935" i="1"/>
  <c r="J934" i="1"/>
  <c r="J933" i="1"/>
  <c r="J932" i="1"/>
  <c r="J931" i="1"/>
  <c r="A931" i="1"/>
  <c r="A932" i="1" s="1"/>
  <c r="A933" i="1" s="1"/>
  <c r="A934" i="1" s="1"/>
  <c r="A935" i="1" s="1"/>
  <c r="A936" i="1" s="1"/>
  <c r="A937" i="1" s="1"/>
  <c r="A938" i="1" s="1"/>
  <c r="A939" i="1" s="1"/>
  <c r="A940" i="1" s="1"/>
  <c r="A941" i="1" s="1"/>
  <c r="A942" i="1" s="1"/>
  <c r="A943" i="1" s="1"/>
  <c r="A944" i="1" s="1"/>
  <c r="A945" i="1" s="1"/>
  <c r="A946" i="1" s="1"/>
  <c r="A947" i="1" s="1"/>
  <c r="A948" i="1" s="1"/>
  <c r="A949" i="1" s="1"/>
  <c r="J930" i="1"/>
  <c r="A930" i="1"/>
  <c r="Q929" i="1"/>
  <c r="J929" i="1"/>
  <c r="Q928" i="1"/>
  <c r="J928" i="1"/>
  <c r="Q927" i="1"/>
  <c r="J927" i="1"/>
  <c r="Q926" i="1"/>
  <c r="J926" i="1"/>
  <c r="Q925" i="1"/>
  <c r="J925" i="1"/>
  <c r="Q924" i="1"/>
  <c r="J924" i="1"/>
  <c r="Q923" i="1"/>
  <c r="J923" i="1"/>
  <c r="J922" i="1"/>
  <c r="J921" i="1"/>
  <c r="J920" i="1"/>
  <c r="J919" i="1"/>
  <c r="J918" i="1"/>
  <c r="J917" i="1"/>
  <c r="J916" i="1"/>
  <c r="J915" i="1"/>
  <c r="J914" i="1"/>
  <c r="J913" i="1"/>
  <c r="J912" i="1"/>
  <c r="J911" i="1"/>
  <c r="J910" i="1"/>
  <c r="J909" i="1"/>
  <c r="J908" i="1"/>
  <c r="J907" i="1"/>
  <c r="J906" i="1"/>
  <c r="J905" i="1"/>
  <c r="J904" i="1"/>
  <c r="J903" i="1"/>
  <c r="J902" i="1"/>
  <c r="J901" i="1"/>
  <c r="J900" i="1"/>
  <c r="Q899" i="1"/>
  <c r="J899" i="1"/>
  <c r="Q898" i="1"/>
  <c r="J898" i="1"/>
  <c r="Q897" i="1"/>
  <c r="J897" i="1"/>
  <c r="Q896" i="1"/>
  <c r="J896" i="1"/>
  <c r="Q895" i="1"/>
  <c r="J895" i="1"/>
  <c r="Q894" i="1"/>
  <c r="J894" i="1"/>
  <c r="J893" i="1"/>
  <c r="J892" i="1"/>
  <c r="J891" i="1"/>
  <c r="J890" i="1"/>
  <c r="J889" i="1"/>
  <c r="J888" i="1"/>
  <c r="J887" i="1"/>
  <c r="J886" i="1"/>
  <c r="J885" i="1"/>
  <c r="J884" i="1"/>
  <c r="J883" i="1"/>
  <c r="J882" i="1"/>
  <c r="J881" i="1"/>
  <c r="J880" i="1"/>
  <c r="J879" i="1"/>
  <c r="J878" i="1"/>
  <c r="J877" i="1"/>
  <c r="J876" i="1"/>
  <c r="J875" i="1"/>
  <c r="J874" i="1"/>
  <c r="J873" i="1"/>
  <c r="J872" i="1"/>
  <c r="J871" i="1"/>
  <c r="J870" i="1"/>
  <c r="J869" i="1"/>
  <c r="J868" i="1"/>
  <c r="J867" i="1"/>
  <c r="J866" i="1"/>
  <c r="J865" i="1"/>
  <c r="J864" i="1"/>
  <c r="J863" i="1"/>
  <c r="J862" i="1"/>
  <c r="J861" i="1"/>
  <c r="J860" i="1"/>
  <c r="J859" i="1"/>
  <c r="J858" i="1"/>
  <c r="J857" i="1"/>
  <c r="J856" i="1"/>
  <c r="J855" i="1"/>
  <c r="J854" i="1"/>
  <c r="J853" i="1"/>
  <c r="J852" i="1"/>
  <c r="J851" i="1"/>
  <c r="J850" i="1"/>
  <c r="J849" i="1"/>
  <c r="J848" i="1"/>
  <c r="J847" i="1"/>
  <c r="J846" i="1"/>
  <c r="J845" i="1"/>
  <c r="J844" i="1"/>
  <c r="J843" i="1"/>
  <c r="J842" i="1"/>
  <c r="J841" i="1"/>
  <c r="J840" i="1"/>
  <c r="J839" i="1"/>
  <c r="J838" i="1"/>
  <c r="J837" i="1"/>
  <c r="J836" i="1"/>
  <c r="J835" i="1"/>
  <c r="J834" i="1"/>
  <c r="J833" i="1"/>
  <c r="J832" i="1"/>
  <c r="J831" i="1"/>
  <c r="J830" i="1"/>
  <c r="J829" i="1"/>
  <c r="J828" i="1"/>
  <c r="J827" i="1"/>
  <c r="J826" i="1"/>
  <c r="J825" i="1"/>
  <c r="J824" i="1"/>
  <c r="J823" i="1"/>
  <c r="J822" i="1"/>
  <c r="J821" i="1"/>
  <c r="J820" i="1"/>
  <c r="J819" i="1"/>
  <c r="J818" i="1"/>
  <c r="J817" i="1"/>
  <c r="J816" i="1"/>
  <c r="J815" i="1"/>
  <c r="J814" i="1"/>
  <c r="J813" i="1"/>
  <c r="J812" i="1"/>
  <c r="J811" i="1"/>
  <c r="J810" i="1"/>
  <c r="J809" i="1"/>
  <c r="J808" i="1"/>
  <c r="J807" i="1"/>
  <c r="J806" i="1"/>
  <c r="J805" i="1"/>
  <c r="J804" i="1"/>
  <c r="J803" i="1"/>
  <c r="J802" i="1"/>
  <c r="J801" i="1"/>
  <c r="J800" i="1"/>
  <c r="J799" i="1"/>
  <c r="J798" i="1"/>
  <c r="J797" i="1"/>
  <c r="J796" i="1"/>
  <c r="J795" i="1"/>
  <c r="J794" i="1"/>
  <c r="J793" i="1"/>
  <c r="J792" i="1"/>
  <c r="J791" i="1"/>
  <c r="J790" i="1"/>
  <c r="J789" i="1"/>
  <c r="J788" i="1"/>
  <c r="J787" i="1"/>
  <c r="J786" i="1"/>
  <c r="J785" i="1"/>
  <c r="J784" i="1"/>
  <c r="J783" i="1"/>
  <c r="J782" i="1"/>
  <c r="J781" i="1"/>
  <c r="J780" i="1"/>
  <c r="J779" i="1"/>
  <c r="J778" i="1"/>
  <c r="J777" i="1"/>
  <c r="J776" i="1"/>
  <c r="J775" i="1"/>
  <c r="J774" i="1"/>
  <c r="J773" i="1"/>
  <c r="J772" i="1"/>
  <c r="J771" i="1"/>
  <c r="J770" i="1"/>
  <c r="J769" i="1"/>
  <c r="J768" i="1"/>
  <c r="J767" i="1"/>
  <c r="J766" i="1"/>
  <c r="J765" i="1"/>
  <c r="J764" i="1"/>
  <c r="J763" i="1"/>
  <c r="J762" i="1"/>
  <c r="J761" i="1"/>
  <c r="J760" i="1"/>
  <c r="J759" i="1"/>
  <c r="J758" i="1"/>
  <c r="J757" i="1"/>
  <c r="J756" i="1"/>
  <c r="J755" i="1"/>
  <c r="J754" i="1"/>
  <c r="J753" i="1"/>
  <c r="J752" i="1"/>
  <c r="J751" i="1"/>
  <c r="J750" i="1"/>
  <c r="J749" i="1"/>
  <c r="J748" i="1"/>
  <c r="J747" i="1"/>
  <c r="J746" i="1"/>
  <c r="J745" i="1"/>
  <c r="J744" i="1"/>
  <c r="J743" i="1"/>
  <c r="J742" i="1"/>
  <c r="J741" i="1"/>
  <c r="J740" i="1"/>
  <c r="J739" i="1"/>
  <c r="J738" i="1"/>
  <c r="J737" i="1"/>
  <c r="J736" i="1"/>
  <c r="J735" i="1"/>
  <c r="J734" i="1"/>
  <c r="J733" i="1"/>
  <c r="J732" i="1"/>
  <c r="J731" i="1"/>
  <c r="J730" i="1"/>
  <c r="J729" i="1"/>
  <c r="J728" i="1"/>
  <c r="J727" i="1"/>
  <c r="J726" i="1"/>
  <c r="J725" i="1"/>
  <c r="J724" i="1"/>
  <c r="J723" i="1"/>
  <c r="J722" i="1"/>
  <c r="J721" i="1"/>
  <c r="J720" i="1"/>
  <c r="J719" i="1"/>
  <c r="J718" i="1"/>
  <c r="J717" i="1"/>
  <c r="J716" i="1"/>
  <c r="J715" i="1"/>
  <c r="J714" i="1"/>
  <c r="J713" i="1"/>
  <c r="J712" i="1"/>
  <c r="J711" i="1"/>
  <c r="J710" i="1"/>
  <c r="J709" i="1"/>
  <c r="J708" i="1"/>
  <c r="J707" i="1"/>
  <c r="J706" i="1"/>
  <c r="J705" i="1"/>
  <c r="J704" i="1"/>
  <c r="J703" i="1"/>
  <c r="J702" i="1"/>
  <c r="J701" i="1"/>
  <c r="J700" i="1"/>
  <c r="J699" i="1"/>
  <c r="J698" i="1"/>
  <c r="J697" i="1"/>
  <c r="J696" i="1"/>
  <c r="J695" i="1"/>
  <c r="J694" i="1"/>
  <c r="J693" i="1"/>
  <c r="J692" i="1"/>
  <c r="J691" i="1"/>
  <c r="J690" i="1"/>
  <c r="J689" i="1"/>
  <c r="J688" i="1"/>
  <c r="J687" i="1"/>
  <c r="J686" i="1"/>
  <c r="J685" i="1"/>
  <c r="J684" i="1"/>
  <c r="J683" i="1"/>
  <c r="J682" i="1"/>
  <c r="J681" i="1"/>
  <c r="J680" i="1"/>
  <c r="J679" i="1"/>
  <c r="J678" i="1"/>
  <c r="J677" i="1"/>
  <c r="J676" i="1"/>
  <c r="J675" i="1"/>
  <c r="J674" i="1"/>
  <c r="J673" i="1"/>
  <c r="J672" i="1"/>
  <c r="J671" i="1"/>
  <c r="J670" i="1"/>
  <c r="J669" i="1"/>
  <c r="J668" i="1"/>
  <c r="J667" i="1"/>
  <c r="J666" i="1"/>
  <c r="J665" i="1"/>
  <c r="J664" i="1"/>
  <c r="J663" i="1"/>
  <c r="J662" i="1"/>
  <c r="J661" i="1"/>
  <c r="J660" i="1"/>
  <c r="J659" i="1"/>
  <c r="J658" i="1"/>
  <c r="J657" i="1"/>
  <c r="J656" i="1"/>
  <c r="J655" i="1"/>
  <c r="J654" i="1"/>
  <c r="J653" i="1"/>
  <c r="J652" i="1"/>
  <c r="J651" i="1"/>
  <c r="J650" i="1"/>
  <c r="J649" i="1"/>
  <c r="J648" i="1"/>
  <c r="J647" i="1"/>
  <c r="J646" i="1"/>
  <c r="J645" i="1"/>
  <c r="J644" i="1"/>
  <c r="J643" i="1"/>
  <c r="J642" i="1"/>
  <c r="J641" i="1"/>
  <c r="J640" i="1"/>
  <c r="J639" i="1"/>
  <c r="J638" i="1"/>
  <c r="J637" i="1"/>
  <c r="J636" i="1"/>
  <c r="J635" i="1"/>
  <c r="J634" i="1"/>
  <c r="J633" i="1"/>
  <c r="J632" i="1"/>
  <c r="J631" i="1"/>
  <c r="J630" i="1"/>
  <c r="J629" i="1"/>
  <c r="J628" i="1"/>
  <c r="J627" i="1"/>
  <c r="J626" i="1"/>
  <c r="J625" i="1"/>
  <c r="J624" i="1"/>
  <c r="J623" i="1"/>
  <c r="J622" i="1"/>
  <c r="J621" i="1"/>
  <c r="J620" i="1"/>
  <c r="J619" i="1"/>
  <c r="J618" i="1"/>
  <c r="J617" i="1"/>
  <c r="J616" i="1"/>
  <c r="J615" i="1"/>
  <c r="J614" i="1"/>
  <c r="J613" i="1"/>
  <c r="J612" i="1"/>
  <c r="J611" i="1"/>
  <c r="J610" i="1"/>
  <c r="J609" i="1"/>
  <c r="J608" i="1"/>
  <c r="J607" i="1"/>
  <c r="J606" i="1"/>
  <c r="J605" i="1"/>
  <c r="J604" i="1"/>
  <c r="J603" i="1"/>
  <c r="J602" i="1"/>
  <c r="J601" i="1"/>
  <c r="J600" i="1"/>
  <c r="J599" i="1"/>
  <c r="J598" i="1"/>
  <c r="J597" i="1"/>
  <c r="J596" i="1"/>
  <c r="J595" i="1"/>
  <c r="J594" i="1"/>
  <c r="J593" i="1"/>
  <c r="J592" i="1"/>
  <c r="J591" i="1"/>
  <c r="J590" i="1"/>
  <c r="J589" i="1"/>
  <c r="J588" i="1"/>
  <c r="J587" i="1"/>
  <c r="J586" i="1"/>
  <c r="J585" i="1"/>
  <c r="J584" i="1"/>
  <c r="J583" i="1"/>
  <c r="J582" i="1"/>
  <c r="J581" i="1"/>
  <c r="J580" i="1"/>
  <c r="J579" i="1"/>
  <c r="J578" i="1"/>
  <c r="J577" i="1"/>
  <c r="J576" i="1"/>
  <c r="J575" i="1"/>
  <c r="J574" i="1"/>
  <c r="J573" i="1"/>
  <c r="J572" i="1"/>
  <c r="J571" i="1"/>
  <c r="J570" i="1"/>
  <c r="J569" i="1"/>
  <c r="J568" i="1"/>
  <c r="J567" i="1"/>
  <c r="J566" i="1"/>
  <c r="J565" i="1"/>
  <c r="J564" i="1"/>
  <c r="J563" i="1"/>
  <c r="J562" i="1"/>
  <c r="J561" i="1"/>
  <c r="J560" i="1"/>
  <c r="J559" i="1"/>
  <c r="J558" i="1"/>
  <c r="J557" i="1"/>
  <c r="J556" i="1"/>
  <c r="J555" i="1"/>
  <c r="J554" i="1"/>
  <c r="J553" i="1"/>
  <c r="J552" i="1"/>
  <c r="J551" i="1"/>
  <c r="J550" i="1"/>
  <c r="J549" i="1"/>
  <c r="J548" i="1"/>
  <c r="J547" i="1"/>
  <c r="J546" i="1"/>
  <c r="J545" i="1"/>
  <c r="J544" i="1"/>
  <c r="J543" i="1"/>
  <c r="J542" i="1"/>
  <c r="J541" i="1"/>
  <c r="J540" i="1"/>
  <c r="J539" i="1"/>
  <c r="J538" i="1"/>
  <c r="J537" i="1"/>
  <c r="J536" i="1"/>
  <c r="J535" i="1"/>
  <c r="J534" i="1"/>
  <c r="J533" i="1"/>
  <c r="J532" i="1"/>
  <c r="J531" i="1"/>
  <c r="J530" i="1"/>
  <c r="J529" i="1"/>
  <c r="J528" i="1"/>
  <c r="J527" i="1"/>
  <c r="J526" i="1"/>
  <c r="J525" i="1"/>
  <c r="J524" i="1"/>
  <c r="J523" i="1"/>
  <c r="J522" i="1"/>
  <c r="J521" i="1"/>
  <c r="J520" i="1"/>
  <c r="J519" i="1"/>
  <c r="J518" i="1"/>
  <c r="J517" i="1"/>
  <c r="J516" i="1"/>
  <c r="J515" i="1"/>
  <c r="J514" i="1"/>
  <c r="J513" i="1"/>
  <c r="J512" i="1"/>
  <c r="J511" i="1"/>
  <c r="J510" i="1"/>
  <c r="J509" i="1"/>
  <c r="J508" i="1"/>
  <c r="J507" i="1"/>
  <c r="J506" i="1"/>
  <c r="J505" i="1"/>
  <c r="J504" i="1"/>
  <c r="J503" i="1"/>
  <c r="J502" i="1"/>
  <c r="J501" i="1"/>
  <c r="J500" i="1"/>
  <c r="J499" i="1"/>
  <c r="J498" i="1"/>
  <c r="J497" i="1"/>
  <c r="J496" i="1"/>
  <c r="J495" i="1"/>
  <c r="J494" i="1"/>
  <c r="J493" i="1"/>
  <c r="J492" i="1"/>
  <c r="J491" i="1"/>
  <c r="J490" i="1"/>
  <c r="J489" i="1"/>
  <c r="J488" i="1"/>
  <c r="J487" i="1"/>
  <c r="J486" i="1"/>
  <c r="J485" i="1"/>
  <c r="J484" i="1"/>
  <c r="J483" i="1"/>
  <c r="J482" i="1"/>
  <c r="J481" i="1"/>
  <c r="J480" i="1"/>
  <c r="J479" i="1"/>
  <c r="J478" i="1"/>
  <c r="J477" i="1"/>
  <c r="J476" i="1"/>
  <c r="J475" i="1"/>
  <c r="J474" i="1"/>
  <c r="J473" i="1"/>
  <c r="J472" i="1"/>
  <c r="J471" i="1"/>
  <c r="J470" i="1"/>
  <c r="J469" i="1"/>
  <c r="J468" i="1"/>
  <c r="J467" i="1"/>
  <c r="J466" i="1"/>
  <c r="J465" i="1"/>
  <c r="J464" i="1"/>
  <c r="J463" i="1"/>
  <c r="J462" i="1"/>
  <c r="J461" i="1"/>
  <c r="J460" i="1"/>
  <c r="J459" i="1"/>
  <c r="J458" i="1"/>
  <c r="J457" i="1"/>
  <c r="J456" i="1"/>
  <c r="J455" i="1"/>
  <c r="J454" i="1"/>
  <c r="J453" i="1"/>
  <c r="J452" i="1"/>
  <c r="J451" i="1"/>
  <c r="J450" i="1"/>
  <c r="J449" i="1"/>
  <c r="J448" i="1"/>
  <c r="J447" i="1"/>
  <c r="J446" i="1"/>
  <c r="J445" i="1"/>
  <c r="J444" i="1"/>
  <c r="J443" i="1"/>
  <c r="J442" i="1"/>
  <c r="J441" i="1"/>
  <c r="J440" i="1"/>
  <c r="J439" i="1"/>
  <c r="J438" i="1"/>
  <c r="J437" i="1"/>
  <c r="J436" i="1"/>
  <c r="J435" i="1"/>
  <c r="J434" i="1"/>
  <c r="J433" i="1"/>
  <c r="J432" i="1"/>
  <c r="J431" i="1"/>
  <c r="J430" i="1"/>
  <c r="J429" i="1"/>
  <c r="J428" i="1"/>
  <c r="J427" i="1"/>
  <c r="J426" i="1"/>
  <c r="J425" i="1"/>
  <c r="J424" i="1"/>
  <c r="J423" i="1"/>
  <c r="J422" i="1"/>
  <c r="J421" i="1"/>
  <c r="J420" i="1"/>
  <c r="J419" i="1"/>
  <c r="J418" i="1"/>
  <c r="J417" i="1"/>
  <c r="J416" i="1"/>
  <c r="J415" i="1"/>
  <c r="J414" i="1"/>
  <c r="J413" i="1"/>
  <c r="J412" i="1"/>
  <c r="J411" i="1"/>
  <c r="J410" i="1"/>
  <c r="J409" i="1"/>
  <c r="J408" i="1"/>
  <c r="J407" i="1"/>
  <c r="J406" i="1"/>
  <c r="J405" i="1"/>
  <c r="J404" i="1"/>
  <c r="J403" i="1"/>
  <c r="J402" i="1"/>
  <c r="J401" i="1"/>
  <c r="J400" i="1"/>
  <c r="J399" i="1"/>
  <c r="J398" i="1"/>
  <c r="J397" i="1"/>
  <c r="J396" i="1"/>
  <c r="J395" i="1"/>
  <c r="J394" i="1"/>
  <c r="J393" i="1"/>
  <c r="J392" i="1"/>
  <c r="J391" i="1"/>
  <c r="J390" i="1"/>
  <c r="J389" i="1"/>
  <c r="J388" i="1"/>
  <c r="J387" i="1"/>
  <c r="J386" i="1"/>
  <c r="J385" i="1"/>
  <c r="J384" i="1"/>
  <c r="J383" i="1"/>
  <c r="J382" i="1"/>
  <c r="J381" i="1"/>
  <c r="J380" i="1"/>
  <c r="J379" i="1"/>
  <c r="J378" i="1"/>
  <c r="J377" i="1"/>
  <c r="J376" i="1"/>
  <c r="J375" i="1"/>
  <c r="J374" i="1"/>
  <c r="J373" i="1"/>
  <c r="J372" i="1"/>
  <c r="J371" i="1"/>
  <c r="J370" i="1"/>
  <c r="J369" i="1"/>
  <c r="J368" i="1"/>
  <c r="J367" i="1"/>
  <c r="J366" i="1"/>
  <c r="J365" i="1"/>
  <c r="J364" i="1"/>
  <c r="J363" i="1"/>
  <c r="J362" i="1"/>
  <c r="J361" i="1"/>
  <c r="J360" i="1"/>
  <c r="J359" i="1"/>
  <c r="J358" i="1"/>
  <c r="J357" i="1"/>
  <c r="J356" i="1"/>
  <c r="J355" i="1"/>
  <c r="J354" i="1"/>
  <c r="J353" i="1"/>
  <c r="J352" i="1"/>
  <c r="J351" i="1"/>
  <c r="J350" i="1"/>
  <c r="J349" i="1"/>
  <c r="J348" i="1"/>
  <c r="J347" i="1"/>
  <c r="J346" i="1"/>
  <c r="J345" i="1"/>
  <c r="J344" i="1"/>
  <c r="J343" i="1"/>
  <c r="J342" i="1"/>
  <c r="J341" i="1"/>
  <c r="J340" i="1"/>
  <c r="J339" i="1"/>
  <c r="J338" i="1"/>
  <c r="J337" i="1"/>
  <c r="J336" i="1"/>
  <c r="J335" i="1"/>
  <c r="J334" i="1"/>
  <c r="J333" i="1"/>
  <c r="J332" i="1"/>
  <c r="J331" i="1"/>
  <c r="J330" i="1"/>
  <c r="J329" i="1"/>
  <c r="J328" i="1"/>
  <c r="J327" i="1"/>
  <c r="J326" i="1"/>
  <c r="J325" i="1"/>
  <c r="J324" i="1"/>
  <c r="J323" i="1"/>
  <c r="J322" i="1"/>
  <c r="J321" i="1"/>
  <c r="J320" i="1"/>
  <c r="J319" i="1"/>
  <c r="J318" i="1"/>
  <c r="J317" i="1"/>
  <c r="J316" i="1"/>
  <c r="J315" i="1"/>
  <c r="J314" i="1"/>
  <c r="J313" i="1"/>
  <c r="J312" i="1"/>
  <c r="J311" i="1"/>
  <c r="J310" i="1"/>
  <c r="J309" i="1"/>
  <c r="J308" i="1"/>
  <c r="J307" i="1"/>
  <c r="J306" i="1"/>
  <c r="J305" i="1"/>
  <c r="J304" i="1"/>
  <c r="J303" i="1"/>
  <c r="J302" i="1"/>
  <c r="J301" i="1"/>
  <c r="J300" i="1"/>
  <c r="J299" i="1"/>
  <c r="J298" i="1"/>
  <c r="J297" i="1"/>
  <c r="J296" i="1"/>
  <c r="J295" i="1"/>
  <c r="J294" i="1"/>
  <c r="J293" i="1"/>
  <c r="J292" i="1"/>
  <c r="J291" i="1"/>
  <c r="J290" i="1"/>
  <c r="J289" i="1"/>
  <c r="J288" i="1"/>
  <c r="J287" i="1"/>
  <c r="J286" i="1"/>
  <c r="J285" i="1"/>
  <c r="J284" i="1"/>
  <c r="J283" i="1"/>
  <c r="J282" i="1"/>
  <c r="J281" i="1"/>
  <c r="J280" i="1"/>
  <c r="J279" i="1"/>
  <c r="J278" i="1"/>
  <c r="J277" i="1"/>
  <c r="J276" i="1"/>
  <c r="J275" i="1"/>
  <c r="J274" i="1"/>
  <c r="J273" i="1"/>
  <c r="J272" i="1"/>
  <c r="J271" i="1"/>
  <c r="J270" i="1"/>
  <c r="J269" i="1"/>
  <c r="J268" i="1"/>
  <c r="J267" i="1"/>
  <c r="J266" i="1"/>
  <c r="J265" i="1"/>
  <c r="J264" i="1"/>
  <c r="J263" i="1"/>
  <c r="J262" i="1"/>
  <c r="J261" i="1"/>
  <c r="J260" i="1"/>
  <c r="J259" i="1"/>
  <c r="J258" i="1"/>
  <c r="J257" i="1"/>
  <c r="J256" i="1"/>
  <c r="J255" i="1"/>
  <c r="J254" i="1"/>
  <c r="J253" i="1"/>
  <c r="J252" i="1"/>
  <c r="J251" i="1"/>
  <c r="J250" i="1"/>
  <c r="J249" i="1"/>
  <c r="J248" i="1"/>
  <c r="J247" i="1"/>
  <c r="J246" i="1"/>
  <c r="J245" i="1"/>
  <c r="J244" i="1"/>
  <c r="J243" i="1"/>
  <c r="J242" i="1"/>
  <c r="J241" i="1"/>
  <c r="J240" i="1"/>
  <c r="J239" i="1"/>
  <c r="J238" i="1"/>
  <c r="J237" i="1"/>
  <c r="J236" i="1"/>
  <c r="J235" i="1"/>
  <c r="J234" i="1"/>
  <c r="J233" i="1"/>
  <c r="J232" i="1"/>
  <c r="J231" i="1"/>
  <c r="J230" i="1"/>
  <c r="J229" i="1"/>
  <c r="J228" i="1"/>
  <c r="J227" i="1"/>
  <c r="J226" i="1"/>
  <c r="J225" i="1"/>
  <c r="J224" i="1"/>
  <c r="J223" i="1"/>
  <c r="J222" i="1"/>
  <c r="J221" i="1"/>
  <c r="J220" i="1"/>
  <c r="J219" i="1"/>
  <c r="J218" i="1"/>
  <c r="J217" i="1"/>
  <c r="J216" i="1"/>
  <c r="J215" i="1"/>
  <c r="J214" i="1"/>
  <c r="J213" i="1"/>
  <c r="J212" i="1"/>
  <c r="J211" i="1"/>
  <c r="J210" i="1"/>
  <c r="J209" i="1"/>
  <c r="J208" i="1"/>
  <c r="J207" i="1"/>
  <c r="J206" i="1"/>
  <c r="J205" i="1"/>
  <c r="J204" i="1"/>
  <c r="J203" i="1"/>
  <c r="J202" i="1"/>
  <c r="J201" i="1"/>
  <c r="J200" i="1"/>
  <c r="J199" i="1"/>
  <c r="J198" i="1"/>
  <c r="J197" i="1"/>
  <c r="J196" i="1"/>
  <c r="J195" i="1"/>
  <c r="J194" i="1"/>
  <c r="J193" i="1"/>
  <c r="J192" i="1"/>
  <c r="J191" i="1"/>
  <c r="J190" i="1"/>
  <c r="J189" i="1"/>
  <c r="J188" i="1"/>
  <c r="J187" i="1"/>
  <c r="J186" i="1"/>
  <c r="J185" i="1"/>
  <c r="J184" i="1"/>
  <c r="J183" i="1"/>
  <c r="J182" i="1"/>
  <c r="J181" i="1"/>
  <c r="J180" i="1"/>
  <c r="J179" i="1"/>
  <c r="J178" i="1"/>
  <c r="J177" i="1"/>
  <c r="J176" i="1"/>
  <c r="J175" i="1"/>
  <c r="J174" i="1"/>
  <c r="J173" i="1"/>
  <c r="J172" i="1"/>
  <c r="J171" i="1"/>
  <c r="J170" i="1"/>
  <c r="J169" i="1"/>
  <c r="J168" i="1"/>
  <c r="J167" i="1"/>
  <c r="J166" i="1"/>
  <c r="J165" i="1"/>
  <c r="J164" i="1"/>
  <c r="J163" i="1"/>
  <c r="J162" i="1"/>
  <c r="J161" i="1"/>
  <c r="J160" i="1"/>
  <c r="J159" i="1"/>
  <c r="J158" i="1"/>
  <c r="J157" i="1"/>
  <c r="J156" i="1"/>
  <c r="J155" i="1"/>
  <c r="J154" i="1"/>
  <c r="J153" i="1"/>
  <c r="J152" i="1"/>
  <c r="J151" i="1"/>
  <c r="J150" i="1"/>
  <c r="J149" i="1"/>
  <c r="J148" i="1"/>
  <c r="J147" i="1"/>
  <c r="J146" i="1"/>
  <c r="J145" i="1"/>
  <c r="J144" i="1"/>
  <c r="J143" i="1"/>
  <c r="J142" i="1"/>
  <c r="J141" i="1"/>
  <c r="J140" i="1"/>
  <c r="J139" i="1"/>
  <c r="J138" i="1"/>
  <c r="J137" i="1"/>
  <c r="J136" i="1"/>
  <c r="J135" i="1"/>
  <c r="J134" i="1"/>
  <c r="J133" i="1"/>
  <c r="J132" i="1"/>
  <c r="J131" i="1"/>
  <c r="J130" i="1"/>
  <c r="J129" i="1"/>
  <c r="J128" i="1"/>
  <c r="J127" i="1"/>
  <c r="J126" i="1"/>
  <c r="J125" i="1"/>
  <c r="J124" i="1"/>
  <c r="J123" i="1"/>
  <c r="J122" i="1"/>
  <c r="J121" i="1"/>
  <c r="J120" i="1"/>
  <c r="J119" i="1"/>
  <c r="J118" i="1"/>
  <c r="J117" i="1"/>
  <c r="J116" i="1"/>
  <c r="J115" i="1"/>
  <c r="J114" i="1"/>
  <c r="J113" i="1"/>
  <c r="J112" i="1"/>
  <c r="J111" i="1"/>
  <c r="J110" i="1"/>
  <c r="J109" i="1"/>
  <c r="J108" i="1"/>
  <c r="J107" i="1"/>
  <c r="J106" i="1"/>
  <c r="J105" i="1"/>
  <c r="J104" i="1"/>
  <c r="J103" i="1"/>
  <c r="J102" i="1"/>
  <c r="J101" i="1"/>
  <c r="J100" i="1"/>
  <c r="J99" i="1"/>
  <c r="J98" i="1"/>
  <c r="J97" i="1"/>
  <c r="J96" i="1"/>
  <c r="J95" i="1"/>
  <c r="J94" i="1"/>
  <c r="J93" i="1"/>
  <c r="J92" i="1"/>
  <c r="J91" i="1"/>
  <c r="J90" i="1"/>
  <c r="J89" i="1"/>
  <c r="J88" i="1"/>
  <c r="J87" i="1"/>
  <c r="J86" i="1"/>
  <c r="J85" i="1"/>
  <c r="J84" i="1"/>
  <c r="J83" i="1"/>
  <c r="J82" i="1"/>
  <c r="J81" i="1"/>
  <c r="J80" i="1"/>
  <c r="J79" i="1"/>
  <c r="J78" i="1"/>
  <c r="J77" i="1"/>
  <c r="J76" i="1"/>
  <c r="J75" i="1"/>
  <c r="J74" i="1"/>
  <c r="J73" i="1"/>
  <c r="J72" i="1"/>
  <c r="J71" i="1"/>
  <c r="J70" i="1"/>
  <c r="J69" i="1"/>
  <c r="J68" i="1"/>
  <c r="J67" i="1"/>
  <c r="J66" i="1"/>
  <c r="J65" i="1"/>
  <c r="J64" i="1"/>
  <c r="J63" i="1"/>
  <c r="J62" i="1"/>
  <c r="J61" i="1"/>
  <c r="J60" i="1"/>
  <c r="J59" i="1"/>
  <c r="J58" i="1"/>
  <c r="J57" i="1"/>
  <c r="J56" i="1"/>
  <c r="J55" i="1"/>
  <c r="J54" i="1"/>
  <c r="J53" i="1"/>
  <c r="J52" i="1"/>
  <c r="J51" i="1"/>
  <c r="J50" i="1"/>
  <c r="J49" i="1"/>
  <c r="J48" i="1"/>
  <c r="J47" i="1"/>
  <c r="J46" i="1"/>
  <c r="J45" i="1"/>
  <c r="J44" i="1"/>
  <c r="J43" i="1"/>
  <c r="J42" i="1"/>
  <c r="J41" i="1"/>
  <c r="J40" i="1"/>
  <c r="J39" i="1"/>
  <c r="J38" i="1"/>
  <c r="J37" i="1"/>
  <c r="J36" i="1"/>
  <c r="J35" i="1"/>
  <c r="J34" i="1"/>
  <c r="J33" i="1"/>
  <c r="J32" i="1"/>
  <c r="J31" i="1"/>
  <c r="J30" i="1"/>
  <c r="J29" i="1"/>
  <c r="J28" i="1"/>
  <c r="J27" i="1"/>
  <c r="J26" i="1"/>
  <c r="J25" i="1"/>
  <c r="J24" i="1"/>
  <c r="J23" i="1"/>
  <c r="J22" i="1"/>
  <c r="J21" i="1"/>
  <c r="J20" i="1"/>
  <c r="J19" i="1"/>
  <c r="J18" i="1"/>
  <c r="J17" i="1"/>
  <c r="J16" i="1"/>
  <c r="J15" i="1"/>
  <c r="J14" i="1"/>
  <c r="J13" i="1"/>
  <c r="J12" i="1"/>
  <c r="J11" i="1"/>
  <c r="J10" i="1"/>
  <c r="J9" i="1"/>
  <c r="J8" i="1"/>
  <c r="J7" i="1"/>
  <c r="J6" i="1"/>
  <c r="J5" i="1"/>
  <c r="J4" i="1"/>
  <c r="J3" i="1"/>
  <c r="J2" i="1"/>
  <c r="H2" i="4" l="1"/>
  <c r="Z59" i="8"/>
  <c r="AB59" i="8"/>
  <c r="AR59" i="8"/>
  <c r="L57" i="3"/>
  <c r="L59" i="3" s="1"/>
  <c r="E2" i="4"/>
  <c r="AP59" i="8"/>
  <c r="AN60" i="10"/>
  <c r="AJ60" i="10"/>
  <c r="AF60" i="10"/>
  <c r="AB60" i="10"/>
  <c r="X60" i="10"/>
  <c r="T60" i="10"/>
  <c r="P60" i="10"/>
  <c r="L60" i="10"/>
  <c r="H60" i="10"/>
  <c r="D60" i="10"/>
  <c r="AM60" i="10"/>
  <c r="AI60" i="10"/>
  <c r="AE60" i="10"/>
  <c r="AA60" i="10"/>
  <c r="W60" i="10"/>
  <c r="S60" i="10"/>
  <c r="O60" i="10"/>
  <c r="K60" i="10"/>
  <c r="G60" i="10"/>
  <c r="AL60" i="10"/>
  <c r="AH60" i="10"/>
  <c r="AD60" i="10"/>
  <c r="Z60" i="10"/>
  <c r="V60" i="10"/>
  <c r="R60" i="10"/>
  <c r="N60" i="10"/>
  <c r="J60" i="10"/>
  <c r="F60" i="10"/>
  <c r="AK60" i="10"/>
  <c r="AG60" i="10"/>
  <c r="AC60" i="10"/>
  <c r="Y60" i="10"/>
  <c r="U60" i="10"/>
  <c r="Q60" i="10"/>
  <c r="M60" i="10"/>
  <c r="I60" i="10"/>
  <c r="E60" i="10"/>
  <c r="AL60" i="9"/>
  <c r="AH60" i="9"/>
  <c r="AD60" i="9"/>
  <c r="Z60" i="9"/>
  <c r="V60" i="9"/>
  <c r="R60" i="9"/>
  <c r="N60" i="9"/>
  <c r="J60" i="9"/>
  <c r="F60" i="9"/>
  <c r="AK60" i="9"/>
  <c r="AG60" i="9"/>
  <c r="AC60" i="9"/>
  <c r="Y60" i="9"/>
  <c r="U60" i="9"/>
  <c r="Q60" i="9"/>
  <c r="M60" i="9"/>
  <c r="I60" i="9"/>
  <c r="E60" i="9"/>
  <c r="AN60" i="9"/>
  <c r="AJ60" i="9"/>
  <c r="AF60" i="9"/>
  <c r="AB60" i="9"/>
  <c r="X60" i="9"/>
  <c r="T60" i="9"/>
  <c r="P60" i="9"/>
  <c r="L60" i="9"/>
  <c r="H60" i="9"/>
  <c r="D60" i="9"/>
  <c r="AM60" i="9"/>
  <c r="AI60" i="9"/>
  <c r="AE60" i="9"/>
  <c r="AA60" i="9"/>
  <c r="W60" i="9"/>
  <c r="S60" i="9"/>
  <c r="O60" i="9"/>
  <c r="K60" i="9"/>
  <c r="G60" i="9"/>
  <c r="AM66" i="10"/>
  <c r="AI66" i="10"/>
  <c r="AE66" i="10"/>
  <c r="AA66" i="10"/>
  <c r="W66" i="10"/>
  <c r="S66" i="10"/>
  <c r="N66" i="10"/>
  <c r="J66" i="10"/>
  <c r="F66" i="10"/>
  <c r="AL66" i="10"/>
  <c r="AH66" i="10"/>
  <c r="AD66" i="10"/>
  <c r="Z66" i="10"/>
  <c r="V66" i="10"/>
  <c r="R66" i="10"/>
  <c r="M66" i="10"/>
  <c r="I66" i="10"/>
  <c r="E66" i="10"/>
  <c r="AN66" i="10"/>
  <c r="AJ66" i="10"/>
  <c r="AF66" i="10"/>
  <c r="AB66" i="10"/>
  <c r="X66" i="10"/>
  <c r="T66" i="10"/>
  <c r="O66" i="10"/>
  <c r="K66" i="10"/>
  <c r="G66" i="10"/>
  <c r="AC66" i="10"/>
  <c r="L66" i="10"/>
  <c r="Y66" i="10"/>
  <c r="H66" i="10"/>
  <c r="AK66" i="10"/>
  <c r="U66" i="10"/>
  <c r="D66" i="10"/>
  <c r="AG66" i="10"/>
  <c r="Q66" i="10"/>
  <c r="AN66" i="9"/>
  <c r="AJ66" i="9"/>
  <c r="AF66" i="9"/>
  <c r="AB66" i="9"/>
  <c r="X66" i="9"/>
  <c r="AL66" i="9"/>
  <c r="AK66" i="9"/>
  <c r="AG66" i="9"/>
  <c r="AC66" i="9"/>
  <c r="Y66" i="9"/>
  <c r="U66" i="9"/>
  <c r="Q66" i="9"/>
  <c r="AE66" i="9"/>
  <c r="W66" i="9"/>
  <c r="R66" i="9"/>
  <c r="L66" i="9"/>
  <c r="H66" i="9"/>
  <c r="D66" i="9"/>
  <c r="AM66" i="9"/>
  <c r="AD66" i="9"/>
  <c r="V66" i="9"/>
  <c r="O66" i="9"/>
  <c r="K66" i="9"/>
  <c r="G66" i="9"/>
  <c r="AI66" i="9"/>
  <c r="AA66" i="9"/>
  <c r="T66" i="9"/>
  <c r="N66" i="9"/>
  <c r="J66" i="9"/>
  <c r="F66" i="9"/>
  <c r="AH66" i="9"/>
  <c r="Z66" i="9"/>
  <c r="S66" i="9"/>
  <c r="M66" i="9"/>
  <c r="I66" i="9"/>
  <c r="E66" i="9"/>
  <c r="AM70" i="10"/>
  <c r="AI70" i="10"/>
  <c r="AE70" i="10"/>
  <c r="AA70" i="10"/>
  <c r="W70" i="10"/>
  <c r="S70" i="10"/>
  <c r="O70" i="10"/>
  <c r="K70" i="10"/>
  <c r="G70" i="10"/>
  <c r="AL70" i="10"/>
  <c r="AH70" i="10"/>
  <c r="AD70" i="10"/>
  <c r="Z70" i="10"/>
  <c r="V70" i="10"/>
  <c r="R70" i="10"/>
  <c r="N70" i="10"/>
  <c r="J70" i="10"/>
  <c r="F70" i="10"/>
  <c r="AK70" i="10"/>
  <c r="AG70" i="10"/>
  <c r="AC70" i="10"/>
  <c r="Y70" i="10"/>
  <c r="U70" i="10"/>
  <c r="Q70" i="10"/>
  <c r="M70" i="10"/>
  <c r="I70" i="10"/>
  <c r="E70" i="10"/>
  <c r="AN70" i="10"/>
  <c r="AJ70" i="10"/>
  <c r="AF70" i="10"/>
  <c r="AB70" i="10"/>
  <c r="X70" i="10"/>
  <c r="T70" i="10"/>
  <c r="P70" i="10"/>
  <c r="L70" i="10"/>
  <c r="H70" i="10"/>
  <c r="D70" i="10"/>
  <c r="AK70" i="9"/>
  <c r="AG70" i="9"/>
  <c r="AC70" i="9"/>
  <c r="Y70" i="9"/>
  <c r="U70" i="9"/>
  <c r="Q70" i="9"/>
  <c r="M70" i="9"/>
  <c r="I70" i="9"/>
  <c r="E70" i="9"/>
  <c r="AN70" i="9"/>
  <c r="AJ70" i="9"/>
  <c r="AF70" i="9"/>
  <c r="AB70" i="9"/>
  <c r="X70" i="9"/>
  <c r="T70" i="9"/>
  <c r="P70" i="9"/>
  <c r="L70" i="9"/>
  <c r="H70" i="9"/>
  <c r="D70" i="9"/>
  <c r="AM70" i="9"/>
  <c r="AI70" i="9"/>
  <c r="AE70" i="9"/>
  <c r="AA70" i="9"/>
  <c r="W70" i="9"/>
  <c r="S70" i="9"/>
  <c r="O70" i="9"/>
  <c r="K70" i="9"/>
  <c r="G70" i="9"/>
  <c r="AL70" i="9"/>
  <c r="AH70" i="9"/>
  <c r="AD70" i="9"/>
  <c r="Z70" i="9"/>
  <c r="V70" i="9"/>
  <c r="R70" i="9"/>
  <c r="N70" i="9"/>
  <c r="J70" i="9"/>
  <c r="F70" i="9"/>
  <c r="AM73" i="9"/>
  <c r="AI73" i="9"/>
  <c r="AE73" i="9"/>
  <c r="AA73" i="9"/>
  <c r="AL73" i="9"/>
  <c r="AH73" i="9"/>
  <c r="AD73" i="9"/>
  <c r="AK73" i="9"/>
  <c r="AC73" i="9"/>
  <c r="X73" i="9"/>
  <c r="T73" i="9"/>
  <c r="P73" i="9"/>
  <c r="L73" i="9"/>
  <c r="H73" i="9"/>
  <c r="D73" i="9"/>
  <c r="AJ73" i="9"/>
  <c r="AB73" i="9"/>
  <c r="W73" i="9"/>
  <c r="S73" i="9"/>
  <c r="O73" i="9"/>
  <c r="K73" i="9"/>
  <c r="G73" i="9"/>
  <c r="AG73" i="9"/>
  <c r="Z73" i="9"/>
  <c r="V73" i="9"/>
  <c r="R73" i="9"/>
  <c r="N73" i="9"/>
  <c r="J73" i="9"/>
  <c r="F73" i="9"/>
  <c r="AN73" i="9"/>
  <c r="AF73" i="9"/>
  <c r="Y73" i="9"/>
  <c r="U73" i="9"/>
  <c r="Q73" i="9"/>
  <c r="M73" i="9"/>
  <c r="I73" i="9"/>
  <c r="E73" i="9"/>
  <c r="H28" i="3"/>
  <c r="AL59" i="10"/>
  <c r="AH59" i="10"/>
  <c r="AD59" i="10"/>
  <c r="Z59" i="10"/>
  <c r="V59" i="10"/>
  <c r="R59" i="10"/>
  <c r="N59" i="10"/>
  <c r="J59" i="10"/>
  <c r="F59" i="10"/>
  <c r="AK59" i="10"/>
  <c r="AG59" i="10"/>
  <c r="AC59" i="10"/>
  <c r="Y59" i="10"/>
  <c r="U59" i="10"/>
  <c r="Q59" i="10"/>
  <c r="M59" i="10"/>
  <c r="I59" i="10"/>
  <c r="AN59" i="10"/>
  <c r="AJ59" i="10"/>
  <c r="AF59" i="10"/>
  <c r="AB59" i="10"/>
  <c r="X59" i="10"/>
  <c r="T59" i="10"/>
  <c r="P59" i="10"/>
  <c r="L59" i="10"/>
  <c r="H59" i="10"/>
  <c r="D59" i="10"/>
  <c r="AM59" i="10"/>
  <c r="AI59" i="10"/>
  <c r="AE59" i="10"/>
  <c r="AA59" i="10"/>
  <c r="W59" i="10"/>
  <c r="S59" i="10"/>
  <c r="O59" i="10"/>
  <c r="K59" i="10"/>
  <c r="G59" i="10"/>
  <c r="E59" i="10"/>
  <c r="AN59" i="9"/>
  <c r="AJ59" i="9"/>
  <c r="AF59" i="9"/>
  <c r="AB59" i="9"/>
  <c r="X59" i="9"/>
  <c r="T59" i="9"/>
  <c r="P59" i="9"/>
  <c r="L59" i="9"/>
  <c r="H59" i="9"/>
  <c r="D59" i="9"/>
  <c r="AM59" i="9"/>
  <c r="AI59" i="9"/>
  <c r="AE59" i="9"/>
  <c r="AA59" i="9"/>
  <c r="W59" i="9"/>
  <c r="S59" i="9"/>
  <c r="O59" i="9"/>
  <c r="K59" i="9"/>
  <c r="G59" i="9"/>
  <c r="AL59" i="9"/>
  <c r="AH59" i="9"/>
  <c r="AD59" i="9"/>
  <c r="Z59" i="9"/>
  <c r="V59" i="9"/>
  <c r="R59" i="9"/>
  <c r="N59" i="9"/>
  <c r="J59" i="9"/>
  <c r="F59" i="9"/>
  <c r="AK59" i="9"/>
  <c r="AG59" i="9"/>
  <c r="AC59" i="9"/>
  <c r="Y59" i="9"/>
  <c r="U59" i="9"/>
  <c r="Q59" i="9"/>
  <c r="M59" i="9"/>
  <c r="I59" i="9"/>
  <c r="E59" i="9"/>
  <c r="AK51" i="10"/>
  <c r="AF51" i="10"/>
  <c r="AB51" i="10"/>
  <c r="X51" i="10"/>
  <c r="S51" i="10"/>
  <c r="O51" i="10"/>
  <c r="K51" i="10"/>
  <c r="G51" i="10"/>
  <c r="AJ51" i="10"/>
  <c r="AE51" i="10"/>
  <c r="AA51" i="10"/>
  <c r="W51" i="10"/>
  <c r="R51" i="10"/>
  <c r="N51" i="10"/>
  <c r="J51" i="10"/>
  <c r="F51" i="10"/>
  <c r="AH51" i="10"/>
  <c r="Z51" i="10"/>
  <c r="Q51" i="10"/>
  <c r="I51" i="10"/>
  <c r="AG51" i="10"/>
  <c r="Y51" i="10"/>
  <c r="P51" i="10"/>
  <c r="P73" i="10" s="1"/>
  <c r="H51" i="10"/>
  <c r="AN51" i="10"/>
  <c r="AD51" i="10"/>
  <c r="V51" i="10"/>
  <c r="M51" i="10"/>
  <c r="E51" i="10"/>
  <c r="AL51" i="10"/>
  <c r="AC51" i="10"/>
  <c r="T51" i="10"/>
  <c r="L51" i="10"/>
  <c r="D51" i="10"/>
  <c r="AJ51" i="9"/>
  <c r="AE51" i="9"/>
  <c r="AA51" i="9"/>
  <c r="W51" i="9"/>
  <c r="R51" i="9"/>
  <c r="N51" i="9"/>
  <c r="J51" i="9"/>
  <c r="F51" i="9"/>
  <c r="AN51" i="9"/>
  <c r="AH51" i="9"/>
  <c r="AD51" i="9"/>
  <c r="Z51" i="9"/>
  <c r="V51" i="9"/>
  <c r="Q51" i="9"/>
  <c r="M51" i="9"/>
  <c r="I51" i="9"/>
  <c r="E51" i="9"/>
  <c r="AL51" i="9"/>
  <c r="AG51" i="9"/>
  <c r="AC51" i="9"/>
  <c r="Y51" i="9"/>
  <c r="T51" i="9"/>
  <c r="P51" i="9"/>
  <c r="L51" i="9"/>
  <c r="H51" i="9"/>
  <c r="D51" i="9"/>
  <c r="AK51" i="9"/>
  <c r="AF51" i="9"/>
  <c r="AB51" i="9"/>
  <c r="X51" i="9"/>
  <c r="S51" i="9"/>
  <c r="O51" i="9"/>
  <c r="K51" i="9"/>
  <c r="G51" i="9"/>
  <c r="AL64" i="10"/>
  <c r="AH64" i="10"/>
  <c r="AD64" i="10"/>
  <c r="Z64" i="10"/>
  <c r="V64" i="10"/>
  <c r="R64" i="10"/>
  <c r="N64" i="10"/>
  <c r="J64" i="10"/>
  <c r="F64" i="10"/>
  <c r="AK64" i="10"/>
  <c r="AG64" i="10"/>
  <c r="AC64" i="10"/>
  <c r="Y64" i="10"/>
  <c r="U64" i="10"/>
  <c r="Q64" i="10"/>
  <c r="M64" i="10"/>
  <c r="I64" i="10"/>
  <c r="E64" i="10"/>
  <c r="AN64" i="10"/>
  <c r="AJ64" i="10"/>
  <c r="AF64" i="10"/>
  <c r="AB64" i="10"/>
  <c r="X64" i="10"/>
  <c r="T64" i="10"/>
  <c r="P64" i="10"/>
  <c r="L64" i="10"/>
  <c r="H64" i="10"/>
  <c r="D64" i="10"/>
  <c r="AM64" i="10"/>
  <c r="AI64" i="10"/>
  <c r="AE64" i="10"/>
  <c r="AA64" i="10"/>
  <c r="W64" i="10"/>
  <c r="S64" i="10"/>
  <c r="O64" i="10"/>
  <c r="K64" i="10"/>
  <c r="G64" i="10"/>
  <c r="AN64" i="9"/>
  <c r="AJ64" i="9"/>
  <c r="AF64" i="9"/>
  <c r="AB64" i="9"/>
  <c r="X64" i="9"/>
  <c r="T64" i="9"/>
  <c r="P64" i="9"/>
  <c r="L64" i="9"/>
  <c r="H64" i="9"/>
  <c r="D64" i="9"/>
  <c r="AM64" i="9"/>
  <c r="AI64" i="9"/>
  <c r="AE64" i="9"/>
  <c r="AA64" i="9"/>
  <c r="W64" i="9"/>
  <c r="S64" i="9"/>
  <c r="O64" i="9"/>
  <c r="K64" i="9"/>
  <c r="G64" i="9"/>
  <c r="AL64" i="9"/>
  <c r="AH64" i="9"/>
  <c r="AD64" i="9"/>
  <c r="Z64" i="9"/>
  <c r="V64" i="9"/>
  <c r="R64" i="9"/>
  <c r="N64" i="9"/>
  <c r="J64" i="9"/>
  <c r="F64" i="9"/>
  <c r="AK64" i="9"/>
  <c r="AG64" i="9"/>
  <c r="AC64" i="9"/>
  <c r="Y64" i="9"/>
  <c r="U64" i="9"/>
  <c r="Q64" i="9"/>
  <c r="M64" i="9"/>
  <c r="I64" i="9"/>
  <c r="E64" i="9"/>
  <c r="H58" i="3"/>
  <c r="H59" i="3" s="1"/>
  <c r="V35" i="8"/>
  <c r="V59" i="8" s="1"/>
  <c r="AD35" i="8"/>
  <c r="AD59" i="8" s="1"/>
  <c r="AL35" i="8"/>
  <c r="AL59" i="8" s="1"/>
  <c r="G50" i="9"/>
  <c r="M50" i="9"/>
  <c r="U50" i="9"/>
  <c r="AM68" i="10"/>
  <c r="AI68" i="10"/>
  <c r="AE68" i="10"/>
  <c r="AA68" i="10"/>
  <c r="W68" i="10"/>
  <c r="S68" i="10"/>
  <c r="O68" i="10"/>
  <c r="K68" i="10"/>
  <c r="G68" i="10"/>
  <c r="AL68" i="10"/>
  <c r="AH68" i="10"/>
  <c r="AD68" i="10"/>
  <c r="Z68" i="10"/>
  <c r="V68" i="10"/>
  <c r="R68" i="10"/>
  <c r="N68" i="10"/>
  <c r="J68" i="10"/>
  <c r="F68" i="10"/>
  <c r="AK68" i="10"/>
  <c r="AG68" i="10"/>
  <c r="AC68" i="10"/>
  <c r="Y68" i="10"/>
  <c r="U68" i="10"/>
  <c r="Q68" i="10"/>
  <c r="M68" i="10"/>
  <c r="I68" i="10"/>
  <c r="E68" i="10"/>
  <c r="AN68" i="10"/>
  <c r="AJ68" i="10"/>
  <c r="AF68" i="10"/>
  <c r="AB68" i="10"/>
  <c r="X68" i="10"/>
  <c r="T68" i="10"/>
  <c r="P68" i="10"/>
  <c r="L68" i="10"/>
  <c r="H68" i="10"/>
  <c r="D68" i="10"/>
  <c r="AN68" i="9"/>
  <c r="AJ68" i="9"/>
  <c r="AF68" i="9"/>
  <c r="AB68" i="9"/>
  <c r="X68" i="9"/>
  <c r="T68" i="9"/>
  <c r="P68" i="9"/>
  <c r="L68" i="9"/>
  <c r="H68" i="9"/>
  <c r="D68" i="9"/>
  <c r="AM68" i="9"/>
  <c r="AI68" i="9"/>
  <c r="AE68" i="9"/>
  <c r="AA68" i="9"/>
  <c r="W68" i="9"/>
  <c r="S68" i="9"/>
  <c r="O68" i="9"/>
  <c r="K68" i="9"/>
  <c r="G68" i="9"/>
  <c r="AL68" i="9"/>
  <c r="AH68" i="9"/>
  <c r="AD68" i="9"/>
  <c r="Z68" i="9"/>
  <c r="V68" i="9"/>
  <c r="R68" i="9"/>
  <c r="N68" i="9"/>
  <c r="J68" i="9"/>
  <c r="F68" i="9"/>
  <c r="AK68" i="9"/>
  <c r="AG68" i="9"/>
  <c r="AC68" i="9"/>
  <c r="Y68" i="9"/>
  <c r="U68" i="9"/>
  <c r="Q68" i="9"/>
  <c r="M68" i="9"/>
  <c r="I68" i="9"/>
  <c r="E68" i="9"/>
  <c r="C2" i="5"/>
  <c r="E2" i="5" s="1"/>
  <c r="E66" i="7"/>
  <c r="C67" i="7"/>
  <c r="G67" i="7"/>
  <c r="E68" i="7"/>
  <c r="C69" i="7"/>
  <c r="G69" i="7"/>
  <c r="T36" i="8"/>
  <c r="T59" i="8" s="1"/>
  <c r="X36" i="8"/>
  <c r="X59" i="8" s="1"/>
  <c r="AF36" i="8"/>
  <c r="AF59" i="8" s="1"/>
  <c r="AN36" i="8"/>
  <c r="AN59" i="8" s="1"/>
  <c r="R38" i="8"/>
  <c r="R59" i="8" s="1"/>
  <c r="H50" i="9"/>
  <c r="P50" i="9"/>
  <c r="AK50" i="10"/>
  <c r="AG50" i="10"/>
  <c r="AC50" i="10"/>
  <c r="Y50" i="10"/>
  <c r="U50" i="10"/>
  <c r="Q50" i="10"/>
  <c r="M50" i="10"/>
  <c r="I50" i="10"/>
  <c r="E50" i="10"/>
  <c r="AN50" i="10"/>
  <c r="AJ50" i="10"/>
  <c r="AF50" i="10"/>
  <c r="AB50" i="10"/>
  <c r="X50" i="10"/>
  <c r="T50" i="10"/>
  <c r="P50" i="10"/>
  <c r="L50" i="10"/>
  <c r="H50" i="10"/>
  <c r="D50" i="10"/>
  <c r="AM50" i="10"/>
  <c r="AE50" i="10"/>
  <c r="W50" i="10"/>
  <c r="O50" i="10"/>
  <c r="G50" i="10"/>
  <c r="AL50" i="10"/>
  <c r="AD50" i="10"/>
  <c r="V50" i="10"/>
  <c r="N50" i="10"/>
  <c r="F50" i="10"/>
  <c r="AI50" i="10"/>
  <c r="AA50" i="10"/>
  <c r="S50" i="10"/>
  <c r="K50" i="10"/>
  <c r="AH50" i="10"/>
  <c r="Z50" i="10"/>
  <c r="R50" i="10"/>
  <c r="J50" i="10"/>
  <c r="AN50" i="9"/>
  <c r="AJ50" i="9"/>
  <c r="AF50" i="9"/>
  <c r="AB50" i="9"/>
  <c r="X50" i="9"/>
  <c r="AM50" i="9"/>
  <c r="AI50" i="9"/>
  <c r="AE50" i="9"/>
  <c r="AA50" i="9"/>
  <c r="W50" i="9"/>
  <c r="S50" i="9"/>
  <c r="O50" i="9"/>
  <c r="K50" i="9"/>
  <c r="AL50" i="9"/>
  <c r="AH50" i="9"/>
  <c r="AD50" i="9"/>
  <c r="Z50" i="9"/>
  <c r="V50" i="9"/>
  <c r="R50" i="9"/>
  <c r="N50" i="9"/>
  <c r="J50" i="9"/>
  <c r="F50" i="9"/>
  <c r="AK50" i="9"/>
  <c r="AN56" i="10"/>
  <c r="AJ56" i="10"/>
  <c r="AL56" i="10"/>
  <c r="AG56" i="10"/>
  <c r="AC56" i="10"/>
  <c r="Y56" i="10"/>
  <c r="U56" i="10"/>
  <c r="Q56" i="10"/>
  <c r="M56" i="10"/>
  <c r="I56" i="10"/>
  <c r="E56" i="10"/>
  <c r="AK56" i="10"/>
  <c r="AF56" i="10"/>
  <c r="AB56" i="10"/>
  <c r="X56" i="10"/>
  <c r="T56" i="10"/>
  <c r="P56" i="10"/>
  <c r="L56" i="10"/>
  <c r="H56" i="10"/>
  <c r="D56" i="10"/>
  <c r="AI56" i="10"/>
  <c r="AE56" i="10"/>
  <c r="AA56" i="10"/>
  <c r="W56" i="10"/>
  <c r="S56" i="10"/>
  <c r="O56" i="10"/>
  <c r="K56" i="10"/>
  <c r="G56" i="10"/>
  <c r="AM56" i="10"/>
  <c r="AH56" i="10"/>
  <c r="AD56" i="10"/>
  <c r="Z56" i="10"/>
  <c r="V56" i="10"/>
  <c r="R56" i="10"/>
  <c r="N56" i="10"/>
  <c r="J56" i="10"/>
  <c r="F56" i="10"/>
  <c r="AN56" i="9"/>
  <c r="AJ56" i="9"/>
  <c r="AF56" i="9"/>
  <c r="AB56" i="9"/>
  <c r="X56" i="9"/>
  <c r="T56" i="9"/>
  <c r="P56" i="9"/>
  <c r="L56" i="9"/>
  <c r="H56" i="9"/>
  <c r="D56" i="9"/>
  <c r="AM56" i="9"/>
  <c r="AI56" i="9"/>
  <c r="AE56" i="9"/>
  <c r="AA56" i="9"/>
  <c r="W56" i="9"/>
  <c r="S56" i="9"/>
  <c r="O56" i="9"/>
  <c r="K56" i="9"/>
  <c r="G56" i="9"/>
  <c r="AL56" i="9"/>
  <c r="AH56" i="9"/>
  <c r="AD56" i="9"/>
  <c r="Z56" i="9"/>
  <c r="V56" i="9"/>
  <c r="R56" i="9"/>
  <c r="N56" i="9"/>
  <c r="J56" i="9"/>
  <c r="F56" i="9"/>
  <c r="AK56" i="9"/>
  <c r="AG56" i="9"/>
  <c r="AC56" i="9"/>
  <c r="Y56" i="9"/>
  <c r="U56" i="9"/>
  <c r="Q56" i="9"/>
  <c r="M56" i="9"/>
  <c r="I56" i="9"/>
  <c r="E56" i="9"/>
  <c r="AL53" i="10"/>
  <c r="AH53" i="10"/>
  <c r="AD53" i="10"/>
  <c r="Z53" i="10"/>
  <c r="V53" i="10"/>
  <c r="R53" i="10"/>
  <c r="N53" i="10"/>
  <c r="J53" i="10"/>
  <c r="F53" i="10"/>
  <c r="AK53" i="10"/>
  <c r="AG53" i="10"/>
  <c r="AC53" i="10"/>
  <c r="Y53" i="10"/>
  <c r="U53" i="10"/>
  <c r="Q53" i="10"/>
  <c r="M53" i="10"/>
  <c r="I53" i="10"/>
  <c r="E53" i="10"/>
  <c r="AN53" i="10"/>
  <c r="AJ53" i="10"/>
  <c r="AF53" i="10"/>
  <c r="AB53" i="10"/>
  <c r="X53" i="10"/>
  <c r="T53" i="10"/>
  <c r="P53" i="10"/>
  <c r="AM53" i="10"/>
  <c r="AI53" i="10"/>
  <c r="AE53" i="10"/>
  <c r="AA53" i="10"/>
  <c r="W53" i="10"/>
  <c r="S53" i="10"/>
  <c r="O53" i="10"/>
  <c r="K53" i="10"/>
  <c r="G53" i="10"/>
  <c r="L53" i="10"/>
  <c r="H53" i="10"/>
  <c r="D53" i="10"/>
  <c r="AK53" i="9"/>
  <c r="AG53" i="9"/>
  <c r="AC53" i="9"/>
  <c r="Y53" i="9"/>
  <c r="U53" i="9"/>
  <c r="Q53" i="9"/>
  <c r="M53" i="9"/>
  <c r="I53" i="9"/>
  <c r="E53" i="9"/>
  <c r="AN53" i="9"/>
  <c r="AJ53" i="9"/>
  <c r="AF53" i="9"/>
  <c r="AB53" i="9"/>
  <c r="X53" i="9"/>
  <c r="T53" i="9"/>
  <c r="P53" i="9"/>
  <c r="L53" i="9"/>
  <c r="H53" i="9"/>
  <c r="D53" i="9"/>
  <c r="AM53" i="9"/>
  <c r="AI53" i="9"/>
  <c r="AE53" i="9"/>
  <c r="AA53" i="9"/>
  <c r="W53" i="9"/>
  <c r="S53" i="9"/>
  <c r="O53" i="9"/>
  <c r="K53" i="9"/>
  <c r="G53" i="9"/>
  <c r="AL53" i="9"/>
  <c r="AH53" i="9"/>
  <c r="AD53" i="9"/>
  <c r="Z53" i="9"/>
  <c r="V53" i="9"/>
  <c r="R53" i="9"/>
  <c r="N53" i="9"/>
  <c r="J53" i="9"/>
  <c r="F53" i="9"/>
  <c r="AN65" i="10"/>
  <c r="AJ65" i="10"/>
  <c r="AF65" i="10"/>
  <c r="AB65" i="10"/>
  <c r="X65" i="10"/>
  <c r="T65" i="10"/>
  <c r="P65" i="10"/>
  <c r="L65" i="10"/>
  <c r="AM65" i="10"/>
  <c r="AI65" i="10"/>
  <c r="AE65" i="10"/>
  <c r="AA65" i="10"/>
  <c r="W65" i="10"/>
  <c r="S65" i="10"/>
  <c r="O65" i="10"/>
  <c r="K65" i="10"/>
  <c r="G65" i="10"/>
  <c r="AK65" i="10"/>
  <c r="AG65" i="10"/>
  <c r="AC65" i="10"/>
  <c r="Y65" i="10"/>
  <c r="U65" i="10"/>
  <c r="Q65" i="10"/>
  <c r="AH65" i="10"/>
  <c r="R65" i="10"/>
  <c r="I65" i="10"/>
  <c r="D65" i="10"/>
  <c r="AD65" i="10"/>
  <c r="N65" i="10"/>
  <c r="H65" i="10"/>
  <c r="Z65" i="10"/>
  <c r="M65" i="10"/>
  <c r="F65" i="10"/>
  <c r="AL65" i="10"/>
  <c r="V65" i="10"/>
  <c r="J65" i="10"/>
  <c r="E65" i="10"/>
  <c r="AL65" i="9"/>
  <c r="AH65" i="9"/>
  <c r="AD65" i="9"/>
  <c r="Z65" i="9"/>
  <c r="V65" i="9"/>
  <c r="R65" i="9"/>
  <c r="N65" i="9"/>
  <c r="J65" i="9"/>
  <c r="F65" i="9"/>
  <c r="AK65" i="9"/>
  <c r="AG65" i="9"/>
  <c r="AC65" i="9"/>
  <c r="Y65" i="9"/>
  <c r="U65" i="9"/>
  <c r="Q65" i="9"/>
  <c r="M65" i="9"/>
  <c r="I65" i="9"/>
  <c r="E65" i="9"/>
  <c r="AN65" i="9"/>
  <c r="AJ65" i="9"/>
  <c r="AF65" i="9"/>
  <c r="AB65" i="9"/>
  <c r="X65" i="9"/>
  <c r="T65" i="9"/>
  <c r="P65" i="9"/>
  <c r="L65" i="9"/>
  <c r="H65" i="9"/>
  <c r="D65" i="9"/>
  <c r="AM65" i="9"/>
  <c r="AI65" i="9"/>
  <c r="AE65" i="9"/>
  <c r="AA65" i="9"/>
  <c r="W65" i="9"/>
  <c r="S65" i="9"/>
  <c r="O65" i="9"/>
  <c r="K65" i="9"/>
  <c r="G65" i="9"/>
  <c r="T29" i="8"/>
  <c r="X29" i="8"/>
  <c r="AB29" i="8"/>
  <c r="AF29" i="8"/>
  <c r="AJ29" i="8"/>
  <c r="AN29" i="8"/>
  <c r="AR29" i="8"/>
  <c r="L59" i="8"/>
  <c r="P59" i="8"/>
  <c r="AV59" i="8"/>
  <c r="AZ59" i="8"/>
  <c r="BD59" i="8"/>
  <c r="D50" i="9"/>
  <c r="I50" i="9"/>
  <c r="Q50" i="9"/>
  <c r="AC50" i="9"/>
  <c r="AN52" i="10"/>
  <c r="AJ52" i="10"/>
  <c r="AF52" i="10"/>
  <c r="AB52" i="10"/>
  <c r="X52" i="10"/>
  <c r="T52" i="10"/>
  <c r="P52" i="10"/>
  <c r="L52" i="10"/>
  <c r="H52" i="10"/>
  <c r="D52" i="10"/>
  <c r="AM52" i="10"/>
  <c r="AI52" i="10"/>
  <c r="AE52" i="10"/>
  <c r="AA52" i="10"/>
  <c r="W52" i="10"/>
  <c r="S52" i="10"/>
  <c r="O52" i="10"/>
  <c r="K52" i="10"/>
  <c r="G52" i="10"/>
  <c r="AL52" i="10"/>
  <c r="AD52" i="10"/>
  <c r="V52" i="10"/>
  <c r="N52" i="10"/>
  <c r="F52" i="10"/>
  <c r="AK52" i="10"/>
  <c r="AC52" i="10"/>
  <c r="U52" i="10"/>
  <c r="M52" i="10"/>
  <c r="E52" i="10"/>
  <c r="AH52" i="10"/>
  <c r="Z52" i="10"/>
  <c r="R52" i="10"/>
  <c r="J52" i="10"/>
  <c r="AG52" i="10"/>
  <c r="Y52" i="10"/>
  <c r="Q52" i="10"/>
  <c r="I52" i="10"/>
  <c r="AM52" i="9"/>
  <c r="AI52" i="9"/>
  <c r="AE52" i="9"/>
  <c r="AA52" i="9"/>
  <c r="W52" i="9"/>
  <c r="S52" i="9"/>
  <c r="O52" i="9"/>
  <c r="K52" i="9"/>
  <c r="G52" i="9"/>
  <c r="AL52" i="9"/>
  <c r="AH52" i="9"/>
  <c r="AD52" i="9"/>
  <c r="Z52" i="9"/>
  <c r="V52" i="9"/>
  <c r="R52" i="9"/>
  <c r="N52" i="9"/>
  <c r="J52" i="9"/>
  <c r="F52" i="9"/>
  <c r="AK52" i="9"/>
  <c r="AG52" i="9"/>
  <c r="AC52" i="9"/>
  <c r="Y52" i="9"/>
  <c r="U52" i="9"/>
  <c r="Q52" i="9"/>
  <c r="M52" i="9"/>
  <c r="I52" i="9"/>
  <c r="E52" i="9"/>
  <c r="AN52" i="9"/>
  <c r="AJ52" i="9"/>
  <c r="AF52" i="9"/>
  <c r="AB52" i="9"/>
  <c r="X52" i="9"/>
  <c r="T52" i="9"/>
  <c r="P52" i="9"/>
  <c r="L52" i="9"/>
  <c r="H52" i="9"/>
  <c r="D52" i="9"/>
  <c r="C52" i="9" s="1"/>
  <c r="AK54" i="10"/>
  <c r="AG54" i="10"/>
  <c r="AC54" i="10"/>
  <c r="Y54" i="10"/>
  <c r="U54" i="10"/>
  <c r="Q54" i="10"/>
  <c r="L54" i="10"/>
  <c r="H54" i="10"/>
  <c r="D54" i="10"/>
  <c r="AN54" i="10"/>
  <c r="AJ54" i="10"/>
  <c r="AF54" i="10"/>
  <c r="AB54" i="10"/>
  <c r="X54" i="10"/>
  <c r="T54" i="10"/>
  <c r="O54" i="10"/>
  <c r="K54" i="10"/>
  <c r="G54" i="10"/>
  <c r="AM54" i="10"/>
  <c r="AI54" i="10"/>
  <c r="AE54" i="10"/>
  <c r="AA54" i="10"/>
  <c r="W54" i="10"/>
  <c r="S54" i="10"/>
  <c r="N54" i="10"/>
  <c r="J54" i="10"/>
  <c r="F54" i="10"/>
  <c r="AL54" i="10"/>
  <c r="AH54" i="10"/>
  <c r="AD54" i="10"/>
  <c r="Z54" i="10"/>
  <c r="V54" i="10"/>
  <c r="R54" i="10"/>
  <c r="M54" i="10"/>
  <c r="I54" i="10"/>
  <c r="E54" i="10"/>
  <c r="AN54" i="9"/>
  <c r="AJ54" i="9"/>
  <c r="AF54" i="9"/>
  <c r="AB54" i="9"/>
  <c r="X54" i="9"/>
  <c r="T54" i="9"/>
  <c r="O54" i="9"/>
  <c r="K54" i="9"/>
  <c r="G54" i="9"/>
  <c r="AM54" i="9"/>
  <c r="AI54" i="9"/>
  <c r="AE54" i="9"/>
  <c r="AA54" i="9"/>
  <c r="W54" i="9"/>
  <c r="S54" i="9"/>
  <c r="N54" i="9"/>
  <c r="J54" i="9"/>
  <c r="F54" i="9"/>
  <c r="AL54" i="9"/>
  <c r="AH54" i="9"/>
  <c r="AD54" i="9"/>
  <c r="Z54" i="9"/>
  <c r="V54" i="9"/>
  <c r="R54" i="9"/>
  <c r="M54" i="9"/>
  <c r="I54" i="9"/>
  <c r="E54" i="9"/>
  <c r="AK54" i="9"/>
  <c r="AG54" i="9"/>
  <c r="AC54" i="9"/>
  <c r="Y54" i="9"/>
  <c r="U54" i="9"/>
  <c r="Q54" i="9"/>
  <c r="L54" i="9"/>
  <c r="H54" i="9"/>
  <c r="D54" i="9"/>
  <c r="C54" i="9" s="1"/>
  <c r="AL58" i="10"/>
  <c r="AH58" i="10"/>
  <c r="AD58" i="10"/>
  <c r="Z58" i="10"/>
  <c r="U58" i="10"/>
  <c r="Q58" i="10"/>
  <c r="M58" i="10"/>
  <c r="I58" i="10"/>
  <c r="E58" i="10"/>
  <c r="AM58" i="10"/>
  <c r="AG58" i="10"/>
  <c r="AB58" i="10"/>
  <c r="V58" i="10"/>
  <c r="P58" i="10"/>
  <c r="K58" i="10"/>
  <c r="F58" i="10"/>
  <c r="AK58" i="10"/>
  <c r="AF58" i="10"/>
  <c r="AA58" i="10"/>
  <c r="T58" i="10"/>
  <c r="O58" i="10"/>
  <c r="J58" i="10"/>
  <c r="D58" i="10"/>
  <c r="AJ58" i="10"/>
  <c r="AE58" i="10"/>
  <c r="X58" i="10"/>
  <c r="S58" i="10"/>
  <c r="N58" i="10"/>
  <c r="H58" i="10"/>
  <c r="AN58" i="10"/>
  <c r="AI58" i="10"/>
  <c r="AC58" i="10"/>
  <c r="W58" i="10"/>
  <c r="R58" i="10"/>
  <c r="L58" i="10"/>
  <c r="G58" i="10"/>
  <c r="AL58" i="9"/>
  <c r="AH58" i="9"/>
  <c r="AD58" i="9"/>
  <c r="Z58" i="9"/>
  <c r="U58" i="9"/>
  <c r="Q58" i="9"/>
  <c r="M58" i="9"/>
  <c r="I58" i="9"/>
  <c r="E58" i="9"/>
  <c r="AK58" i="9"/>
  <c r="AG58" i="9"/>
  <c r="AC58" i="9"/>
  <c r="X58" i="9"/>
  <c r="T58" i="9"/>
  <c r="P58" i="9"/>
  <c r="L58" i="9"/>
  <c r="H58" i="9"/>
  <c r="D58" i="9"/>
  <c r="AN58" i="9"/>
  <c r="AJ58" i="9"/>
  <c r="AF58" i="9"/>
  <c r="AB58" i="9"/>
  <c r="W58" i="9"/>
  <c r="S58" i="9"/>
  <c r="O58" i="9"/>
  <c r="K58" i="9"/>
  <c r="G58" i="9"/>
  <c r="AM58" i="9"/>
  <c r="AI58" i="9"/>
  <c r="AE58" i="9"/>
  <c r="AA58" i="9"/>
  <c r="V58" i="9"/>
  <c r="R58" i="9"/>
  <c r="N58" i="9"/>
  <c r="J58" i="9"/>
  <c r="F58" i="9"/>
  <c r="AL72" i="9"/>
  <c r="AH72" i="9"/>
  <c r="AD72" i="9"/>
  <c r="Z72" i="9"/>
  <c r="V72" i="9"/>
  <c r="R72" i="9"/>
  <c r="M72" i="9"/>
  <c r="I72" i="9"/>
  <c r="E72" i="9"/>
  <c r="AK72" i="9"/>
  <c r="AG72" i="9"/>
  <c r="AC72" i="9"/>
  <c r="Y72" i="9"/>
  <c r="U72" i="9"/>
  <c r="Q72" i="9"/>
  <c r="L72" i="9"/>
  <c r="H72" i="9"/>
  <c r="D72" i="9"/>
  <c r="AN72" i="9"/>
  <c r="AJ72" i="9"/>
  <c r="AF72" i="9"/>
  <c r="AB72" i="9"/>
  <c r="X72" i="9"/>
  <c r="T72" i="9"/>
  <c r="O72" i="9"/>
  <c r="K72" i="9"/>
  <c r="G72" i="9"/>
  <c r="AM72" i="9"/>
  <c r="AI72" i="9"/>
  <c r="AE72" i="9"/>
  <c r="AA72" i="9"/>
  <c r="W72" i="9"/>
  <c r="S72" i="9"/>
  <c r="N72" i="9"/>
  <c r="J72" i="9"/>
  <c r="F72" i="9"/>
  <c r="K57" i="3"/>
  <c r="K59" i="3" s="1"/>
  <c r="AK62" i="10"/>
  <c r="AG62" i="10"/>
  <c r="AC62" i="10"/>
  <c r="Y62" i="10"/>
  <c r="U62" i="10"/>
  <c r="Q62" i="10"/>
  <c r="M62" i="10"/>
  <c r="I62" i="10"/>
  <c r="E62" i="10"/>
  <c r="AN62" i="10"/>
  <c r="AJ62" i="10"/>
  <c r="AF62" i="10"/>
  <c r="AB62" i="10"/>
  <c r="X62" i="10"/>
  <c r="T62" i="10"/>
  <c r="P62" i="10"/>
  <c r="L62" i="10"/>
  <c r="H62" i="10"/>
  <c r="D62" i="10"/>
  <c r="AM62" i="10"/>
  <c r="AI62" i="10"/>
  <c r="AE62" i="10"/>
  <c r="AA62" i="10"/>
  <c r="W62" i="10"/>
  <c r="S62" i="10"/>
  <c r="O62" i="10"/>
  <c r="K62" i="10"/>
  <c r="G62" i="10"/>
  <c r="AL62" i="10"/>
  <c r="AH62" i="10"/>
  <c r="AD62" i="10"/>
  <c r="Z62" i="10"/>
  <c r="V62" i="10"/>
  <c r="R62" i="10"/>
  <c r="N62" i="10"/>
  <c r="J62" i="10"/>
  <c r="F62" i="10"/>
  <c r="AM62" i="9"/>
  <c r="AI62" i="9"/>
  <c r="AE62" i="9"/>
  <c r="AA62" i="9"/>
  <c r="W62" i="9"/>
  <c r="S62" i="9"/>
  <c r="O62" i="9"/>
  <c r="K62" i="9"/>
  <c r="G62" i="9"/>
  <c r="AL62" i="9"/>
  <c r="AH62" i="9"/>
  <c r="AD62" i="9"/>
  <c r="Z62" i="9"/>
  <c r="V62" i="9"/>
  <c r="R62" i="9"/>
  <c r="N62" i="9"/>
  <c r="J62" i="9"/>
  <c r="F62" i="9"/>
  <c r="AK62" i="9"/>
  <c r="AG62" i="9"/>
  <c r="AC62" i="9"/>
  <c r="Y62" i="9"/>
  <c r="U62" i="9"/>
  <c r="Q62" i="9"/>
  <c r="M62" i="9"/>
  <c r="I62" i="9"/>
  <c r="E62" i="9"/>
  <c r="AN62" i="9"/>
  <c r="AJ62" i="9"/>
  <c r="AF62" i="9"/>
  <c r="AB62" i="9"/>
  <c r="X62" i="9"/>
  <c r="T62" i="9"/>
  <c r="P62" i="9"/>
  <c r="L62" i="9"/>
  <c r="H62" i="9"/>
  <c r="D62" i="9"/>
  <c r="AM71" i="9"/>
  <c r="AI71" i="9"/>
  <c r="AE71" i="9"/>
  <c r="AA71" i="9"/>
  <c r="W71" i="9"/>
  <c r="S71" i="9"/>
  <c r="O71" i="9"/>
  <c r="K71" i="9"/>
  <c r="G71" i="9"/>
  <c r="AL71" i="9"/>
  <c r="AH71" i="9"/>
  <c r="AD71" i="9"/>
  <c r="Z71" i="9"/>
  <c r="V71" i="9"/>
  <c r="R71" i="9"/>
  <c r="N71" i="9"/>
  <c r="J71" i="9"/>
  <c r="F71" i="9"/>
  <c r="AK71" i="9"/>
  <c r="AG71" i="9"/>
  <c r="AC71" i="9"/>
  <c r="Y71" i="9"/>
  <c r="U71" i="9"/>
  <c r="Q71" i="9"/>
  <c r="M71" i="9"/>
  <c r="I71" i="9"/>
  <c r="E71" i="9"/>
  <c r="AN71" i="9"/>
  <c r="AJ71" i="9"/>
  <c r="AF71" i="9"/>
  <c r="AB71" i="9"/>
  <c r="X71" i="9"/>
  <c r="T71" i="9"/>
  <c r="P71" i="9"/>
  <c r="L71" i="9"/>
  <c r="H71" i="9"/>
  <c r="D71" i="9"/>
  <c r="C71" i="9" s="1"/>
  <c r="AM55" i="10"/>
  <c r="AI55" i="10"/>
  <c r="AE55" i="10"/>
  <c r="AA55" i="10"/>
  <c r="W55" i="10"/>
  <c r="S55" i="10"/>
  <c r="O55" i="10"/>
  <c r="K55" i="10"/>
  <c r="G55" i="10"/>
  <c r="AL55" i="10"/>
  <c r="AH55" i="10"/>
  <c r="AD55" i="10"/>
  <c r="Z55" i="10"/>
  <c r="V55" i="10"/>
  <c r="R55" i="10"/>
  <c r="N55" i="10"/>
  <c r="J55" i="10"/>
  <c r="F55" i="10"/>
  <c r="AK55" i="10"/>
  <c r="AG55" i="10"/>
  <c r="AC55" i="10"/>
  <c r="Y55" i="10"/>
  <c r="U55" i="10"/>
  <c r="Q55" i="10"/>
  <c r="M55" i="10"/>
  <c r="I55" i="10"/>
  <c r="E55" i="10"/>
  <c r="AN55" i="10"/>
  <c r="AJ55" i="10"/>
  <c r="AF55" i="10"/>
  <c r="AB55" i="10"/>
  <c r="X55" i="10"/>
  <c r="T55" i="10"/>
  <c r="P55" i="10"/>
  <c r="L55" i="10"/>
  <c r="H55" i="10"/>
  <c r="D55" i="10"/>
  <c r="AL55" i="9"/>
  <c r="AH55" i="9"/>
  <c r="AD55" i="9"/>
  <c r="Z55" i="9"/>
  <c r="V55" i="9"/>
  <c r="R55" i="9"/>
  <c r="N55" i="9"/>
  <c r="J55" i="9"/>
  <c r="F55" i="9"/>
  <c r="AK55" i="9"/>
  <c r="AG55" i="9"/>
  <c r="AC55" i="9"/>
  <c r="Y55" i="9"/>
  <c r="U55" i="9"/>
  <c r="Q55" i="9"/>
  <c r="M55" i="9"/>
  <c r="I55" i="9"/>
  <c r="E55" i="9"/>
  <c r="AN55" i="9"/>
  <c r="AJ55" i="9"/>
  <c r="AF55" i="9"/>
  <c r="AB55" i="9"/>
  <c r="X55" i="9"/>
  <c r="T55" i="9"/>
  <c r="P55" i="9"/>
  <c r="L55" i="9"/>
  <c r="H55" i="9"/>
  <c r="D55" i="9"/>
  <c r="AM55" i="9"/>
  <c r="AI55" i="9"/>
  <c r="AE55" i="9"/>
  <c r="AA55" i="9"/>
  <c r="W55" i="9"/>
  <c r="S55" i="9"/>
  <c r="O55" i="9"/>
  <c r="K55" i="9"/>
  <c r="G55" i="9"/>
  <c r="AM57" i="10"/>
  <c r="AI57" i="10"/>
  <c r="AE57" i="10"/>
  <c r="AA57" i="10"/>
  <c r="W57" i="10"/>
  <c r="S57" i="10"/>
  <c r="N57" i="10"/>
  <c r="J57" i="10"/>
  <c r="F57" i="10"/>
  <c r="AL57" i="10"/>
  <c r="AG57" i="10"/>
  <c r="AB57" i="10"/>
  <c r="V57" i="10"/>
  <c r="Q57" i="10"/>
  <c r="K57" i="10"/>
  <c r="E57" i="10"/>
  <c r="AK57" i="10"/>
  <c r="AF57" i="10"/>
  <c r="Z57" i="10"/>
  <c r="U57" i="10"/>
  <c r="O57" i="10"/>
  <c r="I57" i="10"/>
  <c r="D57" i="10"/>
  <c r="AJ57" i="10"/>
  <c r="AD57" i="10"/>
  <c r="Y57" i="10"/>
  <c r="T57" i="10"/>
  <c r="M57" i="10"/>
  <c r="H57" i="10"/>
  <c r="AN57" i="10"/>
  <c r="AH57" i="10"/>
  <c r="AC57" i="10"/>
  <c r="X57" i="10"/>
  <c r="R57" i="10"/>
  <c r="L57" i="10"/>
  <c r="G57" i="10"/>
  <c r="AM57" i="9"/>
  <c r="AI57" i="9"/>
  <c r="AE57" i="9"/>
  <c r="AA57" i="9"/>
  <c r="W57" i="9"/>
  <c r="S57" i="9"/>
  <c r="N57" i="9"/>
  <c r="J57" i="9"/>
  <c r="F57" i="9"/>
  <c r="AL57" i="9"/>
  <c r="AH57" i="9"/>
  <c r="AD57" i="9"/>
  <c r="Z57" i="9"/>
  <c r="V57" i="9"/>
  <c r="R57" i="9"/>
  <c r="M57" i="9"/>
  <c r="I57" i="9"/>
  <c r="E57" i="9"/>
  <c r="AK57" i="9"/>
  <c r="AG57" i="9"/>
  <c r="AC57" i="9"/>
  <c r="Y57" i="9"/>
  <c r="U57" i="9"/>
  <c r="Q57" i="9"/>
  <c r="L57" i="9"/>
  <c r="H57" i="9"/>
  <c r="D57" i="9"/>
  <c r="AN57" i="9"/>
  <c r="AJ57" i="9"/>
  <c r="AF57" i="9"/>
  <c r="AB57" i="9"/>
  <c r="X57" i="9"/>
  <c r="T57" i="9"/>
  <c r="O57" i="9"/>
  <c r="K57" i="9"/>
  <c r="G57" i="9"/>
  <c r="AM61" i="10"/>
  <c r="AI61" i="10"/>
  <c r="AE61" i="10"/>
  <c r="AA61" i="10"/>
  <c r="V61" i="10"/>
  <c r="R61" i="10"/>
  <c r="N61" i="10"/>
  <c r="J61" i="10"/>
  <c r="F61" i="10"/>
  <c r="AL61" i="10"/>
  <c r="AH61" i="10"/>
  <c r="AD61" i="10"/>
  <c r="Z61" i="10"/>
  <c r="U61" i="10"/>
  <c r="Q61" i="10"/>
  <c r="M61" i="10"/>
  <c r="I61" i="10"/>
  <c r="E61" i="10"/>
  <c r="AK61" i="10"/>
  <c r="AG61" i="10"/>
  <c r="AC61" i="10"/>
  <c r="X61" i="10"/>
  <c r="T61" i="10"/>
  <c r="P61" i="10"/>
  <c r="L61" i="10"/>
  <c r="H61" i="10"/>
  <c r="D61" i="10"/>
  <c r="AN61" i="10"/>
  <c r="AJ61" i="10"/>
  <c r="AF61" i="10"/>
  <c r="AB61" i="10"/>
  <c r="W61" i="10"/>
  <c r="S61" i="10"/>
  <c r="O61" i="10"/>
  <c r="K61" i="10"/>
  <c r="G61" i="10"/>
  <c r="AK61" i="9"/>
  <c r="AG61" i="9"/>
  <c r="AC61" i="9"/>
  <c r="X61" i="9"/>
  <c r="T61" i="9"/>
  <c r="P61" i="9"/>
  <c r="L61" i="9"/>
  <c r="H61" i="9"/>
  <c r="D61" i="9"/>
  <c r="AN61" i="9"/>
  <c r="AJ61" i="9"/>
  <c r="AF61" i="9"/>
  <c r="AB61" i="9"/>
  <c r="W61" i="9"/>
  <c r="S61" i="9"/>
  <c r="O61" i="9"/>
  <c r="K61" i="9"/>
  <c r="G61" i="9"/>
  <c r="AM61" i="9"/>
  <c r="AI61" i="9"/>
  <c r="AE61" i="9"/>
  <c r="AA61" i="9"/>
  <c r="V61" i="9"/>
  <c r="R61" i="9"/>
  <c r="N61" i="9"/>
  <c r="J61" i="9"/>
  <c r="F61" i="9"/>
  <c r="AL61" i="9"/>
  <c r="AH61" i="9"/>
  <c r="AD61" i="9"/>
  <c r="Z61" i="9"/>
  <c r="U61" i="9"/>
  <c r="Q61" i="9"/>
  <c r="M61" i="9"/>
  <c r="I61" i="9"/>
  <c r="E61" i="9"/>
  <c r="AN63" i="10"/>
  <c r="AJ63" i="10"/>
  <c r="AF63" i="10"/>
  <c r="AB63" i="10"/>
  <c r="X63" i="10"/>
  <c r="T63" i="10"/>
  <c r="O63" i="10"/>
  <c r="K63" i="10"/>
  <c r="G63" i="10"/>
  <c r="AM63" i="10"/>
  <c r="AI63" i="10"/>
  <c r="AE63" i="10"/>
  <c r="AA63" i="10"/>
  <c r="W63" i="10"/>
  <c r="S63" i="10"/>
  <c r="N63" i="10"/>
  <c r="J63" i="10"/>
  <c r="F63" i="10"/>
  <c r="AL63" i="10"/>
  <c r="AH63" i="10"/>
  <c r="AD63" i="10"/>
  <c r="Z63" i="10"/>
  <c r="V63" i="10"/>
  <c r="R63" i="10"/>
  <c r="M63" i="10"/>
  <c r="I63" i="10"/>
  <c r="E63" i="10"/>
  <c r="AK63" i="10"/>
  <c r="AG63" i="10"/>
  <c r="AC63" i="10"/>
  <c r="Y63" i="10"/>
  <c r="U63" i="10"/>
  <c r="Q63" i="10"/>
  <c r="L63" i="10"/>
  <c r="H63" i="10"/>
  <c r="D63" i="10"/>
  <c r="AL63" i="9"/>
  <c r="AH63" i="9"/>
  <c r="AD63" i="9"/>
  <c r="Z63" i="9"/>
  <c r="V63" i="9"/>
  <c r="R63" i="9"/>
  <c r="M63" i="9"/>
  <c r="I63" i="9"/>
  <c r="E63" i="9"/>
  <c r="AK63" i="9"/>
  <c r="AG63" i="9"/>
  <c r="AC63" i="9"/>
  <c r="Y63" i="9"/>
  <c r="U63" i="9"/>
  <c r="Q63" i="9"/>
  <c r="L63" i="9"/>
  <c r="H63" i="9"/>
  <c r="D63" i="9"/>
  <c r="AN63" i="9"/>
  <c r="AJ63" i="9"/>
  <c r="AF63" i="9"/>
  <c r="AB63" i="9"/>
  <c r="X63" i="9"/>
  <c r="T63" i="9"/>
  <c r="O63" i="9"/>
  <c r="K63" i="9"/>
  <c r="G63" i="9"/>
  <c r="AM63" i="9"/>
  <c r="AI63" i="9"/>
  <c r="AE63" i="9"/>
  <c r="AA63" i="9"/>
  <c r="W63" i="9"/>
  <c r="S63" i="9"/>
  <c r="N63" i="9"/>
  <c r="J63" i="9"/>
  <c r="F63" i="9"/>
  <c r="AK67" i="10"/>
  <c r="AG67" i="10"/>
  <c r="AC67" i="10"/>
  <c r="Y67" i="10"/>
  <c r="U67" i="10"/>
  <c r="Q67" i="10"/>
  <c r="M67" i="10"/>
  <c r="I67" i="10"/>
  <c r="E67" i="10"/>
  <c r="AN67" i="10"/>
  <c r="AJ67" i="10"/>
  <c r="AF67" i="10"/>
  <c r="AB67" i="10"/>
  <c r="X67" i="10"/>
  <c r="T67" i="10"/>
  <c r="P67" i="10"/>
  <c r="L67" i="10"/>
  <c r="H67" i="10"/>
  <c r="D67" i="10"/>
  <c r="AL67" i="10"/>
  <c r="AH67" i="10"/>
  <c r="AD67" i="10"/>
  <c r="Z67" i="10"/>
  <c r="V67" i="10"/>
  <c r="R67" i="10"/>
  <c r="N67" i="10"/>
  <c r="J67" i="10"/>
  <c r="F67" i="10"/>
  <c r="AM67" i="10"/>
  <c r="W67" i="10"/>
  <c r="G67" i="10"/>
  <c r="AI67" i="10"/>
  <c r="S67" i="10"/>
  <c r="AE67" i="10"/>
  <c r="O67" i="10"/>
  <c r="AA67" i="10"/>
  <c r="K67" i="10"/>
  <c r="AL67" i="9"/>
  <c r="AH67" i="9"/>
  <c r="AD67" i="9"/>
  <c r="Z67" i="9"/>
  <c r="V67" i="9"/>
  <c r="R67" i="9"/>
  <c r="N67" i="9"/>
  <c r="J67" i="9"/>
  <c r="F67" i="9"/>
  <c r="AK67" i="9"/>
  <c r="AG67" i="9"/>
  <c r="AC67" i="9"/>
  <c r="Y67" i="9"/>
  <c r="AN67" i="9"/>
  <c r="AJ67" i="9"/>
  <c r="AF67" i="9"/>
  <c r="AB67" i="9"/>
  <c r="X67" i="9"/>
  <c r="T67" i="9"/>
  <c r="P67" i="9"/>
  <c r="L67" i="9"/>
  <c r="H67" i="9"/>
  <c r="D67" i="9"/>
  <c r="AM67" i="9"/>
  <c r="AI67" i="9"/>
  <c r="AE67" i="9"/>
  <c r="AA67" i="9"/>
  <c r="W67" i="9"/>
  <c r="S67" i="9"/>
  <c r="O67" i="9"/>
  <c r="K67" i="9"/>
  <c r="G67" i="9"/>
  <c r="U67" i="9"/>
  <c r="E67" i="9"/>
  <c r="Q67" i="9"/>
  <c r="M67" i="9"/>
  <c r="I67" i="9"/>
  <c r="AK69" i="10"/>
  <c r="AG69" i="10"/>
  <c r="AC69" i="10"/>
  <c r="Y69" i="10"/>
  <c r="U69" i="10"/>
  <c r="Q69" i="10"/>
  <c r="M69" i="10"/>
  <c r="I69" i="10"/>
  <c r="E69" i="10"/>
  <c r="AN69" i="10"/>
  <c r="AJ69" i="10"/>
  <c r="AF69" i="10"/>
  <c r="AB69" i="10"/>
  <c r="X69" i="10"/>
  <c r="T69" i="10"/>
  <c r="P69" i="10"/>
  <c r="L69" i="10"/>
  <c r="H69" i="10"/>
  <c r="D69" i="10"/>
  <c r="AM69" i="10"/>
  <c r="AI69" i="10"/>
  <c r="AE69" i="10"/>
  <c r="AA69" i="10"/>
  <c r="W69" i="10"/>
  <c r="S69" i="10"/>
  <c r="O69" i="10"/>
  <c r="K69" i="10"/>
  <c r="G69" i="10"/>
  <c r="AL69" i="10"/>
  <c r="AH69" i="10"/>
  <c r="AD69" i="10"/>
  <c r="Z69" i="10"/>
  <c r="V69" i="10"/>
  <c r="R69" i="10"/>
  <c r="N69" i="10"/>
  <c r="J69" i="10"/>
  <c r="F69" i="10"/>
  <c r="AM69" i="9"/>
  <c r="AI69" i="9"/>
  <c r="AE69" i="9"/>
  <c r="AA69" i="9"/>
  <c r="W69" i="9"/>
  <c r="S69" i="9"/>
  <c r="N69" i="9"/>
  <c r="J69" i="9"/>
  <c r="F69" i="9"/>
  <c r="AL69" i="9"/>
  <c r="AH69" i="9"/>
  <c r="AD69" i="9"/>
  <c r="Z69" i="9"/>
  <c r="V69" i="9"/>
  <c r="R69" i="9"/>
  <c r="M69" i="9"/>
  <c r="I69" i="9"/>
  <c r="E69" i="9"/>
  <c r="AK69" i="9"/>
  <c r="AG69" i="9"/>
  <c r="AC69" i="9"/>
  <c r="Y69" i="9"/>
  <c r="U69" i="9"/>
  <c r="Q69" i="9"/>
  <c r="L69" i="9"/>
  <c r="H69" i="9"/>
  <c r="D69" i="9"/>
  <c r="AN69" i="9"/>
  <c r="AJ69" i="9"/>
  <c r="AF69" i="9"/>
  <c r="AB69" i="9"/>
  <c r="X69" i="9"/>
  <c r="T69" i="9"/>
  <c r="O69" i="9"/>
  <c r="K69" i="9"/>
  <c r="G69" i="9"/>
  <c r="N28" i="3"/>
  <c r="C66" i="7"/>
  <c r="G66" i="7"/>
  <c r="E67" i="7"/>
  <c r="E50" i="9"/>
  <c r="L50" i="9"/>
  <c r="T50" i="9"/>
  <c r="AG50" i="9"/>
  <c r="C69" i="9" l="1"/>
  <c r="C63" i="9"/>
  <c r="C62" i="10"/>
  <c r="AI73" i="10"/>
  <c r="AG74" i="10"/>
  <c r="AH74" i="10"/>
  <c r="AC74" i="10"/>
  <c r="V74" i="10"/>
  <c r="K74" i="10"/>
  <c r="AA74" i="10"/>
  <c r="D74" i="10"/>
  <c r="C52" i="10"/>
  <c r="T74" i="10"/>
  <c r="AJ74" i="10"/>
  <c r="C56" i="10"/>
  <c r="R72" i="10"/>
  <c r="S72" i="10"/>
  <c r="N72" i="10"/>
  <c r="G72" i="10"/>
  <c r="AM72" i="10"/>
  <c r="P72" i="10"/>
  <c r="AF72" i="10"/>
  <c r="I72" i="10"/>
  <c r="Y72" i="10"/>
  <c r="L73" i="10"/>
  <c r="E73" i="10"/>
  <c r="AN73" i="10"/>
  <c r="AG73" i="10"/>
  <c r="AH73" i="10"/>
  <c r="R73" i="10"/>
  <c r="AJ73" i="10"/>
  <c r="S73" i="10"/>
  <c r="AK73" i="10"/>
  <c r="C59" i="9"/>
  <c r="C59" i="10"/>
  <c r="C60" i="9"/>
  <c r="C69" i="10"/>
  <c r="C61" i="9"/>
  <c r="C62" i="9"/>
  <c r="C58" i="10"/>
  <c r="AM73" i="10"/>
  <c r="I74" i="10"/>
  <c r="J74" i="10"/>
  <c r="E74" i="10"/>
  <c r="AK74" i="10"/>
  <c r="AD74" i="10"/>
  <c r="O74" i="10"/>
  <c r="AE74" i="10"/>
  <c r="H74" i="10"/>
  <c r="X74" i="10"/>
  <c r="AN74" i="10"/>
  <c r="C50" i="9"/>
  <c r="C65" i="10"/>
  <c r="C53" i="10"/>
  <c r="C56" i="9"/>
  <c r="Z72" i="10"/>
  <c r="AA72" i="10"/>
  <c r="V72" i="10"/>
  <c r="O72" i="10"/>
  <c r="D72" i="10"/>
  <c r="C50" i="10"/>
  <c r="T72" i="10"/>
  <c r="AJ72" i="10"/>
  <c r="M72" i="10"/>
  <c r="AC72" i="10"/>
  <c r="C68" i="9"/>
  <c r="C64" i="10"/>
  <c r="C51" i="9"/>
  <c r="T73" i="10"/>
  <c r="M73" i="10"/>
  <c r="H73" i="10"/>
  <c r="I73" i="10"/>
  <c r="F73" i="10"/>
  <c r="W73" i="10"/>
  <c r="G73" i="10"/>
  <c r="X73" i="10"/>
  <c r="C66" i="9"/>
  <c r="C66" i="10"/>
  <c r="C67" i="9"/>
  <c r="C63" i="10"/>
  <c r="C72" i="9"/>
  <c r="C58" i="9"/>
  <c r="Q74" i="10"/>
  <c r="R74" i="10"/>
  <c r="M74" i="10"/>
  <c r="F74" i="10"/>
  <c r="AL74" i="10"/>
  <c r="S74" i="10"/>
  <c r="AI74" i="10"/>
  <c r="L74" i="10"/>
  <c r="AB74" i="10"/>
  <c r="C53" i="9"/>
  <c r="AH72" i="10"/>
  <c r="AI72" i="10"/>
  <c r="AD72" i="10"/>
  <c r="W72" i="10"/>
  <c r="H72" i="10"/>
  <c r="X72" i="10"/>
  <c r="AN72" i="10"/>
  <c r="Q72" i="10"/>
  <c r="AG72" i="10"/>
  <c r="C64" i="9"/>
  <c r="AC73" i="10"/>
  <c r="V73" i="10"/>
  <c r="Q73" i="10"/>
  <c r="J73" i="10"/>
  <c r="AA73" i="10"/>
  <c r="K73" i="10"/>
  <c r="AB73" i="10"/>
  <c r="C73" i="9"/>
  <c r="C70" i="10"/>
  <c r="C67" i="10"/>
  <c r="C61" i="10"/>
  <c r="C57" i="9"/>
  <c r="C57" i="10"/>
  <c r="C55" i="9"/>
  <c r="C55" i="10"/>
  <c r="C54" i="10"/>
  <c r="U73" i="10"/>
  <c r="Y74" i="10"/>
  <c r="Z74" i="10"/>
  <c r="U74" i="10"/>
  <c r="N74" i="10"/>
  <c r="G74" i="10"/>
  <c r="W74" i="10"/>
  <c r="AM74" i="10"/>
  <c r="P74" i="10"/>
  <c r="AF74" i="10"/>
  <c r="C65" i="9"/>
  <c r="J72" i="10"/>
  <c r="K72" i="10"/>
  <c r="F72" i="10"/>
  <c r="AL72" i="10"/>
  <c r="AE72" i="10"/>
  <c r="L72" i="10"/>
  <c r="AB72" i="10"/>
  <c r="E72" i="10"/>
  <c r="U72" i="10"/>
  <c r="AK72" i="10"/>
  <c r="C68" i="10"/>
  <c r="D73" i="10"/>
  <c r="C51" i="10"/>
  <c r="AL73" i="10"/>
  <c r="AD73" i="10"/>
  <c r="Y73" i="10"/>
  <c r="Z73" i="10"/>
  <c r="N73" i="10"/>
  <c r="AE73" i="10"/>
  <c r="O73" i="10"/>
  <c r="AF73" i="10"/>
  <c r="C70" i="9"/>
  <c r="C60" i="10"/>
  <c r="C74" i="10" l="1"/>
  <c r="C73" i="10"/>
  <c r="C72"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Q1" authorId="0" shapeId="0" xr:uid="{00000000-0006-0000-0000-000001000000}">
      <text>
        <r>
          <rPr>
            <sz val="10"/>
            <color rgb="FF000000"/>
            <rFont val="Arial"/>
          </rPr>
          <t>Add extra sources as notes on the cell.</t>
        </r>
      </text>
    </comment>
    <comment ref="R1" authorId="0" shapeId="0" xr:uid="{00000000-0006-0000-0000-000002000000}">
      <text>
        <r>
          <rPr>
            <sz val="10"/>
            <color rgb="FF000000"/>
            <rFont val="Arial"/>
          </rPr>
          <t>Add extra sources as notes on the cell.</t>
        </r>
      </text>
    </comment>
    <comment ref="S1" authorId="0" shapeId="0" xr:uid="{00000000-0006-0000-0000-000003000000}">
      <text>
        <r>
          <rPr>
            <sz val="10"/>
            <color rgb="FF000000"/>
            <rFont val="Arial"/>
          </rPr>
          <t xml:space="preserve">Renamed this to additional info due to API compatibility issues.
</t>
        </r>
      </text>
    </comment>
    <comment ref="M41" authorId="0" shapeId="0" xr:uid="{00000000-0006-0000-0000-000004000000}">
      <text>
        <r>
          <rPr>
            <sz val="10"/>
            <color rgb="FF000000"/>
            <rFont val="Arial"/>
          </rPr>
          <t xml:space="preserve">Wife's Cousin
</t>
        </r>
      </text>
    </comment>
    <comment ref="R41" authorId="0" shapeId="0" xr:uid="{00000000-0006-0000-0000-000005000000}">
      <text>
        <r>
          <rPr>
            <sz val="10"/>
            <color rgb="FF000000"/>
            <rFont val="Arial"/>
          </rPr>
          <t xml:space="preserve">Health Bulletin - 7th March
</t>
        </r>
      </text>
    </comment>
    <comment ref="Q57" authorId="0" shapeId="0" xr:uid="{00000000-0006-0000-0000-000006000000}">
      <text>
        <r>
          <rPr>
            <sz val="10"/>
            <color rgb="FF000000"/>
            <rFont val="Arial"/>
          </rPr>
          <t xml:space="preserve">https://www.youtube.com/watch?v=nbRt4nZp1TA
</t>
        </r>
      </text>
    </comment>
    <comment ref="Q58" authorId="0" shapeId="0" xr:uid="{00000000-0006-0000-0000-000007000000}">
      <text>
        <r>
          <rPr>
            <sz val="10"/>
            <color rgb="FF000000"/>
            <rFont val="Arial"/>
          </rPr>
          <t xml:space="preserve">https://www.youtube.com/watch?v=nbRt4nZp1TA
</t>
        </r>
      </text>
    </comment>
    <comment ref="S109" authorId="0" shapeId="0" xr:uid="{00000000-0006-0000-0000-000008000000}">
      <text>
        <r>
          <rPr>
            <sz val="10"/>
            <color rgb="FF000000"/>
            <rFont val="Arial"/>
          </rPr>
          <t>http://dhs.kerala.gov.in/wp-content/uploads/2020/03/Daily-Bulletin-HFWD-English-28th-March.pdf</t>
        </r>
      </text>
    </comment>
    <comment ref="B119" authorId="0" shapeId="0" xr:uid="{00000000-0006-0000-0000-000009000000}">
      <text>
        <r>
          <rPr>
            <sz val="10"/>
            <color rgb="FF000000"/>
            <rFont val="Arial"/>
          </rPr>
          <t xml:space="preserve">District code for Malappuram is MA. But authorites follow the naming convention MLP-x
</t>
        </r>
      </text>
    </comment>
    <comment ref="B131" authorId="0" shapeId="0" xr:uid="{00000000-0006-0000-0000-00000A000000}">
      <text>
        <r>
          <rPr>
            <sz val="10"/>
            <color rgb="FF000000"/>
            <rFont val="Arial"/>
          </rPr>
          <t xml:space="preserve">Migrated to Singapore
</t>
        </r>
      </text>
    </comment>
    <comment ref="F152" authorId="0" shapeId="0" xr:uid="{00000000-0006-0000-0000-00000B000000}">
      <text>
        <r>
          <rPr>
            <sz val="10"/>
            <color rgb="FF000000"/>
            <rFont val="Arial"/>
          </rPr>
          <t>Son of Railway Employee</t>
        </r>
      </text>
    </comment>
    <comment ref="S1057" authorId="0" shapeId="0" xr:uid="{00000000-0006-0000-0000-00000C000000}">
      <text>
        <r>
          <rPr>
            <sz val="10"/>
            <color rgb="FF000000"/>
            <rFont val="Arial"/>
          </rPr>
          <t xml:space="preserve">http://dhs.kerala.gov.in/wp-content/uploads/2020/04/Daily-Bulletin-HFWD-English-April-4th.pdf
</t>
        </r>
      </text>
    </comment>
    <comment ref="S1058" authorId="0" shapeId="0" xr:uid="{00000000-0006-0000-0000-00000D000000}">
      <text>
        <r>
          <rPr>
            <sz val="10"/>
            <color rgb="FF000000"/>
            <rFont val="Arial"/>
          </rPr>
          <t xml:space="preserve">http://dhs.kerala.gov.in/wp-content/uploads/2020/04/Daily-Bulletin-HFWD-English-April-4th.pdf
</t>
        </r>
      </text>
    </comment>
    <comment ref="S1062" authorId="0" shapeId="0" xr:uid="{00000000-0006-0000-0000-00000E000000}">
      <text>
        <r>
          <rPr>
            <sz val="10"/>
            <color rgb="FF000000"/>
            <rFont val="Arial"/>
          </rPr>
          <t xml:space="preserve">http://dhs.kerala.gov.in/wp-content/uploads/2020/04/Daily-Bulletin-HFWD-English-April-5-1.pdf
</t>
        </r>
      </text>
    </comment>
    <comment ref="S1063" authorId="0" shapeId="0" xr:uid="{00000000-0006-0000-0000-00000F000000}">
      <text>
        <r>
          <rPr>
            <sz val="10"/>
            <color rgb="FF000000"/>
            <rFont val="Arial"/>
          </rPr>
          <t xml:space="preserve">http://dhs.kerala.gov.in/wp-content/uploads/2020/04/Daily-Bulletin-HFWD-English-April-4th.pdf
</t>
        </r>
      </text>
    </comment>
    <comment ref="S1064" authorId="0" shapeId="0" xr:uid="{00000000-0006-0000-0000-000010000000}">
      <text>
        <r>
          <rPr>
            <sz val="10"/>
            <color rgb="FF000000"/>
            <rFont val="Arial"/>
          </rPr>
          <t>http://dhs.kerala.gov.in/wp-content/uploads/2020/04/Daily-Bulletin-HFWD-English-April-4th.pdf</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L1" authorId="0" shapeId="0" xr:uid="{00000000-0006-0000-0100-000001000000}">
      <text>
        <r>
          <rPr>
            <sz val="10"/>
            <color rgb="FF000000"/>
            <rFont val="Arial"/>
          </rPr>
          <t>Add extra sources as notes on the cell.</t>
        </r>
      </text>
    </comment>
    <comment ref="M1" authorId="0" shapeId="0" xr:uid="{00000000-0006-0000-0100-000002000000}">
      <text>
        <r>
          <rPr>
            <sz val="10"/>
            <color rgb="FF000000"/>
            <rFont val="Arial"/>
          </rPr>
          <t>Add extra sources as notes on the cell.</t>
        </r>
      </text>
    </comment>
    <comment ref="N1" authorId="0" shapeId="0" xr:uid="{00000000-0006-0000-0100-000003000000}">
      <text>
        <r>
          <rPr>
            <sz val="10"/>
            <color rgb="FF000000"/>
            <rFont val="Arial"/>
          </rPr>
          <t xml:space="preserve">Renamed this to additional info due to API compatibility issues.
</t>
        </r>
      </text>
    </comment>
    <comment ref="G281" authorId="0" shapeId="0" xr:uid="{00000000-0006-0000-0100-000004000000}">
      <text>
        <r>
          <rPr>
            <sz val="10"/>
            <color rgb="FF000000"/>
            <rFont val="Arial"/>
          </rPr>
          <t xml:space="preserve">admitted in kozhikode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D13" authorId="0" shapeId="0" xr:uid="{00000000-0006-0000-0500-000001000000}">
      <text>
        <r>
          <rPr>
            <sz val="10"/>
            <color rgb="FF000000"/>
            <rFont val="Arial"/>
          </rPr>
          <t>2 taken to delhi</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R3" authorId="0" shapeId="0" xr:uid="{00000000-0006-0000-0700-000001000000}">
      <text>
        <r>
          <rPr>
            <sz val="10"/>
            <color rgb="FF000000"/>
            <rFont val="Arial"/>
          </rPr>
          <t xml:space="preserve">Palgarh+Raigad merged here
</t>
        </r>
      </text>
    </comment>
    <comment ref="T3" authorId="0" shapeId="0" xr:uid="{00000000-0006-0000-0700-000002000000}">
      <text>
        <r>
          <rPr>
            <sz val="10"/>
            <color rgb="FF000000"/>
            <rFont val="Arial"/>
          </rPr>
          <t>73 Mumbai
2 Panvel
4 Vasai-Virar
1 Palgarh
https://arogya.maharashtra.gov.in/pdf/pressnote28.pdf</t>
        </r>
      </text>
    </comment>
    <comment ref="V3" authorId="0" shapeId="0" xr:uid="{00000000-0006-0000-0700-000003000000}">
      <text>
        <r>
          <rPr>
            <sz val="10"/>
            <color rgb="FF000000"/>
            <rFont val="Arial"/>
          </rPr>
          <t>51 Mumbai
2 Panvel
1 Vasai-Virar
1 Palgarh</t>
        </r>
      </text>
    </comment>
    <comment ref="X3" authorId="0" shapeId="0" xr:uid="{00000000-0006-0000-0700-000004000000}">
      <text>
        <r>
          <rPr>
            <sz val="10"/>
            <color rgb="FF000000"/>
            <rFont val="Arial"/>
          </rPr>
          <t xml:space="preserve">49 Mumbai
2 Panvel
1 Vasai-Virar
</t>
        </r>
      </text>
    </comment>
    <comment ref="Z3" authorId="0" shapeId="0" xr:uid="{00000000-0006-0000-0700-000005000000}">
      <text>
        <r>
          <rPr>
            <sz val="10"/>
            <color rgb="FF000000"/>
            <rFont val="Arial"/>
          </rPr>
          <t xml:space="preserve">48 Mumbai
2 Panvel
1 Vasai-Virar
</t>
        </r>
      </text>
    </comment>
    <comment ref="AB3" authorId="0" shapeId="0" xr:uid="{00000000-0006-0000-0700-000006000000}">
      <text>
        <r>
          <rPr>
            <sz val="10"/>
            <color rgb="FF000000"/>
            <rFont val="Arial"/>
          </rPr>
          <t>41 Mumbai
1 Panvel
1 Vasai-Virar</t>
        </r>
      </text>
    </comment>
    <comment ref="AD3" authorId="0" shapeId="0" xr:uid="{00000000-0006-0000-0700-000007000000}">
      <text>
        <r>
          <rPr>
            <sz val="10"/>
            <color rgb="FF000000"/>
            <rFont val="Arial"/>
          </rPr>
          <t xml:space="preserve">35 Mumbai
4 Kalyan
1 Panvel
1 Vasai-Virar
</t>
        </r>
      </text>
    </comment>
    <comment ref="AF3" authorId="0" shapeId="0" xr:uid="{00000000-0006-0000-0700-000008000000}">
      <text>
        <r>
          <rPr>
            <sz val="10"/>
            <color rgb="FF000000"/>
            <rFont val="Arial"/>
          </rPr>
          <t>24 Mumbai
4 Kalyan
1 Panvel</t>
        </r>
      </text>
    </comment>
    <comment ref="AH3" authorId="0" shapeId="0" xr:uid="{00000000-0006-0000-0700-000009000000}">
      <text>
        <r>
          <rPr>
            <sz val="10"/>
            <color rgb="FF000000"/>
            <rFont val="Arial"/>
          </rPr>
          <t xml:space="preserve">19 Mumbai
4 Kalyan
1 Panvel
</t>
        </r>
      </text>
    </comment>
    <comment ref="AJ3" authorId="0" shapeId="0" xr:uid="{00000000-0006-0000-0700-00000A000000}">
      <text>
        <r>
          <rPr>
            <sz val="10"/>
            <color rgb="FF000000"/>
            <rFont val="Arial"/>
          </rPr>
          <t>11 Mumbai
3 Kalyan
1 Raigad</t>
        </r>
      </text>
    </comment>
    <comment ref="AL3" authorId="0" shapeId="0" xr:uid="{00000000-0006-0000-0700-00000B000000}">
      <text>
        <r>
          <rPr>
            <sz val="10"/>
            <color rgb="FF000000"/>
            <rFont val="Arial"/>
          </rPr>
          <t xml:space="preserve">3 Kalyan
9 Mumbai
1 Raigad
</t>
        </r>
      </text>
    </comment>
    <comment ref="AN3" authorId="0" shapeId="0" xr:uid="{00000000-0006-0000-0700-00000C000000}">
      <text>
        <r>
          <rPr>
            <sz val="10"/>
            <color rgb="FF000000"/>
            <rFont val="Arial"/>
          </rPr>
          <t xml:space="preserve">8 Mumbai
3 Kalyan
1 Raigad
</t>
        </r>
      </text>
    </comment>
    <comment ref="AP3" authorId="0" shapeId="0" xr:uid="{00000000-0006-0000-0700-00000D000000}">
      <text>
        <r>
          <rPr>
            <sz val="10"/>
            <color rgb="FF000000"/>
            <rFont val="Arial"/>
          </rPr>
          <t>7 Mumbai
3 Kalyan
1 Raigad</t>
        </r>
      </text>
    </comment>
    <comment ref="AR3" authorId="0" shapeId="0" xr:uid="{00000000-0006-0000-0700-00000E000000}">
      <text>
        <r>
          <rPr>
            <sz val="10"/>
            <color rgb="FF000000"/>
            <rFont val="Arial"/>
          </rPr>
          <t>6 Mumbai
3 Kalyan
1 Raigad</t>
        </r>
      </text>
    </comment>
    <comment ref="AT3" authorId="0" shapeId="0" xr:uid="{00000000-0006-0000-0700-00000F000000}">
      <text>
        <r>
          <rPr>
            <sz val="10"/>
            <color rgb="FF000000"/>
            <rFont val="Arial"/>
          </rPr>
          <t>5 Mumbai
1 Raigad
1Kalyan</t>
        </r>
      </text>
    </comment>
    <comment ref="T4" authorId="0" shapeId="0" xr:uid="{00000000-0006-0000-0700-000010000000}">
      <text>
        <r>
          <rPr>
            <sz val="10"/>
            <color rgb="FF000000"/>
            <rFont val="Arial"/>
          </rPr>
          <t>19 Pune
12 Pimpri
1 Pune Rural</t>
        </r>
      </text>
    </comment>
    <comment ref="V4" authorId="0" shapeId="0" xr:uid="{00000000-0006-0000-0700-000011000000}">
      <text>
        <r>
          <rPr>
            <sz val="10"/>
            <color rgb="FF000000"/>
            <rFont val="Arial"/>
          </rPr>
          <t>13 Pimpri
18 Pune
1 Pune Rural
http://arogya.maharashtra.gov.in/pdf/pressnote27.pdf</t>
        </r>
      </text>
    </comment>
    <comment ref="X4" authorId="0" shapeId="0" xr:uid="{00000000-0006-0000-0700-000012000000}">
      <text>
        <r>
          <rPr>
            <sz val="10"/>
            <color rgb="FF000000"/>
            <rFont val="Arial"/>
          </rPr>
          <t>12 Pimpri
18 Pune
1 Pune Rural
http://arogya.maharashtra.gov.in/pdf/pressnote26.pdf</t>
        </r>
      </text>
    </comment>
    <comment ref="Z4" authorId="0" shapeId="0" xr:uid="{00000000-0006-0000-0700-000013000000}">
      <text>
        <r>
          <rPr>
            <sz val="10"/>
            <color rgb="FF000000"/>
            <rFont val="Arial"/>
          </rPr>
          <t>12 Pimpri
18 Pune
1 Pune Rural
http://arogya.maharashtra.gov.in/pdf/pressnote25.pdf</t>
        </r>
      </text>
    </comment>
    <comment ref="AB4" authorId="0" shapeId="0" xr:uid="{00000000-0006-0000-0700-000014000000}">
      <text>
        <r>
          <rPr>
            <sz val="10"/>
            <color rgb="FF000000"/>
            <rFont val="Arial"/>
          </rPr>
          <t>12 Pimpri
18 Pune
1 Pune Rural
http://arogya.maharashtra.gov.in/pdf/pressnote24.pdf</t>
        </r>
      </text>
    </comment>
    <comment ref="AD4" authorId="0" shapeId="0" xr:uid="{00000000-0006-0000-0700-000015000000}">
      <text>
        <r>
          <rPr>
            <sz val="10"/>
            <color rgb="FF000000"/>
            <rFont val="Arial"/>
          </rPr>
          <t>12 Pimpri
16 Pune
http://arogya.maharashtra.gov.in/pdf/pressnote23.pdf</t>
        </r>
      </text>
    </comment>
    <comment ref="AF4" authorId="0" shapeId="0" xr:uid="{00000000-0006-0000-0700-000016000000}">
      <text>
        <r>
          <rPr>
            <sz val="10"/>
            <color rgb="FF000000"/>
            <rFont val="Arial"/>
          </rPr>
          <t>12 pimpri
15
 pune
https://arogya.maharashtra.gov.in/pdf/pressnote22.pdf</t>
        </r>
      </text>
    </comment>
    <comment ref="AH4" authorId="0" shapeId="0" xr:uid="{00000000-0006-0000-0700-000017000000}">
      <text>
        <r>
          <rPr>
            <sz val="10"/>
            <color rgb="FF000000"/>
            <rFont val="Arial"/>
          </rPr>
          <t>12 Pimpri
11 Pune
https://arogya.maharashtra.gov.in/pdf/pressnote21.pdf</t>
        </r>
      </text>
    </comment>
    <comment ref="AJ4" authorId="0" shapeId="0" xr:uid="{00000000-0006-0000-0700-000018000000}">
      <text>
        <r>
          <rPr>
            <sz val="10"/>
            <color rgb="FF000000"/>
            <rFont val="Arial"/>
          </rPr>
          <t xml:space="preserve">12 Pimpri
9 Pune
</t>
        </r>
      </text>
    </comment>
    <comment ref="AL4" authorId="0" shapeId="0" xr:uid="{00000000-0006-0000-0700-000019000000}">
      <text>
        <r>
          <rPr>
            <sz val="10"/>
            <color rgb="FF000000"/>
            <rFont val="Arial"/>
          </rPr>
          <t xml:space="preserve">11 Pimpri
8 Pune
</t>
        </r>
      </text>
    </comment>
    <comment ref="AN4" authorId="0" shapeId="0" xr:uid="{00000000-0006-0000-0700-00001A000000}">
      <text>
        <r>
          <rPr>
            <sz val="10"/>
            <color rgb="FF000000"/>
            <rFont val="Arial"/>
          </rPr>
          <t>11 Pimpri
8 Pune
https://twitter.com/rajeshtope11/status/1240315844724264960/photo/1</t>
        </r>
      </text>
    </comment>
    <comment ref="AP4" authorId="0" shapeId="0" xr:uid="{00000000-0006-0000-0700-00001B000000}">
      <text>
        <r>
          <rPr>
            <sz val="10"/>
            <color rgb="FF000000"/>
            <rFont val="Arial"/>
          </rPr>
          <t xml:space="preserve">10 Pimpri
7 Pune
https://twitter.com/rajeshtope11/status/1239909839062491137?s=20
</t>
        </r>
      </text>
    </comment>
    <comment ref="AR4" authorId="0" shapeId="0" xr:uid="{00000000-0006-0000-0700-00001C000000}">
      <text>
        <r>
          <rPr>
            <sz val="10"/>
            <color rgb="FF000000"/>
            <rFont val="Arial"/>
          </rPr>
          <t>9 Pimpri
7 Pune
https://twitter.com/rajeshtope11/status/1239521236717154306?s=20</t>
        </r>
      </text>
    </comment>
    <comment ref="AT4" authorId="0" shapeId="0" xr:uid="{00000000-0006-0000-0700-00001D000000}">
      <text>
        <r>
          <rPr>
            <sz val="10"/>
            <color rgb="FF000000"/>
            <rFont val="Arial"/>
          </rPr>
          <t>8 Pimpri
7 Pune
https://twitter.com/rajeshtope11/status/1239212298964627456?s=20</t>
        </r>
      </text>
    </comment>
    <comment ref="T6" authorId="0" shapeId="0" xr:uid="{00000000-0006-0000-0700-00001E000000}">
      <text>
        <r>
          <rPr>
            <sz val="10"/>
            <color rgb="FF000000"/>
            <rFont val="Arial"/>
          </rPr>
          <t>7 Kalyan-Dombivli
6 Navi Mumbai
5 Thane
1 UIlasnagar</t>
        </r>
      </text>
    </comment>
    <comment ref="V6" authorId="0" shapeId="0" xr:uid="{00000000-0006-0000-0700-00001F000000}">
      <text>
        <r>
          <rPr>
            <sz val="10"/>
            <color rgb="FF000000"/>
            <rFont val="Arial"/>
          </rPr>
          <t>6 Navi Mumbai
6 Kalyan-Dombivli
5 Thane
1 UIlasnagar</t>
        </r>
      </text>
    </comment>
    <comment ref="X6" authorId="0" shapeId="0" xr:uid="{00000000-0006-0000-0700-000020000000}">
      <text>
        <r>
          <rPr>
            <sz val="10"/>
            <color rgb="FF000000"/>
            <rFont val="Arial"/>
          </rPr>
          <t>6 Navi Mumbai
6 Kalyan-Dombivli
3 Thane
1 UIlasnagar</t>
        </r>
      </text>
    </comment>
    <comment ref="Z6" authorId="0" shapeId="0" xr:uid="{00000000-0006-0000-0700-000021000000}">
      <text>
        <r>
          <rPr>
            <sz val="10"/>
            <color rgb="FF000000"/>
            <rFont val="Arial"/>
          </rPr>
          <t>6 Navi Mumbai
6 Kalyan-Dombivli
3 Thane
1 UIlasnagar</t>
        </r>
      </text>
    </comment>
    <comment ref="AB6" authorId="0" shapeId="0" xr:uid="{00000000-0006-0000-0700-000022000000}">
      <text>
        <r>
          <rPr>
            <sz val="10"/>
            <color rgb="FF000000"/>
            <rFont val="Arial"/>
          </rPr>
          <t xml:space="preserve">5 Kalyan-Dombivli
5 Navi Mumbai
3 Thane
1 Ullasnagar
</t>
        </r>
      </text>
    </comment>
    <comment ref="AD6" authorId="0" shapeId="0" xr:uid="{00000000-0006-0000-0700-000023000000}">
      <text>
        <r>
          <rPr>
            <sz val="10"/>
            <color rgb="FF000000"/>
            <rFont val="Arial"/>
          </rPr>
          <t>5 Navi Mumbai
2 Thane
1 Ullasnagar</t>
        </r>
      </text>
    </comment>
    <comment ref="AF6" authorId="0" shapeId="0" xr:uid="{00000000-0006-0000-0700-000024000000}">
      <text>
        <r>
          <rPr>
            <sz val="10"/>
            <color rgb="FF000000"/>
            <rFont val="Arial"/>
          </rPr>
          <t xml:space="preserve">4 Navi Mumbai
1 Thane
1 Ullasnagar
</t>
        </r>
      </text>
    </comment>
    <comment ref="AH6" authorId="0" shapeId="0" xr:uid="{00000000-0006-0000-0700-000025000000}">
      <text>
        <r>
          <rPr>
            <sz val="10"/>
            <color rgb="FF000000"/>
            <rFont val="Arial"/>
          </rPr>
          <t>3 Navi Mumbai
1 Thane
1 Ullas nagar
https://arogya.maharashtra.gov.in/pdf/pressnote20.pdf</t>
        </r>
      </text>
    </comment>
    <comment ref="AJ6" authorId="0" shapeId="0" xr:uid="{00000000-0006-0000-0700-000026000000}">
      <text>
        <r>
          <rPr>
            <sz val="10"/>
            <color rgb="FF000000"/>
            <rFont val="Arial"/>
          </rPr>
          <t>3 Navi Mumbai
1 Thane
1 Ullas nagar
https://arogya.maharashtra.gov.in/pdf/pressnote20.pdf</t>
        </r>
      </text>
    </comment>
    <comment ref="AL6" authorId="0" shapeId="0" xr:uid="{00000000-0006-0000-0700-000027000000}">
      <text>
        <r>
          <rPr>
            <sz val="10"/>
            <color rgb="FF000000"/>
            <rFont val="Arial"/>
          </rPr>
          <t>3 Navi Mumbai
1 Thane
1 ullasnagar
https://arogya.maharashtra.gov.in/pdf/pressnote19.pdf</t>
        </r>
      </text>
    </comment>
    <comment ref="AN6" authorId="0" shapeId="0" xr:uid="{00000000-0006-0000-0700-000028000000}">
      <text>
        <r>
          <rPr>
            <sz val="10"/>
            <color rgb="FF000000"/>
            <rFont val="Arial"/>
          </rPr>
          <t xml:space="preserve">3 Navi Mumbai
1 Thane
</t>
        </r>
      </text>
    </comment>
    <comment ref="AP6" authorId="0" shapeId="0" xr:uid="{00000000-0006-0000-0700-000029000000}">
      <text>
        <r>
          <rPr>
            <sz val="10"/>
            <color rgb="FF000000"/>
            <rFont val="Arial"/>
          </rPr>
          <t xml:space="preserve">3 Navi Mumbai
1 Thane
</t>
        </r>
      </text>
    </comment>
    <comment ref="AR6" authorId="0" shapeId="0" xr:uid="{00000000-0006-0000-0700-00002A000000}">
      <text>
        <r>
          <rPr>
            <sz val="10"/>
            <color rgb="FF000000"/>
            <rFont val="Arial"/>
          </rPr>
          <t xml:space="preserve">3 Navi Mumbai
1 Thane
</t>
        </r>
      </text>
    </comment>
    <comment ref="AT6" authorId="0" shapeId="0" xr:uid="{00000000-0006-0000-0700-00002B000000}">
      <text>
        <r>
          <rPr>
            <sz val="10"/>
            <color rgb="FF000000"/>
            <rFont val="Arial"/>
          </rPr>
          <t>1 Thane
1 Navi Mumbai</t>
        </r>
      </text>
    </comment>
    <comment ref="Z22" authorId="0" shapeId="0" xr:uid="{00000000-0006-0000-0700-00002C000000}">
      <text>
        <r>
          <rPr>
            <sz val="10"/>
            <color rgb="FF000000"/>
            <rFont val="Arial"/>
          </rPr>
          <t>2 Panvel</t>
        </r>
      </text>
    </comment>
    <comment ref="AH22" authorId="0" shapeId="0" xr:uid="{00000000-0006-0000-0700-00002D000000}">
      <text>
        <r>
          <rPr>
            <sz val="10"/>
            <color rgb="FF000000"/>
            <rFont val="Arial"/>
          </rPr>
          <t>1 Panvel</t>
        </r>
      </text>
    </comment>
    <comment ref="T23" authorId="0" shapeId="0" xr:uid="{00000000-0006-0000-0700-00002E000000}">
      <text>
        <r>
          <rPr>
            <sz val="10"/>
            <color rgb="FF000000"/>
            <rFont val="Arial"/>
          </rPr>
          <t>4 Vasai-Virar
1 Palgarh
Merged with Mumbai</t>
        </r>
      </text>
    </comment>
    <comment ref="V23" authorId="0" shapeId="0" xr:uid="{00000000-0006-0000-0700-00002F000000}">
      <text>
        <r>
          <rPr>
            <sz val="10"/>
            <color rgb="FF000000"/>
            <rFont val="Arial"/>
          </rPr>
          <t>1 Vasai-Virar
1 Palgarh
Merged with Mumbai</t>
        </r>
      </text>
    </comment>
    <comment ref="AD23" authorId="0" shapeId="0" xr:uid="{00000000-0006-0000-0700-000030000000}">
      <text>
        <r>
          <rPr>
            <sz val="10"/>
            <color rgb="FF000000"/>
            <rFont val="Arial"/>
          </rPr>
          <t xml:space="preserve">Vasai-Virar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B51" authorId="0" shapeId="0" xr:uid="{00000000-0006-0000-0A00-000001000000}">
      <text>
        <r>
          <rPr>
            <sz val="10"/>
            <color rgb="FF000000"/>
            <rFont val="Arial"/>
          </rPr>
          <t>P135</t>
        </r>
      </text>
    </comment>
    <comment ref="B52" authorId="0" shapeId="0" xr:uid="{00000000-0006-0000-0A00-000002000000}">
      <text>
        <r>
          <rPr>
            <sz val="10"/>
            <color rgb="FF000000"/>
            <rFont val="Arial"/>
          </rPr>
          <t xml:space="preserve">P151
</t>
        </r>
      </text>
    </comment>
    <comment ref="B53" authorId="0" shapeId="0" xr:uid="{00000000-0006-0000-0A00-000003000000}">
      <text>
        <r>
          <rPr>
            <sz val="10"/>
            <color rgb="FF000000"/>
            <rFont val="Arial"/>
          </rPr>
          <t xml:space="preserve">P285
</t>
        </r>
      </text>
    </comment>
    <comment ref="B55" authorId="0" shapeId="0" xr:uid="{00000000-0006-0000-0A00-000004000000}">
      <text>
        <r>
          <rPr>
            <sz val="10"/>
            <color rgb="FF000000"/>
            <rFont val="Arial"/>
          </rPr>
          <t>P259</t>
        </r>
      </text>
    </comment>
    <comment ref="B56" authorId="0" shapeId="0" xr:uid="{00000000-0006-0000-0A00-000005000000}">
      <text>
        <r>
          <rPr>
            <sz val="10"/>
            <color rgb="FF000000"/>
            <rFont val="Arial"/>
          </rPr>
          <t xml:space="preserve">P262
</t>
        </r>
      </text>
    </comment>
    <comment ref="B58" authorId="0" shapeId="0" xr:uid="{00000000-0006-0000-0A00-000006000000}">
      <text>
        <r>
          <rPr>
            <sz val="10"/>
            <color rgb="FF000000"/>
            <rFont val="Arial"/>
          </rPr>
          <t xml:space="preserve">P287
</t>
        </r>
      </text>
    </comment>
    <comment ref="B59" authorId="0" shapeId="0" xr:uid="{00000000-0006-0000-0A00-000007000000}">
      <text>
        <r>
          <rPr>
            <sz val="10"/>
            <color rgb="FF000000"/>
            <rFont val="Arial"/>
          </rPr>
          <t>P287</t>
        </r>
      </text>
    </comment>
    <comment ref="B60" authorId="0" shapeId="0" xr:uid="{00000000-0006-0000-0A00-000008000000}">
      <text>
        <r>
          <rPr>
            <sz val="10"/>
            <color rgb="FF000000"/>
            <rFont val="Arial"/>
          </rPr>
          <t>P287</t>
        </r>
      </text>
    </comment>
    <comment ref="B63" authorId="0" shapeId="0" xr:uid="{00000000-0006-0000-0A00-000009000000}">
      <text>
        <r>
          <rPr>
            <sz val="10"/>
            <color rgb="FF000000"/>
            <rFont val="Arial"/>
          </rPr>
          <t xml:space="preserve">P204-205
</t>
        </r>
      </text>
    </comment>
    <comment ref="B65" authorId="0" shapeId="0" xr:uid="{00000000-0006-0000-0A00-00000A000000}">
      <text>
        <r>
          <rPr>
            <sz val="10"/>
            <color rgb="FF000000"/>
            <rFont val="Arial"/>
          </rPr>
          <t>P259</t>
        </r>
      </text>
    </comment>
    <comment ref="B66" authorId="0" shapeId="0" xr:uid="{00000000-0006-0000-0A00-00000B000000}">
      <text>
        <r>
          <rPr>
            <sz val="10"/>
            <color rgb="FF000000"/>
            <rFont val="Arial"/>
          </rPr>
          <t xml:space="preserve">P301-303
</t>
        </r>
      </text>
    </comment>
    <comment ref="B67" authorId="0" shapeId="0" xr:uid="{00000000-0006-0000-0A00-00000C000000}">
      <text>
        <r>
          <rPr>
            <sz val="10"/>
            <color rgb="FF000000"/>
            <rFont val="Arial"/>
          </rPr>
          <t>P301-303</t>
        </r>
      </text>
    </comment>
    <comment ref="B68" authorId="0" shapeId="0" xr:uid="{00000000-0006-0000-0A00-00000D000000}">
      <text>
        <r>
          <rPr>
            <sz val="10"/>
            <color rgb="FF000000"/>
            <rFont val="Arial"/>
          </rPr>
          <t xml:space="preserve">P325
</t>
        </r>
      </text>
    </comment>
    <comment ref="B70" authorId="0" shapeId="0" xr:uid="{00000000-0006-0000-0A00-00000E000000}">
      <text>
        <r>
          <rPr>
            <sz val="10"/>
            <color rgb="FF000000"/>
            <rFont val="Arial"/>
          </rPr>
          <t>P325</t>
        </r>
      </text>
    </comment>
    <comment ref="B72" authorId="0" shapeId="0" xr:uid="{00000000-0006-0000-0A00-00000F000000}">
      <text>
        <r>
          <rPr>
            <sz val="10"/>
            <color rgb="FF000000"/>
            <rFont val="Arial"/>
          </rPr>
          <t xml:space="preserve">P329
</t>
        </r>
      </text>
    </comment>
    <comment ref="B74" authorId="0" shapeId="0" xr:uid="{00000000-0006-0000-0A00-000010000000}">
      <text>
        <r>
          <rPr>
            <sz val="10"/>
            <color rgb="FF000000"/>
            <rFont val="Arial"/>
          </rPr>
          <t xml:space="preserve">P331
</t>
        </r>
      </text>
    </comment>
    <comment ref="B75" authorId="0" shapeId="0" xr:uid="{00000000-0006-0000-0A00-000011000000}">
      <text>
        <r>
          <rPr>
            <sz val="10"/>
            <color rgb="FF000000"/>
            <rFont val="Arial"/>
          </rPr>
          <t xml:space="preserve">P331
</t>
        </r>
      </text>
    </comment>
    <comment ref="B76" authorId="0" shapeId="0" xr:uid="{00000000-0006-0000-0A00-000012000000}">
      <text>
        <r>
          <rPr>
            <sz val="10"/>
            <color rgb="FF000000"/>
            <rFont val="Arial"/>
          </rPr>
          <t>P334</t>
        </r>
      </text>
    </comment>
    <comment ref="B77" authorId="0" shapeId="0" xr:uid="{00000000-0006-0000-0A00-000013000000}">
      <text>
        <r>
          <rPr>
            <sz val="10"/>
            <color rgb="FF000000"/>
            <rFont val="Arial"/>
          </rPr>
          <t xml:space="preserve">P331
</t>
        </r>
      </text>
    </comment>
    <comment ref="B78" authorId="0" shapeId="0" xr:uid="{00000000-0006-0000-0A00-000014000000}">
      <text>
        <r>
          <rPr>
            <sz val="10"/>
            <color rgb="FF000000"/>
            <rFont val="Arial"/>
          </rPr>
          <t xml:space="preserve">P261-266
</t>
        </r>
      </text>
    </comment>
    <comment ref="B79" authorId="0" shapeId="0" xr:uid="{00000000-0006-0000-0A00-000015000000}">
      <text>
        <r>
          <rPr>
            <sz val="10"/>
            <color rgb="FF000000"/>
            <rFont val="Arial"/>
          </rPr>
          <t xml:space="preserve">P261-266
</t>
        </r>
      </text>
    </comment>
    <comment ref="B80" authorId="0" shapeId="0" xr:uid="{00000000-0006-0000-0A00-000016000000}">
      <text>
        <r>
          <rPr>
            <sz val="10"/>
            <color rgb="FF000000"/>
            <rFont val="Arial"/>
          </rPr>
          <t>P333</t>
        </r>
      </text>
    </comment>
    <comment ref="B81" authorId="0" shapeId="0" xr:uid="{00000000-0006-0000-0A00-000017000000}">
      <text>
        <r>
          <rPr>
            <sz val="10"/>
            <color rgb="FF000000"/>
            <rFont val="Arial"/>
          </rPr>
          <t xml:space="preserve">P334
</t>
        </r>
      </text>
    </comment>
    <comment ref="B84" authorId="0" shapeId="0" xr:uid="{00000000-0006-0000-0A00-000018000000}">
      <text>
        <r>
          <rPr>
            <sz val="10"/>
            <color rgb="FF000000"/>
            <rFont val="Arial"/>
          </rPr>
          <t xml:space="preserve">P336
</t>
        </r>
      </text>
    </comment>
    <comment ref="B85" authorId="0" shapeId="0" xr:uid="{00000000-0006-0000-0A00-000019000000}">
      <text>
        <r>
          <rPr>
            <sz val="10"/>
            <color rgb="FF000000"/>
            <rFont val="Arial"/>
          </rPr>
          <t xml:space="preserve">
Conflicting confirmed date</t>
        </r>
      </text>
    </comment>
    <comment ref="B86" authorId="0" shapeId="0" xr:uid="{00000000-0006-0000-0A00-00001A000000}">
      <text>
        <r>
          <rPr>
            <sz val="10"/>
            <color rgb="FF000000"/>
            <rFont val="Arial"/>
          </rPr>
          <t>P270</t>
        </r>
      </text>
    </comment>
    <comment ref="B87" authorId="0" shapeId="0" xr:uid="{00000000-0006-0000-0A00-00001B000000}">
      <text>
        <r>
          <rPr>
            <sz val="10"/>
            <color rgb="FF000000"/>
            <rFont val="Arial"/>
          </rPr>
          <t xml:space="preserve">from P337 onwards
</t>
        </r>
      </text>
    </comment>
    <comment ref="B89" authorId="0" shapeId="0" xr:uid="{00000000-0006-0000-0A00-00001C000000}">
      <text>
        <r>
          <rPr>
            <sz val="10"/>
            <color rgb="FF000000"/>
            <rFont val="Arial"/>
          </rPr>
          <t xml:space="preserve">P336
</t>
        </r>
      </text>
    </comment>
    <comment ref="B90" authorId="0" shapeId="0" xr:uid="{00000000-0006-0000-0A00-00001D000000}">
      <text>
        <r>
          <rPr>
            <sz val="10"/>
            <color rgb="FF000000"/>
            <rFont val="Arial"/>
          </rPr>
          <t>conflicting district and city with p348</t>
        </r>
      </text>
    </comment>
    <comment ref="B91" authorId="0" shapeId="0" xr:uid="{00000000-0006-0000-0A00-00001E000000}">
      <text>
        <r>
          <rPr>
            <sz val="10"/>
            <color rgb="FF000000"/>
            <rFont val="Arial"/>
          </rPr>
          <t>P390</t>
        </r>
      </text>
    </comment>
    <comment ref="B92" authorId="0" shapeId="0" xr:uid="{00000000-0006-0000-0A00-00001F000000}">
      <text>
        <r>
          <rPr>
            <sz val="10"/>
            <color rgb="FF000000"/>
            <rFont val="Arial"/>
          </rPr>
          <t xml:space="preserve">
Conflicting confirmed date
</t>
        </r>
      </text>
    </comment>
    <comment ref="B95" authorId="0" shapeId="0" xr:uid="{00000000-0006-0000-0A00-000020000000}">
      <text>
        <r>
          <rPr>
            <sz val="10"/>
            <color rgb="FF000000"/>
            <rFont val="Arial"/>
          </rPr>
          <t xml:space="preserve">p362
</t>
        </r>
      </text>
    </comment>
    <comment ref="B96" authorId="0" shapeId="0" xr:uid="{00000000-0006-0000-0A00-000021000000}">
      <text>
        <r>
          <rPr>
            <sz val="10"/>
            <color rgb="FF000000"/>
            <rFont val="Arial"/>
          </rPr>
          <t xml:space="preserve">P362
</t>
        </r>
      </text>
    </comment>
    <comment ref="B97" authorId="0" shapeId="0" xr:uid="{00000000-0006-0000-0A00-000022000000}">
      <text>
        <r>
          <rPr>
            <sz val="10"/>
            <color rgb="FF000000"/>
            <rFont val="Arial"/>
          </rPr>
          <t xml:space="preserve">P293
</t>
        </r>
      </text>
    </comment>
    <comment ref="B98" authorId="0" shapeId="0" xr:uid="{00000000-0006-0000-0A00-000023000000}">
      <text>
        <r>
          <rPr>
            <sz val="10"/>
            <color rgb="FF000000"/>
            <rFont val="Arial"/>
          </rPr>
          <t xml:space="preserve">P293
</t>
        </r>
      </text>
    </comment>
    <comment ref="B101" authorId="0" shapeId="0" xr:uid="{00000000-0006-0000-0A00-000024000000}">
      <text>
        <r>
          <rPr>
            <sz val="10"/>
            <color rgb="FF000000"/>
            <rFont val="Arial"/>
          </rPr>
          <t xml:space="preserve">P373
</t>
        </r>
      </text>
    </comment>
    <comment ref="B102" authorId="0" shapeId="0" xr:uid="{00000000-0006-0000-0A00-000025000000}">
      <text>
        <r>
          <rPr>
            <sz val="10"/>
            <color rgb="FF000000"/>
            <rFont val="Arial"/>
          </rPr>
          <t xml:space="preserve">P327
</t>
        </r>
      </text>
    </comment>
    <comment ref="B103" authorId="0" shapeId="0" xr:uid="{00000000-0006-0000-0A00-000026000000}">
      <text>
        <r>
          <rPr>
            <sz val="10"/>
            <color rgb="FF000000"/>
            <rFont val="Arial"/>
          </rPr>
          <t xml:space="preserve">P373
</t>
        </r>
      </text>
    </comment>
    <comment ref="B104" authorId="0" shapeId="0" xr:uid="{00000000-0006-0000-0A00-000027000000}">
      <text>
        <r>
          <rPr>
            <sz val="10"/>
            <color rgb="FF000000"/>
            <rFont val="Arial"/>
          </rPr>
          <t xml:space="preserve">P386,387 P374-381
</t>
        </r>
      </text>
    </comment>
    <comment ref="B105" authorId="0" shapeId="0" xr:uid="{00000000-0006-0000-0A00-000028000000}">
      <text>
        <r>
          <rPr>
            <sz val="10"/>
            <color rgb="FF000000"/>
            <rFont val="Arial"/>
          </rPr>
          <t xml:space="preserve">P373
</t>
        </r>
      </text>
    </comment>
    <comment ref="B106" authorId="0" shapeId="0" xr:uid="{00000000-0006-0000-0A00-000029000000}">
      <text>
        <r>
          <rPr>
            <sz val="10"/>
            <color rgb="FF000000"/>
            <rFont val="Arial"/>
          </rPr>
          <t xml:space="preserve">P389,390
</t>
        </r>
      </text>
    </comment>
    <comment ref="B110" authorId="0" shapeId="0" xr:uid="{00000000-0006-0000-0A00-00002A000000}">
      <text>
        <r>
          <rPr>
            <sz val="10"/>
            <color rgb="FF000000"/>
            <rFont val="Arial"/>
          </rPr>
          <t xml:space="preserve">P389,P390
</t>
        </r>
      </text>
    </comment>
    <comment ref="B111" authorId="0" shapeId="0" xr:uid="{00000000-0006-0000-0A00-00002B000000}">
      <text>
        <r>
          <rPr>
            <sz val="10"/>
            <color rgb="FF000000"/>
            <rFont val="Arial"/>
          </rPr>
          <t xml:space="preserve">P373
</t>
        </r>
      </text>
    </comment>
    <comment ref="B112" authorId="0" shapeId="0" xr:uid="{00000000-0006-0000-0A00-00002C000000}">
      <text>
        <r>
          <rPr>
            <sz val="10"/>
            <color rgb="FF000000"/>
            <rFont val="Arial"/>
          </rPr>
          <t xml:space="preserve">P391
</t>
        </r>
      </text>
    </comment>
    <comment ref="B113" authorId="0" shapeId="0" xr:uid="{00000000-0006-0000-0A00-00002D000000}">
      <text>
        <r>
          <rPr>
            <sz val="10"/>
            <color rgb="FF000000"/>
            <rFont val="Arial"/>
          </rPr>
          <t xml:space="preserve">P392
</t>
        </r>
      </text>
    </comment>
    <comment ref="B114" authorId="0" shapeId="0" xr:uid="{00000000-0006-0000-0A00-00002E000000}">
      <text>
        <r>
          <rPr>
            <sz val="10"/>
            <color rgb="FF000000"/>
            <rFont val="Arial"/>
          </rPr>
          <t xml:space="preserve">P393
</t>
        </r>
      </text>
    </comment>
    <comment ref="B116" authorId="0" shapeId="0" xr:uid="{00000000-0006-0000-0A00-00002F000000}">
      <text>
        <r>
          <rPr>
            <sz val="10"/>
            <color rgb="FF000000"/>
            <rFont val="Arial"/>
          </rPr>
          <t xml:space="preserve">P373
</t>
        </r>
      </text>
    </comment>
    <comment ref="B117" authorId="0" shapeId="0" xr:uid="{00000000-0006-0000-0A00-000030000000}">
      <text>
        <r>
          <rPr>
            <sz val="10"/>
            <color rgb="FF000000"/>
            <rFont val="Arial"/>
          </rPr>
          <t xml:space="preserve">P395
</t>
        </r>
      </text>
    </comment>
    <comment ref="B121" authorId="0" shapeId="0" xr:uid="{00000000-0006-0000-0A00-000031000000}">
      <text>
        <r>
          <rPr>
            <sz val="10"/>
            <color rgb="FF000000"/>
            <rFont val="Arial"/>
          </rPr>
          <t>P424</t>
        </r>
      </text>
    </comment>
    <comment ref="B122" authorId="0" shapeId="0" xr:uid="{00000000-0006-0000-0A00-000032000000}">
      <text>
        <r>
          <rPr>
            <sz val="10"/>
            <color rgb="FF000000"/>
            <rFont val="Arial"/>
          </rPr>
          <t xml:space="preserve">P424
</t>
        </r>
      </text>
    </comment>
    <comment ref="B124" authorId="0" shapeId="0" xr:uid="{00000000-0006-0000-0A00-000033000000}">
      <text>
        <r>
          <rPr>
            <sz val="10"/>
            <color rgb="FF000000"/>
            <rFont val="Arial"/>
          </rPr>
          <t xml:space="preserve">P424
</t>
        </r>
      </text>
    </comment>
    <comment ref="B125" authorId="0" shapeId="0" xr:uid="{00000000-0006-0000-0A00-000034000000}">
      <text>
        <r>
          <rPr>
            <sz val="10"/>
            <color rgb="FF000000"/>
            <rFont val="Arial"/>
          </rPr>
          <t xml:space="preserve">P201
</t>
        </r>
      </text>
    </comment>
    <comment ref="B127" authorId="0" shapeId="0" xr:uid="{00000000-0006-0000-0A00-000035000000}">
      <text>
        <r>
          <rPr>
            <sz val="10"/>
            <color rgb="FF000000"/>
            <rFont val="Arial"/>
          </rPr>
          <t xml:space="preserve">P431-433
</t>
        </r>
      </text>
    </comment>
    <comment ref="B130" authorId="0" shapeId="0" xr:uid="{00000000-0006-0000-0A00-000036000000}">
      <text>
        <r>
          <rPr>
            <sz val="10"/>
            <color rgb="FF000000"/>
            <rFont val="Arial"/>
          </rPr>
          <t xml:space="preserve">P431-433
</t>
        </r>
      </text>
    </comment>
    <comment ref="B131" authorId="0" shapeId="0" xr:uid="{00000000-0006-0000-0A00-000037000000}">
      <text>
        <r>
          <rPr>
            <sz val="10"/>
            <color rgb="FF000000"/>
            <rFont val="Arial"/>
          </rPr>
          <t>P431-433</t>
        </r>
      </text>
    </comment>
    <comment ref="B132" authorId="0" shapeId="0" xr:uid="{00000000-0006-0000-0A00-000038000000}">
      <text>
        <r>
          <rPr>
            <sz val="10"/>
            <color rgb="FF000000"/>
            <rFont val="Arial"/>
          </rPr>
          <t xml:space="preserve">P431-433
</t>
        </r>
      </text>
    </comment>
    <comment ref="B133" authorId="0" shapeId="0" xr:uid="{00000000-0006-0000-0A00-000039000000}">
      <text>
        <r>
          <rPr>
            <sz val="10"/>
            <color rgb="FF000000"/>
            <rFont val="Arial"/>
          </rPr>
          <t xml:space="preserve">P431-433
</t>
        </r>
      </text>
    </comment>
    <comment ref="B136" authorId="0" shapeId="0" xr:uid="{00000000-0006-0000-0A00-00003A000000}">
      <text>
        <r>
          <rPr>
            <sz val="10"/>
            <color rgb="FF000000"/>
            <rFont val="Arial"/>
          </rPr>
          <t xml:space="preserve">Conflictinf date with P73
</t>
        </r>
      </text>
    </comment>
    <comment ref="B139" authorId="0" shapeId="0" xr:uid="{00000000-0006-0000-0A00-00003B000000}">
      <text>
        <r>
          <rPr>
            <sz val="10"/>
            <color rgb="FF000000"/>
            <rFont val="Arial"/>
          </rPr>
          <t xml:space="preserve">P437
</t>
        </r>
      </text>
    </comment>
    <comment ref="B141" authorId="0" shapeId="0" xr:uid="{00000000-0006-0000-0A00-00003C000000}">
      <text>
        <r>
          <rPr>
            <sz val="10"/>
            <color rgb="FF000000"/>
            <rFont val="Arial"/>
          </rPr>
          <t xml:space="preserve">P51
</t>
        </r>
      </text>
    </comment>
    <comment ref="B144" authorId="0" shapeId="0" xr:uid="{00000000-0006-0000-0A00-00003D000000}">
      <text>
        <r>
          <rPr>
            <sz val="10"/>
            <color rgb="FF000000"/>
            <rFont val="Arial"/>
          </rPr>
          <t xml:space="preserve">P438
</t>
        </r>
      </text>
    </comment>
    <comment ref="B145" authorId="0" shapeId="0" xr:uid="{00000000-0006-0000-0A00-00003E000000}">
      <text>
        <r>
          <rPr>
            <sz val="10"/>
            <color rgb="FF000000"/>
            <rFont val="Arial"/>
          </rPr>
          <t xml:space="preserve">P327
</t>
        </r>
      </text>
    </comment>
    <comment ref="B146" authorId="0" shapeId="0" xr:uid="{00000000-0006-0000-0A00-00003F000000}">
      <text>
        <r>
          <rPr>
            <sz val="10"/>
            <color rgb="FF000000"/>
            <rFont val="Arial"/>
          </rPr>
          <t xml:space="preserve">P438
</t>
        </r>
      </text>
    </comment>
    <comment ref="B148" authorId="0" shapeId="0" xr:uid="{00000000-0006-0000-0A00-000040000000}">
      <text>
        <r>
          <rPr>
            <sz val="10"/>
            <color rgb="FF000000"/>
            <rFont val="Arial"/>
          </rPr>
          <t>P505</t>
        </r>
      </text>
    </comment>
    <comment ref="B150" authorId="0" shapeId="0" xr:uid="{00000000-0006-0000-0A00-000041000000}">
      <text>
        <r>
          <rPr>
            <sz val="10"/>
            <color rgb="FF000000"/>
            <rFont val="Arial"/>
          </rPr>
          <t>P420-430</t>
        </r>
      </text>
    </comment>
    <comment ref="B155" authorId="0" shapeId="0" xr:uid="{00000000-0006-0000-0A00-000042000000}">
      <text>
        <r>
          <rPr>
            <sz val="10"/>
            <color rgb="FF000000"/>
            <rFont val="Arial"/>
          </rPr>
          <t>P488-489</t>
        </r>
      </text>
    </comment>
    <comment ref="B157" authorId="0" shapeId="0" xr:uid="{00000000-0006-0000-0A00-000043000000}">
      <text>
        <r>
          <rPr>
            <sz val="10"/>
            <color rgb="FF000000"/>
            <rFont val="Arial"/>
          </rPr>
          <t>P327</t>
        </r>
      </text>
    </comment>
    <comment ref="B158" authorId="0" shapeId="0" xr:uid="{00000000-0006-0000-0A00-000044000000}">
      <text>
        <r>
          <rPr>
            <sz val="10"/>
            <color rgb="FF000000"/>
            <rFont val="Arial"/>
          </rPr>
          <t>P487</t>
        </r>
      </text>
    </comment>
    <comment ref="B162" authorId="0" shapeId="0" xr:uid="{00000000-0006-0000-0A00-000045000000}">
      <text>
        <r>
          <rPr>
            <sz val="10"/>
            <color rgb="FF000000"/>
            <rFont val="Arial"/>
          </rPr>
          <t>P485</t>
        </r>
      </text>
    </comment>
    <comment ref="B163" authorId="0" shapeId="0" xr:uid="{00000000-0006-0000-0A00-000046000000}">
      <text>
        <r>
          <rPr>
            <sz val="10"/>
            <color rgb="FF000000"/>
            <rFont val="Arial"/>
          </rPr>
          <t>P488</t>
        </r>
      </text>
    </comment>
    <comment ref="B164" authorId="0" shapeId="0" xr:uid="{00000000-0006-0000-0A00-000047000000}">
      <text>
        <r>
          <rPr>
            <sz val="10"/>
            <color rgb="FF000000"/>
            <rFont val="Arial"/>
          </rPr>
          <t>P327</t>
        </r>
      </text>
    </comment>
    <comment ref="B165" authorId="0" shapeId="0" xr:uid="{00000000-0006-0000-0A00-000048000000}">
      <text>
        <r>
          <rPr>
            <sz val="10"/>
            <color rgb="FF000000"/>
            <rFont val="Arial"/>
          </rPr>
          <t>P487</t>
        </r>
      </text>
    </comment>
    <comment ref="B166" authorId="0" shapeId="0" xr:uid="{00000000-0006-0000-0A00-000049000000}">
      <text>
        <r>
          <rPr>
            <sz val="10"/>
            <color rgb="FF000000"/>
            <rFont val="Arial"/>
          </rPr>
          <t>P493</t>
        </r>
      </text>
    </comment>
    <comment ref="B171" authorId="0" shapeId="0" xr:uid="{00000000-0006-0000-0A00-00004A000000}">
      <text>
        <r>
          <rPr>
            <sz val="10"/>
            <color rgb="FF000000"/>
            <rFont val="Arial"/>
          </rPr>
          <t>P485</t>
        </r>
      </text>
    </comment>
    <comment ref="B172" authorId="0" shapeId="0" xr:uid="{00000000-0006-0000-0A00-00004B000000}">
      <text>
        <r>
          <rPr>
            <sz val="10"/>
            <color rgb="FF000000"/>
            <rFont val="Arial"/>
          </rPr>
          <t>P493</t>
        </r>
      </text>
    </comment>
    <comment ref="B173" authorId="0" shapeId="0" xr:uid="{00000000-0006-0000-0A00-00004C000000}">
      <text>
        <r>
          <rPr>
            <sz val="10"/>
            <color rgb="FF000000"/>
            <rFont val="Arial"/>
          </rPr>
          <t>P500-502</t>
        </r>
      </text>
    </comment>
    <comment ref="B174" authorId="0" shapeId="0" xr:uid="{00000000-0006-0000-0A00-00004D000000}">
      <text>
        <r>
          <rPr>
            <sz val="10"/>
            <color rgb="FF000000"/>
            <rFont val="Arial"/>
          </rPr>
          <t>P500-502</t>
        </r>
      </text>
    </comment>
    <comment ref="B175" authorId="0" shapeId="0" xr:uid="{00000000-0006-0000-0A00-00004E000000}">
      <text>
        <r>
          <rPr>
            <sz val="10"/>
            <color rgb="FF000000"/>
            <rFont val="Arial"/>
          </rPr>
          <t>P504</t>
        </r>
      </text>
    </comment>
    <comment ref="B176" authorId="0" shapeId="0" xr:uid="{00000000-0006-0000-0A00-00004F000000}">
      <text>
        <r>
          <rPr>
            <sz val="10"/>
            <color rgb="FF000000"/>
            <rFont val="Arial"/>
          </rPr>
          <t xml:space="preserve">P500-502
</t>
        </r>
      </text>
    </comment>
    <comment ref="B177" authorId="0" shapeId="0" xr:uid="{00000000-0006-0000-0A00-000050000000}">
      <text>
        <r>
          <rPr>
            <sz val="10"/>
            <color rgb="FF000000"/>
            <rFont val="Arial"/>
          </rPr>
          <t>P327</t>
        </r>
      </text>
    </comment>
    <comment ref="B178" authorId="0" shapeId="0" xr:uid="{00000000-0006-0000-0A00-000051000000}">
      <text>
        <r>
          <rPr>
            <sz val="10"/>
            <color rgb="FF000000"/>
            <rFont val="Arial"/>
          </rPr>
          <t>P487</t>
        </r>
      </text>
    </comment>
    <comment ref="B179" authorId="0" shapeId="0" xr:uid="{00000000-0006-0000-0A00-000052000000}">
      <text>
        <r>
          <rPr>
            <sz val="10"/>
            <color rgb="FF000000"/>
            <rFont val="Arial"/>
          </rPr>
          <t>P500-502</t>
        </r>
      </text>
    </comment>
    <comment ref="B180" authorId="0" shapeId="0" xr:uid="{00000000-0006-0000-0A00-000053000000}">
      <text>
        <r>
          <rPr>
            <sz val="10"/>
            <color rgb="FF000000"/>
            <rFont val="Arial"/>
          </rPr>
          <t>P504</t>
        </r>
      </text>
    </comment>
    <comment ref="B181" authorId="0" shapeId="0" xr:uid="{00000000-0006-0000-0A00-000054000000}">
      <text>
        <r>
          <rPr>
            <sz val="10"/>
            <color rgb="FF000000"/>
            <rFont val="Arial"/>
          </rPr>
          <t xml:space="preserve">P500-502
</t>
        </r>
      </text>
    </comment>
    <comment ref="B182" authorId="0" shapeId="0" xr:uid="{00000000-0006-0000-0A00-000055000000}">
      <text>
        <r>
          <rPr>
            <sz val="10"/>
            <color rgb="FF000000"/>
            <rFont val="Arial"/>
          </rPr>
          <t xml:space="preserve">P486
</t>
        </r>
      </text>
    </comment>
    <comment ref="B183" authorId="0" shapeId="0" xr:uid="{00000000-0006-0000-0A00-000056000000}">
      <text>
        <r>
          <rPr>
            <sz val="10"/>
            <color rgb="FF000000"/>
            <rFont val="Arial"/>
          </rPr>
          <t xml:space="preserve">P500-502
</t>
        </r>
      </text>
    </comment>
    <comment ref="B186" authorId="0" shapeId="0" xr:uid="{00000000-0006-0000-0A00-000057000000}">
      <text>
        <r>
          <rPr>
            <sz val="10"/>
            <color rgb="FF000000"/>
            <rFont val="Arial"/>
          </rPr>
          <t>P502</t>
        </r>
      </text>
    </comment>
    <comment ref="B189" authorId="0" shapeId="0" xr:uid="{00000000-0006-0000-0A00-000058000000}">
      <text>
        <r>
          <rPr>
            <sz val="10"/>
            <color rgb="FF000000"/>
            <rFont val="Arial"/>
          </rPr>
          <t>Updated City and District, Moved previous city to notes</t>
        </r>
      </text>
    </comment>
    <comment ref="B194" authorId="0" shapeId="0" xr:uid="{00000000-0006-0000-0A00-000059000000}">
      <text>
        <r>
          <rPr>
            <sz val="10"/>
            <color rgb="FF000000"/>
            <rFont val="Arial"/>
          </rPr>
          <t xml:space="preserve">This person apparently predicts future
</t>
        </r>
      </text>
    </comment>
    <comment ref="B211" authorId="0" shapeId="0" xr:uid="{00000000-0006-0000-0A00-00005A000000}">
      <text>
        <r>
          <rPr>
            <sz val="10"/>
            <color rgb="FF000000"/>
            <rFont val="Arial"/>
          </rPr>
          <t xml:space="preserve">P71 Waiting for confimation
</t>
        </r>
      </text>
    </comment>
    <comment ref="B212" authorId="0" shapeId="0" xr:uid="{00000000-0006-0000-0A00-00005B000000}">
      <text>
        <r>
          <rPr>
            <sz val="10"/>
            <color rgb="FF000000"/>
            <rFont val="Arial"/>
          </rPr>
          <t xml:space="preserve">P71 waiting for confirmation
</t>
        </r>
      </text>
    </comment>
    <comment ref="B224" authorId="0" shapeId="0" xr:uid="{00000000-0006-0000-0A00-00005C000000}">
      <text>
        <r>
          <rPr>
            <sz val="10"/>
            <color rgb="FF000000"/>
            <rFont val="Arial"/>
          </rPr>
          <t xml:space="preserve">P513
</t>
        </r>
      </text>
    </comment>
    <comment ref="B226" authorId="0" shapeId="0" xr:uid="{00000000-0006-0000-0A00-00005D000000}">
      <text>
        <r>
          <rPr>
            <sz val="10"/>
            <color rgb="FF000000"/>
            <rFont val="Arial"/>
          </rPr>
          <t xml:space="preserve">P514
</t>
        </r>
      </text>
    </comment>
    <comment ref="B260" authorId="0" shapeId="0" xr:uid="{00000000-0006-0000-0A00-00005E000000}">
      <text>
        <r>
          <rPr>
            <sz val="10"/>
            <color rgb="FF000000"/>
            <rFont val="Arial"/>
          </rPr>
          <t>P524</t>
        </r>
      </text>
    </comment>
    <comment ref="B261" authorId="0" shapeId="0" xr:uid="{00000000-0006-0000-0A00-00005F000000}">
      <text>
        <r>
          <rPr>
            <sz val="10"/>
            <color rgb="FF000000"/>
            <rFont val="Arial"/>
          </rPr>
          <t>P525</t>
        </r>
      </text>
    </comment>
    <comment ref="B262" authorId="0" shapeId="0" xr:uid="{00000000-0006-0000-0A00-000060000000}">
      <text>
        <r>
          <rPr>
            <sz val="10"/>
            <color rgb="FF000000"/>
            <rFont val="Arial"/>
          </rPr>
          <t>P526</t>
        </r>
      </text>
    </comment>
    <comment ref="B266" authorId="0" shapeId="0" xr:uid="{00000000-0006-0000-0A00-000061000000}">
      <text>
        <r>
          <rPr>
            <sz val="10"/>
            <color rgb="FF000000"/>
            <rFont val="Arial"/>
          </rPr>
          <t>P524-526</t>
        </r>
      </text>
    </comment>
    <comment ref="B267" authorId="0" shapeId="0" xr:uid="{00000000-0006-0000-0A00-000062000000}">
      <text>
        <r>
          <rPr>
            <sz val="10"/>
            <color rgb="FF000000"/>
            <rFont val="Arial"/>
          </rPr>
          <t>P535-537</t>
        </r>
      </text>
    </comment>
    <comment ref="B294" authorId="0" shapeId="0" xr:uid="{00000000-0006-0000-0A00-000063000000}">
      <text>
        <r>
          <rPr>
            <sz val="10"/>
            <color rgb="FF000000"/>
            <rFont val="Arial"/>
          </rPr>
          <t>P535-537</t>
        </r>
      </text>
    </comment>
    <comment ref="B295" authorId="0" shapeId="0" xr:uid="{00000000-0006-0000-0A00-000064000000}">
      <text>
        <r>
          <rPr>
            <sz val="10"/>
            <color rgb="FF000000"/>
            <rFont val="Arial"/>
          </rPr>
          <t>P535-537</t>
        </r>
      </text>
    </comment>
    <comment ref="B296" authorId="0" shapeId="0" xr:uid="{00000000-0006-0000-0A00-000065000000}">
      <text>
        <r>
          <rPr>
            <sz val="10"/>
            <color rgb="FF000000"/>
            <rFont val="Arial"/>
          </rPr>
          <t>P535-537</t>
        </r>
      </text>
    </comment>
    <comment ref="B297" authorId="0" shapeId="0" xr:uid="{00000000-0006-0000-0A00-000066000000}">
      <text>
        <r>
          <rPr>
            <sz val="10"/>
            <color rgb="FF000000"/>
            <rFont val="Arial"/>
          </rPr>
          <t>P535-537</t>
        </r>
      </text>
    </comment>
    <comment ref="B300" authorId="0" shapeId="0" xr:uid="{00000000-0006-0000-0A00-000067000000}">
      <text>
        <r>
          <rPr>
            <sz val="10"/>
            <color rgb="FF000000"/>
            <rFont val="Arial"/>
          </rPr>
          <t>P535-537</t>
        </r>
      </text>
    </comment>
    <comment ref="B302" authorId="0" shapeId="0" xr:uid="{00000000-0006-0000-0A00-000068000000}">
      <text>
        <r>
          <rPr>
            <sz val="10"/>
            <color rgb="FF000000"/>
            <rFont val="Arial"/>
          </rPr>
          <t>P524</t>
        </r>
      </text>
    </comment>
    <comment ref="B303" authorId="0" shapeId="0" xr:uid="{00000000-0006-0000-0A00-000069000000}">
      <text>
        <r>
          <rPr>
            <sz val="10"/>
            <color rgb="FF000000"/>
            <rFont val="Arial"/>
          </rPr>
          <t>P525</t>
        </r>
      </text>
    </comment>
    <comment ref="B304" authorId="0" shapeId="0" xr:uid="{00000000-0006-0000-0A00-00006A000000}">
      <text>
        <r>
          <rPr>
            <sz val="10"/>
            <color rgb="FF000000"/>
            <rFont val="Arial"/>
          </rPr>
          <t>P526</t>
        </r>
      </text>
    </comment>
    <comment ref="B306" authorId="0" shapeId="0" xr:uid="{00000000-0006-0000-0A00-00006B000000}">
      <text>
        <r>
          <rPr>
            <sz val="10"/>
            <color rgb="FF000000"/>
            <rFont val="Arial"/>
          </rPr>
          <t>P524</t>
        </r>
      </text>
    </comment>
    <comment ref="B307" authorId="0" shapeId="0" xr:uid="{00000000-0006-0000-0A00-00006C000000}">
      <text>
        <r>
          <rPr>
            <sz val="10"/>
            <color rgb="FF000000"/>
            <rFont val="Arial"/>
          </rPr>
          <t>P525</t>
        </r>
      </text>
    </comment>
    <comment ref="B308" authorId="0" shapeId="0" xr:uid="{00000000-0006-0000-0A00-00006D000000}">
      <text>
        <r>
          <rPr>
            <sz val="10"/>
            <color rgb="FF000000"/>
            <rFont val="Arial"/>
          </rPr>
          <t>P526</t>
        </r>
      </text>
    </comment>
    <comment ref="B309" authorId="0" shapeId="0" xr:uid="{00000000-0006-0000-0A00-00006E000000}">
      <text>
        <r>
          <rPr>
            <sz val="10"/>
            <color rgb="FF000000"/>
            <rFont val="Arial"/>
          </rPr>
          <t>P535-537</t>
        </r>
      </text>
    </comment>
    <comment ref="B377" authorId="0" shapeId="0" xr:uid="{00000000-0006-0000-0A00-00006F000000}">
      <text>
        <r>
          <rPr>
            <sz val="10"/>
            <color rgb="FF000000"/>
            <rFont val="Arial"/>
          </rPr>
          <t>P502</t>
        </r>
      </text>
    </comment>
    <comment ref="B378" authorId="0" shapeId="0" xr:uid="{00000000-0006-0000-0A00-000070000000}">
      <text>
        <r>
          <rPr>
            <sz val="10"/>
            <color rgb="FF000000"/>
            <rFont val="Arial"/>
          </rPr>
          <t>P502</t>
        </r>
      </text>
    </comment>
    <comment ref="B379" authorId="0" shapeId="0" xr:uid="{00000000-0006-0000-0A00-000071000000}">
      <text>
        <r>
          <rPr>
            <sz val="10"/>
            <color rgb="FF000000"/>
            <rFont val="Arial"/>
          </rPr>
          <t>P502</t>
        </r>
      </text>
    </comment>
    <comment ref="B380" authorId="0" shapeId="0" xr:uid="{00000000-0006-0000-0A00-000072000000}">
      <text>
        <r>
          <rPr>
            <sz val="10"/>
            <color rgb="FF000000"/>
            <rFont val="Arial"/>
          </rPr>
          <t>P502</t>
        </r>
      </text>
    </comment>
    <comment ref="B790" authorId="0" shapeId="0" xr:uid="{00000000-0006-0000-0A00-000073000000}">
      <text>
        <r>
          <rPr>
            <sz val="10"/>
            <color rgb="FF000000"/>
            <rFont val="Arial"/>
          </rPr>
          <t>651-653</t>
        </r>
      </text>
    </comment>
    <comment ref="B791" authorId="0" shapeId="0" xr:uid="{00000000-0006-0000-0A00-000074000000}">
      <text>
        <r>
          <rPr>
            <sz val="10"/>
            <color rgb="FF000000"/>
            <rFont val="Arial"/>
          </rPr>
          <t>651</t>
        </r>
      </text>
    </comment>
    <comment ref="B792" authorId="0" shapeId="0" xr:uid="{00000000-0006-0000-0A00-000075000000}">
      <text>
        <r>
          <rPr>
            <sz val="10"/>
            <color rgb="FF000000"/>
            <rFont val="Arial"/>
          </rPr>
          <t>652</t>
        </r>
      </text>
    </comment>
    <comment ref="B793" authorId="0" shapeId="0" xr:uid="{00000000-0006-0000-0A00-000076000000}">
      <text>
        <r>
          <rPr>
            <sz val="10"/>
            <color rgb="FF000000"/>
            <rFont val="Arial"/>
          </rPr>
          <t>653</t>
        </r>
      </text>
    </comment>
    <comment ref="B794" authorId="0" shapeId="0" xr:uid="{00000000-0006-0000-0A00-000077000000}">
      <text>
        <r>
          <rPr>
            <sz val="10"/>
            <color rgb="FF000000"/>
            <rFont val="Arial"/>
          </rPr>
          <t>430</t>
        </r>
      </text>
    </comment>
    <comment ref="B796" authorId="0" shapeId="0" xr:uid="{00000000-0006-0000-0A00-000078000000}">
      <text>
        <r>
          <rPr>
            <sz val="10"/>
            <color rgb="FF000000"/>
            <rFont val="Arial"/>
          </rPr>
          <t>430</t>
        </r>
      </text>
    </comment>
    <comment ref="B801" authorId="0" shapeId="0" xr:uid="{00000000-0006-0000-0A00-000079000000}">
      <text>
        <r>
          <rPr>
            <sz val="10"/>
            <color rgb="FF000000"/>
            <rFont val="Arial"/>
          </rPr>
          <t>370</t>
        </r>
      </text>
    </comment>
    <comment ref="B803" authorId="0" shapeId="0" xr:uid="{00000000-0006-0000-0A00-00007A000000}">
      <text>
        <r>
          <rPr>
            <sz val="10"/>
            <color rgb="FF000000"/>
            <rFont val="Arial"/>
          </rPr>
          <t>430</t>
        </r>
      </text>
    </comment>
    <comment ref="B804" authorId="0" shapeId="0" xr:uid="{00000000-0006-0000-0A00-00007B000000}">
      <text>
        <r>
          <rPr>
            <sz val="10"/>
            <color rgb="FF000000"/>
            <rFont val="Arial"/>
          </rPr>
          <t>430</t>
        </r>
      </text>
    </comment>
    <comment ref="B809" authorId="0" shapeId="0" xr:uid="{00000000-0006-0000-0A00-00007C000000}">
      <text>
        <r>
          <rPr>
            <sz val="10"/>
            <color rgb="FF000000"/>
            <rFont val="Arial"/>
          </rPr>
          <t>654</t>
        </r>
      </text>
    </comment>
    <comment ref="B840" authorId="0" shapeId="0" xr:uid="{00000000-0006-0000-0A00-00007D000000}">
      <text>
        <r>
          <rPr>
            <sz val="10"/>
            <color rgb="FF000000"/>
            <rFont val="Arial"/>
          </rPr>
          <t>655</t>
        </r>
      </text>
    </comment>
    <comment ref="B841" authorId="0" shapeId="0" xr:uid="{00000000-0006-0000-0A00-00007E000000}">
      <text>
        <r>
          <rPr>
            <sz val="10"/>
            <color rgb="FF000000"/>
            <rFont val="Arial"/>
          </rPr>
          <t>656</t>
        </r>
      </text>
    </comment>
    <comment ref="B842" authorId="0" shapeId="0" xr:uid="{00000000-0006-0000-0A00-00007F000000}">
      <text>
        <r>
          <rPr>
            <sz val="10"/>
            <color rgb="FF000000"/>
            <rFont val="Arial"/>
          </rPr>
          <t>657</t>
        </r>
      </text>
    </comment>
    <comment ref="B849" authorId="0" shapeId="0" xr:uid="{00000000-0006-0000-0A00-000080000000}">
      <text>
        <r>
          <rPr>
            <sz val="10"/>
            <color rgb="FF000000"/>
            <rFont val="Arial"/>
          </rPr>
          <t>655-657</t>
        </r>
      </text>
    </comment>
    <comment ref="B852" authorId="0" shapeId="0" xr:uid="{00000000-0006-0000-0A00-000081000000}">
      <text>
        <r>
          <rPr>
            <sz val="10"/>
            <color rgb="FF000000"/>
            <rFont val="Arial"/>
          </rPr>
          <t>655</t>
        </r>
      </text>
    </comment>
    <comment ref="B853" authorId="0" shapeId="0" xr:uid="{00000000-0006-0000-0A00-000082000000}">
      <text>
        <r>
          <rPr>
            <sz val="10"/>
            <color rgb="FF000000"/>
            <rFont val="Arial"/>
          </rPr>
          <t>656</t>
        </r>
      </text>
    </comment>
    <comment ref="B854" authorId="0" shapeId="0" xr:uid="{00000000-0006-0000-0A00-000083000000}">
      <text>
        <r>
          <rPr>
            <sz val="10"/>
            <color rgb="FF000000"/>
            <rFont val="Arial"/>
          </rPr>
          <t>657</t>
        </r>
      </text>
    </comment>
    <comment ref="B860" authorId="0" shapeId="0" xr:uid="{00000000-0006-0000-0A00-000084000000}">
      <text>
        <r>
          <rPr>
            <sz val="10"/>
            <color rgb="FF000000"/>
            <rFont val="Arial"/>
          </rPr>
          <t>655</t>
        </r>
      </text>
    </comment>
    <comment ref="B861" authorId="0" shapeId="0" xr:uid="{00000000-0006-0000-0A00-000085000000}">
      <text>
        <r>
          <rPr>
            <sz val="10"/>
            <color rgb="FF000000"/>
            <rFont val="Arial"/>
          </rPr>
          <t xml:space="preserve">602
</t>
        </r>
      </text>
    </comment>
    <comment ref="B866" authorId="0" shapeId="0" xr:uid="{00000000-0006-0000-0A00-000086000000}">
      <text>
        <r>
          <rPr>
            <sz val="10"/>
            <color rgb="FF000000"/>
            <rFont val="Arial"/>
          </rPr>
          <t>654</t>
        </r>
      </text>
    </comment>
    <comment ref="B867" authorId="0" shapeId="0" xr:uid="{00000000-0006-0000-0A00-000087000000}">
      <text>
        <r>
          <rPr>
            <sz val="10"/>
            <color rgb="FF000000"/>
            <rFont val="Arial"/>
          </rPr>
          <t>654</t>
        </r>
      </text>
    </comment>
    <comment ref="B868" authorId="0" shapeId="0" xr:uid="{00000000-0006-0000-0A00-000088000000}">
      <text>
        <r>
          <rPr>
            <sz val="10"/>
            <color rgb="FF000000"/>
            <rFont val="Arial"/>
          </rPr>
          <t>647</t>
        </r>
      </text>
    </comment>
    <comment ref="B871" authorId="0" shapeId="0" xr:uid="{00000000-0006-0000-0A00-000089000000}">
      <text>
        <r>
          <rPr>
            <sz val="10"/>
            <color rgb="FF000000"/>
            <rFont val="Arial"/>
          </rPr>
          <t>587</t>
        </r>
      </text>
    </comment>
    <comment ref="B872" authorId="0" shapeId="0" xr:uid="{00000000-0006-0000-0A00-00008A000000}">
      <text>
        <r>
          <rPr>
            <sz val="10"/>
            <color rgb="FF000000"/>
            <rFont val="Arial"/>
          </rPr>
          <t xml:space="preserve">430
</t>
        </r>
      </text>
    </comment>
    <comment ref="B874" authorId="0" shapeId="0" xr:uid="{00000000-0006-0000-0A00-00008B000000}">
      <text>
        <r>
          <rPr>
            <sz val="10"/>
            <color rgb="FF000000"/>
            <rFont val="Arial"/>
          </rPr>
          <t>664</t>
        </r>
      </text>
    </comment>
    <comment ref="B875" authorId="0" shapeId="0" xr:uid="{00000000-0006-0000-0A00-00008C000000}">
      <text>
        <r>
          <rPr>
            <sz val="10"/>
            <color rgb="FF000000"/>
            <rFont val="Arial"/>
          </rPr>
          <t>P655</t>
        </r>
      </text>
    </comment>
    <comment ref="B877" authorId="0" shapeId="0" xr:uid="{00000000-0006-0000-0A00-00008D000000}">
      <text>
        <r>
          <rPr>
            <sz val="10"/>
            <color rgb="FF000000"/>
            <rFont val="Arial"/>
          </rPr>
          <t>P664</t>
        </r>
      </text>
    </comment>
    <comment ref="B878" authorId="0" shapeId="0" xr:uid="{00000000-0006-0000-0A00-00008E000000}">
      <text>
        <r>
          <rPr>
            <sz val="10"/>
            <color rgb="FF000000"/>
            <rFont val="Arial"/>
          </rPr>
          <t>P655-657</t>
        </r>
      </text>
    </comment>
    <comment ref="B879" authorId="0" shapeId="0" xr:uid="{00000000-0006-0000-0A00-00008F000000}">
      <text>
        <r>
          <rPr>
            <sz val="10"/>
            <color rgb="FF000000"/>
            <rFont val="Arial"/>
          </rPr>
          <t>P657</t>
        </r>
      </text>
    </comment>
    <comment ref="B880" authorId="0" shapeId="0" xr:uid="{00000000-0006-0000-0A00-000090000000}">
      <text>
        <r>
          <rPr>
            <sz val="10"/>
            <color rgb="FF000000"/>
            <rFont val="Arial"/>
          </rPr>
          <t xml:space="preserve">655
</t>
        </r>
      </text>
    </comment>
    <comment ref="B882" authorId="0" shapeId="0" xr:uid="{00000000-0006-0000-0A00-000091000000}">
      <text>
        <r>
          <rPr>
            <sz val="10"/>
            <color rgb="FF000000"/>
            <rFont val="Arial"/>
          </rPr>
          <t>656</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B26" authorId="0" shapeId="0" xr:uid="{00000000-0006-0000-0B00-000001000000}">
      <text>
        <r>
          <rPr>
            <sz val="10"/>
            <color rgb="FF000000"/>
            <rFont val="Arial"/>
          </rPr>
          <t xml:space="preserve">Today - 10034 samples </t>
        </r>
      </text>
    </comment>
    <comment ref="D26" authorId="0" shapeId="0" xr:uid="{00000000-0006-0000-0B00-000002000000}">
      <text>
        <r>
          <rPr>
            <sz val="10"/>
            <color rgb="FF000000"/>
            <rFont val="Arial"/>
          </rPr>
          <t>Today - 575</t>
        </r>
      </text>
    </comment>
    <comment ref="B28" authorId="0" shapeId="0" xr:uid="{00000000-0006-0000-0B00-000003000000}">
      <text>
        <r>
          <rPr>
            <sz val="10"/>
            <color rgb="FF000000"/>
            <rFont val="Arial"/>
          </rPr>
          <t xml:space="preserve">Today 9369 Samples
</t>
        </r>
      </text>
    </comment>
    <comment ref="D28" authorId="0" shapeId="0" xr:uid="{00000000-0006-0000-0B00-000004000000}">
      <text>
        <r>
          <rPr>
            <sz val="10"/>
            <color rgb="FF000000"/>
            <rFont val="Arial"/>
          </rPr>
          <t>Today 295 +ve</t>
        </r>
      </text>
    </comment>
    <comment ref="B29" authorId="0" shapeId="0" xr:uid="{00000000-0006-0000-0B00-000005000000}">
      <text>
        <r>
          <rPr>
            <sz val="10"/>
            <color rgb="FF000000"/>
            <rFont val="Arial"/>
          </rPr>
          <t>Today 11432</t>
        </r>
      </text>
    </comment>
    <comment ref="D29" authorId="0" shapeId="0" xr:uid="{00000000-0006-0000-0B00-000006000000}">
      <text>
        <r>
          <rPr>
            <sz val="10"/>
            <color rgb="FF000000"/>
            <rFont val="Arial"/>
          </rPr>
          <t>311</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B1" authorId="0" shapeId="0" xr:uid="{00000000-0006-0000-1000-000001000000}">
      <text>
        <r>
          <rPr>
            <sz val="10"/>
            <color rgb="FF000000"/>
            <rFont val="Arial"/>
          </rPr>
          <t>Names we should use in our data, and the maps on the website</t>
        </r>
      </text>
    </comment>
  </commentList>
</comments>
</file>

<file path=xl/sharedStrings.xml><?xml version="1.0" encoding="utf-8"?>
<sst xmlns="http://schemas.openxmlformats.org/spreadsheetml/2006/main" count="82250" uniqueCount="14716">
  <si>
    <t>Sl_No</t>
  </si>
  <si>
    <t>Patient Number</t>
  </si>
  <si>
    <t>District</t>
  </si>
  <si>
    <t>Date</t>
  </si>
  <si>
    <t>State Patient Number</t>
  </si>
  <si>
    <t>Date Announced</t>
  </si>
  <si>
    <t>Active</t>
  </si>
  <si>
    <t>Estimated Onset Date</t>
  </si>
  <si>
    <t>Discharged</t>
  </si>
  <si>
    <t>Death</t>
  </si>
  <si>
    <t>Age Bracket</t>
  </si>
  <si>
    <t>Positive</t>
  </si>
  <si>
    <t>Adilabad</t>
  </si>
  <si>
    <t>Gender</t>
  </si>
  <si>
    <t>Detected City</t>
  </si>
  <si>
    <t>Detected District</t>
  </si>
  <si>
    <t>Detected State</t>
  </si>
  <si>
    <t>Patient Status</t>
  </si>
  <si>
    <t>Bhadradri</t>
  </si>
  <si>
    <t>City</t>
  </si>
  <si>
    <t>State</t>
  </si>
  <si>
    <t>Statecode</t>
  </si>
  <si>
    <t>State code</t>
  </si>
  <si>
    <t>Current Status</t>
  </si>
  <si>
    <t>Notes</t>
  </si>
  <si>
    <t>Nationality</t>
  </si>
  <si>
    <t>Contracted from which Patient (Suspected)</t>
  </si>
  <si>
    <t>Source_1</t>
  </si>
  <si>
    <t>Type of transmission</t>
  </si>
  <si>
    <t>Source_2</t>
  </si>
  <si>
    <t>Status Change Date</t>
  </si>
  <si>
    <t>Hyderabad</t>
  </si>
  <si>
    <t>Source_3</t>
  </si>
  <si>
    <t>Patient_Number (Could be mapped later)</t>
  </si>
  <si>
    <t>Jagityal</t>
  </si>
  <si>
    <t>Backup Notes</t>
  </si>
  <si>
    <t>Jangaon</t>
  </si>
  <si>
    <t>KL-TS-P1</t>
  </si>
  <si>
    <t>Jayashankar</t>
  </si>
  <si>
    <t>M</t>
  </si>
  <si>
    <t>F</t>
  </si>
  <si>
    <t>Thrissur</t>
  </si>
  <si>
    <t>Deceased</t>
  </si>
  <si>
    <t>Mumbai</t>
  </si>
  <si>
    <t>Jogulamba</t>
  </si>
  <si>
    <t>Maharashtra</t>
  </si>
  <si>
    <t>Suffering from Diabetes, had a pacemaker, no travel history, came in contact with someone who returned from UK</t>
  </si>
  <si>
    <t>Kerala</t>
  </si>
  <si>
    <t>Kamareddy</t>
  </si>
  <si>
    <t>https://arogya.maharashtra.gov.in/pdf/epressnote31.pdf</t>
  </si>
  <si>
    <t>Karimnagar</t>
  </si>
  <si>
    <t>Recovered</t>
  </si>
  <si>
    <t>Travelled from Wuhan</t>
  </si>
  <si>
    <t>https://www.deccanherald.com/national/west/death-toll-of-covid-19-patients-in-mumbai-rises-to-six-as-85-year-old-doctor-confirmed-to-have-died-of-virus-818644.html</t>
  </si>
  <si>
    <t>Mahbubabad</t>
  </si>
  <si>
    <t>Mahbubanagar</t>
  </si>
  <si>
    <t>India</t>
  </si>
  <si>
    <t>Medak</t>
  </si>
  <si>
    <t>Imported</t>
  </si>
  <si>
    <t>Medchal</t>
  </si>
  <si>
    <t>Nagarkurnool</t>
  </si>
  <si>
    <t>https://twitter.com/vijayanpinarayi/status/1222819465143832577</t>
  </si>
  <si>
    <t>Nalgonda</t>
  </si>
  <si>
    <t>Nirmal</t>
  </si>
  <si>
    <t>Nizamabad</t>
  </si>
  <si>
    <t>https://weather.com/en-IN/india/news/news/2020-02-14-kerala-defeats-coronavirus-indias-three-covid-19-patients-successfully</t>
  </si>
  <si>
    <t>Peddapili</t>
  </si>
  <si>
    <t>patient passed away at the Fortis Hospital, Mulund on Saturday. He had co-morbid conditions including acute respiratory distress, hypertension and ischemic heart disease. He was admitted to the private hospital on March 27 and died a day later. The deceased tested positive for Covid-19 on March 29, a day after his demise.</t>
  </si>
  <si>
    <t>Rangareddy</t>
  </si>
  <si>
    <t>Sangareddy</t>
  </si>
  <si>
    <t>https://www.indiatoday.in/india/story/coronavirus-in-mumbai-47-new-covid-19-cases-in-city-as-private-lab-data-pours-in-1661482-2020-03-30</t>
  </si>
  <si>
    <t>Student from Wuhan</t>
  </si>
  <si>
    <t>Siddipet</t>
  </si>
  <si>
    <t>KL-AL-P1</t>
  </si>
  <si>
    <t>Suryapet</t>
  </si>
  <si>
    <t>Vikrabad</t>
  </si>
  <si>
    <t>Ghatkopar</t>
  </si>
  <si>
    <t>Mumbai Suburban</t>
  </si>
  <si>
    <t>Mulugu</t>
  </si>
  <si>
    <t>Alappuzha</t>
  </si>
  <si>
    <t>Warangal -  U + R</t>
  </si>
  <si>
    <t>Total</t>
  </si>
  <si>
    <t>https://www.indiatoday.in/india/story/kerala-reports-second-case-of-coronavirus-1642494-2020-02-02</t>
  </si>
  <si>
    <t>Thane</t>
  </si>
  <si>
    <t>Buldana</t>
  </si>
  <si>
    <t>The deceased was a diabetic and had no travel history even within the country</t>
  </si>
  <si>
    <t>https://timesofindia.indiatimes.com/city/nagpur/1st-covid-19-death-in-vid-3-more-positive-in-city/articleshow/74879486.cms</t>
  </si>
  <si>
    <t>KL-KS-P1</t>
  </si>
  <si>
    <t>Kasaragod</t>
  </si>
  <si>
    <t>https://twitter.com/rajeshtope11/status/1244629295412047875</t>
  </si>
  <si>
    <t>https://www.indiatoday.in/india/story/kerala-now-confirms-third-case-of-coronavirus-1642789-2020-02-03</t>
  </si>
  <si>
    <t>https://twitter.com/ANI/status/1224221485805395968?s=20</t>
  </si>
  <si>
    <t>DL-P1</t>
  </si>
  <si>
    <t>East Delhi (Mayur Vihar)</t>
  </si>
  <si>
    <t>East Delhi</t>
  </si>
  <si>
    <t>Delhi</t>
  </si>
  <si>
    <t>Travelled from Austria, Italy</t>
  </si>
  <si>
    <t>https://www.indiatoday.in/india/story/not-a-jail-delhi-s-1st-covid-19-patient-recalls-time-in-isolation-ward-has-this-one-tip-for-others-1656088-2020-03-16</t>
  </si>
  <si>
    <t>https://economictimes.indiatimes.com/news/politics-and-nation/coronavirus-cases-in-india-live-news-latest-updates-mar2/liveblog/74432375.cms</t>
  </si>
  <si>
    <t>Travel history to Italy and Austria</t>
  </si>
  <si>
    <t>TS-P1</t>
  </si>
  <si>
    <t>Telangana</t>
  </si>
  <si>
    <t>Travelled from Dubai to Bangalore on 20th Feb, stayed there for 2 days and took a bus to Hyderabad</t>
  </si>
  <si>
    <t>https://www.deccanherald.com/national/south/quarantine-not-a-jail-no-stigma-attached-telanganas-first-coronavirus-case-and-survivor-819012.html</t>
  </si>
  <si>
    <t>https://www.indiatoday.in/india/story/coronavirus-in-india-tracking-country-s-first-50-covid-19-cases-what-numbers-tell-1654468-2020-03-12</t>
  </si>
  <si>
    <t>https://www.thehindu.com/news/national/coronavirus-live-updates-march-14-2020/article31066969.ece</t>
  </si>
  <si>
    <t>Travel history to Dubai, Singapore contact</t>
  </si>
  <si>
    <t>Jaipur</t>
  </si>
  <si>
    <t>Italians</t>
  </si>
  <si>
    <t>Rajasthan</t>
  </si>
  <si>
    <t>Travelled from Italy</t>
  </si>
  <si>
    <t>Italy</t>
  </si>
  <si>
    <t>https://indianexpress.com/article/india/coronavirus-outbreak-live-updates-pm-modi-6303338/</t>
  </si>
  <si>
    <t>https://economictimes.indiatimes.com/news/politics-and-nation/all-3-old-corona-positive-patients-cured-one-new-virus-hit-man-undergoing-treatment-official/articleshow/74638120.cms?from=mdr</t>
  </si>
  <si>
    <t>https://twitter.com/PTI_News/status/1240878975846506496</t>
  </si>
  <si>
    <t>Italian tourist</t>
  </si>
  <si>
    <t>Gurugram</t>
  </si>
  <si>
    <t>Haryana</t>
  </si>
  <si>
    <t>P6</t>
  </si>
  <si>
    <t>Pune</t>
  </si>
  <si>
    <t>Pimpri-Chinchwad</t>
  </si>
  <si>
    <t>Opening Data as of Mar 29</t>
  </si>
  <si>
    <t>Hospitalized</t>
  </si>
  <si>
    <t>Travelled from Italy, Wife of P6</t>
  </si>
  <si>
    <t>Italian tourist (wife of P6)</t>
  </si>
  <si>
    <t>Agra</t>
  </si>
  <si>
    <t>Uttar Pradesh</t>
  </si>
  <si>
    <t>Family members of P4</t>
  </si>
  <si>
    <t>P4</t>
  </si>
  <si>
    <t>Local</t>
  </si>
  <si>
    <t>https://www.businesstoday.in/latest/trends/coronavirus-spreads-to-agra-six-cases-detected/story/397414.html</t>
  </si>
  <si>
    <t>Accompanied the Italian tourists, Nationality: Indian</t>
  </si>
  <si>
    <t>Indian who accompanied the Italian tourists</t>
  </si>
  <si>
    <t>DL-P2</t>
  </si>
  <si>
    <t>Karnataka</t>
  </si>
  <si>
    <t>Janakpuri</t>
  </si>
  <si>
    <t>South West Delhi</t>
  </si>
  <si>
    <t xml:space="preserve">Travelled from Italy PayTm Emp, </t>
  </si>
  <si>
    <t>PayTm Emp, Travelled from Italy</t>
  </si>
  <si>
    <t>Ghaziabad</t>
  </si>
  <si>
    <t>Travelled from Iran</t>
  </si>
  <si>
    <t>https://www.indiatoday.in/india/story/delhi-positive-coronavirus-number-cases-rise-india-news-update-1653008-2020-03-06</t>
  </si>
  <si>
    <t>https://timesofindia.indiatimes.com/city/mumbai/coronavirus-in-india-live-updates-march-18-2020/liveblog/74683100.cms</t>
  </si>
  <si>
    <t>P74</t>
  </si>
  <si>
    <t>Travelled to Iran</t>
  </si>
  <si>
    <t>DL-P3</t>
  </si>
  <si>
    <t>Uttam Nagar</t>
  </si>
  <si>
    <t>West Delhi</t>
  </si>
  <si>
    <t>P690</t>
  </si>
  <si>
    <t>Travelled from Thailand and Malaysia</t>
  </si>
  <si>
    <t>P758</t>
  </si>
  <si>
    <t>http://health.delhigovt.nic.in/wps/wcm/connect/d9bd65804d9102c6a3baf7982ee7a5c7/HB15.pdf?MOD=AJPERES&amp;lmod=-506630906&amp;CACHEID=d9bd65804d9102c6a3baf7982ee7a5c7</t>
  </si>
  <si>
    <t>Travelled to Thailand and Malaysia</t>
  </si>
  <si>
    <t>Ladakh</t>
  </si>
  <si>
    <t>Leh</t>
  </si>
  <si>
    <t>TBD</t>
  </si>
  <si>
    <t>TN-P1</t>
  </si>
  <si>
    <t>Kancheepuram</t>
  </si>
  <si>
    <t>Tamil Nadu</t>
  </si>
  <si>
    <t>Travelled from Oman to Chennai Airport on 28.02.2020</t>
  </si>
  <si>
    <t>https://timesofindia.indiatimes.com/city/chennai/tamil-nadus-lone-covid-19-patient-recovers-to-be-discharged-from-chennai-hospital-on-monday/articleshow/74639130.cms</t>
  </si>
  <si>
    <t>Confirmed</t>
  </si>
  <si>
    <t>Travelled from Oman</t>
  </si>
  <si>
    <t>KL-PT-P1</t>
  </si>
  <si>
    <t>Ranni</t>
  </si>
  <si>
    <t>Pathanamthitta</t>
  </si>
  <si>
    <t>Deaths</t>
  </si>
  <si>
    <t>Last_Updated_Time</t>
  </si>
  <si>
    <t>State_code</t>
  </si>
  <si>
    <t>Delta_Confirmed</t>
  </si>
  <si>
    <t>Travelled from Italy on 29/02/2020 through Doha</t>
  </si>
  <si>
    <t>Delta_Recovered</t>
  </si>
  <si>
    <t>Delta_Deaths</t>
  </si>
  <si>
    <t>https://www.google.com/url?sa=t&amp;rct=j&amp;q=&amp;esrc=s&amp;source=web&amp;cd=1&amp;cad=rja&amp;uact=8&amp;ved=2ahUKEwiq4ZOK7aHoAhWWH7cAHXyvBxgQFjAAegQIBhAB&amp;url=https%3A%2F%2Fm.economictimes.com%2Fnews%2Fpolitics-and-nation%2Ffive-more-people-from-kerala-test-positive-for-coronavirus%2Farticleshow%2F74534888.cms&amp;usg=AOvVaw0zADrc8fBj8SsZDqkG3Cwb</t>
  </si>
  <si>
    <t>http://dhs.kerala.gov.in/wp-content/uploads/2020/03/Daily-Bulletin-English-29th-March.pdf</t>
  </si>
  <si>
    <t>Travel from Italy on 29/02/2020 through Doha</t>
  </si>
  <si>
    <t>TT</t>
  </si>
  <si>
    <t>P35</t>
  </si>
  <si>
    <t>https://www.indiatoday.in/india/story/coronavirus-outbreak-more-test-positive-kerala-state-steps-precautionary-measures-1653599-2020-03-08</t>
  </si>
  <si>
    <t>KL-P1-P1</t>
  </si>
  <si>
    <t>KL-PT-P2</t>
  </si>
  <si>
    <t>Surat</t>
  </si>
  <si>
    <t>Gujarat</t>
  </si>
  <si>
    <t>No foreign travel, had visited Delhi and Jaipur earlier. Admitted to Hospital on 17th march with kidney and asthma complications and died on 22nd March</t>
  </si>
  <si>
    <t>https://ahmedabadmirror.indiatimes.com/ahmedabad/others/guj-records-1st-covid-19-death/articleshow/74765026.cms</t>
  </si>
  <si>
    <t>Relative and neighbour of P35-P37</t>
  </si>
  <si>
    <t>P294</t>
  </si>
  <si>
    <t>Ahmadabad</t>
  </si>
  <si>
    <t>Returned from Saudi Arabia recently. Died on March 25th.</t>
  </si>
  <si>
    <t>https://indianexpress.com/article/cities/ahmedabad/gujarat-85-year-old-woman-is-second-casualty-in-state-6331826/</t>
  </si>
  <si>
    <t>Bhavnagar</t>
  </si>
  <si>
    <t>No foreign travel, flew to Delhi and back from Ahmedabad. Had multiple co-morbid conditions, including cardiomegaly, diabetes, hypertension and malignancy.</t>
  </si>
  <si>
    <t>https://indianexpress.com/article/cities/ahmedabad/gujarat-third-death-in-bhavnagar-positive-cases-go-up-to-44-6333601/</t>
  </si>
  <si>
    <t>Relative  and neighbour of P35-P37</t>
  </si>
  <si>
    <t>No travel history, it may be due to local transmission but we are still trying to trace contact. She was hospitalised on March 26 as she was suffering from breathlessness although she had pulmonary fibrosis for a year, with her lungs only partially functioning died  two days later.</t>
  </si>
  <si>
    <t>https://indianexpress.com/article/cities/ahmedabad/covid-19-fourth-death-in-ahmedabad-coronavirus-positive-cases-go-up-to-55-6336521/</t>
  </si>
  <si>
    <t>DL-P4</t>
  </si>
  <si>
    <t>Tri Nagar</t>
  </si>
  <si>
    <t>North Delhi</t>
  </si>
  <si>
    <t>No travel history</t>
  </si>
  <si>
    <t>P29</t>
  </si>
  <si>
    <t>Had diabetes, was admitted to SVP hospital</t>
  </si>
  <si>
    <t>https://ahmedabadmirror.indiatimes.com/ahmedabad/others/alongside-hope-some-despair-too-gujarat-reports-its-fifth-death/articleshow/74879494.cms</t>
  </si>
  <si>
    <t>http://health.delhigovt.nic.in/wps/wcm/connect/665cd7804d7b94b18194f7982ee7a5c7/HB07.pdf?MOD=AJPERES&amp;lmod=-1110807331&amp;CACHEID=665cd7804d7b94b18194f7982ee7a5c7</t>
  </si>
  <si>
    <t>https://www.hindustantimes.com/cities/two-more-delhi-residents-test-positive-for-covid-19-total-now-10/story-eZf1cfA2jqI6n7owy6xPXJ.html</t>
  </si>
  <si>
    <t>P211</t>
  </si>
  <si>
    <t>Jammu</t>
  </si>
  <si>
    <t>Jammu and Kashmir</t>
  </si>
  <si>
    <t>https://www.indiatoday.in/india/story/coronavirus-outbreak-delhi-up-jammu-kashmir-reports-confirmed-case-each-total-india-rises-health-ministry-1653889-2020-03-09</t>
  </si>
  <si>
    <t>Travel history - Italy, S Korea, Iran</t>
  </si>
  <si>
    <t>KA-P1</t>
  </si>
  <si>
    <t>Bengaluru</t>
  </si>
  <si>
    <t>Travelled from US via London, Mindtree Employee</t>
  </si>
  <si>
    <t>https://www.indiatoday.in/india/story/tracking-coronavirus-patients-in-karnataka-who-went-where-1655701-2020-03-15</t>
  </si>
  <si>
    <t>Mindtree Employee, Returned from US via London</t>
  </si>
  <si>
    <t>KL-KN-1</t>
  </si>
  <si>
    <t>Kannur</t>
  </si>
  <si>
    <t>Travelled from Italy on 07/03/2020 (Parents in isolation)</t>
  </si>
  <si>
    <t>https://www.hindustantimes.com/india-news/toddler-who-tested-positive-for-coronavirus-in-kerala-stable-say-doctors/story-OoG4vtecOuo9EgROk0lgtO.html</t>
  </si>
  <si>
    <t>https://www.facebook.com/kkshailaja/posts/2892388584182437</t>
  </si>
  <si>
    <t>Travel from Italy on 07/03/2020 (Parents in isolation)</t>
  </si>
  <si>
    <t>Travelled from Dubai on 1 March, Husband of P45</t>
  </si>
  <si>
    <t>https://www.indiatoday.in/india/story/two-with-travel-history-to-dubai-test-positive-for-coronavirus-in-pune-1654113-2020-03-09</t>
  </si>
  <si>
    <t>Indore</t>
  </si>
  <si>
    <t>Madhya Pradesh</t>
  </si>
  <si>
    <t>https://www.firstpost.com/health/coronavirus-outbreak-latest-updates-covid-19-india-alert-novel-coronavirus-holi-2020-latest-news-today-8115121.html</t>
  </si>
  <si>
    <t>Ujjain</t>
  </si>
  <si>
    <t>https://www.thehindu.com/news/national/coronavirus-live-updates-march-9-2020/article31020875.ece</t>
  </si>
  <si>
    <t>Returned from Dubai on 1 March, Husband of P45</t>
  </si>
  <si>
    <t>Travelled from Dubai on 1 March, Wife of P44</t>
  </si>
  <si>
    <t>Returned from Dubai on 1 March, Wife of P44</t>
  </si>
  <si>
    <t>PJ-P1</t>
  </si>
  <si>
    <t>Amritsar</t>
  </si>
  <si>
    <t>Punjab</t>
  </si>
  <si>
    <t>https://www.indiatoday.in/india/story/coronavirus-outbreak-punjab-confirms-first-positive-case-patient-had-travelled-to-italy-1654059-2020-03-09</t>
  </si>
  <si>
    <t>https://punjabupdate.com/media-bulletin-21-03-2020-covid-19-punjab-total-number-of-positive-cases-rise-to-13.html</t>
  </si>
  <si>
    <t>Andhra Pradesh</t>
  </si>
  <si>
    <t>Returned from Milan</t>
  </si>
  <si>
    <t>Factory Manager contact with businessman from Italy</t>
  </si>
  <si>
    <t>https://timesofindia.indiatimes.com/city/agra/four-more-agra-residents-cured-of-covid-19-discharged-from-delhis-safdarjung-hosp/articleshow/74718669.cms</t>
  </si>
  <si>
    <t>Factory worker contact with businessman</t>
  </si>
  <si>
    <t>Was in contact with P22-P27</t>
  </si>
  <si>
    <t>P22</t>
  </si>
  <si>
    <t>KL-PT-P3</t>
  </si>
  <si>
    <t>Kozhencherry</t>
  </si>
  <si>
    <t>Friends of P35, P36, P37</t>
  </si>
  <si>
    <t>P35, P36, P37</t>
  </si>
  <si>
    <t>https://www.firstpost.com/india/coronavirus-outbreak-kerala-govt-warns-against-hiding-travel-history-after-italy-returned-family-infects-eight-confirmed-cases-rise-to-14-8140451.html</t>
  </si>
  <si>
    <t>https://english.manoramaonline.com/news/kerala/2020/03/10/coronavirus-holiday-for-upto-class-7-kerala.html</t>
  </si>
  <si>
    <t>https://www.thehindu.com/news/national/kerala/coronavirus-five-more-people-from-kerala-test-positive-for-covid-19/article31014406.ece</t>
  </si>
  <si>
    <t>KL-PT-P4</t>
  </si>
  <si>
    <t>KA-P2</t>
  </si>
  <si>
    <t>Patient ID unknown</t>
  </si>
  <si>
    <t>http://www.nhmharyana.gov.in/WriteReadData/userfiles/file/CoronaVirus/Media%20Bulletin%20M30-03-2020.pdf</t>
  </si>
  <si>
    <t>Travelled from US on Feb 28, Dell Employee</t>
  </si>
  <si>
    <t>Dell Employee, Returned from Austin on Feb 28</t>
  </si>
  <si>
    <t>KA-P3</t>
  </si>
  <si>
    <t>Wife of P51</t>
  </si>
  <si>
    <t>P51</t>
  </si>
  <si>
    <t>https://www.newindianexpress.com/states/karnataka/2020/mar/20/coronavirus-two-patients-recover-to-be-discharged-on-friday-2119125.html</t>
  </si>
  <si>
    <t>Dum Dum</t>
  </si>
  <si>
    <t>North 24 Parganas</t>
  </si>
  <si>
    <t>West Bengal</t>
  </si>
  <si>
    <t>Was in hospital from Feb 16 and no foreign travel. Visited Bilaspur in Feb. Was on ventilator support.</t>
  </si>
  <si>
    <t>https://www.telegraphindia.com/states/west-bengal/coronavirus-west-bengal-registers-first-death-all-domestic-flights-cancelled/cid/1758366</t>
  </si>
  <si>
    <t>KA-P4</t>
  </si>
  <si>
    <t>Daughter of P51 and P52</t>
  </si>
  <si>
    <t>Munger</t>
  </si>
  <si>
    <t>Bihar</t>
  </si>
  <si>
    <t>https://twitter.com/sanjayjavin/status/1247036903678816259</t>
  </si>
  <si>
    <t>KL-EL-P1</t>
  </si>
  <si>
    <t>Kochi</t>
  </si>
  <si>
    <t>Ernakulam</t>
  </si>
  <si>
    <t>Father of P43</t>
  </si>
  <si>
    <t>P43</t>
  </si>
  <si>
    <t>https://www.livemint.com/news/india/coronavirus-update-two-more-people-test-positive-for-covid-19-in-kerala-11583852482247.html</t>
  </si>
  <si>
    <t>Uttarakhand</t>
  </si>
  <si>
    <t>KL-EL-P2</t>
  </si>
  <si>
    <t>Himachal Pradesh</t>
  </si>
  <si>
    <t>Mother of P43</t>
  </si>
  <si>
    <t>KL-PT-P5</t>
  </si>
  <si>
    <t>complained of severe respiratory distress, admitted and tested</t>
  </si>
  <si>
    <t>https://punemirror.indiatimes.com/pune/others/covid-19-8-deaths-reported-in-maharashtra-203-positive-cases/articleshow/74876872.cms</t>
  </si>
  <si>
    <t>Father of P36</t>
  </si>
  <si>
    <t>P36, P37, P38</t>
  </si>
  <si>
    <t>https://english.mathrubhumi.com/news/kerala/condition-of-89-yr-old-corona-positive-patient-from-ranni-critical-1.4604610</t>
  </si>
  <si>
    <t>Kalimpong</t>
  </si>
  <si>
    <t>Had gone to Chennai and returned to Bagdogra by flight on March 19th was having cough and cold. Admitted to NBMCH on 26th March.</t>
  </si>
  <si>
    <t>https://www.telegraphindia.com/states/west-bengal/north-bengals-first-covid-patient-dies/cid/1760636?ref=also-read_story-page</t>
  </si>
  <si>
    <t>https://timesofindia.indiatimes.com/videos/city/kochi/kerala-corona-scare-2-patients-admitted-in-kottayam-hospital-critical/videoshow/74573426.cms</t>
  </si>
  <si>
    <t>https://english.manoramaonline.com/news/kerala/2020/03/13/covid-19-coronavirus-chengalam-kottayam-neighbour-dies.html</t>
  </si>
  <si>
    <t>Had mental ailment and suffered a stroke two weeks back.</t>
  </si>
  <si>
    <t>https://twitter.com/PTI_News/status/1244495961319067648?s=20</t>
  </si>
  <si>
    <t>KL-PT-P6</t>
  </si>
  <si>
    <t>https://theprint.in/india/gujarat-reports-69-new-coronavirus-cases-death-toll-rises-to-6/391266/</t>
  </si>
  <si>
    <t>Mother of P36</t>
  </si>
  <si>
    <t>Suffering from Diabetes, Hypertension</t>
  </si>
  <si>
    <t>https://www.deccanherald.com/national/west/52-yr-old-covid-19-patient-dies-in-pune-maha-toll-reaches-9-819186.html</t>
  </si>
  <si>
    <t>Hoshiarpur</t>
  </si>
  <si>
    <t>KL-KT-R1</t>
  </si>
  <si>
    <t>Contact of 70yr old first Punjab Covid19 deceased</t>
  </si>
  <si>
    <t>Chengalam</t>
  </si>
  <si>
    <t>https://www.deccanherald.com/national/punjab-reports-second-covid-19-death-62-year-old-man-dies-in-amritsar-cmo-819097.html</t>
  </si>
  <si>
    <t>Kottayam</t>
  </si>
  <si>
    <t>Assam</t>
  </si>
  <si>
    <t>Daughter of P36 &amp; P37</t>
  </si>
  <si>
    <t>https://www.facebook.com/collectorkottayam/posts/2542524755959751</t>
  </si>
  <si>
    <t>https://economictimes.indiatimes.com/news/politics-and-nation/five-more-people-from-kerala-test-positive-for-coronavirus/articleshow/74534888.cms?from=mdr</t>
  </si>
  <si>
    <t>Admitted on 20/3/2020</t>
  </si>
  <si>
    <t>State bulletin</t>
  </si>
  <si>
    <t>8 Agra recoveries</t>
  </si>
  <si>
    <t>https://twitter.com/ANINewsUP/status/1244627469199486977</t>
  </si>
  <si>
    <t>KL-KT-R2</t>
  </si>
  <si>
    <t>6 NOIDA recoveries</t>
  </si>
  <si>
    <t>Son in law of P36 &amp; P37</t>
  </si>
  <si>
    <t>2 Ghaziabad recoveries</t>
  </si>
  <si>
    <t>Lucknow</t>
  </si>
  <si>
    <t>Total 17 as of 30 Mar</t>
  </si>
  <si>
    <t>Daughter of P44 &amp; P45</t>
  </si>
  <si>
    <t>P44, P45</t>
  </si>
  <si>
    <t>https://www.thehindu.com/news/national/other-states/pune-coronavirus-case-kin-of-couple-who-tested-positive-cab-driver-in-isolation/article31031624.ece</t>
  </si>
  <si>
    <t>https://www.theweek.in/news/india/2020/03/10/coronavirus-five-positive-cases-reported-in-pune.html</t>
  </si>
  <si>
    <t>Odisha</t>
  </si>
  <si>
    <t>https://www.deccanherald.com/national/pune-confirms-five-coronavirus-cases-812429.html</t>
  </si>
  <si>
    <t>14 Mumbai</t>
  </si>
  <si>
    <t>7 Pune</t>
  </si>
  <si>
    <t>Co-passenger with P44 &amp; P45 in cab of P62 from Mumbai airport to Pune</t>
  </si>
  <si>
    <t>9 Pimpri-Chinchwad</t>
  </si>
  <si>
    <t>3 Yavatmal</t>
  </si>
  <si>
    <t>4 Nagpur</t>
  </si>
  <si>
    <t>Chandigarh</t>
  </si>
  <si>
    <t>Yavatmal</t>
  </si>
  <si>
    <t>Cab driver who ferried P44, P45, P61 from Mumbai airport to Pune</t>
  </si>
  <si>
    <t>Nagpur</t>
  </si>
  <si>
    <t>Travelled from Dubai</t>
  </si>
  <si>
    <t>https://www.newindianexpress.com/live/2020/mar/08/coronavirus-live-updates--cases-reach-62-in-india-as-jaipur-person-tests-positive-one-critical-in-kerala-2113779.amp</t>
  </si>
  <si>
    <t>Returned from Dubai</t>
  </si>
  <si>
    <t>DL-P5</t>
  </si>
  <si>
    <t>Ahmadnagar</t>
  </si>
  <si>
    <t>1 Ahmadnagar</t>
  </si>
  <si>
    <t>Travelled from Japan, Switzerland and Italy</t>
  </si>
  <si>
    <t>http://health.delhigovt.nic.in/wps/wcm/connect/f90da2804d84c1a89109f7982ee7a5c7/HB11.pdf?MOD=AJPERES&amp;lmod=-852553692&amp;CACHEID=f90da2804d84c1a89109f7982ee7a5c7</t>
  </si>
  <si>
    <t>Aurangabad</t>
  </si>
  <si>
    <t>1 Aurangabad</t>
  </si>
  <si>
    <t>Travelled to Japan, Switzerland and Italy</t>
  </si>
  <si>
    <t>Chuchot</t>
  </si>
  <si>
    <t>https://twitter.com/TelanganaHealth/status/1244652635736559616</t>
  </si>
  <si>
    <t>https://www.indiatoday.in/india/story/leh-ladakh-man-tests-coronavirus-positive-total-cases-health-1654899-2020-03-12</t>
  </si>
  <si>
    <t>Andaman and Nicobar Islands</t>
  </si>
  <si>
    <t>Returned from Iran</t>
  </si>
  <si>
    <t>Travelled from Dubai, Co-passengers P44, P45, spouse of P67</t>
  </si>
  <si>
    <t>https://www.indiatoday.in/india/story/two-test-positive-fresh-cases-coronavirus-mumbai-1654535-2020-03-11</t>
  </si>
  <si>
    <t>https://www.thehindu.com/todays-paper/tally-goes-up-to-11/article31045938.ece</t>
  </si>
  <si>
    <t>Returned from Dubai, Co-passengers P44, P45, spouse of P67</t>
  </si>
  <si>
    <t>Chhattisgarh</t>
  </si>
  <si>
    <t>Travelled from Dubai, Co-passengers P44, P45, spouse of P66</t>
  </si>
  <si>
    <t>Returned from Dubai, Co-passengers P44, P45, spouse of P66</t>
  </si>
  <si>
    <t>Travelled from Dubai, Co-passengers P44, P45</t>
  </si>
  <si>
    <t>https://www.indiatoday.in/india/story/10-coronavirus-positive-cases-in-maharashtra-uddhav-thackeray-1654564-2020-03-11</t>
  </si>
  <si>
    <t>Goa</t>
  </si>
  <si>
    <t>Returned from Dubai, Co-passengers P44, P45</t>
  </si>
  <si>
    <t>1 Mumbai; 1 Pune</t>
  </si>
  <si>
    <t>https://twitter.com/rajeshtope11/status/1244629166424637442</t>
  </si>
  <si>
    <t>AP-P1</t>
  </si>
  <si>
    <t>https://arogya.maharashtra.gov.in/pdf/mpressnote30.pdf</t>
  </si>
  <si>
    <t>Nellore</t>
  </si>
  <si>
    <t>S.P.S. Nellore</t>
  </si>
  <si>
    <t>Travelled from Italy on March 6th</t>
  </si>
  <si>
    <t>https://www.indiatoday.in/amp/india/story/first-coronavirus-case-in-andhra-pradesh-as-man-who-returned-from-italy-tests-positive-1654837-2020-03-12</t>
  </si>
  <si>
    <t>Need to verify if these patients are part of raw data</t>
  </si>
  <si>
    <t>https://twitter.com/telanganacmo/status/1244684114000662528?s=21</t>
  </si>
  <si>
    <t>https://twitter.com/xpressandhra/status/1242088017197559808?s=20</t>
  </si>
  <si>
    <t>https://twitter.com/ArogyaAndhra/status/1245225191178768386?s=20</t>
  </si>
  <si>
    <t>Puducherry</t>
  </si>
  <si>
    <t>Arrived from Italy on March 6th</t>
  </si>
  <si>
    <t>DL-P6</t>
  </si>
  <si>
    <t>Mother of P64</t>
  </si>
  <si>
    <t>P64</t>
  </si>
  <si>
    <t>https://www.newindianexpress.com/cities/delhi/2020/mar/12/sixth-case-of-coronavirus-reported-in-delhi-2115860.html</t>
  </si>
  <si>
    <t>Had comorbid conditions and was admitted in critical condition</t>
  </si>
  <si>
    <t>KA-P5</t>
  </si>
  <si>
    <t>https://www.deccanherald.com/national/south/covid-19-patient-attacks-doctors-after-his-nizamuddin-markaz-returned-brother-dies-of-covid-19-820229.html</t>
  </si>
  <si>
    <t>Travelled from Greece to Mumbai on March 6th, Google Employee</t>
  </si>
  <si>
    <t>Jharkhand</t>
  </si>
  <si>
    <t>Ludhiana</t>
  </si>
  <si>
    <t>She was brought to Patiala’s Government Rajindra Hospital with acute respiratory syndrome at 1.30 am on Monday morning.</t>
  </si>
  <si>
    <t>Google Employee, Came from Greece to Mumbai on March 6th</t>
  </si>
  <si>
    <t>https://www.tribuneindia.com/news/ludhiana-woman-dies-of-coronavirus-punjab-toll-3-now-63172</t>
  </si>
  <si>
    <t>KA-P6</t>
  </si>
  <si>
    <t>Kalaburagi</t>
  </si>
  <si>
    <t>Travelled from Saudi on Feb 29, First death in India</t>
  </si>
  <si>
    <t>https://www.hindustantimes.com/india-news/india-s-first-coronavirus-death-in-karnataka-confirmed/story-2ZJ6IuxJ38EiGndBq5pfHO.html</t>
  </si>
  <si>
    <t>Diabetic, admitted to pvt hospital on 23rd, tested positive for coronavirus on 26th and passed away on 30.03.20</t>
  </si>
  <si>
    <t>https://twitter.com/pti_news/status/1244570963116617731?s=21</t>
  </si>
  <si>
    <t>First death in India, Returned from Saudi on Feb 29</t>
  </si>
  <si>
    <t>KL-KN-2</t>
  </si>
  <si>
    <t>https://timesofindia.indiatimes.com/city/indore/madhya-pradesh-reports-fourth-coronavirus-death/articleshow/74893979.cms</t>
  </si>
  <si>
    <t>Travelled from Dubai, SG 54</t>
  </si>
  <si>
    <t>https://english.manoramaonline.com/news/kerala/2020/03/12/coronavirus-covid19-cases-kerala-govt-pinarayi-vijayan-shailaja.html</t>
  </si>
  <si>
    <t>Manipur</t>
  </si>
  <si>
    <t>https://www.thenewsminute.com/article/two-more-covid-19-cases-kerala-returnees-dubai-and-qatar-120074</t>
  </si>
  <si>
    <t>https://www.facebook.com/CollectorKKD/posts/2589002084669889</t>
  </si>
  <si>
    <t>Had high BP, complained of chest pain and looked like a cardiac patient</t>
  </si>
  <si>
    <t>https://www.businessinsider.in/india/news/coronavirus-cases-in-mp-madhya-pradesh-news-and-updates/articleshow/74821979.cms</t>
  </si>
  <si>
    <t>Travelled from Qatar</t>
  </si>
  <si>
    <t>KA-P11/12</t>
  </si>
  <si>
    <t>P136</t>
  </si>
  <si>
    <t>Thiruvananthapuram</t>
  </si>
  <si>
    <t>https://www.facebook.com/thrissurcollector/posts/219341576091079</t>
  </si>
  <si>
    <t>https://twitter.com/ANI/status/1244825981568700417</t>
  </si>
  <si>
    <t>https://english.manoramaonline.com/news/kerala/2020/03/31/second-coronavirus-death-kerala.html</t>
  </si>
  <si>
    <t>Returned from Qatar</t>
  </si>
  <si>
    <t>https://www.thehindu.com/news/national/kerala/covid-19-kerala-records-second-death/article31214404.ece</t>
  </si>
  <si>
    <t>Travelled from Dubai on March 8, Third death in India, , Was hospitalised in Kasturba Hospital</t>
  </si>
  <si>
    <t>Mizoram</t>
  </si>
  <si>
    <t>https://www.ndtv.com/india-news/coronavirus-outbreak-live-updates-india-suspends-most-visas-amid-spike-in-cases-2193448?q_id=74</t>
  </si>
  <si>
    <t>P1449</t>
  </si>
  <si>
    <t>https://www.thehindu.com/news/national/other-states/three-more-test-positive-in-maharashtra/article31054460.ece</t>
  </si>
  <si>
    <t>Salkia</t>
  </si>
  <si>
    <t>Howrah</t>
  </si>
  <si>
    <t>Recently visited Dooars in North Bengal, no other travel known.</t>
  </si>
  <si>
    <t>https://twitter.com/PTI_News/status/1244833261802541057</t>
  </si>
  <si>
    <t>https://www.theweek.in/news/india/2020/03/17/coronavirus-3rd-death-in-india-reported-from-mumbai-as-64-year-old-man-dies.html</t>
  </si>
  <si>
    <t>https://www.deccanherald.com/national/east-and-northeast/covid-19-death-toll-rises-to-4-in-bengal-total-cases-32-819857.html</t>
  </si>
  <si>
    <t>Third death in India, Returned from Dubai on March 8, Was hospitalised in Kasturba Hospital</t>
  </si>
  <si>
    <t>https://www.telegraphindia.com/states/west-bengal/2-more-coronavirus-deaths-in-bengal/cid/1760980</t>
  </si>
  <si>
    <t>P1385</t>
  </si>
  <si>
    <t>Travelled from US on 6th March</t>
  </si>
  <si>
    <t>https://www.deccanherald.com/national/west/11-coronavirus-cases-in-maharashtra-budget-session-to-be-curtailed-812912.html</t>
  </si>
  <si>
    <t>Details awaited</t>
  </si>
  <si>
    <t>https://www.business-standard.com/article/current-affairs/nizamuddin-coronavirus-shocker-govt-stares-at-another-crisis-as-seven-die-120033100203_1.html</t>
  </si>
  <si>
    <t>Arunachal Pradesh</t>
  </si>
  <si>
    <t>Returned from US on 6th March</t>
  </si>
  <si>
    <t>https://twitter.com/TOIAhmedabad/status/1244860322143338496</t>
  </si>
  <si>
    <t>Travelled from US on 1st March</t>
  </si>
  <si>
    <t>https://www.indiatoday.in/india/story/coronavirus-pune-maharashtra-1654932-2020-03-12</t>
  </si>
  <si>
    <t>https://www.thehindu.com/news/cities/mumbai/man-back-from-us-is-punes-ninth-case/article31054331.ece</t>
  </si>
  <si>
    <t>S.A.S. Nagar</t>
  </si>
  <si>
    <t>Returned from the US on 1st March</t>
  </si>
  <si>
    <t>from Nayagoan town of Mohali district. Admitted to PGIMER on 26th with lung disease</t>
  </si>
  <si>
    <t>https://www.hindustantimes.com/cities/65-year-old-mohali-man-dies-of-covid-19-becomes-fourth-casualty-in-punjab/story-xpJDEUYe2vHEdiQ7P8LbUN.html</t>
  </si>
  <si>
    <t>Travelled from France on March 8</t>
  </si>
  <si>
    <t>Dadra and Nagar Haveli</t>
  </si>
  <si>
    <t>https://twitter.com/vijayabaskarofl/status/1244967222600036352</t>
  </si>
  <si>
    <t>https://twitter.com/rajeshtope11</t>
  </si>
  <si>
    <t>Returned from France on March 8</t>
  </si>
  <si>
    <t>Travelled from UK, Canadian Doctor</t>
  </si>
  <si>
    <t>Canada</t>
  </si>
  <si>
    <t>https://www.indiatvnews.com/news/india/woman-doctor-canada-tests-coronavirus-positive-lucknow-597393</t>
  </si>
  <si>
    <t>Canadian Doctor</t>
  </si>
  <si>
    <t>KA-P7</t>
  </si>
  <si>
    <t>P116</t>
  </si>
  <si>
    <t>KA-P8</t>
  </si>
  <si>
    <t>Son of P30</t>
  </si>
  <si>
    <t>P30</t>
  </si>
  <si>
    <t>P115</t>
  </si>
  <si>
    <t>https://timesofindia.indiatimes.com/city/ghaziabad/second-coronavirus-case-in-gzb-patients-son-also-tests-positive/articleshow/74602533.cms</t>
  </si>
  <si>
    <t>Daman and Diu</t>
  </si>
  <si>
    <t>DL-P7</t>
  </si>
  <si>
    <t>New Delhi</t>
  </si>
  <si>
    <t>http://dhs.kerala.gov.in/wp-content/uploads/2020/03/Daily-Bulletin-HFWD-English-March-31.pdf</t>
  </si>
  <si>
    <t>Travelled from Italy, Restaurant worker, Was evacuated</t>
  </si>
  <si>
    <t>P56</t>
  </si>
  <si>
    <t>https://www.hindustantimes.com/india-news/coronavirus-update-indian-national-evacuated-from-italy-with-82-tests-positive-for-covid-19/story-OJV3iP46LNv5a1XPJawWuO.html</t>
  </si>
  <si>
    <t>Restaurant worker evacuated from Italy</t>
  </si>
  <si>
    <t>P57</t>
  </si>
  <si>
    <t>Close contact of P41</t>
  </si>
  <si>
    <t>P41</t>
  </si>
  <si>
    <t>Lakshadweep</t>
  </si>
  <si>
    <t>https://twitter.com/ANI/status/1238482416936701953</t>
  </si>
  <si>
    <t>Close contact of P42</t>
  </si>
  <si>
    <t>KL-TV-R3</t>
  </si>
  <si>
    <t>Varkala</t>
  </si>
  <si>
    <t>P312</t>
  </si>
  <si>
    <t>Travelled from Italy, Italian national stayed in a resort at Varkala</t>
  </si>
  <si>
    <t>https://english.manoramaonline.com/news/kerala/2020/03/13/coronavirus-covid19-cases-kerala-pinarayi-vijayan-italian-kollam.html</t>
  </si>
  <si>
    <t>P313</t>
  </si>
  <si>
    <t>https://www.thehindu.com/news/national/kerala/coronavirus-thiruvananthapuram-officials-release-travel-history-of-two-who-tested-positive/article31068119.ece</t>
  </si>
  <si>
    <t>https://twitter.com/ANI/status/1245025227098083329</t>
  </si>
  <si>
    <t>http://dhs.kerala.gov.in/wp-content/uploads/2020/03/bule_24032020-1.pdf</t>
  </si>
  <si>
    <t>Italian national stayed in a resort at Varkala</t>
  </si>
  <si>
    <t>KL-TV-R1</t>
  </si>
  <si>
    <t>Nedumangad</t>
  </si>
  <si>
    <t>Meghalaya</t>
  </si>
  <si>
    <t>Travelled from Dubai, has visited Italy</t>
  </si>
  <si>
    <t>Palghar</t>
  </si>
  <si>
    <t>https://twitter.com/ANI/status/1245049995209760769?s=20</t>
  </si>
  <si>
    <t>http://dhs.kerala.gov.in/wp-content/uploads/2020/03/Daily-Bulletin-HFWD-English-28th-March.pdf</t>
  </si>
  <si>
    <t>https://www.sakaltimes.com/coronavirus-maharashtra/coronavirus-maharashtra-death-toll-reaches-12-48180</t>
  </si>
  <si>
    <t>Returned from Dubai, has visited Italy</t>
  </si>
  <si>
    <t>KL-TV-R2</t>
  </si>
  <si>
    <t>Deceased#</t>
  </si>
  <si>
    <t>Ultadanga</t>
  </si>
  <si>
    <t>Kolkata</t>
  </si>
  <si>
    <t>Died at Nil Ratan Sircar hospital. Was admitted in the morning and died by evening. Covid19 confirmation report came after his death.</t>
  </si>
  <si>
    <t>https://twitter.com/PTI_News/status/1245041016484155393?s=20</t>
  </si>
  <si>
    <t xml:space="preserve">Travelled from London via Bahrain </t>
  </si>
  <si>
    <t>Nagaland</t>
  </si>
  <si>
    <t xml:space="preserve">Returned from London via Bahrain </t>
  </si>
  <si>
    <t>Diagnosed after demise on 29/03/20</t>
  </si>
  <si>
    <t>https://twitter.com/PTI_News/status/1245228858569187329</t>
  </si>
  <si>
    <t>http://www.daijiworld.com/news/newsDisplay.aspx?newsID=691062</t>
  </si>
  <si>
    <t>Wife of P78</t>
  </si>
  <si>
    <t>P78</t>
  </si>
  <si>
    <t>https://economictimes.indiatimes.com/news/politics-and-nation/2-more-test-positive-for-coronavirus-in-nagpur-maharashtra-count-now-16/articleshow/74611718.cms</t>
  </si>
  <si>
    <t>Died on 31st. Travel/Contact history still being checked</t>
  </si>
  <si>
    <t>https://twitter.com/PTI_News/status/1245183053523111937</t>
  </si>
  <si>
    <t>https://www.ndtv.com/india-news/coronavirus-outbreak-3-more-test-positive-for-coronavirus-in-maharashtra-2194498</t>
  </si>
  <si>
    <t>Sikkim</t>
  </si>
  <si>
    <t>Friend of P78</t>
  </si>
  <si>
    <t>https://twitter.com/ANI/status/1245224849867509761</t>
  </si>
  <si>
    <t>Golabari</t>
  </si>
  <si>
    <t>https://twitter.com/PTI_News/status/1245234982999613440</t>
  </si>
  <si>
    <t>https://www.indiatoday.in/india/story/west-bengal-coronavirus-death-1662088-2020-04-01</t>
  </si>
  <si>
    <t>Belghoria</t>
  </si>
  <si>
    <t>Travelled from US</t>
  </si>
  <si>
    <t>Tripura</t>
  </si>
  <si>
    <t>Travel history to US</t>
  </si>
  <si>
    <t>No known travel history. Diabetic with Kidney problems admitted to a private hospital on March 23rd</t>
  </si>
  <si>
    <t>Wife of P73</t>
  </si>
  <si>
    <t>P73</t>
  </si>
  <si>
    <t>https://www.deccanherald.com/national/north-and-central/bengaluru-based-google-techies-wife-tests-positive-for-coronavirus-813483.html</t>
  </si>
  <si>
    <t>Gorakhpur</t>
  </si>
  <si>
    <t>Suffering from Kidney and Liver problems</t>
  </si>
  <si>
    <t>Ahmednagar</t>
  </si>
  <si>
    <t>https://twitter.com/ANINewsUP/status/1245258175659438080</t>
  </si>
  <si>
    <t>https://www.indiatoday.in/india/story/coronavirus-positive-cases-in-maharashtra-rise-to-19-1655398-2020-03-14</t>
  </si>
  <si>
    <t>https://twitter.com/sriramulubjp/status/1245265375626842113</t>
  </si>
  <si>
    <t>P71</t>
  </si>
  <si>
    <t>Wife of P77</t>
  </si>
  <si>
    <t>P77</t>
  </si>
  <si>
    <t>https://www.wbhealth.gov.in/uploaded_files/corona/Bulletin_West_Bengal_31.03_.2020_.pdf</t>
  </si>
  <si>
    <t>https://www.thehindu.com/todays-paper/tp-national/12-new-cases-registered-in-maharashtra-in-a-single-day/article31072504.ece</t>
  </si>
  <si>
    <t>Travelled from Dubai on March 8, son of P77</t>
  </si>
  <si>
    <t>https://www.indiatoday.in/india/story/four-new-coronavirus-cases-confirmed-in-mumbai-maharashtra-total-cases-at-26-1655605-2020-03-14</t>
  </si>
  <si>
    <t>Returned from Dubai on March 8, son of P77</t>
  </si>
  <si>
    <t>Discharge: 1st Apr</t>
  </si>
  <si>
    <t>http://www.nhmharyana.gov.in/WriteReadData/userfiles/file/CoronaVirus/Bulletin%20%20Evening010420.pdf</t>
  </si>
  <si>
    <t>Kalyan</t>
  </si>
  <si>
    <t>Travelled from US , From Kalyan</t>
  </si>
  <si>
    <t>https://www.thehindu.com/news/cities/mumbai/three-year-old-among-6-new-covid-19-cases-in-maharashtra/article31086368.ece</t>
  </si>
  <si>
    <t>Travelled to the US , From Kalyan</t>
  </si>
  <si>
    <t>Travelled from Philippines and were brought in from the Mumbai Airport</t>
  </si>
  <si>
    <t>6 discharges as of 30 Mar</t>
  </si>
  <si>
    <t>Travel history to Philippines and were brought in from the Mumbai Airport</t>
  </si>
  <si>
    <t>Navi Mumbai</t>
  </si>
  <si>
    <t>Have international history and were brought in from the Mumbai Airport</t>
  </si>
  <si>
    <t>Have international travel history and were brought in from the Mumbai Airport</t>
  </si>
  <si>
    <t>Travelled from US, travelled along with P78</t>
  </si>
  <si>
    <t>https://www.indiatoday.in/india/story/1-more-tests-positive-coronavirus-nagpur-total-cases-maharashtra-20-1655534-2020-03-14</t>
  </si>
  <si>
    <t>Returned from US, travelled along with P78</t>
  </si>
  <si>
    <t>Panipat</t>
  </si>
  <si>
    <t>First contacts or family members of the group of 40 who came back from Dubai earlier</t>
  </si>
  <si>
    <t>https://twitter.com/ANI/status/1238882567987662855</t>
  </si>
  <si>
    <t>http://www.nhmharyana.gov.in/WriteReadData/userfiles/file/CoronaVirus/Media%20Bulletin%20Evening31-03-20.pdf</t>
  </si>
  <si>
    <t>https://www.hindustantimes.com/india-news/5-new-cases-of-coronavirus-in-pune-number-rises-to-15-in-city/story-WBtoXb54M0ijEidNK4FXfO.html</t>
  </si>
  <si>
    <t>Faridabad</t>
  </si>
  <si>
    <t>Palwal</t>
  </si>
  <si>
    <t>https://twitter.com/ANI/status/1245366436605898752</t>
  </si>
  <si>
    <t>P87</t>
  </si>
  <si>
    <t>Kozhikode</t>
  </si>
  <si>
    <t>http://dhs.kerala.gov.in/wp-content/uploads/2020/04/Daily-Bulletin-HFWD-English-April-1.pdf</t>
  </si>
  <si>
    <t>Travelled from Thailand</t>
  </si>
  <si>
    <t>P379</t>
  </si>
  <si>
    <t>https://twitter.com/diprjk/status/1245339608243556353/photo/1</t>
  </si>
  <si>
    <t>Travelled from Dubai on 1st March</t>
  </si>
  <si>
    <t>https://www.thehindu.com/news/national/other-states/coronavirus-two-more-test-positive-in-yavatmal-maharashtra-count-rises-to-26/article31069249.ece</t>
  </si>
  <si>
    <t>No history of foreign travel</t>
  </si>
  <si>
    <t>https://mumbaimirror.indiatimes.com/two-coronavirus-cases-found-in-yavatmal-maharashtra-count-22/articleshow/74628969.cms</t>
  </si>
  <si>
    <t>https://twitter.com/PTI_News/status/1245360990641729536</t>
  </si>
  <si>
    <t>https://www.outlookindia.com/newsscroll/6day-old-among-335-covid19-cases-in-maha-death-toll-rises-to-13-ld/1788022</t>
  </si>
  <si>
    <t>Returned from Dubai on 1st March</t>
  </si>
  <si>
    <t>Meerut</t>
  </si>
  <si>
    <t>visited his in-laws in Meerut from Amravati on March 19 and had taken part in a wedding ceremony the next day</t>
  </si>
  <si>
    <t>https://www.ndtv.com/india-news/coronavirus-uttar-pradesh-up-reports-first-2-covid-19-deaths-in-basti-meerut-total-positive-cases-cr-2204465</t>
  </si>
  <si>
    <t>https://t.me/indiacovid/1283</t>
  </si>
  <si>
    <t>Bhubaneswar</t>
  </si>
  <si>
    <t>Khordha</t>
  </si>
  <si>
    <t>2nd Odisha case</t>
  </si>
  <si>
    <t>Travelled from Spain</t>
  </si>
  <si>
    <t>https://twitter.com/HFWOdisha/status/1245372929799385089</t>
  </si>
  <si>
    <t>https://www.indiatoday.in/india/story/coronavirus-24-year-old-tests-positive-covid-19-jaipur-travel-history-spain-1655611-2020-03-14</t>
  </si>
  <si>
    <t>Dharavi</t>
  </si>
  <si>
    <t>Travelled to Spain</t>
  </si>
  <si>
    <t>TS-P2</t>
  </si>
  <si>
    <t>No travel history. Died at Sion hospital. Symptoms like fever, cough, respiratory issues and also had renal failure</t>
  </si>
  <si>
    <t>https://twitter.com/ANI/status/1245395625039949830?s=20</t>
  </si>
  <si>
    <t>https://economictimes.indiatimes.com/news/politics-and-nation/asias-largest-slum-dharavi-reports-first-case-of-coronavirus/articleshow/74937159.cms</t>
  </si>
  <si>
    <t>https://www.newindianexpress.com/states/telangana/2020/mar/14/patient-who-returned-from-italy-is-second-coronavirus-positive-case-in-telangana-2116685.html</t>
  </si>
  <si>
    <t>Returned from Italy</t>
  </si>
  <si>
    <t>KL-ID-1</t>
  </si>
  <si>
    <t>Munnar</t>
  </si>
  <si>
    <t>As per Govt of Guj Circular 1/4/20</t>
  </si>
  <si>
    <t>https://gujcovid19.gujarat.gov.in/uploads/pressbrief0104012020073944442.pdf</t>
  </si>
  <si>
    <t>Idukki</t>
  </si>
  <si>
    <t>Travelled from Dubai, British citizen who had resided in Munnar resort</t>
  </si>
  <si>
    <t>United Kingdom</t>
  </si>
  <si>
    <t>https://twitter.com/ANI/status/1239183764946731008?s=20</t>
  </si>
  <si>
    <t>https://economictimes.indiatimes.com/news/politics-and-nation/uk-national-tests-positive-for-coronavirus-all-289-passengers-offloaded-at-kochi-airport/articleshow/74635802.cms</t>
  </si>
  <si>
    <t>British citizen who had resided in Munnar resort</t>
  </si>
  <si>
    <t>Vadodara</t>
  </si>
  <si>
    <t>KL-TV-R4</t>
  </si>
  <si>
    <t>Member of a group that toured Sri Lanka in March. Admitted to SSG hospital on March 19th.</t>
  </si>
  <si>
    <t>https://twitter.com/PTI_News/status/1245580872029372418?s=20</t>
  </si>
  <si>
    <t>Travelled from Spain, Doctor</t>
  </si>
  <si>
    <t>https://www.indiatoday.in/india/story/covid-19-patient-dies-in-vadodara-gujarat-death-toll-reaches-7-1662462-2020-04-02</t>
  </si>
  <si>
    <t>https://www.thehindu.com/news/cities/Thiruvananthapuram/after-doctor-tests-positive-sctimst-heads-for-shutdown/article31077272.ece</t>
  </si>
  <si>
    <t>Died at Gandhi hospital. The deceased was admitted five days ago. His brother is also being treated at the same hospital and he attacked the doctors on hearing the news of death.</t>
  </si>
  <si>
    <t>http://dhs.kerala.gov.in/wp-content/uploads/2020/04/Daily-Bulletin-HFWD-English-April-2nd.pdf</t>
  </si>
  <si>
    <t>https://twitter.com/Eatala_Rajender/status/1245425932929617921</t>
  </si>
  <si>
    <t>https://www.indiatoday.in/coronavirus-outbreak/story/49-year-old-man-becomes-telangana-latest-covid-19-fatality-1662363-2020-04-02</t>
  </si>
  <si>
    <t xml:space="preserve">Doctor who had been to Spain </t>
  </si>
  <si>
    <t>Travelled from Russia and Kazakhstan</t>
  </si>
  <si>
    <t>https://twitter.com/timesofindia/status/1239099655780065282</t>
  </si>
  <si>
    <t>01.04. 2020 - Dealths :3 (2 in Gandhi, 1 in yashoda) Toatal deaths till now :9</t>
  </si>
  <si>
    <t>https://www.indiatoday.in/india/story/coronavirus-total-cases-maharashtra-state-expands-healthcare-facilities-1655794-2020-03-15</t>
  </si>
  <si>
    <t>Travel history to Russia and Kazakhstan</t>
  </si>
  <si>
    <t>Travelled from Japan and Dubai before his return on March 3</t>
  </si>
  <si>
    <t>https://twitter.com/bhupeshbaghel/status/1245586932819607552</t>
  </si>
  <si>
    <t>https://mumbaimirror.indiatimes.com/live-updates-maharashtra-highest-positive-covid19-cases-malls-shut-mumbai-pune-nagpur-trump-tests-negative/liveblog/74633865.cms</t>
  </si>
  <si>
    <t>Girgaon</t>
  </si>
  <si>
    <t>Travelled to Japan and Dubai before his return on March 3</t>
  </si>
  <si>
    <t>Persistent cough for 3 days, rushed to JJ Hospital on tuesday after suffering breathlessness. Was referred to HN Reliance and then to Kasturba hospital, died a few hours after admission.</t>
  </si>
  <si>
    <t>https://twitter.com/PTI_News/status/1245375419404013568?s=20</t>
  </si>
  <si>
    <t>Travelled from Netherlands March 9</t>
  </si>
  <si>
    <t>https://www.businessinsider.in/india/news/coronavirus-cases-in-telangana-third-case-reported-from-hyderabad/articleshow/74640184.cms</t>
  </si>
  <si>
    <t>https://www.thehindu.com/news/cities/mumbai/8-more-covid-19-deaths-in-mumbai-state-confirms-four/article31231550.ece</t>
  </si>
  <si>
    <t>Netherlands travel history March 9</t>
  </si>
  <si>
    <t>Dehradun</t>
  </si>
  <si>
    <t>Travelled from Spain, Italy and Russia March 11</t>
  </si>
  <si>
    <t>https://www.firstpost.com/health/coronavirus-outbreak-live-updates-covid-19-who-pandemic-quarantine-india-noida-bangalore-cases-alert-novel-latest-news-today-ipl-school-college-8152371.html</t>
  </si>
  <si>
    <t>Died at Wockhardt hospital</t>
  </si>
  <si>
    <t>Probationer travelled to Spain, Italy and Russia March 11</t>
  </si>
  <si>
    <t>Rajouri</t>
  </si>
  <si>
    <t>Travelled from Saudi</t>
  </si>
  <si>
    <t>https://twitter.com/kansalrohit69</t>
  </si>
  <si>
    <t>https://twitter.com/ANI/status/1239597418640900096</t>
  </si>
  <si>
    <t>Travel history to Saudi Arabia</t>
  </si>
  <si>
    <t>Details awaited. Markaz related</t>
  </si>
  <si>
    <t>https://twitter.com/ANI/status/1245676815793831936</t>
  </si>
  <si>
    <t>Travelled from US via London on March 8, Co Passenger of P82</t>
  </si>
  <si>
    <t>https://twitter.com/ANI/status/1239546773883850753</t>
  </si>
  <si>
    <t>Returned from the US via London on March 8, Co Passenger of P82</t>
  </si>
  <si>
    <t>Daughter of P74</t>
  </si>
  <si>
    <t>https://www.thehindu.com/news/national/karnataka/number-of-covid-19-positive-cases-in-karnataka-touches-seven/article31077361.ece</t>
  </si>
  <si>
    <t>Details awaited.</t>
  </si>
  <si>
    <t>https://twitter.com/diprjk/status/1245667080038318081?s=19</t>
  </si>
  <si>
    <t>KL-KS-P2</t>
  </si>
  <si>
    <t>Kalanadu</t>
  </si>
  <si>
    <t>Travelled from Middle East</t>
  </si>
  <si>
    <t>https://english.manoramaonline.com/news/kerala/2020/03/16/coronavirus-kerala-latest-news-new-cases-quarantine-cm-pinarayi-vijayan.html</t>
  </si>
  <si>
    <t>Succumbed to coronavirus at the Government Manorama Raje TB Hospital. She was already suffering from diabetes and thyroid.</t>
  </si>
  <si>
    <t>https://www.deccanherald.com/national/one-more-covid-19-patient-dies-in-indore-madhya-pradesh-toll-reaches-8-820417.html</t>
  </si>
  <si>
    <t>https://www.thehindu.com/news/national/kerala/coronavirus-34-on-patients-contact-list-traced/article31093630.ece</t>
  </si>
  <si>
    <t>Returned from Middle East</t>
  </si>
  <si>
    <t>KL-MLP-1</t>
  </si>
  <si>
    <t>Malappuram</t>
  </si>
  <si>
    <t>No travel history. Resident of Moti Tabela area, was admitted to the Maharaja Yeshwantrao Hospital on March 29. The patient was having breathing problems since the last two days. He was suffering from fever for last 15 days. He did not have cold-cough problem.</t>
  </si>
  <si>
    <t>Patna</t>
  </si>
  <si>
    <t>Nalanda medical college hospital discharged the second corona patient last night.3 of 24 patients have been cured and sent home</t>
  </si>
  <si>
    <t>https://twitter.com/sanjayjavin</t>
  </si>
  <si>
    <t>https://www.mathrubhumi.com/news/kerala/two-corona-positive-cases-in-malappuram-route-map-published-1.4619884</t>
  </si>
  <si>
    <t>KL-MLP-2</t>
  </si>
  <si>
    <t>Travelled from Philippines,  Came to Navi Mumbai</t>
  </si>
  <si>
    <t>Phillipines</t>
  </si>
  <si>
    <t>https://twitter.com/ANI/status/1239454591894163458?s=20</t>
  </si>
  <si>
    <t>Philippines nationals who had come to Navi Mumbai</t>
  </si>
  <si>
    <t>https://twitter.com/ANI/status/1245694253197488128</t>
  </si>
  <si>
    <t>Spouse of P95, From Kalyan</t>
  </si>
  <si>
    <t>P95</t>
  </si>
  <si>
    <t>3 year old from Kalyan, Father P95 /Mother P122</t>
  </si>
  <si>
    <t>https://www.indiatoday.in/india/story/3-year-old-tests-positive-for-covid-19-in-mumbai-both-parents-also-infected-maharashtra-total-now-at-39-1656173-2020-03-16</t>
  </si>
  <si>
    <t>https://timesofindia.indiatimes.com/city/mumbai/coronavirus-in-maharashtra-3-year-old-tests-positive-cases-up-to-40/articleshow/74664684.cms</t>
  </si>
  <si>
    <t>Travelled from to Lisbon in Portugal</t>
  </si>
  <si>
    <t>P109</t>
  </si>
  <si>
    <t>Travel history to Lisbon in Portugal</t>
  </si>
  <si>
    <t>P118</t>
  </si>
  <si>
    <t>https://twitter.com/kbssidhu1961/status/1245680244658339841/photo/1</t>
  </si>
  <si>
    <t>Travelled from Dubai on March 1</t>
  </si>
  <si>
    <t>https://twitter.com/ANI/status/1239464597486071808?s=20</t>
  </si>
  <si>
    <t>https://twitter.com/ANI/status/1245741477960929287?s=19</t>
  </si>
  <si>
    <t>https://www.deccanherald.com/national/west/woman-tests-covid-19-positive-in-maharashtras-yavatmal-814251.html</t>
  </si>
  <si>
    <t>Patient returned from Dubai on March 1</t>
  </si>
  <si>
    <t>https://www.thehindu.com/news/national/other-states/coronavirus-odisha-reports-first-case-as-student-who-returned-from-italy-tests-positive/article31079934.ece</t>
  </si>
  <si>
    <t>TS-P3</t>
  </si>
  <si>
    <t>Travelled from Scotland</t>
  </si>
  <si>
    <t>https://www.thenewsminute.com/article/another-person-tests-positive-coronavirus-telangana-states-count-now-4-120374</t>
  </si>
  <si>
    <t>Returned from Scotland</t>
  </si>
  <si>
    <t>DL-P11</t>
  </si>
  <si>
    <t>KA-P9</t>
  </si>
  <si>
    <t>Travelled from Italy, 2nd evacuee from Italy in ITBP Chhawla Camp</t>
  </si>
  <si>
    <t>https://www.indiatoday.in/india/story/coronavirus-2-test-positive-for-covid-19-at-itbp-quarantine-in-chhawla-1656526-2020-03-17</t>
  </si>
  <si>
    <t>KA-P10</t>
  </si>
  <si>
    <t>https://gujcovid19.gujarat.gov.in/uploads/pressbrief0204022020095035573.pdf</t>
  </si>
  <si>
    <t>2nd evacuee from Italy in ITBP Chhawla Camp</t>
  </si>
  <si>
    <t>DL-P12</t>
  </si>
  <si>
    <t>Travelled from Italy, 3rd evacuee from Italy in ITBP Chhawla Camp</t>
  </si>
  <si>
    <t>3rd evacuee from Italy in ITBP Chhawla Camp</t>
  </si>
  <si>
    <t>DL-P8</t>
  </si>
  <si>
    <t>Saket</t>
  </si>
  <si>
    <t>South Delhi</t>
  </si>
  <si>
    <t>Migrated</t>
  </si>
  <si>
    <t>Travelled from Singapore (Feb) and Canada (Mar)</t>
  </si>
  <si>
    <t>http://health.delhigovt.nic.in/wps/wcm/connect/a50f1c804d973055ae77ff982ee7a5c7/HB17.pdf?MOD=AJPERES&amp;lmod=-333510648&amp;CACHEID=a50f1c804d973055ae77ff982ee7a5c7</t>
  </si>
  <si>
    <t>https://twitter.com/PTI_News/status/1245752854528184320?s=20</t>
  </si>
  <si>
    <t>https://www.hindustantimes.com/delhi-news/delhi-s-8th-covid-19-case-flew-to-singapore-without-waiting-for-test-result/story-c4YFWwviCvti3TYnA124SM.html</t>
  </si>
  <si>
    <t>Travelled to Singapore (Feb) and Canada (Mar)</t>
  </si>
  <si>
    <t>Suffering from TB</t>
  </si>
  <si>
    <t>https://twitter.com/ANI/status/1245770535939825664?s=20</t>
  </si>
  <si>
    <t>Travelled from Malaysia</t>
  </si>
  <si>
    <t>https://www.hindustantimes.com/gurugram/gurugram-reports-haryana-s-first-covid-19-case/story-SddrRQHK5U98ROwLcWcIlN.html</t>
  </si>
  <si>
    <t>https://twitter.com/CMODelhi/status/1245746414858035200</t>
  </si>
  <si>
    <t>https://economictimes.indiatimes.com/news/politics-and-nation/gurgaon-woman-tests-positive-for-coronavirus-first-confirmed-case-in-haryana/articleshow/74668812.cms</t>
  </si>
  <si>
    <t>Sector 9; travelled from Malaysia</t>
  </si>
  <si>
    <t>Kargil</t>
  </si>
  <si>
    <t>https://twitter.com/airnewsalerts/status/1239796624928444416?s=19</t>
  </si>
  <si>
    <t>http://newsonair.com/Main-News-Details.aspx?id=383141</t>
  </si>
  <si>
    <t>1st case; Bhubaneswar; Capital Hospital</t>
  </si>
  <si>
    <t>https://twitter.com/HFWOdisha/status/1245932363793620992</t>
  </si>
  <si>
    <t>Godhra</t>
  </si>
  <si>
    <t>Panch Mahals</t>
  </si>
  <si>
    <t>One 78-year-old person from Godhra who tested positive for #COVID19 and who was under treatment at a hospital in Vadodara, passed away last night: Uday Tilwat, District Chief Medical Officer, Vadodara. #Gujarat</t>
  </si>
  <si>
    <t>https://gujcovid19.gujarat.gov.in/</t>
  </si>
  <si>
    <t>https://twitter.com/ANI/status/1245929256443506689?s=20</t>
  </si>
  <si>
    <t>https://www.indiatvnews.com/news/india/gujarat-coronavirus-positive-cases-covid-19-death-toll-604280</t>
  </si>
  <si>
    <t>Vijayawada</t>
  </si>
  <si>
    <t>Krishna</t>
  </si>
  <si>
    <t>No travel history. Son travelled to Delhi Nizammuddin. Reached GGH Vijayawada on March 30th and died an hour later. His and his son's samples were collected before death and they were confirmed later. The deceased patient had several comorbidities - Hypertension and cardiac issues.</t>
  </si>
  <si>
    <t>https://twitter.com/ArogyaAndhra/status/1245975685631332353?s=09</t>
  </si>
  <si>
    <t>Travelled from UK</t>
  </si>
  <si>
    <t>https://twitter.com/sriramulubjp/status/1239745794753695744?s=21</t>
  </si>
  <si>
    <t>https://timesofindia.indiatimes.com/city/vijayawada/andhra-pradesh-reports-first-covid-19-death/articleshow/74963749.cms</t>
  </si>
  <si>
    <t>Returned from UK</t>
  </si>
  <si>
    <t>KA-P11</t>
  </si>
  <si>
    <t>Baddi</t>
  </si>
  <si>
    <t>Solan</t>
  </si>
  <si>
    <t>https://www.thenewsminute.com/article/another-coronavirus-case-bengaluru-67-yr-old-who-returned-dubai-tests-positive-120456</t>
  </si>
  <si>
    <t>Died at PGIMER in Chandigarh. She had returned from Dubai and concealed her information.</t>
  </si>
  <si>
    <t>https://twitter.com/PTI_News/status/1245963091377926146?s=20</t>
  </si>
  <si>
    <t>Travel history to Dubai</t>
  </si>
  <si>
    <t>Markaz attendee. Details awaited</t>
  </si>
  <si>
    <t>https://twitter.com/PTI_News/status/1246039688424476675?s=20</t>
  </si>
  <si>
    <t>Doctor of P74</t>
  </si>
  <si>
    <t>https://twitter.com/ANI/status/1239769810608590848</t>
  </si>
  <si>
    <t>http://dhs.kerala.gov.in/wp-content/uploads/2020/04/Daily-Bulletin-HFWD-English-April-3rd.pdf</t>
  </si>
  <si>
    <t>P463</t>
  </si>
  <si>
    <t>Travelled from US on March 7</t>
  </si>
  <si>
    <t>https://twitter.com/ANI/status/1239891569785765893?s=20</t>
  </si>
  <si>
    <t>https://www.thehindu.com/news/national/coronavirus-live-updates-march-17-2020/article31088570.ece</t>
  </si>
  <si>
    <t>P462</t>
  </si>
  <si>
    <t>Travelled from the US on March 7</t>
  </si>
  <si>
    <t>Travelled from US on March 14</t>
  </si>
  <si>
    <t>P698</t>
  </si>
  <si>
    <t>https://twitter.com/ANI/status/1239886488629698567?s=20</t>
  </si>
  <si>
    <t>Travelled from the US on March 14</t>
  </si>
  <si>
    <t>Mahe</t>
  </si>
  <si>
    <t>P699</t>
  </si>
  <si>
    <t>Travelled from UAE</t>
  </si>
  <si>
    <t>https://twitter.com/PTI_News/status/1239866086905921536?s=19</t>
  </si>
  <si>
    <t>https://www.thehindu.com/news/national/kerala/first-covid-19-case-detected-in-mahe/article31093347.ece</t>
  </si>
  <si>
    <t>https://www.facebook.com/CollectorKKD/posts/2591627614407336</t>
  </si>
  <si>
    <t>P6700</t>
  </si>
  <si>
    <t>Travel history UAE</t>
  </si>
  <si>
    <t>TS-P5</t>
  </si>
  <si>
    <t>P320</t>
  </si>
  <si>
    <t>Indonesian national; The patient had flown into Delhi on March 9 and after a few days took a train to Karimnagar, about 170 km from Hyderabad, for a religious meeting with a group from Indonesia and Malaysia.</t>
  </si>
  <si>
    <t>E0</t>
  </si>
  <si>
    <t>Indonesia</t>
  </si>
  <si>
    <t>https://twitter.com/ANI/status/1239894891678724097</t>
  </si>
  <si>
    <t>P452</t>
  </si>
  <si>
    <t>Noida</t>
  </si>
  <si>
    <t>Gautam Buddha Nagar</t>
  </si>
  <si>
    <t>Sector 78; Contracted from his boss</t>
  </si>
  <si>
    <t>https://mobile.twitter.com/ANINewsUP/status/1239777755505373184</t>
  </si>
  <si>
    <t>P709</t>
  </si>
  <si>
    <t>https://timesofindia.indiatimes.com/city/noida/coronavirus-cases-in-noida-two-test-positive-for-coronavirus-in-noida/articleshow/74668161.cms</t>
  </si>
  <si>
    <t>https://www.hindustantimes.com/noida/noida-man-tests-coronavirus-positive-after-he-meets-delhi-patient-at-work/story-KNJ0rTgO3n0Y5fyg4AVNxK.html</t>
  </si>
  <si>
    <t>P620</t>
  </si>
  <si>
    <t>UP-GBN-4</t>
  </si>
  <si>
    <t>P713</t>
  </si>
  <si>
    <t xml:space="preserve">Travelled from France, Sector 100; </t>
  </si>
  <si>
    <t>P808</t>
  </si>
  <si>
    <t>Sector 100; Travel history to France</t>
  </si>
  <si>
    <t>P810</t>
  </si>
  <si>
    <t>Travelled from United Kingdom (quarantined)</t>
  </si>
  <si>
    <t>https://twitter.com/PTI_News/status/1239951825765158912</t>
  </si>
  <si>
    <t>https://twitter.com/ANI/status/1239953388248260608</t>
  </si>
  <si>
    <t>https://docs.google.com/spreadsheets/u/2/d/e/2PACX-1vT8DIINUZ5LAEnmfJb-cbzi5kr4cX9RjKgEqTAyHbq46dDyoWxhnKkGitKwGHbpEE_QNHqQHd9-UWy3/pubhtml#</t>
  </si>
  <si>
    <t>P49</t>
  </si>
  <si>
    <t>Travel history to United Kingdom (quarantined)</t>
  </si>
  <si>
    <t>Indian Army jawan</t>
  </si>
  <si>
    <t>P146</t>
  </si>
  <si>
    <t>https://www.indiatoday.in/india/story/coronavirus-first-indian-army-jawan-tests-positive-covid19-ladakh-1656643-2020-03-17</t>
  </si>
  <si>
    <t>P555</t>
  </si>
  <si>
    <t>https://twitter.com/ANI/status/1239969373013438464</t>
  </si>
  <si>
    <t>https://twitter.com/TelanganaHealth/status/1246086765472960519</t>
  </si>
  <si>
    <t xml:space="preserve">Travelled from Iran, Father of P145, </t>
  </si>
  <si>
    <t>Father of P145, Returned from Iran</t>
  </si>
  <si>
    <t>Travelled from France &amp; Netherlands, Kasaba Peth Woman,Retuned to India on March 15th</t>
  </si>
  <si>
    <t>https://twitter.com/ANI/status/1240112477951496198?s=09</t>
  </si>
  <si>
    <t>https://timesofindia.indiatimes.com/city/pune/pune-woman-tests-positive-for-coronavirus-maharashtra-count-climbs-to-42/articleshow/74684191.cms?utm_source=twitter.com&amp;utm_medium=social&amp;utm_campaign=TOICitiesNews</t>
  </si>
  <si>
    <t>https://www.thehindu.com/news/national/coronavirus-live-updates-march-18-2020/article31096318.ece</t>
  </si>
  <si>
    <t>Kasaba Peth Woman, Travel History to France &amp; Netherlands, Retuned to India on March 15th</t>
  </si>
  <si>
    <t>KGMU Doctor treating infected patients</t>
  </si>
  <si>
    <t>P81</t>
  </si>
  <si>
    <t>https://economictimes.indiatimes.com/news/politics-and-nation/lucknow-doctor-tests-positive-after-coming-in-contact-with-2-coronavirus-patients/articleshow/74689971.cms</t>
  </si>
  <si>
    <t>TS-P6</t>
  </si>
  <si>
    <t>Studying BBA at Scotland, Travelled from UK</t>
  </si>
  <si>
    <t>https://www.thenewsminute.com/article/telangana-records-sixth-case-coronavirus-patient-had-travel-history-uk-120510</t>
  </si>
  <si>
    <t>https://drive.google.com/drive/folders/1yAgt3IN1u8jX8g8jEasC4KNR26HUqeKi</t>
  </si>
  <si>
    <t>Travelled from Scotland, UK</t>
  </si>
  <si>
    <t>KA-P13</t>
  </si>
  <si>
    <t xml:space="preserve">Bengaluru </t>
  </si>
  <si>
    <t>https://twitter.com/sriramulubjp/status/1240189934410948609</t>
  </si>
  <si>
    <t>Travel History to the US</t>
  </si>
  <si>
    <t>KA-P12</t>
  </si>
  <si>
    <t>Travelled from Spain AI136</t>
  </si>
  <si>
    <t>Travel History to Spain</t>
  </si>
  <si>
    <t>UP-GBN-2</t>
  </si>
  <si>
    <t>Gautam Buddh Nagar</t>
  </si>
  <si>
    <t>Travelled from Indonesia</t>
  </si>
  <si>
    <t>https://twitter.com/aninewsup/status/1240188649334964224?s=21</t>
  </si>
  <si>
    <t>Travel history to Indonesia</t>
  </si>
  <si>
    <t>https://timesofindia.indiatimes.com/articleshow/74682966.cms?utm_source=contentofinterest&amp;utm_medium=text&amp;utm_campaign=cppst</t>
  </si>
  <si>
    <t>https://epaper.hindustantimes.com/Home/ShareArticle?OrgId=d2d754a3</t>
  </si>
  <si>
    <t>Travel History to the UK</t>
  </si>
  <si>
    <t>TN-P2</t>
  </si>
  <si>
    <t>Chennai</t>
  </si>
  <si>
    <t>Reached Chennai MGR Central from Delhi via Train on 12.03.2020</t>
  </si>
  <si>
    <t>https://twitter.com/Vijayabaskarofl/status/1240250048639668224</t>
  </si>
  <si>
    <t>Reached Chennai from Delhi via Train</t>
  </si>
  <si>
    <t>Residing at N Ward,Close contact of P138</t>
  </si>
  <si>
    <t>P138</t>
  </si>
  <si>
    <t>https://twitter.com/PTI_News/status/1240259888917278725</t>
  </si>
  <si>
    <t>https://twitter.com/THMumbai/status/1240262937576484864</t>
  </si>
  <si>
    <t>Residing at N Ward,Close contact of another Covid Patient</t>
  </si>
  <si>
    <t>KA-P14</t>
  </si>
  <si>
    <t>Travelled from the US</t>
  </si>
  <si>
    <t>https://twitter.com/sriramulubjp/status/1240259610486829056</t>
  </si>
  <si>
    <t>Travelled from Philippines, Singapore and Sri Lanka</t>
  </si>
  <si>
    <t>https://twitter.com/ANI/status/1240287855051599872?s=19</t>
  </si>
  <si>
    <t>https://twitter.com/PTI_News/status/1240284806908235778?s=19</t>
  </si>
  <si>
    <t>https://twitter.com/PTI_News/status/1246098331442376704</t>
  </si>
  <si>
    <t>https://thepigeonexpress.com/maharashtra-records-44th-coronavirus-case/</t>
  </si>
  <si>
    <t>Travel History to Philippines, Singapore and Sri Lanka</t>
  </si>
  <si>
    <t>MH-P45</t>
  </si>
  <si>
    <t>Shrungartali</t>
  </si>
  <si>
    <t>Ratnagiri</t>
  </si>
  <si>
    <t>Travelled from Dubai.</t>
  </si>
  <si>
    <t>https://twitter.com/ANI/status/1240304049422888960</t>
  </si>
  <si>
    <t>https://twitter.com/THMumbai/status/1240304036143718407?s=19</t>
  </si>
  <si>
    <t>Travel history to Dubai.</t>
  </si>
  <si>
    <t>Khanyar</t>
  </si>
  <si>
    <t>Srinagar</t>
  </si>
  <si>
    <t>Travelled from Saudi Arabia</t>
  </si>
  <si>
    <t>https://twitter.com/ANI/status/1240318300942266368?s=19</t>
  </si>
  <si>
    <t>https://twitter.com/kansalrohit69/status/1240312429638070274</t>
  </si>
  <si>
    <t>https://www.news18.com/news/india/restrictions-on-movement-public-gatherings-in-srinagar-after-1st-positive-coronavirus-case-in-khanyar-area-2542397.html</t>
  </si>
  <si>
    <t>Foreign Travel</t>
  </si>
  <si>
    <t>Jhunjhunu</t>
  </si>
  <si>
    <t>Travelled from Italy on March 8</t>
  </si>
  <si>
    <t>https://twitter.com/PTI_News/status/1240316938217082880</t>
  </si>
  <si>
    <t>https://twitter.com/ANI/status/1240318435646525442</t>
  </si>
  <si>
    <t>https://m.hindustantimes.com/india-news/rajasthan-couple-3-yr-old-test-covid-19-positive-curfew-ordered-in-1-km-radius/</t>
  </si>
  <si>
    <t>Returned from Italy on March 8</t>
  </si>
  <si>
    <t>https://twitter.com/ANI/status/1246098133035159555</t>
  </si>
  <si>
    <t>P160</t>
  </si>
  <si>
    <t>Updated_On</t>
  </si>
  <si>
    <t>TS-P7</t>
  </si>
  <si>
    <t>Indonesian</t>
  </si>
  <si>
    <t>https://www.thenewsminute.com/article/telangana-traces-passengers-delhi-bengaluru-train-bogie-covid-19-patient-120552</t>
  </si>
  <si>
    <t>Total_Tested</t>
  </si>
  <si>
    <t>Negative</t>
  </si>
  <si>
    <t>Unconfirmed</t>
  </si>
  <si>
    <t>Total_People_In_Quarantine</t>
  </si>
  <si>
    <t>Total_People_Released_From_Quarantine</t>
  </si>
  <si>
    <t>Num_Isolation_Beds</t>
  </si>
  <si>
    <t>TS-P8</t>
  </si>
  <si>
    <t>Num_ICU_Beds</t>
  </si>
  <si>
    <t>Num_Ventilators</t>
  </si>
  <si>
    <t>Source</t>
  </si>
  <si>
    <t>Source2</t>
  </si>
  <si>
    <t>TS-P9</t>
  </si>
  <si>
    <t>http://health.delhigovt.nic.in/wps/wcm/connect/068e55804dc3527fb23cf7982ee7a5c7/HB01A.pdf?MOD=AJPERES&amp;lmod=908572962&amp;CACHEID=068e55804dc3527fb23cf7982ee7a5c7</t>
  </si>
  <si>
    <t>https://www.wbhealth.gov.in/uploaded_files/corona/Bulletin_West_Bengal_01.04_.2020_.pdf</t>
  </si>
  <si>
    <t>Had comorbities - HTN and DM. Died at Sola civil hospital on 3rd April evening.</t>
  </si>
  <si>
    <t>TS-P10</t>
  </si>
  <si>
    <t>https://twitter.com/ANI/status/1246097267083431944</t>
  </si>
  <si>
    <t>https://twitter.com/ArogyaAndhra/status/1245580598938198016?s=20</t>
  </si>
  <si>
    <t>https://twitter.com/CMODelhi/status/1246093113170341888?s=20</t>
  </si>
  <si>
    <t>https://twitter.com/nhm_assam/status/1245742375319691264/photo/1</t>
  </si>
  <si>
    <t>http://chdcovid19.in/</t>
  </si>
  <si>
    <t>TS-P11</t>
  </si>
  <si>
    <t>Bagalkote</t>
  </si>
  <si>
    <t>KA-P125; No travel history. Had comorbities including a stent. Admitted to Hospital on March 31st, test confirmation came on 2nd April and passed away on 3rd. Children are software engineers from Bangalore who are with him since lockdown.</t>
  </si>
  <si>
    <t>https://www.kannadaprabha.com/karnataka/2020/apr/03/75-year-old-covid-19-patient-died-in-bagalkot-415814.html</t>
  </si>
  <si>
    <t>TS-P12</t>
  </si>
  <si>
    <t>Viluppuram</t>
  </si>
  <si>
    <t>http://www.cghealth.nic.in/cghealth17/</t>
  </si>
  <si>
    <t>Visited Delhi Markaz in March. Developed breathlessness on 03rd April and passed away on 4th April</t>
  </si>
  <si>
    <t>https://www.deccanherald.com/national/south/tamil-nadu-records-second-covid-19-death-as-51-year-old-passes-away-821227.html</t>
  </si>
  <si>
    <t>https://www.goa.gov.in/wp-content/uploads/2020/04/Media-Bulletin-02.04.2020.pdf</t>
  </si>
  <si>
    <t>TS-P13</t>
  </si>
  <si>
    <t>Chhindwara</t>
  </si>
  <si>
    <t>https://twitter.com/JansamparkMP/status/1246841187073273857</t>
  </si>
  <si>
    <t xml:space="preserve">Govt. official who was posted at Indore. His father has also tested positive. </t>
  </si>
  <si>
    <t>https://www.indiatoday.in/coronavirus-outbreak/story/1-more-dies-covid-19-madhya-pradesh-state-death-toll-now-9-1663249-2020-04-04</t>
  </si>
  <si>
    <t>https://www.theweek.in/news/india/2020/04/04/three-more-succumb-to-covid-19-in-madhya-pradesh-toll-rises-to-11.html</t>
  </si>
  <si>
    <t>https://www.facebook.com/UKMedicalHealth/photos/a.1666257713623931/2556543367928690/?type=3&amp;theater</t>
  </si>
  <si>
    <t>Wife of P153</t>
  </si>
  <si>
    <t>P153</t>
  </si>
  <si>
    <t>Was obese, had breathing problems, high BP and fever. Admitted at MRTB hospital, passed away on 4th April.</t>
  </si>
  <si>
    <t>https://www.deccanherald.com/national/north-and-central/two-more-covid-19-deaths-in-mp-state-death-toll-now-10-821252.html</t>
  </si>
  <si>
    <t>DL-P10</t>
  </si>
  <si>
    <t>Dilshad Garden</t>
  </si>
  <si>
    <t>North East Delhi</t>
  </si>
  <si>
    <t>http://www.nhmharyana.gov.in/WriteReadData/userfiles/file/CoronaVirus/BULLETIN%20EVENING03042020.pdf</t>
  </si>
  <si>
    <t>https://www.newindianexpress.com/cities/delhi/2020/mar/18/woman-tests-positive-for-covd-19-in-delhis-dilshad-garden-total-case-in-capital-at-9-2118395.html</t>
  </si>
  <si>
    <t>Returned from Saudi Arabia</t>
  </si>
  <si>
    <t>https://karunadu.karnataka.gov.in/hfw/kannada/nCovDocs/03-04-2020(English).pdf</t>
  </si>
  <si>
    <t>https://dashboard.kerala.gov.in/</t>
  </si>
  <si>
    <t>https://t.me/indiacovid/1447</t>
  </si>
  <si>
    <t>https://twitter.com/ANI/status/1240458341421182979</t>
  </si>
  <si>
    <t>Travel History to UK</t>
  </si>
  <si>
    <t>Passed away on 2nd April. Covid19 fatality confirmed on 3rd April late night. She gave her sample on March 30th and left the hospital.</t>
  </si>
  <si>
    <t>https://twitter.com/HFWOdisha/status/1246135145230303232</t>
  </si>
  <si>
    <t>https://twitter.com/ANI/status/1240499601313943557</t>
  </si>
  <si>
    <t>Ulhasnagar</t>
  </si>
  <si>
    <t>https://stopcorona.tn.gov.in/wp-content/uploads/2020/03/Media-Bulletin-03-04-20-COVID-19-6-PM.pdf</t>
  </si>
  <si>
    <t xml:space="preserve">Died at SVP Hospital on 4th April. Was admitted on 28th March and was on a ventilator. Her husband is covid19 positive with travel history to Indore. </t>
  </si>
  <si>
    <t>https://www.deccanherald.com/national/west/woman-dies-of-covid-19-in-ahmedabad-gujarat-death-toll-reaches-10-821217.html</t>
  </si>
  <si>
    <t>Travel History to Dubai</t>
  </si>
  <si>
    <t>WA circular :/</t>
  </si>
  <si>
    <t>KA-P15</t>
  </si>
  <si>
    <t>Kodagu</t>
  </si>
  <si>
    <t>https://twitter.com/sanjayjavin/status/1246667952054665216</t>
  </si>
  <si>
    <t>https://www.outlookindia.com/newsscroll/guj-tally-of-covid19-patients-now-108-death-toll-reaches-10/1791554</t>
  </si>
  <si>
    <t>https://twitter.com/ANI/status/1240506778174910465</t>
  </si>
  <si>
    <t>https://twitter.com/diprjk/status/1246764514135040000</t>
  </si>
  <si>
    <t>AP-P2</t>
  </si>
  <si>
    <t>Ongole</t>
  </si>
  <si>
    <t>Prakasam</t>
  </si>
  <si>
    <t>http://dhs.kerala.gov.in/wp-content/uploads/2020/04/Daily-Bulletin-HFWD-English-April-4th.pdf</t>
  </si>
  <si>
    <t>http://www.rajswasthya.nic.in/</t>
  </si>
  <si>
    <t>https://twitter.com/pti_news/status/1240509308292362240?s=21</t>
  </si>
  <si>
    <t>P1056</t>
  </si>
  <si>
    <t>https://timesofindia.indiatimes.com/city/vijayawada/andhra-pradesh-reports-second-positive-case-of-covid-19/articleshow/74703260.cms</t>
  </si>
  <si>
    <t>Raipur</t>
  </si>
  <si>
    <t>https://www.cnbctv18.com/healthcare/maharashtra-covid-19-tally-mounts-to-868-with-7-fresh-deaths-5634351.htm</t>
  </si>
  <si>
    <t>https://twitter.com/PTI_News/status/1240516523183071232</t>
  </si>
  <si>
    <t>P1057</t>
  </si>
  <si>
    <t>https://www.indiatoday.in/india/story/raipur-woman-battles-coronavirus-stigma-gets-tested-1663446-2020-04-05</t>
  </si>
  <si>
    <t>https://www.wbhealth.gov.in/uploaded_files/corona/Bulletin_West_Bengal_06.04_.2020(1)_.pdf</t>
  </si>
  <si>
    <t>Travelled from Japan. HCL Emp</t>
  </si>
  <si>
    <t>https://twitter.com/ANINewsUP/status/1240526916517388288</t>
  </si>
  <si>
    <t>P1060</t>
  </si>
  <si>
    <t>HCL Emp, Returned from International trip</t>
  </si>
  <si>
    <t>https://twitter.com/ANINewsUP/status/1240536879742644224</t>
  </si>
  <si>
    <t>P1062</t>
  </si>
  <si>
    <t>https://www.livemint.com/news/india/coronavirus-update-two-more-cases-reported-in-lucknow-11584602501673.html</t>
  </si>
  <si>
    <t>Travel history to UK</t>
  </si>
  <si>
    <t>Lakhimpur kheri</t>
  </si>
  <si>
    <t>Kheri</t>
  </si>
  <si>
    <t>P1063</t>
  </si>
  <si>
    <t>Travelled from Turkey</t>
  </si>
  <si>
    <t>P1249</t>
  </si>
  <si>
    <t>Travel history to Turkey</t>
  </si>
  <si>
    <t>TN-P3</t>
  </si>
  <si>
    <t>Travelled from Dublin, Ireland on 17/3</t>
  </si>
  <si>
    <t>https://twitter.com/vijayabaskarofl/status/1240587219791839238?s=21</t>
  </si>
  <si>
    <t>https://twitter.com/Vijayabaskarofl/status/1243603053682573314?s=19</t>
  </si>
  <si>
    <t>Returned from Dublin, Ireland on 17/3</t>
  </si>
  <si>
    <t>PJ-P2</t>
  </si>
  <si>
    <t>Banga</t>
  </si>
  <si>
    <t>Shahid Bhagat Singh Nagar</t>
  </si>
  <si>
    <t>Travelled from Germany via Italy</t>
  </si>
  <si>
    <t>https://www.indiatoday.in/india/story/coronavirus-news-live-updates-india-italy-america-confirmed-cases-china-wuhan-1657218-2020-03-19#60067</t>
  </si>
  <si>
    <t>As per http://www.rajswasthya.nic.in/</t>
  </si>
  <si>
    <t>https://www.latestly.com/india/news/baldev-singh-who-died-due-to-covid-19-in-punjab-met-hundreds-district-admin-locks-down-village-1621476.html</t>
  </si>
  <si>
    <t>Arrived from Germany via Italy</t>
  </si>
  <si>
    <t>KL-KS-P3</t>
  </si>
  <si>
    <t>Eriyal</t>
  </si>
  <si>
    <t>Travelled from Dubai via Kozhikode Air India Express IX 344</t>
  </si>
  <si>
    <t>https://twitter.com/PTI_News/status/1240635321198370816?s=09</t>
  </si>
  <si>
    <t>https://www.facebook.com/CollectorKKD/posts/2593786640858100</t>
  </si>
  <si>
    <t>Arrived from Dubai via Kozhikode</t>
  </si>
  <si>
    <t>Rajkot</t>
  </si>
  <si>
    <t>Travelled from Mecca, Saudi Arabia</t>
  </si>
  <si>
    <t>https://ahmedabadmirror.indiatimes.com/ahmedabad/others/first-coronavirus-cases-detected-in-gujarat-two-infected/amp_articleshow/74716560.cms</t>
  </si>
  <si>
    <t>https://twitter.com/PTI_News/status/1240642955506888706?s=09</t>
  </si>
  <si>
    <t>Travelled from London, UK via Mumbai</t>
  </si>
  <si>
    <t>https://arogya.maharashtra.gov.in/1175/Novel--Corona-Virus</t>
  </si>
  <si>
    <t>MH-P48</t>
  </si>
  <si>
    <t>https://arogya.maharashtra.gov.in/pdf/pressnote19.pdf</t>
  </si>
  <si>
    <t>Travelled from Spain; Indira Gandhi National Forest Academy Trainee</t>
  </si>
  <si>
    <t>https://twitter.com/ANI/status/1240658425328979971</t>
  </si>
  <si>
    <t>https://twitter.com/PTI_News/status/1243812398747680768?s=20</t>
  </si>
  <si>
    <t>Returned from Spain; Indira Gandhi National Forest Academy Trainee</t>
  </si>
  <si>
    <t>TS-P15</t>
  </si>
  <si>
    <t>Travelled from UK on 10th Mar</t>
  </si>
  <si>
    <t>https://twitter.com/IPRTelangana/status/1240688561818447874?s=19</t>
  </si>
  <si>
    <t>https://www.indiatoday.in/india/story/coronavirus-india-positive-cases-covid-19-rise-fresh-cases-news-update-1657244-2020-03-19</t>
  </si>
  <si>
    <t>Returned from London on 10th Mar</t>
  </si>
  <si>
    <t>TS-P14</t>
  </si>
  <si>
    <t>Travelled from Dubai on 14 Mar</t>
  </si>
  <si>
    <t>Returned from Dubai on 14 Mar</t>
  </si>
  <si>
    <t>TS-P16</t>
  </si>
  <si>
    <t>Returned from London</t>
  </si>
  <si>
    <t>https://twitter.com/HFWOdisha/status/1240683355332431872</t>
  </si>
  <si>
    <t>https://kalingatv.com/state/odisha-reports-2nd-positive-coronavirus-case/</t>
  </si>
  <si>
    <t>Travelled from Spain via Dubai - New Delhi on 18 Mar; Husband of P195</t>
  </si>
  <si>
    <t>https://mobile.twitter.com/PIBJaipur/status/1240705118342770688</t>
  </si>
  <si>
    <t>P62929</t>
  </si>
  <si>
    <t>Returned from Spain via Dubai - New Delhi on 18 Mar; Husband of P195</t>
  </si>
  <si>
    <t>Travelled from Spain via Dubai - New Delhi on 18 Mar; Wife of P194</t>
  </si>
  <si>
    <t>https://twitter.com/TabeenahAnjum/status/1240703473118629888</t>
  </si>
  <si>
    <t>Returned from Spain via Dubai - New Delhi on 18 Mar; Wife of P194</t>
  </si>
  <si>
    <t>AP-P3</t>
  </si>
  <si>
    <t>Visakapatnam</t>
  </si>
  <si>
    <t>Visakhapatnam</t>
  </si>
  <si>
    <t>Travelled from Saudi Arabia on 12 Mar</t>
  </si>
  <si>
    <t>https://twitter.com/xpressandhra/status/1240697530796523520</t>
  </si>
  <si>
    <t>https://twitter.com/ArogyaAndhra/status/1244302798923022336?s=20</t>
  </si>
  <si>
    <t>Returned from Saudi Arabia on 12 Mar</t>
  </si>
  <si>
    <t>Rana Pratap Bagh</t>
  </si>
  <si>
    <t>State Bulletin</t>
  </si>
  <si>
    <t>https://twitter.com/kbssidhu1961/status/1246432643794612225?s=19</t>
  </si>
  <si>
    <t>Travelled from London</t>
  </si>
  <si>
    <t>https://twitter.com/PTI_News/status/1240685827979534339</t>
  </si>
  <si>
    <t>DL-P13</t>
  </si>
  <si>
    <t>Ashok Vihar</t>
  </si>
  <si>
    <t>North West Delhi</t>
  </si>
  <si>
    <t>UP state bulletin</t>
  </si>
  <si>
    <t>https://indianexpress.com/article/cities/delhi/four-new-coronavirus-cases-in-delhi-2-in-gurgaon-6323078/</t>
  </si>
  <si>
    <t>https://in.news.yahoo.com/four-coronavirus-cases-delhi-2-000649330.html</t>
  </si>
  <si>
    <t>DL-P14</t>
  </si>
  <si>
    <t>Gautam Puri</t>
  </si>
  <si>
    <t>Travelled from Mexico</t>
  </si>
  <si>
    <t>Daily Confirmed</t>
  </si>
  <si>
    <t>Total Confirmed</t>
  </si>
  <si>
    <t>Daily Recovered</t>
  </si>
  <si>
    <t>Total Recovered</t>
  </si>
  <si>
    <t>Daily Deceased</t>
  </si>
  <si>
    <t>Total Deceased</t>
  </si>
  <si>
    <t>Theni</t>
  </si>
  <si>
    <t>Travel history to Mexico</t>
  </si>
  <si>
    <t>Passed away at Theni Medical college on 4th April after developing respiratory complications. She is the wife of a Delhi Markaz attendee.</t>
  </si>
  <si>
    <t>https://economictimes.indiatimes.com/news/politics-and-nation/tamil-nadu-reports-74-new-cases-and-two-more-covid-19-deaths/articleshow/74985779.cms</t>
  </si>
  <si>
    <t>Beleghata</t>
  </si>
  <si>
    <t>Travelled to UK</t>
  </si>
  <si>
    <t>https://twitter.com/ANI/status/1240898037074948097</t>
  </si>
  <si>
    <t>PJ-P3</t>
  </si>
  <si>
    <t>Mohali</t>
  </si>
  <si>
    <t>State health dept. dashboard</t>
  </si>
  <si>
    <t>https://twitter.com/PTI_News/status/1240868655430119424</t>
  </si>
  <si>
    <t>Chusot</t>
  </si>
  <si>
    <t>Related to SBI employee (Patient ID Unknown)</t>
  </si>
  <si>
    <t>https://www.youtube.com/watch?v=Jzp4NSin3S4</t>
  </si>
  <si>
    <t>Amravati</t>
  </si>
  <si>
    <t>Bikaner</t>
  </si>
  <si>
    <t>Jahangirpuri</t>
  </si>
  <si>
    <t xml:space="preserve">No travel history. Was admitted at Govt. Hospital Bikaner four days ago. The handicapped woman was on a ventilator and passed away on 4th April 6am. </t>
  </si>
  <si>
    <t>https://www.ndtv.com/cities/coronavirus-60-year-old-covid-19-patient-with-no-travel-history-dies-in-bikaner-2205947</t>
  </si>
  <si>
    <t>Brother of P171</t>
  </si>
  <si>
    <t>P171</t>
  </si>
  <si>
    <t>https://www.mohfw.gov.in/</t>
  </si>
  <si>
    <t>https://www.hindustantimes.com/india-news/60-year-old-covid-19-patient-dies-in-bikaner-12-new-cases-in-rajasthan/story-iWbJi1G0FdbCkDaBhefx9N.html</t>
  </si>
  <si>
    <t>https://timesofindia.indiatimes.com/city/delhi/at-six-delhi-reports-most-covid-19-cases-in-a-day/articleshow/74739489.cms</t>
  </si>
  <si>
    <t>Relative of Patient (Patient unknown)</t>
  </si>
  <si>
    <t>https://twitter.com/IPRTelangana/status/1246477230068228098/photo/1</t>
  </si>
  <si>
    <t>Mother of P171</t>
  </si>
  <si>
    <t>https://stopcorona.tn.gov.in/wp-content/uploads/2020/03/Media-Bulletin-04-04-20-COVID-19-6-PM.pdf</t>
  </si>
  <si>
    <t>https://twitter.com/CMODelhi/status/1246443618228785152</t>
  </si>
  <si>
    <t>Brother of P157</t>
  </si>
  <si>
    <t>P157</t>
  </si>
  <si>
    <t>https://arogya.maharashtra.gov.in/pdf/pressnote20.pdf</t>
  </si>
  <si>
    <t>Travel History to Turkey</t>
  </si>
  <si>
    <t>Travel History to Scotland</t>
  </si>
  <si>
    <t>Ahmedabad</t>
  </si>
  <si>
    <t>https://twitter.com/ANI/status/1240880242190761984</t>
  </si>
  <si>
    <t>https://ahmedabadmirror.indiatimes.com/ahmedabad/cover-story/confirmed-first-3-ve-cases-in-ahmedabad-rajkot-surat/articleshow/74720622.cms</t>
  </si>
  <si>
    <t>Returned from New York</t>
  </si>
  <si>
    <t>Travelled from Finland via Delhi</t>
  </si>
  <si>
    <t>https://ahmedabadmirror.indiatimes.com/ahmedabad/others/corona-positive-cases-now-7/articleshow/74740267.cms</t>
  </si>
  <si>
    <t>Returned from Finland via Delhi</t>
  </si>
  <si>
    <t>http://www.nhmharyana.gov.in/WriteReadData/userfiles/file/CoronaVirus/Meida%20Bulletin%2004042020%20evening.pdf</t>
  </si>
  <si>
    <t>Travelled from Spain via Mumbai</t>
  </si>
  <si>
    <t>Travel history to Spain via Mumbai</t>
  </si>
  <si>
    <t>Relative of P142, junior resident at KGMU</t>
  </si>
  <si>
    <t>P142</t>
  </si>
  <si>
    <t>https://www.jagran.com/uttar-pradesh/lucknow-city-coronavirus-in-up-four-new-positive-case-in-kgmu-total-23-in-uttar-pradesh-up-news-20126552.html</t>
  </si>
  <si>
    <t>https://in.news.yahoo.com/three-family-members-lucknow-doctor-035949509.html</t>
  </si>
  <si>
    <t>https://twitter.com/rajeshtope11/status/1246482154852253697</t>
  </si>
  <si>
    <t>https://gujcovid19.gujarat.gov.in/uploads/pressbrief0404042020084013138.pdf</t>
  </si>
  <si>
    <t>https://twitter.com/PIBJaipur/status/1241034734811017217</t>
  </si>
  <si>
    <t>Rangoli Garden, Vaishali Nagar</t>
  </si>
  <si>
    <t>Bhilwara</t>
  </si>
  <si>
    <t>Doctor, Had a guest who returned from Saudi Arabia</t>
  </si>
  <si>
    <t>Doctor</t>
  </si>
  <si>
    <t>P218</t>
  </si>
  <si>
    <t>https://timesofindia.indiatimes.com/city/mumbai/live-updates-coronavirus-in-india-maharashtra-punjab-delhi-telangana-karnataka-kerala/liveblog/74722161.cms</t>
  </si>
  <si>
    <t>https://www.bhaskar.com/rajasthan/jaipur/news/bhilwara-jaipur-coronavirus-covid-19-positive-case-updates-rajasthan-reports-5-more-news-cases-corona-total-cases-latest-news-127030101.html</t>
  </si>
  <si>
    <t>TS-P17</t>
  </si>
  <si>
    <t>https://twitter.com/ANI/status/1240965728452235269</t>
  </si>
  <si>
    <t>https://gujcovid19.gujarat.gov.in/uploads/05-pressbrief0504052020111759895.pdf</t>
  </si>
  <si>
    <t>Travelled from Sri Lanka</t>
  </si>
  <si>
    <t>https://twitter.com/GujHFWDept/status/1240966707423744000</t>
  </si>
  <si>
    <t>https://www.news18.com/news/india/vadodara-man-with-travel-history-to-sri-lanka-tests-positive-for-coronavirus-gujarat-cases-rise-to-8-2545547.html</t>
  </si>
  <si>
    <t>Travel history to Sri Lanka</t>
  </si>
  <si>
    <t>Returned from London, UK</t>
  </si>
  <si>
    <t>Mother of P172</t>
  </si>
  <si>
    <t>P172</t>
  </si>
  <si>
    <t>https://twitter.com/ANI/status/1240973677857918976</t>
  </si>
  <si>
    <t>Brother of P172</t>
  </si>
  <si>
    <t>Pune (city and rural)</t>
  </si>
  <si>
    <t>Cook of P172</t>
  </si>
  <si>
    <t>Patient was from Ramanathapuram and was admitted Stanley medical college hospital on Apr 2nd, 9.45am. He died on the same day at 11.45 am. His test confirmation came on 5th April</t>
  </si>
  <si>
    <t>https://www.thenewsminute.com/article/two-patients-chennai-hospital-die-covid-19-death-toll-rises-five-tn-121891</t>
  </si>
  <si>
    <t>Was admitted to Stanley medical college hospital on April 1st and he passed away on 5th April.</t>
  </si>
  <si>
    <t xml:space="preserve">Travelled from UK, Sector 19; </t>
  </si>
  <si>
    <t>https://theprint.in/health/mohali-woman-with-coronavirus-dragged-to-govt-hospital-chandigarh-reports-4-new-cases/385035/</t>
  </si>
  <si>
    <t>Sector 19; Travel history to the UK</t>
  </si>
  <si>
    <t>Discharge date is most likely 3rd Apr</t>
  </si>
  <si>
    <t>https://twitter.com/bhupeshbaghel/status/1246657871992872961</t>
  </si>
  <si>
    <t>Travelled from Dubai. UK Tourist</t>
  </si>
  <si>
    <t>P108</t>
  </si>
  <si>
    <t>https://twitter.com/PTI_News/status/1240985103288811520</t>
  </si>
  <si>
    <t>https://english.manoramaonline.com/news/kerala/2020/03/20/covid-19-confirmed-in-five-more-uk-tourists-in-kochi.html</t>
  </si>
  <si>
    <t>P177</t>
  </si>
  <si>
    <t>Sangli</t>
  </si>
  <si>
    <t>UK Tourist</t>
  </si>
  <si>
    <t>Municipal Corporations in Thane division (other than Mumbai)</t>
  </si>
  <si>
    <t>Was brought dead to Sassoon hospital. She was admitted last week to Naidu hospital on suspicion of Covid-19 and discharged after testing negative. Her test samples at the time of death was positive.</t>
  </si>
  <si>
    <t>https://www.aninews.in/news/national/general-news/fourth-covid-19-death-in-pune20200405124443/</t>
  </si>
  <si>
    <t>https://www.hindustantimes.com/pune-news/coronavirus-update-2-more-covid-19-deaths-reported-from-pune-toll-rises-to-4/story-8uk0g6K9No3BfjGQEHizVO.html</t>
  </si>
  <si>
    <t>Passed away at Sassoon hospital on 5th Apr. Had diabetes.</t>
  </si>
  <si>
    <t>Latur</t>
  </si>
  <si>
    <t>Buldhana</t>
  </si>
  <si>
    <t>Co-morbidity: Acute Calculous Cholecystitis</t>
  </si>
  <si>
    <t>https://twitter.com/ANI/status/1246716223766827008</t>
  </si>
  <si>
    <t>Satara</t>
  </si>
  <si>
    <t>Osmanabad</t>
  </si>
  <si>
    <t>Kolhapur</t>
  </si>
  <si>
    <t>Admitted to Govt. Medical college and hospital on 3rd April, test confirmed on 5th April morning and he passed away in the afternoon. Suffering from HTN, DM, he died of acute respiratory distress syndrome due to covid-19</t>
  </si>
  <si>
    <t>https://www.businessinsider.in/india/news/covid-19-patient-dies-in-aurangabad/articleshow/74993076.cms</t>
  </si>
  <si>
    <t>Bangar Hospital Doctor</t>
  </si>
  <si>
    <t>https://twitter.com/zeerajasthan_/status/1240971622212722692</t>
  </si>
  <si>
    <t>Jalgaon</t>
  </si>
  <si>
    <t>Sindhudurg</t>
  </si>
  <si>
    <t>Gondia</t>
  </si>
  <si>
    <t>Nashik</t>
  </si>
  <si>
    <t>https://twitter.com/ANI/status/1246754224228257792</t>
  </si>
  <si>
    <t>Washim</t>
  </si>
  <si>
    <t>Raigad</t>
  </si>
  <si>
    <t>Palgarh</t>
  </si>
  <si>
    <t>Bangar Hospital Compounder</t>
  </si>
  <si>
    <t>Jalna</t>
  </si>
  <si>
    <t>Amaravati</t>
  </si>
  <si>
    <t>Hingoli</t>
  </si>
  <si>
    <t>Was COVID-19 positive and was admitted to hospital on 31st March with fever, cough and diarrhoea, died on 5th April after she suffered a cardiac arrest.</t>
  </si>
  <si>
    <t>https://www.indiatvnews.com/news/india/punjab-coronavirus-positive-cases-state-health-dept-604788</t>
  </si>
  <si>
    <t>Other states – Gujarat</t>
  </si>
  <si>
    <t>Details of patients addressbeing verified</t>
  </si>
  <si>
    <t>https://twitter.com/ANI/status/1246772859214667776</t>
  </si>
  <si>
    <t>Delta</t>
  </si>
  <si>
    <t>http://www.nhmharyana.gov.in/WriteReadData/userfiles/file/CoronaVirus/Bulletin%20of%20Haryana%20as%20on%2020th%20March.pdf</t>
  </si>
  <si>
    <t>Sector 15; Travel History to Spain</t>
  </si>
  <si>
    <t>http://dhs.kerala.gov.in/wp-content/uploads/2020/04/Daily-Bulletin-HFWD-English-April-5-1.pdf</t>
  </si>
  <si>
    <t>P1061</t>
  </si>
  <si>
    <t>P1250</t>
  </si>
  <si>
    <t xml:space="preserve">Travelled from Sharjah </t>
  </si>
  <si>
    <t>https://twitter.com/ANI/status/1240996937672749059</t>
  </si>
  <si>
    <t>https://www.thenewsminute.com/article/covid-19-kerala-reports-12-new-cases-coronavirus-total-rises-40-120740</t>
  </si>
  <si>
    <t>P1251</t>
  </si>
  <si>
    <t>https://www.thehindu.com/news/national/kerala/six-more-covid-19-cases-in-kasaragod/article31123807.ece</t>
  </si>
  <si>
    <t xml:space="preserve">Returned from Sharjah </t>
  </si>
  <si>
    <t>Travelled from Dubai via Mangalore</t>
  </si>
  <si>
    <t>native of malappuram</t>
  </si>
  <si>
    <t>P712</t>
  </si>
  <si>
    <t>Returned from Dubai via Mangalore</t>
  </si>
  <si>
    <t>Travelled in a car with P117</t>
  </si>
  <si>
    <t>P117</t>
  </si>
  <si>
    <t>https://twitter.com/ArogyaAndhra/status/1246796581744963586</t>
  </si>
  <si>
    <t>Relative of P117</t>
  </si>
  <si>
    <t>Severely diabetic, on Insulin</t>
  </si>
  <si>
    <t>https://twitter.com/JansamparkMP/status/1246802576244224001</t>
  </si>
  <si>
    <t>https://twitter.com/ANI/status/1246808652205285382</t>
  </si>
  <si>
    <t>Jabalpur</t>
  </si>
  <si>
    <t>https://twitter.com/JansamparkMP/status/1246800537946734592</t>
  </si>
  <si>
    <t>Was admitted to KEM Hospital on 4th April  with complaints of chest pain and breathlessness and succumbed to respiratory failure.</t>
  </si>
  <si>
    <t>https://twitter.com/ANI/status/1246808765057335296</t>
  </si>
  <si>
    <t>https://www.outlookindia.com/newsscroll/mumbai-with-11-of-states-45-covid19-deaths-maha-cases-at-748/1792415</t>
  </si>
  <si>
    <t>Travelled from UK. Palakkad native</t>
  </si>
  <si>
    <t>Was admitted to the Kasturba Hospital here on March 29 for fever, cough and breathlessness, died on 4th April due to respiratory failure</t>
  </si>
  <si>
    <t>http://dhs.kerala.gov.in/wp-content/uploads/2020/03/bule_20032020.pdf</t>
  </si>
  <si>
    <t>Palakkad native, returned from UK</t>
  </si>
  <si>
    <t>Kangra</t>
  </si>
  <si>
    <t>https://twitter.com/ANI/status/1241007472594149376</t>
  </si>
  <si>
    <t>https://twitter.com/PIBShimla/status/1241021507138011136</t>
  </si>
  <si>
    <t>Was admitted to a private hospital with complaints of weakness and epilepsy who died due to respiratory failure.</t>
  </si>
  <si>
    <t>Travelled from Singapore</t>
  </si>
  <si>
    <t>https://www.deccanherald.com/national/north-and-central/covid-19-patient-recovers-in-himachal-pradesh-official-818545.html</t>
  </si>
  <si>
    <t>Returned from Singapore</t>
  </si>
  <si>
    <t>Travelled from Dubai and Thailand(Family)</t>
  </si>
  <si>
    <t>https://twitter.com/PTI_News/status/1241022270086103042</t>
  </si>
  <si>
    <t>https://www.naidunia.com/madhya-pradesh/jabalpur-corona-virus-effect-in-madhya-pradesh-4-members-of-same-family-in-jabalpur-vulnerable-to-corona-infection-5429101</t>
  </si>
  <si>
    <t>Travel history to Dubai and Thailand(Family)</t>
  </si>
  <si>
    <t>P248</t>
  </si>
  <si>
    <t>Kalyan-Dombivli</t>
  </si>
  <si>
    <t>Had HTN and DM</t>
  </si>
  <si>
    <t>https://twitter.com/ANI/status/1246797969447219201</t>
  </si>
  <si>
    <t>Travelled from Germany and Switzerland</t>
  </si>
  <si>
    <t>Travel history to Germany and Switzerland, civil lines</t>
  </si>
  <si>
    <t>TS-P18</t>
  </si>
  <si>
    <t>Indonesian citizen</t>
  </si>
  <si>
    <t>https://twitter.com/TelanganaHealth/status/1241032645254889472</t>
  </si>
  <si>
    <t>https://twitter.com/ANI/status/1246811707374256132</t>
  </si>
  <si>
    <t>TS-P19</t>
  </si>
  <si>
    <t>From Haryana’s Sonepat is the seventh person in Delhi to die from COVID-19. He had been admitted to Maharaja Agrasen Hospital in Punjabi Bagh and died on April 4. The patient was admitted to the ICU on March 13 with several critical illnesses; he did not show any symptoms of COVID-19. His samples were sent for testing after another patient admitted in the ICU ward, who had left the hospital, tested positive.</t>
  </si>
  <si>
    <t>https://www.newindianexpress.com/cities/delhi/2020/apr/05/coronavirus-cases-in-delhi-climbs-to-503-death-toll-rises-to-seven-authorities-2126168.html</t>
  </si>
  <si>
    <t>https://in.news.yahoo.com/19-nizamuddin-58-cases-one-204054894.html</t>
  </si>
  <si>
    <t>Travelled from France</t>
  </si>
  <si>
    <t>https://twitter.com/PTI_News/status/1241050375878086657</t>
  </si>
  <si>
    <t>Travel history to France</t>
  </si>
  <si>
    <t>Varanasi</t>
  </si>
  <si>
    <t>Died in Varanasi on 4th April, tested positive for coronavirus on 5th April. The man was undergoing treatment at Sir Sunderlal Hospital on Benaras Hindu University campus. He was diabetic and used to take medicines for blood pressure. Few days ago, the man complained of cough and cold, following which he was admitted to two private hospitals before being taken to the BHU hospital on April 2.</t>
  </si>
  <si>
    <t>https://www.news18.com/news/india/varanasi-sees-first-covid-19-death-samples-test-positive-day-after-man-passes-away-at-bhu-hospital-2565359.html</t>
  </si>
  <si>
    <t>https://gujcovid19.gujarat.gov.in/uploads/pressbrief0504052020073046686.pdf</t>
  </si>
  <si>
    <t>https://www.thehindu.com/news/cities/mumbai/five-new-cases-in-state-critical-patient-shifted-to-jaslok/article31123456.ece</t>
  </si>
  <si>
    <t>Died at MGMMCH hospital</t>
  </si>
  <si>
    <t>https://www.aninews.in/news/national/general-news/total-covid-19-deaths-in-indore-rise-to-9-positive-cases-at-12220200405183926</t>
  </si>
  <si>
    <t>Habra</t>
  </si>
  <si>
    <t>Travelled from UK via Mumbai</t>
  </si>
  <si>
    <t>https://twitter.com/PTI_News/status/1241210183553921024</t>
  </si>
  <si>
    <t>https://twitter.com/ANI/status/1241299591036686336</t>
  </si>
  <si>
    <t>Returned from Scotland via Mumbai</t>
  </si>
  <si>
    <t>Staff of Private Hospital</t>
  </si>
  <si>
    <t>https://twitter.com/timesnow/status/1241210139798994944?s=21</t>
  </si>
  <si>
    <t>https://twitter.com/TabeenahAnjum/status/1241225769767993344</t>
  </si>
  <si>
    <t>P260</t>
  </si>
  <si>
    <t>Resident of Sujjanpur, Pathankot. Referred to Amristar Hospital on 4th April and passed away on 5th April.</t>
  </si>
  <si>
    <t>https://twitter.com/ANI/status/1246862590778773509?s=09</t>
  </si>
  <si>
    <t>Bhopal</t>
  </si>
  <si>
    <t>The man recently tested positive for coronavirus and died at a private hospital where he was undergoing treatment on 5th April night. He worked as a watchman at a wholesale vegetable market and was suffering from asthma since long</t>
  </si>
  <si>
    <t>https://twitter.com/PTI_News/status/1246999521520807936?s=20</t>
  </si>
  <si>
    <t>https://www.tribuneindia.com/news/nation/coronavirus-live-man-dies-in-kota-rajasthan-toll-reaches-6-66393</t>
  </si>
  <si>
    <t>Other states – Gujarar</t>
  </si>
  <si>
    <t>Kota</t>
  </si>
  <si>
    <t xml:space="preserve">Was found coronavirus positive and admitted to Kota's MBS hospital on 5th April, died around midnight. The deceased had no contact and travel history but some Tablighis were identified from the same area where he was living. He was admitted with complaint of pneumonia, fever and cough at MBS hospital. </t>
  </si>
  <si>
    <t>https://twitter.com/PTI_News/status/1247013531540541441?s=20</t>
  </si>
  <si>
    <t>Anantapur</t>
  </si>
  <si>
    <t>Died on 4th Apr; Sample came positive hours after death. Chronic asthmatic and smoker. No foreign travel history.</t>
  </si>
  <si>
    <t>https://twitter.com/ArogyaAndhra/status/1247036220556709896</t>
  </si>
  <si>
    <t>https://www.newindianexpress.com/states/andhra-pradesh/2020/apr/05/65-year-old-man-dies-of-coronavirus-in-andhra-pradesh-toll-rises-to-two-2125999.html</t>
  </si>
  <si>
    <t>Machilipatnam</t>
  </si>
  <si>
    <t>A case of local transmission as he returned by train from Odisha late last month and was admitted to the government hospital on April 2.</t>
  </si>
  <si>
    <t>https://www.deccanherald.com/national/south/two-covid-19-deaths-reported-in-andhra-pradesh-821938.html</t>
  </si>
  <si>
    <t>PJ-P10</t>
  </si>
  <si>
    <t>KA-P21</t>
  </si>
  <si>
    <t>https://twitter.com/ANI/status/1247139173720633344</t>
  </si>
  <si>
    <t>https://twitter.com/PTI_News/status/1241222515193573376</t>
  </si>
  <si>
    <t>https://www.thehindu.com/news/national/other-states/coronavirus-three-fresh-cases-reported-in-punjab/article31126217.ece</t>
  </si>
  <si>
    <t>KA-P24</t>
  </si>
  <si>
    <t>https://www.outlookindia.com/newsscroll/three-more-test-positive-in-punjab-total-rises-to-six/1775128</t>
  </si>
  <si>
    <t>P384</t>
  </si>
  <si>
    <t>Bhatkal</t>
  </si>
  <si>
    <t>Uttara Kannada</t>
  </si>
  <si>
    <t>PJ-P12</t>
  </si>
  <si>
    <t>KA-P26</t>
  </si>
  <si>
    <t>P373</t>
  </si>
  <si>
    <t>Sister of P201</t>
  </si>
  <si>
    <t>P201</t>
  </si>
  <si>
    <t>KA-P29</t>
  </si>
  <si>
    <t>P472</t>
  </si>
  <si>
    <t>PJ-P13</t>
  </si>
  <si>
    <t>KA-P31</t>
  </si>
  <si>
    <t>P474</t>
  </si>
  <si>
    <t>Employee of P172, Accompanied P224 &amp; Driver</t>
  </si>
  <si>
    <t>Chitradurga</t>
  </si>
  <si>
    <t>KA-P42</t>
  </si>
  <si>
    <t>P629</t>
  </si>
  <si>
    <t>Davanagere</t>
  </si>
  <si>
    <t>https://m.hindustantimes.com/cities/four-more-test-positive-for-covid-19-in-chandigarh-panchkula-and-mohali-taking-count-to-10-in-tricity/story-2KPatugr8JiGcNIUXZAJhI_amp.html?__twitter_impression=true</t>
  </si>
  <si>
    <t>KA-P75</t>
  </si>
  <si>
    <t>P954</t>
  </si>
  <si>
    <t>P150</t>
  </si>
  <si>
    <t>Travelled from Sri Lanka, same group as P222</t>
  </si>
  <si>
    <t>Kollam</t>
  </si>
  <si>
    <t>http://dhs.kerala.gov.in/wp-content/uploads/2020/04/Daily-Bulletin-HFWD-English-April-6-1.pdf</t>
  </si>
  <si>
    <t>https://indianexpress.com/article/india/gujarat-corona-cases-rise-to-35-case-against-four-patients-of-a-family-6330089/</t>
  </si>
  <si>
    <t>Travel History to Sri Lanka, same group as P222</t>
  </si>
  <si>
    <t>Travelled from UK, had a chronic history of diabetes, high blood pressure, and ischemic heart disease.</t>
  </si>
  <si>
    <t>https://twitter.com/PTI_News/status/1241219494996873217</t>
  </si>
  <si>
    <t>Died at Balasaheb Thackerey Hospital in Mumbai on 5th April. He didn’t have any international travel history. He had a liver disease due to excessive alcohol consumption and he was also a known case of epilepsy.</t>
  </si>
  <si>
    <t>https://arogya.maharashtra.gov.in/pdf/covidepressnote06.pdf</t>
  </si>
  <si>
    <t>https://twitter.com/ANI/status/1247146084868280320?s=20</t>
  </si>
  <si>
    <t>https://english.jagran.com/india/coronavirus-pandemic-india-reports-six-deaths-due-to-covid19-after-patients-from-bihar-and-maharashtra-dies-10009895</t>
  </si>
  <si>
    <t>Died at Balasaheb Thackerey Hospital Mumbai on 4th April. He had no international travel history. He was hypertensive and left side of his body had been paralyzed.</t>
  </si>
  <si>
    <t>Travel history to UK, had a chronic history of diabetes, high blood pressure, and ischemic heart disease.</t>
  </si>
  <si>
    <t>Hypertensive man died at a private hospital in Mumbai yesterday.</t>
  </si>
  <si>
    <t>Died at Saint George’s Hospital Mumbai on the evening of 4th April. He had visited Ajmer Sharif Dargah, Rajasthan in the second week of February. He was a diabetic since last two years.</t>
  </si>
  <si>
    <t>Details awaited; Date TBD</t>
  </si>
  <si>
    <t>Admitted on Swine Flu suspicion; COVID19 confirmed</t>
  </si>
  <si>
    <t>https://www.mpinfo.org/MPinfoStatic/other_updates/Covid19-Report-06April20.pdf</t>
  </si>
  <si>
    <t>https://twitter.com/ANI/status/1241235696272076801</t>
  </si>
  <si>
    <t>Travelled from Ireland</t>
  </si>
  <si>
    <t>https://twitter.com/ANI/status/1241220419895484416</t>
  </si>
  <si>
    <t>Travel History to Ireland</t>
  </si>
  <si>
    <t>From Navi Mumbai died at a private hospital in Mumbai. He was diabetic and a heart patient.</t>
  </si>
  <si>
    <t>From Ambarnath died at Bhabha Hospital, Bandra on 6th April morning. He had traveled to Uttar Pradesh and he was diabetic.</t>
  </si>
  <si>
    <t>Vasai</t>
  </si>
  <si>
    <t>Pregnant woman from Mumbai's Nalasopara who tested positive for coronavirus, passed away on 6th April at Nair House, the Vasai-Virar City Municipal Corporation was quoted as saying by ANI</t>
  </si>
  <si>
    <t>Airport Official, Details awaited</t>
  </si>
  <si>
    <t>https://twitter.com/JansamparkMP/status/1247180461907955712</t>
  </si>
  <si>
    <t>Daughter of P171</t>
  </si>
  <si>
    <t>https://www.mohfw.gov.in</t>
  </si>
  <si>
    <t>https://timesofindia.indiatimes.com/city/delhi/how-delhis-case-no-10-mayve-set-chain-reaction/articleshow/74765301.cms</t>
  </si>
  <si>
    <t>Details awaited; MoHFW reported 26 on 21 Mar AM</t>
  </si>
  <si>
    <t>http://www.nhmharyana.gov.in/WriteReadData/userfiles/file/CoronaVirus/Media%20Bulletin%2006042020Evening.pdf</t>
  </si>
  <si>
    <t>Karnal</t>
  </si>
  <si>
    <t>No foreign travel history. From a village in Haryana's Karnal district died at PGIMER on 5th April. Suffering from Asthma and Diabetes, he tested positive on April 2nd.</t>
  </si>
  <si>
    <t>https://timesofindia.indiatimes.com/city/gurgaon/covid-19-patient-dies-in-karnal-6-more-test-positive-in-haryana/articleshow/74998357.cms</t>
  </si>
  <si>
    <t>https://www.hindustantimes.com/cities/2-800-rasin-villagers-living-in-fear-after-karnal-man-succumbs-to-covid-19/story-6gUwpa1cCFBxKfPZKqhHbI.html</t>
  </si>
  <si>
    <t>First North East Patient</t>
  </si>
  <si>
    <t>https://twitter.com/PTI_News/status/1247204226939281409</t>
  </si>
  <si>
    <t>KA-P19</t>
  </si>
  <si>
    <t>Gowribidanur</t>
  </si>
  <si>
    <t>Chikkaballapura</t>
  </si>
  <si>
    <t>P506</t>
  </si>
  <si>
    <t>https://twitter.com/sriramulubjp/status/1241230416893210624</t>
  </si>
  <si>
    <t>https://twitter.com/PTI_News/status/1247201374699315201</t>
  </si>
  <si>
    <t>Travel history to Mecca, Saudi Arabia</t>
  </si>
  <si>
    <t>Supertech Capetown, Sector 74, NOIDA</t>
  </si>
  <si>
    <t>https://twitter.com/ANINewsUP/status/1241234299862409216</t>
  </si>
  <si>
    <t>Panchkula</t>
  </si>
  <si>
    <t>Worked at a beauty salon that Chandigarh’s first coronavirus patient visited</t>
  </si>
  <si>
    <t>Relative of Leh Patient (ID Unknown)</t>
  </si>
  <si>
    <t>https://twitter.com/ANI/status/1241261548665860097</t>
  </si>
  <si>
    <t>Sankoo Valley</t>
  </si>
  <si>
    <t>Coimbatore</t>
  </si>
  <si>
    <t>Relative of P132</t>
  </si>
  <si>
    <t>P132</t>
  </si>
  <si>
    <t>https://www.thenewsminute.com/article/10-month-old-baby-who-tested-positive-covid-19-tamil-nadu-recovers-122009</t>
  </si>
  <si>
    <t>P1078</t>
  </si>
  <si>
    <t>https://twitter.com/ANI/status/1241292573584441345</t>
  </si>
  <si>
    <t>https://www.thehindu.com/news/national/coronavirus-jump-in-covid-19-cases-in-gujarat/article31130224.ece</t>
  </si>
  <si>
    <t>Mother of P1078</t>
  </si>
  <si>
    <t>P1076</t>
  </si>
  <si>
    <t>Grandmother of P1078</t>
  </si>
  <si>
    <t>No Travel History, Details awaited</t>
  </si>
  <si>
    <t>P1077</t>
  </si>
  <si>
    <t>https://twitter.com/HuffPostIndia/status/1241673422272249857?s=20</t>
  </si>
  <si>
    <t>Domestic help of P1076</t>
  </si>
  <si>
    <t>Travelled to Delhi &amp; Jaipur</t>
  </si>
  <si>
    <t>https://economictimes.indiatimes.com/news/politics-and-nation/surat-man-first-victim-of-coronavirus-in-gujarat/articleshow/74760199.cms</t>
  </si>
  <si>
    <t>Student, ID Unknown</t>
  </si>
  <si>
    <t>Gandhinagar</t>
  </si>
  <si>
    <t>Succumbed on 3rd April at a private hospital in Indore, tested positive for the infection on 6th April</t>
  </si>
  <si>
    <t>https://twitter.com/PTI_News/status/1247211106700890113</t>
  </si>
  <si>
    <t>KA-P16</t>
  </si>
  <si>
    <t>https://www.deccanherald.com/national/north-and-central/covid-19-madhya-pradesh-reports-41-fresh-cases-death-toll-up-to-15-822232.html</t>
  </si>
  <si>
    <t>Domestic worker of P137</t>
  </si>
  <si>
    <t>P137</t>
  </si>
  <si>
    <t>https://twitter.com/sriramulubjp/status/1241281240243662848</t>
  </si>
  <si>
    <t>KA-P17</t>
  </si>
  <si>
    <t>Travelled from Netherlands Flight No. KL 1227</t>
  </si>
  <si>
    <t xml:space="preserve">Amsterdam &gt; Paris (KL1227, Seat 9A) &gt; Bengaluru (AF 0194, Seat 43) &gt; (BMTC Bus KIA-8) &gt; Home Quarantine &gt; RGICD visit, with Wife </t>
  </si>
  <si>
    <t>Moradabad</t>
  </si>
  <si>
    <t>https://twitter.com/ANINewsUP/status/1241280918888656901</t>
  </si>
  <si>
    <t>Travel History to France</t>
  </si>
  <si>
    <t>TS-P20</t>
  </si>
  <si>
    <t>Contact of P191</t>
  </si>
  <si>
    <t>P191</t>
  </si>
  <si>
    <t>TS-P21</t>
  </si>
  <si>
    <t xml:space="preserve">Travelled from Dubai, Beliseema MSE Cruise Emp; </t>
  </si>
  <si>
    <t>Bellisima (?) Cruise employee; Travelled from Dubai</t>
  </si>
  <si>
    <t>TN-P5</t>
  </si>
  <si>
    <t>Perundurai</t>
  </si>
  <si>
    <t>Erode</t>
  </si>
  <si>
    <t>Travelled from Phuket to New Delhi to Erode railway station</t>
  </si>
  <si>
    <t>Thailand</t>
  </si>
  <si>
    <t>https://twitter.com/Vijayabaskarofl/status/1241325941005012994</t>
  </si>
  <si>
    <t>TN-P6</t>
  </si>
  <si>
    <t>Travelled from Phuket to New Delhi to Erode railway station on 11.03.2020</t>
  </si>
  <si>
    <t>TN-P4</t>
  </si>
  <si>
    <t>Travelled from New Zealand, Singapore, Chennai airport on 15.03.2020</t>
  </si>
  <si>
    <t>https://timesofindia.indiatimes.com/city/chennai/3-new-covid-19-cases-reported-from-tamil-nadu/articleshow/74748831.cms</t>
  </si>
  <si>
    <t>Travel history to New Zealand</t>
  </si>
  <si>
    <t>PJ-P4</t>
  </si>
  <si>
    <t>Nawanshahr</t>
  </si>
  <si>
    <t>Son of P182</t>
  </si>
  <si>
    <t>P182</t>
  </si>
  <si>
    <t>https://timesofindia.indiatimes.com/india/coronavirus-live-updates-air-india-to-send-aircraft-to-bring-indians-stranded-in-rome/liveblog/74740230.cms</t>
  </si>
  <si>
    <t>PJ-P5</t>
  </si>
  <si>
    <t>PJ-P6</t>
  </si>
  <si>
    <t>PJ-P7</t>
  </si>
  <si>
    <t>Daughter in Law of P182</t>
  </si>
  <si>
    <t>PJ-P8</t>
  </si>
  <si>
    <t>Grand daughter of P182</t>
  </si>
  <si>
    <t>Based on MoHFW site</t>
  </si>
  <si>
    <t>Status</t>
  </si>
  <si>
    <t>AN</t>
  </si>
  <si>
    <t>PJ-P9</t>
  </si>
  <si>
    <t>AP</t>
  </si>
  <si>
    <t>AR</t>
  </si>
  <si>
    <t>AS</t>
  </si>
  <si>
    <t>BR</t>
  </si>
  <si>
    <t>CH</t>
  </si>
  <si>
    <t>CT</t>
  </si>
  <si>
    <t>DN</t>
  </si>
  <si>
    <t>DD</t>
  </si>
  <si>
    <t>DL</t>
  </si>
  <si>
    <t>GA</t>
  </si>
  <si>
    <t>GJ</t>
  </si>
  <si>
    <t>HR</t>
  </si>
  <si>
    <t>HP</t>
  </si>
  <si>
    <t>JK</t>
  </si>
  <si>
    <t>JH</t>
  </si>
  <si>
    <t>KA</t>
  </si>
  <si>
    <t>KL</t>
  </si>
  <si>
    <t>LA</t>
  </si>
  <si>
    <t>LD</t>
  </si>
  <si>
    <t>MP</t>
  </si>
  <si>
    <t>MH</t>
  </si>
  <si>
    <t>MN</t>
  </si>
  <si>
    <t>ML</t>
  </si>
  <si>
    <t>MZ</t>
  </si>
  <si>
    <t>NL</t>
  </si>
  <si>
    <t>OR</t>
  </si>
  <si>
    <t>PY</t>
  </si>
  <si>
    <t>PB</t>
  </si>
  <si>
    <t>RJ</t>
  </si>
  <si>
    <t>SK</t>
  </si>
  <si>
    <t>TN</t>
  </si>
  <si>
    <t>TG</t>
  </si>
  <si>
    <t>TR</t>
  </si>
  <si>
    <t>Daughter of P182</t>
  </si>
  <si>
    <t>UP</t>
  </si>
  <si>
    <t>UT</t>
  </si>
  <si>
    <t>WB</t>
  </si>
  <si>
    <t>Travelled from Congo</t>
  </si>
  <si>
    <t>https://twitter.com/ANI/status/1241334903129563137</t>
  </si>
  <si>
    <t>Travel history to Congo</t>
  </si>
  <si>
    <t>PJ-P11</t>
  </si>
  <si>
    <t>Garhshankar</t>
  </si>
  <si>
    <t>In contact with P182</t>
  </si>
  <si>
    <t>http://www.babushahi.com/full-news.php?id=98694</t>
  </si>
  <si>
    <t>https://gujcovid19.gujarat.gov.in/uploads/pressbrief0704072020105526238.pdf</t>
  </si>
  <si>
    <t>Travelled from Sharjah IX 746</t>
  </si>
  <si>
    <t>https://twitter.com/ANI/status/1241349576361037824</t>
  </si>
  <si>
    <t>https://www.deccanherald.com/national/north-and-central/covid-19-four-more-die-in-indore-madya-pradesh-toll-goes-up-to-18-822300.html</t>
  </si>
  <si>
    <t>https://www.thehindu.com/news/national/kerala/more-positive-cases-reported-in-state/article31130190.ece</t>
  </si>
  <si>
    <t>https://www.facebook.com/CollectorKNR/posts/2829558627140973</t>
  </si>
  <si>
    <t>Details awaited; Returned from a Gulf Country</t>
  </si>
  <si>
    <t>Travelled from Dubai, Air India Express IX 344</t>
  </si>
  <si>
    <t>https://www.facebook.com/CollectorKKD/posts/2595278194042278</t>
  </si>
  <si>
    <t>mohfw.gov.in</t>
  </si>
  <si>
    <t>Travelled from Dubai, SG54</t>
  </si>
  <si>
    <t>https://www.facebook.com/CollectorKNR/posts/2829557580474411</t>
  </si>
  <si>
    <t>Landed in Mangalore airport, had been to Kasturba Medical College Attavar</t>
  </si>
  <si>
    <t>Jharpada</t>
  </si>
  <si>
    <t>P4906</t>
  </si>
  <si>
    <t>https://twitter.com/HFWOdisha/status/1247441298400800768</t>
  </si>
  <si>
    <t>https://www.facebook.com/District-Information-OfficeKasaragod-1005A07158085788</t>
  </si>
  <si>
    <t>Details awaited; Travelled from Middle East</t>
  </si>
  <si>
    <t>KA-P18</t>
  </si>
  <si>
    <t>Travel history to Edinburgh, Scotland</t>
  </si>
  <si>
    <t>KA-P20</t>
  </si>
  <si>
    <t>Mysuru</t>
  </si>
  <si>
    <t>Travelled from Dubai via Bengaluru</t>
  </si>
  <si>
    <t>https://kannada.asianetnews.com/state/coronavirus-positive-case-founded-at-mysuru-total-rise-to-20-in-karnataka-q7jo5i</t>
  </si>
  <si>
    <t>Travel History to Dubai via Bengaluru</t>
  </si>
  <si>
    <t>Sonepat</t>
  </si>
  <si>
    <t>Sonipat</t>
  </si>
  <si>
    <t>https://www.hindustantimes.com/cities/23-year-old-woman-in-sonepat-tests-positive-for-coronavirus/story-2HQJGTajtXM9tRF42Vp8PJ.html</t>
  </si>
  <si>
    <t>Sector 14; Travel History to the UK</t>
  </si>
  <si>
    <t>WB-P4</t>
  </si>
  <si>
    <r>
      <t xml:space="preserve">No international travel history, has travelled to </t>
    </r>
    <r>
      <rPr>
        <b/>
        <sz val="10"/>
        <rFont val="Arial"/>
      </rPr>
      <t xml:space="preserve"> </t>
    </r>
    <r>
      <rPr>
        <sz val="10"/>
        <color rgb="FF000000"/>
        <rFont val="Arial"/>
      </rPr>
      <t>Bilaspur by train</t>
    </r>
  </si>
  <si>
    <t>https://twitter.com/PTI_News/status/1241377636317708288</t>
  </si>
  <si>
    <t>https://economictimes.indiatimes.com/news/politics-and-nation/covid-19-man-with-no-foreign-travel-history-tests-positive-in-bengal/articleshow/74751265.cms</t>
  </si>
  <si>
    <t>https://timesofindia.indiatimes.com/city/kolkata/man-infected-with-the-coronavirus-dies-in-kolkata-hospital/articleshow/74775374.cms</t>
  </si>
  <si>
    <t>No international travel history but Travelled to Bilaspur, Chhatisgarh in February</t>
  </si>
  <si>
    <t>Bhiwara</t>
  </si>
  <si>
    <t>https://www.indiatoday.in/india/story/novel-coronavirus-covid19-india-live-updates-latest-news-developments-confirmed-positive-cases-1658051-2020-03-21#60619</t>
  </si>
  <si>
    <t>Lakhapt</t>
  </si>
  <si>
    <t>Kachchh</t>
  </si>
  <si>
    <t>https://twitter.com/tv9gujarati/status/1241361717499584513</t>
  </si>
  <si>
    <t>AP-P4</t>
  </si>
  <si>
    <t>Rajahmundry</t>
  </si>
  <si>
    <t>East Godavari</t>
  </si>
  <si>
    <t>https://twitter.com/THAndhra/status/1241410102717906945</t>
  </si>
  <si>
    <t>London to Hyderabad to Rajahmundry</t>
  </si>
  <si>
    <t>AP-P5</t>
  </si>
  <si>
    <t>Travelled from Paris</t>
  </si>
  <si>
    <t>Paris to Delhi to Hyderabad to Vijayawada</t>
  </si>
  <si>
    <t>https://twitter.com/PTI_News/status/1241412535204511745</t>
  </si>
  <si>
    <t>UP-GBN-5</t>
  </si>
  <si>
    <t>Greater Noida</t>
  </si>
  <si>
    <t>https://twitter.com/ANINewsUP/status/1241421599829458945</t>
  </si>
  <si>
    <t>https://www.news18.com/news/india/greater-noida-man-who-returned-from-dubai-tests-positive-for-coronavirus-2546337.html</t>
  </si>
  <si>
    <t>Travelled from Dubai on March 17 and went to Varanasi on March 18 in train</t>
  </si>
  <si>
    <t>https://twitter.com/ANINewsUP/status/1241421068390129665</t>
  </si>
  <si>
    <t>Arrived in Delhi from Dubai on March 17 and went to Varanasi on March 18 in train</t>
  </si>
  <si>
    <t>Scondary contact of Chandigarh's first positive case, has tested positive</t>
  </si>
  <si>
    <t>https://twitter.com/ANI/status/1241557525649977344</t>
  </si>
  <si>
    <t>Hosayellapur</t>
  </si>
  <si>
    <t>Dharwad</t>
  </si>
  <si>
    <t>Travelled from Dubai via Goa</t>
  </si>
  <si>
    <t>https://twitter.com/ANI/status/1241581035038445569</t>
  </si>
  <si>
    <t>https://www.deccanherald.com/state/hubballi-dharwad/man-from-dharwad-tests-positive-for-coronavirus-karnataka-tally-now-at-21-816314.html</t>
  </si>
  <si>
    <t>Foreign travel history</t>
  </si>
  <si>
    <t>Mumbai Suburb</t>
  </si>
  <si>
    <t>Travelled from USA, Admitted to Kasturba Hosp.</t>
  </si>
  <si>
    <t>https://twitter.com/PTI_News/status/1241595506037415936</t>
  </si>
  <si>
    <t>https://twitter.com/mybmc/status/1241688723491713030?s=20</t>
  </si>
  <si>
    <t>Travelled from Edenburg, South Africa, Admitted to Kasturba Hosp.</t>
  </si>
  <si>
    <t>Travelled from Saudi Arabia, Admitted to Kasturba Hosp.</t>
  </si>
  <si>
    <t>Mumbai City</t>
  </si>
  <si>
    <t>Contact transmission</t>
  </si>
  <si>
    <t>Travelled from Istanbul, Turkey, Admitted to Kasturba Hosp.</t>
  </si>
  <si>
    <t>Contact transmission, details awaited</t>
  </si>
  <si>
    <t>P272</t>
  </si>
  <si>
    <t>https://www.livemint.com/news/india/coronavirus-have-no-option-but-to-apply-section-144-in-maharashtra-says-thackeray-11584870602906.html</t>
  </si>
  <si>
    <t>Close Relatives of P272</t>
  </si>
  <si>
    <t>TN-P7</t>
  </si>
  <si>
    <t>Travelled from Spain, Delhi, Bengaluru, Coimbatore on 15-03-2020</t>
  </si>
  <si>
    <t>https://twitter.com/Vijayabaskarofl/status/1241609304127336449</t>
  </si>
  <si>
    <t>https://twitter.com/wilson_thehindu/status/1241649188783312899</t>
  </si>
  <si>
    <t>Traveller from Spain</t>
  </si>
  <si>
    <t xml:space="preserve">Travelled from Qatar, Kolkata. He was from Munger. He died yesterday at AIIMS in Patna; had Travelled from Kolkata two days back.Foreign </t>
  </si>
  <si>
    <t>https://twitter.com/ANI/status/1241613245934260225</t>
  </si>
  <si>
    <t>https://twitter.com/ANI/status/1241621958925537280</t>
  </si>
  <si>
    <t>He was from Munger. He died yesterday at AIIMS in Patna; had returned from Kolkata two days back.Foreign travel history to Qatar</t>
  </si>
  <si>
    <t xml:space="preserve">Travelled from UK. Patient has recently </t>
  </si>
  <si>
    <t>https://www.indiatvnews.com/news/india/bihar-coronavirus-cases-patna-covid-19-fatality-health-ministry-janata-curfew-600424</t>
  </si>
  <si>
    <t>Patient has recently returned from Scotland.</t>
  </si>
  <si>
    <t>TS-P22</t>
  </si>
  <si>
    <t>Travelled from London via Dubai; Resident of Guntur, AP</t>
  </si>
  <si>
    <t>https://twitter.com/TOIHyderabad/status/1241629696149708803</t>
  </si>
  <si>
    <t>From London via Dubai</t>
  </si>
  <si>
    <t>https://twitter.com/htTweets/status/1241649921499049985</t>
  </si>
  <si>
    <t>Grandmother of P295, Travelled from Dubai</t>
  </si>
  <si>
    <t>P295</t>
  </si>
  <si>
    <t>https://ahmedabadmirror.indiatimes.com/ahmedabad/others/seven-cases-in-24-hrs-take-gujarat-tally-to-14/articleshow/74754020.cms</t>
  </si>
  <si>
    <t>Travelled from UK via Delhi</t>
  </si>
  <si>
    <t>https://twitter.com/ANI/status/1241641572162101249</t>
  </si>
  <si>
    <t>https://punjabupdate.com/8-new-cases-of-covid-19-in-punjab-total-21.html</t>
  </si>
  <si>
    <t>https://www.hindustantimes.com/india-news/coronavirus-7-more-test-positive-for-covid-19-in-sbs-nagar-punjab-toll-touches-21/story-g5yplHLS1Eadb3CcnM9MwJ.html</t>
  </si>
  <si>
    <t>Close contact of Patient (Patient Unknown, likely P182)</t>
  </si>
  <si>
    <t>Travelled from UK via Delhi (by Shatabdi Express)</t>
  </si>
  <si>
    <t>https://dbpost.com/madhya-pradesh-first-coronavirus-case-confirmed-in-bhopal-girl-returned-from-london-3-days-ago-found-positive/</t>
  </si>
  <si>
    <t>https://timesofindia.indiatimes.com/city/bhopal/bhopal-reports-first-covid-19-case-total-goes-up-to-five-in-mp/articleshow/74758474.cms</t>
  </si>
  <si>
    <t>Professor Colony</t>
  </si>
  <si>
    <t>Travelled from Dubai AI 938 admitted in Kozhikode  Medical College</t>
  </si>
  <si>
    <t>https://english.manoramaonline.com/news/kerala/2020/03/22/coronavirus-kerala-lockdown-cm-chief-sec-different-voices.amp.html?__twitter_impression=true</t>
  </si>
  <si>
    <t>https://www.newindianexpress.com/states/kerala/2020/mar/23/18-of-19-coronavirus-cases-in-kasaragod-linked-to-dubai-2120272.html</t>
  </si>
  <si>
    <t>https://www.facebook.com/CollectorKKD/posts/2596942053875892</t>
  </si>
  <si>
    <t>TS-P24</t>
  </si>
  <si>
    <t>Travelled from Sweden; Resident of Rajolu, AP</t>
  </si>
  <si>
    <t>https://twitter.com/THHyderabad/status/1241709656285671424?s=20</t>
  </si>
  <si>
    <t>https://timesofindia.indiatimes.com/city/hyderabad/6-test-ve-for-coronavirus-state-total-now-up-to-27/articleshow/74764558.cms</t>
  </si>
  <si>
    <t>TS-P25</t>
  </si>
  <si>
    <t>Travelled from Sweden</t>
  </si>
  <si>
    <t>TS-P26</t>
  </si>
  <si>
    <t>Kothagudem</t>
  </si>
  <si>
    <t>Bhadradri Kothagudem</t>
  </si>
  <si>
    <t>TS-P23</t>
  </si>
  <si>
    <t>Kukatpally</t>
  </si>
  <si>
    <t>Travelled from London via Doha</t>
  </si>
  <si>
    <t>TS-P27</t>
  </si>
  <si>
    <t xml:space="preserve">Travelled from Dubai on Spicejet SG60 (21C) </t>
  </si>
  <si>
    <t>https://twitter.com/ANI/status/1241717232972910593</t>
  </si>
  <si>
    <t>https://english.manoramaonline.com/news/kerala/2020/03/22/15-more-covid-19-cases-in-kerala-on-sunday.html</t>
  </si>
  <si>
    <t>Vengara</t>
  </si>
  <si>
    <t xml:space="preserve">Travelled from Abhudhabi via Air India  IX 348 </t>
  </si>
  <si>
    <t>https://www.facebook.com/990649497647157/posts/3166055196773232/?d=n</t>
  </si>
  <si>
    <t>Kadalundi</t>
  </si>
  <si>
    <t>Travelled from Dubai via Air Arabia G9  425</t>
  </si>
  <si>
    <t>Travelled from Abu Dhabi, EY 250</t>
  </si>
  <si>
    <t>https://www.facebook.com/1588733288030112/posts/2595917617311669/?d=n</t>
  </si>
  <si>
    <t>Travelled from Dubai AI 938, Taken to hospital directly from the airport.</t>
  </si>
  <si>
    <t xml:space="preserve">           </t>
  </si>
  <si>
    <t>https://www.facebook.com/233008147097016/posts/965041220560368/?d=n</t>
  </si>
  <si>
    <t>https://www.facebook.com/dcekm/posts/969574620107028</t>
  </si>
  <si>
    <t>Travelled from United Kingdom</t>
  </si>
  <si>
    <t>KA-P22</t>
  </si>
  <si>
    <t>Travelled from Mecca, Saudi Arabia along with Son(P285), via Hyderabad to Hindupur by train and to Gowribidanur by bus</t>
  </si>
  <si>
    <t>P285</t>
  </si>
  <si>
    <t>State Health Bulletin - 22nd March</t>
  </si>
  <si>
    <t>KA-P23</t>
  </si>
  <si>
    <t>Travelled from Switzerland and France</t>
  </si>
  <si>
    <t>Travelled from Germany</t>
  </si>
  <si>
    <t>KA-P25</t>
  </si>
  <si>
    <t>UP-GBN-7</t>
  </si>
  <si>
    <t>Travelled from Denmark</t>
  </si>
  <si>
    <t>https://mobile.twitter.com/PTI_News/status/1241728729958629378</t>
  </si>
  <si>
    <t>https://timesofindia.indiatimes.com/city/delhi/gurgaon-doctor-among-7-new-covid-19-patients-in-delhi-ncr/articleshow/74765177.cms</t>
  </si>
  <si>
    <t>UP-GBN-8</t>
  </si>
  <si>
    <t>Mother of P389, showed symptoms first -- tested on Mar 19</t>
  </si>
  <si>
    <t>P389</t>
  </si>
  <si>
    <t>Father of P200</t>
  </si>
  <si>
    <t>P200</t>
  </si>
  <si>
    <t>https://twitter.com/abpanandatv/status/1241737377212559367?s=20</t>
  </si>
  <si>
    <t>https://twitter.com/TimesNow/status/1241735783444131840</t>
  </si>
  <si>
    <t>Mother of P200</t>
  </si>
  <si>
    <t>Domestic worker of P200</t>
  </si>
  <si>
    <t>Come in contact with previous case of couple and their teenage daughter</t>
  </si>
  <si>
    <t>https://twitter.com/TimesNow/status/1241740959542472704?s=19</t>
  </si>
  <si>
    <t>https://www.newindianexpress.com/nation/2020/mar/23/six-coronavirus-cases-reported-in-madhya-pradesh-2120255.html</t>
  </si>
  <si>
    <t>TN-P9</t>
  </si>
  <si>
    <t>Travelled from California via Singapore to Chennai Airport on 20.03.2020</t>
  </si>
  <si>
    <t>https://twitter.com/Vijayabaskarofl/status/1241766156324573184</t>
  </si>
  <si>
    <t>TN-P8</t>
  </si>
  <si>
    <t>Tirunelveli</t>
  </si>
  <si>
    <t>Travelled from Dubai to Madurai airport on 20.03.2020</t>
  </si>
  <si>
    <t>AP-P6</t>
  </si>
  <si>
    <t>Patient's husband tested positive</t>
  </si>
  <si>
    <t>P196</t>
  </si>
  <si>
    <t>https://twitter.com/PTI_News/status/1241766733788004352?s=19</t>
  </si>
  <si>
    <t>Jodhpur</t>
  </si>
  <si>
    <t>https://twitter.com/ani/status/1241767703146201090?s=12</t>
  </si>
  <si>
    <t>Pali</t>
  </si>
  <si>
    <t>Sikar</t>
  </si>
  <si>
    <t>https://www.bhaskar.com/rajasthan/jaipur/news/state-1-1-new-patients-found-in-bhilwara-jhunjhunu-and-jodhpur-now-29cases-death-toll-latest-news-and-updates-127030601.html</t>
  </si>
  <si>
    <t>Shashtri Nagar</t>
  </si>
  <si>
    <t>Travelled from Turkey, between Mar 8th-17th</t>
  </si>
  <si>
    <t>https://twitter.com/PTI_News/status/1241931502671130624?s=20</t>
  </si>
  <si>
    <t>https://www.livemint.com/news/india/coronavirus-update-14-new-cases-reported-from-mumbai-1-from-pune-11584935139945.html</t>
  </si>
  <si>
    <t>Vasai-Virar</t>
  </si>
  <si>
    <t>KA-P27</t>
  </si>
  <si>
    <t xml:space="preserve">Travelled from Dubai via Bengaluru, Resident of Kerala, </t>
  </si>
  <si>
    <t>https://twitter.com/ANI/status/1241953201072394240?s=20</t>
  </si>
  <si>
    <t>https://timesofindia.indiatimes.com/city/mysuru/one-more-tests-positive-for-covid-19-in-karnataka-total-cases-rise-to-27/articleshow/74770193.cms</t>
  </si>
  <si>
    <t>State Health Bulletin - 23rd Mar 2pm</t>
  </si>
  <si>
    <t xml:space="preserve">Travelled from Dubai </t>
  </si>
  <si>
    <t>https://www.amarujala.com/delhi-ncr/coronavirus-in-delhi-ncr-latest-update-delhi-ghaziabad-gurugram-faridabad-noida-palwal-new-cases</t>
  </si>
  <si>
    <t>Travelled to Dubai on 12th March Returned back on 18th March, Two household members under quarantine.</t>
  </si>
  <si>
    <t>Local transmission</t>
  </si>
  <si>
    <t>https://twitter.com/PTI_News/status/1241956921332002820?s=20</t>
  </si>
  <si>
    <t>Daughter of P269</t>
  </si>
  <si>
    <t>P269</t>
  </si>
  <si>
    <t>Daughter in Law of P269</t>
  </si>
  <si>
    <t>Father of P295</t>
  </si>
  <si>
    <t>Travelled from Sri Lanka, Wife of P269</t>
  </si>
  <si>
    <t>Travelled from Saudi Arabia. She was suffering from many complications.</t>
  </si>
  <si>
    <t>https://twitter.com/MoHFW_GUJARAT/status/1242857603211972609?s=20</t>
  </si>
  <si>
    <t>Doctor who has treated P171</t>
  </si>
  <si>
    <t>https://twitter.com/ArvindKejriwal/status/1241957699916427268</t>
  </si>
  <si>
    <t>https://pbs.twimg.com/media/ETxYjOnU0AEJ0HV?format=jpg&amp;name=900x900</t>
  </si>
  <si>
    <t>https://twitter.com/ANI/status/1241966782216204288?s=19</t>
  </si>
  <si>
    <t>TS-P28</t>
  </si>
  <si>
    <t>Balkampet</t>
  </si>
  <si>
    <t>https://twitter.com/IPRTelangana/status/1241985785764532227</t>
  </si>
  <si>
    <t>TS-P29</t>
  </si>
  <si>
    <t>Saidabad</t>
  </si>
  <si>
    <t>TS-P30</t>
  </si>
  <si>
    <t>No Travel History, Contact with Indonesian Group</t>
  </si>
  <si>
    <t>P141</t>
  </si>
  <si>
    <t>Came in contact with brother of P172</t>
  </si>
  <si>
    <t>P225</t>
  </si>
  <si>
    <t>https://twitter.com/PTI_News/status/1241987458679451648</t>
  </si>
  <si>
    <t>https://economictimes.indiatimes.com/news/politics-and-nation/chandigarh-21-year-old-man-tests-positive-for-coronavirus-total-cases-rise-to-7/articleshow/74770865.cms</t>
  </si>
  <si>
    <t>TS-P31</t>
  </si>
  <si>
    <t>Somajiguda</t>
  </si>
  <si>
    <t>Travelled from New York</t>
  </si>
  <si>
    <t>https://twitter.com/PTI_News/status/1242033516927320064?s=19</t>
  </si>
  <si>
    <t>TS-P32</t>
  </si>
  <si>
    <t>Gachibowli</t>
  </si>
  <si>
    <t>Tavelled from London</t>
  </si>
  <si>
    <t>https://twitter.com/IPRTelangana/status/1242100613174808576/photo/1</t>
  </si>
  <si>
    <t>TS-P33</t>
  </si>
  <si>
    <t>Son of P269</t>
  </si>
  <si>
    <t>https://twitter.com/GujHFWDept/status/1242055510532202497</t>
  </si>
  <si>
    <t>One more person, who is under observation at Dehradun's Doon Hospita</t>
  </si>
  <si>
    <t>United States of America</t>
  </si>
  <si>
    <t>https://twitter.com/ANI/status/1242063740637339649</t>
  </si>
  <si>
    <t>Travelled from Dubai, UAE</t>
  </si>
  <si>
    <t>https://twitter.com/ANI/status/1242069720276168705</t>
  </si>
  <si>
    <t>https://www.facebook.com/permalink.php?story_fbid=156890639114106&amp;id=100507158085788</t>
  </si>
  <si>
    <t>https://www.facebook.com/CollectorKNR/posts/2833958063367696</t>
  </si>
  <si>
    <t>Travelled from UK, British tourist among those who visited Munnar, Wife of P229</t>
  </si>
  <si>
    <t>https://www.facebook.com/dcekm/posts/965794730485017</t>
  </si>
  <si>
    <t>Travelled from Dubai, Emirates flight, been in isolation since landed yesterday at Kochi airport</t>
  </si>
  <si>
    <t>https://www.manoramaonline.com/district-news/thrissur/2020/03/27/thrissur-two-more-people-found-positive-for-covid-19.html</t>
  </si>
  <si>
    <t>Travelled from Qatar, Qatar Airways QR 506</t>
  </si>
  <si>
    <t>https://www.facebook.com/dc.pathanamthitta/posts/3730619510312952:0</t>
  </si>
  <si>
    <t>KA-P28</t>
  </si>
  <si>
    <t>https://twitter.com/ANI/status/1242085764638208000</t>
  </si>
  <si>
    <t>KA-P30</t>
  </si>
  <si>
    <t>Wife of P297, KA-P17</t>
  </si>
  <si>
    <t>P297</t>
  </si>
  <si>
    <t>Travelled from UK and Dubai</t>
  </si>
  <si>
    <t>KA-P32</t>
  </si>
  <si>
    <t>KA-P33</t>
  </si>
  <si>
    <t>Travelled from Dubai, resident of Kannur, Kerala</t>
  </si>
  <si>
    <t xml:space="preserve">Travelled from Abu Dhabi </t>
  </si>
  <si>
    <t>https://www.indiatoday.in/india/story/coronavirus-in-india-covid-19-cases-in-maharashtra-97-as-8-more-test-positive-1658860-2020-03-23</t>
  </si>
  <si>
    <t>https://arogya.maharashtra.gov.in/pdf/pressnote23.pdf</t>
  </si>
  <si>
    <t>https://twitter.com/rajeshtope11/status/1242138355338563589</t>
  </si>
  <si>
    <t>Contact with P 80, Details awaited</t>
  </si>
  <si>
    <t>Travelled from Saudi Arabia, Details awaited</t>
  </si>
  <si>
    <t>Khandala</t>
  </si>
  <si>
    <t>https://www.thehindu.com/news/national/coronavirus-live-updates-march-23-2020/article31140072.ece</t>
  </si>
  <si>
    <t>Kanpur</t>
  </si>
  <si>
    <t>Kanpur Nagar</t>
  </si>
  <si>
    <t>Travelled from USA</t>
  </si>
  <si>
    <t>https://www.amarujala.com/uttar-pradesh/kanpur/first-positive-case-of-corona-virus-found-in-kanpur</t>
  </si>
  <si>
    <t>https://twitter.com/ANINewsUP/status/1242092359740829696</t>
  </si>
  <si>
    <t>Nawabganj</t>
  </si>
  <si>
    <t>Pilibhit</t>
  </si>
  <si>
    <t>https://twitter.com/ANINewsUP/status/1242100370676957185</t>
  </si>
  <si>
    <t>https://www.businesstoday.in/current/economy-politics/coronavirus-in-india-live-updates-covid-news-delhi-mumbai-maharashtra-lockdown-pm-modi-death-toll-china-italy/story/398930.html</t>
  </si>
  <si>
    <t>https://timesofindia.indiatimes.com/india/saudi-arabia-returned-woman-tests-positive-of-coronavirus-in-up/articleshow/74781340.cms?from=mdr</t>
  </si>
  <si>
    <t xml:space="preserve">Travelled in a group of 37 people to Mecca -- 36 others under observation in Lucknow </t>
  </si>
  <si>
    <t>Tibetan refugee,died at a hospital in Tanda. Travelled from the US on 15.03.2020</t>
  </si>
  <si>
    <t>Tibet</t>
  </si>
  <si>
    <t>https://twitter.com/ANI/status/1242105074567929858</t>
  </si>
  <si>
    <t>Grand son of P182</t>
  </si>
  <si>
    <t>https://dronamaps.com/corona.html#/</t>
  </si>
  <si>
    <t>https://twitter.com/ThePuneMirror/status/1242109593737547776?s=20</t>
  </si>
  <si>
    <t>Close contact of Patient (Patient Unknown, likely P 201, 266, 267 or 268)</t>
  </si>
  <si>
    <t>https://twitter.com/PIBJaipur/status/1242109602411380738</t>
  </si>
  <si>
    <t>Pratapgarh</t>
  </si>
  <si>
    <t>AP-P7</t>
  </si>
  <si>
    <t>Travelled from Birmingham,UK</t>
  </si>
  <si>
    <t>https://twitter.com/ArogyaAndhra/status/1242310445588865026</t>
  </si>
  <si>
    <t>Birmingham to Delhi (Recommended Home Quarantine) -&gt; Vizag airport to Thagarapuvalasa in a car with father -&gt; develops symptoms, visits hospital (Gayatri Vidya Parishad Hospital) -&gt; hospitalised</t>
  </si>
  <si>
    <t>Details Awaited</t>
  </si>
  <si>
    <t>http://www.nhmharyana.gov.in/WriteReadData/userfiles/file/CoronaVirus/Bulletin%20of%20Haryana%20as%20on%2023%20March.pdf</t>
  </si>
  <si>
    <t>TN-P10</t>
  </si>
  <si>
    <t>Travelled from London via Bangaloe then to Chennai by Car on 14th March</t>
  </si>
  <si>
    <t>https://twitter.com/Vijayabaskarofl/status/1242122022022340610</t>
  </si>
  <si>
    <t>TN-P11</t>
  </si>
  <si>
    <t>Tiruppur</t>
  </si>
  <si>
    <t>Travelled from London via Coimbatore on 15th March</t>
  </si>
  <si>
    <t>TN-P12</t>
  </si>
  <si>
    <t>Madurai</t>
  </si>
  <si>
    <t>Annanagar at Rajaji Hosp. No mention of travel history. Came in contact with some Thailand nationals who were on tour in the state.</t>
  </si>
  <si>
    <t>P301, P302</t>
  </si>
  <si>
    <t>https://www.oneindia.com/india/coronavirus-india-s-death-toll-rises-to-11-as-tamil-nadu-records-first-fatality-3057978.html</t>
  </si>
  <si>
    <t>https://twitter.com/PTI_News/status/1242128652684296193</t>
  </si>
  <si>
    <t>Jaunpur</t>
  </si>
  <si>
    <t>Travelled from Saudi Arabia on 15th Mar; Symptons on 21st Mar</t>
  </si>
  <si>
    <t>https://twitter.com/ANINewsUP/status/1242105254482554882?s=20</t>
  </si>
  <si>
    <t>https://www.amarujala.com/uttar-pradesh/varanasi/corona-positive-found-in-jaunpur-district-locked-down</t>
  </si>
  <si>
    <t>Kaushambi</t>
  </si>
  <si>
    <t>Doctor, Travelled from France on 13th Mar</t>
  </si>
  <si>
    <t>https://www.hindustantimes.com/cities/ghaziabad-doctor-returned-from-france-found-positive-for-coronavirus-six-highrises-in-kaushambi-sanitised/story-oXl35rS6I7ANWEcfCuZ4aK.html</t>
  </si>
  <si>
    <t>Imphal</t>
  </si>
  <si>
    <t>Imphal West</t>
  </si>
  <si>
    <t>https://twitter.com/the_hindu/status/1242295023657308160</t>
  </si>
  <si>
    <t>https://www.deccanherald.com/national/east-and-northeast/manipur-reports-first-covid-19-positive-case-samples-sent-to-pune-for-retest-817079.html</t>
  </si>
  <si>
    <t>https://twitter.com/ANI/status/1242308037756387328</t>
  </si>
  <si>
    <t>Contact Transmission,Details awaited</t>
  </si>
  <si>
    <t>https://timesofindia.indiatimes.com/city/bhopal/coronavirus-outbreak-7-more-cases-reported-in-madhya-pradesh/articleshow/74779793.cms</t>
  </si>
  <si>
    <t>KA-P34</t>
  </si>
  <si>
    <t>Mangaluru</t>
  </si>
  <si>
    <t>Dakshina Kannada</t>
  </si>
  <si>
    <t>Kasaragod Resident; Travelled from Dubai, landed in Mangaluru  Airport on 20th Mar</t>
  </si>
  <si>
    <t>http://english.varthabharati.in/karavali/two-bhatkal-men-who-arrived-from-dubai-tests-positive-for-covid-19</t>
  </si>
  <si>
    <t>State Health Bulletion - 24th Mar 8am</t>
  </si>
  <si>
    <t>KA-P35</t>
  </si>
  <si>
    <t>Travelled from Dubai, landed in Mangaluru  Airport on 21st Mar</t>
  </si>
  <si>
    <t>KA-P36</t>
  </si>
  <si>
    <t>Travelled from Dubai, Landed in Mumbai (18th Mar)  and Travelled by train to Uttara Kannada</t>
  </si>
  <si>
    <t>KA-P37</t>
  </si>
  <si>
    <t>Travelled from Mecca, Saudi Arabia along with P285 and P382, via Hyderabad (14th Mar) to Hindupur by train and to Gowribidanur by bus</t>
  </si>
  <si>
    <t>KL-KZ-P3</t>
  </si>
  <si>
    <t>Travelled from Dubai, Indigo  6E: 89</t>
  </si>
  <si>
    <t>https://www.manoramanews.com/news/breaking-news/2020/03/24/two-more-covid-cases-in-kerala.html</t>
  </si>
  <si>
    <t>KL-KZ-P4</t>
  </si>
  <si>
    <t xml:space="preserve">Travelled from Dubai, Air India AI 906 landed at Chennai </t>
  </si>
  <si>
    <t>Travelled from Saudi Arabia, More details awaited</t>
  </si>
  <si>
    <t>https://twitter.com/ANI/status/1242313723064143877</t>
  </si>
  <si>
    <t>Uncle of P295</t>
  </si>
  <si>
    <t>https://economictimes.indiatimes.com/news/politics-and-nation/covid-19-cases-rise-to-33-in-gujarat/articleshow/74787468.cms?from=mdr</t>
  </si>
  <si>
    <t>Aunt of P295</t>
  </si>
  <si>
    <t>Travelled from Egypt, Details awaited</t>
  </si>
  <si>
    <t>https://twitter.com/PTI_News/status/1242320937497714688</t>
  </si>
  <si>
    <t>https://www.livemint.com/news/india/coronavirus-in-west-bengal-2-new-covid-19-cases-found-11585031344955.html</t>
  </si>
  <si>
    <t>https://economictimes.indiatimes.com/news/politics-and-nation/covid-19-measures-bengal-government-asks-civic-bodies-to-conduct-door-to-door-survey/articleshow/74789604.cms</t>
  </si>
  <si>
    <t>TN-P13</t>
  </si>
  <si>
    <t>Porur</t>
  </si>
  <si>
    <t>Travelled from USA via Singapore on 12th March</t>
  </si>
  <si>
    <t>https://twitter.com/Vijayabaskarofl/status/1242360657518845953?s=19</t>
  </si>
  <si>
    <t>TN-P14</t>
  </si>
  <si>
    <t>Purasaivakkam</t>
  </si>
  <si>
    <t>Travelled from USA via London on 17 March</t>
  </si>
  <si>
    <t>TN-P15</t>
  </si>
  <si>
    <t>Keelkattalai</t>
  </si>
  <si>
    <t>Travelled from Switzerland via Delhi on 15th March</t>
  </si>
  <si>
    <t>TS-P34</t>
  </si>
  <si>
    <t>Kokapet</t>
  </si>
  <si>
    <t>Ranga Reddy</t>
  </si>
  <si>
    <t>https://twitter.com/TelanganaHealth/status/1242353133994438658?s=19</t>
  </si>
  <si>
    <t>TS-P35</t>
  </si>
  <si>
    <t>Chandanagar</t>
  </si>
  <si>
    <t>TS-P36</t>
  </si>
  <si>
    <t>Begumpet</t>
  </si>
  <si>
    <t>KA-P38</t>
  </si>
  <si>
    <t>Contact of P150, KA-P13</t>
  </si>
  <si>
    <t>KA-P39</t>
  </si>
  <si>
    <t>Resident of Kasargod, Kerala. With a Travel History to Dubai and Arrived in Mangaluru by Air India Express flight IX-814 at 5am on Mar 19</t>
  </si>
  <si>
    <t>https://twitter.com/BBMPCOMM/status/1242350440580124673</t>
  </si>
  <si>
    <t>State Health Bulletin</t>
  </si>
  <si>
    <t>https://indianexpress.com/article/cities/bangalore/coronavirus-in-karnataka-38-cases-so-far-bengaluru-uses-drones-to-spray-disinfectants-6329577/</t>
  </si>
  <si>
    <t>Travelled from UK, Details Awaited</t>
  </si>
  <si>
    <t>Bandipore</t>
  </si>
  <si>
    <t>Travel History (attended religious event)</t>
  </si>
  <si>
    <t>https://twitter.com/PTI_News/status/1242384111110512640</t>
  </si>
  <si>
    <t>Natipora</t>
  </si>
  <si>
    <t>Contact Transmission (was in same flight with P 159)</t>
  </si>
  <si>
    <t>P159</t>
  </si>
  <si>
    <t>Phillaur</t>
  </si>
  <si>
    <t>Jalandhar</t>
  </si>
  <si>
    <t>https://www.hindustantimes.com/cities/six-people-including-three-of-family-in-phillaur-test-positive-for-coronavirus-in-punjab-taking-state-s-count-to-29/story-WgQK84nSF0cnUeHIPLVxAN.html</t>
  </si>
  <si>
    <t>https://twitter.com/PTI_News/status/1242403827619266560</t>
  </si>
  <si>
    <t>UP-GBN-9</t>
  </si>
  <si>
    <t>No travel history, husband has had contact with a colleague from London</t>
  </si>
  <si>
    <t>https://mobile.twitter.com/PTI_News/status/1242393507890749440</t>
  </si>
  <si>
    <t>https://timesofindia.indiatimes.com/city/noida/up-one-more-tests-positive-for-covid-19-from-noida-taking-the-total-to-9/articleshow/74791398.cms?utm_source=twitter.com&amp;utm_medium=social&amp;utm_campaign=TOINoida</t>
  </si>
  <si>
    <t>https://twitter.com/ANI/status/1242430437898649601?s=19</t>
  </si>
  <si>
    <t>KL-TV-R5</t>
  </si>
  <si>
    <t>https://www.livemint.com/news/india/kerala-reports-14-new-corona-cases-state-tally-at-105-11585058837568.html</t>
  </si>
  <si>
    <t>Palakkad</t>
  </si>
  <si>
    <t>Travelled from Dubai Air India AI 938</t>
  </si>
  <si>
    <t>https://www.facebook.com/DISTRICTCOLLECTORPALAKKAD/posts/563682130942855</t>
  </si>
  <si>
    <t>KL-KZ-P5</t>
  </si>
  <si>
    <t>(foreign travel from UK likely)</t>
  </si>
  <si>
    <t>https://www.facebook.com/CollectorKKD/posts/2597771657126265</t>
  </si>
  <si>
    <t>Travelled from Sharjah Air Arabia G9 454, Admitted in Kozhikode</t>
  </si>
  <si>
    <t>https://www.facebook.com/permalink.php?story_fbid=157190929084077&amp;id=100507158085788</t>
  </si>
  <si>
    <t>Travelled from Dubai Emirates EK 0532</t>
  </si>
  <si>
    <t>https://www.facebook.com/malappuramcollector/posts/3170945249617560</t>
  </si>
  <si>
    <t>Travelled from Qatar to Goa Oman Air WY 662 and from there by train to Alappuzha</t>
  </si>
  <si>
    <t>https://www.facebook.com/districtcollectoralappuzha/posts/829752300763599:0</t>
  </si>
  <si>
    <t>Close relative of  P380</t>
  </si>
  <si>
    <t>P380</t>
  </si>
  <si>
    <t>https://www.facebook.com/dcekm/posts/966614817069675</t>
  </si>
  <si>
    <t>Nurse at Kottayam Medical College</t>
  </si>
  <si>
    <t>Details awaited  (Contact Transmission likely)</t>
  </si>
  <si>
    <t>KA-P40</t>
  </si>
  <si>
    <t>Resident of Kasargod, Kerala. With a Travel History to Saudi Arabia and Arrived in Mangaluru. Date of arrival is not known.</t>
  </si>
  <si>
    <t>https://twitter.com/ANI/status/1242444608149139457</t>
  </si>
  <si>
    <t>KA-P41</t>
  </si>
  <si>
    <t>Resident of Kasargod, Kerala. With a Travel History to Dubai and Arrived in Mangaluru by Spicejet Flight SG-60 at 5:30pm on Mar 20</t>
  </si>
  <si>
    <t>AP-P8</t>
  </si>
  <si>
    <t>Srikalahasti</t>
  </si>
  <si>
    <t>Chittoor</t>
  </si>
  <si>
    <t>https://timesofindia.indiatimes.com/city/vijayawada/tirupati-first-coronavirus-positive-case-reported-in-chittoor-district-8th-in-andhra-pradesh/articleshow/74797576.cms</t>
  </si>
  <si>
    <t>TN-P16</t>
  </si>
  <si>
    <t>Travelled from New Zealand</t>
  </si>
  <si>
    <t>https://twitter.com/Vijayabaskarofl/status/1242482077091524608</t>
  </si>
  <si>
    <t>TN-P17</t>
  </si>
  <si>
    <t>Saidapet</t>
  </si>
  <si>
    <t>TN-P18</t>
  </si>
  <si>
    <t>Travelled from London via Bengaluru</t>
  </si>
  <si>
    <t>TS-P37</t>
  </si>
  <si>
    <t>Manikonda</t>
  </si>
  <si>
    <t>Contact with TS-P25</t>
  </si>
  <si>
    <t>P369</t>
  </si>
  <si>
    <t>https://twitter.com/IPRTelangana/status/1242490062907912192</t>
  </si>
  <si>
    <t>http://www.nhmharyana.gov.in/WriteReadData/userfiles/file/CoronaVirus/Bulletin%20of%20Haryana%20as%20on%2024%20March.pdf</t>
  </si>
  <si>
    <t>Wife of P295</t>
  </si>
  <si>
    <t>TS-P38</t>
  </si>
  <si>
    <t>Contact with TS-P26</t>
  </si>
  <si>
    <t>P370</t>
  </si>
  <si>
    <t>https://twitter.com/RishikaSadam/status/1242519487997284352/photo/1</t>
  </si>
  <si>
    <t>https://twitter.com/IPRTelangana/status/1242624185131622400</t>
  </si>
  <si>
    <t>TS-P39</t>
  </si>
  <si>
    <t>https://twitter.com/ANI/status/1242646531561246720?s=20</t>
  </si>
  <si>
    <t>Details awaited, (family)</t>
  </si>
  <si>
    <t>https://twitter.com/PTI_News/status/1242660625228021762</t>
  </si>
  <si>
    <t>https://dbpost.com/mp-coronavirus-cases-updates-14-cases-of-covid-19-in-state-4-fresh-cases-in-indore-and-one-in-ujjain/</t>
  </si>
  <si>
    <t>P573</t>
  </si>
  <si>
    <t>Travelled from Rishikesh</t>
  </si>
  <si>
    <t>https://twitter.com/the_hindu/status/1242802581669179393</t>
  </si>
  <si>
    <t>https://twitter.com/PTI_News/status/1242681262994640896</t>
  </si>
  <si>
    <t>https://twitter.com/MoHFW_GUJARAT/status/1242679908595314688</t>
  </si>
  <si>
    <t>https://www.outlookindia.com/newsscroll/eight-more-coronavirus-cases-in-gujarat-total-55/1783401</t>
  </si>
  <si>
    <t>Gwalior</t>
  </si>
  <si>
    <t>Native of Allahabad</t>
  </si>
  <si>
    <t>https://twitter.com/the_hindu/status/1242671220543254529</t>
  </si>
  <si>
    <t>https://timesofindia.indiatimes.com/city/bhopal/madhya-pradesh-coronavirus-count-touches-9-curfew-in-gwalior/articleshow/74802791.cms</t>
  </si>
  <si>
    <t xml:space="preserve">Father of P362, Journalist </t>
  </si>
  <si>
    <t>P362</t>
  </si>
  <si>
    <t>https://dbpost.com/mp-coronavirus-cases-update-scribe-who-attended-kamal-naths-presser-tests-positive-ex-cm-in-self-quarantine/</t>
  </si>
  <si>
    <t>Aizawl</t>
  </si>
  <si>
    <t>Travelled from Netherlands; Admitted at Zoram Medical College</t>
  </si>
  <si>
    <t>https://www.indiatvnews.com/news/india/mizoram-man-tests-positive-for-coronavirus-second-case-in-northeast-601266</t>
  </si>
  <si>
    <t>https://www.ndtv.com/india-news/coronavirus-india-news-mizoram-man-tests-coronavirus-positive-2nd-case-in-northeast-2200778</t>
  </si>
  <si>
    <t>Hospital staff</t>
  </si>
  <si>
    <t>https://twitter.com/PIBJaipur/status/1242713952913518592</t>
  </si>
  <si>
    <t>Infected by the Doctor who was tested positive a few days back</t>
  </si>
  <si>
    <t>Travelled from Mumbai to Jodhpur in same coupe along with two other positive patients</t>
  </si>
  <si>
    <t>https://twitter.com/rajeshtope11/status/1242721865144995840</t>
  </si>
  <si>
    <t>Greater Mumbai Health Department Update</t>
  </si>
  <si>
    <t>Kamothe Raigad</t>
  </si>
  <si>
    <t>Travelled from Trinidad</t>
  </si>
  <si>
    <t>TN-P19</t>
  </si>
  <si>
    <t>Salem</t>
  </si>
  <si>
    <t>Indonesian Tourist</t>
  </si>
  <si>
    <t>https://twitter.com/Vijayabaskarofl/status/1242743473708486657</t>
  </si>
  <si>
    <t>TN-P20</t>
  </si>
  <si>
    <t>P596</t>
  </si>
  <si>
    <t>TN-P21</t>
  </si>
  <si>
    <t>TN-P22</t>
  </si>
  <si>
    <t>TN-P23</t>
  </si>
  <si>
    <t>Guide to Indonesian Tourist; Resident of Chennai</t>
  </si>
  <si>
    <t>KA-P51</t>
  </si>
  <si>
    <t>Udupi</t>
  </si>
  <si>
    <t>Travelled from Dubai on 18.03.2020</t>
  </si>
  <si>
    <t>https://www.deccanherald.com/state/mangaluru/34-year-old-man-tests-positive-for-covid-19-in-udupi-817473.html</t>
  </si>
  <si>
    <t>https://www.thehindu.com/news/national/karnataka/coronavirus-udupi-records-first-positive-case/article31161050.ece</t>
  </si>
  <si>
    <t>Private Hospital Nurse</t>
  </si>
  <si>
    <t>http://www.nhmharyana.gov.in/WriteReadData/userfiles/file/CoronaVirus/Bulletin%20of%20Haryana%20as%20on%2025%20March1.pdf</t>
  </si>
  <si>
    <t>https://twitter.com/PTI_News/status/1242797792604475392</t>
  </si>
  <si>
    <t>Shivpuri</t>
  </si>
  <si>
    <t>Close contact of P531, attended religious ceremony</t>
  </si>
  <si>
    <t>P531</t>
  </si>
  <si>
    <t>https://twitter.com/kansalrohit69/status/1242775064287698944</t>
  </si>
  <si>
    <t>https://twitter.com/diprjk/status/1242788899140694016</t>
  </si>
  <si>
    <t>https://twitter.com/ANI/status/1242777280985747456</t>
  </si>
  <si>
    <t>Travelled from Brazil via Dubai  Air India AI 425</t>
  </si>
  <si>
    <t>https://english.mathrubhumi.com/news/kerala/9-new-covid-19-positive-cases-in-kerala-112-under-treatment-1.4643353</t>
  </si>
  <si>
    <t>Travelled from Dubai Air India AI X 344</t>
  </si>
  <si>
    <t>https://www.facebook.com/dcpkd09/videos/525575231718479</t>
  </si>
  <si>
    <t>https://www.facebook.com/dc.pathanamthitta/posts/3735798426461727:0</t>
  </si>
  <si>
    <t xml:space="preserve">Travelled from Dubai SG 18 </t>
  </si>
  <si>
    <t>https://www.facebook.com/watch/?v=265340351150463</t>
  </si>
  <si>
    <t>Travelled from France via Delhi, Kochi</t>
  </si>
  <si>
    <t>https://www.facebook.com/dcekm/posts/967275457003611</t>
  </si>
  <si>
    <t>https://prd.kerala.gov.in/ml/node/75872</t>
  </si>
  <si>
    <t>Contact Transmission from P380</t>
  </si>
  <si>
    <t>Travel History Abroad (details awaited)</t>
  </si>
  <si>
    <t>https://twitter.com/EconomicTimes/status/1242793777774776320</t>
  </si>
  <si>
    <t>No Travel History ( details awaited)</t>
  </si>
  <si>
    <t>Travel history to Guyana and arrived in Bangalore via Delhi on Mar 20</t>
  </si>
  <si>
    <t>https://twitter.com/DHFWKA/status/1242804663147266048</t>
  </si>
  <si>
    <t>KA-P43</t>
  </si>
  <si>
    <t>Travel History to Brazil, Argentina and arrived in Bangalore on Mar 19</t>
  </si>
  <si>
    <t>KA-P44</t>
  </si>
  <si>
    <t>Travel History to Brazil, Argentina and arrived in Bangalore on Mar 19. Wife of P630</t>
  </si>
  <si>
    <t>P630</t>
  </si>
  <si>
    <t>KA-P45</t>
  </si>
  <si>
    <t>Travel History to Spain and arrived in Bangalore via Dubai on Mar 14</t>
  </si>
  <si>
    <t>KA-P46</t>
  </si>
  <si>
    <t>Travel History to Spain and arrived in Bangalore via Dubai on Mar 14. Travelled with P632</t>
  </si>
  <si>
    <t>P632</t>
  </si>
  <si>
    <t>KA-P47</t>
  </si>
  <si>
    <t>Travel History to Athens and London and arrived in Bangalore on Mar 18.</t>
  </si>
  <si>
    <t>KA-P48</t>
  </si>
  <si>
    <t>Travel History to Athens and London and arrived in Bangalore on Mar 18. Husband of P634</t>
  </si>
  <si>
    <t>P634</t>
  </si>
  <si>
    <t>KA-P49</t>
  </si>
  <si>
    <t>Daughter of P297, KA-P17</t>
  </si>
  <si>
    <t>KA-P50</t>
  </si>
  <si>
    <t>No Travel History (Husband, Son and 2 domestic workers in isolation)</t>
  </si>
  <si>
    <t>https://twitter.com/PTI_News/status/1242807440455774208</t>
  </si>
  <si>
    <t>https://www.outlookindia.com/newsscroll/coronavirus-2-more-test-positive-total-confirmed-cases-rises-to-31-in-punjab/1779858</t>
  </si>
  <si>
    <t>https://www.tribuneindia.com/news/ludhiana-patient-has-no-travel-history-60658</t>
  </si>
  <si>
    <t>Son of P311</t>
  </si>
  <si>
    <t>P311</t>
  </si>
  <si>
    <t>Dugadda</t>
  </si>
  <si>
    <t>Pauri Garhwal</t>
  </si>
  <si>
    <t>Travel History to Spain (admitted in Kotdwar)</t>
  </si>
  <si>
    <t>https://twitter.com/PTI_News/status/1242811383743315970</t>
  </si>
  <si>
    <t>https://www.outlookindia.com/newsscroll/one-more-tests-positive-for-coronavirus-in-uttarakhand/1779873</t>
  </si>
  <si>
    <t>CH-P2</t>
  </si>
  <si>
    <t>Rajnandgaon</t>
  </si>
  <si>
    <t>Travel history to Thailand (admitted in Rajnandgaon hospital)</t>
  </si>
  <si>
    <t xml:space="preserve"> https://timesofindia.indiatimes.com/city/raipur/two-more-positive-cases-reported-in-chhattisgarh-taking-total-number-of-covid-19-to-3-in-state/articleshow/74814186.cms</t>
  </si>
  <si>
    <t>CH-P3</t>
  </si>
  <si>
    <t>Details awaited (  husband of P644 )</t>
  </si>
  <si>
    <t>https://www.deccanherald.com/national/north-and-central/three-more-cases-in-uttar-pradesh-toll-jumps-to-38-817588.html</t>
  </si>
  <si>
    <t>https://timesofindia.indiatimes.com/city/agra/three-tested-positive-at-aligarhs-jnmc/articleshow/74799052.cms?from=mdr</t>
  </si>
  <si>
    <t>Details awaited ( Wife of P643 )</t>
  </si>
  <si>
    <t>P643</t>
  </si>
  <si>
    <t>Son of P3486</t>
  </si>
  <si>
    <t>P486</t>
  </si>
  <si>
    <t>TS-P40</t>
  </si>
  <si>
    <t>Contact with TS-P34</t>
  </si>
  <si>
    <t>P525</t>
  </si>
  <si>
    <t>https://twitter.com/TelanganaHealth/status/1242852870526922752</t>
  </si>
  <si>
    <t>TS-P41</t>
  </si>
  <si>
    <t>Travelled from Saudi Arabia, along with his parents</t>
  </si>
  <si>
    <t>https://www.ndtv.com/hyderabad-news/covid-19-three-year-old-boy-in-hyderabad-tests-positive-for-coronavirus-2200789</t>
  </si>
  <si>
    <t>https://www.outlookindia.com/newsscroll/six-fresh-covid19-cases-reported-in-rajasthan/1780122</t>
  </si>
  <si>
    <t>https://www.indiatv.in/india/national-coronavirus-6-new-positive-cases-in-24-hours-in-rajasthan-total-patients-38-698186</t>
  </si>
  <si>
    <t>Contact Transmission from other patients in jhunjhunu</t>
  </si>
  <si>
    <t>AP-P9</t>
  </si>
  <si>
    <t>Travelled from Washington, USA to Delhi on 20.03.2020, Delhi to Vijayawada on 22.03.2020. Hospitalised on 23.03.2020</t>
  </si>
  <si>
    <t>https://twitter.com/ArogyaAndhra/status/1242855271216619522?s=20</t>
  </si>
  <si>
    <t>TN-P24</t>
  </si>
  <si>
    <t>Contact of second patient at RGGH (ID Unknown, Possibly P154)</t>
  </si>
  <si>
    <t>https://twitter.com/Vijayabaskarofl/status/1242867032091058176</t>
  </si>
  <si>
    <t>TN-P25</t>
  </si>
  <si>
    <t>Walajapet</t>
  </si>
  <si>
    <t>Vellore</t>
  </si>
  <si>
    <t>TN-P26</t>
  </si>
  <si>
    <t>Contact of Thai Tourist (ID Unknown, Possibly P301 or P302)</t>
  </si>
  <si>
    <t>P301</t>
  </si>
  <si>
    <t>AP-P10</t>
  </si>
  <si>
    <t>Guntur</t>
  </si>
  <si>
    <t xml:space="preserve">No foreign travel. Attended meeting at Delhi Nizamuddin mosque from 14.03.2020 and returned to Vijayawada by train on 19.03.2020. </t>
  </si>
  <si>
    <t>https://twitter.com/ArogyaAndhra/status/1242856239492730881?s=20</t>
  </si>
  <si>
    <t>North Goa</t>
  </si>
  <si>
    <t>UT Health Bulletin</t>
  </si>
  <si>
    <t>Travel History to Australia</t>
  </si>
  <si>
    <t>Travel History to US</t>
  </si>
  <si>
    <t>Nayabad</t>
  </si>
  <si>
    <t>No history of travelling abroad or outside the state.</t>
  </si>
  <si>
    <t>https://twitter.com/ANI/status/1243000880439255042</t>
  </si>
  <si>
    <t>https://twitter.com/ANI/status/1243027591969169408</t>
  </si>
  <si>
    <t>https://twitter.com/PTI_News/status/1243039656540692482</t>
  </si>
  <si>
    <t>Bilaspur</t>
  </si>
  <si>
    <t>https://twitter.com/ANI/status/1243045523575025665</t>
  </si>
  <si>
    <t>Bhilai</t>
  </si>
  <si>
    <t>Durg</t>
  </si>
  <si>
    <t>https://twitter.com/ANI/status/1243050553170464768</t>
  </si>
  <si>
    <t>https://www.deccanherald.com/national/noida-1-held-dozen-booked-for-group-namaaz-despite-covid-19-lockdown-820324.html</t>
  </si>
  <si>
    <t xml:space="preserve"> Mohalla Clinic Doctor (Contact Transmission 800+ contacts quarantined)</t>
  </si>
  <si>
    <t>https://www.ndtv.com/india-news/800-who-came-in-contact-with-coronavirus-positive-doctor-quarantined-for-14-days-says-delhi-health-m-2200890</t>
  </si>
  <si>
    <t>https://www.news18.com/news/india/visitors-to-delhi-mohalla-clinic-asked-to-quarantine-themselves-after-doctor-tests-positive-for-covid-19-2551251.html</t>
  </si>
  <si>
    <t>UP-GBN-12</t>
  </si>
  <si>
    <t xml:space="preserve">Noida </t>
  </si>
  <si>
    <t>(Sec 137) Contact Transmission (Parents found positive 2 days ago)</t>
  </si>
  <si>
    <t>E1</t>
  </si>
  <si>
    <t>https://timesofindia.indiatimes.com/city/delhi/three-more-positive-cases-from-noida-total-14/articleshow/74824471.cms</t>
  </si>
  <si>
    <t>https://www.patrika.com/noida-news/coronavirus-positive-case-increasing-in-noida-latest-news-in-hindi-5931942/</t>
  </si>
  <si>
    <t>https://www.jagran.com/uttar-pradesh/noida-ncr-coronavirus-3-more-coronavirus-infected-cases-surfaced-in-noida-20141579.html</t>
  </si>
  <si>
    <t>UP-GBN-14</t>
  </si>
  <si>
    <t>(Sec 150) Husband of P677 (Colleague travelled from UK already tested positive )</t>
  </si>
  <si>
    <t>UP-GBN-15</t>
  </si>
  <si>
    <t>(Sec 150) Wife of P676</t>
  </si>
  <si>
    <t>Baghpat</t>
  </si>
  <si>
    <t>https://www.bhaskar.com/local/uttar-pradesh/meerut/news/up-coronavirus-outbreak-live-corona-virus-cases-in-varanasi-lucknow-kanpur-agra-allahabad-ghaziabad-covid-19-cases-death-toll-latest-news-and-updates-127052432.html</t>
  </si>
  <si>
    <t>Relatives of P348</t>
  </si>
  <si>
    <t>P348</t>
  </si>
  <si>
    <t>https://twitter.com/PTI_News/status/1243073634207326214</t>
  </si>
  <si>
    <t>https://economictimes.indiatimes.com/news/politics-and-nation/two-more-covid-19-cases-in-bihar-total-count-six/articleshow/74825552.cms</t>
  </si>
  <si>
    <t>AN-P1</t>
  </si>
  <si>
    <t>South Andaman</t>
  </si>
  <si>
    <t>Travelled from Kolkata on March 24</t>
  </si>
  <si>
    <t>https://twitter.com/ANI/status/1243087845150978049</t>
  </si>
  <si>
    <t>TS-P42</t>
  </si>
  <si>
    <t>Qutbullapur</t>
  </si>
  <si>
    <t>Medchal Malkajgiri</t>
  </si>
  <si>
    <t>Travelled from Delhi</t>
  </si>
  <si>
    <t>https://twitter.com/TelanganaHealth/status/1243093796797198336</t>
  </si>
  <si>
    <t>TS-P43</t>
  </si>
  <si>
    <t>Domalguda</t>
  </si>
  <si>
    <t>Doctor, Wife of TS-P44</t>
  </si>
  <si>
    <t>TS-P44</t>
  </si>
  <si>
    <t>Doctor, Husband of TS-P43</t>
  </si>
  <si>
    <t>P683</t>
  </si>
  <si>
    <t>Travel history (first case from Ramganj?)</t>
  </si>
  <si>
    <t>https://twitter.com/ANI/status/1243098661346631681</t>
  </si>
  <si>
    <t>https://timesofindia.indiatimes.com/city/jaipur/five-more-persons-test-positive-in-raj-taking-total-to-43/articleshow/74837592.cms</t>
  </si>
  <si>
    <t>Travel history</t>
  </si>
  <si>
    <t>Contact of another positive patient</t>
  </si>
  <si>
    <t>https://www.hindustantimes.com/cities/two-more-test-positive-for-covid-19-in-punjab-taking-state-count-to-33/story-64lDoeNA4c9LBezMerU3qM.html</t>
  </si>
  <si>
    <t>https://twitter.com/ANI/status/1243162126929149952</t>
  </si>
  <si>
    <t>Has a travel history</t>
  </si>
  <si>
    <t>KA-P52</t>
  </si>
  <si>
    <t>Had been in contact with healthcare professionals. No other contact histroy or travel history</t>
  </si>
  <si>
    <t>https://twitter.com/DHFWKA/status/1243104470545969152</t>
  </si>
  <si>
    <t>KA-P53</t>
  </si>
  <si>
    <t>Travelled from Mecca, Saudi Arabia, details awaited</t>
  </si>
  <si>
    <t>KA-P54</t>
  </si>
  <si>
    <t>Travelled from France, has been to Himachal Pradesh, Puttaparthi. Resident of Andhra Pradesh</t>
  </si>
  <si>
    <t>KA-P55</t>
  </si>
  <si>
    <t>Security Guard; Contact transmission from KA-P25</t>
  </si>
  <si>
    <t>P385</t>
  </si>
  <si>
    <t>https://twitter.com/ANI/status/1243111297320812544</t>
  </si>
  <si>
    <t>Nurse in a private hospital of Gurugram</t>
  </si>
  <si>
    <t>http://www.nhmharyana.gov.in/WriteReadData/userfiles/file/CoronaVirus/Bulletin%20of%20Haryana%20as%20on%2026%20March%20Morning.pdf</t>
  </si>
  <si>
    <t>https://www.amarujala.com/chandigarh/corona-virus-in-haryana-news-in-hindi-18-positive-cases-of-corona-in-haryana</t>
  </si>
  <si>
    <t>TN-P27</t>
  </si>
  <si>
    <t>Tiruchirappalli</t>
  </si>
  <si>
    <t>https://twitter.com/kansalrohit69/status/1243146699159171072</t>
  </si>
  <si>
    <t>Siblings (7 years old and 8 months old)- grandchildren of a confirmed case from Srinagar with travel history to Saudi Arabia who had tested positive on 24th</t>
  </si>
  <si>
    <t>P532</t>
  </si>
  <si>
    <t>https://www.amarujala.com/jammu/jammu-kashmir-coronavirus-news-siblings-found-coronavirus-positive-in-srinagar</t>
  </si>
  <si>
    <t>https://www.thekashmirmonitor.net/covid19-infant-7-year-old-latest-positive-cases-in-kashmir/</t>
  </si>
  <si>
    <t>Travelled from Dubai to Bangalore (Emirates EK 564) and from there by Road</t>
  </si>
  <si>
    <t>https://twitter.com/xpresskerala/status/1243154932452093953?s=19</t>
  </si>
  <si>
    <t>https://www.facebook.com/CollectorKNR/posts/2841075499322619</t>
  </si>
  <si>
    <t>Travelled from Dubai to Bangalore (Emirates EK 566) and from there by Road</t>
  </si>
  <si>
    <t>Travelled from Dubai  Air India AI 938 on March 19</t>
  </si>
  <si>
    <t>Travelled from Dubai  Air India AI 938 on March 17</t>
  </si>
  <si>
    <t>Travelled from Dubai  SG 54</t>
  </si>
  <si>
    <t>Travelled from Dubai landed in Bangalore airport from there in a private vehicle</t>
  </si>
  <si>
    <t>https://www.facebook.com/permalink.php?story_fbid=157713765698460&amp;id=100507158085788</t>
  </si>
  <si>
    <t>Travelled with P316</t>
  </si>
  <si>
    <t>P316</t>
  </si>
  <si>
    <t xml:space="preserve">Travelled from Abhudhabi </t>
  </si>
  <si>
    <t>https://www.facebook.com/malappuramcollector/posts/3176047549107330</t>
  </si>
  <si>
    <t>Travelled from Dubai to bangalore (Emirates EK 564) and from there to Kozhikode in a goods vehicle</t>
  </si>
  <si>
    <t>KL-TV-R6</t>
  </si>
  <si>
    <t xml:space="preserve">Travelled from Dubai Air India AI 968 </t>
  </si>
  <si>
    <t>Politican with no travel history or contact history, details waited</t>
  </si>
  <si>
    <t>https://www.thenewsminute.com/article/kerala-politician-no-foreign-travel-history-gets-covid-19-tracing-contacts-big-task-121267</t>
  </si>
  <si>
    <t>Wife of P469</t>
  </si>
  <si>
    <t>P469</t>
  </si>
  <si>
    <t>Wayanad</t>
  </si>
  <si>
    <t>Travelled from Abhudhabi EY 254 on 22 March landed at Kozhikode Airport</t>
  </si>
  <si>
    <t>https://www.facebook.com/1777873788890698/posts/3062752407069490/</t>
  </si>
  <si>
    <t>TN-P28</t>
  </si>
  <si>
    <t>https://stopcoronatn.in/files/Media_Bulletin_26_0320_COVID_19.pdf</t>
  </si>
  <si>
    <t>TN-P29</t>
  </si>
  <si>
    <t>Grandmother of TN-P28</t>
  </si>
  <si>
    <t>P717</t>
  </si>
  <si>
    <t>https://twitter.com/ANI/status/1243178927452868617</t>
  </si>
  <si>
    <t>AP-P11</t>
  </si>
  <si>
    <t>Travelled from Stockholm to Delhi on 18.03.2020, Delhi to Vijayawada on 19.03.2020</t>
  </si>
  <si>
    <t>https://twitter.com/ArogyaAndhra/status/1243201529005268994</t>
  </si>
  <si>
    <t>https://twitter.com/HFWOdisha/status/1243198105148768263</t>
  </si>
  <si>
    <t>https://twitter.com/HFWOdisha/status/1243203975442075650</t>
  </si>
  <si>
    <t>Close relative of P531</t>
  </si>
  <si>
    <t>https://twitter.com/kansalrohit69/status/1243197465492250624</t>
  </si>
  <si>
    <t>TS-P45</t>
  </si>
  <si>
    <t>Secunderabad</t>
  </si>
  <si>
    <t>https://twitter.com/IPRTelangana/status/1243206861140049920/photo/2</t>
  </si>
  <si>
    <t>https://twitter.com/PIBJaipur/status/1243215021582077953</t>
  </si>
  <si>
    <t>Matched with Gujarat Dashboard and TOI</t>
  </si>
  <si>
    <t>http://gujcovid19.gujarat.gov.in/</t>
  </si>
  <si>
    <t>https://timesofindia.indiatimes.com/city/surat/gujarat-records-third-covid-19-death-five-new-positive-cases/articleshow/74838259.cms?utm_source=dlvr.it&amp;utm_medium=twitter</t>
  </si>
  <si>
    <t>https://twitter.com/CMODelhi/status/1243207676294807552</t>
  </si>
  <si>
    <t>https://twitter.com/ANI/status/1243228295476310016</t>
  </si>
  <si>
    <t>AN-P2</t>
  </si>
  <si>
    <t>North and Middle Andaman</t>
  </si>
  <si>
    <t>Travelled with P681</t>
  </si>
  <si>
    <t>P681</t>
  </si>
  <si>
    <t>https://twitter.com/ChetanSanghi/status/1243353655140659203</t>
  </si>
  <si>
    <t>P726</t>
  </si>
  <si>
    <t>https://twitter.com/PIBJaipur/status/1243387772938760200</t>
  </si>
  <si>
    <t>Siwan</t>
  </si>
  <si>
    <t>https://twitter.com/ANI/status/1243386619018670083</t>
  </si>
  <si>
    <t>Nalanda</t>
  </si>
  <si>
    <t>No travel history to any foreign country</t>
  </si>
  <si>
    <t>https://twitter.com/ANI/status/1243405176515383300</t>
  </si>
  <si>
    <t>Gondiya</t>
  </si>
  <si>
    <t>AP-P12</t>
  </si>
  <si>
    <t>Contact of AP-P7</t>
  </si>
  <si>
    <t>P493</t>
  </si>
  <si>
    <t>https://twitter.com/ArogyaAndhra/status/1243417511212666880</t>
  </si>
  <si>
    <t>https://www.indiatoday.in/india/story/madhya-pradesh-second-coronavirus-death-man-indore-covid19-1660040-2020-03-26</t>
  </si>
  <si>
    <t>TN-P34</t>
  </si>
  <si>
    <t>Family member of TN-P12</t>
  </si>
  <si>
    <t>P502</t>
  </si>
  <si>
    <t>https://twitter.com/NHM_TN/status/1243427398458081280</t>
  </si>
  <si>
    <t>TN-P35</t>
  </si>
  <si>
    <t>TN-P31</t>
  </si>
  <si>
    <t>Contact with Thai Nationals</t>
  </si>
  <si>
    <t>TN-P32</t>
  </si>
  <si>
    <t>TN-P33</t>
  </si>
  <si>
    <t>Family member of TN-P14</t>
  </si>
  <si>
    <t>P523</t>
  </si>
  <si>
    <t>TN-P30</t>
  </si>
  <si>
    <t>Ariyalur</t>
  </si>
  <si>
    <t>No Travel History</t>
  </si>
  <si>
    <t>KA-P56</t>
  </si>
  <si>
    <t>Bantwal</t>
  </si>
  <si>
    <t xml:space="preserve">No travel history. Child was taken to Kerala. </t>
  </si>
  <si>
    <t>https://twitter.com/IEBengaluru/status/1243465187069284352/photo/1</t>
  </si>
  <si>
    <t>https://www.deccanherald.com/state/10-month-old-tests-covid-19-positive-in-dakshina-kannada-818238.html</t>
  </si>
  <si>
    <t>KA-P57</t>
  </si>
  <si>
    <t>Travelled from Colombo, arrived on 15.03.2020</t>
  </si>
  <si>
    <t>KA-P58</t>
  </si>
  <si>
    <t>Travelled from London, UK, arrived on 18.03.2020</t>
  </si>
  <si>
    <t>KA-P59</t>
  </si>
  <si>
    <t xml:space="preserve">Contact (Domestic Worker) of KA-P25 </t>
  </si>
  <si>
    <t>KA-P60</t>
  </si>
  <si>
    <t>Tumkur</t>
  </si>
  <si>
    <t>Tumakuru</t>
  </si>
  <si>
    <t>History of travel to Delhi</t>
  </si>
  <si>
    <t>KA-P61</t>
  </si>
  <si>
    <t>KA-P62</t>
  </si>
  <si>
    <t>UP-GBN-18</t>
  </si>
  <si>
    <t>https://twitter.com/PTI_News/status/1243468436153331712</t>
  </si>
  <si>
    <t>UP-GBN-19</t>
  </si>
  <si>
    <t>UP-GBN-20</t>
  </si>
  <si>
    <t>Related to a previous patient from Sangli - Tagging this to one person as of now</t>
  </si>
  <si>
    <t>https://twitter.com/ANI/status/1243479640544432128?ref_src=twsrc%5Etfw%7Ctwcamp%5Etweetembed%7Ctwterm%5E1243479640544432128&amp;ref_url=https%3A%2F%2Fwww.freepressjournal.in%2Findia%2Fcoronavirus-updates-from-india-and-the-world-march-27</t>
  </si>
  <si>
    <t>Related to a previous patient from Sangli</t>
  </si>
  <si>
    <t>P764</t>
  </si>
  <si>
    <t>Moderation Status</t>
  </si>
  <si>
    <t>Timestamp</t>
  </si>
  <si>
    <t>I want to report a</t>
  </si>
  <si>
    <t>Patient Gender</t>
  </si>
  <si>
    <t>Remarks regarding patient history</t>
  </si>
  <si>
    <t>Announced Date</t>
  </si>
  <si>
    <t>Age</t>
  </si>
  <si>
    <t>Regarding Patient Number</t>
  </si>
  <si>
    <t>Other Remarks</t>
  </si>
  <si>
    <t>Patient ID</t>
  </si>
  <si>
    <t>Recovery</t>
  </si>
  <si>
    <t>Don't Know</t>
  </si>
  <si>
    <t>Indian</t>
  </si>
  <si>
    <t>Confirmed Case</t>
  </si>
  <si>
    <t>Female</t>
  </si>
  <si>
    <t>Total cases in Maharashtra is 40, Her father returned from US and tested positive, her mother is also positive</t>
  </si>
  <si>
    <t>Coronavirus pandemic: No plan to lockdown any Maharashtra city, says CM Uddhav Thackeray https://sagarinfluence.com/coronavirus-pandemic-no-plan-to-lockdown-any-maharashtra-city-says-cm-uddhav-thackeray/</t>
  </si>
  <si>
    <t>Noida (No article states that she's a foreigner so assuming Indian)</t>
  </si>
  <si>
    <t>Travel history from France</t>
  </si>
  <si>
    <t xml:space="preserve">https://mobile.twitter.com/ANINewsUP/status/1239777755505373184,  https://www.indiatvnews.com/news/india/coronavirus-outbreak-covid-19-positive-cases-noida-uttar-pradesh-598852 </t>
  </si>
  <si>
    <t>Kasturba hospital mumbai, 64 year old dead</t>
  </si>
  <si>
    <t>Male</t>
  </si>
  <si>
    <t>Timesnow</t>
  </si>
  <si>
    <t>Not Sure</t>
  </si>
  <si>
    <t>No travel history reported yet</t>
  </si>
  <si>
    <t>https://www.indiatvnews.com/news/india/coronavirus-outbreak-covid-19-positive-cases-noida-uttar-pradesh-598852, ANI tweet: https://mobile.twitter.com/ANINewsUP/status/1239777755505373184</t>
  </si>
  <si>
    <t>https://www.ndtv.com/india-news/coronavirus-patient-dies-in-maharashtra-third-death-in-india-2195979?telegrampush=true</t>
  </si>
  <si>
    <t>hyd</t>
  </si>
  <si>
    <t>Foreigner</t>
  </si>
  <si>
    <t>https://twitter.com/TOIHyderabad/status/1239797891671060480</t>
  </si>
  <si>
    <t>3 people test positive in yavatmal</t>
  </si>
  <si>
    <t>https://www.democraticaccent.com/coronavirus-3-test-positive-in-maharashtras-yavatmal/</t>
  </si>
  <si>
    <t>Naval kishore Ram, District Magistrate Pune</t>
  </si>
  <si>
    <t>Student arrived from abroad</t>
  </si>
  <si>
    <t xml:space="preserve">KGMU Junior Doctor </t>
  </si>
  <si>
    <t>https://twitter.com/ANINewsUP/status/1240160420905680897?s=20</t>
  </si>
  <si>
    <t>Currently Stable, Source 2: https://www.amarujala.com/lucknow/coronavirus-up-update-third-positive-case-in-lucknow-doctor-treating-patients-get-infected</t>
  </si>
  <si>
    <t>Related to P577</t>
  </si>
  <si>
    <t>P577</t>
  </si>
  <si>
    <t>https://www.thehindu.com/news/national/other-states/covid-19-65-year-old-man-dies-in-indore/article31182098.ece</t>
  </si>
  <si>
    <t>A resident of Gurugram who returned from London 11 days ago has tested positive for coronavirus, or Covid-19</t>
  </si>
  <si>
    <t>https://indsamachar.com/coronavirus-gurugram-man-who-returned-from-london-on-march-7-tests-positive-for-covid-19/</t>
  </si>
  <si>
    <t>Uttam Buddha Nagar, Noida</t>
  </si>
  <si>
    <t>https://www.livemint.com/news/india/coronavirus-update-two-test-positive-in-noida-11584421601473.html</t>
  </si>
  <si>
    <t>https://twitter.com/ANINewsUP/status/1239777755505373184</t>
  </si>
  <si>
    <t>Travel history to Philippines</t>
  </si>
  <si>
    <t>https://twitter.com/ANI/status/1240287855051599872?s=09</t>
  </si>
  <si>
    <t>Travel history to dubai</t>
  </si>
  <si>
    <t>Dilshad Garden, Delhi</t>
  </si>
  <si>
    <t>Patient returned from Saudi</t>
  </si>
  <si>
    <t>The source mentions it as 9th case in Delhi but there are already 10 cases and this has no mention in your Excel sheet. There are other sources as well like Jagran and Amarujala but in hindi.</t>
  </si>
  <si>
    <t>https://twitter.com/diprjk/status/1243512716398071809</t>
  </si>
  <si>
    <t>https://twitter.com/PTI_News/status/1240496472384126982</t>
  </si>
  <si>
    <t>https://twitter.com/kansalrohit69/status/1243502627163381760</t>
  </si>
  <si>
    <t>2 persons</t>
  </si>
  <si>
    <t>https://twitter.com/PTI_News/status/1240496472384126982?s=19</t>
  </si>
  <si>
    <t>https://economictimes.indiatimes.com/news/politics-and-nation/coronavirus-cases-in-india-live-news-latest-updates-march19/liveblog/74701965.cms</t>
  </si>
  <si>
    <t>Travel history outside J&amp;K as part of religious congregation</t>
  </si>
  <si>
    <t>self isolation after return from international travel</t>
  </si>
  <si>
    <t xml:space="preserve">Travelled to UK </t>
  </si>
  <si>
    <t>https://twitter.com/TimesNow/status/1240548687941529601?s=20</t>
  </si>
  <si>
    <t>Travelled to Dubai</t>
  </si>
  <si>
    <t>Patient Travelled to London</t>
  </si>
  <si>
    <t>https://www.google.com/amp/s/m.economictimes.com/news/politics-and-nation/23-yr-old-woman-tests-positive-1st-coronavirus-case-in-chandigarh/amp_articleshow/74705320.cms#scso=_HjlzXuqhLKGQ4-EP-ZWIyA417:120.7272720336914</t>
  </si>
  <si>
    <t>https://twitter.com/PTI_News/status/1243503417445609472</t>
  </si>
  <si>
    <t>https://twitter.com/Nicotanicu/status/1240555777519013889?s=19
this could be patients report</t>
  </si>
  <si>
    <t>CAA protest organiser , Delhi Jahangirpuri</t>
  </si>
  <si>
    <t xml:space="preserve">Republic TV </t>
  </si>
  <si>
    <t>Not sure</t>
  </si>
  <si>
    <t>https://twitter.com/htlucknow/status/1240675712115322883?s=20</t>
  </si>
  <si>
    <t>4 people</t>
  </si>
  <si>
    <t>https://twitter.com/PTI_News/status/1240685827979534339?s=09</t>
  </si>
  <si>
    <t>Traveled from Dubai to Hyderabad</t>
  </si>
  <si>
    <t>http://dphfw.telangana.gov.in/</t>
  </si>
  <si>
    <t>Returned to Hyderabad on 14th March and developed symptoms on 17th March</t>
  </si>
  <si>
    <t>https://timesofindia.indiatimes.com/india/coronavirus-live-updates-total-number-of-coronavirus-cases-in-india-rises-march-19-2020/liveblog/74701641.cms?utm_campaign=andapp&amp;utm_medium=referral&amp;utm_source=native_share_tray</t>
  </si>
  <si>
    <t>Returned from London via Dubai</t>
  </si>
  <si>
    <t>15 th confirmed patient from Telangana. Developed symptoms on 10th March. Returned to Hyderabad on 18 th March</t>
  </si>
  <si>
    <t>Traveled from London to Hyderabad</t>
  </si>
  <si>
    <t xml:space="preserve">16 the confirmed case from Telangana. </t>
  </si>
  <si>
    <t>BANGALORE</t>
  </si>
  <si>
    <t>From Switzerland</t>
  </si>
  <si>
    <t>Facebook</t>
  </si>
  <si>
    <t xml:space="preserve">Jaipur </t>
  </si>
  <si>
    <t>Female, Male</t>
  </si>
  <si>
    <t xml:space="preserve">They returned to Jaipur from Spain via Dubai on March 18th. </t>
  </si>
  <si>
    <t xml:space="preserve">https://mobile.twitter.com/TabeenahAnjum/status/1240703473118629888 </t>
  </si>
  <si>
    <t>"First coronavirushttps://ahmedabadmirror.indiatimes.com/ahmedabad/others/first-coronavirus-cases-detected-in-gujarat-two-infected/amp_articleshow/74716560.cms</t>
  </si>
  <si>
    <t>Just adding a source from which you may add age, also P185's age is 21(from Surat), same source, so not sending you another form</t>
  </si>
  <si>
    <t xml:space="preserve">Attended satsang (religious event) on March 8 and may have come in contact with 1500 people. My personal cursory google search indicates that the satsang could have been by 'Amritvela Trust' / 'Bhai Gurpreet Singh', but I could be wrong here. </t>
  </si>
  <si>
    <t>https://timesofindia.indiatimes.com/city/mumbai/ulhasnagar-woman-who-tested-positive-of-coronavirus-infection-attended-satsang-with-over-1500-devotees/articleshow/74717461.cms</t>
  </si>
  <si>
    <t>Santhosh D. identified the patient as P174</t>
  </si>
  <si>
    <t>The man who had come back from U.S on March 6 attended a wedding in Solapur after travelling by a train.</t>
  </si>
  <si>
    <t>https://www.financialexpress.com/lifestyle/health/covid-19-kalyan-man-who-tested-positive-attended-wedding-came-in-contact-with-over-1000-people-says-report/1903514/</t>
  </si>
  <si>
    <t>came in contact with over 1000 people</t>
  </si>
  <si>
    <t>details awaited</t>
  </si>
  <si>
    <t>https://economictimes.indiatimes.com/news/politics-and-nation/coronavirus-cases-in-india-live-news-latest-updates-march20/liveblog/74721738.cms</t>
  </si>
  <si>
    <t>https://twitter.com/ANI/status/1243468352577654789</t>
  </si>
  <si>
    <t>Kasargod</t>
  </si>
  <si>
    <t>Travelled from dubai on march 11 to kozhikode by IX344.on 12th march travelled from kozhikode to kasargod  by Maveli express train .compartment S9.Admitted to govt hosp on 17th march</t>
  </si>
  <si>
    <t>Manoramaonline.com</t>
  </si>
  <si>
    <t xml:space="preserve">Italian in rajasthan </t>
  </si>
  <si>
    <t>https://twitter.com/zeerajasthan_/status/1240867708561838080?s=19</t>
  </si>
  <si>
    <t>https://twitter.com/ANI/status/1243514767970533376</t>
  </si>
  <si>
    <t>https://indianexpress.com/article/india/coronavirus-india-lockdown-8-patients-recover-in-punjab-hotspot-none-needed-ventilator-6348887/</t>
  </si>
  <si>
    <t>https://twitter.com/ANI/status/1240968495170334720</t>
  </si>
  <si>
    <t xml:space="preserve">Chandigarh </t>
  </si>
  <si>
    <t xml:space="preserve">Patient traveled From England </t>
  </si>
  <si>
    <t>https://www.amarujala.com/chandigarh/corona-virus-chandigarh-positive-reports-of-patients</t>
  </si>
  <si>
    <t>Palakkad native. Returning from UK. Isolated from Kochi airport. Detected city Kochi. District Ernakulam</t>
  </si>
  <si>
    <t xml:space="preserve">Doctor in charge at Palakkad DH </t>
  </si>
  <si>
    <t xml:space="preserve">Pls modify the details </t>
  </si>
  <si>
    <t xml:space="preserve">Maholi </t>
  </si>
  <si>
    <t>https://twitter.com/ANI/status/1241197895702827014?s=20</t>
  </si>
  <si>
    <t>https://twitter.com/ANI/status/1241197895702827014?s=19</t>
  </si>
  <si>
    <t>Bangalore</t>
  </si>
  <si>
    <t>https://m.timesofindia.com/city/bengaluru/coronavirus-scare-in-bengaluru-apartment-locks-itself-up-after-inmate-tests-positive/amp_articleshow/74721517.cms</t>
  </si>
  <si>
    <t>Not sure if this is reported already</t>
  </si>
  <si>
    <t>https://www.ndtv.com/bangalore-news/bengaluru-railway-official-allegedly-hid-son-who-had-coronavirus-suspended-2197850</t>
  </si>
  <si>
    <t>Chikkaballapur</t>
  </si>
  <si>
    <t>Patient returned from Mecca</t>
  </si>
  <si>
    <t>https://twitter.com/BangaloreMirror/status/1241235111275671554</t>
  </si>
  <si>
    <t>https://twitter.com/PTI_News/status/1241242650038038528?s=19</t>
  </si>
  <si>
    <t>One more person tests positive for coronavirus in Gujarat; total rises to eight: Officials</t>
  </si>
  <si>
    <t>https://www.deccanherald.com/national/east-and-northeast/west-bengal-reports-third-covid-19-positive-case-815992.html</t>
  </si>
  <si>
    <t>Travelled from Dubai Emirates EK 566 landed at Bengaluru</t>
  </si>
  <si>
    <t>https://twitter.com/PTI_News/status/1243519189412765696</t>
  </si>
  <si>
    <t xml:space="preserve">Chandigarh  Panchkula and Mohali </t>
  </si>
  <si>
    <t xml:space="preserve">https://m.hindustantimes.com/cities/four-more-test-positive-for-covid-19-in-chandigarh-panchkula-and-mohali-taking-count-to-10-in-tricity/story-2KPatugr8JiGcNIUXZAJhI_amp.html?__twitter_impression=true </t>
  </si>
  <si>
    <t>https://www.facebook.com/CollectorKNR/posts/2843440735752762</t>
  </si>
  <si>
    <t>4 new cases in Haryana, total cases 10
24 including 14 Italians
Chandigarh - 1
Panchkula - 1
and Mohali  -2</t>
  </si>
  <si>
    <t>https://twitter.com/LangaMahesh/status/1241270006056443905?s=19</t>
  </si>
  <si>
    <t>Travelled from Dubai Ettihad EY 254 landed at Kozhikode</t>
  </si>
  <si>
    <t>Just In: Coronavirus positive cases climbs to 13 in Gujarat. New cases from Surat, Gandhinagar as the deadly infectious virus spreads in the state. Out of 13 cases, 12 have recently returned from abroad: Deputy CM &amp; health minister Nitin Patel: @the_hindu</t>
  </si>
  <si>
    <t>https://twitter.com/ANI/status/1241271455666454528?s=19</t>
  </si>
  <si>
    <t>Dr Jasjeet Kaur, Civil Surgeon, Panchkula: A woman who came in contact with the Chandigarh #Coronavirus patient has tested positive for virus today. She had given beauty services to the Chandigarh patient. She has been admitted to an isolation ward here. #Haryana https://t.co/R3DquOL2p1</t>
  </si>
  <si>
    <t>Panchkula, chandigarh</t>
  </si>
  <si>
    <t>Gave beauty treatment to corona patient in Chandigarh</t>
  </si>
  <si>
    <t>Ahmedabad, Vadodara</t>
  </si>
  <si>
    <t>https://twitter.com/PTI_News/status/1241274362835025920</t>
  </si>
  <si>
    <t>total cases in Gujarat 13</t>
  </si>
  <si>
    <t>TV9 Gujarati News channel</t>
  </si>
  <si>
    <t>2 +'ve cases from Jahangirpuri were reportedly part of Anti CAA protest</t>
  </si>
  <si>
    <t>https://mobile.twitter.com/TimesNow/status/1241239665945935872</t>
  </si>
  <si>
    <t>Test-Dave</t>
  </si>
  <si>
    <t>test</t>
  </si>
  <si>
    <t>test.com</t>
  </si>
  <si>
    <t>00</t>
  </si>
  <si>
    <t>KL-KL-P1</t>
  </si>
  <si>
    <t>Prakulam</t>
  </si>
  <si>
    <t>000</t>
  </si>
  <si>
    <t>test.</t>
  </si>
  <si>
    <t xml:space="preserve">Habra </t>
  </si>
  <si>
    <t xml:space="preserve">Return history from Scotland via Mumbai </t>
  </si>
  <si>
    <t>https://twitter.com/ANI/status/1241302679097241600?s=19</t>
  </si>
  <si>
    <t xml:space="preserve">Chennai </t>
  </si>
  <si>
    <t>https://twitter.com/Vijayabaskarofl/status/1241325941005012994?s=19</t>
  </si>
  <si>
    <t>https://www.facebook.com/dckollam/posts/1560191500799723</t>
  </si>
  <si>
    <t>Government</t>
  </si>
  <si>
    <t>Mysore</t>
  </si>
  <si>
    <t>Arrived from Dubai</t>
  </si>
  <si>
    <t>TV9 Kannada News Channel</t>
  </si>
  <si>
    <t>https://www.facebook.com/permalink.php?story_fbid=158051175664719&amp;id=100507158085788</t>
  </si>
  <si>
    <t>Patient traveled to Dubai; Came to Bangalore Via Goa;</t>
  </si>
  <si>
    <t>Suvarna News Channel, Public TV channel reported</t>
  </si>
  <si>
    <t>newspapers have not reported this.. will come in later i guess.</t>
  </si>
  <si>
    <t>https://www.indiatoday.in/india/story/coronavirus-new-cases-rajasthan-punjab-gujarat-1658064-2020-03-21</t>
  </si>
  <si>
    <t>Lakhpat</t>
  </si>
  <si>
    <t>returned from UAE</t>
  </si>
  <si>
    <t>paris</t>
  </si>
  <si>
    <t>https://twitter.com/dhanyarajendran/status/1241399797677871105?s=19</t>
  </si>
  <si>
    <t>Returned from Dubai on 17 March</t>
  </si>
  <si>
    <t>https://twitter.com/TOILucknow/status/1241396848809533440?s=19</t>
  </si>
  <si>
    <t>India tv</t>
  </si>
  <si>
    <t>https://twitter.com/PTI_News/status/1241412535204511745?s=19</t>
  </si>
  <si>
    <t>Total number of coronavirus cases in national capital rises to 27: Delhi Health Department</t>
  </si>
  <si>
    <t>Travelled from Dubai to delhi. From Delhi to Varanasi via train</t>
  </si>
  <si>
    <t>https://twitter.com/ANINewsUP/status/1241421068390129665?s=19</t>
  </si>
  <si>
    <t>https://www.indiatoday.in/india/story/coronavirus-live-updates-india-janata-curfew-world-news-italy-china-wuhan-france-covid-19-cases-1658331-2020-03-22</t>
  </si>
  <si>
    <t>Indiatoday.in</t>
  </si>
  <si>
    <t>The infected person returned to Dharwad from Australia via Muscut, Dubai and Goa</t>
  </si>
  <si>
    <t>https://m.timesofindia.com/</t>
  </si>
  <si>
    <t>6 in Mumbai, 4 in Pune</t>
  </si>
  <si>
    <t>https://twitter.com/sahiljoshii/status/1241586393228271616?s=19</t>
  </si>
  <si>
    <t>Total 74</t>
  </si>
  <si>
    <t>A resident of Jodhpur in Rajasthan with travel history to Turkey has tested positive for the novel coronavirus</t>
  </si>
  <si>
    <t>https://twitter.com/ShivAroor/status/1241607995315777537?s=19</t>
  </si>
  <si>
    <t>1st death in Bihar</t>
  </si>
  <si>
    <t>Ndtv.in</t>
  </si>
  <si>
    <t>Doctor of Lab testing</t>
  </si>
  <si>
    <t>http://thenationalnews.co.in/2020/03/21/%E0%A4%97%E0%A5%81%E0%A4%B0%E0%A5%81%E0%A4%97%E0%A5%8D%E0%A4%B0%E0%A4%BE%E0%A4%AE-%E0%A4%9C%E0%A4%BF%E0%A4%B2%E0%A4%BE-%E0%A4%85%E0%A4%B8%E0%A5%8D%E0%A4%AA%E0%A4%A4%E0%A4%BE%E0%A4%B2-%E0%A4%95/</t>
  </si>
  <si>
    <t xml:space="preserve">Husband and child report awaited. </t>
  </si>
  <si>
    <t>NA</t>
  </si>
  <si>
    <t>https://twitter.com/GujHFWDept/status/1241642908077289473?s=19</t>
  </si>
  <si>
    <t>Please add other 4 from the same source</t>
  </si>
  <si>
    <t>Visited UK</t>
  </si>
  <si>
    <t>Times of India</t>
  </si>
  <si>
    <t>London Coming, LLB Student</t>
  </si>
  <si>
    <t>https://twitter.com/GujHFWDept/status/1241669442964262917?s=19</t>
  </si>
  <si>
    <t>https://twitter.com/HuffPostIndia/status/1241673422272249857?s=19</t>
  </si>
  <si>
    <t>Gujarat reported the death of a #coronavirus patient, the first in the state. The death toll in India is now 7. https://t.co/YhCBHb5VcR</t>
  </si>
  <si>
    <t>Verified &amp; Added</t>
  </si>
  <si>
    <t>Economic times</t>
  </si>
  <si>
    <t>Mangalore</t>
  </si>
  <si>
    <t>Patient travelled to Dubai</t>
  </si>
  <si>
    <t>https://www.daijiworld.com/news/newsDisplay.aspx?newsID=687353</t>
  </si>
  <si>
    <t>Patient was directly taken to hospital from Mangalore airport</t>
  </si>
  <si>
    <t>Patient under isolation in ICU</t>
  </si>
  <si>
    <t xml:space="preserve">Update : Isolated in ICU of Private Hospital </t>
  </si>
  <si>
    <t>ANI twitter handle</t>
  </si>
  <si>
    <t>Kerala Health Department releass</t>
  </si>
  <si>
    <t xml:space="preserve"> </t>
  </si>
  <si>
    <t xml:space="preserve">Came from dubai on a SpiceJet flight on 18th March. Was symptomatic, was directly taken to hospital and was in isolation. </t>
  </si>
  <si>
    <t>https://bit.ly/3a6ZXv8</t>
  </si>
  <si>
    <t>Gautam Budh Nagar</t>
  </si>
  <si>
    <t>PTI twitter handle</t>
  </si>
  <si>
    <t>Women, son tested positive</t>
  </si>
  <si>
    <t>Patient KA - P26, Man from Bhatkal, though belonging to Bhatkal of Uttara Kannada district, has been included in Mangalore list, which is Dakshina Kannada district. May be he's quarantined there in Airport.</t>
  </si>
  <si>
    <t>https://www.google.com/amp/s/m.jagran.com/lite/bihar/patna-city-coronavirus-corona-knocks-bihar-as-one-reported-died-of-infection-at-patna-aiims-20131678.html</t>
  </si>
  <si>
    <t xml:space="preserve">Bhatkal </t>
  </si>
  <si>
    <t>Resident of bhatkal, screened in Mangalore airport and admitted in Mangalore</t>
  </si>
  <si>
    <t xml:space="preserve">Coimbatore </t>
  </si>
  <si>
    <t xml:space="preserve">From Spain , landed in Bangalore , took train to Coimbatore </t>
  </si>
  <si>
    <t>https://simplicity.in/news-detail.php?nid=63188</t>
  </si>
  <si>
    <t>Contact transmission. details awaited</t>
  </si>
  <si>
    <t>Patient's husband trav history saudi arabia</t>
  </si>
  <si>
    <t>Update</t>
  </si>
  <si>
    <t>Vizag</t>
  </si>
  <si>
    <t>Close contact of P3</t>
  </si>
  <si>
    <t>https://twitter.com/ArogyaAndhra/status/1241763868327772165?s=19</t>
  </si>
  <si>
    <t>https://twitter.com/Vijayabaskarofl/status/1241766156324573184?s=19</t>
  </si>
  <si>
    <t>https://twitter.com/dave_janak/status/1241905559332204544?s=19</t>
  </si>
  <si>
    <t>Phillipines Citizen</t>
  </si>
  <si>
    <t>#BREAKING: Third #COVIDー19 death reported in #Maharashtra   - A 68-year-old #Philippines citizen who was shifted from Kasturba to a private hospital passed away last night. He was admitted on 13' March with symptoms.  #https://twitter.com/pratikmukane/status/1241941399106289665?s=19</t>
  </si>
  <si>
    <t>#BREAKING: Third #COVIDー19 death reported in #Maharashtra 
- A 68-year-old #Philippines citizen who was shifted from Kasturba to a private hospital passed away last night. He was admitted on 13' March with symptoms.
#coronavirus #coronavirusindia</t>
  </si>
  <si>
    <t xml:space="preserve">Vadodara </t>
  </si>
  <si>
    <t>www.divyabhaskar.co.in</t>
  </si>
  <si>
    <t xml:space="preserve">3 new cases in Vadodara . Cases in Vadodara rise to 6 . Total in Gujarat 21 </t>
  </si>
  <si>
    <t>https://twitter.com/ANI/status/1241953201072394240?s=19</t>
  </si>
  <si>
    <t>There are 27 positive Coronavirus cases in Karnataka. One hospital in every district is dedicated to Covid19 treatment. We have placed an order for 1000 ventilators: Karnataka Health Minister B Sriramalu https://t.co/dAj8WwjVbV</t>
  </si>
  <si>
    <t>https://mobile.twitter.com/NBTDilli/status/1241770560901632001</t>
  </si>
  <si>
    <t>Mysuru/Mysore</t>
  </si>
  <si>
    <t>Patient Travelled back from Dubai</t>
  </si>
  <si>
    <t>Local News Channel</t>
  </si>
  <si>
    <t>From Delhi to Mumbai 8-12 march</t>
  </si>
  <si>
    <t>https://t.co/SZz5esJaqG?amp=1</t>
  </si>
  <si>
    <t>Dehi</t>
  </si>
  <si>
    <t xml:space="preserve">Government tweeter handle </t>
  </si>
  <si>
    <t xml:space="preserve">3 new cases </t>
  </si>
  <si>
    <t>update</t>
  </si>
  <si>
    <t>https://twitter.com/GujHFWDept/status/1241949401968332800?s=19</t>
  </si>
  <si>
    <t>From above source, please update travel history in sheet, please ignore if done already</t>
  </si>
  <si>
    <t>Patient travelled from Dubai to Bangalore. Landed in Bangalore on 22/03/1994 on last flight and travelled to Mysore.</t>
  </si>
  <si>
    <t>Reports on all Kannada news channel</t>
  </si>
  <si>
    <t>https://www.thenewsminute.com/article/dell-techies-wife-google-techie-recover-covid-19-bengaluru-120650</t>
  </si>
  <si>
    <t>As per Minister's update</t>
  </si>
  <si>
    <t>Pilbhit</t>
  </si>
  <si>
    <t>Travelled to Mecca</t>
  </si>
  <si>
    <t>https://www.indiatoday.in/india/story/coronavirus-pandemic-live-updates-italy-death-toll-delhi-mumbai-lockdown-states-india-1658570-2020-03-23</t>
  </si>
  <si>
    <t>Returnee from Philipinees</t>
  </si>
  <si>
    <t>https://twitter.com/thenewsminute/status/1241977981179842562?s=19</t>
  </si>
  <si>
    <t>https://twitter.com/PTI_News/status/1241987458679451648?s=19</t>
  </si>
  <si>
    <t>21-yr-old man in Chandigarh tests positive for #coronavirus; number of cases in city now 7: Official statement.</t>
  </si>
  <si>
    <t>https://www.indiatoday.in/amp/india/story/eighth-coronavirus-death-in-india-philippines-man-dies-in-mumbai-1658618-2020-03-23?__twitter_impression=true</t>
  </si>
  <si>
    <t xml:space="preserve">Was treated in civic run Kasturba hospital </t>
  </si>
  <si>
    <t>https://www.moneycontrol.com/news/india/coronavirus-live-updates-india-lockdown-section-144-maharashtra-kerala-gujarat-karnataka-covid-19-statewise-tally-5059851.html</t>
  </si>
  <si>
    <t>Went to Dubai on 12th March Returned back on 18th</t>
  </si>
  <si>
    <t>Confirmed case (nearby location/confirmed through sources)</t>
  </si>
  <si>
    <t>Three fresh positive coronavirus cases reported in Telangana: Government</t>
  </si>
  <si>
    <t>Kolkata - Dum Dum</t>
  </si>
  <si>
    <t xml:space="preserve">No travel history </t>
  </si>
  <si>
    <t>https://twitter.com/IamSumanDe/status/1242035395887587328</t>
  </si>
  <si>
    <t>https://twitter.com/IamSumanDe/status/1242035395887587328 (ABP ANANDA HEAD)</t>
  </si>
  <si>
    <t>3 new cases, total cases rising to 33 in Telangana</t>
  </si>
  <si>
    <t>He and his family returned from Italy</t>
  </si>
  <si>
    <t>https://twitter.com/ANI/status/1242045457125085187?s=19</t>
  </si>
  <si>
    <t>1st death in West Bengal</t>
  </si>
  <si>
    <t>Travelled back from France</t>
  </si>
  <si>
    <t xml:space="preserve">KOZHIKODE </t>
  </si>
  <si>
    <t>https://www.asianetnews.com/india-news/covid-19-number-of-cases-in-india-rising-fast-states-going-into-lock-down-live-updates-23-march-q7mnm3</t>
  </si>
  <si>
    <t>https://twitter.com/GujHFWDept/status/1242055510532202497?s=20</t>
  </si>
  <si>
    <t>Just Gujarat cases are 30 now, no other info</t>
  </si>
  <si>
    <t>Kasaragod, Kannur, Pattanamtitta,Ernakulam,Thrissur</t>
  </si>
  <si>
    <t>Totally 28 new patients. Out of this 25 traveled from gulf</t>
  </si>
  <si>
    <t>https://twitter.com/asianetnewstv/status/1242068222649622528</t>
  </si>
  <si>
    <t>https://twitter.com/PTI_News/status/1242071269614346241?s=19</t>
  </si>
  <si>
    <t>Twentyeight positive cases reported in Kerala on Monday, taking the number of those undergoing treatment to 92: Chief Minister Pinarayi Vijayan</t>
  </si>
  <si>
    <t>Mohali and SBS Nagar</t>
  </si>
  <si>
    <t>https://m.tribuneindia.com/news/with-two-fresh-coronavirus-cases-punjab-count-reaches-23-60053</t>
  </si>
  <si>
    <t xml:space="preserve">Two fresh cases. One from SBS Nagar, one from Mohali </t>
  </si>
  <si>
    <t>https://twitter.com/ANI/status/1242085764638208000?s=19</t>
  </si>
  <si>
    <t>Till date 33 #COVID19 positive cases have been confirmed in the state which includes one death: Health Department, Govt of Karnataka</t>
  </si>
  <si>
    <t>Health department officials said victim went to Bilaspur in Uttar Pradesh via train in last week of February</t>
  </si>
  <si>
    <t>https://www.indiatoday.in/india/story/coronavirus-in-india-55-year-old-man-dies-of-covid-19-in-kolkata-toll-at-8-now-1658773-2020-03-23</t>
  </si>
  <si>
    <t>Contact Transmission</t>
  </si>
  <si>
    <t>https://twitter.com/ANI/status/1243523448896290817?s=20</t>
  </si>
  <si>
    <t>https://twitter.com/TOIChandigarh/status/1242093991937507328?s=19</t>
  </si>
  <si>
    <t>First #coronavirus death reported in Himachal Pradesh. 
#CautionYesPanicNo</t>
  </si>
  <si>
    <t>https://twitter.com/TimesNow/status/1242094816395055105?s=19</t>
  </si>
  <si>
    <t>#Breaking | 4 fresh cases have been reported in Maharashtra; the total number of positive cases now mounts to 93. | #StayHomeIndia https://t.co/fBi6UlPClF</t>
  </si>
  <si>
    <t>https://twitter.com/ANI/status/1242095663317307392?s=19</t>
  </si>
  <si>
    <t>Total #COVID19 positive cases rise to 97 in Maharashtra: Health Minister, PRO</t>
  </si>
  <si>
    <t>Male, Don't Know</t>
  </si>
  <si>
    <t>NRI living in US</t>
  </si>
  <si>
    <t>Grandson of Germany returned man who died of cardiac arrest last wednesday</t>
  </si>
  <si>
    <t>https://twitter.com/ThePuneMirror/status/1242109593737547776?s=19</t>
  </si>
  <si>
    <t>update in patient db</t>
  </si>
  <si>
    <t>IndiaToday</t>
  </si>
  <si>
    <t>Travel history to United States</t>
  </si>
  <si>
    <t>https://twitter.com/ndtv/status/1242102943504986112?s=19</t>
  </si>
  <si>
    <t>Pa</t>
  </si>
  <si>
    <t xml:space="preserve">Patient came from England, ntv news bulletin </t>
  </si>
  <si>
    <t>https://twitter.com/NTVJustIn/status/1242107124383006720?s=19</t>
  </si>
  <si>
    <t>Travel history, details awaited</t>
  </si>
  <si>
    <t>https://twitter.com/ANI/status/1242106827933773824?s=20</t>
  </si>
  <si>
    <t>Total 32 cases in Rajasthan</t>
  </si>
  <si>
    <t>https://twitter.com/ANI/status/1242112784252325889?s=20</t>
  </si>
  <si>
    <t>Gujarat*</t>
  </si>
  <si>
    <t>Total 7 cases in Andhra Pradesh now. Please update</t>
  </si>
  <si>
    <t>Travelled to UAE</t>
  </si>
  <si>
    <t>Official</t>
  </si>
  <si>
    <t xml:space="preserve">First reported case of Pune </t>
  </si>
  <si>
    <t>Official Source</t>
  </si>
  <si>
    <t>Travel History to  USA , returned on 18th March</t>
  </si>
  <si>
    <t>https://twitter.com/ANINewsUP/status/1242092359740829696?s=19</t>
  </si>
  <si>
    <t>Kanpur's 1st case, expected more since this one is from NRI CITY</t>
  </si>
  <si>
    <t>Visakhapatnam (Tagarapuvalasa)</t>
  </si>
  <si>
    <t>From London</t>
  </si>
  <si>
    <t>https://twitter.com/Kamalakara_TOI/status/1242106711701196800</t>
  </si>
  <si>
    <t>https://pbs.twimg.com/media/ETzmMMVUwAYtr4n?format=jpg&amp;name=900x900 Government copy</t>
  </si>
  <si>
    <t>Patient travelled to london</t>
  </si>
  <si>
    <t>https://twitter.com/Vijayabaskarofl/status/1242122022022340610?s=19</t>
  </si>
  <si>
    <t>Totally 3new cases from the source twitter link, check and add them too</t>
  </si>
  <si>
    <t>London return at #RGGH</t>
  </si>
  <si>
    <t>Patient returned from Saudi Arabia</t>
  </si>
  <si>
    <t>London return at #ESI Hosp</t>
  </si>
  <si>
    <t xml:space="preserve">The patient had a travel history to Italy </t>
  </si>
  <si>
    <t>https://www.thehindu.com/news/national/coronavirus-west-bengal-records-first-covid-19-death/article31143240.ece</t>
  </si>
  <si>
    <t>He was of Tibetan descent and had travelled from US to Delhi, before reaching Kangra.</t>
  </si>
  <si>
    <t>https://news.abplive.com/videos/news/india-first-death-in-himachal-pradesh-due-to-coronavirus-1181006</t>
  </si>
  <si>
    <t>Travelled from Kolkata</t>
  </si>
  <si>
    <t>https://twitter.com/ChetanSanghi/status/1243524054788665345</t>
  </si>
  <si>
    <t>Chennai Anna Nagar</t>
  </si>
  <si>
    <t>MDU - Annanagar at #Rajaji Hosp.</t>
  </si>
  <si>
    <t>Sir, the total is 33 in UP</t>
  </si>
  <si>
    <t>https://twitter.com/ANINewsUP/status/1242105254482554882?s=19</t>
  </si>
  <si>
    <t>Please check</t>
  </si>
  <si>
    <t>https://twitter.com/ANI/status/1242129824493105152?s=20</t>
  </si>
  <si>
    <t>3 new cases in TN</t>
  </si>
  <si>
    <t xml:space="preserve">Saudi returned </t>
  </si>
  <si>
    <t>https://m.timesofindia.com/india/saudi-arabia-returned-woman-tests-positive-of-coronavirus-in-up/articleshow/74781340.cms</t>
  </si>
  <si>
    <t>25yr London, 48yr London, 54yr Anna Nagar</t>
  </si>
  <si>
    <t>https://twitter.com/ANI/status/1242129824493105152?s=19</t>
  </si>
  <si>
    <t>Eenadu newspaper</t>
  </si>
  <si>
    <t>News portal</t>
  </si>
  <si>
    <t>No travel history anywhere. No suspected relatives or neighbours.</t>
  </si>
  <si>
    <t>Puthiya thalaimurai news channel</t>
  </si>
  <si>
    <t>Returned from dubai</t>
  </si>
  <si>
    <t>https://twitter.com/PTI_News/status/1243510212453171200</t>
  </si>
  <si>
    <t>Guntur and Rajolu</t>
  </si>
  <si>
    <t xml:space="preserve">Regarding patients 350 and 368 marked under Telangana, but Guntur and Rajolu come under Andhra. So thought of checking... </t>
  </si>
  <si>
    <t>Covid tracker</t>
  </si>
  <si>
    <t>Sangli - Tasgoan</t>
  </si>
  <si>
    <t xml:space="preserve">4 Patients travelled from UAE to India </t>
  </si>
  <si>
    <t>From local news - TV channel and a pics from police https://ibb.co/pvcDFkx https://ibb.co/7kNgHbW</t>
  </si>
  <si>
    <t xml:space="preserve">https://ibb.co/pvcDFkx
https://ibb.co/7kNgHbW
Total 4 patients </t>
  </si>
  <si>
    <t>NELLORE</t>
  </si>
  <si>
    <t>RETURNED FROM ITALY</t>
  </si>
  <si>
    <t>https://twitter.com/xpressandhra/status/1242088017197559808?s=19</t>
  </si>
  <si>
    <t>Do update</t>
  </si>
  <si>
    <t>Russia, Kazakistan</t>
  </si>
  <si>
    <t>https://www.firstpost.com/health/maharashtra-aurangabad-woman-recovers-from-covid-19-after-treatment-confirms-health-official-8174801.html</t>
  </si>
  <si>
    <t>Patient came from Italy who was studying MS there</t>
  </si>
  <si>
    <t>I'm a house surgeon at the same hospital</t>
  </si>
  <si>
    <t>Https://www.mohfw.gov.in/</t>
  </si>
  <si>
    <t>https://www.indiatoday.in/india/story/novel-coronavirus-covid19-latest-news-update-india-lockdown-confirmed-positive-cases-deaths-uk-usa-italy-iran-china-1658922-2020-03-24</t>
  </si>
  <si>
    <t>Shamli</t>
  </si>
  <si>
    <t>Awaited</t>
  </si>
  <si>
    <t>KA-P63</t>
  </si>
  <si>
    <t>Davangere</t>
  </si>
  <si>
    <t>Information from official Twitter of kerala health minister</t>
  </si>
  <si>
    <t>https://twitter.com/shailajateacher/status/1242097987100135424?s=19</t>
  </si>
  <si>
    <t>Dont know which patient it is</t>
  </si>
  <si>
    <t>Docx</t>
  </si>
  <si>
    <t>Travel history to Paris, France</t>
  </si>
  <si>
    <t>https://twitter.com/sriramulubjp/status/1243522834963394565</t>
  </si>
  <si>
    <t>Economic Times</t>
  </si>
  <si>
    <t>https://www.news18.com/news/india/coronavirus-pandemic-india-live-updates-covid-19-death-toll-cases-news-tips-lockdown-maharashtra-odisha-delhi-2548427.html</t>
  </si>
  <si>
    <t>https://karunadu.karnataka.gov.in/hfw/kannada/nCovDocs/27-03-2020(English).pdf</t>
  </si>
  <si>
    <t>Student from UK</t>
  </si>
  <si>
    <t>Hospital report available</t>
  </si>
  <si>
    <t>https://twitter.com/ANI/status/1242312247466029057?s=19</t>
  </si>
  <si>
    <t>arrived in India on 18.3.2020</t>
  </si>
  <si>
    <t>KA-P64</t>
  </si>
  <si>
    <t>A 23-year-old woman in #Manipur tests positive for #Coronavirus. She has recent travel history to the UK.</t>
  </si>
  <si>
    <t>https://twitter.com/ani/status/1242313723064143877?s=21</t>
  </si>
  <si>
    <t>landed in Bengaluru on 22.3.2020</t>
  </si>
  <si>
    <t>Nadia</t>
  </si>
  <si>
    <t>Family, History of contact to a positive case in Delhi who came from UK on 16th March</t>
  </si>
  <si>
    <t>https://www.wbhealth.gov.in/uploaded_files/corona/Bulletin_West_Bengal_27.03_.2020(1)_.pdf</t>
  </si>
  <si>
    <t>Porompat imphal east</t>
  </si>
  <si>
    <t>Travel history from UK</t>
  </si>
  <si>
    <t>https://www.pratidintime.com/ne-gets-first-corona-case-in-manipur/</t>
  </si>
  <si>
    <t>ANI</t>
  </si>
  <si>
    <t>2 new positive cases of #Coronavirus in Gujarat. Total, number of Coronavirus patients in the state rise to 33: Gujarat Principal Secretary (Health) Jayanti Ravi</t>
  </si>
  <si>
    <t xml:space="preserve">Kozhikode </t>
  </si>
  <si>
    <t xml:space="preserve">Arrived at Kozhikode airport on 17/03/20 from Dubai. Was in home isolation </t>
  </si>
  <si>
    <t>https://www.facebook.com/1588733288030112/posts/2596942053875892/?d=n</t>
  </si>
  <si>
    <t xml:space="preserve">Not yet included in the list </t>
  </si>
  <si>
    <t>Hoshangabad</t>
  </si>
  <si>
    <t>News paper</t>
  </si>
  <si>
    <t xml:space="preserve">Arrived in Chennai on 20/3/20  from Dubai &amp; from there by train to Kozhikode. Was on home isolation. Now in med college  Kozhikode </t>
  </si>
  <si>
    <t xml:space="preserve">Not seen in the original list </t>
  </si>
  <si>
    <t>https://www.thehindu.com/news/national/andhra-pradesh/number-of-covid-casesmounts-to-seven-in-ap/article31145542.ece/amp/?__twitter_impression=true</t>
  </si>
  <si>
    <t>nellore</t>
  </si>
  <si>
    <t>https://www.news18.com/news/india/london-returnee-tests-positive-for-coronavirus-cases-in-andhra-pradesh-goes-up-2548275.html</t>
  </si>
  <si>
    <t>Patients travelled to london, egypt</t>
  </si>
  <si>
    <t>https://twitter.com/ANI/status/1243557582125649921</t>
  </si>
  <si>
    <t>https://bengali.abplive.com/news/more-2-corona-affected-in-bengal-678147</t>
  </si>
  <si>
    <t>Patient returned from UK</t>
  </si>
  <si>
    <t>https://twitter.com/firstpost/status/1242319769061085184?s=19</t>
  </si>
  <si>
    <t>https://twitter.com/PTI_News/status/1242320937497714688?s=20</t>
  </si>
  <si>
    <t>Dungarpur</t>
  </si>
  <si>
    <t>Total 8 cases in WB</t>
  </si>
  <si>
    <t>Ankola</t>
  </si>
  <si>
    <t>Patient travelled abroad</t>
  </si>
  <si>
    <t>The person in my relatives neighbor</t>
  </si>
  <si>
    <t>One Patient Travelled to Egypt and another to England</t>
  </si>
  <si>
    <t xml:space="preserve">The female patient returned from london the male one returned from egypt. </t>
  </si>
  <si>
    <t>https://www.anandabazar.com/state/coronavirus-in-west-bengal-two-more-people-affected-in-this-state-dgtl-1.1126608</t>
  </si>
  <si>
    <t>Churu</t>
  </si>
  <si>
    <t>Female, Don't Know</t>
  </si>
  <si>
    <t>Travelled from london</t>
  </si>
  <si>
    <t>Jani na</t>
  </si>
  <si>
    <t>Fuck</t>
  </si>
  <si>
    <t>TN-P36</t>
  </si>
  <si>
    <t>Pammal</t>
  </si>
  <si>
    <t>Chengalpattu</t>
  </si>
  <si>
    <t>Returned from Egypt</t>
  </si>
  <si>
    <t>Admitted at RGGH, No history of travel</t>
  </si>
  <si>
    <t>https://twitter.com/NHM_TN/status/1243565704332431360</t>
  </si>
  <si>
    <t xml:space="preserve">Jalandhar and mohali </t>
  </si>
  <si>
    <t>3 patients are confirmed from Jalandhar, one from mohali.. Total 27.</t>
  </si>
  <si>
    <t>https://www.bhaskar.com/punjab/jalandhar/news/punjab-coronavirus-outbreak-lockdown-live-corona-virus-cases-in-amritsar-chandigarh-ludhiana-amritsar-jalandhar-covid-19-cases-death-toll-latest-news-and-updates-127040802.html</t>
  </si>
  <si>
    <t>TN-P37</t>
  </si>
  <si>
    <t>Contact with Indonesian</t>
  </si>
  <si>
    <t>https://pbs.twimg.com/media/ET2w4clXQAAa6Ne?format=jpg&amp;name=small</t>
  </si>
  <si>
    <t>TN-P38</t>
  </si>
  <si>
    <t>Anna Nagar</t>
  </si>
  <si>
    <t>Admitted at KMCH, No history of travel.</t>
  </si>
  <si>
    <t>AP-P13</t>
  </si>
  <si>
    <t xml:space="preserve">He came from Dubai to Mangalore on 21st March. A 22 year old copassenger was already tested positive. </t>
  </si>
  <si>
    <t>UAE Travel History, went to ahmedabad on 15th mar and then mumbai on 20th</t>
  </si>
  <si>
    <t>https://twitter.com/ANI/status/1242344778185891841?s=19</t>
  </si>
  <si>
    <t>Contact of AP-P10</t>
  </si>
  <si>
    <t>P654</t>
  </si>
  <si>
    <t>https://twitter.com/ArogyaAndhra/status/1243568761757749252</t>
  </si>
  <si>
    <t>He died yesterday actually in Kasturba Hospital</t>
  </si>
  <si>
    <t>Traveled from dubai to Mangalore on 21st March. Totally 3 passengers from Bhatkal on the same flight have been tested positive so far</t>
  </si>
  <si>
    <t>Details awaited 40th case</t>
  </si>
  <si>
    <t>https://twitter.com/ANI/status/1243556168552853504</t>
  </si>
  <si>
    <t>https://twitter.com/UPGovt/status/1242149356817362945?s=19</t>
  </si>
  <si>
    <t>https://coronavirus.jhu.edu/map.html</t>
  </si>
  <si>
    <t>Travelled from Dubai. Remained home-quarantined for 14 days but developed fever on the 15th day</t>
  </si>
  <si>
    <t>https://twitter.com/ANI/status/1243550699939495940?s=19</t>
  </si>
  <si>
    <t>Everything is unknown. JUST THAT INDIAS DEATH TOLL HAS RISEN TO 10</t>
  </si>
  <si>
    <t>https://www.google.com/amp/s/news.abplive.com/news/india/coronavirus-india-live-updates-covid-19-confirmed-cases-nears-400-mark-narendra-modi-1180287/amp</t>
  </si>
  <si>
    <t>https://m.economictimes.com/news/politics-and-nation/unusual-trend-chandigarh-man-shows-symptoms-on-15th-day-tests-corona-positive/amp_articleshow/74851824.cms</t>
  </si>
  <si>
    <t>Travelled from UAE-&gt;Ahmedabad-&gt;Mumbai</t>
  </si>
  <si>
    <t>64-year-old man dies at Mumbai’s Kasturba hospital; 10th COVID-19 death in India ##Coronavirus in Mumbai LIVE Updates | 64-year-old man dies at Mumbai’s Kasturba Hospital; 10th COVID-19 death in India  A 64-year-old man who was admitted to Kasturba Hospital in Mumbai, Maharashtra yesterday, has died within a few hours of admission.  He had returned from the United Arab Emirates (UAE) and had travelled to Ahmedabad, Gujarat on March 15, before returning to Mumbai on March 20. This is the third COVID-19-related death reported in Mumbai. More details are awaited.</t>
  </si>
  <si>
    <t>https://news.abplive.com/news/india/coronavirus-in-india-live-updates-covid-19-confirmed-cases-cross-500-pm-narendra-modi-to-address-nation-1180287</t>
  </si>
  <si>
    <t>A 50-year-old man, a railway guard, tested positive at the All India Institute of Medical Sciences, Bhopal</t>
  </si>
  <si>
    <t>https://twitter.com/PTI_News/status/1243582277365325824</t>
  </si>
  <si>
    <t>A 65-year-old coronavirus patient passed away in Mumbai today, taking the total number of death toll in the country to 10. 
The patient had a history of travelling to UAE. The elderly man was admitted to Kasturba Hospital.</t>
  </si>
  <si>
    <t>https://www.livemint.com/news/india/coronavirus-update-65-year-old-dies-in-mumbai-death-toll-in-india-rises-to-10-11585033975530.html</t>
  </si>
  <si>
    <t>Thank you, making and running such an amazing pure data website.
Excellent work</t>
  </si>
  <si>
    <t xml:space="preserve">A 64-year-old man who was admitted to Kasturba hospital on 23 March, died within a few hours of admission. He had returned from the UAE and had travelled to Ahmedabad on 15 March, returned to Mumbai on 20 March. </t>
  </si>
  <si>
    <t>https://www.firstpost.com/health/coronavirus-outbreak-live-updates-covid-19-india-lockdown-cases-death-count-maharashtra-punjab-janata-curfew-alert-latest-news-today-8182241.html</t>
  </si>
  <si>
    <t>https://www.daijiworld.com/news/newsDisplay.aspx?newsID=687963</t>
  </si>
  <si>
    <t xml:space="preserve">Philippines national. Part of a group of 9 Filipino preachers. Visited a mosques in Navi Mumbai on March 10. </t>
  </si>
  <si>
    <t>https://indianexpress.com/article/cities/mumbai/philippines-national-who-tested-positive-critical-on-ventilator/</t>
  </si>
  <si>
    <t>Travel history, According to the information, infected persons had visited China in January this year.</t>
  </si>
  <si>
    <t>https://twitter.com/PTI_News/status/1243567511922044928?s=19</t>
  </si>
  <si>
    <t>Gender updated.</t>
  </si>
  <si>
    <t xml:space="preserve">Madurai </t>
  </si>
  <si>
    <t>Friends in surrounding from same apartment</t>
  </si>
  <si>
    <t>He died approx 4 hour back, morning 9.00 approx</t>
  </si>
  <si>
    <t>https://twitter.com/PTI_News/status/1242320937497714688?s=19</t>
  </si>
  <si>
    <t>https://twitter.com/TOIAhmedabad/status/1243576884685922308?s=20</t>
  </si>
  <si>
    <t>https://www.indiatvnews.com/news/india/coronavirus-gujarat-covid-19-positive-cases-total-rises-to-47-602175</t>
  </si>
  <si>
    <t>https://www.outlookindia.com/newsscroll/12-covid19-patients-cured-in-maharashtra/1778136</t>
  </si>
  <si>
    <t>dailyhunt</t>
  </si>
  <si>
    <t>Regional channel (ABP ANANDA)</t>
  </si>
  <si>
    <t>2 Male , 1 Female</t>
  </si>
  <si>
    <t>Have been in contact with previously confirmed case (P 182)</t>
  </si>
  <si>
    <t>locally transmitted</t>
  </si>
  <si>
    <t>https://www.tribuneindia.com/news/3-more-test-positive-for-coronavirus-in-punjab-60466</t>
  </si>
  <si>
    <t>Nil</t>
  </si>
  <si>
    <t>https://twitter.com/ANI/status/1242354057840177153?s=20</t>
  </si>
  <si>
    <t>Traveled from Switzerland</t>
  </si>
  <si>
    <t>Patient travelled to Germany</t>
  </si>
  <si>
    <t>https://twitter.com/hmtvnewslive/status/1242360388877836288?s=19</t>
  </si>
  <si>
    <t>Arrived from UAE</t>
  </si>
  <si>
    <t>Returned from USA</t>
  </si>
  <si>
    <t>https://twitter.com/ANI/status/1242354057840177153?s=19</t>
  </si>
  <si>
    <t>Contact history with P531</t>
  </si>
  <si>
    <t>Two patients who tested positive for #COVID19 in Ladakh have been completely cured. Total positive cases in Ladakh is 11 now.</t>
  </si>
  <si>
    <t>https://twitter.com/kansalrohit69/status/1243598931407319041?s=19</t>
  </si>
  <si>
    <t>3 new patient with total state count of 36</t>
  </si>
  <si>
    <t>You can see the twitt by Telangana health department</t>
  </si>
  <si>
    <t>Family member of Someone from 27th March</t>
  </si>
  <si>
    <t>Total cases : 36</t>
  </si>
  <si>
    <t>Female, Male, Don't Know</t>
  </si>
  <si>
    <t>https://twitter.com/ANI/status/1242364647946063872?s=19</t>
  </si>
  <si>
    <t>https://twitter.com/ANI/status/1243739826622365696?s=20</t>
  </si>
  <si>
    <t>3 new cases of COVID19 in Chennai. A 74-yr-old male &amp; a 52-yr-old female returned from USA and a 25 yr-old female returned from Switzerland. They're residents of Porur, Purasaivakkam, Keelkattalai respectively. Patients in isolation&amp;stable: Tamil Nadu Health Minister</t>
  </si>
  <si>
    <t>Mumbai &amp; other States</t>
  </si>
  <si>
    <t>Multiple patients getting recovered</t>
  </si>
  <si>
    <t>https://www.livemint.com/news/india/mumbai-hospitals-cure-12-coronavirus-patients-11585033582392.html</t>
  </si>
  <si>
    <t>https://twitter.com/PTI_News/status/1243748304157995008?s=20</t>
  </si>
  <si>
    <t>Not sure what this means to you still submitting it as Maharashtra has 12 recovered people now.</t>
  </si>
  <si>
    <t xml:space="preserve">The patient had a history of travelling to UAE. </t>
  </si>
  <si>
    <t>The patient was also suffering from pre-existing ailments, including high blood pressure and severe diabetes</t>
  </si>
  <si>
    <t>https://twitter.com/ANI/status/1242364647946063872?s=20</t>
  </si>
  <si>
    <t>Patient in isolation and stable.</t>
  </si>
  <si>
    <t>In isolation and stable.</t>
  </si>
  <si>
    <t>Returned from Switzerland</t>
  </si>
  <si>
    <t>Patient Travelled UAE</t>
  </si>
  <si>
    <t>https://navbharattimes.indiatimes.com/metro/mumbai/other-news/four-people-died-with-corona-in-maharashtra-till-now/articleshow/74788986.cms</t>
  </si>
  <si>
    <t>Whitefield Bangalore</t>
  </si>
  <si>
    <t>International Travel</t>
  </si>
  <si>
    <t>Apartment Adda</t>
  </si>
  <si>
    <t>Pic for same</t>
  </si>
  <si>
    <t>Patients are in ladakh</t>
  </si>
  <si>
    <t>https://www.aninews.in/news/national/general-news/two-covid-19-patients-cured-in-ladakh-confirmed-cases-reduce-to-1120200324134333/</t>
  </si>
  <si>
    <t>3 new case chennai</t>
  </si>
  <si>
    <t xml:space="preserve">Jalandhar </t>
  </si>
  <si>
    <t xml:space="preserve">Patiens got in touch with deceased patient from Punjab. </t>
  </si>
  <si>
    <t>https://m.tribuneindia.com/news/3-more-test-positive-for-coronavirus-in-punjab-60466</t>
  </si>
  <si>
    <t xml:space="preserve">Three cases of corona virus from Jalandhar </t>
  </si>
  <si>
    <t>Returned from California</t>
  </si>
  <si>
    <t>https://m.lokmat.com/satara/corona-virus-two-times-number-corona-infections-week-one-infected/</t>
  </si>
  <si>
    <t>One has travel history outside India</t>
  </si>
  <si>
    <t>Twitter.com@listenshahid</t>
  </si>
  <si>
    <t>There're 2 persons, one have travel history outside India</t>
  </si>
  <si>
    <t>https://twitter.com/ANI/status/1242381651251875840?s=19</t>
  </si>
  <si>
    <t>Detail of other person ascertained</t>
  </si>
  <si>
    <t>https://www.opindia.com/2020/03/haryana-11-italian-quarantined-coronavirus-treated-released-to-embassy/</t>
  </si>
  <si>
    <t>Please crosscheck this report thank you</t>
  </si>
  <si>
    <t>Patient came in contact with the person who died and belonged to a village near nawasher</t>
  </si>
  <si>
    <t>Jagbani News:ਨਾ ਸੰਭਲਿਆ ਪਾਕਿ ਤਾਂ ਜੂਨ ਤੱਕ 2 ਕਰੋੜ ਹੋਵੇਗੀ ਕੋਰੋਨਾ ਦੇ ਮਰੀਜ਼ਾਂ ਦੀ ਗਿਣਤੀ https://jagbani.punjabkesari.in/international/news/pakistan-over-20-million-pakistanis-could-be-impacted-by-covid19-by-june-1191639    Download the Jagbani app now to read and save stories offline: https://play.google.com/store/apps/details?id=com.jagbani&amp;hl=en</t>
  </si>
  <si>
    <t>One traveled from foreign
Another one's history being ascertained</t>
  </si>
  <si>
    <t>https://twitter.com/kansalrohit69/status/1242380031260651526?s=19</t>
  </si>
  <si>
    <t>https://twitter.com/DainikBhaskar/status/1242382371808088064?s=19</t>
  </si>
  <si>
    <t>history being ascertained</t>
  </si>
  <si>
    <t>https://www.gujaratsamachar.com/news/gujarat/corona-in-gujarat-vadodara-1-more-case-registered-positive</t>
  </si>
  <si>
    <t>No travell history</t>
  </si>
  <si>
    <t>@TOINoida</t>
  </si>
  <si>
    <t>https://twitter.com/ANI/status/1242381651251875840?s=20</t>
  </si>
  <si>
    <t xml:space="preserve">Female traveled from dubai 45years old
Male has returned from USA was under home quarantine eventually showed symptoms and was admitted .
Both reported positive yesterday 23/03/2020 at night.
Above Information Is Given By the District Collector of Satara District. </t>
  </si>
  <si>
    <t>https://youtu.be/UNv2FFD9wG4</t>
  </si>
  <si>
    <t>Patient came in contact with person who came from italy and died in punjab and belonged to village near nawasehr</t>
  </si>
  <si>
    <t>Cova punjab app or https://www.tribuneindia.com/news/3-more-test-positive-for-coronavirus-in-punjab-60466</t>
  </si>
  <si>
    <t>https://www.newindianexpress.com/nation/2020/mar/24/12-covid-19-patients-cured-in-maharashtra-to-be-released-soon-2120946.html</t>
  </si>
  <si>
    <t>Jalanshae</t>
  </si>
  <si>
    <t>Patient came in contact with person who died and belonged to village near nawasehr in punjab</t>
  </si>
  <si>
    <t>https://www.google.com/amp/s/www.tribuneindia.com/news/3-more-test-positive-for-coronavirus-in-punjab-60466</t>
  </si>
  <si>
    <t>Gwalior Shivpuri</t>
  </si>
  <si>
    <t>Khajuraho visted</t>
  </si>
  <si>
    <t>https://www.bhopalsamachar.com/2020/03/8-mp-news.html?m=1</t>
  </si>
  <si>
    <t>Total 5</t>
  </si>
  <si>
    <t>https://twitter.com/ANI/status/1242392509784846336?s=19</t>
  </si>
  <si>
    <t>https://www.bhopalsamachar.com/2020/03/7-mp-news.html?m=1</t>
  </si>
  <si>
    <t>https://twitter.com/PTI_News/status/1242393507890749440?s=19</t>
  </si>
  <si>
    <t>A 47-year-old woman with no recent history of foreign travel tests positive for COVID-19 in Noida: Officials</t>
  </si>
  <si>
    <t>Arrived in Mumbai from UAE via Ahmedabad</t>
  </si>
  <si>
    <t>https://weather.com/en-IN/india/news/news/2020-03-24-coronavirus-updates-mar-24-2020-global-death-toll-confirmed-cases-india</t>
  </si>
  <si>
    <t>Mehsana</t>
  </si>
  <si>
    <t>Mahesana</t>
  </si>
  <si>
    <t>https://twitter.com/ANI/status/1242394613865836545?s=19</t>
  </si>
  <si>
    <t>Three new positive cases of #COVID19 found in Phillaur city of Jalandhar district: Punjab Health Minister Balbir Singh Sidhu</t>
  </si>
  <si>
    <t>Recently came from Saudi arabia</t>
  </si>
  <si>
    <t>https://m.timesofindia.com/city/hyderabad/three-new-covid-19-cases-in-telangana-total-mounts-to-36/amp_articleshow/74790168.cms</t>
  </si>
  <si>
    <t>https://api.eenadu.net/notification_app_page.php?newsid=181123809&amp;type=8&amp;stateid=1&amp;videolink=</t>
  </si>
  <si>
    <t>had returned from Saudi Arabia on March 16 in the same flight (443-Air India) which was boarded by the 67-year-old woman, from old city Khanyar, who tested positive on March 17</t>
  </si>
  <si>
    <t>https://www.deccanherald.com/amp/national/north-and-central/two-more-test-positive-for-coronavirus-in-kashmir-817145.html?__twitter_impression=true</t>
  </si>
  <si>
    <t>Hyderpora</t>
  </si>
  <si>
    <t>returned from New Delhi recently after being part of a ‘Tablighi Jamaat’ attended by people from Indonesia and Malaysia.</t>
  </si>
  <si>
    <t>This can be same as that of P906</t>
  </si>
  <si>
    <t>Patient travelled from UK</t>
  </si>
  <si>
    <t>https://timesofindia.indiatimes.com/city/lucknow/lucknows-first-coronavirus-case-discharged-from-hospital-after-recovery/articleshow/74747000.cms</t>
  </si>
  <si>
    <t>http://www.ptinews.com/news/11338684_Number-of-coronavirus-patients-in-MP-rises-to-33.html</t>
  </si>
  <si>
    <t>She is a Canadian Doctor. Her husband and son tested negative initially but recently his son tested positive.</t>
  </si>
  <si>
    <t>Phillaur, Jalandhar</t>
  </si>
  <si>
    <t>Related to Punjab’s first coronavirus death victim, Baldev Singh</t>
  </si>
  <si>
    <t>https://twitter.com/ANI/status/1242394613865836545?s=20</t>
  </si>
  <si>
    <t>3 new cases in punjab</t>
  </si>
  <si>
    <t>It's 106 in total</t>
  </si>
  <si>
    <t>https://t.co/7QOZCZcmGD</t>
  </si>
  <si>
    <t>https://twitter.com/ANI/status/1242392509784846336?s=20</t>
  </si>
  <si>
    <t>Total 106 cases now in Maharashtra</t>
  </si>
  <si>
    <t>Phillaur City of Jalandhar District</t>
  </si>
  <si>
    <t>3 new cases</t>
  </si>
  <si>
    <t>TN-P39</t>
  </si>
  <si>
    <t>Kumbakonam</t>
  </si>
  <si>
    <t>Thanjavur</t>
  </si>
  <si>
    <t xml:space="preserve">PTI </t>
  </si>
  <si>
    <t>Chennair</t>
  </si>
  <si>
    <t>Patient travelled from USA</t>
  </si>
  <si>
    <t>https://economictimes.indiatimes.com/news/politics-and-nation/three-more-test-positive-for-coronavirus-in-tamil-nadu-tally-goes-up-to-15/articleshow/74790249.cms</t>
  </si>
  <si>
    <t>Travelled from West Indies, Returned via Middle East</t>
  </si>
  <si>
    <t>https://twitter.com/Vijayabaskarofl/status/1243779585004597248</t>
  </si>
  <si>
    <t>TN-P40</t>
  </si>
  <si>
    <t>Katpadi</t>
  </si>
  <si>
    <t>Travelled from United Kingdom, Returned via Middle East</t>
  </si>
  <si>
    <t>Woman with no history of foreign travel tests positive for Covid-19 in Noida</t>
  </si>
  <si>
    <t>https://timesofindia.indiatimes.com/india/coronavirus-live-news-updates-covid-19-cases-in-india-update-23-march-2020/liveblog/74783769.cms</t>
  </si>
  <si>
    <t xml:space="preserve">No recent history of foreign travel </t>
  </si>
  <si>
    <t>Patient travelled to USA</t>
  </si>
  <si>
    <t>https://twitter.com/PTI_News/status/1243579676976701440?s=19</t>
  </si>
  <si>
    <t>https://twitter.com/ANI/status/1243951819769831426</t>
  </si>
  <si>
    <t>Patient returned from Switzerland</t>
  </si>
  <si>
    <t>https://mobile.twitter.com/ANI/status/1242394613865836545</t>
  </si>
  <si>
    <t>Ajmer</t>
  </si>
  <si>
    <t>The link also says that total cases are 11 only in Ladakh whereas your data says 13. Hope not you've mistakenly added 2 in cases field rather than recovered field.</t>
  </si>
  <si>
    <t>https://twitter.com/ABPNews/status/1242385769743798272?s=19</t>
  </si>
  <si>
    <t>travelled to Punjab</t>
  </si>
  <si>
    <t>https://twitter.com/zeerajasthan_/status/1243801986966761473</t>
  </si>
  <si>
    <t>https://twitter.com/PTI_News/status/1242403827619266560?s=19</t>
  </si>
  <si>
    <t>COVID-19: Maharashtra tally 107; six more test coronavirus positive</t>
  </si>
  <si>
    <t>No recent history of foreign travel.</t>
  </si>
  <si>
    <t>https://twitter.com/PTI_News/status/1242393507890749440?s=20</t>
  </si>
  <si>
    <t>https://twitter.com/kansalrohit69/status/1242380031260651526?s=09</t>
  </si>
  <si>
    <t>No</t>
  </si>
  <si>
    <t>Sdm anouncement in near by my society</t>
  </si>
  <si>
    <t>Address sector 137, Blossom county apartment. No travel history. Appearatly her husband was in touch with one London returned guy on office.</t>
  </si>
  <si>
    <t>KA-P65</t>
  </si>
  <si>
    <t>6 new paitents</t>
  </si>
  <si>
    <t>https://mobile.twitter.com/PTI_News/status/1242403827619266560</t>
  </si>
  <si>
    <t>Patient had a travel history to UAE</t>
  </si>
  <si>
    <t>https://www.livemint.com/news/india/total-coronavirus-cases-cross-100-in-maharashtra-stay-at-home-urges-thackeray-11585026450027.html</t>
  </si>
  <si>
    <t>Wife of KA-P36</t>
  </si>
  <si>
    <t>P514</t>
  </si>
  <si>
    <t>https://twitter.com/PTI_News/status/1243833958996926464?s=20</t>
  </si>
  <si>
    <t>I couldn't find the relevant Patient ID in the database. There was only one man aged 65. But he passed away a week back.</t>
  </si>
  <si>
    <t>KA-P66</t>
  </si>
  <si>
    <t>She is stable. Only sore throat no fever. Given citrezen. Isolated.</t>
  </si>
  <si>
    <t>I know her through a friend.</t>
  </si>
  <si>
    <t>Family tested negative for coronavirus. She had traveled from Delhi to Bhopal on shatabdi and rigorous contact tracing ongoing.</t>
  </si>
  <si>
    <t>Daughter of KA-P36</t>
  </si>
  <si>
    <t xml:space="preserve">Aurangabad </t>
  </si>
  <si>
    <t>https://m.economictimes.com/news/politics-and-nation/maharashtra-covid-19-patient-in-aurangabad-recovers-tests-negative/amp_articleshow/74746778.cms#referrer=https://www.google.com</t>
  </si>
  <si>
    <t>KA-P67</t>
  </si>
  <si>
    <t>Traveled from U.A.E. To Ahmedabad</t>
  </si>
  <si>
    <t>livemint.com/news/india/total-coronavirus-cases-cross-100-in-maharashtra-stay-at-home-urges-thackeray/amp-11585026450027.html</t>
  </si>
  <si>
    <t>Jagbani News:ਕੋਰੋਨਾ ਵਾਇਰਸ ਨੇ ਘੇਰਿਆ ਪੰਜਾਬ, ਇਕੋ ਦਿਨ ''ਚ 6 ਮਾਮਲੇ ਪਾਜ਼ੇਟਿਵ https://jagbani.punjabkesari.in/punjab/news/corona-virus-village-virk-patient-1191676    Download the Jagbani app now to read and save stories offline: https://play.google.com/store/apps/details?id=com.jagbani&amp;hl=en</t>
  </si>
  <si>
    <t>KA-P68</t>
  </si>
  <si>
    <t>https://www.newskarnataka.com/mangalore/dakshina-kannada-reports-four-more-covid-19-positive-cases?utm_source=dlvr.it&amp;utm_medium=twitter</t>
  </si>
  <si>
    <t>Travel history to London, son of KA-P25 arrived on 17.03.2020</t>
  </si>
  <si>
    <t>KA-P69</t>
  </si>
  <si>
    <t>Gauribidanur</t>
  </si>
  <si>
    <t>Contact of KA-P19</t>
  </si>
  <si>
    <t>https://www.deccanherald.com/state/top-karnataka-stories/five-test-positive-for-covid-19-in-chikkaballapur-818475.html</t>
  </si>
  <si>
    <t>6 new cases of #COVID19 have been reported in the state. Total cases positive in the state is 29 including 1 death: Department of Health, Punjab.</t>
  </si>
  <si>
    <t>https://twitter.com/InfoAhmednagar/status/1242428439673491456?s=19</t>
  </si>
  <si>
    <t>KA-P70</t>
  </si>
  <si>
    <t>There are total 3 cases till now in ahmednagar, Maharashtra.
Website is showing only 1 case.</t>
  </si>
  <si>
    <t>The man recently returned from the United Arab Emirates to Ahmedabad</t>
  </si>
  <si>
    <t>Cmo</t>
  </si>
  <si>
    <t>KA-P71</t>
  </si>
  <si>
    <t xml:space="preserve">No new Case reported today
</t>
  </si>
  <si>
    <t xml:space="preserve">https://mobile.twitter.com/Hamzwa/status/1242432548614991872 </t>
  </si>
  <si>
    <t>https://mobile.twitter.com/TabeenahAnjum/status/1242433253098717184</t>
  </si>
  <si>
    <t>KA-P72</t>
  </si>
  <si>
    <t>6 kasarkode 2 kozhikode</t>
  </si>
  <si>
    <t>8 dubai,2 uae, 1 uk, 3 from direct contact of which one is a health worker</t>
  </si>
  <si>
    <t>CM KERALA press conference.</t>
  </si>
  <si>
    <t>Totally 14 patients</t>
  </si>
  <si>
    <t>Gwalior and shivpuri</t>
  </si>
  <si>
    <t xml:space="preserve">Patient traveled to khajrahoo in mp and </t>
  </si>
  <si>
    <t>https://www.bhaskar.com/amp/mp/bhopal/news/bhopal-coronavirus-outbreak-lockdown-live-corona-virus-cases-in-mp-bhopal-indore-ujjain-gwalior-khajuraho-covid-19-cases-death-toll-latest-news-and-updates-127040791.html</t>
  </si>
  <si>
    <t>Baramulla</t>
  </si>
  <si>
    <t>https://kashmirlife.net/coronavirus-one-more-test-positive-in-kashmir-total-cases-7-226743/</t>
  </si>
  <si>
    <t>KA-P73</t>
  </si>
  <si>
    <t>Travelled to Saudi Arabia for Umrah</t>
  </si>
  <si>
    <t>https://twitter.com/listenshahid/status/1242420826072158209?s=09</t>
  </si>
  <si>
    <t>Nasik</t>
  </si>
  <si>
    <t>https://forms.gle/7NRSrbspW2a6pbm58</t>
  </si>
  <si>
    <t>TV9 Gujarati</t>
  </si>
  <si>
    <t>Patient's husband is in touch with UK Collegue</t>
  </si>
  <si>
    <t>KA-P74</t>
  </si>
  <si>
    <t>Please change details of P544</t>
  </si>
  <si>
    <t>Bandipora</t>
  </si>
  <si>
    <t xml:space="preserve">Not foreign travel history </t>
  </si>
  <si>
    <t>https://twitter.com/kansalrohit69/status/1242445955422543872?s=20</t>
  </si>
  <si>
    <t>Travel history to London</t>
  </si>
  <si>
    <t>This is the third case from kashmir in addition o earlier two</t>
  </si>
  <si>
    <t>News channel ABP ASHMITA,VTV NEWS</t>
  </si>
  <si>
    <t>Dont know</t>
  </si>
  <si>
    <t>Abp asmita news  33 is showing in site.. please update 33 to 35</t>
  </si>
  <si>
    <t>2 case in rajkot</t>
  </si>
  <si>
    <t>Corona Upadate Live Rajkot: રાજકોટ સિવિલમાં નવી કોરોના હોસ્પિટલ ઉભી કરાઇ, 4 માળમાં 200 બેડની સુવિધા, ક્રાઇસ્ટ હોસ્પિટલ ખાતે 50 બેડનો એક આઇસોલેશન વોર્ડ તૈયાર https://jccu2.app.goo.gl/seyiiMwCiXSHVK1z7</t>
  </si>
  <si>
    <t>https://twitter.com/listenshahid/status/1242420826072158209?s=19</t>
  </si>
  <si>
    <t>https://www.google.com/amp/s/www.thekashmirmonitor.net/covid19-one-more-test-positive-in-baramulla/amp/</t>
  </si>
  <si>
    <t>https://twitter.com/PTI_News/status/1243826073030156288</t>
  </si>
  <si>
    <t>Patient travelled within India</t>
  </si>
  <si>
    <t>https://twitter.com/kansalrohit69/status/1242445955422543872?s=19</t>
  </si>
  <si>
    <t xml:space="preserve">Tirupati </t>
  </si>
  <si>
    <t xml:space="preserve">Patient returned from London </t>
  </si>
  <si>
    <t>https://www.google.com/amp/s/m.timesofindia.com/city/vijayawada/tirupati-first-coronavirus-positive-case-reported-in-chittoor-district-8th-in-andhra-pradesh/amp_articleshow/74797576.cms</t>
  </si>
  <si>
    <t>Local Transmission</t>
  </si>
  <si>
    <t>Hospital</t>
  </si>
  <si>
    <t>Return from newzealand</t>
  </si>
  <si>
    <t>Twitter</t>
  </si>
  <si>
    <t>Returned from Dubai on March 18 &amp; reported to hospital on March 26</t>
  </si>
  <si>
    <t>https://twitter.com/ANI/status/1243830123524009985</t>
  </si>
  <si>
    <t>3 have been confirmed positive, 2 with travel history and info about third awaited</t>
  </si>
  <si>
    <t>https://twitter.com/sivaetb/status/1242483055190671361?s=19</t>
  </si>
  <si>
    <t>https://www.hindustantimes.com/india-news/sixth-covid-19-cases-in-uttarkhand-dubai-returned-youth-turns-positive/story-6VrDdrgm8PDCosK7F3kGzJ.html</t>
  </si>
  <si>
    <t>Return from NewZealand</t>
  </si>
  <si>
    <t>Husband of P923 ( Travelled from Mumbai)</t>
  </si>
  <si>
    <t>From Saidapet, No travel history yet</t>
  </si>
  <si>
    <t>Being treated at KMC</t>
  </si>
  <si>
    <t>Return from Londan</t>
  </si>
  <si>
    <t>Wife of P922 ( Travelled from Mumbai)</t>
  </si>
  <si>
    <t>P922</t>
  </si>
  <si>
    <t>Treated at RGGH</t>
  </si>
  <si>
    <t>Dubai</t>
  </si>
  <si>
    <t xml:space="preserve">Delhi </t>
  </si>
  <si>
    <t xml:space="preserve">https://mobile.twitter.com/ANI/status/1242486128000679936 </t>
  </si>
  <si>
    <t>Travel History to Indonesia</t>
  </si>
  <si>
    <t>28-35</t>
  </si>
  <si>
    <t>Hajin</t>
  </si>
  <si>
    <t>A total of 30 #COVID19 positive cases have been reported in Delhi so far (including 29 Indians and 1 foreign national; 6 people discharged). 1 person died today, taking the total death toll in the union territory to 2</t>
  </si>
  <si>
    <t xml:space="preserve">https://mobile.twitter.com/zeerajasthan_/status/1242484260386115590 </t>
  </si>
  <si>
    <t>Contact Transmission P 531</t>
  </si>
  <si>
    <t xml:space="preserve">Not a single positive case has come in the last 24 hours, this is the biggest relief for the whole of Rajasthan. So far the number of positive cases in the state is "32". So far, 1,. 368 samples taken from all over Rajasthan. Out of these 32 reported positive  </t>
  </si>
  <si>
    <t>I saw it on the news. Please confirm.</t>
  </si>
  <si>
    <t>There are many people in Goa who think there are 0 cases when there is actually a positive case. No online news source has reported this. I don't know why. Please check and update pleaseee</t>
  </si>
  <si>
    <t>No history of foreign country tour</t>
  </si>
  <si>
    <t>https://www.akilanews.com/Main_news/Detail/24-03-2020/203076</t>
  </si>
  <si>
    <t>News channel abp news</t>
  </si>
  <si>
    <t>Abp news details awaited</t>
  </si>
  <si>
    <t>https://jccu2.app.goo.gl/PL5DvAwGAgaUFqhs9</t>
  </si>
  <si>
    <t>https://m.maharashtratimes.com/maharashtra/mumbai-news/corona-test-of-ssc-student-in-mumbai-found-positive/amp_articleshow/74798419.cms?__twitter_impression=true</t>
  </si>
  <si>
    <t>His father and sister were found positive as well.
Now govt testing the students who were with him in exam hall and the supervisor.</t>
  </si>
  <si>
    <t xml:space="preserve">Mumbai </t>
  </si>
  <si>
    <t>Don't Know, 8 patients</t>
  </si>
  <si>
    <t>8 Patients discharged out of 12 in Mumbai after they got cured.</t>
  </si>
  <si>
    <t>https://zeenews.india.com/india/eight-coronavirus-covid-19-patients-discharged-from-mumbai-hospital-after-recovering-from-deadly-pandemic-2271395.html</t>
  </si>
  <si>
    <t>UP-GBN-21</t>
  </si>
  <si>
    <t>Total 8 patients</t>
  </si>
  <si>
    <t>https://www.google.com/amp/s/www.bhaskar.com/amp/mp/gwalior/news/gwalior-coronavirus-cases-today-latest-news-updates-after-novel-covid-19-death-toll-rise-in-madhya-pradesh-127040900.html</t>
  </si>
  <si>
    <t>https://twitter.com/ANINewsUP/status/1243824723219234818?s=20</t>
  </si>
  <si>
    <t>Ottapalam</t>
  </si>
  <si>
    <t>Returned from Gulf</t>
  </si>
  <si>
    <t>News</t>
  </si>
  <si>
    <t>From Mumbai , was aged 75 , 10th death case registered</t>
  </si>
  <si>
    <t>https://zeenews.india.com/india/death-toll-due-to-coronavirus-covid-19-rises-to-10-in-india-as-65-year-old-man-dies-in-mumbai-2271304.html</t>
  </si>
  <si>
    <t>UP-GBN-24</t>
  </si>
  <si>
    <t>UP-GBN-25</t>
  </si>
  <si>
    <t>please increase count of gujrat by 2</t>
  </si>
  <si>
    <t>Kothagudem district</t>
  </si>
  <si>
    <t>Local trasmission from p26</t>
  </si>
  <si>
    <t>Primary contact of p26</t>
  </si>
  <si>
    <t xml:space="preserve">Official twitter </t>
  </si>
  <si>
    <t>Telegram</t>
  </si>
  <si>
    <t xml:space="preserve">Patient travel history to Qatar, Amsterdam, Istanbul and Doha. </t>
  </si>
  <si>
    <t>UP-GBN-26</t>
  </si>
  <si>
    <t>https://www.moneycontrol.com/news/india/coronavirus-india-news-live-updates-india-lockdown-section-144-coronavirus-vaccine-maharashtra-kerala-delhi-domestic-flights-suspended-5064591.html</t>
  </si>
  <si>
    <t>One patient has travelled history and another one not confirmed</t>
  </si>
  <si>
    <t>8 people recovered from Mumbai region</t>
  </si>
  <si>
    <t>https://www.theweek.in/news/india/2020/03/24/mumbai-begins-test-at-home-facility-as-another-covid-19-patient-.html</t>
  </si>
  <si>
    <t>Twitter TN health minister vijaybaskar account</t>
  </si>
  <si>
    <t>Patient came in contact with tourists from Thailand</t>
  </si>
  <si>
    <t>https://twitter.com/Vijayabaskarofl/status/1242549748352966656?s=19</t>
  </si>
  <si>
    <t>https://twitter.com/PTI_News/status/1243865335582707712?s=20</t>
  </si>
  <si>
    <t>Had no travel history, the doctors suspecting viral pneumonia, took tests for swine flu and later the patient was referred to Government Rajaji Hospital, Madurai</t>
  </si>
  <si>
    <t>https://twitter.com/Vijayabaskarofl/status/1242549748352966656</t>
  </si>
  <si>
    <t>https://mobile.twitter.com/Vijayabaskarofl/status/1242549748352966656?ref_src=twsrc%5Egoogle%7Ctwcamp%5Eserp%7Ctwgr%5Etweet</t>
  </si>
  <si>
    <t>No mention of travel history</t>
  </si>
  <si>
    <t>https://twitter.com/Vijayabaskarofl/status/1242549748352966656?s=20</t>
  </si>
  <si>
    <t xml:space="preserve">Patient had history of Steroid dependent COPD, uncontrolled Diabetes with hypertension </t>
  </si>
  <si>
    <t>https://news.google.com/articles/CAIiEAexauf5jIIO5OwPS9bpajUqGQgEKhAIACoHCAowj8n_CjDIrfkCMNKc6AU?hl=en-IN&amp;gl=IN&amp;ceid=IN%3Aen</t>
  </si>
  <si>
    <t>Death case</t>
  </si>
  <si>
    <t>Primary contact with p26</t>
  </si>
  <si>
    <t>https://twitter.com/TelanganaHealth/status/1242517671134072834?s=19</t>
  </si>
  <si>
    <t xml:space="preserve">Interacted with Thailand in people. </t>
  </si>
  <si>
    <t>News Channel</t>
  </si>
  <si>
    <t>The 27-year-old man, who returned from Italy to Nellore on March 6 via Delhi and Chennai, was admitted to Nellore</t>
  </si>
  <si>
    <t>https://www.newindianexpress.com/states/andhra-pradesh/2020/mar/23/first-novel-coronavirus-patient-in-andhra-pradesh-recovers-2120411.html</t>
  </si>
  <si>
    <t>KL-TN-R6</t>
  </si>
  <si>
    <t>https://twitter.com/ANI/status/1243881127485423617</t>
  </si>
  <si>
    <t>https://telanganatoday.com/six-more-test-positive-for-covid-19-in-telangana-total-rises-to-39/amp</t>
  </si>
  <si>
    <t>KL-TN-R7</t>
  </si>
  <si>
    <t>https://timesofindia.indiatimes.com/india/coronavirus-india-lockdown-news-live-updates-total-number-of-covid-19-india-cases-25-march-2020/liveblog/74801821.cms?utm_campaign=andapp&amp;utm_medium=referral&amp;utm_source=native_share_tray</t>
  </si>
  <si>
    <t>KL-PL-4</t>
  </si>
  <si>
    <t>Travelled from Dubai landed at Kozhikode airport, travelled in same flight as another Covid19 positve patient</t>
  </si>
  <si>
    <t>https://www.facebook.com/DISTRICTCOLLECTORPALAKKAD/posts/565629654081436</t>
  </si>
  <si>
    <t>https://t.co/i8CawgHi9g</t>
  </si>
  <si>
    <t>Dont have any history of international travel in past 14 days</t>
  </si>
  <si>
    <t>KL-KL-P2</t>
  </si>
  <si>
    <t>https://twitter.com/RishikaSadam/status/1242519487997284352?s=19</t>
  </si>
  <si>
    <t>Ndtv.com</t>
  </si>
  <si>
    <t>Travelled from Dubai landed at Mumbai then to Thiruvanathapuram</t>
  </si>
  <si>
    <t xml:space="preserve">Patient had comorbidncondition:
1.Uncontrolled diabetes mellitus 
2.Steroid dependant ashtama
3.Hypertension </t>
  </si>
  <si>
    <t xml:space="preserve">First two cases of Maharashtra </t>
  </si>
  <si>
    <t>https://twitter.com/ANI/status/1242632870100779013?s=19</t>
  </si>
  <si>
    <t>https://www.manoramaonline.com/district-news/kollam/2020/03/28/kollam-covid-19-for-kollam-native.html</t>
  </si>
  <si>
    <t>DSP( son previously tested positive)</t>
  </si>
  <si>
    <t>Contact of son of DSP</t>
  </si>
  <si>
    <t xml:space="preserve">ANI Twitter handle </t>
  </si>
  <si>
    <t>Indore 4 Ujjain 1</t>
  </si>
  <si>
    <t>Female, Male, 2 F, 3M</t>
  </si>
  <si>
    <t>Today's Patrika newspaper, https://twitter.com/oshowed/status/1242635968340840448?s=19</t>
  </si>
  <si>
    <t>https://twitter.com/ANI/status/1242646531561246720?s=19</t>
  </si>
  <si>
    <t>Bihar: Another person test positive for #Coronavirus in Patna's Nalanda Medical College and Hospital; total number of cases rise to 4 in the state.</t>
  </si>
  <si>
    <t>He had medical history of prolonged illness with steroid dependent COPD, uncontrolled Diabetes with Hypertension</t>
  </si>
  <si>
    <t>https://www.google.com/amp/s/www.indiatoday.in/amp/india/story/coronavirus-india-covid-19-patient-dies-tamil-nadu-toll-rises-11-1659349-2020-03-25</t>
  </si>
  <si>
    <t>https://www.facebook.com/permalink.php?story_fbid=158316895638147&amp;id=100507158085788</t>
  </si>
  <si>
    <t>Total 4 cases now in Bihar</t>
  </si>
  <si>
    <t xml:space="preserve">Government Rajaji Hospital, Madurai. Panagal Road, Madurai 625020. </t>
  </si>
  <si>
    <t>TN-P41</t>
  </si>
  <si>
    <t>Patient at MDU, Rajaji Hospital
Read more at: https://www.oneindia.com/india/coronavirus-india-s-death-toll-rises-to-11-as-tamil-nadu-records-first-fatality-3057978.html
https://indianexpress.com/article/live-news/india-coronavirus-lockdown-global-latest-live-updates-6330455/</t>
  </si>
  <si>
    <t>Rajapalayam</t>
  </si>
  <si>
    <t>Virudhunagar</t>
  </si>
  <si>
    <t>Excellent work with the Website.I hope this would helping the authorities. This is my contribution.
Thanking you,
LuvHarley</t>
  </si>
  <si>
    <t>https://twitter.com/NHM_TN/status/1243881744090136577</t>
  </si>
  <si>
    <t>https://www.google.com/amp/s/www.amarujala.com/amp/madhya-pradesh/coronavirus-two-more-infection-case-in-gwalior-and-shivpuri-commissioner-mv-ojha-confirmed</t>
  </si>
  <si>
    <t>Travel history to Delhi, developed pneumonia was tested positive after his death in Global Hospital</t>
  </si>
  <si>
    <t>Transmission from another Patient</t>
  </si>
  <si>
    <t>Newspaper naidunia and dainik Bhaskar</t>
  </si>
  <si>
    <t>https://twitter.com/ANI/status/1243896303781740550</t>
  </si>
  <si>
    <t>https://www.livemint.com/news/india/family-of-six-tests-positive-for-covid-19-in-hyderabad-11585398131237.html</t>
  </si>
  <si>
    <t>Travel from khajurao</t>
  </si>
  <si>
    <t>https://hindi.news18.com/amp/news/bihar/patna-corona-alert-in-bihar-only-four-people-found-corona-positive-in-bihar-nodgm-2958397.html?__twitter_impression=true</t>
  </si>
  <si>
    <t>Madhurai</t>
  </si>
  <si>
    <t>https://economictimes.indiatimes.com/news/politics-and-nation/coronavirus-cases-in-india-live-news-latest-updates-march25/liveblog/74801993.cms</t>
  </si>
  <si>
    <t>https://twitter.com/JournalistJmu/status/1242515985476644864?s=19</t>
  </si>
  <si>
    <t>maduray</t>
  </si>
  <si>
    <t>https://hindi.thequint.com/news/india/54-yr-old-covid-19-patient-dies-in-tamil-nadu?utm_campaign=fullarticle&amp;utm_medium=referral&amp;utm_source=inshorts</t>
  </si>
  <si>
    <t>https://www.indiatoday.in/india/story/coronavirus-india-covid-19-patient-dies-tamil-nadu-toll-rises-11-1659349-2020-03-25</t>
  </si>
  <si>
    <t>Does not appear to have any travel history or contact with such persons</t>
  </si>
  <si>
    <t>https://www.livemint.com/news/india/coronavirus-update-first-casualty-from-tamil-nadu-death-toll-in-india-rises-to-11-11585106476807.html</t>
  </si>
  <si>
    <t>https://www.deccanherald.com/national/south/54-year-old-who-tested-coronavirus-positive-dies-tamil-nadu-reports-first-covid-19-death-817373.html?utm_campaign=fullarticle&amp;utm_medium=referral&amp;utm_source=inshorts</t>
  </si>
  <si>
    <t>A 33-year-old resident of Pilibhit has been tested positive for #CoronaVirus. He doesn't have any travel history, it is a confirmed case of contact transmission: Dr Sudhir Singh, King George's Medical University, Lucknow</t>
  </si>
  <si>
    <t xml:space="preserve">ANI Tweet </t>
  </si>
  <si>
    <t>Death due to corona but had uncontrolled diabetes</t>
  </si>
  <si>
    <t>https://www.news18.com/news/india/coronavirus-pandemic-india-live-updates-covid-19-news-cases-manipur-tamil-nadu-maharashtra-lockdown-2549869.html</t>
  </si>
  <si>
    <t>https://twitter.com/PTI_News/status/1243893271971037185</t>
  </si>
  <si>
    <t>TN-P42</t>
  </si>
  <si>
    <t>West Mambalam</t>
  </si>
  <si>
    <t>Case of contact transmission</t>
  </si>
  <si>
    <t>https://twitter.com/NHM_TN/status/1243895166743777285</t>
  </si>
  <si>
    <t>TV9 Marathi</t>
  </si>
  <si>
    <t>Its a breaking news on TV 9 Marathi</t>
  </si>
  <si>
    <t>https://www.google.com/amp/s/m.timesofindia.com/city/bhopal/madhya-pradesh-coronavirus-count-touches-9-curfew-in-gwalior/amp_articleshow/74802791.cms</t>
  </si>
  <si>
    <t>Cousin of KA-P42</t>
  </si>
  <si>
    <t>https://karunadu.karnataka.gov.in/hfw/kannada/nCovDocs/28-03-2020(English).pdf</t>
  </si>
  <si>
    <t>No travel history. Confirmed case of contact transmission.</t>
  </si>
  <si>
    <t>https://twitter.com/ANINewsUP/status/1242665895622631426?s=20</t>
  </si>
  <si>
    <t>Confirmed by King George's medical university Lucknow.</t>
  </si>
  <si>
    <t>https://www.google.com/amp/s/m.timesofindia.com/india/coronavirus-second-death-in-delhi-3rd-in-mumbai-slight-dip-in-new-cases/amp_articleshow/74801637.cms</t>
  </si>
  <si>
    <t>KA-P76</t>
  </si>
  <si>
    <t>www.mohfw.gov.in</t>
  </si>
  <si>
    <t>Dead but COVID-19 negative before death</t>
  </si>
  <si>
    <t>Contact transmission  from KA-P35</t>
  </si>
  <si>
    <t>P513</t>
  </si>
  <si>
    <t>Patient returned from london</t>
  </si>
  <si>
    <t>Take a look at Dr C Vijayabaskar (@Vijayabaskarofl): https://twitter.com/Vijayabaskarofl</t>
  </si>
  <si>
    <t>Returned from UAE</t>
  </si>
  <si>
    <t>https://www.outlookindia.com/newsscroll/covid19-4-dead-in-maharashtra-8-cured-total-107-affected-roundup/1778890</t>
  </si>
  <si>
    <t xml:space="preserve">Tracker show only 2 deaths in Maharashtra </t>
  </si>
  <si>
    <t>https://www.mathrubhumi.com/news/india/covid19-positive-patient-in-tamil-nadu-has-passed-away-1.4641952</t>
  </si>
  <si>
    <t>Three new coronavirus cases in Gujarat, total reaches 38: Health department</t>
  </si>
  <si>
    <t>Attended Delhi Religious Conference</t>
  </si>
  <si>
    <t>Health department</t>
  </si>
  <si>
    <t xml:space="preserve">Panipat </t>
  </si>
  <si>
    <t>https://twitter.com/ChetanSanghi/status/1243901517498740741</t>
  </si>
  <si>
    <t xml:space="preserve">A nurse in Medanta hospital who hails from Panipat is tested positive for Covid-19 in first test. Isolated and admitted in civil hospital of Panipat. Her house and family quarantined.
</t>
  </si>
  <si>
    <t>https://timesofindia.indiatimes.com/india/coronavirus-india-lockdown-news-live-updates-total-number-of-covid-19-india-cases-25-march-2020/liveblog/74801821.cms</t>
  </si>
  <si>
    <t>https://twitter.com/ANI/status/1244888436755984385</t>
  </si>
  <si>
    <t>Press conference</t>
  </si>
  <si>
    <t>https://twitter.com/PTI_News/status/1242679753103953920</t>
  </si>
  <si>
    <t>mizoram 1 case yesterday</t>
  </si>
  <si>
    <t>london</t>
  </si>
  <si>
    <t>pls check mohfw website</t>
  </si>
  <si>
    <t>m.timesofindia.com/city/bhopal</t>
  </si>
  <si>
    <t>https://twitter.com/PTI_News/status/1242679669230428165?s=19</t>
  </si>
  <si>
    <t>https://jccu2.app.goo.gl/DRKjAJxuJhoR4q8W9</t>
  </si>
  <si>
    <t>Wife of Patient, ID Unknown</t>
  </si>
  <si>
    <t>https://www.daijiworld.com/news/newsDisplay.aspx?newsID=688325</t>
  </si>
  <si>
    <t>https://twitter.com/PTI_News/status/1242679753103953920?s=19</t>
  </si>
  <si>
    <t>Total number of positive cases in Maharashtra rise to 112 #COVID19 https://t.co/ZjU6CRknXg</t>
  </si>
  <si>
    <t>https://t.co/ZjU6CRknXg</t>
  </si>
  <si>
    <t>https://twitter.com/ANI/status/1242681688481660928?s=20</t>
  </si>
  <si>
    <t>Matched 28th case with JK Press Release</t>
  </si>
  <si>
    <t>Maharashtra 112 cases now</t>
  </si>
  <si>
    <t>https://twitter.com/diprjk/status/1243900478175342592</t>
  </si>
  <si>
    <t>https://twitter.com/ANI/status/1242678078138023936?s=20</t>
  </si>
  <si>
    <t>Gujarat 38 cases now</t>
  </si>
  <si>
    <t>https://twitter.com/PTI_News/status/1242681262994640896?s=19</t>
  </si>
  <si>
    <t>Medinipur East</t>
  </si>
  <si>
    <t>COVID-19: Maharashtra tally 112; five more test coronavirus positive</t>
  </si>
  <si>
    <t>Press trust of india</t>
  </si>
  <si>
    <t>Direct contact with one previously Corona positive case</t>
  </si>
  <si>
    <t>P658</t>
  </si>
  <si>
    <t>https://www.wbhealth.gov.in/uploaded_files/corona/Bulletin_West_Bengal_28.03_.2020(1)_.pdf</t>
  </si>
  <si>
    <t>Gurjat still shows 36 in website</t>
  </si>
  <si>
    <t>Gouri Bidnoor</t>
  </si>
  <si>
    <t>She was in home quarantine after retuning from Makka (Soudi) Dead in Rajiv Gandhi Hospital Bangalore</t>
  </si>
  <si>
    <t>Tv news Channels Kannada</t>
  </si>
  <si>
    <t>mizoram</t>
  </si>
  <si>
    <t>https://www.financialexpress.com/lifestyle/health/three-more-test-positive-for-covid-19-in-west-bengal/1912469/</t>
  </si>
  <si>
    <t>1 case reported in mizooram</t>
  </si>
  <si>
    <t>Pilibhut</t>
  </si>
  <si>
    <t>Aajtak.in</t>
  </si>
  <si>
    <t>aizawl</t>
  </si>
  <si>
    <t>student from netherland</t>
  </si>
  <si>
    <t>www.vanglaini.org.in</t>
  </si>
  <si>
    <t>Andhra news paper</t>
  </si>
  <si>
    <t>Returned from Holland</t>
  </si>
  <si>
    <t>Patient traveled from Dubai</t>
  </si>
  <si>
    <t>https://www.cnbctv18.com/healthcare/first-covid-19-patients-from-maharashtra-recover-set-to-go-home-5552261.htm https://www.indiatvnews.com/news/india/coronavirus-lockdown-first-covid-19-patients-pune-maharashtra-recover-601227</t>
  </si>
  <si>
    <t>Wide of P45 tested negative after two tests</t>
  </si>
  <si>
    <t>Total deceased showing in your website is 10 but according to news it is 11</t>
  </si>
  <si>
    <t>11 deceased instead of 10</t>
  </si>
  <si>
    <t>Couples</t>
  </si>
  <si>
    <t xml:space="preserve">One couple are discharged and are free to go home as second test was negative for them.. </t>
  </si>
  <si>
    <t>https://marathi.abplive.com/videos/news/pune-pune-first-corona-affected-couple-will-discharge-today-found-2nd-test-negative-754406</t>
  </si>
  <si>
    <t>BSF officer</t>
  </si>
  <si>
    <t>https://twitter.com/PTI_News/status/1243909631669235717</t>
  </si>
  <si>
    <t>From Rajasthan Govt Bulletin https://twitter.com/BollyNumbers/status/1242701384165634049/photo/1</t>
  </si>
  <si>
    <t>Patient traveled from Saudi Arabia</t>
  </si>
  <si>
    <t>https://economictimes.indiatimes.com/coronavirus https://twitter.com/ians_india/status/1242689492210929664 https://www.outlookindia.com/newsscroll/rocker-jackson-browne-tests-positive-for-coronavirus/1779256?scroll</t>
  </si>
  <si>
    <t xml:space="preserve">
</t>
  </si>
  <si>
    <t>https://www.freepressjournal.in/mumbai/latest-coronavirus-update-first-2-positive-cases-of-maharashtra-now-test-negative-for-virus?utm_campaign=fullarticle&amp;utm_medium=referral&amp;utm_source=inshorts</t>
  </si>
  <si>
    <t>Match with Guajrat Dashboard</t>
  </si>
  <si>
    <t>https://twitter.com/airnewsalerts/status/1243912552972800002</t>
  </si>
  <si>
    <t>https://twitter.com/ANI/status/1242706458170408960?s=19</t>
  </si>
  <si>
    <t>www.nhmharyana.gov.in/WriteReadData/userfiles/file/CoronaVirus/Media%20Bullitein%2028%20March%20Evening.pdf</t>
  </si>
  <si>
    <t>Total cases of Rajasthan are now 36</t>
  </si>
  <si>
    <t>Ok</t>
  </si>
  <si>
    <t>Average</t>
  </si>
  <si>
    <t>No history of foreign travel .. admitted in GMC baramullah</t>
  </si>
  <si>
    <t>Mohfw</t>
  </si>
  <si>
    <t>IFS Officer</t>
  </si>
  <si>
    <t>Aaj Tak Live</t>
  </si>
  <si>
    <t>https://twitter.com/ANI/status/1243912891742310406</t>
  </si>
  <si>
    <t>https://twitter.com/ANI/status/1242706458170408960?s=20</t>
  </si>
  <si>
    <t>Total 36 cases now in Rajasthan</t>
  </si>
  <si>
    <t xml:space="preserve">Tv9 marathi. </t>
  </si>
  <si>
    <t xml:space="preserve">The recovery hasnt been updated of Maharashtra. I saw yesterday on tv9 news channel about the recovery. Can you please cross check it. Thank you </t>
  </si>
  <si>
    <t>Belagavi</t>
  </si>
  <si>
    <t>Hchfjl</t>
  </si>
  <si>
    <t>Several</t>
  </si>
  <si>
    <t>Group infection</t>
  </si>
  <si>
    <t>https://twitter.com/drmanishjain680/status/1242497785254932481?s=19</t>
  </si>
  <si>
    <t>Patient travelled to Holland</t>
  </si>
  <si>
    <t>https://www.eastmojo.com/coronavirus-updates/2020/03/25/1st-coronavirus-case-reported-in-mizoram-2nd-in-northeast-so-far</t>
  </si>
  <si>
    <t>4 cases reported
2 of them medical staff in Bhilwara</t>
  </si>
  <si>
    <t>Pune couple who returned to Mumbai from Dubai tested negative</t>
  </si>
  <si>
    <t>https://www.news18.com/news/india/first-coronavirus-patients-from-maharashtra-recover-set-to-go-home-2550003.html</t>
  </si>
  <si>
    <t>The total tally is 36 now in Rajasthan</t>
  </si>
  <si>
    <t>https://www.tribuneindia.com/news/first-covid-19-positive-patient-in-city-60679</t>
  </si>
  <si>
    <t xml:space="preserve">Bhilwara </t>
  </si>
  <si>
    <t xml:space="preserve">Patient treated by positive doctor </t>
  </si>
  <si>
    <t xml:space="preserve">Health minister press release </t>
  </si>
  <si>
    <t>Travelled from Netherlands</t>
  </si>
  <si>
    <t>https://twitter.com/PTI_News/status/1242711801747214336?s=19</t>
  </si>
  <si>
    <t>Patient returned from Dubai</t>
  </si>
  <si>
    <t>https://www.daijiworld.com/news/newsDisplay.aspx?newsID=688388</t>
  </si>
  <si>
    <t>Came back on Mar 18th from dubai.  Hospitalized at Udupi.</t>
  </si>
  <si>
    <t xml:space="preserve">Telegram </t>
  </si>
  <si>
    <t>MultiplePatients</t>
  </si>
  <si>
    <t>Italian tourists who were tested positive early on</t>
  </si>
  <si>
    <t>https://timesofindia.indiatimes.com/city/gurgaon/11-italian-tourists-recover-from-covid-19-released/articleshow/74783201.cms</t>
  </si>
  <si>
    <t xml:space="preserve">11 Italian tourists have recovered. Please add. Thanks. </t>
  </si>
  <si>
    <t>Attended family function on 8th and 9th March and again on 18th and 19th March</t>
  </si>
  <si>
    <t>Viral Research and Diagnostic  Laboratory Report, Link: https://photos.app.goo.gl/SpAt7nGiM6ujQVwd8</t>
  </si>
  <si>
    <t>Although reported in media on 25th March, report was verified and submitted 24th March, 11 PM</t>
  </si>
  <si>
    <t>Mumbai pune</t>
  </si>
  <si>
    <t>So many</t>
  </si>
  <si>
    <t>https://www.google.com/amp/s/www.indiatoday.in/amp/india/story/maharashtra-covid-19-patients-recover-1659410-2020-03-25</t>
  </si>
  <si>
    <t>Viral Research and Diagnostic Laboratories - Link: https://photos.app.goo.gl/SpAt7nGiM6ujQVwd8</t>
  </si>
  <si>
    <t>Vaishnodevi travel with suspected case 8th March to 14th March</t>
  </si>
  <si>
    <t>Viral Research and Diagnostic Laboratories - https://photos.app.goo.gl/SpAt7nGiM6ujQVwd8</t>
  </si>
  <si>
    <t>Tv9 marathi channel</t>
  </si>
  <si>
    <t>There has been recoveries in Maharashtra. Please cross check it. Please update it. There will be more recoveries tomorrow also.</t>
  </si>
  <si>
    <t>UDUPI</t>
  </si>
  <si>
    <t xml:space="preserve"> person came from Dubai on March 18. He hails from Udupi district.
"As he was suffering from fever, he was admitted to district hospital on March 23.
</t>
  </si>
  <si>
    <t>https://twitter.com/AjitPawarSpeaks/status/1242718944571445250?s=19</t>
  </si>
  <si>
    <t>UP-GBN-16</t>
  </si>
  <si>
    <t>Two recovered in Ladakh</t>
  </si>
  <si>
    <t>https://www.outlookindia.com/newsscroll/two-coronavirus-patients-in-ladakh-recovered-fully/1778350</t>
  </si>
  <si>
    <t>Update Time Stamp</t>
  </si>
  <si>
    <t>Total Samples Tested</t>
  </si>
  <si>
    <t>Total Individuals Tested</t>
  </si>
  <si>
    <t>Total Positive Cases</t>
  </si>
  <si>
    <t>Tests conducted by Private Labs</t>
  </si>
  <si>
    <t>Press Bulletin</t>
  </si>
  <si>
    <t>Press_Release_ICMR_13March2020.pdf</t>
  </si>
  <si>
    <t>UP-GBN-17</t>
  </si>
  <si>
    <t xml:space="preserve">Two recovered in Ladakh. Please update. </t>
  </si>
  <si>
    <t>ICMR_website_update_18March_6PM_IST.pdf</t>
  </si>
  <si>
    <t>Resident of Hindupur, AP. Had returned from pilgrimage to Mecca</t>
  </si>
  <si>
    <t>https://timesofindia.indiatimes.com/city/bengaluru/75-year-old-suspected-of-covid-19-dies-in-bengaluru/articleshow/74807386.cms</t>
  </si>
  <si>
    <t>ICMR_website_update_19March_10AM_IST_V2.pdf</t>
  </si>
  <si>
    <t>ICMR_website_update_19March_6PM_IST.pdf</t>
  </si>
  <si>
    <t>ICMR_website_update_20March_10AM_IST.pdf</t>
  </si>
  <si>
    <t>UP-GBN-23</t>
  </si>
  <si>
    <t>ICMR_website_update_20March_6PM_IST.pdf</t>
  </si>
  <si>
    <t>ICMR_website_update_21March_10AM_IST.pdf</t>
  </si>
  <si>
    <t>ICMR_website_update_21March_6PM_IST.pdf</t>
  </si>
  <si>
    <t>Unable to ascertain patient number</t>
  </si>
  <si>
    <t>UP-GBN-27</t>
  </si>
  <si>
    <t>ICMR_website_update_22March_10AM_IST.pdf</t>
  </si>
  <si>
    <t>1- female &amp; 3- male</t>
  </si>
  <si>
    <t>ICMR_website_update_22March_6PM_IST.pdf</t>
  </si>
  <si>
    <t>Newspapar</t>
  </si>
  <si>
    <t xml:space="preserve">9893290054 thats my no. . I can send you the details on whatsapp </t>
  </si>
  <si>
    <t>ICMR_website_update_23March_10AM_IST.pdf</t>
  </si>
  <si>
    <t>ICMR_website_update_23March_8PM_IST.pdf</t>
  </si>
  <si>
    <t>2 from Bhilwara</t>
  </si>
  <si>
    <t>2 are medical staff from Bhilwara</t>
  </si>
  <si>
    <t>https://twitter.com/ani/status/1242706458170408960?s=21</t>
  </si>
  <si>
    <t>ICMR_website_update_24March_10AM_IST.pdf</t>
  </si>
  <si>
    <t>ICMR_website_update_24March_8PM_IST.pdf</t>
  </si>
  <si>
    <t>ICMR_website_update_25March_10AM_IST.pdf</t>
  </si>
  <si>
    <t>ICMR_website_update_25March_8PM_IST.pdf</t>
  </si>
  <si>
    <t>ICMR_website_update_27March_9AM_IST.pdf</t>
  </si>
  <si>
    <t>https://www.bhaskar.com/rajasthan/jaipur/news/jaipur-lockdown-coronavirus-positive-cases-today-updates-situation-update-for-coronavirus-covid-19-disease-in-rajasthan-jaipur-127046732.html (Source 2 which states 3 are from Bhilwara, 1 from Jodhpur)</t>
  </si>
  <si>
    <t xml:space="preserve">Couple. </t>
  </si>
  <si>
    <t>MoH Press conference with Dr. Raman G</t>
  </si>
  <si>
    <t>https://thewire.in/health/five-members-one-family-test-positive-covid-19-meerut</t>
  </si>
  <si>
    <t>1 case of corona virus in Maharashtra. A married couple recovered today</t>
  </si>
  <si>
    <t>Health minister of Maharashtra said on Marathi news channels</t>
  </si>
  <si>
    <t>https://twitter.com/PTI_News/status/1245308976440340482</t>
  </si>
  <si>
    <t>Pune couple recovered</t>
  </si>
  <si>
    <t>https://www.financialexpress.com/lifestyle/health/coronavirus-first-covid-19-patients-from-maharashtra-recover-set-to-go-home/1908665/</t>
  </si>
  <si>
    <t>ICMR_testing_update_02April_9PM_IST.pdf</t>
  </si>
  <si>
    <t>https://twitter.com/kansalrohit69/status/1243919450945884162</t>
  </si>
  <si>
    <t>ICMR_testing_update_03April_9AM_IST.pdf</t>
  </si>
  <si>
    <t xml:space="preserve">2 people from Pune have recovered. </t>
  </si>
  <si>
    <t>ICMR_testing_update_03April_9PM_IST.pdf</t>
  </si>
  <si>
    <t>https://icmr.nic.in/sites/default/files/whats_new/ICMR_testing_update_04April_9PM_IST.pdf</t>
  </si>
  <si>
    <t xml:space="preserve">What's more official than this.. we've been sendinh this since 2:30a.m. </t>
  </si>
  <si>
    <t>https://twitter.com/TelanganaHealth/status/1242724833638711296?s=19</t>
  </si>
  <si>
    <t>https://icmr.nic.in/sites/default/files/whats_new/ICMR_testing_update_05April_9PM_IST.pdf</t>
  </si>
  <si>
    <t>Coronavirus lockdown day 1 live updates | Karnataka's second COVID-19 victim is a 75-year-old woman: https://www.thehindu.com/news/national/coronavirus-live-updates-march-25-2020/article31159466.ece</t>
  </si>
  <si>
    <t>http://beta.ajitjalandhar.com/latestnews/3017734.cms</t>
  </si>
  <si>
    <t>https://icmr.nic.in/sites/default/files/whats_new/ICMR_testing_update_06April_9PM_IST.pdf</t>
  </si>
  <si>
    <t>Trusted Punjabi newspaper website</t>
  </si>
  <si>
    <t>https://twitter.com/nagarjund/status/1242731714289360897?s=19</t>
  </si>
  <si>
    <t>newindianexpress.com</t>
  </si>
  <si>
    <t>https://www.google.com/url?q=https://www.mohfw.gov.in/&amp;sa=D&amp;ust=1585130094025000&amp;usg=AFQjCNH8KP4GXlitkaAQ2MkSIJ17ME7q4w</t>
  </si>
  <si>
    <t>Patient has travel history to infected state and now by 23-03-2020 he recovered and discharged from hospital</t>
  </si>
  <si>
    <t>https://www.google.com/amp/s/www.newindianexpress.com/states/andhra-pradesh/2020/mar/23/first-novel-coronavirus-patient-in-andhra-pradesh-recovers-2120411.amp</t>
  </si>
  <si>
    <t>Positive Patient has recovered,discharged and roaming outside but there is no change in our data</t>
  </si>
  <si>
    <t>https://twitter.com/ANI/status/1243922686264274944</t>
  </si>
  <si>
    <t>Gowdibidanure</t>
  </si>
  <si>
    <t>Meccha</t>
  </si>
  <si>
    <t>https://twitter.com/sriramulubjp/status/1242694667197505537?s=19</t>
  </si>
  <si>
    <t xml:space="preserve">The news in kannada </t>
  </si>
  <si>
    <t>Journalist who attented kamal nath press conference tests positive</t>
  </si>
  <si>
    <t>Coronavirus India Updates: Coronavirus cases in India at 562, Maharashtra cases at 116 - https://economictimes.indiatimes.com/news/politics-and-nation/coronavirus-cases-in-india-live-news-latest-updates-march25/liveblog/74801993.cms</t>
  </si>
  <si>
    <t>News is at 2:17 PM</t>
  </si>
  <si>
    <t>Back from Dubai</t>
  </si>
  <si>
    <t>BHOPAL</t>
  </si>
  <si>
    <t>Father of patient number P362</t>
  </si>
  <si>
    <t>https://www.bhaskar.com/mp/bhopal/news/kamal-nath-former-madhya-pradesh-chief-minister-coronavirus-quarantine-himself-amid-mp-bhopal-coronavirus-rises-127046869.html</t>
  </si>
  <si>
    <t>Kairana Town Shamli District</t>
  </si>
  <si>
    <t>https://www.thestatesman.com/india/coronavirus-case-reported-from-shamli-1502869559.html</t>
  </si>
  <si>
    <t>Dubai returned on March 18</t>
  </si>
  <si>
    <t>https://twitter.com/the_hindu/status/1242738501344509953?s=19</t>
  </si>
  <si>
    <t>Dubai returned</t>
  </si>
  <si>
    <t>Rohtak</t>
  </si>
  <si>
    <t>She used to work with infected patient of Panipat</t>
  </si>
  <si>
    <t>https://www.amarujala.com/haryana/rohtak/corona-positive-woman-found-in-rohtak-rohtakcity-news-rtk5480426146</t>
  </si>
  <si>
    <t>This data is not showing on records please add this</t>
  </si>
  <si>
    <t>https://www.indiatoday.in/india/story/coronavirus-journalist-tests-positive-mp-kamal-nath-press-conference-1659519-2020-03-25</t>
  </si>
  <si>
    <t>Indonesian nationals and their guide from chennai</t>
  </si>
  <si>
    <t>https://twitter.com/Vijayabaskarofl/status/1242743473708486657?s=19</t>
  </si>
  <si>
    <t>One indian four foriegners total 5</t>
  </si>
  <si>
    <t>His daughter tested positive few days back</t>
  </si>
  <si>
    <t>https://twitter.com/jdjsbhopal/status/1242744030863273984?s=19</t>
  </si>
  <si>
    <t>All the news reporters who attended Kamalnath’s press conference will be quarantined. 
One of the reporters who attended the PC &amp; his daughter have been found #Covid19 positive.
Kamalnath had also met Shivraj Singh as well few days back. #Bhopal</t>
  </si>
  <si>
    <t>https://twitter.com/ANI/status/1243925736160817152</t>
  </si>
  <si>
    <t>Minister</t>
  </si>
  <si>
    <t>4-foreigner from Indonesia &amp; 1-Tourist Guide indian</t>
  </si>
  <si>
    <t>https://mobile.twitter.com/Vijayabaskarofl/status/1242743473708486657</t>
  </si>
  <si>
    <t>4 from Indonesia... 1 India</t>
  </si>
  <si>
    <t>https://twitter.com/PTI_News/status/1242746448950616064?s=19</t>
  </si>
  <si>
    <t>https://mobile.twitter.com/vijayabaskarofl?lang=en</t>
  </si>
  <si>
    <t xml:space="preserve">Patient travelled from.abroad </t>
  </si>
  <si>
    <t>Since my sister is an employee in DMC LUdhiana</t>
  </si>
  <si>
    <t>Indonesian national</t>
  </si>
  <si>
    <t>5 people found COVID-19 positive</t>
  </si>
  <si>
    <t>TN reports five fresh COVID-19 cases, says government</t>
  </si>
  <si>
    <t>Twitter @vijayabaskarofl</t>
  </si>
  <si>
    <t>Quarantined since 22/03/2020</t>
  </si>
  <si>
    <t>Patient travelled from Indonesia</t>
  </si>
  <si>
    <t xml:space="preserve"> @Vijayabaskarofl Twitter feed of health minister of TN</t>
  </si>
  <si>
    <t>https://twitter.com/mybmc/status/1242413864450326530</t>
  </si>
  <si>
    <t xml:space="preserve">The tweet (from offical bmc handle) say 2 recovered </t>
  </si>
  <si>
    <t>https://twitter.com/ANI/status/1242748217193672704?s=09</t>
  </si>
  <si>
    <t>Patient travelled from london on 17 march</t>
  </si>
  <si>
    <t>20 मार्च को पूर्व मुख्यमंत्री कमलनाथ की प्रेस कॉन्फ्रेंस में शामिल हुए थे। इसमें कमलनाथ ने इस्तीफे का ऐलान किया था। पत्रकार में संक्रमण सामने आने पर कमलनाथ ने भी खुद को आइसोलेट कर लिया है।</t>
  </si>
  <si>
    <t>Twitter handle @Vijayabaskarofl</t>
  </si>
  <si>
    <t>Cuddalore</t>
  </si>
  <si>
    <t>Positive or negative</t>
  </si>
  <si>
    <t>https://www.google.com/amp/s/www.amarujala.com/amp/chandigarh/punjab-coronavirus-live-updates-positive-case</t>
  </si>
  <si>
    <t>AP-P19</t>
  </si>
  <si>
    <t>Kurnool</t>
  </si>
  <si>
    <t>Travelled from Rajasthan</t>
  </si>
  <si>
    <t>https://twitter.com/ANI/status/1243919962701303808</t>
  </si>
  <si>
    <t>Hoshairpur</t>
  </si>
  <si>
    <t>https://timesofindia.indiatimes.com/city/vijayawada/tirupati-first-coronavirus-positive-case-reported-in-kurnool-district-aps-tally-rises-to-14/articleshow/74864401.cms</t>
  </si>
  <si>
    <t>Arrived in India from Dubai on March 18.</t>
  </si>
  <si>
    <t>AP-P14</t>
  </si>
  <si>
    <t>Macherla</t>
  </si>
  <si>
    <t>Hello. I want to contribute to the project. Please let me know if there are open positions. I'm from Karnataka. Telegram: @sythercrash</t>
  </si>
  <si>
    <t>Birbhum</t>
  </si>
  <si>
    <t>Patient travelled to Gujarat</t>
  </si>
  <si>
    <t>My area news</t>
  </si>
  <si>
    <t>Contact of AP-P10 who attended a Religious meeting in Delhi</t>
  </si>
  <si>
    <t>https://www.google.com/amp/s/www.thehindu.com/news/national/karnataka/coronavirus-udupi-records-first-positive-case/article31161050.ece/amp/</t>
  </si>
  <si>
    <t>https://twitter.com/PTI_News/status/1243938826680020993</t>
  </si>
  <si>
    <t>https://twitter.com/ArogyaAndhra/status/1244167211490496513?s=20</t>
  </si>
  <si>
    <t>Travelled to mecca</t>
  </si>
  <si>
    <t>AP-P15</t>
  </si>
  <si>
    <t>https://twitter.com/ArogyaAndhra/status/1244168189354758145?s=20</t>
  </si>
  <si>
    <t>AP-P16</t>
  </si>
  <si>
    <t>Chirala</t>
  </si>
  <si>
    <t>Duplicate Case</t>
  </si>
  <si>
    <t>4 Indonesian tourists + 1 guide. Total 5</t>
  </si>
  <si>
    <t>Travelled from Delhi, stayed at Bangla mosque</t>
  </si>
  <si>
    <t>https://twitter.com/ArogyaAndhra/status/1244190696455598080?s=20</t>
  </si>
  <si>
    <t>Journalist’s (Patients ) daughter returned from London on 17 March</t>
  </si>
  <si>
    <t>AP-P17</t>
  </si>
  <si>
    <t>MP total cases now 15 
additional report link https://sahiwal.tv/covid-19-corona-was-hit-by-journalist-was-present-in-kamal-naths-press-conference/</t>
  </si>
  <si>
    <t>Aajtak.com</t>
  </si>
  <si>
    <t>Travelled from Dubai on 1 March, Their first samples after 14 days of isolation period tested negative on Monday. The repeat samples were sent in next 24 hours on Tuesday and in that also, the couple tested negative</t>
  </si>
  <si>
    <t>https://www.livemint.com/news/india/first-coronavirus-patients-from-maharashtra-recover-set-to-go-home-11585107245119.html</t>
  </si>
  <si>
    <t>Travelled from Ongle, Contact of TS-P16</t>
  </si>
  <si>
    <t>P1007</t>
  </si>
  <si>
    <t>Couple from pune got discharged after their samples got negative tested twice</t>
  </si>
  <si>
    <t>Man travelled from Dubai to Udupi district on March 18, 2020.</t>
  </si>
  <si>
    <t>https://twitter.com/ArogyaAndhra/status/1243942706549686272</t>
  </si>
  <si>
    <t>Travelled from Dubai on 1 March, Husband of P45, Their first samples after 14 days of isolation period tested negative on Monday. The repeat samples were sent in next 24 hours on Tuesday and in that also, the couple tested negative</t>
  </si>
  <si>
    <t>AP-P18</t>
  </si>
  <si>
    <t>Got discharged today as their samples got negative tested twice</t>
  </si>
  <si>
    <t>Islampur, Sangli district</t>
  </si>
  <si>
    <t>Don't Know, 5 people</t>
  </si>
  <si>
    <t xml:space="preserve">Came back from UAE hajj , 4 patients already reported , this 5 from same family </t>
  </si>
  <si>
    <t>https://m.lokmat.com/sangli/coronavirus-nine-corona-positive-same-family-islampur-panic-sangli/</t>
  </si>
  <si>
    <t>Travelled from Mecca</t>
  </si>
  <si>
    <t>IndiaToday.in</t>
  </si>
  <si>
    <t>Total death toll is 11 now. This news confirmed the 11th case.</t>
  </si>
  <si>
    <t xml:space="preserve">Five news cases of #COVID19 positive in Tamil Nadu. Four Indonesian nationals &amp; their travel guide from Chennai tested positive at Salem Medical College. They are quarantined since March 22: Dr C Vijayabaskar, Tamil Nadu </t>
  </si>
  <si>
    <t xml:space="preserve">ANI twitter </t>
  </si>
  <si>
    <t>Five news cases of #COVID19 positive in Tamil Nadu. Four Indonesian nationals &amp; their travel guide from Chennai tested positive at Salem Medical College. They are quarantined since March 22: Dr C Vijayabaskar, Tamil Nadu Health Minister (File pic) https://t.co/fFd06PbL3m</t>
  </si>
  <si>
    <t>Tirupur</t>
  </si>
  <si>
    <t>Patient travelled to italy</t>
  </si>
  <si>
    <t>Neighbors</t>
  </si>
  <si>
    <t>Travelled to dubai on 1st march</t>
  </si>
  <si>
    <t>https://punemirror.indiatimes.com/pune/others/good-news-2-covid-19-patients-recover-to-get-discharge-as-they-test-negative-after-14-days/articleshow/74803865.cms</t>
  </si>
  <si>
    <t>https://twitter.com/TelanganaHealth/status/1243944898329317377</t>
  </si>
  <si>
    <t>Travelled from Bangkok</t>
  </si>
  <si>
    <t>https://youtu.be/p7t7oc9gO4Q</t>
  </si>
  <si>
    <t>nhmharyana.gov.in</t>
  </si>
  <si>
    <t>Patient was employed in a shop in RKT Market in Surat</t>
  </si>
  <si>
    <t>News channel</t>
  </si>
  <si>
    <t>TV9 Gujarati News Channel</t>
  </si>
  <si>
    <t>An old aged man working in Radha Krishna Market, Salapatpura area of Surat</t>
  </si>
  <si>
    <t>Divisional information of Pune</t>
  </si>
  <si>
    <t>https://twitter.com/InfoDivPune/status/1242758298786336768?s=19</t>
  </si>
  <si>
    <t>https://www.deccanherald.com/national/east-and-northeast/three-more-covid-19-cases-detected-in-west-bengal-total-goes-up-to-18-818709.html</t>
  </si>
  <si>
    <t>8 patients got discharged yesterday</t>
  </si>
  <si>
    <t>https://twitter.com/mybmc/status/1242426577247301634</t>
  </si>
  <si>
    <t>There are 12 at Kasturba in Mumbai who have tested -ve twice of which 8 got discharged ysterday</t>
  </si>
  <si>
    <t>https://twitter.com/SreyashiDey/status/1244492448232964097</t>
  </si>
  <si>
    <t>Haryanahealth.nic.in</t>
  </si>
  <si>
    <t>Click the ticker in red</t>
  </si>
  <si>
    <t>17 cases total in Haryana</t>
  </si>
  <si>
    <t>KA-P77</t>
  </si>
  <si>
    <t>Nanjangud</t>
  </si>
  <si>
    <t>All the patients were contacts of Patient-52 (P-52), a 35-year-old man.</t>
  </si>
  <si>
    <t>P689</t>
  </si>
  <si>
    <t>Total 12 have tested -ve in Mumbai of which 8 were released yesterday as per BMC press release on Twitter</t>
  </si>
  <si>
    <t>https://twitter.com/TOIBengaluru/status/1243941581465341953</t>
  </si>
  <si>
    <t>Patient travelled to Bangkok</t>
  </si>
  <si>
    <t>Local news</t>
  </si>
  <si>
    <t>Na</t>
  </si>
  <si>
    <t>Tas</t>
  </si>
  <si>
    <t>From canada</t>
  </si>
  <si>
    <t>KA-P78</t>
  </si>
  <si>
    <t>https://www.financialexpress.com/lifestyle/health/coronavirus-54-year-old-covid-19-patient-dies-in-tamil-nadu/1908599/</t>
  </si>
  <si>
    <t xml:space="preserve">Patient traveled from UK, lives in Sector 13 Sonipat, 15 members of the house under quarantine </t>
  </si>
  <si>
    <t>https://timesofindia.indiatimes.com/city/chandigarh/medical-college-girl-tested-coronavirus-positive-in-sonipat/articleshow/74750299.cms</t>
  </si>
  <si>
    <t>KA-P79</t>
  </si>
  <si>
    <t xml:space="preserve">I have seen the test report as well, its a confirmed case </t>
  </si>
  <si>
    <t xml:space="preserve">BANGALORE </t>
  </si>
  <si>
    <t>COVID 19</t>
  </si>
  <si>
    <t>Total case in UP is now 38</t>
  </si>
  <si>
    <t>https://www.bhaskar.com/uttar-pradesh/lucknow/news/up-coronavirus-outbreak-live-corona-virus-cases-in-varanasi-lucknow-kanpur-agra-allahabad-ghaziabad-covid-19-cases-death-toll-latest-news-and-updates-127046488.html</t>
  </si>
  <si>
    <t>https://www.bhaskar.com/mp/indore/news/madhya-pradesh-mp-coronavirus-covid-19-cases-death-today-updates-ujjian-women-dies-of-novel-corona-virus-127046993.html</t>
  </si>
  <si>
    <t>KA-P80</t>
  </si>
  <si>
    <t>62 years old tested positive for #coronavirus in #Surat. #Gujarat #fightagainstcorona https://t.co/Gs6vVdmtCo</t>
  </si>
  <si>
    <t>Travelled to Bankok</t>
  </si>
  <si>
    <t>https://www.bhaskar.com/amp/chhattisgarh/raipur/news/bhilai-coronavirus-outbreak-live-corona-virus-cases-in-chhattisgarh-raipur-bhilai-bilaspur-korba-covid-19-cases-death-toll-latest-news-and-updates-127046709.html?__twitter_impression=true</t>
  </si>
  <si>
    <t>KA-P81</t>
  </si>
  <si>
    <t>2nd Covid Case in Chhattisgarh</t>
  </si>
  <si>
    <t>Contact of covid patient</t>
  </si>
  <si>
    <t>https://twitter.com/kansalrohit69/status/1242775064287698944?s=20</t>
  </si>
  <si>
    <t>Pharmaceutical industry, All the patients were contacts of Patient-52 (P-52), a 35-year-old man.</t>
  </si>
  <si>
    <t>https://youtu.be/HvJ_s60zZ48</t>
  </si>
  <si>
    <t>Wife of P983</t>
  </si>
  <si>
    <t>P983</t>
  </si>
  <si>
    <t>https://twitter.com/the_hindu/status/1243937025528434688</t>
  </si>
  <si>
    <t>Brother-in-law of P983</t>
  </si>
  <si>
    <t>#COVID19
#JammuAndKashmir 
4 more persons,  all from Bandipora, tested positive today. Preliminary  findings suggest they were close contacts of Srinagar patient who tested positive yesterday. All 5 reported to have participated together in religious event @diprjk</t>
  </si>
  <si>
    <t>https://twitter.com/kansalrohit69/status/1242775064287698944?s=19</t>
  </si>
  <si>
    <t>From Srinagar patient- 4 people</t>
  </si>
  <si>
    <t>राज्य में पहली मौत: उज्जैन में 65 वर्षीय महिला ने दम तोड़ा, 6 जिलों में कुल 15 लोग संक्रमित https://f87kg.app.goo.gl/knPPBYcnipguky7o6 ऐसी ही ताज़ातरीन खबरों के लिए डाउनलोड करें https://play.google.com/store/apps/details?id=com.ak.ta.dainikbhaskar.activity</t>
  </si>
  <si>
    <t xml:space="preserve">4 Indonesian National &amp; one guide from Chennai </t>
  </si>
  <si>
    <t>There is 4 Indonesian National &amp; one one tourist guide from india</t>
  </si>
  <si>
    <t>Twitter page of TN Health Minister Dr.C.Vijayabhaskar. Twitter - @Vijayabaskarofl</t>
  </si>
  <si>
    <t>Please update</t>
  </si>
  <si>
    <t>Patient came from Delhi a week earlier and has now been quarantined at naharlagun</t>
  </si>
  <si>
    <t xml:space="preserve">District Medical officer </t>
  </si>
  <si>
    <t>https://www.google.com/amp/s/www.bhaskar.com/amp/chhattisgarh/raipur/news/bhilai-coronavirus-outbreak-live-corona-virus-cases-in-chhattisgarh-raipur-bhilai-bilaspur-korba-covid-19-cases-death-toll-latest-news-and-updates-127046709.htmlq</t>
  </si>
  <si>
    <t>News state</t>
  </si>
  <si>
    <t>https://punemirror.indiatimes.com/pune/others/good-news-2-covid-19-patients-recover-to-get-discharge-as-they-test-negative-after-14-days/articleshow/</t>
  </si>
  <si>
    <t>https://indianexpress.com/article/cities/kolkata/west-bengal-15-more-test-positive-highest-single-day-jump-takes-count-to-37-6341172/?346346346</t>
  </si>
  <si>
    <t>https://twitter.com/PTI_News/status/1242777490411548672?s=19</t>
  </si>
  <si>
    <t>RAJNANDGAON</t>
  </si>
  <si>
    <t>Traveled from abroad</t>
  </si>
  <si>
    <t>Ibc news ( regional news channel)</t>
  </si>
  <si>
    <t>Lakhisarai</t>
  </si>
  <si>
    <t>Traveled to UK</t>
  </si>
  <si>
    <t>https://lalluram.com/?p=247649</t>
  </si>
  <si>
    <t>https://twitter.com/IPRD_Bihar/status/1243961823411318784</t>
  </si>
  <si>
    <t>UJJAIN</t>
  </si>
  <si>
    <t>https://timesofindia.indiatimes.com/city/patna/bihar-reports-11th-covid-19-positive-case/articleshow/74869844.cms</t>
  </si>
  <si>
    <t>Patient travelled to Spain</t>
  </si>
  <si>
    <t>Ambala</t>
  </si>
  <si>
    <t>https://timesofindia.indiatimes.com/india/coronavirus-india-lockdown-news-live-updates-total-number-of-covid-19-india-cases-25-march-2020/liveblog/74801821.cms#post1</t>
  </si>
  <si>
    <t>resident of Ram Nagar village in Patiala, Punjab, on Ambala-Patiala border. He has recent travel history to Nepal. He was admitted to hospital on March 26</t>
  </si>
  <si>
    <t>https://twitter.com/ANI/status/1243955085077438465?s=20</t>
  </si>
  <si>
    <t>Recently returned from Amsterdam</t>
  </si>
  <si>
    <t>Returned from London on march 12.</t>
  </si>
  <si>
    <t>https://punemirror.indiatimes.com/pune/civic/three-new-cases-emerge-in-city-one-remains-critical/articleshow/74799709.cms</t>
  </si>
  <si>
    <t>contacts of earlier positive cases of #COVID19 &amp; have no travel history</t>
  </si>
  <si>
    <t>https://twitter.com/ANI/status/1243999164687454209?s=20</t>
  </si>
  <si>
    <t>In isolation at Naidu hospital since mar 23.</t>
  </si>
  <si>
    <t>https://twitter.com/ANI/status/1243999284283846658?s=20</t>
  </si>
  <si>
    <t xml:space="preserve">Raipur </t>
  </si>
  <si>
    <t>Thailand bangkok</t>
  </si>
  <si>
    <t>https://www.google.co.in/amp/s/www.bhaskar.com/amp/chhattisgarh/raipur/news/bhilai-coronavirus-outbreak-live-corona-virus-cases-in-chhattisgarh-raipur-bhilai-bilaspur-korba-covid-19-cases-death-toll-latest-news-and-updates-127046709.html</t>
  </si>
  <si>
    <t>https://www.ibc24.in/news/found-two-new-patent-in-chhattisgarh-total-3-positive-case-in-state-73794?utm_campaign=push&amp;utm_medium=push&amp;utm_source=feedify</t>
  </si>
  <si>
    <t>https://www.hindustantimes.com/india-news/maharashtra-coronavirus-cases-jump-to-52-5-patients-recover/story-GZLY8He88yiZxMMHNRbWHL.html</t>
  </si>
  <si>
    <t xml:space="preserve">Chikballapur </t>
  </si>
  <si>
    <t>https://www.news18.com/news/india/karnataka-must-prepare-for-1-lakh-coronavirus-cases-says-deputy-cm-as-second-death-reported-2550811.html</t>
  </si>
  <si>
    <t>Patient travelled to Thailand</t>
  </si>
  <si>
    <t>https://www.bhaskar.com/chhattisgarh/raipur/news/bhilai-coronavirus-outbreak-live-corona-virus-cases-in-chhattisgarh-raipur-bhilai-bilaspur-korba-covid-19-cases-death-toll-latest-news-and-updates-127046709.html</t>
  </si>
  <si>
    <t>Danik Bhaskar (Local Newspaper)</t>
  </si>
  <si>
    <t>Returned from spain</t>
  </si>
  <si>
    <t>https://www.amarujala.com/dehradun/coronavirus-in-uttarakhand-5th-corona-positive-case-reported-in-youth-who-return-from-spain</t>
  </si>
  <si>
    <t>Npg.news</t>
  </si>
  <si>
    <t>Kotdwara</t>
  </si>
  <si>
    <t>Came from spain</t>
  </si>
  <si>
    <t>https://khabaruttarakhand.com/111big-news-from-uttarakhand-corona-confirmed-in-28-year-old-youth-brothers-report-yet-to-come/</t>
  </si>
  <si>
    <t>https://www.amarujala.com/madhya-pradesh/corona-virus-women-dead-in-ujjain-who-was-found-positive?src=top-lead</t>
  </si>
  <si>
    <t>https://twitter.com/PTI_News/status/1242790242442067969?s=19</t>
  </si>
  <si>
    <t>https://mobile.twitter.com/ANI/status/1244118188737957894</t>
  </si>
  <si>
    <t>Travelled to London</t>
  </si>
  <si>
    <t>https://www.indiatvnews.com/amp/news/india/covid-19-chhattisgarh-coronavirus-positive-cases-raipur-rajnandgaon-total-rises-to-3-601415?__twitter_impression=true</t>
  </si>
  <si>
    <t>https://twitter.com/PTI_News/status/1244122218440736768?s=20</t>
  </si>
  <si>
    <t>https://twitter.com/TOIMumbai/status/1244122210890960896?s=20</t>
  </si>
  <si>
    <t>4 more persons,  all from Bandipora, tested positive today. Preliminary  findings suggest they were close contacts of Srinagar patient who tested positive yesterday. All 5 reported to have participated together in religious event</t>
  </si>
  <si>
    <t>https://twitter.com/kansalrohit69/status/1242775064287698944?s=21</t>
  </si>
  <si>
    <t>Ernakulam (3),  Kozhikode (1), Palakkad(2), pathanamtitta(2), idukki (1)</t>
  </si>
  <si>
    <t>Any kerala media's and CM press conference</t>
  </si>
  <si>
    <t xml:space="preserve">Banglore </t>
  </si>
  <si>
    <t xml:space="preserve">From health minister </t>
  </si>
  <si>
    <t>Madhya pradesh</t>
  </si>
  <si>
    <t>Women sccubles to Covid19</t>
  </si>
  <si>
    <t>4 from dubai</t>
  </si>
  <si>
    <t>https://twitter.com/nikhilnarayanan/status/1242792043312599041?s=19</t>
  </si>
  <si>
    <t>https://www.prajavani.net/amp/district/udupi/covid-19-case-positive-in-udupi-714998</t>
  </si>
  <si>
    <t xml:space="preserve">Submitting for first time, excuse me for errors or duplication </t>
  </si>
  <si>
    <t>Ujjain (Was detected in Indore)</t>
  </si>
  <si>
    <t>https://www.amarujala.com/madhya-pradesh/corona-virus-women-dead-in-ujjain-who-was-found-positive</t>
  </si>
  <si>
    <t xml:space="preserve">https://dbpost.com/mp-coronavirus-cases-updates-first-death-in-state-due-to-covid-19/
</t>
  </si>
  <si>
    <t>5 new cases reported in Delhi, as per Arvind Kejriwal</t>
  </si>
  <si>
    <t>https://www.ndtv.com/india-news/coronavirus-5-new-cases-in-24-hours-in-delhi-arvind-kejriwal-urges-people-to-follow-restrictions-2200635  Shared via NDTV News App (Android - ndtv.com/android | iPhone - ndtv.com/iPhone )</t>
  </si>
  <si>
    <t>TV9 Gujarati news channel.</t>
  </si>
  <si>
    <t>GoK direct ( kerala government official app)</t>
  </si>
  <si>
    <t>5 new cases reported by Chief Minister</t>
  </si>
  <si>
    <t>All 5 are family members.. CM Arvind Kejriwal just reported it on FB live..</t>
  </si>
  <si>
    <t>Delhi CM Arvind Kejriwal FB live recently</t>
  </si>
  <si>
    <t>https://mp.punjabkesari.in/national/news/first-death-from-corona-in-mp-65-year-old-woman-dies-in-ujjain-1142128</t>
  </si>
  <si>
    <t xml:space="preserve">2 recover </t>
  </si>
  <si>
    <t>https://mobile.twitter.com/ANI/status/1242792363975532546?utm_campaign=fullarticle&amp;utm_medium=referral&amp;utm_source=inshorts</t>
  </si>
  <si>
    <t>5 new pisitive</t>
  </si>
  <si>
    <t>Regional News Channel</t>
  </si>
  <si>
    <t>10 new Case in Karnataka
Total case: 51</t>
  </si>
  <si>
    <t>Aaj tak, kannada news</t>
  </si>
  <si>
    <t>Duggada, Pauri Garhwal</t>
  </si>
  <si>
    <t>https://www.amarujala.com/amp/dehradun/coronavirus-in-uttarakhand-5th-corona-positive-case-reported-in-youth-who-return-from-spain</t>
  </si>
  <si>
    <t>London</t>
  </si>
  <si>
    <t>https://cgjanadesh.com/2-new-corona-patients-in-chhattisgarh-3-cases-reported-so-far/</t>
  </si>
  <si>
    <t>2nd case of Chhattisgarh</t>
  </si>
  <si>
    <t>3rd case of Chhattisgarh</t>
  </si>
  <si>
    <t>2 more cases detected in Chattisgarh.. total of 3</t>
  </si>
  <si>
    <t>Updated cases are 31..form official punjab health department site</t>
  </si>
  <si>
    <t>https://www.bhaskar.com/mp/indore/news/ujjain-coronavirus-lockdown-curfew-corona-virus-covid-19-positive-cases-in-madhya-pradesh-mp-ujjain-latest-news-updates-127046721.html</t>
  </si>
  <si>
    <t>IPD patient at of Bangar Hospital</t>
  </si>
  <si>
    <t>https://mobile.twitter.com/ANI/status/1244115714698399744</t>
  </si>
  <si>
    <t>Return from Thailand</t>
  </si>
  <si>
    <t>https://www.patrika.com/rajnandgaon-news/second-positive-patient-of-corona-found-in-chhattisgarh-5929380/</t>
  </si>
  <si>
    <t>https://twitter.com/ANI/status/1244131570887192576</t>
  </si>
  <si>
    <t>https://www.outlookindia.com/website/story/india-news-coronavirus-outbreak-live-updates-india-in-lockdown-us-records-10000-new-cases-libya-its-first/349385</t>
  </si>
  <si>
    <t>https://gujcovid19.gujarat.gov.in/uploads/pressbrief2903292020020428665.pdf</t>
  </si>
  <si>
    <t>Patient is dead</t>
  </si>
  <si>
    <t>Travelled from Mumbai</t>
  </si>
  <si>
    <t>Thrissur, thiruvananthapuram</t>
  </si>
  <si>
    <t>https://www.google.com/amp/s/timesofindia.indiatimes.com/india/coronavirus-india-lockdown-news-live-updates-total-number-of-covid-19-india-cases-25-march-2020/amp_liveblog/74801821.cms</t>
  </si>
  <si>
    <t>Any</t>
  </si>
  <si>
    <t>https://www.indiatoday.in/india/story/madhya-pradesh-reports-first-death-due-to-covid-19-1659650-2020-03-25</t>
  </si>
  <si>
    <t>https://twitter.com/PTI_News/status/1242790242442067969?s=20</t>
  </si>
  <si>
    <t>https://twitter.com/kansalrohit69/status/1244152780719132672</t>
  </si>
  <si>
    <t>https://www.indiatvnews.com/news/india/covid-19-chhattisgarh-coronavirus-positive-cases-raipur-rajnandgaon-total-rises-to-3-601415</t>
  </si>
  <si>
    <t xml:space="preserve">2 more cases in chattisgarh </t>
  </si>
  <si>
    <t>: https://www.mohfw.gov.in/</t>
  </si>
  <si>
    <t>Facebook friend</t>
  </si>
  <si>
    <t>Kashmir</t>
  </si>
  <si>
    <t>Badgam</t>
  </si>
  <si>
    <t>IN J&amp;K 10 are active +ive and 1 has recovered total=11....</t>
  </si>
  <si>
    <t>follow https://twitter.com/diprjk for j&amp;k corona updates</t>
  </si>
  <si>
    <t>Video surfaced by kasturba</t>
  </si>
  <si>
    <t>Kasturba hospital has posted a video</t>
  </si>
  <si>
    <t>Foreigner from Dubai</t>
  </si>
  <si>
    <t>Manorama News</t>
  </si>
  <si>
    <t>Total Andhra Cases are 9 as per Ministry</t>
  </si>
  <si>
    <t>Friends</t>
  </si>
  <si>
    <t>Baramula</t>
  </si>
  <si>
    <t>Total Andhra Cases are 128 (125+3) as per Ministry</t>
  </si>
  <si>
    <t>Kotdwar</t>
  </si>
  <si>
    <t>https://www.rajyasameeksha.com/uttarakhand/10811-pauri-garhwal-youth-found-coronavirus-positiveBREAKING</t>
  </si>
  <si>
    <t>Travelled from Philippines</t>
  </si>
  <si>
    <t>https://twitter.com/ANI/status/1244184712882442240</t>
  </si>
  <si>
    <t>UP-GBN-28</t>
  </si>
  <si>
    <t>Local transmission from his mother</t>
  </si>
  <si>
    <t>VTV Gujarati news channel</t>
  </si>
  <si>
    <t>His mother reported positive yesterday but None has a foreign travel history</t>
  </si>
  <si>
    <t>https://twitter.com/ANINewsUP/status/1244190714776322048?s=20</t>
  </si>
  <si>
    <t>UP-GBN-22</t>
  </si>
  <si>
    <t>https://twitter.com/PTI_News/status/1242811383743315970?s=19</t>
  </si>
  <si>
    <t xml:space="preserve">Patient traveled to Thailand </t>
  </si>
  <si>
    <t>https://timesofindia.indiatimes.com/city/raipur/two-more-positive-cases-reported-in-chhattisgarh-taking-total-number-of-covid-19-to-3-in-state/articleshow/74814186.cms</t>
  </si>
  <si>
    <t>Patient traveled to Thailand and was already in home isolation</t>
  </si>
  <si>
    <t>UP-GBN-29</t>
  </si>
  <si>
    <t>https://m.timesofindia.com/india/coronavirus-second-death-in-delhi-3rd-in-mumbai-slight-dip-in-new-cases/articleshow/74801637.cms</t>
  </si>
  <si>
    <t>8 patients where recovered and discharged from mumbai on 24th March something. Link is shared above. But covid19india.org don't show the true value for Maharashtra</t>
  </si>
  <si>
    <t>UP-GBN-30</t>
  </si>
  <si>
    <t>Community transmission</t>
  </si>
  <si>
    <t>Local News</t>
  </si>
  <si>
    <t>Rajnandgaon, raipur</t>
  </si>
  <si>
    <t>1 patient travelled to thailand 
1 london</t>
  </si>
  <si>
    <t>Dainikbhaskar.in</t>
  </si>
  <si>
    <t>https://twitter.com/PTI_News/status/1244212572712103936?s=20</t>
  </si>
  <si>
    <t>RAJNANDGOAN</t>
  </si>
  <si>
    <t>Travel history to THAILAND</t>
  </si>
  <si>
    <t>https://mobile.twitter.com/IBC24News/status/1242800603215958018</t>
  </si>
  <si>
    <t>RAIPUR</t>
  </si>
  <si>
    <t>http://qkopy.xyz/prdkerala</t>
  </si>
  <si>
    <t>From government of kerala covid app 
Total 112 cases
12 recovered</t>
  </si>
  <si>
    <t>BHIWANI</t>
  </si>
  <si>
    <t>Hey, How we can help. We are managing 1 Billion + watch time on YT every month.</t>
  </si>
  <si>
    <t>Connect me with whatsapp +91-99415-54321</t>
  </si>
  <si>
    <t>Waiting for your message over whatsapp bro</t>
  </si>
  <si>
    <t>One of gwalior chetakpuri. And 2nd one came from shivpuri to gwalior</t>
  </si>
  <si>
    <t>Please ensure the patient are on positive border line</t>
  </si>
  <si>
    <t>Local Journalist</t>
  </si>
  <si>
    <t xml:space="preserve">Aligarh. </t>
  </si>
  <si>
    <t>https://m.timesofindia.com/city/agra/three-tested-positive-at-aligarhs-jnmc/articleshow/74799052.cms</t>
  </si>
  <si>
    <t>Travelled from Bahamas</t>
  </si>
  <si>
    <t>https://twitter.com/ANI/status/1244239582415032322</t>
  </si>
  <si>
    <t>Aligarh</t>
  </si>
  <si>
    <t>Contact with one of the three positive patients</t>
  </si>
  <si>
    <t>Maradu</t>
  </si>
  <si>
    <t>Travelled from Dubai Emirates EK 568 landed at Kozhikode</t>
  </si>
  <si>
    <t>https://twitter.com/ANI/status/1244242532134838273</t>
  </si>
  <si>
    <t>https://english.mathrubhumi.com/mobile/news/kerala/9-new-covid-19-positive-cases-in-kerala-112-under-treatment-1.4643353</t>
  </si>
  <si>
    <t>https://t.me/COVID19_Kerala/280</t>
  </si>
  <si>
    <t>https://www.facebook.com/CollectorKNR/posts/2847858138644355</t>
  </si>
  <si>
    <t>https://www.akilanews.com/Rajkot_news/Detail/25-03-2020/129786</t>
  </si>
  <si>
    <t>For Gujarat total case are 47 but portal still shows 38</t>
  </si>
  <si>
    <t xml:space="preserve">Warangal </t>
  </si>
  <si>
    <t xml:space="preserve">College </t>
  </si>
  <si>
    <t xml:space="preserve">Private </t>
  </si>
  <si>
    <t>Confirmed Corona case</t>
  </si>
  <si>
    <t>I want to know</t>
  </si>
  <si>
    <t>https://m.hindustantimes.com/delhi-news/5-more-coronavirus-cases-in-delhi-says-arvind-kejriwal-follows-up-with-a-request/story-upAJq54uosw5N0vrGjgZPP_amp.html</t>
  </si>
  <si>
    <t>Travelled from Sharjah AIr India express IX 354 landed at Kozhikode</t>
  </si>
  <si>
    <t>https://twitter.com/timesofindia/status/1242829434664546304?s=20</t>
  </si>
  <si>
    <t>Spotted</t>
  </si>
  <si>
    <t xml:space="preserve">You are trying to make money out of this by creating website.. Making use of people's fear </t>
  </si>
  <si>
    <t>https://www.google.com/url?q=https://www.mohfw.gov.in/&amp;sa=D&amp;ust=1585153884845000&amp;usg=AFQjCNGS2E2XlPbWHtYq91pmKq4sBmgbmg</t>
  </si>
  <si>
    <t>Travelled from Dubai Emirates EK 568 landed at BAngalore</t>
  </si>
  <si>
    <t>2 cases Raipur and Rajnandgaon</t>
  </si>
  <si>
    <t>Temple Gate</t>
  </si>
  <si>
    <t>https://m.timesofindia.com/city/bengaluru/75-year-old-suspected-of-covid-19-dies-in-bengaluru/articleshow/74807386.cms</t>
  </si>
  <si>
    <t>Travelled from Dubai Air India AI 938 landed at Kozhikode</t>
  </si>
  <si>
    <t>Covid -19 Suspected death to be confirmed After test result</t>
  </si>
  <si>
    <t>She has a travel history according to the source</t>
  </si>
  <si>
    <t>https://www.google.com/amp/s/indianexpress.com/article/coronavirus/ludhiana-woman-who-hid-travel-history-tests-positive-in-primary-test-two-physicians-isolated-6330855/lite/</t>
  </si>
  <si>
    <t>Patient is the son of a diseased. No travel history</t>
  </si>
  <si>
    <t>news18.com</t>
  </si>
  <si>
    <t>Patient travelled from delhi</t>
  </si>
  <si>
    <t>https://twitter.com/Vijayabaskarofl?s=20</t>
  </si>
  <si>
    <t>Patient declared corona negative will be discharged in two days</t>
  </si>
  <si>
    <t>https://www.vtvgujarati.com/news-details/coronavirus-cases-in-gujarat-rise-to-39-health-principal-secretary-jayanti-ravi</t>
  </si>
  <si>
    <t>Total 4 cases in Rajkot</t>
  </si>
  <si>
    <t>South Africa</t>
  </si>
  <si>
    <t>No news yet</t>
  </si>
  <si>
    <t xml:space="preserve">My neighbour has been tested positive. A govt doc has been circulated to announce the sealing of the society - ATS Dolce, Zeta1. My neighbour is admitted to GIMS. He was in self quarantine for 3 days then at the hospital while the test result was awaited. I am not sure about his other travel movements. </t>
  </si>
  <si>
    <t>Additional details about existing patient</t>
  </si>
  <si>
    <t>https://twitter.com/mybmc/status/1242770495570735105</t>
  </si>
  <si>
    <t>Tamilnadu patient no 2 --Patient traveled from delhi to chennai</t>
  </si>
  <si>
    <t>https://publish.twitter.com/?query=https%3A%2F%2Ftwitter.com%2FVijayabaskarofl%2Fstatus%2F1242841446975070215&amp;widget=Tweet</t>
  </si>
  <si>
    <t>Its based from TN health minister's official Twitter handle</t>
  </si>
  <si>
    <t>Travelled from Washington</t>
  </si>
  <si>
    <t>https://mobile.twitter.com/THAndhra/status/1242846173204889600</t>
  </si>
  <si>
    <t>Travelled from Dubai Air India IX 346 landed at Kozhikode</t>
  </si>
  <si>
    <t>#Update: TN’s second positive case for corona who traveled from Delhi &amp;  undergoing treatment in #RGGH is recovering well. He is declared corona negative after two subsequent mandatory tests. He will be discharged in 2 days.@MoHFW_INDIA @CMOTamilNadu #vijayabaskar</t>
  </si>
  <si>
    <t>https://twitter.com/Vijayabaskarofl/status/1242841446975070215?s=09</t>
  </si>
  <si>
    <t>Travelled from USA ( Washington)</t>
  </si>
  <si>
    <t>https://twitter.com/ArogyaAndhra/status/1242842210132992001?s=19</t>
  </si>
  <si>
    <t>No travel history reported</t>
  </si>
  <si>
    <t>KL-KN-P35</t>
  </si>
  <si>
    <t>Transmission by a doctor</t>
  </si>
  <si>
    <t>Government of Rajasthan press release</t>
  </si>
  <si>
    <t>Travelled from Dubai Emirates EK 532 landed at Kochi</t>
  </si>
  <si>
    <t xml:space="preserve">Government press release </t>
  </si>
  <si>
    <t xml:space="preserve">Vijayawada </t>
  </si>
  <si>
    <t xml:space="preserve">Travelled from USA </t>
  </si>
  <si>
    <t>http://hmfw.ap.gov.in/covid_dashboard.aspx</t>
  </si>
  <si>
    <t>Contact with primary patient</t>
  </si>
  <si>
    <t>Tv</t>
  </si>
  <si>
    <t xml:space="preserve">Vijaywada </t>
  </si>
  <si>
    <t>Travelled from Delhi , he stayed in Nizamuddin mosque Delhi with 20 people for 2 days , travelled in Duronto express S8 Seat  no 48 on 18-03-2020</t>
  </si>
  <si>
    <t xml:space="preserve">Washington to Vijayawada </t>
  </si>
  <si>
    <t>https://youtu.be/WUmXDqyzq7c</t>
  </si>
  <si>
    <t>guntur</t>
  </si>
  <si>
    <t>coming from washington</t>
  </si>
  <si>
    <t>v6 news</t>
  </si>
  <si>
    <t>Travelled from saudi</t>
  </si>
  <si>
    <t>Www.tv9news.com</t>
  </si>
  <si>
    <t>Tv9 telugu news</t>
  </si>
  <si>
    <t>Patient Travelled to Saudi Arabia</t>
  </si>
  <si>
    <t>TV9 Telugu News</t>
  </si>
  <si>
    <t xml:space="preserve">Hyderabad </t>
  </si>
  <si>
    <t xml:space="preserve">3yrs baby from Saudi </t>
  </si>
  <si>
    <t>https://youtu.be/Q6QR4979KIQ</t>
  </si>
  <si>
    <t>Their family members also positive 2 days back</t>
  </si>
  <si>
    <t xml:space="preserve">Patient came from US and travelled to vijaywada airindia flight 16b seat </t>
  </si>
  <si>
    <t xml:space="preserve">News </t>
  </si>
  <si>
    <t>Patient came from delhi</t>
  </si>
  <si>
    <t>He stayed in Delhi and return back</t>
  </si>
  <si>
    <t>Patient came from Delhi to guntur duranto express</t>
  </si>
  <si>
    <t>Ntv Telugu News</t>
  </si>
  <si>
    <t xml:space="preserve">Sandesh News channel </t>
  </si>
  <si>
    <t>Qatar, Istanbul. Doha, Amsterdam</t>
  </si>
  <si>
    <t>https://www.google.com/amp/s/m.economictimes.com/news/politics-and-nation/50-year-old-man-tests-positive-for-coronavirus-in-mizoram-second-case-in-northeast/amp_articleshow/74807570.cms</t>
  </si>
  <si>
    <t>https://twitter.com/DeepalTrevedie/status/1242854153744977922?s=19</t>
  </si>
  <si>
    <t>Trivandrum / Thiruvanathapuram</t>
  </si>
  <si>
    <t>Foreigner from Italy</t>
  </si>
  <si>
    <t>http://dhs.kerala.gov.in/wp-content/uploads/2020/03/bule_25032020.pdf</t>
  </si>
  <si>
    <t>Please update other data also in this. Other details also there. Daily bulletin updates around 8pm everyday only for Kerala</t>
  </si>
  <si>
    <t>https://twitter.com/ANI/status/1242826327469645824</t>
  </si>
  <si>
    <t>What app</t>
  </si>
  <si>
    <t>Active covid</t>
  </si>
  <si>
    <t>https://www.google.com/url?q=https://www.mohfw.gov.in/&amp;sa=D&amp;ust=1585158832809000&amp;usg=AFQjCNF4jCA82rS4_OS7xZqtBWjOvZ32KQ</t>
  </si>
  <si>
    <t>Jhunjhunu &amp; Bhilwara</t>
  </si>
  <si>
    <t>https://twitter.com/zeerajasthan_/status/1242844249055354882?s=19</t>
  </si>
  <si>
    <t>Health worker</t>
  </si>
  <si>
    <t>https://twitter.com/ANI/status/1242855676449153024?ref_src=twsrc%5Etfw%7Ctwcamp%5Etweetembed&amp;ref_url=https%3A%2F%2Feconomictimes.indiatimes.com%2Fnews%2Fpolitics-and-nation%2Fcoronavirus-cases-in-india-live-news-latest-updates-march25%2Fliveblog%2F74801993.cms</t>
  </si>
  <si>
    <t>KL-PL-P5</t>
  </si>
  <si>
    <t>2 coronavirus positive cases reported in Telangana today, taking total positive cases in the state to 41. The first case, a woman in Hyderabad, is the family/primary contact of a positive case. Second case, a 3-yr-old boy, has a travel history to Saudi Arabia: Government of Telangana</t>
  </si>
  <si>
    <t>Travelled from Dubai landed at Kochi airport</t>
  </si>
  <si>
    <t xml:space="preserve">Ahmedabad </t>
  </si>
  <si>
    <t>Www.divyabhaskar.com</t>
  </si>
  <si>
    <t>https://www.facebook.com/DISTRICTCOLLECTORPALAKKAD/posts/566083847369350</t>
  </si>
  <si>
    <t>KL-TV-R10</t>
  </si>
  <si>
    <t>Srikahalashiti, tirupathi</t>
  </si>
  <si>
    <t xml:space="preserve">Student came to India </t>
  </si>
  <si>
    <t>Our local news channel</t>
  </si>
  <si>
    <t>Carona positive</t>
  </si>
  <si>
    <t>Recovered patients in Kerala are total 12 (3cases on February+ 3cases last week+ 6 cases on 25-3-2020)
Current status
Total positive- 118
Indian national-110
Foreign national- 8
Active cases-106
Recovered-12</t>
  </si>
  <si>
    <t>Shared from GoK Direct  (25 Mar 2020 at 9:52 PM)  authentic information directly from Government of Kerala, GoK Direct App. http://qkopy.xyz/prdkerala</t>
  </si>
  <si>
    <t>https://twitter.com/GujHFWDept/status/1242856706062692352?s=19</t>
  </si>
  <si>
    <t>https://economictimes.indiatimes.com/news/politics-and-nation/68-year-old-man-dies-of-coronavirus-in-kerala-second-death-in-state-govt/articleshow/74905482.cms</t>
  </si>
  <si>
    <t>Trends</t>
  </si>
  <si>
    <t>KL-ML-P9</t>
  </si>
  <si>
    <t>Patient from Delhi, reported at Chennai</t>
  </si>
  <si>
    <t>https://twitter.com/Vijayabaskarofl/status/1242841446975070215?s=20</t>
  </si>
  <si>
    <t>Location</t>
  </si>
  <si>
    <t>Travelled from Dubai Spice Jet SG 054</t>
  </si>
  <si>
    <t>Demographics</t>
  </si>
  <si>
    <t>https://www.facebook.com/malappuramcollector/posts/3182931485085603</t>
  </si>
  <si>
    <t>Patient travel to Saudi</t>
  </si>
  <si>
    <t>Corona LIVE Update Gujarat: કોરોનાના કારણે અમદાવાદમાં વૃદ્ધાનું મોત, રાજ્યમાં કોરોના વાઇરસના કુલ 39 પોઝિટિવ કેસ https://jccu2.app.goo.gl/DRKjAJxuJhoR4q8W9</t>
  </si>
  <si>
    <t>Corona LIVE Update Gujarat: કોરોનાના કારણે અમદાવાદમાં વૃદ્ધાનું મોત, રાજ્યમાં કોરોના વાઇરસના કુલ 39 પોઝિટિવ કેસ
https://jccu2.app.goo.gl/DRKjAJxuJhoR4q8W9</t>
  </si>
  <si>
    <t>TN-P43</t>
  </si>
  <si>
    <t>Govt</t>
  </si>
  <si>
    <t>https://m.facebook.com/story.php?story_fbid=2890087207745908&amp;id=577768035644515</t>
  </si>
  <si>
    <t>Contact of TN-P26</t>
  </si>
  <si>
    <t>P653</t>
  </si>
  <si>
    <t>https://twitter.com/Vijayabaskarofl/status/1244239453981257728</t>
  </si>
  <si>
    <t>Chief Minister of Kerala in press meet has informed that the number of patients recovered in Kerala has increased to 12.</t>
  </si>
  <si>
    <t>Reached Chennai by train from Delhi</t>
  </si>
  <si>
    <t>TN-P44</t>
  </si>
  <si>
    <t>Link submitted was official. From Health Minister Dr. Vijayabaskar, Tamil Nadu</t>
  </si>
  <si>
    <t>Vijaywada</t>
  </si>
  <si>
    <t>Patient from America</t>
  </si>
  <si>
    <t>https://webcache.googleusercontent.com/search?q=cache:https://mohfw.gov.in/</t>
  </si>
  <si>
    <t>Contact of TN-P43</t>
  </si>
  <si>
    <t>This i found in tv9 news channel u can confirm it in the government website above . We can have better clarity tomorrow</t>
  </si>
  <si>
    <t>TN-P45</t>
  </si>
  <si>
    <t>id</t>
  </si>
  <si>
    <t>Travelled abroad</t>
  </si>
  <si>
    <t xml:space="preserve">Banner </t>
  </si>
  <si>
    <t>https://www.financialexpress.com/lifestyle/health/coronavirus-india-coronavirus-covid-coronavirus-lockdown-coronavirus-vaccine-coronavirus-symptoms-coronavirus-india-update-coronavirus-india-status-coronavirus-india-death-covid-19-symptoms-covid/1908621/</t>
  </si>
  <si>
    <t>Don't hoard groceries and essentials. Please ensure that people who are in need don't face a shortage because of you!</t>
  </si>
  <si>
    <t>Be compassionate! Help those in need like the elderly and poor. They are facing a crisis which we can't even imagine!</t>
  </si>
  <si>
    <t>Be considerate. While buying essentials remember that you need to share with 130 crore fellow citizens!</t>
  </si>
  <si>
    <t>Going out to buy essentials? Social Distancing is KEY! Maintain at least 2 metres distance between each other in the line.</t>
  </si>
  <si>
    <t>Plan ahead! Take a minute and check how much supplies you have at home. Planning lets you buy exactly what you need.</t>
  </si>
  <si>
    <t>Plan and calculate your essential needs for the next three weeks</t>
  </si>
  <si>
    <t>TN-P46</t>
  </si>
  <si>
    <t>Help out the elderly by bringing them their groceries and other essentials.</t>
  </si>
  <si>
    <t>Help out your employees and domestic workers by not cutting their salaries. Show the true Indian spirit!</t>
  </si>
  <si>
    <t>Lockdown means LOCKDOWN! Avoid going out unless absolutely necessary. Stay safe!</t>
  </si>
  <si>
    <t>Panic mode : OFF! ❌
 ESSENTIALS ARE ON! ✔️</t>
  </si>
  <si>
    <t xml:space="preserve">Patient who travelled to Chennai from Delhi </t>
  </si>
  <si>
    <t>https://mobile.twitter.com/Vijayabaskarofl/status/1242841446975070215?ref_src=twsrc%5Egoogle%7Ctwcamp%5Eserp%7Ctwgr%5Etweet</t>
  </si>
  <si>
    <t>Your essential needs will be taken care of by the government in a timely manner. Please do not hoard.</t>
  </si>
  <si>
    <t>Be a true Indian. Show compassion, Be considerate,Help those in need. We will get through this!</t>
  </si>
  <si>
    <t>TN-P47</t>
  </si>
  <si>
    <t>If you have symptoms and suspect you have coronavirus - reach out to your doctor or call state helplines. 📞 Get help.</t>
  </si>
  <si>
    <t>Stand against FAKE news and illegit WhatsApp forwards! Do NOT ❌ forward a message until you verify the content it contains.</t>
  </si>
  <si>
    <t xml:space="preserve">To be discharged in 2 days as per the tweet </t>
  </si>
  <si>
    <t>If you have any medical queries, reach out to your state helpline, district administration or trusted doctors!</t>
  </si>
  <si>
    <t>Wash your hands with soap and water often, especially after a grociery run. Keep the virus at bay.</t>
  </si>
  <si>
    <t>There is no evidence that hot weather will stop the virus! You can! Stay home, stay safe.</t>
  </si>
  <si>
    <t xml:space="preserve">Patient 10 stayed in Nizamuddin mosque in Delhi with 20 others for two and a half days, travelled in Duronto in S8, seat-48 on March 17. Reached Vijayawada on March 19, took a cab to Guntur </t>
  </si>
  <si>
    <t>Help the medical fraternity by staying at home!</t>
  </si>
  <si>
    <t xml:space="preserve">New Indian express Andhra Pradesh </t>
  </si>
  <si>
    <t>Avoid going out during the lockdown. Help break the chain of spread.</t>
  </si>
  <si>
    <t>Call up your loved ones during the lockdown, support each other through these times.</t>
  </si>
  <si>
    <t>https://twitter.com/ANI/status/1242861846954037248?s=20</t>
  </si>
  <si>
    <t>The virus does not discriminate. Why do you? DO NOT DISCRIMINATE. We are all Indians!</t>
  </si>
  <si>
    <t>Our brothers from the North-East are just as Indian as you! Help everyone during this crisis ❤️</t>
  </si>
  <si>
    <t>Get in touch with your local NGO's and district administration to volunteer for this cause.</t>
  </si>
  <si>
    <t>This will pass too. Enjoy your time at home and spend quality time with your family! Things will be normal soon.</t>
  </si>
  <si>
    <t>#BreakTheChain of unverified WhatsApp forwards which spread wrong information! Do not forward unless you verify it.</t>
  </si>
  <si>
    <t>TN-P48</t>
  </si>
  <si>
    <t>New Indian express Andhra Pradesh</t>
  </si>
  <si>
    <t xml:space="preserve">From Washington to delhi then to Vijayawada </t>
  </si>
  <si>
    <t>https://mobile.twitter.com/ArogyaAndhra/status/1242855271216619522/photo/1</t>
  </si>
  <si>
    <t>TN-P49</t>
  </si>
  <si>
    <t>TN-P50</t>
  </si>
  <si>
    <t>KA-P82</t>
  </si>
  <si>
    <t>Qno</t>
  </si>
  <si>
    <t>Travelled from Dubai. Arrived at Mangalore on March 17th</t>
  </si>
  <si>
    <t>https://karunadu.karnataka.gov.in/hfw/kannada/nCovDocs/29-03-2020(English).pdf</t>
  </si>
  <si>
    <t>Question</t>
  </si>
  <si>
    <t>Answer</t>
  </si>
  <si>
    <t>[05-Apr] Confusion regarding WB patient numbers</t>
  </si>
  <si>
    <t>Currently updated according to https://www.mohfw.gov.in/ . We are awaiting state official information released through state bulletin or press release by the West Bengal government.</t>
  </si>
  <si>
    <t>Are you official?</t>
  </si>
  <si>
    <t>KA-P83</t>
  </si>
  <si>
    <t>Vijaywada &amp; guntur</t>
  </si>
  <si>
    <t>What are your sources? How is the data gathered for this project?</t>
  </si>
  <si>
    <t xml:space="preserve">We are using state bulletins and official handles to update our numbers. The data is validated by a group of volunteers and published into a Google sheet and an API. API is available for all at api.covid19india.org. We would love it if you can use this data in the fight against this virus. The source &lt;a href="https://telegra.ph/Covid-19-Sources-03-19"&gt;list is here.&lt;/a&gt;
</t>
  </si>
  <si>
    <t>Vijayawada patient came back from USA,guntur patient came back from Delhi via train.</t>
  </si>
  <si>
    <t>Why does covid19india.org have more positive count than MoH?</t>
  </si>
  <si>
    <t>https://www.ntvtelugu.com/post/telangana-and-andhra-got-2-positive-cases</t>
  </si>
  <si>
    <t>MoHFW updates the data at a scheduled time. However, we update them based on state press bulletins, official handles and reliable news channels which could be more recent.</t>
  </si>
  <si>
    <t>Who are you?</t>
  </si>
  <si>
    <t>We are a group of dedicated volunteers who curate and verify the data coming from several sources. We extract the details, like a patient's relationship with other patients to identify local and community transmissions, travel history and status. We never collect or expose any personally identifiable data regarding the patients.</t>
  </si>
  <si>
    <t>Why are you guys putting in time and resources to do this while not gaining a single penny from it?</t>
  </si>
  <si>
    <t>Because it affects all of us. Today it's someone else who is getting infected; tomorrow it could be us. We need to prevent the spread of this virus. We need to document the data so that people with knowledge can use this data to make informed decisions.</t>
  </si>
  <si>
    <t>Travelled from Trivandrum</t>
  </si>
  <si>
    <t xml:space="preserve">it came 11pm. 1 case from guntur city &amp;1 from vijayawada city. 2 from Telangana is updated but andra is not updated. Kindly use google translate
</t>
  </si>
  <si>
    <t>https://twitter.com/ANI/status/1244257388812591106</t>
  </si>
  <si>
    <t>Attended religious meeting in Nizamuddin mosque,Delhi</t>
  </si>
  <si>
    <t>https://mobile.twitter.com/ArogyaAndhra/status/1242856239492730881/photo/1</t>
  </si>
  <si>
    <t>Hi</t>
  </si>
  <si>
    <t>Chennai/wallajah/perundurai</t>
  </si>
  <si>
    <t>Tweet from tamilnadu health minister</t>
  </si>
  <si>
    <t>https://twitter.com/PTI_News/status/1244256867066368001</t>
  </si>
  <si>
    <t xml:space="preserve">Vijaywada and Guntur </t>
  </si>
  <si>
    <t xml:space="preserve">Returned from USA </t>
  </si>
  <si>
    <t>NTV</t>
  </si>
  <si>
    <t xml:space="preserve">Update it </t>
  </si>
  <si>
    <t>The woman had travelled abroad and was admitted to the Civil Hospital in Ahmedabad on March 22</t>
  </si>
  <si>
    <t>https://www.indiatoday.in/india/story/85-year-old-woman-dies-of-coronavirus-in-ahmedabad-india-s-death-toll-now-at-12-1659731-2020-03-25</t>
  </si>
  <si>
    <t>Patient traveled to Delhi and attended a religious gathering.</t>
  </si>
  <si>
    <t>Tv9 telugu</t>
  </si>
  <si>
    <t>https://m.aajtak.in/news/liveblog/corona-virus-covid-19-positive-cases-list-death-toll-lockdown-live-update-833.html</t>
  </si>
  <si>
    <t>Etv Gujarati News Channel</t>
  </si>
  <si>
    <t>https://twitter.com/ANI/status/1242869447838162944?s=20</t>
  </si>
  <si>
    <t>Tamil nadu news polimar news</t>
  </si>
  <si>
    <t>Patient 10 stayed in Nizamuddin mosque in Delhi with 20 others for two and a half days, travelled in Duronto in S8, seat-48 on March 17. Reached #Vijayawada on March 19, took a cab to Guntur</t>
  </si>
  <si>
    <t>The New Indian express</t>
  </si>
  <si>
    <t>Three cases</t>
  </si>
  <si>
    <t>https://twitter.com/Vijayabaskarofl/status/1242867032091058176?s=19</t>
  </si>
  <si>
    <t>Three cases reported by TN health Minister sorry i can't submit it for 3 times so instead i.m submitting once. Have a option to report multiple cases</t>
  </si>
  <si>
    <t>Patient travelled from Makka Madina</t>
  </si>
  <si>
    <t>Sandesh News Gujarati</t>
  </si>
  <si>
    <t>I saw the news on Sandesh Tv News Channel.</t>
  </si>
  <si>
    <t>AHMEDABAD</t>
  </si>
  <si>
    <t>GUJHFWDEPT OFFICIAL TWEET AT 10:20 PM</t>
  </si>
  <si>
    <t xml:space="preserve">Student came from Washington </t>
  </si>
  <si>
    <t xml:space="preserve">Tv media </t>
  </si>
  <si>
    <t>https://youtu.be/QPEBr87xkYM</t>
  </si>
  <si>
    <t>https://twitter.com/ANI/status/1244266141813313536</t>
  </si>
  <si>
    <t>Contact with second patient travelled from Delhi</t>
  </si>
  <si>
    <t>National health mission Tamilnadu Twitter handle</t>
  </si>
  <si>
    <t>Came from delhi attended for some prayers</t>
  </si>
  <si>
    <t>Media in TV</t>
  </si>
  <si>
    <t>Chennai Walajah</t>
  </si>
  <si>
    <t xml:space="preserve"> Returned from Dubai</t>
  </si>
  <si>
    <t>https://mobile.twitter.com/Vijayabaskarofl/status/1242867032091058176</t>
  </si>
  <si>
    <t>Porbandar</t>
  </si>
  <si>
    <t>Gir Somnath</t>
  </si>
  <si>
    <t>Contact of Thailand nationals</t>
  </si>
  <si>
    <t>She has travelled abroad and after developing symptoms of COVID, she was admitted at Civil hospital, Ahmedabad on 22/03/20. She was suffering from many complications.</t>
  </si>
  <si>
    <t>https://twitter.com/GujHFWDept/status/1242856706062692352</t>
  </si>
  <si>
    <t>https://twitter.com/ANI/status/1244261747621421056</t>
  </si>
  <si>
    <t>3 more cases</t>
  </si>
  <si>
    <t>https://mobile.twitter.com/MoHFW_GUJARAT</t>
  </si>
  <si>
    <t>Gujarat Health Ministry tweet</t>
  </si>
  <si>
    <t>Contact of patient no 2 in Tamil Nadu</t>
  </si>
  <si>
    <t>Tweet of Health minister of Tamil Nadu</t>
  </si>
  <si>
    <t>Chef returned from Spain</t>
  </si>
  <si>
    <t>https://www.jagran.com/uttarakhand/dehradun-city-coronavirus-alert-fifth-case-of-corona-is-in-uttarakhand-20139862.html</t>
  </si>
  <si>
    <t>Walajah</t>
  </si>
  <si>
    <t>Dubai return</t>
  </si>
  <si>
    <t>Contact of Corona positive Thai national</t>
  </si>
  <si>
    <t>arogya andhra twitter handle</t>
  </si>
  <si>
    <t>https://www.google.com/url?sa=t&amp;source=web&amp;rct=j&amp;url=https://www.indiatoday.in/aajtak-livetv&amp;ved=2ahUKEwjkgNnbnbboAhUDOSsKHZNiDNQQFjAIegQIBRAB&amp;usg=AOvVaw1wMCHNLHGYLp6NqDyZv_pg</t>
  </si>
  <si>
    <t>Travelled from Delhi, Indian Army Doctor (Colonel-rank)</t>
  </si>
  <si>
    <t>https://twitter.com/ANI/status/1244272831283617792</t>
  </si>
  <si>
    <t>Female, Male, Don't Know, Male</t>
  </si>
  <si>
    <t>3 people</t>
  </si>
  <si>
    <t>https://twitter.com/vijayabaskarofl/status/1242867032091058176?s=21</t>
  </si>
  <si>
    <t>chennai</t>
  </si>
  <si>
    <t>contact of TN patient no 2</t>
  </si>
  <si>
    <t>https://twitter.com/Vijayabaskarofl?ref_src=twsrc%5Egoogle%7Ctwcamp%5Eserp%7Ctwgr%5Eauthor</t>
  </si>
  <si>
    <t>https://twitter.com/PTI_News/status/1244275406821191680</t>
  </si>
  <si>
    <t>he is a contact of TN 2nd patient</t>
  </si>
  <si>
    <t>walajah GH</t>
  </si>
  <si>
    <t>dubai return</t>
  </si>
  <si>
    <t>63 Y M Dubai return at #Walajah GH</t>
  </si>
  <si>
    <t>66 Y M contact of  Thai nationals at IRTT, Perundurai</t>
  </si>
  <si>
    <t>https://twitter.com/the_hindu/status/1242856029005570048?s=20</t>
  </si>
  <si>
    <t>N/A Giving a suggestion</t>
  </si>
  <si>
    <t>Can't we update the suspect columns in the db has "foreign travel" who caught the coronavirus in foreign. 
So most of the missing data will come as foreign travel and can then someone work on other columns for tracing and find hotspots</t>
  </si>
  <si>
    <t>Also create a bot/Google Doc for suggestions</t>
  </si>
  <si>
    <t>https://twitter.com/LangaMahesh/status/1242855967785615361?s=20</t>
  </si>
  <si>
    <t>India today website quoted health minister of Gujarat</t>
  </si>
  <si>
    <t>39th case of Gujarat</t>
  </si>
  <si>
    <t>Www.gov.in</t>
  </si>
  <si>
    <t>Thrissur , Thiruvananthapuram</t>
  </si>
  <si>
    <t xml:space="preserve">2 more patients recovered in Kerala ( I have attached official state health data, 6 people recovered in Total ) </t>
  </si>
  <si>
    <t>Kothagudam</t>
  </si>
  <si>
    <t>Patient travelled from london</t>
  </si>
  <si>
    <t>https://youtu.be/_yIJDlbVTAs</t>
  </si>
  <si>
    <t>https://www.indiatoday.in/india/story/coronavirus-in-india-live-updates-complete-lockdown-pm-modi-covid-19-death-toll-italy-spain-iran-china-1659354-2020-03-25</t>
  </si>
  <si>
    <t>5th case of Bihar</t>
  </si>
  <si>
    <t>Gujarat health department twitter handle</t>
  </si>
  <si>
    <t>Patient was admitted to civil hospital Ahmedabad on 22/3/2020</t>
  </si>
  <si>
    <t>www.indiatoday.in/amp/india/story/coronavirus-in-india-live-updates-complete-lockdown-pm-modi-covid-19-death-toll-italy-spain-iran-china-1659354-2020-03-25</t>
  </si>
  <si>
    <t>Death Reported</t>
  </si>
  <si>
    <t>6th case of Bihar</t>
  </si>
  <si>
    <t>She was already suffering from many complications</t>
  </si>
  <si>
    <t>Ahemedabad</t>
  </si>
  <si>
    <t>Unknown</t>
  </si>
  <si>
    <t>https://www-indiatoday-in.cdn.ampproject.org/v/s/www.indiatoday.in/amp/india/story/coronavirus-india-confirmed-covid-19-cases-death-toll-update-news-1659396-2020-03-25?amp_js_v=a3&amp;amp_gsa=1&amp;usqp=mq331AQFKAGwASA%3D#aoh=15851621700738&amp;amp_ct=1585162174454&amp;referrer=https%3A%2F%2Fwww.google.com&amp;amp_tf=From%20%251%24s&amp;ampshare=https%3A%2F%2Fwww.indiatoday.in%2Findia%2Fstory%2Fcoronavirus-india-confirmed-covid-19-cases-death-toll-update-news-1659396-2020-03-25</t>
  </si>
  <si>
    <t>Attended religious meeting in Delhi and travelled to Vijayawada in train</t>
  </si>
  <si>
    <t>Health, medical and family welfare department Andhra Pradesh</t>
  </si>
  <si>
    <t>https://twitter.com/mohfw_gujarat/status/1242857603211972609?s=21</t>
  </si>
  <si>
    <t xml:space="preserve">Panjim </t>
  </si>
  <si>
    <t xml:space="preserve">Patient travellers to US </t>
  </si>
  <si>
    <t xml:space="preserve">Indian Express News </t>
  </si>
  <si>
    <t xml:space="preserve">Travelled from Australia </t>
  </si>
  <si>
    <t xml:space="preserve">Indian Express </t>
  </si>
  <si>
    <t>Panjim</t>
  </si>
  <si>
    <t>Indian Express Tweet</t>
  </si>
  <si>
    <t>https://twitter.com/PTI_News/status/1242892090272448512</t>
  </si>
  <si>
    <t>abc</t>
  </si>
  <si>
    <t>https://twitter.com/PTI_News/status/1242892090272448512?s=19</t>
  </si>
  <si>
    <t>Nizamuddin area</t>
  </si>
  <si>
    <t>Goa reports first positive coronavirus cases; three infected: Health Department</t>
  </si>
  <si>
    <t>Gowribidanur Bangalore</t>
  </si>
  <si>
    <t>Patient travelled to mecca and returned back to India</t>
  </si>
  <si>
    <t>attended religious event Tablighi Jamaat in delhi</t>
  </si>
  <si>
    <t>He is health minister of Karnataka B Sriramulu.... announced death yesterday itself. Translate tweet and verify...hence it will be a second death in Karnataka... following first death in Kalaburgi on 10th March (first covid19 death in India) ...I request you to please update. Thanks</t>
  </si>
  <si>
    <t>3 cases</t>
  </si>
  <si>
    <t>Twitter.com/visrane</t>
  </si>
  <si>
    <t>https://twitter.com/ndtvfeed/status/1242894278034161665?s=19</t>
  </si>
  <si>
    <t>50-Year-Old Tests Coronavirus Positive In Mizoram, 2nd Case In Northeast https://t.co/YGWWuRTklV</t>
  </si>
  <si>
    <t>PTI</t>
  </si>
  <si>
    <t>Total 3 cases</t>
  </si>
  <si>
    <t>Patient travelled from Spain</t>
  </si>
  <si>
    <t>https://twitter.com/prudentgoa/status/1242892627986591744?s=20</t>
  </si>
  <si>
    <t>Travel history us, Spain and Australia</t>
  </si>
  <si>
    <t>Patient travelled from Australia</t>
  </si>
  <si>
    <t>Spain</t>
  </si>
  <si>
    <t>Dghs goa</t>
  </si>
  <si>
    <t>Spain to Goa</t>
  </si>
  <si>
    <t>Director of health services Goa</t>
  </si>
  <si>
    <t xml:space="preserve">3 positive </t>
  </si>
  <si>
    <t>Return from spain, Australia and US</t>
  </si>
  <si>
    <t>https://twitter.com/prudentgoa/status/1242894189253160960?s=20</t>
  </si>
  <si>
    <t>Family (Father/Mother/Son) details awaited</t>
  </si>
  <si>
    <t>https://twitter.com/PIBJaipur/status/1244306497632272384</t>
  </si>
  <si>
    <t>https://www.facebook.com/240828429303398/posts/3058075000912046/</t>
  </si>
  <si>
    <t>https://twitter.com/TabeenahAnjum/status/1244304258222026753</t>
  </si>
  <si>
    <t>Patient travelled from Australia to Goa</t>
  </si>
  <si>
    <t>Patient travelled from US to Goa</t>
  </si>
  <si>
    <t>P1128</t>
  </si>
  <si>
    <t>Each has travel history to Spain, Australia and Italy</t>
  </si>
  <si>
    <t xml:space="preserve">Twitter. </t>
  </si>
  <si>
    <t>3 cases. Link is here. https://twitter.com/prudentgoa/status/1242892627986591744?s=19</t>
  </si>
  <si>
    <t>Patient travel from spain, Australia and us</t>
  </si>
  <si>
    <t>https://twitter.com/prudentgoa/status/1242892627986591744?s=19</t>
  </si>
  <si>
    <t>GOA</t>
  </si>
  <si>
    <t>Directorate of Health Service Press Release, GOA</t>
  </si>
  <si>
    <t>Bareilly</t>
  </si>
  <si>
    <t>Travelled to Australia</t>
  </si>
  <si>
    <t>Directorate of Health Services GOA</t>
  </si>
  <si>
    <t>https://www.indiatoday.in/india/story/total-number-of-covid-19-cases-rises-to-68-in-uttar-pradesh-1661054-2020-03-29</t>
  </si>
  <si>
    <t>Travelled to USA</t>
  </si>
  <si>
    <t>Directorate of Health Services, GOA</t>
  </si>
  <si>
    <t>Patient ravelled from Spain</t>
  </si>
  <si>
    <t>https://www.google.com/url?q=https://twitter.com/prudentgoa/status/1242892627986591744?s%3D20&amp;sa=D&amp;ust=1585169466326000&amp;usg=AFQjCNFY6zbKBUbR8FBLGmabunCGaLoCcw</t>
  </si>
  <si>
    <t>UP-GBN-31</t>
  </si>
  <si>
    <t>earlier entry with timestamp 26/03/2020 01:02:15 accidentaly entered with state as West Bengal. Please ignore</t>
  </si>
  <si>
    <t>Panaji</t>
  </si>
  <si>
    <t>Patient traveled to Spain</t>
  </si>
  <si>
    <t>https://twitter.com/ANI/status/1242904440404758529?s=20</t>
  </si>
  <si>
    <t>Patient traveled to Australia</t>
  </si>
  <si>
    <t>PID</t>
  </si>
  <si>
    <t>time_from</t>
  </si>
  <si>
    <t>time_to</t>
  </si>
  <si>
    <t>Address</t>
  </si>
  <si>
    <t>lat_long</t>
  </si>
  <si>
    <t>Accuracy_Location</t>
  </si>
  <si>
    <t>Type</t>
  </si>
  <si>
    <t>Mode of Travel</t>
  </si>
  <si>
    <t>PlaceName</t>
  </si>
  <si>
    <t>DataSource</t>
  </si>
  <si>
    <t xml:space="preserve">Patient traveled to United States of America </t>
  </si>
  <si>
    <t>Hotel Aryas, Kuthattukulam, Muvattupuzha road</t>
  </si>
  <si>
    <t>9.8614231,76.5900643</t>
  </si>
  <si>
    <t>Travelled from Dubai,SG 54</t>
  </si>
  <si>
    <t>http://dhs.kerala.gov.in/category/daily-bulletin/</t>
  </si>
  <si>
    <t>placeVisit</t>
  </si>
  <si>
    <t xml:space="preserve">This is not updated </t>
  </si>
  <si>
    <t>https://www.business-standard.com/article/pti-stories/three-fresh-covid-19-cases-in-telangana-total-rises-to-70-120032901069_1.html</t>
  </si>
  <si>
    <t>Travelled from QATAR</t>
  </si>
  <si>
    <t>Suresh Hotel Ranni</t>
  </si>
  <si>
    <t>9.3823686,76.779199</t>
  </si>
  <si>
    <t>https://twitter.com/TOIHyderabad/status/1244293879580577792?s=19</t>
  </si>
  <si>
    <t>Travelled from Italy, Italian national stayed in a resort</t>
  </si>
  <si>
    <t>http://dhs.kerala.gov.in/2020/03/25/25-03-2020/</t>
  </si>
  <si>
    <t>Post Office Ranni Pazvangadi, Ranni</t>
  </si>
  <si>
    <t>9.3757533,76.7763825</t>
  </si>
  <si>
    <t>This is not updated in the statisticw</t>
  </si>
  <si>
    <t>Knanaya Church, Pazvangadi Ranni</t>
  </si>
  <si>
    <t>9.375753,76.7698164</t>
  </si>
  <si>
    <t xml:space="preserve">Not updated in the statistics </t>
  </si>
  <si>
    <t>https://t.co/M5L4BkH8Dl</t>
  </si>
  <si>
    <t>Post Office Ranni Pazvangadi</t>
  </si>
  <si>
    <t>Patient travelled to Italy.</t>
  </si>
  <si>
    <t>SELECT MAX(currentDate) maxDate, fromCurrencyCode FROM currencyexchangerates GROUP BY fromCurrencyCode</t>
  </si>
  <si>
    <t>https://timesofindia.indiatimes.com/india/coronavirus-india-lockdown-news-live-up</t>
  </si>
  <si>
    <t>Golde Emporium, New Hypermarket</t>
  </si>
  <si>
    <t>9.385127,76.7849146</t>
  </si>
  <si>
    <t>Directorate of Health Services Press Release 25/03/2020</t>
  </si>
  <si>
    <t>Muthoot mini supermarket, Ranni</t>
  </si>
  <si>
    <t>Patient travelled to Australia</t>
  </si>
  <si>
    <t>Imperial Backers, Punalur</t>
  </si>
  <si>
    <t>9.0164797,76.92397</t>
  </si>
  <si>
    <t>Patient came from U.S.</t>
  </si>
  <si>
    <t>Relative house, Manjar PO, Punalur</t>
  </si>
  <si>
    <t>9.0158521,76.9097683</t>
  </si>
  <si>
    <t>AP-P20</t>
  </si>
  <si>
    <t>SBI/SBT Ranni, Thottamon</t>
  </si>
  <si>
    <t>9.3772508,76.7756069</t>
  </si>
  <si>
    <t>https://twitter.com/ArogyaAndhra/status/1244300390310477824</t>
  </si>
  <si>
    <t>AP-P21</t>
  </si>
  <si>
    <t>Worker from London</t>
  </si>
  <si>
    <t>Supreme Travels, Ranni</t>
  </si>
  <si>
    <t>Hooghly</t>
  </si>
  <si>
    <t>https://www.pharmaceutical-technology.com/news/india-covid-19-coronavirus-updates-status-by-state/</t>
  </si>
  <si>
    <t>UAE Exchange Pathanamthitta</t>
  </si>
  <si>
    <t>9.263646,76.7829783</t>
  </si>
  <si>
    <t>https://twitter.com/ANI/status/1244322274846494721</t>
  </si>
  <si>
    <t>Traveled from spain</t>
  </si>
  <si>
    <t>Soft copy from DHS goa/CM of Goa twitter account/  Goa news channel</t>
  </si>
  <si>
    <t>involved in treatment of 14 italians in medanta hospital, gurugram</t>
  </si>
  <si>
    <t>https://www.google.com/amp/s/www.news18.com/amp/news/india/deployed-in-isolation-ward-for-italian-tourists-nurse-at-gurugram-hospital-tests-positive-for-covid-19-2551195.html</t>
  </si>
  <si>
    <t>SP Office, Pathanamthitta</t>
  </si>
  <si>
    <t>9.2728908,76.7892299</t>
  </si>
  <si>
    <t>https://twitter.com/PTI_News/status/1244472639428558848?s=19</t>
  </si>
  <si>
    <t>Royal Studio, Pathanamthitta</t>
  </si>
  <si>
    <t>9.2611563,76.7879638,18</t>
  </si>
  <si>
    <t>8 positive corona cases recovered</t>
  </si>
  <si>
    <t>https://www.freepressjournal.in/mumbai/coronavirus-in-mumbai-goodbyes-are-good-says-bmc-after-eight-patients-discharged-from-kasturba-hospital</t>
  </si>
  <si>
    <t>https://twitter.com/ANI/status/1244526906147364864</t>
  </si>
  <si>
    <t>Josco Jewellery, Pathanamthitta</t>
  </si>
  <si>
    <t>9.2661764,76.7809417</t>
  </si>
  <si>
    <t>Chief ministers press conference</t>
  </si>
  <si>
    <t xml:space="preserve">Thrissur, Trivandrum </t>
  </si>
  <si>
    <t>Ranni Gate Hotel, Bar</t>
  </si>
  <si>
    <t>9.386206,76.7863243</t>
  </si>
  <si>
    <t>dhs.kerala.gov.in</t>
  </si>
  <si>
    <t>RAMANATHAPURAM</t>
  </si>
  <si>
    <t>Patient coming from Dubai</t>
  </si>
  <si>
    <t>Google.com</t>
  </si>
  <si>
    <t>Admitted to Hospital. Probably Pathanamthita General Hospital</t>
  </si>
  <si>
    <t>https://twitter.com/ANI/status/1244470877636288513?s=19</t>
  </si>
  <si>
    <t>Travelled from delhi</t>
  </si>
  <si>
    <t>https://mobile.twitter.com/ArogyaAndhra/status/1242856239492730881</t>
  </si>
  <si>
    <t>P139</t>
  </si>
  <si>
    <t>Kozhikode International Airport</t>
  </si>
  <si>
    <t>11.1397276,75.948596</t>
  </si>
  <si>
    <t>travel</t>
  </si>
  <si>
    <t>Taxi</t>
  </si>
  <si>
    <t>Indian Coffe House, Nuts street, Adakkatheru, Vadakara</t>
  </si>
  <si>
    <t>11.6015612,75.5910405</t>
  </si>
  <si>
    <t>Returned with parents from Saudi Arabia</t>
  </si>
  <si>
    <t>Updated details of patient</t>
  </si>
  <si>
    <t>General Hospital, Mahe</t>
  </si>
  <si>
    <t>11.6995079,75.5344015</t>
  </si>
  <si>
    <t>Wrangle</t>
  </si>
  <si>
    <t>Google</t>
  </si>
  <si>
    <t>Travelled from Netherlands on 16/03/2020</t>
  </si>
  <si>
    <t>Residence at palloor, Mahe</t>
  </si>
  <si>
    <t>11.7208115,75.5349187</t>
  </si>
  <si>
    <t>Ambulance</t>
  </si>
  <si>
    <t>Updated patient details</t>
  </si>
  <si>
    <t>https://www.newindianexpress.com/live/2020/mar/23/covid-19-live--death-toll-reaches-15-as-saudi-returnee-gujarat-woman-succumbs-2-new-cases-in-rajasthan-andhra-2120418.html</t>
  </si>
  <si>
    <t>Beach Hospital, Corona Ward, Kozhikkode</t>
  </si>
  <si>
    <t>11.2566435,75.7685646</t>
  </si>
  <si>
    <t>Republic World</t>
  </si>
  <si>
    <t>Autorikshaw</t>
  </si>
  <si>
    <t>https://www.m.indiablooms.com/health-details/H/5702/west-bengal-reports-another-positive-case-of-covid-19.html</t>
  </si>
  <si>
    <t>Railway Station platform 4, Kozhikkode</t>
  </si>
  <si>
    <t>11.2486712,75.7781127</t>
  </si>
  <si>
    <t>Mangala Express, Sleeper</t>
  </si>
  <si>
    <t>Travel history of Spain, Australia and USA</t>
  </si>
  <si>
    <t>https://economictimes.indiatimes.com/news/politics-and-nation/coronavirus-cases-in-india-live-news-latest-updates-march26/liveblog/74820249.cms?utm_source=ETAppNotification&amp;utm_medium=BreakingNewsNotifications&amp;utm_campaign=Liveblog&amp;frmapp=yes</t>
  </si>
  <si>
    <t>Railway Station Platform 1, Thalasserry</t>
  </si>
  <si>
    <t>11.7531875,75.4919971</t>
  </si>
  <si>
    <t>3 patients in total of age 25, 29 and 55. All Male. Similar travel history.</t>
  </si>
  <si>
    <t>Total 5 patients confirmed positive the female who died yesterday they are from her family.</t>
  </si>
  <si>
    <t>Daink Bhaskar Newspaper</t>
  </si>
  <si>
    <t>https://bengali.abplive.com/news/aaj-focus-e/coronavirus-66-year-old-tests-positive-in-bengal-10th-case-in-state-admitted-at-peerless-hospital-678906</t>
  </si>
  <si>
    <t>General Hospital , Mahe</t>
  </si>
  <si>
    <t>https://thehindu.co.in</t>
  </si>
  <si>
    <t xml:space="preserve">Arrival at Karipur airport  </t>
  </si>
  <si>
    <t>Air India Flight No. AI 960 (Jeddah to Karipur)</t>
  </si>
  <si>
    <t>https://www.indiatoday.in/india/story/coronavirus-india-persons-test-positive-covid-19-in-goa-1659770-2020-03-26</t>
  </si>
  <si>
    <t>Travel in an autocab and stopped outside relatives house at Shappinkunu</t>
  </si>
  <si>
    <t>11.1792876,76.144535</t>
  </si>
  <si>
    <t>Autocab</t>
  </si>
  <si>
    <t>Halt at relatives house, Mattukkulam</t>
  </si>
  <si>
    <t>Travel and halt at relatives house at Santhinagar, Vaniyambalam</t>
  </si>
  <si>
    <t>11.1878099,76.2580323</t>
  </si>
  <si>
    <t>Kashish News</t>
  </si>
  <si>
    <t>Continued travel and reached home Santhinagar, Vaniyambalam</t>
  </si>
  <si>
    <t>https://twitter.com/ANI/status/1243000880439255042?s=20</t>
  </si>
  <si>
    <t>Private Medicals near Shanthi Medicals,  Wandoor</t>
  </si>
  <si>
    <t>11.192934,76.2251387</t>
  </si>
  <si>
    <t>https://twitter.com/NavbharatTimes/status/1243003369091788805?s=20</t>
  </si>
  <si>
    <t>Nebulised at Micromax Private Lab Wandoor</t>
  </si>
  <si>
    <t>Nebulised at Micromax Private Lab Wandoor (2nd time)</t>
  </si>
  <si>
    <t>Match to mohfw data. Total 3 dead in Maharashtra</t>
  </si>
  <si>
    <t>VMB clinic Vaniyambalam</t>
  </si>
  <si>
    <t>Evacuees</t>
  </si>
  <si>
    <t>Stayed at home Santhinagar, Vaniyambalam</t>
  </si>
  <si>
    <t>Travelled from Iran, Resident of Ladakh( S.N Medical College ) - Evacuee</t>
  </si>
  <si>
    <t>Patient travelled to United kingdom</t>
  </si>
  <si>
    <t>https://twitter.com/ANI/status/1244484668096798720?s=19</t>
  </si>
  <si>
    <t>Corona LIVE Update Gujarat: વડોદરામાં વધુ એક પોઝિટિવ કેસ નોંધાયો, ગુજરાતમાં કુલ 40 પોઝિટિવ કેસ, 2નાં મોત https://jccu2.app.goo.gl/DRKjAJxuJhoR4q8W9</t>
  </si>
  <si>
    <t>Tavel to Talook Hospital Wandoor for consultation</t>
  </si>
  <si>
    <t>3 Bilaspur , 1 raipur ,1rajnandgaon</t>
  </si>
  <si>
    <t xml:space="preserve">saudi arab , London </t>
  </si>
  <si>
    <t>http://nayabharat.live/news-details.php?nid=2737</t>
  </si>
  <si>
    <t>Traveled back home</t>
  </si>
  <si>
    <t>* BIG BREAKING: 24 घंटे में छग में 5 नए कोरोना पॉजिटिव, कुल संख्या 6 हुई ........ रायपुर- 3 बिलासपुर-1 दुर्ग-भिलाई-1 राजनांदगांव-1.: एम्स रायपुर* http://nayabharat.live/news-details.php?nid=2737</t>
  </si>
  <si>
    <t>https://www.google.com/amp/s/www.indiatoday.in/amp/india/story/coronavirus-in-india-live-updates-complete-lockdown-pm-modi-covid-19-death-toll-italy-spain-iran-china-1659354-2020-03-25</t>
  </si>
  <si>
    <t>https://twitter.com/PTI_News/status/1244470793909620742?s=19</t>
  </si>
  <si>
    <t>Consultation at THQ Hospital Wandoor</t>
  </si>
  <si>
    <t>5 new cases in indore.. Total cases now 20</t>
  </si>
  <si>
    <t>Reached home</t>
  </si>
  <si>
    <t>News channel - India tv</t>
  </si>
  <si>
    <t>Admitted at Government Medical College, Manjeri</t>
  </si>
  <si>
    <t>11.1177955,76.1199936</t>
  </si>
  <si>
    <t>https://twitter.com/PTI_News/status/1243012141214400513?s=19</t>
  </si>
  <si>
    <t>5 new case in mp</t>
  </si>
  <si>
    <t>In news channel it is been reported one more recovered case in Tamil Nadu and Maharashtra please check</t>
  </si>
  <si>
    <t>Flight; USA to Bengaluru via Heathrow, London</t>
  </si>
  <si>
    <t>40 total cases in Gujarat</t>
  </si>
  <si>
    <t>13.1986348,77.7044041</t>
  </si>
  <si>
    <t>Please update asap. I am filled up 2-3 times now.</t>
  </si>
  <si>
    <t>Local news channels are showing total of 14 recovery in kerala. Please have a check.</t>
  </si>
  <si>
    <t>https://www.thenewsminute.com/article/six-more-covid-19-patients-kerala-recover-total-active-cases-112-121132</t>
  </si>
  <si>
    <t>Bengaluru Airport to Residence</t>
  </si>
  <si>
    <t>Above attached link is different which says 6 more recovery</t>
  </si>
  <si>
    <t>He have trvel histry but don't know which places.</t>
  </si>
  <si>
    <t>Society</t>
  </si>
  <si>
    <t>Sparsh Complex, Nava Naroda, Ahmedabad</t>
  </si>
  <si>
    <t>https://twitter.com/arogyaandhra/status/1242842210132992001?s=21</t>
  </si>
  <si>
    <t>RGICD Visit to provide test samples</t>
  </si>
  <si>
    <t>12.938365,77.5885142</t>
  </si>
  <si>
    <t>Total 2 cases, Count is 10 in ANdhra Pradesh</t>
  </si>
  <si>
    <t>Quarantined at Home</t>
  </si>
  <si>
    <t>Taken in ambulance to RGICD</t>
  </si>
  <si>
    <t>https://twitter.com/pti_news/status/1243012141214400513?s=21</t>
  </si>
  <si>
    <t>Travel from Austin, TX to New York (JFK)</t>
  </si>
  <si>
    <t>40.6413111,-73.7803278</t>
  </si>
  <si>
    <t>https://www.asianage.com/india/all-india/250320/first-two-corona-patients-in-maharashtra-go-home-recovered.html</t>
  </si>
  <si>
    <t>JFK Airport, New York</t>
  </si>
  <si>
    <t>https://twitter.com/PTI_News/status/1244500743505113089?s=20</t>
  </si>
  <si>
    <t>Travel from New York to Dubai</t>
  </si>
  <si>
    <t>25.2531745,55.3634841</t>
  </si>
  <si>
    <t>https://navbharattimes.indiatimes.com/state/madhya-pradesh/bhopal/indore/coronavirus-in-madhya-pradesh-five-more-positive-case-found-in-indore/articleshow/74820591.cms</t>
  </si>
  <si>
    <t>Dubai Airport</t>
  </si>
  <si>
    <t>Came in contact with infected</t>
  </si>
  <si>
    <t>https://m.hindustantimes.com/india-news/two-who-came-in-contact-with-bihar-s-first-covid-19-casualty-test-positive/story-sj8GgP9dOtiOcN6SwBuujL.html</t>
  </si>
  <si>
    <t>Travel from Dubai to Bengaluru</t>
  </si>
  <si>
    <t>Unknowm</t>
  </si>
  <si>
    <t>https://twitter.com/timesofindia/status/1243012349457387521?s=20</t>
  </si>
  <si>
    <t>Travel from Bengaluru Airport to Residence</t>
  </si>
  <si>
    <t>12.9645669,77.7190231</t>
  </si>
  <si>
    <t xml:space="preserve">5 patients reported in indore , 1 already reported take note of the other 4 through this link </t>
  </si>
  <si>
    <t>Approximate</t>
  </si>
  <si>
    <t>https://twitter.com/news24tvchannel/status/1243019283191304193?s=19</t>
  </si>
  <si>
    <t>Lunch at Paradise Biriyani Restaurant</t>
  </si>
  <si>
    <t>12.9572489,77.7428406</t>
  </si>
  <si>
    <t>Accurate</t>
  </si>
  <si>
    <t>Patient was diagnosed two days ago. History of travelling Malaysia and delhi</t>
  </si>
  <si>
    <t>https://jkearthline.newsreach.in/news/451138</t>
  </si>
  <si>
    <t>Shopping at Loyal City Supermarket</t>
  </si>
  <si>
    <t>https://economictimes.indiatimes.com/news/politics-and-nation/coronavirus-cases-in-india-live-news-latest-updates-march26/liveblog/74820249.cms?frmapp=yes&amp;platform=android</t>
  </si>
  <si>
    <t>12.9838874,77.7418193</t>
  </si>
  <si>
    <t>5 new cases in Indore</t>
  </si>
  <si>
    <t>Office - Dell, Divyasree Greens</t>
  </si>
  <si>
    <t>12.9527286,77.6392458</t>
  </si>
  <si>
    <t>Mp</t>
  </si>
  <si>
    <t>5 cases in mp</t>
  </si>
  <si>
    <t>https://thekashmirwalla.com/2020/03/covid-19-pat-passes-away-in-srinagar-hospital-first-death-in-kashmir/</t>
  </si>
  <si>
    <t>Cinema, Forum Value Mall</t>
  </si>
  <si>
    <t>12.959711,77.7461103</t>
  </si>
  <si>
    <t>https://npg.news/corona-big-breaking-5-new-corona-positive-patients-were-found-in-chhattisgarh-the-situation-worsened-in-the-last-24-hours-highest-in-the-capital-total-number-of-patients-increased-to-6/</t>
  </si>
  <si>
    <t>RXDX Clinic for Checkup; Referred then to Manipal Hospital</t>
  </si>
  <si>
    <t>12.9768569,77.7081903</t>
  </si>
  <si>
    <t>Saudi Arab</t>
  </si>
  <si>
    <t>https://timesofindia.indiatimes.com/city/rajkot/45-year-old-woman-dies-of-covid-19-in-gujarats-bhavnagar-state-toll-reaches-six/articleshow/74883969.cms?utm_campaign=andapp&amp;utm_medium=referral&amp;utm_source=native_share_tray</t>
  </si>
  <si>
    <t>Home</t>
  </si>
  <si>
    <t>https://twitter.com/PTI_News/status/1243012141214400513?s=20</t>
  </si>
  <si>
    <t>Mediwave Medical Store and Loyal City Supermarket</t>
  </si>
  <si>
    <t>https://gujcovid19.gujarat.gov.in/uploads/pressbrief3003302020125519847.pdf</t>
  </si>
  <si>
    <t>Admitted to RGICD</t>
  </si>
  <si>
    <t>two - a 35-year-old woman and a 12-year-old boy - tested positive after their samples were sent to Patna’s Rajendra Memorial Research Institute of Medical Sciences (RMRIMS)</t>
  </si>
  <si>
    <t>https://www.hindustantimes.com/india-news/two-who-came-in-contact-with-bihar-s-first-covid-19-casualty-test-positive/story-sj8GgP9dOtiOcN6SwBuujL.html?utm_campaign=fullarticle&amp;utm_medium=referral&amp;utm_source=inshorts</t>
  </si>
  <si>
    <t>P38</t>
  </si>
  <si>
    <t>2 new cases in Bihar</t>
  </si>
  <si>
    <t>https://economictimes.indiatimes.com/news/politics-and-nation/coronavirus-cases-in-india-live-news-latest-updates-march26/liveblog/74820249.cms</t>
  </si>
  <si>
    <t>halt at Jathanickal Cherukulangara Bakery, Ranni</t>
  </si>
  <si>
    <t>placevisit</t>
  </si>
  <si>
    <t>halt at Marthoma Hospital, Ranni</t>
  </si>
  <si>
    <t>9.3865747, 76.7833664</t>
  </si>
  <si>
    <t>Marthoma Hospital</t>
  </si>
  <si>
    <t>Press Trust of India (@PTI_News) Tweeted: Elderly man tests positive for coronavirus in West Bengal https://twitter.com/PTI_News/status/1243020361861496832?s=20</t>
  </si>
  <si>
    <t>travel by Thachilethu Bus from Ranni to Kottayam</t>
  </si>
  <si>
    <t>He was vegetable seller in kandivali</t>
  </si>
  <si>
    <t>From my freind living nearby yesterday they are taken by official forcefully</t>
  </si>
  <si>
    <t>Travel</t>
  </si>
  <si>
    <t>Bus</t>
  </si>
  <si>
    <t>I have video and my freind confirmed that it is correct</t>
  </si>
  <si>
    <t>https://www.financialexpress.com/lifestyle/health/coronavirus-india-coronavirus-covid-coronavirus-lockdown-coronavirus-vaccine-coronavirus-symptoms-coronavirus-india-update-coronavirus-india-status-coronavirus-india-death-covid-19-symptoms-covid/1908621/?utm_source=covid_cube&amp;utm_medium=from_cube#</t>
  </si>
  <si>
    <t>https://twitter.com/ANI/status/1244496464857821184?s=20</t>
  </si>
  <si>
    <t>halt at Palathara Textiles, Kanjikuzhy, Kottayam</t>
  </si>
  <si>
    <t>9.5966458, 76.5225306</t>
  </si>
  <si>
    <t>Palathara Fashions</t>
  </si>
  <si>
    <t>travel by Mahiniyam bus from Kanjikuzhy to Ranni</t>
  </si>
  <si>
    <t>Sopore</t>
  </si>
  <si>
    <t>Tableegi jamaat travel history</t>
  </si>
  <si>
    <t>*Big breaking News*  *65-year-old Covid-19 patient dies, first death in Kashmir*  Srinagar, March 26 (GNS): A 65-year-old man infected with the coronavirus died at Chest Disease (CD) hospital Dalgate, Srinagar in the early hours of Thursday, Kashmir’s first recorded death due to the disease, official sources told GNS. The man had a medical history of illness with Sugar, hypertension and obesity.  "Despite our best efforts, the COVID19 positive patient at Chest Disease Hospital, passed away due to cardiac arrest. The patient had medical history of prolonged illness with Sugar, hypertension, obesity," they said.  The patient is said to be a resident of Hyderpora Srinagar (originally, a resident of Sopore) who had returned from New Delhi, UP, Jammu recently after being part of a ‘Tablighi Jamaat’ attended by people from Indonesia and Malaysia.  As of now, eight persons have tested positive for the coronavirus disease (COVID-19) in the Kashmir Valley while the tally of such patients in the entire J&amp;K has gone up to 11. Three cases were reported from Jammu earlier this month. (GNS)</t>
  </si>
  <si>
    <t>Admitted to hospital</t>
  </si>
  <si>
    <t>5 new cases</t>
  </si>
  <si>
    <t>P39</t>
  </si>
  <si>
    <t>Family/ Primary contact of TS-P34</t>
  </si>
  <si>
    <t>chfw.telangana.gov.in/home corona.do</t>
  </si>
  <si>
    <t>https://twitter.com/ChetanSanghi/status/1244453799768416258</t>
  </si>
  <si>
    <t>Media Bulletin 8PM 2 cases</t>
  </si>
  <si>
    <t>https://epaper.prabhatkhabar.com/m5/2609397/PATNA-City/CITY#page/1/1</t>
  </si>
  <si>
    <t>AP-P23</t>
  </si>
  <si>
    <t>Kakinada</t>
  </si>
  <si>
    <t>https://twitter.com/ArogyaAndhra/status/1244703849870327808?s=20</t>
  </si>
  <si>
    <t>https://www.google.com/url?sa=t&amp;source=web&amp;rct=j&amp;url=https://www.moneycontrol.com/news/india/coronavirus-india-news-live-updates-india-lockdown-covid-19-vaccine-maharashtra-kerala-delhi-statewise-tally-5073771.html/amp&amp;ved=0ahUKEwiIqOPLn7foAhUQyDgGHV8bCh0QyM8BCDswBA&amp;usg=AOvVaw08de2AkYnQ38XGGmLUOkKe&amp;ampcf=1</t>
  </si>
  <si>
    <t>AP-P22</t>
  </si>
  <si>
    <t>https://twitter.com/ArogyaAndhra/status/1244670537965670405?s=20</t>
  </si>
  <si>
    <t>TN-P51</t>
  </si>
  <si>
    <t xml:space="preserve"> history of travel from Saudi Arabia</t>
  </si>
  <si>
    <t>https://chfw.telangana.gov.in/writereaddata/files/Media%20bulletin%2025%20march%20at%208PM%20final.pdf</t>
  </si>
  <si>
    <t>R2</t>
  </si>
  <si>
    <t>29/02/2020 10.30 AM</t>
  </si>
  <si>
    <t>Was at Hotel Aaryas on Kuthattukulum Muvattupuzha Road</t>
  </si>
  <si>
    <t>Family contact of TN-P12</t>
  </si>
  <si>
    <t>https://twitter.com/Vijayabaskarofl/status/1244548656864169990</t>
  </si>
  <si>
    <t>9.8614227, 76.5813094</t>
  </si>
  <si>
    <t>hotel Aryaas Koothattukulam Muvattupuzha road</t>
  </si>
  <si>
    <t>admitted at the hospital.</t>
  </si>
  <si>
    <t>https://twitter.com/THChennai/status/1244518226467467265</t>
  </si>
  <si>
    <t>https://www.asianetnews.com/kerala-news/kerala-covid-9-more-patients-pinarayi-vijayan-q7r1ti</t>
  </si>
  <si>
    <t>TN-P52</t>
  </si>
  <si>
    <t>03/02/2020 10.30 AM</t>
  </si>
  <si>
    <t>Relative's house in Punalur</t>
  </si>
  <si>
    <t>8 more recovery</t>
  </si>
  <si>
    <t>There are 5 new confirmed cases in city of Indore, tally rises to 20 in Madhya Pradesh</t>
  </si>
  <si>
    <t>Family contact of TN-P42</t>
  </si>
  <si>
    <t xml:space="preserve">See the 8:44 am news </t>
  </si>
  <si>
    <t>03/03/2020 11.00 AM</t>
  </si>
  <si>
    <t>News reports</t>
  </si>
  <si>
    <t>https://twitter.com/ANI/status/1243025712832897024?s=19</t>
  </si>
  <si>
    <t>TN-P53</t>
  </si>
  <si>
    <t>03/03/2020 12.00 PM</t>
  </si>
  <si>
    <t>Shopping at Golden Hypermarket, Ranni</t>
  </si>
  <si>
    <t>9.3839593, 76.785245</t>
  </si>
  <si>
    <t>Golden Hyper Market</t>
  </si>
  <si>
    <t xml:space="preserve">Ujjain </t>
  </si>
  <si>
    <t>Gggg</t>
  </si>
  <si>
    <t>Was at Marthoma Private clinic, Ranni</t>
  </si>
  <si>
    <t>TN-P54</t>
  </si>
  <si>
    <t>03/05/2020 12.00 PM</t>
  </si>
  <si>
    <t>05/03/2020 3.00 PM</t>
  </si>
  <si>
    <t>Josco Jewellers Pathanamthitta</t>
  </si>
  <si>
    <t>9.2744739,76.7022866</t>
  </si>
  <si>
    <t>Patients traveled Mecca</t>
  </si>
  <si>
    <t>https://www.news18.com/news/india/75-year-old-dies-in-suspected-covid-19-fatality-in-karnataka-her-final-test-report-awaited-says-govt-2551207.html</t>
  </si>
  <si>
    <t>03/05/2020 3.00 PM</t>
  </si>
  <si>
    <t>Hotel Rani Gate, Ranni</t>
  </si>
  <si>
    <t>9.3862113,76.7863243</t>
  </si>
  <si>
    <t>Patient travelle to Delhi for a religious meet</t>
  </si>
  <si>
    <t>All news channels and myself posted in same hospital</t>
  </si>
  <si>
    <t>03/05/2020 8.30 PM</t>
  </si>
  <si>
    <t>05/03/2020 9.00 PM</t>
  </si>
  <si>
    <t>AM Bakers Kottayam</t>
  </si>
  <si>
    <t>9.5923763,76.5199522</t>
  </si>
  <si>
    <t>TN-P55</t>
  </si>
  <si>
    <t>03/06/2020 10.30 AM</t>
  </si>
  <si>
    <t>Dr. Vinod Mani's clinic, Chengalam</t>
  </si>
  <si>
    <t>9.6163845,76.7004489</t>
  </si>
  <si>
    <t>Bihar added 2 cases total tally 6</t>
  </si>
  <si>
    <t>Sirinagar</t>
  </si>
  <si>
    <t>https://www.thekashmirmonitor.net/first-covid-19-death-in-kashmir-as-elderly-dies-at-srinagar-hospital/</t>
  </si>
  <si>
    <t>R3</t>
  </si>
  <si>
    <t>03/082020</t>
  </si>
  <si>
    <t>Admitted in Medical College hospital, Kottayam</t>
  </si>
  <si>
    <t>9.6327636,76.5189227</t>
  </si>
  <si>
    <t>TN-P56</t>
  </si>
  <si>
    <t>P42</t>
  </si>
  <si>
    <t>02/28/2020 12.30 PM</t>
  </si>
  <si>
    <t>Austin Airport US</t>
  </si>
  <si>
    <t>39.468877,-117.1982217</t>
  </si>
  <si>
    <t>Travelled from Delhi and Contact history with TN-P5 and TN-P6</t>
  </si>
  <si>
    <t>Bihar added 2 cases, total tally 6</t>
  </si>
  <si>
    <t>02/28/2020 4.11 PM</t>
  </si>
  <si>
    <t>28/02/2020 11.00 PM</t>
  </si>
  <si>
    <t>Place JFK - US, NewYork</t>
  </si>
  <si>
    <t>40.6413151,-73.7803278</t>
  </si>
  <si>
    <t>https://economictimes.indiatimes.com/news/politics-and-nation/coronavirus-cases-in-india-live-news-latest-updates-march26/amp_liveblog/74820249.cms#aoh=15851959819847&amp;referrer=https%3A%2F%2Fwww.google.com&amp;amp_tf=From%20%251%24s</t>
  </si>
  <si>
    <t>02/29/2020 8.25 PM</t>
  </si>
  <si>
    <t>29/02/2020 3.40 AM</t>
  </si>
  <si>
    <t>Place Dubai</t>
  </si>
  <si>
    <t>25.2531793,55.3634841</t>
  </si>
  <si>
    <t>TN-P57</t>
  </si>
  <si>
    <t>03/1/2020 8.50 AM</t>
  </si>
  <si>
    <t>Bengaluru Airport</t>
  </si>
  <si>
    <t>13.19864, 77.7044041</t>
  </si>
  <si>
    <t>Kempegowda International Airport Bengaluru</t>
  </si>
  <si>
    <t>5 new cases in MP. Total cases now 20</t>
  </si>
  <si>
    <t>Total case in CG rise to 6</t>
  </si>
  <si>
    <t>Navbharat print paper of 26 Raipur CG edition</t>
  </si>
  <si>
    <t>Please send url, will upload epaper..
sreejan8415@gmail.com</t>
  </si>
  <si>
    <t>03/1/2020 11.00 AM</t>
  </si>
  <si>
    <t>Place: Whitefield</t>
  </si>
  <si>
    <t>Come in contact with First causality of Bihar</t>
  </si>
  <si>
    <t>TN-P58</t>
  </si>
  <si>
    <t>03/1/2020 2.00 PM</t>
  </si>
  <si>
    <t>Hotel Paradise Biryani</t>
  </si>
  <si>
    <t>https://twitter.com/PTI_News/status/1243027660051079169</t>
  </si>
  <si>
    <t>03/2/2020 2.00 PM</t>
  </si>
  <si>
    <t>2/03/2020 3.00 PM</t>
  </si>
  <si>
    <t>Place Loyal City Super Market</t>
  </si>
  <si>
    <t>12.9594973, 77.7462004</t>
  </si>
  <si>
    <t>Loyal World Market</t>
  </si>
  <si>
    <t>Patient travelled widely in India</t>
  </si>
  <si>
    <t>https://kashmirlife.net/coronavirus-kashmir-reports-first-death-226989/</t>
  </si>
  <si>
    <t>03/2/2020 4.00 PM</t>
  </si>
  <si>
    <t>2/03/2020 10.00 PM</t>
  </si>
  <si>
    <t>Keep fighting</t>
  </si>
  <si>
    <t>Office: DELL Divya Shree Gardens</t>
  </si>
  <si>
    <t>TN-P59</t>
  </si>
  <si>
    <t>12.9599764, 77.6783478</t>
  </si>
  <si>
    <t>Sambalpur odisha</t>
  </si>
  <si>
    <t>dell near Divyasree Technopark Main Road, Kundalahalli, Brookefield, Bengaluru, Karnataka</t>
  </si>
  <si>
    <t>https://www.sambalpur.nic.in</t>
  </si>
  <si>
    <t>srinagar</t>
  </si>
  <si>
    <t>65-year-old Covid-19 patient dies, first death in Kashmir http://dhunt.in/91NVZ?s=a&amp;ss=pd</t>
  </si>
  <si>
    <t>03/2/2020 10.00 AM</t>
  </si>
  <si>
    <t>Movie theatre Forum Value Mall</t>
  </si>
  <si>
    <t>12.9594062, 77.7444503</t>
  </si>
  <si>
    <t>https://www.jagran.com/news/national-first-death-from-corona-in-madhya-pradesh-delhi-and-rajasthan-rapidly-increased-coronavirus-patients-20140639.html</t>
  </si>
  <si>
    <t>Forum Value Mall</t>
  </si>
  <si>
    <t>TN-P60</t>
  </si>
  <si>
    <t>03/3/2020 2.00 PM</t>
  </si>
  <si>
    <t>3/03/2020 10.30 PM</t>
  </si>
  <si>
    <t>DELL Divyashree Gardens</t>
  </si>
  <si>
    <t>YESTERDAY UPDATED ON WEBSITE BUT NOW I CANNOT SEE THAT AGAIN COUNT IS UNMATCHED</t>
  </si>
  <si>
    <t>Mumbai &amp; thane</t>
  </si>
  <si>
    <t xml:space="preserve">2 new cases, 1 in Mumbai &amp; 1 &amp; Thane </t>
  </si>
  <si>
    <t>03/5/2020 10.30 AM</t>
  </si>
  <si>
    <t>RXDX Clinic</t>
  </si>
  <si>
    <t>12.9768621, 77.7081903</t>
  </si>
  <si>
    <t>RxDx Healthcare Whitefield</t>
  </si>
  <si>
    <t>Srinagr</t>
  </si>
  <si>
    <t>https://twitter.com/kansalrohit69/status/1243024892468977664?s=20</t>
  </si>
  <si>
    <t>03/5/2020 2.50 PM</t>
  </si>
  <si>
    <t>Referred to Manipal Hospital</t>
  </si>
  <si>
    <t>TN-P61</t>
  </si>
  <si>
    <t>12.9880922, 77.7262703</t>
  </si>
  <si>
    <t>Manipal Hospital Whitefield</t>
  </si>
  <si>
    <t>Four of his contacts also  tested positive yesterday</t>
  </si>
  <si>
    <t>https://www.ndtv.com/india-news/kashmir-reports-first-coronavirus-death-65-year-old-man-dies-in-srinagar-4-who-came-in-contact-test-2200851?amp=1&amp;akamai-rum=off&amp;__twitter_impression=true</t>
  </si>
  <si>
    <t>03/5/2020 3.30 PM</t>
  </si>
  <si>
    <t>Home, Whitefield</t>
  </si>
  <si>
    <t>Aaj tak</t>
  </si>
  <si>
    <t>TN-P62</t>
  </si>
  <si>
    <t>Yes</t>
  </si>
  <si>
    <t>Azwal</t>
  </si>
  <si>
    <t>Travel history from Amsterdam to doha</t>
  </si>
  <si>
    <t>https://www.google.com/url?sa=t&amp;source=web&amp;rct=j&amp;url=https://m.economictimes.com/news/politics-and-nation/50-year-old-man-tests-positive-for-coronavirus-in-mizoram-second-case-in-northeast/amp_articleshow/74807570.cms&amp;ved=2ahUKEwjWtu6LqbfoAhUp6nMBHff1Bj8QFjAAegQIBhAB&amp;usg=AOvVaw0QkEPxeZicrQzbqX2X21Ru&amp;ampcf=1</t>
  </si>
  <si>
    <t>03/8/2020 2.30 PM</t>
  </si>
  <si>
    <t>Place: Medway Medical store and Loyal City Market</t>
  </si>
  <si>
    <t>03/8/2020 3.00</t>
  </si>
  <si>
    <t>TN-P63</t>
  </si>
  <si>
    <t>03/8/2020 8.00 pm</t>
  </si>
  <si>
    <t>03/06/2020 11.55 PM</t>
  </si>
  <si>
    <t>Mumbai Airport from Greece</t>
  </si>
  <si>
    <t>19.0895646,72.8634257</t>
  </si>
  <si>
    <t>https://www.indiatoday.in/india/story/coronavirus-pandemic-live-updates-india-lockdown-who-italy-united-states-spain-china-death-toll-new-cases-1659783-2020-03-26</t>
  </si>
  <si>
    <t>Mumbai Home</t>
  </si>
  <si>
    <t>TN-P64</t>
  </si>
  <si>
    <t>https://twitter.com/kansalrohit69/status/1243027250498265088?s=19</t>
  </si>
  <si>
    <t>03/08/2020 9.45 PM</t>
  </si>
  <si>
    <t>Place: Bangalore. Travelled in taxi and reahed home</t>
  </si>
  <si>
    <t>https://docs.google.com/spreadsheets/d/e/2PACX-1vSc_2y5N0I67wDU38DjDh35IZSIS30rQf7_NYZhtYYGU1jJYT6_kDx4YpF-qw0LSlGsBYP8pqM_a1Pd/pubhtml</t>
  </si>
  <si>
    <t>03/10/2020 5.55 PM</t>
  </si>
  <si>
    <t>Visited RGCID and sample was sent to NIV</t>
  </si>
  <si>
    <t>TN-P65</t>
  </si>
  <si>
    <t>03/11/2020 8.30 PM</t>
  </si>
  <si>
    <t>Patient was shifted to Jayanagar General Hospital and admitted</t>
  </si>
  <si>
    <t>12.9262429, 77.5906121</t>
  </si>
  <si>
    <t>Jayanagar General Hospital</t>
  </si>
  <si>
    <t>P1 , p2, p3, p4</t>
  </si>
  <si>
    <t>News 18 and confirmed by nodal officer</t>
  </si>
  <si>
    <t>https://twitter.com/PTI_News/status/1243034874929283072?s=20</t>
  </si>
  <si>
    <t>BBMP surveillance team is doing surveillance</t>
  </si>
  <si>
    <t>Vasi</t>
  </si>
  <si>
    <t>London Flight No. GF2</t>
  </si>
  <si>
    <t>TN-P66</t>
  </si>
  <si>
    <t>Broadway</t>
  </si>
  <si>
    <t>Times of india</t>
  </si>
  <si>
    <t>Recovery number in Maharashtra is 8</t>
  </si>
  <si>
    <t xml:space="preserve">Srinagar </t>
  </si>
  <si>
    <t>Bahrain Flight No. GF0060</t>
  </si>
  <si>
    <t xml:space="preserve">Travel history </t>
  </si>
  <si>
    <t xml:space="preserve">Spokesperson J&amp;K Administration @diprjk </t>
  </si>
  <si>
    <t>Patient came from Dubai on 12march and took a early morning flight from jaipur to ahemdabad ...last flight of morning..2days b4</t>
  </si>
  <si>
    <t>Parveez Mohd...he was with family...stayed at crown plaza Jaipur hotel</t>
  </si>
  <si>
    <t>Please take care of him...his whole family is suspected...he met so many people in jaipur....I am serious ....don't take it as rumour and please don't track me ....I also wanna get rid out of this ...like whole nation and the world...
I don't have any other information</t>
  </si>
  <si>
    <t>Kanniyakumari</t>
  </si>
  <si>
    <t>Patient returned from Kuwait on 3rd and admitted yesterday in kanniyakumari govt Hospital, the blood and samples has been sent to nellai govt hospital, Tirunelveli</t>
  </si>
  <si>
    <t>Puthiyathalaimurai news (Tamil)</t>
  </si>
  <si>
    <t>03/10/2020 5.00 AM</t>
  </si>
  <si>
    <t>Trivandram International Airport</t>
  </si>
  <si>
    <t>8.4834254,76.9176307</t>
  </si>
  <si>
    <t>Travel history to Delhi and UP</t>
  </si>
  <si>
    <t>https://www.ndtv.com/india-news/kashmir-reports-first-coronavirus-death-65-year-old-man-dies-in-srinagar-4-who-came-in-contact-test-2200851?pfrom=home-bigstory</t>
  </si>
  <si>
    <t>03/10/2020 5.45 AM</t>
  </si>
  <si>
    <t>Travelled by own car to Artech Square Kaithamukku, Pettah</t>
  </si>
  <si>
    <t>8.4901622,76.9322777</t>
  </si>
  <si>
    <t>TN-P67</t>
  </si>
  <si>
    <t>03/11/2020 8.00 AM</t>
  </si>
  <si>
    <t>Travelled to General hospital, Trivandram by own car</t>
  </si>
  <si>
    <t>8.4954497,76.9390526</t>
  </si>
  <si>
    <t>attending Islamic congregation with Indonesians</t>
  </si>
  <si>
    <t>https://www.indiatoday.in/india/story/kashmir-reports-first-coronavirus-death-1659822-2020-03-26</t>
  </si>
  <si>
    <t>Karur</t>
  </si>
  <si>
    <t>Walked to car parking area, General Hospital, Trivandram</t>
  </si>
  <si>
    <t>https://twitter.com/PTI_News/status/1243034874929283072?s=19</t>
  </si>
  <si>
    <t>Test report of woman who died on Mar 24 positive for coronavirus; Maha toll reaches 4: Health officials</t>
  </si>
  <si>
    <t>Walked to OP ticket counter walking area GH Trivandram</t>
  </si>
  <si>
    <t>Pallakad, Thrissur</t>
  </si>
  <si>
    <t>Four patients had earlier tested negative and now two more people - from Palakkad and Thrissur - have recovered. Three students who came from Wuhan in China and a person in Kannur had earlier recovered.</t>
  </si>
  <si>
    <t>COVID 19 OP Walking area</t>
  </si>
  <si>
    <t>the article follows the chief minister's statement</t>
  </si>
  <si>
    <t>Isolation ward</t>
  </si>
  <si>
    <t>03/11/2020 10.30 AM</t>
  </si>
  <si>
    <t>General hospital front gate by auto</t>
  </si>
  <si>
    <t>5 more test positive in Madhya Pradesh.. total at 20</t>
  </si>
  <si>
    <t>https://twitter.com/PTI_News/status/1243039656540692482?s=19</t>
  </si>
  <si>
    <t>https://twitter.com/PTI_News/status/1244514417229717506</t>
  </si>
  <si>
    <t>2 shops at Kaithamukku Opp.Co-operative bank</t>
  </si>
  <si>
    <t>Madhya Pradesh: Five more people test positive for #coronavirus in Indore taking the total number of cases in the city to 10, say health officials</t>
  </si>
  <si>
    <t>Artech Square Security point</t>
  </si>
  <si>
    <t>03/11/2020 10.45 AM</t>
  </si>
  <si>
    <t>Artech Square</t>
  </si>
  <si>
    <t>Contacts of previous positive cases.</t>
  </si>
  <si>
    <t>https://twitter.com/kansalrohit69/status/1244556295778095105</t>
  </si>
  <si>
    <t>reached Medical college hospital isolation ward through ambulance</t>
  </si>
  <si>
    <t>P1</t>
  </si>
  <si>
    <t>05.03.2020 9:30PM</t>
  </si>
  <si>
    <t>05.03.2020 11:00PM</t>
  </si>
  <si>
    <t>Flight No: SG54 SPICE JET,Calicut Airport</t>
  </si>
  <si>
    <t>11.1397276, 75.9507847</t>
  </si>
  <si>
    <t>05.03.2020 11.15 PM</t>
  </si>
  <si>
    <t>05.03.2020 11.45 PM</t>
  </si>
  <si>
    <t>Hotel Malabar Plaza
(Near Ramanattukara)</t>
  </si>
  <si>
    <t>11.1780408, 75.8794302</t>
  </si>
  <si>
    <t>Hotel Malabar Plaza</t>
  </si>
  <si>
    <t>https://economictimes.indiatimes.com/news/politics-and-nation/new-covid-19-cases-drop-in-kerala-kasargod-reports-no-new-case-on-wednesday/articleshow/74816799.cms?from=mdr</t>
  </si>
  <si>
    <t>Shupiyan</t>
  </si>
  <si>
    <t>06.03.2020 04:00 AM</t>
  </si>
  <si>
    <t>Travel on road by 
taxi</t>
  </si>
  <si>
    <t>12 persons have recovered completely from the disease. (quote from article)</t>
  </si>
  <si>
    <t>https://mobile.twitter.com/ndtv/status/1243029246366400513</t>
  </si>
  <si>
    <t>07.03.2020 02:30pm</t>
  </si>
  <si>
    <t>Patient Home 
( Home quarantine)</t>
  </si>
  <si>
    <t>travelled from Thailand</t>
  </si>
  <si>
    <t>http://m.timesofindia.com/articleshow/74814186.cms?utm_source=contentofinterest&amp;utm_medium=text&amp;utm_campaign=cppst</t>
  </si>
  <si>
    <t>07.03.2020 02:30 PM</t>
  </si>
  <si>
    <t>07.03.2020 02:40 PM</t>
  </si>
  <si>
    <t>Private Consultation 
(Dr Home) 
Location: Mathil</t>
  </si>
  <si>
    <t xml:space="preserve">In home isolation </t>
  </si>
  <si>
    <t>07.03.2020 02:45 PM</t>
  </si>
  <si>
    <t>07.03.2020 03:00 PM</t>
  </si>
  <si>
    <t>On road by private car</t>
  </si>
  <si>
    <t>Private car</t>
  </si>
  <si>
    <t>https://twitter.com/ANI/status/1244559845350502400</t>
  </si>
  <si>
    <t xml:space="preserve">Hyderpora </t>
  </si>
  <si>
    <t>07.03.2020 03:30 PM</t>
  </si>
  <si>
    <t>07.03.2020 03:35 PM</t>
  </si>
  <si>
    <t>The economic Times</t>
  </si>
  <si>
    <t>Casuality,GMC Kannur</t>
  </si>
  <si>
    <t>12.0715235, 75.2917689</t>
  </si>
  <si>
    <t>Government Medical College Kannur</t>
  </si>
  <si>
    <t>mother&amp;son of a person who earlier tested positive and patient in Bhilwara</t>
  </si>
  <si>
    <t>08.03.2020 12:00 AM</t>
  </si>
  <si>
    <t>Isolation unit, GMC Kannur</t>
  </si>
  <si>
    <t>https://twitter.com/PTI_News/status/1243035546026250241?s=19</t>
  </si>
  <si>
    <t>Maharashtra COVID-19 tally reaches 124; two more test coronavirus positive</t>
  </si>
  <si>
    <t>08.03.2020 12:00 PM</t>
  </si>
  <si>
    <t>Hospital Isolation, GMC Kannur</t>
  </si>
  <si>
    <t>attended Islamic congregation with Indonesians</t>
  </si>
  <si>
    <t>Travelled from Iran, Resident of Ladakh( AIIMS ) - Evacuee</t>
  </si>
  <si>
    <t>https://twitter.com/ANI/status/1244560992463253504</t>
  </si>
  <si>
    <t>https://www.google.com/amp/s/economictimes.indiatimes.com/news/politics-and-nation/coronavirus-cases-in-india-live-news-latest-updates-march25/amp_liveblog/74801993.cms</t>
  </si>
  <si>
    <t>09.03.2020 12:00 AM</t>
  </si>
  <si>
    <t>09.03.2020 12:00 PM</t>
  </si>
  <si>
    <t>Amsterdam</t>
  </si>
  <si>
    <t>10.03.2020 12:00AM</t>
  </si>
  <si>
    <t>10.03.2020 04:00 PM</t>
  </si>
  <si>
    <t>Mumabi and Thane</t>
  </si>
  <si>
    <t>2 new cases, total 124.</t>
  </si>
  <si>
    <t>https://www.mohfw.gov.in/ and https://twitter.com/ANI/status/1243041154750267392</t>
  </si>
  <si>
    <t>U have updated to 128 based on mohfw but they changed it back to 124</t>
  </si>
  <si>
    <t xml:space="preserve">Resident of Ujjain. Reported death in MYH Indore </t>
  </si>
  <si>
    <t>https://m.timesofindia.com/city/indore/madhya-pradeshs-1st-coronavirus-death-ujjain-woman-dies-in-indore-hospital-after-testing-positive/articleshow/74813966.cms</t>
  </si>
  <si>
    <t>10.03.2020 05:00 PM</t>
  </si>
  <si>
    <t>Travel by private 
car</t>
  </si>
  <si>
    <t>Ujjam</t>
  </si>
  <si>
    <t>65 years old woman from Ujjain, admitted today, dies in Indore Hospital</t>
  </si>
  <si>
    <t>https://twitter.com/k_ashesh/status/1242784086017613830 and https://www.mohfw.gov.in/</t>
  </si>
  <si>
    <t xml:space="preserve">Aaj tak </t>
  </si>
  <si>
    <t>I don't know,(s)he is Indian or not.</t>
  </si>
  <si>
    <t>they report 3 deaths while you show 2</t>
  </si>
  <si>
    <t>11.03.2020 12:00 AM</t>
  </si>
  <si>
    <t>Patient reached his Home 
(Isolation)</t>
  </si>
  <si>
    <t>https://twitter.com/PTI_News/status/1243039656540692482?s=20</t>
  </si>
  <si>
    <t>11.03.2020 12:00 PM</t>
  </si>
  <si>
    <t>Strict Home isolation</t>
  </si>
  <si>
    <t xml:space="preserve">raipur durg bilaspur </t>
  </si>
  <si>
    <t>http://epaper.navabharat.news/</t>
  </si>
  <si>
    <t>12.03.2020 12:00 AM</t>
  </si>
  <si>
    <t>12.03.2020 09:00 PM</t>
  </si>
  <si>
    <t>06</t>
  </si>
  <si>
    <t>https://www.ndtv.com/india-news/kashmir-reports-first-coronavirus-death-65-year-old-man-dies-in-srinagar-4-who-came-in-contact-test-2200851</t>
  </si>
  <si>
    <t>12.03.2020 10:00 PM</t>
  </si>
  <si>
    <t>Travelling in 
Ambulance 
by road</t>
  </si>
  <si>
    <t>Travelled from Canada - NRI Couple</t>
  </si>
  <si>
    <t>Man who died today in Srinagar, Four of his contacts also tested positive</t>
  </si>
  <si>
    <t>https://twitter.com/ANI/status/1244596720098394117</t>
  </si>
  <si>
    <t>https://www.deccanherald.com/national/coronavirus-news-live-updates-indias-death-toll-is-at-14-tally-jumps-to-636-799686.html</t>
  </si>
  <si>
    <t>Patient reached Isolation ward, GMC Kannur</t>
  </si>
  <si>
    <t>https://twitter.com/kbssidhu1961/status/1244598296015859712</t>
  </si>
  <si>
    <t>08.03.2020 04:30 AM</t>
  </si>
  <si>
    <t>08.03.2020 06:15 AM</t>
  </si>
  <si>
    <t>Bangalore Airport - Came from USA through London,Heathrow</t>
  </si>
  <si>
    <t>13.1986348, 77.7065928</t>
  </si>
  <si>
    <t>Scroll down that page u will get the news</t>
  </si>
  <si>
    <t>https://twitter.com/MayorofS/status/1243023989791789058</t>
  </si>
  <si>
    <t>08.03.2020 02:30 PM</t>
  </si>
  <si>
    <t>HOME</t>
  </si>
  <si>
    <t>Visited RGICD at 02:30pm and sample was collected and sent to NIV Bangalore</t>
  </si>
  <si>
    <t>12.9056374, 77.5404383</t>
  </si>
  <si>
    <t>Health</t>
  </si>
  <si>
    <t>Female, Male, 2 cases</t>
  </si>
  <si>
    <t>Two who came in contact with Bihar’s first Covid-19 casualty, test positive - https://m.hindustantimes.com/india-news/two-who-came-in-contact-with-bihar-s-first-covid-19-casualty-test-positive/story-sj8GgP9dOtiOcN6SwBuujL.html</t>
  </si>
  <si>
    <t>09:03.2020 12:00 AM</t>
  </si>
  <si>
    <t>09.03.2020 08:30 PM</t>
  </si>
  <si>
    <t>Whole day he was under home quarantine</t>
  </si>
  <si>
    <t>Port Blair</t>
  </si>
  <si>
    <t>Travelled in Vistara from Chennai on 24/03/2020</t>
  </si>
  <si>
    <t>https://mobile.twitter.com/ChetanSanghi/status/1243035132002471938?s=09</t>
  </si>
  <si>
    <t>Primary contact of 8th COVID-19 Positive case of Chandigarh</t>
  </si>
  <si>
    <t>Travlled through Ambulance and got admitted to RGICD,Bangalore</t>
  </si>
  <si>
    <t xml:space="preserve">Kolkata </t>
  </si>
  <si>
    <t>https://twitter.com/ANI/status/124300...</t>
  </si>
  <si>
    <t>29:02:2020 12:30 PM</t>
  </si>
  <si>
    <t>29:02:2020 05:00 PM</t>
  </si>
  <si>
    <t>Hyderabad airport and travelled to Kalburgi.</t>
  </si>
  <si>
    <t>England</t>
  </si>
  <si>
    <t>https://www.naidunia.com/lite/chhattisgarh/raipur-coronavirus-in-chhattisgarh-five-coronavirus-positive-patient-found-in-chhattisgarh-5433967</t>
  </si>
  <si>
    <t>4th case in CG state</t>
  </si>
  <si>
    <t xml:space="preserve"> https://www.mohfw.gov.in/</t>
  </si>
  <si>
    <t>Six patients releases yesterday news arcticle</t>
  </si>
  <si>
    <t>https://indianexpress.com/article/coronavirus/maharashtra-coronavirus-recovered-patients-return-home-6331901/</t>
  </si>
  <si>
    <t>P7</t>
  </si>
  <si>
    <t>06.03.2020</t>
  </si>
  <si>
    <t>Had fever and family physician visited and gave treatment</t>
  </si>
  <si>
    <t>Primary contact (Mother)of 8th COVID-19 Positive case of Chandigarh</t>
  </si>
  <si>
    <t>New Mumbai</t>
  </si>
  <si>
    <t>Female petient died in New Mumbai, India TV breaking News</t>
  </si>
  <si>
    <t>https://twitter.com/indiatvnews/status/1243044162745724929?s=19</t>
  </si>
  <si>
    <t>P8</t>
  </si>
  <si>
    <t>09.03.2020 10:00 AM</t>
  </si>
  <si>
    <t>09.03.2020 10:00 PM</t>
  </si>
  <si>
    <t>Treated at home by family doctor then shifted to private hospital and got admitted,
Sample was collected and was sent to VRDL,BMC &amp; RI
Patient was discharged against medical advise at 10:00 PM</t>
  </si>
  <si>
    <t>Foreign</t>
  </si>
  <si>
    <t>02.03.2020 01:20AM</t>
  </si>
  <si>
    <t>Arrived at Trivandrum
Flight QR506
Doha to TVM</t>
  </si>
  <si>
    <t>8.4834201, 76.9198194</t>
  </si>
  <si>
    <t>Trivandrum International Airport</t>
  </si>
  <si>
    <t>5th case in CG state</t>
  </si>
  <si>
    <t>P110</t>
  </si>
  <si>
    <t>02.03.2020</t>
  </si>
  <si>
    <t>Ulloor Gardens</t>
  </si>
  <si>
    <t>KA-P84</t>
  </si>
  <si>
    <t>https://twitter.com/ANI/status/1243045523575025665?s=19</t>
  </si>
  <si>
    <t>#COVID2019 cases rise to six in Chhattisgarh: Raipur AIIMS Director NM Nagarkar</t>
  </si>
  <si>
    <t>P111</t>
  </si>
  <si>
    <t>02.03.2020 06:00 PM</t>
  </si>
  <si>
    <t>02.03.2020 06:30 PM</t>
  </si>
  <si>
    <t>Hotel Bismi, Kumarapuram</t>
  </si>
  <si>
    <t>8.5150455, 76.927428</t>
  </si>
  <si>
    <t>Son of P758</t>
  </si>
  <si>
    <t>Hotel Bismi</t>
  </si>
  <si>
    <t>https://twitter.com/ANI/status/1244604925260132352</t>
  </si>
  <si>
    <t>6th case in CG state</t>
  </si>
  <si>
    <t>Raipur, Bilaspur, Durg</t>
  </si>
  <si>
    <t>https://lalluram.com/6-corona-positive-patients-in-chhattisgarh/</t>
  </si>
  <si>
    <t>KA-P85</t>
  </si>
  <si>
    <t>P112</t>
  </si>
  <si>
    <t>03.03.2020 07:30 PM</t>
  </si>
  <si>
    <t>Hotel Ambadi Kannan,Medical College Junction</t>
  </si>
  <si>
    <t>8.5215699, 76.9297051</t>
  </si>
  <si>
    <t>Six Patients released yesterday</t>
  </si>
  <si>
    <t>Resident of Nanjangud - Working with P52</t>
  </si>
  <si>
    <t>Ambadi Kannan Restaurant</t>
  </si>
  <si>
    <t>KA-P86</t>
  </si>
  <si>
    <t>P113</t>
  </si>
  <si>
    <t>04.03.2020 06:00 PM</t>
  </si>
  <si>
    <t>P114</t>
  </si>
  <si>
    <t>05.03.2020 06:00 PM</t>
  </si>
  <si>
    <t>Hotel Thamarassery Churam</t>
  </si>
  <si>
    <t>8.5201633,76.9273983</t>
  </si>
  <si>
    <t xml:space="preserve">In shorts news app ,the quint </t>
  </si>
  <si>
    <t>Change the number from 11 to 13</t>
  </si>
  <si>
    <t>KA-P87</t>
  </si>
  <si>
    <t>08.03.2020 07:30 PM</t>
  </si>
  <si>
    <t>08.03.2020 08:30 PM</t>
  </si>
  <si>
    <t>Margin free market,Kunnil,Medical College Junction</t>
  </si>
  <si>
    <t>8.526249, 76.9282735</t>
  </si>
  <si>
    <t>Kunnil Margin Free Market</t>
  </si>
  <si>
    <t>KA-P88</t>
  </si>
  <si>
    <t>https://twitter.com/ANI/status/1243045523575025665?s=20</t>
  </si>
  <si>
    <t>11.03.2020 05:00 PM</t>
  </si>
  <si>
    <t>11:03:2020 06:00 PM</t>
  </si>
  <si>
    <t>Hotel Kochi Pedia</t>
  </si>
  <si>
    <t>Total cases 6 now in chhatisgarh</t>
  </si>
  <si>
    <t>Six patients released yesterday</t>
  </si>
  <si>
    <t>P36</t>
  </si>
  <si>
    <t>Suresh Hotel, Ranni</t>
  </si>
  <si>
    <t>9.3823686, 76.7770106</t>
  </si>
  <si>
    <t>Suresh Hotel</t>
  </si>
  <si>
    <t>Vashi</t>
  </si>
  <si>
    <t>Mini Shopee, Ranni</t>
  </si>
  <si>
    <t>9.3856464, 76.7829323</t>
  </si>
  <si>
    <t>Mini Super Shoppe</t>
  </si>
  <si>
    <t>https://twitter.com/ANINewsUP/status/1244594551404126210</t>
  </si>
  <si>
    <t>Her report is positive after death.</t>
  </si>
  <si>
    <t>HP Petrol Pump, Ranni</t>
  </si>
  <si>
    <t>https://twitter.com/ANI/status/1243042493119119360?s=20</t>
  </si>
  <si>
    <t>Total cases 36 now in Delhi</t>
  </si>
  <si>
    <t>Six Patients Released yesterday</t>
  </si>
  <si>
    <t>Ittiyapara Bus Stand, Ranni</t>
  </si>
  <si>
    <t>9.3861945, 76.784884</t>
  </si>
  <si>
    <t>Ittiyappara Bus Stand</t>
  </si>
  <si>
    <t>Post Office, Ranni, Pazhavangadi</t>
  </si>
  <si>
    <t>9.3757586, 76.7763825</t>
  </si>
  <si>
    <t>Ranni Post Office</t>
  </si>
  <si>
    <t>A mohalla clinic doctor &amp; 4 others have been tested positive after they came in contact with an infected woman who returned from Saudi Arabia</t>
  </si>
  <si>
    <t>https://twitter.com/ANI/status/1243042493119119360</t>
  </si>
  <si>
    <t>Patient had foreign travel history</t>
  </si>
  <si>
    <t>https://www.hindustantimes.com/india-news/65-year-old-religious-preacher-dies-of-coronavirus-first-death-in-kashmir/story-cC1FvbQVLuhTobUoVxmGjK.html</t>
  </si>
  <si>
    <t>Knanaya Church, Ranni, Pazhavangadi</t>
  </si>
  <si>
    <t>9.3731741, 76.7865693</t>
  </si>
  <si>
    <t>St. Kuriakose Knanaya Church</t>
  </si>
  <si>
    <t>Reported today morning.</t>
  </si>
  <si>
    <t>Chattisgarh</t>
  </si>
  <si>
    <t>cases rise to six in Chhattisgarh: Raipur AIIMS Director NM Nagarkar</t>
  </si>
  <si>
    <t>Rampurhat</t>
  </si>
  <si>
    <t>Student</t>
  </si>
  <si>
    <t>Corona</t>
  </si>
  <si>
    <t>Newspaper Navbharat</t>
  </si>
  <si>
    <t>Six Cases recovered yesterday</t>
  </si>
  <si>
    <t>Golden Emporium, New Hypermarket, Ranni</t>
  </si>
  <si>
    <t>9.3863053, 76.7845842</t>
  </si>
  <si>
    <t>Golden Emporium</t>
  </si>
  <si>
    <t>https://www.google.com/amp/s/news.abplive.com/news/india/coronavirus-in-india-today-live-updates-covid-19-india-lockdown-narendra-modi-1180287/amp</t>
  </si>
  <si>
    <t xml:space="preserve">Total death comes to 13.. Also matched with ministry of health data </t>
  </si>
  <si>
    <t>Patient from ujjain addmitted to Indore hospital</t>
  </si>
  <si>
    <t>https://timesofindia.indiatimes.com/city/indore/madhya-pradeshs-1st-coronavirus-death-ujjain-woman-dies-in-indore-hospital-after-testing-positive/articleshow/74813966.cms</t>
  </si>
  <si>
    <t>Rewa</t>
  </si>
  <si>
    <t>Confirm case</t>
  </si>
  <si>
    <t>Imperial Bakery, Punalur</t>
  </si>
  <si>
    <t>9.0179739, 76.9248863</t>
  </si>
  <si>
    <t>news -aaj tak</t>
  </si>
  <si>
    <t>Imperial Bakery</t>
  </si>
  <si>
    <t>Navabharat newspaper</t>
  </si>
  <si>
    <t>Female, Male, 2 woman aged 50, 65 3 men aged 45, 65 ,68</t>
  </si>
  <si>
    <t>Community Spread</t>
  </si>
  <si>
    <t>https://www.indiatoday.in/india/story/5-more-test-positive-for-coronavirus-in-indore-total-cases-rise-to-10-1659816-2020-03-26</t>
  </si>
  <si>
    <t>Maniyar, Punalur</t>
  </si>
  <si>
    <t>8.9941361, 76.9285812</t>
  </si>
  <si>
    <t>Maniyar, Punalur, Kerala</t>
  </si>
  <si>
    <t>Indore may hav started community spread</t>
  </si>
  <si>
    <t>https://mobile.twitter.com/Vijayabaskarofl/status/1242841446975070215</t>
  </si>
  <si>
    <t>Total Gujarat cases now 43 as 5 more cases found</t>
  </si>
  <si>
    <t>Chattisgarh cases now 6.</t>
  </si>
  <si>
    <t xml:space="preserve">Rajkot </t>
  </si>
  <si>
    <t>www.covid19india.org</t>
  </si>
  <si>
    <t>SBI/SBT, Ranni, Thottamon</t>
  </si>
  <si>
    <t>9.3840161, 76.783953</t>
  </si>
  <si>
    <t>State Bank of India</t>
  </si>
  <si>
    <t>gujcovid19.gujarat.gov.in</t>
  </si>
  <si>
    <t>ESAF Bank, Ranni</t>
  </si>
  <si>
    <t>9.3905569, 76.786513</t>
  </si>
  <si>
    <t>ESAF Small Finance Bank</t>
  </si>
  <si>
    <t>https://marathi.abplive.com/videos/news/maharashtra-maharashtra-corona-patients-figure-128-21-new-corona-positive-patients-added-in-24-hrs-754746</t>
  </si>
  <si>
    <t>Grama Panchayat, Ranni, Pazhavangadi</t>
  </si>
  <si>
    <t>9.3766548, 76.7769429</t>
  </si>
  <si>
    <t>RANNI GRAMA PANCHAYAT</t>
  </si>
  <si>
    <t>Maharashtra count now 128</t>
  </si>
  <si>
    <t>https://www.google.com/amp/s/www.deccanherald.com/amp/national/west/coronavirus-gujarat-covid-19-cases-rise-to-39-mega-tracking-drive-on-817625.html</t>
  </si>
  <si>
    <t>Bulandshahr</t>
  </si>
  <si>
    <t>Grand Bakery, Ranni, Ittypara</t>
  </si>
  <si>
    <t>9.3833808, 76.7809324</t>
  </si>
  <si>
    <t>Grand Bakery</t>
  </si>
  <si>
    <t>The 65-year-old woman from neighbouring Ujjain died at the government-run MY Hospital in Indore on Wednesday.</t>
  </si>
  <si>
    <t>Bilaspur.durg.raipur</t>
  </si>
  <si>
    <t>3 new case</t>
  </si>
  <si>
    <t>people with no history of foreign travel had tested positive for coronavirus.</t>
  </si>
  <si>
    <t>Marthoma Hospital, Ranni</t>
  </si>
  <si>
    <t>https://twitter.com/PIBTvpm/status/1244605758110457860</t>
  </si>
  <si>
    <t>@ANI
·
14m
Till now, 43 positive cases of Coronavirus have been detected in the state: Gujarat Principal Secretary, Health and Family Welfare Jayanti Rav</t>
  </si>
  <si>
    <t>ani.com</t>
  </si>
  <si>
    <t>Baby Palace, Ranni, Ittiyapara</t>
  </si>
  <si>
    <t>https://www.facebook.com/permalink.php?story_fbid=158928622243641&amp;id=100507158085788</t>
  </si>
  <si>
    <t>From twitter handle of ani...posted at 11.13 am</t>
  </si>
  <si>
    <t>https://amp.scroll.in/latest/957267/coronavirus-over-3-billion-people-told-to-stay-home-across-world-indias-patient-count-crosses-600?__twitter_impression=true</t>
  </si>
  <si>
    <t>Unimoni/ UAE Exchange, Ranni</t>
  </si>
  <si>
    <t>9.3856113, 76.7829583</t>
  </si>
  <si>
    <t>indore</t>
  </si>
  <si>
    <t>CURRENCY EXCHANGE %7C AIR TICKET %7CGOLD LOAN, UAE Exchange - RANNI</t>
  </si>
  <si>
    <t>no history of foreign travel</t>
  </si>
  <si>
    <t>9.2726418, 76.7889012</t>
  </si>
  <si>
    <t>SP Office Junction</t>
  </si>
  <si>
    <t>Hyderpora village, Srinagar</t>
  </si>
  <si>
    <t>Confirmed on Twitter by Mayor of Srinagar</t>
  </si>
  <si>
    <t>Josco Jewlerry</t>
  </si>
  <si>
    <t>9.2661817, 76.7809417</t>
  </si>
  <si>
    <t>Josco Jewellery</t>
  </si>
  <si>
    <t>deoria</t>
  </si>
  <si>
    <t>patient travelled to qatar</t>
  </si>
  <si>
    <t>connection</t>
  </si>
  <si>
    <t xml:space="preserve">First death due to Coronavirus- 65 years old Male from Hyderpora Srinagar. </t>
  </si>
  <si>
    <t>https://twitter.com/kansalrohit69/status/1243024892468977664</t>
  </si>
  <si>
    <t>Ranni Gate Hospital</t>
  </si>
  <si>
    <t>9.3862792, 76.7809105</t>
  </si>
  <si>
    <t>Trinity Hospital Ranni</t>
  </si>
  <si>
    <t>Travel history to Saudi arabia</t>
  </si>
  <si>
    <t>https://twitter.com/ANI/status/1243052933232488449?s=19</t>
  </si>
  <si>
    <t>P37</t>
  </si>
  <si>
    <t>02/29/2020 10:30</t>
  </si>
  <si>
    <t>02/29/2020 11:30</t>
  </si>
  <si>
    <t>Hotel Aryas, Kuthattukulam, Muvattupuzha Road</t>
  </si>
  <si>
    <t>Death in Mumbai to 4 and Gujarat 3</t>
  </si>
  <si>
    <t>Confirmed by Health Minister.
Total cases: 52</t>
  </si>
  <si>
    <t>https://www.livehindustan.com/bihar/story-two-more-corona-positive-case-reported-in-bihar-covid-19-patients-number-rise-to-six-in-the-state-3108735.html</t>
  </si>
  <si>
    <t>https://news.abplive.com/news/india/coronavirus-in-india-today-live-updates-covid-19-india-lockdown-narendra-modi-1180287</t>
  </si>
  <si>
    <t>https://twitter.com/PTI_News/status/1243057190711078913?s=19</t>
  </si>
  <si>
    <t>70-yr-old man COVID-19 patient dies in Gujarat; state toll reaches three: Officials</t>
  </si>
  <si>
    <t>https://m.patrika.com/amp-news/jaipur-news/corona-virus-sms-jaipur-airport-covid-19-5931741/?__twitter_impression=true</t>
  </si>
  <si>
    <t>9.3833861, 76.7809324</t>
  </si>
  <si>
    <t xml:space="preserve">Two more found positive in bihar, leads to total no 6 in bihar, and both are family relatives of P 348.  </t>
  </si>
  <si>
    <t>3 deaths in Gujarat one man, one female another unknown</t>
  </si>
  <si>
    <t>TV9 Kannada news</t>
  </si>
  <si>
    <t>Confirmed from official spokesperson as well</t>
  </si>
  <si>
    <t>Hospitalized at noida</t>
  </si>
  <si>
    <t>Dainik jagran new paper</t>
  </si>
  <si>
    <t>https://www.worldometers.info/coronavirus/#countries
Refer this website.</t>
  </si>
  <si>
    <t>https://www.worldometers.info/coronavirus/#countries</t>
  </si>
  <si>
    <t xml:space="preserve">
Save time. Download Inshorts, India's highest rated news app, to read news in 60 words.
https://shrts.in/5Cvn</t>
  </si>
  <si>
    <t>Male, two patients husband &amp; wife</t>
  </si>
  <si>
    <t>first two cases of maharashtra - husband &amp; wife</t>
  </si>
  <si>
    <t>https://www.indiatoday.in/india/story/maharashtra-covid-19-patients-recover-1659410-2020-03-25</t>
  </si>
  <si>
    <t>Patient returned from united states with his family.</t>
  </si>
  <si>
    <t>https://www.amarujala.com/uttar-pradesh/kanpur/coronavirus-news-in-kanpur-first-corona-positive-patient-found-in-kanpur-news-update</t>
  </si>
  <si>
    <t>Returned from united states on 18/03/2020 along family. Tests have confirmed husband to be positive.</t>
  </si>
  <si>
    <t>3 guys from Goa with travel history from Spain, Australia and USA respectively</t>
  </si>
  <si>
    <t>https://www.news18.com/news/india/three-persons-with-travel-history-abroad-test-positive-for-coronavirus-in-goa-2551305.html</t>
  </si>
  <si>
    <t>02/29/2020 0:00</t>
  </si>
  <si>
    <t>Met father at Fathers House Near KNZ Function hall, Kalaburagi</t>
  </si>
  <si>
    <t>12.9541759, 74.8836158</t>
  </si>
  <si>
    <t>Mangalore International Airport</t>
  </si>
  <si>
    <t>70-year-old man from Bhavnagar who also had comorbid conditions, due to coronavirus in the state</t>
  </si>
  <si>
    <t>https://www.divyabhaskar.co.in/local/gujarat/ahmedabad/gandhinagar/news/third-death-of-corona-virus-in-gujarat-total-cases-reach-at-43-127052493.html?ref=appshare&amp;utm_campaign=app_article_share&amp;utm_medium=article_share&amp;utm_source=app</t>
  </si>
  <si>
    <t>Stayed at own house Fort</t>
  </si>
  <si>
    <t>12.6251924, 75.0875817</t>
  </si>
  <si>
    <t>Kasargod Govt medical collage</t>
  </si>
  <si>
    <t>https://www.indiatoday.in/india/story/coronavirus-pandemic-live-updates-india-lockdown-who-italy-united-states-spain-china-death-toll-new-cases-1659783-2020-03-26#61548</t>
  </si>
  <si>
    <t xml:space="preserve"> Travelled from Delhi</t>
  </si>
  <si>
    <t>TAMIL NADU CHANNEL</t>
  </si>
  <si>
    <t>12.4974113, 75.0515372</t>
  </si>
  <si>
    <t>Patient had travelled to saudi</t>
  </si>
  <si>
    <t>Newindianexpress.com</t>
  </si>
  <si>
    <t>Bevinja - Bovikanam Road, Kerala 671542</t>
  </si>
  <si>
    <t>Source is news channel</t>
  </si>
  <si>
    <t>Resident of Bhavnagar..got infection while at Delhi</t>
  </si>
  <si>
    <t>times of India, Gujarat state news channels</t>
  </si>
  <si>
    <t>5 more patiets in noida total 14</t>
  </si>
  <si>
    <t>Accompanied patient 6 (father) in ambulance during his illness from Hyderabad to Kalaburagi</t>
  </si>
  <si>
    <t>17.3447321, 76.8201453</t>
  </si>
  <si>
    <t>KNZ Function Hall</t>
  </si>
  <si>
    <t xml:space="preserve">Rajnandgaon </t>
  </si>
  <si>
    <t>Patient Travelled to Thailand</t>
  </si>
  <si>
    <t>https://m.timesofindia.com/city/raipur/two-more-positive-cases-reported-in-chhattisgarh-taking-total-number-of-covid-19-to-3-in-state/articleshow/74814186.cms</t>
  </si>
  <si>
    <t>stayed at fathers house Near KNZ Function Hall, Kalaburagi</t>
  </si>
  <si>
    <t>17.3404932, 76.8274257</t>
  </si>
  <si>
    <t>Gulbarga Fort, Halbarga, Brhampur, Gulbarga, Karnataka 585101</t>
  </si>
  <si>
    <t xml:space="preserve">Patient Travelled to United Kingdom </t>
  </si>
  <si>
    <t>Admitted to ESI Hospital Kalaburagi</t>
  </si>
  <si>
    <t>P119</t>
  </si>
  <si>
    <t>Arrival at Nedumbassery Airport by AirIndia Flight no AI964 (JEDDAH-KOCHI)</t>
  </si>
  <si>
    <t>South Andaman/Port Blair</t>
  </si>
  <si>
    <t>Flight</t>
  </si>
  <si>
    <t xml:space="preserve">He returned to Port Blair by flight on 24th from Chennai. Vistara. </t>
  </si>
  <si>
    <t>https://twitter.com/ChetanSanghi/status/1243035132002471938</t>
  </si>
  <si>
    <t xml:space="preserve">Currently hospitalized (https://twitter.com/ChetanSanghi/status/1243064396089188354) </t>
  </si>
  <si>
    <t>Started travel from Airport in Benzy travels bus with approximate 40 Travellers</t>
  </si>
  <si>
    <t>Bus(Benzy Travels)</t>
  </si>
  <si>
    <t>Add to DB</t>
  </si>
  <si>
    <t>Reached Busstop near Hajj House Karipur</t>
  </si>
  <si>
    <t xml:space="preserve">a 70 year old man from Bhavnagar who also had comorbid conditions. </t>
  </si>
  <si>
    <t>https://twitter.com/ANI/status/1243052933232488449</t>
  </si>
  <si>
    <t>This needs to be confirmed:  Had a travell history to Delhi and was home quarantined from last 14 days.</t>
  </si>
  <si>
    <t>Travel to home</t>
  </si>
  <si>
    <t>In contact with died patient Baldev Singh</t>
  </si>
  <si>
    <t>Quarantine notice by jalandhar Administration</t>
  </si>
  <si>
    <t>https://twitter.com/rajeshtope11/status/1243065897197199360</t>
  </si>
  <si>
    <t>Contact of Saif, patient from Munger who died</t>
  </si>
  <si>
    <t>https://zeenews.india.com/hindi/india/bihar-jharkhand/two-more-corona-positive-cases-found-in-bihar/658963</t>
  </si>
  <si>
    <t>https://mobile.twitter.com/rajeshtope11/status/1243065897197199360</t>
  </si>
  <si>
    <t>Reached home at Chemrakkattil Vellari, Areakode</t>
  </si>
  <si>
    <t>15 patients are recovered and discharged in Maharashtra. Source- Maharashtra health minister Tweet.</t>
  </si>
  <si>
    <t>03/13/2020 10:10</t>
  </si>
  <si>
    <t>03/13/2020 10:20</t>
  </si>
  <si>
    <t>Patient came in contact to positive covid patient in train</t>
  </si>
  <si>
    <t>Consultation at Areecode Thaluk Hospital</t>
  </si>
  <si>
    <t xml:space="preserve">News paper </t>
  </si>
  <si>
    <t>17.3216051, 76.8695485</t>
  </si>
  <si>
    <t>ESIC Hospital, Kalaburagi (Gulbarga)</t>
  </si>
  <si>
    <t>Kochin</t>
  </si>
  <si>
    <t>Both Indian n foreign including a 2 year old girl</t>
  </si>
  <si>
    <t>Kerala cm press conference</t>
  </si>
  <si>
    <t>8 recovery confirmed yesterday. Total 12 recovery in Kerala so far.</t>
  </si>
  <si>
    <t>03/13/2020 11:00</t>
  </si>
  <si>
    <t>Return Home</t>
  </si>
  <si>
    <t>10.1517834, 76.3907693</t>
  </si>
  <si>
    <t>NDTV mentions there are 4 confirmed deaths in Maharashtra without any more details. It is part of the news about first health in Srinagar</t>
  </si>
  <si>
    <t>Cochin International Airport</t>
  </si>
  <si>
    <t>Dead woman's sample tests positive for COVID-19, Maharashtra's toll reaches four
The test report of a woman who died on  24 March turned out positive for coronavirus on Thursday, taking the COVID-19 toll in Maharashtra to four, a health official said.
The woman, who hailed from Navi Mumbai, had symptoms similar to the coronavirus infection. Thus, as a precautionary measure, her samples were taken and sent for testing, he said.
"The test came out positive this morning. We are now taking the necessary precautions for her relatives as well," the official said</t>
  </si>
  <si>
    <t>First post  https://www.firstpost.com/health/coronavirus-outbreak-live-updates-covid-19-india-lockdown-cases-death-count-maharashtra-punjab-nationwide-shutdown-latest-news-today-8190791.html#20200326114942</t>
  </si>
  <si>
    <t>patient traveled within india</t>
  </si>
  <si>
    <t>03/13/2020 14:00</t>
  </si>
  <si>
    <t>Admitted at Government Medical college, Manjeri</t>
  </si>
  <si>
    <t>P175</t>
  </si>
  <si>
    <t>03/15/2020 16:15</t>
  </si>
  <si>
    <t>the patient was from hyderpora srinagar</t>
  </si>
  <si>
    <t>Reached Kempegowda Intl Airport by Indigo Flight no 6E96(Dubai - Banglore)</t>
  </si>
  <si>
    <t>11.1507361, 75.9454172</t>
  </si>
  <si>
    <t>Haj House, kerala state hajj Committee Karipur</t>
  </si>
  <si>
    <t>03/15/2020 23:33</t>
  </si>
  <si>
    <t>Took KSRTC Rajahamsa Bus(KA 19 F 3170) from Satellite Bus Stand to Madikeri (via Virajpet and Muranad)</t>
  </si>
  <si>
    <t>03/19/2020 0:00</t>
  </si>
  <si>
    <t>Tested COVID-19 positive in Kodagu</t>
  </si>
  <si>
    <t>11.2313268, 76.0420297</t>
  </si>
  <si>
    <t>Areekode, Kerala 673639</t>
  </si>
  <si>
    <t>Parents were tested positive</t>
  </si>
  <si>
    <t>P52</t>
  </si>
  <si>
    <t>Travel from airport to Paradie Biryani Whitefield</t>
  </si>
  <si>
    <t>Car</t>
  </si>
  <si>
    <t>Among 4 new positive cases</t>
  </si>
  <si>
    <t>https://jccu2.app.goo.gl/DqpstvHEpCRXeM1F9</t>
  </si>
  <si>
    <t>Friend of P713</t>
  </si>
  <si>
    <t>Paradise Biryani, Whitefield</t>
  </si>
  <si>
    <t>12.9572489, 77.7428406</t>
  </si>
  <si>
    <t>Paradise Biryani %7C Whitefield</t>
  </si>
  <si>
    <t>Update ASAP</t>
  </si>
  <si>
    <t>https://www.manoramaonline.com/district-news/idukki/2020/03/31/idukki-coronavirus.html</t>
  </si>
  <si>
    <t>Travelled history to Dubai</t>
  </si>
  <si>
    <t>Met friend in her apartment</t>
  </si>
  <si>
    <t>Teacher who had come in contact with P713</t>
  </si>
  <si>
    <t>Walk in apartment with friend</t>
  </si>
  <si>
    <t>This case is among 4 new cases in UP</t>
  </si>
  <si>
    <t>Patient from UAE</t>
  </si>
  <si>
    <t>ANI , LASTLY.com</t>
  </si>
  <si>
    <t>As reported the patient died in Kasturba  Hospital. It is death number 3 in Mumbai</t>
  </si>
  <si>
    <t xml:space="preserve">Sample collected from relatives of Munger patient who deceased. </t>
  </si>
  <si>
    <t>http://dhunt.in/91FvZ?s=a&amp;ss=wsp</t>
  </si>
  <si>
    <t>Movie at Forum Valley Mall</t>
  </si>
  <si>
    <t>12.9597162, 77.7461103</t>
  </si>
  <si>
    <t>INOX Forum Value Mall</t>
  </si>
  <si>
    <t>2 New cases</t>
  </si>
  <si>
    <t>https://twitter.com/diprjk/status/1244627515412328455</t>
  </si>
  <si>
    <t>Bought medicine at Mediwave</t>
  </si>
  <si>
    <t>Patient travelled from Chennai on 24 on Air Vistara flight to port Blair</t>
  </si>
  <si>
    <t>Check out Chetan Sanghi (@ChetanSanghi): https://twitter.com/ChetanSanghi?s=09</t>
  </si>
  <si>
    <t>Met Dhobi in apartment</t>
  </si>
  <si>
    <t>Admitted in RJICD</t>
  </si>
  <si>
    <t>12.9383702, 77.5885142</t>
  </si>
  <si>
    <t>https://twitter.com/rajeshtope11/status/1243065897197199360?s=19</t>
  </si>
  <si>
    <t>https://twitter.com/kansalrohit69/status/1244636706885664768</t>
  </si>
  <si>
    <t>There are 8 people recovered yesterday as per CM's press conference reports.</t>
  </si>
  <si>
    <t>Please check and verify it on CMO Kerala facebook page or covid 19 app by GOK.</t>
  </si>
  <si>
    <t>Hyderpora  Srinagar</t>
  </si>
  <si>
    <t>https://twitter.com/kansalrohit69/status/1243024892468977664?s=19</t>
  </si>
  <si>
    <t xml:space="preserve">Principal Secretary's twitter handle gave information </t>
  </si>
  <si>
    <t>https://twitter.com/NewIndianXpress/status/1243065806339977216?s=19</t>
  </si>
  <si>
    <t>Gujarat Dashboard</t>
  </si>
  <si>
    <t>TV9 Gujarati (Local News Channel)</t>
  </si>
  <si>
    <t>https://twitter.com/mla_sudhakar/status/1243071259602120710?s=19</t>
  </si>
  <si>
    <t xml:space="preserve">https://economictimes.indiatimes.com/news/politics-and-nation/coronavirus-cases-in-india-live-news-latest-updates-march26/liveblog/74820249.cms </t>
  </si>
  <si>
    <t>https://twitter.com/rajeshtope11/status/1244628940175495169</t>
  </si>
  <si>
    <t>Case is among 4 new cases in Lucknow</t>
  </si>
  <si>
    <t>https://www.firstpost.com/health/coronavirus-outbreak-live-updates-covid-19-india-lockdown-cases-death-count-maharashtra-punjab-nationwide-shutdown-latest-news-today-8190791.html</t>
  </si>
  <si>
    <t>Total deaths in maharashtra is 4, but dashboard is showing 2</t>
  </si>
  <si>
    <t>https://twitter.com/mla_sudhakar/status/1243071259602120710?s=20</t>
  </si>
  <si>
    <t>N</t>
  </si>
  <si>
    <t>kerala</t>
  </si>
  <si>
    <t>6 recovered in kerala</t>
  </si>
  <si>
    <t>https://twitter.com/dhanyarajendran/status/1243064860948103169</t>
  </si>
  <si>
    <t>Other Names/Spellings</t>
  </si>
  <si>
    <t>Nicobars</t>
  </si>
  <si>
    <t>Port Blair is in South Andaman</t>
  </si>
  <si>
    <t>Vijayawada is in Krishna district</t>
  </si>
  <si>
    <t>https://twitter.com/DDNewsGujarati/status/1243062865956728833?s=20</t>
  </si>
  <si>
    <t>Srikakulam</t>
  </si>
  <si>
    <t>Vizianagaram</t>
  </si>
  <si>
    <t>West Godavari</t>
  </si>
  <si>
    <t>Y.S.R.</t>
  </si>
  <si>
    <t>Kadapa</t>
  </si>
  <si>
    <t>Anjaw</t>
  </si>
  <si>
    <t>Changlang</t>
  </si>
  <si>
    <t>East Kameng</t>
  </si>
  <si>
    <t>East Siang</t>
  </si>
  <si>
    <t>Kamle</t>
  </si>
  <si>
    <t>Kra Daadi</t>
  </si>
  <si>
    <t>Kurung Kumey</t>
  </si>
  <si>
    <t>Lepa Rada</t>
  </si>
  <si>
    <t>Lohit</t>
  </si>
  <si>
    <t>Longding</t>
  </si>
  <si>
    <t>Lower Dibang Valley</t>
  </si>
  <si>
    <t>Lower Siang</t>
  </si>
  <si>
    <t>Lower Subansiri</t>
  </si>
  <si>
    <t>Namsai</t>
  </si>
  <si>
    <t>Pakke Kessang</t>
  </si>
  <si>
    <t>Papum Pare</t>
  </si>
  <si>
    <t>Shi Yomi</t>
  </si>
  <si>
    <t>Siang</t>
  </si>
  <si>
    <t>Tawang</t>
  </si>
  <si>
    <t>Tirap</t>
  </si>
  <si>
    <t>Upper Dibang Valley</t>
  </si>
  <si>
    <t>Upper Siang</t>
  </si>
  <si>
    <t>Upper Subansiri</t>
  </si>
  <si>
    <t>West Kameng</t>
  </si>
  <si>
    <t>West Siang</t>
  </si>
  <si>
    <t>Baksa</t>
  </si>
  <si>
    <t>Barpeta</t>
  </si>
  <si>
    <t>Biswanath</t>
  </si>
  <si>
    <t>Bongaigaon</t>
  </si>
  <si>
    <t>Cachar</t>
  </si>
  <si>
    <t>Charaideo</t>
  </si>
  <si>
    <t>Chirang</t>
  </si>
  <si>
    <t>Darrang</t>
  </si>
  <si>
    <t>Dhemaji</t>
  </si>
  <si>
    <t>Dhubri</t>
  </si>
  <si>
    <t>Dibrugarh</t>
  </si>
  <si>
    <t>Dima Hasao</t>
  </si>
  <si>
    <t>Goalpara</t>
  </si>
  <si>
    <t>Golaghat</t>
  </si>
  <si>
    <t>Hailakandi</t>
  </si>
  <si>
    <t>Hojai</t>
  </si>
  <si>
    <t>https://www.business-standard.com/article/current-affairs/70-yr-old-covid-19-patient-dies-in-guj-state-s-toll-at-3-new-cases-emerge-120032600500_1.html</t>
  </si>
  <si>
    <t>Jorhat</t>
  </si>
  <si>
    <t>Kamrup</t>
  </si>
  <si>
    <t>Kamrup Metropolitan</t>
  </si>
  <si>
    <t>Guwahati</t>
  </si>
  <si>
    <t>Karbi Anglong</t>
  </si>
  <si>
    <t>Karimganj</t>
  </si>
  <si>
    <t>Kokrajhar</t>
  </si>
  <si>
    <t>Lakhimpur</t>
  </si>
  <si>
    <t>Majuli</t>
  </si>
  <si>
    <t>Morigaon</t>
  </si>
  <si>
    <t>Nagaon</t>
  </si>
  <si>
    <t>Nalbari</t>
  </si>
  <si>
    <t>Sivasagar</t>
  </si>
  <si>
    <t>Sonitpur</t>
  </si>
  <si>
    <t>South Salmara Mancachar</t>
  </si>
  <si>
    <t>Tinsukia</t>
  </si>
  <si>
    <t>Udalguri</t>
  </si>
  <si>
    <t>West Karbi Anglong</t>
  </si>
  <si>
    <t>Araria</t>
  </si>
  <si>
    <t>Arwal</t>
  </si>
  <si>
    <t>Two more Covid-19 cases reported in Bihar, taking the total count to six in the state: Official</t>
  </si>
  <si>
    <t>Banka</t>
  </si>
  <si>
    <t>Begusarai</t>
  </si>
  <si>
    <t>Bhagalpur</t>
  </si>
  <si>
    <t>Bhojpur</t>
  </si>
  <si>
    <t>Buxar</t>
  </si>
  <si>
    <t>Darbhanga</t>
  </si>
  <si>
    <t>Gaya</t>
  </si>
  <si>
    <t>Gopalganj</t>
  </si>
  <si>
    <t>Different cities</t>
  </si>
  <si>
    <t>https://mobile.twitter.com/rajeshtope11?ref_src=twsrc%5Egoogle%7Ctwcamp%5Eserp%7Ctwgr%5Eauthor</t>
  </si>
  <si>
    <t>Jamui</t>
  </si>
  <si>
    <t>Jehanabad</t>
  </si>
  <si>
    <t>Kaimur Bhabua</t>
  </si>
  <si>
    <t>Katihar</t>
  </si>
  <si>
    <t>Khagaria</t>
  </si>
  <si>
    <t>Kishanganj</t>
  </si>
  <si>
    <t>Madhepura</t>
  </si>
  <si>
    <t>Madhubani</t>
  </si>
  <si>
    <t>Muzaffarpur</t>
  </si>
  <si>
    <t>Nawada</t>
  </si>
  <si>
    <t>West Champaran</t>
  </si>
  <si>
    <t>The link for the source is twitter handle of minster for health  of the state maharastra.All the update for mahrastra are released by mi nister  Rajesh tope</t>
  </si>
  <si>
    <t>East Champaran</t>
  </si>
  <si>
    <t>Purnia</t>
  </si>
  <si>
    <t>Rohtas</t>
  </si>
  <si>
    <t>She does not have any history of international travel. She is presently admitted and stable.She is a contact ofP34</t>
  </si>
  <si>
    <t>Saharsa</t>
  </si>
  <si>
    <t>https://www.chfw.telangana.gov.in/writereaddata/files/Media%20bulletin%2025%20march%20at%208PM%20final.pdf</t>
  </si>
  <si>
    <t>Samastipur</t>
  </si>
  <si>
    <t>Saran</t>
  </si>
  <si>
    <t>Sheikhpura</t>
  </si>
  <si>
    <t>Sheohar</t>
  </si>
  <si>
    <t>Sitamarhi</t>
  </si>
  <si>
    <t>Supaul</t>
  </si>
  <si>
    <t>Vaishali</t>
  </si>
  <si>
    <t>Balod</t>
  </si>
  <si>
    <t>Baloda Bazar</t>
  </si>
  <si>
    <t>Balrampur</t>
  </si>
  <si>
    <t>Bametara</t>
  </si>
  <si>
    <t>Bastar</t>
  </si>
  <si>
    <t>Bijapur</t>
  </si>
  <si>
    <t>Dakshin Bastar Dantewada</t>
  </si>
  <si>
    <t>Dhamtari</t>
  </si>
  <si>
    <t>Gariaband</t>
  </si>
  <si>
    <t>Janjgir Champa</t>
  </si>
  <si>
    <t>Jashpur</t>
  </si>
  <si>
    <t>Kabeerdham</t>
  </si>
  <si>
    <t>Kondagaon</t>
  </si>
  <si>
    <t>Korba</t>
  </si>
  <si>
    <t>Koriya</t>
  </si>
  <si>
    <t>Mahasamund</t>
  </si>
  <si>
    <t>Mungeli</t>
  </si>
  <si>
    <t>Narayanpur</t>
  </si>
  <si>
    <t>Raigarh</t>
  </si>
  <si>
    <t>Sukma</t>
  </si>
  <si>
    <t>Surajpur</t>
  </si>
  <si>
    <t>Surguja</t>
  </si>
  <si>
    <t>Uttar Bastar Kanker</t>
  </si>
  <si>
    <t>Daman</t>
  </si>
  <si>
    <t>Daman And Diu</t>
  </si>
  <si>
    <t>Diu</t>
  </si>
  <si>
    <t>Central Delhi</t>
  </si>
  <si>
    <t>Dilshad Garden, Mayur vihar, GTB hospital</t>
  </si>
  <si>
    <t>Travelled one of the foreign country</t>
  </si>
  <si>
    <t>Major government hospitals like Safdarjung, AIIMS, RML</t>
  </si>
  <si>
    <t>Jhunjhunu Update media channel</t>
  </si>
  <si>
    <t>Patient has been referred Jaipur, previously he was in isolation, yesterday report came positive</t>
  </si>
  <si>
    <t>Tahirpur (LNJP hospital), Maujpur lie in this district</t>
  </si>
  <si>
    <t>Shahdara</t>
  </si>
  <si>
    <t>history of travel from Saudi Arabia.</t>
  </si>
  <si>
    <t>South East Delhi</t>
  </si>
  <si>
    <t>Nizamuddin lies in this district</t>
  </si>
  <si>
    <t>Sector 28; No travel history</t>
  </si>
  <si>
    <t>South Goa</t>
  </si>
  <si>
    <t>Amreli</t>
  </si>
  <si>
    <t>Anand</t>
  </si>
  <si>
    <t>Aravalli</t>
  </si>
  <si>
    <t>Banas Kantha</t>
  </si>
  <si>
    <t>Bharuch</t>
  </si>
  <si>
    <t>Botad</t>
  </si>
  <si>
    <t>Chota Udaipur</t>
  </si>
  <si>
    <t>Devbhumi Dwarka</t>
  </si>
  <si>
    <t>Dohad</t>
  </si>
  <si>
    <t>"The 70-year-old man died at a government hospital in Bhavnagar," state principal secretary (health) Jayanti Ravi said.</t>
  </si>
  <si>
    <t>https://twitter.com/IndiaToday/status/1243078478838165509</t>
  </si>
  <si>
    <t>Jamnagar</t>
  </si>
  <si>
    <t>Junagadh</t>
  </si>
  <si>
    <t>Kheda</t>
  </si>
  <si>
    <t>Mahisagar</t>
  </si>
  <si>
    <t>Morbi</t>
  </si>
  <si>
    <t>Narmada</t>
  </si>
  <si>
    <t>Navsari</t>
  </si>
  <si>
    <t>Patan</t>
  </si>
  <si>
    <t>rajnandgaon</t>
  </si>
  <si>
    <t>Travel from thailand</t>
  </si>
  <si>
    <t>Sabar Kantha</t>
  </si>
  <si>
    <t>https://twitter.com/ANI/status/1244640751679467530</t>
  </si>
  <si>
    <t>Surendranagar</t>
  </si>
  <si>
    <t>Tapi</t>
  </si>
  <si>
    <t>The Dangs</t>
  </si>
  <si>
    <t>Valsad</t>
  </si>
  <si>
    <t>Bhiwani</t>
  </si>
  <si>
    <t>Charki Dadri</t>
  </si>
  <si>
    <t>Fatehabad</t>
  </si>
  <si>
    <t>Hisar</t>
  </si>
  <si>
    <t>Jhajjar</t>
  </si>
  <si>
    <t>Jind</t>
  </si>
  <si>
    <t>Kaithal</t>
  </si>
  <si>
    <t>Travel from UK</t>
  </si>
  <si>
    <t>Kurukshetra</t>
  </si>
  <si>
    <t>Mahendragarh</t>
  </si>
  <si>
    <t>Nuh</t>
  </si>
  <si>
    <t>Rewari</t>
  </si>
  <si>
    <t>Sirsa</t>
  </si>
  <si>
    <t>Yamunanagar</t>
  </si>
  <si>
    <t>Chamba</t>
  </si>
  <si>
    <t>Hamirpur</t>
  </si>
  <si>
    <t>Kinnaur</t>
  </si>
  <si>
    <t>Kullu</t>
  </si>
  <si>
    <t>Lahul and Spiti</t>
  </si>
  <si>
    <t>Mandi</t>
  </si>
  <si>
    <t>Shimla</t>
  </si>
  <si>
    <t>BHAVNAGAR</t>
  </si>
  <si>
    <t>Sirmaur</t>
  </si>
  <si>
    <t>https://twitter.com/Zee24Kalak/status/1243058719727824897?s=20</t>
  </si>
  <si>
    <t>Una</t>
  </si>
  <si>
    <t>Anantnag</t>
  </si>
  <si>
    <t>Kashmir division</t>
  </si>
  <si>
    <t>Doda</t>
  </si>
  <si>
    <t>Jammu division</t>
  </si>
  <si>
    <t>Ganderbal</t>
  </si>
  <si>
    <t>Kathua</t>
  </si>
  <si>
    <t>4 deaths corona +ve cases
1 death corona +ve but later after treatment turned -ve and died due to comorbidities</t>
  </si>
  <si>
    <t>https://twitter.com/CMOMaharashtra/status/1243079715860049920</t>
  </si>
  <si>
    <t>Kishtwar</t>
  </si>
  <si>
    <t>Kulgam</t>
  </si>
  <si>
    <t>Kupwara</t>
  </si>
  <si>
    <t>Mirpur</t>
  </si>
  <si>
    <t>Muzaffarabad</t>
  </si>
  <si>
    <t>Pulwama</t>
  </si>
  <si>
    <t>Punch</t>
  </si>
  <si>
    <t>Guys why are you not updating the deaths in maharastra? MOHFW also shows 3. I don't understand</t>
  </si>
  <si>
    <t>Ramban</t>
  </si>
  <si>
    <t>Reasi</t>
  </si>
  <si>
    <t>News 18 Gujarati</t>
  </si>
  <si>
    <t>Samba</t>
  </si>
  <si>
    <t>Asianet news</t>
  </si>
  <si>
    <t>Udhampur</t>
  </si>
  <si>
    <t>Bokaro</t>
  </si>
  <si>
    <t>Chatra</t>
  </si>
  <si>
    <t>Deoghar</t>
  </si>
  <si>
    <t>Dhanbad</t>
  </si>
  <si>
    <t>Dumka</t>
  </si>
  <si>
    <t>Garhwa</t>
  </si>
  <si>
    <t>Giridih</t>
  </si>
  <si>
    <t>https://twitter.com/rajeshtope11/status/1243065897197199360?s=20</t>
  </si>
  <si>
    <t>Godda</t>
  </si>
  <si>
    <t>Gumla</t>
  </si>
  <si>
    <t>Hazaribagh</t>
  </si>
  <si>
    <t>Jamtara</t>
  </si>
  <si>
    <t>Khunti</t>
  </si>
  <si>
    <t>Kodarma</t>
  </si>
  <si>
    <t>Latehar</t>
  </si>
  <si>
    <t>Lohardaga</t>
  </si>
  <si>
    <t>Pakur</t>
  </si>
  <si>
    <t>Palamu</t>
  </si>
  <si>
    <t>Maharashtra Health Minister Rajesh Tope had tweeted as #CoronaVirusUpdates
#notes</t>
  </si>
  <si>
    <t>Pashchimi Singhbhum</t>
  </si>
  <si>
    <t>Purbi Singhbhum</t>
  </si>
  <si>
    <t>Jamshedpur falls in this district</t>
  </si>
  <si>
    <t>Ramgarh</t>
  </si>
  <si>
    <t>https://twitter.com/PTI_News/status/1243081520350257153?s=19</t>
  </si>
  <si>
    <t>Ranchi</t>
  </si>
  <si>
    <t>Sahibganj</t>
  </si>
  <si>
    <t>Saraikela-Kharsawan</t>
  </si>
  <si>
    <t>Simdega</t>
  </si>
  <si>
    <t>Ballari</t>
  </si>
  <si>
    <t>Bengaluru Rural</t>
  </si>
  <si>
    <t>Second coronavirus death in Karnataka; COVID-19 test result of elderly woman who died on Wednesday is positive: Minister</t>
  </si>
  <si>
    <t>Bidar</t>
  </si>
  <si>
    <t>Chamarajanagara</t>
  </si>
  <si>
    <t>Chikkamagaluru</t>
  </si>
  <si>
    <t>Discharged after cure total 18 
(Pune - 5
Mumbai - 12
Sambhajinagar - 1)</t>
  </si>
  <si>
    <t>Gadag</t>
  </si>
  <si>
    <t>Hassan</t>
  </si>
  <si>
    <t>Haveri</t>
  </si>
  <si>
    <t>Gulbarga</t>
  </si>
  <si>
    <t>18 discharged</t>
  </si>
  <si>
    <t>Kolar</t>
  </si>
  <si>
    <t>Koppal</t>
  </si>
  <si>
    <t>Nagercoil</t>
  </si>
  <si>
    <t>Mandya</t>
  </si>
  <si>
    <t>Travelled fe kuwait</t>
  </si>
  <si>
    <t>https://www.google.com/amp/s/www.hindutamil.in/amp/news/tamilnadu/546275-death-at-corona-ward-in-nagercoil-the-tragedy-that-preceded-the-test-results.html</t>
  </si>
  <si>
    <t>Raichur</t>
  </si>
  <si>
    <t>Ramanagara</t>
  </si>
  <si>
    <t>Shivamogga</t>
  </si>
  <si>
    <t>Shimoga</t>
  </si>
  <si>
    <t>Vijayapura</t>
  </si>
  <si>
    <t>Yadgir</t>
  </si>
  <si>
    <t>Karnataka records second COVID-19 death: 75-yr-old woman returned from Saudi Arabia succumbs</t>
  </si>
  <si>
    <t>https://twitter.com/dhanyarajendran/status/1243082427376910343</t>
  </si>
  <si>
    <t>Agar Malwa</t>
  </si>
  <si>
    <t>Alirajpur</t>
  </si>
  <si>
    <t>Anuppur</t>
  </si>
  <si>
    <t>Ashoknagar</t>
  </si>
  <si>
    <t>Balaghat</t>
  </si>
  <si>
    <t>Barwani</t>
  </si>
  <si>
    <t>Betul</t>
  </si>
  <si>
    <t>Bhind</t>
  </si>
  <si>
    <t>Burhanpur</t>
  </si>
  <si>
    <t>Chhatarpur</t>
  </si>
  <si>
    <t>Damoh</t>
  </si>
  <si>
    <t>Datia</t>
  </si>
  <si>
    <t>Dewas</t>
  </si>
  <si>
    <t>Dhar</t>
  </si>
  <si>
    <t>Dindori</t>
  </si>
  <si>
    <t>Khandwa</t>
  </si>
  <si>
    <t>Earlier called East Nimar</t>
  </si>
  <si>
    <t>Guna</t>
  </si>
  <si>
    <t>Harda</t>
  </si>
  <si>
    <t>Jhabua</t>
  </si>
  <si>
    <t>Katni</t>
  </si>
  <si>
    <t>Mandla</t>
  </si>
  <si>
    <t>Jalander</t>
  </si>
  <si>
    <t>Mandsaur</t>
  </si>
  <si>
    <t>Morena</t>
  </si>
  <si>
    <t>Jainik savera jalander</t>
  </si>
  <si>
    <t>Narsimhapur</t>
  </si>
  <si>
    <t>Admitted from 16 March CNC hospital</t>
  </si>
  <si>
    <t>Neemuch</t>
  </si>
  <si>
    <t>Niwari</t>
  </si>
  <si>
    <t>Panna</t>
  </si>
  <si>
    <t>Raisen</t>
  </si>
  <si>
    <t>Rajgarh</t>
  </si>
  <si>
    <t>Ratlam</t>
  </si>
  <si>
    <t>Sagar</t>
  </si>
  <si>
    <t>Satna</t>
  </si>
  <si>
    <t>Sehore</t>
  </si>
  <si>
    <t>Seoni</t>
  </si>
  <si>
    <t>Shahdol</t>
  </si>
  <si>
    <t>Shajapur</t>
  </si>
  <si>
    <t>Sheopur</t>
  </si>
  <si>
    <t xml:space="preserve"> Total 3 deaths in Maharashtra not 2 check in the link</t>
  </si>
  <si>
    <t>Sidhi</t>
  </si>
  <si>
    <t>Singrauli</t>
  </si>
  <si>
    <t>Tikamgarh</t>
  </si>
  <si>
    <t>Umaria</t>
  </si>
  <si>
    <t>Vidisha</t>
  </si>
  <si>
    <t>Khargone</t>
  </si>
  <si>
    <t>Earlier called West Nimar</t>
  </si>
  <si>
    <t>There are totally 3 deaths in Maharashtra can you please cross check with the website we are showing it wrongly</t>
  </si>
  <si>
    <t>Akola</t>
  </si>
  <si>
    <t>Mint Covid Tracker: India’s curve picks up, worryingly close to US trajectory https://www.livemint.com/news/india/mint-covid-tracker-india-s-coronavirus-curve-picks-up-again-worryingly-close-to-us-trajectory-11585206650411.html Download mint app for latest in Business News - https://bit.ly/32XEfFE</t>
  </si>
  <si>
    <t>Bhandara</t>
  </si>
  <si>
    <t xml:space="preserve">
</t>
  </si>
  <si>
    <t>Bid</t>
  </si>
  <si>
    <t>Chandrapur</t>
  </si>
  <si>
    <t>Phone call from home</t>
  </si>
  <si>
    <t>Dhule</t>
  </si>
  <si>
    <t>He was associated with tableegi jamat</t>
  </si>
  <si>
    <t>Gadchiroli</t>
  </si>
  <si>
    <t>Ulhasnagar falls in Mumbai</t>
  </si>
  <si>
    <t xml:space="preserve">Includes Kurla, Andheri and Borivali </t>
  </si>
  <si>
    <t>Nanded</t>
  </si>
  <si>
    <t>Nandurbar</t>
  </si>
  <si>
    <t>Carved out of Thane, Vasai-Virar falls in Palgarh for example</t>
  </si>
  <si>
    <t>Parbhani</t>
  </si>
  <si>
    <t>Pune City and Pune Rural</t>
  </si>
  <si>
    <t xml:space="preserve">Pune </t>
  </si>
  <si>
    <t xml:space="preserve">Recovered - Couple from pune travelled to dubai and returned on 1st Mar. Positive on 9Mar </t>
  </si>
  <si>
    <t>https://www.google.com/amp/s/www.news18.com/amp/news/india/first-coronavirus-patients-from-maharashtra-recover-set-to-go-home-2550003.html</t>
  </si>
  <si>
    <t>Panvel and parts of Navi Mumbai fall in Raigarh</t>
  </si>
  <si>
    <t>Solapur</t>
  </si>
  <si>
    <t>Kalyan-Dombivali and parts of Navi Mumbai are in Thane</t>
  </si>
  <si>
    <t>Wardha</t>
  </si>
  <si>
    <t>Bishnupur</t>
  </si>
  <si>
    <t>Chandel</t>
  </si>
  <si>
    <t>Churachandpur</t>
  </si>
  <si>
    <t>Imphal East</t>
  </si>
  <si>
    <t>Jiribam</t>
  </si>
  <si>
    <t>Kakching</t>
  </si>
  <si>
    <t>Kamjong</t>
  </si>
  <si>
    <t>Kangpokpi</t>
  </si>
  <si>
    <t>Noney</t>
  </si>
  <si>
    <t>Pherzawl</t>
  </si>
  <si>
    <t>Senapati</t>
  </si>
  <si>
    <t>Tamenglong</t>
  </si>
  <si>
    <t>Tengnoupal</t>
  </si>
  <si>
    <t>Thoubal</t>
  </si>
  <si>
    <t>Ukhrul</t>
  </si>
  <si>
    <t>https://timesofindia.indiatimes.com/city/ahmedabad/70-year-old-covid-19-patient-dies-in-gujarat-state-toll-rises-to-three/articleshow/74824711.cms?utm_campaign=andapp&amp;utm_medium=referral&amp;utm_source=native_share_tray Download the TOI app now: https://timesofindia.onelink.me/efRt/installtoi</t>
  </si>
  <si>
    <t>East Garo Hills</t>
  </si>
  <si>
    <t>East Jaintia Hills</t>
  </si>
  <si>
    <t>East Khasi Hills</t>
  </si>
  <si>
    <t>North Garo Hills</t>
  </si>
  <si>
    <t>Ribhoi</t>
  </si>
  <si>
    <t>South Garo Hills</t>
  </si>
  <si>
    <t>South West Garo Hills</t>
  </si>
  <si>
    <t>https://twitter.com/ANI/status/1243087845150978049?s=19</t>
  </si>
  <si>
    <t>South West Khasi Hills</t>
  </si>
  <si>
    <t>West Garo Hills</t>
  </si>
  <si>
    <t>West Jaintia Hills</t>
  </si>
  <si>
    <t>West Khasi Hills</t>
  </si>
  <si>
    <t>Champhai</t>
  </si>
  <si>
    <t>Kolasib</t>
  </si>
  <si>
    <t>Lawngtlai</t>
  </si>
  <si>
    <t>Lunglei</t>
  </si>
  <si>
    <t>Mamit</t>
  </si>
  <si>
    <t>Saiha</t>
  </si>
  <si>
    <t>Serchhip</t>
  </si>
  <si>
    <t>Dimapur</t>
  </si>
  <si>
    <t>Kiphire</t>
  </si>
  <si>
    <t>Kohima</t>
  </si>
  <si>
    <t>A man has been tested positive for #COVID19 in Andaman and Nicobar Islands. He flew back from Chennai on March 24. Follow up action is being taken as per protocol: Chetan Sanghi, Chief Secretary of Andaman and Nicobar Islands https://t.co/vBwDOuQn5m</t>
  </si>
  <si>
    <t>Longleng</t>
  </si>
  <si>
    <t>Mokokchung</t>
  </si>
  <si>
    <t>Mon</t>
  </si>
  <si>
    <t>Peren</t>
  </si>
  <si>
    <t>Phek</t>
  </si>
  <si>
    <t>Tuensang</t>
  </si>
  <si>
    <t>https://twitter.com/i/events/1241564887597248513</t>
  </si>
  <si>
    <t>Wokha</t>
  </si>
  <si>
    <t>Zunheboto</t>
  </si>
  <si>
    <t>Anugul</t>
  </si>
  <si>
    <t>Balangir</t>
  </si>
  <si>
    <t>Baleshwar</t>
  </si>
  <si>
    <t>Bargarh</t>
  </si>
  <si>
    <t>Baudh</t>
  </si>
  <si>
    <t>Bhadrak</t>
  </si>
  <si>
    <t>Cuttack</t>
  </si>
  <si>
    <t>Debagarh</t>
  </si>
  <si>
    <t>Dhenkanal</t>
  </si>
  <si>
    <t>Gajapati</t>
  </si>
  <si>
    <t>Ganjam</t>
  </si>
  <si>
    <t xml:space="preserve">
"Total Coronavirus cases in India at 649, death toll cross 15" https://twitter.com/i/events/1241564887597248513</t>
  </si>
  <si>
    <t>Jagatsinghapur</t>
  </si>
  <si>
    <t>Jajapur</t>
  </si>
  <si>
    <t>Jharsuguda</t>
  </si>
  <si>
    <t>Kalahandi</t>
  </si>
  <si>
    <t>Kandhamal</t>
  </si>
  <si>
    <t>Kendrapara</t>
  </si>
  <si>
    <t>Kendujhar</t>
  </si>
  <si>
    <t>Bhubhaneshwar is in Khorda</t>
  </si>
  <si>
    <t>Koraput</t>
  </si>
  <si>
    <t>Malkangiri</t>
  </si>
  <si>
    <t>Mayurbhanj</t>
  </si>
  <si>
    <t>Nabarangapur</t>
  </si>
  <si>
    <t>Nayagarh</t>
  </si>
  <si>
    <t>Nuapada</t>
  </si>
  <si>
    <t>Puri</t>
  </si>
  <si>
    <t>Rayagada</t>
  </si>
  <si>
    <t>Sambalpur</t>
  </si>
  <si>
    <t>Subarnapur</t>
  </si>
  <si>
    <t>Sundargarh</t>
  </si>
  <si>
    <t>Karaikal</t>
  </si>
  <si>
    <t>Travelled from Chennai on 24th march</t>
  </si>
  <si>
    <t>Yanam</t>
  </si>
  <si>
    <t>Barnala</t>
  </si>
  <si>
    <t>Bathinda</t>
  </si>
  <si>
    <t>Faridkot</t>
  </si>
  <si>
    <t>Fatehgarh Sahib</t>
  </si>
  <si>
    <t>Fazilka</t>
  </si>
  <si>
    <t>Firozpur</t>
  </si>
  <si>
    <t>Gurdaspur</t>
  </si>
  <si>
    <t>Kapurthala</t>
  </si>
  <si>
    <t>Mansa</t>
  </si>
  <si>
    <t>Moga</t>
  </si>
  <si>
    <t>Pathankot</t>
  </si>
  <si>
    <t>Patiala</t>
  </si>
  <si>
    <t>Rupnagar</t>
  </si>
  <si>
    <t>Sahibzada Ajit Singh Nagar</t>
  </si>
  <si>
    <t>Sangrur</t>
  </si>
  <si>
    <t>Nawanshahr falls in this district</t>
  </si>
  <si>
    <t>भीलवाड़ा में कोरोना वायरस से पहली मौत, एक और पॉजिटिव मिला http://www.bhilwarahalchal.com/भीलवाड़ा-में-कोरोना-वायरस-से-पहली-मौत,-एक-और-पॉजिटिव-मिला-120191 भीलवाड़ा हलचल वेबसाइट ऐप डाउनलोड करें  https://goo.gl/m5doRn http://www.bhilwarahalchal.com  Email-bhilwarhalchal@gmail.com</t>
  </si>
  <si>
    <t>Sri Muktsar Sahib</t>
  </si>
  <si>
    <t>Tarn Taran</t>
  </si>
  <si>
    <t>Alwar</t>
  </si>
  <si>
    <t>Banswara</t>
  </si>
  <si>
    <t>Baran</t>
  </si>
  <si>
    <t>Barmer</t>
  </si>
  <si>
    <t>Bharatpur</t>
  </si>
  <si>
    <t>Bundi</t>
  </si>
  <si>
    <t>Chittaurgarh</t>
  </si>
  <si>
    <t>Dausa</t>
  </si>
  <si>
    <t>Dhaulpur</t>
  </si>
  <si>
    <t>Ganganagar</t>
  </si>
  <si>
    <t>Hanumangarh</t>
  </si>
  <si>
    <t>Jaisalmer</t>
  </si>
  <si>
    <t>Jalore</t>
  </si>
  <si>
    <t>Jhalawar</t>
  </si>
  <si>
    <t>Ramganj, Jaipur</t>
  </si>
  <si>
    <t>Local source</t>
  </si>
  <si>
    <t>Corona positive</t>
  </si>
  <si>
    <t>Karauli</t>
  </si>
  <si>
    <t>3rd death in Gujarat due to corona</t>
  </si>
  <si>
    <t>https://www.thehindu.com/news/national/other-states/coronavirus-70-year-old-man-dies-in-bhavnagar/article31170098.ece</t>
  </si>
  <si>
    <t>Nagaur</t>
  </si>
  <si>
    <t>Rajsamand</t>
  </si>
  <si>
    <t>Sawai Madhopur</t>
  </si>
  <si>
    <t>Sirohi</t>
  </si>
  <si>
    <t>Tonk</t>
  </si>
  <si>
    <t>Udaipur</t>
  </si>
  <si>
    <t>East District</t>
  </si>
  <si>
    <t>North District</t>
  </si>
  <si>
    <t>South District</t>
  </si>
  <si>
    <t>West District</t>
  </si>
  <si>
    <t>Dharmapuri</t>
  </si>
  <si>
    <t>Local news channel</t>
  </si>
  <si>
    <t>Dindigul</t>
  </si>
  <si>
    <t>Woman died of illness yesterday. After testing she's positive for Corona virus
Total cases in Karnataka: 52
Deaths: 2</t>
  </si>
  <si>
    <t>Jaipur, jhunjhunu, bhilwara</t>
  </si>
  <si>
    <t>https://f87kg.app.goo.gl/SRURwB1FbXLoYj618</t>
  </si>
  <si>
    <t>Chengalpattu falls in this district on our map</t>
  </si>
  <si>
    <t>Krishnagiri</t>
  </si>
  <si>
    <t>Nagapattinam</t>
  </si>
  <si>
    <t>Includes Mayiladuthurai district right now</t>
  </si>
  <si>
    <t>Namakkal</t>
  </si>
  <si>
    <t>Perambalur</t>
  </si>
  <si>
    <t>3 confirmed case</t>
  </si>
  <si>
    <t>Travelled to Delhi</t>
  </si>
  <si>
    <t>Pudukkottai</t>
  </si>
  <si>
    <t>https://twitter.com/TelanganaHealth/status/1243093796797198336?s=20</t>
  </si>
  <si>
    <t>Ramanathapuram</t>
  </si>
  <si>
    <t>Sivaganga</t>
  </si>
  <si>
    <t>The Nilgiris</t>
  </si>
  <si>
    <t>Thiruvallur</t>
  </si>
  <si>
    <t>Thiruvarur</t>
  </si>
  <si>
    <t>Thoothukkudi</t>
  </si>
  <si>
    <t>Mil</t>
  </si>
  <si>
    <t>Tenkasi district has been bifurcated from this district</t>
  </si>
  <si>
    <t>Tiruvannamalai</t>
  </si>
  <si>
    <t>https://twitter.com/rajeshtope11/status/1243065579134689280?s=20</t>
  </si>
  <si>
    <t>Tirupattur and Ranipet districts have been bifurcated from Vellore</t>
  </si>
  <si>
    <t>Kallakurichi district split from Viluppuram</t>
  </si>
  <si>
    <t>Jagitial</t>
  </si>
  <si>
    <t>Jangoan</t>
  </si>
  <si>
    <t>15 recovery tweet by health minister of Maharashtra</t>
  </si>
  <si>
    <t>Jogulamba Gadwal</t>
  </si>
  <si>
    <t>Khammam</t>
  </si>
  <si>
    <t>Kumuram Bheem Asifabad</t>
  </si>
  <si>
    <t>Mahabubabad</t>
  </si>
  <si>
    <t>Mahabubnagar</t>
  </si>
  <si>
    <t>Mancherial</t>
  </si>
  <si>
    <t>Narayanpet</t>
  </si>
  <si>
    <t>Peddapalli</t>
  </si>
  <si>
    <t xml:space="preserve">Female Doctor with no travel history </t>
  </si>
  <si>
    <t>Rajanna Sircilla</t>
  </si>
  <si>
    <t>Vikarabad</t>
  </si>
  <si>
    <t>Wanaparthy</t>
  </si>
  <si>
    <t>Warangal Rural</t>
  </si>
  <si>
    <t>Warangal Urban</t>
  </si>
  <si>
    <t>Warangal city falls in this district</t>
  </si>
  <si>
    <t>Mumbai, Oune</t>
  </si>
  <si>
    <t>Yadadri Bhuvanagiri</t>
  </si>
  <si>
    <t>https://twitter.com/CMOMaharashtra/status/1243079715860049920?s=19</t>
  </si>
  <si>
    <t>Dhalai</t>
  </si>
  <si>
    <t>Gomati</t>
  </si>
  <si>
    <t>Khowai</t>
  </si>
  <si>
    <t>North Tripura</t>
  </si>
  <si>
    <t>Sipahijala</t>
  </si>
  <si>
    <t>South Tripura</t>
  </si>
  <si>
    <t>Unokoti</t>
  </si>
  <si>
    <t>Pls take update from other sources and update on website.. because recovered people updation is also very important</t>
  </si>
  <si>
    <t>West Tripura</t>
  </si>
  <si>
    <t>Male Doctor</t>
  </si>
  <si>
    <t>Ambedkar Nagar</t>
  </si>
  <si>
    <t>Amethi</t>
  </si>
  <si>
    <t>Amroha</t>
  </si>
  <si>
    <t>Jyotiba Phule Nagar</t>
  </si>
  <si>
    <t>Auraiya</t>
  </si>
  <si>
    <t>Azamgarh</t>
  </si>
  <si>
    <t>Bahraich</t>
  </si>
  <si>
    <t>Ballia</t>
  </si>
  <si>
    <t>Banda</t>
  </si>
  <si>
    <t>twitter handle</t>
  </si>
  <si>
    <t>Bara Banki</t>
  </si>
  <si>
    <t>Basti</t>
  </si>
  <si>
    <t>Patient Travelled to Delhi</t>
  </si>
  <si>
    <t>Tv9 Telugu News</t>
  </si>
  <si>
    <t>Bhadohi</t>
  </si>
  <si>
    <t>Bijnor</t>
  </si>
  <si>
    <t>Budaun</t>
  </si>
  <si>
    <t>1 PATIENT DEATH IN BHAVNAGAR</t>
  </si>
  <si>
    <t>TODAY PRESS CONFRENCE BY HEALTH SECRTERY</t>
  </si>
  <si>
    <t>Chandauli</t>
  </si>
  <si>
    <t>Chitrakoot</t>
  </si>
  <si>
    <t>Deoria</t>
  </si>
  <si>
    <t>Etah</t>
  </si>
  <si>
    <t>Etawah</t>
  </si>
  <si>
    <t>Faizabad</t>
  </si>
  <si>
    <t>Farrukhabad</t>
  </si>
  <si>
    <t>Fatehpur</t>
  </si>
  <si>
    <t>Firozabad</t>
  </si>
  <si>
    <t>Noida and Greated Noida are part of this district</t>
  </si>
  <si>
    <t>Total recovered cases are 6 in kerala. This is not updated in the website. 
Active case is 112 currently. Please check the state medical bulletin released by the state government  on 25-03-2020</t>
  </si>
  <si>
    <t>Ghazipur</t>
  </si>
  <si>
    <t>Gonda</t>
  </si>
  <si>
    <t xml:space="preserve">Local Tv news </t>
  </si>
  <si>
    <t>Hapur</t>
  </si>
  <si>
    <t>Hardoi</t>
  </si>
  <si>
    <t>Hathras</t>
  </si>
  <si>
    <t>Updated no of Covid19 patients in punjab</t>
  </si>
  <si>
    <t>Jalaun</t>
  </si>
  <si>
    <t>Jhansi</t>
  </si>
  <si>
    <t>Kannauj</t>
  </si>
  <si>
    <t>Kanpur Dehat</t>
  </si>
  <si>
    <t>Kanpur city</t>
  </si>
  <si>
    <t>Kasganj</t>
  </si>
  <si>
    <t>This is punjab healh department official site link</t>
  </si>
  <si>
    <t>Kushinagar</t>
  </si>
  <si>
    <t>Lalitpur</t>
  </si>
  <si>
    <t>Mahoba</t>
  </si>
  <si>
    <t>Mahrajganj</t>
  </si>
  <si>
    <t>Mainpuri</t>
  </si>
  <si>
    <t>Mathura</t>
  </si>
  <si>
    <t>Mau</t>
  </si>
  <si>
    <t>Total recovered cases are 6 in kerala. This is not updated in the website.  Active case is 112 currently. Please check the state medical bulletin released by the state government  on 25-03-2020. Link attached in source</t>
  </si>
  <si>
    <t>Mirzapur</t>
  </si>
  <si>
    <t>https://twitter.com/ANI/status/1243095628789374976?s=20</t>
  </si>
  <si>
    <t>Muzaffarnagar</t>
  </si>
  <si>
    <t>Prayagraj</t>
  </si>
  <si>
    <t>Rae Bareli</t>
  </si>
  <si>
    <t>Rampur</t>
  </si>
  <si>
    <t>Saharanpur</t>
  </si>
  <si>
    <t>Total 43 cases now in Telangana</t>
  </si>
  <si>
    <t>Sambhal</t>
  </si>
  <si>
    <t>Sant Kabir Nagar</t>
  </si>
  <si>
    <t>https://twitter.com/TelanganaHealth/status/1243093796797198336?s=19</t>
  </si>
  <si>
    <t>Shahjahanpur</t>
  </si>
  <si>
    <t>Shrawasti</t>
  </si>
  <si>
    <t>Siddharthnagar</t>
  </si>
  <si>
    <t>Sitapur</t>
  </si>
  <si>
    <t>Sonbhadra</t>
  </si>
  <si>
    <t>Sultanpur</t>
  </si>
  <si>
    <t>Unnao</t>
  </si>
  <si>
    <t>Almora</t>
  </si>
  <si>
    <t>Bageshwar</t>
  </si>
  <si>
    <t xml:space="preserve">Travelled from Italy, Italian national stayed in a resort at Varkala	</t>
  </si>
  <si>
    <t>Chamoli</t>
  </si>
  <si>
    <t>KA-P89</t>
  </si>
  <si>
    <t>Champawat</t>
  </si>
  <si>
    <t>Hospet</t>
  </si>
  <si>
    <t>Haridwar</t>
  </si>
  <si>
    <t>Nainital</t>
  </si>
  <si>
    <t>Haldwani city falls in Nainital</t>
  </si>
  <si>
    <t>Pauri or just Garhwal</t>
  </si>
  <si>
    <t>Pithoragarh</t>
  </si>
  <si>
    <t>Rudraprayag</t>
  </si>
  <si>
    <t>Tehri Garhwal</t>
  </si>
  <si>
    <t>Udham Singh Nagar</t>
  </si>
  <si>
    <t>Rudrapur city is in this district</t>
  </si>
  <si>
    <t>https://m.economictimes.com/news/politics-and-nation/kashmir-reports-first-death-due-to-coronavirus/articleshow/74822222.cms?</t>
  </si>
  <si>
    <t>Uttarkashi</t>
  </si>
  <si>
    <t>Alipurduar</t>
  </si>
  <si>
    <t>Travelled from Bengaluru; Related to P1317 and P1318</t>
  </si>
  <si>
    <t>Bankura</t>
  </si>
  <si>
    <t>https://twitter.com/ANI/status/1244653460739338242</t>
  </si>
  <si>
    <t>Cooch Behar</t>
  </si>
  <si>
    <t>Coochbehar</t>
  </si>
  <si>
    <t>Dakshin Dinajpur</t>
  </si>
  <si>
    <t>Darjeeling</t>
  </si>
  <si>
    <t>https://twitter.com/sriramulubjp/status/1244651132086939649</t>
  </si>
  <si>
    <t>Jalpaiguri</t>
  </si>
  <si>
    <t>Jhargram</t>
  </si>
  <si>
    <t>Four of his contacts also tested positive</t>
  </si>
  <si>
    <t>Maldah</t>
  </si>
  <si>
    <t>Medinipur West</t>
  </si>
  <si>
    <t>https://twitter.com/ANI/status/1243098661346631681?s=19</t>
  </si>
  <si>
    <t>Murshidabad</t>
  </si>
  <si>
    <t>https://twitter.com/DHFWKA/status/1245005351436652552</t>
  </si>
  <si>
    <t xml:space="preserve">24 paraganas north
</t>
  </si>
  <si>
    <t>Paschim Bardhaman</t>
  </si>
  <si>
    <t>Purba Bardhaman</t>
  </si>
  <si>
    <t>Purba Medinipur</t>
  </si>
  <si>
    <t>Purulia</t>
  </si>
  <si>
    <t>KA-P90</t>
  </si>
  <si>
    <t>puruliya</t>
  </si>
  <si>
    <t>South 24 Parganas</t>
  </si>
  <si>
    <t>24 south parganas</t>
  </si>
  <si>
    <t>Uttar Dinajpur</t>
  </si>
  <si>
    <t>Travelled from Bengaluru; Related to P1316 and P1318</t>
  </si>
  <si>
    <t>P1316</t>
  </si>
  <si>
    <t>KA-P91</t>
  </si>
  <si>
    <t>https://mobile.twitter.com/TelanganaHealth/status/1243093796797198336</t>
  </si>
  <si>
    <t>Travelled from Bengaluru; Related to P1316 and P1317</t>
  </si>
  <si>
    <t>Tv9 Gujarati official Twitter handle</t>
  </si>
  <si>
    <t>3 fresh patients</t>
  </si>
  <si>
    <t>https://www.bhaskar.com/national/news/coronavirus-outbreak-india-live-today-news-updates-march-26th-2020-delhi-kerala-maharashtra-rajasthan-haryana-cases-novel-corona-covid-19-death-toll-127051049.html?ref=ht</t>
  </si>
  <si>
    <t>https://twitter.com/tv9gujarati/status/1243099020496474113?s=19</t>
  </si>
  <si>
    <t>Family member of Patient, ID Unknown</t>
  </si>
  <si>
    <t>This is one case from two cases just reported</t>
  </si>
  <si>
    <t>https://twitter.com/pti_news/status/1244677217084293130?s=21</t>
  </si>
  <si>
    <t>Contact.. Travelled to delhi</t>
  </si>
  <si>
    <t>https://twitter.com/ANI/status/1244702762270478336</t>
  </si>
  <si>
    <t>Tv9 gujarati official Twitter handle</t>
  </si>
  <si>
    <t>2nd case from recently reported two cases.</t>
  </si>
  <si>
    <t>ANI (Twitter</t>
  </si>
  <si>
    <t>Rajasthan:Two more people test positive in the state, a 45-year-old man in Jaipur and a 35-year-old man from Jhunjhunu. Both have a foreign travel history. Contact tracing underway. The total number of cases in the state rises to 40. #coronavirus</t>
  </si>
  <si>
    <t>https://twitter.com/PTI_News/status/1243099305600139264?s=19</t>
  </si>
  <si>
    <t>1st death in Rajasthan</t>
  </si>
  <si>
    <t>https://twitter.com/CNNnews18/status/1243100924052029440?s=20</t>
  </si>
  <si>
    <t>madurai</t>
  </si>
  <si>
    <t>https://www.thehindu.com/news/national/tamil-nadu/coronavirus-tamil-nadu-records-first-death-in-madurai/article31159538.ece</t>
  </si>
  <si>
    <t>No.</t>
  </si>
  <si>
    <t>death toll at 16</t>
  </si>
  <si>
    <t>2 Nd death in karantaka</t>
  </si>
  <si>
    <t>State/ UT</t>
  </si>
  <si>
    <t>Abbreviation</t>
  </si>
  <si>
    <t>Shrinagar</t>
  </si>
  <si>
    <t>https://twitter.com/PTI_News/status/1243027660051079169?s=09</t>
  </si>
  <si>
    <t>1st death in Kashmir</t>
  </si>
  <si>
    <t>domalguda,hyderabad</t>
  </si>
  <si>
    <t>travelled from delhi</t>
  </si>
  <si>
    <t>https://telanganatoday.com/two-doctors-and-another-test-positive-for-coronavirus-in-hyderabad</t>
  </si>
  <si>
    <t>hyderabad</t>
  </si>
  <si>
    <t>doctor travelled from delhi</t>
  </si>
  <si>
    <t>https://indiatoday.app.link/KPW53slka5</t>
  </si>
  <si>
    <t>qutubullapur,medchal</t>
  </si>
  <si>
    <t>contacted +ve patient in delhi</t>
  </si>
  <si>
    <t>Punjavgovt.com</t>
  </si>
  <si>
    <t>Hyderabad, Medchal</t>
  </si>
  <si>
    <t>3 patients</t>
  </si>
  <si>
    <t>https://indiatoday.app.link/NsVChexka5</t>
  </si>
  <si>
    <t xml:space="preserve">Sonipat </t>
  </si>
  <si>
    <t>Travelled to italy</t>
  </si>
  <si>
    <t>Village</t>
  </si>
  <si>
    <t>Died due to co-morbidity</t>
  </si>
  <si>
    <t>https://indiatoday.app.link/LhGHKJDka5</t>
  </si>
  <si>
    <t xml:space="preserve">12 cases have been reported to cured by CM at press conference. </t>
  </si>
  <si>
    <t>https://indiatoday.app.link/rDJJ1mPka5</t>
  </si>
  <si>
    <t>Health Minister of Maharashtra announced that total 15 patients have been recovered and discharged.</t>
  </si>
  <si>
    <t>Bhilwara patients should be shown as a cluster in cluster page in P2P section. Also one new google form for suggestions like this.</t>
  </si>
  <si>
    <t>covid19india.org</t>
  </si>
  <si>
    <t>73 yr old man with comorbidities</t>
  </si>
  <si>
    <t>The Financial Express, also confirmed by mohfw</t>
  </si>
  <si>
    <t>WhatsApp message</t>
  </si>
  <si>
    <t>https://www.google.com/url?sa=t&amp;source=web&amp;rct=j&amp;url=https://m.economictimes.com/news/politics-and-nation/70-yr-old-covid-19-patient-dies-in-gujarat-state-toll-rises-to-3/amp_articleshow/74824464.cms&amp;ved=2ahUKEwiVvuKt57foAhWHxjgGHbbjDokQFjAEegQIBxAC&amp;usg=AOvVaw3CDZUMzUwDFRywokpaKlf6&amp;ampcf=1&amp;cshid=1585214433990</t>
  </si>
  <si>
    <t>Patient travelled to Malaysia to attend islamic congregation.</t>
  </si>
  <si>
    <t>www.indiatoday.in</t>
  </si>
  <si>
    <t>https://twitter.com/DHFWKA/status/1243104470545969152?s=20</t>
  </si>
  <si>
    <t xml:space="preserve">55th </t>
  </si>
  <si>
    <t>Zee News</t>
  </si>
  <si>
    <t>Chikkaballapura District</t>
  </si>
  <si>
    <t>tested positve after death</t>
  </si>
  <si>
    <t>https://timesofindia.indiatimes.com/city/bengaluru/second-coronavirus-death-in-karnataka/articleshow/74826577.cms</t>
  </si>
  <si>
    <t>total deaths in karnataka : 2</t>
  </si>
  <si>
    <t>https://twitter.com/NewIndianXpress/status/1243052166488535040?s=19</t>
  </si>
  <si>
    <t>https://www.indiatoday.in/amp/india/story/coronavirus-in-mumbai-47-new-covid-19-cases-in-city-as-private-lab-data-pours-in-1661482-2020-03-30</t>
  </si>
  <si>
    <t>https://economictimes.indiatimes.com/news/politics-and-nation/covid-outbreak-47-new-coronavirus-cases-detected-in-mumbai/videoshow/74899399.cms</t>
  </si>
  <si>
    <t>Old aged patient</t>
  </si>
  <si>
    <t>Zee news gujarati</t>
  </si>
  <si>
    <t>In dailyhunt news today morning it is.mentioned</t>
  </si>
  <si>
    <t>2 patients from munger district found COVID 19 +ve at Bhagalpur medical college sent to patna.</t>
  </si>
  <si>
    <t>College group</t>
  </si>
  <si>
    <t>Mumbai and Thane</t>
  </si>
  <si>
    <t>Zee news</t>
  </si>
  <si>
    <t>2 cases leading to total of 126</t>
  </si>
  <si>
    <t>There are 12 recovered cases in Kerala</t>
  </si>
  <si>
    <t xml:space="preserve"> Kovid 19 confirmed for a total of 118 people in the state. Of these, 91 are from overseas Indians. 8 are foreigners. 19 people were infected by contact. Twelve people were discharged, including six formerly sick and now six sick
 Shared from GoK Direct 
(25 Mar 2020 at 9:52 PM) 
To get authentic information directly from Government of Kerala use GoK Direct App.
Download GoK Direct App from http://qkopy.xyz/prdkerala</t>
  </si>
  <si>
    <t>Jayanti Ravi,Gujarat principal secretary of Health &amp; family welfare</t>
  </si>
  <si>
    <t>In a press brief principal secretary admitted about death. For the same link is below of video of India Tv : https://youtu.be/TohPpm4JjSg
Watch @ 1:40 minute exactly</t>
  </si>
  <si>
    <t>https://www.moneycontrol.com/news/india/coronavirus-india-news-live-updates-india-lockdown-covid-19-vaccine-maharashtra-kerala-delhi-statewise-tally-5073771.html</t>
  </si>
  <si>
    <t>Money control update</t>
  </si>
  <si>
    <t>https://twitter.com/Marathi_Rash/status/1243110971327033344?s=09</t>
  </si>
  <si>
    <t>125 th case in Maharashtra</t>
  </si>
  <si>
    <t>Chikaabelapura</t>
  </si>
  <si>
    <t>travel history to mecca</t>
  </si>
  <si>
    <t>https://twitter.com/DHFWKA/status/1243104470545969152/photo/1</t>
  </si>
  <si>
    <t>https://twitter.com/ANI/status/1243111297320812544?s=19</t>
  </si>
  <si>
    <t>Total count is 13 now... The site is showing 12</t>
  </si>
  <si>
    <t>Patient travelled from united states on 18/03/2020 with his family.</t>
  </si>
  <si>
    <t>Patient travelled from USA on 18/03/2020 and found to be positive for corona when tested.</t>
  </si>
  <si>
    <t>Centre</t>
  </si>
  <si>
    <t>Multiple</t>
  </si>
  <si>
    <t>https://www.facebook.com/CMOMaharashtra/posts/2606954149520883</t>
  </si>
  <si>
    <t>Multiple Patients data. Source - CMO Maharashtra</t>
  </si>
  <si>
    <t xml:space="preserve">Dies due to co-morbidity. </t>
  </si>
  <si>
    <t>He had travel history of Delhi.</t>
  </si>
  <si>
    <t>https://timesofindia.indiatimes.com/city/ahmedabad/covid-19-scare-gujarat-records-one-more-death-cases-mount-to-43/articleshow/74826467.cms</t>
  </si>
  <si>
    <t>According to MOHFW total number of confirmed cases increased to 11</t>
  </si>
  <si>
    <t>Hyderpora area</t>
  </si>
  <si>
    <t>"The person attended religious gatherings in New Delhi, Deoband (in Uttar Pradesh), Jammu, Samba, Sopore and then he came back here (Srinagar) and was admitted to a chest diseases hospital where he expired," Director, Health Services, Kashmir, Samir Matoo .</t>
  </si>
  <si>
    <t>Total deaths as shown on mohfw site are 13 included 3 deaths in Maharashtra</t>
  </si>
  <si>
    <t>FIRST COMMUNITY TRANSMISSION</t>
  </si>
  <si>
    <t>https://www.thenewsminute.com/article/mysuru-pharma-employee-has-covid-19-no-foreign-travel-or-contact-history-121183</t>
  </si>
  <si>
    <t>This is getting serious</t>
  </si>
  <si>
    <t>Patient returned from UAE to Ahmedabad on March15, then came to Mumbai on March20</t>
  </si>
  <si>
    <t>https://www.deccanherald.com/amp/national/west/one-more-covid-19-patient-dies-in-mumbai-positive-cases-in-maharashtra-cross-100-817116.html</t>
  </si>
  <si>
    <t xml:space="preserve">Patient traveled to delhi recently </t>
  </si>
  <si>
    <t>https://economictimes.indiatimes.com/news/politics-and-nation/70-yr-old-covid-19-patient-dies-in-gujarat-state-toll-rises-to-3/articleshow/74824464.cms</t>
  </si>
  <si>
    <t xml:space="preserve">Behraich </t>
  </si>
  <si>
    <t>Student from kunming dali</t>
  </si>
  <si>
    <t xml:space="preserve">Government hospital behraich </t>
  </si>
  <si>
    <t>Guys its getting out of control be safe and stay safe!! Better to rest at home before you are rest in peace!!🙏🏻🙏🏻🙏🏻</t>
  </si>
  <si>
    <t>https://twitter.com/rajeshtope11/status/1243065897197199360?ref_src=twsrc%5Egoogle%7Ctwcamp%5Eserp%7Ctwgr%5Etweet</t>
  </si>
  <si>
    <t>No travel</t>
  </si>
  <si>
    <t>Just now tested in front of me my area</t>
  </si>
  <si>
    <t xml:space="preserve">New 18 mp </t>
  </si>
  <si>
    <t>Travelled in Tamilnadu Express S7 Coach</t>
  </si>
  <si>
    <t xml:space="preserve">TN Health Minister </t>
  </si>
  <si>
    <t>Return from Saudi Arabia</t>
  </si>
  <si>
    <t>https://twitter.com/ANINewsUP/status/1243121219349577728?s=19</t>
  </si>
  <si>
    <t>Just New case  in Uttarpradesh</t>
  </si>
  <si>
    <t xml:space="preserve">Bhavnagar district </t>
  </si>
  <si>
    <t>https://www.google.com/amp/s/www.financialexpress.com/lifestyle/health/coronavirus-india-coronavirus-covid-coronavirus-lockdown-coronavirus-vaccine-coronavirus-symptoms-coronavirus-india-update-coronavirus-india-status-coronavirus-india-death-covid-19-symptoms-covid/1908621/lite/</t>
  </si>
  <si>
    <t xml:space="preserve">Travelled to Delhi . 
Suffering from heart diseases , hypertension and diabetes. </t>
  </si>
  <si>
    <t>https://economictimes.indiatimes.com/news/politics-and-nation/kashmir-reports-first-death-due-to-coronavirus/articleshow/74822222.cms</t>
  </si>
  <si>
    <t>https://english.manoramaonline.com/news/kerala/2020/03/25/pinarayi-vijayan-coronavirus-kerala.html</t>
  </si>
  <si>
    <t>8 People recovered</t>
  </si>
  <si>
    <t xml:space="preserve">Maharashtra has 18 Cured cases. </t>
  </si>
  <si>
    <t>https://www.facebook.com/1426708644212112/posts/2606954149520883/</t>
  </si>
  <si>
    <t xml:space="preserve">As per the tweet of State Health Minister, 15 people are recovered. </t>
  </si>
  <si>
    <t>First two patients of pune district (traveled to Dubai) released yesterday saying fully recovered</t>
  </si>
  <si>
    <t>Saw over newa</t>
  </si>
  <si>
    <t>https://twitter.com/GujHFWDept/status/1243125307185467393?s=19</t>
  </si>
  <si>
    <t>Comorbidity</t>
  </si>
  <si>
    <t>Mumbai-Pune</t>
  </si>
  <si>
    <t>https://ahmedabadmirror.indiatimes.com/ahmedabad/others/coronavirus-70-yr-old-dies-in-bhavnagar/articleshow/74825566.cms</t>
  </si>
  <si>
    <t>Returned from UAE to Ahmedabad on March15, then arrived to Mumbai on March20</t>
  </si>
  <si>
    <t>https://www.mohfw.gov.in, https://www.deccanherald.com/amp/national/west/one-more-covid-19-patient-dies-in-mumbai-positive-cases-in-maharashtra-cross-100-817116.html</t>
  </si>
  <si>
    <t>Discharged from hospitals</t>
  </si>
  <si>
    <t>https://mobile.twitter.com/rajeshtope11</t>
  </si>
  <si>
    <t>Health minister's tweet</t>
  </si>
  <si>
    <t>Contact in Patient Zero of Bihar</t>
  </si>
  <si>
    <t>https://www.businesstoday.in/latest/trends/coronavirus-update-two-more-test-positive-after-contact-with-bihar-first-patient/story/399292.html</t>
  </si>
  <si>
    <t>https://twitter.com/GujHFWDept/status/1243130240915906560?s=20</t>
  </si>
  <si>
    <t>This tweet has district-wise breakdown of confirmed cases in Gujarat, so please update your database</t>
  </si>
  <si>
    <t>Star of mysore newspaper</t>
  </si>
  <si>
    <t>http://www.punekarnews.in/coronavirus-5-persons-discharged-from-hospital-in-pune-no-new-case-in-last-48-hours/</t>
  </si>
  <si>
    <t>This is to report error. Why there is kasargod in Karnataka list?</t>
  </si>
  <si>
    <t>https://twitter.com/tv9gujarati/status/1243053195691081729?s=19</t>
  </si>
  <si>
    <t>Bhavanagar</t>
  </si>
  <si>
    <t>https://www.google.com/amp/s/m.economictimes.com/news/politics-and-nation/70-yr-old-covid-19-patient-dies-in-gujarat-state-toll-rises-to-3/amp_articleshow/74824464.cms</t>
  </si>
  <si>
    <t>sandesh new channel on tv</t>
  </si>
  <si>
    <t>sandesh news tv</t>
  </si>
  <si>
    <t>Trichy</t>
  </si>
  <si>
    <t>Return from Dubai</t>
  </si>
  <si>
    <t>https://twitter.com/hashtag/UPDATE?src=hashtag_click</t>
  </si>
  <si>
    <t xml:space="preserve">As per the tweet from CMO Maharashtra, 18 person have been cured and discharged till now in Maharashtra. </t>
  </si>
  <si>
    <t>https://m.economictimes.com/news/politics-and-nation/first-covid-19-death-in-kashmir-65-year-old-with-underlying-conditions-dies-due-to-heart-attack/articleshow/74823247.cms</t>
  </si>
  <si>
    <t>https://twitter.com/brajeshabpnews/status/1243138507863773185?s=19</t>
  </si>
  <si>
    <t xml:space="preserve">Divyabhaskar news </t>
  </si>
  <si>
    <t>https://twitter.com/ANI/status/1244696919902806016</t>
  </si>
  <si>
    <t>She is from my area, I don't know from where you got Saudi Arabia; P568 also has a travel history in Dubai (source local newspaper) and not Saudi Arabia</t>
  </si>
  <si>
    <t>https://twitter.com/PTI_News/status/1244835778431078401</t>
  </si>
  <si>
    <t>https://timesofindia.indiatimes.com/city/jaipur/two-persons-test-positive-in-rajasthan-one-dies-of-covid-19/articleshow/74827249.cms</t>
  </si>
  <si>
    <t>https://twitter.com/ANI/status/1244831986054623232</t>
  </si>
  <si>
    <t>Granddaughter of 65 yr old male from kashmir reported on 25 th march</t>
  </si>
  <si>
    <t>https://twitter.com/kansalrohit69/status/1243146699159171072?s=20</t>
  </si>
  <si>
    <t>2nd granddaughter of 65 yr old male reported earlier</t>
  </si>
  <si>
    <t>8 month old</t>
  </si>
  <si>
    <t>Contact of Earlier positive casr</t>
  </si>
  <si>
    <t>Directorate of Information and PR JK</t>
  </si>
  <si>
    <t>Another child of 8 months tested positive and is the sibling of above reported case</t>
  </si>
  <si>
    <t>Patient's grandparents have travel history to Saudi Arabia and were tested positive on 24th of March</t>
  </si>
  <si>
    <t>https://twitter.com/kansalrohit69/status/1243146699159171072?s=19</t>
  </si>
  <si>
    <t>DIPR-J&amp;K retweet</t>
  </si>
  <si>
    <t xml:space="preserve">Patient came from foreign country right now I don't have information about country but it's new case </t>
  </si>
  <si>
    <t>My locality people the police has seized the house</t>
  </si>
  <si>
    <t>Patient travelled to Saudi Arabia</t>
  </si>
  <si>
    <t>DIPR-J&amp;K Retweeted</t>
  </si>
  <si>
    <t>https://twitter.com/PTI_News/status/1243151321852596226?s=20</t>
  </si>
  <si>
    <t>#Jammu_Kashmir 
Two more positive cases in Srinagar. Siblings (7 years old and 8 months old)- grandchildren of a confirmed case from Srinagar with travel history to Saudi Arabia who had tested positive on 24th. Total number of active positive cases now 11.
https://twitter.com/ahmermkhan/status/1243147295979270145</t>
  </si>
  <si>
    <t>https://twitter.com/ahmermkhan/status/1243147295979270145</t>
  </si>
  <si>
    <t>https://twitter.com/ANI/status/1244836107876884480</t>
  </si>
  <si>
    <t>Verified account source</t>
  </si>
  <si>
    <t>Tiruchi</t>
  </si>
  <si>
    <t>#TamilNadu 
TamilNadu reports one more patient who tested positive for Covid_19 virus. The patient, a 24 year old male who returned from Dubai, is quarantined at Tiruchi Government Hospital, says Health Minister.
https://twitter.com/sivaetb/status/1243142459900616705</t>
  </si>
  <si>
    <t>https://twitter.com/sivaetb/status/1243142459900616705</t>
  </si>
  <si>
    <t>Gov official verified account source.</t>
  </si>
  <si>
    <t>Death and Discharge count from CMO Maharashtra verified Twitter account</t>
  </si>
  <si>
    <t>https://twitter.com/CMOMaharashtra/status/1243079715860049920?s=20</t>
  </si>
  <si>
    <t>Contact of Patient, ID Unknown</t>
  </si>
  <si>
    <t>No idea about name and patient name.</t>
  </si>
  <si>
    <t>Saudi arab</t>
  </si>
  <si>
    <t>https://twitter.com/PTI_News/status/1243151321852596226?s=19</t>
  </si>
  <si>
    <t>Zaidi</t>
  </si>
  <si>
    <t>http://sandesh.com/in-rajkot-one-more-corona-positive-case-was-registered/</t>
  </si>
  <si>
    <t>dont know</t>
  </si>
  <si>
    <t>GoK direct (kerala govt official app)https://www.facebook.com/keralainformation/videos/254805538879719/</t>
  </si>
  <si>
    <t xml:space="preserve">Jamnagar </t>
  </si>
  <si>
    <t>Mother of P1131</t>
  </si>
  <si>
    <t>P1131</t>
  </si>
  <si>
    <t>https://twitter.com/ANINewsUP/status/1244853831072010241</t>
  </si>
  <si>
    <t>https://khabar.ndtv.com/news/uttar-pradesh/coronavirus-in-up-six-coviud-19-positive-in-a-bareilly-family-2203350/amp/1?akamai-rum=off</t>
  </si>
  <si>
    <t>Kerala Gov</t>
  </si>
  <si>
    <t>Patient visited Bhilwara hospital where doctors were infected.</t>
  </si>
  <si>
    <t>https://www.google.com/amp/s/m.economictimes.com/news/politics-and-nation/73-year-old-corona-positive-man-dies-in-bhilwara-official/amp_articleshow/74828455.cms</t>
  </si>
  <si>
    <t>Patient had contact with foreigners in a religious gathering in Delhi earlier this month</t>
  </si>
  <si>
    <t>https://economictimes.indiatimes.com/news/politics-and-nation/first-covid-19-death-in-kashmir-65-year-old-with-underlying-conditions-dies-due-to-heart-attack/articleshow/74823247.cms</t>
  </si>
  <si>
    <t>Father of P1131</t>
  </si>
  <si>
    <t xml:space="preserve">Bhavnagar </t>
  </si>
  <si>
    <t>https://mobile.twitter.com/MoHFW_GUJARAT/status/1243132447375704064</t>
  </si>
  <si>
    <t xml:space="preserve">1 died in Bhavnagar his report came today only </t>
  </si>
  <si>
    <t>Kerala CM PC</t>
  </si>
  <si>
    <t>rajkot</t>
  </si>
  <si>
    <t>Brother of P1131</t>
  </si>
  <si>
    <t>https://youtu.be/Vmpe68TQB04</t>
  </si>
  <si>
    <t>Wife of P1131</t>
  </si>
  <si>
    <t>2nd death in Madhya Pradesh after 1st one of Ujjain woman</t>
  </si>
  <si>
    <t>3 yrs old kid with parents from Italy. Row 54 and 55 the kids parents also recovered and discharged</t>
  </si>
  <si>
    <t>https://www.asianetnews.com/kerala-news/covid-19-three-year-old-and-parents-discharged-from-kalamassery-medical-college-q7sxd3</t>
  </si>
  <si>
    <t>News is in Malayalam but the url has the details in English. Kid and both parents - 3 patients discharged</t>
  </si>
  <si>
    <t>Sister of P1131</t>
  </si>
  <si>
    <t>Patient travelled to England. He was a student in England</t>
  </si>
  <si>
    <t>Via 1st India TV news.</t>
  </si>
  <si>
    <t>Please upload this information.</t>
  </si>
  <si>
    <t>https://www.indiatoday.in/amp/india/story/madhya-pradesh-second-coronavirus-death-man-indore-covid19-1660040-2020-03-26?__twitter_impression=true</t>
  </si>
  <si>
    <t>https://twitter.com/ANI/status/1244852290302820352</t>
  </si>
  <si>
    <t>Active patients in the state currently is 126. Total cases is 138</t>
  </si>
  <si>
    <t>https://www.manoramaonline.com/news/latest-news/2020/03/26/covid-19-kerala.html</t>
  </si>
  <si>
    <t xml:space="preserve">Just now... From press conference. </t>
  </si>
  <si>
    <t>https://twitter.com/ANI/status/1244855428371976193</t>
  </si>
  <si>
    <t>Patient travelled to delhi</t>
  </si>
  <si>
    <t>https://twitter.com/indiatoday/status/1243163470930952192?s=21</t>
  </si>
  <si>
    <t xml:space="preserve">Leh Ladakh </t>
  </si>
  <si>
    <t xml:space="preserve">Relative of the traveller to Iran </t>
  </si>
  <si>
    <t xml:space="preserve">DD Leh </t>
  </si>
  <si>
    <t>https://www.mumbailive.com/en/civic/coronavirus-spreads-to-mumbai-slums-and-chawls-in-ghatkopar-kalina-and-patel-as-4-patients-test-positive-for-covid19-47281</t>
  </si>
  <si>
    <t>https://twitter.com/PTI_News/status/1244861449773572096</t>
  </si>
  <si>
    <t>https://www.google.com/amp/s/m.economictimes.com/news/politics-and-nation/kashmir-reports-first-death-due-to-coronavirus/amp_articleshow/74822222.cms</t>
  </si>
  <si>
    <t>attended religious event</t>
  </si>
  <si>
    <t>https://www.aljazeera.com/news/2020/03/coronavirus-threat-humanity-live-updates-200326000412411.html</t>
  </si>
  <si>
    <t>https://twitter.com/PTI_News/status/1244865476355690496</t>
  </si>
  <si>
    <t>A 65-year-old man, who had a recent travel history outside the region, became the first COVID-19 fatality in Indian-administered Kashmir, sparking fear and causing a stricter lockdown.
Rohit Kansal, spokesman for the region's government, said the "first death due to coronavirus is a 65-year-old man from Srinagar", he said. The Srinagar man had tested positive two days ago.</t>
  </si>
  <si>
    <t>https://mobile.twitter.com/ANI/status/1243052933232488449</t>
  </si>
  <si>
    <t>There have been 3 deaths including one 85-year-old woman who had a travel history to Saudi Arabia and had comorbid conditions and a 70 year old man from Bhavnagar who also had comorbid conditions, due to Coronavirus in the state: Gujarat Principal Secretary,Health &amp;Family Welfare</t>
  </si>
  <si>
    <t xml:space="preserve">Junaghad </t>
  </si>
  <si>
    <t xml:space="preserve"> Italy-returned family from Kannur</t>
  </si>
  <si>
    <t>https://english.mathrubhumi.com/news/kerala/five-covid-19-patients-recover-in-ernakulam-discharged-from-hospital-1.4645690</t>
  </si>
  <si>
    <t>Patient discharged from Kalamassery Hospital</t>
  </si>
  <si>
    <t>https://www.worldometers.info/coronavirus/</t>
  </si>
  <si>
    <t>dont know from which state</t>
  </si>
  <si>
    <t>Aajtak News</t>
  </si>
  <si>
    <t xml:space="preserve">12 patients recovered in Kerala </t>
  </si>
  <si>
    <t>CM's Press Conference 25.03.2020</t>
  </si>
  <si>
    <t>Patna NMCH</t>
  </si>
  <si>
    <t>Contact</t>
  </si>
  <si>
    <t>https://twitter.com/Supriya23bh/status/1243165863168978945?s=19</t>
  </si>
  <si>
    <t>7th positive patient of Bihar</t>
  </si>
  <si>
    <t>Bhilwara,Jhunjhunu,Jodhpur,Jaipur</t>
  </si>
  <si>
    <t>Patient came from Oman</t>
  </si>
  <si>
    <t>https://www.bhaskar.com/local/rajasthan/jaipur/news/jaipur-coronavirus-outbreak-live-corona-virus-cases-in-rajasthan-jaipur-jodhpur-kota-udaipur-ajmer-alwar-sikar-covid-19-cases-death-toll-latest-news-and-updates-127052459.html</t>
  </si>
  <si>
    <t>Total count is now 42 in Rajasthan</t>
  </si>
  <si>
    <t>https://www.divyabhaskar.co.in/local/gujarat/ahmedabad/gandhinagar/news/third-death-of-corona-virus-in-gujarat-total-cases-reach-at-43-127052493.html?ref=ht</t>
  </si>
  <si>
    <t>https://twitter.com/ANI/status/1243170706579488775</t>
  </si>
  <si>
    <t>https://www.livemint.com/news/india/70-year-old-coronavirus-patient-dies-in-gujarat-toll-touches-three-in-state-11585209959024.html</t>
  </si>
  <si>
    <t>Return from London</t>
  </si>
  <si>
    <t>https://twitter.com/sivaetb/status/1243170280819703810?s=19</t>
  </si>
  <si>
    <t>28th case in Tamil Nadu</t>
  </si>
  <si>
    <t>https://twitter.com/ANI/status/1243111297320812544?s=09</t>
  </si>
  <si>
    <t>Mumbai, Pune, Sambhajinagar</t>
  </si>
  <si>
    <t>29th patient</t>
  </si>
  <si>
    <t>https://twitter.com/ANI/status/1243170706579488775?s=19</t>
  </si>
  <si>
    <t>pune</t>
  </si>
  <si>
    <t>https://twitter.com/ZeeBiharNews/status/1243173534139998208?s=19</t>
  </si>
  <si>
    <t>Woman in 40s</t>
  </si>
  <si>
    <t>https://www.ndtv.com/india-news/coronavirus-india-another-covid-19-patient-dies-in-bengal-deaths-so-far-2203358</t>
  </si>
  <si>
    <t>Salt Lake</t>
  </si>
  <si>
    <t>Not Known</t>
  </si>
  <si>
    <t>https://marathi.abplive.com/news/maharashtra/coronavirus-update-15-patients-in-the-maharahstra-state-are-recover-from-corona-754787</t>
  </si>
  <si>
    <t>Tollygugne</t>
  </si>
  <si>
    <t>https://twitter.com/sandeshnews/status/1243144256694280197?s=19</t>
  </si>
  <si>
    <t>Close contact, details awaited</t>
  </si>
  <si>
    <t>https://twitter.com/mybmc/status/1243158897499574273?s=09</t>
  </si>
  <si>
    <t>Gurgaon</t>
  </si>
  <si>
    <t>https://www.safarjan.com/</t>
  </si>
  <si>
    <t>https://www.bhaskar.com/local/maharashtra/pune/news/pune-coronavirus-patient-recovery-story-latest-updates-from-pune-amid-novel-covid-19-cases-rise-in-maharashtra-mumbai-nagpur-127052713.html</t>
  </si>
  <si>
    <t>TN-P68</t>
  </si>
  <si>
    <t>Travelled from Thiruvananthapuram, Contact of TN-P36</t>
  </si>
  <si>
    <t>P873</t>
  </si>
  <si>
    <t>https://twitter.com/Vijayabaskarofl/status/1244863131689422849</t>
  </si>
  <si>
    <t>Patient is a 42 yr old man, a resident of Khamla Nagar, Nagpur. He has been admitted to Indira Gandhi Government Medical College and College (IGMC). He had made a visit to Delhi in March and returned to Nagpur by train on March 18.</t>
  </si>
  <si>
    <t>https://nationnext.in/42-yr-old-nagpur-man-tests-positive-for-coronavirus-tally-rises-to-5/</t>
  </si>
  <si>
    <t>TN-P69</t>
  </si>
  <si>
    <t>Count of Nagpur City : 5 (+1)</t>
  </si>
  <si>
    <t xml:space="preserve">Home </t>
  </si>
  <si>
    <t>Contact of Patient, TN-P30</t>
  </si>
  <si>
    <t>P753</t>
  </si>
  <si>
    <t>TN-P70</t>
  </si>
  <si>
    <t>Kerala 126 active only. 11 recovered</t>
  </si>
  <si>
    <t>https://twitter.com/PTI_News/status/1243155767898681345?s=19</t>
  </si>
  <si>
    <t>https://twitter.com/ANI/status/1243178927452868617?s=19</t>
  </si>
  <si>
    <t>TN-P71</t>
  </si>
  <si>
    <t>Bihar: One more #COVID19 case in the state, a 20-year-old boy from Patna with no travel history, confirms Nalanda Medical College and Hospital (NMCH). The total number of positive cases in the state rises to 7. https://t.co/AYsjG7ElGu</t>
  </si>
  <si>
    <t>https://twitter.com/Morewithshashi/status/1243181282500149252?s=19</t>
  </si>
  <si>
    <t>TN-P72</t>
  </si>
  <si>
    <t>7th case of Bihar</t>
  </si>
  <si>
    <t>https://m.economictimes.com/news/politics-and-nation/73-year-old-corona-positive-man-dies-in-bhilwara-official/articleshow/74828455.cms</t>
  </si>
  <si>
    <t>TN-P73</t>
  </si>
  <si>
    <t xml:space="preserve">Not updated in bhilwara </t>
  </si>
  <si>
    <t>Dr. at Shalby Hospital. Admitted since last 4 days.</t>
  </si>
  <si>
    <t>Hospital staff.</t>
  </si>
  <si>
    <t>Personally confirmed with another doctor I know at Shalby.</t>
  </si>
  <si>
    <t>TN-P74</t>
  </si>
  <si>
    <t>https://www.deshabhimani.com/news/kerala/covid-19-pinarayi-vijayan/862223</t>
  </si>
  <si>
    <t xml:space="preserve">Vikram Sa </t>
  </si>
  <si>
    <t xml:space="preserve">Vikram katta </t>
  </si>
  <si>
    <t>There is a difference between the numbers shown in site and govt of kerala notification please correct it. Im sharing link of Kerala's official telegram channel which has the correct data
138 total effected
126 active
COVID-19 Kerala
An initiative by the Government of Kerala to help citizens fight COVID-19 with official updates and verified information on COVID-19 in Kerala.
https://t.me/COVID19_Kerala</t>
  </si>
  <si>
    <t>https://telegra.ph/press-03-26</t>
  </si>
  <si>
    <t>https://twitter.com/ANI/status/1244868415711408128?s=20</t>
  </si>
  <si>
    <t>Patient travelled from Delhi</t>
  </si>
  <si>
    <t>Sindhudurga</t>
  </si>
  <si>
    <t>Pressnote of Collector Sindhudurg</t>
  </si>
  <si>
    <t>https://gujarati.abplive.com/videos/news/rajkot-coronavirus-effect-one-more-case-positive-of-covid-19-total-44-cases-in-gujarat-498847</t>
  </si>
  <si>
    <t>P2</t>
  </si>
  <si>
    <t>News 18 Madhya Pradesh Chhatisgarh</t>
  </si>
  <si>
    <t>https://www.divyabhaskar.co.in/local/gujarat/rajkot/news/now-4-corona-positive-cases-in-rajkot-127047153.html</t>
  </si>
  <si>
    <t>AP-P24</t>
  </si>
  <si>
    <t>Lepakshi</t>
  </si>
  <si>
    <t>Contact of Karnataka Patient, ID Unknown</t>
  </si>
  <si>
    <t>http://hmfw.ap.gov.in/Daily_bullettin/31-03-2020/31-03-2020_10AM_English.pdf</t>
  </si>
  <si>
    <t>Family member of confirmed case</t>
  </si>
  <si>
    <t>https://www.google.com/amp/s/www.indiatoday.in/amp/india/story/coronavirus-outbreak-new-covid19-cases-srinagar-1660048-2020-03-26</t>
  </si>
  <si>
    <t>AP-P25</t>
  </si>
  <si>
    <t>2nd among siblings, grandchild of confirmed case</t>
  </si>
  <si>
    <t>came in contact of Malaysian and Indonesian tourist in Delhi in religious meeting</t>
  </si>
  <si>
    <t>https://www.thehindu.com/news/national/other-states/inquiry-ordered-into-first-covid-19-death-in-kashmir/article31170690.ece</t>
  </si>
  <si>
    <t>AP-P26</t>
  </si>
  <si>
    <t>Contact of AP-P16</t>
  </si>
  <si>
    <t>died due to cardiac arrest, had underlying conditions of Hypertension, Diabetes &amp; Obesity</t>
  </si>
  <si>
    <t>AP-P27</t>
  </si>
  <si>
    <t>AP-P28</t>
  </si>
  <si>
    <t>Contact of AP-P29</t>
  </si>
  <si>
    <t>P1406</t>
  </si>
  <si>
    <t>AP-P29</t>
  </si>
  <si>
    <t xml:space="preserve">TV9 Gujarati </t>
  </si>
  <si>
    <t xml:space="preserve">44th case in Gujarat </t>
  </si>
  <si>
    <t>Contact of AP-P14; attended Delhi Conference</t>
  </si>
  <si>
    <t>https://aajtak.intoday.in/lite/story/second-corona-death-reported-from-madhya-pradesh-1-1175000.html?utm_source=atwap_home</t>
  </si>
  <si>
    <t>AP-P30</t>
  </si>
  <si>
    <t>Karampudi</t>
  </si>
  <si>
    <t>Has travel history for Delhi, admitted on March 24</t>
  </si>
  <si>
    <t>https://www.indiatoday.in/india/story/coronavirus-in-india-70-year-old-covid-19-patient-dies-in-gujarat-state-toll-rises-to-3-1659898-2020-03-26;   https://economictimes.indiatimes.com/news/politics-and-nation/70-yr-old-covid-19-patient-dies-in-gujarat-state-toll-rises-to-3/articleshow/74824464.cms</t>
  </si>
  <si>
    <t>Patient had underlying conditions of heart disease, Diabetes &amp; Hypertension.</t>
  </si>
  <si>
    <t>Don't know. Not sure about state either.</t>
  </si>
  <si>
    <t>AP-P31</t>
  </si>
  <si>
    <t>Contact of Conference Attendee; ID Unknown</t>
  </si>
  <si>
    <t>Death toll increases</t>
  </si>
  <si>
    <t>AP-P32</t>
  </si>
  <si>
    <t xml:space="preserve">7 year old </t>
  </si>
  <si>
    <t xml:space="preserve">Infant </t>
  </si>
  <si>
    <t>Contact of AP-P10; attended Delhi Conference</t>
  </si>
  <si>
    <t>Infant</t>
  </si>
  <si>
    <t>AP-P33</t>
  </si>
  <si>
    <t>The previous record dint had city name</t>
  </si>
  <si>
    <t>Group</t>
  </si>
  <si>
    <t>Doctors</t>
  </si>
  <si>
    <t>https://www.indiatoday.in/india/story/rajasthan-18-coronavirus-patients-including-15-doctors-bhilwara-continues-battle-covid-19-1660064-2020-03-26</t>
  </si>
  <si>
    <t>AP-P34</t>
  </si>
  <si>
    <t>Kunkala Marru</t>
  </si>
  <si>
    <t>15 doctors out of 18</t>
  </si>
  <si>
    <t>Abpmajha news</t>
  </si>
  <si>
    <t xml:space="preserve">Please confirm with your reliable sources. 
This was the news flashing on Abpmajha news channel. Will share screenshot of required. </t>
  </si>
  <si>
    <t>https://twitter.com/xpressandhra/status/1243192047483236352?s=19</t>
  </si>
  <si>
    <t>AP-P35</t>
  </si>
  <si>
    <t>Mumbai -12 Pune -5 And Aurangabad - 1 case</t>
  </si>
  <si>
    <t>Facebbok</t>
  </si>
  <si>
    <t>18 patients release after recovery see CMO MAHARASHTRA PAGE ON FACEBOOK</t>
  </si>
  <si>
    <t>Total 15 patients recovered</t>
  </si>
  <si>
    <t>AP-P36</t>
  </si>
  <si>
    <t>*District wise cases in Punjab*</t>
  </si>
  <si>
    <t>District wise categorisation of cases in Punjab as per Tribune</t>
  </si>
  <si>
    <t>https://www.google.com/amp/s/www.tribuneindia.com/news/two-new-coronavirus-cases-in-punjab-total-now-at-33-61377</t>
  </si>
  <si>
    <t>https://twitter.com/PTI_News/status/1243196457269641216?s=19</t>
  </si>
  <si>
    <t>AP-P37</t>
  </si>
  <si>
    <t>Have a notice sticked to house of patient.</t>
  </si>
  <si>
    <t>www mohfw.gov.in</t>
  </si>
  <si>
    <t>Total death cases in Maharashtra are 3 according to mohfw official site</t>
  </si>
  <si>
    <t>Travelled to mumbai, was in nagpur since 18th, travelled back via train, wife and daughters show symptom but initially tested negative, retesting has been done, even this patients initial testing came negative</t>
  </si>
  <si>
    <t>https://www.lokmat.com/nagpur/fifth-corona-positive-nagpur/</t>
  </si>
  <si>
    <t>Lokmat is a renowned daily in nagpur</t>
  </si>
  <si>
    <t>AP-P38</t>
  </si>
  <si>
    <t>Total death cases in Gujarat are 3 as per mohfw official site</t>
  </si>
  <si>
    <t>Kandukuru</t>
  </si>
  <si>
    <t xml:space="preserve">Jivandhar Awati, 51, wife, Prashanti, 44, and daughter (age unknown) - were among the first cases to be tested positive, and now have recovered as per this article. There are also 3 others - m 70, f 69— a couple from Bombay, and another F 68. (There is also a driver from Yavatmal, age unknown, who the Mumbai couple travelled with, who had tested positive and has now recovered) </t>
  </si>
  <si>
    <t xml:space="preserve">The stats for recovered patients in Maharashtra were still at 1, despite this news today. Please check and update accordingly. </t>
  </si>
  <si>
    <t>AP-P39</t>
  </si>
  <si>
    <t xml:space="preserve">http://gujcovid19.gujarat.gov.in/    you can tally no here
 </t>
  </si>
  <si>
    <t>AP-P40</t>
  </si>
  <si>
    <t>Total count for Rajasthan has increased to 42</t>
  </si>
  <si>
    <t>Gujarat samachar page</t>
  </si>
  <si>
    <t>Close contact with deceased 24th March cas from Srinagar</t>
  </si>
  <si>
    <t>https://twitter.com/kansalrohit69/status/1243197465492250624?s=20</t>
  </si>
  <si>
    <t>He travelled to Delhi recently</t>
  </si>
  <si>
    <t>https://twitter.com/otvnews/status/1243201735851556865?s=19</t>
  </si>
  <si>
    <t>Bhubaneswar,odisha</t>
  </si>
  <si>
    <t>Not given</t>
  </si>
  <si>
    <t>www.otv.in</t>
  </si>
  <si>
    <t>KA-P92</t>
  </si>
  <si>
    <t>9.13 pm news....recent</t>
  </si>
  <si>
    <t>Student from sweden</t>
  </si>
  <si>
    <t>https://mobile.twitter.com/ArogyaAndhra/status/1243201529005268994</t>
  </si>
  <si>
    <t>Husband of KA-P59</t>
  </si>
  <si>
    <t>P757</t>
  </si>
  <si>
    <t>Age unknown</t>
  </si>
  <si>
    <t>https://twitter.com/ANI/status/1244900306128760832</t>
  </si>
  <si>
    <t>HoFw Odisha</t>
  </si>
  <si>
    <t>https://twitter.com/HFWOdisha/status/1243198105148768263?s=19</t>
  </si>
  <si>
    <t>“If a person from Odisha is stranded in your state please assist with food, accommodation &amp; security,Odisha will bear the cost for safekeeping. And if anyone from your state is stranded in Odisha let me know, I will take care” @Naveen_Odisha writes to his counterparts. #COVID2019 https://t.co/Mg3Ox2uZn2</t>
  </si>
  <si>
    <t>अब इंदौर में 35 साल के मरीज ने दम तोड़ा, देश में इतनी कम उम्र में कोरोना से मौत का पहला मामला; अब तक 19 की मौत https://f87kg.app.goo.gl/B4YbabroTsWeXvGZ7 ऐसी ही ताज़ातरीन खबरों के लिए डाउनलोड करें https://play.google.com/store/apps/details?id=com.ak.ta.dainikbhaskar.activity</t>
  </si>
  <si>
    <t>KA-P93</t>
  </si>
  <si>
    <t>Placed wrong source in previous submission</t>
  </si>
  <si>
    <t>Bhubaneshwar</t>
  </si>
  <si>
    <t>Travelled from New York, USA.</t>
  </si>
  <si>
    <t>Jammu rajouri district</t>
  </si>
  <si>
    <t>In contact with the covid positive person who expired today morning</t>
  </si>
  <si>
    <t>Rohit kansal Twitter official</t>
  </si>
  <si>
    <t>29 years-old male from #Vijayawada, has returned from #Sweden and tested positive for #COVID19.</t>
  </si>
  <si>
    <t>https://twitter.com/ArogyaAndhra</t>
  </si>
  <si>
    <t>Shall update</t>
  </si>
  <si>
    <t>https://twitter.com/HFWOdisha/status/1243203975442075650?s=19</t>
  </si>
  <si>
    <t>KA-P94</t>
  </si>
  <si>
    <t>Https://www.odisha.gov.in/</t>
  </si>
  <si>
    <t xml:space="preserve">Bhubaneswar </t>
  </si>
  <si>
    <t xml:space="preserve">You guys are doing a great job btw. </t>
  </si>
  <si>
    <t>https://www.daijiworld.com/news/newsDisplay.aspx?newsID=689054</t>
  </si>
  <si>
    <t>Patient 467 also discharged along with this patient</t>
  </si>
  <si>
    <t>KA-P95</t>
  </si>
  <si>
    <t>Contact of KA-P52</t>
  </si>
  <si>
    <t>Otv</t>
  </si>
  <si>
    <t>https://mobile.twitter.com/HFWOdisha?ref_src=twsrc%5Egoogle%7Ctwcamp%5Eserp%7Ctwgr%5Eauthor</t>
  </si>
  <si>
    <t>KA-P96</t>
  </si>
  <si>
    <t>03</t>
  </si>
  <si>
    <t>Contact tracing exercise</t>
  </si>
  <si>
    <t>Total number 3</t>
  </si>
  <si>
    <t>http://kanaknews.com/</t>
  </si>
  <si>
    <t>this is the third case from Odisha.</t>
  </si>
  <si>
    <t>https://twitter.com/HFWOdisha/status/1243198105148768263?s=20</t>
  </si>
  <si>
    <t xml:space="preserve">No </t>
  </si>
  <si>
    <t>CM office</t>
  </si>
  <si>
    <t>Dlehi</t>
  </si>
  <si>
    <t>KA-P97</t>
  </si>
  <si>
    <t>Health ministry, Odisha</t>
  </si>
  <si>
    <t>https://www.google.com/amp/s/odishatv.in/amp</t>
  </si>
  <si>
    <t xml:space="preserve">Kannur </t>
  </si>
  <si>
    <t>2 Foreigners from the UK and 3 natives who came from Italy (incl a 3-year-old kid) were discharged today.</t>
  </si>
  <si>
    <t>http://dhs.kerala.gov.in/wp-content/uploads/2020/03/bulm_26032020e.pdf</t>
  </si>
  <si>
    <t>KA-P98</t>
  </si>
  <si>
    <t>Total People in Hospitals in Kerala as of today is 126. 
5 people discharged today</t>
  </si>
  <si>
    <t>Don't knoe</t>
  </si>
  <si>
    <t>Initial data</t>
  </si>
  <si>
    <t>Health ministry, odisha govt.</t>
  </si>
  <si>
    <t>Now it is officially reported in twitter handle of odisha health ministry</t>
  </si>
  <si>
    <t>https://www.google.com/url?sa=t&amp;source=web&amp;rct=j&amp;url=http://gujcovid19.gujarat.gov.in/&amp;ved=2ahUKEwjp4_fTxbjoAhVdyzgGHd0qCuwQFjAAegQIAhAB&amp;usg=AOvVaw3DckgExQn37HPpw3ulLolg&amp;cshid=1585239613336</t>
  </si>
  <si>
    <t>Otv news</t>
  </si>
  <si>
    <t>all states</t>
  </si>
  <si>
    <t>The database seems to have computational data error... For example in Kerala, main header states 137 cases total with 131 active and 6 recovered while if you go for districtwise data, there's only 126 active and 11 recovered. Pls recheck... Thanks!</t>
  </si>
  <si>
    <t>Full data to be rechecked</t>
  </si>
  <si>
    <t>https://twitter.com/HFWOdisha?s=09</t>
  </si>
  <si>
    <t>Contacts of previous positive cases</t>
  </si>
  <si>
    <t>https://twitter.com/kansalrohit69/status/1244903033500127234</t>
  </si>
  <si>
    <t>Otv.in</t>
  </si>
  <si>
    <t>https://twitter.com/ANI/status/1244903905642700801</t>
  </si>
  <si>
    <t>Didn't travel to any foreign country</t>
  </si>
  <si>
    <t>https://odishatv.in/coronavirus/breaking-odisha-reports-3rd-covid-19-positive-case-442523 ,  https://twitter.com/HFWOdisha/status/1243198105148768263</t>
  </si>
  <si>
    <t>Being traced</t>
  </si>
  <si>
    <t>Odisha Health and family welfare dept in Twitter handle</t>
  </si>
  <si>
    <t>Resident of kolhapur</t>
  </si>
  <si>
    <t>HTTPS://www.arun.gov.in</t>
  </si>
  <si>
    <t>Resident of sangli</t>
  </si>
  <si>
    <t>Don't know</t>
  </si>
  <si>
    <t>total no of deaths 16 according to Ministry of Health</t>
  </si>
  <si>
    <t xml:space="preserve">Thane </t>
  </si>
  <si>
    <t>Patient travelled to dubai</t>
  </si>
  <si>
    <t>Near by me</t>
  </si>
  <si>
    <t>Travel to delhi</t>
  </si>
  <si>
    <t>https://twitter.com/TelanganaHealth/status/1243212125813633025?s=09</t>
  </si>
  <si>
    <t>Odia news channels</t>
  </si>
  <si>
    <t>One new case in odisha</t>
  </si>
  <si>
    <t>https://m.aajtak.in/breakingnews</t>
  </si>
  <si>
    <t>1 new case in AP</t>
  </si>
  <si>
    <t>1 new case in telangana</t>
  </si>
  <si>
    <t>@HFWOdisha</t>
  </si>
  <si>
    <t>https://twitter.com/bsindia/status/1243215059255316480?s=19</t>
  </si>
  <si>
    <t>3rd case of Odisha</t>
  </si>
  <si>
    <t>https://orissadiary.com/amp/third-positive-case-of-coronavirus-in-odisha/</t>
  </si>
  <si>
    <t>https://twitter.com/ANI/status/1244912959765135360</t>
  </si>
  <si>
    <t>https://twitter.com/ANI/status/1243220535388958721?s=19</t>
  </si>
  <si>
    <t>https://twitter.com/PTI_News/status/1244918292965232640?s=19</t>
  </si>
  <si>
    <t>5 more people tested positive for #COVID19 today in Rajasthan, taking the total positive cases in the state to 43: Rajasthan Health Department https://t.co/Z02uTfTL2D</t>
  </si>
  <si>
    <t>From Twitter Handle of OTV news and Health Ministry Odisha</t>
  </si>
  <si>
    <t>You can check twitter handle of OTV to confirm this case.</t>
  </si>
  <si>
    <t>https://www.google.com/amp/s/kalingatv.com/amp/state/one-more-positive-coronavirus-case-reported-from-odisha/</t>
  </si>
  <si>
    <t>There is tweet from H &amp; FW Department Odisha</t>
  </si>
  <si>
    <t>May b a community spread case</t>
  </si>
  <si>
    <t>Tv channel n govt twitter handle</t>
  </si>
  <si>
    <t>https://twitter.com/ANI/status/1243220535388958721?s=20</t>
  </si>
  <si>
    <t>Total cases 43 in Rajasthan</t>
  </si>
  <si>
    <t>Twitter - @HFWOdisha</t>
  </si>
  <si>
    <t>https://twitter.com/ANI/status/1243211376165654528?s=20</t>
  </si>
  <si>
    <t>https://health.odisha.gov.in/</t>
  </si>
  <si>
    <t>Local resident no foreign travel history</t>
  </si>
  <si>
    <t>Twitter handle of health department odisha</t>
  </si>
  <si>
    <t xml:space="preserve">Odisha health department </t>
  </si>
  <si>
    <t>Confirmed third case from odisha</t>
  </si>
  <si>
    <t>Ranipet</t>
  </si>
  <si>
    <t>Our locality</t>
  </si>
  <si>
    <t>I came to know from reliable resources</t>
  </si>
  <si>
    <t>https://twitter.com/otvnews/status/1243207282977935360?s=19</t>
  </si>
  <si>
    <t>https://twitter.com/TelanganaHealth/status/1243212125813633025?s=20</t>
  </si>
  <si>
    <t>Check out Minister for Health Telangana State (@TelanganaHealth): https://twitter.com/TelanganaHealth?s=09</t>
  </si>
  <si>
    <t>http://kanaknews.com/one-more-sample-has-tested-positive-for-covid-19-in-the-state/</t>
  </si>
  <si>
    <t>https://twitter.com/PTI_News/status/1243228254426656768?s=19</t>
  </si>
  <si>
    <t>Three more test positive for coronavirus in Maharashtra, number of COVID-19 patients reachess 128</t>
  </si>
  <si>
    <t>Wagholi, Pune</t>
  </si>
  <si>
    <t>Local group</t>
  </si>
  <si>
    <t>Patient was in Lifeline Hospital since last 3 days for treatment,  Was tested positive yesterday. Hence even hospital shut down</t>
  </si>
  <si>
    <t>Mumbai - 12, Pune - 5, Sambhajinagar - 1</t>
  </si>
  <si>
    <t>Total 18 patients recivered</t>
  </si>
  <si>
    <t>Chief Minister of Maharashtra Tweeted and Confirmed the news, Please update the recovery for Maharashtra.</t>
  </si>
  <si>
    <t>Press trust of India twitter handle</t>
  </si>
  <si>
    <t>https://twitter.com/ANI/status/1243228295476310016?s=20</t>
  </si>
  <si>
    <t>Multiple cities in Rajasthan</t>
  </si>
  <si>
    <t>Travel to London</t>
  </si>
  <si>
    <t>total count is now 43</t>
  </si>
  <si>
    <t>https://m.jagran.com/punjab/amritsar-good-news-amid-panic-of-corona-and-punjabs-first-patient-beats-kovid19-20142577.html?src=p1</t>
  </si>
  <si>
    <t>Sangli, Pune and Kolhapur</t>
  </si>
  <si>
    <t>Sangli: 3, Kolhapur: 1, Pune: 1</t>
  </si>
  <si>
    <t>No travel history; admitted in Kolkata</t>
  </si>
  <si>
    <t>https://twitter.com/ANI/status/1244960597382434818</t>
  </si>
  <si>
    <t>Hindpidi</t>
  </si>
  <si>
    <t>5 more positive cases have been confirmed in Maharashtra, bringing the total count to 130.</t>
  </si>
  <si>
    <t>Malaysia</t>
  </si>
  <si>
    <t>https://twitter.com/ANI/status/1244952067208368130</t>
  </si>
  <si>
    <t>https://twitter.com/PTI_News/status/1243233120427470848</t>
  </si>
  <si>
    <t>https://twitter.com/ANI/status/1247015579703054341</t>
  </si>
  <si>
    <t>125 to 130</t>
  </si>
  <si>
    <t>1 more patient found positive in Khamla Nagar of Nagpur city. He has a travel history of returning from Delhi by train on 18th March.</t>
  </si>
  <si>
    <t>https://navbharattimes.indiatimes.com/state/maharashtra/nagpur/nagpur-man-found-coronavirus-positive-in-maharashtra/articleshow/74828749.cms</t>
  </si>
  <si>
    <t>https://twitter.com/ANI/status/1244971681182973953</t>
  </si>
  <si>
    <t>Daughter of P1443</t>
  </si>
  <si>
    <t>P1443</t>
  </si>
  <si>
    <t>Total cases in Nagpur: 5</t>
  </si>
  <si>
    <t>Travelled from Hyderabad</t>
  </si>
  <si>
    <t>https://www.bhaskar.com/local/mp/gwalior/shivpuri/news/madhya-pradesh-mp-shivpuri-coronavirus-latest-news-updates-sagir-ali-tests-positive-for-novel-covid-19-127052715.html</t>
  </si>
  <si>
    <t>https://twitter.com/ANI/status/1244970503082774528</t>
  </si>
  <si>
    <t>Dianik Bhaskar news</t>
  </si>
  <si>
    <t>https://www.facebook.com/permalink.php?story_fbid=159189282217575&amp;id=100507158085788</t>
  </si>
  <si>
    <t>Patient travelled from Dubai</t>
  </si>
  <si>
    <t>Manorama Live News</t>
  </si>
  <si>
    <t>Confirmed cases rise to 130 in maharashtra</t>
  </si>
  <si>
    <t>KL-TV-R9</t>
  </si>
  <si>
    <t>Sangli-3, Pune-1, kolhapur-1</t>
  </si>
  <si>
    <t>https://mobile.twitter.com/ANI/status/1243228295476310016</t>
  </si>
  <si>
    <t>5 new cases in Maharashtra. Total-130</t>
  </si>
  <si>
    <t>https://twitter.com/CMODelhi/status/1243207676294807552?s=20</t>
  </si>
  <si>
    <t>Total 39 cases now in Delhi</t>
  </si>
  <si>
    <t>KL-KL-P3</t>
  </si>
  <si>
    <t>Sister in law of  P809</t>
  </si>
  <si>
    <t>P809</t>
  </si>
  <si>
    <t>https://twitter.com/PTI_News/status/1243236812371292160?s=19</t>
  </si>
  <si>
    <t>https://www.manoramaonline.com/district-news/kollam/2020/04/01/kollam-covid-in-district-for-third-time.html</t>
  </si>
  <si>
    <t>Five more test positive for coronavirus in Indore in Madhya Pradesh; count of patients in the city rises to 15</t>
  </si>
  <si>
    <t>https://www.google.com/amp/s/www.indiatoday.in/amp/india/story/coronavirus-pandemic-live-updates-india-lockdown-who-italy-united-states-spain-china-death-toll-new-cases-1659783-2020-03-26</t>
  </si>
  <si>
    <t>Travelled from Dubai landed at Kozhikode</t>
  </si>
  <si>
    <t>https://www.facebook.com/CollectorKNR/posts/2851879414908894</t>
  </si>
  <si>
    <t>Silchar</t>
  </si>
  <si>
    <t>https://twitter.com/PTI_News/status/1243214578609082368?s=20</t>
  </si>
  <si>
    <t>Total cases 31 in Tamil Nadu</t>
  </si>
  <si>
    <t>https://twitter.com/ANI/status/1244978684555124738</t>
  </si>
  <si>
    <t>1 male, 1female</t>
  </si>
  <si>
    <t xml:space="preserve">Returned from Dubai </t>
  </si>
  <si>
    <t>2 recovered first couple of pune</t>
  </si>
  <si>
    <t>https://twitter.com/TOIAhmedabad/status/1244990736526798849</t>
  </si>
  <si>
    <t>Mohalla Clinic</t>
  </si>
  <si>
    <t xml:space="preserve">Delhi Tez Aaj Tak </t>
  </si>
  <si>
    <t>Khurda</t>
  </si>
  <si>
    <t>https://twitter.com/TOIAhmedabad/status/1244991575337209859</t>
  </si>
  <si>
    <t>Odisha State health and family welfare dept</t>
  </si>
  <si>
    <t>Admitted to Kasturba Hospital on March 23 after complaint of breathlessness</t>
  </si>
  <si>
    <t>https://www.indiatoday.in/india/story/covid-19-patient-dies-mumbai-5-deaths-maharashtra-1660131-2020-03-26</t>
  </si>
  <si>
    <t>KA-P99</t>
  </si>
  <si>
    <t>Wife of KA-P9</t>
  </si>
  <si>
    <t>Total 130 in Maharashtra</t>
  </si>
  <si>
    <t>https://twitter.com/PTI_News/status/1243233120427470848?s=19</t>
  </si>
  <si>
    <t>KA-P100</t>
  </si>
  <si>
    <t>5 news cases, Total 15 in indore</t>
  </si>
  <si>
    <t>KA-P101</t>
  </si>
  <si>
    <t>3 more in TN, total 31</t>
  </si>
  <si>
    <t>https://twitter.com/PTI_News/status/1243214578609082368?s=19</t>
  </si>
  <si>
    <t>TV9 News Telugu</t>
  </si>
  <si>
    <t>https://www.google.com/amp/s/www.outlookindia.com/newsscroll/amp/eight-more-coronavirus-cases-detected-in-maha-total-130/1781378</t>
  </si>
  <si>
    <t>No foreign travel history. Traveled from Delhi to Bhubaneswar on 24th March by flight.</t>
  </si>
  <si>
    <t>https://twitter.com/HFWOdisha/status/1243241939618549760?s=20</t>
  </si>
  <si>
    <t>https://m.sakshi.com/news/telangana/coronavirus-one-more-positive-case-registered-telangana-1273257</t>
  </si>
  <si>
    <t>The source is un Telugu</t>
  </si>
  <si>
    <t>Nagour</t>
  </si>
  <si>
    <t>https://www.nagpurtoday.in/coronavirus-nagpur-update-one-more-tests-positive-in-nagpur-total-5-in-city/03261550</t>
  </si>
  <si>
    <t>Jetpur</t>
  </si>
  <si>
    <t>Mouth to mouth news</t>
  </si>
  <si>
    <t xml:space="preserve">Patient travelled from America through Dubai </t>
  </si>
  <si>
    <t>https://www.jagran.com/uttar-pradesh/agra-city-one-more-corona-positive-case-found-in-agra-20142498.html</t>
  </si>
  <si>
    <t>He is the son of Dr.Rajeev Gupta and Dr.Rajni Gupta. He returned on 21st March and was sick with cold and was treated by his parents.</t>
  </si>
  <si>
    <t>From america through dubai</t>
  </si>
  <si>
    <t>Telangana media bulletin</t>
  </si>
  <si>
    <t>Travelled to tirupati</t>
  </si>
  <si>
    <t>Telangana bulletin</t>
  </si>
  <si>
    <t>Media bulletin</t>
  </si>
  <si>
    <t>Husband of 43 patient</t>
  </si>
  <si>
    <t>Traveled from Delhi on 10th March</t>
  </si>
  <si>
    <t>Twitter @HFWOdisha</t>
  </si>
  <si>
    <t>https://twitter.com/dibang/status/1243253906026541056?s=19</t>
  </si>
  <si>
    <t>https://twitter.com/mohol_murlidhar/status/1242662219306975232?s=20</t>
  </si>
  <si>
    <t xml:space="preserve">Patient came to Jaipur from foreign before 3 days only </t>
  </si>
  <si>
    <t>Patient name- Mohammed Mubarak
Address- Shop no. 164, Ramganj Baazar Jaipur</t>
  </si>
  <si>
    <t>Groove Street</t>
  </si>
  <si>
    <t>Gangster from Groove Street</t>
  </si>
  <si>
    <t>https://www.gtainside.com/downloads/picr/2014-09/1411200754_gallery1.jpg</t>
  </si>
  <si>
    <t>Someone Shot him and he died</t>
  </si>
  <si>
    <t>Remarks</t>
  </si>
  <si>
    <t>Dombivli</t>
  </si>
  <si>
    <t>Visited from Turkey</t>
  </si>
  <si>
    <t xml:space="preserve">Please confirm from Dombivli police station. </t>
  </si>
  <si>
    <t>Please confirm this from Dombivli Police station. Here is a whatsapp copy paste recvd. But I don't think it's false because all my connects say it's true. 
Mhatre Nagar in Dombivli is completely locked down at Madhavi bunglow. Positive case found from shelar family who visited turkey last month.
Tejas Dilip shelar tested positive.Pls inform if you know anyone staying near Dombivli station in that area to stay safe at home.</t>
  </si>
  <si>
    <t>Sonebhadra</t>
  </si>
  <si>
    <t>Yess</t>
  </si>
  <si>
    <t>No foreign travel history</t>
  </si>
  <si>
    <t>coronavirus gujarat update: 70-yr-old coronavirus patient dies in Gujarat; state toll rises to 3 - The Economic Times https://m.economictimes.com/news/politics-and-nation/70-yr-old-covid-19-patient-dies-in-gujarat-state-toll-rises-to-3/articleshow/74824464.cms</t>
  </si>
  <si>
    <t>First case from Punjab recovered</t>
  </si>
  <si>
    <t>https://www.google.com/amp/s/m.hindustantimes.com/cities/punjab-s-first-covid-19-patient-recovers-to-be-discharged-soon/story-M4ENRuL4ZuvtVOL1wJcKPL_amp.html</t>
  </si>
  <si>
    <t>15 people from these have been recovered and are discharged from the respective hospitals.</t>
  </si>
  <si>
    <t>Travelled to Netherlands with family</t>
  </si>
  <si>
    <t>The Hindu, 26th March</t>
  </si>
  <si>
    <t>Total recovered cases in Maharashtra are 18</t>
  </si>
  <si>
    <t xml:space="preserve">CMOMaharastra Facebook page </t>
  </si>
  <si>
    <t>As per CMOMaharastra total recovered cases are 18 ,but portal showing 1 only .</t>
  </si>
  <si>
    <t>https://twitter.com/TelanganaHealth/status/1243212125813633025?s=19</t>
  </si>
  <si>
    <t>Came in contact of Munger patient Saif who died in AIIMS Patna</t>
  </si>
  <si>
    <t>Local update from a doctor</t>
  </si>
  <si>
    <t>Latest Update:
Bihar (total)-9
Patna- 4
Munger- 3
Nalanda- 1
Siwan- 1</t>
  </si>
  <si>
    <t>https://twitter.com/ANI/status/1243356784141590528?s=20</t>
  </si>
  <si>
    <t>2nd case confirmed in Andaman &amp; Nicobar. Also may I ask why the team hasn't updated Maharashtra to 130 and Rajasthan to 43? It was reported by me yesterday. Please regularly update the numbers. Thanks</t>
  </si>
  <si>
    <t>https://twitter.com/tv9gujarati/status/1243364987218751488?s=19</t>
  </si>
  <si>
    <t xml:space="preserve">Travelled from Dubai to Mumbai to Pune on 1st March. First patient from Pune. </t>
  </si>
  <si>
    <t>Sivakasi</t>
  </si>
  <si>
    <t>https://twitter.com/tv9gujarati/status/1243368956569640961?s=19</t>
  </si>
  <si>
    <t>https://twitter.com/bsindia/status/1243368728969875457?s=19</t>
  </si>
  <si>
    <t>Travelled with first victim from Kolkata</t>
  </si>
  <si>
    <t>https://twitter.com/ChetanSanghi/status/1243353655140659203?s=09</t>
  </si>
  <si>
    <t xml:space="preserve">Please update maharashtra table as per offical maharashtra health department .
maharashtra current total is 129 .
</t>
  </si>
  <si>
    <t>Patient recovered and sent home</t>
  </si>
  <si>
    <t>http://epaperlokmat.in/lokmattimes/sub-editions/Nagpur%20First/-1/1#Article/LOKTIME_CPLS_20200327_1_4/158.01px</t>
  </si>
  <si>
    <t>Lokmat is a leading daily in nagpur</t>
  </si>
  <si>
    <t>Travelled from Pune to Kolhapur on 20.03.2020. Had health trouble on 25.03.2020 so got admitted to CPR hospital. Swabs were taken on 25th. Came back positive yesterday night on 26th. First positive patient from Kolhapur city.</t>
  </si>
  <si>
    <t>http://newspaper.pudhari.co.in/viewpage.php?edn=Kolhapur&amp;edid=PUDHARI_KOL&amp;pid=PUDHARI_KOL&amp;pn=1#Article/PUDHARI_KOL_20200327_01_9/199.82px/1BB1444</t>
  </si>
  <si>
    <t>First patient from Kolhapur city to be tested positive. His wife is also showing some signs and ia under observation. Contact tracing in the locality is currently under going.</t>
  </si>
  <si>
    <t>https://twitter.com/ANI/status/1243372741836718080?s=19</t>
  </si>
  <si>
    <t>As per this tweet, total positive cases in Pune is 32 but website its showing 25. So pls look into it</t>
  </si>
  <si>
    <t>https://economictimes.indiatimes.com/news/politics-and-nation/with-20-cases-bhilwara-fights-covid-19-and-stigma-too/articleshow/74838643.cms</t>
  </si>
  <si>
    <t>20 new cases in bhilwara taking Rajasthan toll to 41</t>
  </si>
  <si>
    <t>https://www.indiatoday.in/india/story/novel-coronavirus-covid19-march27-confirmed-positive-cases-deaths-casualties-india-social-distancing-lockdown-1660185-2020-03-27</t>
  </si>
  <si>
    <t>Confusion between 19 or 20 cases in bhilwara taking total toll to 43 in Rajasthan</t>
  </si>
  <si>
    <t>https://www.google.com/amp/s/www.firstpost.com/health/coronavirus-outbreak-live-updates-covid-19-india-lockdown-cases-death-count-maharashtra-punjab-nationwide-shutdown-latest-news-today-8195231.html/amp</t>
  </si>
  <si>
    <t>Patient had no foreign travel.
He had recently visited New Delhi and Haryana.
The patient had returned to Bhubaneswar from New Delhi by an Indigo flight at about 7 pm on March 10.
Was admitted to the ICU in Kar Clinic, a private health care facility, before being shifted to Capital Hospital.</t>
  </si>
  <si>
    <t>https://www.newindianexpress.com/states/odisha/2020/mar/27/covid-19-odisha-man-who-travelled-to-new-delhi-haryana-tests-positive-2122006.html</t>
  </si>
  <si>
    <t>Second positive case of #COVID19 in #Andamans
He had traveled with the first positive case who traveled from Chennai to Port Blair on 24th March 2020. Both in Hospital and protocols being followed.</t>
  </si>
  <si>
    <t>https://www.google.com/url?sa=t&amp;source=web&amp;rct=j&amp;url=https://www.indiatoday.in/amp/india/story/madhya-pradesh-second-coronavirus-death-man-indore-covid19-1660040-2020-03-26&amp;ved=0ahUKEwj7-ZHY4rnoAhXd6XMBHSSrBycQyM8BCEAwBQ&amp;usg=AOvVaw2kalbzXIgbdgFnnJ9uq-oC&amp;ampcf=1</t>
  </si>
  <si>
    <t>https://www.google.com/url?sa=t&amp;source=web&amp;rct=j&amp;url=https://www.businessinsider.in/india/news/coronavirus-cases-in-mp-madhya-pradesh-news-and-updates/amp_articleshow/74821979.cms&amp;ved=0ahUKEwinxIba47noAhWQV30KHdroCIoQyM8BCDEwAg&amp;usg=AOvVaw3qo6Uq2SYZkhWKcvxmyJJr&amp;ampcf=1</t>
  </si>
  <si>
    <t>5th death in Maharashtra so far</t>
  </si>
  <si>
    <t>https://www.indiatoday.in/amp/india/story/covid-19-patient-dies-mumbai-5-deaths-maharashtra-1660131-2020-03-26</t>
  </si>
  <si>
    <t>http://www.googlinews.com/2020/03/7-46-14.html</t>
  </si>
  <si>
    <t>Kutch-gadsisa</t>
  </si>
  <si>
    <t>Wapp</t>
  </si>
  <si>
    <t>Mohfw.gov.in</t>
  </si>
  <si>
    <t>It lists 4 deaths in Maharashtra</t>
  </si>
  <si>
    <t>Mohd.gov.in</t>
  </si>
  <si>
    <t>It says 15 cured in Maharashtra</t>
  </si>
  <si>
    <t>Total rajasthan cases now 45.</t>
  </si>
  <si>
    <t>1 additional case in AP</t>
  </si>
  <si>
    <t>Leh Ladakh</t>
  </si>
  <si>
    <t>Personal communication</t>
  </si>
  <si>
    <t>Please confirm this report from Ladakh (UT)</t>
  </si>
  <si>
    <t>Mohgw.gov.in</t>
  </si>
  <si>
    <t>Website says 3 cured in Ladakh. Please also include Laddakh in the drop down list of states in this form.</t>
  </si>
  <si>
    <t>https://twitter.com/ANI/status/1243386619018670083?s=20</t>
  </si>
  <si>
    <t>Two new cases in Bihar. Total cases 9</t>
  </si>
  <si>
    <t>https://www.google.com/amp/s/www.indiatoday.in/amp/india/story/coronavirus-maharashtra-count-mounts-to-130-after-fresh-cases-reported-in-pune-kolhapur-1660167-2020-03-27</t>
  </si>
  <si>
    <t>Details Awaited; Thane division (ex-Mumbai)</t>
  </si>
  <si>
    <t>Imdore</t>
  </si>
  <si>
    <t>Deceased earlier news was 35 yr male which is revised ton65 yr male as per media news danik bhaskar</t>
  </si>
  <si>
    <t>अफसर ने इंदौर में 35 साल के मरीज की मौत का दावा किया, लेकिन मेडिकल बुलेटिन में उम्र 65 निकली; देश में अब तक 19 की मौत https://f87kg.app.goo.gl/B4YbabroTsWeXvGZ7 ऐसी ही ताज़ातरीन खबरों के लिए डाउनलोड करें https://play.google.com/store/apps/details?id=com.ak.ta.dainikbhaskar.activity</t>
  </si>
  <si>
    <t>Please Check on the website...</t>
  </si>
  <si>
    <t>There were 15 +ve cases confirmed by BMC official handle in Mumbai yesterday. We reported only 3 for Maharashtra</t>
  </si>
  <si>
    <t>https://twitter.com/mybmc/status/1243158897499574273</t>
  </si>
  <si>
    <t>17 deaths*</t>
  </si>
  <si>
    <t>https://twitter.com/ANI/status/1243395969766412290?s=19</t>
  </si>
  <si>
    <t>Total number of #Coronavirus positive cases in the country rises to 724 (including 66 cured/discharged persons and 17 deaths): Ministry of Health and Family Welfare https://t.co/MHlRtSp7oG</t>
  </si>
  <si>
    <t>Sanghli</t>
  </si>
  <si>
    <t>There are 10 patients in Mumbai who have already recovered &amp; discharged home as confirmed by BMC official handle. In Maharashtra we are showing as only 1 recovered. This needs to be updated</t>
  </si>
  <si>
    <t xml:space="preserve">One coming from Pune , one contact with that person </t>
  </si>
  <si>
    <t>Patna And Munger</t>
  </si>
  <si>
    <t xml:space="preserve">एक दुबई से लौटा था और एक मृत कोरोना मरीज के संपर्क में आने से </t>
  </si>
  <si>
    <t>https://m.jagran.com/bihar/patna-city-coronavirus-two-another-person-found-corona-positive-total-number-of-corona-positive-9-in-bihar-20143631.html</t>
  </si>
  <si>
    <t>Young man returning from Dubai last week</t>
  </si>
  <si>
    <t>The Business Standard</t>
  </si>
  <si>
    <t>Young man with no history of foreign travel whatsoever, positive in RIMS</t>
  </si>
  <si>
    <t>The business standard</t>
  </si>
  <si>
    <t>https://twitter.com/PTI_News/status/1243398134857756676?s=19</t>
  </si>
  <si>
    <t>Five persons test positive for coronavirus in Maharashtra's Vidarbha region- four in Nagpur city and another in Gondia district: Officials</t>
  </si>
  <si>
    <t>https://m.timesofindia.com/india/coronavirus-7-more-deaths-take-toll-to-20-cases-cross-700-in-india/amp_articleshow/74838046.cms</t>
  </si>
  <si>
    <t>According to MOHFW today in Andhra pradesh the total confirmed cases increased to 12.</t>
  </si>
  <si>
    <t xml:space="preserve">Total deaths in Maharastra as shown in mohfw portal are 4 </t>
  </si>
  <si>
    <t>15 cases in indore as of new. Total 27 in mp</t>
  </si>
  <si>
    <t>Attended Delhi Religious Conference; Foreigner</t>
  </si>
  <si>
    <t>https://twitter.com/ANI/status/1245213191228944387</t>
  </si>
  <si>
    <t>https://www.deccanherald.com/national/north-and-central/coronavirus-60-yr-old-covid-19-patient-dies-in-bhilwara-rajasthan-818106.html</t>
  </si>
  <si>
    <t>Returned from abroad</t>
  </si>
  <si>
    <t>https://www.news18.com/news/india/coronavirus-pandemic-live-updates-covid-19-death-toll-us-india-cases-tips-maharashtra-kerala-delhi-lockdown-2552771.html</t>
  </si>
  <si>
    <t>Travel History to Delhi</t>
  </si>
  <si>
    <t xml:space="preserve">It's about the old cases. </t>
  </si>
  <si>
    <t>Govt website and Tv</t>
  </si>
  <si>
    <t>All the 3 cases are from khordha district of odisha. You have mentioned one is unknown. So I'm confirming this</t>
  </si>
  <si>
    <t>https://www.google.com/amp/s/gulfnews.com/amp/world/asia/india/coronavirus-19-new-cases-take-keralas-total-to-126-over-100000-under-watch-1.1585245898085</t>
  </si>
  <si>
    <t>First of all ,enter Ladakh in State option,in recovery,In Ladakh 3 patients recovered, so kindly update.</t>
  </si>
  <si>
    <t>Contact of P1500/1501</t>
  </si>
  <si>
    <t>P1500</t>
  </si>
  <si>
    <t>Today's 15 patients recovered from coronA, kindly update in your site.</t>
  </si>
  <si>
    <t>News paper front page data not updated on portal</t>
  </si>
  <si>
    <t>इंदौर में 3 दिन में 15 काेरोना पाॅजिटिव, 9 इलाके कैंटोनमेंट एरिया घोषित, 8 हजार से ज्यादा होम क्वारेंटाइन किए गए https://f87kg.app.goo.gl/EZAjzeBQnKvVUBMXA ऐसी ही ताज़ातरीन खबरों के लिए डाउनलोड करें https://play.google.com/store/apps/details?id=com.ak.ta.dainikbhaskar.activity</t>
  </si>
  <si>
    <t>Student returned from England</t>
  </si>
  <si>
    <t>https://youtu.be/IiZwCUb7jiY</t>
  </si>
  <si>
    <t>000000000</t>
  </si>
  <si>
    <t>Indore - 6, Shivpuri - 1</t>
  </si>
  <si>
    <t>Multiple patients</t>
  </si>
  <si>
    <t>Death Toll has also risen to 2.</t>
  </si>
  <si>
    <t>https://m.timesofindia.com/india/coronavirus-7-more-deaths-take-toll-to-20-cases-cross-700-in-india/articleshow/74838046.cms</t>
  </si>
  <si>
    <t>Admitted for fever, cough and breathing difficulty.</t>
  </si>
  <si>
    <t>INDORE</t>
  </si>
  <si>
    <t>they had travelled to Dubai as reported by one of the neighbor. It was shown on TV locally that the couple returned to their home recovered and I know neighbors helped them when they returned. As I have a close friend in the same society. Your current list shows only 1 recovered in Maharashtra</t>
  </si>
  <si>
    <t>Patient travel to haz</t>
  </si>
  <si>
    <t>Health department of Maharashtra</t>
  </si>
  <si>
    <t>RELATIVE OF PETIENT NO. 577</t>
  </si>
  <si>
    <t>https://www.bhaskar.com/news/mp-news-another-corona-positive-in-ujjain-085647-6920135.html</t>
  </si>
  <si>
    <t>Recovery count of Maharashtra is 15 where covid19 India is showing wrong count.
Correct count is displayed by mohfw.gov.in
Update the count correctly asap</t>
  </si>
  <si>
    <t xml:space="preserve">The person is a contact of Patient no. 7. </t>
  </si>
  <si>
    <t>Local. No Travel History</t>
  </si>
  <si>
    <t xml:space="preserve">In the same city </t>
  </si>
  <si>
    <t>My relatives in same building as the patient</t>
  </si>
  <si>
    <t>TN-P80</t>
  </si>
  <si>
    <t>Indore,Shivpuri</t>
  </si>
  <si>
    <t>https://twitter.com/Vijayabaskarofl/status/1244998252803452928</t>
  </si>
  <si>
    <t>indore 15 and shivpuri 2</t>
  </si>
  <si>
    <t>TN-P81</t>
  </si>
  <si>
    <t>With video update from Munger local organisation</t>
  </si>
  <si>
    <t>2 more cases
1 Mother &amp; a kid</t>
  </si>
  <si>
    <t>40+ year old mother &amp; 12 year old son, lived in a house adjacent to that of the deceased patient in Munger</t>
  </si>
  <si>
    <t>the earlier report has already been added on the website....Munger total: 3 still</t>
  </si>
  <si>
    <t>Patient travelled to Delhi recently.</t>
  </si>
  <si>
    <t>Press meet by Tumkur District collector : Mr. Rakesh Kumar</t>
  </si>
  <si>
    <t>The patient died at 10:45 am today. Around 25 of his family members have been quarantined. About 13 people had travelled with him in bus recently.</t>
  </si>
  <si>
    <t>https://twitter.com/ConnectGujarat/status/1243430776017911808?s=19</t>
  </si>
  <si>
    <t>TN-P82</t>
  </si>
  <si>
    <t>Times of India, indore edition 27 March 2020</t>
  </si>
  <si>
    <t>TN-P83</t>
  </si>
  <si>
    <t>This is just to alert you that this seems to be a duplicate. The source you referred said "had earlier tested positive for..." which indicate that he might already be among the existing cases in your record</t>
  </si>
  <si>
    <t>Your own database and it's source</t>
  </si>
  <si>
    <t>Times of India indore edition 27 March 2020</t>
  </si>
  <si>
    <t>Patient has no travel history to abroad, but had travelled to Delhi on 6th march 2020</t>
  </si>
  <si>
    <t>Local news and Got confirmation from Tumkur DC</t>
  </si>
  <si>
    <t>Local news have already reported and confirmation from Tumkur Dc and District Hospital</t>
  </si>
  <si>
    <t xml:space="preserve">Surat </t>
  </si>
  <si>
    <t>https://www.facebook.com/292216604197270/posts/2848857011866537/</t>
  </si>
  <si>
    <t>TN-P84</t>
  </si>
  <si>
    <t xml:space="preserve">This is a link from surat MLA harsh Sanghvi official facebook page telling there are 6 cases positive in Surat district while on your website total cases in Surat are 5 so you can change the no. To 6 and decrease one patient from unknown category otherwise the no. Is correct </t>
  </si>
  <si>
    <t>Has 3 wives and 16 children, travelled in train, then to Delhi, ksrtc bus journey</t>
  </si>
  <si>
    <t>https://www.youtube.com/watch?v=jdJoOhqCipA</t>
  </si>
  <si>
    <t>TN-P85</t>
  </si>
  <si>
    <t>the source is being livestreamed so please see this asap</t>
  </si>
  <si>
    <t>Reporting a potential bug on the website</t>
  </si>
  <si>
    <t>Hi team, active cases are are showing as -2, -1 which means its will not show plus numbers untill it finishes the count of yesterdays shortfall which means untill then we loose the correct number of daily reported cases. Please check the logic.</t>
  </si>
  <si>
    <t>Came in contact with Thai nationals in the city</t>
  </si>
  <si>
    <t>TN-P86</t>
  </si>
  <si>
    <t>The Raw data says there is no travel history. But he came in contact with Thai nationals in the city - link attached</t>
  </si>
  <si>
    <t>http://www.puthiyathalaimurai.com/newsview/67136/first-death-for-corona-in-rajastan</t>
  </si>
  <si>
    <t>TN-P87</t>
  </si>
  <si>
    <t>Patient travelled from Kerala</t>
  </si>
  <si>
    <t>My friend from pune</t>
  </si>
  <si>
    <t>https://publictv.in/coronavirus-hospital-district-collector-tumakuru/amp</t>
  </si>
  <si>
    <t>TN-P88</t>
  </si>
  <si>
    <t>Patient had no travel history</t>
  </si>
  <si>
    <t>mumbai</t>
  </si>
  <si>
    <t>No Travel history</t>
  </si>
  <si>
    <t>https://timesofindia.indiatimes.com/city/mumbai/coronavirus-lockdown-in-mumbai-latest-updates-from-your-locked-down-city/articleshow/74839684.cms</t>
  </si>
  <si>
    <t>TN-P89</t>
  </si>
  <si>
    <t xml:space="preserve">two 65 year old womans death has been reported by  TOI </t>
  </si>
  <si>
    <t>Not travelled to other country</t>
  </si>
  <si>
    <t>https://twitter.com/SwarajyaMag/status/1243440579146465280?s=20</t>
  </si>
  <si>
    <t>TN-P90</t>
  </si>
  <si>
    <t xml:space="preserve">New case &amp; death
cases:56
death:3
</t>
  </si>
  <si>
    <t>9 patients have been diagnosed in Delhi yesterday including a moholla doctor</t>
  </si>
  <si>
    <t xml:space="preserve">NDTV </t>
  </si>
  <si>
    <t>I could not find those 9 patients data on the covid19 page. Yesterday it just showed 1 new case in Delhi.</t>
  </si>
  <si>
    <t>economictimes.indiatimes.com</t>
  </si>
  <si>
    <t>TN-P91</t>
  </si>
  <si>
    <t>Banglore</t>
  </si>
  <si>
    <t>Contact with infected</t>
  </si>
  <si>
    <t>hospital</t>
  </si>
  <si>
    <t>+919686739606</t>
  </si>
  <si>
    <t>Confirmed from hospital</t>
  </si>
  <si>
    <t>a male resident of Italy from Hoshiarpur district</t>
  </si>
  <si>
    <t>https://www.tribuneindia.com/news/punjabs-first-coronavirus-patient-cured-to-be-discharged-on-friday-61413</t>
  </si>
  <si>
    <t>TUKURU</t>
  </si>
  <si>
    <t>JOURNY BY TRAIN</t>
  </si>
  <si>
    <t>https://aajtak.intoday.in/news/liveblog/coronavirus-lockdown-in-india-delhi-government-death-toll-positive-case-number-836.html</t>
  </si>
  <si>
    <t>TN-P92</t>
  </si>
  <si>
    <t>#DR.Strange</t>
  </si>
  <si>
    <t>Tumkur, Sira</t>
  </si>
  <si>
    <t>TV9 kannada</t>
  </si>
  <si>
    <t>https://www.thehindu.com/news/national/karnataka/coronavirus-karnataka-records-third-death/article31179846.ece</t>
  </si>
  <si>
    <t>TN-P93</t>
  </si>
  <si>
    <t>patient has no travel history</t>
  </si>
  <si>
    <t>https://wm.economictimes.com/news/politics-and-nation/covid-19-outbreak-5-positive-cases-found-in-madhya-pradesh-says-cmho-indore/amp_videoshow/74823340.cms</t>
  </si>
  <si>
    <t>TN-P94</t>
  </si>
  <si>
    <t>Bharua</t>
  </si>
  <si>
    <t xml:space="preserve">Bharua sumerpur
</t>
  </si>
  <si>
    <t xml:space="preserve">Good
</t>
  </si>
  <si>
    <t>Mumbai - 12, Pune - 5, Aurangabad - 1, Nagpur - 1</t>
  </si>
  <si>
    <t>https://twitter.com/rajeshtope11/status/1243455080939970560?s=19</t>
  </si>
  <si>
    <t>Health Minister of Maharashtra confirmed recovery of 19 patients in the following tweet.</t>
  </si>
  <si>
    <t>TN-P95</t>
  </si>
  <si>
    <t>MULTIPLE CASES</t>
  </si>
  <si>
    <t>https://zeenews.india.com/hindi/india/madhya-pradesh-chhattisgarh/indore-reported-15-positive-cases-of-covid19-in-last-three-days-madhya-pradesh-total-coronavirus-cases-touches-26-now/659611/amp?__twitter_impression=true</t>
  </si>
  <si>
    <t>TN-P96</t>
  </si>
  <si>
    <t>Travelled to delhi</t>
  </si>
  <si>
    <t>https://www.theweek.in/news/india/2020/03/27/karnataka-65-year-old-who-travelled-to-delhi-dies-of-coronavirus-in-tumkur.html</t>
  </si>
  <si>
    <t>Gujrat</t>
  </si>
  <si>
    <t>Female, Male, Don't Know, My age</t>
  </si>
  <si>
    <t>Gunjan</t>
  </si>
  <si>
    <t>3 in Hoshiyarpur, 1 in Mohali and 1 in Jalandhar</t>
  </si>
  <si>
    <t>TN-P97</t>
  </si>
  <si>
    <t>Don't no properly but in news just now I saw</t>
  </si>
  <si>
    <t>Public tv kannada</t>
  </si>
  <si>
    <t>TN-P98</t>
  </si>
  <si>
    <t>https://twitter.com/sandeshnews/status/1240940392373088256</t>
  </si>
  <si>
    <t>COOMTOR</t>
  </si>
  <si>
    <t>Travelled in train from Delhi</t>
  </si>
  <si>
    <t>https://www.business-standard.com/article/current-affairs/coronavirus-live-updates-covid-19-death-cases-india-usa-world-21-day-lockdown-in-india-maharashtra-delhi-news-120032601059_1.html</t>
  </si>
  <si>
    <t>TN-P99</t>
  </si>
  <si>
    <t>The man had no travel history of visiting any of the coronavirus-hit countries</t>
  </si>
  <si>
    <t xml:space="preserve">Patient came from abroad.. Which country is not mentioned. </t>
  </si>
  <si>
    <t>https://www.thejasnews.com/amp/news/kerala/one-more-corona-case-in-trivandrum-129067</t>
  </si>
  <si>
    <t>TN-P100</t>
  </si>
  <si>
    <t xml:space="preserve">This is one more confirmed case in the There by active cases in kerala comes to 127 </t>
  </si>
  <si>
    <t>Community transfer</t>
  </si>
  <si>
    <t>https://twitter.com/DDNewsGujarati/status/1243137912570408962</t>
  </si>
  <si>
    <t>Third COVID-19 death in Karnataka, 65-year old man who tested positive for coronavirus dies in Tumakuru district: Govt official</t>
  </si>
  <si>
    <t>Press Trust of India</t>
  </si>
  <si>
    <t>TN-P101</t>
  </si>
  <si>
    <t>Municipal corporation</t>
  </si>
  <si>
    <t>Mumbai and pune</t>
  </si>
  <si>
    <t>Addition of 4 more patients a total of 19 recovered</t>
  </si>
  <si>
    <t>Total 19 recovered - Mumbai 12, Pune 5, Aurangabad 1, Nagpur 1</t>
  </si>
  <si>
    <t>https://twitter.com/rajeshtope11/status/1243454258789273600?s=19</t>
  </si>
  <si>
    <t>Tweet from Maharashtra Health Minister Rajesh Tope</t>
  </si>
  <si>
    <t>TN-P103</t>
  </si>
  <si>
    <t>Returned from Turkey on the 8th of March, attended wedding on the 17th of March</t>
  </si>
  <si>
    <t>https://m.hindustantimes.com/cities/dombivli-man-who-tested-positive-attended-wedding/story-CGBfd5WLii1JNmKPsCxy6J.html</t>
  </si>
  <si>
    <t>Returned from Turkey on the 8th of March attended wedding on the 17th of March</t>
  </si>
  <si>
    <t>https://m.hindustantimes.com/cities/dombivli-man-who-tested-positive-attended-wedding/story-CGBfd5WLii1JNmKPsCxy6J.html?utm_campaign=fullarticle&amp;utm_medium=referral&amp;utm_source=inshorts</t>
  </si>
  <si>
    <t>Kojhikode</t>
  </si>
  <si>
    <t>TN-P104</t>
  </si>
  <si>
    <t>https://m.economictimes.com/</t>
  </si>
  <si>
    <t>5 new positive cases reported in Bhopal</t>
  </si>
  <si>
    <t xml:space="preserve">We have received a COVID 19 +ve case from DM's office. The resident is from OMICRON, Sec 3. Kindly verify at your end. Also 2 suggestions: 1. please add another image upload field in this form so that I can share the DM's office doc. 2. The Raw data tab, kindly sort it by recency. </t>
  </si>
  <si>
    <t>Total cases in Indore are 15 including 2 deaths as per Timenow.</t>
  </si>
  <si>
    <t>TN-P105</t>
  </si>
  <si>
    <t>Patient travelled from dubai to bangalore</t>
  </si>
  <si>
    <t>Tv9</t>
  </si>
  <si>
    <t>4 new cases in punjab. total now 37</t>
  </si>
  <si>
    <t>https://indianexpress.com/article/coronavirus/coronavirus-latest-live-updates-india-lockdown-global-deaths-us-italy-china-6333842/</t>
  </si>
  <si>
    <t>&gt;137 persons have been tested positive till date since the outbreak in Kerala
&gt;11 persons turned out negative and discharged. 
&gt;126 persons are currently under treatment</t>
  </si>
  <si>
    <t>TN-P106</t>
  </si>
  <si>
    <t>&gt;137 persons have been tested positive till date since the outbreak in Kerala
&gt; 11 persons turned out negative and discharged. 
&gt;126 persons are currently under treatment
Your website says, 138 people positive in Kerala 
Please check</t>
  </si>
  <si>
    <t>Gautam buddh Nagar</t>
  </si>
  <si>
    <t>https://www.news18.com/amp/news/india/coronavirus-pandemic-live-updates-covid-19-death-toll-us-india-cases-tips-maharashtra-kerala-delhi-lockdown-2552771.html</t>
  </si>
  <si>
    <t>https://naiduniaepaper.jagran.com/mpaper/27-mar-2020-49-edition-Bhilai-Page-1.html</t>
  </si>
  <si>
    <t xml:space="preserve">Travelled date- 10/03/2020 </t>
  </si>
  <si>
    <t>None</t>
  </si>
  <si>
    <t>https://www.google.co.in/amp/s/www.bhaskar.com/amp/local/mp/indore/news/indore-mp-coronavirus-outbreak-live-positive-corona-virus-covid-19-cases-in-madhya-pradesh-mp-indore-today-latest-news-127058383.html</t>
  </si>
  <si>
    <t>TN-P107</t>
  </si>
  <si>
    <t>There's only 137 cases in total on the day 26/03/2020 in Kerala. Will share the official press bulletin link. You can see 137 cases when search through the PDF.</t>
  </si>
  <si>
    <t>TN-P108</t>
  </si>
  <si>
    <t>Pls correct it in your tracker</t>
  </si>
  <si>
    <t>Total 2 cases</t>
  </si>
  <si>
    <t>News channels</t>
  </si>
  <si>
    <t>Local news amar ujala</t>
  </si>
  <si>
    <t>https://m.punjab.punjabkesari.in/punjab/news/3-out-of-24-case-positive-in-morawali-1143232</t>
  </si>
  <si>
    <t>TN-P109</t>
  </si>
  <si>
    <t>Dakshin Kannada district</t>
  </si>
  <si>
    <t>https://twitter.com/ANI/status/1243476725645709312?s=19</t>
  </si>
  <si>
    <t>First infant case in India</t>
  </si>
  <si>
    <t>TN-P110</t>
  </si>
  <si>
    <t>https://twitter.com/ANI/status/1243477622874505217?s=20</t>
  </si>
  <si>
    <t>https://twitter.com/ANI/status/1243479640544432128?s=20</t>
  </si>
  <si>
    <t>TN-P111</t>
  </si>
  <si>
    <t>12 more positive cases in maharashtra</t>
  </si>
  <si>
    <t>sangli</t>
  </si>
  <si>
    <t>No source</t>
  </si>
  <si>
    <t>Another case reported in Paras Tiera, Sec 137, Noida</t>
  </si>
  <si>
    <t>Times of India indore edition 27 march</t>
  </si>
  <si>
    <t>TN-P112</t>
  </si>
  <si>
    <t>Bantwal district</t>
  </si>
  <si>
    <t>Baby from dakshin Karnataka</t>
  </si>
  <si>
    <t>https://www.thenewsminute.com/article/10-month-old-baby-karnataka-gets-covid-19-total-cases-62-121258</t>
  </si>
  <si>
    <t>TN-P113</t>
  </si>
  <si>
    <t>Patient tracking info of karanataka useful for mapping data.</t>
  </si>
  <si>
    <t>https://twitter.com/thejaram92/status/1242817920234688513?s=19</t>
  </si>
  <si>
    <t>https://docs.google.com/forms/d/e/1FAIpQLSceGZmMCKjAcVkjL0xrGH3XwZUiOGisS_SVr7qYdSP2y2YHbA/viewform</t>
  </si>
  <si>
    <t>TN-P114</t>
  </si>
  <si>
    <t>https://twitter.com/NH_India/status/1243483679399104512?s=19</t>
  </si>
  <si>
    <t>TN-P115</t>
  </si>
  <si>
    <t>12 more people test positive for #Coronavirus, total positive cases reach 147 in Maharashtra
#COVID19 #coronavirusoutbreak
https://t.co/AnnO7saMXA</t>
  </si>
  <si>
    <t>https://www.google.com/amp/s/www.moneycontrol.com/news/world/coronavirus-news-india-lockdown-live-updates-covid-19-pandemic-us-italy-maharashtra-kerala-mumbai-statewise-tally-5078371.html/amp</t>
  </si>
  <si>
    <t>TN-P116</t>
  </si>
  <si>
    <t>contact of previous positive patients</t>
  </si>
  <si>
    <t>https://marathi.abplive.com/news/maharashtra/coronavirus-corona-live-update-covid19-news-breaking-754983</t>
  </si>
  <si>
    <t>TN-P117</t>
  </si>
  <si>
    <t>Please see https://arogya.maharashtra.gov.in/1175/Novel--Corona-Virus for district-wise breakup of incidence in Maharashtra.</t>
  </si>
  <si>
    <t>TN-P118</t>
  </si>
  <si>
    <t xml:space="preserve">Aaj Tak </t>
  </si>
  <si>
    <t>Panipath</t>
  </si>
  <si>
    <t>https://www.outlookindia.com/newsscroll/1-more-tests-positive-for-covid19-in-haryana-number-of-cases-rise-to-19/1781945</t>
  </si>
  <si>
    <t>TN-P119</t>
  </si>
  <si>
    <t>twitter.com/ANI/status/1243479640544431128</t>
  </si>
  <si>
    <t>TN-P120</t>
  </si>
  <si>
    <t>12 new in Sangli</t>
  </si>
  <si>
    <t>https://www.thequint.com/news/india/novel-coronavirus-covid-19-cases-death-india-world-news-live-updates-27-march-2020</t>
  </si>
  <si>
    <t>TN-P75</t>
  </si>
  <si>
    <t>Multiple - Jalandhar, Nawashehr</t>
  </si>
  <si>
    <t>https://m.hindustantimes.com/cities/four-more-test-positive-for-covid-19-in-hoshiarpur-and-jalandhar-taking-punjab-count-to-37/story-8cufjfLngsB8j0CppisRfP_amp.html?__twitter_impression=true</t>
  </si>
  <si>
    <t>TN-P76</t>
  </si>
  <si>
    <t>https://m.hindustantimes.com/cities/wife-of-covid-19-patient-back-from-uk-tests-positive-takes-mohali-count-to-6/story-E579rK88N4ynnTkKOw1SeL_amp.html?__twitter_impression=true</t>
  </si>
  <si>
    <t>TN-P77</t>
  </si>
  <si>
    <t>A</t>
  </si>
  <si>
    <t>TN-P78</t>
  </si>
  <si>
    <t>Media</t>
  </si>
  <si>
    <t>Jalandhar, Hoshiarpur and Mohali</t>
  </si>
  <si>
    <t>https://www.ptcnews.tv/coronavirus-punjab-hoshiarpur-positive-case-jalandhar-mohali-en/</t>
  </si>
  <si>
    <t>5 cases increased in punjab</t>
  </si>
  <si>
    <t>TN-P102</t>
  </si>
  <si>
    <t>https://www.google.com/amp/s/www.news18.com/amp/news/india/coronavirus-pandemic-live-updates-covid-19-death-toll-us-india-cases-tips-maharashtra-kerala-delhi-lockdown-2552771.html</t>
  </si>
  <si>
    <t>TN-P121</t>
  </si>
  <si>
    <t>TN-P122</t>
  </si>
  <si>
    <t>https://www.google.com/amp/s/www.newindianexpress.com/nation/2020/mar/21/covid-19-patient-in-maharashtras-aurangabad-recovers-tests-negative-2119810.amp</t>
  </si>
  <si>
    <t>TN-P123</t>
  </si>
  <si>
    <t>The patient has recovered and returned to her home</t>
  </si>
  <si>
    <t>https://en.m.wikipedia.org/wiki/2020_coronavirus_pandemic_in_Punjab,_India</t>
  </si>
  <si>
    <t>TN-P124</t>
  </si>
  <si>
    <t>Plzz check and update it</t>
  </si>
  <si>
    <t>10 new positive cases, today in telangana, total 59 cases</t>
  </si>
  <si>
    <t>Live CM speech proof: https://ibb.co/H7h6j7m</t>
  </si>
  <si>
    <t>https://www.bhaskar.com/local/mp/indore/news/indore-mp-coronavirus-outbreak-live-positive-corona-virus-covid-19-cases-in-madhya-pradesh-mp-indore-today-latest-news-127058383.html</t>
  </si>
  <si>
    <t>TN-P79</t>
  </si>
  <si>
    <t>Worked at Chennai Airport</t>
  </si>
  <si>
    <t>https://twitter.com/ANI/status/1245006827042955264</t>
  </si>
  <si>
    <t xml:space="preserve">Patient traveled to hyderabad </t>
  </si>
  <si>
    <t>https://telanganatoday.com/telangana-reports-10-coronavirus-positive-cases-of-friday-total-59-cases/AMP</t>
  </si>
  <si>
    <t>https://economictimes.indiatimes.com/news/politics-and-nation/coronavirus-cases-in-india-live-news-latest-updates-march27/liveblog/74838380.cms#lbn74847117</t>
  </si>
  <si>
    <t xml:space="preserve">Telangana reported 10 new cases, source from Economic times. Please check attached link. </t>
  </si>
  <si>
    <t>Came in contact with the 65 years old corona virus patient from Ujjain.</t>
  </si>
  <si>
    <t xml:space="preserve">No history </t>
  </si>
  <si>
    <t xml:space="preserve">5 new cases in indore. </t>
  </si>
  <si>
    <t>https:/economictimes.com</t>
  </si>
  <si>
    <t>Total number in telengana is 59.Plz update</t>
  </si>
  <si>
    <t xml:space="preserve">telangana </t>
  </si>
  <si>
    <t xml:space="preserve">tv9 kcr announced </t>
  </si>
  <si>
    <t>Telangana CM mentioned that the count of the state is 59 positive (58 active 1 recovered)</t>
  </si>
  <si>
    <t>Live telecast TV</t>
  </si>
  <si>
    <t>It's official!</t>
  </si>
  <si>
    <t>10 new confirmed cases. Total 59 in state</t>
  </si>
  <si>
    <t>46 cases in rajasthan</t>
  </si>
  <si>
    <t>https://twitter.com/PTI_News/status/1243503417445609472?s=19</t>
  </si>
  <si>
    <t>4 cases, two travelled abroad two outside state</t>
  </si>
  <si>
    <t>https://twitter.com/kansalrohit69/status/1243502627163381760?s=20</t>
  </si>
  <si>
    <t>4 cases from Kashmir</t>
  </si>
  <si>
    <t>10 new COVID-19 cases reported in Telanagana on Friday: Total number of cases in state now 59: CM</t>
  </si>
  <si>
    <t>Telengana</t>
  </si>
  <si>
    <t>Pti ..press trust of india Twitter page</t>
  </si>
  <si>
    <t>Total 59 case confirm in telengana</t>
  </si>
  <si>
    <t>https://twitter.com/PTI_News/status/1243505346930454528?s=19</t>
  </si>
  <si>
    <t>Four more test positive for coronavirus in Kashmir: Officials</t>
  </si>
  <si>
    <t>PTI Twitter pagr</t>
  </si>
  <si>
    <t>4 more positive in Kashmir</t>
  </si>
  <si>
    <t>Telangana CM Announced it</t>
  </si>
  <si>
    <t>Total 59 Cases and 1 recovered 
Active cases 58 in Telangana</t>
  </si>
  <si>
    <t>4 persons</t>
  </si>
  <si>
    <t>Govr.source (principal secretary JnK)</t>
  </si>
  <si>
    <t>Govt. Source confirmed</t>
  </si>
  <si>
    <t>Don’t know</t>
  </si>
  <si>
    <t>https://www.worldometers.info/coronavirus/country/india/</t>
  </si>
  <si>
    <t>Railway Guard</t>
  </si>
  <si>
    <t>State news (News18 MP CG)</t>
  </si>
  <si>
    <t>https://twitter.com/PTI_News/status/1243510212453171200?s=19</t>
  </si>
  <si>
    <t>6 more people test positive for novel #coronavirus in UP, #Covid_19 cases in state rise to 49: Official</t>
  </si>
  <si>
    <t>https://twitter.com/sanjayjavin/status/1245006388499111939</t>
  </si>
  <si>
    <t>https://www.bhaskar.com/local/mp/bhopal/news/bhopal-indore-coronavirus-lockdown-day-3-live-mp-bhopal-indore-jabalpur-ujjain-gwalior-khajuraho-covid-19-cases-news-and-updates-127058699.html</t>
  </si>
  <si>
    <t>https://twitter.com/ANI/status/1245008604496711681</t>
  </si>
  <si>
    <t>5 new cases in punjab. total now 38</t>
  </si>
  <si>
    <t>https://www.google.com/url?q=https://indianexpress.com/article/coronavirus/coronavirus-latest-live-updates-india-lockdown-global-deaths-us-italy-china-6333842/&amp;sa=D&amp;ust=1585314700189000&amp;usg=AFQjCNFKbJ3fktwKSIS4E5svemwKJFC2jg</t>
  </si>
  <si>
    <t>Patients son work in a company where a britisher visited</t>
  </si>
  <si>
    <t>https://timesofindia.indiatimes.com/city/noida/3-new-cases-in-noida-toll-touches-17-eight-cases-traced-to-a-single-source/articleshow/74845904.cms?utm_campaign=andapp&amp;utm_medium=referral&amp;utm_source=native_share_tray</t>
  </si>
  <si>
    <t>https://twitter.com/telanganacmo/status/1243492099372142595?s=21</t>
  </si>
  <si>
    <t>10 cases has been identified today in Telangana, cm of Telangana declared in press meet, press meet link attached</t>
  </si>
  <si>
    <t>Up</t>
  </si>
  <si>
    <t>PTI Twitter page</t>
  </si>
  <si>
    <t>6 more people in UP total numbers now 49</t>
  </si>
  <si>
    <t>Returned from dublin</t>
  </si>
  <si>
    <t xml:space="preserve">Family </t>
  </si>
  <si>
    <t>ANI Twitter page</t>
  </si>
  <si>
    <t>5 new case in punjab total numbers 38</t>
  </si>
  <si>
    <t>https://twitter.com/ANI/status/1243514767970533376?s=19</t>
  </si>
  <si>
    <t>5 new cases of COVID19 reported in the state-3 cases from SBS Nagar,1 from Jalandhar&amp;1 from SAS Nagar,all 5 are contacts of earlier positive cases; One case admitted in Amritsar found negative&amp;and is cured. Total no. of patients tested positive till date are 38:Health Dept,Punjab</t>
  </si>
  <si>
    <t>https://twitter.com/ANI/status/1243514767970533376?s=20</t>
  </si>
  <si>
    <t>Patient is a home guard in train</t>
  </si>
  <si>
    <t>https://www.google.com/amp/s/www.bhaskar.com/amp/local/mp/bhopal/news/bhopal-indore-coronavirus-lockdown-day-3-live-mp-bhopal-indore-jabalpur-ujjain-gwalior-khajuraho-covid-19-cases-news-and-updates-127058699.html</t>
  </si>
  <si>
    <t>https://twitter.com/ANI/status/1245023379943391232</t>
  </si>
  <si>
    <t>Different cities of Punjab</t>
  </si>
  <si>
    <t xml:space="preserve">5 new cases from Punjab .total is now 38 in Punjab </t>
  </si>
  <si>
    <t>https://twitter.com/ptcnews/status/1243464870407749632?s=19</t>
  </si>
  <si>
    <t>PRTC is Punjab's leading news channel .</t>
  </si>
  <si>
    <t>5 new cases in Punjab. Total 38 cases</t>
  </si>
  <si>
    <t>Tested positive after her death on March 24</t>
  </si>
  <si>
    <t>Kerala state bulletin,cm conference</t>
  </si>
  <si>
    <t>https://twitter.com/PTI_News/status/1243519189412765696?s=19</t>
  </si>
  <si>
    <t>39 fresh coronavirus cases in Kerala on Friday,the highest reported so far: Chief Minister Pinarayi Vijayan</t>
  </si>
  <si>
    <t>Kasargod,kollam, Kozhikode, trishur</t>
  </si>
  <si>
    <t>Govt of Kerala, CM press meet</t>
  </si>
  <si>
    <t>Total number of case in uttar pradesh is 49</t>
  </si>
  <si>
    <t>Dharmanagar</t>
  </si>
  <si>
    <t>Patient travelled from Bengalore</t>
  </si>
  <si>
    <t>Gossip</t>
  </si>
  <si>
    <t>Thank you</t>
  </si>
  <si>
    <t>4 more #Andamans islanders #COVID19 positive. Belong to same group returning on 24th from Delhi by air. 
Age 23 to 64.</t>
  </si>
  <si>
    <t>https://www.google.co.in/amp/s/www.newindianexpress.com/nation/2020/mar/27/number-of-coronavirus-cases-rises-to-19-in-haryana-as-panipat-man-tests-positive-2122289.amp</t>
  </si>
  <si>
    <t>For Haryana state there’s one unknown active case. Just found out it to be from Panipat city.</t>
  </si>
  <si>
    <t>9 positive cases confirmed in the city of Mumbai, Maharashtra</t>
  </si>
  <si>
    <t>https://twitter.com/ANI/status/1243523448896290817</t>
  </si>
  <si>
    <t>https://twitter.com/PTI_News/status/1243529340572192768?s=19</t>
  </si>
  <si>
    <t>#Covid_19 cases in Madhya Pradesh rise to 27 after man tests positive for novel #coronavirus: Official</t>
  </si>
  <si>
    <t>9 more positive cases in Mumbai</t>
  </si>
  <si>
    <t>https://www.businessinsider.in/india/news/coronavirus-cases-in-hyderabad-telangana-news-and-updates/articleshow/74823424.cms</t>
  </si>
  <si>
    <t xml:space="preserve">Railway worker </t>
  </si>
  <si>
    <t>https://youtu.be/20mabZgxZNI</t>
  </si>
  <si>
    <t>https://twitter.com/GujHFWDept/status/1243130240915906560?s=19</t>
  </si>
  <si>
    <t>https://twitter.com/manojpa47203819/status/1243513238941323265?s=12</t>
  </si>
  <si>
    <t xml:space="preserve">Tweet by Advisor of Chandigarh </t>
  </si>
  <si>
    <t>Trissur</t>
  </si>
  <si>
    <t>https://www.facebook.com/577768035644515/posts/2889992674422028/</t>
  </si>
  <si>
    <t>Kerala total recovered is 12 as on 26 march</t>
  </si>
  <si>
    <t>Patient has recovered and the dc asr also announced that</t>
  </si>
  <si>
    <t>Patient from asr has recovered</t>
  </si>
  <si>
    <t>Developed symptoms on 15th day</t>
  </si>
  <si>
    <t>https://m.tribuneindia.com/news/chandigarh-reports-new-coronavirus-case-tally-now-8-61868</t>
  </si>
  <si>
    <t>Returned from Dubai on 11th March</t>
  </si>
  <si>
    <t>https://twitter.com/ANI/status/1243532889779654658</t>
  </si>
  <si>
    <t>Return from London on 17th March</t>
  </si>
  <si>
    <t>https://www.amarujala.com/uttar-pradesh/agra/coronavirus-update-in-agra-london-return-woman-test-positive?pageId=1</t>
  </si>
  <si>
    <t>No Idea</t>
  </si>
  <si>
    <t>By press conference of Principal Secretary- Health &amp; Family Welfare, Gujarat Gujarat</t>
  </si>
  <si>
    <t>Local transmission from her husband</t>
  </si>
  <si>
    <t>https://twitter.com/DDNewsGujarati/status/1243543073025654787?s=19</t>
  </si>
  <si>
    <t>contracted from one person who returned from dubai</t>
  </si>
  <si>
    <t xml:space="preserve">Total new 3 cases in Rajkot </t>
  </si>
  <si>
    <t>Divya bhaskar</t>
  </si>
  <si>
    <t>3 case positive</t>
  </si>
  <si>
    <t>Divyabhaskar</t>
  </si>
  <si>
    <t>works as a guard at the railway station</t>
  </si>
  <si>
    <t>https://www.bhaskar.com/amp/local/mp/bhopal/news/bhopal-indore-coronavirus-lockdown-day-3-live-mp-bhopal-indore-jabalpur-ujjain-gwalior-khajuraho-covid-19-cases-news-and-updates-127058699.html</t>
  </si>
  <si>
    <t>RAJKOT</t>
  </si>
  <si>
    <t>RAJKOT  local transmission</t>
  </si>
  <si>
    <t>local news channel</t>
  </si>
  <si>
    <t>Chandigarj</t>
  </si>
  <si>
    <t xml:space="preserve">Patient traveled from Dubai. Sgowed symptoms after 10 days. </t>
  </si>
  <si>
    <t>Chandigarh Advisor Tweet. @manojpa47203819</t>
  </si>
  <si>
    <t>Patient is in GMCH Sector 32, Chandigarh</t>
  </si>
  <si>
    <t>https://twitter.com/bstvlive/status/1243541775534432256?s=19</t>
  </si>
  <si>
    <t>https://www.tribuneindia.com/news/chandigarh-reports-new-coronavirus-case-tally-now-8-61868</t>
  </si>
  <si>
    <t xml:space="preserve">Reported number </t>
  </si>
  <si>
    <t>https://www.livemint.com/news/india/total-number-of-confirmed-covid-19-cases-in-mumbai-stands-at-86-bmc-11585314569663.html</t>
  </si>
  <si>
    <t>Cases in Mumbai stands @86</t>
  </si>
  <si>
    <t>Patient is Railway Guard and was last on duty between Jhansi (MP) and Bhusaval (Maharashtra).</t>
  </si>
  <si>
    <t>https://twitter.com/DeshGujarat/status/1243547557713727488?s=19</t>
  </si>
  <si>
    <t>Newspaper dainik bhaskar</t>
  </si>
  <si>
    <t>https://aajkaaldaily.com/news/rajkot-corona-positive-case-increase   *આજકાલ બ્રેકિંગ: રાજકોટમાં વધુ 3 પોઝિટીવ કેસ, 2 મહિલાઓ અને 1 યુવાનને કોરોના પોઝિટીવ*</t>
  </si>
  <si>
    <t>Newspaper Dainik Bhaskar</t>
  </si>
  <si>
    <t xml:space="preserve"> Khurja</t>
  </si>
  <si>
    <t xml:space="preserve">  https://twitter.com/bstvlive/status/1243547714794684424?s=19</t>
  </si>
  <si>
    <t>Passenger travelled o dubai</t>
  </si>
  <si>
    <t>https://twitter.com/ANI/status/1243532889779654658?s=19</t>
  </si>
  <si>
    <t>AP-P41</t>
  </si>
  <si>
    <t>https://www.bhaskar.com/amp/local/chhattisgarh/raipur/news/bhilai-coronavirus-outbreak-live-corona-virus-cases-in-chhattisgarh-raipur-bhilai-bilaspur-korba-covid-19-cases-death-toll-latest-news-and-updates-127052487.html</t>
  </si>
  <si>
    <t>https://twitter.com/ArogyaAndhra/status/1245020258580062215</t>
  </si>
  <si>
    <t>https://twitter.com/ANI/status/1245043633407037441</t>
  </si>
  <si>
    <t>Update to the existing data</t>
  </si>
  <si>
    <t>AP-P42</t>
  </si>
  <si>
    <t>Ranjandgaon</t>
  </si>
  <si>
    <t>Travel history to Thailand</t>
  </si>
  <si>
    <t>https://zeenews.india.com/hindi/india/madhya-pradesh-chhattisgarh/covid-19-rajnandgaon-chhattisgarh-returned-from-england-coronavirus-cg-news-in-hindi/658841</t>
  </si>
  <si>
    <t xml:space="preserve">Age mentioned in another news article </t>
  </si>
  <si>
    <t>https://twitter.com/ANI/status/1243532889779654658?s=20</t>
  </si>
  <si>
    <t>Fresh case in chandigarh</t>
  </si>
  <si>
    <t>AP-P43</t>
  </si>
  <si>
    <t>Bhilai, Durg</t>
  </si>
  <si>
    <t>AP-P44</t>
  </si>
  <si>
    <t>NBT</t>
  </si>
  <si>
    <t>Foreign travel</t>
  </si>
  <si>
    <t>https://economictimes.indiatimes.com/news/politics-and-nation/coronavirus-cases-in-india-live-news-latest-updates-march27/liveblog/74838380.cms</t>
  </si>
  <si>
    <t>https://twitter.com/HFWOdisha/status/1245032124127645698</t>
  </si>
  <si>
    <t>Total 4 patient</t>
  </si>
  <si>
    <t>In contact with corona positive patient..</t>
  </si>
  <si>
    <t>http://sandesh.com/gujarat-corona-3-positive-cases-reported-in-rajkot/</t>
  </si>
  <si>
    <t>One of total 3 new cases</t>
  </si>
  <si>
    <t>Contact of positive case of Nayagaon, Punjab, who was admitted in PGI for severe acute respiratory infection initially.</t>
  </si>
  <si>
    <t>https://www.tribuneindia.com/news/chandigarh/two-more-test-positive-for-coronavirus-in-chandigarh-case-count-15-now-63693#.XoNt_G8W_y8.twitter</t>
  </si>
  <si>
    <t>China</t>
  </si>
  <si>
    <t>▪️ રાજકોટમાં 3 નવા પોઝિટિવ કેસ  ▪️ #Rajkot માં પોઝિટિવ કેસનો આંક 8 થયો,રાજ્યમાં કુલ 47  ▪️ ગઇકાલે કોરોના પોઝિટિવ આવેલા યુવાનના પત્નીને પણ કોરોના પોઝિટિવ, આ ઉપરાંત અન્ય બે વ્યક્તિઓ પણ દુબઈથી પરત આવેલ યુવાન સાથે સંપર્કમાં આવ્યા હતા  #coronavirusindia #Gujarat   @InfoGujarat</t>
  </si>
  <si>
    <t>https://twitter.com/MahaGovtMic/status/1243556410203541506?s=19</t>
  </si>
  <si>
    <t>Contact with a person who had returned from Canada.</t>
  </si>
  <si>
    <t>four in Noida, two in Ghaziabad and one in  Agra</t>
  </si>
  <si>
    <t>NOIDA</t>
  </si>
  <si>
    <t>https://twitter.com/the_hindu/status/1243547579297792001</t>
  </si>
  <si>
    <t>Relative of patient, Switzerland-returned</t>
  </si>
  <si>
    <t>https://twitter.com/TOINoida/status/1245042581911687169</t>
  </si>
  <si>
    <t>5 new case</t>
  </si>
  <si>
    <t>https://twitter.com/ANI/status/1243557582125649921?s=19</t>
  </si>
  <si>
    <t>https://economictimes.indiatimes.com/news/politics-and-nation/three-new-coronavirus-cases-in-chhattisgarh-state-tally-reaches-six/articleshow/74824244.cms?from=mdr</t>
  </si>
  <si>
    <t>want to correct the age</t>
  </si>
  <si>
    <t>https://twitter.com/ANI/status/1243557582125649921?s=20</t>
  </si>
  <si>
    <t>7 new cases in rajasthan</t>
  </si>
  <si>
    <t>Total 5 from same family</t>
  </si>
  <si>
    <t>ABP Ananda</t>
  </si>
  <si>
    <t xml:space="preserve">Travelled to Dubai and 2 more came in contact </t>
  </si>
  <si>
    <t>https://pbs.twimg.com/media/EUH5DnKXsAMgRi_?format=jpg&amp;name=large</t>
  </si>
  <si>
    <t>https://twitter.com/ANI/status/1245186124970065922</t>
  </si>
  <si>
    <t>https://twitter.com/ANI/status/1243556168552853504?s=20</t>
  </si>
  <si>
    <t>Total cases now 40 in delhi</t>
  </si>
  <si>
    <t>https://timesofindia.indiatimes.com/city/raipur/3-new-coronavirus-cases-reported-in-chhattisgarh-states-tally-reaches-six/articleshow/74835833.cms</t>
  </si>
  <si>
    <t>Adding age and city.</t>
  </si>
  <si>
    <t>In contact with previous patients</t>
  </si>
  <si>
    <t>Press release 2 new patient</t>
  </si>
  <si>
    <t>2 new patient</t>
  </si>
  <si>
    <t>Patient returned from dubai</t>
  </si>
  <si>
    <t>abp ananda</t>
  </si>
  <si>
    <t>Coronavirus: રાજકોટમાં વધુ ત્રણ કેસ કોરોના પોઝિટિવ, રાજ્યમાં સંખ્યા વધીને 47 થઈ https://t.co/AJKEoj8pyv   #Gujaratcorona #CoronavirusOutbreak https://t.co/KhsJPa23zQ</t>
  </si>
  <si>
    <t>GUNTUR</t>
  </si>
  <si>
    <t>5 more case in rajasthan total numbers now 50</t>
  </si>
  <si>
    <t>Sandesh news</t>
  </si>
  <si>
    <t>3 positive case in evening</t>
  </si>
  <si>
    <t>Travelled to Italy and Germany</t>
  </si>
  <si>
    <t>https://www.bbc.com/news/world-asia-india-52061915?fbclid=IwAR2Zwgqm9Nea4UoAhlmjIE5ggSZxij-R4HWkaU-Zv2XoVTgT9tggBjejgaY</t>
  </si>
  <si>
    <t>This patient has infected 19 of his relatives (confirmed so far). Only 17 are listed on the website as of now.</t>
  </si>
  <si>
    <t>Don't Know, 3</t>
  </si>
  <si>
    <t>https://twitter.com/tv9gujarati/status/1243563698632810496?s=19</t>
  </si>
  <si>
    <t>Mechanic, lives in Sector 30. Works in Sector 48</t>
  </si>
  <si>
    <t>https://twitter.com/rajbalamalik/status/1243513597784965120?s=21 And https://twitter.com/manojpa47203819/status/1243536262620798976?s=21 and  https://twitter.com/manojpa47203819/status/1243542245044817925?s=21 and https://twitter.com/nagarkoti/status/1243517283315724290?s=21</t>
  </si>
  <si>
    <t xml:space="preserve">Patient was at tanda medical collage reported negative today evening. </t>
  </si>
  <si>
    <t>Punjab kesari web portal news.</t>
  </si>
  <si>
    <t>The tribune</t>
  </si>
  <si>
    <t>https://twitter.com/ANI/status/1243563236449869824?s=19</t>
  </si>
  <si>
    <t>Female, Male, Children</t>
  </si>
  <si>
    <t>Patient attended in a marriage ceremony in Tehatta, Nadia.</t>
  </si>
  <si>
    <t>https://bengali.news18.com/news/kolkata/five-people-of-the-same-family-detected-with-coronavirus-in-kolkata-dmg-428601.html</t>
  </si>
  <si>
    <t>5 persons same family.</t>
  </si>
  <si>
    <t>https://www.vtvgujarati.com/news-details/three-more-coronavirus-cases-in-rajkot-gujarat</t>
  </si>
  <si>
    <t>Total 3 new cases.</t>
  </si>
  <si>
    <t>Govt of Gujarat PC</t>
  </si>
  <si>
    <t xml:space="preserve">There 3 cases announced today. 2 Cases are locally transmitted of lab tested positive patient. And the other one is a person who had travelled in January. Which even authorites were confused so they told inconclusive </t>
  </si>
  <si>
    <t>https://twitter.com/NHM_TN?s=20</t>
  </si>
  <si>
    <t>Patient from anna nagar</t>
  </si>
  <si>
    <t>http://www.puthiyathalaimurai.com/livetv</t>
  </si>
  <si>
    <t>Contact of indonesian nationals</t>
  </si>
  <si>
    <t>Came from china</t>
  </si>
  <si>
    <t>http://sandesh.com/government-didt-conduct-survey-of-18-thousand-people-came-from-foreign-countries/?fbclid=IwAR33QF9WVZOhBG6dG-putlXcq9BzLNTPUYayt4JPM8YVs8ZqmPSyghTeL6g</t>
  </si>
  <si>
    <t>There were total 3 confirmed cases from rajkot....2 are men and 1 is woman...All came from China...Total number of cases of gujarat state are now 47.</t>
  </si>
  <si>
    <t>85 year old doctor in Mumbai, 5 th death</t>
  </si>
  <si>
    <t>https://economictimes.indiatimes.com/news/politics-and-nation/coronavirus-cases-in-india-live-news-latest-updates-march27/liveblog/74838380.cms#lbn74841746</t>
  </si>
  <si>
    <t>Three patients one female and two male</t>
  </si>
  <si>
    <t>https://twitter.com/NHM_TN/status/1243565704332431360?s=19</t>
  </si>
  <si>
    <t>Three patients</t>
  </si>
  <si>
    <t>3 new case in gujrat  and total numbers  47</t>
  </si>
  <si>
    <t xml:space="preserve">Please check wikipedia once amritsar has 1 case. And you are showing 2 cases. </t>
  </si>
  <si>
    <t xml:space="preserve">One Patient was discharged yesterday itself. </t>
  </si>
  <si>
    <t>http://dhs.kerala.gov.in/wp-content/uploads/2020/03/Daily-Bulletin-English-27th-March-2.pdf</t>
  </si>
  <si>
    <t>&gt;176 persons have been tested positive till date since the outbreak in Kerala 
&gt;164 persons are currently under treatment
&gt;12 discharged till today ( the last one's discharge proof is in DHS of 26-03-2020) 
http://dhs.kerala.gov.in/wp-content/uploads/2020/03/bulm_26032020e.pdf</t>
  </si>
  <si>
    <t>One patient travelled to China while the other 2 have no travel history</t>
  </si>
  <si>
    <t>https://www.outlookindia.com/newsscroll/with-three-new-cases-coronavirus-count-in-gujarat-at-47/1782443?utm_source=amp&amp;utm_medium=wa&amp;utm_campaign=amp</t>
  </si>
  <si>
    <t>2 males and 1 female from Rajkot</t>
  </si>
  <si>
    <t>Tehatta</t>
  </si>
  <si>
    <t>https://bengali.abplive.com/news/states/corona-outbreak-5-more-case-is-positive-in-west-bengal-679512</t>
  </si>
  <si>
    <t>https://twitter.com/PTI_News/status/1245196392294780928</t>
  </si>
  <si>
    <t>https://twitter.com/ANI/status/1245242763903471617</t>
  </si>
  <si>
    <t>District- Nadia</t>
  </si>
  <si>
    <t>https://www.newindianexpress.com/nation/2020/mar/27/number-of-coronavirus-cases-rises-to-19-in-haryana-as-panipat-man-tests-positive-2122289.html</t>
  </si>
  <si>
    <t>District - Nadia</t>
  </si>
  <si>
    <t>TV9 Gujarat</t>
  </si>
  <si>
    <t>Ahmedabad-15
Baroda/vadodara-8
Surat-7
Gandhinagar-7
Rajkot-8
Kachh-1
Bhavnagar-1</t>
  </si>
  <si>
    <t xml:space="preserve">Patient travelled from Singapore </t>
  </si>
  <si>
    <t xml:space="preserve">News 18 hindi </t>
  </si>
  <si>
    <t>Indiatoday.com</t>
  </si>
  <si>
    <t>https://firstindianews.com/news/-Coronavirus-Update-7-new-positive-cases-in-Rajasthan-today-Total-figure-reached-50-1553918213</t>
  </si>
  <si>
    <t>http://www.ptinews.com/news/11338139_With-three-new-cases--coronavirus-count-in-Gujarat-at-47.html</t>
  </si>
  <si>
    <t>3 news cases in Gujarat, confirmed by ministry of health and family welfare</t>
  </si>
  <si>
    <t>Patient travelled to Dubai. Got back on 11th March in Chandigarh</t>
  </si>
  <si>
    <t>2 patients</t>
  </si>
  <si>
    <t>https://www.bhaskar.com/local/mp/jabalpur/news/jabalpur-positive-coronavirus-total-covid-19-cases-latest-news-update-127058805.html</t>
  </si>
  <si>
    <t>https://www.business-standard.com/article/pti-stories/with-three-new-cases-coronavirus-count-in-gujarat-at-47-120032701650_1.html</t>
  </si>
  <si>
    <t>3 new cases in gujarat</t>
  </si>
  <si>
    <t>Press Trust of India
@PTI_News
·
2m
Novel #coronavirus cases in Madhya Pradesh increase to 29 after 3 men, including a railway guard, tested positive for #Covid_19: Official</t>
  </si>
  <si>
    <t>https://twitter.com/PTI_News/status/1243582277365325824?s=20</t>
  </si>
  <si>
    <t>Add this for 3 people</t>
  </si>
  <si>
    <t>Patient travelled to Hyderabad.</t>
  </si>
  <si>
    <t>https://www.bhaskar.com/amp/local/mp/gwalior/shivpuri/news/madhya-pradesh-mp-shivpuri-coronavirus-latest-news-updates-sagir-ali-tests-positive-for-novel-covid-19-127052715.html</t>
  </si>
  <si>
    <t xml:space="preserve">This is the 2nd case reported in Shivpuri. I guess the one unknown you are showing in tracker is this person.  
Regards
Vipin </t>
  </si>
  <si>
    <t>https://www.facebook.com/tsrawatbjp/videos/229534261577540/?app=fbl</t>
  </si>
  <si>
    <t xml:space="preserve">This is official Chief Minister uttrakhand Facebook account. </t>
  </si>
  <si>
    <t>Travelled from Abu Dabi to Kannur</t>
  </si>
  <si>
    <t>DMO office, Kannur</t>
  </si>
  <si>
    <t>I have the image with DMO's sign in Malayalam</t>
  </si>
  <si>
    <t>Patient travelled ffom Dubai to Kannur</t>
  </si>
  <si>
    <t>Kannur DMO press release in Malayalam</t>
  </si>
  <si>
    <t>Delhi Cancer Inst Doctor; sister of UK returnee, ID unknown</t>
  </si>
  <si>
    <t>https://twitter.com/ANI/status/1245223000791752706</t>
  </si>
  <si>
    <t>Pune To Kolhapur on 20th March, Checked. On 25th March</t>
  </si>
  <si>
    <t>Pudhari, Lokmat, Maharashtra Times News Paper</t>
  </si>
  <si>
    <t>His wife also under observation</t>
  </si>
  <si>
    <t>Kamhra</t>
  </si>
  <si>
    <t>Ariyankuppam</t>
  </si>
  <si>
    <t>Travelled Singapore</t>
  </si>
  <si>
    <t>https://www-amarujala-com.cdn.ampproject.org/v/s/www.amarujala.com/amp/shimla/himachal-won-half-the-battle-one-out-of-two-coronavirus-positive-recovered?amp_js_v=a2&amp;amp_gsa=1#referrer=https%3A%2F%2Fwww.google.com&amp;amp_tf=From%20%251%24s&amp;ampshare=https%3A%2F%2Fwww.amarujala.com%2Fshimla%2Fhimachal-won-half-the-battle-one-out-of-two-coronavirus-positive-recovered</t>
  </si>
  <si>
    <t>https://www.newindianexpress.com/states/tamil-nadu/2020/apr/01/two-from-puducherry-who-attended-nizamuddin-congregation-test-positive-for-covid-19-2124270.html</t>
  </si>
  <si>
    <t>Posting based on newspaper only</t>
  </si>
  <si>
    <t>https://twitter.com/timesofindia/status/1245201501594644480</t>
  </si>
  <si>
    <t>Haven't updated this death</t>
  </si>
  <si>
    <t>Aizawal</t>
  </si>
  <si>
    <t>https://m.economictimes.com/news/politics-and-nation/50-year-old-man-tests-positive-for-coronavirus-in-mizoram-second-case-in-northeast/articleshow/74807570.cms</t>
  </si>
  <si>
    <t>This patient hasn't been updated checkout in google there are many threads</t>
  </si>
  <si>
    <t>https://twitter.com/Vijayabaskarofl/status/1243603053682573314?s=20</t>
  </si>
  <si>
    <t>https://mobile.twitter.com/Vijayabaskarofl/status/1243603053682573314?ref_src=twsrc%5Egoogle%7Ctwcamp%5Eserp%7Ctwgr%5Etweet</t>
  </si>
  <si>
    <t>https://twitter.com/ANI/status/1245219783034818561</t>
  </si>
  <si>
    <t>Travelled from Dublin, Ireland. discharged from RGGH after 2 subsequent negative test. Under home isolation for 14 days.</t>
  </si>
  <si>
    <t>https://www.google.com/url?q=https://www.mohfw.gov.in/&amp;sa=D&amp;ust=1585338902744000&amp;usg=AFQjCNHVj713lTF6bDTzv4_tI93AXuKgdw</t>
  </si>
  <si>
    <t>Aizwal</t>
  </si>
  <si>
    <t>The patient was in the Netherlands for higher studies.</t>
  </si>
  <si>
    <t>https://www.indiatoday.in/india/story/50-year-old-man-tests-positive-for-coronavirus-in-mizoram-second-case-in-northeast-1659522-2020-03-25</t>
  </si>
  <si>
    <t>Patient had travel history to Italy. His son and other family members resided in Italy.</t>
  </si>
  <si>
    <t>I know that his death has been reported already but it was stated in your database that he did not have a travel history. After his death, it was disclosed that he did indeed have a travel history to Italy. So, this is just to update his travel history.</t>
  </si>
  <si>
    <t>Whatsapp. - Local friend.</t>
  </si>
  <si>
    <t>+ve Case No. 8
Age : 33/F
Add : 900-Panchshil Apt., Royal Park 8, Nr K K V Hall, Kalawad Road, Rajkot.
Yesterday positive case(contacts of Mayurdvajsinh) wife.</t>
  </si>
  <si>
    <t>Total cases in MP is 33 as opposed to on website i.e. 29. Hence, 4 more cases</t>
  </si>
  <si>
    <t>Student from Ireland</t>
  </si>
  <si>
    <t>AP-P45</t>
  </si>
  <si>
    <t>Patient recovered and discharged</t>
  </si>
  <si>
    <t>https://twitter.com/ArogyaAndhra/status/1245225191178768386</t>
  </si>
  <si>
    <t>https://twitter.com/ANI/status/1245252480969199617</t>
  </si>
  <si>
    <t>AP-P60</t>
  </si>
  <si>
    <t>AP-P61</t>
  </si>
  <si>
    <t xml:space="preserve">There seems to be problem with haryana number. Govt update states only 19 confirm cases. Gurugram 10, Faridabad 2, Panipat 4, sonipat 1, palwal 1, panchkula 1 </t>
  </si>
  <si>
    <t>http://www.nhmharyana.gov.in/page.aspx?id=208</t>
  </si>
  <si>
    <t>AP-P62</t>
  </si>
  <si>
    <t>https://www.anandabazar.com/amp/state/coronavirus-in-west-bengal-5-of-a-family-tested-covid-19-positive-dgtl-1.1128141</t>
  </si>
  <si>
    <t>It is already updated. I am posting this for the district-wise update</t>
  </si>
  <si>
    <t>AP-P63</t>
  </si>
  <si>
    <t>AP-P84</t>
  </si>
  <si>
    <t>AP-P85</t>
  </si>
  <si>
    <t>AP-P57</t>
  </si>
  <si>
    <t>AP-P72</t>
  </si>
  <si>
    <t>AP-P73</t>
  </si>
  <si>
    <t>https://shivare.com/2020/03/27/two-more-corona-positives-were-found-in-jabalpur-been-in-isolation-for-four-days-the-bullion-merchants-already-infected-are-the-staff/</t>
  </si>
  <si>
    <t>2 more infected cases in Jabalpur, Total reached 8</t>
  </si>
  <si>
    <t>AP-P80</t>
  </si>
  <si>
    <t>No remarks</t>
  </si>
  <si>
    <t>https://www.deccanherald.com/national/west/coronavirus-three-more-including-pregnant-woman-test-positive-in-gujarat-818396.html</t>
  </si>
  <si>
    <t>AP-P81</t>
  </si>
  <si>
    <t>total 3 patients</t>
  </si>
  <si>
    <t>Indore : 3. Ujjain 1</t>
  </si>
  <si>
    <t>https://twitter.com/ANI/status/1243607563049897984?s=19</t>
  </si>
  <si>
    <t>AP-P82</t>
  </si>
  <si>
    <t>Age : 60, 42, 23, 23</t>
  </si>
  <si>
    <t>http://dhs.kerala.gov.in/2020/03/27/27-03-2020-2/</t>
  </si>
  <si>
    <t>As per the 27 March daily report by kerala government 1 of 5 patient reported from pathanamthitta on 8 march (9 march on official doc) is recovered. Total number of recovery is 12.</t>
  </si>
  <si>
    <t>AP-P83</t>
  </si>
  <si>
    <t>Give me details</t>
  </si>
  <si>
    <t>District wise count for Maharashtra can be updated through the link</t>
  </si>
  <si>
    <t>AP-P86</t>
  </si>
  <si>
    <t>Total cases now 139 in maharashtra</t>
  </si>
  <si>
    <t>AP-P46</t>
  </si>
  <si>
    <t>Mumbai and nagpur</t>
  </si>
  <si>
    <t>https://twitter.com/ANI/status/1243739826622365696?s=19</t>
  </si>
  <si>
    <t>https://youtu.be/PeO7vsTRVcA</t>
  </si>
  <si>
    <t>AP-P47</t>
  </si>
  <si>
    <t>Mumbai and Nashik</t>
  </si>
  <si>
    <t>https://twitter.com/ANI/status/1243739826622365696</t>
  </si>
  <si>
    <t>mahe</t>
  </si>
  <si>
    <t>patient travel middle east</t>
  </si>
  <si>
    <t>Ponsicherry new paper</t>
  </si>
  <si>
    <t>AP-P48</t>
  </si>
  <si>
    <t>The patient with chronic kidney and diabetes issues was admitted to a Bhilwara private hospital, whose three doctors and nine nursing staffers were found positive for coronavirus infection.</t>
  </si>
  <si>
    <t>https://m.economictimes.com/news/politics-and-nation/73-year-old-corona-positive-man-dies-in-bhilwara-official/amp_articleshow/74828455.cms#referrer=https://www.google.com</t>
  </si>
  <si>
    <t xml:space="preserve">Jodhpur </t>
  </si>
  <si>
    <t>AP-P49</t>
  </si>
  <si>
    <t>Patient returned from London</t>
  </si>
  <si>
    <t>https://m.patrika.com/jodhpur-news/coronavirus-6th-positive-case-found-in-jodhpur-5937585/</t>
  </si>
  <si>
    <t>https://www.google.com/amp/s/m.patrika.com/amp-news/jodhpur-news/fifth-case-corona-virus-positive-in-jodhpur-corona-virus-in-rajasthan-5933583/</t>
  </si>
  <si>
    <t>AP-P50</t>
  </si>
  <si>
    <t>https://twitter.com/ANI/status/1243755699357671425?s=19</t>
  </si>
  <si>
    <t>AP-P51</t>
  </si>
  <si>
    <t>https://www.mohfw.gov.in/index.html</t>
  </si>
  <si>
    <t>More recovery cases in Maharashtra. Previously it was 19 now it is 25.
Proof of count is above link of mohfw.gov.in
Update the recovery count asap</t>
  </si>
  <si>
    <t>Total in Maharashtra State rises to 210</t>
  </si>
  <si>
    <t>https://wap.business-standard.com/article/current-affairs/coronavirus-live-updates-covid-19-death-cases-india-usa-world-21-day-lockdown-in-india-maharashtra-delhi-news-120032601059_1.html</t>
  </si>
  <si>
    <t>AP-P52</t>
  </si>
  <si>
    <t>Bhopal 1 jabalpur 2 indore 4</t>
  </si>
  <si>
    <t>Dainik Bhaskar epaper 28 march https://epaper.bhaskar.com/dewas-bhaskar/375/28032020/mpcg/1/</t>
  </si>
  <si>
    <t>Total no has increased to 34 according to newspaper...plz check the link 
https://epaper.bhaskar.com/dewas-bhaskar/375/28032020/mpcg/1/</t>
  </si>
  <si>
    <t>AP-P53</t>
  </si>
  <si>
    <t>https://twitter.com/avinashkalla/status/1243762592813744128?s=19</t>
  </si>
  <si>
    <t>AP-P54</t>
  </si>
  <si>
    <t>Patient travelled from Indore (MP) with son P869</t>
  </si>
  <si>
    <t xml:space="preserve">  https://twitter.com/PIBJaipur/status/1243564021409710082?s=19                  http://epaper.patrika.com/m5/2611817/Rajasthan-Patrika-Churu/Churu-Edition#page/1/1</t>
  </si>
  <si>
    <t>From Aaspur villege of Dungurpur District(Rajasthan) father of P869</t>
  </si>
  <si>
    <t>AP-P55</t>
  </si>
  <si>
    <t>according to MOHFW, total number of confirmed cases in andhra pradesh are increased to 14.</t>
  </si>
  <si>
    <t>Patient travelled from Indore(MP) with father P868</t>
  </si>
  <si>
    <t xml:space="preserve"> https://twitter.com/PIBJaipur/status/1243564021409710082?s=19      http://epaper.patrika.com/m5/2611817/Rajasthan-Patrika-Churu/Churu-Edition#page/1/1</t>
  </si>
  <si>
    <t xml:space="preserve">
Patient is from Aaspur village of Dungarpur district (Rajasthan) son of patient 868</t>
  </si>
  <si>
    <t>2 more cases in rajasthan. Tally at 52</t>
  </si>
  <si>
    <t>https://economictimes.indiatimes.com/news/politics-and-nation/coronavirus-cases-in-india-live-news-latest-updates-march28/liveblog/74856187.cms</t>
  </si>
  <si>
    <t>AP-P56</t>
  </si>
  <si>
    <t xml:space="preserve">Family members of patient returned from Italy 20-25 days back </t>
  </si>
  <si>
    <t xml:space="preserve">https://twitter.com/PIBJaipur/status/1243564021409710082?s=19        http://epaper.patrika.com/m5/2611817/Rajasthan-Patrika-Churu/Churu-Edition#page/1/1    http://epaper.patrika.com/m5/2611817/Rajasthan-Patrika-Churu/Churu-Edition#page/5/1  </t>
  </si>
  <si>
    <t>Of Salasar town of district- Churu(Rajasthan)</t>
  </si>
  <si>
    <t>Patients were partof IFS team which came from Spain recently and had tested positive</t>
  </si>
  <si>
    <t>https://www.aninews.in/news/national/general-news/3-ifs-officers-test-negative-for-coronavirus-ukhand-cm20200327232226/</t>
  </si>
  <si>
    <t>AP-P90</t>
  </si>
  <si>
    <t>This should bring active cases from 5 to 2.</t>
  </si>
  <si>
    <t>Ajmer - 1, Bhilwara 1</t>
  </si>
  <si>
    <t>1 male and 1 female</t>
  </si>
  <si>
    <t>https://twitter.com/ANI/status/1243762557355053059</t>
  </si>
  <si>
    <t>18 entries</t>
  </si>
  <si>
    <t>18 more patients when matched with MOHFW</t>
  </si>
  <si>
    <t>AP-P110</t>
  </si>
  <si>
    <t>https://www.google.com/amp/s/www.indiatoday.in/amp/india/story/novel-coronavirus-covid19-march28-confirmed-positive-cases-deaths-india-usa-italy-spain-china-latest-news-update-1660586-2020-03-28</t>
  </si>
  <si>
    <t>https://twitter.com/newsnation_24/status/1243766372087164928?s=19</t>
  </si>
  <si>
    <t>AP-P58</t>
  </si>
  <si>
    <t>Please correct total cases as 159. Its showing 162 which is incorrect</t>
  </si>
  <si>
    <t>Patient visited patient friend(travelled from Oman) who was admitted in hospital Jaipur</t>
  </si>
  <si>
    <t>https://twitter.com/PIBJaipur/status/1243564021409710082?s=19        http://epaper.patrika.com/m5/2612027/Rajasthan-Patrika-Jaipur/Rajasthan-Patrika-Jaipur#page/3/1</t>
  </si>
  <si>
    <t>From Futa Khura Of Ramganj in Jaipur</t>
  </si>
  <si>
    <t xml:space="preserve">Employee of Corono positive patient </t>
  </si>
  <si>
    <t>Press release by Collector Office</t>
  </si>
  <si>
    <t>Employee of Corona positive patient</t>
  </si>
  <si>
    <t>Press release by Collector office</t>
  </si>
  <si>
    <t>Coronavirus positive cases found in the state today - a 23-year-old man in Ajmer, who travelled to Punjab</t>
  </si>
  <si>
    <t>Rajasthan Health Dept. And Times of India</t>
  </si>
  <si>
    <t>Patient travelled with patient friend(returned from London) in a cab from Delhi to Jodhpur</t>
  </si>
  <si>
    <t xml:space="preserve">https://twitter.com/PIBJaipur/status/1243564021409710082?s=19       http://epaper.patrika.com/m5/2612017/Rajasthan-Patrika-Jodhpur/Rajasthan-Patrika-Jodhpur#page/2/1 </t>
  </si>
  <si>
    <t>https://twitter.com/ANI/status/1243762557355053059?s=20</t>
  </si>
  <si>
    <t>AP-P59</t>
  </si>
  <si>
    <t>2 new cases in rajasthan. Total 52</t>
  </si>
  <si>
    <t>2 Coronavirus positive cases found in the state today - a 23-year-old man in Ajmer, who travelled to Punjab and a 21-year-old woman in Bhilwara. Total number of positive cases in the state now rises to 52: Rajasthan Health Department</t>
  </si>
  <si>
    <t>Rajasthan Health Dept, Times of India</t>
  </si>
  <si>
    <t>Return from westindies</t>
  </si>
  <si>
    <t>https://twitter.com/NHM_TN/status/1243778578208010241?s=19</t>
  </si>
  <si>
    <t>Return from UK</t>
  </si>
  <si>
    <t>AP-P64</t>
  </si>
  <si>
    <t>https://www.google.com/url?q=https://www.mohfw.gov.in/&amp;sa=D&amp;ust=1585379292183000&amp;usg=AFQjCNENMMjPu2w-VZOIVy8FpUvI9XKaQg</t>
  </si>
  <si>
    <t>AP-P65</t>
  </si>
  <si>
    <t>https://hindi.news18.com/news/rajasthan/jaipur-covid-19-epidemic-spread-in-10-districts-of-rajasthan-number-of-positive-patient-become-52-rjsr-2967694.html</t>
  </si>
  <si>
    <t>AP-P66</t>
  </si>
  <si>
    <t>Check in Remark</t>
  </si>
  <si>
    <t>Correct number of confirmed patients in Ahmedabad is 18, Mehshana-1, surat-7, Gandhinagar-8, kutch-1, Bhavnagar-1, Vadodara-9, Rajkot-8</t>
  </si>
  <si>
    <t>News 18 Gujarati,Abp Asmita,and other Emedia</t>
  </si>
  <si>
    <t>Ahmedabad 18
Vadodara 9
Rajkot 8
Gandhinagar 8
Surat 7
Bhavnagar 1
Kaccha 1
Mehsana 1</t>
  </si>
  <si>
    <t>https://jccu2.app.goo.gl/thY3VdZqd7cBqpF76</t>
  </si>
  <si>
    <t>Remove unknown and update all the numbers for cities</t>
  </si>
  <si>
    <t xml:space="preserve">Maharashtra </t>
  </si>
  <si>
    <t>Correct your Maharastra figures</t>
  </si>
  <si>
    <t>https://mobile.twitter.com/rajeshtope11/status/1243778470087462913</t>
  </si>
  <si>
    <t>AP-P67</t>
  </si>
  <si>
    <t>It's offical statement by Maharashtra govt -
The current count of COVID19 patients in the state of Maharashtra is 159. 
Yesterday,  Mumbai 05 &amp; Nagpur 01,  such 06 people have been identified as positive.Till date 28 people from these have been recovered and are discharged from the respective hospitals</t>
  </si>
  <si>
    <t>Daily press conference by Gujarat govt by Jayanti Ravi</t>
  </si>
  <si>
    <t>Travelled from West indies</t>
  </si>
  <si>
    <t>https://twitter.com/Vijayabaskarofl/status/1243779585004597248?s=19</t>
  </si>
  <si>
    <t>Test</t>
  </si>
  <si>
    <t>AP-P68</t>
  </si>
  <si>
    <t xml:space="preserve">Came from Dubai on 21st March
</t>
  </si>
  <si>
    <t>AP-P69</t>
  </si>
  <si>
    <t>https://twitter.com/PTI_News/status/1243791509092061184?s=19</t>
  </si>
  <si>
    <t>https://www.twentyfournews.com/</t>
  </si>
  <si>
    <t>Travel History of Delhi. Returned from Delhi on 08Mar</t>
  </si>
  <si>
    <t>Came in contact with 1 POLICE ASI and ASI came in contact with 13 other POLICEMEN. All kept in quarantine.</t>
  </si>
  <si>
    <t xml:space="preserve">Kochi </t>
  </si>
  <si>
    <t xml:space="preserve">He came from Dubai.. His native place is chullikal mattancheri </t>
  </si>
  <si>
    <t>https://www.manoramaonline.com/news/latest-news/2020/03/28/covid-death-kerala.html</t>
  </si>
  <si>
    <t xml:space="preserve">Reporting 1st death in kerala </t>
  </si>
  <si>
    <t>ERNAKULAM</t>
  </si>
  <si>
    <t>DUBAI</t>
  </si>
  <si>
    <t>ASIANET</t>
  </si>
  <si>
    <t>Returned from Dubai.Admitted to Kochi govt hospital on March 22.</t>
  </si>
  <si>
    <t>AP-P70</t>
  </si>
  <si>
    <t>https://www.theweek.in/news/india/2020/03/28/coronavirus-india-sees-highest-single-day-rise-as-total-cases-touch-873.html</t>
  </si>
  <si>
    <t>The patient was of high-risk category as he was a cardiac patient</t>
  </si>
  <si>
    <t>https://www.manoramanews.com/news/breaking-news/2020/03/28/kerala-first-covid-death-kalamassery-medical-collage-hospital.amp.html?__twitter_impression=true</t>
  </si>
  <si>
    <t>Patient travelled from dubai</t>
  </si>
  <si>
    <t>Gok Direct App from government of kerala</t>
  </si>
  <si>
    <t xml:space="preserve">Ernakulam </t>
  </si>
  <si>
    <t>Travelled to Umrah and returned via Dubai</t>
  </si>
  <si>
    <t>Malayala Manorana</t>
  </si>
  <si>
    <t>AP-P71</t>
  </si>
  <si>
    <t>https://www.businessinsider.in/india/news/coranavirus-cases-in-kerala-news-and-updates/amp_articleshow/74775194.cms?upcache=2&amp;__twitter_impression=true</t>
  </si>
  <si>
    <t>kochi</t>
  </si>
  <si>
    <t>https://twitter.com/ANI/status/1243793409761882112?s=20</t>
  </si>
  <si>
    <t>AP-P75</t>
  </si>
  <si>
    <t>1 st death in Kerala</t>
  </si>
  <si>
    <t xml:space="preserve">Came from Dubai </t>
  </si>
  <si>
    <t xml:space="preserve">കേരളത്തിൽ കോവിഡ് മരണം 
എറണാകുളത്ത് ചികിത്‌സയിലിരുന്ന 69 വയസുകാരനാണ് കോവിഡ് 19 ബാധിച്ച് മരിച്ചത്. ദുബായിൽ നിന്ന് എത്തിയ അദ്ദേഹത്തെ കടുത്ത ന്യുമോണിയ ലക്ഷണങ്ങളുമായാണ് മാർച്ച് 22ന് ആശുപത്രിയിൽ പ്രവേശിപ്പിച്ചത്. കടുത്ത ഹൃദ്രോഗത്തിനും ഉയർന്ന രക്തസമ്മർദ്ദത്തിനും ചികിത്‌സയിലായിരുന്ന ഇദ്ദേഹം നേരത്തെ ബൈപ്പാസ് ശസ്ത്രക്രിയയ്ക്കും വിധേയനായിരുന്നു. വെന്റിലേറ്ററിലായിരുന്ന ഇദ്ദേഹം 28ന് രാവിലെ 8 മണിക്കാണ് മരിച്ചത്. </t>
  </si>
  <si>
    <t>https://twitter.com/ANI/status/1243793409761882112</t>
  </si>
  <si>
    <t>https://www.aninews.in/news/national/general-news/rajasthan-covid-19-tally-reaches-52-with-two-new-cases20200328114439</t>
  </si>
  <si>
    <t>AP-P76</t>
  </si>
  <si>
    <t>https://www.bhaskar.com/local/rajasthan/jaipur/news/jaipur-coronavirus-outbreak-live-corona-virus-positive-cases-in-rajasthan-jaipur-jodhpur-kota-ajmer-udaipur-alwar-sikar-covid-19-cases-death-toll-latest-news-and-updates-127064415.html</t>
  </si>
  <si>
    <t>ariyalur</t>
  </si>
  <si>
    <t>infected in chennai velachery travelled in train to ariyalur</t>
  </si>
  <si>
    <t>https://www.newindianexpress.com/states/tamil-nadu/2020/mar/27/25-year-old-woman-working-at-chennai-mall-tests-positive-for-covid-19-in-ariyalur-2122340.html</t>
  </si>
  <si>
    <t>All the three cases were reported from Rajkot i Gujarat. One of them is a 37-year-old man who had returned from China in January, while other two, a 39-year-old man and 33-year-old women, had no foreign travel history, said principal health secretary.</t>
  </si>
  <si>
    <t>https://www.google.com/amp/s/www.indiatoday.in/amp/india/story/coronavirus-india-with-new-cases-total-confirmed-cases-mounts-gujarat-1660530-2020-03-27</t>
  </si>
  <si>
    <t>AP-P77</t>
  </si>
  <si>
    <t>I think it is in your unknown cases 
I only just want to help you all 
Thank you</t>
  </si>
  <si>
    <t>no travel history</t>
  </si>
  <si>
    <t>Karnataka has 75 cases</t>
  </si>
  <si>
    <t>TV9, public tv</t>
  </si>
  <si>
    <t>https://www.indiatoday.in/amp/india/story/bihar-ward-boy-of-private-hospital-in-patna-tests-positive-for-coronavirus-1660247-2020-03-27</t>
  </si>
  <si>
    <t>Kankavli , Sindhudurg</t>
  </si>
  <si>
    <t>Travelled from Mangalore express</t>
  </si>
  <si>
    <t>https://www-loksatta-com.cdn.ampproject.org/v/s/www.loksatta.com/maharashtra-news/coronavirus-first-patient-in-sindhudurg-admitted-in-hospital-sgy-87-2116778/lite/?usqp=mq331AQQKAGYAfuv6KC8pOerD7ABIA%3D%3D&amp;amp_js_v=a2&amp;amp_gsa=1#referrer=https://www.google.com</t>
  </si>
  <si>
    <t>AP-P78</t>
  </si>
  <si>
    <t xml:space="preserve">Network 18 </t>
  </si>
  <si>
    <t>Network 18</t>
  </si>
  <si>
    <t>AP-P79</t>
  </si>
  <si>
    <t xml:space="preserve">Total number of case in maharashtra 180 ..mohfw website </t>
  </si>
  <si>
    <t xml:space="preserve">Went to Spain </t>
  </si>
  <si>
    <t>https://www.facebook.com/1464220630511616/posts/2536949309905404/</t>
  </si>
  <si>
    <t xml:space="preserve">NAGPUR </t>
  </si>
  <si>
    <t>Lokmat news</t>
  </si>
  <si>
    <t>Mumbai, Nagpur</t>
  </si>
  <si>
    <t>2 positive cases from nagpur were in contact with a previously tested positive case.</t>
  </si>
  <si>
    <t>http://www.ptinews.com/news/11339116_COVID-19--Maha-tally-now-160-as-seven-more-test-positive.html</t>
  </si>
  <si>
    <t>https://twitter.com/ANI/status/1245233224483135488</t>
  </si>
  <si>
    <t>https://timesofindia.indiatimes.com/india/coronavirus-in-india-live-updates-covid-19-cases-rise-to-873-in-india-death-toll-stands-at-19/liveblog/74855953.cms</t>
  </si>
  <si>
    <t>https://twitter.com/sanjayjavin/status/1245243837112414208</t>
  </si>
  <si>
    <t>Person lives in diggi bazar ajmer .Had family of 20 people.</t>
  </si>
  <si>
    <t>https://www.facebook.com/231363370378362/posts/1530836317097721/</t>
  </si>
  <si>
    <t>The news came in news headlines on zeerajasthan tv.</t>
  </si>
  <si>
    <t xml:space="preserve">Unavailable </t>
  </si>
  <si>
    <t>Case sheet, SVBP hospital</t>
  </si>
  <si>
    <t>Nursing staff of emergency in bangar hospital</t>
  </si>
  <si>
    <t>http://hmfw.ap.gov.in/carona_info.aspx#c1</t>
  </si>
  <si>
    <t>Contact of a positive case of Ludhiana</t>
  </si>
  <si>
    <t>https://twitter.com/kbssidhu1961/status/1245178482092429313</t>
  </si>
  <si>
    <t>Coronavirus | Kerala registers first COVID-19 death: https://www.thehindu.com/news/cities/Kochi/coronavirus-kerala-registers-first-covid-19-death/article31190635.ece</t>
  </si>
  <si>
    <t>KA-P102</t>
  </si>
  <si>
    <t>https://epaper.bhaskar.com/indore/129/28032020/mpcg/1/</t>
  </si>
  <si>
    <t xml:space="preserve">Corona posotive cases update in indore, now 19 positive, </t>
  </si>
  <si>
    <t>https://twitter.com/PTI_News/status/1243826073030156288?s=19</t>
  </si>
  <si>
    <t>KA-P103</t>
  </si>
  <si>
    <t>4 people test positive for COVID-19 in Rajasthan; total number rises to 54: Officials</t>
  </si>
  <si>
    <t>Pharma company employee</t>
  </si>
  <si>
    <t>As per covid tracker Positive cases in Rajasthan is 52 but as per PTI its 54. Pls do the needfull</t>
  </si>
  <si>
    <t>KA-P104</t>
  </si>
  <si>
    <t>Total 54 cases in Rajasthan</t>
  </si>
  <si>
    <t>https://twitter.com/gnnnewsjk/status/1243825195946737664</t>
  </si>
  <si>
    <t>KA-P105</t>
  </si>
  <si>
    <t>total case 27 in J&amp;K</t>
  </si>
  <si>
    <t>Contact of KA-P103</t>
  </si>
  <si>
    <t>P1716</t>
  </si>
  <si>
    <t>Total case 27 in J&amp;K</t>
  </si>
  <si>
    <t>Total case in J&amp; K 27</t>
  </si>
  <si>
    <t>https://twitter.com/kbssidhu1961/status/1245259345765347329</t>
  </si>
  <si>
    <t>Total 27 in J&amp;k</t>
  </si>
  <si>
    <t>Total 27 case in J&amp;k</t>
  </si>
  <si>
    <t>https://twitter.com/ANI/status/1243830123524009985?s=19</t>
  </si>
  <si>
    <t>Went to Delhi and returned on 14th march</t>
  </si>
  <si>
    <t>https://www.siasat.com/corona-1-confirmed-dabeerpura-2-suspects-found-new-city-1865975/</t>
  </si>
  <si>
    <t>https://twitter.com/kansalrohit69/status/1243830308102787072?s=19</t>
  </si>
  <si>
    <t>7 cases</t>
  </si>
  <si>
    <t>https://twitter.com/kansalrohit69/status/1243830308102787072?s=20</t>
  </si>
  <si>
    <t>https://twitter.com/ANI/status/1245277405884715008</t>
  </si>
  <si>
    <t>Srinagar and bandipora</t>
  </si>
  <si>
    <t>https://twitter.com/kansalrohit69/status/1243830308102787072</t>
  </si>
  <si>
    <t>https://twitter.com/PTI_News/status/1245280285081493504</t>
  </si>
  <si>
    <t>7 new cases tested positive</t>
  </si>
  <si>
    <t>Wrong data. Please change confirmed cases to 74</t>
  </si>
  <si>
    <t>https://twitter.com/GetNewsd/status/1243836348693221376?s=19</t>
  </si>
  <si>
    <t>Total cases 74 instead of 85</t>
  </si>
  <si>
    <t>Chikkabalkapura Karnataka state showing two times</t>
  </si>
  <si>
    <t>Correction required chikkabalkapura</t>
  </si>
  <si>
    <t>Chikkabalkapura in Karnataka state showing two times in list</t>
  </si>
  <si>
    <t>Correction. Chikkabalkapura Karnataka state</t>
  </si>
  <si>
    <t>Please correct and update</t>
  </si>
  <si>
    <t>PTI News</t>
  </si>
  <si>
    <t>5 cases</t>
  </si>
  <si>
    <t>Patient is from Rajasthan</t>
  </si>
  <si>
    <t>Ntv news</t>
  </si>
  <si>
    <t>Patient travelled to UK</t>
  </si>
  <si>
    <t>https://www.haribhoomi.com/chhattisgarh/one-more-corona-positive-patient-found-in-raipur-total-7-322994</t>
  </si>
  <si>
    <t>Hyderabad: Six in a family at old city test positive for Covid-19  https://telanganatoday.com/hyderabad-six-in-a-family-at-old-city-test-positive-for-covid-19/amp</t>
  </si>
  <si>
    <t>New case in uttarakhand</t>
  </si>
  <si>
    <t>http://uttarakhandpost.com/one-more-person-tests-corona-virus-positive-in-uttarakhand/</t>
  </si>
  <si>
    <t>Manager of the yesterday found corona positive person and his daughter</t>
  </si>
  <si>
    <t>Indiatoday</t>
  </si>
  <si>
    <t>It is confirmed</t>
  </si>
  <si>
    <t>Patient travelled from Maharashtra</t>
  </si>
  <si>
    <t>https://www.google.com/amp/s/www.amarujala.com/amp/photo-gallery/uttar-pradesh/meerut/bulandshahr-man-had-these-symptoms-before-he-found-corona-virus-positive</t>
  </si>
  <si>
    <t>Contacts of first positive in Ramganj</t>
  </si>
  <si>
    <t>https://twitter.com/PIBJaipur/status/1245288412954779649</t>
  </si>
  <si>
    <t>Reported in Meerut, hometown Khurja</t>
  </si>
  <si>
    <t>https://twitter.com/TabeenahAnjum/status/1245389528925237248</t>
  </si>
  <si>
    <t xml:space="preserve">RAIPUR </t>
  </si>
  <si>
    <t>Found in Shivanand nagar</t>
  </si>
  <si>
    <t>https://www.firstpost.com/health/coronavirus-outbreak-over-5500-in-surat-asked-to-observe-home-isolation-after-worker-in-textile-martket-tests-positive-8190821.html , https://m.economictimes.com/news/politics-and-nation/six-more-test-coronavirus-positive-in-gujarat-count-now-53/articleshow/74858224.cms</t>
  </si>
  <si>
    <t>Your district tally is not matching with actual cases as in Ahmedabad - 18, Vadodara -9, Surat - 7, Rajkot&amp; Gandhinagar - 8 each, Kutch/Mehsana/Bhavanagar- 1 each</t>
  </si>
  <si>
    <t>Kindly correct total no in the Maharashtra, As Per Mohfw, 177 plus 3</t>
  </si>
  <si>
    <t>traveled from uk</t>
  </si>
  <si>
    <t>https://munaadi.com/breaking-news-munaadi-rajy-me-paya-gaya-ek-or-corona-ka-marijcg-me-mrijo-ki-sankhya-badhkar-7-hui-videsh-se-lauta-tha-yuwak/#.Xn8omGdRFSc.whatsapp</t>
  </si>
  <si>
    <t>UK</t>
  </si>
  <si>
    <t>https://lalluram.com/new-corona-positive-case-found-in-raipur-number-rises-to-7-in-chhattisgarh/</t>
  </si>
  <si>
    <t>7th case in Cg</t>
  </si>
  <si>
    <t>Travel History of UK</t>
  </si>
  <si>
    <t>7th case of CG state</t>
  </si>
  <si>
    <t>BALMER</t>
  </si>
  <si>
    <t>https://www.google.com/url?sa=t&amp;rct=j&amp;q=&amp;esrc=s&amp;source=web&amp;cd=3&amp;cad=rja&amp;uact=8&amp;ved=2ahUKEwjWg6Ldh73oAhUuIbcAHWXeCYUQ0PADMAJ6BAgKEAk&amp;url=https%3A%2F%2Fwww.thehindu.com%2Fnews%2Fnational%2Fother-states%2Ffive-new-covid-19-positive-cases-one-death-in-rajasthan%2Farticle31176992.ece&amp;usg=AOvVaw0znGNePrJ1GPIMZ3R9dyUY</t>
  </si>
  <si>
    <t>Verified by Health Minister of state</t>
  </si>
  <si>
    <t>Patient travelled to uk</t>
  </si>
  <si>
    <t xml:space="preserve">Observation from RAW DATA </t>
  </si>
  <si>
    <t xml:space="preserve">Does not seem to be Domestic worker of P137. PLEASE VERIFY </t>
  </si>
  <si>
    <t>Came from london</t>
  </si>
  <si>
    <t>Zee cg news</t>
  </si>
  <si>
    <t>After this there are 7 cases in Chhattisgarh till now</t>
  </si>
  <si>
    <t>https://twitter.com/ngpnmc/status/1243844814443032576?s=09</t>
  </si>
  <si>
    <t>https://glibs.in/m/MISC/Corona-found-fourth-positive-Raipur-it-was-also-returned-from-London-91281.html</t>
  </si>
  <si>
    <t>https://telanganatoday.com/hyderabad-six-in-a-family-at-old-city-test-positive-for-covid-19/amp</t>
  </si>
  <si>
    <t>Travelled back from UK</t>
  </si>
  <si>
    <t>https://www.bhaskar.com/local/chhattisgarh/raipur/news/raipur-coronavirus-latest-alert-covid-19-cases-detected-in-chhattisgarh-who-retruns-from-uk-127064717.html?utm_campaign=social_share&amp;utm_source=whatsapp.com&amp;utm_medium=browser</t>
  </si>
  <si>
    <t xml:space="preserve">All over Maharashtra </t>
  </si>
  <si>
    <t>I am sharing state wise/district wise patient report released by goverment. Please correct your data which may help people to take necessary action</t>
  </si>
  <si>
    <t>https://www.mohfw.gov.in/pdf/DistrictWiseList324.pdf</t>
  </si>
  <si>
    <t>I would also like to join your team for collecting data about confirmed cases.</t>
  </si>
  <si>
    <t>Travel history to Punjab</t>
  </si>
  <si>
    <t>https://www.google.co.in/amp/s/m.economictimes.com/news/politics-and-nation/4-more-test-positive-for-covid-19-in-rajasthan-number-of-cases-touches-54/amp_articleshow/74861217.cms</t>
  </si>
  <si>
    <t>1 confirmed case in Ajmer and remaining in bhilwara</t>
  </si>
  <si>
    <t>https://t.co/5onEH7mzUb</t>
  </si>
  <si>
    <t>No travel history abroad but travelled to khajuraho</t>
  </si>
  <si>
    <t>https://f87kg.app.goo.gl/vWr5gjndc68FZ7aT7</t>
  </si>
  <si>
    <t>Indian man</t>
  </si>
  <si>
    <t>avtardevda5@gmail.com</t>
  </si>
  <si>
    <t>https://www.patrika.com/bhilai-news/another-suspected-patient-of-corona-virus-was-found-in-chhattisgarh-5867168/</t>
  </si>
  <si>
    <t xml:space="preserve">News 18 bihar jharkhand and RMRI patna confirmed </t>
  </si>
  <si>
    <t>https://www.facebook.com/100001810531596/posts/3592758617461121/</t>
  </si>
  <si>
    <t>Don't knw , not cleared</t>
  </si>
  <si>
    <t>आज 2 संक्रमितों की जान गई: केरल में 69 साल के व्यक्ति और गुजरात में 46 साल की महिला ने दम तोड़ा https://f87kg.app.goo.gl/ckf6Q6PD3afZfL9P7 ऐसी ही ताज़ातरीन खबरों के लिए डाउनलोड करें https://play.google.com/store/apps/details?id=com.ak.ta.dainikbhaskar.activity</t>
  </si>
  <si>
    <t>आज 2 संक्रमितों की जान गई: केरल में 69 साल के व्यक्ति और गुजरात में 46 साल की महिला ने दम तोड़ा
https://f87kg.app.goo.gl/ckf6Q6PD3afZfL9P7
ऐसी ही ताज़ातरीन खबरों के लिए डाउनलोड करें
https://play.google.com/store/apps/details?id=com.ak.ta.dainikbhaskar.activity</t>
  </si>
  <si>
    <t>There are 5 patients in total</t>
  </si>
  <si>
    <t>The family travelled via Rajdhani express to sealdah(kolkata) then used a local train to go attend a marriage and today they registerd themselves in the Beleghata I.D. hospital. Among the 5 people , 1 is a 6 month old baby.</t>
  </si>
  <si>
    <t>My neighbour working in Beleghata I.D. plus ot is all over the news channels now.</t>
  </si>
  <si>
    <t>Contact with an infected person who is now deceased</t>
  </si>
  <si>
    <t>https://www.bhaskar.com/local/bihar/2</t>
  </si>
  <si>
    <t>https://hindi.news18.com/news/bihar/patna-one-test-positive-for-coronavirus-in-bihar-total-number-of-cases-in-state-rise-to-10-nodvkj-2968651.html</t>
  </si>
  <si>
    <t>@PTI_News</t>
  </si>
  <si>
    <t>Patient student from london</t>
  </si>
  <si>
    <t>Direct from parents</t>
  </si>
  <si>
    <t>Official announced by local authorities</t>
  </si>
  <si>
    <t>CHIRALA, PRAKASHAM District</t>
  </si>
  <si>
    <t>I am in local area... Collector visit is in progress</t>
  </si>
  <si>
    <t>Aged couple both male and female are tested positive</t>
  </si>
  <si>
    <t>Asianet News</t>
  </si>
  <si>
    <t>Trivandrum -2, kollam-1, palakkad-1, malappuram-1, kasarkod-1</t>
  </si>
  <si>
    <t>GoK direct Kerala gov app</t>
  </si>
  <si>
    <t>No travel history, worked in Noida Sector 135 fire and safety firm.</t>
  </si>
  <si>
    <t>Colleague.</t>
  </si>
  <si>
    <t xml:space="preserve">Chirala Prakasham District </t>
  </si>
  <si>
    <t>Travelled to dubai</t>
  </si>
  <si>
    <t>I am localite of area, collector visit is in progress</t>
  </si>
  <si>
    <t>Couple travelled back from dubai. Both are aged</t>
  </si>
  <si>
    <t>Palakad</t>
  </si>
  <si>
    <t>Hospital Staff</t>
  </si>
  <si>
    <t>https://www.bhaskar.com/local/bihar/patna/news/bihar-positive-coronavirus-cases-in-patna-gaya-bhagalpur-muzaffarpur-covid-19-cases-death-toll-latest-news-and-updates-127064740.html</t>
  </si>
  <si>
    <t xml:space="preserve">Total 10 </t>
  </si>
  <si>
    <t>Arul</t>
  </si>
  <si>
    <t>Doctor, Died on Friday</t>
  </si>
  <si>
    <t>https://twitter.com/PTI_News/status/1243879430071578624</t>
  </si>
  <si>
    <t>Safdarjung Hospital Doctor posted in COVID19 Unit</t>
  </si>
  <si>
    <t>https://twitter.com/PTI_News/status/1245287416153264129</t>
  </si>
  <si>
    <t>https://npg.news/corona-big-breaking-one-more-corona-positive-patient-found-in-raipur-number-of-patients-increased-in-the-capital-4-total-number-increased-in-the-state-so-far-7/</t>
  </si>
  <si>
    <t>Safdarjung Hospital Doctor (PG Student); Foreign travel history</t>
  </si>
  <si>
    <t>http://www.epaper.eisamay.com/Details.aspx?id=56304&amp;boxid=50830</t>
  </si>
  <si>
    <t>https://covid19.telangana.gov.in/wp-content/uploads/2020/04/Telangana-Health-Department-Press-Note-31-March.pdf</t>
  </si>
  <si>
    <t>South Kolkata</t>
  </si>
  <si>
    <t>Health Minister Telangana</t>
  </si>
  <si>
    <t>Today's new Cases are 6</t>
  </si>
  <si>
    <t>Suburban of Kolkata</t>
  </si>
  <si>
    <t>Kindy Correct Dist Names</t>
  </si>
  <si>
    <t xml:space="preserve">Kindly check distt names </t>
  </si>
  <si>
    <t>Kindly Check distt wise data of Karnatak</t>
  </si>
  <si>
    <t>No source needed</t>
  </si>
  <si>
    <t>Kindly check district wise data error in Karnatak and other states, it is wrong due to same distt name written differently
In Punjab out of three unknown cases 1 will be in Ludhiana distt source cova app by punjab govt</t>
  </si>
  <si>
    <t>63 yr old patient died in Mumbai Hospital</t>
  </si>
  <si>
    <t>https://swarajyamag-com.cdn.ampproject.org/v/s/swarajyamag.com/amp/story/insta%2Fcoronavirus-india-reports-5th-death-due-to-covid-19-as-63-year-old-man-dies-in-maharashtra-cases-at-324?usqp=mq331AQFKAGwASA%3D&amp;amp_js_v=0.1#aoh=15854000954929&amp;amp_ct=1585400605857&amp;referrer=https%3A%2F%2Fwww.google.com&amp;amp_tf=From%20%251%24s</t>
  </si>
  <si>
    <t>5th death not yet updated in your website. Kindly update this 5th death of Maharashtra</t>
  </si>
  <si>
    <t xml:space="preserve">Kottayam, trivandrum, ernanuklm </t>
  </si>
  <si>
    <t xml:space="preserve">4 patients recoverd today..  Ie, 1 from trivandrum, 2 from kottayam and 1 from ernakulam </t>
  </si>
  <si>
    <t xml:space="preserve">https://www.manoramaonline.com/news/latest-news/2020/03/28/cm-pinarayi-vijayan-press-meet-covid-19.html.   </t>
  </si>
  <si>
    <t>Source :Press meet cheif minister...  Hence active cases is 165</t>
  </si>
  <si>
    <t>https://mobile.twitter.com/GujHFWDept/status/1243849364553990145</t>
  </si>
  <si>
    <t>6 confirmed cases and a death</t>
  </si>
  <si>
    <t>https://twitter.com/Paul_Oommen/status/1243886617950994434</t>
  </si>
  <si>
    <t xml:space="preserve">TV9 news </t>
  </si>
  <si>
    <t xml:space="preserve">Went to a marriage ceremony party of a close relative's son on 13/03/2020 in Egra, East Medinipure. Probably contracted at the party where some invitees are from Singapore, America. NRI invitees have left the country. </t>
  </si>
  <si>
    <t>https://www.anandabazar.com/state/corona-in-west-bengal-physical-conditon-of-nayabad-s-old-man-is-very-critical-1.1128346</t>
  </si>
  <si>
    <t xml:space="preserve">NAYABAD is suburban of Kolkata </t>
  </si>
  <si>
    <t>Patient is from BSF</t>
  </si>
  <si>
    <t>https://www.bhaskar.com/local/mp/gwalior/news/coronavirus-suspected-patient-found-in-madhya-pradesh-mp-gwalior-bsf-jawan-reported-positive-127064710.html</t>
  </si>
  <si>
    <t>https://twitter.com/ANI/status/1245314130992484352</t>
  </si>
  <si>
    <t>Khairtabad</t>
  </si>
  <si>
    <t>Times now</t>
  </si>
  <si>
    <t>Hyderabad - Old City</t>
  </si>
  <si>
    <t>Total 6 members from one Family. One is passed away 74 yrs old man</t>
  </si>
  <si>
    <t>Health Minister Telangana (Etela Rajender)</t>
  </si>
  <si>
    <t>1 person died. Age 74. He was taken treatmentment in Globel Hospital. After death TS Govt. find out Corona +Ve.
Also tested his family too. TS Govt. found +Ve in entire family (another 5 members in family)
Total cases in Telangana 65 as of now. 
First Death case found in Telangana in Global Hospital.
Suggestions: Just display The Updated Date and Time stamp instead of minutes.
Thank you</t>
  </si>
  <si>
    <t xml:space="preserve">6 members from same family one is died in Global Hospital </t>
  </si>
  <si>
    <t>Telanga Health Minester,  E. Rajender</t>
  </si>
  <si>
    <t>6people from same family in pathabasthi area, hyderabad, telangana dist got positive anounced in tv9</t>
  </si>
  <si>
    <t>https://youtu.be/7QX8GaxhzXk</t>
  </si>
  <si>
    <t>6new confirmed case, total cases 65 in telanaga</t>
  </si>
  <si>
    <t>Patient travelled back from the UK</t>
  </si>
  <si>
    <t>https://www.bhaskar.com/amp/local/chhattisgarh/raipur/news/raipur-coronavirus-latest-alert-covid-19-cases-detected-in-chhattisgarh-who-retruns-from-uk-127064717.html</t>
  </si>
  <si>
    <t>Patient's wife and son returned from Germany</t>
  </si>
  <si>
    <t>Uk</t>
  </si>
  <si>
    <t>https://twitter.com/PTI_News/status/1243893271971037185?s=19</t>
  </si>
  <si>
    <t xml:space="preserve">Waiting for city confirmation </t>
  </si>
  <si>
    <t>Sakshi media and confirmed by health minister of telangana</t>
  </si>
  <si>
    <t>Vanaras</t>
  </si>
  <si>
    <t>UAE</t>
  </si>
  <si>
    <t>https://twitter.com/bstvlive/status/1243895386940432385?s=19</t>
  </si>
  <si>
    <t>https://telanganatoday.com/telangana-reports-first-coronavirus-death/amp</t>
  </si>
  <si>
    <t>https://twitter.com/ANI/status/1243896303781740550?s=19</t>
  </si>
  <si>
    <t>https://twitter.com/Vijayabaskarofl/status/1243896326128992257?s=19</t>
  </si>
  <si>
    <t>https://twitter.com/ishalthakare/status/1243886430130143234?s=19</t>
  </si>
  <si>
    <t>https://www.google.com/amp/s/telanganatoday.com/telangana-reports-first-coronavirus-death/amp</t>
  </si>
  <si>
    <t>Nampally</t>
  </si>
  <si>
    <t>Went to Delhi for an event</t>
  </si>
  <si>
    <t>https://t.co/W84zUCs37p?amp=1</t>
  </si>
  <si>
    <t>Patient travelled from Dubai 20 day ago</t>
  </si>
  <si>
    <t>Abp asmita News channel</t>
  </si>
  <si>
    <t>Telangana Health Minester - Eetela Rajendher</t>
  </si>
  <si>
    <t>He died in Global Hospital Hyderabad. After death found Corona Possitive.</t>
  </si>
  <si>
    <t>Corona positive Patient died in hyderabad, telanaga dist. It is the first death case in telanaga. Announced in news fews minutes ago and i shared link of it</t>
  </si>
  <si>
    <t>https://youtu.be/-K-KxplBkBU</t>
  </si>
  <si>
    <t>Lokamat news Channel</t>
  </si>
  <si>
    <t>Tweet from Pune Mayor: https://twitter.com/mohol_murlidhar/status/1243895348889899010?s=19</t>
  </si>
  <si>
    <t>4 from Pune. Same family. Man, wife, father and Mother. Tweeted by Pune Mayor.</t>
  </si>
  <si>
    <t>Zee 24 kalak</t>
  </si>
  <si>
    <t>Kurnool, Prakasham districts</t>
  </si>
  <si>
    <t>1positive case in kurnool, 2positive cases in prakasham districts of andhrapradesh announced in 10tv few minuted ago. Please refer link of the news</t>
  </si>
  <si>
    <t>https://youtu.be/PBXItoGdmis</t>
  </si>
  <si>
    <t>https://www.google.com/amp/s/www.indiatoday.in/amp/india/story/coronavirus-india-telangana-reports-first-covid-19-death-1660766-2020-03-28</t>
  </si>
  <si>
    <t>First Death in Telangana</t>
  </si>
  <si>
    <t>https://twitter.com/rifatabdullahh/status/1243895927699464193?s=09</t>
  </si>
  <si>
    <t>He is a reputed journalist. He doesn't upload fake things</t>
  </si>
  <si>
    <t>Thiruvananthapuram, Kottayam</t>
  </si>
  <si>
    <t>സംസ്ഥാനത്ത് ഇന്ന് പുതിയ 6 കോവിഡ് 19 കേസുകൾ സ്ഥിരീകരിച്ചെന്ന് മുഖ്യമന്ത്രി പിണറായി വിജയൻ അറിയിച്ചു.  തിരുവനന്തപുരം ജില്ലയിൽ 2 പേർക്കും, കൊല്ലം, പാലക്കാട്, മലപ്പുറം, കാസർകോട് ജില്ലകളിൽ ഓരോരുത്തർക്ക് വീതവുമാണ് രോഗം സ്ഥിരീകരിച്ചത്.  ഇന്ന് ഒരു വിദേശിയടക്കം 4 പേർക്ക് രോഗം ഭേദമായി.  സംസ്ഥാനത്ത് ആകെ 1,34,370 പേർ നിരീക്ഷണത്തിൽ. വീടുകളിൽ നിരീക്ഷണത്തിലുള്ളത് 1,33,750 പേരാണ്. ആശുപത്രികളിൽ 620 പേരാണ് നിരീക്ഷണത്തിലുള്ളത്.  ഇന്ന് 148 പേരെ ആശുപത്രിയിൽ പ്രവേശിപ്പിച്ചു.  ആകെ ചികിത്സയിലുള്ളത് 165 പേർ.  കോവിഡ് ബാധിച്ച് മരിച്ച എറണാകുളം ചുള്ളിക്കൽ സ്വദേശിയുടെ നിര്യാണത്തിൽ മുഖ്യമന്ത്രി ദുഃഖം രേഖപ്പെടുത്തി.  സംസ്ഥാനത്തെ എൻട്രൻസ് പരീക്ഷ മാറ്റിവച്ചു.     Shared from GoK Direct  (28 Mar 2020 at 7:16 PM)   To get authentic information directly from Government of Kerala use GoK Direct App.  Download GoK Direct App from http://qkopy.xyz/prdkerala  കേരള സർക്കാരിൽ നിന്ന് ആധികാരിക വിവരങ്ങൾ നേരിട്ട് അറിയാൻ GoK Direct ആപ്പ് ഉപയോഗിക്കുക.  ഡൗണ്ലോഡ് ചെയ്യൂ GoK Direct ആപ്പ് http://qkopy.xyz/prdkerala</t>
  </si>
  <si>
    <t>Thiruvananthapuram 1
Kottayam 1
Then a Foreign Person 1
Rest one 1 unknown place</t>
  </si>
  <si>
    <t>Gir Somnath District</t>
  </si>
  <si>
    <t>Makka</t>
  </si>
  <si>
    <t>https://twitter.com/VtvGujarati/status/1243898215222501378?s=19</t>
  </si>
  <si>
    <t xml:space="preserve">Total 76 cases in karnataka </t>
  </si>
  <si>
    <t>https://twitter.com/ANI/status/1243901026823897090</t>
  </si>
  <si>
    <t>Evacuee from Iran</t>
  </si>
  <si>
    <t>TN-P149</t>
  </si>
  <si>
    <t>Annaimalai</t>
  </si>
  <si>
    <t>https://www.google.com/amp/s/www.bhaskar.com/amp/local/mp/bhopal/news/bhopal-indore-coronavirus-lockdown-day-3-live-mp-bhopal-indore-jabalpur-ujjain-gwalior-khajuraho-covid-19-cases-news-and-updates-127064441.html</t>
  </si>
  <si>
    <t>https://twitter.com/NHM_TN/status/1245332364563185664</t>
  </si>
  <si>
    <t>TN-P150</t>
  </si>
  <si>
    <t>3 Male + 1 Female</t>
  </si>
  <si>
    <t>4 cases</t>
  </si>
  <si>
    <t>https://twitter.com/IshitaBhatiaTOI/status/1243898742979190788</t>
  </si>
  <si>
    <t>Contacts of Bulandshahar man tested positive yesterday</t>
  </si>
  <si>
    <t>TN-P151</t>
  </si>
  <si>
    <t xml:space="preserve">ABP Ananda </t>
  </si>
  <si>
    <t>Pollachi</t>
  </si>
  <si>
    <t>Nossam</t>
  </si>
  <si>
    <t>Patient travelled from Rajasthan to Nossam</t>
  </si>
  <si>
    <t>Etv news channel</t>
  </si>
  <si>
    <t>Travelled from uk hid his travel history</t>
  </si>
  <si>
    <t>https://www.bhaskar.com/local/chhattisgarh/raipur/news/raipur-coronavirus-latest-alert-covid-19-cases-detected-in-chhattisgarh-who-retruns-from-uk-127064717.html</t>
  </si>
  <si>
    <t>TN-P152</t>
  </si>
  <si>
    <t xml:space="preserve">Kollam </t>
  </si>
  <si>
    <t xml:space="preserve">Dubai </t>
  </si>
  <si>
    <t>https://www.keralacm.gov.in</t>
  </si>
  <si>
    <t>TN-P153</t>
  </si>
  <si>
    <t>Report from CM fb page</t>
  </si>
  <si>
    <t>ABP Ananda news channel</t>
  </si>
  <si>
    <t>https://twitter.com/diprjk/status/1243902991247147008?s=19</t>
  </si>
  <si>
    <t xml:space="preserve">In speech Mr Rohit Kansal said that there are 28 confirmed cases
</t>
  </si>
  <si>
    <t>MEERUT</t>
  </si>
  <si>
    <t>Relative of patient</t>
  </si>
  <si>
    <t>News nation</t>
  </si>
  <si>
    <t>3 male brother of patient, 1 wife of patient</t>
  </si>
  <si>
    <t xml:space="preserve">Chirala </t>
  </si>
  <si>
    <t>TN-P154</t>
  </si>
  <si>
    <t>http://www.prajasakti.com/Article/BreakingNews/2219496</t>
  </si>
  <si>
    <t xml:space="preserve">Patient visited SMS hospital in Jaipur. </t>
  </si>
  <si>
    <t>https://twitter.com/1stIndiaNews/status/1243586809143218178?s=19</t>
  </si>
  <si>
    <t>TN-P155</t>
  </si>
  <si>
    <t>Gir somnath</t>
  </si>
  <si>
    <t>https://www.google.com/url?sa=t&amp;source=web&amp;rct=j&amp;url=http://gujcovid19.gujarat.gov.in/&amp;ved=2ahUKEwjB0pOMsL3oAhWuyjgGHd7_CYcQFjABegQIAhAB&amp;usg=AOvVaw3DckgExQn37HPpw3ulLolg&amp;cshid=1585405744791</t>
  </si>
  <si>
    <t>TN-P156</t>
  </si>
  <si>
    <t>Mettupalayam</t>
  </si>
  <si>
    <t>Veraval</t>
  </si>
  <si>
    <t>Patient traveled from Saudi Arebia</t>
  </si>
  <si>
    <t>Traveled from Saudi Arabia and med many people in socity before being confirmed of Corona Infection</t>
  </si>
  <si>
    <t>ABP ANANDA</t>
  </si>
  <si>
    <t>https://www.prabhatkhabar.com/state/bihar/patna/coronavirus-bihar-live-updates-one-more-coronavirus-positive-case-in-patna-total-now-10-corona-positive-in-bihar</t>
  </si>
  <si>
    <t>TN-P157</t>
  </si>
  <si>
    <t>https://twitter.com/diprjk/status/1243902991247147008?s=09</t>
  </si>
  <si>
    <t>Mr Rohit Kansal said 25 active cases instead of 26 and only 1 death which means one more recovery</t>
  </si>
  <si>
    <t>TN-P158</t>
  </si>
  <si>
    <t>haryanahealth.nic.in</t>
  </si>
  <si>
    <t xml:space="preserve">Patient travelled to Delhi, four family members: all tested positive </t>
  </si>
  <si>
    <t>TN-P159</t>
  </si>
  <si>
    <t>https://hindi.news18.com/amp/news/bihar/patna-one-test-positive-for-coronavirus-in-bihar-total-number-of-cases-in-state-rise-to-10-nodvkj-2968651.html?__twitter_impression=true</t>
  </si>
  <si>
    <t>Now total 10 cases in Bihar</t>
  </si>
  <si>
    <t>https://www.amarujala.com/haryana/panchkula/one-more-case-in-faridabad-20-corona-patients-now-in-haryana-panchkula-news-pkl3708378106</t>
  </si>
  <si>
    <t>TN-P160</t>
  </si>
  <si>
    <t>|http://dhunt.in/93zxv?s=a&amp;ss=pd</t>
  </si>
  <si>
    <t>https://twitter.com/the_hindu/status/1243911093203791873?s=19</t>
  </si>
  <si>
    <t>https://www.google.com/amp/s/www.amarujala.com/amp/uttar-pradesh/meerut/shastri-nagar-and-himayu-nagar-police-sealed-as-soon-as-corona-positive-was-confirmed67</t>
  </si>
  <si>
    <t>TN-P161</t>
  </si>
  <si>
    <t>3 cases in Meerut and 1 from बुलंदशहर</t>
  </si>
  <si>
    <t>https://www.hindustantimes.com/videos/coronavirus-crisis/please-please-please-watch-recovered-coronavirus-patient-s-message/video-yugiQsE8bt8zepIDmI4X8M.html</t>
  </si>
  <si>
    <t>TN-P162</t>
  </si>
  <si>
    <t xml:space="preserve">Same is the case for P23,P24,P25,P26,P27. </t>
  </si>
  <si>
    <t>https://timesofindia.indiatimes.com/city/lucknow/covid-19-up-tally-jumps-to-61-with-11-new-cases/articleshow/74865204.cms</t>
  </si>
  <si>
    <t>Total 61 cases in up</t>
  </si>
  <si>
    <t xml:space="preserve">Thiruvananthapuram, Kottayam,  Ernakulam </t>
  </si>
  <si>
    <t xml:space="preserve">1 patient from Thiruvananthapuram, 2 from Kottayam and 1 from Ernakulam
(Foreigner) have been declared negative and discharged. </t>
  </si>
  <si>
    <t>TN-P163</t>
  </si>
  <si>
    <t xml:space="preserve">&gt;182 persons have been tested positive till date since the outbreak in Kerala
&gt;165 persons are currently under treatment
&gt;16 persons  discharged 
&gt; 1 person ( Male 69 years old ) died today. - Kochi 
</t>
  </si>
  <si>
    <t xml:space="preserve">Khairatabad </t>
  </si>
  <si>
    <t>74-year-old man from Khairatabad who died had pneumonia and diabetes. Person has travel history to Delhi</t>
  </si>
  <si>
    <t>TN-P164</t>
  </si>
  <si>
    <t>https://twitter.com/RishikaSadam/status/1243889587656830976</t>
  </si>
  <si>
    <t>Kottayam 2, trivandrum 1 , ernakulam 1</t>
  </si>
  <si>
    <t>1 foreigner and 3 indian citizens</t>
  </si>
  <si>
    <t>https://www.asianetnews.com/kerala-news/six-more-covid-positve-in-kerala-4-patients-recovered-q7wrqz</t>
  </si>
  <si>
    <t>TN-P165</t>
  </si>
  <si>
    <t>Kerala 4 people recovered today from coronavirus and total recovered become 16 as of today (28/03/2020)</t>
  </si>
  <si>
    <t>No past travel history</t>
  </si>
  <si>
    <t>The infected patients were residing in a PG near my house</t>
  </si>
  <si>
    <t>https://twitter.com/PTI_News/status/1243879430071578624?s=19</t>
  </si>
  <si>
    <t>TN-P166</t>
  </si>
  <si>
    <t>Khairatbad</t>
  </si>
  <si>
    <t>https://twitter.com/NewIndianXpress/status/1243908784243617795?s=19</t>
  </si>
  <si>
    <t>https://twitter.com/kansalrohit69/status/1243919450945884162?s=19</t>
  </si>
  <si>
    <t>TN-P167</t>
  </si>
  <si>
    <t>www.covid19.indorg</t>
  </si>
  <si>
    <t>Srinagar and Jammu</t>
  </si>
  <si>
    <t>Health department of Jammu Kashmir</t>
  </si>
  <si>
    <t>Son of P182 Relative</t>
  </si>
  <si>
    <t>https://punjabi.abplive.com/lifestyle/health/another-corona-positive-case-in-jalandhar-532867</t>
  </si>
  <si>
    <t>TN-P168</t>
  </si>
  <si>
    <t>I am not sure if I am suppose to mention the name. P182 name is Baldev Singh</t>
  </si>
  <si>
    <t>2  from  Srinagar and 3 from jammu</t>
  </si>
  <si>
    <t>https://twitter.com/kansalrohit69/status/1243919450945884162?s=20</t>
  </si>
  <si>
    <t>Along with P59</t>
  </si>
  <si>
    <t>http://dhs.kerala.gov.in/2020/03/28/28-03-2020/</t>
  </si>
  <si>
    <t>TN-P169</t>
  </si>
  <si>
    <t>Total recovery from state: 16</t>
  </si>
  <si>
    <t>Along with P58</t>
  </si>
  <si>
    <t>TN-P170</t>
  </si>
  <si>
    <t>P86/P87</t>
  </si>
  <si>
    <t>http://dhs.kerala.gov.in/wp-content/uploads/2020/03/Daily-Bulletin-HFWD-Malayalam-March-28.pdf</t>
  </si>
  <si>
    <t>https://www.indiatoday.in/india/story/novel-coronavirus-covid19-march28-confirmed-positive-cases-deaths-india-usa-italy-spain-china-latest-news-update-1660586-2020-03-28</t>
  </si>
  <si>
    <t>TN-P171</t>
  </si>
  <si>
    <t>Total cases rise in Maharashtra to 186.</t>
  </si>
  <si>
    <t>Delhi govt health department</t>
  </si>
  <si>
    <t>https://twitter.com/ANI/status/1243925736160817152?s=20</t>
  </si>
  <si>
    <t>TN-P172</t>
  </si>
  <si>
    <t>https://twitter.com/PTI_News/status/1243925403728633859?s=20</t>
  </si>
  <si>
    <t>patient had travel history to Delhi</t>
  </si>
  <si>
    <t>https://www.indiatoday.in/india/story/coronavirus-india-telangana-reports-first-covid-19-death-1660766-2020-03-28</t>
  </si>
  <si>
    <t>TN-P173</t>
  </si>
  <si>
    <t>Health Minister Etela Rajander  announced in the press meet</t>
  </si>
  <si>
    <t>TN-P174</t>
  </si>
  <si>
    <t xml:space="preserve">hospitalised </t>
  </si>
  <si>
    <t>1st death in telangana</t>
  </si>
  <si>
    <t>TN-P175</t>
  </si>
  <si>
    <t>https://www.google.com/amp/s/www.indiatvnews.com/amp/news/india/meerut-reports-4-new-covid-19-cases-up-s-overall-cases-jump-to-55-602395</t>
  </si>
  <si>
    <t>Community Transfer</t>
  </si>
  <si>
    <t xml:space="preserve">Rohit Kansal's twitter </t>
  </si>
  <si>
    <t>TN-P176</t>
  </si>
  <si>
    <t>Pothanur</t>
  </si>
  <si>
    <t>Please correct the district to Yavatmal</t>
  </si>
  <si>
    <t>https://twitter.com/parthshastriTOI/status/1243783259726565378?s=19</t>
  </si>
  <si>
    <t>TN-P128</t>
  </si>
  <si>
    <t>The source is assistant editor of Times of India Ahmedabad.</t>
  </si>
  <si>
    <t xml:space="preserve">Pimpri-Chinchwad </t>
  </si>
  <si>
    <t>District of the person is Pune</t>
  </si>
  <si>
    <t>TN-P129</t>
  </si>
  <si>
    <t>https://twitter.com/PTI_News/status/1243931947526545410?s=19</t>
  </si>
  <si>
    <t>TN-P130</t>
  </si>
  <si>
    <t>Pimri-Chinchwad</t>
  </si>
  <si>
    <t>District should be Pune</t>
  </si>
  <si>
    <t>Ambala city</t>
  </si>
  <si>
    <t>Resident of milap nagar Ambala city with history of travel on from delhi to jammu on 20 march with already known positive case in jammu on same train</t>
  </si>
  <si>
    <t xml:space="preserve">I am a doctor </t>
  </si>
  <si>
    <t>TN-P131</t>
  </si>
  <si>
    <t>Travelled from USA, Admitted to Kasturba Hosp</t>
  </si>
  <si>
    <t>District should be Mumbai Suburban</t>
  </si>
  <si>
    <t>North Bengal</t>
  </si>
  <si>
    <t>Travel Record</t>
  </si>
  <si>
    <t>NICED</t>
  </si>
  <si>
    <t>Came into contact with the first victim in the state from Munger at a private hospital</t>
  </si>
  <si>
    <t>https://www.latestly.com/india/news/patna-woman-tests-positive-for-covid-19-in-bihar-total-count-10-1641712.html</t>
  </si>
  <si>
    <t>TN-P132</t>
  </si>
  <si>
    <t>https://twitter.com/ANI/status/1243919962701303808?s=20</t>
  </si>
  <si>
    <t>One more case reported in Andhra Pradesh</t>
  </si>
  <si>
    <t>https://en.wikipedia.org/wiki/2020_coronavirus_pandemic_in_Maharashtra</t>
  </si>
  <si>
    <t>TN-P127</t>
  </si>
  <si>
    <t>Melapalayam</t>
  </si>
  <si>
    <t>Travelled from Rajasthan to Kurnool district</t>
  </si>
  <si>
    <t>https://telugu.news18.com/news/coronavirus-latest-news/three-new-coronavirus-positive-cases-recorded-in-andhra-pradesh-ba-484084.html</t>
  </si>
  <si>
    <t xml:space="preserve">The same news article talks about two more patients from other districts. But I'm not sure of they are added already. </t>
  </si>
  <si>
    <t>TN-P147</t>
  </si>
  <si>
    <t>Karunkalpalayam</t>
  </si>
  <si>
    <t>https://twitter.com/ANI/status/1243938409401298944?s=19</t>
  </si>
  <si>
    <t>TN-P148</t>
  </si>
  <si>
    <t>5 patients recovered of gurugram</t>
  </si>
  <si>
    <t>https://twitter.com/PTI_News/status/1243938826680020993?s=19</t>
  </si>
  <si>
    <t>Six more people test positive for coronavirus in Andhra Pradesh. Total rises to 19. State govt</t>
  </si>
  <si>
    <t>https://twitter.com/santoshchitra/status/1243940440438603776?s=20</t>
  </si>
  <si>
    <t>TN-P212</t>
  </si>
  <si>
    <t>Bodi</t>
  </si>
  <si>
    <t>Public Tv https://twitter.com/mysuru_days/status/1243940776666492934?s=21</t>
  </si>
  <si>
    <t>https://twitter.com/mysuru_days/status/1243940776666492934?s=21</t>
  </si>
  <si>
    <t>5 of them affected. Karnataka confirmed tally at 81.</t>
  </si>
  <si>
    <t>News.</t>
  </si>
  <si>
    <t>Karnataka confirmed tally at 81.</t>
  </si>
  <si>
    <t>TN-P213</t>
  </si>
  <si>
    <t>1patient from Faridabad is recover.</t>
  </si>
  <si>
    <t>https://twitter.com/PTI_News/status/1243938826680020993?s=20</t>
  </si>
  <si>
    <t>TN-P214</t>
  </si>
  <si>
    <t>6 more positive cases in Andhra Pradesh. Total 19</t>
  </si>
  <si>
    <t>https://twitter.com/2024YSRCP/status/1243941646632472576?s=19</t>
  </si>
  <si>
    <t>https://telanganatoday.com/telangana-reports-first-coronavirus-death</t>
  </si>
  <si>
    <t>TN-P215</t>
  </si>
  <si>
    <t xml:space="preserve">Prakasam dist , chiral Town </t>
  </si>
  <si>
    <t>NTV Telugu news</t>
  </si>
  <si>
    <t xml:space="preserve"> two people from Chirala wife and husband  </t>
  </si>
  <si>
    <t>TN-P216</t>
  </si>
  <si>
    <t>Patient travelled to nepal</t>
  </si>
  <si>
    <t>https://m.jagbani.punjabkesari.in/national/news/new-case-of-covid-19--corona-positive-found-in-ambala--punjab-youth-1192480</t>
  </si>
  <si>
    <t>TN-P217</t>
  </si>
  <si>
    <t>The page is in Punjabi. You can translate it to hindi to check</t>
  </si>
  <si>
    <t xml:space="preserve">Meerut </t>
  </si>
  <si>
    <t>Total cases in UP: 65</t>
  </si>
  <si>
    <t xml:space="preserve">The Hindu on Twitter </t>
  </si>
  <si>
    <t>TN-P218</t>
  </si>
  <si>
    <t>Gurugram and Farudabad</t>
  </si>
  <si>
    <t>https://twitter.com/TelanganaHealth/status/1243944898329317377?s=09</t>
  </si>
  <si>
    <t>TN-P219</t>
  </si>
  <si>
    <t>Siliguri</t>
  </si>
  <si>
    <t>https://mobile.twitter.com/pooja_news/status/1243941989084573696</t>
  </si>
  <si>
    <t>https://www.google.co.in/amp/s/www.indiatvnews.com/amp/news/india/meerut-reports-4-new-covid-19-cases-up-s-overall-cases-jump-to-55-602395</t>
  </si>
  <si>
    <t>TN-P220</t>
  </si>
  <si>
    <t>There are 4 new cases in meerut 
with name 
Athar 39 male
Rahat 42 male
mazhar 37 male
khusnuma 48 Female from ( khurja ) Buladsahar</t>
  </si>
  <si>
    <t>Contact with patient -10</t>
  </si>
  <si>
    <t>https://twitter.com/ArogyaAndhra/status/1243942706549686272?s=19</t>
  </si>
  <si>
    <t>TN-P221</t>
  </si>
  <si>
    <t>Chinnamanur</t>
  </si>
  <si>
    <t>@TOIHyderabad</t>
  </si>
  <si>
    <t>And one discharged</t>
  </si>
  <si>
    <t>Contact of patients 10</t>
  </si>
  <si>
    <t>Patient came from Chennai</t>
  </si>
  <si>
    <t>https://www.google.com/url?sa=t&amp;source=web&amp;rct=j&amp;url=https://bengali.abplive.com/&amp;ved=2ahUKEwjy7P7t073oAhXFe30KHTevBPEQFjAZegQICBAD&amp;usg=AOvVaw2e9ZJBrEYsRzkitHg_S4XP</t>
  </si>
  <si>
    <t>TN-P222</t>
  </si>
  <si>
    <t>Uthamapalayam</t>
  </si>
  <si>
    <t>Resident of North Bengal</t>
  </si>
  <si>
    <t>https://bengali.abplive.com/news/nation/covid-19-india-live-updates-10-corona-cases-in-bengal-mamta-banerjee-pm-modi-679224</t>
  </si>
  <si>
    <t>TN-P223</t>
  </si>
  <si>
    <t>North Bengal (not mentioned yet)</t>
  </si>
  <si>
    <t>**possible district North dinajpur</t>
  </si>
  <si>
    <t>TN-P224</t>
  </si>
  <si>
    <t>Died wife</t>
  </si>
  <si>
    <t>https://www.google.com/amp/s/m.jagran.com/lite/bihar/patna-city-coronavirus-in-bihar-total-corona-positive-cases-arrive-10-a-woman-found-corona-positive-20146563.html</t>
  </si>
  <si>
    <t>https://www.uttarbangasambad.com/now-corona-positive-north-bengal/</t>
  </si>
  <si>
    <t>TN-P225</t>
  </si>
  <si>
    <t>Periyakulam</t>
  </si>
  <si>
    <t>Patient was admitted some days ago. Tested twice for positive report.</t>
  </si>
  <si>
    <t>https://www.jagran.com/bihar/patna-city-coronavirus-in-bihar-total-corona-positive-cases-arrive-10-a-woman-found-corona-positive-20146563.html</t>
  </si>
  <si>
    <t>TN-P226</t>
  </si>
  <si>
    <t>5 more cases of Covid 19 positive from Mysuru district.
4 residents of Nanjangud Town - Chamundi Pura extension, ramaswamy layout, govind Raj layout
1 resident of yaraganahalli new extension.
All are employed in the Jubilant Nanjanagudu facility, and were contacts of P52 who tested positive recently (3rd positive of mysore).
More details will be available tomorrow and will be shared
As of now, all are stable
DC Mysuru
This was message from Mysore DC</t>
  </si>
  <si>
    <t>https://karunadu.karnataka.gov.in/hfw/kannada/Pages/covid-19.aspx</t>
  </si>
  <si>
    <t>TN-P227</t>
  </si>
  <si>
    <t>https://www.facebook.com/379055062160675/posts/2875063352559821/</t>
  </si>
  <si>
    <t>https://www.firstpost.com/health/coronavirus-outbreak-live-updates-covid-19-india-lockdown-cases-death-count-maharashtra-punjab-nationwide-shutdown-latest-news-today-8199531.html</t>
  </si>
  <si>
    <t>TN-P228</t>
  </si>
  <si>
    <t>2nd death in Delhi NCR..its a foreigner</t>
  </si>
  <si>
    <t xml:space="preserve">Gandhinagar </t>
  </si>
  <si>
    <t>One 25-year-old man from Gandhinagar got infected through local transmission</t>
  </si>
  <si>
    <t>TN-P229</t>
  </si>
  <si>
    <t>periyakulam</t>
  </si>
  <si>
    <t>65-year-old man from Gir Somnath has travel history of Saudi Arabia; Total number of positive cases in the state is 55</t>
  </si>
  <si>
    <t>i dont know exact recovery date</t>
  </si>
  <si>
    <t>https://www.indiatoday.in/coronavirus-outbreak/story/1-more-tests-positive-covid-19-andhra-pradesh-total-tally-11-1660161-2020-03-27</t>
  </si>
  <si>
    <t>TN-P230</t>
  </si>
  <si>
    <t>The date at which he recovered is not exact. but he is the only one recovery case from Andhra. Please update the exact date.</t>
  </si>
  <si>
    <t>Not travelled outside india</t>
  </si>
  <si>
    <t>From kadapa jammalmadugu..news</t>
  </si>
  <si>
    <t>Please verify and submit</t>
  </si>
  <si>
    <t>Patient's Location data is not updated in the spreadsheet</t>
  </si>
  <si>
    <t>https://www.newindianexpress.com/nation/2020/mar/28/covid-19-two-people-including-bsf-officer-test-positive-madhya-pradesh-count-reaches-35-2122757.html</t>
  </si>
  <si>
    <t>TN-P231</t>
  </si>
  <si>
    <t xml:space="preserve">Patient's wife returned from abroad recently. No information if the wife is positive or not yet. </t>
  </si>
  <si>
    <t>Travelled from Chennai</t>
  </si>
  <si>
    <t>ABP news</t>
  </si>
  <si>
    <t>No contact history yet</t>
  </si>
  <si>
    <t>A sample from north Bengal medical college has been diagnosed at Beleghata ID hospital to be positive</t>
  </si>
  <si>
    <t>TN-P195</t>
  </si>
  <si>
    <t>Patient came from Dubai</t>
  </si>
  <si>
    <t>All India Radio News (@airnewsalerts) Tweeted: Maharashtra: As many as 26 #Corona infected patients discharged and sent home after their reports came negative.  #IndiaFightsCorona #CoronaUpdate https://twitter.com/airnewsalerts/status/1243940881712979970?s=20</t>
  </si>
  <si>
    <t>Please crosscheck</t>
  </si>
  <si>
    <t>https://publictv.in/five-corona-positive-case-nanjanagudu-myssuru/amp</t>
  </si>
  <si>
    <t>TN-P196</t>
  </si>
  <si>
    <t>Travel history to Nepal</t>
  </si>
  <si>
    <t>https://mobile.twitter.com/ANI/status/1243955085077438465</t>
  </si>
  <si>
    <t>Total 11 case in bihar as per aajtak breaking news.</t>
  </si>
  <si>
    <t>TN-P197</t>
  </si>
  <si>
    <t>https://twitter.com/TOIPatna/status/1243949503880679424?s=19</t>
  </si>
  <si>
    <t>Patient is from Patiala, Has travelled to Nepal</t>
  </si>
  <si>
    <t>https://twitter.com/samacharnews_in/status/1243956074677301254?s=19</t>
  </si>
  <si>
    <t>TN-P198</t>
  </si>
  <si>
    <t>Malbajar, District- Jalpaiguri</t>
  </si>
  <si>
    <t>Made a trip to abroad. Report is confirmed positive by NICED</t>
  </si>
  <si>
    <t>https://www.facebook.com/1509703456001600/posts/2278015619170376/</t>
  </si>
  <si>
    <t>TN-P199</t>
  </si>
  <si>
    <t>Kept in Isolation ward in North Bengal Medical College &amp; Hospital</t>
  </si>
  <si>
    <t>https://twitter.com/rajeshtope11/status/1243778470087462913</t>
  </si>
  <si>
    <t>Maharashtra Health Minister tweeted 3 more recovery cases in Maharashtra. Total recoverd count is 28. Tweet link is above. Update asap</t>
  </si>
  <si>
    <t>Gurugram, Faridabad</t>
  </si>
  <si>
    <t>https://www.google.co.in/amp/s/timesofindia.indiatimes.com/india/coronavirus-in-india-live-updates-covid-19-cases-rise-to-873-in-india-death-toll-stands-at-19/amp_liveblog/74855953.cms</t>
  </si>
  <si>
    <t>TN-P200</t>
  </si>
  <si>
    <t>Found this source where it states around 5 recovered from Gurugram and 1 from Faridabad. Kindly double check. Thanks.</t>
  </si>
  <si>
    <t>https://www.google.com/url?q=https://www.mohfw.gov.in/&amp;sa=D&amp;ust=1585423188242000&amp;usg=AFQjCNEUZ3k7aBF5_Q_MrvHuzjXT9rNvuw</t>
  </si>
  <si>
    <t>TN-P201</t>
  </si>
  <si>
    <t>Sfv</t>
  </si>
  <si>
    <t>TN-P202</t>
  </si>
  <si>
    <t>TN-P203</t>
  </si>
  <si>
    <t>bhavnagar</t>
  </si>
  <si>
    <t>local state transmission</t>
  </si>
  <si>
    <t>abp asmita</t>
  </si>
  <si>
    <t>http://dhunt.in/93JhU?s=a&amp;ss=wsp</t>
  </si>
  <si>
    <t>TN-P204</t>
  </si>
  <si>
    <t>Female, Male, Yes</t>
  </si>
  <si>
    <t>https://www.bhaskar.com/local/rajasthan/jaipur/news/jaipur-coronavirus-lockdown-day-4-live-rajasthan-jaipur-jodhpur-kota-udaipur-ajmer-alwar-sikar-covid-19-cases-latest-news-and-updates-127064319.html</t>
  </si>
  <si>
    <t>TN-P205</t>
  </si>
  <si>
    <t>https://twitter.com/ANI/status/1243999164687454209?s=19</t>
  </si>
  <si>
    <t>TN-P206</t>
  </si>
  <si>
    <t>5 more persons have tested positive for #COVID19 in Madhya Pradesh; 4 are from Indore &amp; 1 from Ujjain. The cases from Indore are men of ages 40 years, 48 years, 21 years and 38 years. The case from Ujjain is of a 17-year-old female: Mahatma Gandhi Memorial Medical College, Indore</t>
  </si>
  <si>
    <t>Local administration</t>
  </si>
  <si>
    <t>After death it get cleared</t>
  </si>
  <si>
    <t>Press release</t>
  </si>
  <si>
    <t>TN-P207</t>
  </si>
  <si>
    <t>4 male 1 female</t>
  </si>
  <si>
    <t>TN-P208</t>
  </si>
  <si>
    <t>Begampur</t>
  </si>
  <si>
    <t>Patient travelled from saudi</t>
  </si>
  <si>
    <t>https://m.patrika.com/shahdol-news/coronavirus-in-hindi-5941605/</t>
  </si>
  <si>
    <t>Husband wife</t>
  </si>
  <si>
    <t>TN-P209</t>
  </si>
  <si>
    <t>Saudi patient wife</t>
  </si>
  <si>
    <t>Press meet of CM</t>
  </si>
  <si>
    <t>TN-P210</t>
  </si>
  <si>
    <t>As per CM for patients recovered. 2 from TVM 1 each from Kottayam and Ernakulam (foreigner)</t>
  </si>
  <si>
    <t>Kanyakumari</t>
  </si>
  <si>
    <t>Patient samples given for testing.</t>
  </si>
  <si>
    <t>Twitter handle</t>
  </si>
  <si>
    <t>Actually 6 result awaited patients have died in Corona ward</t>
  </si>
  <si>
    <t>No travelled history.</t>
  </si>
  <si>
    <t>Patrika news dhanpuri</t>
  </si>
  <si>
    <t>One male one female are tested possitive and Docter who wase treating them is qurtainine</t>
  </si>
  <si>
    <t>P</t>
  </si>
  <si>
    <t>TN-P211</t>
  </si>
  <si>
    <t>HOSPITAL</t>
  </si>
  <si>
    <t>Contact spread case. Got from P36 and P37. P59 also recovered as per same news.</t>
  </si>
  <si>
    <t>https://malayalam.news18.com/news/coronavirus-latest-news/kottayam-couples-recovered-from-covid-discharged-from-hospital-as-222233.html</t>
  </si>
  <si>
    <t>TN-P138</t>
  </si>
  <si>
    <t>Daughter n SIL of patients 36 and 37</t>
  </si>
  <si>
    <t>Suffering from diabetes</t>
  </si>
  <si>
    <t>https://twitter.com/GujHFWDept/status/1244104135521243136?s=19</t>
  </si>
  <si>
    <t>Correction needed in the data</t>
  </si>
  <si>
    <t>kalipmong</t>
  </si>
  <si>
    <t>travel history to another state within the country</t>
  </si>
  <si>
    <t>siliguritimes.com</t>
  </si>
  <si>
    <t>TN-P139</t>
  </si>
  <si>
    <t>https://twitter.com/ANI/status/1244109281579786240?s=19</t>
  </si>
  <si>
    <t>ANI. https://twitter.com/ANI/status/1244109281579786240?s=19</t>
  </si>
  <si>
    <t>https://twitter.com/gujhfwdept/status/12441041355521243136?s=12</t>
  </si>
  <si>
    <t>TN-P140</t>
  </si>
  <si>
    <t>Merrut</t>
  </si>
  <si>
    <t xml:space="preserve">Amravati in Maharashtra </t>
  </si>
  <si>
    <t>and four members of his family have tested positive in Meerut, ANI reports.</t>
  </si>
  <si>
    <t>A 45-year-old #COVID19 patient died today in Ahmedabad. He was suffering from diabetes. A total of five deaths have been reported from Gujarat (cumulative figures till today): Health &amp; Family Welfare Department, Gujarat Government</t>
  </si>
  <si>
    <t xml:space="preserve">GSTV NEWS </t>
  </si>
  <si>
    <t>Ahmdabad</t>
  </si>
  <si>
    <t>TN-P141</t>
  </si>
  <si>
    <t>https://twitter.com/tv9gujarati/status/1244109940634955776?s=19</t>
  </si>
  <si>
    <t xml:space="preserve">Thiruvananthapuram </t>
  </si>
  <si>
    <t>Recovery of 4 patients.. Currently active case is 165</t>
  </si>
  <si>
    <t xml:space="preserve">State official website..  Also CM told this in press meet yesterday.. </t>
  </si>
  <si>
    <t>TN-P142</t>
  </si>
  <si>
    <t xml:space="preserve">https://twitter.com/PTI_News/status/1244107383778861056?s=20;  </t>
  </si>
  <si>
    <t xml:space="preserve">Baramulla </t>
  </si>
  <si>
    <t>https://twitter.com/news24tvchannel/status/1244112065486192640?s=19</t>
  </si>
  <si>
    <t>TN-P143</t>
  </si>
  <si>
    <t>https://twitter.com/PTI_News/status/1244111395848781824?s=19</t>
  </si>
  <si>
    <t>https://twitter.com/PTI_News/status/1244111395848781824?s=20</t>
  </si>
  <si>
    <t>TN-P144</t>
  </si>
  <si>
    <t>https://twitter.com/ANINewsUP/status/1244081221149196288?s=19</t>
  </si>
  <si>
    <t>The unfortunate demise of a #Coronavirus patient has been reported from Srinagar this morning: Rohit Kansal, Principal Secretary(Planning), J&amp;K Govt (file pic)
Two people have died in Jammu and Kashmir till now due to #Coronavirus https://t.co/TqTaSuoZAA</t>
  </si>
  <si>
    <t>https://twitter.com/ANI/status/1244112836789276672?s=19</t>
  </si>
  <si>
    <t>TN-P145</t>
  </si>
  <si>
    <t>the economics time</t>
  </si>
  <si>
    <t>https://twitter.com/ANINewsUP/status/1244076280741421057?s=19</t>
  </si>
  <si>
    <t>TN-P146</t>
  </si>
  <si>
    <t>https://twitter.com/avinashkalla/status/1244113550928269313?s=19</t>
  </si>
  <si>
    <t>baramulla</t>
  </si>
  <si>
    <t xml:space="preserve"> उत्तरी कश्मीर के बारामूला के तंगमार्ग का रहने वाला था. एक सरकारी अधिकारी ने इंडिया टुडे को बताया कि आज सुबह 4 बजे चेस्ट डिजीज अस्पताल में पीड़ित ने आखिरी सांस ली. एक डॉक्टर ने कहा कि बीमार व्यक्ति शनिवार को ही कोरोना पॉजिटिव पाया गया था. इस व्यक्ति को एमएमएचएस अस्पताल ये यहां रेफर किया गया था.
</t>
  </si>
  <si>
    <t>https://aajtak.intoday.in/story/corona-virus-death-in-kashmir-covid-19-man-dead-jammu-kashmir-1-1175714.html</t>
  </si>
  <si>
    <t>TN-P177</t>
  </si>
  <si>
    <t>S Nox</t>
  </si>
  <si>
    <t xml:space="preserve"> A 53-year-old woman has also tested positive for #COVID19 in Bhilwara, 25 people have tested positive till now in the city and 55 in the state</t>
  </si>
  <si>
    <t>https://twitter.com/ANI/status/1244115714698399744</t>
  </si>
  <si>
    <t>Kitni recovery ho chuki hai ab tak</t>
  </si>
  <si>
    <t>TN-P179</t>
  </si>
  <si>
    <t>https://twitter.com/ANI/status/1244116694290673664?s=19</t>
  </si>
  <si>
    <t>Maharashtra: 7 more #COVID19 cases reported in the state(4 from Mumbai, 2 from Pune and 1 each from Sangli and Nagpur). Total number of cases in the state rises to 193</t>
  </si>
  <si>
    <t>TN-P180</t>
  </si>
  <si>
    <t>Mumbai, Pune, Sangali and Nagapur</t>
  </si>
  <si>
    <t>7 more #COVID19 cases reported in the state(4 from Mumbai, 2 from Pune and 1 each from Sangli and Nagpur)</t>
  </si>
  <si>
    <t>https://twitter.com/ANI/status/1244116694290673664</t>
  </si>
  <si>
    <t>TN-P181</t>
  </si>
  <si>
    <t>https://twitter.com/PTI_News/status/1244117436762173440?s=19</t>
  </si>
  <si>
    <t>Five more COVID-19 cases in MP; tally reaches 39: Officials</t>
  </si>
  <si>
    <t>https://www.google.com/amp/s/m.economictimes.com/news/politics-and-nation/5-new-coronavirus-cases-in-ups-gautam-buddh-nagar/amp_articleshow/74861917.cms</t>
  </si>
  <si>
    <t>TN-P182</t>
  </si>
  <si>
    <t>Update unknown data</t>
  </si>
  <si>
    <t>TN-P183</t>
  </si>
  <si>
    <t>https://twitter.com/ANI/status/1244115714698399744?s=19</t>
  </si>
  <si>
    <t>Kindly do the needfull to get this updated</t>
  </si>
  <si>
    <t>7 more cases in Maharashtra</t>
  </si>
  <si>
    <t>https://twitter.com/ANI/status/1244118188737957894?s=19</t>
  </si>
  <si>
    <t>TN-P184</t>
  </si>
  <si>
    <t>TN-P133</t>
  </si>
  <si>
    <t>Thirupathur</t>
  </si>
  <si>
    <t>TN-P134</t>
  </si>
  <si>
    <t>TN-P135</t>
  </si>
  <si>
    <t>All patients data by government</t>
  </si>
  <si>
    <t>Please update as government site</t>
  </si>
  <si>
    <t>TN-P136</t>
  </si>
  <si>
    <t>Devakottai</t>
  </si>
  <si>
    <t>patna</t>
  </si>
  <si>
    <t>https://epaper.livehindustan.com/imageview_12444_108683106_4_101_29-03-2020_0_i_1_sf.html</t>
  </si>
  <si>
    <t>TN-P137</t>
  </si>
  <si>
    <t>Ilayankudi</t>
  </si>
  <si>
    <t>https://twitter.com/kansalrohit69/status/1244110843983220737?s=19</t>
  </si>
  <si>
    <t>TN-P125</t>
  </si>
  <si>
    <t>Confirmed death</t>
  </si>
  <si>
    <t>https://twitter.com/ANI/status/1244112836789276672</t>
  </si>
  <si>
    <t>Ghannaur</t>
  </si>
  <si>
    <t>TN-P126</t>
  </si>
  <si>
    <t>Person working in nepal returned few days back</t>
  </si>
  <si>
    <t xml:space="preserve">Local news channel </t>
  </si>
  <si>
    <t xml:space="preserve">Don't know </t>
  </si>
  <si>
    <t>https://www.divyabhaskar.co.in/local/gujarat/ahmedabad/news/corona-update-live-ahmedabad-29-march-2020-127070000.html?ref=ht</t>
  </si>
  <si>
    <t>TN-P234</t>
  </si>
  <si>
    <t>Confirmed 3 cases in Gujarat total 58 cases</t>
  </si>
  <si>
    <t>TN-P186</t>
  </si>
  <si>
    <t xml:space="preserve">All three positive patients in District recovered. </t>
  </si>
  <si>
    <t xml:space="preserve">https://twitter.com/ChaitanyadTOI/status/1243876890676355072?s=20  https://twitter.com/rajeshtope11/status/1243778470087462913?s=20  </t>
  </si>
  <si>
    <t xml:space="preserve">All three recovered. </t>
  </si>
  <si>
    <t>data is with respect to discharged patients</t>
  </si>
  <si>
    <t xml:space="preserve">four patients have been discharged in kerala yesterday....so active cases will be 165 </t>
  </si>
  <si>
    <t>https://twitter.com/rajeshtope11/status/1243778470087462913?s=20</t>
  </si>
  <si>
    <t>TN-P187</t>
  </si>
  <si>
    <t>All three patients in Yavatmal recovered. Number of recoveries in Maharashtra now. 28. This portal is reporting recoveries in Maharashtra at 25</t>
  </si>
  <si>
    <t>https://twitter.com/DeshGujarat/status/1244130886389338112?s=19</t>
  </si>
  <si>
    <t>Baramulla district</t>
  </si>
  <si>
    <t>https://www.thekashmirmonitor.net/covid19-second-death-in-kashmir-tangmarg-man-dies-at-cd-hospital/amp/</t>
  </si>
  <si>
    <t>TN-P178</t>
  </si>
  <si>
    <t xml:space="preserve">Gujarat health and family welfare dept </t>
  </si>
  <si>
    <t>Gujarat has 3 new cases in Ahmedabad, total 58</t>
  </si>
  <si>
    <t>https://hs.news/one-more-person-died-in-kashmir-due-to-corona/</t>
  </si>
  <si>
    <t>TN-P185</t>
  </si>
  <si>
    <t>https://twitter.com/tv9gujarati/status/1244104235878244353?s=19</t>
  </si>
  <si>
    <t>sonipat</t>
  </si>
  <si>
    <t>https://haryana.punjabkesari.in/haryana/news/relief-news-woman-suffering-from-corona-virus-is-cured-1144114</t>
  </si>
  <si>
    <t>TN-P188</t>
  </si>
  <si>
    <t>Tirupathur</t>
  </si>
  <si>
    <t>Sri nagar</t>
  </si>
  <si>
    <t>https://economictimes.indiatimes.com/news/politics-and-nation/coronavirus-cases-in-india-live-news-latest-updates-march29/liveblog/74869066.cms</t>
  </si>
  <si>
    <t xml:space="preserve">Finland </t>
  </si>
  <si>
    <t xml:space="preserve">Sardar Vallabhbhai Patel Hospital twitter account </t>
  </si>
  <si>
    <t>TN-P189</t>
  </si>
  <si>
    <t>Patient travelled to italy and now has been discharged.</t>
  </si>
  <si>
    <t>TN-P190</t>
  </si>
  <si>
    <t>https://twitter.com/TOI_Nagpur/status/1244150469481512960?s=09</t>
  </si>
  <si>
    <t>https://twitter.com/kansalrohit69/status/1244152780719132672?s=19</t>
  </si>
  <si>
    <t>TN-P191</t>
  </si>
  <si>
    <t>Patient's wife &amp; son travelled to Germany.</t>
  </si>
  <si>
    <t>https://www.google.com/amp/s/www.bhaskar.com/amp/local/mp/gwalior/news/coronavirus-suspected-patient-found-in-madhya-pradesh-mp-gwalior-bsf-jawan-reported-positive-127064710.html</t>
  </si>
  <si>
    <t>TN-P192</t>
  </si>
  <si>
    <t>I guess the one showing as unknown in tracker is this one. Now there are 2 case in Gwalior.</t>
  </si>
  <si>
    <t>https://twitter.com/ahmermkhan/status/1244153269649149953?s=20</t>
  </si>
  <si>
    <t>TN-P193</t>
  </si>
  <si>
    <t>https://twitter.com/Kashmir_Mirror/status/1244153432086175744?s=20</t>
  </si>
  <si>
    <t xml:space="preserve">Local transmission </t>
  </si>
  <si>
    <t>https://twitter.com/pibahmedabad/status/1244143269061308421?s=21</t>
  </si>
  <si>
    <t>TN-P194</t>
  </si>
  <si>
    <t xml:space="preserve">Local Transmission </t>
  </si>
  <si>
    <t>TN-P233</t>
  </si>
  <si>
    <t>2 have travel history to indonesia ; one to ludhiana came back jammu with these 2</t>
  </si>
  <si>
    <t>Hospital report</t>
  </si>
  <si>
    <t xml:space="preserve">3 unknown patients are from district udhampur 
</t>
  </si>
  <si>
    <t>Myanmar</t>
  </si>
  <si>
    <t>Total recovery of Haryana stands at 11+6 = 17</t>
  </si>
  <si>
    <t>TN-P232</t>
  </si>
  <si>
    <t>Had come in contact with the first causality from srinagar.</t>
  </si>
  <si>
    <t>Egra</t>
  </si>
  <si>
    <t>Source of infections 863 864</t>
  </si>
  <si>
    <t>https://www.anandabazar.com/district/midnapore/coronavirus-in-west-bengal-two-more-corona-suspected-patients-were-admitted-in-egra-hospital-1.1128642</t>
  </si>
  <si>
    <t>Dist. Purba Medinipur</t>
  </si>
  <si>
    <t>Bandipore and bandipora</t>
  </si>
  <si>
    <t xml:space="preserve">Bandipore and bandipora are same in fact it is bandipora </t>
  </si>
  <si>
    <t>https://twitter.com/PTI_News/status/1245330284574150656</t>
  </si>
  <si>
    <t>https://www.facebook.com/permalink.php?story_fbid=159505228852647&amp;id=100507158085788</t>
  </si>
  <si>
    <t>her husband tested positive</t>
  </si>
  <si>
    <t>https://www.siasat.com/3-new-covid-19-cases-guj-state-tally-reaches-58-1866389/</t>
  </si>
  <si>
    <t>All</t>
  </si>
  <si>
    <t>Please update the information for Gujarat State according to the given link from the Gujarat government</t>
  </si>
  <si>
    <t>https://aajkaaldaily.com/news/gujarat-ahmadabad-third-death</t>
  </si>
  <si>
    <t>Had Diabetes</t>
  </si>
  <si>
    <t>https://www.outlookindia.com/newsscroll/three-more-test-positive-for-covid19-in-west-bengal/1783589</t>
  </si>
  <si>
    <t>Update city Kalimpong, Dist. Darjeeling</t>
  </si>
  <si>
    <t>Not known</t>
  </si>
  <si>
    <t>Another person died today in Srinagar hospital
Also Bandipora and Bandipore is the same district. Make correction in website</t>
  </si>
  <si>
    <t>https://twitter.com/ANI/status/1244162798864625664?s=19</t>
  </si>
  <si>
    <t>Travelled from Amravati,maharashtra</t>
  </si>
  <si>
    <t xml:space="preserve">Patient traveled to nepal </t>
  </si>
  <si>
    <t>https://m.facebook.com/groups/384875341686219?view=permalink&amp;id=1520371648136577</t>
  </si>
  <si>
    <t xml:space="preserve">Gurugram , Faridabad </t>
  </si>
  <si>
    <t>https://www.tribuneindia.com/news/six-out-of-20-coronavirus-patients-recover-in-haryana-62354</t>
  </si>
  <si>
    <t>Sri Nagar</t>
  </si>
  <si>
    <t>BHILWARA</t>
  </si>
  <si>
    <t xml:space="preserve"> https://f87kg.app.goo.gl/Fnca3mUbEFzpuGX66</t>
  </si>
  <si>
    <t>THERE ARE TWO DEATH'S IN RAJASTHAN , GO THROUGH THIS LINK ALL DETAILS ARE GIVEN TO THIS DATA.. FIND THE ATTACHED LIST OF PEOPLE.</t>
  </si>
  <si>
    <t>https://twitter.com/cmohry/status/1243965184567160832</t>
  </si>
  <si>
    <t>please update 6 person recovered</t>
  </si>
  <si>
    <t>Came from Noida on 21 June</t>
  </si>
  <si>
    <t>https://www.amarujala.com/amp/uttar-pradesh/bareilly/first-corona-positive-case-reported-in-bareilly-district-of-up-family-under-isolation</t>
  </si>
  <si>
    <t>Infected from colleagues working in the same company</t>
  </si>
  <si>
    <t>Detected covid +ive yesterday</t>
  </si>
  <si>
    <t>Dadri</t>
  </si>
  <si>
    <t>https://mobile.twitter.com/PTI_News/status/1244187488576397313</t>
  </si>
  <si>
    <t>No where</t>
  </si>
  <si>
    <t>Update it</t>
  </si>
  <si>
    <t>https://www.bhaskar.com/local/uttar-pradesh/lucknow/news/up-coronavirus-outbreak-live-corona-virus-positive-cases-in-varanasi-lucknow-kanpur-agra-allahabad-ghaziabad-covid-19-cases-death-toll-latest-news-and-updates-127070701.html</t>
  </si>
  <si>
    <t>Patient used to work in Noida factory and returned on 21st march</t>
  </si>
  <si>
    <t>He is the first case in Bareilly</t>
  </si>
  <si>
    <t>Gaumtambudhnagar</t>
  </si>
  <si>
    <t>https://mobile.twitter.com/ANINewsUP/status/1244190714776322048</t>
  </si>
  <si>
    <t>Contact of a positive case</t>
  </si>
  <si>
    <t>http://punjab.gov.in/documents/10191/1224923/Media+Bulletin+27-03-2020.pdf/634e518f-6552-4659-beb2-f6153a7c488d</t>
  </si>
  <si>
    <t>Close relative of P380</t>
  </si>
  <si>
    <t>the city in your database is wrong</t>
  </si>
  <si>
    <t>https://www.facebook.com/dioekm/videos/516568518930301</t>
  </si>
  <si>
    <t xml:space="preserve">Dist - Purba (East) Medinipur. </t>
  </si>
  <si>
    <t>Health professional, contact transmission</t>
  </si>
  <si>
    <t>Dist - Purba (East) Medinipur</t>
  </si>
  <si>
    <t>https://www.google.com/amp/s/www.deccanherald.com/amp/national/north-and-central/another-covid-19-case-in-chhattisgarh-tally-rises-to-7-818676.html</t>
  </si>
  <si>
    <t>This is the 7vth case reported as unknown .</t>
  </si>
  <si>
    <t>Electrition On Sion Hospital</t>
  </si>
  <si>
    <t>Phone call</t>
  </si>
  <si>
    <t>Dist - Darjeeling</t>
  </si>
  <si>
    <t>https://www.manoramaonline.com/district-news/thiruvananthapuram/2020/04/02/trivandrum-two-more-patient-found-positive-with-covid-19.html</t>
  </si>
  <si>
    <t>Nawanshahr, Shaheed Bhagat Singh Nagar</t>
  </si>
  <si>
    <t>https://www.ptcnews.tv/coronavirus-punjab-confirmed-cases-nawanshahr-jalandhar-curfew-en/</t>
  </si>
  <si>
    <t>Travelled from Sharjah, travelled with another confimed case</t>
  </si>
  <si>
    <t>Other</t>
  </si>
  <si>
    <t>Total 7 petation in Surat, Gujarat</t>
  </si>
  <si>
    <t>https://twitter.com/PTI_News/status/1244196465401978880?s=19</t>
  </si>
  <si>
    <t>No he was came from Dubai..but I m not sure but someone tell he is negative
And in Varanasi cases is 0</t>
  </si>
  <si>
    <t>Public</t>
  </si>
  <si>
    <t>Now total deaths are 30</t>
  </si>
  <si>
    <t>https://www.bhaskar.com/national/news/today-2-more-lives-45-year-old-diabetes-patient-succumbed-in-ahmedabad-one-person-died-in-kashmir-too-127070421.html?ref=ht</t>
  </si>
  <si>
    <t>1 patient from Thiruvananthapuram, 2 from Kottayam and 1 from Ernakulam (Foreigner) have been declared negative.</t>
  </si>
  <si>
    <t>1 patient from Thiruvananthapuram, 2 from Kottayam and 1 from Ernakulam
(Foreigner) have been declared negative.</t>
  </si>
  <si>
    <t xml:space="preserve">&gt; 182 persons have been tested positive till date since the outbreak in Kerala
&gt;165 persons are currently under treatment
&gt;1 Dead
&gt;16 Recovered in Total 
</t>
  </si>
  <si>
    <t>From Bahamas</t>
  </si>
  <si>
    <t>Prudent Media, Goa</t>
  </si>
  <si>
    <t>Mumbai, Napur, Pune, Aurangabad, Yavatmal</t>
  </si>
  <si>
    <t>34 recovered</t>
  </si>
  <si>
    <t>https://twitter.com/ANI/status/1244204765791145985?s=19</t>
  </si>
  <si>
    <t>Travelled from Dubai landed at Bangalore</t>
  </si>
  <si>
    <t>Had come in contact with previous +ve case</t>
  </si>
  <si>
    <t>https://www.facebook.com/CollectorKNR/posts/2853969661366536</t>
  </si>
  <si>
    <t xml:space="preserve">1 patients traveld from bhamas and 2nd from transmitted from positive patient </t>
  </si>
  <si>
    <t>https://twitter.com/prudentgoa/status/1244204749332701186?s=19</t>
  </si>
  <si>
    <t>One person returned from Bahamas, the other one has been in contact with a previous patient</t>
  </si>
  <si>
    <t>https://www.indiatoday.in/india/story/coronavirus-pandemic-live-updates-india-lockdown-migration-italy-united-states-death-toll-india-new-cases-1660853-2020-03-29</t>
  </si>
  <si>
    <t>Travelled from Dubai landed at Kochi</t>
  </si>
  <si>
    <t>From RGGH returned from US</t>
  </si>
  <si>
    <t>https://twitter.com/Vijayabaskarofl/status/1244213555538169857?s=19</t>
  </si>
  <si>
    <t>Patient areived from Bahamas</t>
  </si>
  <si>
    <t xml:space="preserve">Prudent media </t>
  </si>
  <si>
    <t>https://twitter.com/PTI_News/status/1244212572712103936</t>
  </si>
  <si>
    <t>Fnfvkgvkj</t>
  </si>
  <si>
    <t>https://www.google.com/url?q=https://www.mohfw.gov.in/&amp;sa=D&amp;ust=1585482584251000&amp;usg=AFQjCNGN5Kx63eCppm3yxXt_POux-9n2XA</t>
  </si>
  <si>
    <t>tested positive yesterday (28th) - not sure if he was included in the stats</t>
  </si>
  <si>
    <t>https://www.greaterkashmir.com/news/kashmir/man-suffering-from-covid-19-dies-in-j-k-death-toll-rises-to-2/</t>
  </si>
  <si>
    <t xml:space="preserve">i'm trying to maintain an excel sheet with Kashmir cases as well, and this guy wasn;t recorded in mine. I think this patient wasn't recorded in yours as well, but i will check and confirm soon. </t>
  </si>
  <si>
    <t>https://twitter.com/ANI/status/1244218134971551745?s=19</t>
  </si>
  <si>
    <t xml:space="preserve">Mumbai - 14, Pune - 15, Nagpur - 1, Aurangabad - 1, Yavatmal - 3 </t>
  </si>
  <si>
    <t>https://twitter.com/ANI/status/1244205907061309441?s=19</t>
  </si>
  <si>
    <t>Total 34 Patients have be recovered and Discharged in Maharashtra.</t>
  </si>
  <si>
    <t>US return</t>
  </si>
  <si>
    <t>Retuned from Bahamas</t>
  </si>
  <si>
    <t>https://mobile.twitter.com/prudentgoa/status/1244204749332701186</t>
  </si>
  <si>
    <t>https://twitter.com/ANI/status/1245331856553320448</t>
  </si>
  <si>
    <t>One more person was there along with him.</t>
  </si>
  <si>
    <t xml:space="preserve">Foreign travel from Bahamas </t>
  </si>
  <si>
    <t>Www.prudentmedia.com/Goa/</t>
  </si>
  <si>
    <t xml:space="preserve">Death </t>
  </si>
  <si>
    <t>Prudentmedia.com</t>
  </si>
  <si>
    <t>Suspected case, test results awaited</t>
  </si>
  <si>
    <t>https://www.livemint.com/news/india/suspected-coronavirus-patient-dies-in-quarantine-in-goa-11585471008436.html</t>
  </si>
  <si>
    <t>https://twitter.com/rajeshtope11/status/1244201215312846848?s=20</t>
  </si>
  <si>
    <t>Maharashtra Health Minister had tweeted that total 34 people are cured and got discharged from hospital. Count of recovery increased by 9 for Maharashtra</t>
  </si>
  <si>
    <t xml:space="preserve">Contact with infected person </t>
  </si>
  <si>
    <t>Predentmedia.com</t>
  </si>
  <si>
    <t>Two more #COVID19 positive cases in Goa taking total cases to 5. One had returned from the Bahamas, while the other was in touch with one of the 3 men who tested positive earlier this week.   - @anandaditya reports   Here are the latest updates https://t.co/LtZetcxoiQ</t>
  </si>
  <si>
    <t>2 cases - a techie and his househelp</t>
  </si>
  <si>
    <t>https://twitter.com/NEWS9TWEETS/status/1244215170261372929?s=19</t>
  </si>
  <si>
    <t>2 Patients from US</t>
  </si>
  <si>
    <t>https://twitter.com/Vijayabaskarofl/status/1244213555538169857</t>
  </si>
  <si>
    <t>Got info that 2 patients got recovered</t>
  </si>
  <si>
    <t>https://m.youtube.com/watch?v=5BwbFy3f5Y8&amp;feature=youtu.be</t>
  </si>
  <si>
    <t>patiala</t>
  </si>
  <si>
    <t>patient recently travelled from Nepal</t>
  </si>
  <si>
    <t>https://www.ptcnews.tv/coronavirus-patiala-ramnagar-village-sealed-covid-19-positive-in-punjab-ambala-en/</t>
  </si>
  <si>
    <t xml:space="preserve">It's an official website of the Gujarat government updated at real-time. </t>
  </si>
  <si>
    <t>Travelled for UK</t>
  </si>
  <si>
    <t>Thewall.in</t>
  </si>
  <si>
    <t>https://www.news18.com/news/india/maharashtra-confirms-12-new-coronavirus-cases-state-tally-rises-to-193-2555621.html</t>
  </si>
  <si>
    <t>Ahmedabad &amp; Rajkot</t>
  </si>
  <si>
    <t>Male, Both Of Them Are Males - Age 36(Rajkot), Second Guy ( Unknown But Young)</t>
  </si>
  <si>
    <t>One has a travel history of coming from france</t>
  </si>
  <si>
    <t>http://sandesh.com/gujarat-corona-one-more-corona-positive-case-reported-in-ahmedabad/</t>
  </si>
  <si>
    <t>NMCH</t>
  </si>
  <si>
    <t>The city name is listed in data as "Visakapatnam". The correct spelling is "Visakhapatnam" which is correctly shown for other cases, due to which a duplicate city has been created.</t>
  </si>
  <si>
    <t>YourData</t>
  </si>
  <si>
    <t>https://twitter.com/KTRTRS/status/1244226836134899713?s=19</t>
  </si>
  <si>
    <t>Travelled from indore</t>
  </si>
  <si>
    <t>https://www.outlookindia.com/newsscroll/2-more-test-covid19-positive-tally-reaches-56-in-rajasthan/1783961</t>
  </si>
  <si>
    <t>11 positive patients tested negative for coronavirus in Telangana.</t>
  </si>
  <si>
    <t>https://www.latestly.com/india/news/coronavirus-death-toll-in-maharashtra-rises-to-8th-after-45-year-old-patient-dies-in-buldhana-1643224.html</t>
  </si>
  <si>
    <t>he Maharashtra Health Department on Sunday informed that a 45-year-old man died in Buldhana district due to coronavirus.</t>
  </si>
  <si>
    <t>11 patients tested negative who were previously tested positive</t>
  </si>
  <si>
    <t>https://twitter.com/KTRTRS/status/1244226836134899713?s=20</t>
  </si>
  <si>
    <t>https://twitter.com/ANI/status/1245344009637281792</t>
  </si>
  <si>
    <t xml:space="preserve">Eleven patients have been tested negative, as informed by minister KTR garu on his twitter handle. </t>
  </si>
  <si>
    <t>Returned from the US and admitted at Stanley</t>
  </si>
  <si>
    <t>https://twitter.com/Vijayabaskarofl/status/1244218248201039874?s=19</t>
  </si>
  <si>
    <t>https://twitter.com/CMODelhi/status/1245353004317933568</t>
  </si>
  <si>
    <t xml:space="preserve">Each one from , Gir somanath , Porbandar , Rajkot </t>
  </si>
  <si>
    <t>https://twitter.com/Zee24Kalak/status/1244234427388944386?s=19</t>
  </si>
  <si>
    <t>Contact of Thai Nationals found through contact tracing</t>
  </si>
  <si>
    <t>https://twitter.com/Vijayabaskarofl/status/1244239453981257728?s=20</t>
  </si>
  <si>
    <t>11 people recovered. Tweeted by Telangana Official</t>
  </si>
  <si>
    <t>2 Cases</t>
  </si>
  <si>
    <t>One person has travel history to Bahamas, another person was in contact with one of the three positive patients.</t>
  </si>
  <si>
    <t>https://twitter.com/ANI/status/1244239582415032322?s=20</t>
  </si>
  <si>
    <t>https://twitter.com/KTRTRS/status/1244226836134899713</t>
  </si>
  <si>
    <t xml:space="preserve">Regards haryana cases. In site it was reported as 35 cases where as per health dept of haryana only 21 cases so far.. </t>
  </si>
  <si>
    <t xml:space="preserve">Kindly check the bulletin released by the health dept of haryana earlier today in the site nhmharyana.gov.in. As per the report 21 are reported cases where as in covid.org it was shown as 35.kindly correct it thanks in advance. </t>
  </si>
  <si>
    <t xml:space="preserve">Neemrana </t>
  </si>
  <si>
    <t xml:space="preserve">Travelled to Britain </t>
  </si>
  <si>
    <t>Https://worldometer.info</t>
  </si>
  <si>
    <t>contact of the Thai Nationals who are undergoing treatment at IRT Perundurai</t>
  </si>
  <si>
    <t>Total 202, active 181</t>
  </si>
  <si>
    <t>https://twitter.com/ANI/status/1244241758302552066?s=19</t>
  </si>
  <si>
    <t>https://twitter.com/ANI/status/1244242532134838273?s=19</t>
  </si>
  <si>
    <t>Please read the tweet 4 detail</t>
  </si>
  <si>
    <t xml:space="preserve">Student from Wuhan </t>
  </si>
  <si>
    <t>https://mobile.twitter.com/ANI/status/1244242532134838273</t>
  </si>
  <si>
    <t xml:space="preserve">Thailand contact person </t>
  </si>
  <si>
    <t>8 People from contact of patiesnts 301 and 302</t>
  </si>
  <si>
    <t>Contact of Thai Nationals Pt 301 and 302</t>
  </si>
  <si>
    <t>8 new positive cases from Erode (contact of the Thai Nationals who are undergoing treatment at IRT Perundurai).The Pts were identified thru #TNHEALTH’s contact tracing. All patients are isolated for treatment.</t>
  </si>
  <si>
    <t>One patient have travel history to Bahamas and other is the close contact of other privious positive patient.</t>
  </si>
  <si>
    <t>2 people ant toatal count to 5</t>
  </si>
  <si>
    <t>Patients came in contact with confirmed cases</t>
  </si>
  <si>
    <t>https://twitter.com/Vijayabaskarofl/status/1244239453981257728?s=19</t>
  </si>
  <si>
    <t>TN health minister has reported 8 new cases</t>
  </si>
  <si>
    <t>Erodw</t>
  </si>
  <si>
    <t xml:space="preserve">7 districts </t>
  </si>
  <si>
    <t xml:space="preserve">Kerala government </t>
  </si>
  <si>
    <t>https://mobile.twitter.com/ANI/status/1244205907061309441</t>
  </si>
  <si>
    <t xml:space="preserve">Change in Recovered cases of Maharashtra. </t>
  </si>
  <si>
    <t>https://twitter.com/DixitGujrat/status/1244244703999963136?s=19</t>
  </si>
  <si>
    <t xml:space="preserve">This tweeter handle is of Journalist from renowned Media . Consider it as Genuine </t>
  </si>
  <si>
    <t>Overall</t>
  </si>
  <si>
    <t>https://mobile.twitter.com/KTRTRS/status/1244226836134899713</t>
  </si>
  <si>
    <t xml:space="preserve">Change in Recovered cases of Telangana. </t>
  </si>
  <si>
    <t>Kerala 20 more cases. 18 from abroad, two primary contacts of patients. 20 recovered. 
Tamil Nadu- 8 more cases. Contacts of one Thai national patient.  Also, 4 recovered.</t>
  </si>
  <si>
    <t>https://twitter.com/dhanyarajendran/status/1244244428614545408</t>
  </si>
  <si>
    <t>Kannur- 8, Kasarkod-7 and Trivandrum - 1,  Ernakulam - 1, thrissur -1, Palakkad -1, Malappuram - 1,</t>
  </si>
  <si>
    <t>18 are NRIs</t>
  </si>
  <si>
    <t>https://www.prd.kerala.gov.in/</t>
  </si>
  <si>
    <t>https://twitter.com/TOIAhmedabad/status/1245356056353505283</t>
  </si>
  <si>
    <t>All eight cases are from #Erode and in that 4 of them belong to the same family</t>
  </si>
  <si>
    <t>https://twitter.com/omjasvinMD/status/1244238953080709120</t>
  </si>
  <si>
    <t xml:space="preserve">Overall recovery </t>
  </si>
  <si>
    <t xml:space="preserve">Currently only there is 181 active cases.... ie, 8 more recovery to be updated in our page. </t>
  </si>
  <si>
    <t>https://www.manoramaonline.com/sports.html</t>
  </si>
  <si>
    <t xml:space="preserve">The source is CM press meet... Current active case in kerala is only 181... Hence 8 more recovery to be updated </t>
  </si>
  <si>
    <t>Twitter:@KTRTRS</t>
  </si>
  <si>
    <t>https://twitter.com/ConnectGujarat/status/1244246240214126593?s=19</t>
  </si>
  <si>
    <t>HYDERABAD</t>
  </si>
  <si>
    <t>11 patients recovered</t>
  </si>
  <si>
    <t xml:space="preserve">Contact cases with Thai nationals who are undergoing treatment at irt perundurai. </t>
  </si>
  <si>
    <t>https://mobile.twitter.com/Vijayabaskarofl/status/1244239453981257728</t>
  </si>
  <si>
    <t>34 people have been discharged after recovery.</t>
  </si>
  <si>
    <t>https://twitter.com/bstvlive/status/1244198720813420544?s=20, https://twitter.com/ians_india/status/1244228052265164801?s=20</t>
  </si>
  <si>
    <t>https://twitter.com/ANI/status/1244106558000091142?s=19</t>
  </si>
  <si>
    <t>5 patients from Pune is recovered Today.</t>
  </si>
  <si>
    <t>KA-P106</t>
  </si>
  <si>
    <t>Discharges till date-Mumbai 14, Pune 15, Nagpur 01, Aurangabad 01, Yavatmal 03, such 34 people have been discharged from the respective hospitals. Active #COVID19 cases-155</t>
  </si>
  <si>
    <t>https://karunadu.karnataka.gov.in/hfw/kannada/nCovDocs/01-04-2020(English).pdf</t>
  </si>
  <si>
    <t>https://www.facebook.com/213614619578260/posts/548919672714418/</t>
  </si>
  <si>
    <t>KA-P107</t>
  </si>
  <si>
    <t>Travel history to Spain</t>
  </si>
  <si>
    <t>Total Active cases in the state are 181. 20 case recovered and 1 death</t>
  </si>
  <si>
    <t>KA-P108</t>
  </si>
  <si>
    <t>Total confirmed case in Pune is 36, Kindly correct.</t>
  </si>
  <si>
    <t>Travel history to Germany</t>
  </si>
  <si>
    <t>https://mobile.twitter.com/PTI_News/status/1244251162657738752</t>
  </si>
  <si>
    <t>KA-P109</t>
  </si>
  <si>
    <t>Confirmed cases 202
Active cases 181
Recovered 20
Fatal 01</t>
  </si>
  <si>
    <t>https://mobile.twitter.com/ANI/status/1244250970499862529</t>
  </si>
  <si>
    <t>3 new people</t>
  </si>
  <si>
    <t>Taminadu Health Secretary</t>
  </si>
  <si>
    <t>5 totally  recovered from tami nadu</t>
  </si>
  <si>
    <t xml:space="preserve">Twitter </t>
  </si>
  <si>
    <t>KTR posted that 11 patients who were tested positive, have tested negative now. Please see the post on twitter @KTRTRS</t>
  </si>
  <si>
    <t>KA-P110</t>
  </si>
  <si>
    <t>Ex foriegn</t>
  </si>
  <si>
    <t>The total number of positive cases in the state stands at 83, out of which 5 have been cured/discharged &amp; 3 have lost their lives: Karnataka Health Department</t>
  </si>
  <si>
    <t>https://twitter.com/ANI/status/1244250970499862529</t>
  </si>
  <si>
    <t>Wife of KA-P52</t>
  </si>
  <si>
    <t xml:space="preserve">Regards haryana cases. In site it was reported as 35 cases where as per health dept of haryana only 21 cases so far.. Bulletin updated some time back in the evening. </t>
  </si>
  <si>
    <t>Correct the data please to have trust on database who are accessing this. Latest bulletin by health minister in the evening sometime back</t>
  </si>
  <si>
    <t>Unfortunate demise of a coronavirus patient in Srinagar this morning</t>
  </si>
  <si>
    <t>https://twitter.com/kansalrohit69/status/1244110843983220737</t>
  </si>
  <si>
    <t>https://twitter.com/ANI/status/1245346024417366016</t>
  </si>
  <si>
    <t>https://mobile.twitter.com/shalabhTOI/status/1244251254491975680</t>
  </si>
  <si>
    <t>Total Cases now mounted to 72 and ur data shows 69</t>
  </si>
  <si>
    <t>Travelled back from kerala</t>
  </si>
  <si>
    <t>http://m.varthabharati.in/article/2020_03_29/238158</t>
  </si>
  <si>
    <t>Udhana</t>
  </si>
  <si>
    <t>The break out individual cases in guj 
Currently, [03/29/2020] covid19india shows that there are 8 unknown
2 of which are from surat
1 of which is from rajkot
1 is from  Bhavnagar</t>
  </si>
  <si>
    <t>https://www.thehindubusinessline.com/news/national/covid-19-new-six-cases-in-gujarat-take-total-coronavirus-positive-cases-to-53/article31190626.ece</t>
  </si>
  <si>
    <t>I think you should not have an unknown category, it will be hard to track and report corrections.</t>
  </si>
  <si>
    <t>Travelled back from dubai</t>
  </si>
  <si>
    <t>Patient works in Noida. Came to hometown bareilly on 21st March. Confirmed positive on 29th march. Currently in home quarintine.</t>
  </si>
  <si>
    <t>https://www.google.com/amp/s/www.amarujala.com/amp/uttar-pradesh/bareilly/first-corona-positive-case-reported-in-bareilly-district-of-up-family-under-isolation</t>
  </si>
  <si>
    <t>First case in bareilly</t>
  </si>
  <si>
    <t>Gujarat has 63 positive cases. Please correct the site data from the provided source.</t>
  </si>
  <si>
    <t>https://mobile.twitter.com/KTRTRS/status/1244226836134899713?ref_src=twsrc%5Egoogle%7Ctwcamp%5Eserp%7Ctwgr%5Etweet</t>
  </si>
  <si>
    <t>There are other 4 positive in gujrat(same source)
Total confirmed cases are 63 in gujrat
Ahmedabad 22
Gandhinagar 9
Rajkot 9
Vadodara 9
Surat 8
Gir Somnath 2
Porbandar 1
Mahesana 1
Bhavangar 1
Kutch 1</t>
  </si>
  <si>
    <t>Recently traveled to Middle east</t>
  </si>
  <si>
    <t>https://twitter.com/TOIRajkot/status/1244053565061992449?s=19</t>
  </si>
  <si>
    <t>https://mobile.twitter.com/PTI_News/status/1244256867066368001</t>
  </si>
  <si>
    <t>Total No 203</t>
  </si>
  <si>
    <t>https://twitter.com/timesofindia/status/1244256766306607104?s=19</t>
  </si>
  <si>
    <t>Works in Maharashtra</t>
  </si>
  <si>
    <t>https://www.google.com/url?sa=t&amp;source=web&amp;rct=j&amp;url=https://m.timesofindia.com/city/patna/bihar-reports-11th-covid-19-positive-case/amp_articleshow/74869844.cms&amp;ved=2ahUKEwjrv6OD57_oAhXRCTQIHZEdAvsQ0PADegQIBhAH&amp;usg=AOvVaw1YrjU_AfZEXt4cBK009zvR&amp;ampcf=1</t>
  </si>
  <si>
    <t xml:space="preserve">Times of India twitter account </t>
  </si>
  <si>
    <t xml:space="preserve">Maharashtra cases up to 203, 17 new today. </t>
  </si>
  <si>
    <t xml:space="preserve">Gir somanath , porbandar , rajkot </t>
  </si>
  <si>
    <t xml:space="preserve">Government  of gujarat official source </t>
  </si>
  <si>
    <t>Maharashtra tally now 203; seven more test coronavirus positive: State Health Department</t>
  </si>
  <si>
    <t>https://twitter.com/tv9gujarati/status/1244258070223446017?s=19</t>
  </si>
  <si>
    <t xml:space="preserve">TV9 Gujarati twitter account </t>
  </si>
  <si>
    <t>Rajkot, Porbandar, Surat, Gir-somnath</t>
  </si>
  <si>
    <t>This seems to be launched by Government of Gujarat. It has district wise details of all cases.</t>
  </si>
  <si>
    <t>https://twitter.com/PTI_News/status/1244256867066368001?s=19</t>
  </si>
  <si>
    <t>https://twitter.com/himantabiswa/status/1245372704636538881</t>
  </si>
  <si>
    <t>https://twitter.com/PTI_News/status/1245377181057835008</t>
  </si>
  <si>
    <t>https://timesofindia.indiatimes.com/city/surat/states-first-positive-covid-19-patient-on-recovery-path/articleshow/74867663.cms</t>
  </si>
  <si>
    <t>https://twitter.com/ANI/status/1244257388812591106?s=19</t>
  </si>
  <si>
    <t>Maharashtra: Total no. of positive #COVID19 cases rises to 203, after 22 new cases today (10 from Mumbai, 5 from Pune, 3 from Nagpur, 2 from Ahmednagar &amp; 1 each from Sangli, Buldhana &amp; Jalgaon). 35 patients recovered &amp; discharged till date. https://t.co/4Olp3fCyv0</t>
  </si>
  <si>
    <t>https://twitter.com/ANI/status/1244260568652865536?s=19</t>
  </si>
  <si>
    <t>No Travel History Nor Contact</t>
  </si>
  <si>
    <t>BMC</t>
  </si>
  <si>
    <t>http://dhs.kerala.gov.in/2020/03/29/29-03-2020/</t>
  </si>
  <si>
    <t>P35-P39 all 5 discharged. 4 of them discharged today. Total Recovery Kerala: 20</t>
  </si>
  <si>
    <t>https://twitter.com/PTI_News/status/1244256867066368001?s=09</t>
  </si>
  <si>
    <t>Abp ananda</t>
  </si>
  <si>
    <t>https://gujcovid19.gujarat.gov.in</t>
  </si>
  <si>
    <t>https://twitter.com/ANI/status/1244261747621421056?s=19</t>
  </si>
  <si>
    <t>kolkata</t>
  </si>
  <si>
    <t>doctor at command hospital alipore kolkata</t>
  </si>
  <si>
    <t>https://twitter.com/ANI/status/1244261747621421056?s=20</t>
  </si>
  <si>
    <t>4 new cases in Bihar. Total cases rise to 15</t>
  </si>
  <si>
    <t>https://twitter.com/tv9gujarati/status/1244262192339226625?s=19</t>
  </si>
  <si>
    <t xml:space="preserve">Zaidi </t>
  </si>
  <si>
    <t>Total cases are 72</t>
  </si>
  <si>
    <t>Total cases 72</t>
  </si>
  <si>
    <t>return from delhi on 17th march</t>
  </si>
  <si>
    <t>from tv news</t>
  </si>
  <si>
    <t>he is a doctor of eastern command hospital</t>
  </si>
  <si>
    <t>Check it</t>
  </si>
  <si>
    <t>Hyderbad</t>
  </si>
  <si>
    <t>https://youtu.be/r2l69GPYlS8</t>
  </si>
  <si>
    <t>Gujarat has 63 positive cases.
Statewise record is broken.
Please go through this site and add necessary changes:
https://gujcovid19.gujarat.gov.in/
I really appreciate efforts of your and people who are involved in this project.
Thank you so much.</t>
  </si>
  <si>
    <t>Alipur</t>
  </si>
  <si>
    <t>করোনায় আক্রান্ত কম্যান্ড হাসপাতালের এক চিকিৎসক   https://app.anandabazar.com/west-bengal/coronavirus-in-kolkata-doctor-found-covid-19-positive-in-bengal-dgtl/cid/1760310   -Shared via ABP</t>
  </si>
  <si>
    <t>4 patients tested negative. Total positive vases in Kerala stands at 181 as per daily bulletin of govmt</t>
  </si>
  <si>
    <t>https://timesofindia.indiatimes.com/city/nagpur/buldana-vicitm-first-coronavirus-death-outside-mumbai-3-more-test-positive-in-nagpur/articleshow/74874968.cms  ,  https://marathi.abplive.com/news/maharashtra/coronavirus-update-8th-corona-death-in-buldana-maharashtra-755613</t>
  </si>
  <si>
    <t>https://www.bhaskarhindi.com/city/news/a-person-died-in-buldana-suffered-from-corona-infection-118030</t>
  </si>
  <si>
    <t>Came from Delhi</t>
  </si>
  <si>
    <t>http://zeenews.india.com/bengali/state/anesthetist-at-alipore-command-hospital-effected-in-corona-the-number-of-people-in-the-state-19_307944.html</t>
  </si>
  <si>
    <t>https://www.wbhealth.gov.in/uploaded_files/corona/Bulletin_West_Bengal_29.03_.2020_.pdf</t>
  </si>
  <si>
    <t>2 New Cases , Total 20</t>
  </si>
  <si>
    <t>Doctor, may have come in close contact with COVID-9 patient</t>
  </si>
  <si>
    <t>https://bengali.abplive.com/kolkata/corona-breaking-a-doctor-of-alipore-command-hospital-is-affected-with-covid-19-680145</t>
  </si>
  <si>
    <t>AP-P74</t>
  </si>
  <si>
    <t>Multiple Districts of Bihar</t>
  </si>
  <si>
    <t>https://m.livehindustan.com/bihar/story-four-new-cases-of-coronavirus-found-in-bihar-igims-total-number-of-covid-19-positive-reach-to-15-in-state-3115614.html?&amp;ampcf=1</t>
  </si>
  <si>
    <t>https://twitter.com/ArogyaAndhra/status/1245388385021128704</t>
  </si>
  <si>
    <t>No. of Confirmed case :
Patna - 5
Munger - 4
Siwan - 1
Nalanda - 1
Lakhisarai - 1
Begusarai - 1
Khagaria - 1
Saharsa - 1</t>
  </si>
  <si>
    <t>All cities of Maharashtra</t>
  </si>
  <si>
    <t>https://twitter.com/rajeshtope11/status/1244214677036392448?s=20</t>
  </si>
  <si>
    <t>AP-P87</t>
  </si>
  <si>
    <t>34 people had recoverd in Maharashtra. Tweeted by Maharashtra Health Minister.
Why covid19India.org showing wrong information.
#notes</t>
  </si>
  <si>
    <t>Patient travelled from USA to Chennai</t>
  </si>
  <si>
    <t>https://twitter.com/vijayabaskarofl/status/1244213555538169857?s=21</t>
  </si>
  <si>
    <t>district wise number have been updated on MOHFW.gov.in, in rajasthan 10 patient's districts have been marked as unknown.</t>
  </si>
  <si>
    <t>Please update district wise cases according to MOHFW</t>
  </si>
  <si>
    <t>AP-P88</t>
  </si>
  <si>
    <t>https://mobile.twitter.com/Vijayabaskarofl/status/1244213555538169857</t>
  </si>
  <si>
    <t>2 more recovery. Total 4</t>
  </si>
  <si>
    <t>Colonel rank army doctor</t>
  </si>
  <si>
    <t>https://twitter.com/ANI/status/1244268461477552129?s=19</t>
  </si>
  <si>
    <t>AP-P89</t>
  </si>
  <si>
    <t>varanasi</t>
  </si>
  <si>
    <t>"patient travelled to UAE and returned on 20th march</t>
  </si>
  <si>
    <t>https://www.jagran.com/uttar-pradesh/varanasi-city-second-coronavirus-positive-case-found-in-varanasi-came-home-from-uae-jebelali-on-march20-20146933.html</t>
  </si>
  <si>
    <t>https://www.livehindustan.com/uttar-pradesh/varanasi/story-second-case-of-corona-came-out-in-varanasi-youth-returned-from-uae-got-positive-3113644.html</t>
  </si>
  <si>
    <t>AP-P91</t>
  </si>
  <si>
    <t>Statewise data correction:
Ahmedabad 22 
Vadodara 09 
Rajkot 09 
Gandhinagar 09 
Surat 08 
GirSomnath 02 
Bhavnagar 01 
Mehsana 01 
Kutch 01 
Porbandar 01</t>
  </si>
  <si>
    <t>https://twitter.com/dhanyarajendran/status/1244244428614545408?s=20</t>
  </si>
  <si>
    <t>AP-P92</t>
  </si>
  <si>
    <t xml:space="preserve">4 more recovery. Total at 20. </t>
  </si>
  <si>
    <t>https://mobile.twitter.com/ANI/status/1244273632395677698</t>
  </si>
  <si>
    <t xml:space="preserve">23 New Cases </t>
  </si>
  <si>
    <t>Pathanathitta</t>
  </si>
  <si>
    <t xml:space="preserve">4 patients from Pathanathitta district have been declared negative. </t>
  </si>
  <si>
    <t>AP-P93</t>
  </si>
  <si>
    <t xml:space="preserve">&gt;202 persons have been tested positive till date since the outbreak in Kerala
&gt;181 persons are currently under treatment
&gt;20 recovered 
&gt; 1 person died </t>
  </si>
  <si>
    <t xml:space="preserve">11 recovery </t>
  </si>
  <si>
    <t>AP-P94</t>
  </si>
  <si>
    <t>AP-P95</t>
  </si>
  <si>
    <t>2 more positive patients reported total stands at 20 in west Bengal</t>
  </si>
  <si>
    <t xml:space="preserve">https://twitter.com/radhika1705/status/1244204105867743233?s=20 She’s a reporter covering Maharashtra </t>
  </si>
  <si>
    <t xml:space="preserve">35 total recoveries </t>
  </si>
  <si>
    <t>Diabetic</t>
  </si>
  <si>
    <t>https://m.timesofindia.com/city/nagpur/buldana-vicitm-first-coronavirus-death-outside-mumbai-3-more-test-positive-in-nagpur/articleshow/74874968.cms</t>
  </si>
  <si>
    <t>AP-P96</t>
  </si>
  <si>
    <t>Patient from Scotland</t>
  </si>
  <si>
    <t>https://hindi.news18.com/news/bihar/patna-samples-of-two-corona-positive-patient-finds-negative-in-test-will-discharged-today-brsk-bramk-2970424.html?utm_source=social_share_article</t>
  </si>
  <si>
    <t>1 more person from Bihar has recovered today</t>
  </si>
  <si>
    <t>New delhi</t>
  </si>
  <si>
    <t>2 more positive patients reported total stands at 20</t>
  </si>
  <si>
    <t>23 more positive patients reported total stands at 73 in Delhi</t>
  </si>
  <si>
    <t>AP-P97</t>
  </si>
  <si>
    <t>Subedar in Army found corona positive.total for Jammu Kashmir stands at 39 now</t>
  </si>
  <si>
    <t>23 cases</t>
  </si>
  <si>
    <t>https://twitter.com/ANI/status/1244273632395677698?s=19</t>
  </si>
  <si>
    <t>AP-P98</t>
  </si>
  <si>
    <t>https://twitter.com/ANI/status/1244273952794394625?s=19</t>
  </si>
  <si>
    <t>AP-P99</t>
  </si>
  <si>
    <t>https://twitter.com/ANI/status/1244272831283617792?s=19</t>
  </si>
  <si>
    <t>https://twitter.com/PTI_News/status/1244275406821191680?s=19</t>
  </si>
  <si>
    <t>AP-P102</t>
  </si>
  <si>
    <t>https://twitter.com/ANI/status/1244273632395677698</t>
  </si>
  <si>
    <t>https://twitter.com/IshitaBhatiaTOI/status/1244270613251817478?s=19</t>
  </si>
  <si>
    <t>AP-P103</t>
  </si>
  <si>
    <t>https://twitter.com/PTI_News/status/1244262990976667648?s=19</t>
  </si>
  <si>
    <t>All cities</t>
  </si>
  <si>
    <t>all foreign nationals have been evacuated from india.. thus +ve cases of foreign nationals can be removed. Also, as the latest update (29/03/2020 7:30 pm) by MOHF , data of positive cases of foreign nationals have been removed.</t>
  </si>
  <si>
    <t>AP-P104</t>
  </si>
  <si>
    <t>AP-P105</t>
  </si>
  <si>
    <t>https://english.jagran.com/india/coronavirus-outbreak-65yearold-covid19-patient-dies-in-jk-second-death-in-single-day-10010139</t>
  </si>
  <si>
    <t>AP-P106</t>
  </si>
  <si>
    <t>Albert</t>
  </si>
  <si>
    <t>https://www.amarujala.com/amp/dehradun/coronavirus-in-uttarakhand-7th-corona-positive-patients-found-in-dehradun</t>
  </si>
  <si>
    <t>AP-P107</t>
  </si>
  <si>
    <t>Albert Thongni</t>
  </si>
  <si>
    <t>CM KCR Press Meet 8:15 pm today</t>
  </si>
  <si>
    <t>AP-P108</t>
  </si>
  <si>
    <t>Telangana CM Accouned in Press Meet</t>
  </si>
  <si>
    <t>Telangana Total 70 cases till now.  Please Update in your website</t>
  </si>
  <si>
    <t>Idduki</t>
  </si>
  <si>
    <t>Friend of previous confirmed case in idduki</t>
  </si>
  <si>
    <t>https://youtu.be/zcrUCvBD16k</t>
  </si>
  <si>
    <t>District administration conformed</t>
  </si>
  <si>
    <t>70 #COVID positive cases, one died and one was cured, now 11 mores have tested negative &amp; will be discharged tomorrow;</t>
  </si>
  <si>
    <t>https://twitter.com/umasudhir/status/1244278187992829955</t>
  </si>
  <si>
    <t>AP-P109</t>
  </si>
  <si>
    <t>https://twitter.com/timesofindia/status/1244209278119903233?s=19</t>
  </si>
  <si>
    <t>Total recovery in Maharashtra is 34, pls update.</t>
  </si>
  <si>
    <t xml:space="preserve">All positive cases are contacts of Bulandshahar man who had travelled from Amravati to Meerut in two trains. </t>
  </si>
  <si>
    <t>https://twitter.com/IshitaBhatiaTOI/status/1244270613251817478</t>
  </si>
  <si>
    <t>Friend of previous</t>
  </si>
  <si>
    <t>https://www.facebook.com/212212688804281/posts/4400487939976714/?app=fbl</t>
  </si>
  <si>
    <t>https://mobile.twitter.com/KTRTRS/status/1244226836134899713?ref_src=twsrc%5Etfw%7Ctwcamp%5Etweetembed&amp;ref_url=https%3A%2F%2Fd-5814684551480810180.ampproject.net%2F2003261442330%2Fframe.html</t>
  </si>
  <si>
    <t>AP-P100</t>
  </si>
  <si>
    <t>No history</t>
  </si>
  <si>
    <t>https://www.facebook.com/103879787743003/posts/170944857703162/</t>
  </si>
  <si>
    <t>AP-P101</t>
  </si>
  <si>
    <t>इंदौर अब हाई रिस्क सिटी में, कोरोना के 5 नए केस, अब तक 24 पॉजिटिव</t>
  </si>
  <si>
    <t>Tangmarg</t>
  </si>
  <si>
    <t>https://www.ndtv.com/india-news/second-coronavirus-death-in-jammu-and-kashmir-52-year-old-man-dies-2202467</t>
  </si>
  <si>
    <t>Died after 12 hours of being tested positive. Hails from Tangmarg, Baramulla. Had a liver comorbidity.</t>
  </si>
  <si>
    <t>2 patients were discharged</t>
  </si>
  <si>
    <t>2 patient recovered from Stanley hospital as per twitter post</t>
  </si>
  <si>
    <t>Telangana CM Announced Officially</t>
  </si>
  <si>
    <t>Total 70 cases in Telangana till now.  Update your database.  I want to be your volunteer to give fast results or Updates in Telangana</t>
  </si>
  <si>
    <t>https://twitter.com/ANI/status/1245389870974914561</t>
  </si>
  <si>
    <t>Telangana Government</t>
  </si>
  <si>
    <t>https://www.jagran.com/haryana/panchkula-goo-news-from-haryana-six-covid19-positive-patient-recovered-20147520.html</t>
  </si>
  <si>
    <t>हरियाणा में COVID-19 Positive मरीजों की संख्या अब 20 से गिरकर 14 हो गई है। शनिवार को छह मरीज ठीक होकर घर चले गए हैं।
जेएनएन, चंडीगढ़। Coronavirus COVID-19 के संक्रमण से जूझ रहे हरियाणा में शनिवार को राहत की बड़ी खबर आई। विभिन्न अस्पतालों में भर्ती छह लोग कोरोना वायरस को हराकर जिंदगी की जंग जीतने में सफल रहे। पूरी तरह फिट घोषित किए जाने के बाद इन्हें अस्पताल से छुट्टी दे दी गई है। कोरोना वायरस को हराने वाले जांबाज योद्धाओं में पांच केस गुरुग्राम के और एक केस फरीदाबाद जिले का है, जो पहले कोरोना पॉजीटिव थे, लेकिन इलाज के बाद यह व्यक्ति रिकवर हो गए और पूरी तरह से स्वस्थ हैं।</t>
  </si>
  <si>
    <t>Merut</t>
  </si>
  <si>
    <t>https://twitter.com/newstrackmedia/status/1244276754153271296?s=19</t>
  </si>
  <si>
    <t>Zaidi ( 8 mareez postive hai  aaj ki report mai  merut mai)</t>
  </si>
  <si>
    <t>Patient Travelled to Nepal</t>
  </si>
  <si>
    <t>https://www.tribuneindia.com/news/patiala-reports-its-first-coronavirus-case-two-villages-sealed-62768</t>
  </si>
  <si>
    <t>11 more positive in UP..total 80...13 in meerut</t>
  </si>
  <si>
    <t>https://www.google.com/amp/s/www.amarujala.com/amp/lucknow/coronavirus-in-india-live-news-updates-in-uttar-pradesh</t>
  </si>
  <si>
    <t>https://www.facebook.com/155417167835918/posts/3246496558727948/?app=fbl</t>
  </si>
  <si>
    <t>Returned from Nepal on March 20th</t>
  </si>
  <si>
    <t>https://www.google.com/amp/s/m.tribuneindia.com/news/patiala-reports-its-first-coronavirus-case-two-villages-sealed-62768 , http://www.babushahi.com/full-news.php?id=99144</t>
  </si>
  <si>
    <t>https://twitter.com/xpressandhra/status/1244286736168960000?s=19</t>
  </si>
  <si>
    <t xml:space="preserve">Visakhapatnam </t>
  </si>
  <si>
    <t>Contact transmission from UK return</t>
  </si>
  <si>
    <t xml:space="preserve">Contact with Patient -7 </t>
  </si>
  <si>
    <t>Contact with Patient no 7</t>
  </si>
  <si>
    <t>NTv Telugu</t>
  </si>
  <si>
    <t>https://twitter.com/ANI/status/1244298011120783362?s=19</t>
  </si>
  <si>
    <t>Vishakhapatnam</t>
  </si>
  <si>
    <t>Contact history with case no. 7 of andhra Pradesh</t>
  </si>
  <si>
    <t>Total stands at 21 now</t>
  </si>
  <si>
    <t>https://mobile.twitter.com/ANI/status/1244298011120783362</t>
  </si>
  <si>
    <t>Vishakapatnam</t>
  </si>
  <si>
    <t>way2news &amp; TV9 news</t>
  </si>
  <si>
    <t xml:space="preserve">The number of recovered in Maharashtra is 25 .
But when I am using the Raw data I am getting 2 recovered and 2 deceased.
Please correct this.
</t>
  </si>
  <si>
    <t>https://www.covid19india.org/</t>
  </si>
  <si>
    <t>https://twitter.com/bstvlive/status/1244300989059878912?s=19</t>
  </si>
  <si>
    <t>covid19.org.in</t>
  </si>
  <si>
    <t>Vishakhapattnam</t>
  </si>
  <si>
    <t xml:space="preserve">Two new #COVID19 cases reported in Visakhapatnam today; both have contact history with case no. 7 who had returned from Birmingham. Total number of cases rises to 21 in the state.
</t>
  </si>
  <si>
    <t>https://twitter.com/ANI/status/1244298011120783362?s=20</t>
  </si>
  <si>
    <t>Contact cases transmitted from UK returned positive patient</t>
  </si>
  <si>
    <t>https://twitter.com/vpsbadnore/status/1245362323918745603</t>
  </si>
  <si>
    <t>2 cases</t>
  </si>
  <si>
    <t>andhrapradesh health minister website</t>
  </si>
  <si>
    <t>Srinagar tangmarg area</t>
  </si>
  <si>
    <t>Travel history to Delhi</t>
  </si>
  <si>
    <t>Patient is from Punjab but admitted in Chandigarh</t>
  </si>
  <si>
    <t>Rohit kansal tweet and all news channels</t>
  </si>
  <si>
    <t>Not confirm</t>
  </si>
  <si>
    <t xml:space="preserve">News channel and journalists </t>
  </si>
  <si>
    <t>Et</t>
  </si>
  <si>
    <t>Her daughter return from dubai</t>
  </si>
  <si>
    <t>https://www.outlookindia.com/newsscroll/guj-coronavirus-positive-cases-rise-to-63-death-toll-now-5/1784329</t>
  </si>
  <si>
    <t>https://twitter.com/HFWOdisha/status/1245409739195834369?s=19</t>
  </si>
  <si>
    <t>https://twitter.com/ArogyaAndhra/status/1244302798923022336</t>
  </si>
  <si>
    <t>Contact of AP P7  and P493</t>
  </si>
  <si>
    <t>https://www.economictimes.com</t>
  </si>
  <si>
    <t>Contact of P7 in AP state</t>
  </si>
  <si>
    <t>https://twitter.com/ArogyaAndhra/status/1244300390310477824?s=19</t>
  </si>
  <si>
    <t>A Retired Army Officer,  Wife had earlier tested positive today. They are residents of Gomti Nagar</t>
  </si>
  <si>
    <t>https://twitter.com/ANINewsUP/status/1245399939485585410?s=19</t>
  </si>
  <si>
    <t>From Amravati to Meerut via Chattisgarh Express (18237) and Amravati-Jabalpur Superfast Express. Check out the source</t>
  </si>
  <si>
    <t>https://www.opindia.com/2020/03/bulandshahr-coronavirus-meerut-amravati-mosque-wedding-two-trains-four-others-infected/</t>
  </si>
  <si>
    <t>Incomplete patient history, needs to be completed</t>
  </si>
  <si>
    <t>https://twitter.com/BollyNumbers/status/1244303591545831427?s=19</t>
  </si>
  <si>
    <t>Recently attended Tablighi Jamaat congregation at Nizamuddin Markaz in Delhi</t>
  </si>
  <si>
    <t>https://twitter.com/PTI_News/status/1245562500222824448?s=20</t>
  </si>
  <si>
    <t>Tweet has press release from Andhra govt. 21 total cases</t>
  </si>
  <si>
    <t>Contact of AP-P7 and P493</t>
  </si>
  <si>
    <t>https://twitter.com/ANI/status/1245543590945677313</t>
  </si>
  <si>
    <t>As per Kerala's Media bulletin total number of cases today are 181 after 20 new cases. Website says 202</t>
  </si>
  <si>
    <t>https://dhs.kerala.gov.in/wp-content/uploads/2020/03/Daily-Bulletin-English-29th-March.pdf</t>
  </si>
  <si>
    <t>https://twitter.com/PTI_News/status/1245562248388464641?s=20</t>
  </si>
  <si>
    <t>https://twitter.com/BollyNumbers/status/1244289562156748800?s=19</t>
  </si>
  <si>
    <t>Tweet has UP state press release. 72 till PR and 8 in Meerut after PR apparently</t>
  </si>
  <si>
    <t>Patient 20 and 21 are contact of Patient No 7 who returned from Birmingham
to India on 17.03.2020</t>
  </si>
  <si>
    <t>http://hmfw.ap.gov.in/Daily_bullettin/29-03-2020/29-03-2020_8PM_English.pdf</t>
  </si>
  <si>
    <t>Nawashar case died in amritsar</t>
  </si>
  <si>
    <t>He was a contact of baldev singh the nawashar case reffered to as the super spreader , he was 60-65 years old had both diabetes and hypertension</t>
  </si>
  <si>
    <t xml:space="preserve">Twitter , tweet by the Punjab disaster management IAS https://mobile.twitter.com/kbssidhu1961/status/1244297595180044289 </t>
  </si>
  <si>
    <t>Close contact with P7 ( returned from Birmingham)</t>
  </si>
  <si>
    <t>Close contact of P7 (returned from Birmingham)</t>
  </si>
  <si>
    <t>Thane district</t>
  </si>
  <si>
    <t>As per PDF shared at mohfw.gov.in it's 16 number in Thane district</t>
  </si>
  <si>
    <t>Data at covid19India shows only 4</t>
  </si>
  <si>
    <t>Travelled from Medina</t>
  </si>
  <si>
    <t>Contact with P-983 Who came from Mumbai</t>
  </si>
  <si>
    <t>https://www.amarujala.com/uttar-pradesh/meerut/coronavirus-update-meerut-news-hindi-eight-new-suspect-found-corona-virus-positive-in-meerut</t>
  </si>
  <si>
    <t>8 patient (Now 13 in meerut)</t>
  </si>
  <si>
    <t xml:space="preserve">Contact of covid19 patient </t>
  </si>
  <si>
    <t>www.outlookindia.com</t>
  </si>
  <si>
    <t>6 more recovery count</t>
  </si>
  <si>
    <t>https://www.google.com/amp/s/m.timesofindia.com/city/mumbai/mumbai-coronavirus-update-todays-news-from-your-locked-down-city/amp_articleshow/74869280.cms</t>
  </si>
  <si>
    <t>Update this information</t>
  </si>
  <si>
    <t>14 patients got discharged in mumbai</t>
  </si>
  <si>
    <t>Plzz update this info</t>
  </si>
  <si>
    <t>8 new cases in meerut</t>
  </si>
  <si>
    <t>2 more recovery count</t>
  </si>
  <si>
    <t>1 more recovery count</t>
  </si>
  <si>
    <t>Amritsae</t>
  </si>
  <si>
    <t>Punjab reports second COVID-19 death, 62-year-old man dies in Amritsar  Download Tribune official app: https://play.google.com/store/apps/details?id=com.readwhere.whitelabel.tribune</t>
  </si>
  <si>
    <t>Now it is 70 in place of 67</t>
  </si>
  <si>
    <t>Trainee IFS officer</t>
  </si>
  <si>
    <t>https://twitter.com/ANI/status/1244311648321425411</t>
  </si>
  <si>
    <t>Data correction</t>
  </si>
  <si>
    <t>This link help you to show perfect data of gujrat state https://gujcovid19.gujarat.gov.in/</t>
  </si>
  <si>
    <t>Get data from that links and remove unknown To verified district name, also you can check digital ocean.com hosting service they are giving free credit for this type of project.</t>
  </si>
  <si>
    <t>Take a look at Rohit Kansal (@kansalrohit69): https://twitter.com/kansalrohit69?s=09</t>
  </si>
  <si>
    <t>The number of deaths in Jammu and Kashmir has increased to 2.</t>
  </si>
  <si>
    <t>https://twitter.com/PTI_News/status/1244316683390423041?s=19</t>
  </si>
  <si>
    <t>https://twitter.com/ArogyaAndhra/status/1244302798923022336?s=19</t>
  </si>
  <si>
    <t>https://www.google.com/amp/s/maharashtratimes.com/maharashtra/nashik-north-maharashtra-news/nashik/coronavirus-in-maharashtra-first-corona-positive-case-in-nashik/amp_articleshow/74878574.cms</t>
  </si>
  <si>
    <t>Punjab reports second COVID-19 death, 62-year-old man dies in Amritsar</t>
  </si>
  <si>
    <t>Patient had came into contact with HAJJ attendee.</t>
  </si>
  <si>
    <t>https://m.timesofindia.com/city/nagpur/buldana-vicitm-first-coronavirus-death-outside-mumbai-3-more-test-positive-in-nagpur/amp_articleshow/74874968.cms</t>
  </si>
  <si>
    <t>Patient had fever for 2 days and was admitted in private hospital later when shifted to government hospital patient was severely ill and died on the same day when admitted in Government Hospital.</t>
  </si>
  <si>
    <t>http://hmfw.ap.gov.in/covid_19_datewisebulletins.aspx?date=29-03-2020</t>
  </si>
  <si>
    <t>Seoraphuli</t>
  </si>
  <si>
    <t>District is Hooghly</t>
  </si>
  <si>
    <t>ABP ANANDA (TV CHANNEL)</t>
  </si>
  <si>
    <t xml:space="preserve">Amritsar </t>
  </si>
  <si>
    <t xml:space="preserve">Contact of a person who came back from Italy </t>
  </si>
  <si>
    <t>https://twitter.com/kbssidhu1961/status/1244297595180044289?s=21</t>
  </si>
  <si>
    <t>https://twitter.com/ANI/status/1244322274846494721?s=19</t>
  </si>
  <si>
    <t>Announced in TV</t>
  </si>
  <si>
    <t xml:space="preserve">Visakapatnam </t>
  </si>
  <si>
    <t>Contact with APP7</t>
  </si>
  <si>
    <t>Hoogli</t>
  </si>
  <si>
    <t>Total for west Bengal now 21</t>
  </si>
  <si>
    <t>https://www.google.com/url?sa=t&amp;source=web&amp;rct=j&amp;url=https://m.timesofindia.com/city/hyderabad/three-fresh-coronavirus-cases-in-telangana-total-rises-to-70/amp_articleshow/74878954.cms&amp;ved=2ahUKEwjj1POqosDoAhV5yDgGHSGkDxQQFjAJegQIBhAB&amp;usg=AOvVaw1GbCENbfdhyQasXWqXBQ4A&amp;ampcf=1</t>
  </si>
  <si>
    <t>nashik</t>
  </si>
  <si>
    <t>travel history unknown</t>
  </si>
  <si>
    <t>https://photos.app.goo.gl/h81HrqHnqm8Uha5B6</t>
  </si>
  <si>
    <t>lasalgaon village in niphad district nashik 
प्रेसनोट
दिनांक:-२९/०३/२०२० नाशिक जिल्हयातील निफाड तालुक्यातील लासलगांव जवळच्या नंदनवन नगर पिंपळगाय नजिक येथील ३०
यांचा रहीवासी युगक हा रजा नगर येथील दुकानांत काम करीत होता. त्याला दिनांक १२/३/२०२० रोजी खोकला व ताप अशी लवाणे असल्यामुळे तेथील खाजगी डॉक्टरांकडे उपचारासाठी गेला होता. परंतु त्याला वरे न याटले नाही म्हणुन
तो दिनांक २/३/२०२० रोजी ग्रामीण रुग्णालय लासलगांव येथे उपचारासाठी गेला. न्युमोनियाची साश लक्षणे दिसत
असल्यामुळे त्याला जिल्हा रुग्णालय नाशिक येथे संदर्भित केले. तो स्वत:च्या वाहनाने दिनांक २७/३/२०२० जिल्हा
रुग्णालय नाशिक येथे उपचारासाठी दाखल झाला. त्याला जिल्हा रुग्णालय नाशिक येथील वैद्यकिय पथकाने
विलगीकरण कक्षत दाखल केले. व त्याच्या घशातील खावाचे नमुने तपासणीसाठी पुणे येथे पाठविण्यात आले होते. त्याचा अहवाल नुकताच प्राप्त झाला असुन तो कोरोना विषाणु बाधित असल्याचा निष्कर्ष आलेला आहे. सदर रुग्णाची तब्येत
स्थिर असुन त्याला कोरोना आजारासंबंधी येथील तज्ञ डॉक्टरांच्या पथकाकडुन उपचार करण्यात येत आहे.
उर्वरित कोरोना विलगीकरण कक्षातील दाखल रुग्णांचे घश्याच्या आवाचे स्वाँव निगेटीव्ह आहेत. सध्या कोरोना
विलगीकरण कक्षात ७ रुग्ण दाखल आहेत. त्यांची प्रकृती स्थिर असुन ती सुधारत आहे.व त्यांना उद्या डिसचार्ज करण्यांत
येणार आहे.
जिल्हा आरोग्य अधिकारी यांच्या संनियंत्रणानुसार कोरोना विषाणु पॉझीटी रुग्णाच्या घराच्या परिसरातील घरातील व्यक्तींचे साथरोग सक्षण पथकामार्फत सुरु करण्यात आले आहे. तसेच या सर्व परिस्थितीवर मा. विभागीय आयुक्त, मा.
जिल्हाधिकारी, मा. आयुक्त मनपा नाशिक,मा. मुख्य कार्यकारी अधिकारी जिल्हा परिषद नाशिक मा, उपसंचालक आरोग्य सेवा नाशिक मंडळ नाशिक ,मा. जिल्हा शल्य चिकित्सक नाशिक जिल्हा आरोग्य अधिकारी, उप विभागीय अधिकारी व आरोग्य सेवेतील अधिकारी व कर्मचारी हे कारोना साथीच्या नियंत्रणासाठी लक्ष ठेवुन आहेत.तसेच सदरचा
अहवाल मा. संचालक आरोग्य सेवा , मा. आरोग्य आयुक्त व प्रधान सचिव सार्वजनिक आरोग्य विभाग यांना सादर केला
आहे.
नागरीकांनी घाबरुन जावु नये, आपण घराबाहेर पडु नका हात वरचेवर सावणाचे पाण्याने स्वच्छ घुवा, आपला हात
आपलेच नाक,तोंड,डोळे यांना लावण्याचे टाळा, असे आवाहन मा. जिल्हाधिकारी ,मनपा आयुक्त,मा. मुख्य कार्यकारी
अधिकारी जिल्हा परिषद नाशिक यांनी केले आहे.
जिल्हा शल्य चिकित्सक नाशिक</t>
  </si>
  <si>
    <t xml:space="preserve">Nashik , Lasalgaon </t>
  </si>
  <si>
    <t xml:space="preserve">Went to Hajj </t>
  </si>
  <si>
    <t>Abp maza and zee news</t>
  </si>
  <si>
    <t>In place of 20 it is 21</t>
  </si>
  <si>
    <t>https://www.amarujala.com/india-news/coronavirus-in-india-live-news-updates-in-hindi-maharashtra-kerala-karnataka-madhya-pradesh-up-punjab-delhi-rajasthan-andaman-and-nicobar-islands-lockdown?src=story-related</t>
  </si>
  <si>
    <t>Hoogly</t>
  </si>
  <si>
    <t>Kolkata: A 59-year-old resident of Hooghly has been tested positive for #coronavirus. He is currently admitted to the ICU of a hospital. Total number of positive cases in West Bengal rise to 21.</t>
  </si>
  <si>
    <t>Local transmission from person came from Birmingham</t>
  </si>
  <si>
    <t>https://m.eenadu.net/liveblog/general/8/</t>
  </si>
  <si>
    <t>https://www.news18.com/news/india/indore-goes-under-absolute-lockdown-after-5-more-test-positive-for-coronavirus-2556287.html</t>
  </si>
  <si>
    <t xml:space="preserve">+5 Positive cases in Indore. Makes M.P total as 44, not 39. And Indore's total to 24, not 20. </t>
  </si>
  <si>
    <t>Patient 20 and 21 are contact of Patient No 7 who returned from Birmingham
to India on 17.03.2020.</t>
  </si>
  <si>
    <t xml:space="preserve"> https://mobile.twitter.com/NashikNews/status/1244302657105170432</t>
  </si>
  <si>
    <t>TFW</t>
  </si>
  <si>
    <t>Sheoraphuli</t>
  </si>
  <si>
    <t>Patient's brother traveled to Madhya Pradesh and after returing from MP his brother admitted in a private hospital of Kolkata and this matter was hidden. The patient is currently admitted in a private hospital at Saltlake, Kolkata</t>
  </si>
  <si>
    <t>https://bengali.abplive.com/news/nation/covid-19-india-live-updates-10-corona-cases-in-bengal-mamata-banerjee-pm-modi-679224</t>
  </si>
  <si>
    <t>Kolkata: A 59-year-old resident of Hooghly has been tested positive for #coronavirus. He is currently admitted to the ICU of a hospital. Total number of positive cases in West Bengal rise to 21</t>
  </si>
  <si>
    <t>https://twitter.com/ANI/status/1244322274846494721?s=20</t>
  </si>
  <si>
    <t>Patient's brother returned from Madhya Pradesh</t>
  </si>
  <si>
    <t>https://mobile.twitter.com/ANI/status/1244322274846494721</t>
  </si>
  <si>
    <t>https://twitter.com/ANI/status/1245428656069128209</t>
  </si>
  <si>
    <t>Brother contact.. In ICU currently</t>
  </si>
  <si>
    <t>Also 2nd death in J&amp;K not updated</t>
  </si>
  <si>
    <t>https://zeenews.india.com/bengali/kolkata/relax-there-are-3-people-in-state-who-free-from-corona_307912.html</t>
  </si>
  <si>
    <t>3 Patients recovered from Beleghata ID</t>
  </si>
  <si>
    <t>Patient hasn't travelled outside India recently</t>
  </si>
  <si>
    <t>https://twitter.com/InfoNashik/status/1244308534969249795?s=19</t>
  </si>
  <si>
    <t>First case in Nashik</t>
  </si>
  <si>
    <t>https://twitter.com/nasikreport/status/1244296651050713088?s=19</t>
  </si>
  <si>
    <t>https://twitter.com/NewIndianXpress/status/1244153156797227014?s=19</t>
  </si>
  <si>
    <t>Patient travelled to Italy</t>
  </si>
  <si>
    <t>https://indianexpress.com/article/cities/chandigarh/punjabs-first-coronavirus-patient-tests-negative-but-two-fresh-cases-take-total-to-33-6333623/</t>
  </si>
  <si>
    <t>Punjab's first COVID-19 patient recovers</t>
  </si>
  <si>
    <t>Relative of first case reported on 27/03/2020 in Meerut. Four reported on 28/03/2020.Eight reported on 29/03/2020. All 13 from same family. P1 has travelled from Amravati Maharashtra to Meerut</t>
  </si>
  <si>
    <t>Chief medical officer Local media clipping of 4 minuyes</t>
  </si>
  <si>
    <t>I can share the video clip</t>
  </si>
  <si>
    <t>https://www.google.com/amp/s/www.amarujala.com/amp/uttar-pradesh/meerut/coronavirus-update-meerut-news-hindi-eight-new-suspect-found-corona-virus-positive-in-meerut</t>
  </si>
  <si>
    <t>8 new patient in meerut</t>
  </si>
  <si>
    <t>https://www.amarujala.com/amp/lucknow/coronavirus-in-india-live-news-updates-in-uttar-pradesh</t>
  </si>
  <si>
    <t>Total patient in uttarpradesh now 80</t>
  </si>
  <si>
    <t>Your data shows only 1 death in J&amp;K but there have been 2.</t>
  </si>
  <si>
    <t>Nothing</t>
  </si>
  <si>
    <t>9 more cases recovered in Rajasthan</t>
  </si>
  <si>
    <t>http://www.rajswasthya.nic.in</t>
  </si>
  <si>
    <t>total 12 recover in Rajasthan as on 29.03.2020, 6pm</t>
  </si>
  <si>
    <t>Vidakhspatnam</t>
  </si>
  <si>
    <t>Travelled from Birmingham to India on 17-03-20</t>
  </si>
  <si>
    <t>https://www.google.com/url?q=https://twitter.com/ArogyaAndhra/status/1244300390310477824&amp;sa=D&amp;ust=1585514098497000&amp;usg=AFQjCNEi4neuAe6AGST1Kdcez4U56Cj98w</t>
  </si>
  <si>
    <t>Belongs  to VISAKHAPATNAM  district (along with P-1138[AP-21])</t>
  </si>
  <si>
    <t>MUMBAI</t>
  </si>
  <si>
    <t>contact</t>
  </si>
  <si>
    <t xml:space="preserve">AAMDAR RAM KADAM </t>
  </si>
  <si>
    <t>https://twitter.com/ANI/status/1245556206514532352</t>
  </si>
  <si>
    <t>https://youtu.be/jU24RQTxgZ4</t>
  </si>
  <si>
    <t>CMO CONFIRM 8 new cases in Meerut now 13</t>
  </si>
  <si>
    <t>Travelled from Birmingham to India on 17-03</t>
  </si>
  <si>
    <t>Belongs  to VISAKHAPATNAM  district (along with P-1138[AP-20])</t>
  </si>
  <si>
    <t>District wise data available and may be updated for precise info</t>
  </si>
  <si>
    <t>https://twitter.com/ktrtrs/status/1244226836134899713?s=21</t>
  </si>
  <si>
    <t>11 ppl have recovered as per state cm  declaration in press meet happened on 29 March . Attaching state minster tweet.</t>
  </si>
  <si>
    <t>Covid19</t>
  </si>
  <si>
    <t>https://twitter.com/ANI/status/1245535572216578048</t>
  </si>
  <si>
    <t>Contacts of patients of 7</t>
  </si>
  <si>
    <t>C this information</t>
  </si>
  <si>
    <t>Patient travelled to medina</t>
  </si>
  <si>
    <t>https://twitter.com/ANI/status/1245558139556151297</t>
  </si>
  <si>
    <t>Ramganj</t>
  </si>
  <si>
    <t>Contacts of a person who had tested positive earlier, this person has infected 17 of his close contacts</t>
  </si>
  <si>
    <t>Harbhajan Singh, a 62-year-old priest, was an associate of Baldev Singh. While Baldev Singh was the first COVID positive patient to die in Punjab, the Moranwali priest, his close associate and a regular at the Pathlawa dera, was among the six persons to test positive at Hoshiarpur.</t>
  </si>
  <si>
    <t>https://www.tribuneindia.com/news/punjab-reports-second-death-due-to-coronavirus-62769</t>
  </si>
  <si>
    <t>All over india</t>
  </si>
  <si>
    <t>Number of active cases on your website shows wrong. I confirmed many websites. Confirmed figure is less than what you are showing. You guys showing approx extra 100 cases. Please correct</t>
  </si>
  <si>
    <t>https://www.google.co.in/amp/s/economictimes.indiatimes.com/news/politics-and-nation/coronavirus-cases-in-india-live-news-latest-updates-march30/amp_liveblog/74880611.cms</t>
  </si>
  <si>
    <t>My whatsapp/telegram 7774026300. I would like to help in collecting data and keeping update on number of cases. Please take me in your team. Thank you!</t>
  </si>
  <si>
    <t>https://twitter.com/HindiNews18/status/1244446295760109568?s=19</t>
  </si>
  <si>
    <t>Zaidi ( total 13 cases ( 5+8 )</t>
  </si>
  <si>
    <t>https://twitter.com/rajeshtope11/status/1244201215312846848?s=19</t>
  </si>
  <si>
    <t xml:space="preserve">According to a tweet by the health minister of Maharashtra, number of recovered patients in the state is 35. Doesn't match with what's on the website. Requesting you to please update it. </t>
  </si>
  <si>
    <t>Telangana total tally 70
Active 57
Recovered 12
Dead 1</t>
  </si>
  <si>
    <t>Telangana CM briefed these details on press meet held yesterday</t>
  </si>
  <si>
    <t>Health worker, came in contact of infected film. Deseaced old lady from ujjain</t>
  </si>
  <si>
    <t>http://webpcache.epapr.in/index.php?in=https://cache.epapr.in/2614463/14f63999-303c-448f-b6bd-604ad899245e/1600x2515-800x838/2x2.png</t>
  </si>
  <si>
    <t>Contracted infection from a 70-year-old Nawanshahr resident who had tested positive earlier.</t>
  </si>
  <si>
    <t>https://www.google.com/amp/s/www.indiatoday.in/amp/india/story/punjab-reports-second-covid19-death-62-year-old-dies-amritsar-cmo-1661114-2020-03-29 , https://www.google.com/amp/s/www.tribuneindia.com/news/punjab-reports-second-coronavirus-death-62769</t>
  </si>
  <si>
    <t>Died in Amritsar Hospital but was a resident of Hoshiarpur</t>
  </si>
  <si>
    <t>Travelled to foreign</t>
  </si>
  <si>
    <t>https://bengali.abplive.com/news/aaj-focus-e/covid-19-india-live-updates-21-corona-cases-in-bengal-mamta-banerjee-pm-modi-680247</t>
  </si>
  <si>
    <t>Relative of first patient detected in Kolhapur</t>
  </si>
  <si>
    <t>https://www.pudhari.news/news/Kolhapur/one-more-corona-positive-patients-found-in-kolhapur/</t>
  </si>
  <si>
    <t>https://twitter.com/ANI/status/1245581420484907008</t>
  </si>
  <si>
    <t>KALIMPONG</t>
  </si>
  <si>
    <t>https://bengali.abplive.com/news/covid-19-india-live-updates-21-corona-cases-in-bengal-mamta-banerjee-pm-modi-680247</t>
  </si>
  <si>
    <t>https://twitter.com/ArogyaAndhra/status/1245580598938198016</t>
  </si>
  <si>
    <t>Died at North Bengal Medical College &amp; Hospital at 2 a.m.(29/03/2019)</t>
  </si>
  <si>
    <t>https://indianexpress.com/article/india/maharashtra-records-two-more-covid-19-deaths-case-count-up-to-205-6337952/</t>
  </si>
  <si>
    <t xml:space="preserve">Nawanshahr </t>
  </si>
  <si>
    <t>https://twitter.com/aajtak/status/1244463860750245889?s=19</t>
  </si>
  <si>
    <t>Died in north bengal medical college hospital on yesterday night</t>
  </si>
  <si>
    <t>https://mobile.twitter.com/ANI/status/1244464642115522560</t>
  </si>
  <si>
    <t>anandabazar</t>
  </si>
  <si>
    <t>https://twitter.com/PTI_News/status/1244467615549931521?s=19</t>
  </si>
  <si>
    <t>https://www.loksatta.com/maharashtra-news/coronavirus-zero-patient-in-yavatmal-sgy-87-2118457/</t>
  </si>
  <si>
    <t>Patient travelled from Mumbai</t>
  </si>
  <si>
    <t>AP-P116</t>
  </si>
  <si>
    <t>https://mobile.twitter.com/PTI_News/status/1244467615549931521</t>
  </si>
  <si>
    <t>45 Years Old Female From Kalimpong Died At North Bengal Medical College Today</t>
  </si>
  <si>
    <t>I have their medical report which I have just received. Kindly E-mail me at ankitaryan5374@gmail.com for the medical report of all 4 Covid19 positive patient.</t>
  </si>
  <si>
    <t>I am reporting 4 new cases kindly email me for details.</t>
  </si>
  <si>
    <t>Kalipong</t>
  </si>
  <si>
    <t>Patient travelled to Chennai by air.</t>
  </si>
  <si>
    <t>https://www.anandabazar.com/state/coronavirus-in-west-bengal-second-death-in-state-dgtl-1.1129249?ref=home-pq-stry-large-image-1</t>
  </si>
  <si>
    <t>Multiple vernacular newspaper has reported.</t>
  </si>
  <si>
    <t>AP-P117</t>
  </si>
  <si>
    <t>11 patients have been recovered yesterday in telangana</t>
  </si>
  <si>
    <t>AP-P118</t>
  </si>
  <si>
    <t>https://t.co/fIGayfZ2ph?amp=1</t>
  </si>
  <si>
    <t>https://mobile.twitter.com/ANI/status/1244470877636288513</t>
  </si>
  <si>
    <t>AP-P119</t>
  </si>
  <si>
    <t>Pune,mumbai, Nagpur,kolhapur,nasik</t>
  </si>
  <si>
    <t>AP-P120</t>
  </si>
  <si>
    <t>Zaidi ( 12 case )</t>
  </si>
  <si>
    <t>AP-P121</t>
  </si>
  <si>
    <t>https://mobile.twitter.com/PTI_News/status/1244470793909620742</t>
  </si>
  <si>
    <t>AP-P122</t>
  </si>
  <si>
    <t>https://twitter.com/avinashkalla/status/1244472137647157249?s=19</t>
  </si>
  <si>
    <t>NAGPUR</t>
  </si>
  <si>
    <t>https://thelivenagpur.com/2020/03/29/covid-19-three-more-found-positive-in-nagpur/</t>
  </si>
  <si>
    <t>AP-P123</t>
  </si>
  <si>
    <t>The girl is the daughter of the man found covid positive last week</t>
  </si>
  <si>
    <t>https://mobile.twitter.com/PTI_News/status/1244472639428558848</t>
  </si>
  <si>
    <t xml:space="preserve">Official WEST BENGAL </t>
  </si>
  <si>
    <t>https://twitter.com/ANI/status/1244470877636288513?s=20</t>
  </si>
  <si>
    <t>Brother of a man found covid + last week</t>
  </si>
  <si>
    <t>AP-P124</t>
  </si>
  <si>
    <t>Travelled from Delhi to Nagpur on March 15</t>
  </si>
  <si>
    <t>AP-P125</t>
  </si>
  <si>
    <t>12 new cases in Maharashtra. Total 215 cases</t>
  </si>
  <si>
    <t>local transmission</t>
  </si>
  <si>
    <t>https://aajkaaldaily.com/news/bhavnagar-corona-positive-case-five   *આજકાલ બ્રેકિંગ : ભાવનગરમાં એકસાથે નોંધાયા 5 કોરોના પોઝિટિવ કેસ*</t>
  </si>
  <si>
    <t>AP-P126</t>
  </si>
  <si>
    <t>https://twitter.com/ANI/status/1244464642115522560?s=20</t>
  </si>
  <si>
    <t>He come back to Bareilly from noida on 21st march</t>
  </si>
  <si>
    <t>https://zeenews.india.com/india/live-updates/india-coronavirus-covid-19-live-updates-march-29-2272388/amp#click=https://t.co/eMsM2U974H</t>
  </si>
  <si>
    <t>AP-P127</t>
  </si>
  <si>
    <t xml:space="preserve">Twitter- press trust of India </t>
  </si>
  <si>
    <t>Twelve more COVID-19 cases in Maharashtra; state tally jumps to 215: Health official</t>
  </si>
  <si>
    <t>Patient travelled to Chennai.</t>
  </si>
  <si>
    <t>করোনায় রাজ https://app.anandabazar.com/west-bengal/coronavirus-in-west-bengal-second-death-in-state-dgtl/cid/1760510   -Shared via ABP</t>
  </si>
  <si>
    <t>New 9 cases in mp</t>
  </si>
  <si>
    <t>AP-P128</t>
  </si>
  <si>
    <t>Mumbai, nagpur, pune</t>
  </si>
  <si>
    <t>https://www.google.com/amp/s/economictimes.indiatimes.com/news/politics-and-nation/coronavirus-cases-in-india-live-news-latest-updates-march30/amp_liveblog/74880611.cms</t>
  </si>
  <si>
    <t>AP-P129</t>
  </si>
  <si>
    <t>https://twitter.com/ChetanSanghi/status/1244453799768416258?s=19</t>
  </si>
  <si>
    <t>https://twitter.com/ANI/status/1244470877636288513</t>
  </si>
  <si>
    <t>https://twitter.com/PTI_News/status/1244474317238202370?s=19</t>
  </si>
  <si>
    <t>AP-P112</t>
  </si>
  <si>
    <t>Indore, ujjain</t>
  </si>
  <si>
    <t>https://twitter.com/ANI/status/1244464642115522560?s=19</t>
  </si>
  <si>
    <t>Came in contact with PJ-P2</t>
  </si>
  <si>
    <t>https://mail.yahoo.com/d/folders/1?mboxstate=DELETED</t>
  </si>
  <si>
    <t>Had history of Diabetes &amp; hypertension</t>
  </si>
  <si>
    <t>Transmitted from a person travelling from Burmingham (arrived on 17.03.2020)</t>
  </si>
  <si>
    <t>https://m.eenadu.net/apmukyamshalu/mainnews/general/25/220056383</t>
  </si>
  <si>
    <t>2 more cases in AP</t>
  </si>
  <si>
    <t>https://twitter.com/avinashkalla/status/1244472137647157249</t>
  </si>
  <si>
    <t>https://twitter.com/ANI/status/1244464642115522560</t>
  </si>
  <si>
    <t>https://twitter.com/PemaKhanduBJP/status/1245584842604965889</t>
  </si>
  <si>
    <t>7 in Indore,1 in Ujjain...</t>
  </si>
  <si>
    <t>https://twitter.com/ndtv/status/1244480907349618688?s=20</t>
  </si>
  <si>
    <t>2nd case confirmed in Dharavi</t>
  </si>
  <si>
    <t>https://twitter.com/ANI/status/1245608154861195264</t>
  </si>
  <si>
    <t>Don't Know, 5</t>
  </si>
  <si>
    <t>https://twitter.com/ANI/status/1245651181961011204</t>
  </si>
  <si>
    <t>twitter</t>
  </si>
  <si>
    <t>Primary contact of UK-returned woman, his sister</t>
  </si>
  <si>
    <t xml:space="preserve">Nagpur </t>
  </si>
  <si>
    <t>https://twitter.com/kbssidhu1961/status/1245645001113010176</t>
  </si>
  <si>
    <t>https://www.nagpurtoday.in/coronavirus-nagpur-update-two-more-tested-positive-tally-goes-to-16-in-city/03301002</t>
  </si>
  <si>
    <t>total cases in nagpur 16</t>
  </si>
  <si>
    <t>https://twitter.com/ians_india/status/1244482928320622592</t>
  </si>
  <si>
    <t>http://www.nhmharyana.gov.in/WriteReadData/userfiles/file/CoronaVirus/Media%20Bulletin%20Morning%2002042020.pdf</t>
  </si>
  <si>
    <t>Total cases in UP is now 82</t>
  </si>
  <si>
    <t>Aaj Tak check it that link</t>
  </si>
  <si>
    <t>8 in indore and 1 in Jabalpur ..</t>
  </si>
  <si>
    <t>Please add 5 new cases.
5 new cases from Bhavnagar, Gujarat.</t>
  </si>
  <si>
    <t>https://twitter.com/ANI/status/1244484668096798720</t>
  </si>
  <si>
    <t>Total in Rajasthan now 60</t>
  </si>
  <si>
    <t xml:space="preserve">Travelled from Bangkok </t>
  </si>
  <si>
    <t xml:space="preserve">Secondary research </t>
  </si>
  <si>
    <t>https://twitter.com/ANI/status/1244484668096798720?s=20</t>
  </si>
  <si>
    <t>1 more case in Rajasthan</t>
  </si>
  <si>
    <t xml:space="preserve">ઘોઘારોડ શિશુવિહાર અને જેસરના chhe </t>
  </si>
  <si>
    <t>https://gujarati.abplive.com/news/gujarat/new-5-corona-virus-positive-case-in-bhavnagar-number-of-infected-patients-has-increased-to-68-in-gujarat-500071</t>
  </si>
  <si>
    <t>KA-P114</t>
  </si>
  <si>
    <t>Bilal Colony</t>
  </si>
  <si>
    <t>7 Indore 1 Ujjain</t>
  </si>
  <si>
    <t>https://twitter.com/ANI/status/1245641208849813510</t>
  </si>
  <si>
    <t>ઘોઘારોડ શિશુવિહાર</t>
  </si>
  <si>
    <t>https://www.gujaratsamachar.com/news/saurashtra/five-positive-cases-of-corona-in-bhavnagar-district-announced-by-collector-at-the-late-night</t>
  </si>
  <si>
    <t>https://twitter.com/sriramulubjp/status/1245736945654755334</t>
  </si>
  <si>
    <t>Nashik (Lasalgaon)</t>
  </si>
  <si>
    <t xml:space="preserve">Patient don't have any travel history. He used to work in shop in rural area of Nashik (Lasalgaon). His condtion is stable. </t>
  </si>
  <si>
    <t>https://www.esakal.com/uttar-maharashtra-news/nashik/first-corona-positive-nashik-nashik-marathi-news-275063</t>
  </si>
  <si>
    <t>KA-P115</t>
  </si>
  <si>
    <t xml:space="preserve">Four members of his family are quarntined. </t>
  </si>
  <si>
    <t>Lalwani Rd</t>
  </si>
  <si>
    <t xml:space="preserve">ઘોઘારોડ </t>
  </si>
  <si>
    <t>Total cases in Uttar Pradesh=82</t>
  </si>
  <si>
    <t>One more person dead in Srinagar</t>
  </si>
  <si>
    <t>https://twitter.com/NorbertElekes/status/1244482829993607168?s=19</t>
  </si>
  <si>
    <t>Its notified yesterday itself but ur not updating</t>
  </si>
  <si>
    <t xml:space="preserve">One more death in Punjab 2. </t>
  </si>
  <si>
    <t>KA-P116</t>
  </si>
  <si>
    <t>Shahgunj</t>
  </si>
  <si>
    <t>https://www.thehindu.com/news/national/coronavirus-punjab-reports-second-death-positive-cases-put-at-38/article31203165.ece</t>
  </si>
  <si>
    <t>KA-P117</t>
  </si>
  <si>
    <t>Golekbana</t>
  </si>
  <si>
    <t>Bhavna3</t>
  </si>
  <si>
    <t xml:space="preserve">5 unknown </t>
  </si>
  <si>
    <t>Gujarati Newspaper and Gujarat Government Press Conference</t>
  </si>
  <si>
    <t>Total 6 Covid19 positive case in Bhavnagar
Total 9 Covid19 positive case in Rajkot
Total 2 Covid19 positive case in gir somnath
1-1 positive case in kachh and porbandar</t>
  </si>
  <si>
    <t>No travel history or contact</t>
  </si>
  <si>
    <t>https://timesofindia.indiatimes.com/city/nagpur/man-dies-of-covid-19-in-buldhana-sans-travel-contact-history/articleshow/74879518.cms</t>
  </si>
  <si>
    <t>KA-P118</t>
  </si>
  <si>
    <t>Basavakalyan</t>
  </si>
  <si>
    <t>He died on 28/03/2020. His swab came positive from Nagpur lab on 29/03/2020</t>
  </si>
  <si>
    <t>Indore and Ujjain</t>
  </si>
  <si>
    <t>8 new Coronavirus positive cases- 7 in Indore and 1 in Ujjain; Total number of positive cases in Indore is 32</t>
  </si>
  <si>
    <t>6 new cases in Gujarat. Mentioned in official government website.</t>
  </si>
  <si>
    <t>https://www.business-standard.com/article/current-affairs/coronavirus-pandemic-live-updates-india-lockdown-migrants-covid-19-positive-cases-death-toll-in-delhi-maharashtra-us-italy-spain-latest-news-120032900403_1.html</t>
  </si>
  <si>
    <t>KA-P119</t>
  </si>
  <si>
    <t>Resident of Paheli Chouki, HYD; Attended Delhi Religious Conference</t>
  </si>
  <si>
    <t>https://simplicity.in/coimbatore/english/news/63446/four-tested-positive-for-covid-19-at-esi-hospital-in-coimbatore</t>
  </si>
  <si>
    <t>KA-P120</t>
  </si>
  <si>
    <t>19 new cases, 12 came from Meerut, four from Noida, two from Ghaziabad, and one from Bareilly.</t>
  </si>
  <si>
    <t>https://twitter.com/ians_india/status/1244482928320622592?s=19</t>
  </si>
  <si>
    <t>https://twitter.com/traphikp/status/1244482279641976832?s=19</t>
  </si>
  <si>
    <t>Travelled to chennai</t>
  </si>
  <si>
    <t>North Bengal medical college</t>
  </si>
  <si>
    <t>KA-P121</t>
  </si>
  <si>
    <t>https://twitter.com/abpanandatv/status/1244489408155435009?s=19</t>
  </si>
  <si>
    <t>https://mobile.twitter.com/ANI/status/1244261608890630145?s=19</t>
  </si>
  <si>
    <t>Total death count is 8 in Maharashtra</t>
  </si>
  <si>
    <t>Andaman</t>
  </si>
  <si>
    <t>One more positive in #Andamans</t>
  </si>
  <si>
    <t>Travel history to Medina</t>
  </si>
  <si>
    <t xml:space="preserve">Kindly update the recovery status </t>
  </si>
  <si>
    <t>https://twitter.com/TOIAhmedabad/status/1244494297782579201?s=19</t>
  </si>
  <si>
    <t>KA-P122</t>
  </si>
  <si>
    <t>Kiramani Colony</t>
  </si>
  <si>
    <t>One more case in surat as per government bulletin</t>
  </si>
  <si>
    <t>https://twitter.com/BollyNumbers/status/1244313335866126337?s=19</t>
  </si>
  <si>
    <t>https://m.aajtak.in</t>
  </si>
  <si>
    <t>Bhilwara 25, jaipur 10 as per government bulletin.</t>
  </si>
  <si>
    <t>https://twitter.com/BollyNumbers/status/1244314010398248960?s=19</t>
  </si>
  <si>
    <t>District wise info is wrong please update</t>
  </si>
  <si>
    <t>KA-P123</t>
  </si>
  <si>
    <t xml:space="preserve">Bhavnagar Ahmedabad </t>
  </si>
  <si>
    <t>https://timesofindia.indiatimes.com/india/coronavirus-in-india-live-news-updates-covid-19-cases-in-india-and-world/liveblog/74880442.cms</t>
  </si>
  <si>
    <t xml:space="preserve">Total cases 69 and total 6 deaths </t>
  </si>
  <si>
    <t>Returned from France</t>
  </si>
  <si>
    <t>https://timesofindia.indiatimes.com/city/rajkot/three-more-test-positive-in-saurashtra/articleshow/74878797.cms?utm_source=twitter.com&amp;utm_medium=social&amp;utm_campaign=TOIRajkot</t>
  </si>
  <si>
    <t>KA-P124</t>
  </si>
  <si>
    <t>Contact of person who Attended Delhi Religious Conference; Patient ID Unknown</t>
  </si>
  <si>
    <t>3 cases today</t>
  </si>
  <si>
    <t>surat</t>
  </si>
  <si>
    <t>come from UAE</t>
  </si>
  <si>
    <t>TV9 GUJARATI</t>
  </si>
  <si>
    <t>https://twitter.com/ANI/status/1244496464857821184</t>
  </si>
  <si>
    <t>Total in J&amp;K=41</t>
  </si>
  <si>
    <t>https://twitter.com/ANI/status/1245683220550537216</t>
  </si>
  <si>
    <t>6th death as per gujarat govt dashboard</t>
  </si>
  <si>
    <t>Also ur district wise data is incorrect</t>
  </si>
  <si>
    <t>https://www.vtvgujarati.com/news-details/coronavirus-in-gujarat-5-positive-1-dead-in-bhavnagar</t>
  </si>
  <si>
    <t>Ahemdabad</t>
  </si>
  <si>
    <t>6 patient as DM shared in jodhpur</t>
  </si>
  <si>
    <t>https://www.facebook.com/groups/Jodhpuries/permalink/2833604576885427/</t>
  </si>
  <si>
    <t>Your portal showing 5 for jodhpur but its 6, total number it is</t>
  </si>
  <si>
    <t xml:space="preserve">Travel history to south india </t>
  </si>
  <si>
    <t>indian express</t>
  </si>
  <si>
    <t>https://twitter.com/kansalrohit69/status/1244493942814658561?s=19</t>
  </si>
  <si>
    <t>https://twitter.com/kansalrohit69/status/1244493942814658561</t>
  </si>
  <si>
    <t xml:space="preserve">Please Update the Site date as per Current update- Seems like few cases are missed.
[Correction/Update refer to source and below list]
--For reason Translated in English from Gujarati 
Ahmedabad  22 Cases 
Gandhinagar  9 Cases
Vadodara    9 Cases
Rajkot  9 Cases
Surat 7 Cases 
Bhavnagar    6 Cases
Gir    2 Cases
Mehsana     1 Case
Porbandar     1 Case
Kutch     1 Case    </t>
  </si>
  <si>
    <t>Total 8 deaths in Maharashtra</t>
  </si>
  <si>
    <t>Indian Express</t>
  </si>
  <si>
    <t>Admitted in Pvt Hospital</t>
  </si>
  <si>
    <t>https://twitter.com/ANI/status/1244496464857821184?s=19</t>
  </si>
  <si>
    <t>Total for Jammu and Kashmir now at 41</t>
  </si>
  <si>
    <t>Bhavangar</t>
  </si>
  <si>
    <t>https://twitter.com/PTI_News/status/1244495961319067648?s=19</t>
  </si>
  <si>
    <t xml:space="preserve">45-yr-old COVID-19 patient dies in Gujarat; state toll reaches 6: Official * </t>
  </si>
  <si>
    <t>https://www.divyabhaskar.co.in/local/gujarat/bhavnagar/news/five-case-positive-of-corona-virus-in-one-day-at-bhavnagar-127076302.html</t>
  </si>
  <si>
    <t>Bhavnagar has total 6 cases, 2 of them died.</t>
  </si>
  <si>
    <t>https://twitter.com/LangaMahesh/status/1244495705307336704</t>
  </si>
  <si>
    <t>From TheHindu reporter,Gujarat total=69</t>
  </si>
  <si>
    <t xml:space="preserve">Bhavnagar and Ahmedabad </t>
  </si>
  <si>
    <t>https://timesofindia.indiatimes.com/</t>
  </si>
  <si>
    <t>Six new cases in Gujarat since last night- five from Bhavnagar, one from Ahmedabad
Total cases in state now 69, and 6 deaths</t>
  </si>
  <si>
    <t>in contact with a positive patient -182</t>
  </si>
  <si>
    <t>Chief Sec Panjab</t>
  </si>
  <si>
    <t>Newspaper ,Amar ujala and dainik jagran</t>
  </si>
  <si>
    <t>https://twitter.com/rajeshtope11/status/1244201215312846848</t>
  </si>
  <si>
    <t>travel history to Iran</t>
  </si>
  <si>
    <t>The Economics times</t>
  </si>
  <si>
    <t>https://www.crosstownnews.in/post/49293/covid-19-3-more-positive-cases-in-jammu-division-total-41-in-jak-.html</t>
  </si>
  <si>
    <t>Kakinara, rajamundry</t>
  </si>
  <si>
    <t>https://twitter.com/ANI/status/1244503930819633153?s=19</t>
  </si>
  <si>
    <t>https://mobile.twitter.com/ANI/status/1244503930819633153</t>
  </si>
  <si>
    <t>A 49-year-old man from Kakinada city and a 72 year-old man from Rajahmundry city have tested positive for Coronavirus. Their travel history is being traced; Total number of Coronavirus cases in the state rises to 23: Director Health and Family Welfare, Andhra Pradesh</t>
  </si>
  <si>
    <t>From Principal Secretary(Planning) of J&amp;K,Total cases in J&amp;K=41</t>
  </si>
  <si>
    <t xml:space="preserve">Locally Transmission from Family member who had travel history </t>
  </si>
  <si>
    <t>https://www.indiatoday.in/india/story/breaking-news-updates-march-30-india-coronavirus-covid-19-lockdown-death-toll-us-italy-china-1661148-2020-03-30</t>
  </si>
  <si>
    <t>TV 9 Gujarati news channel</t>
  </si>
  <si>
    <t>Kakinada and Rajahmundry city</t>
  </si>
  <si>
    <t>https://twitter.com/ANI/status/1244503930819633153</t>
  </si>
  <si>
    <t>Total in Andhra Pradesh=23 now.</t>
  </si>
  <si>
    <t>https://twitter.com/PTI_News/status/1244504098981818373?s=19</t>
  </si>
  <si>
    <t>https://www.lokmat.com/maharashtra/coronas-first-victim-western-warhada-patient-who-died-yesterday-positive/</t>
  </si>
  <si>
    <t>https://timesofindia.indiatimes.com/india/coronavirus-in-india-live-news-updates-covid-19-cases-in-india-and-world/liveblog/74880442.cmsto</t>
  </si>
  <si>
    <t>Total 23 cases now</t>
  </si>
  <si>
    <t>Travel history unknown</t>
  </si>
  <si>
    <t>https://twitter.com/ArogyaAndhra/status/1244505800204095488?s=19</t>
  </si>
  <si>
    <t>Government health bulletin</t>
  </si>
  <si>
    <t xml:space="preserve"> Patient 23 (Age:72, M) is from Rajahmundry.</t>
  </si>
  <si>
    <t>Travel history being traced</t>
  </si>
  <si>
    <t>Total for Andhra Pradesh at 22</t>
  </si>
  <si>
    <t>Rajahmundry city</t>
  </si>
  <si>
    <t>Total for Andhra Pradesh at 23</t>
  </si>
  <si>
    <t>Probably unknown patient is BSF personnel.ar BSF camp tekanpur (gwalior)</t>
  </si>
  <si>
    <t>Newslaper</t>
  </si>
  <si>
    <t>Twitter account of ktr</t>
  </si>
  <si>
    <t xml:space="preserve">travel history from Medina </t>
  </si>
  <si>
    <t>https://twitter.com/ArogyaAndhra/status/1244505800204095488</t>
  </si>
  <si>
    <t>Rajamundry</t>
  </si>
  <si>
    <t>Way2News</t>
  </si>
  <si>
    <t>Meerut, Noida, Agra</t>
  </si>
  <si>
    <t>Total confirmed cases in Meerut is 13, Noida is 32, Agra is 11. Total recovered cases in UP is 14</t>
  </si>
  <si>
    <t>https://www.google.com/amp/s/www.bhaskar.com/amp/local/uttar-pradesh/lucknow/news/up-coronavirus-outbreak-live-corona-virus-cases-death-toll-in-up-varanasi-lucknow-kanpur-agra-allahabad-ghaziabad-novel-covid-19-latest-news-and-updates-127076416.html</t>
  </si>
  <si>
    <t>Patient came in Contact with the First dead Patient of Punjab</t>
  </si>
  <si>
    <t>Patient reached Bhubaneswar on 10th at 7pm from DELHI by an Indigo flight. He visited OPD on 21st and got admitted to Kar Clinic on 24th and was in ICU for a day.</t>
  </si>
  <si>
    <t>https://twitter.com/HFWOdisha/status/1243241939618549760</t>
  </si>
  <si>
    <t>According to Mohfw the number of cases in Delhi is 53 and NOT 72</t>
  </si>
  <si>
    <t>Kindly refer to mohfw.gov.in to update the number of cases and correct it on your website.</t>
  </si>
  <si>
    <t>https://twitter.com/PTI_News/status/1244514836668510210?s=20</t>
  </si>
  <si>
    <t>https://twitter.com/PTI_News/status/1244514417229717506?s=20</t>
  </si>
  <si>
    <t xml:space="preserve">For knowledge </t>
  </si>
  <si>
    <t>meerut</t>
  </si>
  <si>
    <t>https://firstindianews.com/news/4-members-of-same-family-report-corona-positive-in-Ajmer--396516981</t>
  </si>
  <si>
    <t>PATIENT TRAVELLED TO MEEMACH THERE HE WAS IN CONTACT IN RAJASTHANI PEOPLES.</t>
  </si>
  <si>
    <t>https://www.naidunia.com/madhya-pradesh/ujjain-coronavirus-in-mp-ujjain-man-died-from-coronavirus-third-death-in-madhya-pradesh-5438361</t>
  </si>
  <si>
    <t>people Returned from Delhi meeting</t>
  </si>
  <si>
    <t xml:space="preserve"> disclosed in CM press meet 12:40pm</t>
  </si>
  <si>
    <t>Applies for all the members from 1174 - 1184 (all 10 from ERODE)</t>
  </si>
  <si>
    <t>Economic Times, ABP Ananda</t>
  </si>
  <si>
    <t>This would be the 22nd confirmed case in West Bengal.</t>
  </si>
  <si>
    <t>Change J&amp;K death count to 2</t>
  </si>
  <si>
    <t>PORBANDAR</t>
  </si>
  <si>
    <t>Daughter of patient travelled to Dubai.</t>
  </si>
  <si>
    <t>Patient is leaving near my home, please do check website mention in source to get name of city in which cases are registered.</t>
  </si>
  <si>
    <t>https://twitter.com/bstvlive/status/1244530225066569730?s=19</t>
  </si>
  <si>
    <t>ABP Anada</t>
  </si>
  <si>
    <t>https://m.timesofindia.com/city/meerut/eight-test-positive-in-a-single-day-in-meerut-take-tally-to-13-in-district/amp_articleshow/74884305.cms?__twitter_impression=true</t>
  </si>
  <si>
    <t>8 more</t>
  </si>
  <si>
    <t>8 new patients</t>
  </si>
  <si>
    <t>Relative of P983</t>
  </si>
  <si>
    <t>www.amarujala.com/amp/uttar-pradesh/meerut/coronavirus-update-meerut-news-hindi-eight-new-suspect-found-corona-virus-positive-in-meerut</t>
  </si>
  <si>
    <t>Total number of death in India is 32</t>
  </si>
  <si>
    <t>indiatoday.in</t>
  </si>
  <si>
    <t>https://del.dog/ackywimeth.txt</t>
  </si>
  <si>
    <t xml:space="preserve">The count in Indore is 32 according to ani news.. please update it </t>
  </si>
  <si>
    <t>Aninews.in</t>
  </si>
  <si>
    <t>TUMUKUR</t>
  </si>
  <si>
    <t>youtube.com/watch?v=0ZjLLHBRLv4</t>
  </si>
  <si>
    <t xml:space="preserve">Sardar Vallabhbhai Patel Hospital Twitter account </t>
  </si>
  <si>
    <t>Eight new positive patients of coronavirus</t>
  </si>
  <si>
    <t>..</t>
  </si>
  <si>
    <t xml:space="preserve">No news channel or website has yet reported a new case in Chandigarh of today . </t>
  </si>
  <si>
    <t>Https:/economictimes.com</t>
  </si>
  <si>
    <t xml:space="preserve">The death toll according to economic times as of 2.04 pm is 9 where another person of age above 50 has died </t>
  </si>
  <si>
    <t>Updated data for Gujarat</t>
  </si>
  <si>
    <t>https://twitter.com/PIBAhmedabad/status/1244507613531983872?s=19</t>
  </si>
  <si>
    <t>01</t>
  </si>
  <si>
    <t>Please update for Gujarat provided data by city bifercation</t>
  </si>
  <si>
    <t>Kulithalai</t>
  </si>
  <si>
    <t>https://twitter.com/DennisJesudasan/status/1244532942996557824</t>
  </si>
  <si>
    <t>Ahmedabad &amp; Surat</t>
  </si>
  <si>
    <t>Divya Bhaskar' news paper of 30/03/2020 (BHUJ EDITION)</t>
  </si>
  <si>
    <t>Two patients recovered</t>
  </si>
  <si>
    <t>https://twitter.com/Abineshviper/status/1244532835093901313?s=20</t>
  </si>
  <si>
    <t>Pollachi MP has confirmed the same</t>
  </si>
  <si>
    <t>Patient was a direct contact of a deceased +ve patient</t>
  </si>
  <si>
    <t xml:space="preserve">Punjab Government </t>
  </si>
  <si>
    <t>https://twitter.com/PTI_News/status/1244542018962878464?s=19</t>
  </si>
  <si>
    <t>Total death count reach to 9 in Maharashtra</t>
  </si>
  <si>
    <t>The patient is in relation with our neighbour and has died today and after reaching hospital in Kolkata he was comfirmed as Coronavirus case.</t>
  </si>
  <si>
    <t>2 each from Shopian and srinagar</t>
  </si>
  <si>
    <t>Contacts of previously positive case</t>
  </si>
  <si>
    <t>https://twitter.com/kansalrohit69/status/1244556295778095105?s=20</t>
  </si>
  <si>
    <t>4 more cases</t>
  </si>
  <si>
    <t>https://twitter.com/PIBJaipur/status/1244559664135565312?s=19</t>
  </si>
  <si>
    <t>https://twitter.com/vnehra/status/1244554057810882560</t>
  </si>
  <si>
    <t>Shopia and srinagar</t>
  </si>
  <si>
    <t>https://thekashmirwalla.com/2020/03/covid-19-two-south-kashmir-residents-among-four-test-positive-total-45-in-j-k/</t>
  </si>
  <si>
    <t>2 each in shopian and srinagar taking total in J&amp;K to 45</t>
  </si>
  <si>
    <t>Relatives of Patient 983</t>
  </si>
  <si>
    <t>https://twitter.com/IshitaBhatiaTOI/status/1244534148733104129?s=19</t>
  </si>
  <si>
    <t>7 Iran evacuees in jodhpur,2 local in jaipur,1 local in bhilwara taking total to 70 in rajasthan.</t>
  </si>
  <si>
    <t>Close contact of P182</t>
  </si>
  <si>
    <t>https://news.abplive.com/videos/news/india-punjab-second-death-in-the-state-due-to-coronavirus-1184817</t>
  </si>
  <si>
    <t>i guess this is  P-311, i am not sure abut it, Please confirm before update.</t>
  </si>
  <si>
    <t>1 in Bhilwara and 2 in jaipur</t>
  </si>
  <si>
    <t>https://twitter.com/ANI/status/1244559845350502400?s=20</t>
  </si>
  <si>
    <t>3 more cass</t>
  </si>
  <si>
    <t>7 patients from Iran resting in army camp</t>
  </si>
  <si>
    <t>https://twitter.com/ANI/status/1244560992463253504?s=19</t>
  </si>
  <si>
    <t>https://twitter.com/DrOM_Machra/status/1244553735851761664/photo/1</t>
  </si>
  <si>
    <t>Admitted in 20th March</t>
  </si>
  <si>
    <t>Evacuees from uran</t>
  </si>
  <si>
    <t>https://twitter.com/ANI/status/1244560992463253504?s=20</t>
  </si>
  <si>
    <t xml:space="preserve">7 more  cases </t>
  </si>
  <si>
    <t>kakinada</t>
  </si>
  <si>
    <t>http://hmfw.ap.gov.in/Daily_bullettin/30-03-2020/30-03-2020_10AM_English.pdf</t>
  </si>
  <si>
    <t>https://twitter.com/NEWS9TWEETS/status/1244555301212188672?s=20</t>
  </si>
  <si>
    <t>Mysore: +4
Tumkur: +1
total karnataka: +5 (88)</t>
  </si>
  <si>
    <t>https://twitter.com/PTI_News/status/1244570963116617731?s=19</t>
  </si>
  <si>
    <t>Her husband was among two dozen people who were quarantined a week back after a positive case surfaced in Noida recently.</t>
  </si>
  <si>
    <t>https://m.tribuneindia.com/news/coronavirus-faridabad-reports-new-case-total-up-to-4-63193</t>
  </si>
  <si>
    <t xml:space="preserve">10 new patients in Mysore who came contact with a patient who returned </t>
  </si>
  <si>
    <t>Public tv</t>
  </si>
  <si>
    <t>No travel history, neither foreign nor local</t>
  </si>
  <si>
    <t>https://www.hindustantimes.com/india-news/coronavirus-update-67-yr-old-dies-of-covid-19-in-srinagar-says-official/story-kA6BlkGifGOfWctoPupATN.html</t>
  </si>
  <si>
    <t>7 cases evacuated from iran</t>
  </si>
  <si>
    <t>7 new cases</t>
  </si>
  <si>
    <t>https://youtu.be/8McTsOqeueE</t>
  </si>
  <si>
    <t>11 recoveries</t>
  </si>
  <si>
    <t>https://www.facebook.com/130210030469247/posts/1771634446326789/</t>
  </si>
  <si>
    <t>Total recovery rate in Tamil Nadu is 5 please check</t>
  </si>
  <si>
    <t>https://www.indiatoday.in/india/story/coronavirus-india-cases-covid19-positive-india-news-update-death-toll-1661216-2020-03-30https://www.livemint.com/</t>
  </si>
  <si>
    <t>A 54-year-old woman from Kalimpong who tested positive for #COVID19 at North Bengal Medical College &amp; Hospital in Siliguri, passed away today morning.</t>
  </si>
  <si>
    <t>https://twitter.com/ANI/status/1244582518310879233?s=19</t>
  </si>
  <si>
    <t>https://www.livehindustan.com/bihar/story-two-coronavirus-patient-in-bihar-got-cured-nmch-will-discharge-them-soon-after-covid-19-test-came-negative-3115179.html</t>
  </si>
  <si>
    <t>https://www.google.co.in/amp/s/www.bhaskar.com/amp/national/news/today-2-more-lives-45-year-old-diabetes-patient-succumbed-in-ahmedabad-one-person-died-in-kashmir-too-127070421.html</t>
  </si>
  <si>
    <t>Total deaths 31</t>
  </si>
  <si>
    <t>https://www.google.co.in/amp/s/www.bhaskar.com/amp/national/news/coronavirus-outbreak-india-live-today-news-updates-delhi-kerala-maharashtra-rajasthan-haryana-cases-novel-corona-covid-19-death-toll-127071146.html</t>
  </si>
  <si>
    <t>1202 cases as per now</t>
  </si>
  <si>
    <t>https://twitter.com/the_hindu/status/1244582232066371584?s=19</t>
  </si>
  <si>
    <t xml:space="preserve">Please update rhe Death Counts of KP which now stands at 04 as per The Hindu </t>
  </si>
  <si>
    <t>https://www.google.co.in/amp/s/www.bhaskar.com/amp/national/news/coronavirus-india-death-toll-novel-corona-covid-19-cases-in-india-mumbai-west-bengal-kerala-delhi-today-latest-day-wise-details-updates-information-127076427.html</t>
  </si>
  <si>
    <t>Total death 35 including MP MH WB</t>
  </si>
  <si>
    <t>From government of Gujarat</t>
  </si>
  <si>
    <t>https://www.ndtv.com/aurangabad-news/coronavirus-patient-in-maharashtras-aurangabad-recovers-tests-negative-2198525</t>
  </si>
  <si>
    <t>https://twitter.com/kansalrohit69/status/1244110843983220737?s=09</t>
  </si>
  <si>
    <t xml:space="preserve"> https://twitter.com/PTI_News/status/1244591937593597954?s=19</t>
  </si>
  <si>
    <t>Moranwali Hoshiarpur</t>
  </si>
  <si>
    <t>He contacted with the person who died on 19 March</t>
  </si>
  <si>
    <t>https://m.tribuneindia.com/news/punjab-reports-second-coronavirus-death-62769</t>
  </si>
  <si>
    <t>https://twitter.com/ANINewsUP/status/1245669255510519808</t>
  </si>
  <si>
    <t xml:space="preserve">Read and updated data. 1209 cases 35 deaths </t>
  </si>
  <si>
    <t>https://twitter.com/ANINewsUP/status/1244594551404126210?s=19</t>
  </si>
  <si>
    <t>88 in UP with 13 in meerut</t>
  </si>
  <si>
    <t>https://twitter.com/ANINewsUP/status/1244594551404126210?s=20</t>
  </si>
  <si>
    <t>Total cases 88 now in U.P</t>
  </si>
  <si>
    <t>http://epaperlokmat.in/sub-editions/Hello%20Yavatmal/2020-03-28/1#Article/LOK_HYTL_20200328_1_8/223px</t>
  </si>
  <si>
    <t>https://twitter.com/diprjk/status/1245667080038318081</t>
  </si>
  <si>
    <t>Travelled from Amsterdam</t>
  </si>
  <si>
    <t>@ANI</t>
  </si>
  <si>
    <t>SVP hospital</t>
  </si>
  <si>
    <t>https://twitter.com/svphospital/status/1244551056970764289?s=19</t>
  </si>
  <si>
    <t>Two patients recovered and discharged today in Ahmedabad. See the official hospital tweeter handle link</t>
  </si>
  <si>
    <t>Don't Know, Total 4 People</t>
  </si>
  <si>
    <t>https://economictimes.indiatimes.com/news/politics-and-nation/coronavirus-cases-in-india-live-news-latest-updates-march30/liveblog/74880611.cms</t>
  </si>
  <si>
    <t xml:space="preserve">4 New Cases In Gautam Buddh Nagar, Total 36 </t>
  </si>
  <si>
    <t>TV- Zee Punjab Harayana Himachal</t>
  </si>
  <si>
    <t>5 new Patients today in Chd</t>
  </si>
  <si>
    <t>5 more cases</t>
  </si>
  <si>
    <t>https://twitter.com/ANI/status/1244596720098394117?s=20</t>
  </si>
  <si>
    <t>Correction in spelling of district.
It's "Ahmadabad" mentioned in "Raw_Rata" sheet.
While it should be "Ahmedabad".
This correction is needed because the map of Gujarat shows in-correct information (zero cases) for Ahmedabad district when you drill down to state level in the map.
I think correction in the spelling will rectify the wrong information shown in map.</t>
  </si>
  <si>
    <t>This correction must be done for all the entries with district "Ahmadabad" and corrected to "Ahmedabad".</t>
  </si>
  <si>
    <t>Latest News</t>
  </si>
  <si>
    <t>Indore ujjain</t>
  </si>
  <si>
    <t>2 new deaths</t>
  </si>
  <si>
    <t xml:space="preserve">Total cases 88, 5 new. </t>
  </si>
  <si>
    <t>Gautam budh nagar</t>
  </si>
  <si>
    <t>Total 88 cases. 14 cured. 36 in gautam buddha nagar, 13 in Meerut</t>
  </si>
  <si>
    <t>Correct the district wise data</t>
  </si>
  <si>
    <t>1 Indore 1 Ujjain</t>
  </si>
  <si>
    <t>Another link</t>
  </si>
  <si>
    <t>https://www.bhaskar.com/local/mp/indore/news/covid-19-positive-patient-41-year-old-dies-in-madhya-pradesh-indore-127076707.html</t>
  </si>
  <si>
    <t>https://twitter.com/RevathiRajeevan/status/1244603267453046785?s=19</t>
  </si>
  <si>
    <t>KARNATAKA UPDATE:
5 new cases today of which 4 are employees of the same pharmaceutical company as patient 52 who had no travel or known contact history. Yesterday, 5 others from this company tested positive.
@news18dotcom @CNNnews18 https://t.co/pIpw1DJpIc</t>
  </si>
  <si>
    <t>Total 88 cases confirmed now.</t>
  </si>
  <si>
    <t>Maharashtra: An 80-year-old person who tested positive for #Coronavirus passed away today at a private hospital in Mumbai. Total number of positive cases is 216 in the state, of which 39 people have been discharged. 10 people have died due to #COVID19 till now in Maharashtra.</t>
  </si>
  <si>
    <t>https://twitter.com/ANI/status/1244601313456881664?s=19</t>
  </si>
  <si>
    <t>Total discharged 39. Update the portal. Why are u not updating even after its from verified info. Stupid</t>
  </si>
  <si>
    <t>https://twitter.com/ANI/status/1244604925260132352?s=19</t>
  </si>
  <si>
    <t>5 more #COVID19 cases reported in Karnataka taking positive cases in the state to 88. Of the 5, one is a close contact of an earlier confirmed patient &amp; 4 others are workers of a pharmaceutical company in Mysuru, from where a person had tested positive:Karnataka Health Department</t>
  </si>
  <si>
    <t>https://twitter.com/ANI/status/1244601313456881664?s=20</t>
  </si>
  <si>
    <t>http://www.nhmharyana.gov.in/WriteReadData/userfiles/file/CoronaVirus/Bulletin,%20Evening02042020.pdf</t>
  </si>
  <si>
    <t>Update the count of Maharashtra state tweeted by ANI, link is in souce.
In Maharashtra total cases till now is 216.
Total death till now is 10.
Total recovery till now is 39.</t>
  </si>
  <si>
    <t>https://www.grainmart.in/news/coronavirus-covd-19-live-cases-tracker-john-hopkins/</t>
  </si>
  <si>
    <t xml:space="preserve">1213 cases 36 death </t>
  </si>
  <si>
    <t>88 cases now</t>
  </si>
  <si>
    <t>Contact with old patient</t>
  </si>
  <si>
    <t>Total for karnataka at 88</t>
  </si>
  <si>
    <t>Meerut District of Uttar Pradesh - Data is incorrectly shown in site.</t>
  </si>
  <si>
    <t>https://twitter.com/ANI/status/1244604434446831616?s=19</t>
  </si>
  <si>
    <t>213 cases now</t>
  </si>
  <si>
    <t>https://twitter.com/ArogyaAndhra/status/1245672975895916544</t>
  </si>
  <si>
    <t>AP-P113</t>
  </si>
  <si>
    <t>216 cases 10 deaths</t>
  </si>
  <si>
    <t>Total deaths for karnataka at 10</t>
  </si>
  <si>
    <t xml:space="preserve">Faridabad </t>
  </si>
  <si>
    <t>https://www.google.co.in/amp/s/m.timesofindia.com/india/coronavirus-cases-in-haryana-rise-to-22/amp_articleshow/74893177.cms</t>
  </si>
  <si>
    <t>AP-P130</t>
  </si>
  <si>
    <t>The new case in categorised as unknown under Haryana state is from Faridabad as per the resources. Kindly double check</t>
  </si>
  <si>
    <t>32 new patients</t>
  </si>
  <si>
    <t>Total active cases now at 213</t>
  </si>
  <si>
    <t>Times of India, UP health ministry</t>
  </si>
  <si>
    <t>UP cases rises to 83</t>
  </si>
  <si>
    <t>16 new patients</t>
  </si>
  <si>
    <t>https://twitter.com/ANI/status/1245692712986214400</t>
  </si>
  <si>
    <t>Total cases now at 88</t>
  </si>
  <si>
    <t>Total 37 in Noida</t>
  </si>
  <si>
    <t>AajTak</t>
  </si>
  <si>
    <t xml:space="preserve">Total 88 in UP and 37 in Noida </t>
  </si>
  <si>
    <t>https://twitter.com/rajeshtope11/status/1244201215312846848?s=20 ; https://pbs.twimg.com/media/EURWorKU0AAGRXA?format=jpg&amp;name=large</t>
  </si>
  <si>
    <t>Maharashtra, discharged 34 as on 29th March 9 am</t>
  </si>
  <si>
    <t>All Over Maharashtra</t>
  </si>
  <si>
    <t>34 people have been recovered and sent to home in maharashtra</t>
  </si>
  <si>
    <t>J&amp;K 2nd death not updated from yesterday</t>
  </si>
  <si>
    <t>Detected District should be Pune</t>
  </si>
  <si>
    <t>Detected District should be Mumbai</t>
  </si>
  <si>
    <t>https://en.wikipedia.org/wiki/2020_coronavirus_pandemic_in_Maharashtra#cite_note-30</t>
  </si>
  <si>
    <t>Entire Mharashtra</t>
  </si>
  <si>
    <t>216 Cases | 167 Active | 39 Recovered | 10 Death</t>
  </si>
  <si>
    <t>Kamothe</t>
  </si>
  <si>
    <t>https://www.newindianexpress.com/nation/2020/mar/25/15-new-coronavirus-cases-take-total-to-122-in-maharashtra-2121510.html</t>
  </si>
  <si>
    <t>Detected District should be Raigarh</t>
  </si>
  <si>
    <t>Total number of positive cases is 216 in the state, of which 39 people have been discharged. 10 people have died due to #COVID19 till now in Maharashtra.</t>
  </si>
  <si>
    <t>Detected District should be Sindhudurg</t>
  </si>
  <si>
    <t>Twitter:-@ArogyaAndhra</t>
  </si>
  <si>
    <t>Mother of P1262</t>
  </si>
  <si>
    <t>P1262</t>
  </si>
  <si>
    <t>Correct</t>
  </si>
  <si>
    <t>https://twitter.com/PTI_News/status/1244617106055815169?s=19</t>
  </si>
  <si>
    <t>https://www.manoramaonline.com/news/kerala/2020/04/02/idukki-corona-virus-cases.html</t>
  </si>
  <si>
    <t>https://twitter.com/tv9gujarati/status/1244578800450416640</t>
  </si>
  <si>
    <t>Wife of P1262</t>
  </si>
  <si>
    <t>https://twitter.com/news24tvchannel/status/1244619079324798976?s=19</t>
  </si>
  <si>
    <t>Son of P1262</t>
  </si>
  <si>
    <t>Returned from Qatar via Kolkata</t>
  </si>
  <si>
    <t>https://www.thehindu.com/news/national/bihar-reports-first-coronavirus-death/article31133966.ece?&amp;ampcf=1</t>
  </si>
  <si>
    <t>http://sandesh.com/gujarat-corona-one-more-positive-case-reported-in-surat/</t>
  </si>
  <si>
    <t>Son of P1263</t>
  </si>
  <si>
    <t>P1263</t>
  </si>
  <si>
    <t>https://twitter.com/radhika1705/status/1244618628609138689?s=19</t>
  </si>
  <si>
    <t xml:space="preserve">220 cases 10 deaths </t>
  </si>
  <si>
    <t>Husband of Patient works in Ceasefire, Noida.</t>
  </si>
  <si>
    <t>https://www.amarujala.com/delhi-ncr/coronavirus-lockdown-in-india-new-cases-in-delhi-ghaziabad-faridabad-gurugram-noida-greater-noida-after-4-pm-no-one-can-go-out-of-home</t>
  </si>
  <si>
    <t>The test results of husband are awaited.</t>
  </si>
  <si>
    <t>Thodupuzha</t>
  </si>
  <si>
    <t>MH bulletin 220 cases, 10 deaths</t>
  </si>
  <si>
    <t>3 admitted case recover and discharge</t>
  </si>
  <si>
    <t>અમદાવાદમાં કોરોનાના ત્રણ વૃદ્ધ દર્દીને સ્વસ્થ થઈ જતા રજા આપી, શહેરમાં 23 પોઝિટિવ કેસ અને ત્રણના મોત https://jccu2.app.goo.gl/4WYRGWamByPQBrA39</t>
  </si>
  <si>
    <t>https://twitter.com/airnewsalerts/status/1244620659373649923?s=19</t>
  </si>
  <si>
    <t>Total cases are 213. 32 number quoted by cm was for last 24 hours.</t>
  </si>
  <si>
    <t>Meart</t>
  </si>
  <si>
    <t>Travelled from Qatar,Pregnant woman</t>
  </si>
  <si>
    <t>From aaj Tak check.</t>
  </si>
  <si>
    <t>https://mobile.twitter.com/PTI_News/status/1244624068822716417</t>
  </si>
  <si>
    <t>https://twitter.com/PTI_News/status/1244625662670864388?s=19</t>
  </si>
  <si>
    <t>3rd death in punjab</t>
  </si>
  <si>
    <t>https://twitter.com/ANINewsUP/status/1244627469199486977?s=19</t>
  </si>
  <si>
    <t>https://twitter.com/sengarlive/status/1244624702514982912?s=19</t>
  </si>
  <si>
    <t>UP state bulletin says 96 cases as of 6 PM</t>
  </si>
  <si>
    <t>BMC official</t>
  </si>
  <si>
    <t>https://twitter.com/ANINewsUP/status/1244627469199486977?s=20</t>
  </si>
  <si>
    <t>96 total cases now in U.P</t>
  </si>
  <si>
    <t>https://twitter.com/Vijayabaskarofl/status/1244559660226465792?s=19</t>
  </si>
  <si>
    <t>https://twitter.com/PTI_News/status/1244624068822716417?s=19</t>
  </si>
  <si>
    <t>47 more test positive for coronavirus in Mumbai Metropolitan Region, taking number of infected persons to 170: BMC</t>
  </si>
  <si>
    <t>Agra lucknow bareilly (details in link souce)</t>
  </si>
  <si>
    <t>Total cases now at 96</t>
  </si>
  <si>
    <t xml:space="preserve">Kashmir </t>
  </si>
  <si>
    <t>https://twitter.com/kansalrohit69/status/1244633670524088322?s=19</t>
  </si>
  <si>
    <t>Need to update district wise number of patient from the update from UP Govt. Agra 11, Lucknow 9, Ghaziabad 7, Gautam Budh Nagar 38, Lakhimpur-Khiri 1, Kanpur Ngar 1, Pilibhit 2, Muradabad 1, Varansi 2, Shamli 1, Jaunpur 1, Baghpat 1, Meerut 19, Bareili 1 and Bulandshahar 1. Total no. of patient is 96 as on 30.03.2020 at 6pm</t>
  </si>
  <si>
    <t>17 have recovered out of 96 patients</t>
  </si>
  <si>
    <t xml:space="preserve">Civil Hospital Amdavad Twitter account </t>
  </si>
  <si>
    <t>https://twitter.com/ANI/status/1244635766086463498?s=19</t>
  </si>
  <si>
    <t>news</t>
  </si>
  <si>
    <t>Bellary</t>
  </si>
  <si>
    <t>https://karunadu.karnataka.gov.in</t>
  </si>
  <si>
    <t>We have 3 new cases confirmed in bellary and all the 3 are from the same family</t>
  </si>
  <si>
    <t>Only data</t>
  </si>
  <si>
    <t xml:space="preserve">Give mr only data </t>
  </si>
  <si>
    <t>https://twitter.com/ahmermkhan/status/1244633988800512002?s=20 https://twitter.com/ahmermkhan/status/1244636915690692608?s=20</t>
  </si>
  <si>
    <t>https://twitter.com/Asthasaxena88/status/1244639991583539202?s=19</t>
  </si>
  <si>
    <t>25 new case</t>
  </si>
  <si>
    <t>https://www.business-standard.com/article/pti-stories/coronavirus-positive-woman-from-ludhiana-dies-at-hospital-punjab-s-death-toll-rises-to-3-120033001350_1.html</t>
  </si>
  <si>
    <t>3rd death in Punjab</t>
  </si>
  <si>
    <t>https://twitter.com/ANI/status/1244640751679467530?s=19</t>
  </si>
  <si>
    <t>25 new #Coronavirus cases reported In Delhi today, taking the number of positive cases in the national capital to 97: Delhi Health Department https://t.co/X7dQ2bJOqE</t>
  </si>
  <si>
    <t>https://twitter.com/ANI/status/1244640751679467530?s=20</t>
  </si>
  <si>
    <t>Travelled from Dubai AI 938 landed at Kozhikode</t>
  </si>
  <si>
    <t>https://twitter.com/Msmeghantwitz/status/1244625618672570368?s=20</t>
  </si>
  <si>
    <t>https://www.manoramaonline.com/district-news/kannur/2020/04/03/kannur-covid-patient-route-map.html</t>
  </si>
  <si>
    <t>10 new cases in up</t>
  </si>
  <si>
    <t>10 new cases in up as per aniup tweet</t>
  </si>
  <si>
    <t xml:space="preserve">25 new cases in delhi </t>
  </si>
  <si>
    <t>25 new cases in delhi as per ani tweet</t>
  </si>
  <si>
    <t>Total Number of Infected patient in Delhi is 95 as per Delhi Health Department</t>
  </si>
  <si>
    <t>News agency ANI</t>
  </si>
  <si>
    <t>TN-P263</t>
  </si>
  <si>
    <t>www.bhaskar.com</t>
  </si>
  <si>
    <t xml:space="preserve">Death reported on 26th march on bhaskar website </t>
  </si>
  <si>
    <t>Contact with Covid Positive</t>
  </si>
  <si>
    <t xml:space="preserve">V6 Channel Local Media </t>
  </si>
  <si>
    <t>2 Members from Karimnagar District</t>
  </si>
  <si>
    <t>https://twitter.com/ANI/status/1245693626472116226</t>
  </si>
  <si>
    <t>https://twitter.com/MumbaiMirror/status/1244643723293540355</t>
  </si>
  <si>
    <t>TN-P264</t>
  </si>
  <si>
    <t>39 recovered in Maharashtra as reported by Mumbai Mirror. 25 as of now on https://www.covid19india.org/</t>
  </si>
  <si>
    <t>rajasthan government health department website</t>
  </si>
  <si>
    <t>please update rajasthan recover patiant details</t>
  </si>
  <si>
    <t>kakinada, east godavari</t>
  </si>
  <si>
    <t>returned from Delhi</t>
  </si>
  <si>
    <t>https://twitter.com/ArogyaAndhra/status/1244627639358197762</t>
  </si>
  <si>
    <t>TN-P265</t>
  </si>
  <si>
    <t>rajahmundry</t>
  </si>
  <si>
    <t>https://twitter.com/ArogyaAndhra/status/1244615376039579649</t>
  </si>
  <si>
    <t>TN-P266</t>
  </si>
  <si>
    <t xml:space="preserve">Vikash </t>
  </si>
  <si>
    <t>Fhh</t>
  </si>
  <si>
    <t xml:space="preserve">Amravati </t>
  </si>
  <si>
    <t>https://twitter.com/TelanganaHealth/status/1244652635736559616?s=09</t>
  </si>
  <si>
    <t>TN-P267</t>
  </si>
  <si>
    <t>Another death. Take a look at the bulletin</t>
  </si>
  <si>
    <t>As of 6 pm today, there are 96 confirmed #COVID19 cases in the state, out of which 17 people have been declared recovered/discharged (8 in Agra, 6 in Noida, 2 in Ghaziabad, &amp; 1 in Lucknow). Test results of 89 people are still awaited: Uttar Pradesh Health Department https://t.co/D5CB7axka9</t>
  </si>
  <si>
    <t>https://pbs.twimg.com/media/EUXk96fUwAIK8xs?format=jpg&amp;name=large</t>
  </si>
  <si>
    <t>Telangana health department bulletin on twitter</t>
  </si>
  <si>
    <t>Bellari</t>
  </si>
  <si>
    <t>3 positive in bellari</t>
  </si>
  <si>
    <t>https://twitter.com/ANI/status/1244653460739338242?s=19</t>
  </si>
  <si>
    <t>TN-P268</t>
  </si>
  <si>
    <t>https://twitter.com/ANI/status/1244653460739338242?s=20</t>
  </si>
  <si>
    <t>13 number of patients recovered according to health bulletin on twitter</t>
  </si>
  <si>
    <t>TN-P269</t>
  </si>
  <si>
    <t>https://www.google.com/amp/s/timesofindia.indiatimes.com/india/coronavirus-in-india-live-news-updates-many-show-symptoms-after-religious-meet-at-delhis-nizamuddin/amp_liveblog/74880442.cms</t>
  </si>
  <si>
    <t>See update at 08:29 PM (IST) in the above url</t>
  </si>
  <si>
    <t xml:space="preserve"> https://twitter.com/ANI/status/1244653460739338242?s=19</t>
  </si>
  <si>
    <t>TN-P270</t>
  </si>
  <si>
    <t>https://twitter.com/TelanganaHealth?s=09</t>
  </si>
  <si>
    <t>mumbai metropolitan region has total 147 cases</t>
  </si>
  <si>
    <t>TN-P271</t>
  </si>
  <si>
    <t>6 number of active cases today in telangana according to health department twitter account</t>
  </si>
  <si>
    <t xml:space="preserve">Infected from patent </t>
  </si>
  <si>
    <t>Test report</t>
  </si>
  <si>
    <t>not available</t>
  </si>
  <si>
    <t>please update the - excel sheet raw data on date, latest should be shown first</t>
  </si>
  <si>
    <t>Travelled from italy</t>
  </si>
  <si>
    <t>47 more tested positive in Mumbai Metropolitan region: BMC</t>
  </si>
  <si>
    <t>twitter.com/PTI_News/status/1244624068822716417</t>
  </si>
  <si>
    <t>TN-P272</t>
  </si>
  <si>
    <t>https://twitter.com/TelanganaHealth/status/1244652635736559616?s=19</t>
  </si>
  <si>
    <t>TN-P273</t>
  </si>
  <si>
    <t xml:space="preserve"> Contact</t>
  </si>
  <si>
    <t>TN-P274</t>
  </si>
  <si>
    <t>Www.bhaskar.com</t>
  </si>
  <si>
    <t>Local trasmission, patient owns a laundry</t>
  </si>
  <si>
    <t>The details of the case have been confirmed by our municipal commissioner in a voice note which I can send for verification</t>
  </si>
  <si>
    <t>Health ministry tamilnadu</t>
  </si>
  <si>
    <t>TN-P275</t>
  </si>
  <si>
    <t>2 deaths in j&amp;k both in Srinagar but u HV reported only one death</t>
  </si>
  <si>
    <t>Patient with travel history to Dubai</t>
  </si>
  <si>
    <t>The case details have been taken from a voice note that our municipal commissioner sends everyday, which I can send for verification</t>
  </si>
  <si>
    <t>Dubai Travel History</t>
  </si>
  <si>
    <t>https://m.tribuneindia.com/news/ludhiana-woman-dies-of-suspected-coronavirus-infection-63172</t>
  </si>
  <si>
    <t>TN-P276</t>
  </si>
  <si>
    <t>Travel to Bangalore</t>
  </si>
  <si>
    <t>Last breath in Rajindra Hospital, Patiala</t>
  </si>
  <si>
    <t>https://www.outlookindia.com/newsscroll/punjab-reports-third-covid19-death/1785514</t>
  </si>
  <si>
    <t xml:space="preserve">Indore 1 Ujjain 1 </t>
  </si>
  <si>
    <t>TN-P277</t>
  </si>
  <si>
    <t>Total deaths now at 4</t>
  </si>
  <si>
    <t>https://telanganatoday.com/telangana-reports-six-corona-positive-cases-and-one-death-on-monday/amp</t>
  </si>
  <si>
    <t xml:space="preserve">47 more test positive for coronavirus in Mumbai Metropolitan Region, taking number of infected persons to 170: BMC
This announcement by Bombay Municipal Corporation is left out today. </t>
  </si>
  <si>
    <t>Data Incorrect</t>
  </si>
  <si>
    <t>Www.worldometer.com</t>
  </si>
  <si>
    <t>TN-P278</t>
  </si>
  <si>
    <t>Wrong Data in your Site</t>
  </si>
  <si>
    <t>Patient travell from delhi</t>
  </si>
  <si>
    <t>Patient ID i don't but around 700 to 800 and this patient die same date.</t>
  </si>
  <si>
    <t>Worker of same factory in Noida where other infected are found. Returned to Bareilly on 21st march.</t>
  </si>
  <si>
    <t>TN-P279</t>
  </si>
  <si>
    <t>Not sure about the exact age. But in the newspaper, he is referred as an youth. He may be patient 1131 or 1132 or 1133.</t>
  </si>
  <si>
    <t>https://twitter.com/PIBJaipur/status/1244672697709129728?s=19</t>
  </si>
  <si>
    <t>Punjab 3 dead</t>
  </si>
  <si>
    <t>https://twitter.com/NorbertElekes/status/1244673563409473536?s=19</t>
  </si>
  <si>
    <t>TN-P280</t>
  </si>
  <si>
    <t>this is for 2nd death please cross check data. which you have marked in detail.
https://www.deccanherald.com/amp/national/punjab-reports-second-covid-19-death-62-year-old-man-dies-in-amritsar-cmo-819097.html</t>
  </si>
  <si>
    <t>Student from Phillipines</t>
  </si>
  <si>
    <t>https://www.patrika.com/alwar-news/corona-positive-case-in-alwar-district-5949381</t>
  </si>
  <si>
    <t>TN-P281</t>
  </si>
  <si>
    <t>Contracted from P1046, Travelled with him in car</t>
  </si>
  <si>
    <t>https://mobile.twitter.com/PTI_News/status/1244677217084293130</t>
  </si>
  <si>
    <t>TN-P282</t>
  </si>
  <si>
    <t>Mother of Italy returned student</t>
  </si>
  <si>
    <t>My sister</t>
  </si>
  <si>
    <t>https://twitter.com/PTI_News/status/1244677217084293130?s=19</t>
  </si>
  <si>
    <t>TN-P283</t>
  </si>
  <si>
    <t>20 fresh coronavirus cases, including 10 in Jaipur, reported in Rajasthan; total rises to 79: Officials</t>
  </si>
  <si>
    <t>https://mobile.twitter.com/kansalrohit69</t>
  </si>
  <si>
    <t>TN-P284</t>
  </si>
  <si>
    <t>2 Recoveries and 2 death</t>
  </si>
  <si>
    <t>5 people died. All of them went to the Tabliqi Jamaat meeting in Nizamuddin in March.</t>
  </si>
  <si>
    <t>https://twitter.com/dhanyarajendran/status/1244678192067035136?s=19</t>
  </si>
  <si>
    <t>TN-P285</t>
  </si>
  <si>
    <t>5 people died today. 1 earlier. All of them had been to Nizamuddin in March</t>
  </si>
  <si>
    <t>TN-P286</t>
  </si>
  <si>
    <t xml:space="preserve">https://twitter.com/dhanyarajendran/status/1244679079443357696?s=19
</t>
  </si>
  <si>
    <t>Indiatvnews.com/</t>
  </si>
  <si>
    <t>TN-P287</t>
  </si>
  <si>
    <t>Patient was from  Ludhiana</t>
  </si>
  <si>
    <t xml:space="preserve">Total 6 cases reported today. 5 more dead. </t>
  </si>
  <si>
    <t>https://twitter.com/ShivAroor/status/1244679753501532171?s=19</t>
  </si>
  <si>
    <t>TN-P288</t>
  </si>
  <si>
    <t>https://twitter.com/ShivAroor/status/1244680810751393792?s=19</t>
  </si>
  <si>
    <t>5 more dead in Telangana</t>
  </si>
  <si>
    <t>https://twitter.com/ANI/status/1244680667696226304?s=19</t>
  </si>
  <si>
    <t>TN-P298</t>
  </si>
  <si>
    <t xml:space="preserve">Returned from Phillipines </t>
  </si>
  <si>
    <t>https://m.patrika.com/amp-news/alwar-news/corona-positive-case-in-alwar-district-5949381/?utm_source=Facebook&amp;utm_medium=Social&amp;utm_campaign=PatrikaRP</t>
  </si>
  <si>
    <t>TN-P256</t>
  </si>
  <si>
    <t xml:space="preserve">Total 6 dead in Telangana. </t>
  </si>
  <si>
    <t>https://twitter.com/TelanganaCMO/status/1244678385780965379?s=19</t>
  </si>
  <si>
    <t>from Telangana</t>
  </si>
  <si>
    <t>Attended meeting in nizamuddin delhi</t>
  </si>
  <si>
    <t>https://aajtak.app.link/xGxHed0yh5</t>
  </si>
  <si>
    <t>TN-P257</t>
  </si>
  <si>
    <t>News flash news Aaj Tak YouTube 23.16 dt. 30.3.20</t>
  </si>
  <si>
    <t>https://lalluram.com/big-breaking-another-corona-positive-case-surfaced-in-chhattisgarh-patient-had-recently-returned-from-london-number-8-in-the-state/</t>
  </si>
  <si>
    <t>TN-P258</t>
  </si>
  <si>
    <t>TN-P259</t>
  </si>
  <si>
    <t>https://www.facebook.com/23230437118/posts/10159429467357119/</t>
  </si>
  <si>
    <t>TN-P260</t>
  </si>
  <si>
    <t>Returned from london</t>
  </si>
  <si>
    <t>Travel from London</t>
  </si>
  <si>
    <t>TN-P261</t>
  </si>
  <si>
    <t>Returned from effected country (Traveled with friends who also tested positive in Ahmedabad)</t>
  </si>
  <si>
    <t>https://twitter.com/tv9gujarati/status/1244672597406564353</t>
  </si>
  <si>
    <t>TN-P262</t>
  </si>
  <si>
    <t>Returned from affected country</t>
  </si>
  <si>
    <t>Mohfw cg</t>
  </si>
  <si>
    <t>TN-P240</t>
  </si>
  <si>
    <t>https://npg.news/corona-big-breaking-in-chhattisgarh-the-number-of-one-more-corona-positive-patients-has-increased-total-number-of-the-state-increased-8-first-case-was-reported-in-korba-young-man-retu/</t>
  </si>
  <si>
    <t>News on local news portal</t>
  </si>
  <si>
    <t xml:space="preserve">Travel from Surat,Gujarat </t>
  </si>
  <si>
    <t>https://www.divyabhaskar.co.in/local/gujarat/rajkot/news/corona-update-live-rajkot30-march-2020-127075628.html?art=next</t>
  </si>
  <si>
    <t>TN-P241</t>
  </si>
  <si>
    <t>P-1162 To P-1166 Details are as below from official Gujarat Gov Site
https://gujcovid19.gujarat.gov.in/uploads/pressbrief3003302020122349464.pdf</t>
  </si>
  <si>
    <t>https://twitter.com/ANI/status/1244696919902806016?s=19</t>
  </si>
  <si>
    <t>TN-P242</t>
  </si>
  <si>
    <t>http://nayabharat.live/news-details.php?nid=3013</t>
  </si>
  <si>
    <t>8th case of CG state</t>
  </si>
  <si>
    <t xml:space="preserve">Patient 0 in meerut travelled from Maharashtra via train. </t>
  </si>
  <si>
    <t>https://www.amarujala.com/uttar-pradesh/meerut/corona-virus-meerut-update-six-new-suspect-of-corona-positive-found-in-meerut-city</t>
  </si>
  <si>
    <t>TN-P243</t>
  </si>
  <si>
    <t xml:space="preserve">One single patient and his immediate family infected many in the city. Around 30+ people were tested, reports are coming as of this submission. 
Total count for meerut as per the article is 19. Tracker needs to be updated. </t>
  </si>
  <si>
    <t>Patient traveled to London</t>
  </si>
  <si>
    <t>TN-P244</t>
  </si>
  <si>
    <t>https://twitter.com/ANI/status/1244702762270478336?s=20</t>
  </si>
  <si>
    <t>https://twitter.com/ANI/status/1244702762270478336?s=19</t>
  </si>
  <si>
    <t>TN-P245</t>
  </si>
  <si>
    <t>Visited to Delhi</t>
  </si>
  <si>
    <t>https://youtu.be/anRHTlpgPGU</t>
  </si>
  <si>
    <t>This persons brothers son visited Delhi and bring the infection. 4 people in Family are infected.</t>
  </si>
  <si>
    <t>A patient from alwar family members with travel history from Phillipines</t>
  </si>
  <si>
    <t>Add 8</t>
  </si>
  <si>
    <t>TN-P246</t>
  </si>
  <si>
    <t>Patient recovered and returned home</t>
  </si>
  <si>
    <t>https://ahmedabadmirror.indiatimes.com/ahmedabad/cover-story/ahmedabad-sees-hope-as-first-patient-to-recover-returns-home-to-cheers/articleshow/74879948.cms</t>
  </si>
  <si>
    <t>This 34 yr Female patient from Gujarat recovered and returned home.</t>
  </si>
  <si>
    <t>https://youtu.be/qWnOTt1KpAE</t>
  </si>
  <si>
    <t>TN-P247</t>
  </si>
  <si>
    <t>TN-P248</t>
  </si>
  <si>
    <t>https://www.google.com/url?q=https://indianexpress.com/article/india/coronavirus-outbreak-live-updates-pm-modi-6303338/&amp;sa=D&amp;ust=1585618985053000&amp;usg=AFQjCNHOYNUp3qXt8T-nYr_YNDSbVVH2Sg</t>
  </si>
  <si>
    <t>TN-P249</t>
  </si>
  <si>
    <t xml:space="preserve">First off, great initiative during this crisis. 
To get straight to the point, I am concerned about the possible duplicate entries in the Patient DB, and would like to confirm whether the crowdsourced data is accurate or not. 
EG: Patient No. 7 - 20. The news article mentioned as source does not mentioned that these are confirmed cases.
I would request you to consider reviewing the data, and making corrections as necessary, since there is a discrepancy in the numbers indicated between this portal, Mohfw and Worldometer data. 
Kindly note that a lot of people are referring to this portal as source for facts, however, if the data is unreliable, it would only add to the confusion. </t>
  </si>
  <si>
    <t>Cova punjab</t>
  </si>
  <si>
    <t>TN-P250</t>
  </si>
  <si>
    <t>SHAHID BHAGAT SINGH NAGAR</t>
  </si>
  <si>
    <t>Came from dubai</t>
  </si>
  <si>
    <t>S.A.S NAGAT</t>
  </si>
  <si>
    <t>TN-P251</t>
  </si>
  <si>
    <t>Travelled to medina</t>
  </si>
  <si>
    <t>ABP ANANDA news</t>
  </si>
  <si>
    <t>TN-P252</t>
  </si>
  <si>
    <t>Total number of infected case in West Bengal is 26 and deah is 3</t>
  </si>
  <si>
    <t>https://twitter.com/ani_digital/status/1244732651803738112?s=20</t>
  </si>
  <si>
    <t>Couple from kerala are cured and got discharged.</t>
  </si>
  <si>
    <t>https://mumbaimirror.indiatimes.com/coronavirus/news/latest-live-updates-covid-19-maharashtra-mumbai-uddhav-thackeray-pm-modi-apologises/liveblog/74880961.cms</t>
  </si>
  <si>
    <t>TN-P253</t>
  </si>
  <si>
    <t>https://twitter.com/Justice_4Vizag/status/1242315820811735041?s=19</t>
  </si>
  <si>
    <t xml:space="preserve">Yodate as per bmc twitter daily bulletin </t>
  </si>
  <si>
    <t>https://twitter.com/mybmc/status/1244679562086084608?s=09</t>
  </si>
  <si>
    <t>Kindly provide figure as per bmc and all other local state authority... coz Central govt website is showing eaither old data or might be some other reason</t>
  </si>
  <si>
    <t>TN-P254</t>
  </si>
  <si>
    <t>https://twitter.com/PTI_News/status/1244825963419947008?s=19</t>
  </si>
  <si>
    <t>TN-P293</t>
  </si>
  <si>
    <t>1 more death in Kerala</t>
  </si>
  <si>
    <t xml:space="preserve">Patient came from noida on 21st March and was residing in subhash nagar, bareilly, U. P. His family is also quarantined. </t>
  </si>
  <si>
    <t>My father is an eye surgeon in railways.</t>
  </si>
  <si>
    <t>Trivandrum</t>
  </si>
  <si>
    <t>GokDirect</t>
  </si>
  <si>
    <t>Patient had several other diseases &amp; he was in ventilation for 5 days</t>
  </si>
  <si>
    <t xml:space="preserve">No travel history. </t>
  </si>
  <si>
    <t>https://www.manoramaonline.com/news/latest-news/2020/03/31/one-more-covid-death-in-kerala.html</t>
  </si>
  <si>
    <t xml:space="preserve">2nd death in state of kerala </t>
  </si>
  <si>
    <t>A 68-year-old man who had been tested positive for #Coronavirus passed away early morning today. He suffered kidney failure</t>
  </si>
  <si>
    <t>Chickballapur</t>
  </si>
  <si>
    <t>Covid-19</t>
  </si>
  <si>
    <t>68 year old man dies in Kerala. *</t>
  </si>
  <si>
    <t>https://twitter.com/bstvlive/status/1244830099305664514?s=19</t>
  </si>
  <si>
    <t>TN-P294</t>
  </si>
  <si>
    <t>No travel history.</t>
  </si>
  <si>
    <t>https://www.news18.com/news/india/coronavirus-pandemic-live-updates-nizammudin-maharashtra-ventilator-price-karnataka-telangana-us-world-death-toll-2557841.html</t>
  </si>
  <si>
    <t xml:space="preserve">Travelled from Muscat, Dubai. </t>
  </si>
  <si>
    <t>https://timesofindia.indiatimes.com/city/jaipur/raj-reports-1st-virus-death-5-new-cases-take-total-to-43/articleshow/74837856.cms</t>
  </si>
  <si>
    <t>TN-P295</t>
  </si>
  <si>
    <t>Landed Delhi on 12 March</t>
  </si>
  <si>
    <t>https://twitter.com/avinashkalla/status/1244832003666505728?s=19</t>
  </si>
  <si>
    <t>https://www.bhaskar.com/local/uttar-pradesh/meerut/news/noida-coronavirus-positive-covid-19-cases-live-uttar-pradesh-novel-corona-virus-death-information-details-latest-news-127064638.html</t>
  </si>
  <si>
    <t>TN-P301</t>
  </si>
  <si>
    <t>The article has gender/ age and source details for 6 postive cases reported in the district on 28th march 2020. (patient 929 onwards in your DB)</t>
  </si>
  <si>
    <t>Family member of P685</t>
  </si>
  <si>
    <t>https://www.google.com/amp/s/www.indiatvnews.com/amp/news/india/indore-covid19-death-madhya-pradesh-districtwise-coronavirus-cases-fatalities-603040</t>
  </si>
  <si>
    <t>TN-P302</t>
  </si>
  <si>
    <t>5th death in MP, 3rd in Indore</t>
  </si>
  <si>
    <t>https://twitter.com/htTweets/status/1244833721871527937?s=19</t>
  </si>
  <si>
    <t>#NewsAlert | Another coronavirus patient dies in West Bengal; COVID-19 deaths in state rise to three: Health Officials (PTI)</t>
  </si>
  <si>
    <t>TN-P303</t>
  </si>
  <si>
    <t>https://www.facebook.com/patrika.sikar/videos/571327953733887/</t>
  </si>
  <si>
    <t>Total cases rise to 26 in bhilwara as reported in the news but on your website it is showing 22 only</t>
  </si>
  <si>
    <t>https://www.newindianexpress.com/cities/delhi/2020/mar/29/with-five-new-patients-number-of-covid-19-cases-rises-to-31-in-gautam-buddh-nagar-2123032.html</t>
  </si>
  <si>
    <t>Those who tested positive for coronavirus on Sunday were a 31-year-old man from Dadri's Bishnoli village, a 19-year-old girl from Noida Sector 27 and two men aged 34 and 35 years and a 35-year-old woman from a housing society in Noida Sector 137, the administration here said in a statement. (patient 1047 onwards)</t>
  </si>
  <si>
    <t>https://twitter.com/PTI_News/status/1244833261802541057?s=19</t>
  </si>
  <si>
    <t>Toll now at 3</t>
  </si>
  <si>
    <t>TN-P304</t>
  </si>
  <si>
    <t>TN-P305</t>
  </si>
  <si>
    <t>ABP Ananda news</t>
  </si>
  <si>
    <t>In West Bengal 26 have been infected and 3 have died.</t>
  </si>
  <si>
    <t>Patient travelled from uk</t>
  </si>
  <si>
    <t>https://www.ibc24.in/news/youth-returned-to-korba-from-foreign-travel-corona-positive-aiims-patient-brought-to-raipur-at-night-74247</t>
  </si>
  <si>
    <t>TN-P306</t>
  </si>
  <si>
    <t>Reffered to raipur</t>
  </si>
  <si>
    <t>Gautam Biddha Nagar</t>
  </si>
  <si>
    <t>Mother of Sector 37 person who tested positive on 28th March</t>
  </si>
  <si>
    <t>https://timesofindia.indiatimes.com/city/noida/5-more-corona-cases-linked-to-noida-firm-chain-size-now-28/articleshow/74902804.cms</t>
  </si>
  <si>
    <t>Overall GB nagar is now 37 (Some suggest 38 too). Cases for 30th March (six) breakup as - among Monday’s cases were three family members of another Cease Fire employee from Accheja village, who had tested positive earlier — his wife (31), sister (25), and five-year-old son. The other case linked to the same infection chain was the 82-year-old mother of an employee, a resident of Sector 37 in Noida, who had tested positive earlier. Other than them, a 21-year-old man living in Ghodi Bachheda village in Greater Noida tested positive on Monday. He is a shop owner in Sector 121 and got himself tested in a private lab. He is not related to Cease Fire and his infection source remains unknown.</t>
  </si>
  <si>
    <t>Indian Express Bangla</t>
  </si>
  <si>
    <t>TN-P307</t>
  </si>
  <si>
    <t>Indian express bangla</t>
  </si>
  <si>
    <t>https://mobile.twitter.com/PTI_News/status/1244836785080811520</t>
  </si>
  <si>
    <t>5 New Cases, Total 225</t>
  </si>
  <si>
    <t>Relatives of patient  returned from noida,who confirmed positive on 30.03. In bareilly</t>
  </si>
  <si>
    <t>Amarujala.com</t>
  </si>
  <si>
    <t>West Medinipur</t>
  </si>
  <si>
    <t>Indian Express bangla</t>
  </si>
  <si>
    <t>Attended a religious congregation earlier</t>
  </si>
  <si>
    <t>https://twitter.com/ANI/status/1244646080911798272?s=20</t>
  </si>
  <si>
    <t>TN-P308</t>
  </si>
  <si>
    <t>Delhi now becomes epicenter...test results expected by tommorow</t>
  </si>
  <si>
    <t>News hunt</t>
  </si>
  <si>
    <t>Travelled from New Jalpaiguri</t>
  </si>
  <si>
    <t>https://bengali.abplive.com/news/aaj-focus-e/coronavirus-3rd-death-win-bengal-as-patient-dies-in-howrah-hospital-affected-26-680624</t>
  </si>
  <si>
    <t>TN-P309</t>
  </si>
  <si>
    <t>https://m.hindustantimes.com/chandigarh/three-haryana-women-test-positive-for-covid-19-take-tally-to-24/story-Qw6Jw4zOlLjI0Fr2EgGgaO_amp.html</t>
  </si>
  <si>
    <t>TN-P235</t>
  </si>
  <si>
    <t>Abp ananda news channel</t>
  </si>
  <si>
    <t>https://twitter.com/ANI/status/1244841338903752705?s=19</t>
  </si>
  <si>
    <t>https://twitter.com/ANI/status/1244836107876884480?s=19</t>
  </si>
  <si>
    <t>She came from USA</t>
  </si>
  <si>
    <t>Hisar Bhaskar</t>
  </si>
  <si>
    <t xml:space="preserve">She came from us,currently she is hospitalised in agroha medical hospital.Her husband is in isolation ward </t>
  </si>
  <si>
    <t>TN-P236</t>
  </si>
  <si>
    <t>https://bengali.abplive.com/videos/news/nation-coronavirus-makes-india-wake-up-to-its-migrant-labourers-680639</t>
  </si>
  <si>
    <t>Paschim Medinipur</t>
  </si>
  <si>
    <t>Abp Ananda</t>
  </si>
  <si>
    <t>https://mobile.twitter.com/TimesNow/status/1244842889525342208</t>
  </si>
  <si>
    <t>TN-P237</t>
  </si>
  <si>
    <t>Patient is already deceased. Report came after she was deceased</t>
  </si>
  <si>
    <t>TN-P238</t>
  </si>
  <si>
    <t>Patient had traveled to Saudhi, came back via Abu-Dabi by Ethihad flight on Mar-13-2020. Had shown symptoms, was taken to Calicut/Kozikode, tested, then ran away back to Mahe, neighbors complained and then got her admitted to Mahe Hospital. Current test after 14 days turned up negative for her and her associate (relative), who were both admitted to Mahe Hospital.</t>
  </si>
  <si>
    <t>Message from Mahe RA.</t>
  </si>
  <si>
    <t xml:space="preserve">ABP ananda </t>
  </si>
  <si>
    <t>TN-P239</t>
  </si>
  <si>
    <t>West Bengal infected number is 26</t>
  </si>
  <si>
    <t>TN-P289</t>
  </si>
  <si>
    <t>Midnapore</t>
  </si>
  <si>
    <t>You have mentioned as Coimbatore, but twitter link says Erode. Same for patients 1077,1078,1079</t>
  </si>
  <si>
    <t>NA. Its conflict between your link and your district entry</t>
  </si>
  <si>
    <t>Please modify this form to update correction for multiple entries</t>
  </si>
  <si>
    <t>3 new positive cases on Gujarat</t>
  </si>
  <si>
    <t>TN-P290</t>
  </si>
  <si>
    <t>TV- Republic</t>
  </si>
  <si>
    <t>24 more patients from Nizamuddin identified positive</t>
  </si>
  <si>
    <t>travelled to s. Arabia</t>
  </si>
  <si>
    <t>https://twitter.com/ANI/status/1244852290302820352?s=19</t>
  </si>
  <si>
    <t>TN-P291</t>
  </si>
  <si>
    <t>5th death in MP</t>
  </si>
  <si>
    <t>https://twitter.com/NorbertElekes/status/1244854863474851840</t>
  </si>
  <si>
    <t>https://twitter.com/ANI/status/1244855428371976193?s=19</t>
  </si>
  <si>
    <t>TN-P292</t>
  </si>
  <si>
    <t>Two new COVID 19 positive cases in Gujarat- A 55 year old man from Ahmedabad and a woman from Gandhinagar; Total number of positive cases in Gujarat is 73: Jayanti Ravi Principal Secretary (Health), Gujarat government https://t.co/uyiRMmeNdz</t>
  </si>
  <si>
    <t>TN-P296</t>
  </si>
  <si>
    <t>Travelled to iran</t>
  </si>
  <si>
    <t>Total no. Of active cases is 83
Total of all cases is 86</t>
  </si>
  <si>
    <t>TN-P297</t>
  </si>
  <si>
    <t>delhi</t>
  </si>
  <si>
    <t>24 people who were present at the Markaz building, Nizamuddin have tested positive</t>
  </si>
  <si>
    <t>https://twitter.com/ANI/status/1244852873126539264</t>
  </si>
  <si>
    <t>Ahmedabad and Gandhinagar</t>
  </si>
  <si>
    <t>Two new COVID 19 positive cases in Gujarat- A 55 year old man from Ahmedabad and a woman from Gandhinaga</t>
  </si>
  <si>
    <t>TN-P299</t>
  </si>
  <si>
    <t>Gujarat Dashboard shows 73 confirmed, 4 recovries</t>
  </si>
  <si>
    <t xml:space="preserve">Gopalganj </t>
  </si>
  <si>
    <t>TN-P300</t>
  </si>
  <si>
    <t>A 35-year-old man from district Gopalganj has tested positive for Coronavirus. He has travel history to Saudi Arabia</t>
  </si>
  <si>
    <t>TN-P255</t>
  </si>
  <si>
    <t>Multiple Reports of Yesterday Not Updated in Your Database</t>
  </si>
  <si>
    <t>Possibly went to Dooars</t>
  </si>
  <si>
    <t>https://www.anandabazar.com/state/coronavirus-in-west-bengal-25-persons-are-infected-death-toll-rose-to-2-1.1129561?ref=home-pq-stry-large-image-1</t>
  </si>
  <si>
    <t>https://instagram.com/my_bmc?igshid=136uosepeppzq</t>
  </si>
  <si>
    <t>https://twitter.com/ANI/status/1245693514500804609</t>
  </si>
  <si>
    <t>This is the official bmc page and has reported 170 positive cases in Mumbai as against the 79 reported on the site</t>
  </si>
  <si>
    <t>West Bengal Coronavirus: बंगाल में कोरोना संक्रमण से एक और मौत, मृतकों की संख्या 3, संक्रमित रोगियों की संख्या हुई 26 https://jagranapp.page.link?amv=81&amp;apn=com.hindi.jagran.android.activity&amp;ibi=com.jagran.www&amp;imv=5.0.2&amp;isi=930502970&amp;link=https%3A%2F%2Fm.jagran.com%2Fwest-bengal%2Fkolkata-one-more-death-due-to-corona-virus-infection-in-west-bengal-number-of-dead3-20153118.html    Via  Dainik Jagran App.  Click to download    https://play.google.com/store/apps/details?id=com.hindi.jagran.android.activity</t>
  </si>
  <si>
    <t>মহিলা-সহ মৃত ৩, রাজ্যে করোনা-আক্রান্ত ২৫   https://app.anandabazar.com/west-bengal/coronavirus-in-west-bengal-25-persons-are-infected-death-toll-rose-to-2/cid/1760730   -Shared via ABP</t>
  </si>
  <si>
    <t>Dist - Howrah</t>
  </si>
  <si>
    <t xml:space="preserve">Daspur </t>
  </si>
  <si>
    <t>Possibly went to Mumbai</t>
  </si>
  <si>
    <t>Dist - Paschim (West) Medinipur</t>
  </si>
  <si>
    <t>Travel history still not known</t>
  </si>
  <si>
    <t>Dist - Kolkata</t>
  </si>
  <si>
    <t>https://twitter.com/ShivAroor/status/1244857439683518466</t>
  </si>
  <si>
    <t xml:space="preserve">Nizamuddin Cluster </t>
  </si>
  <si>
    <t>68-year-old man dies of coronavirus in Kerala, second death in state: Govt</t>
  </si>
  <si>
    <t>17 new positive cases in Andhra since last night, most of them have travel history to Delhi. Total cases now in AP is 40</t>
  </si>
  <si>
    <t>https://twitter.com/RishikaSadam/status/1244859796660129792</t>
  </si>
  <si>
    <t>AP Health Bulletin</t>
  </si>
  <si>
    <t>The city Kalimpong is in Darjeeling district. Please change the district as Darjeeling</t>
  </si>
  <si>
    <t>Ahemdabad,Gandhinagar</t>
  </si>
  <si>
    <t>Tiruvannamalai,madurai</t>
  </si>
  <si>
    <t>https://twitter.com/NHM_TN/status/1244861155975114753?s=19</t>
  </si>
  <si>
    <t>7 New Patients</t>
  </si>
  <si>
    <t>Anantapur 2</t>
  </si>
  <si>
    <t xml:space="preserve">Traveled to Delhi </t>
  </si>
  <si>
    <t xml:space="preserve">Sakshi news govt health news </t>
  </si>
  <si>
    <t>Nizamuddin</t>
  </si>
  <si>
    <t>24 tested positive in Nizamuddin,Delhi</t>
  </si>
  <si>
    <t>NDTV/Aaj Tak</t>
  </si>
  <si>
    <t xml:space="preserve">A total of 24 have been tested positive </t>
  </si>
  <si>
    <t>https://www.news18.com/news/india/coronavirus-live-updates-delhi-nizammudin-telangana-markaz-tabligh-e-jamaat-mumbai-kerala-death-us-2557841.html</t>
  </si>
  <si>
    <t xml:space="preserve">There are 24 from Delhi and 11 from AP who have been tested positive . </t>
  </si>
  <si>
    <t>https://twitter.com/TimesNow/status/1244861624055255041?s=19</t>
  </si>
  <si>
    <t>#Breaking | 17 more people test positive for Coronavirus in Andhra Pradesh. 
Most patients had attended Markaz. | #DelhiCoronaScareExplodes https://t.co/fYRptmVy2z</t>
  </si>
  <si>
    <t>Local In Gujarat</t>
  </si>
  <si>
    <t>Gujarat Health Department https://gujcovid19.gujarat.gov.in/uploads/pressbrief3103312020105537921.pdf</t>
  </si>
  <si>
    <t>Thanks For This Site</t>
  </si>
  <si>
    <t>https://twitter.com/ShivAroor/status/1244857439683518466?s=08</t>
  </si>
  <si>
    <t>https://twitter.com/PTI_News/status/1244836785080811520?s=19</t>
  </si>
  <si>
    <t>18 more cases added in tally of cases of Maharashtra.
Total cases as of now is 225.</t>
  </si>
  <si>
    <t>UNKNOWN</t>
  </si>
  <si>
    <t>https://twitter.com/ArogyaAndhra/status/1244863574113046529</t>
  </si>
  <si>
    <t>17 New Cases</t>
  </si>
  <si>
    <t xml:space="preserve">Seven more persons tested positive for COVID 19; total number of COVID-19 positive cases stands at 74 now </t>
  </si>
  <si>
    <t>https://twitter.com/muruga_TNIE/status/1244862384159645697</t>
  </si>
  <si>
    <t>Howrah hospital</t>
  </si>
  <si>
    <t>https://twitter.com/PTI_News/status/1244865476355690496?s=19</t>
  </si>
  <si>
    <t>17 new coronavirus cases in Indore; Madhya Pradesh tally jumps to 66: Health official</t>
  </si>
  <si>
    <t xml:space="preserve">She had no travel history and was already suffering from high blood pressure and diabetes, the official said. </t>
  </si>
  <si>
    <t>https://www.businesstoday.in/current/economy-politics/coronavirus-one-more-patient-dies-in-madhya-pradesh-death-toll-at-5/story/399693.html</t>
  </si>
  <si>
    <t>taking the number of coronavirus deaths in the state to five,</t>
  </si>
  <si>
    <t>25 case</t>
  </si>
  <si>
    <t>https://twitter.com/ArogyaAndhra/status/1244863574113046529?s=19</t>
  </si>
  <si>
    <t xml:space="preserve">Total 17 confirm cases today. Please go through the official tweet by AP gov update accordingly. </t>
  </si>
  <si>
    <t>chirala</t>
  </si>
  <si>
    <t xml:space="preserve">Close Contact of Mecca Returnee in Karnataka
</t>
  </si>
  <si>
    <t>THANE</t>
  </si>
  <si>
    <t>https://www.livemint.com/news/india/coronavirus-in-maharashtra-total-case-225-new-cases-from-mumbai-pune-death-toll-at-11-11585627802638.html</t>
  </si>
  <si>
    <t>links for patients with unknown case history in Maharashtra</t>
  </si>
  <si>
    <t>anantapur</t>
  </si>
  <si>
    <t>Attended islamic religious meeting in Delhi or their immediate family</t>
  </si>
  <si>
    <t>https://mobile.twitter.com/ArogyaAndhra/status/1244863574113046529</t>
  </si>
  <si>
    <t>17 additional cases were confirmed in AP</t>
  </si>
  <si>
    <t>prakasam</t>
  </si>
  <si>
    <t xml:space="preserve">Close Contact of P16 (Attended Delhi Meeting)
</t>
  </si>
  <si>
    <t>Guntur, Praksham, Ananthapur</t>
  </si>
  <si>
    <t>Patient attended delhi meeting</t>
  </si>
  <si>
    <t>http://hmfw.ap.gov.in/covid_19_datewisebulletins.aspx?date=31-03-2020</t>
  </si>
  <si>
    <t xml:space="preserve">Indore </t>
  </si>
  <si>
    <t xml:space="preserve">Attended Delhi Meeting
</t>
  </si>
  <si>
    <t xml:space="preserve">Close Contact of P29
</t>
  </si>
  <si>
    <t xml:space="preserve">Close Contact of P14 &amp; Attended Delhi Meeting
</t>
  </si>
  <si>
    <t>Ani</t>
  </si>
  <si>
    <t>Overall digit for gujarat is 73 but for surat digit is 9</t>
  </si>
  <si>
    <t xml:space="preserve">Attended Delhi Meeting
</t>
  </si>
  <si>
    <t>krishna</t>
  </si>
  <si>
    <t xml:space="preserve">Close Contact of Person Attended Delhi Meeting
</t>
  </si>
  <si>
    <t>Nizamuddin Congregation</t>
  </si>
  <si>
    <t>A total of 17 people have been confirmed in AP out of which 14 had attended the Nizamuddin Congregation.</t>
  </si>
  <si>
    <t>https://twitter.com/PTI_News/status/1244862708035366913</t>
  </si>
  <si>
    <t xml:space="preserve">Contact of P10 &amp; Attended Delhi Meeting
</t>
  </si>
  <si>
    <t>Details not yet confirmed</t>
  </si>
  <si>
    <t>https://twitter.com/ANI/status/1244868415711408128</t>
  </si>
  <si>
    <t xml:space="preserve"> Attended Delhi Meeting
</t>
  </si>
  <si>
    <t>Travel to Trivandram</t>
  </si>
  <si>
    <t>Thiruvanamalai</t>
  </si>
  <si>
    <t>Co worker affected with covid 19</t>
  </si>
  <si>
    <t>https://mobile.twitter.com/ANI/status/1244868840896335873</t>
  </si>
  <si>
    <t>Vilupuram</t>
  </si>
  <si>
    <t>Travel to Delhi</t>
  </si>
  <si>
    <t>Close contact of Mecca returner Karnataka</t>
  </si>
  <si>
    <t>24 new cases related to nizammundin</t>
  </si>
  <si>
    <t>https://twitter.com/PTI_News/status/1244862708035366913?s=19</t>
  </si>
  <si>
    <t>Close contact of patients 16</t>
  </si>
  <si>
    <t>east godavari</t>
  </si>
  <si>
    <t xml:space="preserve"> Returned From Madina
</t>
  </si>
  <si>
    <t xml:space="preserve">Attended the Delhi meeting </t>
  </si>
  <si>
    <t>Close contact of patients 14</t>
  </si>
  <si>
    <t>https://www.firstpost.com/health/coronavirus-outbreak-live-updates-covid-19-india-lockdown-cases-death-count-maharashtra-kerala-delhi-nizamuddin-latest-news-today-8207661.html/amp</t>
  </si>
  <si>
    <t>https://twitter.com/ANI/status/1244868415711408128?s=19</t>
  </si>
  <si>
    <t>Mumbai cases reported by Health Ministry today have already been captured in numbers yesterday I think. BMC has 18 extra cases from private labs</t>
  </si>
  <si>
    <t>Attended the Delhi meeting</t>
  </si>
  <si>
    <t>Delhi meeting</t>
  </si>
  <si>
    <t>https://twitter.com/timesofindia/status/1244866229325541377?s=19</t>
  </si>
  <si>
    <t>Close contact of patients delhi meeting</t>
  </si>
  <si>
    <t>Attended Delhi meeting</t>
  </si>
  <si>
    <t xml:space="preserve">Total 17 new cases, </t>
  </si>
  <si>
    <t>Total death is 3 not 4. Also, 3  in uknown district. 1 is in paschim medinipur and 2 are in kolkata</t>
  </si>
  <si>
    <t>Return from madina</t>
  </si>
  <si>
    <t>Anita Vinod</t>
  </si>
  <si>
    <t>https://www.google.com/amp/s/m.livehindustan.com/bihar/story-another-case-of-corono-virus-in-bihar-gopalganj-youth-infected-corona-virus-covid-19-number-of-corona-infected-patients-in-bihar-16-3119061.amp.html</t>
  </si>
  <si>
    <t>https://twitter.com/ANI/status/1244875878225477632</t>
  </si>
  <si>
    <t xml:space="preserve">Most of these people are those who had attended religious meeting in Delhi or are the contacts of those who attended. </t>
  </si>
  <si>
    <t>As per list</t>
  </si>
  <si>
    <t>Travelled to s. Arabia &amp; Delhi meeting</t>
  </si>
  <si>
    <t>https://twitter.com/ANI/status/1244876134229000197?s=19</t>
  </si>
  <si>
    <t>Total no. Of cases is 40</t>
  </si>
  <si>
    <t>Bamgalore</t>
  </si>
  <si>
    <t xml:space="preserve">
Was selling Vegetables</t>
  </si>
  <si>
    <t>Neighborhood</t>
  </si>
  <si>
    <t>As obeserved past 2-3 days</t>
  </si>
  <si>
    <t>It about correction total numbers in state and also in MAP</t>
  </si>
  <si>
    <t>Correct the data as mentioned below for each city/district and update in MAP. Also remove unknown row. Thank you.
Ahmedabad: 23 (OK)
Vadodara: 09 (OK)
Rajkot: 10 (Correction needed)
Gandhinagar: 11 (Correction needed)
Surat: 9 (Correction needed)
Bhavnagar: 6 (Correction needed)
Gir Somnathi: 2 (Correction needed)
Porbandar / Mehsana / Kutch: 1 Each (OK)</t>
  </si>
  <si>
    <t>https://twitter.com/JournoAshutosh/status/1244864987576721409?s=19</t>
  </si>
  <si>
    <t>VISAKHAPATNAM</t>
  </si>
  <si>
    <t>patient travelled to medina</t>
  </si>
  <si>
    <t>https://twitter.com/ArogyaAndhra/status/1244505800204095488/photo/1</t>
  </si>
  <si>
    <t>correction needed in city name from ahmadabad to ahmedabad</t>
  </si>
  <si>
    <t>geographical map of india</t>
  </si>
  <si>
    <t>https://twitter.com/ANI/status/1244852873126539264?s=19</t>
  </si>
  <si>
    <t>Pune and mumbai</t>
  </si>
  <si>
    <t xml:space="preserve">Officials </t>
  </si>
  <si>
    <t>https://www.google.com/amp/s/m.timesofindia.com/city/meerut/six-more-test-positive-for-covid-19-in-meerut-take-tally-in-dist-to-19/amp_articleshow/74901091.cms</t>
  </si>
  <si>
    <t>https://twitter.com/ANI/status/1245695170261090305</t>
  </si>
  <si>
    <t>Ad of now there are 19 cases in Meerut....not 5. Please update your database.</t>
  </si>
  <si>
    <t>https://twitter.com/Zebaism/status/1244894929509376000?s=20</t>
  </si>
  <si>
    <t>https://twitter.com/Junaidbhatphoto/status/1244893234242809861?s=20</t>
  </si>
  <si>
    <t>ABP Asmita (Gujarati news channel)</t>
  </si>
  <si>
    <t>It is the wife of the first patient in the district.</t>
  </si>
  <si>
    <t>According to covid19india.org unkown districts is 3. In that 3 Bhopal has 2 while Gwalior has 1. Hence Bhopal toll is 5 and Gwalior toll is 2 while deaths in the state is 5. The 5th death was reported in indore</t>
  </si>
  <si>
    <t xml:space="preserve">1. https://www.indiatoday.in/india/story/17-new-covid-19-cases-in-indore-takes-madhya-pradesh-tally-to-66-1661676-2020-03-31                            2. https://www.indiatvnews.com/news/india/indore-covid19-death-madhya-pradesh-districtwise-coronavirus-cases-fatalities-603040 </t>
  </si>
  <si>
    <t>The updates are in unknown and death</t>
  </si>
  <si>
    <t>Student from Uk</t>
  </si>
  <si>
    <t>https://www.google.com/amp/s/m.timesofindia.com/city/kolkata/citys-1st-covid-19-patient-two-others-on-recovery-path-at-id/amp_articleshow/74879874.cms</t>
  </si>
  <si>
    <t xml:space="preserve">West Bengal total three patients recovered. A girl from Habra aged 23 returned from Scotland and another student boy from UK. News collected from Abp  Ananda news channel. </t>
  </si>
  <si>
    <t>Travelled to Boston, USA. Returned to Gurugram on 17th March and Hisar on 18th March</t>
  </si>
  <si>
    <t>https://m.jagran.com/lite/haryana/hisar-coronavirus-positive-first-case-found-in-hisar-sirsa-lady-also-positive-20152602.html</t>
  </si>
  <si>
    <t>One case in Sirsa, Haryana as well as per the report article</t>
  </si>
  <si>
    <t>Traveled from UK</t>
  </si>
  <si>
    <t>https://www.indiatoday.in/india/story/covid-19-outbreak-1-more-coronavirus-patient-found-in-agra-city-total-reaches-10-1660483-2020-03-27</t>
  </si>
  <si>
    <t>https://twitter.com/ANI/status/1244900306128760832?s=20</t>
  </si>
  <si>
    <t>Total 98 cases in Karnataka</t>
  </si>
  <si>
    <t>https://twitter.com/ANI/status/1244900306128760832?s=19</t>
  </si>
  <si>
    <t>https://twitter.com/kansalrohit69/status/1244903033500127234?s=19</t>
  </si>
  <si>
    <t>https://www.ndtv.com/india-news/coronavirus-india-delhi-markaz-nizamuddin-mosque-sealed-after-7-covid-19-deaths-850-moved-out-for-qu-2203336</t>
  </si>
  <si>
    <t xml:space="preserve">please check </t>
  </si>
  <si>
    <t>https://www.ndtv.com/noida-news/noida-company-sealed-after-16-people-test-positive-for-coronavirus-2203407</t>
  </si>
  <si>
    <t>All District</t>
  </si>
  <si>
    <t>Above source is official government of Gujarat website. You can get all details regarding total positive cases and it's distribution among district and daily updates in press briefing pdf at bottom of the page. Government updates site regularly (mostly two times in a day, between morning 9-11 and evening 5-7).</t>
  </si>
  <si>
    <t>Babarpur</t>
  </si>
  <si>
    <t xml:space="preserve">Doctor </t>
  </si>
  <si>
    <t>https://twitter.com/ANI/status/1244905082920947713?s=19</t>
  </si>
  <si>
    <t>6 new cases</t>
  </si>
  <si>
    <t>https://twitter.com/kansalrohit69/status/1244903033500127234?s=20</t>
  </si>
  <si>
    <t>she attended a function in Chandigarh</t>
  </si>
  <si>
    <t>hindustan times, amar ujala and dainik bhaskar has reported this</t>
  </si>
  <si>
    <t>she lives in Bansal Colony of Sirsa and her husband has also been quarantined</t>
  </si>
  <si>
    <t>https://twitter.com/ANI/status/1244905082920947713</t>
  </si>
  <si>
    <t>6 new positive cases confirmed in Kashmir Division. All contacts of previous positive cases.</t>
  </si>
  <si>
    <t>Travel to USA</t>
  </si>
  <si>
    <t>Dainik Bhaskar</t>
  </si>
  <si>
    <t>https://twitter.com/PTI_News/status/1244907872892276736?s=19</t>
  </si>
  <si>
    <t>Further Details not known</t>
  </si>
  <si>
    <t>https://twitter.com/ians_india/status/1245687791591149568</t>
  </si>
  <si>
    <t>Six fresh cases of coronavirus in Kashmir;  total number of cases in J-K climbs to 55: officials *</t>
  </si>
  <si>
    <t>Travelled from usa</t>
  </si>
  <si>
    <t>Hisar Bhaskar and City first newspaper dated March 31, 2020</t>
  </si>
  <si>
    <t>https://www.google.co.in/amp/s/m.jagran.com/lite/haryana/hisar-coronavirus-positive-first-case-found-in-hisar-sirsa-lady-also-positive-20152602.html</t>
  </si>
  <si>
    <t>https://www.outlookindia.com/newsscroll/bengal-death-toll-rises-to-seven-cases-go-past-50/1788941</t>
  </si>
  <si>
    <t>https://www.indiatoday.in/india/story/coronavirus-india-news-update-toll-death-cases-covid19-china-us-italy-iran-1661587-2020-03-31#62539</t>
  </si>
  <si>
    <t xml:space="preserve">Hisar sirsa faridabad panchkula </t>
  </si>
  <si>
    <t>India news</t>
  </si>
  <si>
    <t>4 confirmed cases from each districts</t>
  </si>
  <si>
    <t>4 cases Travelled to iran</t>
  </si>
  <si>
    <t>https://twitter.com/ANI/status/1244912959765135360?s=20</t>
  </si>
  <si>
    <t>4 new cases</t>
  </si>
  <si>
    <t>Iran</t>
  </si>
  <si>
    <t>https://twitter.com/avinashkalla/status/1244913246437425152?s=19</t>
  </si>
  <si>
    <t>https://www.news18.com/news/india/another-covid-19-patient-dies-in-west-bengal-death-count-jumps-to-three-2558039.html</t>
  </si>
  <si>
    <t>The no. of deceased in West Bengal is 3 not 4 as mentioned.
Sources:
https://www.news18.com/news/india/another-covid-19-patient-dies-in-west-bengal-death-count-jumps-to-three-2558039.html
https://www.indiatoday.in/india/story/coronavirus-bengal-death-toll-1661694-2020-03-31</t>
  </si>
  <si>
    <t xml:space="preserve">Telangana govt mentioned 11 of the people were misdiagnosed, and the total number of active cases in Telangana is 61, not 77. </t>
  </si>
  <si>
    <t>Came back from US on 15 March along with Husband</t>
  </si>
  <si>
    <t>Hisar Nees every where</t>
  </si>
  <si>
    <t>patient didn't come in contact with a foreigner, but visited a function in Chnadigarh</t>
  </si>
  <si>
    <t>https://www.amarujala.com/haryana/sirsa/corona-positive-woman-in-sirsa145</t>
  </si>
  <si>
    <t>this patient was reported in Dainik Bhaskar and Hindustand times as well</t>
  </si>
  <si>
    <t>Total Death toll in Punjab stands 4</t>
  </si>
  <si>
    <t>https://www.firstpost.com/health/coronavirus-outbreak-live-updates-covid-19-india-lockdown-cases-death-count-maharashtra-kerala-delhi-nizamuddin-latest-news-today-8207661.html</t>
  </si>
  <si>
    <t>Howrah, salkia Uttam Ghosh lane ,Babudanga ,Salkia</t>
  </si>
  <si>
    <t>Dooars, west bengal</t>
  </si>
  <si>
    <t>Whatsapp</t>
  </si>
  <si>
    <t>Deceased is 3 not 4</t>
  </si>
  <si>
    <t>https://bengali.abplive.com/</t>
  </si>
  <si>
    <t xml:space="preserve">24 cases are reported today. </t>
  </si>
  <si>
    <t>https://twitter.com/news18dotcom/status/1244845666766995458?s=19</t>
  </si>
  <si>
    <t>24 cases more</t>
  </si>
  <si>
    <t xml:space="preserve">Bhilai </t>
  </si>
  <si>
    <t>Patient discharge</t>
  </si>
  <si>
    <t>AIIMS RAIPUR</t>
  </si>
  <si>
    <t>RECOVERED AND DISCHARGE</t>
  </si>
  <si>
    <t>RECOVERED AND discharged</t>
  </si>
  <si>
    <t>Meerut has 19 confirmed cases until now</t>
  </si>
  <si>
    <t>Aajtak</t>
  </si>
  <si>
    <t>Mohalla Clinic Doctor</t>
  </si>
  <si>
    <t>SAS Nagar</t>
  </si>
  <si>
    <t>https://www.google.co.in/amp/s/www.indiatvnews.com/amp/news/india/breaking-chandigarh-reports-first-covid-19-death-toll-coronavirus-603140</t>
  </si>
  <si>
    <t>https://www.hindustantimes.com/chandigarh/three-haryana-women-test-positive-for-covid-19-take-tally-to-24/story-Qw6Jw4zOlLjI0Fr2EgGgaO.html</t>
  </si>
  <si>
    <t xml:space="preserve"> part of Taglighi Jamat</t>
  </si>
  <si>
    <t>https://twitter.com/abhishekangad/status/1244930380131479553</t>
  </si>
  <si>
    <t>Belgharia</t>
  </si>
  <si>
    <t>ABP ananda</t>
  </si>
  <si>
    <t>Total number of infected person in West Bengal.is 27</t>
  </si>
  <si>
    <t>Punchkula</t>
  </si>
  <si>
    <t>https://www.tribuneindia.com/news/chandigarh/panchkula-nurse-tests-positive-for-coronavirus-63664</t>
  </si>
  <si>
    <t>https://twitter.com/DiveshSpeaks/status/1244894183208284160?s=19</t>
  </si>
  <si>
    <t>Tagligi Jamat</t>
  </si>
  <si>
    <t>Twitter https://twitter.com/abhishekangad/status/1244930380131479553?s=21</t>
  </si>
  <si>
    <t>Linked to nizammundin</t>
  </si>
  <si>
    <t>https://twitter.com/abhishekangad/status/1244930380131479553?s=19</t>
  </si>
  <si>
    <t>Returned from USA on 20th march</t>
  </si>
  <si>
    <t>https://www.amarujala.com/haryana/rohtak/two-women-from-hisar-sirsa-found-corona-positive-rohtak-news-rtk548955739</t>
  </si>
  <si>
    <t>https://twitter.com/ANI/status/1244911094633644032?s=19</t>
  </si>
  <si>
    <t>https://twitter.com/ArogyaAndhra/status/1245703344796000261</t>
  </si>
  <si>
    <t>Mohalla Clinic doctor in Badarpur</t>
  </si>
  <si>
    <t>https://twitter.com/TS_SinghDeo/status/1244938537490931712?s=20</t>
  </si>
  <si>
    <t>Patient travelled from usa</t>
  </si>
  <si>
    <t>kar.com/local/haryana/ambala/news/haryana-coronavirus-latest-alert-covid-19-cases-detected-in-panchkula-total-number-of-positive-cases-in-haryana-to-25-127082469.html</t>
  </si>
  <si>
    <t xml:space="preserve">1 case reported in hisar district and one in sirsa both r not reflected on website </t>
  </si>
  <si>
    <t>https://timesofindia.indiatimes.com › ... Another Covid-19 patient dies in Bengal, death count 3 | Kolkata News - Times of ...</t>
  </si>
  <si>
    <t>West Bengal death number should be 3 not 4</t>
  </si>
  <si>
    <t>The patient died of cardiac arrest in Jaipur private hospital</t>
  </si>
  <si>
    <t xml:space="preserve">&lt;blockquote class="twitter-tweet"&gt;&lt;p lang="en" dir="ltr"&gt;69-year-old Italian tourist, who had recovered from COVID-19, dies of cardiac arrest in Jaipur private hospital: SMS Hospital official&lt;/p&gt;&amp;mdash; Press Trust of India (@PTI_News) &lt;a href="https://twitter.com/PTI_News/status/1240878975846506496?ref_src=twsrc%5Etfw"&gt;March 20, 2020&lt;/a&gt;&lt;/blockquote&gt; &lt;script async src="https://platform.twitter.com/widgets.js" charset="utf-8"&gt;&lt;/script&gt; </t>
  </si>
  <si>
    <t>Please check  the link.</t>
  </si>
  <si>
    <t>travelled to usa</t>
  </si>
  <si>
    <t>https://www.google.com/amp/s/www.amarujala.com/amp/haryana/rohtak/corona-first-positive-case-found-in-hisar-district-woman-returned-from-usa-on-march-20-rohtak-news-rtk5489566124</t>
  </si>
  <si>
    <t>https://www.google.com/amp/s/www.amarujala.com/amp/haryana/rohtak/two-women-from-hisar-sirsa-found-corona-positive-rohtak-news-rtk548955739</t>
  </si>
  <si>
    <t xml:space="preserve">Newspaper </t>
  </si>
  <si>
    <t>Patient Had travelled to Nepal</t>
  </si>
  <si>
    <t>https://www.livehindustan.com/bihar/story-bihar-first-woman-anita-vinod-infected-corona-virus-covid-19-admitted-to-patna-aiims-fully-recovered-3118299.html</t>
  </si>
  <si>
    <t>UP District numbers can be corrected - Noida 38, Meerut - 19, Agra - 11, Lucknow - 9, Ghaziabad - 7</t>
  </si>
  <si>
    <t>https://timesofindia.indiatimes.com/city/noida/noida-and-ghaziabad-turn-coronavirus-hotspots-as-numbers-soar/articleshow/74905913.cms?utm_campaign=andapp&amp;utm_medium=referral&amp;utm_source=native_share_tray</t>
  </si>
  <si>
    <t>Ranchi, Jharkhand</t>
  </si>
  <si>
    <t>Travelled From Malaysia</t>
  </si>
  <si>
    <t>http://www.news11.live/corona-s-entry-in-jharkhand-malesia-s-girl-in-hindpiri-turns-out-to-be-infected/jharkhand/news/1282.html</t>
  </si>
  <si>
    <t xml:space="preserve">Hindpiri Area At Ranchi completely sealed. </t>
  </si>
  <si>
    <t>Health minister twitter handle</t>
  </si>
  <si>
    <t>Raipur and bhilai</t>
  </si>
  <si>
    <t>One is patient no. 7 of cg i.e 4th case og rpr and other is sole patient of bhilai</t>
  </si>
  <si>
    <t>https://bhadas36.com/?p=159564</t>
  </si>
  <si>
    <t>Travel history of Malaysia</t>
  </si>
  <si>
    <t>Family contact of patients, IDs unknown</t>
  </si>
  <si>
    <t>https://twitter.com/ANI/status/1245702900334108672</t>
  </si>
  <si>
    <t>https://newsd.in/coronavirus-lockdown-day-live-update-covid-19-outbreak-in-india-march-31/</t>
  </si>
  <si>
    <t>Foreign National From Malaysia</t>
  </si>
  <si>
    <t>https://twitter.com/airnewsalerts/status/1244947390164959233</t>
  </si>
  <si>
    <t>https://twitter.com/JansamparkMP/status/1246116249026715649</t>
  </si>
  <si>
    <t>https://www.anandabazar.com/state/coronavirus-in-west-bengal-25-persons-are-infected-death-toll-rose-to-2-1.1129561</t>
  </si>
  <si>
    <t>Number of death in WB is 3 only, Patinet Nos are 327,1012 and 1385. In dashboard it is showing 4.</t>
  </si>
  <si>
    <t>Patient has no travel history.</t>
  </si>
  <si>
    <t>ABP Ananda (News Channel)</t>
  </si>
  <si>
    <t>No travel History</t>
  </si>
  <si>
    <t>Travelled from Asansol</t>
  </si>
  <si>
    <t>https://twitter.com/ANI/status/1245715113883009025</t>
  </si>
  <si>
    <t>According to latest ANI post, the number of total cases in Maharashtra is 230. There is no source that says its 248. Please correct it</t>
  </si>
  <si>
    <t>Travelled from malasai</t>
  </si>
  <si>
    <t>https://www.google.com/amp/s/m.jagran.com/lite/jharkhand/ranchi-first-coronavirus-patient-found-in-ranchi-jharkhand-coronavirus-update-lockdown-update-20153786.html</t>
  </si>
  <si>
    <t>https://twitter.com/ANI/status/1245727826017423362</t>
  </si>
  <si>
    <t>https://twitter.com/ANI/status/1244952067208368130?s=19</t>
  </si>
  <si>
    <t>Attended Tablighi Jamaat and then travekked to Ranchi</t>
  </si>
  <si>
    <t>https://m.jagran.com/jharkhand/ranchi-first-coronavirus-patient-found-in-ranchi-jharkhand-coronavirus-update-lockdown-update-20153786.html</t>
  </si>
  <si>
    <t>Related to Tabligi Jamaat of Nizamuddin area, travelled from Nizamuddin to Ranchi</t>
  </si>
  <si>
    <t>https://www.jagran.com/jharkhand/ranchi-first-coronavirus-patient-found-in-ranchi-jharkhand-coronavirus-update-lockdown-update-20153786.html</t>
  </si>
  <si>
    <t>https://bengali.abplive.com/videos/news/calcutta-another-covid-19-positive-case-found-in-west-bengal-680803</t>
  </si>
  <si>
    <t>Attended Nizamuddin Event</t>
  </si>
  <si>
    <t>Staff Nurse</t>
  </si>
  <si>
    <t>https://m.tribuneindia.com/news/chandigarh/panchkula-nurse-tests-positive-for-coronavirus-63664</t>
  </si>
  <si>
    <t xml:space="preserve">Panchkula Case 2 </t>
  </si>
  <si>
    <t>District North 24 Pgs</t>
  </si>
  <si>
    <t>https://youtu.be/_NBNxfJXOh8</t>
  </si>
  <si>
    <t xml:space="preserve">Ranchi </t>
  </si>
  <si>
    <t>http://www.news11.live/corona-s-entry-in-jharkhand-malesia-s-girl-in-hindpiri-turns-out-to-be-infected/jharkhand/news/1282.html#.XoMgbDktJCQ.whatsapp</t>
  </si>
  <si>
    <t xml:space="preserve">Patient came from Malaysia and were hiding in mosque
</t>
  </si>
  <si>
    <t>This is the 1st case of jh as well as Ranchi district.</t>
  </si>
  <si>
    <t xml:space="preserve">A women of Malaysian nationality who participated in religious congregation at Nizamudin New Delhi.  </t>
  </si>
  <si>
    <t>https://twitter.com/airnewsalerts/status/1244947390164959233?s=19</t>
  </si>
  <si>
    <t>Citizen of Malaya</t>
  </si>
  <si>
    <t>https://youtu.be/MW5vREQvNMg</t>
  </si>
  <si>
    <t>Travelled from Malaysia. Attended Markus Nizamuddin</t>
  </si>
  <si>
    <t>https://www.google.com/url?sa=t&amp;source=web&amp;rct=j&amp;url=https://m.jagran.com/lite/jharkhand/ranchi-first-coronavirus-patient-found-in-ranchi-jharkhand-coronavirus-update-lockdown-update-20153786.html&amp;ved=2ahUKEwjEmeGG08ToAhVaSX0KHfQdDogQFjAPegQICxAC&amp;usg=AOvVaw12p6WdcflMw4zC3ISAcO70&amp;ampcf=1</t>
  </si>
  <si>
    <t>ट्वीट by हेल्थ मिनिस्टर ऑफ छत्तीसगढ़</t>
  </si>
  <si>
    <t>Tweet by health ministar of chhatisgarh</t>
  </si>
  <si>
    <t>Malasia</t>
  </si>
  <si>
    <t xml:space="preserve">News 11 </t>
  </si>
  <si>
    <t>From Malaysia, Nizamuddin congregation attended</t>
  </si>
  <si>
    <t>https://twitter.com/airnewsalerts/status/1244947390164959233?s=20</t>
  </si>
  <si>
    <t>Traveled From Malaysia And Nizamuddin.</t>
  </si>
  <si>
    <t>Citizen of Malaysia</t>
  </si>
  <si>
    <t>https://newswing.com/coronaupdates-coronas-first-case-confirmed-in-jharkhand-malaysian-lady-found-positive/167466/</t>
  </si>
  <si>
    <t>Suggestions only. Confirm, active, recovered and death number can be plotted in one graph only. And second one city wise result is not accurate as there is highest number in Ahmedabad for active case but map shows zero.</t>
  </si>
  <si>
    <t>Women from Malaysia</t>
  </si>
  <si>
    <t>https://www.google.com/amp/s/www.indiatvnews.com/amp/news/india/covid-19-jharkhand-reports-first-coronavirus-positive-case-603239</t>
  </si>
  <si>
    <t>https://twitter.com/DC_Ranchi/status/1244957483719770114</t>
  </si>
  <si>
    <t>Patient traveled to Ranchi from Malaysia. Also related to tablighi markaz</t>
  </si>
  <si>
    <t>No travel history showed in media.</t>
  </si>
  <si>
    <t>ABP Live news</t>
  </si>
  <si>
    <t>North 24 Pargana</t>
  </si>
  <si>
    <t>https://twitter.com/ANI/status/1244960597382434818?s=20</t>
  </si>
  <si>
    <t>https://timesofindia.indiatimes.com/city/meerut/meerut-records-second-highest-coronavirus-cases-in-up-with-six-more-testing-positive/articleshow/74911845.cms</t>
  </si>
  <si>
    <t>Total cases should be 19 instead of 5 for Meerut</t>
  </si>
  <si>
    <t>https://www.businesstoday.in/current/economy-politics/coronavirus-in-india-live-updates-covid-19-news-lockdown-death-cases-toll-china-us-italy-iran-maharashtra-delhi/story/399676.html</t>
  </si>
  <si>
    <t>1st case in jharkhand.</t>
  </si>
  <si>
    <t>Travelled from Malaysia, tabligi jamat</t>
  </si>
  <si>
    <t>https://www.jagran.com/jharkhand/ranchi-coronavirus-update-no-any-single-positive-case-in-jharkhand-till-30th-march-know-more-on-coronavirus-jharkhand-lockdown-latest-news-20152951.html</t>
  </si>
  <si>
    <t>Diagnosed today at 4.20 pm</t>
  </si>
  <si>
    <t>एक महिला को कोरोना वायरस पॉजिटिव पाया गया रिम्स,रांची के द्वारा</t>
  </si>
  <si>
    <t>Malasiya</t>
  </si>
  <si>
    <t>News channel - aajtak, abp news, news11bharat</t>
  </si>
  <si>
    <t>The lady is in isolation war of RIMS ranchi now</t>
  </si>
  <si>
    <t>ranchi</t>
  </si>
  <si>
    <t>patient travelled from malaysia</t>
  </si>
  <si>
    <t>https://www.prabhatkhabar.com/state/jharkhand/ranchi/coronavirus-outbreak-coronavirus-entry-in-jharkhand-hindpiri-woman-test-report-positive-in-ranchi-jharkhand</t>
  </si>
  <si>
    <t>https://www.google.com/amp/s/m.timesofindia.com/city/raipur/chhattisgarhs-two-covid-19-patients-discharged-from-aiims/amp_articleshow/74910860.cms</t>
  </si>
  <si>
    <t>https://twitter.com/TS_SinghDeo/status/1244959573431029760?s=19</t>
  </si>
  <si>
    <t>west bengal govt bulletin</t>
  </si>
  <si>
    <t>3 nos Patient recovered as per the bulletin</t>
  </si>
  <si>
    <t>Travel history to Malaysia</t>
  </si>
  <si>
    <t>https://www-indiatvnews-com.cdn.ampproject.org/v/s/www.indiatvnews.com/amp/news/india/covid-19-jharkhand-reports-first-coronavirus-positive-case-603239?amp_js_v=a3&amp;amp_gsa=1&amp;usqp=mq331AQIKAGwASDAAQE%3D#aoh=15856577674071&amp;amp_ct=1585657777624&amp;csi=1&amp;referrer=https%3A%2F%2Fwww.google.com&amp;amp_tf=From%20%251%24s&amp;ampshare=https%3A%2F%2Fwww.indiatvnews.com%2Fnews%2Findia%2Fcovid-19-jharkhand-reports-first-coronavirus-positive-case-603239</t>
  </si>
  <si>
    <t>https://www.indiatvnews.com/news/india/indore-covid19-death-madhya-pradesh-districtwise-coronavirus-cases-fatalities-603040</t>
  </si>
  <si>
    <t>http://www.mymahanagar.com/mumbai/corona-patients-increase-as-new-patients-found-in-prabhadevi/171420/</t>
  </si>
  <si>
    <t>Recovered both Male and Female</t>
  </si>
  <si>
    <t>Patient Nos 144,259,391</t>
  </si>
  <si>
    <t>Thiruvananthapuram, Kannur, kollam, trissure</t>
  </si>
  <si>
    <t>https://www.mathrubhumi.com/mobile/news/kerala/chief-minister-pinarayi-vijayan-press-meet-over-corona-case-in-kerala-1.4657350</t>
  </si>
  <si>
    <t>https://twitter.com/ANI/status/1244971681182973953?s=19</t>
  </si>
  <si>
    <t>A woman and her two children have tested positive for #COVID19 in Sirsa. The woman has been admitted to a hospital in Rohtak while her 2 children are in a hospital here: Viresh Bhushan, Deputy Chief Medical Officer, Sirsa  #Haryana</t>
  </si>
  <si>
    <t>DON'T NO</t>
  </si>
  <si>
    <t>DON'T KNOW</t>
  </si>
  <si>
    <t>NEWS CHANEL (ABP ANANDA)</t>
  </si>
  <si>
    <t>https://twitter.com/ANI/status/1244974345644052481?s=19</t>
  </si>
  <si>
    <t>72 more persons have tested positive for #COVID19 in Maharashtra, taking the total number of cases in the state to 302. 59 from Mumbai, 3 from Nagar, 2 each from Pune, Thane, Kalyan-Dombivli, Navi Mumbai and Vashi Virar: State Health Department https://t.co/x89hJ9UuaC</t>
  </si>
  <si>
    <t>72 new cases</t>
  </si>
  <si>
    <t>Patients visited Nizamuddin Event</t>
  </si>
  <si>
    <t>https://www.news18.com/news/india/35-more-test-positive-for-coronavirus-in-delhi-and-andhra-after-nizamuddin-mosque-event-9-deaths-linked-2558219.html</t>
  </si>
  <si>
    <t xml:space="preserve">Patient is a nurse in sector 6 panchkula hospital where the first case is being treated </t>
  </si>
  <si>
    <t>As per ani tweet total no in Maharashtra is 302</t>
  </si>
  <si>
    <t>Ani tweet @18:36</t>
  </si>
  <si>
    <t>DY 365 News Channel</t>
  </si>
  <si>
    <t>https://twitter.com/DY365/status/1244975806507450370?s=20</t>
  </si>
  <si>
    <t>Total number of infected person in Maharashtra is 302</t>
  </si>
  <si>
    <t>http://www.nhmharyana.gov.in/WriteReadData/userfiles/file/CoronaVirus/Media%20Bulletin%20Morning31-03-20.pdf</t>
  </si>
  <si>
    <t>Numbers on the page don't match the official release.</t>
  </si>
  <si>
    <t>Total 7 cases today.. 2 each from trivandrum and kaasrgod... 1 each from thrissur, kannur and kollam</t>
  </si>
  <si>
    <t>https://www.manoramaonline.com/news/latest-news/2020/03/31/cm-pinarayi-vijayan-press-meet.html</t>
  </si>
  <si>
    <t xml:space="preserve">Source press meet - -   active case is 215..  Ie four recovery </t>
  </si>
  <si>
    <t>Add 72</t>
  </si>
  <si>
    <t xml:space="preserve">ABP maza news </t>
  </si>
  <si>
    <t>A woman and her two children have tested positive for #COVID19 in Sirsa. Total 3 new cases</t>
  </si>
  <si>
    <t>Slichar Medical College</t>
  </si>
  <si>
    <t>Travel history yet to be known</t>
  </si>
  <si>
    <t>Heath minister of Assam Himanta Biswa Sharma twitter page</t>
  </si>
  <si>
    <t xml:space="preserve">72 more cases </t>
  </si>
  <si>
    <t>Hissar</t>
  </si>
  <si>
    <t>Travel  from usa</t>
  </si>
  <si>
    <t>https://epaper.bhaskar.com/hansi-bhaskar/390/31032020/cph/1/</t>
  </si>
  <si>
    <t>https://twitter.com/TimesNow/status/1244978128289554433?s=19</t>
  </si>
  <si>
    <t>#Breaking | 59 fresh positive cases of Coronavirus have been reported in Mumbai. The total number of cases in Maharashtra now stands at 302. | #BharatWillDefeatCorona https://t.co/lynoyxEezc</t>
  </si>
  <si>
    <t>KARIMGANJ</t>
  </si>
  <si>
    <t>State Government Announcement</t>
  </si>
  <si>
    <t>NEWSLIVE TV (Breaking News) 6:50 PM</t>
  </si>
  <si>
    <t xml:space="preserve">It's the first confirmed case in Assam. </t>
  </si>
  <si>
    <t>IBN lokmat news</t>
  </si>
  <si>
    <t>2 discharged from aiims raipur</t>
  </si>
  <si>
    <t>https://twitter.com/ndtv/status/1244978407873474560?s=19</t>
  </si>
  <si>
    <t>#CoronavirusOutbreak | 72 more test positive for #COVID19 in Maharashtra, number of cases rises to 302.</t>
  </si>
  <si>
    <t>Total cases of Maharashtra is 302</t>
  </si>
  <si>
    <t>https://mobile.twitter.com/ANI/status/1244978684555124738</t>
  </si>
  <si>
    <t>https://twitter.com/PTI_News/status/1244978766096371712?s=19</t>
  </si>
  <si>
    <t>https://twitter.com/ANI/status/1244974345644052481</t>
  </si>
  <si>
    <t xml:space="preserve">Health Minister of Assam Dr Himanta Biswa Sharma twitter handle. </t>
  </si>
  <si>
    <t xml:space="preserve">1st covid 19 patient from Assam. </t>
  </si>
  <si>
    <t>https://www.facebook.com/276520375897/posts/10159745239195898/</t>
  </si>
  <si>
    <t>59 from mumbai 3 from nagar , 2 from Pune , 2 from thane, 2 from kalyan dombivili, 2 from navi Mumbai, 2 from   Vashi vihar</t>
  </si>
  <si>
    <t>https://twitter.com/ANI/status/1244974345644052481?s=20</t>
  </si>
  <si>
    <t>72 more cases today</t>
  </si>
  <si>
    <t>https://twitter.com/himantabiswa/status/1244976349661376512</t>
  </si>
  <si>
    <t>Government of Assam</t>
  </si>
  <si>
    <t>https://twitter.com/ANI/status/1244978684555124738?s=19</t>
  </si>
  <si>
    <t>News Channel (News live)</t>
  </si>
  <si>
    <t>Dist: Karimganj</t>
  </si>
  <si>
    <t xml:space="preserve"> From the official handle of Dr. Himanta Biswa Sarma, Health Minister of Assam https://twitter.com/himantabiswa/status/1244976349661376512?s=20</t>
  </si>
  <si>
    <t>1st case in Assam</t>
  </si>
  <si>
    <t>Transmitted from Son and Grandson Travelled from Indore on 27 March 2020</t>
  </si>
  <si>
    <t>https://www.bhaskar.com/local/rajasthan/bikaner/news/dungarpur-coronavirus-covid-19-latest-news-and-updates-127082360.html</t>
  </si>
  <si>
    <t>Twitter, twitted by Himanta Biswa Sarmah @himantabiswa</t>
  </si>
  <si>
    <t xml:space="preserve">Meerut Government </t>
  </si>
  <si>
    <t>https://twitter.com/ANI/status/1244978684555124738?s=20</t>
  </si>
  <si>
    <t>1 case from assam</t>
  </si>
  <si>
    <t>Many</t>
  </si>
  <si>
    <t>https://mobile.twitter.com/PTI_News/status/1244978766096371712</t>
  </si>
  <si>
    <t>MAHARASHTRA HEALTH DEPARTMENT</t>
  </si>
  <si>
    <t>Total cases now 303 in Maharashtra</t>
  </si>
  <si>
    <t>https://mobile.twitter.com/ANI/status/1244974345644052481</t>
  </si>
  <si>
    <t>ANI Twitter</t>
  </si>
  <si>
    <t xml:space="preserve">72 more persons have tested positive for #COVID19 in Maharashtra, taking the total number of cases in the state to 302. 59 from Mumbai, 3 from Nagar, 2 each from Pune, Thane, Kalyan-Dombivli, Navi Mumbai and Vashi Virar: State Health Department
</t>
  </si>
  <si>
    <t>Hiddar</t>
  </si>
  <si>
    <t>Travels from usa</t>
  </si>
  <si>
    <t>Travelled from Indore</t>
  </si>
  <si>
    <t>https://www.bhaskar.com/local/rajasthan/bikaner/news/rajasthan-dungarpur-coronavirus-covid-19-news-update-two-indore-person-found-corona-positive-127064475.html</t>
  </si>
  <si>
    <t>Nhmharyana.gov.in</t>
  </si>
  <si>
    <t>No of cases in Sirsa District is one not three.</t>
  </si>
  <si>
    <t>https://twitter.com/himantabiswa/status/1244976349661376512?s=20</t>
  </si>
  <si>
    <t>travel history to Malaysia</t>
  </si>
  <si>
    <t>https://www.indiatvnews.com/news/india/covid-19-jharkhand-reports-first-coronavirus-positive-case-603239</t>
  </si>
  <si>
    <t>Found from khel gao</t>
  </si>
  <si>
    <t>total</t>
  </si>
  <si>
    <t>total cases in maharastra rise to 302</t>
  </si>
  <si>
    <t xml:space="preserve">Tweeter by state health minister </t>
  </si>
  <si>
    <t>https://t.co/x89hJ9UuaC</t>
  </si>
  <si>
    <t>https://twitter.com/ANI/status/1244980535136403456?s=20</t>
  </si>
  <si>
    <t>silchar</t>
  </si>
  <si>
    <t>https://twitter.com/himantabiswa/status/1244976349661376512?s=19</t>
  </si>
  <si>
    <t>Total 302 cases in maharashtra now</t>
  </si>
  <si>
    <t>https://economictimes.indiatimes.com/news/politics-and-nation/coronavirus-cases-in-india-live-news-latest-updates-march31/amp_liveblog/74903785.cms</t>
  </si>
  <si>
    <t xml:space="preserve">Total 302 cases, </t>
  </si>
  <si>
    <t>https://twitter.com/InfoAhmednagar/status/1244980724178059268?s=19</t>
  </si>
  <si>
    <t>https://www.google.co.in/amp/s/timesofindia.indiatimes.com/india/coronavirus-in-india-live-news-updates-covid-19-tracker-total-cases-in-india-and-world/amp_liveblog/74903265.cms</t>
  </si>
  <si>
    <t>https://twitter.com/ANI/status/1245735871996813312?s=19</t>
  </si>
  <si>
    <t>Check time 6 54 pm</t>
  </si>
  <si>
    <t xml:space="preserve">Traveled to Hatigaon, Guwahati recently </t>
  </si>
  <si>
    <t>He is undergoing treatment at Silchar Medical College. His condition is stable.</t>
  </si>
  <si>
    <t>Karimganj, Silchar</t>
  </si>
  <si>
    <t>Twitter " himanta biswa sharma , health minister , Assam" tweet@himantabiswa</t>
  </si>
  <si>
    <t>maybe a person who visited Nizamuddin function in Delhi. Not sure though</t>
  </si>
  <si>
    <t>https://twitter.com/airnewsalerts/status/1244979019587547136?s=19</t>
  </si>
  <si>
    <t>https://mobile.twitter.com/TS_SinghDeo/status/1244959573431029760</t>
  </si>
  <si>
    <t>Travelled to Germany</t>
  </si>
  <si>
    <t>https://nenow.in/health/52-year-old-man-in-karimganj-is-first-covid-19-positive-case-in-assam.html</t>
  </si>
  <si>
    <t>This patient is from Karimganj NOT from Cachar</t>
  </si>
  <si>
    <t>The tweet is from the health minister of Assam. I've submitted the correct information a few minutes ago. But still the data is incorrect. Please correct the District ASAP</t>
  </si>
  <si>
    <t>both</t>
  </si>
  <si>
    <t>Faridabad, Panchkula</t>
  </si>
  <si>
    <t>2 additional cases from Faridabad and 1 from panchkula</t>
  </si>
  <si>
    <t>https://www.google.co.in/amp/s/www.bhaskar.com/amp/local/haryana/ambala/news/haryana-coronavirus-latest-alert-covid-19-cases-detected-in-panchkula-total-number-of-positive-cases-in-haryana-to-25-127082469.html</t>
  </si>
  <si>
    <t>https://twitter.com/ANI/status/1245801329911648262</t>
  </si>
  <si>
    <t>KA-P111</t>
  </si>
  <si>
    <t>Roommate of KA-P88</t>
  </si>
  <si>
    <t>P1215</t>
  </si>
  <si>
    <t>KA-P112</t>
  </si>
  <si>
    <t>https://twitter.com/ANI/status/1244974345644052481?s=08</t>
  </si>
  <si>
    <t>KA-P113</t>
  </si>
  <si>
    <t>https://twitter.com/ANI/status/1244978684555124738?s=09</t>
  </si>
  <si>
    <t>Son of KA-P81</t>
  </si>
  <si>
    <t>P1017</t>
  </si>
  <si>
    <t>https://twitter.com/ANI/status/1244971681182973953?s=08</t>
  </si>
  <si>
    <t>Mother and 2 children  total 3 new cases</t>
  </si>
  <si>
    <t>https://covindia.com/</t>
  </si>
  <si>
    <t xml:space="preserve">telengana districts names should be changed:-
(Map is not showing some districts listed below)
BHADRADRI KOTHAGUDEM:-  KOTHAGUDEM
RANGA REDDY :- SANGAREDDY
MEDCHAL MALKAJGIRI :- MALKAJGIRI
</t>
  </si>
  <si>
    <t xml:space="preserve">one from london , local </t>
  </si>
  <si>
    <t>https://twitter.com/TS_SinghDeo/status/1244959573431029760</t>
  </si>
  <si>
    <t>2 recoveries confirmed by the state health minister, one female and one male , both from raipur</t>
  </si>
  <si>
    <t>https://economictimes.indiatimes.com/news/politics-and-nation/coronavirus-cases-in-india-live-news-latest-updates-march31/liveblog/74903785.cms</t>
  </si>
  <si>
    <t>There has been a rise in COVID Patients in Maharashtra. Just informing you regarding it :)</t>
  </si>
  <si>
    <t>Dainik bhaskar</t>
  </si>
  <si>
    <t>2 patients aged 73 and 60 with co morbid conditions died at Bhilwara as per Dainik bhaskat</t>
  </si>
  <si>
    <t>hisar</t>
  </si>
  <si>
    <t>travel history of USA</t>
  </si>
  <si>
    <t>https://www.amarujala.com/haryana/rohtak/corona-first-positive-case-found-in-hisar-district-woman-returned-from-usa-on-march-20-rohtak-news-rtk5489566124</t>
  </si>
  <si>
    <t>Rajpur</t>
  </si>
  <si>
    <t>Patient recovered</t>
  </si>
  <si>
    <t>https://news.abplive.com/news/india/coronavirus-in-india-live-updates-covid-19-tracker-total-cases-lockdown-in-india-1180287</t>
  </si>
  <si>
    <t>Total cases Maharashtra rises to 302.</t>
  </si>
  <si>
    <t>https://twitter.com/tv9gujarati/status/1244981363360448512?s=19</t>
  </si>
  <si>
    <t>https://twitter.com/ANI/status/1244990688812339202?s=19</t>
  </si>
  <si>
    <t>Don't Know, 72 pts positive total 302 cases</t>
  </si>
  <si>
    <t>Pti twitter handle</t>
  </si>
  <si>
    <t>https://timesofindia.indiatimes.com/india/coronavirus-in-india-live-news-updates-covid-19-tracker-total-cases-in-india-and-world/liveblog/74903265.cms</t>
  </si>
  <si>
    <t>72 more cases, total to 302.</t>
  </si>
  <si>
    <t>Paitent recovery</t>
  </si>
  <si>
    <t>https://twitter.com/InfoAhmednagar/status/1244158493046624258?s=19</t>
  </si>
  <si>
    <t>New positive cases</t>
  </si>
  <si>
    <t>Malaysian Lady</t>
  </si>
  <si>
    <t>https://www.google.com/amp/s/www.firstpost.com/health/coronavirus-outbreak-live-updates-covid-19-india-lockdown-cases-death-count-maharashtra-kerala-delhi-nizamuddin-latest-news-today-8207661.html/amp</t>
  </si>
  <si>
    <t>https://twitter.com/KashishBihar/status/1244992286661832708?s=19</t>
  </si>
  <si>
    <t>https://m.lokmat.com/maharashtra/coronavirus-59-positive-patient-mumbai-day-total-77-found-maharashtra-hrb/</t>
  </si>
  <si>
    <t>Maharashtra total 304</t>
  </si>
  <si>
    <t>Ballary</t>
  </si>
  <si>
    <t>Bellary and ballari are both same place. Your data and map is not synced. Either change name of the city in map or the data.</t>
  </si>
  <si>
    <t>Health department of tamilnadu</t>
  </si>
  <si>
    <t>https://bengali.abplive.com/videos/tv-show/district-first-three-covid-19-patient-recovered-advised-to-be-in-home-quarantine-680903</t>
  </si>
  <si>
    <t>72 tested positive in Maharashtra today.</t>
  </si>
  <si>
    <t>https://shrts.in/Fe7K</t>
  </si>
  <si>
    <t>Paititent participate in Delhi muslim festivel</t>
  </si>
  <si>
    <t>50 people are confirmed</t>
  </si>
  <si>
    <t>https://twitter.com/KashishBihar/status/1244994431192682498?s=19</t>
  </si>
  <si>
    <t>4 new confirmed cases</t>
  </si>
  <si>
    <t>https://www.facebook.com/329145898982/posts/10157424312063983/</t>
  </si>
  <si>
    <t>Himanta Biswa Sharma Facebook</t>
  </si>
  <si>
    <t>Patient Name - Baby</t>
  </si>
  <si>
    <t>Wrong reporting by you</t>
  </si>
  <si>
    <t>All Markaz Patients attributed wrongly by you</t>
  </si>
  <si>
    <t>Why Delhi cases are being counted in Tamilnadu. All these patients from Tabligi Jamaat must be counted in the place patient catches the infection because these originated in Capital. You are under reporting Delhi and shifting the burden on other states.</t>
  </si>
  <si>
    <t>https://twitter.com/dhanyarajendran/status/1244998019235213316?s=19</t>
  </si>
  <si>
    <t>Correction in total deargs</t>
  </si>
  <si>
    <t>Attended Delhi event</t>
  </si>
  <si>
    <t>https://twitter.com/ANI/status/1244994278528626689?s=19</t>
  </si>
  <si>
    <t>https://www.indiatoday.in/india/story/coronavirus-india-news-update-toll-death-cases-covid19-china-us-italy-iran-1661587-2020-03-31#62620</t>
  </si>
  <si>
    <t>1 more case in Bihar - Total 17</t>
  </si>
  <si>
    <t xml:space="preserve">A 65 old male with travel history from Medina was admitted with symptoms
in TBCD Hospital, Visakhapatnam on 17th March 2020. </t>
  </si>
  <si>
    <t>https://f87kg.app.goo.gl/mHfdF8VuRmmB6HoY8</t>
  </si>
  <si>
    <t>KOLKATA</t>
  </si>
  <si>
    <t>Studies in London</t>
  </si>
  <si>
    <t>https://news.abplive.com/</t>
  </si>
  <si>
    <t>Patient travelled from Maharashtra to Meerut. Infection has now spread to 18 people(4 of his family) Making total 19</t>
  </si>
  <si>
    <t>https://www.indiatoday.in/india/story/meerut-records-second-highest-coronavirus-cases-in-up-with-six-more-testing-positive-1661827-2020-03-31</t>
  </si>
  <si>
    <t>Please update.You are not updating. I sent earlier also.</t>
  </si>
  <si>
    <t>https://twitter.com/news24tvchannel/status/1244999326142730241?s=20</t>
  </si>
  <si>
    <t>Health Minester Telangana</t>
  </si>
  <si>
    <t>Total Active Cases 77, Today confirmed new cases are 22. Total cummulative cases as if now 99</t>
  </si>
  <si>
    <t>https://twitter.com/ANI/status/1244990688812339202?s=20</t>
  </si>
  <si>
    <t xml:space="preserve">The first patient who was the son of a govt official recovered. </t>
  </si>
  <si>
    <t>Pathanamthitta and Kannur</t>
  </si>
  <si>
    <t>Test result of 4 persons ( 2 each from Pathanamthitta and Kannur) have been
declared negative.</t>
  </si>
  <si>
    <t xml:space="preserve">&gt;241 persons have been tested positive till date since the outbreak in Kerala
&gt;215 persons are currently under treatment
&gt;24 recovered 
&gt;2 people died 
</t>
  </si>
  <si>
    <t>https://twitter.com/ANI/status/1244970503082774528?s=19</t>
  </si>
  <si>
    <t>Active cases :215</t>
  </si>
  <si>
    <t>In the Unknown category out of 4. One is from Hisar, 1 from panchkula and 2 possibly from Faridabad. Kindly double check</t>
  </si>
  <si>
    <t>https://www.google.co.in/amp/s/www.amarujala.com/amp/chandigarh/coronavirus-in-haryana-news-in-hindi-seven-new-cases-of-corona-in-haryana</t>
  </si>
  <si>
    <t>https://zeenews.india.com/bengali/kolkata/corona-update-first-3-patients-are-well-now_308109.html</t>
  </si>
  <si>
    <t>ANI &amp; PTI NEWS</t>
  </si>
  <si>
    <t>https://www.google.com/amp/s/www.tribuneindia.com/news/chandigarh/panchkula-nurse-tests-positive-for-coronavirus-63664</t>
  </si>
  <si>
    <t>Raipur &amp; Bhilai</t>
  </si>
  <si>
    <t>IBC24 News</t>
  </si>
  <si>
    <t>2 persons discharged today</t>
  </si>
  <si>
    <t>https://twitter.com/PTI_News/status/1245004773952065537?s=19</t>
  </si>
  <si>
    <t>https://twitter.com/ANI/status/1245006827042955264?s=20</t>
  </si>
  <si>
    <t>Attended Markaz</t>
  </si>
  <si>
    <t>https://twitter.com/HemantSorenJMM/status/1245004911370100738?s=20</t>
  </si>
  <si>
    <t>Details awaited - State Bulletin</t>
  </si>
  <si>
    <t>4- Siwan 1-Gaya</t>
  </si>
  <si>
    <t>https://www.google.com/amp/s/m.jagran.com/lite/bihar/patna-city-coronavirus-one-positive-case-confirm-in-patna-rmri-total-numbers-of-posititive-cases-arrive16-20153130.html</t>
  </si>
  <si>
    <t>4 - Siwan 1 - Gaya</t>
  </si>
  <si>
    <t>https://glibs.in/m/MISC/Good-news-Chhattisgarh-2-positive-cases-of-corona-were-discharged-from-hospital-91598.html</t>
  </si>
  <si>
    <t>https://twitter.com/sanjayjavin/status/1245755405126393856</t>
  </si>
  <si>
    <t>Travelled to Scotland</t>
  </si>
  <si>
    <t>travel history to Russia and Kazakhstan, had tested positive for the virus on March 13</t>
  </si>
  <si>
    <t>https://economictimes.indiatimes.com/news/politics-and-nation/maharashtra-covid-19-patient-in-aurangabad-recovers-tests-negative/articleshow/74746778.cms</t>
  </si>
  <si>
    <t>Contact with Positive</t>
  </si>
  <si>
    <t>Male nurse of PGI, Chandigarh, came in contact of a positive pt</t>
  </si>
  <si>
    <t>PGIMER, Chandigarh</t>
  </si>
  <si>
    <t>https://twitter.com/TelanganaHealth/status/1245009298863861762</t>
  </si>
  <si>
    <t>Data of Telangana is wrong
Active - 77
Recovered - 14
deaths - 8
confirmed - 99
source - https://twitter.com/TelanganaHealth/status/1245009298863861762</t>
  </si>
  <si>
    <t>Doctor in private hospital, came in contact with a couple from Canada, already tested positive yesterday</t>
  </si>
  <si>
    <t>https://twitter.com/TelanganaHealth/status/1245009298863861762?s=19</t>
  </si>
  <si>
    <t>Active : 77, recv : 14, dead : 6. Total 97 in Telangana</t>
  </si>
  <si>
    <t>Travel History for Dubai</t>
  </si>
  <si>
    <t>https://twitter.com/ArogyaAndhra/status/1245756334718349312</t>
  </si>
  <si>
    <t>Travel History for dubai</t>
  </si>
  <si>
    <t>No history of travelling came in contact with positive case from naya gaon</t>
  </si>
  <si>
    <t>Http://www.tribune.com/</t>
  </si>
  <si>
    <t>2 more are positive count raised to 15</t>
  </si>
  <si>
    <t>Correction needed</t>
  </si>
  <si>
    <t xml:space="preserve">Double mention only 4 new case </t>
  </si>
  <si>
    <t>Only 3 from sirsa and 1 from hissar</t>
  </si>
  <si>
    <t xml:space="preserve">6 Deaths and not 8, </t>
  </si>
  <si>
    <t xml:space="preserve">Two patients, 31 M(contact with patient no 1140) and 40 M(contact with patient no 1205 &amp; 1206) </t>
  </si>
  <si>
    <t>https://m.tribuneindia.com/news/chandigarh/two-more-test-positive-for-coronavirus-in-chandigarh-case-count-15-now-63693</t>
  </si>
  <si>
    <t>https://lalluram.com/corona-breaking-रायपुर-में-मिली-एक-और-को/</t>
  </si>
  <si>
    <t>From rohinipuram area of raipur</t>
  </si>
  <si>
    <t>Data corrected</t>
  </si>
  <si>
    <t>Travel history UK</t>
  </si>
  <si>
    <t>4 new cases recorded in ap.from ap health bulletin</t>
  </si>
  <si>
    <t>https://twitter.com/ArogyaAndhra/status/1245018289786384385?s=19</t>
  </si>
  <si>
    <t>https://twitter.com/ANI/status/1245755522671726593</t>
  </si>
  <si>
    <t>https://bec36.com/%E0%A4%95%E0%A5%8B%E0%A4%B0%E0%A5%8B%E0%A4%A8%E0%A4%BE-%E0%A4%B8%E0%A5%87-%E0%A4%9C%E0%A4%82%E0%A4%97-%E0%A4%AE%E0%A5%87%E0%A4%82-%E0%A4%9B%E0%A4%A4%E0%A5%8D%E0%A4%A4%E0%A5%80%E0%A4%B8%E0%A4%97/</t>
  </si>
  <si>
    <t>Special Home Secretary Mrs. Arunima Des's Son</t>
  </si>
  <si>
    <t xml:space="preserve">State Health department official twitter </t>
  </si>
  <si>
    <t>Noida, Bareilly</t>
  </si>
  <si>
    <t>1 case each in Noida and Bareilly</t>
  </si>
  <si>
    <t>https://m.aajtak.in/news/liveblog/coronavirus-update-in-india-lockdown-death-toll-government-migrant-labours-live-updates-843.html</t>
  </si>
  <si>
    <t>https://twitter.com/abpanandatv/status/1244989143555256326</t>
  </si>
  <si>
    <t>WB-P3</t>
  </si>
  <si>
    <t>https://twitter.com/ians_india/status/1245752808172695552</t>
  </si>
  <si>
    <t>https://twitter.com/airnewsalerts/status/1245745097397792768</t>
  </si>
  <si>
    <t>Health department of Delhi</t>
  </si>
  <si>
    <t>Patient Travelled to USA</t>
  </si>
  <si>
    <t>https://www.jagran.com/haryana/hisar-coronavirus-positive-first-case-found-in-hisar-sirsa-lady-also-positive-20152602.html</t>
  </si>
  <si>
    <t>https://twitter.com/arogyaandhra/status/1245018289786384385?s=21</t>
  </si>
  <si>
    <t>Raipur durg</t>
  </si>
  <si>
    <t>https://lalluram.com/relieved-news-amid-coronas-panic-report-of-two-patients-admitted-to-aiims-negative-discharged/</t>
  </si>
  <si>
    <t>2 patient discharged from aiims raipur. One is 65 years old male from raipur who has no travel history and other is 33 year old male from bhilai ( durg dist) who has a travel history of foreign travel history.</t>
  </si>
  <si>
    <t>Travelled from uk</t>
  </si>
  <si>
    <t>Local whatsup group</t>
  </si>
  <si>
    <t xml:space="preserve">Rohnipuram area </t>
  </si>
  <si>
    <t>ballygunge</t>
  </si>
  <si>
    <t>Business man</t>
  </si>
  <si>
    <t>https://twitter.com/ArogyaAndhra/status/1245020301013864449?s=19</t>
  </si>
  <si>
    <t xml:space="preserve">4 more cases in Andhra Pradesh </t>
  </si>
  <si>
    <t>habra</t>
  </si>
  <si>
    <t>Student, Return from Scotland</t>
  </si>
  <si>
    <t>Travelled to Nizamuddin</t>
  </si>
  <si>
    <t>https://twitter.com/ArogyaAndhra/status/1245019872238555136?s=19</t>
  </si>
  <si>
    <t>https://twitter.com/ANI/status/1245762707069927424</t>
  </si>
  <si>
    <t>There are total 4 members</t>
  </si>
  <si>
    <t>https://twitter.com/ANI/status/1245023379943391232?s=19</t>
  </si>
  <si>
    <t>23 #COVID19 positive cases reported in Delhi today, taking the total number of cases in the national capital to 120</t>
  </si>
  <si>
    <t xml:space="preserve">ANI </t>
  </si>
  <si>
    <t>Total number of infected cases in Delhi is 120</t>
  </si>
  <si>
    <t>https://www.newindianexpress.com/live/2020/mar/31/covid-19-live--fresh-cases-from-tamil-nadu-telangana-bihar-take-india-tally-near-1600-2123611.html</t>
  </si>
  <si>
    <t xml:space="preserve">Gujarat Tally increased to 93 </t>
  </si>
  <si>
    <t>https://twitter.com/ArogyaAndhra/status/1245020258580062215?s=19</t>
  </si>
  <si>
    <t>4 patients (41 - 44)</t>
  </si>
  <si>
    <t>https://twitter.com/PTI_News/status/1245788511199825920</t>
  </si>
  <si>
    <t>The details under West Bengal section states "Midnapur East" as a seperate District from "Purba Medinipur". But it is the bengali name of the same district. Please correct it.</t>
  </si>
  <si>
    <t>https://en.m.wikipedia.org/wiki/Purba_Medinipur_district</t>
  </si>
  <si>
    <t xml:space="preserve">Traveled to Delhi for prayer </t>
  </si>
  <si>
    <t>Eenadu News app</t>
  </si>
  <si>
    <t>4 cases are reported after 6 pm by Andhra Pradesh State Nodal Officer. Total count in Andhra Pradesh is now 44.</t>
  </si>
  <si>
    <t>Delhi Health Department</t>
  </si>
  <si>
    <t>Total delhi cases are now 120</t>
  </si>
  <si>
    <t>Attended Tablighi Jamaat meet in Delhi's Nizamuddin</t>
  </si>
  <si>
    <t>http://hmfw.ap.gov.in/Daily_bullettin/31-03-2020/31-03-2020_After_6PM_Telugu.pdf</t>
  </si>
  <si>
    <t>Four number (04) positive cases</t>
  </si>
  <si>
    <t>https://twitter.com/ArogyaAndhra/status/1245020301013864449?s=09</t>
  </si>
  <si>
    <t>https://m.patrika.com/amp-news/raipur-news/another-woman-covid-19-infected-returns-to-london-in-raipur-5953110/?fbclid=IwAR0p7Mylbr75DFlDo8d1ycUng9PgqK9bk1HeQBqOmJLIZHmGXaEOIaCikiw</t>
  </si>
  <si>
    <t>Delhi Religious Event</t>
  </si>
  <si>
    <t>23 cases reported today</t>
  </si>
  <si>
    <t>https://twitter.com/ANI/status/1245023379943391232?s=20</t>
  </si>
  <si>
    <t>23 cases reported today, total count is 120. Please update</t>
  </si>
  <si>
    <t>DELHI</t>
  </si>
  <si>
    <t>NIL;</t>
  </si>
  <si>
    <t>Total 120 cases as of now in delhi as 23 fresh case today</t>
  </si>
  <si>
    <t>Ani tweet at 21:51</t>
  </si>
  <si>
    <t>Dist : PURBA MEDINIPUR</t>
  </si>
  <si>
    <t>MEDINIPUR EAST' &amp; 'PURBA MEDINIPUR' both are same district</t>
  </si>
  <si>
    <t>https://en.wikipedia.org/wiki/Purba_Medinipur_district</t>
  </si>
  <si>
    <t>https://www.jipmer.edu.in/novel-corona-virus</t>
  </si>
  <si>
    <t xml:space="preserve">please correct as soon as possible </t>
  </si>
  <si>
    <t>ANI PTI NEWS</t>
  </si>
  <si>
    <t>https://www.google.com/amp/s/eisamay.indiatimes.com/west-bengal-news/kolkata-news/3-covid-19-patients-recovered-in-west-bengal-advised-to-be-in-home-quarantine/amp_articleshow/74917397.cms</t>
  </si>
  <si>
    <t>https://www.newindianexpress.com/states/tamil-nadu/2020/apr/02/kin-of-covid-19-patient-who-went-to-tablighi-meet-in-delhi-tests-positive-in-puducherry-2124897.html</t>
  </si>
  <si>
    <t>Total 3 patients recovered</t>
  </si>
  <si>
    <t>Family member of a confirmed patient</t>
  </si>
  <si>
    <t xml:space="preserve"> https://www.bhaskar.com/local/mp/indore/news/coronavirus-in-ujjain-updates-covid-19-positive-patients-in-ujjain-5-members-of-same-family-infected-at-novel-corona-virus-127082588.html</t>
  </si>
  <si>
    <t>Thiruvandarkoil</t>
  </si>
  <si>
    <t>Active case</t>
  </si>
  <si>
    <t>C.G Govt. Official Announcement, one more patient from raipur recovered. Don't know the details though.</t>
  </si>
  <si>
    <t xml:space="preserve"> Great work guys with the portal. You people are blessing in disguise.</t>
  </si>
  <si>
    <t>Travel history from Dubai</t>
  </si>
  <si>
    <t>Odisha HFW dept twitter</t>
  </si>
  <si>
    <t xml:space="preserve">None. 4th case in the state. </t>
  </si>
  <si>
    <t>Patient with Dubai travel history</t>
  </si>
  <si>
    <t>Twitter @HFWodisha</t>
  </si>
  <si>
    <t>attended to city's first patient</t>
  </si>
  <si>
    <t>https://www.hindustantimes.com/cities/panchkula-s-second-covid-19-case-civil-hospital-nurse-tests-positive/story-uJHb51kTWg6j3Wn21xQ4GL.html</t>
  </si>
  <si>
    <t>https://timesofindia.indiatimes.com/city/puducherry/covid-19-two-more-test-positive-in-puducherry/articleshow/74953118.cms</t>
  </si>
  <si>
    <t>77 activite cases ..add 7 more in telangana</t>
  </si>
  <si>
    <t>https://twitter.com/TelanganaHealth/status/1245009298863861762?s=09</t>
  </si>
  <si>
    <t>https://twitter.com/ANINewsUP/status/1245777773769011201</t>
  </si>
  <si>
    <t>Bhadrak district in odisha</t>
  </si>
  <si>
    <t>Travelling history form dubai</t>
  </si>
  <si>
    <t>Health and family welfare dept odisha Twitter account update</t>
  </si>
  <si>
    <t>H &amp; FW Dept Odisha (@HFWOdisha) Tweeted: Fourth COVID-19 confirmed case; 29 years old male of Bhadrak district with travel history to Dubai. (https://twitter.com/HFWOdisha/status/1245032124127645698?s=20)</t>
  </si>
  <si>
    <t>Nayagaon</t>
  </si>
  <si>
    <t>https://english.jagran.com/india/coronavirus-outbreak-punjab-reports-fourth-death-due-to-covid19-as-65yearold-patient-dies-10010219</t>
  </si>
  <si>
    <t>https://twitter.com/ANI/status/1245909537384804354</t>
  </si>
  <si>
    <t>23 confirmed cases</t>
  </si>
  <si>
    <t>Hindustan times website https://liveupdates.hindustantimes.com/india/coronavirus-latest-india-world-news-covid-19-death-toll-31-march-2020-21585613582813.html</t>
  </si>
  <si>
    <t>https://twitter.com/ANI/status/1244985667001745408?s=19</t>
  </si>
  <si>
    <t>5 deaths 2 Ujjain 3 Indore</t>
  </si>
  <si>
    <t>Kolkat</t>
  </si>
  <si>
    <t xml:space="preserve">এনআরএসে করোনা আক্রান্তের মৃত্যু   https://bartamanpatrika.com </t>
  </si>
  <si>
    <t xml:space="preserve">
Four members was in a religious conference in Delhi.</t>
  </si>
  <si>
    <t>this above link is from Andhra Pradesh press bulletin in Telugu. Table shows Todays confirmed cases.</t>
  </si>
  <si>
    <t>Patient has a travel history to Dubai</t>
  </si>
  <si>
    <t xml:space="preserve">Bhadrak district </t>
  </si>
  <si>
    <t>Www.odishatv.com</t>
  </si>
  <si>
    <t>From dubai</t>
  </si>
  <si>
    <t>https://odishatv.in/coronavirus/4th-covid-19-positive-case-in-odisha-patient-has-travel-history-to-dubai-443330</t>
  </si>
  <si>
    <t>https://www.bhaskar.com/local/chhattisgarh/news/bhilai-coronavirus-lockdown-day-7-live-chhattisgarh-raipur-bilaspur-korba-covid-19-cases-latest-news-and-updates-127082248.html?ref=fbo</t>
  </si>
  <si>
    <t>https://twitter.com/BollyNumbers/status/1245039489308745728?s=19</t>
  </si>
  <si>
    <t>UP press release in attachment</t>
  </si>
  <si>
    <t>https://twitter.com/PTI_News/status/1245041016484155393?s=19</t>
  </si>
  <si>
    <t>https://m.timesofindia.com/city/raipur/chhattisgarhs-two-covid-19-patients-discharged-from-aiims/amp_articleshow/74910860.cms#aoh=15856761887841&amp;referrer=https%3A%2F%2Fwww.google.com&amp;amp_tf=From%20%251%24s</t>
  </si>
  <si>
    <t>Contact of Delhi Rel. Conf. Attendee, ID unknown</t>
  </si>
  <si>
    <t>https://m.timesofindia.com/city/meerut/six-more-test-positive-for-covid-19-in-meerut-take-tally-in-dist-to-19/amp_articleshow/74901091.cms</t>
  </si>
  <si>
    <t>https://twitter.com/ANI/status/1245933428551254016</t>
  </si>
  <si>
    <t>https://www.amarujala.com/lucknow/corona-virus-in-india-hindi-news-live-updates-of-uttar-pradesh</t>
  </si>
  <si>
    <t>UP March 31: 7 New cases (1 Noida, 1 Ghaziabad, 5 Bareilly). Can't Verify with other sources.</t>
  </si>
  <si>
    <t>Contact of P-26</t>
  </si>
  <si>
    <t>TN P43 to 46 belong to Erode. Wrongly updated to Coimbatore</t>
  </si>
  <si>
    <t>Abp Ananda live</t>
  </si>
  <si>
    <t>Showing in abp Ananda live news</t>
  </si>
  <si>
    <t xml:space="preserve">There is wrong entry in deaths which it’s affected patients you entered as death. There is lot different and incorrect information about deaths please check and change it back quickly it’s spreading wrong information and making more fear between peoples </t>
  </si>
  <si>
    <t>Abp Ananda Bengali live tv</t>
  </si>
  <si>
    <t>Confirmed news reported on news channels</t>
  </si>
  <si>
    <t>Abp Ananda live news</t>
  </si>
  <si>
    <t>Showing in abp Ananda Bangla live news, 4 new Total cases found, now the total infected number is 33</t>
  </si>
  <si>
    <t xml:space="preserve">Doctor and family it’s reported in erode but wrongly updated in Coimbatore could you please check and change it </t>
  </si>
  <si>
    <t>https://twitter.com/Vijayabaskarofl/status/1244239453981257728&amp;sa=D&amp;ust=1585680652807000&amp;usg=AFQjCNEsFOSkoFmk_qkLQfQLX2FDfPLgiw</t>
  </si>
  <si>
    <t xml:space="preserve">#CoronaUpdate: #TN reports 8 new positive cases from Erode (contact of the Thai Nationals who are undergoing treatment at IRT Perundurai).The Pts were identified thru #TNHEALTH’s contact tracing. All patients are isolated for treatment. @MoHFW_INDIA @CMOTamilNadu #Vijayabaskar
</t>
  </si>
  <si>
    <t>In Telangana the no of cases are 97. Total active cases 77.</t>
  </si>
  <si>
    <t>All telugu news channels</t>
  </si>
  <si>
    <t>There is wrong data in ur website regarding Telangana. It's totally 77 active cases, 14 recovered and 6 deaths. I donno who is giving info. But I have the official Telangana government released press note. The above is true. Kindly update</t>
  </si>
  <si>
    <t>Health ministry of telangana</t>
  </si>
  <si>
    <t>6 deaths so far in telangana and total confirmed cases 97</t>
  </si>
  <si>
    <t>https://twitter.com/ANI/status/1245049995209760769?s=19</t>
  </si>
  <si>
    <t>1 more death in Maharashtra</t>
  </si>
  <si>
    <t>6 patients have been recently tested positive for Covid 19 in West Bengal</t>
  </si>
  <si>
    <t>People</t>
  </si>
  <si>
    <t>97 total case and active is 77. You have mentioned the link correctly the data shown is incorrect.</t>
  </si>
  <si>
    <t>twitter.com/ANI</t>
  </si>
  <si>
    <t>A 50 year old#COVID19 positive patient passed away in Palghar, Maharashtra. He was admitted to a hospital since March 28: Palghar District Hospital.</t>
  </si>
  <si>
    <t xml:space="preserve">https://twitter.com/ANI/status/1245049995209760769?s=19 </t>
  </si>
  <si>
    <t>A 50-year-old #COVID19 positive patient has passed away in Palghar, Maharashtra. He was admitted to a hospital since March 28: Palghar District Hospital.</t>
  </si>
  <si>
    <t xml:space="preserve">Please update the remarks, they are all contacts of the previous positives. Even the tweet mentioned in the source says the same. </t>
  </si>
  <si>
    <t>This is true for patient# 985,986 and 987.</t>
  </si>
  <si>
    <t>Patient returned from U.K.</t>
  </si>
  <si>
    <t>https://timesofindia.indiatimes.com/city/raipur/chhattisgarhs-ninth-covid-19-patient-is-fifth-in-state-with-travel-history-to-united-kingdom/articleshow/74919269.cms</t>
  </si>
  <si>
    <t>From Maharashtra</t>
  </si>
  <si>
    <t>this is the 5th case of Raipur, already 4 are there. so 5 raipur, 1, bhilai, 1 rajnandgaon, 1 korba, 1 bilaspur. total 9 in C.G</t>
  </si>
  <si>
    <t>https://twitter.com/MoupiaNandy/status/1245052032425353216?s=19</t>
  </si>
  <si>
    <t>Mumbai city</t>
  </si>
  <si>
    <t>Contact with patient no.26</t>
  </si>
  <si>
    <t>https://stopcorona.tn.gov.in/dailybulletin.html</t>
  </si>
  <si>
    <t>Contact with patient no.43</t>
  </si>
  <si>
    <t>1 female from Naidu hospital and 1 female from Bharti hospital declared corona free. Pune mayor informed in tweet</t>
  </si>
  <si>
    <t>https://twitter.com/mohol_murlidhar/status/1245059056018034689?s=19</t>
  </si>
  <si>
    <t>Male, 10 month child</t>
  </si>
  <si>
    <t>From Jharkhand</t>
  </si>
  <si>
    <t>https://twitter.com/Plchakraborty/status/1245052177824886786?s=19</t>
  </si>
  <si>
    <t>New updates on cases and deaths from WB</t>
  </si>
  <si>
    <t>Travel history to Mozambique, Kenya</t>
  </si>
  <si>
    <t>https://twitter.com/ANI/status/1245926903103406085</t>
  </si>
  <si>
    <t>https://www.google.com/url?q=https://www.mohfw.gov.in/&amp;sa=D&amp;ust=1585685234252000&amp;usg=AFQjCNHFoXoBR5LwxIqfyoqRmpq4aK3c0A</t>
  </si>
  <si>
    <t>https://twitter.com/ArogyaAndhra/status/1245941890563723264</t>
  </si>
  <si>
    <t xml:space="preserve">3 Nurses </t>
  </si>
  <si>
    <t>https://www.indiatoday.in/india/story/three-nurses-test-covid-19-positive-in-mumbai-36-high-risk-contacts-in-worli-koliwada-identified-1661924-2020-03-31</t>
  </si>
  <si>
    <t>These 3 cases recently found need to be included in tally of Mah Cases</t>
  </si>
  <si>
    <t>https://twitter.com/TOIIndiaNews</t>
  </si>
  <si>
    <t>P740 has been infected by P348. As P348 visited a private hospital before visiting AIIMS Patna. So the chain in the Cluster section should be updated accordingly.</t>
  </si>
  <si>
    <t>https://economictimes.indiatimes.com/news/politics-and-nation/ward-boy-of-private-hospital-in-patna-tests-positive-for-coronavirus/articleshow/74841204.cms?from=mdr</t>
  </si>
  <si>
    <t>Palghar Thane</t>
  </si>
  <si>
    <t>Was admitted in Palghar Hospital</t>
  </si>
  <si>
    <t>Kindly Add up in Deceased Tally Mah</t>
  </si>
  <si>
    <t>https://twitter.com/AnshulJainr/status/1245007528972316673?s=19</t>
  </si>
  <si>
    <t>MP full details in the attachment. 1 death needs to be updated. 3 unknown cases are 1 each in Bhopal, Gwalior and Ujjain</t>
  </si>
  <si>
    <t xml:space="preserve">The death toll is 35 here for India . Can you once again verify the data if possible? 
P.S I included a state as it was a compulsory question. </t>
  </si>
  <si>
    <t>https://www.indiatoday.in/india/story/coronavirus-india-punjab-records-third-death-42-year-old-ludhiana-woman-dies-1661555-2020-03-31</t>
  </si>
  <si>
    <t>Please Remove the unknown cases in district wise cases of Gujarat</t>
  </si>
  <si>
    <t>This link refers to the latest data by goverment of Gujarat</t>
  </si>
  <si>
    <t>https://m-economictimes-com.cdn.ampproject.org/v/s/m.economictimes.com/news/politics-and-nation/rajasthan-reports-2nd-covid-19-death-confirmed-cases-stand-at-43/amp_videoshow/74839065.cms?amp_js_v=a3&amp;amp_gsa=1&amp;usqp=mq331AQFKAGwASA%3D#aoh=15856837091641&amp;referrer=https%3A%2F%2Fwww.google.com&amp;amp_tf=From%20%251%24s&amp;ampshare=https%3A%2F%2Fm.economictimes.com%2Fnews%2Fpolitics-and-nation%2Frajasthan-reports-2nd-covid-19-death-confirmed-cases-stand-at-43%2Fvideoshow%2F74839065.cms</t>
  </si>
  <si>
    <t>There are about 5 deaths reported in Rajasthan officially but none is displayed on the page.. plz correct it</t>
  </si>
  <si>
    <t>2 Male 1 Female</t>
  </si>
  <si>
    <t>The first 3 patients from Beleghata ID Hospital have recovered and sent home but under surveilance.</t>
  </si>
  <si>
    <t>News Channel (ABP Ananda) &amp; https://www.newindianexpress.com/good-news/2020/apr/01/these-doctors-are-gods-says-bengal-woman-after-recovery-from-covid-19-2124082.html</t>
  </si>
  <si>
    <t>Travel History of Surat to Dubai by Air India on 26/02/2020 1:30 AM he stayed at Dubai for 3 days and came back to from Dubai to Surat 29/02/2020 by Air India flight 12:00 AM.</t>
  </si>
  <si>
    <t>Friend</t>
  </si>
  <si>
    <t>A 68-year-old female patient, with no travel history outside Goa and who was in quarantine due to suspected COVID-19 symptoms, died at 3 a.m. on Sunday</t>
  </si>
  <si>
    <t>https://www.livemint.com/news/india/covid-19-cases-ain-maharashtra-jump-to-302-biggest-rise-in-single-day-11585664054496.html</t>
  </si>
  <si>
    <t>You can pull information from the regularly maintained Wikipedia page - https://en.wikipedia.org/wiki/2020_coronavirus_pandemic_in_Maharashtra</t>
  </si>
  <si>
    <t>Your site is quite good, but information is lacking/outdated. Try to use the Wikipedia page and follow ANI on Twitter for real-time data.</t>
  </si>
  <si>
    <t>A 13-year-old British boy dies after contracting #COVID19, says hospital: AFP news agency</t>
  </si>
  <si>
    <t>https://twitter.com/ANI</t>
  </si>
  <si>
    <t>Mumbai and other cities</t>
  </si>
  <si>
    <t>https://www.livemint.com/news/india/covid-19-cases-in-maharashtra-jump-to-302-biggest-rise-in-single-day/amp-11585664054496.html</t>
  </si>
  <si>
    <t>The city wise breakup of number of patients have been given</t>
  </si>
  <si>
    <t>Riadhr530@gmail.com</t>
  </si>
  <si>
    <t>Riadh.marwani</t>
  </si>
  <si>
    <t>Penugonda</t>
  </si>
  <si>
    <t>Patient travelled to delhi for attending jamat</t>
  </si>
  <si>
    <t>Panchayat secretary told</t>
  </si>
  <si>
    <t>TS Govt Health Minister Press Meet</t>
  </si>
  <si>
    <t>Total cases in Telangana are 93 not 92</t>
  </si>
  <si>
    <t xml:space="preserve">Staying in Noor maszid. </t>
  </si>
  <si>
    <t>www.abpananda.in    ABP ananda</t>
  </si>
  <si>
    <t>Number of infected in west bengal is 37 and dead is 5</t>
  </si>
  <si>
    <t>14 new cases</t>
  </si>
  <si>
    <t>Relatives of P983 or who came in contact with P983</t>
  </si>
  <si>
    <t>www.amarujala.com/amp/uttar-pradesh/meerut/corona-virus-meerut-update-six-new-suspect-of-corona-positive-found-in-meerut-city5.cms</t>
  </si>
  <si>
    <t>Total 20 new confirmed cases in Indore on 31 march</t>
  </si>
  <si>
    <t>Medical college bulletin</t>
  </si>
  <si>
    <t>https://www.google.com/amp/s/m.livehindustan.com/uttar-pradesh/story-six-more-covid-19-cases-found-in-meerut-corona-patients-number-increased-to-19-in-city-3118973.amp.html</t>
  </si>
  <si>
    <t>https://twitter.com/TOIAhmedabad/status/1245943395534532609?s=20</t>
  </si>
  <si>
    <t>https://gujcovid19.gujarat.gov.in/uploads/pressbrief0304032020104754455.pdf</t>
  </si>
  <si>
    <t xml:space="preserve">Sheikhpura </t>
  </si>
  <si>
    <t xml:space="preserve">From my village </t>
  </si>
  <si>
    <t xml:space="preserve">He came from Chennai </t>
  </si>
  <si>
    <t>West Godavari District</t>
  </si>
  <si>
    <t>Travelled to Nizammudin for religious gathering</t>
  </si>
  <si>
    <t xml:space="preserve"> ఏపీలో విజ్రుంభిస్తున్న కరోనా..పశ్చిమగోదావరి జిల్లాలో ఒకే సారి 14  పాజిటివ్ కేసులు నమోదు..బాధితులు అంతా ఢిల్లీ వెళ్లివచ్చిన వారే..ఏపీలో 58కి చేరిన కౌంట్  - Andhra Pradesh Health Department</t>
  </si>
  <si>
    <t>14 new cases report in West Godavari District in Andhra Pradesh as announced by the Health Department of AP</t>
  </si>
  <si>
    <t>Check online so many sources available( check remarks for tally)</t>
  </si>
  <si>
    <t xml:space="preserve">Telangana tally
Total 97
Active 77
Recovered 14
Dead 6
</t>
  </si>
  <si>
    <t>PMCH DHANBAD REPORT</t>
  </si>
  <si>
    <t>Patliputra medical college and hospital dhanbad</t>
  </si>
  <si>
    <t>https://twitter.com/PTI_News/status/1245185066478612481?s=19</t>
  </si>
  <si>
    <t>18 new COVID-19 cases in Maharashtra; tally climbs to 320: Health official*</t>
  </si>
  <si>
    <t>https://m.eenadu.net/appshare/general/1/120043839</t>
  </si>
  <si>
    <t>14 cases reported by the West Godavari district collector yesterday night. So that takes total count in Andhra Pradesh to 58.</t>
  </si>
  <si>
    <t>Total number of infected case in Maharashtra is 320</t>
  </si>
  <si>
    <t>https://twitter.com/ndtv/status/1245186418810318848?s=19</t>
  </si>
  <si>
    <t>18 new cases in Maharashtra</t>
  </si>
  <si>
    <t xml:space="preserve">Who attends the religious meeting in Delhi </t>
  </si>
  <si>
    <t xml:space="preserve">News channel </t>
  </si>
  <si>
    <t>mumbai, pune</t>
  </si>
  <si>
    <t>https://mobile.twitter.com/ANI/status/1245186124970065922</t>
  </si>
  <si>
    <t>The person is from karimganj district and not cachar district</t>
  </si>
  <si>
    <t>Up Government</t>
  </si>
  <si>
    <t>There are 19 corona positive case in meerut instead of 5</t>
  </si>
  <si>
    <t>https://twitter.com/ANI/status/1245186124970065922?s=20</t>
  </si>
  <si>
    <t>Total cases 320 now in Maharashtra</t>
  </si>
  <si>
    <t>2 recovered</t>
  </si>
  <si>
    <t>News 18 bihar jharkhand</t>
  </si>
  <si>
    <t>The citywise data is reported on above site, unknown data for Maharashtra can be corrected</t>
  </si>
  <si>
    <t>Request you to correct unknown data for Maharashtra</t>
  </si>
  <si>
    <t>Community</t>
  </si>
  <si>
    <t>https://www.naidunia.com/lite/madhya-pradesh/indore-coronavirus-in-indore-37-coronavirus-positive-patient-found-in-one-day-5446385?itm_medium=taza&amp;itm_source=amp&amp;itm_campaign=1</t>
  </si>
  <si>
    <t>Travel HIstory to Delhi</t>
  </si>
  <si>
    <t>Total patients in indore stand to be 63 now</t>
  </si>
  <si>
    <t>Mumbai and Pune</t>
  </si>
  <si>
    <t>https://twitter.com/TOIMumbai/status/1245185777664790528?s=19</t>
  </si>
  <si>
    <t>18 positive cases</t>
  </si>
  <si>
    <t>https://twitter.com/ANI/status/1245186124970065922?s=19</t>
  </si>
  <si>
    <t>https://www.google.co.in/amp/s/m.economictimes.com/news/politics-and-nation/maharashtra-covid-19-patient-in-aurangabad-recovers-tests-negative/amp_articleshow/74746778.cms</t>
  </si>
  <si>
    <t>KA-P125</t>
  </si>
  <si>
    <t>Two who attended Nizamuddin congregation,  test positive for COVID-19 in Puducherry</t>
  </si>
  <si>
    <t>https://twitter.com/Debjani_TNIE/status/1245186950899707904?s=19</t>
  </si>
  <si>
    <t>https://twitter.com/ANI/status/1245973223600259072</t>
  </si>
  <si>
    <t>Twenty new coronavirus cases in MP; total jumps to 86</t>
  </si>
  <si>
    <t>https://twitter.com/PTI_News/status/1245196392294780928?s=19</t>
  </si>
  <si>
    <t>https://twitter.com/ANINewsUP/status/1245971315019763718</t>
  </si>
  <si>
    <t>https://timesofindia.indiatimes.com/city/kolkata/suman-salt-lake-positive/articleshow/74921366.cms</t>
  </si>
  <si>
    <t>No travel history till now.</t>
  </si>
  <si>
    <t>https://youtu.be/1r2w-b5laYo</t>
  </si>
  <si>
    <t>The count for West Bengal is 37 cases and 5 deceased. Please update it.</t>
  </si>
  <si>
    <t>https://www.google.com/url?q=https://www.mohfw.gov.in/&amp;sa=D&amp;ust=1585717507684000&amp;usg=AFQjCNHmFIqIPeTid_Ff1CmljtMN8U5LLw</t>
  </si>
  <si>
    <t>ABP ANANDA NEWS CHANNEL</t>
  </si>
  <si>
    <t xml:space="preserve">1 female &amp; 2 male recovered. </t>
  </si>
  <si>
    <t>https://www.eenadu.net/latestnews/corona-positive-cases-in-westgodavari-district/1600/120043839</t>
  </si>
  <si>
    <t>Out of 6 unknown cases from Punjab
Send 2 cases in Amritsar (total 4 cases in Asr)
Send 1 case to SAS Nagar (Total 7 cases in SAS)
Send 2 cases to Ludhiana (Total 3 cases in ludhiana)
1 case is in Patiala District
Deduct 1 case from jalandhar (jdh has 4 cases)</t>
  </si>
  <si>
    <t>COVA app made by Punjab Govt</t>
  </si>
  <si>
    <t>Kindly Tally data of Punjab from COVA App</t>
  </si>
  <si>
    <t>Patient is cured and discharged.</t>
  </si>
  <si>
    <t xml:space="preserve">Patient returned from uk, patient 1 from west bengal. </t>
  </si>
  <si>
    <t>https://www.thestatesman.com/bengal/coronavirus-update-three-recovered-covid-19-patients-released-from-bengal-hospital-1502872380.html/amp</t>
  </si>
  <si>
    <t>2  confirmed positive cases reported at 8:30 am today.</t>
  </si>
  <si>
    <t xml:space="preserve">2 cases confirmed in pondicherry </t>
  </si>
  <si>
    <t>Patient has recovered.</t>
  </si>
  <si>
    <t>Mixed groups.....Family of already infected.</t>
  </si>
  <si>
    <t>24 घंटे में 37 नए केस, कुल 69 कोरोना पॉजिटिव; खजराना में एक ही परिवार के 9 संक्रमित, इनमें 3-8 साल के बच्चे भी https://f87kg.app.goo.gl/cRJJqd7jhoJtFywW7 ऐसी ही ताज़ातरीन खबरों के लिए डाउनलोड करें https://play.google.com/store/apps/details?id=com.ak.ta.dainikbhaskar.activity</t>
  </si>
  <si>
    <t>District wise case bifurcation of 302 cases for MH as on 31.3.2020, Also please check dashboard of dept https://phdmah.maps.arcgis.com/apps/opsdashboard/index.html#/2cc0055832264c5296890745e9ea415c</t>
  </si>
  <si>
    <t xml:space="preserve">Abp ananda </t>
  </si>
  <si>
    <t>Death count reached 5 and infected 37</t>
  </si>
  <si>
    <t>Total number of infected persons in West Bengal is 37 and dead is 5</t>
  </si>
  <si>
    <t>https://twitter.com/ANI/status/1245205677816991744?s=09</t>
  </si>
  <si>
    <t>Total positive cases in the state still stands at 93 (including 2 Italians &amp; 17 evacuees from Iran). Out of those 93 people, 14 tested negative later while 5 have been discharged: Rajasthan Health Department.</t>
  </si>
  <si>
    <t>https://twitter.com/aditya0912/status/1245208412046028800?s=19</t>
  </si>
  <si>
    <t>MP district/town wise breakup</t>
  </si>
  <si>
    <t>Please update the cases in Haryana state. The 4 cases in unknown category are from: 2 from Faridabad, 1 Hisar, 1 Panchkula</t>
  </si>
  <si>
    <t>He was the 8th-13th case. 65 year old man. No travel history. Was the one who was kept in general ward and the treating staff got the infection. He died  yesterday.</t>
  </si>
  <si>
    <t xml:space="preserve">I’m working in PGI CHANDIGARH as a resident doctor. I’m in medicine department </t>
  </si>
  <si>
    <t>Attended the Nizamuddin convention</t>
  </si>
  <si>
    <t>Attended the Nizamuddin Convention</t>
  </si>
  <si>
    <t>Delhi Nizamuddin</t>
  </si>
  <si>
    <t>https://www.google.com/amp/s/www.ap7am.com/lv-326669-coronavirus-positive-cases-in-andhra-pradesh-raises-to-58</t>
  </si>
  <si>
    <t>aajtak.com</t>
  </si>
  <si>
    <t>aajtak</t>
  </si>
  <si>
    <t>https://bengali.abplive.com/videos/news/calcutta-corona-3-patients-discharged-after-recovery-in-kolkata-680638</t>
  </si>
  <si>
    <t>https://www.google.com/amp/s/economictimes.indiatimes.com/news/politics-and-nation/coronavirus-cases-in-india-live-news-latest-updates-april1/amp_liveblog/74922259.cms</t>
  </si>
  <si>
    <t>https://twitter.com/ani/status/1245210328520105987?s=21</t>
  </si>
  <si>
    <t>Coronavirus Outbreak: চিন্তা বাড়িয়ে রাজ্যে করোনায় আক্রান্তের সংখ্যা ৩৭, মৃত ৫...  Read on JioNews https://jionewsapi.media.jio.com/s/1/apis?d=NyZpZD0xMDQxMTA1</t>
  </si>
  <si>
    <t>www.tv9.com</t>
  </si>
  <si>
    <t>Delhi: A doctor working at a Delhi government hospital has tested positive</t>
  </si>
  <si>
    <t>https://twitter.com/ANI/status/1245210328520105987?s=19</t>
  </si>
  <si>
    <t>Kolkata and around</t>
  </si>
  <si>
    <t>https://www.telegraphindia.com/states/west-bengal/2-more-coronavirus-deaths-in-bengal/cid/1760980?ref=top-stories_home-template</t>
  </si>
  <si>
    <t>10 cases of Corona confirmed and 2 death</t>
  </si>
  <si>
    <t>https://www.eenadu.net/</t>
  </si>
  <si>
    <t xml:space="preserve">In Andhra Pradesh yesterday and today itself 14 cases were reported. This data is missing in the sheet. </t>
  </si>
  <si>
    <t>https://youtu.be/wdGfVnpy26I</t>
  </si>
  <si>
    <t>Both Male and Female</t>
  </si>
  <si>
    <t>Patient Nos are 144, 259, 391</t>
  </si>
  <si>
    <t>Eluru</t>
  </si>
  <si>
    <t>Attended Nizamuddin meeting</t>
  </si>
  <si>
    <t>Direct source from District health department (will share the published source)</t>
  </si>
  <si>
    <t xml:space="preserve">14 patients from West Godavari </t>
  </si>
  <si>
    <t>https://www.moneycontrol.com/news/india/20-new-covid-19-cases-in-madhya-pradesh-tally-jumps-to-86-5094421.html</t>
  </si>
  <si>
    <t>https://bengali.abplive.com/news/aaj-focus-e/coronavirus-5-die-in-bengal-in-last-8-days-affected-37-681006</t>
  </si>
  <si>
    <t>https://bartamanpatrika.com/detailNews.php?cID=13&amp;nID=221340&amp;P=1</t>
  </si>
  <si>
    <t>Patient Name :: Baby Pal</t>
  </si>
  <si>
    <t>Patient Name :: Surendra Jain</t>
  </si>
  <si>
    <t>Please check updated link on 4 Chennai patients 1561-64 - https://twitter.com/Vijayabaskarofl/status/1245040642171916288?s=19</t>
  </si>
  <si>
    <t>https://twitter.com/Vijayabaskarofl/status/1245040642171916288?s=19</t>
  </si>
  <si>
    <t>Patients 1561-64</t>
  </si>
  <si>
    <t>Patient Name :: Tapan Das</t>
  </si>
  <si>
    <t>2 more positive for covid</t>
  </si>
  <si>
    <t>https://twitter.com/ANI/status/1245213191228944387?s=19</t>
  </si>
  <si>
    <t>Uk and  have contact history.</t>
  </si>
  <si>
    <t>West bengal health dept.</t>
  </si>
  <si>
    <t>tv news</t>
  </si>
  <si>
    <t>meerut city has 19 +ve case</t>
  </si>
  <si>
    <t>West godavari</t>
  </si>
  <si>
    <t>Don't Know, 14 persons</t>
  </si>
  <si>
    <t>Delhi mosque visited 14 persons</t>
  </si>
  <si>
    <t>News channels tv9</t>
  </si>
  <si>
    <t xml:space="preserve">Attended the Jamaat meet in Delhi </t>
  </si>
  <si>
    <t>https://twitter.com/TOIAhmedabad/status/1245216998499299328?s=19</t>
  </si>
  <si>
    <t xml:space="preserve">Attended the Jamaat meet in Delhi, Nizamuddin </t>
  </si>
  <si>
    <t>News 18</t>
  </si>
  <si>
    <t>ગુજરાતમાં 8 નવા કોરોનાના પોઝિટિવ કેસ નોંધાયા, તમામ નવા કેસ અમદાવાદના- કુલ કેસ 82 થયા https://jccu2.app.goo.gl/ht8ZwLL8khkUwieYA</t>
  </si>
  <si>
    <t>Pondicherry</t>
  </si>
  <si>
    <t>3 persons from Ariyankuppam, Pondicherry who attended the Muslim meet in Delhi were confirmed to have been infected by COVID 19</t>
  </si>
  <si>
    <t xml:space="preserve">Mr.Elango, Inspector of Police, Ariyankuppam Police Station,  Pondicherry </t>
  </si>
  <si>
    <t xml:space="preserve">Pondicherry Police have cordoned the entire Ariyankuppam village.  </t>
  </si>
  <si>
    <t>Family member of PN1638-1PN1646</t>
  </si>
  <si>
    <t xml:space="preserve">Travel history from indore </t>
  </si>
  <si>
    <t xml:space="preserve">Cheif Health secretary </t>
  </si>
  <si>
    <t>Family member of PN1638-PN1646</t>
  </si>
  <si>
    <t>Family member of PN1638-1646</t>
  </si>
  <si>
    <t>Gujarat 82
Ahmedabad +8</t>
  </si>
  <si>
    <t>https://jccu2.app.goo.gl/ht8ZwLL8khkUwieYA</t>
  </si>
  <si>
    <t>https://twitter.com/ConnectGujarat/status/1245217627489759232?s=19</t>
  </si>
  <si>
    <t xml:space="preserve">8 New positive cases of Corona in Ahmedabad. Previous number was 74 and now 74+8= 82. Press Conference Chief Secretary of Health Department, State Gujarat. </t>
  </si>
  <si>
    <t>Family member of PN1638-PN1645</t>
  </si>
  <si>
    <t>https://twitter.com/ABPNews/status/1245219566797504513?s=19</t>
  </si>
  <si>
    <t>Police Official</t>
  </si>
  <si>
    <t>https://twitter.com/ANI/status/1245219783034818561?s=19</t>
  </si>
  <si>
    <t>Health department of Gujarat</t>
  </si>
  <si>
    <t>Belongs to MH</t>
  </si>
  <si>
    <t>http://www.nhmharyana.gov.in/WriteReadData/userfiles/file/CoronaVirus/Media%20Bulletin%20Morning%2003042020.pdf</t>
  </si>
  <si>
    <t>Belongs to UP</t>
  </si>
  <si>
    <t>8 new cases in Gujarat. All from Ahmedabad</t>
  </si>
  <si>
    <t>Puducherry district</t>
  </si>
  <si>
    <t>Belongs to Kerala</t>
  </si>
  <si>
    <t>Patient attended delhi conference</t>
  </si>
  <si>
    <t>Puducherry health ministry</t>
  </si>
  <si>
    <t>Health secratry Gujarat press conference</t>
  </si>
  <si>
    <t>8 cases more in gujarat
Total cases 82</t>
  </si>
  <si>
    <t>8 more cases in Ahmedabad</t>
  </si>
  <si>
    <t>https://twitter.com/PTI_News/status/1245220553243242496?s=19</t>
  </si>
  <si>
    <t xml:space="preserve">8 patients </t>
  </si>
  <si>
    <t>https://www.aninews.in/topic/covid-19/</t>
  </si>
  <si>
    <t>https://twitter.com/HFWOdisha/status/1245991616994619392</t>
  </si>
  <si>
    <t>Evacuees from Iran (Jaisalmer army base camp)</t>
  </si>
  <si>
    <t>Press conference of Gujarat health department</t>
  </si>
  <si>
    <t>2 patients travelled to Delhi has confirmed and tested positive.</t>
  </si>
  <si>
    <t>https://www.dinamalar.com/news_detail.asp?id=2513287</t>
  </si>
  <si>
    <t>Contact with foreign traveler</t>
  </si>
  <si>
    <t>https://twitter.com/ANI/status/1245223000791752706?s=19</t>
  </si>
  <si>
    <t xml:space="preserve">Mixed some males some females </t>
  </si>
  <si>
    <t>Given in source link</t>
  </si>
  <si>
    <t>https://www.google.com/amp/s/m.timesofindia.com/city/indore/20-new-coronavirus-cases-in-madhya-pradesh-tally-jumps-to-86/amp_articleshow/74923993.cms</t>
  </si>
  <si>
    <t>https://www.suratmunicipal.gov.in/others/CoronaRelated</t>
  </si>
  <si>
    <t>Etv news</t>
  </si>
  <si>
    <t>14 more cases</t>
  </si>
  <si>
    <t>https://mobile.twitter.com/ANI/status/1245219783034818561</t>
  </si>
  <si>
    <t xml:space="preserve">8 cases tested positive in Ahmedabad - 3 on ventilator </t>
  </si>
  <si>
    <t>Nizamuddin gathering</t>
  </si>
  <si>
    <t>https://www.indiatoday.in/india/story/coronavirus-nizamuddin-cluster-2-new-cases-puducherry-1662036-2020-04-01</t>
  </si>
  <si>
    <t>Keep up your excellent efforts,👍</t>
  </si>
  <si>
    <t>www.bengali.abplive.com/live-tv</t>
  </si>
  <si>
    <t xml:space="preserve">Abp is breaking today, Total 37 confirmed cases in west bengal and 5 deaths in the state. </t>
  </si>
  <si>
    <t>west godavari district</t>
  </si>
  <si>
    <t>12 patients travelled to delhi and other 2 dont know status</t>
  </si>
  <si>
    <t>https://www.ap7am.com/lv-326669-coronavirus-positive-cases-in-andhra-pradesh-raises-to-58</t>
  </si>
  <si>
    <t>43 new cases total 87</t>
  </si>
  <si>
    <t>https://twitter.com/ArogyaAndhra/status/1245225191178768386?s=19</t>
  </si>
  <si>
    <t>Ap health bulletin</t>
  </si>
  <si>
    <t>http://dhunt.in/95Pjz?s=a&amp;ss=pd</t>
  </si>
  <si>
    <t>Madhya Pradesh: A 65-year-old man who tested positive for #COVID19 passed away in Indore today.</t>
  </si>
  <si>
    <t>https://twitter.com/ANI/status/1245224849867509761?s=19</t>
  </si>
  <si>
    <t>43 new cases reported today. Total cases in state 87</t>
  </si>
  <si>
    <t>Local News and Press Conference</t>
  </si>
  <si>
    <t xml:space="preserve">Today new 8 positive case in Ahmedabad </t>
  </si>
  <si>
    <t>www.bengali.abplivr.com/live-tv</t>
  </si>
  <si>
    <t>ABP Ananda is breaking 57 yrs old male has succumbed to COVID19. Now total death count in WB is 6</t>
  </si>
  <si>
    <t>Patient came back from Scotland.</t>
  </si>
  <si>
    <t>https://www.outlookindia.com/newsscroll/these-doctors-are-gods-says-woman-after-recovery-from-covid-19/1786985</t>
  </si>
  <si>
    <t>Kadapa 15 ,west godavari 14,prakasam 14</t>
  </si>
  <si>
    <t>https://twitter.com/ANI/status/1246038578699751424</t>
  </si>
  <si>
    <t>scroll to 11.13 news</t>
  </si>
  <si>
    <t>https://economictimes.indiatimes.com/news/politics-and-nation/coronavirus-cases-in-india-live-news-latest-updates-april1/amp_liveblog/74922259.cms</t>
  </si>
  <si>
    <t>A nurse from sec-11 Panchkula</t>
  </si>
  <si>
    <t>https://twitter.com/PTI_News/status/1245228858569187329?s=19</t>
  </si>
  <si>
    <t>Error in ur website regarding Telangana data</t>
  </si>
  <si>
    <t>Press note released by health minister, Telangana.  News channels of telugu like NTV, TV5, Sakshi news and many more</t>
  </si>
  <si>
    <t>The exact senario of Telangana is 
Active  - 77
Recovered - 14
Deaths - 06
Total confirmed - 97
I donno who is giving u all false information. If the things doesn't get updated of our state by today afternoon I am going to report to Gov of India and Ministry of health for uploading fake figures in ur Website and may lead to shut it down too. Update correct info. If u guys want any exact info of Telangana contact me. My name is sachin and my contact is 7075224296.
My uncle works in health department of Telangana. We do know the exact figures. Moreover all the news channels to told the same it's 97. For press note or any clarifications call or whatsApp me. 
Failed to update I will for sure report ur website for fake figures</t>
  </si>
  <si>
    <t>Local media reported.</t>
  </si>
  <si>
    <t xml:space="preserve">Not updated still in weblinks.
</t>
  </si>
  <si>
    <t>http://www.wbhealth.gov.in</t>
  </si>
  <si>
    <t>www.wbhealth.gov.in</t>
  </si>
  <si>
    <t>https://www.facebook.com/567292010458614/posts/802147480306398/</t>
  </si>
  <si>
    <t xml:space="preserve">P144 and P259 are found to be negative in two consecutive tests. Have been asked to stay in home quarantine. </t>
  </si>
  <si>
    <t>https://api.eenadu.net/notification_app_page.php?newsid=181123993</t>
  </si>
  <si>
    <t>Total 6 deaths in mp</t>
  </si>
  <si>
    <t>Search Results Web results  Serampore</t>
  </si>
  <si>
    <t>Under Investigation.</t>
  </si>
  <si>
    <t>Serampore</t>
  </si>
  <si>
    <t>https://mobile.twitter.com/PTI_News/status/1245228858569187329</t>
  </si>
  <si>
    <t>Total 6 deaths. Website shows 4 right now</t>
  </si>
  <si>
    <t>MP death toll at 6 now</t>
  </si>
  <si>
    <t>https://twitter.com/ArogyaAndhra/status/1245225191178768386/photo/1</t>
  </si>
  <si>
    <t>https://twitter.com/ANI/status/1245233224483135488?s=19</t>
  </si>
  <si>
    <t>23 cases total</t>
  </si>
  <si>
    <t>https://mobile.twitter.com/ANI/status/1245233224483135488</t>
  </si>
  <si>
    <t>till now no proof of travel history</t>
  </si>
  <si>
    <t>https://zeenews.india.com/bengali</t>
  </si>
  <si>
    <t>Male, 2 deaths</t>
  </si>
  <si>
    <t xml:space="preserve">In Bhilwara, Rajasthan 2 Corona positive patients died 5 days back. Written extensively about it in local and state/national newspapers but  you have not mentioned it. Please recheck your sources. Falsification or hiding the real Data is not good. </t>
  </si>
  <si>
    <t xml:space="preserve">Confirm with your sources regarding 2 deaths in bhilwara, Rajasthan. It happened few days back but still you have no data about it. </t>
  </si>
  <si>
    <t>Confirm with your sources regarding 2 deaths in bhilwara, Rajasthan. It happened few days back but still you have no data about it. Written extensively in local/state print media. There us no option of attaching file otherwise i could have attached news papers. Recheck your sources or contact local bhilwara administration.</t>
  </si>
  <si>
    <t>https://www.facebook.com/198230903525774/posts/3573448932670604/</t>
  </si>
  <si>
    <t>West bengal confirmed cases rise to 37.</t>
  </si>
  <si>
    <t>https://zeenews.india.com/bengali/state/57-years-old-man-died-effected-by-coronavirus-in-belgharia_308264.html</t>
  </si>
  <si>
    <t>Latest update in west bengal total infected 37 total death 6</t>
  </si>
  <si>
    <t>https://mobile.twitter.com/PTI_News/status/1245234982999613440</t>
  </si>
  <si>
    <t>A nursing officer, the patient was attending another Corona patient at PGI, Chandigarh</t>
  </si>
  <si>
    <t>https://m.tribuneindia.com/news/chandigarh/two-more-city-residents-test-ve-63790</t>
  </si>
  <si>
    <t>Was admitted in NRS Medical College</t>
  </si>
  <si>
    <t>The patient is a Doctor who was in contact with another person who returned from Canada</t>
  </si>
  <si>
    <t>Confirmed cases in West Bengal: 37, Death: 6</t>
  </si>
  <si>
    <t>https://twitter.com/ArogyaAndhra/status/1245225191178768386?s=08</t>
  </si>
  <si>
    <t>ABP ANANDA NEWS CHANNEL- the leading news network of West Bengal</t>
  </si>
  <si>
    <t>3 patients got discharged yesterday in West Bengal. Please correct your data.</t>
  </si>
  <si>
    <t>https://indianexpress.com/article/cities/kolkata/west-bengal-15-more-test-positive-highest-single-day-jump-takes-count-to-37-6341172/</t>
  </si>
  <si>
    <t>The Bengal figures are not reported accurately.</t>
  </si>
  <si>
    <t>https://twitter.com/TheQuint/status/1245237597925863426</t>
  </si>
  <si>
    <t>https://twitter.com/Vijayabaskarofl/status/1244967222600036352?s=19</t>
  </si>
  <si>
    <t>Total number of patients tested,postive and negative results needs to be updated.</t>
  </si>
  <si>
    <t xml:space="preserve">Fast food seller.  </t>
  </si>
  <si>
    <t>https://www.anandabazar.com/state/corona-in-west-bengal-an-old-man-from-belghoria-died-dgtl-1.1130199?ref=home-pq-stry-large-image-1</t>
  </si>
  <si>
    <t>Death no 6 in west bengal</t>
  </si>
  <si>
    <t>Died on Sunday, tested positive for corona</t>
  </si>
  <si>
    <t>Death toll at 6</t>
  </si>
  <si>
    <t xml:space="preserve">No travel history. Close contact with a postive case. </t>
  </si>
  <si>
    <t>https://www.thehindu.com/news/national/other-states/coronavirus-two-fresh-cases-detected-in-chandigarh/article31222684.ece</t>
  </si>
  <si>
    <t xml:space="preserve">Close contact with corona positive patient </t>
  </si>
  <si>
    <t>https://www.google.com/amp/s/eisamay.indiatimes.com/west-bengal-news/others/coronavirus-situation-in-west-bengal-kolkata-howrah-hooghly-live-updates/amp_articleshow/74922538.cms</t>
  </si>
  <si>
    <t>3 people recovered in West Bengal</t>
  </si>
  <si>
    <t>Please correct the data on the website stating that no of positive cases in West Bengal is 27.Change it to 37.(This is the latest update)</t>
  </si>
  <si>
    <t>37 confirmed cases in West Bengal</t>
  </si>
  <si>
    <t>3 people recovered in WB according to WB health website</t>
  </si>
  <si>
    <t>https://twitter.com/ANI/status/1245242763903471617?s=19</t>
  </si>
  <si>
    <t>Add 19 total 63 for indore</t>
  </si>
  <si>
    <t>Abp ananda news</t>
  </si>
  <si>
    <t>https://twitter.com/_NationalVoice/status/1245243758595067904?s=19</t>
  </si>
  <si>
    <t>ABP anando</t>
  </si>
  <si>
    <t>From basti uttar pradesh</t>
  </si>
  <si>
    <t>https://www.google.com/url?sa=t&amp;source=web&amp;rct=j&amp;url=https://www.amarujala.com/amp/gorakhpur/first-corona-positive-patient-died-in-brd-college-gorakhpur&amp;ved=2ahUKEwirleeG0sboAhXbXisKHVNCA3AQiJQBMAF6BAgPEAM&amp;usg=AOvVaw2aAO7Ejyt0cEy7iFnLLIkP&amp;ampcf=1</t>
  </si>
  <si>
    <t xml:space="preserve">2 male, 1 female </t>
  </si>
  <si>
    <t xml:space="preserve">3 patients have recovered, patient 1 from wb (18 yr old boy returned from uk), 53 yr old businessman got it from son who returned from uk, and woman in early 24 resident of habra who returned from Scotland. </t>
  </si>
  <si>
    <t>https://m.timesofindia.com/city/kolkata/3-cured-return-home-to-a-warm-welcome/amp_articleshow/74921688.cms          ,       https://www.telegraphindia.com/amp/calcutta/please-obey-directives-coronavirus-survivor-from-calcutta/cid/1760971</t>
  </si>
  <si>
    <t xml:space="preserve">Please rectify the data as per shared news articles and thanks for the amazing work that you are doing </t>
  </si>
  <si>
    <t>https://mobile.twitter.com/ANI/status/1245242763903471617</t>
  </si>
  <si>
    <t>North 24 parganas</t>
  </si>
  <si>
    <t>No travel History, was admitted to Zenith hospital from 23rd March</t>
  </si>
  <si>
    <t>https://twitter.com/abpanandatv/status/1245240487629357057?s=20</t>
  </si>
  <si>
    <t>https://www.outlookindia.com/newsscroll/basti-man-with-corona-symptoms-dies-in-gorakhpur-before-test-report-came-in-official/1786787?utm_source=amp&amp;utm_medium=wa&amp;utm_campaign=amp</t>
  </si>
  <si>
    <t>https://www.financialexpress.com/lifestyle/health/covid-19-meerut-records-second-highest-coronavirus-cases-in-up-with-six-more-testing-positive/1914910/</t>
  </si>
  <si>
    <t xml:space="preserve">Total cases in Meerut have risen to 19. I have a video also which is a press conference from the authorities. We have as of now only updated the cases in Meerut to 5. </t>
  </si>
  <si>
    <t>The total number of death in West Bengal is 5.  Please update. And the total number of cases in West Bengal is 37.</t>
  </si>
  <si>
    <t>Travelled to delhi nizamuddin for prayers</t>
  </si>
  <si>
    <t>https://www.google.com/amp/s/telanganatoday.com/15-more-coronavirus-positive-cases-in-telangana/amp</t>
  </si>
  <si>
    <t xml:space="preserve">The data in ur website is wrong. Only 6 deaths in Telangana. 
77 active cases. 
14 recoverd. 
Total 97 cases. 
All news channels are publishing the same. I donno who updated u fake info. Refer to link above </t>
  </si>
  <si>
    <t>Travelled to nizamuddin</t>
  </si>
  <si>
    <t>https://www.google.com/url?q=https://www.mohfw.gov.in/&amp;sa=D&amp;ust=1585728418526000&amp;usg=AFQjCNELKKpAsWz08lgZeydS9JotVScqdA</t>
  </si>
  <si>
    <t>A total of 10 new people have been diagnosed positive in Kolkata</t>
  </si>
  <si>
    <t>A total of 19 new people have been diagnosed positive in Indore, Madhya Pradesh</t>
  </si>
  <si>
    <t>Total Cases in West Bengal is 37</t>
  </si>
  <si>
    <t>https://www.google.com/amp/s/www.indiatvnews.com/amp/news/india/coronavirus-death-toll-west-bengal-covid-19-positive-cases-603385</t>
  </si>
  <si>
    <t>Total Cases in Noida is 45</t>
  </si>
  <si>
    <t>Republic Bharat news channel</t>
  </si>
  <si>
    <t>basti</t>
  </si>
  <si>
    <t>first death reported in uttar pradesh basti</t>
  </si>
  <si>
    <t>Total Cases in Pune is 48</t>
  </si>
  <si>
    <t xml:space="preserve">Republic Bharat News Channel </t>
  </si>
  <si>
    <t>noida</t>
  </si>
  <si>
    <t>total cases in noida has reached 45</t>
  </si>
  <si>
    <t>Total 10 more patients please update data</t>
  </si>
  <si>
    <t>https://bengali.abplive.com/videos/news/state-two-more-people-died-due-to-covid-19-number-of-infected-reach-to-37-681012</t>
  </si>
  <si>
    <t>10 new patients in total have been recorded</t>
  </si>
  <si>
    <t>https://en.m.wikipedia.org/wiki/2020_coronavirus_pandemic_in_West_Bengal</t>
  </si>
  <si>
    <t>https://www.indiatoday.in/india/story/20-new-coronavirus-cases-madhya-pradesh-1662031-2020-04-01</t>
  </si>
  <si>
    <t>contracted it from an office colleague</t>
  </si>
  <si>
    <t>https://timesofindia.indiatimes.com/city/navi-mumbai/four-positive-for-covid-19-from-navi-mumbai/articleshow/74922436.cms</t>
  </si>
  <si>
    <t>https://www.indiatvnews.com/news/india/coronavirus-death-toll-west-bengal-covid-19-positive-cases-603385</t>
  </si>
  <si>
    <t>shamli</t>
  </si>
  <si>
    <t>travelled from dubai</t>
  </si>
  <si>
    <t>https://navbharattimes.indiatimes.com/state/uttar-pradesh/others/first-coronavirus-positive-case-in-shamli-uttar-pradesh-family-placed-under-quarantine/articleshow/74798433.cms</t>
  </si>
  <si>
    <t>please amend the data</t>
  </si>
  <si>
    <t>9 people found corona positive in Jaisalmer</t>
  </si>
  <si>
    <t>aaj tak news</t>
  </si>
  <si>
    <t>They returned from Iran</t>
  </si>
  <si>
    <t>https://twitter.com/PTI_News/status/1245252180744916992?s=19</t>
  </si>
  <si>
    <t>Death toll due to coronavirus rises to 38 in country; number of cases increases to 1,637: Health Ministry *</t>
  </si>
  <si>
    <t>Patient came in contact with P1103</t>
  </si>
  <si>
    <t>https://bengali.abplive.com/news/aaj-focus-e/coronavirus-6-die-in-bengal-in-last-8-days-affected-37-681006</t>
  </si>
  <si>
    <t>Family member of P1103</t>
  </si>
  <si>
    <t>multiple</t>
  </si>
  <si>
    <t>the number increased by 10 on 31st</t>
  </si>
  <si>
    <t>Pura Medinipur, Paschim Medinipur OR East Medinipur and West Medinipur</t>
  </si>
  <si>
    <t>Correction needed in the data of west Bengal. Here you mentioned District name East Medinipur and Purba Medinipur separately but this are same district. It should be Purba Medinipur and Paschim Medinipur</t>
  </si>
  <si>
    <t>https://twitter.com/rohitksingh/status/1245032440940212224</t>
  </si>
  <si>
    <t>www.aajtak.com</t>
  </si>
  <si>
    <t xml:space="preserve">News Channel reports 25 cases in Bihar whereas only 23 is reflecting in this database. </t>
  </si>
  <si>
    <t>Nellor</t>
  </si>
  <si>
    <t>https://twitter.com/ArogyaAndhra/status/1245020301013864449/photo/1</t>
  </si>
  <si>
    <t>In yesterday's bulletin they confirmed that 1 recovery from Nellore</t>
  </si>
  <si>
    <t>Abp Ananda news  has confirmed 37 confirmed cases in West Bengal</t>
  </si>
  <si>
    <t xml:space="preserve">Please please update the data. </t>
  </si>
  <si>
    <t>https://www.amarujala.com/amp/gorakhpur/first-corona-positive-patient-died-in-brd-college-gorakhpur</t>
  </si>
  <si>
    <t>death ke baad jaanch hui thi.</t>
  </si>
  <si>
    <t xml:space="preserve">the hindu and many others </t>
  </si>
  <si>
    <t>Abp Ananda news</t>
  </si>
  <si>
    <t xml:space="preserve">Please check news and update soon. </t>
  </si>
  <si>
    <t>Mostly Kolkata and few from other districts</t>
  </si>
  <si>
    <t>+10 confirmed cases in WB. Total confirmed cases stand at 37 currently. 3 recovered, 6 Deaths</t>
  </si>
  <si>
    <t>No website links found. Source: Bengali News Channels (eg. ABP ANANDA, CALCUTTA NEWS)</t>
  </si>
  <si>
    <t>Total 37 patient found corona positive in west bengal</t>
  </si>
  <si>
    <t>There are many confirmed case and recovered case but you are don't update that</t>
  </si>
  <si>
    <t>please see the link</t>
  </si>
  <si>
    <t>https://en.wikipedia.org/wiki/2020_coronavirus_pandemic_in_West_Bengal</t>
  </si>
  <si>
    <t>Travelled in Mumbai</t>
  </si>
  <si>
    <t>Please update city from unknown to Gorakhpur</t>
  </si>
  <si>
    <t>up gov</t>
  </si>
  <si>
    <t xml:space="preserve">19 case in meerut </t>
  </si>
  <si>
    <t>10 more cases are reported in west Bengal. 3 patients have been discharged but those data are not updated on the portal.</t>
  </si>
  <si>
    <t>Sas Nagar Mohali</t>
  </si>
  <si>
    <t>2 patients died</t>
  </si>
  <si>
    <t>https://mobile.twitter.com/kbssidhu1961/status/1245259345765347329</t>
  </si>
  <si>
    <t>Tweet by chief secretary punjab</t>
  </si>
  <si>
    <t>https://twitter.com/kbssidhu1961/status/1245259345765347329?s=20</t>
  </si>
  <si>
    <t>Mysore, Bangalore</t>
  </si>
  <si>
    <t>https://twitter.com/ralpharakal/status/1245266715023273985</t>
  </si>
  <si>
    <t>Current infected figure at West Bengal is 33. 6 more individuals were found infected with COVID-19 yesterday at 11.30pm approximately, as per ABP ANANDA. Please verify and rectify, if necessary.</t>
  </si>
  <si>
    <t>https://tv9telugu.com/coronavirus-updates-43-covid-19-cases-in-andhra-pradesh-number-raises-to-87-221159.html</t>
  </si>
  <si>
    <t>There are 3 recovered patient.This is available in the west bengal govt. health 31st march medical bulletin.</t>
  </si>
  <si>
    <t>please go through the link</t>
  </si>
  <si>
    <t>https://www.wbhealth.gov.in/pages/corona/bulletin</t>
  </si>
  <si>
    <t>Detailed investigation under process</t>
  </si>
  <si>
    <t>https://twitter.com/BangaloreTimes1/status/1245267833522499585?s=20</t>
  </si>
  <si>
    <t xml:space="preserve">Resident of Nanjangud - Working with P52	</t>
  </si>
  <si>
    <t>Contact of KA-P103(1721)</t>
  </si>
  <si>
    <t>Resdident of Bengaluru. Isolated in mysuru</t>
  </si>
  <si>
    <t>3 nos consisting of both males and females</t>
  </si>
  <si>
    <t>3 positive patients recovered on 31st March as per state health bulletin dt 31st March.</t>
  </si>
  <si>
    <t>https://twitter.com/zeerajasthan_/status/1245210055563022337?s=19</t>
  </si>
  <si>
    <t>1 more positive case</t>
  </si>
  <si>
    <t>https://twitter.com/ANI/status/1245271367336919040?s=19</t>
  </si>
  <si>
    <t xml:space="preserve">Travelled to delhi </t>
  </si>
  <si>
    <t>https://mobile.twitter.com/ANI/status/1245006827042955264</t>
  </si>
  <si>
    <t>ANI clearly mentioned 77 active cases in Telangana. U guys put only 70. Update that soon</t>
  </si>
  <si>
    <t>Jagi Road</t>
  </si>
  <si>
    <t>Patient travelled to Nizamuddin tablighi jamaat</t>
  </si>
  <si>
    <t>Official Press conference</t>
  </si>
  <si>
    <t>The total no of affected is 37.</t>
  </si>
  <si>
    <t>ABP news, Ei samay</t>
  </si>
  <si>
    <t>Official Press confirmation</t>
  </si>
  <si>
    <t>Official Press Conference</t>
  </si>
  <si>
    <t>Nalbari(1), Jagirod (3)</t>
  </si>
  <si>
    <t>4 confirm cases</t>
  </si>
  <si>
    <t>Health Minister</t>
  </si>
  <si>
    <t>Delhi travellers</t>
  </si>
  <si>
    <t xml:space="preserve">77 active cases in Telangana. And total active cases are 97 now. </t>
  </si>
  <si>
    <t>www.anandabazar.com</t>
  </si>
  <si>
    <t>https://www.google.com/amp/s/www.thehindubusinessline.com/news/15-more-covid-19-cases-in-telangana/article31221141.ece/amp/</t>
  </si>
  <si>
    <t>hi guys the active no of cases in Telangana are 77. Pls refer above article</t>
  </si>
  <si>
    <t>https://twitter.com/brajeshlive/status/1245275709758554113?s=19</t>
  </si>
  <si>
    <t>https://twitter.com/DY365/status/1245277024928882693</t>
  </si>
  <si>
    <t>4  others also</t>
  </si>
  <si>
    <t>https://twitter.com/ANI/status/1245277405884715008?s=20</t>
  </si>
  <si>
    <t>Hazarat Nizamuddin</t>
  </si>
  <si>
    <t xml:space="preserve">Health minister of Assam Dr Himanta B Sharma press conference </t>
  </si>
  <si>
    <t>Patient travelled from London</t>
  </si>
  <si>
    <t>Mohali &amp; SAS Nagar are Same districts.</t>
  </si>
  <si>
    <t>Jagiroad</t>
  </si>
  <si>
    <t>Press conference by Health Minister of Assam Dr HB sharma</t>
  </si>
  <si>
    <t>https://telanganatoday.com/15-more-coronavirus-positive-cases-in-telangana</t>
  </si>
  <si>
    <t>Total confirmed cases in West Bengal is 37.</t>
  </si>
  <si>
    <t>Health department of West Bengal</t>
  </si>
  <si>
    <t>Patient had died at NRS hospital before report confirmed</t>
  </si>
  <si>
    <t>Guhwati</t>
  </si>
  <si>
    <t>https://twitter.com/PTI_News/status/1245280285081493504?s=19</t>
  </si>
  <si>
    <t>https://m.timesofindia.com/city/meerut/meerut-records-second-highest-coronavirus-cases-in-up-with-six-more-testing-positive/articleshow/74911845.cms</t>
  </si>
  <si>
    <t>Zee up uk</t>
  </si>
  <si>
    <t>Second death in up</t>
  </si>
  <si>
    <t>Kindly update West Bengal confirmed case</t>
  </si>
  <si>
    <t>TN-P310</t>
  </si>
  <si>
    <t>Jagiroad , Dist- Morigaon</t>
  </si>
  <si>
    <t>Nizamuddin Dargah</t>
  </si>
  <si>
    <t>https://www.google.com/amp/s/nenow.in/north-east-news/assam/4-new-covid-19-positive-cases-reported-in-assam.html/amp</t>
  </si>
  <si>
    <t>https://twitter.com/ANI/status/1246043856447176704</t>
  </si>
  <si>
    <t>https://twitter.com/ANI/status/1246054906298941440</t>
  </si>
  <si>
    <t>TN-P311</t>
  </si>
  <si>
    <t>travel history not confirmed</t>
  </si>
  <si>
    <t>Travelled to US</t>
  </si>
  <si>
    <t>Patient died at Howrah Golabarhi ILS Hospital. Report came later</t>
  </si>
  <si>
    <t>https://timesofindia.indiatimes.com/city/kolkata/two-covid-19-patients-die-in-west-bengal-death-count-6/articleshow/74926466.cms</t>
  </si>
  <si>
    <t>TN-P312</t>
  </si>
  <si>
    <t>No history of travel</t>
  </si>
  <si>
    <t>https://m.timesofindia.com/city/kolkata/two-covid-19-patients-die-in-west-bengal-death-count-6/amp_articleshow/74926466.cms?__twitter_impression=true</t>
  </si>
  <si>
    <t>TN-P313</t>
  </si>
  <si>
    <t>Travel history is not yet available</t>
  </si>
  <si>
    <t>TN-P314</t>
  </si>
  <si>
    <t>TN-P315</t>
  </si>
  <si>
    <t>https://twitter.com/PTI_News/status/1245289681287131141?s=19</t>
  </si>
  <si>
    <t>TN-P316</t>
  </si>
  <si>
    <t>https://twitter.com/PTI_News/status/1245290100562354176?s=19</t>
  </si>
  <si>
    <t>TN-P317</t>
  </si>
  <si>
    <t>Kolkata, Salt Lake</t>
  </si>
  <si>
    <t>https://twitter.com/TOIKolkata/status/1245287341515624448?s=19</t>
  </si>
  <si>
    <t xml:space="preserve">Kindly follow PTI </t>
  </si>
  <si>
    <t>https://mobile.twitter.com/PTI_News/status/1245290100562354176</t>
  </si>
  <si>
    <t>TN-P318</t>
  </si>
  <si>
    <t>TN-P319</t>
  </si>
  <si>
    <t>Travel history not available yet</t>
  </si>
  <si>
    <t>TN-P320</t>
  </si>
  <si>
    <t>TN-P321</t>
  </si>
  <si>
    <t>Mohali District Administration</t>
  </si>
  <si>
    <t>Total number of infected cases in West Bengal is 37 now.</t>
  </si>
  <si>
    <t>Direct Contact of patient no. 961</t>
  </si>
  <si>
    <t>TN-P322</t>
  </si>
  <si>
    <t>4 unknowns are split as 1 Ujjain 1 Khargone 1 Bhopal and 1 Gwalior</t>
  </si>
  <si>
    <t>https://www.naidunia.com/madhya-pradesh/indore-coronavirus-in-indore-37-coronavirus-positive-patient-found-in-one-day-5446385</t>
  </si>
  <si>
    <t>4 unknowns are split as 1 Ujjain 1 Khargone (died three days back tested positive today) 1 Bhopal (London travel) and 1 Gwalior (BSF guy)</t>
  </si>
  <si>
    <t>Family member of patient no. 1103</t>
  </si>
  <si>
    <t>TN-P323</t>
  </si>
  <si>
    <t>Total cases on telangana : 94</t>
  </si>
  <si>
    <t>Family member of patient no 1103</t>
  </si>
  <si>
    <t>Plz add these 3 to your tally</t>
  </si>
  <si>
    <t>https://mobile.twitter.com/ANI/status/1245293361038270464</t>
  </si>
  <si>
    <t>TN-P324</t>
  </si>
  <si>
    <t>Dumdum</t>
  </si>
  <si>
    <t>Has travel history to Milan, Italy</t>
  </si>
  <si>
    <t>TN-P325</t>
  </si>
  <si>
    <t>Gajwel (Siddipet district)</t>
  </si>
  <si>
    <t>https://twitter.com/SakshiHDTV/status/1245296306320330752?s=19</t>
  </si>
  <si>
    <t>Father-in-law of P983</t>
  </si>
  <si>
    <t>https://www.outlookindia.com/newsscroll/amp/2nd-up-corona-death-in-meerut/1787434</t>
  </si>
  <si>
    <t>TN-P326</t>
  </si>
  <si>
    <t>2n death in UP</t>
  </si>
  <si>
    <t>https://www.youtube.com/watch?v=JEVklh4UL8c</t>
  </si>
  <si>
    <t>The correct number of patients in West Bengal is 37 and not 27 according to ABP Ananda. I have attached the video link.</t>
  </si>
  <si>
    <t>https://www.bhaskar.com/coronavirus/news/coronavirus-india-death-toll-novel-corona-covid-19-cases-in-india-indore-mumbai-kerala-delhi-today-latest-day-wise-details-updates-information-127088296.html</t>
  </si>
  <si>
    <t>Death toll is 6 and not 7. 3 Indore 2 Ujjain 1 Khargone</t>
  </si>
  <si>
    <t>TN-P327</t>
  </si>
  <si>
    <t>https://zeenews.india.com/bengali/nation/live-updates/novel-coronavirus-news-2020-live-updates-305745</t>
  </si>
  <si>
    <t>https://twitter.com/saha_abhi1990/status/1245274015070949376?s=19</t>
  </si>
  <si>
    <t>TN-P328</t>
  </si>
  <si>
    <t>4 more cases, total 5 cases now</t>
  </si>
  <si>
    <t>Total cases 37. Deaths 6</t>
  </si>
  <si>
    <t>https://www.google.com/amp/s/www.news18.com/amp/news/india/coronavirus-live-updates-us-april-fools-day-maharashtra-mumbai-nizamuddin-telangana-india-cases-tips-who-2559285.html</t>
  </si>
  <si>
    <t>TN-P329</t>
  </si>
  <si>
    <t>https://www.google.com/amp/s/www.indiatoday.in/amp/india/story/meerut-records-second-highest-coronavirus-cases-in-up-with-six-more-testing-positive-1661827-2020-03-31</t>
  </si>
  <si>
    <t>TN-P330</t>
  </si>
  <si>
    <t>https://www.google.com/amp/s/www.amarujala.com/amp/uttar-pradesh/meerut/coronavirus-in-meerut-latest-news-first-coronavirus-pojitive-man-in-meerut-died-today</t>
  </si>
  <si>
    <t>1st patient of WB,travelled from UK.</t>
  </si>
  <si>
    <t>TN-P331</t>
  </si>
  <si>
    <t>Total no. of recovered 3</t>
  </si>
  <si>
    <t>Health department of Noida</t>
  </si>
  <si>
    <t>Health department of Punjab</t>
  </si>
  <si>
    <t>http://toi.in/5E3dqY</t>
  </si>
  <si>
    <t xml:space="preserve">7 new Covid-19 patients found in Gautam Buddh Nagar in Noida in 24 hours, total cases 45, say officials (PTI)
</t>
  </si>
  <si>
    <t>Contacts of 2 female patients in Egra,Purba Midnapore.</t>
  </si>
  <si>
    <t>Abp News</t>
  </si>
  <si>
    <t>Total no. of infected 37. District wise details here: https://en.m.wikipedia.org/wiki/2020_coronavirus_pandemic_in_West_Bengal</t>
  </si>
  <si>
    <t>TN-P332</t>
  </si>
  <si>
    <t xml:space="preserve">There are total 37 reported case in west Bengal but your website show ony 27 still after update </t>
  </si>
  <si>
    <t>Nilgiris  ooty</t>
  </si>
  <si>
    <t>Found 2 people in ooty corona virus</t>
  </si>
  <si>
    <t>37 Total Confirmed cases in West Bengal</t>
  </si>
  <si>
    <t>https://www.google.co.in/amp/s/www.bhaskar.com/amp/local/mp/indore/news/now-69-corona-positive-in-indair-9-positive-of-same-family-in-khajrana-including-children-of-3-5-8-years-127087206.html</t>
  </si>
  <si>
    <t>TN-P333</t>
  </si>
  <si>
    <t>Total cases in indore 69</t>
  </si>
  <si>
    <t>If you are able to read bengali then just see the above website thats the official website of zee news bengali zee news is a verified and reputable news chanel according to not only zee but also Abp etc all claims that there are total 36 confirmed cases in west bengal. So please correct it</t>
  </si>
  <si>
    <t>2 doctors tested positive</t>
  </si>
  <si>
    <t>https://twitter.com/ANI/status/1245291869027745792?s=19</t>
  </si>
  <si>
    <t>TN-P334</t>
  </si>
  <si>
    <t>https://twitter.com/news24tvchannel/status/1245322235482521600?s=09</t>
  </si>
  <si>
    <t>UP 116 MEERUT 19 AGRA 12</t>
  </si>
  <si>
    <t>Patient is the son of a state beaurocrat</t>
  </si>
  <si>
    <t>News agency-Abp Ananda</t>
  </si>
  <si>
    <t>Kaasrgod</t>
  </si>
  <si>
    <t>Kerala.. 24 cases today.... Of which 12 cases from kaasrgod... Ernakulam-3, malapuram 2, Thrissur - 2, kannur - 2, and palakad - 1</t>
  </si>
  <si>
    <t>Press meet cm https://www.manoramaonline.com/news/latest-news/2020/04/01/cm-pinarayi-vijayan-press-meet.html</t>
  </si>
  <si>
    <t>2 recoveries...  Currently 237 active cases</t>
  </si>
  <si>
    <t xml:space="preserve">Kerala CM press meet. </t>
  </si>
  <si>
    <t>TN-P335</t>
  </si>
  <si>
    <t>110 more cases</t>
  </si>
  <si>
    <t>https://twitter.com/Ahmedshabbir20/status/1245330709138399232?s=19</t>
  </si>
  <si>
    <t>https://twitter.com/NHM_TN/status/1245332364563185664?s=19</t>
  </si>
  <si>
    <t>https://twitter.com/ShivAroor/status/1245331588449071104</t>
  </si>
  <si>
    <t>TN-P336</t>
  </si>
  <si>
    <t>110 confirmed cases, all persons who attended the Nizamuddin gathering.</t>
  </si>
  <si>
    <t>Aaj Tak</t>
  </si>
  <si>
    <t>Total confirmed cases 234</t>
  </si>
  <si>
    <t>TN-P337</t>
  </si>
  <si>
    <t>Please change the data in website....several times I inform you but not change....please change.....otherwise no one believe in your website data....please change</t>
  </si>
  <si>
    <t>Kindly add 2 patients in the tally of Mah.</t>
  </si>
  <si>
    <t>https://mobile.twitter.com/PTI_News/status/1245332046173491200</t>
  </si>
  <si>
    <t xml:space="preserve">Multiple news websites </t>
  </si>
  <si>
    <t>TN-P338</t>
  </si>
  <si>
    <t>Today total confirmed patients is twenty four in kerala instead of twelve. As per cm press meet</t>
  </si>
  <si>
    <t>Father in law of P983</t>
  </si>
  <si>
    <t>https://www.google.com/amp/s/www.outlookindia.com/newsscroll/amp/2nd-up-corona-death-in-meerut/1787434</t>
  </si>
  <si>
    <t>This man (Father in law) has died today. Atleast 19 confirmed cases in Meerut.</t>
  </si>
  <si>
    <t>Travelled from USA to Hisar, Haryana on 18th March</t>
  </si>
  <si>
    <t>https://www.bhaskar.com/haryana/hisar/news/haryana-news-first-positive-case-in-hisar-18-year-old-59-year-old-woman-agroha-refer-husband-admitted-to-isolation-ward-075022-6945748.html</t>
  </si>
  <si>
    <t>TN-P339</t>
  </si>
  <si>
    <t>I'm from same city that's why I know about this. A 59 y/o woman with her husband travelled from USA to Hisar, Haryana on 18th march. She tested positive on 31st march while her husband tested negative and put under home quarantine.
On your website you have 4 people from haryana who tested positive but their district is unknown. One is from hisar and 3 from sirsa (1 woman and her 2 children) please update this data on your website</t>
  </si>
  <si>
    <t>Haldia</t>
  </si>
  <si>
    <t>West Bengal total confirmed case 37.</t>
  </si>
  <si>
    <t>ABP ANANDA NEWS</t>
  </si>
  <si>
    <t>https://m-hindustantimes-com.cdn.ampproject.org/v/s/m.hindustantimes.com/india-news/coronavirus-update-two-patients-die-in-west-bengal-death-count-reaches-6/story-eFFFvxWbU9T31Dh3h6wT1M_amp.html?amp_js_v=a3&amp;amp_gsa=1&amp;usqp=mq331AQFKAGwASA%3D#aoh=15857468564577&amp;referrer=https%3A%2F%2Fwww.google.com&amp;amp_tf=From%20%251%24s&amp;ampshare=https%3A%2F%2Fwww.hindustantimes.com%2Findia-news%2Fcoronavirus-update-two-patients-die-in-west-bengal-death-count-reaches-6%2Fstory-eFFFvxWbU9T31Dh3h6wT1M.html</t>
  </si>
  <si>
    <t>TN-P340</t>
  </si>
  <si>
    <t>The total number of confirmed covid-19 cases in West Bengal needs to be updated. It is mentioned as 27 but few cases were added yesterday night which is  not updated yet. Current figure stand at 34.</t>
  </si>
  <si>
    <t>TN-P341</t>
  </si>
  <si>
    <t>https://economictimes.indiatimes.com/news/politics-and-nation/uttar-pradesh-reports-first-death-from-covid-19/articleshow/74926267.cms?from=mdr</t>
  </si>
  <si>
    <t>TN-P342</t>
  </si>
  <si>
    <t>https://www.amarujala.com/lucknow/coronavirus-in-uttar-pradesh-up-live-updates-news-in-hindi</t>
  </si>
  <si>
    <t>TN-P343</t>
  </si>
  <si>
    <t>https://twitter.com/ANI/status/1245332493613404160</t>
  </si>
  <si>
    <t>https://twitter.com/ANI/status/1245332550215585793</t>
  </si>
  <si>
    <t>TN-P344</t>
  </si>
  <si>
    <t>https://www.instagram.com/p/B-cIb8AhcVS/?igshid=c69jrl822ls1</t>
  </si>
  <si>
    <t>https://twitter.com/sdeepayan/status/1245334534448504833?s=19</t>
  </si>
  <si>
    <t>TN-P345</t>
  </si>
  <si>
    <t xml:space="preserve">You need to include no. of tests column to make the numbers look more sensible </t>
  </si>
  <si>
    <t>Logic</t>
  </si>
  <si>
    <t>007</t>
  </si>
  <si>
    <t>Please do it.... Thanks.... Janhit me jaari...</t>
  </si>
  <si>
    <t>Traveled from Delhi Nizzamuddin</t>
  </si>
  <si>
    <t>Local TV report of Health Minister Himanta Biswa Sharma</t>
  </si>
  <si>
    <t>Seen in your site that 4 people infected in Kamrup Metropolitan actually they are in Hospital of Kamrup Metropolitan originally they are from different districts Nalbari, Barpeta, kindly confirm &amp; update</t>
  </si>
  <si>
    <t>https://twitter.com/ANI/status/1245346024417366016?s=19</t>
  </si>
  <si>
    <t>I</t>
  </si>
  <si>
    <t>https://twitter.com/sriramulubjp/status/1245348246291005441?s=19</t>
  </si>
  <si>
    <t>TN-P346</t>
  </si>
  <si>
    <t>Till date 110 #COVID19 positive cases have been confirmed  in the state which includes 3 deaths &amp; 9 discharges.
#IndiaFightsCornona
He's health minister</t>
  </si>
  <si>
    <t>https://simplicity.in/coimbatore/english/news/63547/</t>
  </si>
  <si>
    <t xml:space="preserve">28 positive cases from coimbatore </t>
  </si>
  <si>
    <t>https://twitter.com/news24tvchannel/status/1245351786556174338?s=19</t>
  </si>
  <si>
    <t>TN-P347</t>
  </si>
  <si>
    <t>2 case</t>
  </si>
  <si>
    <t>https://www.hindustantimes.com/india-news/coronavirus-update-two-patients-die-in-west-bengal-death-count-reaches-6/story-eFFFvxWbU9T31Dh3h6wT1M.html</t>
  </si>
  <si>
    <t>Interstate travel</t>
  </si>
  <si>
    <t>https://gujcovid19.gujarat.gov.in/uploads/covid-19latestupdateenglish1404012020024857489.pdf</t>
  </si>
  <si>
    <t>TN-P348</t>
  </si>
  <si>
    <t>Mubai</t>
  </si>
  <si>
    <t>TN-P349</t>
  </si>
  <si>
    <t>Plzzz update it...</t>
  </si>
  <si>
    <t>Works in D Mart</t>
  </si>
  <si>
    <t>https://gujarati.abplive.com/news/ahmedabad/new-three-cases-of-covid-19-arrived-in-guajrat-total-85-cases-in-state-500878</t>
  </si>
  <si>
    <t>TN-P350</t>
  </si>
  <si>
    <t xml:space="preserve">Total 110 cases </t>
  </si>
  <si>
    <t>https://twitter.com/NHM_TN/status/1245334838850314240?s=19</t>
  </si>
  <si>
    <t>Ani Twitter</t>
  </si>
  <si>
    <t>TN-P351</t>
  </si>
  <si>
    <t>Number of total cases=335, i.e. increase by 10 from current level of 325</t>
  </si>
  <si>
    <t>Porbandar, Panchmahal and Surat</t>
  </si>
  <si>
    <t>5 new confirmed cases. 2 in Porbandar, 2 in Surat and 1 in Panchmahal</t>
  </si>
  <si>
    <t>TN-P352</t>
  </si>
  <si>
    <t>https://twitter.com/ANI/status/1245353934404956165?s=20</t>
  </si>
  <si>
    <t>Total cases 110 in karnataka</t>
  </si>
  <si>
    <t>Panchmahal</t>
  </si>
  <si>
    <t>TN-P353</t>
  </si>
  <si>
    <t>Daughter of the first patient from Porbandar</t>
  </si>
  <si>
    <t>TN-P354</t>
  </si>
  <si>
    <t>https://twitter.com/abpasmitatv/status/1245332134396477449?s=19</t>
  </si>
  <si>
    <t>TN-P355</t>
  </si>
  <si>
    <t>It is 13.</t>
  </si>
  <si>
    <t>રાજ્યમાં એક જ દિવસમાં 13 પોઝિટિવ કેસ, રાજ્યમાં કોરોનાના  87 દર્દી, આજે એકને રજા આપી, 6ના મોત https://jccu2.app.goo.gl/ht8ZwLL8khkUwieYA</t>
  </si>
  <si>
    <t>Mumbai and buldhana</t>
  </si>
  <si>
    <t>Total 335 cases in maharashtra now</t>
  </si>
  <si>
    <t>https://timesofindia.indiatimes.com/india/coronavirus-india-live-news-updates-corona-cases-in-india-has-crossed-1637-and-the-death-toll-is-over-38/liveblog/74903265.cms</t>
  </si>
  <si>
    <t>https://www.divyabhaskar.co.in/amp/local/gujarat/rajkot/news/corona-update-live-rajkot-1-april-2020-127088049.html?ref=fbo&amp;__twitter_impression=true</t>
  </si>
  <si>
    <t>TN-P356</t>
  </si>
  <si>
    <t>TN-P357</t>
  </si>
  <si>
    <t>Will update news report once I get it</t>
  </si>
  <si>
    <t>You have wrongly put todays data as yesterday date</t>
  </si>
  <si>
    <t>Wrong data, it has crossed 310 cases today but your data is increasing cases of 31 march and not of 1 april. Correct your data yesterday close number was 278 cases% now it is showing 318</t>
  </si>
  <si>
    <t>Www.ptitrust.com</t>
  </si>
  <si>
    <t>TN-P358</t>
  </si>
  <si>
    <t>Came from dubai..</t>
  </si>
  <si>
    <t>https://twitter.com/PTI_News/status/1245358813475033088?s=19</t>
  </si>
  <si>
    <t>TN-P359</t>
  </si>
  <si>
    <t>https://twitter.com/the_hindu/status/1245358872954433537?s=19</t>
  </si>
  <si>
    <t>32 new positive cases</t>
  </si>
  <si>
    <t>TN-P360</t>
  </si>
  <si>
    <t>https://twitter.com/CMODelhi/status/1245353004317933568?s=20</t>
  </si>
  <si>
    <t>Total positive cases today-32</t>
  </si>
  <si>
    <t>https://twitter.com/PTI_News/status/1245347650867613696?s=19</t>
  </si>
  <si>
    <t>TN-P361</t>
  </si>
  <si>
    <t>Confirmed cases of delhi 32 new</t>
  </si>
  <si>
    <t>Dates wrong in data ; correct to 1 april</t>
  </si>
  <si>
    <t>Cmo delhi twitter</t>
  </si>
  <si>
    <t>Nizamuddin function</t>
  </si>
  <si>
    <t>news channels of Assam n health minister will tweet soon i guess</t>
  </si>
  <si>
    <t>4 more case ( total 9)</t>
  </si>
  <si>
    <t>https://twitter.com/PTI_News/status/1245360990641729536?s=19</t>
  </si>
  <si>
    <t>TN-P362</t>
  </si>
  <si>
    <t>Confirm Dead,PTI</t>
  </si>
  <si>
    <t>https://mobile.twitter.com/PTI_News/status/1245360990641729536</t>
  </si>
  <si>
    <t>TN-P363</t>
  </si>
  <si>
    <t>Plz add up to tally</t>
  </si>
  <si>
    <t>https://twitter.com/ANI/status/1245359976564035587?s=20</t>
  </si>
  <si>
    <t>todays cases 32</t>
  </si>
  <si>
    <t>https://twitter.com/ANI/status/1245346024417366016?s=20</t>
  </si>
  <si>
    <t>TN-P364</t>
  </si>
  <si>
    <t>Lot of discrepancies in number on website and telegram instant update group. Delhi, Gujarat and Karnataka still showing old numbers but still number of cases on website and telegram group are same. Also with 5 more cases in Gujarat and Karnataka the total number should increase by 10 and not 5. Cases should be 1956 instead of 1951.</t>
  </si>
  <si>
    <t>https://twitter.com/ANI/status/1245365527842701313?s=20</t>
  </si>
  <si>
    <t>From Amravati</t>
  </si>
  <si>
    <t>https://timesofindia.indiatimes.com/city/meerut/up-records-second-covid-19-death-72-year-old-man-dies-in-meerut/articleshow/74930480.cms</t>
  </si>
  <si>
    <t>TN-P365</t>
  </si>
  <si>
    <t>https://twitter.com/richapintoTOI/status/1245368060447346688?s=19</t>
  </si>
  <si>
    <t>TN-P366</t>
  </si>
  <si>
    <t>Gujcovid19.gujarat.gov.in</t>
  </si>
  <si>
    <t xml:space="preserve">Total 7 recovery in gujarat </t>
  </si>
  <si>
    <t>TN-P367</t>
  </si>
  <si>
    <t>https://twitter.com/PTI_News/status/1245375419404013568?s=19</t>
  </si>
  <si>
    <t>TN-P368</t>
  </si>
  <si>
    <t>6 patients have recovered in Gujarat.</t>
  </si>
  <si>
    <t>Inter State</t>
  </si>
  <si>
    <t>https://gujcovid19.gujarat.gov.in/uploads/covid-19latestupdateenglish140401202002485748904012020080238513.pdf</t>
  </si>
  <si>
    <t>TN-P369</t>
  </si>
  <si>
    <t>8 more test positive for COVID-19 in Jorhat, taking total in Assam to 13; all attended Tablighi Jamaat congregation in Delhi: Health Minister</t>
  </si>
  <si>
    <t>https://twitter.com/PTI_News/status/1245377181057835008?s=19</t>
  </si>
  <si>
    <t>TN-P370</t>
  </si>
  <si>
    <t>https://twitter.com/ANI/status/1245377638656430081?s=20</t>
  </si>
  <si>
    <t>TN-P371</t>
  </si>
  <si>
    <t>TN-P372</t>
  </si>
  <si>
    <t>Foreign Visit</t>
  </si>
  <si>
    <t>Gorakhpur and meerut</t>
  </si>
  <si>
    <t>https://purvanchalpost.com/25271</t>
  </si>
  <si>
    <t>TN-P373</t>
  </si>
  <si>
    <t>Two deceased from up one already reported</t>
  </si>
  <si>
    <t>TN-P374</t>
  </si>
  <si>
    <t>City Politician Social Media Profile</t>
  </si>
  <si>
    <t>Patient travelled to Delhi "markaz"</t>
  </si>
  <si>
    <t>Telangana CMO (@TelanganaCMO) Tweeted: Six people from Telangana who attended a religious congregation at Markaz in Nizamuddin area of New Delhi from 13-15 March succumbed after they contracted #Coronavirus. Two died in Gandhi Hospital while one each died in Apollo Hospital, Global Hospital, Nizamabad and Gadwal https://twitter.com/TelanganaCMO/status/1244684114000662528?s=20</t>
  </si>
  <si>
    <t>Assam entire state</t>
  </si>
  <si>
    <t>TN-P375</t>
  </si>
  <si>
    <t>Kindly add these 8 to your tally</t>
  </si>
  <si>
    <t>https://mobile.twitter.com/ANI/status/1245377638656430081</t>
  </si>
  <si>
    <t>Kindly add and update fast</t>
  </si>
  <si>
    <t>Kolkata (Nayabad)</t>
  </si>
  <si>
    <t>Infected from a marriage reception party</t>
  </si>
  <si>
    <t>https://www.anandabazar.com/state/coronavirus-in-india-covid-19-elderly-patient-from-nayabad-died-in-hospital-dgtl-1.1130362?ref=home-pq-stry-large-image-1</t>
  </si>
  <si>
    <t>TN-P376</t>
  </si>
  <si>
    <t>Total infected - 37 Death - 7</t>
  </si>
  <si>
    <t>TN-P377</t>
  </si>
  <si>
    <t>TN-P378</t>
  </si>
  <si>
    <t>TN-P379</t>
  </si>
  <si>
    <t>https://twitter.com/ZeeNewsEnglish/status/1245382090582970371?s=19</t>
  </si>
  <si>
    <t>Second #COVID-19 positive case in Odisha has been recovered, tested negative *</t>
  </si>
  <si>
    <t>TN-P380</t>
  </si>
  <si>
    <t>Need to correction in Death and Recover of patient.</t>
  </si>
  <si>
    <t>https://twitter.com/ANI/status/1245383122847502338?s=09</t>
  </si>
  <si>
    <t>Kindly correct database of Maharashtra,
4 more deaths, due to #Coronavirus, have taken place in Maharashtra today taking the total death toll in the state to 16. The total number of positive cases in the state has risen to 335, including 41 people who have been discharged: Maharashtra Health Department</t>
  </si>
  <si>
    <t>Mumbai 5</t>
  </si>
  <si>
    <t>Death toll 16</t>
  </si>
  <si>
    <t>https://twitter.com/ANI/status/1245383122847502338?s=19</t>
  </si>
  <si>
    <t>41 people recovered in Maharashtra.</t>
  </si>
  <si>
    <t>Not Clear</t>
  </si>
  <si>
    <t>4 more people deceased</t>
  </si>
  <si>
    <t>TN-P381</t>
  </si>
  <si>
    <t>Total 111 cases</t>
  </si>
  <si>
    <t>https://twitter.com/ArogyaAndhra/status/1245388385021128704?s=19</t>
  </si>
  <si>
    <t>https://twitter.com/ANI/status/1245389870974914561?s=19</t>
  </si>
  <si>
    <t>Alwar, tonk</t>
  </si>
  <si>
    <t>TN-P382</t>
  </si>
  <si>
    <t>https://twitter.com/ANI/status/1245383122847502338</t>
  </si>
  <si>
    <t>TN-P383</t>
  </si>
  <si>
    <t>Came from Agra, lives in Nayabad, was admitted in peerless hospital</t>
  </si>
  <si>
    <t>ABP Ananda News</t>
  </si>
  <si>
    <t>https://twitter.com/ANI/status/1245389870974914561?s=20</t>
  </si>
  <si>
    <t>TN-P384</t>
  </si>
  <si>
    <t>Add 1 confirm case in tally</t>
  </si>
  <si>
    <t>https://mobile.twitter.com/ANI/status/1245390902509494273</t>
  </si>
  <si>
    <t>24 new cases ( total cases in AP 111)</t>
  </si>
  <si>
    <t>TN-P385</t>
  </si>
  <si>
    <t>Tonk,Alwar &amp; Churu</t>
  </si>
  <si>
    <t>https://twitter.com/ANI/status/1245389870974914561?s=09</t>
  </si>
  <si>
    <t>12 positive cases were reported in the state today - 4 in Tonk, 1 in Alwar and 7 in Churu. All of them had attended Tablighi Jamaat event at Markaz in Delhi. Total number of positive cases in the state rises to 120: Rajasthan Health Department</t>
  </si>
  <si>
    <t>24 new cases</t>
  </si>
  <si>
    <t>https://docs.google.com/spreadsheets/d/e/2PACX-1vRjf74Jf2ylnCbJtixahdP8LaxjIqcGkZ6CYfjXWYG9BtmvmtlvbU9qSVgvEBCJCutXyGm9R3ms4TcB/pubhtml</t>
  </si>
  <si>
    <t>TN-P386</t>
  </si>
  <si>
    <t>24 new cases added</t>
  </si>
  <si>
    <t>TN-P387</t>
  </si>
  <si>
    <t>Kyrgyzstan</t>
  </si>
  <si>
    <t>Source by working staff</t>
  </si>
  <si>
    <t>Delhi markaz</t>
  </si>
  <si>
    <t>https://twitter.com/2024YSRCP/status/1245389177346084866?s=19</t>
  </si>
  <si>
    <t xml:space="preserve">
Rakesh Goswami
@DrRakeshGoswami
·
1h
GOOD NEWS
19 #COVID19 patients in Rajasthan are now free of the virus; 15 of them have been discharged from hospital. This includes 13 from Bhilwara. The remaining four are under observation and will go home soon, says 
@RaghusharmaINC</t>
  </si>
  <si>
    <t xml:space="preserve"> Rakesh Goswami @DrRakeshGoswami · 1h GOOD NEWS 19 #COVID19 patients in Rajasthan are now free of the virus; 15 of them have been discharged from hospital. This includes 13 from Bhilwara. The remaining four are under observation and will go home soon, says  @RaghusharmaINC</t>
  </si>
  <si>
    <t>From Twitter</t>
  </si>
  <si>
    <t>https://twitter.com/ArogyaAndhra/status/1245392974025908225?s=20</t>
  </si>
  <si>
    <t>TN-P388</t>
  </si>
  <si>
    <t>https://mobile.twitter.com/ArogyaAndhra/status/1245392974025908225</t>
  </si>
  <si>
    <t>The data is updated in the Andhra Pradesh Health ministry Site.
http://hmfw.ap.gov.in/</t>
  </si>
  <si>
    <t>TN-P389</t>
  </si>
  <si>
    <t>TN-P390</t>
  </si>
  <si>
    <t>Total deaths 16 in state. Please update</t>
  </si>
  <si>
    <t>http://way2.co/Mzk3OTg0NA==_lng1/-1</t>
  </si>
  <si>
    <t>https://twitter.com/the_hindu/status/1245392796510334976?s=19</t>
  </si>
  <si>
    <t>TN-P391</t>
  </si>
  <si>
    <t>Rajsthan has confirm 26 Covid9 cases today. We need to add 11 more. Right now no updated is 15. Pls update.</t>
  </si>
  <si>
    <t>Overall state</t>
  </si>
  <si>
    <t xml:space="preserve"> http://way2.co/Mzk3OTg3NQ==_lng1/-1</t>
  </si>
  <si>
    <t>Total AP -111 22:27 1/04/2020</t>
  </si>
  <si>
    <t>TN-P392</t>
  </si>
  <si>
    <t>https://twitter.com/PTI_News/status/1245394295286140928?s=19</t>
  </si>
  <si>
    <t>TN-P393</t>
  </si>
  <si>
    <t>N/A</t>
  </si>
  <si>
    <t>24 new cases in Andhra Pradesh</t>
  </si>
  <si>
    <t>TN-P394</t>
  </si>
  <si>
    <t>The one Unknowin Madhya Pradesh is from Khargone</t>
  </si>
  <si>
    <t>Govt report</t>
  </si>
  <si>
    <t>TN-P395</t>
  </si>
  <si>
    <t>TN-P396</t>
  </si>
  <si>
    <t>https://twitter.com/ANI/status/1245395625039949830</t>
  </si>
  <si>
    <t>https://twitter.com/ANI/status/1245398511518171137?s=19</t>
  </si>
  <si>
    <t>TN-P397</t>
  </si>
  <si>
    <t>24 new COVID19 positive cases reported in Andhra Pradesh; the total number of positive cases rises to 111: Andhra Pradesh Nodal Officer Dr Arja Srikanth</t>
  </si>
  <si>
    <t>https://telanganatoday.com/covid-19-patient-loses-brother-to-virus-attacks-doctor-in-gandhi-hospital</t>
  </si>
  <si>
    <t>TN-P398</t>
  </si>
  <si>
    <t>5 Mumbai</t>
  </si>
  <si>
    <t>16 deaths</t>
  </si>
  <si>
    <t>All districts</t>
  </si>
  <si>
    <t>https://stopcorona.tn.gov.in/</t>
  </si>
  <si>
    <t>Hi, District wise confirmed cases having mismatch, kindly visit stopcorona.tn.gov.in, official website of tamilnadu govt for the actual data with all details. Under What's New section, daily news bulletin are getting published.</t>
  </si>
  <si>
    <t>TN-P399</t>
  </si>
  <si>
    <t>2 more people git cured and discharged from hospital in Maharashtra. Total count of discharged people raised to 41.</t>
  </si>
  <si>
    <t>N TV</t>
  </si>
  <si>
    <t xml:space="preserve">12 new confirmed cases , cumulative as on date 97+12= 109 </t>
  </si>
  <si>
    <t>3 more death. Total death count in Maharashtra is 16.</t>
  </si>
  <si>
    <t>Total deaths will be 4, officially 3</t>
  </si>
  <si>
    <t>12 new positive cases</t>
  </si>
  <si>
    <t>https://twitter.com/TelanganaHealth/status/1245405869291925504?s=20</t>
  </si>
  <si>
    <t>TN-P400</t>
  </si>
  <si>
    <t>with multiple co-morbid conditions</t>
  </si>
  <si>
    <t>https://twitter.com/HFWOdisha/status/1245409739195834369</t>
  </si>
  <si>
    <t>TN-P401</t>
  </si>
  <si>
    <t>Patient travelled to Nizamuddinarkaz</t>
  </si>
  <si>
    <t>Twitter.com/himantabiswasharma.com</t>
  </si>
  <si>
    <t>https://economictimes.indiatimes.com/news/politics-and-nation/coronavirus-cases-in-india-live-news-latest-updates-april1/liveblog/74922259.cms</t>
  </si>
  <si>
    <t>TN-P402</t>
  </si>
  <si>
    <t>TN-P403</t>
  </si>
  <si>
    <t>TN-P404</t>
  </si>
  <si>
    <t>TN-P405</t>
  </si>
  <si>
    <t>H &amp; FW Dept Odisha (@HFWOdisha) Tweeted: A 60 year old person of Surya Nagar Bhubaneswar with multiple co-morbid conditions admitted at AIIMS Bhubaneswar tests positive for COVID. This is the 5th COVID positive case in the state. (https://twitter.com/HFWOdisha/status/1245409739195834369?s=20)</t>
  </si>
  <si>
    <t>He has no travel history and that he may have come in contact with positive COVID-19 patient at the superstore.</t>
  </si>
  <si>
    <t>https://timesofindia.indiatimes.com/city/surat/gujarat-sales-executive-of-dmart-tests-positive-of-covid-19-in-surat/articleshow/74935236.cms</t>
  </si>
  <si>
    <t>TN-P406</t>
  </si>
  <si>
    <t>https://odishatv.in/odisha/coronavirus-scare-suspected-cases-go-up-to-5-in-odisha-432358</t>
  </si>
  <si>
    <t>TN-P407</t>
  </si>
  <si>
    <t>https://mobile.twitter.com/hfwodisha?lang=en</t>
  </si>
  <si>
    <t>TN-P408</t>
  </si>
  <si>
    <t>H &amp; FW Department Odisha</t>
  </si>
  <si>
    <t>Not available</t>
  </si>
  <si>
    <t>5th case in odisha</t>
  </si>
  <si>
    <t>TN-P409</t>
  </si>
  <si>
    <t>Telagana govt</t>
  </si>
  <si>
    <t>TN-P410</t>
  </si>
  <si>
    <t>https://twitter.com/HFWOdisha/status/1245409739195834369?s=20</t>
  </si>
  <si>
    <t>TN-P411</t>
  </si>
  <si>
    <t>60yr Old with multiple co-morbid Condition</t>
  </si>
  <si>
    <t>5th case in Orissa</t>
  </si>
  <si>
    <t>A 49-year old man undergoing treatment for COVID-19 dies in government hospital in Hyderabad</t>
  </si>
  <si>
    <t>https://twitter.com/PTI_News/status/1245414681042227201?s=19</t>
  </si>
  <si>
    <t>https://twitter.com/ANI/status/1246045737407754242</t>
  </si>
  <si>
    <t>12 new cases. Total 109.</t>
  </si>
  <si>
    <t>https://twitter.com/TOIHyderabad/status/1245409139116756992?s=19</t>
  </si>
  <si>
    <t>News Time Bangla news channel</t>
  </si>
  <si>
    <t>https://m.patrika.com/amp-news/jaipur-news/19-corona-positive-in-rajasthan-healthy-after-treatment-5956803/</t>
  </si>
  <si>
    <t>https://www.esakal.com/uttar-maharashtra/marathi-news-jalgaon-corona-positive-second-case-city-276046</t>
  </si>
  <si>
    <t>In state West Bengal, please change the name of the district, 'Medinipur East' to 'Purba Medinipur'. Medinipur East data is not showing on the map. Please check.</t>
  </si>
  <si>
    <t>Had hidden his travel history and was admitted to BRD Medical College in Gorakhpur.</t>
  </si>
  <si>
    <t>https://www.amarujala.com/video/gorakhpur/corona-virus-uttar-pradesh-first-death-gorakhpur-brd-medical-college</t>
  </si>
  <si>
    <t>Please update the district of the above patient as Basti</t>
  </si>
  <si>
    <t>https://www.facebook.com/329145898982/posts/10157428885168983/</t>
  </si>
  <si>
    <t>https://twitter.com/ANI/status/1246044843048087553</t>
  </si>
  <si>
    <t>#TablighiJamaat congregation at #NizamuddinMarkaz.</t>
  </si>
  <si>
    <t>https://twitter.com/himantabiswa/status/1245422025784492037</t>
  </si>
  <si>
    <t>Patient travelled to Tablighi Jamaat congregation at the Nizamuddin Markaaz Masjid</t>
  </si>
  <si>
    <t xml:space="preserve">Patient travelled to Delhi </t>
  </si>
  <si>
    <t>https://twitter.com/himantabiswa/status/1245422025784492037?s=09</t>
  </si>
  <si>
    <t xml:space="preserve">Newest case </t>
  </si>
  <si>
    <t>Patient travelled to the Tablighi Jamaat congregation at the Nizamuddin Markaz Masjid</t>
  </si>
  <si>
    <t>https://twitter.com/ANI/status/1245428656069128209?s=19</t>
  </si>
  <si>
    <t>Madhya Pradesh: 12 new #Coronavirus positive cases have been reported in Indore, taking the total number of cases to 75 in Indore. Total positive cases in the state stand at 98.</t>
  </si>
  <si>
    <t>Contact of Positive case</t>
  </si>
  <si>
    <t>https://twitter.com/ANI/status/1246035820521361408</t>
  </si>
  <si>
    <t>Add 12</t>
  </si>
  <si>
    <t>Attended the Religious Congregation at Nizamuddin</t>
  </si>
  <si>
    <t>https://twitter.com/himantabiswa/status/1245422025784492037?s=20</t>
  </si>
  <si>
    <t>Declared by the Health Minister of Assam, Dr. Himanta Biswa Sarma on Twitter</t>
  </si>
  <si>
    <t>JORHART</t>
  </si>
  <si>
    <t>https://www.facebook.com/himantabiswasarma/posts/10157428885168983?__xts__[0]=68.ARDceZF19jrDo56xUUyG0ZQan1StxKGMiHORewE0RZlmoQJjNRPhIeLFqPAhBeTNECZV7QLJG-PPnBstpzsLU_rsDgT25lHhkygShsGO12nbsK0zW7cacEYw8Am9Fiw-J5kSn4bhbp4RckXw6JMAHvWvqXlp1ykg5AX5CjMeKBaECquU_tzChRNkbAQHlA2bAQzyYBVnwOjrqYlY_C8CBvT_lc237hT2te_SkKlh6bdK6PVWL7U5PjEi7y_gCfmq6cFyzykgxL3i7FXGbshZBsO5tJK87OU-IrZObITdUm0h94IW25AJwbtQIjWEJlh2wYkAMrATHFlwXk4N&amp;__tn__=-R</t>
  </si>
  <si>
    <t>JORHAT</t>
  </si>
  <si>
    <r>
      <t>http://dhs.kerala.gov.in/wp-content/uploads/2020/04/Daily-Bulletin-HFWD-English-April-3rd.pdf</t>
    </r>
    <r>
      <rPr>
        <sz val="10"/>
        <color rgb="FF000000"/>
        <rFont val="Arial"/>
      </rPr>
      <t>http://dhs.kerala.gov.in/wp-content/uploads/2020/04/Daily-Bulletin-HFWD-English-April-3rd.pdf</t>
    </r>
  </si>
  <si>
    <t>https://twitter.com/ANI/status/1245430874176356354?s=20</t>
  </si>
  <si>
    <t>https://twitter.com/ANI/status/1245428656069128209?s=20</t>
  </si>
  <si>
    <t>https://twitter.com/ANI/status/1245425895650754561?s=20</t>
  </si>
  <si>
    <t>www.teitter.com/himantabiswasarma</t>
  </si>
  <si>
    <t>The statistics provided for West Bengal needs a little correction. Deceased count is currently 3 which was earlier published as 6 and has been corrected now by Concerned authority of WB. Local News channels also broadcasted the matter this evening exlaining the mis communication that has taken place.</t>
  </si>
  <si>
    <t>https://twitter.com/Eatala_Rajender/status/1245425932929617921?s=19</t>
  </si>
  <si>
    <t xml:space="preserve">From telangan health minister </t>
  </si>
  <si>
    <t>Travelled Jhansi to Indore</t>
  </si>
  <si>
    <t>https://www.amarujala.com/uttar-pradesh/jhansi/jhansi-people-informs-police-control-room-about-corona-virus-suspects</t>
  </si>
  <si>
    <t xml:space="preserve">Minister update on Twitter </t>
  </si>
  <si>
    <t>https://twitter.com/Eatala_Rajender/status/1245425932929617921?s=09</t>
  </si>
  <si>
    <t>Travelled from Dubai; hosted feast for 1500 people</t>
  </si>
  <si>
    <t>https://twitter.com/PTI_News/status/1246054117539057665</t>
  </si>
  <si>
    <t>Increased by 30, 3 deaths added</t>
  </si>
  <si>
    <t>https://twitter.com/PTI_News/status/1245426594237173762?s=19</t>
  </si>
  <si>
    <t>Total deaths now 9</t>
  </si>
  <si>
    <t>https://www.ndtv.com/india-news/coronavirus-madhya-pradesh-man-who-threw-funeral-feast-for-1-500-tests-covid-19-2205865?amp=1</t>
  </si>
  <si>
    <t>https://twitter.com/ani/status/1245428656069128209?s=21</t>
  </si>
  <si>
    <t>Wife of P2869</t>
  </si>
  <si>
    <t>P2868</t>
  </si>
  <si>
    <t>12 new cases</t>
  </si>
  <si>
    <t>Joined TablighiJamaat.</t>
  </si>
  <si>
    <t>https://twitter.com/himantabiswa/status/1245422025784492037?s=19</t>
  </si>
  <si>
    <t>There are no +ve 8 Patient  in jorhat those are from Golaghat district. Source:https://www.facebook.com/720950011263716/posts/4362134997145181/</t>
  </si>
  <si>
    <t>https://twitter.com/Eatala_Rajender/status/1245425932929617921?s=20</t>
  </si>
  <si>
    <t>Went to Tableegi Jamaat in Delhi</t>
  </si>
  <si>
    <t>https://www.google.com/amp/s/www.amarujala.com/amp/uttar-pradesh/meerut/corona-virus-update-news-another-corona-positive-case-has-been-found-in-meerut-at-today</t>
  </si>
  <si>
    <t>Patient from tablighijamaat .</t>
  </si>
  <si>
    <t>Malaysia citizen, came to attend Delhi religious event. After that she came to Ranchi, Hindpidhi with 46 others. Tested and found positive and hospitalized in covid-19 RIMS hospital Ranchi. Police is collecting other information and searching others.</t>
  </si>
  <si>
    <t>https://epaper.prabhatkhabar.com/2616699/RANCHI-City/Ranchi-City#page/1</t>
  </si>
  <si>
    <t>Police is tracking her movement in visited locations</t>
  </si>
  <si>
    <t>Travelled to Nizamuddin, Delhi</t>
  </si>
  <si>
    <t>Assam Health Minister Dr. Himanta Biswa Sarma Tweet</t>
  </si>
  <si>
    <t xml:space="preserve">Went to Delhi Nizamuddin dargah </t>
  </si>
  <si>
    <t>https://twitter.com/NBirenSingh/status/1245427411048493056?s=19</t>
  </si>
  <si>
    <t>Badvel</t>
  </si>
  <si>
    <t>https://twitter.com/ArogyaAndhra/status/1245312814962507783?s=20</t>
  </si>
  <si>
    <t>Proddatur</t>
  </si>
  <si>
    <t>Contact with Delhi Religious Conference Attendee</t>
  </si>
  <si>
    <t>Pulivendula</t>
  </si>
  <si>
    <t>Vempalli</t>
  </si>
  <si>
    <t xml:space="preserve">Tablighi Congregation </t>
  </si>
  <si>
    <t xml:space="preserve">https://twitter.com/himantabiswa/status/1245422025784492037?s=21 </t>
  </si>
  <si>
    <t>https://www.google.com/amp/s/www.amarujala.com/amp/chandigarh/coronavirus-punjab-news-in-hindi-curfew-suspected-and-positive-cases</t>
  </si>
  <si>
    <t>This form submission is to account for the unknown cases in Punjab and update the district wise tally 
S.B.S. Nagar -19
S.A.S. Nagar -10
Hoshiarpur - 6
Jalandhar -5
Ludhiana - 3
Amritsar - 2
Patiala - 1
Total - 46 as of April 1 23:59:59</t>
  </si>
  <si>
    <t>Attended congregation at Nizamuddin</t>
  </si>
  <si>
    <t xml:space="preserve">https://www.newslivetv.com/top-news/big-breaking-3-coronavirus-cases-in-goalpara-total-number-rises-to-16-in-assam/ </t>
  </si>
  <si>
    <t>https://www.newslivetv.com/top-news/big-breaking-3-coronavirus-cases-in-goalpara-total-number-rises-to-16-in-assam/</t>
  </si>
  <si>
    <t>Assam patient #15</t>
  </si>
  <si>
    <t>Heal minister's tweet</t>
  </si>
  <si>
    <t>Assam patient #16</t>
  </si>
  <si>
    <t>KA-P126</t>
  </si>
  <si>
    <t>https://www.bhaskar.com/national/news/coronavirus-outbreak-india-live-today-news-updates-delhi-kerala-maharashtra-rajasthan-haryana-cases-novel-corona-covid-19-death-toll-127087536.html</t>
  </si>
  <si>
    <t>https://twitter.com/sriramulubjp/status/1246056710533332992</t>
  </si>
  <si>
    <t>KA-P127</t>
  </si>
  <si>
    <t>KA-P128</t>
  </si>
  <si>
    <t>Patient returned from Tabhlighi Jamaat held at Nizamuddin, New Delhi</t>
  </si>
  <si>
    <t>https://twitter.com/NBirenSingh/status/1245427411048493056?s=20</t>
  </si>
  <si>
    <t>Verified tweet from Manipur CM</t>
  </si>
  <si>
    <t>Bomikhal</t>
  </si>
  <si>
    <t>Cnfd : 130, discharged : 14, dead : 9, active : 107</t>
  </si>
  <si>
    <t>https://twitter.com/HFWOdisha/status/1246066255779393539</t>
  </si>
  <si>
    <t>https://www.google.com/amp/s/www.siasat.com/12-fresh-covid-19-cases-reported-hyderabad-cp-visits-hospital-1868088/amp/</t>
  </si>
  <si>
    <t>https://www.outlookindia.com/newsscroll/3-die-of-covid19-in-bengal-death-count-7/1788281</t>
  </si>
  <si>
    <t>Take a look at Minister for Health Telangana State (@TelanganaHealth): https://twitter.com/TelanganaHealth?s=09</t>
  </si>
  <si>
    <t>https://www.indiatoday.in/india/story/coronavirus-india-holds-its-breath-as-tablighi-cases-explode-across-states-covid-19-tally-crosses-1-900-1662346-2020-04-01</t>
  </si>
  <si>
    <t>https://twitter.com/PIBJaipur/status/1246074152840093697</t>
  </si>
  <si>
    <t>This article says that a minimum of 58 deaths have taken place. This site needs to track more deaths carefully</t>
  </si>
  <si>
    <t>https://www.google.com/url?sa=t&amp;source=web&amp;rct=j&amp;url=https://www.indiatoday.in/amp/india/story/odisha-19-year-old-coronavirus-patient-recovers-discharged-from-hospital-1662360-2020-04-02&amp;ved=2ahUKEwiBhbLZzsjoAhXEzzgGHdhQCWQQFjAAegQIBBAB&amp;usg=AOvVaw2GWiygjx5PJFWCEzDtSJ__&amp;ampcf=1</t>
  </si>
  <si>
    <t>30 new cases in telangana and 3 more deaths. total 9 deaths</t>
  </si>
  <si>
    <t>https://twitter.com/Eatala_Rajender/status/1246084405602316292</t>
  </si>
  <si>
    <t>https://twitter.com/ANI/status/1245430874176356354</t>
  </si>
  <si>
    <t>1 case confirmed this morning by doctors in manipur.</t>
  </si>
  <si>
    <t>https://economictimes.indiatimes.com/news/politics-and-nation/coronavirus-cases-in-india-live-news-latest-updates-april2/liveblog/74940450.cms</t>
  </si>
  <si>
    <t>Total cases 2 in manipur now</t>
  </si>
  <si>
    <t>No of cases projected in the site shows no increase in cases on 1 st april. but the reality is there was abt 30 (media board casted) cases actually</t>
  </si>
  <si>
    <t>source: https://youtu.be/Fl9s2L2YJi4</t>
  </si>
  <si>
    <t xml:space="preserve">All media channels </t>
  </si>
  <si>
    <t xml:space="preserve">pls correct the figures </t>
  </si>
  <si>
    <t xml:space="preserve">Joined TablighJammat </t>
  </si>
  <si>
    <t xml:space="preserve">Total 3 patient positive from same area and all of them joined TablighJammat as per tweet. </t>
  </si>
  <si>
    <t>12 new positive cases reported in Indore, taking the total count to 75. Total positive cases in the state stand at 98.</t>
  </si>
  <si>
    <t>Goalparq</t>
  </si>
  <si>
    <t>3 more positive cases in Goalpara, taking the total to 16
These three new cases are also of those who joined Tablighi Jamaat congregation at Nizamuddin Markaz in Delhi: Assam Minister Himanta Biswa Sarma</t>
  </si>
  <si>
    <t>https://twitter.com/ANI/status/1245535572216578048?s=19</t>
  </si>
  <si>
    <t xml:space="preserve">Pls refer link of Telangana health minister </t>
  </si>
  <si>
    <t>https://twitter.com/TelanganaCMO/status/1245446445429166080?s=19</t>
  </si>
  <si>
    <t>30 postive &amp; 3 died</t>
  </si>
  <si>
    <t>Nizamuddin Markaz Related</t>
  </si>
  <si>
    <t xml:space="preserve">AIR, Imphal News 7:30 am local </t>
  </si>
  <si>
    <t>JINIMS isolation ward</t>
  </si>
  <si>
    <t>https://www.business-standard.com/article/current-affairs/coronavirus-live-updates-covid-19-total-cases-death-toll-in-india-lockdown-statewise-tally-delhi-maharasthra-us-italy-spain-latest-news-120040100152_1.html</t>
  </si>
  <si>
    <t>https://timesofindia.indiatimes.com/india/coronavirus-in-india-live-news-updates-covid-19-tracker-india-total-corona-cases-death-toll-mumbai-delhi-hyderabad/liveblog/74940217.cms</t>
  </si>
  <si>
    <t>Delhi travel history</t>
  </si>
  <si>
    <t>30 more confirmed cases in Telangana and death toll reaches 9 so exact senario now in Telangana is 
104 active cases
14 recovery
9 deaths 
Total confirmed 127
Refer above link</t>
  </si>
  <si>
    <t>Patient joined Tablighi Jamaat</t>
  </si>
  <si>
    <t>Kwakta</t>
  </si>
  <si>
    <t>https://thenewsmill.com/manipur-reports-second-covid-19-positive-case/</t>
  </si>
  <si>
    <t>https://twitter.com/dhanyarajendran/status/1245407107840643074?s=19</t>
  </si>
  <si>
    <t>goalpara</t>
  </si>
  <si>
    <t>nizamuddin markaz, delhi</t>
  </si>
  <si>
    <t xml:space="preserve">tweeted by HIMANTA BISWA SARMA(finance minister of assam govt) </t>
  </si>
  <si>
    <t>Twitter handles of health minister and CMO Telangana</t>
  </si>
  <si>
    <t>https://twitter.com/ANI/status/1245543590945677313?s=19</t>
  </si>
  <si>
    <t>30 new positive cases have been reported. Please update ASAP.</t>
  </si>
  <si>
    <t>Nizzamuddin markaz</t>
  </si>
  <si>
    <t>Www.mohfw.gov.in</t>
  </si>
  <si>
    <t>Health department of Rajasthan</t>
  </si>
  <si>
    <t xml:space="preserve">Multiple patients </t>
  </si>
  <si>
    <t>https://www.livemint.com/news/india/covid-19-patient-dies-in-hyderabad-his-brother-also-infected-attacks-doctor/amp-11585767155870.html</t>
  </si>
  <si>
    <t>Dunno</t>
  </si>
  <si>
    <t>Add these fresh confirmed 9 cases to the tally</t>
  </si>
  <si>
    <t>https://mobile.twitter.com/PTI_News/status/1245548238607802368</t>
  </si>
  <si>
    <t>https://twitter.com/PTI_News/status/1245547147983896576?s=19</t>
  </si>
  <si>
    <t>Kindly add these 12 patients to Ur tally</t>
  </si>
  <si>
    <t>https://mobile.twitter.com/PTI_News/status/1245547147983896576</t>
  </si>
  <si>
    <t xml:space="preserve">Plz add 12 </t>
  </si>
  <si>
    <t>PATIENT TRAVELLED TO DUBAI</t>
  </si>
  <si>
    <t>https://gujcovid19.gujarat.gov.in/, https://epaper.divyabhaskar.co.in/junagadh/porbandar/83/02042020/0/1/</t>
  </si>
  <si>
    <t>Daughter of patient 1</t>
  </si>
  <si>
    <t>PATIENT travelled with Patient 2 (who came from dubai) from mumbai to porbandar in private cab</t>
  </si>
  <si>
    <t>PATIENT 3 PORBANDAR</t>
  </si>
  <si>
    <t>https://twitter.com/PTI_News/status/1245547147983896576</t>
  </si>
  <si>
    <t>https://twitter.com/ANI/status/1245553188926717952</t>
  </si>
  <si>
    <t>patient attended Tabligh Event in Nizamuddin Markaz</t>
  </si>
  <si>
    <t>Add 1 to death tally</t>
  </si>
  <si>
    <t>https://mobile.twitter.com/ANI/status/1245553188926717952</t>
  </si>
  <si>
    <t>https://www.livemint.com/news/india/covid-19-patient-dies-in-hyderabad-his-brother-also-infected-attacks-doctor-11585767155870.html</t>
  </si>
  <si>
    <t>https://twitter.com/ANI/status/1245553188926717952?s=19</t>
  </si>
  <si>
    <t xml:space="preserve">From health minister of telengana </t>
  </si>
  <si>
    <t>9 more cases in Rajasthan</t>
  </si>
  <si>
    <t>http://sandesh.com/vadodara-in-corona-positive-patient-died-in-gujarat-total-7-death/</t>
  </si>
  <si>
    <t>Gujarat total death becomes 7.</t>
  </si>
  <si>
    <t>1 more case in Manipur</t>
  </si>
  <si>
    <t>https://twitter.com/TelanganaCMO/status/1245446445429166080?s=20</t>
  </si>
  <si>
    <t>62-year-old Padma Shri awardee and former 'Hazuri Raagi' at Golden Temple dies of coronavirus in Amritsar: health official</t>
  </si>
  <si>
    <t>https://twitter.com/PTI_News/status/1245542870078984193?s=19</t>
  </si>
  <si>
    <t>3 more cases. 338 total</t>
  </si>
  <si>
    <t>https://twitter.com/ANI/status/1245556206514532352?s=19</t>
  </si>
  <si>
    <t xml:space="preserve">Patient is from Nizamuddin congregation </t>
  </si>
  <si>
    <t>https://www.facebook.com/329145898982/posts/10157428885168983/?d=n</t>
  </si>
  <si>
    <t>1 more death in Harayana</t>
  </si>
  <si>
    <t>2 from Pune &amp; 1 from Buldhana</t>
  </si>
  <si>
    <t xml:space="preserve">
3 more cases reported in Maharashtra- 2 from Pune &amp; 1 from Buldhana- taking the total number of positive cases in the state to 338</t>
  </si>
  <si>
    <t>Pune and Buldhana</t>
  </si>
  <si>
    <t>3 more cases in Maharashtra. Total count of cases is 338</t>
  </si>
  <si>
    <t>12 more coronavirus cases in Indore; total cases rise to 98 in MP</t>
  </si>
  <si>
    <t>Return from Nizamuddin Tablighi Jamaat Delhi</t>
  </si>
  <si>
    <t>7 new cases from Ramganj, and 1 each from Jodhpur &amp; Jhunjhunu</t>
  </si>
  <si>
    <t>9 more cases in Rajasthan, confirms state health dept
7 new cases from Ramganj, and 1 each from Jodhpur &amp; Jhunjhunu, taking the total number of coronavirus positive cases in the state to 129.</t>
  </si>
  <si>
    <t>Goalpura</t>
  </si>
  <si>
    <t>Total 16, 3 more. N</t>
  </si>
  <si>
    <t>https://twitter.com/PTI_News/status/1245562248388464641?s=19</t>
  </si>
  <si>
    <t>2nd case in Manipur</t>
  </si>
  <si>
    <t>https://twitter.com/PTI_News/status/1245562500222824448?s=19</t>
  </si>
  <si>
    <t>Patients attended Tablighi Jamaat jalsa at Nizamuddin</t>
  </si>
  <si>
    <t>https://twitter.com/himantabiswa/status/1245422025784492037?s=08</t>
  </si>
  <si>
    <t>Not matching with Govt. Official data</t>
  </si>
  <si>
    <t>https://www.mygov.in/covid-19</t>
  </si>
  <si>
    <t>Data mismatch with Govt. Official data</t>
  </si>
  <si>
    <t>https://twitter.com/news24tvchannel/status/1245558810640556033?s=19</t>
  </si>
  <si>
    <t>https://twitter.com/ani/status/1245535572216578048?s=21</t>
  </si>
  <si>
    <t>9 more #COVID19 cases in Rajasthan (7 from Ramganj, and 1 each from Jodhpur &amp; Jhunjhunu) taking the total number of coronavirus positive cases in the state to 129: Rajasthan Health Department</t>
  </si>
  <si>
    <t>Pune &amp; bhuldana</t>
  </si>
  <si>
    <t>https://twitter.com/ani/status/1245556206514532352?s=21</t>
  </si>
  <si>
    <t>3 more #COVID19 cases reported in Maharashtra (2 from Pune &amp; 1 from Buldhana) taking the total number of positive cases in the state to 338: Maharashtra Health Department</t>
  </si>
  <si>
    <t>30 new cases</t>
  </si>
  <si>
    <t>3 More Test Positive for COVID-19 in Assam, Total Cases Rise to 16...  Read on JioNews https://jionewsapi.media.jio.com/s/1/apis?d=NyZpZD0xMTE5OTA0</t>
  </si>
  <si>
    <t>Total no. of cases in Assam is 17 now</t>
  </si>
  <si>
    <t>Tenkasi</t>
  </si>
  <si>
    <t>https://en.wikipedia.org/wiki/Tenkasi_district</t>
  </si>
  <si>
    <t>You are missing out Tenkasi District in Tamil Nadu. It's giving a false sense of security for some, and for some it's creating confusion about the numbers in their district. I know, cos am currently visitng Tenkasi District.</t>
  </si>
  <si>
    <t>It occurs in my city. Confirmes by district hospital.</t>
  </si>
  <si>
    <t>Patient had also bronchial asthma . Patient had came in contact with more than 15 people. 
Patient died in BRD Medical college , Gorakhpur . He was resident of Basti (colony -Turkahiya)</t>
  </si>
  <si>
    <t>PIB</t>
  </si>
  <si>
    <t>Total cases reported from state is now 98</t>
  </si>
  <si>
    <t>https://telanganatoday.com/three-deaths-30-fresh-covid-19-cases-in-telangana-on-wednesday</t>
  </si>
  <si>
    <t>https://twitter.com/ANI/status/1245556206514532352?s=20</t>
  </si>
  <si>
    <t>https://twitter.com/ndtv/status/1245563802692673538?s=19</t>
  </si>
  <si>
    <t>#CoronavirusUpdate | Haryana records its first #COVID19 death - 67-year-old man from Ambala.*</t>
  </si>
  <si>
    <t>Total cases are now 129</t>
  </si>
  <si>
    <t>https://twitter.com/ANI/status/1245535572216578048?s=20</t>
  </si>
  <si>
    <t>3 more cases in Maharashtra</t>
  </si>
  <si>
    <t>https://twitter.com/ANINewsUP/status/1245567256743923713?s=19</t>
  </si>
  <si>
    <t>https://bnc.lt/8Sqh/5LvoXKhvl5</t>
  </si>
  <si>
    <t>Travelled to delhi for prayer</t>
  </si>
  <si>
    <t>Death toll in Telangana reached 9. Refer link above. Source : ANI Twitter and telugu news channels</t>
  </si>
  <si>
    <t>9 more cases</t>
  </si>
  <si>
    <t>https://twitter.com/DrRakeshGoswami/status/1245554661882499078?s=19</t>
  </si>
  <si>
    <t>https://twitter.com/PTI_News/status/1245572818747572224?s=19</t>
  </si>
  <si>
    <t>Haryana records its first COVID-19-related death; 67-year-old man from Ambala dies at the PGIMER in Chandigarh soon after testing positive for coronavirus: senior health department official.</t>
  </si>
  <si>
    <t>ANI twitter</t>
  </si>
  <si>
    <t xml:space="preserve">12 more in indore. </t>
  </si>
  <si>
    <t>https://twitter.com/rameshlaus/status/1245536335156228096?s=19</t>
  </si>
  <si>
    <t xml:space="preserve">12 confirmed cases reported in indore </t>
  </si>
  <si>
    <t>1st death in haryana</t>
  </si>
  <si>
    <t>https://twitter.com/NorbertElekes/status/1245573024419479559?s=19</t>
  </si>
  <si>
    <t>Your dates are wrong. New cases are of 2april</t>
  </si>
  <si>
    <t>Ani twitter</t>
  </si>
  <si>
    <t>ani tweet at 9:08 AM · Apr 2, 2020</t>
  </si>
  <si>
    <t>ગઇકાલ પછી એકપણ નવો પોઝિટિવ કેસ નોંધાયો નથી, આગામી 4થી 5 દિવસ ગુજરાત માટે મહત્વનાઃ જયંતિ રવિ https://jccu2.app.goo.gl/VnJ8eDHuP5jcQNu87</t>
  </si>
  <si>
    <t>A 67-year-old man from Ambala, Haryana who had tested positive for #COVID19 has lost his life</t>
  </si>
  <si>
    <t>ani tweet at 8:56 AM · Apr 2, 2020</t>
  </si>
  <si>
    <t xml:space="preserve">Ani twitter </t>
  </si>
  <si>
    <t xml:space="preserve">Make correction in mp tally add 12 in indore tally total 75 in indore confirmed by ani </t>
  </si>
  <si>
    <t xml:space="preserve"> 7 from Ramganj, and 1 each from Jodhpur &amp; Jhunjhunu</t>
  </si>
  <si>
    <t>ani tweet at 7:46 AM · Apr 2, 2020</t>
  </si>
  <si>
    <t>3 more deaths. Total 9. Govt report</t>
  </si>
  <si>
    <t>https://twitter.com/dhanyarajendran/status/1245569995980951552?s=19</t>
  </si>
  <si>
    <t>12 NEW COVID 19 PATIENTS REPORTED IN INDORE, RAISING TALLY IN MP TO 98</t>
  </si>
  <si>
    <t>1 new death in Gujarat reported, 1 new death in West Bengal raising the death toll to 7, 3 more positive cases in Maharashtra raising the tally to 338, 1 new death in Chandigarh, 9 more test positive in Rajasthan raising the tally to 129.</t>
  </si>
  <si>
    <t>5th death in Amritsar</t>
  </si>
  <si>
    <t>https://twitter.com/TaruniGandhi/status/1245543993880035328?s=19</t>
  </si>
  <si>
    <t>https://twitter.com/ABPNews/status/1245533755172745217?s=19</t>
  </si>
  <si>
    <t>7th death</t>
  </si>
  <si>
    <t>https://twitter.com/dpbhattaET/status/1245572872807927812?s=19</t>
  </si>
  <si>
    <t>Attended jamaat event in delhi</t>
  </si>
  <si>
    <t>https://twitter.com/Yuviii_i/status/1245563653559947264?s=19</t>
  </si>
  <si>
    <t>Total 11people found positive. Referance: all the kannada news channels</t>
  </si>
  <si>
    <t>https://www.lokmat.com/jalgaon/coronavirus-another-corona-positive-patient-jalgaon-hrb/</t>
  </si>
  <si>
    <t>Total 9 deaths</t>
  </si>
  <si>
    <t>Twitter handle of Telengana CMO</t>
  </si>
  <si>
    <t>https://twitter.com/TelanganaCMO/status/1245446445429166080</t>
  </si>
  <si>
    <t>Bhai Nirmal singh ji</t>
  </si>
  <si>
    <t>https://www.google.com/amp/s/www.freepressjournal.in/amp/story/india%252Fpadma-shri-winner-and-sikh-spiritual-singer-nirmal-singh-dies-of-coronavirus</t>
  </si>
  <si>
    <t xml:space="preserve">In punjab today one death </t>
  </si>
  <si>
    <t>Total deaths in Telangana now is 9.</t>
  </si>
  <si>
    <t>amritsar</t>
  </si>
  <si>
    <t>travelled to England</t>
  </si>
  <si>
    <t>https://bit.ly/2UPDwUQ</t>
  </si>
  <si>
    <t>Former head granthi of gurdwara darbar sahib.
Its a request please cross check data too,
may be any patient doubled as some other print media , firms count differ in less count..
Also, You give tab to check recent added patient of 1-2 days previous with source and about</t>
  </si>
  <si>
    <t>https://pbs.twimg.com/media/EUkwmbFU4AQvnmM?format=jpg&amp;name=4096x4096</t>
  </si>
  <si>
    <t>https://twitter.com/ArogyaAndhra/status/1245580598938198016?s=19</t>
  </si>
  <si>
    <t>Total 132</t>
  </si>
  <si>
    <t>21 more positive cases</t>
  </si>
  <si>
    <t>Media Bulletin released</t>
  </si>
  <si>
    <t>https://twitter.com/ANI/status/1245581420484907008?s=19</t>
  </si>
  <si>
    <t xml:space="preserve"> Zaidi</t>
  </si>
  <si>
    <t>https://mobile.twitter.com/ANI/status/1245581420484907008</t>
  </si>
  <si>
    <t xml:space="preserve">Patient attended to Nizamuddin event </t>
  </si>
  <si>
    <t xml:space="preserve">Public TV Karnataka </t>
  </si>
  <si>
    <t xml:space="preserve">11 cases </t>
  </si>
  <si>
    <t>https://mobile.twitter.com/Outlookindia/status/1245580995358670848</t>
  </si>
  <si>
    <t>1st death haryana state</t>
  </si>
  <si>
    <t>Nizamuddin Markaz</t>
  </si>
  <si>
    <t>https://www.newslivetv.com/top-news/breaking-8-more-coronavirus-positive-case-in-assam-number-rises-to-13/</t>
  </si>
  <si>
    <t>KAMRUP METROPOLITAN is the testing location</t>
  </si>
  <si>
    <t xml:space="preserve">Jalgaon </t>
  </si>
  <si>
    <t xml:space="preserve">Not known. </t>
  </si>
  <si>
    <t xml:space="preserve">Lokmat newspaper see link in other remarks its in marathi </t>
  </si>
  <si>
    <t>http://epaperlokmat.in/main-editions/Jalgaon%20Main/2020-04-02/1</t>
  </si>
  <si>
    <t>New 21 cases. Total 132</t>
  </si>
  <si>
    <t>https://twitter.com/ArogyaAndhra/status/1245581025511501830?s=19</t>
  </si>
  <si>
    <t>Nellore -19, Prakasam-2</t>
  </si>
  <si>
    <t>https://mobile.twitter.com/ArogyaAndhra/status/1245580598938198016</t>
  </si>
  <si>
    <t>https://www.tribuneindia.com/news/haryana/66-year-old-man-from-ambala-is-haryanas-first-case-of-coronavirus-death-64567</t>
  </si>
  <si>
    <t>1 more death in gujarat</t>
  </si>
  <si>
    <t>https://twitter.com/PTI_News/status/1245580872029372418?s=19</t>
  </si>
  <si>
    <t>Look into pdf completely please</t>
  </si>
  <si>
    <t>http://hmfw.ap.gov.in/covid_19_datewisebulletins.aspx?date=02-04-2020</t>
  </si>
  <si>
    <t>Official link. Please download pdf</t>
  </si>
  <si>
    <t>https://twitter.com/ANI/status/1245525796388769793</t>
  </si>
  <si>
    <t>Hospital records</t>
  </si>
  <si>
    <t>No cases reported from Kota yet</t>
  </si>
  <si>
    <t xml:space="preserve">Nizamuddin Markaz </t>
  </si>
  <si>
    <t>https://mobile.twitter.com/ANI/status/1245585315944730625</t>
  </si>
  <si>
    <t>Total recovery count in Maharashtra is 41 and total death count is 16.
Update asap</t>
  </si>
  <si>
    <t xml:space="preserve">3 death yesterday </t>
  </si>
  <si>
    <t xml:space="preserve">Delhi meeting </t>
  </si>
  <si>
    <t>https://www.deccanherald.com/national/south/three-covid-19-deaths-30-new-cases-in-telangana-all-attended-nizamuddin-meet-820279.html</t>
  </si>
  <si>
    <t xml:space="preserve">New cases also increased in Telangana </t>
  </si>
  <si>
    <t>Rameswaram</t>
  </si>
  <si>
    <t>https://mobile.twitter.com/ANI/status/1245585711031390211</t>
  </si>
  <si>
    <t>https://twitter.com/BosePratap/status/1243571742418841606</t>
  </si>
  <si>
    <t>https://www.instagram.com/p/B-dwnovnv6B/?igshid=gykw2ax1dtld</t>
  </si>
  <si>
    <t>https://www.indiatoday.in/india/story/breaking-news-live-updates-coronavirus-india-lockdown-covid-19-world-news-us-italy-1662379-2020-04-02</t>
  </si>
  <si>
    <t>Tezu</t>
  </si>
  <si>
    <t>Travelled from Baharain</t>
  </si>
  <si>
    <t>Patient participated at jalsa in Nizamuddin Marqaz</t>
  </si>
  <si>
    <t>https://m.facebook.com/story.php?story_fbid=1171810239656200&amp;id=310938152410084</t>
  </si>
  <si>
    <t>https://twitter.com/sanjayjavin/status/1246085294862086147</t>
  </si>
  <si>
    <t>Local media of Tawang on the basis of IPR sources of the state has posted the news.</t>
  </si>
  <si>
    <t>"Participated in tabligi jammad Congregation at Nizamuddin markaz</t>
  </si>
  <si>
    <t>@pemakhandu twitter northeast news live</t>
  </si>
  <si>
    <t>Mother and wife of an infected person of Bulandshahr has been infected. Total infected in Bulandhshar = 3</t>
  </si>
  <si>
    <t>https://www.google.com/amp/s/m.patrika.com/amp-news/bulandshahr-news/2-more-positive-corona-virus-case-found-in-bulandshahr-5954109/</t>
  </si>
  <si>
    <t>https://twitter.com/kbssidhu1961/status/1246061946882781189</t>
  </si>
  <si>
    <t>Initially a man got infected by coming in contact with owner of Noida based Ceasefire company, now his mother and wife got infected. 
Total no of remaining quarantined family members = 6</t>
  </si>
  <si>
    <t>3 more deaths in Telangana and 1 more in Punjab</t>
  </si>
  <si>
    <t>https://twitter.com/NorbertElekes/status/1245587825946288135?s=19</t>
  </si>
  <si>
    <t>Please use given site for gujarat data</t>
  </si>
  <si>
    <t>https://twitter.com/PTI_News/status/1246097072761081856</t>
  </si>
  <si>
    <t>11 more cases in Bidar. 121 total</t>
  </si>
  <si>
    <t>https://twitter.com/ANI/status/1245585315944730625?s=19</t>
  </si>
  <si>
    <t>https://experience.arcgis.com/experience/8167a61f882a4af4b9098e947dfd589f/</t>
  </si>
  <si>
    <t xml:space="preserve"> Returned from UK.</t>
  </si>
  <si>
    <t>https://odishabytes.com/odishas-2nd-covid-19-patient-test-negative-for-virus-to-be-discharged-from-aiims/</t>
  </si>
  <si>
    <t>Confirmed from 3 news sources and all of them pointed to Twitter reports.</t>
  </si>
  <si>
    <t>2 more tested positive</t>
  </si>
  <si>
    <t>https://twitter.com/ANI/status/1245585711031390211?s=19</t>
  </si>
  <si>
    <t>Case 2 recovery</t>
  </si>
  <si>
    <t>Media health welfare odisha</t>
  </si>
  <si>
    <t xml:space="preserve">One person (85-year-old) from Alwar who had tested positive for #COVID19 has unfortunately died. </t>
  </si>
  <si>
    <t>https://twitter.com/ANI/status/1245583718720237568?s=19</t>
  </si>
  <si>
    <t>Attended tabliqi markez</t>
  </si>
  <si>
    <t>Travelled to Delhi to attend a gathering</t>
  </si>
  <si>
    <t>*11 people are confirmed!*</t>
  </si>
  <si>
    <t>DCSD:9</t>
  </si>
  <si>
    <t>https://twitter.com/timesofindia/status/1245592313654472705?s=19</t>
  </si>
  <si>
    <t>Attended Markaz in Delhi</t>
  </si>
  <si>
    <t>https://twitter.com/maryashakil/status/1245582616822071304?s=19</t>
  </si>
  <si>
    <t>https://www.deccanherald.com/state/karnataka-districts/11-people-who-attended-nizamuddin-congregation-from-bidar-district-test-covid-19-positive-820327.html</t>
  </si>
  <si>
    <t>https://twitter.com/KirenRijiju/status/1245591953971937288?s=19</t>
  </si>
  <si>
    <t>https://twitter.com/PTI_News/status/1245593455763443712?s=19</t>
  </si>
  <si>
    <t>Medo</t>
  </si>
  <si>
    <t>He went to Tablighi jammat event</t>
  </si>
  <si>
    <t>1.https://www.google.com/amp/s/www.indiatoday.in/amp/india/story/coronavirus-live-updates-news-india-positive-cases-nizamuddin-tablighi-jamaat-delhi-covid19-death-toll-italy-us-china-uk-1662383-2020-04-02. 2. https://www.google.com/amp/s/www.firstpost.com/health/coronavirus-outbreak-live-updates-covid-19-india-cases-death-count-delhi-nizamuddin-tablighi-jamaat-markaz-maharashtra-kerala-latest-news-today-8216581.html/amp. 3. https://www.google.com/amp/s/m.businesstoday.in/lite/story/coronavirus-news-india-live-updates-covid-19-cases-delhi-mumbai-kerala-nizamuddin-italy-america-spain-deaths-lockdown/1/399911.html.</t>
  </si>
  <si>
    <t>https://twitter.com/ApnaJammu/status/1245441630309502977?s=20</t>
  </si>
  <si>
    <t>https://m.timesofindia.com/city/hubballi/karnataka-11-people-linked-to-tablighi-meet-test-positive-for-covid-19-in-bidar/amp_articleshow/74943189.cms</t>
  </si>
  <si>
    <t>Death toll at 9</t>
  </si>
  <si>
    <t>https://www.aninews.in/news/national/general-news/11-people-from-bidar-who-attended-tablighi-jamaat-test-positive-for-covid-19-ktaka-health-min20200402112509</t>
  </si>
  <si>
    <t>TEZu</t>
  </si>
  <si>
    <t>Patient travel to Tablighi jammat event ; Delhi</t>
  </si>
  <si>
    <t>https://www.google.com/amp/s/www.firstpost.com/health/coronavirus-outbreak-live-updates-covid-19-india-cases-death-count-delhi-nizamuddin-tablighi-jamaat-markaz-maharashtra-kerala-latest-news-today-8216581.html/amp</t>
  </si>
  <si>
    <t>District -Tezu</t>
  </si>
  <si>
    <t>JAMMU</t>
  </si>
  <si>
    <t>JK Media</t>
  </si>
  <si>
    <t>District wise distribution is wrong, added official sources which have district wise distribution, please update</t>
  </si>
  <si>
    <t>https://news.google.com/articles/CAIiELErwPxiC4Kyy8G7UoBR-5EqGQgEKhAIACoHCAowyo-HCzD-tIUDMLfhlgY?hl=en-IN&amp;gl=IN&amp;ceid=IN%3Aen</t>
  </si>
  <si>
    <t>Student from Scotland</t>
  </si>
  <si>
    <t>Hindustan newspaper</t>
  </si>
  <si>
    <t>23 more cases in delhi</t>
  </si>
  <si>
    <t>https://twitter.com/ANI/status/1245600349282394116?s=19</t>
  </si>
  <si>
    <t>Patient travelled to nepal but her son travelled to uk</t>
  </si>
  <si>
    <t>All patients from Yavatmal have recovered</t>
  </si>
  <si>
    <t>https://www.business-standard.com/article/pti-stories/covid-19-5-discharged-after-recovery-in-nagpur-yavatmal-120032801060_1.html</t>
  </si>
  <si>
    <t>https://twitter.com/sanjayjavin/status/1245539667002281985?s=19</t>
  </si>
  <si>
    <t>3 recovered</t>
  </si>
  <si>
    <t>https://twitter.com/ANI/status/1245606367341101056?s=19</t>
  </si>
  <si>
    <t>https://lalluram.com/chhattisgarh-aiims-corona-positive-patient-discharge/</t>
  </si>
  <si>
    <t>The news about discharge of patient after fully recovery from aiims raipur has been shared by CM of chhattisgarh on his twitter account.</t>
  </si>
  <si>
    <t>The old man from nayagaon in Chandigarh who was undiagnosed and remained in common ward died. How many times to tell you. Plz see the news and update. And one more Pt, name Payal who is a doctor from UK recovered and went home. Update correctly please</t>
  </si>
  <si>
    <t>Pgi news</t>
  </si>
  <si>
    <t>@ilovesiliguri</t>
  </si>
  <si>
    <t xml:space="preserve">Total cases reported in Karnataka are 121 as of today </t>
  </si>
  <si>
    <t>BMC worker test positive</t>
  </si>
  <si>
    <t>11 patients tested positive who recently visited the jamaath event in Delhi.</t>
  </si>
  <si>
    <t>Confirmation via several news channels across Karnataka</t>
  </si>
  <si>
    <t>Mumbai(Dharavi)</t>
  </si>
  <si>
    <t>Sanitation worker from Worli posted in Dharavi</t>
  </si>
  <si>
    <t>patient attend Nizamuddin</t>
  </si>
  <si>
    <t>https://twitter.com/maryashakil/status/1245587640214142977        confirmed by ICMR</t>
  </si>
  <si>
    <t>https://www.aninews.in/news/national/general-news/11-people-from-bidar-who-attended-tablighi-jamaat-test-positive-for-covid-19-ktaka-health-min20200402112509/</t>
  </si>
  <si>
    <t>GOLAGHAT</t>
  </si>
  <si>
    <t>https://twitter.com/tnec_IN/status/1245392916958281728</t>
  </si>
  <si>
    <t>Jorhat,Assam has 0 positive cases those 8 positive cases are from GOLAGHAT distric , please update data asap</t>
  </si>
  <si>
    <t>Sandesh News, Gujarat</t>
  </si>
  <si>
    <t>Kolkata ,nayabaad</t>
  </si>
  <si>
    <t xml:space="preserve">Probably attended marriage party </t>
  </si>
  <si>
    <t>TV ,all Bengali TV,he died on 01.04.20 ,seventh death (unofficial ) in WB</t>
  </si>
  <si>
    <t xml:space="preserve">He was suffering from other ailments apart from corona </t>
  </si>
  <si>
    <t>Lilong, Thoubal District</t>
  </si>
  <si>
    <t>Tablighi Jamaat</t>
  </si>
  <si>
    <t>Regional institute of medical sciences</t>
  </si>
  <si>
    <t>Confirm on 1/4/2020 but announced on 2/4/2020. Currently hospitalized on RIMS , Imphal</t>
  </si>
  <si>
    <t xml:space="preserve">Not known but he died and it was flashed on TV.....Bhilwara ,corona patient </t>
  </si>
  <si>
    <t xml:space="preserve">TV </t>
  </si>
  <si>
    <t>He was suffering from corona according to TV</t>
  </si>
  <si>
    <t>Tweet by cm of chhattisgarh</t>
  </si>
  <si>
    <t>No details of travel</t>
  </si>
  <si>
    <t>https://www.news18.com/news/india/haryana-records-first-coronavirus-death-67-year-old-man-from-ambala-2561281.html</t>
  </si>
  <si>
    <t>Person belongs to Timber market Ambala Cantt. Was referred to PGI Chandigarh on 31st March and died on 1st April night before test reports. Coronavirus confirmed post death.</t>
  </si>
  <si>
    <t>Confirmed positive and dead in same bulletin</t>
  </si>
  <si>
    <t>https://twitter.com/ABPNews/status/1245620828311400449?s=19</t>
  </si>
  <si>
    <t>97 tablagis tested positive</t>
  </si>
  <si>
    <t>Health Societ Bihar</t>
  </si>
  <si>
    <t>2 person in Bihar have recovered and went home</t>
  </si>
  <si>
    <t>worldometers.info/coronavirus</t>
  </si>
  <si>
    <t xml:space="preserve">Attended Delhi Religious Conference	</t>
  </si>
  <si>
    <t>https://twitter.com/ANI/status/1245585315944730625</t>
  </si>
  <si>
    <t xml:space="preserve">Rameswaram </t>
  </si>
  <si>
    <t>https://twitter.com/ANI/status/1245585711031390211</t>
  </si>
  <si>
    <t>Travel History To Srilanka</t>
  </si>
  <si>
    <t>https://twitter.com/NEWS9TWEETS/status/1245587044954333187?s=19</t>
  </si>
  <si>
    <t>4 Member's Of His Family Also Tested Positive</t>
  </si>
  <si>
    <t>https://twitter.com/ANI/status/1245633445759340549</t>
  </si>
  <si>
    <t>Delhi conference</t>
  </si>
  <si>
    <t>Ramanadhapuram dist collector</t>
  </si>
  <si>
    <t>https://twitter.com/ANI/status/1245583718720237568</t>
  </si>
  <si>
    <t xml:space="preserve">Attended Nizamuddin event </t>
  </si>
  <si>
    <t>https://www.newindianexpress.com/states/karnataka/2020/apr/02/11-people-in-karnatakas-bidar-who-returned-from-nizamuddin-markaz-test-positive-for-coronavirus-2124707.html</t>
  </si>
  <si>
    <t>11 patients detected positive</t>
  </si>
  <si>
    <t>https://twitter.com/PTI_News/status/1245593455763443712</t>
  </si>
  <si>
    <t>Ramanadhapuram</t>
  </si>
  <si>
    <t>https://www.business-standard.com/article/news-ani/2-test-positive-for-covid-19-in-rameswaram-were-present-at-tablighi-jamaat-gathering-120040200476_1.html</t>
  </si>
  <si>
    <t>andhrapradesh govt website</t>
  </si>
  <si>
    <t>https://www.google.com/amp/s/www.thestatesman.com/india/haryana-records-1st-coronavirus-death-indias-50th-12-fatalities-24-hours-1502872784.html/amp</t>
  </si>
  <si>
    <t>Kindly add distt wise info of people who are recovering/death if it is possible.</t>
  </si>
  <si>
    <t>https://bit.ly/341C3yS</t>
  </si>
  <si>
    <t>total death count is 9 as mentioned in the tweet.</t>
  </si>
  <si>
    <t>Hindustan news paper</t>
  </si>
  <si>
    <t xml:space="preserve">He is from north goa. Came in contact with one of three previous patient. </t>
  </si>
  <si>
    <t>Lokmat news paper. And prudent media. Local news media .</t>
  </si>
  <si>
    <t>Plz change it from unkown to north goa</t>
  </si>
  <si>
    <t>Patient tested positive and died making count in alwar 2. Correct it</t>
  </si>
  <si>
    <t>https://www.google.com/amp/s/www.bhaskar.com/amp/local/rajasthan/jaipur/news/jaipur-coronavirus-lockdown-live-rajasthan-jaipur-kota-udaipur-ajmer-alwar-jodhpur-sikar-covid-19-cases-latest-news-and-update-127094210.html</t>
  </si>
  <si>
    <t>Update alwar count 2</t>
  </si>
  <si>
    <t>Twitter official handle</t>
  </si>
  <si>
    <t>14 positive case in Karnataka</t>
  </si>
  <si>
    <t>Bangar Hospital Patient</t>
  </si>
  <si>
    <t>https://www.amarujala.com/rajasthan/coronavirus-second-positive-patient-died-in-bhilwara-number-of-infected-patients-reached-45</t>
  </si>
  <si>
    <t>https://m.lokmat.com/jalgaon/coronavirus-another-corona-positive-patient-jalgaon-hrb/</t>
  </si>
  <si>
    <t>I think this Source wil help you to reconcile the data as per official records. The soure contains data till district level. If required i can also help in this activity.</t>
  </si>
  <si>
    <t xml:space="preserve">Ahmednagar </t>
  </si>
  <si>
    <t>Come from Nizamuddin Markaz</t>
  </si>
  <si>
    <t>https://Economictimes.indiatimes.com</t>
  </si>
  <si>
    <t>https://EconomicTimes.indiatimes.com</t>
  </si>
  <si>
    <t>Govt. Base Hospital, Kotdwar</t>
  </si>
  <si>
    <t>http://epaperlokmat.in/main-editions/Jalgaon%20Main/2020-04-02/1#Article/LOK_JLLK_20200402_1_15/103.2px</t>
  </si>
  <si>
    <t>paramakodi, ramanathapuram</t>
  </si>
  <si>
    <t>From delhi nizammuddin mazeed</t>
  </si>
  <si>
    <t>news channel</t>
  </si>
  <si>
    <t>Confirm 37, deceased 3. cured 3</t>
  </si>
  <si>
    <t>Guests from USA were staying at his house since March 3
Read more at:
http://timesofindia.indiatimes.com/articleshow/74941576.cms</t>
  </si>
  <si>
    <t>https://www.hindustantimes.com/cities/bhai-nirmal-singh-passes-away-day-after-testing-positive-for-covid-19/story-jQUzjUCcp6VzKLU9W5riVN.html</t>
  </si>
  <si>
    <t>https://www.moneycontrol.com/news/india/coronavirus-news-india-live-updates-covid-19-pandemic-maharashtra-kerala-new-positive-cases-statewise-tally-lockdown-news-5098001.html</t>
  </si>
  <si>
    <t>https://www.google.com/amp/s/www.bhaskar.com/amp/local/rajasthan/udaipur/news/bhilwara-coronavirus-covid-19-cases-death-toll-latest-news-and-updates-127094344.html</t>
  </si>
  <si>
    <t xml:space="preserve">PLEASE CORRECT THIS INFORMATION ON PORTAL RELATED TO RAJASTHAN BHILWARA
26 CONFIRMED CASES </t>
  </si>
  <si>
    <t>This is for correction in unknown patients. Out of 4 new cases, 3 are from palwal,1 is from rohtak. Pls update.</t>
  </si>
  <si>
    <t xml:space="preserve">Patient has travel history to delhi </t>
  </si>
  <si>
    <t>https://publictv.in/bidar-corona-11-positive-case-lockdown/amp</t>
  </si>
  <si>
    <t>Total 11 positive case with one death case in the bidar district</t>
  </si>
  <si>
    <t xml:space="preserve">Padma Shri awardee with travel history of Abroad </t>
  </si>
  <si>
    <t>https://twitter.com/kbssidhu1961/status/1245523662611992576</t>
  </si>
  <si>
    <t>He was tested positive to Covid-19 on 1st April 2020. https://www.tribuneindia.com/news/punjab/padma-shri-awardee-nirmal-singh-tests-positive-for-covid-19-64165</t>
  </si>
  <si>
    <t>Medical Superintendent of AIIMS</t>
  </si>
  <si>
    <t>News TV9 kannada</t>
  </si>
  <si>
    <t>After patient 2015 it should be 2 April date. I think data captured wrong date automatically</t>
  </si>
  <si>
    <t>Ani twitter handle</t>
  </si>
  <si>
    <t xml:space="preserve">
Wrong and less number reported of today</t>
  </si>
  <si>
    <t>https://www.tribuneindia.com/news/haryana/66-year-old-from-ambala-is-haryanas-first-case-of-coronavirus-death-64567</t>
  </si>
  <si>
    <t>News confirmed with multiple news blog</t>
  </si>
  <si>
    <t>Was admitted at a private hospital</t>
  </si>
  <si>
    <t>https://www.bhaskar.com/local/mp/bhopal/news/coronavirus-outbreak-live-corona-virus-cases-in-mp-ujjain-gwalior-shivpuri-covid-19-cases-death-toll-latest-news-and-updates-127094216.html</t>
  </si>
  <si>
    <t>Death toll now at 8. 2 deaths in Indore today</t>
  </si>
  <si>
    <t>Khardah</t>
  </si>
  <si>
    <t>https://twitter.com/aditya0912/status/1245665764427706370?s=19</t>
  </si>
  <si>
    <t>MP district wise latest figures</t>
  </si>
  <si>
    <t>Jurhera,Bharatpur</t>
  </si>
  <si>
    <t>Attended Nasrudeen Jamat</t>
  </si>
  <si>
    <t>On Tv (Zee Rajasthan)</t>
  </si>
  <si>
    <t>I Have Patient's Medical Report</t>
  </si>
  <si>
    <t xml:space="preserve">All 11 cases starting from patient number 2103 to 2113 belong to Bidar district of Karnataka. Currently district is marked as unknown in the portal </t>
  </si>
  <si>
    <t>121 positive cases in uttar pradesh</t>
  </si>
  <si>
    <t>https://twitter.com/ANINewsUP/status/1245669255510519808?s=19</t>
  </si>
  <si>
    <t>5 from jammu and 3 from kashmir</t>
  </si>
  <si>
    <t>https://twitter.com/diprjk/status/1245667080038318081?s=20</t>
  </si>
  <si>
    <t>8 new cases today</t>
  </si>
  <si>
    <t>Crpf doctor</t>
  </si>
  <si>
    <t xml:space="preserve"> https://twitter.com/PTI_News/status/1245671224128073730?s=19</t>
  </si>
  <si>
    <t>returned from Hajj</t>
  </si>
  <si>
    <t>https://www.devdiscourse.com/article/health/982157-puducherrys-first-covid-19-patient-recovers-to-be-discharged</t>
  </si>
  <si>
    <t xml:space="preserve">Recovered now. </t>
  </si>
  <si>
    <t xml:space="preserve">CRPF chief medical officer </t>
  </si>
  <si>
    <t xml:space="preserve">Ani reported 70 cases in jammu and Kashmir </t>
  </si>
  <si>
    <t>https://mobile.twitter.com/ArogyaAndhra/status/1245672975895916544</t>
  </si>
  <si>
    <t>https://twitter.com/kansalrohit69/status/1245671871665733632?s=19</t>
  </si>
  <si>
    <t>8 new cases</t>
  </si>
  <si>
    <t>https://twitter.com/IamSumanDe/status/1245670184846684167?s=09</t>
  </si>
  <si>
    <t>WB has reported 53 total number of cases. Reports had been kept a secret by the government. Out of 53, 3 have recovered! Update quick.</t>
  </si>
  <si>
    <t>16 New Confirmed cases,Total Stands at 53. 7 Total Deaths and 3 Recovered . Active 43</t>
  </si>
  <si>
    <t>https://youtu.be/1r2w-b5laYo via WB press release</t>
  </si>
  <si>
    <t>Total number of infected cases in West Bengal is 53.</t>
  </si>
  <si>
    <t>Arvind Kejriwal press Statement</t>
  </si>
  <si>
    <t>Delhi cases now total 219</t>
  </si>
  <si>
    <t>https://twitter.com/ANI/status/1245676815793831936?s=20</t>
  </si>
  <si>
    <t>Total 213 cases now in delhi</t>
  </si>
  <si>
    <t>https://twitter.com/PTI_News/status/1245676761297244161?s=19</t>
  </si>
  <si>
    <t>There are 208 COVID- 19 patients in Delhi from which 108 patients were evacuated from Nizamuddin Markaz. Two people who had attended Nizamuddin Markaz have died due to coronavirus today.</t>
  </si>
  <si>
    <t>Total number of Delhi patients 219</t>
  </si>
  <si>
    <t>https://twitter.com/ani/status/1245676815793831936?s=21</t>
  </si>
  <si>
    <t>3 new cases tested positive in andhra pradesh. Total 135</t>
  </si>
  <si>
    <t>https://www.youtube.com/watch?v=ChIypgfHu84</t>
  </si>
  <si>
    <t>https://twitter.com/thefirstindia/status/1245679869880610823?s=19</t>
  </si>
  <si>
    <t>CM press briefing</t>
  </si>
  <si>
    <t xml:space="preserve">Tableeg event </t>
  </si>
  <si>
    <t xml:space="preserve">No apparent travel history </t>
  </si>
  <si>
    <t>https://www.google.com/amp/s/www.amarujala.com/amp/chandigarh/coronavirus-in-haryana-latest-update-in-hindi-death-and-positive-case</t>
  </si>
  <si>
    <t>Patient tested positive at midnight on 01/04/2020 and passed away soon after.</t>
  </si>
  <si>
    <t>Till now, there are 219 #COVID19 cases in the city including 108 people from Markaz Nizamuddin; Total 4 deaths including 2 people from Markaz Nizamuddin: Delhi CM Arvind Kejriwal</t>
  </si>
  <si>
    <t>https://twitter.com/i/broadcasts/1jMJgQoyvQYKL</t>
  </si>
  <si>
    <t>There are total 219 corona positive cases in Delhi, 51 foreigners, 108 Indians linked to Nizamuddin Markaz Conferernce, 4 have died : CM Arvind Kejriwal</t>
  </si>
  <si>
    <t>https://youtu.be/oKM9-XKMCkw</t>
  </si>
  <si>
    <t>219 cases</t>
  </si>
  <si>
    <t>https://twitter.com/ANI/status/1245676815793831936?s=19</t>
  </si>
  <si>
    <t>https://www.anandabazar.com/state/coronavirus-in-bengal-total-positive-cases-in-west-bengal-are-rising-dgtl-1.1130743?ref=home-pq-stry-large-image-1</t>
  </si>
  <si>
    <t>Confirmed cases : 53 , Death : 7 (Official source)</t>
  </si>
  <si>
    <t>Total 219 cases in delhi by Ani twitter</t>
  </si>
  <si>
    <t>Total infected in west bengal = 53 Total dead =7</t>
  </si>
  <si>
    <t>Patient travelled from Indore to Udaipur</t>
  </si>
  <si>
    <t xml:space="preserve">Patient was in self isolation. </t>
  </si>
  <si>
    <t>Jammu and Srinagar</t>
  </si>
  <si>
    <t>8 positive cases today... 3 from Jammu, 2 from udhampur and 3 from Kashmir</t>
  </si>
  <si>
    <t>Rohit kansal twitter</t>
  </si>
  <si>
    <t>L</t>
  </si>
  <si>
    <t>3 more positive cases in Andhra Pradesh</t>
  </si>
  <si>
    <t xml:space="preserve">News Media </t>
  </si>
  <si>
    <t>16 new cases have been confirmed in WB ...today. 53. From 37 yesterday. As being broadcasted in local news media.</t>
  </si>
  <si>
    <t>West Bengal confirmed cases are 53. Death related to covid-19 are 7.</t>
  </si>
  <si>
    <t xml:space="preserve">ABP ANANDA NEWS, State medical board declaration </t>
  </si>
  <si>
    <t>Total cases 416</t>
  </si>
  <si>
    <t>https://twitter.com/ani/status/1245693514500804609?s=21</t>
  </si>
  <si>
    <t xml:space="preserve">Cm press meet </t>
  </si>
  <si>
    <t>https://www.manoramaonline.com/news/latest-news/2020/04/02/cm-pinarayi-vijayan-press-meet.html</t>
  </si>
  <si>
    <t>https://www.wbhealth.gov.in/pages/corona/bulletin      https://zeenews.india.com/bengali/kolkata/corona-update-total-7-dead-in-bengal-infected-53_</t>
  </si>
  <si>
    <t>https://twitter.com/news7tamil</t>
  </si>
  <si>
    <t>https://zeenews.india.com/bengali/kolkata/corona-update-total-7-dead-in-bengal-infected-53_</t>
  </si>
  <si>
    <t>https://www.google.com/amp/s/www.bhaskar.com/amp/local/rajasthan/jaipur/news/jaipur-coronavirus-outbreak-live-corona-virus-cases-in-rajasthan-bhilwara-jhunjhunu-kota-udaipur-ajmer-alwar-sikar-jodhpur-covid-19-cases-death-toll-latest-news-and-updates-127094244.html</t>
  </si>
  <si>
    <t>https://twitter.com/sanjayjavin/status/1246100321115357187</t>
  </si>
  <si>
    <t>https://twitter.com/PTI_News/status/1246102107083534337</t>
  </si>
  <si>
    <t>Government of West Bengal announcement on TV</t>
  </si>
  <si>
    <t>Kindly update the news on West Bengal.
Total confirmed cases: 53, Total death: 7, Total cured: 3</t>
  </si>
  <si>
    <t xml:space="preserve">Sangareddy </t>
  </si>
  <si>
    <t xml:space="preserve">MNR Hospital Doxtors </t>
  </si>
  <si>
    <t>Tabliki jamar patient from france</t>
  </si>
  <si>
    <t>https://twitter.com/InfoAhmednagar</t>
  </si>
  <si>
    <t>https://twitter.com/ANI/status/1246101940582461440</t>
  </si>
  <si>
    <t>ZEE 24 TAS</t>
  </si>
  <si>
    <t xml:space="preserve">Please update the number of patients in Maharashtra state </t>
  </si>
  <si>
    <t>Tabliki jamar patient from ovary coast</t>
  </si>
  <si>
    <t>Zee 24 tas</t>
  </si>
  <si>
    <t xml:space="preserve">Please update the number of confirmed cases in Maharashtra </t>
  </si>
  <si>
    <t>Attended tabliki jamat 1</t>
  </si>
  <si>
    <t>AHMEDNAGAR</t>
  </si>
  <si>
    <t>Attended tabliki jamat..2</t>
  </si>
  <si>
    <t>Attended tabliki jamat 3</t>
  </si>
  <si>
    <t>Tabliki jamat 4 out of 6</t>
  </si>
  <si>
    <t xml:space="preserve">West Bengal whole </t>
  </si>
  <si>
    <t>According to West Bengal govt ,special committee ,total number of corona patients in WB is 53 and 7 patients have died in the state till now ....please update the info .....</t>
  </si>
  <si>
    <t>All TV channels ,ABP Ananda ,24 ghonta,</t>
  </si>
  <si>
    <t>Update the info ...you are very slow ...</t>
  </si>
  <si>
    <t>Abp ananda.......messge from chief secretary of govt of west bengal</t>
  </si>
  <si>
    <t>The effected person for covid 19 positive case....53 no.s......recovered..9 no.s..........death 07 no.s
Please change the data...so that everyone person of the country helpful
Please change</t>
  </si>
  <si>
    <t>https://www.kolkata24x7.com/corona-death-toll-in-bengal-7/</t>
  </si>
  <si>
    <t>19 deaths so far</t>
  </si>
  <si>
    <t>https://twitter.com/ANI/status/1245693514500804609?s=19</t>
  </si>
  <si>
    <t>Update asap</t>
  </si>
  <si>
    <t>https://twitter.com/xpressandhra/status/1245700377674043393?s=19</t>
  </si>
  <si>
    <t>Travelled from indore with family</t>
  </si>
  <si>
    <t>Local news channels have confirmed the case</t>
  </si>
  <si>
    <t>8 more cases</t>
  </si>
  <si>
    <t>Media Bulletin</t>
  </si>
  <si>
    <t>https://twitter.com/ArogyaAndhra/status/1245702400683331585?s=19</t>
  </si>
  <si>
    <t>https://www.thehindu.com/news/national/other-states/covid-19-8-more-test-positive-in-jk-one-in-ladakh/article31239538.ece</t>
  </si>
  <si>
    <t>No travel history came in contact with P327 from Dum Dum</t>
  </si>
  <si>
    <t>https://www.m.indiablooms.com/health-details/H/5810/west-bengal-reports-another-death-due-to-covid-19.html</t>
  </si>
  <si>
    <t>Alternative link: from Anandabazar Patrika Bengali below:
https://www.anandabazar.com/state/coronavirus-in-india-covid-19-elderly-patient-from-nayabad-died-in-hospital-dgtl-1.1130362</t>
  </si>
  <si>
    <t>https://twitter.com/ArogyaAndhra/status/1246126340329230336</t>
  </si>
  <si>
    <t xml:space="preserve">Total 143. </t>
  </si>
  <si>
    <t>AP Health Depart</t>
  </si>
  <si>
    <t>Direct contact of NRI couple tested positive earlier</t>
  </si>
  <si>
    <t>https://twitter.com/ANI/status/1245702900334108672?s=19</t>
  </si>
  <si>
    <t>https://www.deshdoot.com/death-of-corona-positive-patient/</t>
  </si>
  <si>
    <t>https://m.facebook.com/story.php?story_fbid=1650468595101735&amp;id=143038875844722</t>
  </si>
  <si>
    <t>twitter.com/ArogyaAndhra/status/1245702400683331585</t>
  </si>
  <si>
    <t>Please update Andhra Pradesh cases district wise. The above given link is AP govt official twitter handle. So please update district wise</t>
  </si>
  <si>
    <t xml:space="preserve"> https://jionewsapi.media.jio.com/s/1/apis?d=NyZpZD0xMTY0NjMy</t>
  </si>
  <si>
    <t>Total number of people died is 7 now in WB</t>
  </si>
  <si>
    <t>https://www.google.co.in/amp/s/www.bhaskar.com/amp/local/mp/bhopal/news/coronavirus-outbreak-live-corona-virus-cases-in-mp-ujjain-gwalior-shivpuri-covid-19-cases-death-toll-latest-news-and-updates-127094216.html</t>
  </si>
  <si>
    <t xml:space="preserve">Total case 75. Please update accurately </t>
  </si>
  <si>
    <t>Kolkata (nayabad)</t>
  </si>
  <si>
    <t xml:space="preserve">He attended a marriage party ..it is the 7th death in West Bengal ....Till now 7 patients have died (not 6)....confusing data released by the Govt ....verify from all TV channels </t>
  </si>
  <si>
    <t>ABP Ananda ,24 ghonta ,news time ,news18 Bangla etc....</t>
  </si>
  <si>
    <t>7 people have died in West Bengal ...not 6 ..change the data ....in Rajasthan ,Bhilwara 1 corona patient died few days ago ...verify the data ...Rajasthan reported 1 death till now not 0</t>
  </si>
  <si>
    <t>Total positive cases in Haryana is 35; Out of 35 cases,10 in Gurugram, 6-Faridabad,4-Palwal,3-Sirsa,3-Ambala,2-Panchkula&amp;1 each in Hisar,Sonipat&amp; Rohtak. Out of which,9 patients of Gurugram,2 patients from Panipat</t>
  </si>
  <si>
    <t>https://twitter.com/ANI/status/1245710253301194752?s=19</t>
  </si>
  <si>
    <t>Hazaribag</t>
  </si>
  <si>
    <t>Came from Kolkata</t>
  </si>
  <si>
    <t>Media sources</t>
  </si>
  <si>
    <t xml:space="preserve">Travelled to hazaribagh after attending wedding function at Kolkata, Asymptomatic for 10 days. </t>
  </si>
  <si>
    <t>https://twitter.com/ZeeBiharNews/status/1245709031127175175?s=19</t>
  </si>
  <si>
    <t>Confirm</t>
  </si>
  <si>
    <t>Hydrabad</t>
  </si>
  <si>
    <t>WWE.MOHFW.GOV.IN</t>
  </si>
  <si>
    <t>https://twitter.com/PTI_News/status/1245708810297040902?s=19</t>
  </si>
  <si>
    <t>2 from Morena</t>
  </si>
  <si>
    <t>Rajasthan patrika</t>
  </si>
  <si>
    <t xml:space="preserve">Alwar </t>
  </si>
  <si>
    <t>return from kolkata ( for attending weeding )</t>
  </si>
  <si>
    <t>news 11 bharat ( local news of jharlhand)</t>
  </si>
  <si>
    <t>RIMS has confirmed that too.</t>
  </si>
  <si>
    <t xml:space="preserve">Visited kolkata for a marriage </t>
  </si>
  <si>
    <t>https://www.prabhatkhabar.com/state/jharkhand/ranchi/cronavirus-lockdown-jharkhand-live-ranchi-police-fell-sluggish-within-a-day</t>
  </si>
  <si>
    <t>Patients travelled to Tableegi Jamat Delhi.</t>
  </si>
  <si>
    <t>https://twitter.com/ShimlaTimes/status/1245712238884737024?s=19</t>
  </si>
  <si>
    <t>Sangamner</t>
  </si>
  <si>
    <t xml:space="preserve">Local Press Release. 3 day complete shutdown from tomorrow. Can share the image. </t>
  </si>
  <si>
    <t xml:space="preserve">I can share the press release image, don't know how to share. </t>
  </si>
  <si>
    <t>https://twitter.com/ANI/status/1245715113883009025?s=19</t>
  </si>
  <si>
    <t>સુરતમાં ત્રીજો પોઝિટિવ દર્દી સાજો થતા રજા અપાઈ, કહ્યું, હું જીતી ગયો કોરોના હારી ગયો https://jccu2.app.goo.gl/sKVfLaEGGgoo4bidA</t>
  </si>
  <si>
    <t>A man from Hazaribagh has tested positive for Corona virus. He was working in Asansol, West Bengal and had returned recently. He has been put in quarantine. Total number of COVID19 positive cases in the state is 2: Jharkhand Health Secy Nitin Madan Kulkarni</t>
  </si>
  <si>
    <t>https://gujarati.abplive.com/</t>
  </si>
  <si>
    <t>https://twitter.com/VtvGujarati/status/1245715508055302146?s=09</t>
  </si>
  <si>
    <t xml:space="preserve">Previously there were 87 Positive cases in Gujarat and plus 1 positive case in Bhavnagar in Gujarat now there are 88 total cases. </t>
  </si>
  <si>
    <t>https://www.indiatoday.in/lifestyle/people/story/bhai-nirmal-singh-khalsa-a-creative-priestly-singer-1662542-2020-04-02</t>
  </si>
  <si>
    <t>https://twitter.com/TOIAhmedabad/status/1245715949019226113?s=19</t>
  </si>
  <si>
    <t>News local</t>
  </si>
  <si>
    <t>Patient from Nuzamuddin Delhi</t>
  </si>
  <si>
    <t>Four patients report still pending</t>
  </si>
  <si>
    <t>GYA</t>
  </si>
  <si>
    <t>https://twitter.com/news24tvchannel/status/1245714350305730560?s=19</t>
  </si>
  <si>
    <t>https://m.facebook.com/story.php?story_fbid=273295590350611&amp;id=633986643451626&amp;sfnsn=wiwspwa&amp;extid=cmnOroPligz9gkmi&amp;d=w&amp;vh=e</t>
  </si>
  <si>
    <t>Relative of Dubai-returned couple</t>
  </si>
  <si>
    <t>https://twitter.com/ANI/status/1246206104129933315?s=09</t>
  </si>
  <si>
    <t>Nizamuddin Delhi</t>
  </si>
  <si>
    <t>https://www.business-standard.com/article/pti-stories/covid-19-three-more-test-positive-in-himachal-pradesh-total-now-6-120040201327_1.html</t>
  </si>
  <si>
    <t>Thane Muncipal Corporation</t>
  </si>
  <si>
    <t>The total positive is 13 in Thane as on 2nd April 2020</t>
  </si>
  <si>
    <t>https://twitter.com/ANI/status/1245717391356694530?s=19</t>
  </si>
  <si>
    <t>https://divyamarathi.bhaskar.com/news/aurangabad-reports-two-coroners-affected-two-from-delhi-and-pune-reported-positive-127094661.html</t>
  </si>
  <si>
    <t>https://economictimes.indiatimes.com/news/politics-and-nation/padma-shri-awardee-bhai-nirmal-singh-khalsa-dies-of-cardiac-arrest-after-testing-positive-for-coronavirus/articleshow/74945307.cms</t>
  </si>
  <si>
    <t>Traveled from Pune</t>
  </si>
  <si>
    <t xml:space="preserve">2 cases found </t>
  </si>
  <si>
    <t>No Travel History contacted the virus from P327 from Dum Dum.
Patient was treated at Peerless Hospital Kolkata.
Patient had co-morbid conditions</t>
  </si>
  <si>
    <t>https://www.anandabazar.com/state/coronavirus-in-india-covid-19-elderly-patient-from-nayabad-died-in-hospital-dgtl-1.1130362</t>
  </si>
  <si>
    <t xml:space="preserve">Other Links:
https://www.deccanherald.com/national/east-and-northeast/four-die-of-covid-19-in-bengal-in-24-hours-total-death-toll-7-820540.html
https://timesofindia.indiatimes.com/india/bengal-death-toll-rises-to-seven-covid-19-cases-cross-50/articleshow/74952568.cms
https://eisamay.indiatimes.com/west-bengal-news/kolkata-news/coronavirus-update-bengal-elderly-patient-from-nayabad-area-in-kolkata-died-death-toll-rises-to-four-in-west-bengal/articleshow/74935907.cms
https://indiablooms.com/health-details/H/5810/west-bengal-reports-another-death-due-to-covid-19.html
</t>
  </si>
  <si>
    <t>Returned from West Bengal attending a wedding caremony</t>
  </si>
  <si>
    <t>Husband is Corona Positive</t>
  </si>
  <si>
    <t>News 18 Bihar Jharkhand</t>
  </si>
  <si>
    <t>Jamat</t>
  </si>
  <si>
    <t>Evacuees from Iran</t>
  </si>
  <si>
    <t>https://www.facebook.com/DivyaHimachalTV/videos/704478020320213/?sfnsn=wiwspwa&amp;extid=8FVK8gT9H9RPCGLq&amp;d=w&amp;vh=e</t>
  </si>
  <si>
    <t>Patient travelled from kolkata</t>
  </si>
  <si>
    <t>Rims hospital ranchi</t>
  </si>
  <si>
    <t>Attended Delhi Nizammudin event</t>
  </si>
  <si>
    <t>https://himachalwatcher.com/2020/04/02/covid-19-himachal-three-more-test-positive-had-returned-from-tablighi-jamaat/?fbclid=IwAR0vvpXSlf5ujok27xHWkaYnmj5v9bFciADaki-C9BzTUE3aFmWkH3eV7mc</t>
  </si>
  <si>
    <t>3 People Found Positive</t>
  </si>
  <si>
    <t>Nizamudin</t>
  </si>
  <si>
    <t>A resident doctor of the Physiology Department of All India Institute Of Medical Science (AIIMS), Delhi has tested positive for #COVID19. He is admitted to the new private ward for further evaluation and multiple testing. His family will also be screened: AIIMS Sources</t>
  </si>
  <si>
    <t>All three attended tab Tabligi Jamat at delhi after that were hiding in mosque at Una District of H.P., were found positive today and presently shifted to Tanda Medical College,Distt Kangra,H.P.</t>
  </si>
  <si>
    <t>https://amarujala.com/amp/shimla</t>
  </si>
  <si>
    <t>Delhi nizamudin</t>
  </si>
  <si>
    <t>DC Una press statment</t>
  </si>
  <si>
    <t>Gujcocid19.gujarat.gov.in</t>
  </si>
  <si>
    <t>Wife of Surya Nagar Patient, ID Unknown</t>
  </si>
  <si>
    <t>https://twitter.com/HFWOdisha/status/1246131083839561728</t>
  </si>
  <si>
    <t>https://twitter.com/tv9gujarati/status/1245734787404292103?s=19</t>
  </si>
  <si>
    <t>Daughter of Surya Nagar Patient, ID Unknown</t>
  </si>
  <si>
    <t>Chowkham</t>
  </si>
  <si>
    <t>Travelled to Delhi Religious Conference</t>
  </si>
  <si>
    <t>https://twitter.com/PemaKhanduBJP/status/1245662936997056515</t>
  </si>
  <si>
    <t>Tenant of Surya Nagar Patient, ID Unknown</t>
  </si>
  <si>
    <t>AIIMS bulletin</t>
  </si>
  <si>
    <t xml:space="preserve">Udaipur </t>
  </si>
  <si>
    <t>https://m.patrika.com/amp-news/udaipur-news/coronavirus-positive-case-in-udaipur-curfew-in-ambamata-area-5960147/</t>
  </si>
  <si>
    <t>Karnataka 124</t>
  </si>
  <si>
    <t>https://twitter.com/ANI/status/1245737528574918657?s=19</t>
  </si>
  <si>
    <t xml:space="preserve">Nizamuddin </t>
  </si>
  <si>
    <t>https://www.thehindu.com/news/national/covid-19-three-more-test-positive-in-himachal-pradesh-total-now-6/article31239304.ece</t>
  </si>
  <si>
    <t>Total 124 cases, 11 discharged and 110 active</t>
  </si>
  <si>
    <t>https://twitter.com/rakeshprakash1/status/1245734884800225281?s=19</t>
  </si>
  <si>
    <t>Asap update</t>
  </si>
  <si>
    <t>https://www.facebook.com/143038875844722/posts/1650582381757023/</t>
  </si>
  <si>
    <t>https://www.livemint.com/news/india/covid-19-ap-records-21-new-cases-telangana-reports-30-11585811826201.html</t>
  </si>
  <si>
    <t>Telangana Count at 129</t>
  </si>
  <si>
    <t>West Bengal Covid19 Report 2nd April</t>
  </si>
  <si>
    <t>una</t>
  </si>
  <si>
    <t>https://www.amarujala.com/shimla/three-new-cases-of-coronavirus-reported-in-himachal-pradesh</t>
  </si>
  <si>
    <t>Local Patient Gujarat</t>
  </si>
  <si>
    <t>https://www.divyabhaskar.co.in/local/gujarat/ahmedabad/news/corona-live-update-gujarat-2nd-april-127094011.html?ref=ht</t>
  </si>
  <si>
    <t>Karnataka 124 cases</t>
  </si>
  <si>
    <t>https://twitter.com/ANI/status/1245737528574918657?s=20</t>
  </si>
  <si>
    <t>https://twitter.com/rakeshprakash1/status/1245734884800225281?s=20</t>
  </si>
  <si>
    <t>West Bengal Death toll 7 reported officially</t>
  </si>
  <si>
    <t>https://timesofindia.indiatimes.com/india/bengal-death-toll-rises-to-seven-covid-19-cases-cross-50/articleshow/74952568.cms</t>
  </si>
  <si>
    <t>Surat:-(2), Rajkot:-(1)</t>
  </si>
  <si>
    <t>Corona Positive Recovered</t>
  </si>
  <si>
    <t>https://twitter.com/BangaloreMirror/status/1245735414570209285?s=19</t>
  </si>
  <si>
    <t>124 total cases</t>
  </si>
  <si>
    <t>https://twitter.com/BangaloreMirror/status/1245735414570209285?s=20</t>
  </si>
  <si>
    <t>https://twitter.com/ANI/status/1246137047678701568</t>
  </si>
  <si>
    <t xml:space="preserve">Madhya Pradesh Count to 107. </t>
  </si>
  <si>
    <t>Telangana health bulletin, 154 total and 17 discharged</t>
  </si>
  <si>
    <t>https://twitter.com/dhanyarajendran/status/1245738886757642240?s=19</t>
  </si>
  <si>
    <t>https://twitter.com/himantabiswa/status/1246147959823028224</t>
  </si>
  <si>
    <t>Add more 27, Confirm.making tally 154</t>
  </si>
  <si>
    <t>https://mobile.twitter.com/dhanyarajendran/status/1245738886757642240</t>
  </si>
  <si>
    <t>https://twitter.com/visrane/status/1246312395464560641</t>
  </si>
  <si>
    <t>https://twitter.com/ANI/status/1246263959189061632</t>
  </si>
  <si>
    <t xml:space="preserve">Karnataka State Health Department </t>
  </si>
  <si>
    <t>https://twitter.com/PIBJaipur/status/1246275225559261184</t>
  </si>
  <si>
    <t>Total cases declared by them are 124</t>
  </si>
  <si>
    <t>New Channels</t>
  </si>
  <si>
    <t xml:space="preserve">State Health Department </t>
  </si>
  <si>
    <t>27 New cases total 154</t>
  </si>
  <si>
    <t>Bihar total to 28</t>
  </si>
  <si>
    <t>First death in Haryana</t>
  </si>
  <si>
    <t>67 year old girl from ambala died at the PGINER Chandigarh, he had diabetes and associated kidney disease and a heart ailment</t>
  </si>
  <si>
    <t>https://twitter.com/HaryanaTweets/status/1245647807299514368?s=09</t>
  </si>
  <si>
    <t>I saw it on a news channel too, its confirmed</t>
  </si>
  <si>
    <t>Himachal Pradesh Tally to 6. Update: 7:41PM</t>
  </si>
  <si>
    <t>Total death No. 3 not 6. Kindly correct the data and follow wb latest bulletin.</t>
  </si>
  <si>
    <t>Una (Basaal)</t>
  </si>
  <si>
    <t>https://m.facebook.com/groups/1005041326244632?view=permalink&amp;id=2879660002116079&amp;scmts=scwspsdd&amp;extid=cZdyeKYiPTJ05DmO</t>
  </si>
  <si>
    <t>Came from Nizamuddin, found positive at around 5pm</t>
  </si>
  <si>
    <t>Una (Neriyaan)</t>
  </si>
  <si>
    <t>https://twitter.com/PIBJaipur/status/1246298331766120448</t>
  </si>
  <si>
    <t>Came from Nizamuddin, found positive at around 5pm.</t>
  </si>
  <si>
    <t>Dsitrict- UNA</t>
  </si>
  <si>
    <t>Markaz Nizamudin Delhi</t>
  </si>
  <si>
    <t>https://www.facebook.com/DivyaHimachalTV/videos/1161597417518344/</t>
  </si>
  <si>
    <t>Una (Tyudi)</t>
  </si>
  <si>
    <t>LOHIT DISTRICT</t>
  </si>
  <si>
    <t>Patient travelled to Tablighi jammat; Delhi</t>
  </si>
  <si>
    <t>https://m.facebook.com/story.php?story_fbid=909734576149255&amp;id=100013381626991</t>
  </si>
  <si>
    <t>Lohit district ;TEZU</t>
  </si>
  <si>
    <t>https://twitter.com/PTI_News/status/1245752854528184320?s=19</t>
  </si>
  <si>
    <t>One more COVID-19 patient dies in Maharashtra, toll rises to 21: health official</t>
  </si>
  <si>
    <t>Maharashtra health department</t>
  </si>
  <si>
    <t>Death count in Maharashtra is 21 now.</t>
  </si>
  <si>
    <t>Total cases in Maharashtra 423</t>
  </si>
  <si>
    <t>तब्लीगी जमात से हिमाचल लौटे तीन लोग कोरोना पॉजिटिव, रिपोर्ट में खुलासा</t>
  </si>
  <si>
    <t>https://twitter.com/ArogyaAndhra/status/1246315515418533888</t>
  </si>
  <si>
    <t xml:space="preserve">नई दिल्ली स्थित निजामुद्दीन मरकज में तब्लीगी जमात के जलसे से ऊना लौटे तीन व्यक्तियों के कोरोना सैंपल पॉजिटिव पाए गए हैं। तीनों को टांडा मेडिकल कॉलेज अस्पताल रेफर किया गया है। इनमें दो मंडी शहर जबकि एक सुंदरनगर का बताया जा रहा है। ये लोग दिल्ली से ऊना होते हुए मंडी जा रहे थे। ऊना की नकड़ोह मस्जिद में इन्हें क्वारंटीन किया गया था। इनके साथ पांच और लोग जमात में गए थे, जिनकी रिपोर्ट निगेटिव आई है। उपायुक्त ऊना संदीप कुमार ने इसकी पुष्टि की है।  सैंपल पॉजिटिव आने के बाद पुलिस ने नकड़ोह के आसपास का तीन किलोमीटर इलाका सील कर दिया है। पांच किलोमीटर इलाके को बफर जोन घोषित कर दिया है। यही नहीं, पूरे ऊना जिले में बिना ढील के पूरी तरह कर्फ्यू लगा दिया गया है। वहीं, गुरुवार को बद्दी में 20 और सिरमौर में तीन नए ऐसे सदस्यों को चिह्नित किया गया है जो जमात से लौटे हैं। इन सभी को भी क्वारंटीन किया गया है। अतिरिक्त मुख्य सचिव स्वास्थ्य आरडी धीमान ने भी बताया कि रिपोर्ट पॉजिटिव आने के साथ ही मरीजों के यात्रा इतिहास का पता लगाना शुरू कर दिया है। </t>
  </si>
  <si>
    <t xml:space="preserve">Travel from pune or German </t>
  </si>
  <si>
    <t xml:space="preserve">Local news </t>
  </si>
  <si>
    <t xml:space="preserve">Do you own research also </t>
  </si>
  <si>
    <t>Attended Jamat In Delhi</t>
  </si>
  <si>
    <t>Government Of Himachal</t>
  </si>
  <si>
    <t>https://twitter.com/radhika1705/status/1245753731888476160?s=19</t>
  </si>
  <si>
    <t>Total 423</t>
  </si>
  <si>
    <t>https://www.amarujala.com/shimla/complete-curfew-in-una-himachal-after-coronavirus-case-reported</t>
  </si>
  <si>
    <t>Usa</t>
  </si>
  <si>
    <t>https://www.bhaskar.com/local/haryana/hisar/news/second-report-of-corona-positive-woman-came-negative-samples-of-five-relatives-were-also-found-negative-127089367.html</t>
  </si>
  <si>
    <t>https://twitter.com/TelanganaHealth/status/1245749069898629122?s=19</t>
  </si>
  <si>
    <t>UNA</t>
  </si>
  <si>
    <t>Nizammuddin Markaz attendees</t>
  </si>
  <si>
    <t xml:space="preserve"> https://www.thehindu.com/news/national/covid-19-three-more-test-positive-in-himachal-pradesh-total-now-6/article31239304.ece</t>
  </si>
  <si>
    <t>21 deaths now</t>
  </si>
  <si>
    <t>https://twitter.com/ANI/status/1245762707069927424?s=19</t>
  </si>
  <si>
    <t>10 now</t>
  </si>
  <si>
    <t>https://twitter.com/ZeeMPCG/status/1245755838267928576</t>
  </si>
  <si>
    <t>From Indore</t>
  </si>
  <si>
    <t>https://udaipurtimes.com/news/udaipur-reports-first-positive-corona-case-area-being/c74416-w2859-cid528488-s10698.htm</t>
  </si>
  <si>
    <t>Local transmission, travelled by foot from Kolkata</t>
  </si>
  <si>
    <t>https://ibb.co/kyY8tsD</t>
  </si>
  <si>
    <t>wife of a JR2(surgery) doctor from mlb jhansi tested positive has a travel history of meeting someone from indore</t>
  </si>
  <si>
    <t>medical college jhansi</t>
  </si>
  <si>
    <t>patient name is salma khatoon
i have a report signed by the principal of medical college jhansi in which it is also stated that all the doctors from related department are kept in quarantine.
can contact the MLB JHANSI authorities for more information</t>
  </si>
  <si>
    <t>Nayabad Kolkata</t>
  </si>
  <si>
    <t>https://m.timesofindia.com/city/kolkata/govt-revises-covid-19-toll-in-bengal-fight-may-be-entering-critical-phase-say-experts/articleshow/74939920.cms</t>
  </si>
  <si>
    <t>WB: +1 Death</t>
  </si>
  <si>
    <t>https://twitter.com/JansamparkMP/status/1245734205792718848?s=09</t>
  </si>
  <si>
    <t>You will get data according to districts. So that unknown can get cleared.</t>
  </si>
  <si>
    <t xml:space="preserve">Delhi Thablie Jamad </t>
  </si>
  <si>
    <t>from district office page</t>
  </si>
  <si>
    <t>Indore 7, Bhopal 4, Morena 2</t>
  </si>
  <si>
    <t>111 cases now. 82 Indore 8 Jabalpur 8 Bhopal 6 Ujjain 2 Gwalior 2 Shivpuri 2 Morena 1 Khargone</t>
  </si>
  <si>
    <t xml:space="preserve">Ooty The Nilgiris </t>
  </si>
  <si>
    <t>Delhi Thalib jamad</t>
  </si>
  <si>
    <t>distric office</t>
  </si>
  <si>
    <t>Coonoor The nilgiiris</t>
  </si>
  <si>
    <t>district office</t>
  </si>
  <si>
    <t>Kotagiri - The Nilgiris</t>
  </si>
  <si>
    <t xml:space="preserve">Ambala </t>
  </si>
  <si>
    <t xml:space="preserve">Diabetic with associated kidney disease and a heart ailment </t>
  </si>
  <si>
    <t>Its true, i saw it on a news channel too</t>
  </si>
  <si>
    <t>East Delhi (neat Patpar ganj)</t>
  </si>
  <si>
    <t xml:space="preserve">Unknown reason for contacting virus. He was a dialysis patient, and frequently visited hospitals. He was referred for testing by Shanti Mukund hospital. He passed away in the ambulance, before his test results came out positive. </t>
  </si>
  <si>
    <t>3rd degree relationship with the patient</t>
  </si>
  <si>
    <t>The patient's result was communicated posthumously.</t>
  </si>
  <si>
    <t>Patient has recovered</t>
  </si>
  <si>
    <t>https://www.tribuneindia.com/news/chandigarh/chandigarh-first-case-hale-hearty-64335</t>
  </si>
  <si>
    <t>News Mp Chattisgarh</t>
  </si>
  <si>
    <t>Traveled from Indore</t>
  </si>
  <si>
    <t>https://twitter.com/UdaipurTimes/status/1245696746593890310?s=20</t>
  </si>
  <si>
    <t>Lilong</t>
  </si>
  <si>
    <t>Patient attended Tagileeb at Nizammuddin Dargah</t>
  </si>
  <si>
    <t>RIMS test report</t>
  </si>
  <si>
    <t>Lilong comes under Thoubal District. District at present is marked as unknown in case of P2015.</t>
  </si>
  <si>
    <t>Foreign Travel History</t>
  </si>
  <si>
    <t>https://twitter.com/kansalrohit69/status/1246330740800798722</t>
  </si>
  <si>
    <t>Umarga</t>
  </si>
  <si>
    <t>Travelled from Panipat &amp; delhi</t>
  </si>
  <si>
    <t>Report from niv</t>
  </si>
  <si>
    <t>Official Update only. No news</t>
  </si>
  <si>
    <t>Amghata, Nadia</t>
  </si>
  <si>
    <t>came from US</t>
  </si>
  <si>
    <t>Saktinagar Government Hospital</t>
  </si>
  <si>
    <t>Attended Tablighi Jamaat Event Delhi</t>
  </si>
  <si>
    <t>https://www.outlookindia.com/newsscroll/three-tablighi-attendees-test-corona-positive-in-himachal/1789368</t>
  </si>
  <si>
    <t>Was hiding in Mosque</t>
  </si>
  <si>
    <t xml:space="preserve">Tabligi jamat </t>
  </si>
  <si>
    <t>https://www.google.com/amp/s/www.bhaskar.com/amp/local/mp/bhopal/news/coronavirus-madhya-pradesh-cases-lockdown-live-corona-virus-cases-in-mp-bhopal-indore-ujjain-gwalior-shivpuri-covid-19-death-toll-latest-news-and-updates-127094705.html</t>
  </si>
  <si>
    <t>https://twitter.com/ANI/status/1246323461674369024</t>
  </si>
  <si>
    <t>https://twitter.com/PTI_News/status/1246336675732533248</t>
  </si>
  <si>
    <t>Attended Tablighi Jamaat</t>
  </si>
  <si>
    <t>https://www.google.com/amp/s/www.bhaskar.com/amp/local/mp/bhopal/news/coronavirus-outbreak-live-corona-virus-cases-in-mp-ujjain-gwalior-shivpuri-covid-19-cases-death-toll-latest-news-and-updates-127094216.html</t>
  </si>
  <si>
    <t>3 foreigners, 1 Indian</t>
  </si>
  <si>
    <t>Found positive on 2nd April 5pm. Resident of village Tyuri, district Una, Himachal</t>
  </si>
  <si>
    <t>Patient is from village Basaal of district Una, Himachal</t>
  </si>
  <si>
    <t>Patient is from village Nehriyaan in district Una, Himachal</t>
  </si>
  <si>
    <t>https://twitter.com/ANI/status/1245804051188588545?s=19</t>
  </si>
  <si>
    <t>14 more people have tested positive for #Coronavirus in Indore, taking the total number of cases to 89 in Indore: Mahatma Gandhi Memorial Medical College, Indore ( 2.04.2020)</t>
  </si>
  <si>
    <t>Chindwara</t>
  </si>
  <si>
    <t>https://twitter.com/ANI/status/1245801329911648262?s=19</t>
  </si>
  <si>
    <t>14 more tests positive total for indore at 89 now</t>
  </si>
  <si>
    <t>MP total 118, Indore 89 Bhopal 8 jabalpur 8 Ujjain 6 shivpuri/Gwalior/Morena 2 each and khargone 1</t>
  </si>
  <si>
    <t xml:space="preserve">Osmanabad </t>
  </si>
  <si>
    <t xml:space="preserve">Travel history from Panipat to homwtown Via Delhi </t>
  </si>
  <si>
    <t>https://www.lokmat.com/usmanabad/coronavirus-first-corona-positive-patient-found-osmanabad-hrb/</t>
  </si>
  <si>
    <t>https://www.bhaskar.com/local/mp/bhopal/news/coronavirus-madhya-pradesh-cases-lockdown-live-corona-virus-cases-in-mp-bhopal-indore-ujjain-gwalior-shivpuri-covid-19-death-toll-latest-news-and-updates-127094705.html</t>
  </si>
  <si>
    <t>This says 120 now in MP. 22 new cases yesterday. 14 Indore 5 Bhopal 2 Morena 1 unknown</t>
  </si>
  <si>
    <t>MP 120
Indore 89
Bhopal 9
Jabalpur 8
Ujjain 6
Shivpuri 2
Gwalior 2
Morena 2
Khargone 1
Chindwara 1</t>
  </si>
  <si>
    <t>District current is published as unknown for 2528, 2529, 2530 - has been confirmed all 3 are in Una.</t>
  </si>
  <si>
    <t>https://www.indiatoday.in/india/story/himachal-pradesh-tablighi-jamaat-returnees-test-positive-state-total-cases-latest-april-2-1662695-2020-04-02</t>
  </si>
  <si>
    <t>https://twitter.com/ani/status/1245804051188588545?s=21</t>
  </si>
  <si>
    <t>14 more people have tested positive for #Coronavirus in Indore, taking the total number of cases to 89 in Indore</t>
  </si>
  <si>
    <t xml:space="preserve">35-year-old doctor
</t>
  </si>
  <si>
    <t>https://www.businessinsider.in/india/news/third-coronavirus-case-in-mumbais-dharavi/articleshow/74957176.cms</t>
  </si>
  <si>
    <t>Mohd. Mohip Sheikh is the name of the patient. Traveled with his parents to Indore and then back to Udaipur which is his home town. If u hv included him already then u can separately add Udaipur district  with 1 patient</t>
  </si>
  <si>
    <t>Newspaper, whatsapp, tv news</t>
  </si>
  <si>
    <t>U need to add Udaipur as a district and add one patient there</t>
  </si>
  <si>
    <t>Some districts</t>
  </si>
  <si>
    <t>https://tnhealth.tn.gov.in/notifications.php</t>
  </si>
  <si>
    <t>Returned from JAMAT</t>
  </si>
  <si>
    <t>बीकानेर में 2 कोरोना पॉजिटिव मिले तबलीगी जमात में शामिल होकर लौटे थे त्रिपुरा से CMHO डॉ बी एल मीणा ने की पुष्टि</t>
  </si>
  <si>
    <t>Travelled  from US</t>
  </si>
  <si>
    <t>Travelled to indore</t>
  </si>
  <si>
    <t>https://www.amarujala.com/india-news/coronavirus-in-india-live-news-updates-in-hindi-news-2nd-april-ninth-day-of-lock-down-in-coronavirus-india-corona-outbreak-in-india-corona-pandemic-coronavirus-covid-19-india</t>
  </si>
  <si>
    <t>Bagalkot</t>
  </si>
  <si>
    <t>Patient travelled to indore (darul ulum). Returnd to udaipur on 21 march</t>
  </si>
  <si>
    <t>Mallatalai, udaipur</t>
  </si>
  <si>
    <t>Ahmedabad, Surat, Vadodara</t>
  </si>
  <si>
    <t>I am sharing link of Gujarat Govt site, Kindly correction of Death In the District wise map,Number of Death of state is correct,But when we shown in Map, Number of Death and Recover/Migrate patient not there, So kindly update it.</t>
  </si>
  <si>
    <t>Returned from Tabligi Jamat from Tripura</t>
  </si>
  <si>
    <t>https://twitter.com/1stIndiaNews/status/1245909071070466050?s=20</t>
  </si>
  <si>
    <t>https://twitter.com/ANI/status/1245913782666199041?s=19</t>
  </si>
  <si>
    <t>Delhi: Two nursing officers at Delhi State Cancer Institution have tested positive for #COVID19. They have contact history with the doctor of the institution who tested positive on 1st April. *</t>
  </si>
  <si>
    <t>I am resident of CIDCo area in Aurangabad,where this case was informed and our area is in total lockdown now.</t>
  </si>
  <si>
    <t>https://epaper.indianexpress.com/2619802/Jaipur/April-03-2020#page/3/2</t>
  </si>
  <si>
    <t xml:space="preserve">2 other patients have already been reported as deaths (both Bhilwara) in the state (taking total count of corona deaths in Raj to 3), please check the above link from Indian Express and also Dainik Bhaskar of 3rd Apr Jodhpur edition </t>
  </si>
  <si>
    <t>Delhi religious event</t>
  </si>
  <si>
    <t>https://m.patrika.com/amp-news/bikaner-news/two-persons-corona-virus-infected-in-bikaner-5961159/</t>
  </si>
  <si>
    <t xml:space="preserve">
बीकानेर  2 कोरोना पॉजिटिव मिले। फड़ बाजार,रानीसर इलाके में कर्फ्यू।
कलक्टर कुमार पाल गौतम ने जारी किए आदेश
तीन मस्जिदों में रहे थे ये दोनों कोरोना पॉजिटिव।
तबलीगी जमात से लौटे थे। 61 लोगों की जाँच मे दो लोगों में पुष्टि , दोनो लोग तबलीकी जमात से,
त्रिपुरा से बीकानेर आए थे , एक की उम्र 29 ओर दूसरे की 38 साल ।स्वास्थ्य विभाग ने दोनो लोगों के आस पास के लोगों की जाँच शुरू की।</t>
  </si>
  <si>
    <t xml:space="preserve">14 cases are confirmed in indore and 1 in chindwara MP by Ani </t>
  </si>
  <si>
    <t xml:space="preserve">earlier he had brain ham-rage </t>
  </si>
  <si>
    <t>News publish in Dainik Bhaskar Newspaper</t>
  </si>
  <si>
    <t>No travel history in last couple of weeks according to news papers, Local authorities are searching for source</t>
  </si>
  <si>
    <t>https://www.tv9marathi.com/headlines/jalgaon-corona-patient-died-total-17-patient-died-in-maharashtra-202123.html ,  Marathi language news papers - Sakal , Lokmat , DivyaMarathi ....Many more</t>
  </si>
  <si>
    <t xml:space="preserve">This patient was reported positive on 1st April died on 2nd April </t>
  </si>
  <si>
    <t>https://www.amarujala.com/uttar-pradesh/meerut/corona-virus-update-news-corona-positive-case-has-been-found-in-meerut</t>
  </si>
  <si>
    <t>Total 24 confirmed cases in Meerut... Kindly update the no. Of patients</t>
  </si>
  <si>
    <t>Travel from panipat delhi</t>
  </si>
  <si>
    <t>https://www.lokmat.com/usmanabad/coronavirus-first-corona-positive-patient-found-osmanabad-hrb</t>
  </si>
  <si>
    <t>No History of foreign Travel</t>
  </si>
  <si>
    <t>https://twitter.com/TOIAhmedabad/status/1245918475307978761</t>
  </si>
  <si>
    <t>https://twitter.com/ANI/status/1245929256443506689?s=19</t>
  </si>
  <si>
    <t>https://www.newindianexpress.com/nation/2020/apr/02/third-death-reported-in-rajasthan-after-alwar-man-dies-due-to-coronavirus-2124730.html</t>
  </si>
  <si>
    <t>https://twitter.com/ANI/status/1245926903103406085?s=19</t>
  </si>
  <si>
    <t>7 people who are direct contacts of Delhi event positive cases and 7 fresh cases related to Delhi event</t>
  </si>
  <si>
    <t>https://twitter.com/ANI/status/1245933428551254016?s=19</t>
  </si>
  <si>
    <t>14 cases announced. Total 154 in Rajasthan</t>
  </si>
  <si>
    <t>You've updated that yesterday at unknown locations but 4 of them are from Bhopal. And now a total of 8 positive cases are here.</t>
  </si>
  <si>
    <t>All were of Tablighi jamaat</t>
  </si>
  <si>
    <t>https://twitter.com/ani/status/1245933428551254016?s=21</t>
  </si>
  <si>
    <t>14 more ppl tested positive for #COVID19 in Rajasthan; 7 in Tonk (contacts of positive #Coronavirus patients who attended Delhi's Tablighi Jamaat)&amp;7 others. Total in state:154</t>
  </si>
  <si>
    <t>https://twitter.com/ANI/status/1245926903103406085?s=20</t>
  </si>
  <si>
    <t>1 new case in Goa</t>
  </si>
  <si>
    <t>https://gujarati.abplive.com/videos/news/vadodara-one-more-person-died-in-gujarat-due-to-covid-19-total-8-died-in-state-501369</t>
  </si>
  <si>
    <t>Doctors working with doctor who tested positive in Delhi State cancer institute</t>
  </si>
  <si>
    <t>2 doctors test positive</t>
  </si>
  <si>
    <t xml:space="preserve">Whole State </t>
  </si>
  <si>
    <t>This is regarding the whole state.</t>
  </si>
  <si>
    <t xml:space="preserve">Total Cases in UP = 134. 6 new cases in Agra on 3rd April in the early morning, taking district tally to 20. </t>
  </si>
  <si>
    <t>https://www.amarujala.com/lucknow/coronavirus-in-uttar-pradesh-live-updates-news-in-hindi?src=top-lead</t>
  </si>
  <si>
    <t>So, district-wise the data is as follows: Gautam Budh Nagar = 48; Meerut = 24; Agra = 20; Lucknow = 10; Ghaziabad = 9; Bareilly = 6; Bulandshahr = 3; Jaunpur = 3; Basti = 2; Pilibhit = 2; Varanasi = 2; Lakhimpur Khiri = 1; Kanpur =1; Muradabad = 1; Shamli = 1; Bagpat =1; Hapur = 1.</t>
  </si>
  <si>
    <t>Delhi conference attendees</t>
  </si>
  <si>
    <t>https://twitter.com/ANINewsUP/status/1245905264609333248?s=19</t>
  </si>
  <si>
    <t>6 fresh cases reported in Agra</t>
  </si>
  <si>
    <t>https://twitter.com/ArogyaAndhra/status/1245940541956616192?s=19</t>
  </si>
  <si>
    <t>Dharavi Mumbai</t>
  </si>
  <si>
    <t>Not clear</t>
  </si>
  <si>
    <t>https://twitter.com/ANI/status/1245905867771392001?s=19</t>
  </si>
  <si>
    <t>3rd case in Dharavi</t>
  </si>
  <si>
    <t xml:space="preserve">Tablighi jamat connection </t>
  </si>
  <si>
    <t>Overall district wise data</t>
  </si>
  <si>
    <t xml:space="preserve"> http://way2.co/Mzk5Mjc1NA==_lng1/-1</t>
  </si>
  <si>
    <t>Please update district wise data properly.</t>
  </si>
  <si>
    <t>https://twitter.com/ArogyaAndhra/status/1245940541956616192?s=20</t>
  </si>
  <si>
    <t>District wise data</t>
  </si>
  <si>
    <t>http://hmfw.ap.gov.in/covid_19_datewisebulletins.aspx?date=03-04-2020</t>
  </si>
  <si>
    <t>Andhra Pradesh official website link</t>
  </si>
  <si>
    <t>https://jccu2.app.goo.gl/yKKUJpBNJRC5NoRi6</t>
  </si>
  <si>
    <t>Dholpur</t>
  </si>
  <si>
    <t>Patient comes from tabligi jamat Delhi to his hometown dholpur</t>
  </si>
  <si>
    <t>https://www.google.com/amp/s/m.patrika.com/amp-news/dholpur-news/administration-in-action-after-getting-corona-positive-in-dholpur-5959046/</t>
  </si>
  <si>
    <t>He is Rathore colony resident, now transferred to Jaipur</t>
  </si>
  <si>
    <t>https://www.deccanherald.com/national/first-death-due-to-covid-19-in-haryana-67-year-old-man-from-ambala-dies-820331.html</t>
  </si>
  <si>
    <t>Date not sure whether it was 1st or 2nd</t>
  </si>
  <si>
    <t>Extra 12 added, please change District count correctly from the tweet attached</t>
  </si>
  <si>
    <t>District data for 3 patients in Himachal where status shown as unknown</t>
  </si>
  <si>
    <t>https://twitter.com/ANI/status/1245936006760525824</t>
  </si>
  <si>
    <t>17 out of 26 recovered in Bhilwara</t>
  </si>
  <si>
    <t>https://twitter.com/TOIAhmedabad/status/1245943395534532609</t>
  </si>
  <si>
    <t>Mandrem, North Goa</t>
  </si>
  <si>
    <t>https://twitter.com/prudentgoa/status/1245895343343984640</t>
  </si>
  <si>
    <t>https://twitter.com/TOIAhmedabad/status/1245918475307978761?s=20</t>
  </si>
  <si>
    <t>07</t>
  </si>
  <si>
    <t>Pimpri Chinchwad</t>
  </si>
  <si>
    <t>Previously there were 88 Positive cases in Gujarat and plus 7 positive case in Ahmedabad. There are now 95 confirmed positive cases in Gujarat said Secretary Jayanti Ravi Health Department Gujarat</t>
  </si>
  <si>
    <t>Student returned from Indore(Madhya Pradesh)</t>
  </si>
  <si>
    <t>Traveled From Delhi To Gujarat</t>
  </si>
  <si>
    <t>https://twitter.com/PIBJaipur/status/1246316241108602880</t>
  </si>
  <si>
    <t>History of foreign travel</t>
  </si>
  <si>
    <t>https://twitter.com/ANI/status/1245947128012308481</t>
  </si>
  <si>
    <t xml:space="preserve">In una district hp 3 cases reported </t>
  </si>
  <si>
    <t>Patients traveled from delhi tabliki markaj to nakroh una and stayed in mosque from 20 21 march</t>
  </si>
  <si>
    <t>DC una have declared it</t>
  </si>
  <si>
    <t>Please correct the data you have entered 3 unknown cases in Himachal Pradesh these are from una district of HP</t>
  </si>
  <si>
    <t>https://twitter.com/ANI/status/1245948159471136768</t>
  </si>
  <si>
    <t xml:space="preserve">Press Conference of Jayanti Ravi, Gujarati News </t>
  </si>
  <si>
    <t>Total 7 Positive case of Today</t>
  </si>
  <si>
    <t>patient attended jamaat</t>
  </si>
  <si>
    <t>www.bhaskar.com/amp/local/mp/bhopal/news/coronavirus-outbreak-live-corona-virus-cases-in-mp-ujjain-gwalior-shivpuri-covid-19-cases-death-toll-latest-news-and-updates-127094216.html</t>
  </si>
  <si>
    <t>there are 4 new cases as of yesterday in bhopal. all 4 had attended the markaz</t>
  </si>
  <si>
    <t>Www.justanything.com</t>
  </si>
  <si>
    <t xml:space="preserve">I think your active column code is broken since today morning. </t>
  </si>
  <si>
    <t>Active count column messed up</t>
  </si>
  <si>
    <t>Active data is broken</t>
  </si>
  <si>
    <t>Active column data is not correct</t>
  </si>
  <si>
    <t>Www.random.com</t>
  </si>
  <si>
    <t>AGRA</t>
  </si>
  <si>
    <t>ATTEBDED TABLIGHI JAMAAT DELHI</t>
  </si>
  <si>
    <t>TWITTER : @ANINEWSUP (8:15 AM)</t>
  </si>
  <si>
    <t>ATTEDED TABKIGHI JAMAAT IN DELHI.</t>
  </si>
  <si>
    <t>TOTAL 6 NOS. OF POSITIVE CASE</t>
  </si>
  <si>
    <t>Patient comes from Indore on 21 march to his residence</t>
  </si>
  <si>
    <t>https://www.google.com/amp/s/m.timesofindia.com/city/jaipur/curfew-in-many-areas-of-udaipur-after-16-year-old-tests-positive/amp_articleshow/74957982.cms</t>
  </si>
  <si>
    <t>Visited Mumbai</t>
  </si>
  <si>
    <t>https://m.tribuneindia.com/news/himachal/3-tablighi-jamaat-event-attendees-test-positive-for-coronavirus-in-himachal-64637</t>
  </si>
  <si>
    <t>Organized Medical camp with participation of NRIs</t>
  </si>
  <si>
    <t>UPDATION PIDs 2528-2530
Patient IDs in database : 2528-2530 reported in HP; 
Reported in UNA District HP (update from Unknown to Una);
Notes : Attended Delhi Religious Conference (update)
Sources:
1. 
https://m.tribuneindia.com/news/himachal/3-tablighi-jamaat-event-attendees-test-positive-for-coronavirus-in-himachal-64637
2. https://www.google.com/amp/s/www.amarujala.com/amp/shimla/three-new-cases-of-coronavirus-reported-in-himachal-pradesh
3. 
https://mobile.twitter.com/TOICitiesNews/status/1245705848904495114?s=19
4.
https://m.himachal.punjabkesari.in/himachal-pradesh/news/3-people-corona-positive-1146915?amp&amp;__twitter_impression=true</t>
  </si>
  <si>
    <t>https://twitter.com/kbssidhu1961/status/1246432643794612225</t>
  </si>
  <si>
    <t>https://twitter.com/ANI/status/1245936006760525824?s=20</t>
  </si>
  <si>
    <t>First Of All, Bhilwara District has 26 Confirmed Case, So Adjust 4 patient from unknown to bhilwara,So total patient will become 26, Then Recovered Patient Number only in Bhilwara is 17 while in your site is only 3, So kindly modify it also.</t>
  </si>
  <si>
    <t>Patient travelled to Indore</t>
  </si>
  <si>
    <t>https://www.aninews.in/news/national/general-news/36-year-old-male-tests-positive-for-covid-19-in-mps-chhindwara20200403091746</t>
  </si>
  <si>
    <t>He has travelled to other places too which are now sealed by government.</t>
  </si>
  <si>
    <t>https://zeenews.india.com/hindi/india/madhya-pradesh-chhattisgarh/coronavirus-confirmed-in-an-ias-officer-and-4-other-jamati-in-bhopal/662557</t>
  </si>
  <si>
    <t>he has a foreign travel history</t>
  </si>
  <si>
    <t>https://twitter.com/ANI?status/12459477128012308481?s=19</t>
  </si>
  <si>
    <t xml:space="preserve">he is young and has a foreign travel history </t>
  </si>
  <si>
    <t>https://www.bhaskar.com/local/mp/bhopal/news/coronavirus-madhya-pradesh-cases-lockdown-live-corona-virus-cases-in-mp-bhopal-indore-ujjain-gwalior-shivpuri-covid-19-death-toll-latest-news-and-updates-127100109.html</t>
  </si>
  <si>
    <t>Please correct Madhya Pradesh data districtwise.</t>
  </si>
  <si>
    <t>https://www.divyabhaskar.co.in/local/gujarat/rajkot/news/gujarats-first-corona-positive-patient-health-well-so-hospital-discharge-him-in-rajkot-127094225.html</t>
  </si>
  <si>
    <t>First case of Gujarat, now recovered.</t>
  </si>
  <si>
    <t>https://www.twitter.com/ANI/status/1244696919902806016</t>
  </si>
  <si>
    <t>Data recorded regarding this patient in database is incorrect. He is actually from Korba district of Chhattisgarh. Please correct it.</t>
  </si>
  <si>
    <t>From indore to Udaipur via train. Read more in today's Dainik Bhaskar epaper Udaipur edition</t>
  </si>
  <si>
    <t>https://www.bhaskar.com/local/rajasthan/jaipur/news/jaipur-coronavirus-outbreak-live-corona-virus-cases-in-rajasthan-bhilwara-jhunjhunu-kota-udaipur-ajmer-alwar-sikar-jodhpur-covid-19-cases-death-toll-latest-news-and-updates-127094244.html</t>
  </si>
  <si>
    <t>https://twitter.com/himantabiswa/status/1246313235705253889</t>
  </si>
  <si>
    <t>https://twitter.com/ANI/status/1246337307059212288</t>
  </si>
  <si>
    <t>https://www.deccanherald.com/national/north-and-central/16-yr-old-tablighi-member-tests-covid-19-positive-in-chhattisgarh-821246.html</t>
  </si>
  <si>
    <t>6 persons out of 28 people from Agra who attended Tablighi Jamaat event in Delhi's Nizamuddin Markaz, have tested positive for COVID19</t>
  </si>
  <si>
    <t>https://twitter.com/ANINewsUP/status/1245905264609333248</t>
  </si>
  <si>
    <t>34 new patients total patients 155</t>
  </si>
  <si>
    <t>aajtak news channels</t>
  </si>
  <si>
    <t>One IAS Officer and 4 Jamaat people including 3 foreigners</t>
  </si>
  <si>
    <t>https://twitter.com/ANI/status/1246408356790562816</t>
  </si>
  <si>
    <t>172 New Cases in State</t>
  </si>
  <si>
    <t>https://twitter.com/ANINewsUP/status/1245971315019763718?s=20</t>
  </si>
  <si>
    <t>https://twitter.com/pib_india/status/1245971440031031299?s=21</t>
  </si>
  <si>
    <t>172 new cases in UP</t>
  </si>
  <si>
    <t>3 cases - Official bulletin</t>
  </si>
  <si>
    <t>5 cases - official bulletin</t>
  </si>
  <si>
    <t>https://twitter.com/ArogyaAndhra/status/1245975685631332353?s=19</t>
  </si>
  <si>
    <t>Hyderabad  -44
Bhadradri  - 4
Karimnagar  -13
Madchal - 11
Mahboobnagar- 3
Nizamabad -2
Ranga Reddy -11
Warangal (U) -1
Gadwal -2
Kamareddy -3</t>
  </si>
  <si>
    <t>https://twitter.com/ANINewsUP/status/1245971315019763718?s=19</t>
  </si>
  <si>
    <t>172 new cases have been reported today. Team has added only 42. Pls confirm and correct.</t>
  </si>
  <si>
    <t>https://twitter.com/1stIndiaNews/status/1245979348584275971?s=19</t>
  </si>
  <si>
    <t>Total 3 new patient</t>
  </si>
  <si>
    <t>1 dead</t>
  </si>
  <si>
    <t>https://twitter.com/ANINewsUP/status/1245978798975139842?s=09</t>
  </si>
  <si>
    <t>Kindly adjust 14 patient from unknown district to Gautam Buddha Nagar of Uttar Pradesh.
Total number of cases in Gautam Buddh Nagar is 48 till now, of which 6 have been cured and discharged: Suhas LY, District Magistrate of Gautam Buddh Nagar,</t>
  </si>
  <si>
    <t>Patients are family members and employee of deceased kalimpong corona patient</t>
  </si>
  <si>
    <t>Government agency</t>
  </si>
  <si>
    <t>Deccan Herald news article</t>
  </si>
  <si>
    <t>http://epaperlokmat.in/main-editions/Aurangabad%20Main%20/-1/1#Article/LOK_AULK_20200403_1_9/155.4px</t>
  </si>
  <si>
    <t>https://www.google.com/amp/s/www.indiatoday.in/amp/coronavirus-outbreak/story/first-death-due-covid-19-haryana-positive-cases-rise-35-1662710-2020-04-03</t>
  </si>
  <si>
    <t>His son travelled from Arab country</t>
  </si>
  <si>
    <t>https://www.youtube.com/watch?v=VMAwgDJIsM0</t>
  </si>
  <si>
    <t>AP govt announced it in the bulletin</t>
  </si>
  <si>
    <t>https://twitter.com/HFWOdisha/status/1245991616994619392?s=19</t>
  </si>
  <si>
    <t>https://ladakh-coronavirus-response-ladakhcovid19.hub.arcgis.com/</t>
  </si>
  <si>
    <t>CUTTACK</t>
  </si>
  <si>
    <t>Recent travel History to Delhi</t>
  </si>
  <si>
    <t>https://twitter.com/HFWOdisha/status/1245991616994619392?s=20</t>
  </si>
  <si>
    <t>OTV</t>
  </si>
  <si>
    <t xml:space="preserve">Cuttack </t>
  </si>
  <si>
    <t>TabligiJamaat</t>
  </si>
  <si>
    <t>https://twitter.com/otvnews/status/1245992336191942659</t>
  </si>
  <si>
    <t xml:space="preserve">The deceased person's Son travelled to Delhi and participated in Religious meetings and back to vijayawada on 17th March </t>
  </si>
  <si>
    <t>Travlled delhi</t>
  </si>
  <si>
    <t>Odishatv.in</t>
  </si>
  <si>
    <t>New patients are relative of yesterday found patient</t>
  </si>
  <si>
    <t>Udaipur news</t>
  </si>
  <si>
    <t>Cuttuck</t>
  </si>
  <si>
    <t>https://mobile.twitter.com/HFWOdisha</t>
  </si>
  <si>
    <t>Official twitter handle of Odisha health &amp; family welfare department</t>
  </si>
  <si>
    <t xml:space="preserve">Patient travelled to delhi </t>
  </si>
  <si>
    <t>https://twitter.com/hfwodisha/status/1245991616994619392?s=21</t>
  </si>
  <si>
    <t xml:space="preserve">New case </t>
  </si>
  <si>
    <t>Dehli travelled</t>
  </si>
  <si>
    <t>https://twitter.com/sanjaykhilar/status/1245993384394670080?s=20</t>
  </si>
  <si>
    <t>https://www.thehindu.com/news/national/other-states/covid-19-himachal-woman-dies-in-chandigarh-hospital-hp-death-toll-rises-to-two/article31245309.ece/amp/</t>
  </si>
  <si>
    <t xml:space="preserve">
The news add the death toll in SOLAN DISTRICT, HP however the patient died at PGI, Chandigarh  
Please confirm once.  
The case was however unreported earlier.
Sources: 
https://m.timesofindia.com/city/shimla/himachal-pradesh-woman-dies-due-to-coronavirus-in-chandigarh-hospital/amp_articleshow/74963038.cms
https://www.indiatoday.in/amp/india/story/covid-19-woman-from-solan-dies-in-chandigarh-hospital-himachal-death-toll-rises-to-two-1662841-2020-04-03</t>
  </si>
  <si>
    <t>Had travelling history to Indore</t>
  </si>
  <si>
    <t>https://www.udaipurblog.com/three-more-corona-positive-in-udaipur.html</t>
  </si>
  <si>
    <t>3 Patients</t>
  </si>
  <si>
    <t>Gautambudh Nagar (48), Meerut (24), Agra (18), Lucknow (10),Ghaziabad (9), Bareilly (6), Bulandshahr and Jaunpur (3 each), Basti, Varanasi, and Pilibhit (2 each), Ghazipur, Hapur, Baghpat, Shamli, Moradabad, Kanpur, Lakhimpur Kheri (1 each)</t>
  </si>
  <si>
    <t>https://timesofindia.indiatimes.com/city/lucknow/covid-19-cases-rise-to-134-in-uttar-pradesh/articleshow/74962310.cms</t>
  </si>
  <si>
    <t>https://twitter.com/jdjsindore/status/1245915370864533508?s=19</t>
  </si>
  <si>
    <t>https://drive.google.com/open?id=1TVnZ_Pp_L8HLy-KK5vBOX3a5cUUiAIzy</t>
  </si>
  <si>
    <t>pratapgarh</t>
  </si>
  <si>
    <t>https://drive.google.com/open?id=1SlsAHJ9Goz_7SZHuOWCOyVttNbtP5tVY</t>
  </si>
  <si>
    <t>hardoi</t>
  </si>
  <si>
    <t>https://drive.google.com/open?id=1SwbKQr469egnPfPE10cSpTzl8mMKng4o</t>
  </si>
  <si>
    <t>uttar pradesh</t>
  </si>
  <si>
    <t>https://drive.google.com/open?id=1Sgx9kTmq9rkdoq-1ghezrEgnHL4hYfI3</t>
  </si>
  <si>
    <t>https://m.patrika.com/jaipur-news/coronavirus-in-rajasthan-first-coronavirus-case-reported-from-udaipur-5959215/</t>
  </si>
  <si>
    <t>https://marathi.abplive.com/videos/news/first-case-of-coronavirus-found-in-hingoli-covid-19-756995  https://www.tv9marathi.com/maharashtra/maharashtra-corona-positive-cases-total-24-people-died-in-maharashtra-due-to-corona-virus-202294.html https://maharashtratimes.com/maharashtra/aurangabad-marathwada-news/aurangabad/first-coronavirus-positive-patient-found-in-hingoli-he-had-returned-from-delhi/articleshow/74951876.cms</t>
  </si>
  <si>
    <t>Local news + Press note by District General Hospital Hingoli</t>
  </si>
  <si>
    <t>To indore</t>
  </si>
  <si>
    <t>Confirmed report frm the microbiology teqm but i cant attach it here as there is no option</t>
  </si>
  <si>
    <t xml:space="preserve">Pls include 4 cases frm Udaipur in a separate district and dont put them under unknown </t>
  </si>
  <si>
    <t>https://twitter.com/PIBJaipur/status/1246402439751712768</t>
  </si>
  <si>
    <t>Thai nationalist attended Nizamuddin Jamat</t>
  </si>
  <si>
    <t xml:space="preserve"> https://m.jagran.com/lite/uttar-pradesh/bareilly-city-the-first-case-of-corona-came-out-in-shahjahanpur-a-sample-positive-in-the-investigation-20161556.html?__twitter_impression=true</t>
  </si>
  <si>
    <t>KA-P129</t>
  </si>
  <si>
    <t>Relative of first patient from Udaipur.</t>
  </si>
  <si>
    <t>https://udaipurtimes.com/news/4-positives-from-corona-in-udaipur-so-far/c74416-w2859-cid529089-s10698.htm</t>
  </si>
  <si>
    <t>Contact of KA-P58 (servant)</t>
  </si>
  <si>
    <t>P756</t>
  </si>
  <si>
    <t>https://twitter.com/sriramulubjp/status/1246407041972760577</t>
  </si>
  <si>
    <t>KA-P130</t>
  </si>
  <si>
    <t>Contact of KA-P58 (father)</t>
  </si>
  <si>
    <t>KA-P131</t>
  </si>
  <si>
    <t>https://twitter.com/ANI/status/1246019274902081537?s=19</t>
  </si>
  <si>
    <t>Total 161</t>
  </si>
  <si>
    <t>Contact of KA-P101 (son)</t>
  </si>
  <si>
    <t>P1457</t>
  </si>
  <si>
    <t>Has a travel history not sure where but Dubai mostly</t>
  </si>
  <si>
    <t xml:space="preserve">A forward from WhatsApp but from 2-3 sources confirmed living around an area </t>
  </si>
  <si>
    <t>Police asking questions in and around</t>
  </si>
  <si>
    <t>https://twitter.com/NH_India/status/1246025860022284289?s=19</t>
  </si>
  <si>
    <t>KA-P132</t>
  </si>
  <si>
    <t>Minister on news cha</t>
  </si>
  <si>
    <t>Travel history of Dubai &amp; returned to India on 17.03.2020</t>
  </si>
  <si>
    <t>Total no. Of cases are 161 in Rajasthan till today noon</t>
  </si>
  <si>
    <t>I suggest that you guys also start showing the number of tests that have been conducted in india for the covid 19. This data can be easily available on the MOH website or other relevant sources. This will.go a long way to show whether we are resting enough and if the number of cases detected are trustable. Testing is what is the need of the hour. Thank you and great job on the tracking.</t>
  </si>
  <si>
    <t>KA-P133-K-Q</t>
  </si>
  <si>
    <t>https://twitter.com/Vijayabaskarofl/status/1246030244990996480?s=19</t>
  </si>
  <si>
    <t>Travel history of Germany</t>
  </si>
  <si>
    <t>102 cases</t>
  </si>
  <si>
    <t>KA-P134</t>
  </si>
  <si>
    <t>Hapur district, haval village, block dhaulana</t>
  </si>
  <si>
    <t>Thai</t>
  </si>
  <si>
    <t>https://twitter.com/AditiSingh_IAS/status/1245711733940838401?s=09</t>
  </si>
  <si>
    <t>Travel history of Delhi</t>
  </si>
  <si>
    <t>Reported by DM Hapur</t>
  </si>
  <si>
    <t>Health department of Tamilnadu</t>
  </si>
  <si>
    <t>KA-P135</t>
  </si>
  <si>
    <t>https://twitter.com/Vijayabaskarofl</t>
  </si>
  <si>
    <t>102 new cases reported in Tamilnadu</t>
  </si>
  <si>
    <t>KA-P136</t>
  </si>
  <si>
    <t>ludhiana</t>
  </si>
  <si>
    <t>https://www.ptcnews.tv/coronavirus-ludhana-positive-case-punjab-covid-19-cases-en/</t>
  </si>
  <si>
    <t>102 new cases reported</t>
  </si>
  <si>
    <t>KA-P137</t>
  </si>
  <si>
    <t>Group of people</t>
  </si>
  <si>
    <t>The detailed investigation is under process</t>
  </si>
  <si>
    <t>https://twitter.com/PTI_News/status/1246036500707332101?s=19</t>
  </si>
  <si>
    <t>KA-P138</t>
  </si>
  <si>
    <t>https://mobile.twitter.com/PTI_News/status/1246036500707332101</t>
  </si>
  <si>
    <t>https://twitter.com/Vijayabaskarofl/status/1246030244990996480?s=20</t>
  </si>
  <si>
    <t>KA-P139</t>
  </si>
  <si>
    <t>updated count for TN</t>
  </si>
  <si>
    <t>102 new COVID 19 cases in Tamil Nadu, the total tally now stands at 411</t>
  </si>
  <si>
    <t>https://twitter.com/PTI_News/status/1246036500707332101</t>
  </si>
  <si>
    <t>102 new cases</t>
  </si>
  <si>
    <t>https://twitter.com/Vijayabaskarofl/status/1246030244990996480</t>
  </si>
  <si>
    <t>KA-P140</t>
  </si>
  <si>
    <t>Tamil nadu health miniter announces total count to be 411, that is 102 new cases confirmed</t>
  </si>
  <si>
    <t>Contact with KA-P109</t>
  </si>
  <si>
    <t>P1950</t>
  </si>
  <si>
    <t>https://twitter.com/ANI/status/1246038578699751424?s=19</t>
  </si>
  <si>
    <t>KA-P141</t>
  </si>
  <si>
    <t>KA-P142</t>
  </si>
  <si>
    <t>Extracted information from the times of india news live blog. (102 positive cases for today)</t>
  </si>
  <si>
    <t>Travel history of Dubai &amp; returned to India on 22.03.2020</t>
  </si>
  <si>
    <t>https://mobile.twitter.com/ANI/status/1246038578699751424</t>
  </si>
  <si>
    <t>KA-P143</t>
  </si>
  <si>
    <t>Total 384 infected in Delhi</t>
  </si>
  <si>
    <t>Attended TJ Congregation from 13th to 18th March’2020 at Delhi</t>
  </si>
  <si>
    <t>102 New Cases in Tamil Nadu today</t>
  </si>
  <si>
    <t>KA-P144</t>
  </si>
  <si>
    <t>A total of 384 #coronavirus positive cases have been found in Delhi till now. There has been a rise of 91 cases in the last 24 hours: Delhi CM Arvind Kejriwal https://t.co/KZ4HUIicbX  *</t>
  </si>
  <si>
    <t>Nalbari (3), South Salmara (1)</t>
  </si>
  <si>
    <t>All attended NIZAMUDDIN Markaz</t>
  </si>
  <si>
    <t>Twitter handle of Health Minister of Assam</t>
  </si>
  <si>
    <t>Warangal</t>
  </si>
  <si>
    <t>TN health  minister</t>
  </si>
  <si>
    <t>www.dinakaran.com</t>
  </si>
  <si>
    <t>https://twitter.com/PTI_News/status/1246409749911891968</t>
  </si>
  <si>
    <t>https://twitter.com/AamAadmiParty/status/1246408741357944833</t>
  </si>
  <si>
    <t>From NizamuddinMarkaz</t>
  </si>
  <si>
    <t>https://twitter.com/himantabiswa/status/1246038976793698305?s=19</t>
  </si>
  <si>
    <t>Update jorhat to golaghat as those 8 re not from golaghat</t>
  </si>
  <si>
    <t>NizamuddinMarkaz Hotspot</t>
  </si>
  <si>
    <t>https://www.facebook.com/329145898982/posts/10157434674973983/?d=n</t>
  </si>
  <si>
    <t>South Salmara</t>
  </si>
  <si>
    <t xml:space="preserve">Update data </t>
  </si>
  <si>
    <t xml:space="preserve">South Salmara </t>
  </si>
  <si>
    <t xml:space="preserve">NizamuddinMarkaz Hotspot </t>
  </si>
  <si>
    <t>Travelled to Nizamuddim Markaz</t>
  </si>
  <si>
    <t>https://twitter.com/himantabiswa/status/1246038976793698305</t>
  </si>
  <si>
    <t>Delhi Chief Minister Speech</t>
  </si>
  <si>
    <t>Total 384 cases now in delhi</t>
  </si>
  <si>
    <t>Total 384 cases in Delhi</t>
  </si>
  <si>
    <t>https://twitter.com/ani/status/1246038578699751424?s=21</t>
  </si>
  <si>
    <t>https://twitter.com/ani/status/1246043856447176704?s=21</t>
  </si>
  <si>
    <t>102 more persons have tested positive for #COVID19 in Tamil Nadu. Total positive cases in the state are 411.</t>
  </si>
  <si>
    <t xml:space="preserve">Nalbari </t>
  </si>
  <si>
    <t>#NizamuddinMarkaz</t>
  </si>
  <si>
    <t>3 positive cases</t>
  </si>
  <si>
    <t>Times of India, Tamil Nadu Government</t>
  </si>
  <si>
    <t>Total cases now 411 in Tamil Nadu</t>
  </si>
  <si>
    <t>https://twitter.com/PTI_News/status/1246044134491582466?s=19</t>
  </si>
  <si>
    <t>https://youtu.be/1azy4H3YH3U</t>
  </si>
  <si>
    <t>1 from North Salmara and 3 from Nalbari</t>
  </si>
  <si>
    <t>https://twitter.com/ANI/status/1246044843048087553?s=19</t>
  </si>
  <si>
    <t>From Nizamuddin Markaz</t>
  </si>
  <si>
    <t>@himantabiswa on twitter</t>
  </si>
  <si>
    <t>3nos. Of patients</t>
  </si>
  <si>
    <t>https://www.facebook.com/KarnalBreakingNews/videos/2403513393272221/</t>
  </si>
  <si>
    <t>Attended Delhi Religious conference</t>
  </si>
  <si>
    <t>Markaz</t>
  </si>
  <si>
    <t>Local news channel news 18 assam</t>
  </si>
  <si>
    <t>3 from nalbari 1 from salmara</t>
  </si>
  <si>
    <t>South salmara mankachar dist.</t>
  </si>
  <si>
    <t>@homantabiswa on twitter</t>
  </si>
  <si>
    <t>One patient</t>
  </si>
  <si>
    <t>https://www.bhaskar.com/local/mp/indore/news/indore-coronavirus-outbreak-updates-covid-19-infected-patient-report-latest-127100614.html</t>
  </si>
  <si>
    <t xml:space="preserve">Total 89 confirmed cases in indore till last night. </t>
  </si>
  <si>
    <t>Dainik bhaskar ANI</t>
  </si>
  <si>
    <t>Update mp tally to 121 and 89 confirmed cases in indore including death</t>
  </si>
  <si>
    <t>https://www.bhaskar.com/local/mp/bhopal/news/bhopal-coronavirus-infected-patient-covid-19-cases-latest-news-updates-127082358.html</t>
  </si>
  <si>
    <t>MEDAK</t>
  </si>
  <si>
    <t>Primary contact of Markaz</t>
  </si>
  <si>
    <t>www.eenadu.net</t>
  </si>
  <si>
    <t>Nizammudin</t>
  </si>
  <si>
    <t>Report by King George's medical University</t>
  </si>
  <si>
    <t>Came from Indore</t>
  </si>
  <si>
    <t>https://www.udaipurblog.com/first-corona-positive-found-in-udaipurs-malla-talai.html</t>
  </si>
  <si>
    <t>Nalbari and South Salmara</t>
  </si>
  <si>
    <t>Patient travel to Markaj Delhi</t>
  </si>
  <si>
    <t>Health minister</t>
  </si>
  <si>
    <t>They attended the Delhi namaz</t>
  </si>
  <si>
    <t>https://allaboutbelgaum.com/news/3-positive-for-covid-19-in-belagavi-shettar/</t>
  </si>
  <si>
    <t>The 3 people test positive, I have personally confirmed it with the Doctors and also on the above mentioned link it's the official page of our city they interviewed Karnataka ex-CM Jagadish Shattar he has confirmed there's a video also in the website please check. I assure you it's a confirmed news. My Telegram username: Insergant69</t>
  </si>
  <si>
    <t>Total 5 death in delhi 4 before and 1 last 24 hours announced by cm Arvind kejriwal in PC</t>
  </si>
  <si>
    <t>https://twitter.com/sriramulubjp/status/1246056710533332992?s=19</t>
  </si>
  <si>
    <t>Karnataka  As of 5 pm today,  128 #COVID19 positive cases have been confirmed in the state.  #IndiaFightsCornona https://t.co/KOGVRpndHn</t>
  </si>
  <si>
    <t>Attended TJ congregation from 13th to 18th March 2020 Delhi</t>
  </si>
  <si>
    <t>https://twitter.com/sriramulubjp/status/1246056710533332992?s=20</t>
  </si>
  <si>
    <t>Attended TJ congragation from 13th to 18th March 2020 at Delhi</t>
  </si>
  <si>
    <t>KANPUR</t>
  </si>
  <si>
    <t>https://www.jagran.com/uttar-pradesh/kanpur-city-kanpur-coronavirus-positive-update-four-members-of-tablighi-jamaat-corona-infected-in-medical-report-20161414.html</t>
  </si>
  <si>
    <t>https://twitter.com/PTI_News/status/1246039688424476675?s=19</t>
  </si>
  <si>
    <t>Death toll 5</t>
  </si>
  <si>
    <t>https://twitter.com/ANI/status/1246050107839008771?s=09</t>
  </si>
  <si>
    <t xml:space="preserve">Correction in number of death
5 people have died in Delhi so far due to #Coronavirus. 4 had died earlier, one death in the last 24 hours. He was also from Markaz. Only 38 cases of local transmission. Situation is still under control in Delhi: Delhi CM Arvind Kejriwal https://t.co/0DJHZZgpuJ
</t>
  </si>
  <si>
    <t>CMO Kerala press meet</t>
  </si>
  <si>
    <t>https://www.google.com/amp/s/m.jagran.com/lite/uttar-pradesh/allahabad-city-first-positive-case-of-coronavirus-found-in-pratapgarh-district-20161547.html</t>
  </si>
  <si>
    <t>hapur</t>
  </si>
  <si>
    <t>indonasian</t>
  </si>
  <si>
    <t>Newspaper and district hospital</t>
  </si>
  <si>
    <t>CISF bulletin</t>
  </si>
  <si>
    <t>Health qmd family welfare dept odisha</t>
  </si>
  <si>
    <t>No info</t>
  </si>
  <si>
    <t>https://twitter.com/hfwodisha/status/1246066255779393539?s=21</t>
  </si>
  <si>
    <t>Travelled delhi</t>
  </si>
  <si>
    <t>Bhumikhal</t>
  </si>
  <si>
    <t xml:space="preserve">Overall </t>
  </si>
  <si>
    <t xml:space="preserve">As per state bulletin dated today active case is 251... Please refer,  verify and update </t>
  </si>
  <si>
    <t>http://dhs.kerala.gov.in/2020/04/03/03-04-2020/</t>
  </si>
  <si>
    <t>It shows active cases from all district is 251</t>
  </si>
  <si>
    <t xml:space="preserve">Unknown </t>
  </si>
  <si>
    <t>https://twitter.com/HFWOdisha/status/1246066255779393539?s=19</t>
  </si>
  <si>
    <t>Panvel</t>
  </si>
  <si>
    <t>https://twitter.com/PTI_News/status/1246070728685809670?s=19</t>
  </si>
  <si>
    <t>https://www.navpradesh.com/chhattisgarh/chhattisgarh-first-corona-positive-patient-discharge-aiims-raipur/</t>
  </si>
  <si>
    <t>Official bulletin</t>
  </si>
  <si>
    <t>https://www.google.com/amp/s/www.amarujala.com/amp/lucknow/coronavirus-in-uttar-pradesh-live-updates-news-in-hindi</t>
  </si>
  <si>
    <t>I want to categorise the patient with their respective state , many of them are categorise in Unknown category. Please catagorise them with respective to their state</t>
  </si>
  <si>
    <t>Student from U.K</t>
  </si>
  <si>
    <t>https://twitter.com/bhupeshbaghel/status/1246072695923462144</t>
  </si>
  <si>
    <t>https://twitter.com/PTI_News/status/1246078279104073737?s=20</t>
  </si>
  <si>
    <t>https://twitter.com/maryashakil/status/1246066885877104646?s=19</t>
  </si>
  <si>
    <t>Patient returned from London and was treated at aiims raipur.</t>
  </si>
  <si>
    <t>https://www.cgwall.com/?p=110884</t>
  </si>
  <si>
    <t>Puna</t>
  </si>
  <si>
    <t>Pune divisional commissioner remarks</t>
  </si>
  <si>
    <t>Medshi, District Washim</t>
  </si>
  <si>
    <t>Don't Know, Gender not mentioned in the news</t>
  </si>
  <si>
    <t xml:space="preserve">Patient travelled a religious gathering in Delhi. </t>
  </si>
  <si>
    <t>https://www.lokmat.com/vashim/corona-positive-found-washim-district/</t>
  </si>
  <si>
    <t xml:space="preserve">Ladakh in the media </t>
  </si>
  <si>
    <t>Thiland National , Member of Tabligi Jamat , attended Jamat</t>
  </si>
  <si>
    <t>https://www.jagran.com/uttar-pradesh/bareilly-city-the-first-case-of-corona-came-out-in-shahjahanpur-a-sample-positive-in-the-investigation-20161556.html</t>
  </si>
  <si>
    <t>शहर के खलील शर्की मुहल्ला स्थित मस्जिद में 12 मार्च को 11 जमाती धार्मिक प्रचार-प्रसार के लिए आए थे। इनमें नौ थाईलैंड के निवासी हैं जबकि दो तमिलनाडु के रहने वाले हैं। कोरोना संक्रमण बढ़ने व उसके बाद लॉकडाउन के कारण ये लोग पास के ही मरकज में रुक गए थे। पुलिस बीच-बीच में इनको लॉकडाउन का पालन करने की हिदायत देने पहुंची, लेकिन दिल्ली की तब्लीगी जमात का मामला सामने आने के बाद जब मुख्यमंत्री ने सख्ती की तो गुरुवार को पुलिस मरकज में रुके सभी 11 लोगों को लेकर मेडिकल काॅलेज पहुंची। इनके साथ संपर्क में रहने वाले एक स्थानीय व्यक्ति को भी वहां ले जाया गया। जहां सभी को क्वारंटाइन वार्ड में भर्ती करा दिया गया। शुक्रवार को केजीएमयू से सभी की सैंपल रिपोर्ट आई, जिसमें थाईलैंड निवासी एक जमाती पॉजीटिव पाया गया।</t>
  </si>
  <si>
    <t>https://mobile.twitter.com/kbssidhu1961/status/1246061946882781189</t>
  </si>
  <si>
    <t>Total cases 53. 1 recovery. Also update district wise data</t>
  </si>
  <si>
    <t>Jump in Telangana cases. Deaths also increased</t>
  </si>
  <si>
    <t>https://twitter.com/RishikaSadam/status/1246085195393982473?s=19</t>
  </si>
  <si>
    <t xml:space="preserve">UT administration Leh </t>
  </si>
  <si>
    <t>https://twitter.com/Eatala_Rajender/status/1246084405602316292?s=19</t>
  </si>
  <si>
    <t>Total posit ve 229 with 75 today and deaths are 2 making it total 11</t>
  </si>
  <si>
    <t>https://twitter.com/TelanganaHealth/status/1246086765472960519?s=09</t>
  </si>
  <si>
    <t>Total : 229, active : 186 , discharged : 32, dead : 11</t>
  </si>
  <si>
    <t xml:space="preserve">Tablighi Jamaat, Markaj Nizamuddin </t>
  </si>
  <si>
    <t>https://twitter.com/htTweets/status/1246088208946827264?s=19</t>
  </si>
  <si>
    <t>https://twitter.com/TelanganaHealth/status/1246086765472960519?s=19</t>
  </si>
  <si>
    <t>2 people died in Telangana today.</t>
  </si>
  <si>
    <t>https://twitter.com/PTI_News/status/1246088850901893122?s=19</t>
  </si>
  <si>
    <t>Number of confirmed infected cases in West Bengal is 63.</t>
  </si>
  <si>
    <t>As of now 32 people (in total) are discharged.</t>
  </si>
  <si>
    <t>Health department of MP</t>
  </si>
  <si>
    <t>Delhi Zamat</t>
  </si>
  <si>
    <t>https://www.hindustantimes.com/lucknow/three-test-positive-for-covid-19-in-pratapgarh/story-UGQXQO9T9n6iuljbLWSh8O.html</t>
  </si>
  <si>
    <t>https://www.mpinfo.org/MPinfoStatic/other_updates/Covid19-Report-03April20.pdf?fbclid=IwAR1mgF3k23ItbtnrM2p87pwlmDGKL2pM2SH_5g5rkqZ12jiDD-z24NSj0yU</t>
  </si>
  <si>
    <t>The district wise count for Madhya Pradesh needs to be updated. The report in the link is published by Madhya Pradesh Govt, and is updated till 6 PM, April 3rd. Except the 10 new cases in Morena today, it has correct district wise breakup - Indore (95), Jabalpur (8), Bhopal (8), Morena (2 (+ 10 new)), Gwalior (2), Shivpuri (2), Khargone (1), Chindwara (1) and 1 unknown.</t>
  </si>
  <si>
    <t>First patient of chhatisgarh discharged from AIIMS RAIPUR</t>
  </si>
  <si>
    <t>First corona case of raipur discharged</t>
  </si>
  <si>
    <t>https://twitter.com/PTI_News/status/1246096401534078977?s=19</t>
  </si>
  <si>
    <t>https://twitter.com/ANI/status/1246098133035159555?s=19</t>
  </si>
  <si>
    <t>8 more recovery in Maharashtra. Total count of recovery in Maharashtra is 50.</t>
  </si>
  <si>
    <t>5 more death. Total count of death in Maharashtra is 26.</t>
  </si>
  <si>
    <t>: https://www.mohfw.gov.in          abp ananda and chief secretary press meet</t>
  </si>
  <si>
    <t>Please chage the total data of west bengal
COVID 19 POSITIVE...57
CURED....12
DEATH...7</t>
  </si>
  <si>
    <t>11 recovered</t>
  </si>
  <si>
    <t>Not updated on meter</t>
  </si>
  <si>
    <t>63 total cases reported in WEST BENGAL</t>
  </si>
  <si>
    <t>Number up to 389 as of 21:18.</t>
  </si>
  <si>
    <t>8 patients linked to nizamuudin markaz and 1 returned from dubai</t>
  </si>
  <si>
    <t xml:space="preserve">https://www.outlookindia.com/newsscroll/tablighicorona-bond-gets-stronger-7-more-positive-in-agra/1790247, https://www.jagran.com/uttar-pradesh/agra-city-six-jamatis-in-agra-found-corona-positive-20161172.html </t>
  </si>
  <si>
    <t>I have put up 2 links; also your website shows agra has only 9 cases but several news portals are reporting total confirmed cases in agra to be 22 out of which around 9 are recovered</t>
  </si>
  <si>
    <t>Increase by 10, from 53 to 63</t>
  </si>
  <si>
    <t>https://twitter.com/ANI/status/1246101940582461440?s=19</t>
  </si>
  <si>
    <t>Total 16 cases in uttrakhand now till date</t>
  </si>
  <si>
    <t>The tweet shows the patient travelled from Dubai. However, the remarks column in the database shows 'Travelled from Bihar'</t>
  </si>
  <si>
    <t>https://mobile.twitter.com/sanjayjavin/status/1246100321115357187</t>
  </si>
  <si>
    <t>4 more positive patients cured in Ladakh ( two continuous negative results), total cured = 7. #Covid_19  #ladakh</t>
  </si>
  <si>
    <t>Ladakh total 14,active 7,cured 7,death 0</t>
  </si>
  <si>
    <t>Local newspaper</t>
  </si>
  <si>
    <t>https://twitter.com/PTI_News/status/1246101687535685632?s=19</t>
  </si>
  <si>
    <t>Delhi toll 6. Also update for Haryana. 1 passed away in Ambala yesterday</t>
  </si>
  <si>
    <t>https://twitter.com/ANI/status/1246103387701235712?s=19</t>
  </si>
  <si>
    <t>2 fresh cases from delhi</t>
  </si>
  <si>
    <t xml:space="preserve">6 new cases </t>
  </si>
  <si>
    <t>local hospital</t>
  </si>
  <si>
    <t>Omaxe society Rudrapur</t>
  </si>
  <si>
    <t>Patient returned from Turkey on the second of March</t>
  </si>
  <si>
    <t>https://www.lokjantoday.com/%e0%a4%b0%e0%a5%81%e0%a4%a6%e0%a5%8d%e0%a4%b0%e0%a4%aa%e0%a5%81%e0%a4%b0-%e0%a4%ae%e0%a5%87%e0%a4%82-%e0%a4%8f%e0%a4%95-%e0%a4%94%e0%a4%b0-%e0%a4%b8%e0%a4%82%e0%a4%a6%e0%a4%bf%e0%a4%97%e0%a5%8d/</t>
  </si>
  <si>
    <t>I know the patient directly he has been confirmed positive.</t>
  </si>
  <si>
    <t>Omaxe society, Rudrapur, Uddham Singh Nagar</t>
  </si>
  <si>
    <t>24 year old student returned from Turkey, confirmed case of covid 19</t>
  </si>
  <si>
    <t>I know the patient directly he died of complications in medicity hospital.</t>
  </si>
  <si>
    <t>West Bengal has now 63 confirmed cases</t>
  </si>
  <si>
    <t>Pt came from Uk</t>
  </si>
  <si>
    <t>https://twitter.com/bhupeshbaghel/status/1246072695923462144?s=19</t>
  </si>
  <si>
    <t>https://www.patrika.com/raipur-news/chhattisgarh-first-discharged-corona-positive-patient-aiims-raipur-5963575/</t>
  </si>
  <si>
    <t>https://www.google.co.in/amp/s/www.news18.com/amp/news/india/maharashtra-covid-19-tally-now-490-67-new-cases-6-deaths-in-a-day-2563715.html</t>
  </si>
  <si>
    <t>1 patient tested positive in hingoli district of maharashtra. Please read above link. You ll find it below.</t>
  </si>
  <si>
    <t>Traveled from Thailand, was present in tablighi jamaat.</t>
  </si>
  <si>
    <t>3 Petiant found in ahmednagar today out of 67 new petiants of maharashtra</t>
  </si>
  <si>
    <t>https://twitter.com/ANI/status/1246100744564027392</t>
  </si>
  <si>
    <t>There were 4 active patients in himachal on 2 April.. Recently 1 lady died from himachal but she was not admitted in himachal's hospital she was in PGI. And was not included in active patients of Himachal So when she died active count turned from 4 to 3 which is incorrect. There are currently 4 active patients 3 from una and 1 from Kangra.</t>
  </si>
  <si>
    <t>https://www.google.com/amp/s/www.bhaskar.com/amp/local/himachal/news/coronavirus-punjab-cases-lockdown-live-corona-virus-cases-in-chandigarh-amritsar-ludhiana-amritsar-jalandhar-covid-19-death-toll-latest-news-and-updates-127100531.html</t>
  </si>
  <si>
    <t>Increase by 10 from 53 to 63</t>
  </si>
  <si>
    <t>Please update the number of cases in West Bengal. There is a discrepancy between your numbers and those reported on the mohfw website. Thank you for your efforts.</t>
  </si>
  <si>
    <t>Multiple underlying health conditions &amp; no contact history</t>
  </si>
  <si>
    <t>news18.com/news/india/haryana-records-first-coronavirus-death-67-year-old-man-from-ambala-2561281.html</t>
  </si>
  <si>
    <t>First death in Haryan</t>
  </si>
  <si>
    <t>Attendees of the Jammat</t>
  </si>
  <si>
    <t>https://news.abplive.com/videos/news/india-34-new-coronavirus-positive-cases-registered-in-lucknow-1188409</t>
  </si>
  <si>
    <t>All 6 new cases are Jamaat related</t>
  </si>
  <si>
    <t>https://www.newindianexpress.com/nation/2020/apr/03/six-new-covid-19-positive-cases-in-uttarakhand-all-attended-tabhligi-jamaat-conference-2125409.html</t>
  </si>
  <si>
    <t>patient 3047 to 3052 - 1 from udham singh nagar district 5 from dehradun</t>
  </si>
  <si>
    <t>BBSR, CUTTACK,PURI</t>
  </si>
  <si>
    <t>News nation tv channel</t>
  </si>
  <si>
    <t>154 cases in Madhya Pradesh</t>
  </si>
  <si>
    <t>https://www.bhaskar.com/local/haryana/panipat/news/second-death-in-24-hours-from-korena-in-the-state-only-woman-from-ambala-broke-down-7-new-positives-including-4-foreigners-127099201.html</t>
  </si>
  <si>
    <t>Second death in Haryana</t>
  </si>
  <si>
    <t>https://twitter.com/diprjk/status/1246412229072670721</t>
  </si>
  <si>
    <t>https://twitter.com/PTI_News/status/1246130043081785346?s=19</t>
  </si>
  <si>
    <t>https://twitter.com/kansalrohit69/status/1246411816239943680</t>
  </si>
  <si>
    <t>164 cases</t>
  </si>
  <si>
    <t>https://twitter.com/ArogyaAndhra/status/1246126231176622081?s=19</t>
  </si>
  <si>
    <t>A contract with previous patient</t>
  </si>
  <si>
    <t>https://twitter.com/HFWOdisha/status/1246131083839561728?s=20</t>
  </si>
  <si>
    <t>No travel history  contact with previous confirmed case</t>
  </si>
  <si>
    <t>H &amp; FW Dept Odisha @HFWOdisha</t>
  </si>
  <si>
    <t>Bhubaneswar, Puri, Bhadrak, Cuttak, Jaipur</t>
  </si>
  <si>
    <t>Total number of #Coronavirus positive cases in Rajasthan rises to 179. A total of 46 positive cases were reported today in the state: Rajasthan Health Department</t>
  </si>
  <si>
    <t>https://twitter.com/ANI/status/1246133123252961286?s=19</t>
  </si>
  <si>
    <t>Community spread from direct contact with a positive case P2013</t>
  </si>
  <si>
    <t>https://twitter.com/HFWOdisha/status/1246131083839561728?s=19</t>
  </si>
  <si>
    <t>Jajpur</t>
  </si>
  <si>
    <t>Contact with previous confirmed case</t>
  </si>
  <si>
    <t>7 close relatives of 5th confirmed case of Odisha are corona positive</t>
  </si>
  <si>
    <t>48  F and 57 M</t>
  </si>
  <si>
    <t xml:space="preserve">https://www.thehindu.com/news/national/coronavirus-48-year-old-woman-from-howrah-dies-toll-three-in-bengal/article31214974.ece   https://economictimes.indiatimes.com/news/politics-and-nation/coronavirus-57-year-old-man-dies-in-howrahwb-toll-rises-to-4/videoshow/74923559.cms </t>
  </si>
  <si>
    <t>Two patients died in Howrah so far.</t>
  </si>
  <si>
    <t>Total 7 no today Bhubaneswar Khurda</t>
  </si>
  <si>
    <t>Travelled From UK</t>
  </si>
  <si>
    <t>Bhadrak, Bhubaneswar,  Puri</t>
  </si>
  <si>
    <t>Now the total goes to 20</t>
  </si>
  <si>
    <t>Health department, odisha</t>
  </si>
  <si>
    <t>Contact of patient</t>
  </si>
  <si>
    <t>Total 20 cases. Today 15 cases</t>
  </si>
  <si>
    <t>Family member of a positive patient</t>
  </si>
  <si>
    <t>Odisha P6 relative</t>
  </si>
  <si>
    <t xml:space="preserve">Health department </t>
  </si>
  <si>
    <t>https://mpbreakingnews.in/bhopal/corona-update-34-new-positive-cases-in-mp-155-reached/</t>
  </si>
  <si>
    <t>Total 155 confirmed case in mp</t>
  </si>
  <si>
    <t xml:space="preserve">Odisha report new cases. Total 20 </t>
  </si>
  <si>
    <t>https://twitter.com/ANI/status/1246136614402822144?s=19</t>
  </si>
  <si>
    <t>bhadrak, puri, bhubaneswar, jajpur</t>
  </si>
  <si>
    <t>https://twitter.com/ANINewsUP/status/1246412525890973697</t>
  </si>
  <si>
    <t>Delhi, and few with no travel history</t>
  </si>
  <si>
    <t>Bhubaneswar, Cuttack, Puri, Jajpur, Bhadrak</t>
  </si>
  <si>
    <t>https://mobile.twitter.com/HFWOdisha/status/1246131083839561728</t>
  </si>
  <si>
    <t>Update now</t>
  </si>
  <si>
    <t>Bhadrak, puri, jajpur, bhubaneswar</t>
  </si>
  <si>
    <t>total odisha -20</t>
  </si>
  <si>
    <t>Markaz nijamuddin rerurned</t>
  </si>
  <si>
    <t xml:space="preserve">Twitter handle @himantabiswa </t>
  </si>
  <si>
    <t>Delhi( Religious Activity-Jamat)</t>
  </si>
  <si>
    <t>Abp Maza, Lokmat,Local Sources</t>
  </si>
  <si>
    <t>Link to Delhi Jamat</t>
  </si>
  <si>
    <t>https://twitter.com/HFWOdisha</t>
  </si>
  <si>
    <t>Total confirmed cases total in odisha rises to 20</t>
  </si>
  <si>
    <t xml:space="preserve">Bhubaneswar - 7, Puri - 1, Jajpur-1, Bhadrak -2, </t>
  </si>
  <si>
    <t>Probably sign of community spread.</t>
  </si>
  <si>
    <t>Kamrup -metro</t>
  </si>
  <si>
    <t>@himantabiswa on twtr</t>
  </si>
  <si>
    <t>Came from indore</t>
  </si>
  <si>
    <t xml:space="preserve">U have updated 3 but its 3+1 = 4 1 was on 2nd april and on 3rd april 3 members of his family also positive so total 4 positive in Udaipur </t>
  </si>
  <si>
    <t>Travelled to the religious congregation at Nizamuddin</t>
  </si>
  <si>
    <t>https://twitter.com/himantabiswa/status/1246135550752350208?s=20</t>
  </si>
  <si>
    <t>Tweeted By the Health Minister of Assam, Dr Himanta Biswa Sharma</t>
  </si>
  <si>
    <t>Kamrup-rural</t>
  </si>
  <si>
    <t>Marigaon</t>
  </si>
  <si>
    <t>11 new cases in Orissa</t>
  </si>
  <si>
    <t>https://twitter.com/ANI/status/1246137047678701568?s=19</t>
  </si>
  <si>
    <t>2 cases from Kamrup and 1 case from Marigaon. 3 new cases in Assam</t>
  </si>
  <si>
    <t>https://www.livemint.com/news/india/10-new-coronavirus-cases-reported-in-west-bengal-as-of-6-00-pm-apr-03-11585927110803.html</t>
  </si>
  <si>
    <t>Bhubaneswar- 14, Bhadrak- 3, Cuttack- 1, Jajpur-1, Puri-1</t>
  </si>
  <si>
    <t xml:space="preserve">This number the cummilative value as per city </t>
  </si>
  <si>
    <t>Mentioned 6 Unknown cases are from Khordha dist</t>
  </si>
  <si>
    <t>Patient are contact of patient 7 in Odisha</t>
  </si>
  <si>
    <t xml:space="preserve">43 new cases </t>
  </si>
  <si>
    <t>6 new patients</t>
  </si>
  <si>
    <t>https://www.outlookindia.com/newsscroll/ups-coronavirus-count-spikes-to-174-after-47-jamaat-members-test-positive/1790505</t>
  </si>
  <si>
    <t>District wise counts</t>
  </si>
  <si>
    <t>Not Applicable</t>
  </si>
  <si>
    <t>Please update district wise counts</t>
  </si>
  <si>
    <t>https://twitter.com/ANI/status/1246149029869780992?s=20</t>
  </si>
  <si>
    <t>Nizamuddinmarkaj related</t>
  </si>
  <si>
    <t>Twitter account @himantabiswa</t>
  </si>
  <si>
    <t>Visited Nizamuddin Markaz</t>
  </si>
  <si>
    <t xml:space="preserve">Golaghat District have total 9 Cases. There is a error in your database. You have shown that 8 cases are from Jorhat District, but its  actually from Golaghat District. These tests are performed in Jorhat Medical College but the patients are from Golaghat District
https://twitter.com/himantabiswa/status/1245372704636538881
https://nenow.in/health/13-covid-19-positive-cases-confirmed-in-assam.html </t>
  </si>
  <si>
    <t>As I was viewing your site, I realised that West Bengal cases haven't been updating in the last 24 hours, whereas there are definitely new cases there. The count on your website is 53, whereas, the official count now stands at 63. Please Update.</t>
  </si>
  <si>
    <t>http://www.rajswasthya.nic.in/Index.htm</t>
  </si>
  <si>
    <t xml:space="preserve">Total recovery in Rajasthan is 21 but you have mentioned as 3, refer to state government site http://www.rajswasthya.nic.in/Index.htm </t>
  </si>
  <si>
    <t>District wise count for Madhya Pradesh is terribly out of date. Indore has reached 112 cases as of 10 PM, April 3rd. But the website is showing just 63. All new cases are being added against Unknown.</t>
  </si>
  <si>
    <t>https://www.livemint.com/news/india/16-new-coronavirus-cases-reported-in-bengal-as-of-6-00-pm-apr-02-11585843120143.html</t>
  </si>
  <si>
    <t>Please update the patient number for West Bengal.</t>
  </si>
  <si>
    <t>Nizamuddin markaj</t>
  </si>
  <si>
    <t>https://mbasic.facebook.com/story.php?story_fbid=10157435989798983&amp;id=329145898982&amp;refid=17&amp;_ft_=mf_story_key.10157435989798983%3Atop_level_post_id.10157435989798983%3Atl_objid.10157435989798983%3Acontent_owner_id_new.329145898982%3Athrowback_story_fbid.10157435989798983%3Apage_id.329145898982%3Astory_location.4%3Atds_flgs.3%3Apage_insights.%7B"329145898982"%3A%7B"page_id"%3A329145898982%2C"actor_id"%3A329145898982%2C"dm"%3A%7B"isShare"%3A0%2C"originalPostOwnerID"%3A0%7D%2C"psn"%3A"EntStatusCreationStory"%2C"post_context"%3A%7B"object_fbtype"%3A266%2C"publish_time"%3A1585940842%2C"story_name"%3A"EntStatusCreationStory"%2C"story_fbid"%3A%5B10157435989798983%5D%7D%2C"role"%3A1%2C"sl"%3A4%2C"targets"%3A%5B%7B"actor_id"%3A329145898982%2C"page_id"%3A329145898982%2C"post_id"%3A10157435989798983%2C"role"%3A1%2C"share_id"%3A0%7D%5D%7D%7D%3Athid.329145898982%3A306061129499414%3A2%3A0%3A1588316399%3A4437842766817311064&amp;__tn__=%2AW-R</t>
  </si>
  <si>
    <t>Newspaper</t>
  </si>
  <si>
    <t>Nizamuddin markaz</t>
  </si>
  <si>
    <t>From the fb post of health minister Dr Hemanta Biswa sarma</t>
  </si>
  <si>
    <t>the website</t>
  </si>
  <si>
    <t>Cluster feature not working - didn't know how else to convey to you.. Great work, btw!!</t>
  </si>
  <si>
    <t>www.jagran.com, newspaper</t>
  </si>
  <si>
    <t>She was first confirm case of corona in Chhattisgarh</t>
  </si>
  <si>
    <t>Nijamuddin markaj</t>
  </si>
  <si>
    <t>@himantabiswa on twitter and @todayliveaxom on fb</t>
  </si>
  <si>
    <t>Travelled to Nizamuddin Markaz in Delhi</t>
  </si>
  <si>
    <t>https://twitter.com/himantabiswa/status/1246147959823028224?s=21</t>
  </si>
  <si>
    <t xml:space="preserve">Zee rajasthan 4 Apr 8.07 news </t>
  </si>
  <si>
    <t>Attended religious festival at delhi</t>
  </si>
  <si>
    <t>https://www.google.com/amp/s/www.amarujala.com/amp/uttar-pradesh/varanasi/corona-virus-positive-cases-in-varanasi</t>
  </si>
  <si>
    <t>Total state</t>
  </si>
  <si>
    <t xml:space="preserve">Total data about telangana carona positive cases till 02/04/2020 </t>
  </si>
  <si>
    <t>https://m.eenadu.net/mukyamshalu/mainnews/general/27/220059591</t>
  </si>
  <si>
    <t>Patient is Jamati travelled from Delhi</t>
  </si>
  <si>
    <t>https://timesofindia.indiatimes.com/city/varanasi/3-jamaat-members-test-ve-for-coronavirus-in-azamgarh/articleshow/74973897.cms</t>
  </si>
  <si>
    <t>https://twitter.com/PTI_News/status/1246274008552632320?s=19</t>
  </si>
  <si>
    <t>https://m.facebook.com/story.php?story_fbid=2626010710836648&amp;id=392178637553211</t>
  </si>
  <si>
    <t>Yesterday's (3 April, 2020) reported cases in Maharashtra are as fallows: Mumbai :43, Mumbai surrounding :10, Pune 9, Ahmadanagar:3, washim:1, Rantagiri:1</t>
  </si>
  <si>
    <t>https://twitter.com/timesofindia/status/1246276417442050049?s=19</t>
  </si>
  <si>
    <t>https://twitter.com/ANINewsUP/status/1246278476480385026?s=19</t>
  </si>
  <si>
    <t>https://www.indiatoday.in/india/story/no-new-covid-19-deaths-in-west-bengal-in-24-hours-official-1663142-2020-04-04</t>
  </si>
  <si>
    <t>Total 63</t>
  </si>
  <si>
    <t>https://twitter.com/PTI_News/status/1246274595734163456?s=19</t>
  </si>
  <si>
    <t>Why no of cases are that much different on gov. website and your website. Please ans, thanks for your effort :)</t>
  </si>
  <si>
    <t>https://www.indiatoday.in/india/story/covid-19-woman-from-solan-dies-in-chandigarh-hospital-himachal-death-toll-rises-to-two-1662841-2020-04-03</t>
  </si>
  <si>
    <t>The new patient died was not in confirmed count so you need to increase the active count.
Current active is 4</t>
  </si>
  <si>
    <t>https://twitter.com/ANI/status/1246282227387858944?s=19</t>
  </si>
  <si>
    <t>Patient is IT Employee Return from Pune</t>
  </si>
  <si>
    <t>https://timesofindia.indiatimes.com/city/aurangabad/two-test-positive-for-coronavirus-in-aurangabad/articleshow/74966706.cms</t>
  </si>
  <si>
    <t>Family member of positive case</t>
  </si>
  <si>
    <t>http://www.tv9.com/</t>
  </si>
  <si>
    <t>According to MOH west Bengal total cases are 63 take a look</t>
  </si>
  <si>
    <t>Contracted from her son</t>
  </si>
  <si>
    <t>Gorakhpur times</t>
  </si>
  <si>
    <t xml:space="preserve">Agra- 45 infected </t>
  </si>
  <si>
    <t>Was staying in Mohali before lockdown</t>
  </si>
  <si>
    <t>https://mobile.twitter.com/kbssidhu1961/status/1245994669512617984</t>
  </si>
  <si>
    <t>Ropar</t>
  </si>
  <si>
    <t>Receiving treatment in Chandigarh</t>
  </si>
  <si>
    <t>https://mobile.twitter.com/kbssidhu1961/status/1246136344247582729</t>
  </si>
  <si>
    <t>Admitted in GMCH 16, Chandigarh. Diabetic and hypertension</t>
  </si>
  <si>
    <t>Attended health camp by Christian missionary foundation</t>
  </si>
  <si>
    <t>Please make the nessesery corrections</t>
  </si>
  <si>
    <t xml:space="preserve">3 confirmed patients. </t>
  </si>
  <si>
    <t>https://mobile.twitter.com/kbssidhu1961/status/1246265624071794693</t>
  </si>
  <si>
    <t>Patient had renal failure</t>
  </si>
  <si>
    <t xml:space="preserve">No travel history. Has forex business </t>
  </si>
  <si>
    <t>https://mobile.twitter.com/kbssidhu1961/status/1246262727749677056</t>
  </si>
  <si>
    <t>Returned from Pune - IT engineer</t>
  </si>
  <si>
    <t>Woman's husband had travelled from Delhi</t>
  </si>
  <si>
    <t xml:space="preserve">travel history from Panipat to Hometown via Delhi </t>
  </si>
  <si>
    <t>https://www.abpganga.com/india-news/coronavirus-in-india-news-live-updates-covid-19-coronavirus-total-cases-in-india-and-uttar-pradesh-51771/amp</t>
  </si>
  <si>
    <t>Travelled to uk</t>
  </si>
  <si>
    <t>Newspaper dainik bhaskar dated 4th april 2020</t>
  </si>
  <si>
    <t>Guwahati, Kamrup (M)</t>
  </si>
  <si>
    <t>Returned from Delhi</t>
  </si>
  <si>
    <t>https://www.facebook.com/485277578179690/posts/3830032307037517/?d=n</t>
  </si>
  <si>
    <t>Lab report</t>
  </si>
  <si>
    <t>Lab report summary
C672 maiza kapadia chc kushalgarh banswara positive</t>
  </si>
  <si>
    <t>Lab report summary
C673 zuzar kapadia chc kushalgarh banswara positive</t>
  </si>
  <si>
    <t>All Jamatis</t>
  </si>
  <si>
    <t>https://www.jagran.com/uttar-pradesh/agra-city-total-cases-of-corona-positive-in-agra-is-now-increased-25-more-cases-reported-20163766.html</t>
  </si>
  <si>
    <t xml:space="preserve">What you people are doing, number of cases in Agra had been increased to 45 and your count is still at 9. This is no where a credible data. I request you to update. </t>
  </si>
  <si>
    <t>yes</t>
  </si>
  <si>
    <t>Patan add</t>
  </si>
  <si>
    <t>Update areawise database</t>
  </si>
  <si>
    <t>ગુજરાતમાં અત્યારસુધીમાં 98 કેસ નોંધાયા, પાટણ જિલ્લામાં પ્રથમ કેસ નોંધાયો, અમદાવાદ કોરોનાના ત્રીજા સ્ટેજમાં https://jccu2.app.goo.gl/tiRmBC6LaeyupoodA</t>
  </si>
  <si>
    <t>10 નવા કેસ સાથે રાજ્યમાં પોઝિટિવ કેસ 105 થયા, 80 વર્ષીય મહિલા દર્દી કોરોના સામેની જંગ જીત્યા https://jccu2.app.goo.gl/tiRmBC6LaeyupoodA</t>
  </si>
  <si>
    <t>10 new case with different locations.</t>
  </si>
  <si>
    <t>https://twitter.com/PTI_News/status/1246276273552289793?s=19</t>
  </si>
  <si>
    <t>https://twitter.com/ANI/status/1246206104129933315?s=20</t>
  </si>
  <si>
    <t xml:space="preserve">row no 140 in raw data. </t>
  </si>
  <si>
    <t>https://www.indiatoday.in/india/story/puducherry-first-covid-19-patient-recovers-to-be-discharged-soon-1660818-2020-03-29</t>
  </si>
  <si>
    <t>https://twitter.com/ANINewsUP/status/1246278476480385026?s=20</t>
  </si>
  <si>
    <t>https://twitter.com/ANI/status/1246310787884302338?s=20</t>
  </si>
  <si>
    <t>https://twitter.com/ANI/status/1246310787884302338?s=19</t>
  </si>
  <si>
    <t>One girl travelled to london and her father.</t>
  </si>
  <si>
    <t>https://timesofindia.indiatimes.com/india/coronavirus-india-live-news-updates-total-number-of-corona-cases-in-india-state-wise-list-delhi-maharashtra-telangana/liveblog/74975998.cms</t>
  </si>
  <si>
    <t>ADM Chhindwara confirmed in front of Media</t>
  </si>
  <si>
    <t>IBC24 and ADM Chhindwara</t>
  </si>
  <si>
    <t>https://twitter.com/TS_SinghDeo/status/1246090787105849349</t>
  </si>
  <si>
    <t xml:space="preserve">The good news was shared by Chattisgarh Health Minister through his official twitter account </t>
  </si>
  <si>
    <t>https://gujcovid19.gujarat.gov.in/uploads/pressbrief0404042020110344651.pdf</t>
  </si>
  <si>
    <t xml:space="preserve">Male:- 3
Female:-2
</t>
  </si>
  <si>
    <t>North Lakhimpur</t>
  </si>
  <si>
    <t>This  patient is also  related to Nizamuddin Markaz event in Delhi.</t>
  </si>
  <si>
    <t xml:space="preserve">Male:- 1
Female:-1
</t>
  </si>
  <si>
    <t>https://twitter.com/himantabiswa/status/1246313235705253889?s=19</t>
  </si>
  <si>
    <t>Kashipur Rudrapur</t>
  </si>
  <si>
    <t>https://www.amarujala.com/dehradun/coronavirus-in-uttarakhand-live-update-news-within-two-days-nine-positive-case-found</t>
  </si>
  <si>
    <t>https://twitter.com/ArogyaAndhra/status/1246315207162355712?s=19</t>
  </si>
  <si>
    <t>Assam FM's Facebook handle</t>
  </si>
  <si>
    <t>https://www.google.com/amp/s/www.indiatoday.in/amp/india/story/covid-19-rajasthan-60-year-old-dies-12-new-cases-1663177-2020-04-04</t>
  </si>
  <si>
    <t>News Live</t>
  </si>
  <si>
    <t>Confirmed cases on West Bengal is 63 as per Govt of India.</t>
  </si>
  <si>
    <t xml:space="preserve">Female, Male, Child </t>
  </si>
  <si>
    <t>Tabhlighi Delhi</t>
  </si>
  <si>
    <t xml:space="preserve">Local newspapers </t>
  </si>
  <si>
    <t>https://mobile.twitter.com/ArogyaAndhra/status/1246315207162355712</t>
  </si>
  <si>
    <t>https://twitter.com/ANI/status/1246412467447554049</t>
  </si>
  <si>
    <t>16 new cases and total at 180 in andhrapradesh</t>
  </si>
  <si>
    <t>https://twitter.com/sdeepayan/status/1246040547040485377</t>
  </si>
  <si>
    <t>West Bengal has stopped publishing daily bulletin. Instead, for the last two days, they have been doing press conference. Yesterday, the CM announced that there are 4 new cases and hopefully, 9 are recovered and will be released today. You can update WB tally based on the press conference.</t>
  </si>
  <si>
    <t>https://www.eastmojo.com/coronavirus-updates/2020/04/04/1-more-covid-19-case-reported-in-assam-linked-to-markaz-total-25</t>
  </si>
  <si>
    <t>North lakhimpur</t>
  </si>
  <si>
    <t xml:space="preserve">nijamuddinmarkaj </t>
  </si>
  <si>
    <t>There are cases increasing in Kolkata,west bengal but its not getting updated</t>
  </si>
  <si>
    <t>Total 161 cases 9 deaths</t>
  </si>
  <si>
    <t>https://www.bhaskar.com/local/mp/bhopal/news/corona-infects-are-increasing-in-madhya-pradesh-41-new-positive-patients-of-corona-found-on-friday-127106161.html</t>
  </si>
  <si>
    <t>MP 3rd April updates
161 cases (+41)
8 deaths
146 active (+41)
Cases:
Indore: 112 (+23)
Bhopal: 15 (+6)
Morena: 12(+10)
Jabalpur: 9 (+1)
Ujjain: 7 (+1)
Gwalior / Shivpuri: 2
Khargone/Chindwara : 1
Deaths:
Indore 5
Ujjain 2
Khargone 1</t>
  </si>
  <si>
    <t>5 in Ahmedabad, 2 in Gandhinagar and Bhavnagar and 1 in Patan</t>
  </si>
  <si>
    <t>10 new cases in Gujarat</t>
  </si>
  <si>
    <t>https://www.tribuneindia.com/news/haryana/13-more-coronavirus-positive-cases-in-haryanas-palwal-all-tablighi-participants-65511</t>
  </si>
  <si>
    <t>TN-P412</t>
  </si>
  <si>
    <t>Contact of Positive Patient</t>
  </si>
  <si>
    <t>https://twitter.com/ANI/status/1246418320057708545</t>
  </si>
  <si>
    <t>TN-P413</t>
  </si>
  <si>
    <t>Katghora (District - Korba)</t>
  </si>
  <si>
    <t>https://npg.news/another-corona-positive-found-in-korba-district-was-located-at-the-religious-place-quarantine-was-patient/</t>
  </si>
  <si>
    <t>TN-P414</t>
  </si>
  <si>
    <t>5 new cases source: https://twitter.com/VtvGujarati/status/1246306120169222145?s=19</t>
  </si>
  <si>
    <t>https://twitter.com/listenshahid/status/1246310478550159360</t>
  </si>
  <si>
    <t>TN-P415</t>
  </si>
  <si>
    <t>13 new positive cases in palwal haryana</t>
  </si>
  <si>
    <t>Haryana punjab himachal news</t>
  </si>
  <si>
    <t>Attend Nizamuddin Markaz in Delhi</t>
  </si>
  <si>
    <t>https://jajpur.nic.in/</t>
  </si>
  <si>
    <t>Its JAJPUR not JAJAPUR</t>
  </si>
  <si>
    <t>TN-P416</t>
  </si>
  <si>
    <t>Attended the Tablighi Jamat Congregation at Nizamuddin</t>
  </si>
  <si>
    <t>https://twitter.com/himantabiswa/status/1246313235705253889?s=20</t>
  </si>
  <si>
    <t>2 new positive case in bhiwani</t>
  </si>
  <si>
    <t>Haryana Punjab himachal news</t>
  </si>
  <si>
    <t>TN-P417</t>
  </si>
  <si>
    <t>TN-P418</t>
  </si>
  <si>
    <t>https://youtu.be/1vGfg7FsPm4</t>
  </si>
  <si>
    <t>TN-P419</t>
  </si>
  <si>
    <t xml:space="preserve">17 patients are recovered from the disease. 9 of them are released from hospital. </t>
  </si>
  <si>
    <t>Patient from UK</t>
  </si>
  <si>
    <t>https://mobile.twitter.com/arogyaandhra?lang=en</t>
  </si>
  <si>
    <t>TN-P420</t>
  </si>
  <si>
    <t>Tablagi Jamat</t>
  </si>
  <si>
    <t>https://lalluram.com/?p=250323</t>
  </si>
  <si>
    <t>TN-P421</t>
  </si>
  <si>
    <t>https://twitter.com/ANI/status/1246323461674369024?s=19</t>
  </si>
  <si>
    <t>TN-P422</t>
  </si>
  <si>
    <t>Kallakurichi</t>
  </si>
  <si>
    <t>Chhindwada</t>
  </si>
  <si>
    <t>https://t.me/indiacovid/1478</t>
  </si>
  <si>
    <t>TN-P423</t>
  </si>
  <si>
    <t>Mumbai, thane, pune, amravati , Pimpri Chinchwad</t>
  </si>
  <si>
    <t>TN-P424</t>
  </si>
  <si>
    <t>47 new cases In Maharashtra</t>
  </si>
  <si>
    <t>https://www.mygov.in/corona-data/covid19-statewise-status</t>
  </si>
  <si>
    <t>total case is 63, not 53</t>
  </si>
  <si>
    <t>TN-P425</t>
  </si>
  <si>
    <t>TN-P426</t>
  </si>
  <si>
    <t>TN-P427</t>
  </si>
  <si>
    <t>https://twitter.com/ANI/status/1246324265370013696?s=19</t>
  </si>
  <si>
    <t>2 more positive cases in jodhpur</t>
  </si>
  <si>
    <t>Tabligi</t>
  </si>
  <si>
    <t>https://twitter.com/ANINewsUP/status/1246314007880806400?s=19</t>
  </si>
  <si>
    <t>TN-P428</t>
  </si>
  <si>
    <t>TN-P429</t>
  </si>
  <si>
    <t>Total cases 537</t>
  </si>
  <si>
    <t>https://twitter.com/ani/status/1246323461674369024?s=21</t>
  </si>
  <si>
    <t>2 males who attended markaz in nizamuddin</t>
  </si>
  <si>
    <t>https://www.amarujala.com/chandigarh/coronavirus-haryana-news-in-hindi-positive-cases-and-death-in-state</t>
  </si>
  <si>
    <t>TN-P430</t>
  </si>
  <si>
    <t>My source of information is from a well known newspaper known as "amar ujala"</t>
  </si>
  <si>
    <t>TN-P431</t>
  </si>
  <si>
    <t>https://www.business-standard.com/article/current-affairs/coronavirus-india-live-updates-pm-narendra-modi-video-message-covid-19-lockdown-delhi-nizamuddin-markaz-maharashtra-tamilnadu-latest-news-120040300286_1.html</t>
  </si>
  <si>
    <t>TN-P432</t>
  </si>
  <si>
    <t>https://twitter.com/ArogyaAndhra/status/1246315207162355712?s=20</t>
  </si>
  <si>
    <t>16 new cases</t>
  </si>
  <si>
    <t>https://www.indiatvnews.com/news/india/agra-coronavirus-new-positive-cases-uttar-pradesh-covid19-statewise-toll-604323</t>
  </si>
  <si>
    <t>TN-P433</t>
  </si>
  <si>
    <t>20 MORE CORONA cases in AGRA, UP</t>
  </si>
  <si>
    <t>https://twitter.com/ANI/status/1246324265370013696</t>
  </si>
  <si>
    <t>TN-P434</t>
  </si>
  <si>
    <t>More cases in Maharashtra crossed 500</t>
  </si>
  <si>
    <t>https://twitter.com/radhika1705/status/1246323525746475008?s=19</t>
  </si>
  <si>
    <t>16 new positive cases</t>
  </si>
  <si>
    <t>TN-P435</t>
  </si>
  <si>
    <t>http://hmfw.ap.gov.in/covid_19_dailybulletins.aspx</t>
  </si>
  <si>
    <t xml:space="preserve">16 New Cases added to Andhra Pradesh count, taking the total count in the state to 180. </t>
  </si>
  <si>
    <t>TN-P436</t>
  </si>
  <si>
    <t>http://hmfw.ap.gov.in/Daily_bullettin/03-04-2020/03-04-2020_10.30PM.Telugu.pdf</t>
  </si>
  <si>
    <t>TN-P437</t>
  </si>
  <si>
    <t>2 patients are recovered and are discharged on 03-04-2020 in Andhra Pradesh. Total discharged patients in the state are 4.</t>
  </si>
  <si>
    <t>https://twitter.com/PTI_News/status/1246320149575028736?s=19</t>
  </si>
  <si>
    <t>Ten more persons test coronavirus positive in Gujarat; state count jumps to 105: Official*</t>
  </si>
  <si>
    <t>TN-P438</t>
  </si>
  <si>
    <t>https://www.google.com/amp/s/www.naidunia.com/lite/madhya-pradesh/chhindwara-coronavirus-in-chhindwara-coronavirus-positive-patient-dies-in-chhindwara-his-father-also-</t>
  </si>
  <si>
    <t>TN-P439</t>
  </si>
  <si>
    <t>https://twitter.com/ANI/status/1246333065779167232?s=19</t>
  </si>
  <si>
    <t>TN-P440</t>
  </si>
  <si>
    <t>TN-P441</t>
  </si>
  <si>
    <t>https://twitter.com/ANI/status/1246310787884302338</t>
  </si>
  <si>
    <t>One #COVID19 patient has passed away in Ahmedabad, the death toll in Gujarat has risen to 10 now. Also, 10 more persons have tested positive for Coronavirus in the state, taking the total number of cases to 105 in the state: State Health Department</t>
  </si>
  <si>
    <t>There are 15 confirmed cases in Bhopal so far</t>
  </si>
  <si>
    <t>please update</t>
  </si>
  <si>
    <t>https://twitter.com/ANI/status/1246295665086529538?s=19</t>
  </si>
  <si>
    <t>TN-P442</t>
  </si>
  <si>
    <t>TN-P443</t>
  </si>
  <si>
    <t>Case related to Jamat in Delhi</t>
  </si>
  <si>
    <t>https://www.jagran.com/uttar-pradesh/varanasi-city-madanpura-and-lohata-area-sealed-after-find-three-corona-virus-positive-patient-20163857.html</t>
  </si>
  <si>
    <t>TN-P444</t>
  </si>
  <si>
    <t>Please Note total 3 positive case it found in a city.
1st Patient Age is 45
2nd Patient Age is 38
3rd Patient Age is unknown</t>
  </si>
  <si>
    <t>Attended tablighi jamat at delhi</t>
  </si>
  <si>
    <t>https://lalluram.com/tabligi-jamat-chhattisgarh-korba-corona-positive/</t>
  </si>
  <si>
    <t>https://twitter.com/PTI_News/status/1246307481405411328?s=19</t>
  </si>
  <si>
    <t>TN-P445</t>
  </si>
  <si>
    <t>Death toll at 10</t>
  </si>
  <si>
    <t xml:space="preserve">Locally Transmitted from Son who visited affected country </t>
  </si>
  <si>
    <t>https://www.jagran.com/gujarat/ahmedabad-one-covid19-patient-has-passed-away-in-ahmedabad-20163965.html</t>
  </si>
  <si>
    <t>https://www.anandabazar.com/national/coronavirus-in-india-number-of-fresh-cases-increasing-death-toll-rose-to-68-dgtl-1.1131484?ref=home-pq-stry-large-image-1</t>
  </si>
  <si>
    <t>TN-P446</t>
  </si>
  <si>
    <t>Govt. of West Bengal continues to deny the fact that 10 more newly infected people have been found. You people must update this, you guys updated West Bengal 2 days ago.</t>
  </si>
  <si>
    <t>https://www.loksatta.com/desh-videsh-news/coronavirus-lockdown-in-india-coronavirus-live-update-coronavirus-in-india-letest-news-2-2123474/</t>
  </si>
  <si>
    <t>Latest Govt updates</t>
  </si>
  <si>
    <t xml:space="preserve">Tablighi jamat religious gathering </t>
  </si>
  <si>
    <t>https://hamarahathras.com/hathras152033-2/</t>
  </si>
  <si>
    <t>TN-P447</t>
  </si>
  <si>
    <t>https://twitter.com/PTI_News/status/1246336675732533248?s=19</t>
  </si>
  <si>
    <t>TN-P448</t>
  </si>
  <si>
    <t>Possibly Community Transmitted - Yet they're tracing the source</t>
  </si>
  <si>
    <t>https://twitter.com/TOIAhmedabad/status/1246321838780813313</t>
  </si>
  <si>
    <t>TN-P449</t>
  </si>
  <si>
    <t>Please Note- Total Case is five 
Patient Ages' are 31, 35, 27, 44, 62</t>
  </si>
  <si>
    <t>https://www.google.com/amp/s/wap.business-standard.com/article-amp/current-affairs/coronavirus-india-live-updates-pm-narendra-modi-video-message-covid-19-lockdown-delhi-nizamuddin-markaz-maharashtra-tamilnadu-latest-news-120040300286_1.html</t>
  </si>
  <si>
    <t>TN-P450</t>
  </si>
  <si>
    <t>Andhra pradesh</t>
  </si>
  <si>
    <t>16 members</t>
  </si>
  <si>
    <t>Arogya andhra twitter handle</t>
  </si>
  <si>
    <t>Returned from US</t>
  </si>
  <si>
    <t>https://twitter.com/TOIAhmedabad/status/1246305430332043264</t>
  </si>
  <si>
    <t>TN-P451</t>
  </si>
  <si>
    <t xml:space="preserve">Total Recovery is Four patients from 3-Gandhinagar, 1- Vadodara. </t>
  </si>
  <si>
    <t>Information by collector of korba</t>
  </si>
  <si>
    <t xml:space="preserve">Locally Transmitted </t>
  </si>
  <si>
    <t>https://twitter.com/TOIAhmedabad/status/1246305014722617344</t>
  </si>
  <si>
    <t>TN-P452</t>
  </si>
  <si>
    <t>Note- 2 Patient from bhavnagar 
Ages' are- 40, 45</t>
  </si>
  <si>
    <t>Possible Community Transfer - Tracing the actual source</t>
  </si>
  <si>
    <t>Note 2 different cases in Gandhinagar 
1st Patient Age is 60
2nd Patient Age is 38</t>
  </si>
  <si>
    <t>TN-P453</t>
  </si>
  <si>
    <t>https://economictimes.indiatimes.com/news/politics-and-nation/coronavirus-cases-in-india-live-news-latest-updates-april4/liveblog/74976228.cms</t>
  </si>
  <si>
    <t>TN-P454</t>
  </si>
  <si>
    <t xml:space="preserve">Possible Community Transfer - Source is being traced. </t>
  </si>
  <si>
    <t>TN-P455</t>
  </si>
  <si>
    <t>Total number of case 63</t>
  </si>
  <si>
    <t xml:space="preserve">Maharajganj </t>
  </si>
  <si>
    <t>Travelled to tabligi jammat</t>
  </si>
  <si>
    <t>Dynamite news</t>
  </si>
  <si>
    <t xml:space="preserve">There are total 6 patients are tested positive out of 21. They all returned from markaz in nizamuddin on 21 march by train. </t>
  </si>
  <si>
    <t>TN-P456</t>
  </si>
  <si>
    <t>Total cured persons in Ladakh is now 9.</t>
  </si>
  <si>
    <t>https://twitter.com/DainikBhaskar/status/1246325589771870208?s=19</t>
  </si>
  <si>
    <t>TN-P457</t>
  </si>
  <si>
    <t xml:space="preserve">Please verify the Death Count. Dainik Bhaskar reports it as 98 </t>
  </si>
  <si>
    <t>https://www.google.com/amp/s/www.livemint.com/news/india/covid-19-update-andhra-reports-16-new-cases-state-tally-at-180/amp-11585983818160.html</t>
  </si>
  <si>
    <t>TN-P458</t>
  </si>
  <si>
    <t>TN-P459</t>
  </si>
  <si>
    <t>5 cases increased  in Ahmedabad, 2 in Bhavnagar, 2 in Gandhinagar, 1 in patan Total 10 cases increased in gujarat</t>
  </si>
  <si>
    <t>TN-P460</t>
  </si>
  <si>
    <t>Total positive in state 171</t>
  </si>
  <si>
    <t>TN-P461</t>
  </si>
  <si>
    <t>https://twitter.com/ANI/status/1246319896440516608?s=19</t>
  </si>
  <si>
    <t>TN-P462</t>
  </si>
  <si>
    <t>https://twitter.com/ANI/status/1246294186254430209?s=19</t>
  </si>
  <si>
    <t>Delhi jamat related</t>
  </si>
  <si>
    <t>https://timesofindia.indiatimes.com/spotlight/airtel-thanks-app-makes-staying-indoors-a-little-easier/articleshow/74862293.cms?utm_source=twitter.com&amp;utm_medium=social&amp;utm_campaign=TOI_Varanasi</t>
  </si>
  <si>
    <t>TN-P463</t>
  </si>
  <si>
    <t>Total cases in city is new 7, 5 new cases 2 earlier.</t>
  </si>
  <si>
    <t>TN-P464</t>
  </si>
  <si>
    <t>10 new patients in West Bengal, the no. is 63 now.</t>
  </si>
  <si>
    <t>TN-P465</t>
  </si>
  <si>
    <t>180 cases confirmed by andhra Pradesh.. Update.. Andhra pradesh daily gives 3 updates from above link</t>
  </si>
  <si>
    <t>Travelled from Mumbai to his village in Patan District</t>
  </si>
  <si>
    <t xml:space="preserve">ABP Asmita : https://youtu.be/biQFNBTmXzI Sandesh News : https://youtu.be/O2S4VKT8WAU </t>
  </si>
  <si>
    <t>A 42-year-old man dies due to COVID-19 in Indore; state death toll reaches 10: Official</t>
  </si>
  <si>
    <t>https://twitter.com/PTI_News/status/1246350854174568448?s=19</t>
  </si>
  <si>
    <t>TN-P466</t>
  </si>
  <si>
    <t>Mp dead 10</t>
  </si>
  <si>
    <t>https://gujcovid19.gujarat.gov.in/#</t>
  </si>
  <si>
    <t>TN-P467</t>
  </si>
  <si>
    <t>TN-P468</t>
  </si>
  <si>
    <t>Ahmedabad  gandhinagar patan bhavnagarguj</t>
  </si>
  <si>
    <t>www.gujcovid19.gujarat.gov.in</t>
  </si>
  <si>
    <t>TN-P469</t>
  </si>
  <si>
    <t xml:space="preserve">Korba </t>
  </si>
  <si>
    <t>Attended tableghi markaz, travelled to maharashtra and then to korba with 16 others.</t>
  </si>
  <si>
    <t>ANI twitter handle.</t>
  </si>
  <si>
    <t>TN-P470</t>
  </si>
  <si>
    <t>TN-P471</t>
  </si>
  <si>
    <t>TN-P472</t>
  </si>
  <si>
    <t>Mentioned in website</t>
  </si>
  <si>
    <t>TN-P473</t>
  </si>
  <si>
    <t>Etnow</t>
  </si>
  <si>
    <t>TN-P474</t>
  </si>
  <si>
    <t>मध्य प्रदेश में आज 80 साल की महिला समेत 3 की मौत; राजस्थान, गुजरात और महाराष्ट्र में एक-एक संक्रमित की जान गई</t>
  </si>
  <si>
    <t>TN-P475</t>
  </si>
  <si>
    <t>10 new reported total 105</t>
  </si>
  <si>
    <t>Pti</t>
  </si>
  <si>
    <t>https://www.indiatoday.in/india/story/telangana-woman-from-rangareddy-who-died-on-april-1-tests-positive-for-coronavirus-1663185-2020-04-04</t>
  </si>
  <si>
    <t>TN-P476</t>
  </si>
  <si>
    <t>AURANGABAD</t>
  </si>
  <si>
    <t>TN-P477</t>
  </si>
  <si>
    <t>TN-P478</t>
  </si>
  <si>
    <t>TN-P479</t>
  </si>
  <si>
    <t>Bhavnagar 2, Gandhinagar 2, Ahmedabad 5, Patan 1</t>
  </si>
  <si>
    <t>All cases are local transmission except one from Patan, had histroy of travel from mumbai</t>
  </si>
  <si>
    <t>https://news.abplive.com/news/india/coronavirus-in-india-latest-news-live-updates-covid-19-tracker-total-cases-lockdown-in-india-1180287/amp</t>
  </si>
  <si>
    <t>I have a press relaese pdf, but there is no option to share</t>
  </si>
  <si>
    <t>TN-P480</t>
  </si>
  <si>
    <t>Travelled back from Nizamuddin Markaz</t>
  </si>
  <si>
    <t>https://mbasic.facebook.com/story.php?story_fbid=10157437449978983&amp;id=329145898982&amp;refid=17&amp;_ft_=mf_story_key.10157437449978983%3Atop_level_post_id.10157437449978983%3Atl_objid.10157437449978983%3Acontent_owner_id_new.329145898982%3Athrowback_story_fbid.10157437449978983%3Apage_id.329145898982%3Astory_location.4%3Atds_flgs.3%3Apage_insights.%7B%22329145898982%22%3A%7B%22page_id%22%3A329145898982%2C%22actor_id%22%3A329145898982%2C%22dm%22%3A%7B%22isShare%22%3A0%2C%22originalPostOwnerID%22%3A0%7D%2C%22psn%22%3A%22EntStatusCreationStory%22%2C%22post_context%22%3A%7B%22object_fbtype%22%3A266%2C%22publish_time%22%3A1585979370%2C%22story_name%22%3A%22EntStatusCreationStory%22%2C%22story_fbid%22%3A%5B10157437449978983%5D%7D%2C%22role%22%3A1%2C%22sl%22%3A4%2C%22targets%22%3A%5B%7B%22actor_id%22%3A329145898982%2C%22page_id%22%3A329145898982%2C%22post_id%22%3A10157437449978983%2C%22role%22%3A1%2C%22share_id%22%3A0%7D%5D%7D%7D%3Athid.329145898982%3A306061129499414%3A2%3A0%3A1588316399%3A-235574431254115665&amp;__tn__=%2AW-R</t>
  </si>
  <si>
    <t xml:space="preserve">rajasthan health website </t>
  </si>
  <si>
    <t>18 more patients discharged</t>
  </si>
  <si>
    <t xml:space="preserve">Traveled from Pune </t>
  </si>
  <si>
    <t>TN-P481</t>
  </si>
  <si>
    <t xml:space="preserve">Bikaner </t>
  </si>
  <si>
    <t xml:space="preserve">Relatives </t>
  </si>
  <si>
    <t>https://twitter.com/THMumbai/status/1246327257305505793?s=03</t>
  </si>
  <si>
    <t>TN-P482</t>
  </si>
  <si>
    <t>Total 537 cases in Maharashtra. Kindly update</t>
  </si>
  <si>
    <t>TN-P483</t>
  </si>
  <si>
    <t>Please update cases from Andhra Pradesh</t>
  </si>
  <si>
    <t>Television</t>
  </si>
  <si>
    <t>TN-P484</t>
  </si>
  <si>
    <t>TN-P485</t>
  </si>
  <si>
    <t>From Mumbai to Patan</t>
  </si>
  <si>
    <t xml:space="preserve">Contact transmission, </t>
  </si>
  <si>
    <t>https://www.facebook.com/permalink.php?story_fbid=160327038770466&amp;id=100507158085788</t>
  </si>
  <si>
    <t>Attended Delhi religious conference</t>
  </si>
  <si>
    <t>Attented Tablighi Jamat</t>
  </si>
  <si>
    <t>For Updation.</t>
  </si>
  <si>
    <t>Prakasam district</t>
  </si>
  <si>
    <t xml:space="preserve">Arogyaandhra Twitter </t>
  </si>
  <si>
    <t>https://twitter.com/ANI/status/1246355288564867072</t>
  </si>
  <si>
    <t xml:space="preserve">Details awaited </t>
  </si>
  <si>
    <t>Update Fast</t>
  </si>
  <si>
    <t>see other remarks</t>
  </si>
  <si>
    <t>thoothukudi number doesn't show in map. but it shows in spreadsheet. possible bug!</t>
  </si>
  <si>
    <t>https://twitter.com/ArogyaAndhra/status/1246417016702906369</t>
  </si>
  <si>
    <t>Maharajganj District</t>
  </si>
  <si>
    <t>Delhi conference attended</t>
  </si>
  <si>
    <t>https://www.indiatoday.in/coronavirus-outbreak/story/covid-19-6-test-positive-in-up-s-maharajganj-1663215-2020-04-04</t>
  </si>
  <si>
    <t>https://twitter.com/ANI/status/1246335126499241984?s=19</t>
  </si>
  <si>
    <t>Total cases in Madhya Pradesh is 158</t>
  </si>
  <si>
    <t xml:space="preserve">3 patients out 18 recovered. Further details awaited. </t>
  </si>
  <si>
    <t>https://mobile.twitter.com/Manoj_ParidaIAS/status/1246333549600333825</t>
  </si>
  <si>
    <t>Tweet by advisor of Chandigarh</t>
  </si>
  <si>
    <t>3 more death in Madhya Pradesh. Total count of death is 11</t>
  </si>
  <si>
    <t>Traveled  to Delhi jamad</t>
  </si>
  <si>
    <t>Total has reached to 534</t>
  </si>
  <si>
    <t>Patient travelled to UK.</t>
  </si>
  <si>
    <t>https://npg.news/breaking-the-first-corona-victim-of-chhattisgarh-is-recovering-will-be-home-after-some-time-so-far-four-patients-have-been-fine/</t>
  </si>
  <si>
    <t>1 more case. Total count is 25 of Assam.</t>
  </si>
  <si>
    <t>1 more death. Total death count of Gujarat is 10.</t>
  </si>
  <si>
    <t>ahmedabad</t>
  </si>
  <si>
    <t>https://www.newindianexpress.com/nation/2020/apr/04/woman-dies-of-covid-19-in-ahmedabad-gujarat-death-toll-reaches-10-2125669.html</t>
  </si>
  <si>
    <t>total death in gujarat is 10.</t>
  </si>
  <si>
    <t>ABP and Ei Samay</t>
  </si>
  <si>
    <t>The grand total of affected till time is 63, not 53. Pl update. No other changes.</t>
  </si>
  <si>
    <t>COVID-19 | Two deaths take toll to 10 in Madhya Pradesh: https://www.thehindu.com/news/national/other-states/covid-19-two-deaths-take-toll-to-10-in-madhya-pradesh/article31255506.ece</t>
  </si>
  <si>
    <t>Total 10 deaths in Madhya Pradesh</t>
  </si>
  <si>
    <t>https://twitter.com/ANI/status/1246303828720353280?s=19</t>
  </si>
  <si>
    <t>2 people are discahrged in Madhya Pradesh</t>
  </si>
  <si>
    <t>https://www.ibc24.in/news/another-corona-positive-patient-found-in-chhattisgarh-second-case-in-korba-74593</t>
  </si>
  <si>
    <t>https://twitter.com/ANI/status/1246351095657447426?s=19</t>
  </si>
  <si>
    <t>Total case in Madhya Pradesh is 164. Including 6 more case</t>
  </si>
  <si>
    <t>Villupuram</t>
  </si>
  <si>
    <t xml:space="preserve">Attended Tablighi Jamaat </t>
  </si>
  <si>
    <t xml:space="preserve">https://timesofindia.indiatimes.com/city/chennai/coronavirus-in-tamil-nadu-tablighi-jamaat-member-dies-in-villupuram-hospital/articleshow/74979767.cms </t>
  </si>
  <si>
    <t>Patient returned from nizamudin incident</t>
  </si>
  <si>
    <t>https://youtu.be/_AQJtRp0j8I</t>
  </si>
  <si>
    <t>Katghora District KORBA</t>
  </si>
  <si>
    <t>Patient travelled to tablighi markaz</t>
  </si>
  <si>
    <t>He was lives with his family in Aurangabad and do his jobs in Pune he return here after lockdown and he was ill before coming after that his family also get sick neighbours called police team and they took samples then whole family was positive and that boy isolated.</t>
  </si>
  <si>
    <t>Local news papers like lokmat times of india, times of Aurangabad, aisa express, divya Dainik.</t>
  </si>
  <si>
    <t>Do your queries also on that</t>
  </si>
  <si>
    <t>Attended Nizamuddin protest</t>
  </si>
  <si>
    <t>Sun news</t>
  </si>
  <si>
    <t>google news</t>
  </si>
  <si>
    <t>https://tamil.oneindia.com/news/villupuram/one-persond-died-in-coronavirus-ward-in-villupuram-381706.html</t>
  </si>
  <si>
    <t>Cases in West Bengal is 63 now, not 53.</t>
  </si>
  <si>
    <t>KAITHAL</t>
  </si>
  <si>
    <t>NIZAMUNDIN JAMAT</t>
  </si>
  <si>
    <t>https://www.jagran.com/haryana/panipat-first-case-of-coronavirus-positive-in-kaithal-20164143.html</t>
  </si>
  <si>
    <t>https://twitter.com/ANI/status/1246303828720353280?s=20</t>
  </si>
  <si>
    <t>Govt hospital</t>
  </si>
  <si>
    <t>https://www.bhaskar.com/amp/local/chhattisgarh/bilaspur/korba/news/coronavirus-chhattisgarh-korba-update-tablighi-jamaat-markaz-member-16-year-old-boy-tests-positive-for-covid-19-127106798.html</t>
  </si>
  <si>
    <t>Plz update</t>
  </si>
  <si>
    <t>https://twitter.com/ANI/status/1246335126499241984</t>
  </si>
  <si>
    <t>Attended the Tablighi Jamaat conference in New Delhi last month</t>
  </si>
  <si>
    <t xml:space="preserve">
2 tabliki jamaat attendees</t>
  </si>
  <si>
    <t xml:space="preserve">Amar ujala News article </t>
  </si>
  <si>
    <t>https://www-bhaskar-com.cdn.ampproject.org/c/s/www.bhaskar.com/amp/local/chhattisgarh/raipur/news/states-first-corona-sufferer-cured-welcome-home-winners-leave-aiims-after-17-days-of-treatment-127100936.html</t>
  </si>
  <si>
    <t>Patient from Thailand</t>
  </si>
  <si>
    <t>https://m.jagran.com/uttar-pradesh/bareilly-city-the-first-case-of-corona-came-out-in-shahjahanpur-a-sample-positive-in-the-investigation-20161556.html</t>
  </si>
  <si>
    <t xml:space="preserve">Villupuram </t>
  </si>
  <si>
    <t xml:space="preserve">Delhi confernece </t>
  </si>
  <si>
    <t>Tn health ministry</t>
  </si>
  <si>
    <t>વીએસ હોસ્પિટલની મહિલા સફાઈકર્મીને કોરોના પોઝિટિવ, ગુજરાતમાં કુલ 106 પોઝિટિવ કેસ નોઁધાયા https://jccu2.app.goo.gl/tiRmBC6LaeyupoodA</t>
  </si>
  <si>
    <t>Attendance Delhi religious conference</t>
  </si>
  <si>
    <t>https://twitter.com/Zee1Ashutosh/status/1245635333632344064 , https://twitter.com/Dapindr/status/1245748493982920704</t>
  </si>
  <si>
    <t>Bangad hospital staff</t>
  </si>
  <si>
    <t>Dainik Bhaskar newspaper Rajasthan on dated 04/04/2020</t>
  </si>
  <si>
    <t>https://twitter.com/GirishDayalan</t>
  </si>
  <si>
    <t>2 more cases</t>
  </si>
  <si>
    <t>https://twitter.com/ANI/status/1246403930885468161?s=19</t>
  </si>
  <si>
    <t>Icmr</t>
  </si>
  <si>
    <t xml:space="preserve">Many </t>
  </si>
  <si>
    <t>In West Bengal till now 63 patients have been infected by corona ...not 53 ....till now 7 patients have died not 6 ...in Rajasthan till now 2 patients have died ....please correct the info ....</t>
  </si>
  <si>
    <t>TV and few links ....please check ...</t>
  </si>
  <si>
    <t>Please update fast ...if you don't correct ,why are you giving this service ?</t>
  </si>
  <si>
    <t>Naugachia</t>
  </si>
  <si>
    <t>Student from London</t>
  </si>
  <si>
    <t>https://twitter.com/TS_SinghDeo/status/1246090787105849349?s=19</t>
  </si>
  <si>
    <t>Travelled from UK on 18/3/2020</t>
  </si>
  <si>
    <t>https://twitter.com/sanjayjavin/status/1246444951174430720</t>
  </si>
  <si>
    <t>https://twitter.com/sriramulubjp/status/1246407041972760577?s=19</t>
  </si>
  <si>
    <t>1st patient of cg rpr</t>
  </si>
  <si>
    <t>http://www.uniindia.com/no-new-covid-19-case-in-chhattisgarh-in-past-72-hrs-four-out-nine-infected-recover/north/news/1941681.html</t>
  </si>
  <si>
    <t>Domestic Travel</t>
  </si>
  <si>
    <t>https://twitter.com/TOIAhmedabad/status/1246441778263158785</t>
  </si>
  <si>
    <t>As per CGHEALTH REPORT 4 RECOVERY CASES PLEASE UPDATE. www.cghealth.nic.in</t>
  </si>
  <si>
    <t>Cghealth. Nic. In</t>
  </si>
  <si>
    <t>Upadate</t>
  </si>
  <si>
    <t>Local newspaper Dainik Bhaskar Jaipur</t>
  </si>
  <si>
    <t>https://www.google.com/amp/s/www.indiatoday.in/amp/india/story/maharashtra-coronavirus-covid19-new-cases-total-number-latest-updates-april-2-1662693-2020-04-02</t>
  </si>
  <si>
    <t>https://twitter.com/AAPInNews/status/1246410883690971137?s=20</t>
  </si>
  <si>
    <t>Delhi total cases 445</t>
  </si>
  <si>
    <t>https://twitter.com/ANI/status/1246411083985768451?s=19</t>
  </si>
  <si>
    <t>https://twitter.com/ANI/status/1246411083985768451</t>
  </si>
  <si>
    <t>https://twitter.com/TOIAhmedabad/status/1246414103884652544</t>
  </si>
  <si>
    <t>https://www.bhaskar.com/local/chhattisgarh/raipur/news/states-first-corona-sufferer-cured-welcome-home-winners-leave-aiims-after-17-days-of-treatment-127100936.html</t>
  </si>
  <si>
    <t>UP State bulletin</t>
  </si>
  <si>
    <t>Hatras</t>
  </si>
  <si>
    <t>https://www.bhaskar.com/local/chhattisgarh/raipur/news/health-minister-singhdev-answered-the-questions-of-people-on-facebook-said-soon-21-thousand-corona-tests-will-be-conducted-in-the-state-in-a-month-127088738.html?art=next</t>
  </si>
  <si>
    <t>Thenuli</t>
  </si>
  <si>
    <t xml:space="preserve">Her husband was tested positive </t>
  </si>
  <si>
    <t xml:space="preserve">Tamil news channel , Polimer </t>
  </si>
  <si>
    <t>8 new cases in faridabad</t>
  </si>
  <si>
    <t>https://twitter.com/ANI/status/1245686517973975042</t>
  </si>
  <si>
    <t>https://twitter.com/ANI/status/1246412467447554049?s=20</t>
  </si>
  <si>
    <t>https://twitter.com/JansamparkMP/status/1246469032619823107/photo/2</t>
  </si>
  <si>
    <t>https://twitter.com/ANI/status/1246123407290195969</t>
  </si>
  <si>
    <t>https://twitter.com/ANI/status/1246411083985768451?s=20</t>
  </si>
  <si>
    <t>https://twitter.com/ArogyaAndhra/status/1246416586245734400?s=19</t>
  </si>
  <si>
    <t>Kasorgode 6 Kannur 1 kollam 1 alapuzha 1 palakkad 1 ernakulam 1</t>
  </si>
  <si>
    <t>6 foreigners 3 nisamudin case</t>
  </si>
  <si>
    <t xml:space="preserve">Press release </t>
  </si>
  <si>
    <t>https://www.wbhealth.gov.in/uploaded_files/corona/Bulletin_West_Bengal_04.04_.2020_.pdf</t>
  </si>
  <si>
    <t>Official bulletin - 8 new cases in Faridabad</t>
  </si>
  <si>
    <t xml:space="preserve">Stable. Admitted at GND Hospital, Amritsar </t>
  </si>
  <si>
    <t>https://mobile.twitter.com/kbssidhu1961/status/1246411390845194240</t>
  </si>
  <si>
    <t>West Bengal Government Chief Secretary Press Conference</t>
  </si>
  <si>
    <t xml:space="preserve">11 new cases have been announced today, 4 cases on yesterday, please update them </t>
  </si>
  <si>
    <t>You don't have any member for west bengal......why no one not change the data of west bengal......don't see the press meet of west bengal chief secretary.........if you don't see the press meet......atleast see the abp ananda news...........last two days no update in west bengal data.......everyday I told you to change...but you don't change............all states you update but why you not change in any data in west bengal.....please everyday update the west bengal data like other states.....</t>
  </si>
  <si>
    <t xml:space="preserve">Abp anada.......press meet of west bengal chief secretary </t>
  </si>
  <si>
    <t xml:space="preserve">I share you the current data in west bengal........please update...... last two days not change...........please not be confuse.....if you not change no one believe your data which is shown your site..........
COVID 19 POSITIVE.........68 NOS
CURED CASE......................12 NOS ( ALREADY GO TO HOME)
DEATH..................................07 NOS
please change the data
</t>
  </si>
  <si>
    <t>Husband Attended Delhi Religious Conference</t>
  </si>
  <si>
    <t>https://www.youtube.com/watch?v=nU0wt2wqqP8</t>
  </si>
  <si>
    <t>Polimer TV News Live - Press Report by Mrs. Beela Rajesh IAS., Health Secretary TN by 6 PM</t>
  </si>
  <si>
    <t xml:space="preserve">update west bengal data, its 63 + 11(reported today) </t>
  </si>
  <si>
    <t>, confirmed by chief sec wb</t>
  </si>
  <si>
    <t>Total positive: 68, active: 49, recovered: 12, dead: 7(3 direct covid death + 4 co-morbid death)</t>
  </si>
  <si>
    <t>Please reach the mentioned source http://www.rajswasthya.nic.in  for cases in Rajasthan</t>
  </si>
  <si>
    <t>Patient travelled from UK now recovered</t>
  </si>
  <si>
    <t>Dainikbhaskar, Seen upfront</t>
  </si>
  <si>
    <t>No. of recovered patients is incorrect in your website for Chhattisgarh state. Total 4 patients have recovered.</t>
  </si>
  <si>
    <t>https://bengali.abplive.com/video/cm-warned-of-action-against-people-who-oppose-cremation-of-corona-patients-or-setting-up-of-covid-hospitals-in-their-areas-681830</t>
  </si>
  <si>
    <t>The current active cases in West Bengal is 49 .. 12 people have recovered and 7 died as per data given by West Bengal govt. However 4 among the 7 deaths are considered as non-covid deaths as the chief secretary said. So total Cases are 49+12+7=68</t>
  </si>
  <si>
    <t xml:space="preserve">west bengal government declaring only active cases not positive cases. look in this matter. thank you.. and there is a confusion of 4 patient died in corona virus or not </t>
  </si>
  <si>
    <t>Medical staff from Bangur hospital</t>
  </si>
  <si>
    <t>http://epaper.patrika.com/m5/2620941/Rajasthan-Patrika-Bhilwara/Bhilwara-City-Edition#page/5/1</t>
  </si>
  <si>
    <t>Please add this recovery data from Rajasthan</t>
  </si>
  <si>
    <t>local Journalist</t>
  </si>
  <si>
    <t>9 New patients recovered today in Ladakh, this is not updated</t>
  </si>
  <si>
    <t>https://twitter.com/ladags/status/1246269295044116481?s=19</t>
  </si>
  <si>
    <t xml:space="preserve">Himachal has only 1 deceased patient. </t>
  </si>
  <si>
    <t>https://m.facebook.com/story.php?story_fbid=1583685921789890&amp;id=406780086147152</t>
  </si>
  <si>
    <t>2 recovered and 3 active at the moment. The deceased lady is already counted in Chandigarh</t>
  </si>
  <si>
    <t>Add 6 confirm cases as per WB report</t>
  </si>
  <si>
    <t>https://www.google.com/amp/s/m.timesofindia.com/city/amritsar/one-coronavirus-positive-case-reported-in-punjabs-faridkot/amp_articleshow/74978322.cms</t>
  </si>
  <si>
    <t>DHANBAD</t>
  </si>
  <si>
    <t>Travel history (Delhi)</t>
  </si>
  <si>
    <t>https://easyupload.io/w04v3v</t>
  </si>
  <si>
    <t>Download the image provided (Some days ago it was viral)
https://easyupload.io/w04v3v</t>
  </si>
  <si>
    <t>PATHANKOT</t>
  </si>
  <si>
    <t>https://twitter.com/kbssidhu1961/status/1246411390845194240?s=19</t>
  </si>
  <si>
    <t>KBS Sidhu is Chief Secretary of Punjab Govt.</t>
  </si>
  <si>
    <t>The cases reported in jodhpur and Army camp are not correct according to the official site of http://www.rajswasthya.nic.in</t>
  </si>
  <si>
    <t>Ananda Bazar patrika</t>
  </si>
  <si>
    <t>Associated with Nizamuddin, Delhi event</t>
  </si>
  <si>
    <t>https://www.thehindubusinessline.com/news/national/another-covid-19-case-reported-in-bengal-count-rises-to-58/article31256273.ece</t>
  </si>
  <si>
    <t>1 person more declared from Kolkata, at Haldia Docks</t>
  </si>
  <si>
    <t>https://www.google.com/url?sa=t&amp;source=web&amp;rct=j&amp;url=https://www.financialexpress.com/lifestyle/health/rajasthan-60-year-old-corona-positive-woman-dies-12-new-cases-reported/1918636/lite/&amp;ved=2ahUKEwiDp6_A887oAhVjyTgGHduHBPUQFjAQegQIBhAB&amp;usg=AOvVaw23AP1ZI3DSA8odEVc0FmxK&amp;ampcf=1</t>
  </si>
  <si>
    <t>https://www.google.com/url?sa=t&amp;source=web&amp;rct=j&amp;url=https://www.tribuneindia.com/news/nation/elderly-woman-dies-of-coronavirus-in-bikaner-rajasthans-toll-reaches-4-65522&amp;ved=2ahUKEwiDp6_A887oAhVjyTgGHduHBPUQFjASegQICxAB&amp;usg=AOvVaw03axKZ8PtZFa8-NskHVjWA&amp;ampcf=1
https://www.google.com/url?sa=t&amp;source=web&amp;rct=j&amp;url=https://www.thehindu.com/news/national/covid-19-60-yr-old-coronavirus-positive-woman-dies-in-rajasthan-12-new-cases-reported/article31254706.ece/amp/&amp;ved=2ahUKEwiDp6_A887oAhVjyTgGHduHBPUQFjATegQIDBAB&amp;usg=AOvVaw0QDttvJYPfORR07uxE2t0S&amp;ampcf=1</t>
  </si>
  <si>
    <t>CG first case recovered</t>
  </si>
  <si>
    <t xml:space="preserve">Tabligi Jamat </t>
  </si>
  <si>
    <t xml:space="preserve">CMO Azamgarh </t>
  </si>
  <si>
    <t>Male plus female</t>
  </si>
  <si>
    <t>6 infected by 1st case.</t>
  </si>
  <si>
    <t>Doctors working in North bengal med coll Siliguri</t>
  </si>
  <si>
    <t>https://twitter.com/ANI/status/1246436553565409280?s=19</t>
  </si>
  <si>
    <t>https://www.mohfw.gov.in/#</t>
  </si>
  <si>
    <t>Please update west bengal numbers it's on moh website it's 69 as of now</t>
  </si>
  <si>
    <t>total case 69 according to minister of health govt of india</t>
  </si>
  <si>
    <t>please check this</t>
  </si>
  <si>
    <t>Some travelled to Italy Some from makraj nizamuddin.....</t>
  </si>
  <si>
    <t>DM of Agra</t>
  </si>
  <si>
    <t>Your website is still showing only 9 reported cases from Agra while in the report of IndiaTv, there is 45 cases in total reported from Agra confirmed by District magistrate Of Agra Mr. Prabhu N Singh
Kindly check the IndiaTv website and other resources...but please update it soon</t>
  </si>
  <si>
    <t>Data Help</t>
  </si>
  <si>
    <t>https://www.livehindustan.com/uttar-pradesh/story-10-new-coronavirus-positive-cases-in-uttar-pradesh-covid-19-patients-reach-to-127-in-up-3125328.html</t>
  </si>
  <si>
    <t xml:space="preserve">अब तक नोएडा में 48, मेरठ में 26, आगरा में 12, लखनऊ में 10, गाजियाबाद में 9, बरेली में 6, फिरोजाबाद व बस्ती में 4-4, बुलंदशहर में 3-3, पीलीभीत, जौनपुर व वाराणसी में 2-2, लखीमपुर खीरी, कानपुर, मुरादाबाद, शामली, जौनपुर और बागपत में 1-1 व्यक्ति कोरोना पॉजिटिव पाया गया है
Noida - 48
Meerut - 26
Agra - 12
Lucknow - 10
Ghaziabad - 9
Bareli - 6
Firozabad - 4
Basti - 4
Bulandshahar - 3
Pilibhit - 2
Jaunpur - 2
Varanasi - 2
Lakhinpur, Kanur, Moradabad , Shamli, bagpat - 1
</t>
  </si>
  <si>
    <t>There are now 69 total cases in westbengal according to the offcial data of central government mentioned in the above source,kindly update this information</t>
  </si>
  <si>
    <t>આજે રાજ્યમાં વધુ ત્રણ નવા કેસ નોંધાયા કુલ પોઝિટિવ કેસ 108 થયા, 10 લોકોની હાલત સ્થિરઃ જયંતિ રવિ https://jccu2.app.goo.gl/tiRmBC6LaeyupoodA</t>
  </si>
  <si>
    <t>Relative of the women who died from Kalingpong</t>
  </si>
  <si>
    <t>Maharajganj and basti</t>
  </si>
  <si>
    <t>From tablaighi jamaat</t>
  </si>
  <si>
    <t>www.jagran.com, dynamite news of majarajganj</t>
  </si>
  <si>
    <t>Barabanki</t>
  </si>
  <si>
    <t>From Tabligi jamat delhi</t>
  </si>
  <si>
    <t>https://twitter.com/BarabankiD/status/1246411635125678080?s=19</t>
  </si>
  <si>
    <t>Basti and maharajganj</t>
  </si>
  <si>
    <t>www.jagran.com, dynamite news of maharjganj</t>
  </si>
  <si>
    <t>https://www.bhaskar.com/local/mp/bhopal/news/bhopal-coronavirus-latest-update-positive-story-of-covid-19-patient-from-hospital-to-home-127106965.html?ref=ht</t>
  </si>
  <si>
    <t>Attended religious conference in delhi</t>
  </si>
  <si>
    <t>https://m.facebook.com/story.php?story_fbid=2499885140116083&amp;id=100002838644999&amp;sfnsn=scwspwa&amp;d=w&amp;vh=i&amp;funlid=iCEiD8jozh6kQvbO</t>
  </si>
  <si>
    <t>https://www.loksatta.com/pune-news/pune-division-104-corona-virus-patient-pune-divisional-commissioner-deepak-maihiskar-nck-90-svk-88-2123926/</t>
  </si>
  <si>
    <t xml:space="preserve">Pune = 74
Sangli = 25
Satara = 3
Kolhapur = 2
</t>
  </si>
  <si>
    <t>https://www.aninews.in/news/national/general-news/corona-positive-scribe-who-attended-kamal-naths-resignation-presser-now-tests-negative20200404135912/?utm_campaign=fullarticle&amp;utm_medium=referral&amp;utm_source=inshorts</t>
  </si>
  <si>
    <t>Pationed recoverd from aiims bhopal</t>
  </si>
  <si>
    <t>https://www.bhaskar.com/local/mp/bhopal/news/bhopal-coronavirus-latest-update-positive-story-of-covid-19-patient-from-hospital-to-home-127106965.html</t>
  </si>
  <si>
    <t xml:space="preserve">Pationed recoverd from aiims bhopal </t>
  </si>
  <si>
    <t>https://maharashtratimes.com/maharashtra/mumbai-news/coronavirus-in-maharashtra-52-more-covid19-cases-reported-in-mumbai-today/articleshow/74985494.cms</t>
  </si>
  <si>
    <t>Death cases in Mumbai today = 4</t>
  </si>
  <si>
    <t>ANI News Feed</t>
  </si>
  <si>
    <t>Total confirmed cases in Bhopal reaches 14. ANI News dated 4th April 4:56Pam</t>
  </si>
  <si>
    <t>New cases in Mumbai today = 52. Total active so far = 330.
https://twitter.com/ANI/status/1246432067203649537?s=20</t>
  </si>
  <si>
    <t>As amarujala says, they are from tabligijamat</t>
  </si>
  <si>
    <t>Amar ujala newspaper</t>
  </si>
  <si>
    <t>6 confirmed cases</t>
  </si>
  <si>
    <t>unknown</t>
  </si>
  <si>
    <t>https://webcache.googleusercontent.com/search?q=cache:Q7S18eyhhpgJ:https://www.mohfw.gov.in/</t>
  </si>
  <si>
    <t>https://twitter.com/ANI/status/1246456424340717568?s=20</t>
  </si>
  <si>
    <t>https://twitter.com/ANI/status/1246448978775830528?s=20</t>
  </si>
  <si>
    <t>https://twitter.com/ANI/status/1246446034022088705?s=20</t>
  </si>
  <si>
    <t>https://twitter.com/ANI/status/1246436553565409280?s=20</t>
  </si>
  <si>
    <t>https://twitter.com/ANI/status/1246432067203649537?s=20</t>
  </si>
  <si>
    <t xml:space="preserve">All state death from corona </t>
  </si>
  <si>
    <t xml:space="preserve">Please check the state wise number of death </t>
  </si>
  <si>
    <t>https://www.google.com/amp/s/www.deccanherald.com/amp/national/coronavirus-india-update-state-wise-total-number-of-confirmed-cases-deaths-on-april-4-821135.html</t>
  </si>
  <si>
    <t>Total number of death is 102...</t>
  </si>
  <si>
    <t>New 11 confirmed cases in West Bengal</t>
  </si>
  <si>
    <t>https://www.wbhealth.gov.in/</t>
  </si>
  <si>
    <t>Thoothukudi</t>
  </si>
  <si>
    <t xml:space="preserve">For all the patients from Thoothukudi district ,there is spelling mistake in district name.It should be Thoothukudi  not Thoothuk'k'udi .Due to the mismatch between RawData Sheet and tamil-nadu.json file,While hovering over the thoothukudi district name ,its not highlighting the district name.and it showing 0% </t>
  </si>
  <si>
    <t>https://github.com/covid19india/covid19india-react/blob/master/public/maps/tamil-nadu.json</t>
  </si>
  <si>
    <t xml:space="preserve">Please check in Rajasthan 3 patients died of corona </t>
  </si>
  <si>
    <t>https://www.google.com/amp/s/www.businessinsider.in/india/news/data-of-coronavirus-patients-state-wise-in-india/amp_articleshow/74669748.cms</t>
  </si>
  <si>
    <t xml:space="preserve">In West Bengal till now 68 patients </t>
  </si>
  <si>
    <t>In West Bengal total number is 68 ....death -7 ...Rajasthan death -3 ..please update ....</t>
  </si>
  <si>
    <t>https://www.google.com/amp/s/m.economictimes.com/news/politics-and-nation/coronavirus-crisis-heres-total-number-of-confirmed-cases-in-india-as-per-health-ministry/amp_articleshow/74589499.cms</t>
  </si>
  <si>
    <t>In West Bengal death till now 7 ,affected till now 68 till 04.04.20 ..in Rajasthan till today 3 patients died ...</t>
  </si>
  <si>
    <t>Pt from 155 to 165 announced today.</t>
  </si>
  <si>
    <t>mphealthresponse.nhmmp.gov.in</t>
  </si>
  <si>
    <t>Hi, I am working with WHO in COVID 19 surveillance, I am interested in learning and sharing about this pandemic.Email me if I can volunteer on akhi.tiss@gmail.com. BTW I am a medical doctor with specialization in Epidemiology</t>
  </si>
  <si>
    <t>https://twitter.com/ANI/status/1246432067203649537?s=19</t>
  </si>
  <si>
    <t>52 more #COVID19 cases reported in Mumbai today, taking the total cases in the city to 330. 4 people also lost their lives today, the city's death toll due to coronavirus now at 22.BMC https://t.co/Cwy9fd9pxt *</t>
  </si>
  <si>
    <t xml:space="preserve">Please update total cases and update the district wise data </t>
  </si>
  <si>
    <t>https://mobile.twitter.com/kbssidhu1961/status/1246432643794612225</t>
  </si>
  <si>
    <t>As per Telangana Health Minister Eetela Rajender</t>
  </si>
  <si>
    <t xml:space="preserve">Media V6 News Chanel </t>
  </si>
  <si>
    <t>43 New cases</t>
  </si>
  <si>
    <t>Student travelled from UK</t>
  </si>
  <si>
    <t>https://www.newindianexpress.com/good-news/2020/apr/04/chhattisgarhs-first-covid-19-patient-recovers-raises-hope-for-others-2125785.html</t>
  </si>
  <si>
    <t>Local bikaner news</t>
  </si>
  <si>
    <t xml:space="preserve">This is given in a photo but not in form of a tweet in the twitter account written in Telugu. I already submitted this once. </t>
  </si>
  <si>
    <t>West Bengal Government Press Release</t>
  </si>
  <si>
    <t>This is given in a photo but not in form of a tweet in the twitter account written in Telugu. I already submitted this once. Total 4 recoveries in Andhra Pradesh</t>
  </si>
  <si>
    <t>https://twitter.com/CMODelhi/status/1246443618228785152?s=19</t>
  </si>
  <si>
    <t>Delhi recoveries increased to 15
1 migrated 
Total recoverd 16</t>
  </si>
  <si>
    <t>bikaner</t>
  </si>
  <si>
    <t>dainik Bhaskar app</t>
  </si>
  <si>
    <t>https://www.bhaskar.com/</t>
  </si>
  <si>
    <t>Total count 182</t>
  </si>
  <si>
    <t>Times of India, Maharashtra Health Ministry</t>
  </si>
  <si>
    <t>Total cases now 635 in Maharashtra.</t>
  </si>
  <si>
    <t>63-year-old woman who hails from Udupi with travel history to Dubai. She returned to India on March 22. She is now being treated in Mangaluru.</t>
  </si>
  <si>
    <t>https://www.newskarnataka.com/mangalore/dk-reports-2-new-corona-cases-udupi-1-state-total-up-by-16-new-cases</t>
  </si>
  <si>
    <t>Has been wrongly included as a case from Udupi. The women hails from Udupi but stays was staying in Mangaluru after returning from Dubai where she was in home quarantine and then tested positive in Mangaluru. Please verify and correct the data.</t>
  </si>
  <si>
    <t>https://twitter.com/ANI/status/1246476616630276097?s=19</t>
  </si>
  <si>
    <t>43 more</t>
  </si>
  <si>
    <t>https://www.outlookindia.com/newsscroll/145-new-coronavirus-cases-in-maha-total-635-six-deaths/1791574</t>
  </si>
  <si>
    <t>https://twitter.com/PTI_News/status/1246471086922805250?s=19</t>
  </si>
  <si>
    <t>https://twitter.com/ArogyaAndhra/status/1246475268153196544/photo/1</t>
  </si>
  <si>
    <t>https://twitter.com/TelanganaHealth/status/1246478500405456896?s=19</t>
  </si>
  <si>
    <t>Mp government data</t>
  </si>
  <si>
    <t>Related to delhi event</t>
  </si>
  <si>
    <t>Mp govt data</t>
  </si>
  <si>
    <t>https://twitter.com/himantabiswa/status/1246495036302213120</t>
  </si>
  <si>
    <t xml:space="preserve">Shivpuri </t>
  </si>
  <si>
    <t>43 new cases in Telangana; Source Telangana Police telegram</t>
  </si>
  <si>
    <t>Telangana State Police Updates Get updates from Telanaga State Police https://t.me/TelanganaStatePolice</t>
  </si>
  <si>
    <t>Travelled from Bahrain</t>
  </si>
  <si>
    <t>https://twitter.com/HFWOdisha/status/1246480313217212417</t>
  </si>
  <si>
    <t>52 more</t>
  </si>
  <si>
    <t>69 Total Confirmed cases in WB...3 recovered and 7 dead</t>
  </si>
  <si>
    <t>https://twitter.com/TelanganaHealth/status/1246473623902105600?s=20</t>
  </si>
  <si>
    <t>43 new confirmed cases today in Telangana.</t>
  </si>
  <si>
    <t>https://twitter.com/TelanganaHealth/status/1246478500405456896</t>
  </si>
  <si>
    <t>New media bulletin with district wise patients data</t>
  </si>
  <si>
    <t>1 patient discharged today in Telangana.</t>
  </si>
  <si>
    <t>Kalahandi district</t>
  </si>
  <si>
    <t>Travel history to bahrain</t>
  </si>
  <si>
    <t>Health and family welfare dept odisha govt twitter</t>
  </si>
  <si>
    <t>Bahrain</t>
  </si>
  <si>
    <t>multiple (11)</t>
  </si>
  <si>
    <t>1 from delhi religious conference, 6 related to family of woman who died in Kurseong</t>
  </si>
  <si>
    <t>https://www.hindustantimes.com/india-news/covid-19-11-more-test-positive-in-bengal-number-of-infections-go-up-to-68/story-BN7vtsAkBxZjWYIIJJf0WM.html</t>
  </si>
  <si>
    <t xml:space="preserve"> https://twitter.com/diprjk</t>
  </si>
  <si>
    <t>4 recovered and 2 deaths</t>
  </si>
  <si>
    <t>Asymptomatic</t>
  </si>
  <si>
    <t xml:space="preserve">11 new patients have been reported by West Bengal government through a news briefing.  </t>
  </si>
  <si>
    <t>Reported by West Bengal government</t>
  </si>
  <si>
    <t>Correct your data of Maharashtra, 145 added today. It's now total upto 635 cases there</t>
  </si>
  <si>
    <t>https://twitter.com/JansamparkMP/status/1246469032619823107?s=09</t>
  </si>
  <si>
    <t>Total count for Madhya Pradesh, with district level breakup.</t>
  </si>
  <si>
    <t xml:space="preserve">kalahandi </t>
  </si>
  <si>
    <t xml:space="preserve">traveled to Bahrain </t>
  </si>
  <si>
    <t>Twitter handle @HFWOdisha</t>
  </si>
  <si>
    <t xml:space="preserve"> Travel history to Bahrain.</t>
  </si>
  <si>
    <t>https://twitter.com/HFWOdisha/status/1246480313217212417?s=20</t>
  </si>
  <si>
    <t>Total 635 cases</t>
  </si>
  <si>
    <t>Pti and ani</t>
  </si>
  <si>
    <t>Came from foreign</t>
  </si>
  <si>
    <t>https://twitter.com/ani/status/1246478222117634049?s=21</t>
  </si>
  <si>
    <t xml:space="preserve">43 more #COVID19 cases reported in Telangana today taking the total number of positive cases in the state to 272, including 33 patients cured/discharged &amp; 11 deaths. </t>
  </si>
  <si>
    <t>https://twitter.com/PTI_News/status/1246471086922805250?s=20</t>
  </si>
  <si>
    <t>https://twitter.com/COVID19inINDIA/status/1246470654091603968?s=19</t>
  </si>
  <si>
    <t>98 more cases in Maharashtra. Total count is 635</t>
  </si>
  <si>
    <t>Telangana health bulletin</t>
  </si>
  <si>
    <t>43 confirmed positive cases</t>
  </si>
  <si>
    <t>https://twitter.com/PTI_News/status/1246431058037358592?s=20</t>
  </si>
  <si>
    <t>https://twitter.com/ani/status/1246432067203649537?s=21</t>
  </si>
  <si>
    <t>52 more #COVID19 cases reported in Mumbai today, taking the total cases in the city to 330. 4 people also lost their lives today, the city's death toll due to coronavirus now at 22. Out of the 4 deaths today 3 patients had comorbidities &amp; 1 had other age-related factors: BMC</t>
  </si>
  <si>
    <t>https://twitter.com/ANI/status/1246478222117634049?s=19</t>
  </si>
  <si>
    <t>43 more tests positive total for telangana at 272 now</t>
  </si>
  <si>
    <t>https://www.google.com/amp/s/www.bhaskar.com/amp/local/mp/indore/news/indore-novel-coronavirus-covid-19-updates-madhya-pradesh-mp-indore-corona-positive-cases-death-latest-today-news-127106621.html</t>
  </si>
  <si>
    <t>Different districts of Telangana</t>
  </si>
  <si>
    <t>Government of Telangana Media Bulletin</t>
  </si>
  <si>
    <t>1more recovery total for telangana at 33 now</t>
  </si>
  <si>
    <t>KLahandi</t>
  </si>
  <si>
    <t xml:space="preserve">Travel history to Bahrain </t>
  </si>
  <si>
    <t>https://twitter.com/HFWOdisha/status/1246480313217212417?s=19</t>
  </si>
  <si>
    <t>Ap government deleted that tweet of district data. Need to correct the district cases based on new tweet</t>
  </si>
  <si>
    <t>https://twitter.com/ArogyaAndhra/status/1246475268153196544?s=19</t>
  </si>
  <si>
    <t>IBC 24 news channel</t>
  </si>
  <si>
    <t>State wide</t>
  </si>
  <si>
    <t>https://www.facebook.com/664127387117603/posts/1200566896806980/</t>
  </si>
  <si>
    <t>Patient travelled to Bahrain</t>
  </si>
  <si>
    <t>No increases to 21</t>
  </si>
  <si>
    <t>https://www.google.com/amp/s/www.thehindubusinessline.com/news/national/another-covid-19-case-reported-in-bengal-count-rises-to-58/article31256273.ece/amp/</t>
  </si>
  <si>
    <t>Kalahandi District</t>
  </si>
  <si>
    <t>Total case in maharashtra 635</t>
  </si>
  <si>
    <t>He has traveled to Bahrain</t>
  </si>
  <si>
    <t>Twitter H&amp;FW department Odisha</t>
  </si>
  <si>
    <t>multiple (+145)</t>
  </si>
  <si>
    <t>https://www.firstpost.com/health/coronavirus-outbreak-live-updates-covid-19-india-cases-death-count-delhi-tablighi-jamaat-maharashtra-kerala-andhra-pradesh-latest-news-today-8226261.html</t>
  </si>
  <si>
    <t>One asymptomatic 29-year-old man of Kalahandi district tested positive for #COVID19 today. He has a history of travel to Bahrain. Total positive cases in the state rise to 21: Odisha Department of Health &amp; Family Welfare https://t.co/jhBYLT6cGl</t>
  </si>
  <si>
    <t>https://twitter.com/ANI/status/1246486911977324545?s=19</t>
  </si>
  <si>
    <t>Maharashtra cases up to 635
The state added 145 new cases and six deaths on April 4.</t>
  </si>
  <si>
    <t>Patient travelled to Bahrin</t>
  </si>
  <si>
    <t>https://www.otv.com</t>
  </si>
  <si>
    <t>Patient traveled to bahrain</t>
  </si>
  <si>
    <t>https://mobile.twitter.com/HFWOdisha/status/1246480313217212417</t>
  </si>
  <si>
    <t>Asymptotic Symptoms</t>
  </si>
  <si>
    <t>Kalahandi Disst</t>
  </si>
  <si>
    <t>Baharin</t>
  </si>
  <si>
    <t>ANI/ODISA HEALTH DEPT</t>
  </si>
  <si>
    <t>Health department of UP</t>
  </si>
  <si>
    <t xml:space="preserve">Don't Know, TOTAl 10 People </t>
  </si>
  <si>
    <t>total confirmed patient is 10</t>
  </si>
  <si>
    <t>HINDAUN CITY, DIST. - KARAULI</t>
  </si>
  <si>
    <t>Tabligi jamati</t>
  </si>
  <si>
    <t>SMS HOSPITAL, PATRIKA NEWS</t>
  </si>
  <si>
    <t>https://twitter.com/hfwodisha/status/1246480313217212417?s=21</t>
  </si>
  <si>
    <t xml:space="preserve">Asymptotic </t>
  </si>
  <si>
    <t>Multiple Cases, 43 in number. All related to Tahlighi Jamaat</t>
  </si>
  <si>
    <t>TV 9 News</t>
  </si>
  <si>
    <t xml:space="preserve">Bahrain </t>
  </si>
  <si>
    <t>Patient travelled to Baharin</t>
  </si>
  <si>
    <t>Govt of odisha</t>
  </si>
  <si>
    <t>Local channel of Maharashtra</t>
  </si>
  <si>
    <t>https://mobile.twitter.com/TelanganaHealth/status/1246478500405456896</t>
  </si>
  <si>
    <t xml:space="preserve"> https://t.co/17BudPWbu6</t>
  </si>
  <si>
    <t>https://twitter.com/Eatala_Rajender/status/1246477067576700929?s=20</t>
  </si>
  <si>
    <t>please update telangana confrimed cases. 43 new cases found.</t>
  </si>
  <si>
    <t>Tweet</t>
  </si>
  <si>
    <t>https://twitter.com/ANI/status/1246478222117634049?s=20</t>
  </si>
  <si>
    <t>Check ANI tweet and update data</t>
  </si>
  <si>
    <t>https://www.bhaskar.com/local/mp/indore/news/indore-novel-coronavirus-covid-19-updates-madhya-pradesh-mp-indore-corona-positive-cases-death-latest-today-news-127106621.html</t>
  </si>
  <si>
    <t>Madhya Pradesh case rise to 182 and death rise to 11</t>
  </si>
  <si>
    <t xml:space="preserve">Kalahandi District </t>
  </si>
  <si>
    <t>https://twitter.com/IPR_Odisha/status/1246482573284356097?s=19</t>
  </si>
  <si>
    <t xml:space="preserve">Plz change the district to Jajpur not Jajapur </t>
  </si>
  <si>
    <t>Kalanadi</t>
  </si>
  <si>
    <t>Travel history to Baharin</t>
  </si>
  <si>
    <t>Patient no 21 in Odisha</t>
  </si>
  <si>
    <t>No travel history as per Dainik Bhaskar newspaper.</t>
  </si>
  <si>
    <t>https://www.google.com/amp/s/www.bhaskar.com/amp/local/rajasthan/bikaner/news/60-year-old-woman-admitted-to-pbm-hospital-for-three-days-late-night-investigation-report-after-death-127106510.html</t>
  </si>
  <si>
    <t>talangana case rises to 272.</t>
  </si>
  <si>
    <t xml:space="preserve">Jabalpur </t>
  </si>
  <si>
    <t>Jabalpur Collector</t>
  </si>
  <si>
    <t>First 4 patient of MP Jabalpur Recovered and sent home today</t>
  </si>
  <si>
    <t>Travelled to Bahrain</t>
  </si>
  <si>
    <t>SRINAGAR</t>
  </si>
  <si>
    <t>Currently 17 case reported in site. as per tweet of ANI news there are total 27 cases in Srinagar J&amp;K. Also update other states data as per ANI tweets.</t>
  </si>
  <si>
    <t>Shimla IGM HOSPITAL</t>
  </si>
  <si>
    <t xml:space="preserve">New Cases are confirmed in Himachal Pradesh. The total numbers are now 18 in which 2 are deceased, 2 are recovered and 14 are active cases </t>
  </si>
  <si>
    <t>DD NEWS SHIMLA ON FACEBOOK</t>
  </si>
  <si>
    <t>https://t.me/TelanganaStatePolice</t>
  </si>
  <si>
    <t>Baseri</t>
  </si>
  <si>
    <t>Returned from jamat</t>
  </si>
  <si>
    <t>Collector order</t>
  </si>
  <si>
    <t>https://twitter.com/ANI/status/1246495334999543808?s=19</t>
  </si>
  <si>
    <t>Increased to 635</t>
  </si>
  <si>
    <t>https://twitter.com/ANI/status/1246495334999543808</t>
  </si>
  <si>
    <t xml:space="preserve">Travelled to Delhi Religious </t>
  </si>
  <si>
    <t>Check FB page  == https://www.facebook.com/430847613626408/posts/3104308599613616/</t>
  </si>
  <si>
    <t xml:space="preserve">Plz Update them to 17 in your site , this is real confirmed data they got update through local media </t>
  </si>
  <si>
    <t>Baherin</t>
  </si>
  <si>
    <t>Travel History Bahrain</t>
  </si>
  <si>
    <t>https://www.google.com/amp/s/www.firstpost.com/health/coronavirus-outbreak-live-updates-covid-19-india-cases-death-count-delhi-tablighi-jamaat-maharashtra-kerala-andhra-pradesh-latest-news-today-8226261.html/amp</t>
  </si>
  <si>
    <t>Please confirm and update</t>
  </si>
  <si>
    <t>https://twitter.com/ani/status/1246495334999543808?s=21</t>
  </si>
  <si>
    <t>42 new cases</t>
  </si>
  <si>
    <t>He has travel history to Bahrain.</t>
  </si>
  <si>
    <t>Travel history to Bahrain</t>
  </si>
  <si>
    <t>21st case of Odisha</t>
  </si>
  <si>
    <t>43 cases reported today</t>
  </si>
  <si>
    <t>98 fresh cases. Total cases stand 635.</t>
  </si>
  <si>
    <t>https://twitter.com/himantabiswa/status/1246495036302213120?s=19</t>
  </si>
  <si>
    <t>https://twitter.com/ANI/status/1246492130240946176?s=19</t>
  </si>
  <si>
    <t>4 fresh cases. Total 25 cases today.</t>
  </si>
  <si>
    <t xml:space="preserve">Shimla </t>
  </si>
  <si>
    <t>Delhi, jamat cases</t>
  </si>
  <si>
    <t>DD news Shimla, northernpost</t>
  </si>
  <si>
    <t>145 new cases in Maharashtra. Bringing total to 635.</t>
  </si>
  <si>
    <t>Travelled to Baharin</t>
  </si>
  <si>
    <t>https://mobile.twitter.com/ANI/status/1246495334999543808</t>
  </si>
  <si>
    <t>Maharashtra figure is 635 now</t>
  </si>
  <si>
    <t>Patient travelled from Bahrain. Asymptomatic</t>
  </si>
  <si>
    <t>5 new cases in West Bengal. Total cases 58</t>
  </si>
  <si>
    <t xml:space="preserve">Total Positive Cases </t>
  </si>
  <si>
    <t>https://phdmah.maps.arcgis.com/apps/opsdashboard/index.html#/2cc0055832264c5296890745e9ea415c</t>
  </si>
  <si>
    <t>Please follow that official Twitter handle for Andhra Pradesh updates</t>
  </si>
  <si>
    <t>https://twitter.com/ANI/status/1246495334999543808?s=20</t>
  </si>
  <si>
    <t>https://m.eenadu.net/latestnews/New-corona-positive-cases-identified-in-Telangana/1600/120045446</t>
  </si>
  <si>
    <t>Please update data in Maharashtra. Today cases 145 and 6 deaths.  So Total cases in Maharashtra 635 and total deaths 32.
Make group in Discord app for communication. plz contact me rush9613@gmail.com</t>
  </si>
  <si>
    <t>https://mobile.twitter.com/JansamparkMP/status/1246469032619823107/photo/3</t>
  </si>
  <si>
    <t>Maharastra total 645.</t>
  </si>
  <si>
    <t>145 more #COVID19 positive cases &amp; 6 deaths (4 in Mumbai &amp; 1 each in Thane &amp; Amravati) reported in Maharashtra in the last 24 hours. Total positive cases in the state at 635 and deaths at 32.   52 patients have also recovered/discharged till now: Maharashtra Health Department</t>
  </si>
  <si>
    <t>Patient was admitted to Delhi hospital on 10 March because of Kidney failure. Covid test was done after she was shifted to Sri Gangaram hospital.</t>
  </si>
  <si>
    <t>https://www.amarujala.com/chandigarh/coronavirus-haryana-news-in-hindi-positive-cases-in-state?pageId=1 https://english.newstracklive.com/news/coronavirus-haryana-news-in-hindi-positive-cases-in-state-mc23-nu901-1082071-1.html</t>
  </si>
  <si>
    <t>Click the next news article link on https://www.amarujala.com/chandigarh/coronavirus-haryana-news-in-hindi-positive-cases-in-state?pageId=1 for the related news article and more info. Another article for the same news: https://english.newstracklive.com/news/coronavirus-haryana-news-in-hindi-positive-cases-in-state-mc23-nu901-1082071-1.html</t>
  </si>
  <si>
    <t>Total recovery stand at 13</t>
  </si>
  <si>
    <t>CMO video</t>
  </si>
  <si>
    <t>https://www.eenadu.net/latestnews/New-corona-positive-cases-identified-in-Telangana/120045446</t>
  </si>
  <si>
    <t>Patient traveled to brahin</t>
  </si>
  <si>
    <t>https://timesofindia.indiatimes.com/city/bhubaneswar/kalahandi-man-tests-positive-for-coronavirus-odisha-total-rises-to-21/articleshow/74987543.cms</t>
  </si>
  <si>
    <t>43 new cases</t>
  </si>
  <si>
    <t>https://twitter.com/telanganahealth/status/1246478500405456896?s=21</t>
  </si>
  <si>
    <t>Kindly update to 21</t>
  </si>
  <si>
    <t>https://www.timesnownews.com/india/article/coronavirus-telangana-reports-43-new-covid-19-cases-states-total-mounts-to/573935</t>
  </si>
  <si>
    <t>Total cases at 635</t>
  </si>
  <si>
    <t>https://twitter.com/rajeshtope11/status/1246482154852253697?s=21</t>
  </si>
  <si>
    <t>Rajasthan total number of cases 204</t>
  </si>
  <si>
    <t>29 years male.. travel history to Bahrain</t>
  </si>
  <si>
    <t>H &amp; fw dept., Odisha twitter handle</t>
  </si>
  <si>
    <t>One new case in Odisha. Total cases 21</t>
  </si>
  <si>
    <t>Total patients are now 635</t>
  </si>
  <si>
    <t>Multiple cases</t>
  </si>
  <si>
    <t>You need to update the Number of reported case in Maharashtra. 635 confirmed cases now</t>
  </si>
  <si>
    <t>Attended the Tablighi Jamat Markaz Congregation at Nizamuddin</t>
  </si>
  <si>
    <t>https://twitter.com/himantabiswa/status/1246495036302213120?s=20</t>
  </si>
  <si>
    <t>http://khabarhp.com/हिमाचल-में-कोरोना-के-11-नए-मा/</t>
  </si>
  <si>
    <t>11 new cases of corona found in HP. Total Confirmed Cases : 18 Active Cases : 14, Discharged:2, Deaths :2</t>
  </si>
  <si>
    <t>Lakhimpur Kheri</t>
  </si>
  <si>
    <t>Travelled to Turkey</t>
  </si>
  <si>
    <t>Local resident</t>
  </si>
  <si>
    <t>Patient gender is missing. She is a female.</t>
  </si>
  <si>
    <t xml:space="preserve">I'm again updating this detail. Please update data in Maharashtra Total cases is 635. and this case is confirmed on 4th April.  So not display this increased data in today (5th april).  </t>
  </si>
  <si>
    <t>25 new cases. Total cases in Madhya Pradesh 179</t>
  </si>
  <si>
    <t>Attended jamaat</t>
  </si>
  <si>
    <t>News confirmation from TV</t>
  </si>
  <si>
    <t>Number of confirm cases showing in mode.gov.in is 69 in West Bengal</t>
  </si>
  <si>
    <t>Patient travelled to Baharain</t>
  </si>
  <si>
    <t>https://www.google.com/amp/s/www.indiatoday.in/amp/india/story/west-bengal-haldia-port-operations-hit-after-employee-tests-positive-covid19-1663377-2020-04-04</t>
  </si>
  <si>
    <t>H&amp;fw dept of odisha</t>
  </si>
  <si>
    <t>KALAHANDI</t>
  </si>
  <si>
    <t>Patient has a travel history to Bahrain</t>
  </si>
  <si>
    <t>www.ians.in</t>
  </si>
  <si>
    <t>Total cases count in Maharashtra is 635.
Total recovery count is 52.
Total death count is 32.</t>
  </si>
  <si>
    <t>Don't Know, 6 members</t>
  </si>
  <si>
    <t>https://bengali.abplive.com/videos/news/district-newspapers-are-reaching-at-doorsteps-maintaining-proper-hygiene-7-tay-bangla-682166</t>
  </si>
  <si>
    <t>Total 11cases on 4th april. Plz update</t>
  </si>
  <si>
    <t>Total cases in Rajasthan is 204.</t>
  </si>
  <si>
    <t>Odisha health and family welfare dept</t>
  </si>
  <si>
    <t>Check April 4 Time : 21:59 pm news. Maharashtra total cases rose to 635.</t>
  </si>
  <si>
    <t>Travled from Bahrain.</t>
  </si>
  <si>
    <t>1 more positive case in Odisha</t>
  </si>
  <si>
    <t>travel history to bahrain</t>
  </si>
  <si>
    <t>https://twitter.com/ANI/status/1246504962907086850?s=19</t>
  </si>
  <si>
    <t>7 more positive cases in Himachal Pradesh</t>
  </si>
  <si>
    <t>patient travelled to behrain</t>
  </si>
  <si>
    <t>Nizamuddin Markaz event in Delhi</t>
  </si>
  <si>
    <t>https://twitter.com/ANI/status/1246512353476296705?s=19</t>
  </si>
  <si>
    <t>1 more positive case in Assam</t>
  </si>
  <si>
    <t>Www.google.com</t>
  </si>
  <si>
    <t>https://twitter.com/PTI_News/status/1246512350774956032?s=19</t>
  </si>
  <si>
    <t>7 more positive cases. Total count is 14.</t>
  </si>
  <si>
    <t>https://twitter.com/PTI_News/status/1246512350774956032</t>
  </si>
  <si>
    <t>145 new cases in Maharashtra. Total count of cases reached to 635.</t>
  </si>
  <si>
    <t>https://theprint.in/india/rajasthan-reports-another-covid-19-death-13-fresh-cases-taking-tally-up-to-133/394062/</t>
  </si>
  <si>
    <t>https://m.facebook.com/story.php?story_fbid=762606097480488&amp;id=342191752855260</t>
  </si>
  <si>
    <t xml:space="preserve">There are total 17 confirmed cases in Bhopal out of which 2 have recovered. Please update the date of Bhopal and Unknown in Madhya Pradesh. </t>
  </si>
  <si>
    <t>पिता के साथ ठीक होकर घर लौटी बेटी बोली- लंदन का रूटीन अस्पताल में भी बनाए रखा, इससे कभी महसूस ही नहीं हुआ कि बीमार भी हूं https://f87kg.app.goo.gl/CQiXhX41XXx8WTKDA ऐसी ही ताज़ातरीन खबरों के लिए डाउनलोड करें https://play.google.com/store/apps/details?id=com.ak.ta.dainikbhaskar.activity</t>
  </si>
  <si>
    <t>https://twitter.com/JansamparkMP/status/1246469032619823107</t>
  </si>
  <si>
    <t>District wise count need to be updated for Madhya Pradesh.</t>
  </si>
  <si>
    <t>https://twitter.com/TOIHyderabad/status/1246482238008483840?s=09</t>
  </si>
  <si>
    <t>District wise abstract of 228 patient</t>
  </si>
  <si>
    <t>Nalagarh Baddi of Solan District</t>
  </si>
  <si>
    <t>Both Female and Male</t>
  </si>
  <si>
    <t xml:space="preserve">DD News Shimla Twitter </t>
  </si>
  <si>
    <t>Have DD news Shimla  Twitter clip showing 11 in numbers plz update.</t>
  </si>
  <si>
    <t>raipur</t>
  </si>
  <si>
    <t>travel from london</t>
  </si>
  <si>
    <t>chhattisgarh health department website</t>
  </si>
  <si>
    <t>1 patient discharged from raipur AIIMS total 4 patients now discharged in chhattisgarh</t>
  </si>
  <si>
    <t>https://www.google.co.in/amp/s/www.prabhatkhabar.com/amp/story/state%252Fmp%252F8-coronavirus-positive-patients-out-of-86-in-madhya-pradesh-gets-cured</t>
  </si>
  <si>
    <t xml:space="preserve">Latur </t>
  </si>
  <si>
    <t xml:space="preserve">Patient travelled from Delhi , to Karnataka, then to Nilanga in Maharashtra, brought to latur, related to the tablighi jamaat delhi cluster, 8 out of 12 members of the cluster tested positive </t>
  </si>
  <si>
    <t>https://www.business-standard.com/article/pti-stories/coronavirus-8-of-12-detained-from-latur-mosque-test-positive-120040401032_1.html</t>
  </si>
  <si>
    <t>the patient was reported positive, along with 7 other patients of the same group, the link is an article from PTI syndicated. DO i need to make 7 other submissions individually?</t>
  </si>
  <si>
    <t>https://twitter.com/BarabankiD/status/1246481951990534145?s=20</t>
  </si>
  <si>
    <t>Jamat Delhi</t>
  </si>
  <si>
    <t>https://twitter.com/BarabankiD/status/1246411635125678080?s=20</t>
  </si>
  <si>
    <t>West bengal govt</t>
  </si>
  <si>
    <t>Baddi, Nalagarh</t>
  </si>
  <si>
    <t>https://twitter.com/ANI/status/1246504962907086850</t>
  </si>
  <si>
    <t>https://mbasic.facebook.com/story.php?story_fbid=10157439054098983&amp;id=329145898982&amp;refid=28&amp;_ft_=qid.6812023867267203654%3Amf_story_key.-8363054902728614389%3Atop_level_post_id.10157439054098983%3Acontent_owner_id_new.329145898982%3Apage_id.329145898982%3Asrc.22%3Astory_location.5%3Aview_time.1586047878%3Afilter.h_nor%3Atds_flgs.3%3Apage_insights.%7B"329145898982"%3A%7B"page_id"%3A329145898982%2C"actor_id"%3A329145898982%2C"dm"%3A%7B"isShare"%3A0%2C"originalPostOwnerID"%3A0%7D%2C"psn"%3A"EntStatusCreationStory"%2C"post_context"%3A%7B"object_fbtype"%3A266%2C"publish_time"%3A1586023008%2C"story_name"%3A"EntStatusCreationStory"%2C"story_fbid"%3A%5B10157439054098983%5D%7D%2C"role"%3A1%2C"sl"%3A5%2C"targets"%3A%5B%7B"actor_id"%3A329145898982%2C"page_id"%3A329145898982%2C"post_id"%3A10157439054098983%2C"role"%3A1%2C"share_id"%3A0%7D%5D%7D%7D&amp;__tn__=%2AW-R</t>
  </si>
  <si>
    <t>https://twitter.com/ANI/status/1246492130240946176</t>
  </si>
  <si>
    <t>69 total</t>
  </si>
  <si>
    <t>https://twitter.com/ArogyaAndhra/status/1246674213324255232</t>
  </si>
  <si>
    <t>Please update the district wise data list in Telangana</t>
  </si>
  <si>
    <t>https://www.indiatoday.in/amp/india/story/coronavirus-in-india-west-bengal-records-no-fresh-deaths-11-new-covid-19-cases-1663414-2020-04-05</t>
  </si>
  <si>
    <t>District wise Data for telengana</t>
  </si>
  <si>
    <t>https://twitter.com/IPRTelangana/status/1246477230068228098</t>
  </si>
  <si>
    <t>District wise patient official data by Telangana Govt.</t>
  </si>
  <si>
    <t>Total 4 dead till now</t>
  </si>
  <si>
    <t>1 jaipur 
2 bhilwada
1 bikaner</t>
  </si>
  <si>
    <t>http://www.lionexpress.in/rajasthan/corona-investigation-report-of-45-positive-including-a-young-man-who-died/</t>
  </si>
  <si>
    <t>https://twitter.com/TelanganaHealth/status/1246478500405456896?s=20</t>
  </si>
  <si>
    <t>Agra, lucknow</t>
  </si>
  <si>
    <t>Patient attended event at Tablighi Jamat Markaz in new Delhi. and were traveling to their native place in Andhra Pradesh. but stopped in Latur (Maharashtra)</t>
  </si>
  <si>
    <t>https://twitter.com/Infolatur/status/1246450102752796672?s=20</t>
  </si>
  <si>
    <t>West Bengal: Total confirmed cases=69, Total cured/discharged/migrated 10,	Total deaths=3</t>
  </si>
  <si>
    <t>Tabliki jamat contact</t>
  </si>
  <si>
    <t xml:space="preserve">Local people </t>
  </si>
  <si>
    <t xml:space="preserve">It was a 30 years old man, he died before his results came. </t>
  </si>
  <si>
    <t>Her family members returned from bhilwada, which is a Corona hotspot right now</t>
  </si>
  <si>
    <t>Local people</t>
  </si>
  <si>
    <t xml:space="preserve">She was tested positive after her death,. Doctors treated her for swine flu. </t>
  </si>
  <si>
    <t>In West Bengal confirmed cases 69 recovered 10 death 3</t>
  </si>
  <si>
    <t xml:space="preserve">Total Deaths 4 as of now, website showing one ! </t>
  </si>
  <si>
    <t>http://epaper.patrika.com/m5/2622387/Rajasthan-Patrika-Jaipur/Rajasthan-Patrika-Jaipur#page/1/1</t>
  </si>
  <si>
    <t>https://twitter.com/ANI/status/1246650089239707649?s=19</t>
  </si>
  <si>
    <t>6 new positive cases (including 1 Tablighi Jamaat returnee) of Coronavirus reported in the state; the total number of positive cases in the state now stands at 210: Rajasthan Health Department</t>
  </si>
  <si>
    <t>https://www.google.com/amp/s/www.financialexpress.com/lifestyle/health/covid-19-seven-more-test-positive-in-hp-total-cases-now-14/1919255/lite/</t>
  </si>
  <si>
    <t>https://twitter.com/ANI/status/1246656472509042692</t>
  </si>
  <si>
    <t>3 patients recovered - Total 7 recovered</t>
  </si>
  <si>
    <t>https://ontheground24x7.wordpress.com/2020/04/04/breaking-ghaziabad-man-tests-covid-19-positive-administration-absent-from-the-ground/</t>
  </si>
  <si>
    <t>3 patients discharged today from aiims raipur. 1 male and 2 females.</t>
  </si>
  <si>
    <t>https://lalluram.com/3-corona-patients-fully-recovered-in-chhattisgarh-discharges-done/</t>
  </si>
  <si>
    <t>3 patients recovered today and 1 more recovered earlier which hasn't been updated in your database. So total no of active cases in chhattisgarh is 3 now. ( Total positive cases found 10,  7 recovered, 3 in hospital now).</t>
  </si>
  <si>
    <t>https://timesofindia.indiatimes.com/city/kolkata/11-fresh-cases-in-west-bengal-active-covid-19-cases-at-49/articleshow/74988623.cms</t>
  </si>
  <si>
    <t>https://www.indiatoday.in/india/story/coronavirus-in-india-west-bengal-records-no-fresh-deaths-11-new-covid-19-cases-1663414-2020-04-05</t>
  </si>
  <si>
    <t xml:space="preserve">Active positive cases 49, Fresh cases on Saturday 11, cured so far 9, total death 3 (official) </t>
  </si>
  <si>
    <t>https://twitter.com/TS_SinghDeo/status/1246653910061682688</t>
  </si>
  <si>
    <t>Total 7 recovered</t>
  </si>
  <si>
    <t>3 more patients recover today</t>
  </si>
  <si>
    <t>https://lalluram.com/?p=250552</t>
  </si>
  <si>
    <t>Only 3 patients left to recover in chattisgarh</t>
  </si>
  <si>
    <t>Nalagarh, Solan</t>
  </si>
  <si>
    <t>4 Of them Came From Nizamuddin Event in Delhi and 5 were with the second casuality of the state</t>
  </si>
  <si>
    <t>https://www.tribuneindia.com/news/himachal/nine-new-covid-ve-cases-in-baddi-65594</t>
  </si>
  <si>
    <t>TV9 Gujarati (Jayanti Ravi Press Confrence)</t>
  </si>
  <si>
    <t>10 new cases</t>
  </si>
  <si>
    <t>Baddi, Solan</t>
  </si>
  <si>
    <t>out of these 9, four are attendees of the Tablighi Jamaat Conference at Delhi and five others are residents of Delhi staying at a guest house in Baddi, solan district of himachal pradesh.</t>
  </si>
  <si>
    <t>https://www.tribuneindia.com/news/nation/nine-fresh-cases-hp-count-mounts-to-15-65842</t>
  </si>
  <si>
    <t>Total Cases in Himachal now are 15.</t>
  </si>
  <si>
    <t>Not a particular patient</t>
  </si>
  <si>
    <t>https://mobile.twitter.com/TelanganaHealth/status/1246478500405456896/photo/1</t>
  </si>
  <si>
    <t xml:space="preserve">The complete list of all districs with the number of confirmed and recovered cases as of 4/4/2020 9PM is here. Please reflect the same in the website. </t>
  </si>
  <si>
    <t>Recovered Patients in CG are 6. And Total number of patients are 9</t>
  </si>
  <si>
    <t>ABP NEWS</t>
  </si>
  <si>
    <t>https://twitter.com/ANINewsUP/status/1246627213354496002</t>
  </si>
  <si>
    <t>Number of cases</t>
  </si>
  <si>
    <t>Correct number of patients in Westbengal to 63</t>
  </si>
  <si>
    <t>https://twitter.com/ANINewsUP/status/1246630065627992065</t>
  </si>
  <si>
    <t>https://www.facebook.com/245708465537707/posts/2660321837409679/</t>
  </si>
  <si>
    <t>Sendhwa, Barwani District</t>
  </si>
  <si>
    <t>Relatives of a 90-year-old person who died after returning from Saudi Arabia. His reports have not yet been released though.</t>
  </si>
  <si>
    <t>https://twitter.com/ANI/status/1246619253911859200</t>
  </si>
  <si>
    <t>https://twitter.com/ANINewsUP/status/1246634375652888576</t>
  </si>
  <si>
    <t>https://twitter.com/ANI/status/1246666439706021888</t>
  </si>
  <si>
    <t>Total 11 deaths</t>
  </si>
  <si>
    <t>https://twitter.com/ANINewsUP/status/1246634854273282048</t>
  </si>
  <si>
    <t>11 fresh cases in West Bengal, active Covid-19 cases at 49 | Kolkata News - Times of India https://timesofindia.indiatimes.com/city/kolkata/11-fresh-cases-in-west-bengal-active-covid-19-cases-at-49/articleshow/74988623.cms</t>
  </si>
  <si>
    <t xml:space="preserve">Total active cases - 49, total dead - 3 (official) </t>
  </si>
  <si>
    <t>https://twitter.com/ANI/status/1246650089239707649</t>
  </si>
  <si>
    <t>11 new cases have been found in West Bengal. Total active cases is now 49. Total recoveries is now 9, deaths are 6. Hence total number in Bengal is 49+9+6 = 64. Kindly update accordingly. Link is mentioned.</t>
  </si>
  <si>
    <t>https://www.aninews.in/news/national/general-news/11-more-covid-19-positive-cases-in-wb-tally-now-at-4920200404221009/</t>
  </si>
  <si>
    <t>ANI confirmed 11 new cases in Bengal. Total cases - 64.</t>
  </si>
  <si>
    <t>Nursing staff of Delhi State Cancer Institute. Four more staff, including a doctor, were found positive there earlier.</t>
  </si>
  <si>
    <t>https://twitter.com/ANI/status/1246663246053957633</t>
  </si>
  <si>
    <t>No history...local transmission</t>
  </si>
  <si>
    <t>https://punemirror.indiatimes.com/pune/civic/pune-district-records-20-new-positive-cases/amp_articleshow/74988323.cms</t>
  </si>
  <si>
    <t>https://twitter.com/ANI/status/1246667576874110977</t>
  </si>
  <si>
    <t>https://twitter.com/ArogyaAndhra/status/1246670000217149442?s=19</t>
  </si>
  <si>
    <t>Visitd Delhi</t>
  </si>
  <si>
    <t>રાજ્યમાં એક જ દિવસમાં 14 કેસ, એકનું મોત, મરકજના વધુ 5 પોઝિટિવ, કુલ 122માંથી 72 લોકલ ટ્રાન્સમિશન https://jccu2.app.goo.gl/Y8RSb2wjJqs1WaxYA</t>
  </si>
  <si>
    <t>Patient had earlier tested negative.</t>
  </si>
  <si>
    <t>https://twitter.com/ANI/status/1246669957590421504</t>
  </si>
  <si>
    <t>https://twitter.com/PTI_News/status/1246666377412272128</t>
  </si>
  <si>
    <t>Religious event in Delhi</t>
  </si>
  <si>
    <t>I have pdf of all reports and various news channels confirmed it</t>
  </si>
  <si>
    <t>https://twitter.com/ANI/status/1246673264161808384?s=19</t>
  </si>
  <si>
    <t>https://youtu.be/8vR6ODBSuTM</t>
  </si>
  <si>
    <t xml:space="preserve">3 patients recovered </t>
  </si>
  <si>
    <t>https://telegra.ph/CoVID-19--India-Ops-03-24</t>
  </si>
  <si>
    <t>Tweeted by helth Minister</t>
  </si>
  <si>
    <t>https://twitter.com/ArogyaAndhra/status/1246670000217149442</t>
  </si>
  <si>
    <t xml:space="preserve">New 34 cases total 226 in Andhra Pradesh </t>
  </si>
  <si>
    <t>Travel to mecca</t>
  </si>
  <si>
    <t>https://www.divyabhaskar.co.in/local/gujarat/rajkot/news/rajkots-first-patient-to-be-discharged-from-civil-today-doctors-proudly-bring-out-young-man-127088764.html</t>
  </si>
  <si>
    <t>https://www.google.com/amp/s/ahmedabadmirror.indiatimes.com/ahmedabad/others/rajkot-man-went-to-3-weddings-a-funeral/amp_articleshow/74740060.cms</t>
  </si>
  <si>
    <t>https://www.thehindu.com/news/national/other-states/coronavirus-cases-casualties-rise-bengal-govt-drags-its-feet-on-updating-numbers/article31244946.ece</t>
  </si>
  <si>
    <t xml:space="preserve">Travel history to Bangladesh </t>
  </si>
  <si>
    <t>https://twitter.com/ANI/status/1246672217418665985?ref_src=twsrc%5Etfw%7Ctwcamp%5Etweetembed&amp;ref_url=https%3A%2F%2Fd-10573401782643266243.ampproject.net%2F2004030010070%2Fframe.html</t>
  </si>
  <si>
    <t xml:space="preserve">Total 3 confirmed in the state </t>
  </si>
  <si>
    <t>Travel history of Bangladesh</t>
  </si>
  <si>
    <t xml:space="preserve">News 11 Bharat (local news) </t>
  </si>
  <si>
    <t>https://www.google.com/amp/s/timesofindia.indiatimes.com/india/coronavirus-india-live-news-updates-total-number-of-corona-cases-in-india-state-wise-list-delhi-maharashtra-telangana/amp_liveblog/74975998.cms</t>
  </si>
  <si>
    <t>https://twitter.com/ANI/status/1246673264161808384</t>
  </si>
  <si>
    <t>https://timesofindia.indiatimes.com/india/coronavirus-india-live-news-updates-total-number-of-corona-cases-in-india-state-wise-list-delhi-maharashtra-telangana/amp_liveblog/74975998.cms</t>
  </si>
  <si>
    <t>15 cases added as of 11am</t>
  </si>
  <si>
    <t>https://www.indiatoday.in/coronavirus-outbreak/story/9-of-14-coronavirus-patients-cured-ladakh-1663270-2020-04-04</t>
  </si>
  <si>
    <t>Raipur ahmedji colony patient discharged having travel history of london</t>
  </si>
  <si>
    <t>AIIMA and local news</t>
  </si>
  <si>
    <t>All 3 patient of raipur with travel history of london is now recovered</t>
  </si>
  <si>
    <t>https://www.google.com/amp/s/m.livehindustan.com/v/s/m.livehindustan.com/bihar/story-another-corona-virus-patient-was-found-in-bhagalpur-naugachia-number-of-covid-19-infected-in-bihar-was-32-3129292.amp.html%3famp_js_v=0.1&amp;usqp=mq331AQFKAGwASA%253D#ampf=</t>
  </si>
  <si>
    <t>https://twitter.com/PTI_News/status/1246668894409908225?s=19</t>
  </si>
  <si>
    <t>14 new COVID-19 cases in Gujarat; tally jumps to 122: Official*</t>
  </si>
  <si>
    <t>As per MoHFW Confirmed Cases are 69, cured 10 and death 3</t>
  </si>
  <si>
    <t>https://twitter.com/ANI/status/1246656472509042692?s=19</t>
  </si>
  <si>
    <t>Total 7 patients got cured out of 10.</t>
  </si>
  <si>
    <t>Conformed Cases 122, Cured 17 and Death 11 for Gujrat</t>
  </si>
  <si>
    <t>6 more positive cases</t>
  </si>
  <si>
    <t>Travelled from Bangladesh</t>
  </si>
  <si>
    <t>https://twitter.com/ANI/status/1246672217418665985</t>
  </si>
  <si>
    <t>Our Vadodara fb page</t>
  </si>
  <si>
    <t>https://twitter.com/PTI_News/status/1246681479918190593?s=19</t>
  </si>
  <si>
    <t>Details awaited; district from State bulletin</t>
  </si>
  <si>
    <t>https://twitter.com/ANI/status/1246666439706021888?s=19</t>
  </si>
  <si>
    <t>1 more death</t>
  </si>
  <si>
    <t>https://twitter.com/TelanganaHealth/status/1246478500405456896/photo/1</t>
  </si>
  <si>
    <t>District wise data is available now, it would be good to update this for telangana since in the current data a lot of cases don't have a district associated</t>
  </si>
  <si>
    <t>14 new cases. Total cases 122</t>
  </si>
  <si>
    <t>https://twitter.com/ndtv/status/1246682188227067906</t>
  </si>
  <si>
    <t>https://twitter.com/ANI/status/1246667576874110977?s=19</t>
  </si>
  <si>
    <t>KA-P145</t>
  </si>
  <si>
    <t>Madiwala</t>
  </si>
  <si>
    <t>2 more death. Total death count is 5.</t>
  </si>
  <si>
    <t>https://twitter.com/ANI/status/1246683751096233990</t>
  </si>
  <si>
    <t>Husband, P3732; Travelled from Dubai</t>
  </si>
  <si>
    <t>https://twitter.com/ANI/status/1246784571036667904</t>
  </si>
  <si>
    <t>KA-P146</t>
  </si>
  <si>
    <t>Wife, P3731; Travelled from Dubai</t>
  </si>
  <si>
    <t>34 new case. Total cases count is 226.</t>
  </si>
  <si>
    <t>https://twitter.com/bhupeshbaghel/status/1246660271046709248?s=19</t>
  </si>
  <si>
    <t>Came in direct contact with covid 19 patient</t>
  </si>
  <si>
    <t>https://www.google.com/amp/s/www.indiatoday.in/amp/india/story/coronavirus-in-india-west-bengal-records-no-fresh-deaths-11-new-covid-19-cases-1663414-2020-04-05</t>
  </si>
  <si>
    <t>https://twitter.com/ANI/status/1246738428370223104</t>
  </si>
  <si>
    <t>WB confirmed cases =69</t>
  </si>
  <si>
    <t>https://twitter.com/ani/status/1246681660093083648?s=21</t>
  </si>
  <si>
    <t xml:space="preserve">26 new #COVID19 positive cases reported in the state today, taking the total number of positive cases to 661: </t>
  </si>
  <si>
    <t>https://twitter.com/ANI/status/1246681660093083648?s=19</t>
  </si>
  <si>
    <t>26 new cases.</t>
  </si>
  <si>
    <t>https://twitter.com/ANI/status/1246681660093083648</t>
  </si>
  <si>
    <t>Chattisgarh CM Tweet, 7 recovered out of 10</t>
  </si>
  <si>
    <t>https://mobile.twitter.com/bhupeshbaghel/status/1246660271046709248</t>
  </si>
  <si>
    <t>26 new cases in Maharashtra</t>
  </si>
  <si>
    <t>https://twitter.com/ANI/status/1246681660093083648?s=20</t>
  </si>
  <si>
    <t>Please update Maharashtra number</t>
  </si>
  <si>
    <t>Just update the figures</t>
  </si>
  <si>
    <t>https://mobile.twitter.com/PTI_News/status/1246681479918190593</t>
  </si>
  <si>
    <t>Add 26 to tally ,now 661</t>
  </si>
  <si>
    <t xml:space="preserve">4 more people have tested positive for COVID-19 in Haryana's Nuh district today. All 4 hail from Sri Lanka and had attended the Tablighi Jamaat gathering at Nizamuddin, say officials. The district has recorded 8 cases of Coronavirus so far. </t>
  </si>
  <si>
    <t>https://twitter.com/sakshi_dayal/status/1246685004383440899</t>
  </si>
  <si>
    <t>26 more found #coronavirus positive in #Maharashtra; state tally jumps to 661: Health official</t>
  </si>
  <si>
    <t>https://twitter.com/PTI_News/status/1246668894409908225</t>
  </si>
  <si>
    <t>14 new cases in Gujarat total: 122</t>
  </si>
  <si>
    <t>26 New case in MH: Total Case: 661</t>
  </si>
  <si>
    <t>Two more nursing staff of Delhi State Cancer Institute have been tested positive for #COVID19. Earlier, four staff including a doctor were found positive at the hospital.</t>
  </si>
  <si>
    <t>West Govt Press release</t>
  </si>
  <si>
    <t>#उत्तरप्रदेश में पिछले 24 घंटे में #कोरोनावायरस महामारी से संक्रमित 75 और लोगों के साथ राज्य में कोरोना मामलों की संख्या कुल 257 तक पहुंच गई है।</t>
  </si>
  <si>
    <t>https://twitter.com/ians_india/status/1246676178804637696</t>
  </si>
  <si>
    <t>Please correct the recovered patient data</t>
  </si>
  <si>
    <t>Travelled to Bangladesh</t>
  </si>
  <si>
    <t>https://twitter.com/ANI/status/1246672217418665985?s=20</t>
  </si>
  <si>
    <t>None.</t>
  </si>
  <si>
    <t>As per Govt of India, total number of confirmed cases in West Bengal is 69. Out of these, 10 have been cured and 3 died. Please update.</t>
  </si>
  <si>
    <t>https://economictimes.indiatimes.com/news/politics-and-nation/coronavirus-cases-in-india-live-news-latest-updates-april5/liveblog/74988679.cms</t>
  </si>
  <si>
    <t xml:space="preserve"> travel history to Bangladesh</t>
  </si>
  <si>
    <t>incorrect Gender</t>
  </si>
  <si>
    <t>Total Cases in Maharashtra increased by 26 to a total of 661</t>
  </si>
  <si>
    <t>Total 14 cases</t>
  </si>
  <si>
    <t>News 18 Lokmat</t>
  </si>
  <si>
    <t>Please update the cases in Maharashtra</t>
  </si>
  <si>
    <t>10 new in rajasthan</t>
  </si>
  <si>
    <t>Pti ani</t>
  </si>
  <si>
    <t>National News</t>
  </si>
  <si>
    <t>https://www.thehindu.com/news/national/tamil-nadu/coronavirus-two-more-deaths-in-tamil-nadu-toll-goes-up-to-five/article31261691.ece/amp/?__twitter_impression=true</t>
  </si>
  <si>
    <t>Maharashtra Health Department</t>
  </si>
  <si>
    <t>Total cases now 661 in Maharashtra.</t>
  </si>
  <si>
    <t>https://www.google.com/amp/s/www.thehindu.com/news/national/tamil-nadu/coronavirus-two-more-deaths-in-tamil-nadu-toll-goes-up-to-five/article31261691.ece/amp/</t>
  </si>
  <si>
    <t>CG govt health bulletin</t>
  </si>
  <si>
    <t>Chief minister twitter page</t>
  </si>
  <si>
    <t>https://www.thehindu.com/news/national/tamil-nadu/coronavirus-two-more-deaths-in-tamil-nadu-toll-goes-up-to-five/article31261691.ece</t>
  </si>
  <si>
    <t>Ludhiana city is showing 3 cinfirmed cases only.you can refer COVA app of Punjab govt &amp; correct confirmed cases as 6.</t>
  </si>
  <si>
    <t>COVA app Punjab Govt</t>
  </si>
  <si>
    <t>https://youtu.be/f223fye8L0Q</t>
  </si>
  <si>
    <t>Total deaths 34</t>
  </si>
  <si>
    <t>First reported case of bhopal</t>
  </si>
  <si>
    <t>https://www.thehindu.com/news/national/other-states/covid-19-two-deaths-take-toll-to-10-in-madhya-pradesh/article31255506.ece</t>
  </si>
  <si>
    <t>There are two recoveries. Father and his daughter. Daughter was first reported case of bhopal.Discharged from AIIMS BHOPAL</t>
  </si>
  <si>
    <t>https://twitter.com/TS_SinghDeo/status/1246656481736273925?s=19</t>
  </si>
  <si>
    <t xml:space="preserve">Only 3 out of 10 Patients remain to be treated. </t>
  </si>
  <si>
    <t>https://www.amarujala.com/amp/lucknow/coronavirus-live-updates-news-in-hindi-new-cases-found-in-uttar-pradesh-up</t>
  </si>
  <si>
    <t>https://english.manoramaonline.com/news/nation/2020/04/05/covid-19-lockdown-india-status-new-cases-death-toll-live-updates.html</t>
  </si>
  <si>
    <t>Maybe need reconfirmation with ANI or PTI</t>
  </si>
  <si>
    <t>3 cases reported</t>
  </si>
  <si>
    <t>2 cases reported</t>
  </si>
  <si>
    <t>https://economictimes.indiatimes.com/news/politics-and-nation/coronavirus-cases-in-india-live-news-latest-updates-april5/amp_liveblog/74988679.cms</t>
  </si>
  <si>
    <t>https://www.indiatoday.in/coronavirus-outbreak/story/covid-19-cases-maharashtra-jump-661-26-new-cases-1663497-2020-04-05</t>
  </si>
  <si>
    <t>11 new cases detected on 04.04.20 , total deaths-7</t>
  </si>
  <si>
    <t>Since last 4 days West Bengal data is constant.</t>
  </si>
  <si>
    <t>https://twitter.com/ANINewsUP/status/1246707917635514368</t>
  </si>
  <si>
    <t>Kindly Correct The Data Also,As per Tweet from D.M.
Two more people have been found positive for #COVID19, taking the total cases in the district to 5, says District Magistrate Om Prakash Arya. 
With two deaths &amp; 19 cured people, total cases in Uttar Pradesh stand at 227.</t>
  </si>
  <si>
    <t>Kolkata.</t>
  </si>
  <si>
    <t>few confirmed cases increased shown in GOI H&amp;FW site.</t>
  </si>
  <si>
    <t>Please Correct the data.</t>
  </si>
  <si>
    <t xml:space="preserve">3 Patients have been tested negative. They all are from Raipur Chhattisgarh,
Total 7 patients have been discharged till now in Chhattisgarh. (5 from Raipur, 1, 1 from Bhilai and Bilaspur) 
Source::-https://www.navpradesh.com/chhattisgarh/aiims-raipur-corona-positive-discharge-raipur-corona-positive-discharge/
</t>
  </si>
  <si>
    <t xml:space="preserve">Source is from TS singh deo - Health minister of chhattisgarh.
</t>
  </si>
  <si>
    <t>contacts of earlier positive cases</t>
  </si>
  <si>
    <t>3 more new cases but please verify your data  as per yours Agra:44 But here it comes 48(which is one more than your total)</t>
  </si>
  <si>
    <t>Patient from Dubai</t>
  </si>
  <si>
    <t>State health bulletin</t>
  </si>
  <si>
    <t>3 tabliki and 4 have connection with a lady died due to corona</t>
  </si>
  <si>
    <t>Hp news channels</t>
  </si>
  <si>
    <t>Here only total number of cases mentioned for the district. New cases are not written but you can correct the data.</t>
  </si>
  <si>
    <t>In West Bengal total 68 people are corona patients till now ....7 have died till now ...</t>
  </si>
  <si>
    <t xml:space="preserve">Search well ...you will find all </t>
  </si>
  <si>
    <t>Please show correct info or stop your service ....we don't need you ...</t>
  </si>
  <si>
    <t>Baroda</t>
  </si>
  <si>
    <t xml:space="preserve">Instagram: ourvadodara </t>
  </si>
  <si>
    <t>Instagram: ourvadodara</t>
  </si>
  <si>
    <t>Active cases has gone to "-1"</t>
  </si>
  <si>
    <t>https://mobile.twitter.com/ANI/status/1246681660093083648</t>
  </si>
  <si>
    <t>The Recovered Data reported in Jharkhand is incorrect. The tweet is for AIIMS and not for Jharkhand.</t>
  </si>
  <si>
    <t>Mewat</t>
  </si>
  <si>
    <t>https://mobile.twitter.com/ANI/status/1246689724150022144</t>
  </si>
  <si>
    <t>Traveled to Nizamuddin, New Delhi</t>
  </si>
  <si>
    <t>Name- Bilal Khan</t>
  </si>
  <si>
    <t xml:space="preserve">Ghazipur </t>
  </si>
  <si>
    <t>https://mobile.twitter.com/ANINewsUP/status/1246707917635514368</t>
  </si>
  <si>
    <t>https://twitter.com/TS_SinghDeo/status/1246653910061682688?s=19</t>
  </si>
  <si>
    <t>3 more Patient of Chhattisgarh Recovered today</t>
  </si>
  <si>
    <t>Family member of COVID-19 patient (Who died)</t>
  </si>
  <si>
    <t>Total Six (6) members of the family are infected.</t>
  </si>
  <si>
    <t>Chandil</t>
  </si>
  <si>
    <t>In jharkhand total confirm case is 3 and recover case is 4 is it possible</t>
  </si>
  <si>
    <t>My sence</t>
  </si>
  <si>
    <t>Please rectify it</t>
  </si>
  <si>
    <t>https://www.deccanherald.com/amp/national/north-and-central/bhopals-1st-covid-19-patient-her-father-discharged-from-hospital-after-testing-negative-821177.html?__twitter_impression=true</t>
  </si>
  <si>
    <t>https://scroll.in/latest/958224/coronavirus-cases-in-us-cross-3-lakh-trump-says-he-requested-modi-for-anti-malaria-drug</t>
  </si>
  <si>
    <t xml:space="preserve">Attended Tablighi Jamaat in New Delhi and some are Delhi residents. </t>
  </si>
  <si>
    <t>Total case counts in Himachal Pradesh reaches 15.</t>
  </si>
  <si>
    <t>https://www.instagram.com/p/B-lhnbGlUQ4/?igshid=1vd3fkggplwwq</t>
  </si>
  <si>
    <t>Patient had returned from UK and her father got in contact too.</t>
  </si>
  <si>
    <t>https://www.deccanherald.com/national/north-and-central/bhopals-1st-covid-19-patient-her-father-discharged-from-hospital-after-testing-negative-821177.html</t>
  </si>
  <si>
    <t>Bansal news</t>
  </si>
  <si>
    <t xml:space="preserve">2 patients from bhopal have recovered </t>
  </si>
  <si>
    <t>Bhimatangi, Bhubaneswar</t>
  </si>
  <si>
    <t>11 new cases</t>
  </si>
  <si>
    <t>Travelled from Australia</t>
  </si>
  <si>
    <t>https://twitter.com/HFWOdisha/status/1246740631159889921</t>
  </si>
  <si>
    <t>Bomikhal, Bhubaneswar</t>
  </si>
  <si>
    <t>Siliguri, West Bengal</t>
  </si>
  <si>
    <t>Patient was admitted to NBMCH on March 25 with news, fever, cough and shortness of breath. Tasted negative on Saturday, another taste came positive on Sunday, died same day.</t>
  </si>
  <si>
    <t>https://www.facebook.com/uttarbangasambadofficial/?epa=SEARCH_BOX</t>
  </si>
  <si>
    <t>The paper is in bangla, can be accessed thrugh this link https://www.uttarbangasambad.com/north-bengal-corona-virus-death/?fbclid=IwAR3hwU8aR4FweyGdbL3oppxukApTHJ_WtCOb7yRfy9t_rqCi7gBtiiR9wio</t>
  </si>
  <si>
    <t>Attended religious conference</t>
  </si>
  <si>
    <t>https://twitter.com/ANI/status/1246732221647552512?s=09</t>
  </si>
  <si>
    <t xml:space="preserve">Bhopal </t>
  </si>
  <si>
    <t>https://timesofindia.indiatimes.com/city/bhopal/hope-floats-3-covid-patients-discharged-in-madhya-pradesh/articleshow/74991304.cms</t>
  </si>
  <si>
    <t>Total 3 patients. 2 from Bhopal, 1 from Shivpuri</t>
  </si>
  <si>
    <t>https://bengali.abplive.com/videos/news/bengal-9-coronavirus-patients-in-bengal-recover-682187</t>
  </si>
  <si>
    <t>Bokaroupdates.com</t>
  </si>
  <si>
    <t>6 from the same family in north bengal.</t>
  </si>
  <si>
    <t>Total number in west bengal is 69.</t>
  </si>
  <si>
    <t>https://www.news18.com/news/india/slight-respite-for-covid-19-hotspot-indore-as-17-patients-recover-fully-to-be-discharged-soon-2564273.html</t>
  </si>
  <si>
    <t>17 patients from Indore</t>
  </si>
  <si>
    <t>coochbehar</t>
  </si>
  <si>
    <t>domestic travel history for treatment</t>
  </si>
  <si>
    <t>https://l.facebook.com/l.php?u=https%3A%2F%2Fwww.uttarbangasambad.com%2F2-unnatural-deaths-in-coochbehar%2F%3Ffbclid%3DIwAR1IWwgG5NUdAyVp308Lu21rNayfvH_506azcfiTL64ssfAOWgxaUie_1V8&amp;h=AT0qlKPtXaWOv6KlXGXVyZJ6OwPxlFAS8wm86pGr46h68K6HCKCHftBjJgRwRpKzUQNCizOwsei6EJwL9r99ae2FTI4hZoM8JQoFPGgEMNKQqJ_iP9i6Za0Yttyp8Z7EFInYuS1D_4ymCtVr5ETOM0lCftWoLuypmZELbKcCA5RK1j4yFGMuXTVDrl9dQA7Mk1Lu_LiIJw4WPTb250hHbKdymti-sr9VE9jn1kesddmQUBzmxO7pSB5iwieIQ_B1qGCYTnextgxxN3HJ473fXfogfKdMIfhEjD2THy18VsjF5WDcZ3xgycv7sEy08tbXBqo7TyishpxOpJsIKozotpQHv7ZyljgjwApPmkKVPmxFaMC4CR9r-tYTBIVBMZKN7w9cKBLHxiLDdQse79FlN7im4bEypco0mv9QWy-k4LLNG35ngxtPBVJ-hiUguvUuwT5Z-Zc3KRwNBvbnBEvAHWAfS-WFz5bamQ0ojEC5Whixpy9uxxzU4mVWudzMljCOZuGdv2hhNQ-cIeuqevQjD40f4l0NRu_bq-HyIclWqluD8819gudLpQ4QRCZwLcH3s6JqMwAsCShexJouMrDAsuhw5YIxux7IgJcqcqVKfEMecsBBuX20zAZguN8Jt6LszurcQQ</t>
  </si>
  <si>
    <t>Within 24 hours, two people died in the same house in Cooch Bihar, were in home quarantine , suffering from fever and cough for several days. One is wife of land lord died on Sunday morning, one tenant died on Saturday.</t>
  </si>
  <si>
    <t>Bisaeli</t>
  </si>
  <si>
    <t>Dera Bassi, Mohali</t>
  </si>
  <si>
    <t>Deevan Singh yadav</t>
  </si>
  <si>
    <t>Jjtggrr</t>
  </si>
  <si>
    <t>https://maharashtratimes.com/maharashtra/mumbai-news/26-more-found-coroanvirus-positive-in-maharashtra-state-tally-jumps-to-661/articleshow/74992122.cms</t>
  </si>
  <si>
    <t>No travel history; owns bakery</t>
  </si>
  <si>
    <t>https://twitter.com/ANI/status/1246726356756357120</t>
  </si>
  <si>
    <t>In Kashmir, details awaited</t>
  </si>
  <si>
    <t>https://twitter.com/PTI_News/status/1246745573945819137</t>
  </si>
  <si>
    <t>Today, 21 new cases in Pune district (17 in pune city and 4 in Pimpri Chinchwad).
Total official figure of Maharashtra is 661.</t>
  </si>
  <si>
    <t>1 more dead</t>
  </si>
  <si>
    <t>https://twitter.com/ANI/status/1246728873431228417?s=19</t>
  </si>
  <si>
    <t>Return from dubai</t>
  </si>
  <si>
    <t>Tv channel Suvarna news Kannada</t>
  </si>
  <si>
    <t>One male one female</t>
  </si>
  <si>
    <t>https://twitter.com/DHFWKA/status/1246719573300260865?s=19</t>
  </si>
  <si>
    <t>Wife of KA-145</t>
  </si>
  <si>
    <t>Raebareli</t>
  </si>
  <si>
    <t>I have lab report circulating what's app</t>
  </si>
  <si>
    <t xml:space="preserve">Two patients one is 65 and one is 70 years </t>
  </si>
  <si>
    <t>May be from jamat</t>
  </si>
  <si>
    <t xml:space="preserve">I have lab report </t>
  </si>
  <si>
    <t>https://twitter.com/ANI/status/1246732221647552512?s=19</t>
  </si>
  <si>
    <t>Total 13 cases in Himachal Pradesh. Count is mismatching with covid19india.org</t>
  </si>
  <si>
    <t>https://twitter.com/ANI/status/1246728474745696256?s=19</t>
  </si>
  <si>
    <t>9 more cases in Madhya Pradesh.</t>
  </si>
  <si>
    <t>https://www.thehindu.com/sci-tech/health/covid-19-interactive-map-confirmed-cases-in-india/article31041690.ece</t>
  </si>
  <si>
    <t>All death from india 110</t>
  </si>
  <si>
    <t>1 more death in Madhya Pradesh</t>
  </si>
  <si>
    <t>haldwani</t>
  </si>
  <si>
    <t>https://www.amarujala.com/dehradun/coronavirus-lockdown-in-uttarakhand-one-more-patient-from-kaladhungi-detected-corona-positive?src=top-lead&amp;pageId=2</t>
  </si>
  <si>
    <t>https://twitter.com/ani/status/1246738428370223104?s=21</t>
  </si>
  <si>
    <t>Current count of #COVID19 patients in Maharashtra is 690. Till now, Mumbai 29, Pune 17, PCMC 04, Ahmednagar 3, Aurangabad 2, such 55 people have been newly identified as positive. Till date 56 people have been cured &amp; discharged from hospital: Maharashtra Health Min Rajesh Tope</t>
  </si>
  <si>
    <t>https://twitter.com/ANI/status/1246738428370223104?s=19</t>
  </si>
  <si>
    <t>55 new cases in Maharashtra. Total count of cases is 690.</t>
  </si>
  <si>
    <t xml:space="preserve">Your Haryana column shows more number cases than govt data but no death 
Dr Arun N M </t>
  </si>
  <si>
    <t>4 more people cured and discharged from Maharashtra. Total count of discharged is 56</t>
  </si>
  <si>
    <t>Son of Tablighi jamat attendee</t>
  </si>
  <si>
    <t>https://epaper.bhaskar.com/dholpur/151/05042020/0/1/</t>
  </si>
  <si>
    <t>District wise count</t>
  </si>
  <si>
    <t>Australia</t>
  </si>
  <si>
    <t>https://twitter.com/HFWOdisha/status/1246740631159889921?s=19</t>
  </si>
  <si>
    <t>https://t.me/c/1428198946/1332</t>
  </si>
  <si>
    <t>https://twitter.com/otvnews/status/1246741355616821248</t>
  </si>
  <si>
    <t xml:space="preserve">Yesterday s 6 deaths in MH details in Gov web site </t>
  </si>
  <si>
    <t>https://arogya.maharashtra.gov.in/pdf/covidepressnote04.pdf</t>
  </si>
  <si>
    <t>Dr Arun NM 9447077759</t>
  </si>
  <si>
    <t>DISTT: SOLAN</t>
  </si>
  <si>
    <t>https://epaper.divyahimachal.com/m5/2621944/Divya-Himachal-Dharamsala/Divya-Himachal-Dharmshala#page/1/1</t>
  </si>
  <si>
    <t>https://www.google.com/amp/s/www.news18.com/amp/news/india/82-year-old-rajasthan-man-dies-of-coronavirus-state-death-toll-rises-to-5-2564975.html</t>
  </si>
  <si>
    <t>https://twitter.com/PBNS_India/status/1246744724385550336?s=20</t>
  </si>
  <si>
    <t>J&amp;K Total cases now 106</t>
  </si>
  <si>
    <t>Dept Health Odisa, ANI</t>
  </si>
  <si>
    <t>Active screening /Door to door camp</t>
  </si>
  <si>
    <t>14 new cases in Kashmir Division. Total number of positive cases in Jammu &amp; Kashmir now 106. Active cases in Kashmir - 82 and Jammu -18: Rohit Kansal, Principal Secretary (Planning), J&amp;K  #Coronavirus (file pic)</t>
  </si>
  <si>
    <t>https://twitter.com/ANI/status/1246744389969481730?s=20</t>
  </si>
  <si>
    <t>https://www.livehindustan.com/uttar-pradesh/story-third-death-due-to-coronavirus-in-up-varanasi-businessman-dies-covid19-uttar-pradesh-3129407.html</t>
  </si>
  <si>
    <t xml:space="preserve">Gangapur,Varanasi </t>
  </si>
  <si>
    <t>https://twitter.com/kansalrohit69/status/1246742174122659840?s=20</t>
  </si>
  <si>
    <t>13 new cases ...total till now 106</t>
  </si>
  <si>
    <t>Uttar predesh</t>
  </si>
  <si>
    <t>Hvs</t>
  </si>
  <si>
    <t>https://twitter.com/PMCPune/status/1246724734579904515</t>
  </si>
  <si>
    <t>3 corona virus patients died in Pune city in last 24 hours! These include two women and one man. One woman is from Lakshminagar in Yerawada, the other is from Bhavani Peth and the third is from Gultekdi area.Total death in Pune: 5</t>
  </si>
  <si>
    <t>https://twitter.com/rajeshtope11/status/1246737216941854721</t>
  </si>
  <si>
    <t>Total 56 has been recovered</t>
  </si>
  <si>
    <t>https://www.google.com/amp/s/www.livemint.com/news/india/no-new-coronavirus-cases-reported-in-bengal-as-of-9-00-am-apr-05/amp-11586064093854.html</t>
  </si>
  <si>
    <t xml:space="preserve">Update the data for West Bengal , 69 confirmed cases </t>
  </si>
  <si>
    <t xml:space="preserve">District collector </t>
  </si>
  <si>
    <t>https://twitter.com/ANI/status/1246763972671483906</t>
  </si>
  <si>
    <t>There are total 44 cases in Hyd as per the official website of Ministry of Health and Welfare available at: https://www.mohfw.gov.in/pdf/DistrictWiseList324.pdf Please update for other districts as well.</t>
  </si>
  <si>
    <t>District collector documents</t>
  </si>
  <si>
    <t>North west Bengal</t>
  </si>
  <si>
    <t>more 11 corona effect admited... transmitted from a dead family member</t>
  </si>
  <si>
    <t>First death then report came positive</t>
  </si>
  <si>
    <t>https://www.telegraphindia.com also reported in Times of India</t>
  </si>
  <si>
    <t xml:space="preserve">There are 11 new cases reported yesterday and four new deaths between Saturday night and Sunday early morning </t>
  </si>
  <si>
    <t>https://www.anandabazar.com/state/coronavirus-in-bengal-4-more-died-in-different-hospitals-reportedly-covid-19-test-positive-dgtl-1.1131955</t>
  </si>
  <si>
    <t xml:space="preserve">I know you guys don’t consider Anandabazar and Telegraph as valid sources. But they are far more reliable than ANI </t>
  </si>
  <si>
    <t>ANI (@ANI) Tweeted: A 69-year-old woman, who was #COVID19 positive and was admitted to hospital on 31st March with fever, cough and diarrhoea, died today after she suffered a cardiac arrest: Deputy Commissioner Ludhiana, Pradeep Agrawal #Punjab https://twitter.com/ANI/status/1246762593617727488?s=20</t>
  </si>
  <si>
    <t>ANI (@ANI) Tweeted: Madhya Pradesh: 'One #COVID19 patient, a 53-year-old woman, passed away at MGM hospital today', says Dr Jyoti Bindal, Dean, Mahatma Gandhi Memorial Medical College, Indore. Total 9 deaths have been reported so far in Indore. https://t.co/I7BnVw37jK https://twitter.com/ANI/status/1246762917233659904?s=20</t>
  </si>
  <si>
    <t>https://twitter.com/DainikBhaskar/status/1246708904517459969?s=09</t>
  </si>
  <si>
    <t>ONGOLE</t>
  </si>
  <si>
    <t>https://mobile.twitter.com/ArogyaAndhra/status/1246126231176622081/photo/1</t>
  </si>
  <si>
    <t>Link language is in telugu</t>
  </si>
  <si>
    <t>Calicut, Pathanamthitta, Kannur , Kasaragod</t>
  </si>
  <si>
    <t>https://www.facebook.com/577768035644515/posts/2914479415306687/?sfnsn=mo</t>
  </si>
  <si>
    <t>https://timesofindia.indiatimes.com/city/bhopal/first-4-patients-of-jabalpur-test-negative-for-covid-19/articleshow/74974978.cms</t>
  </si>
  <si>
    <t>Kozhikode - 5,Pathanamthitta-1 kasorgod 1 kannur 1</t>
  </si>
  <si>
    <t>https://www.google.com/amp/s/m.timesofindia.com/city/meerut/seven-more-test-positive-for-covid-19-in-meerut-two-in-hapur-all-attended-jamaat-event/amp_articleshow/74990427.cms</t>
  </si>
  <si>
    <t>District wise positive cases count in Telangana</t>
  </si>
  <si>
    <t xml:space="preserve">Currently the cases under Telangana are unrecognized in Covid19India.org. The aforementioned twitter post district wise data of the cases. An  update on this would help civilians understand the gravity of the situation in their respective areas
</t>
  </si>
  <si>
    <t xml:space="preserve"> 2 New patient at Deulgoan raja Tehsil of Buldhana district</t>
  </si>
  <si>
    <t>Zee5.com</t>
  </si>
  <si>
    <t>Pattanamtitta, Kannur, Kozhikode, Thiruvananthapuram</t>
  </si>
  <si>
    <t>https://www.mathrubhumi.com/mobile/news/kerala/eight-more-tested-positive-in-kerala-1.4668758</t>
  </si>
  <si>
    <t xml:space="preserve">Parents are confimed positive </t>
  </si>
  <si>
    <t>8 new cases and 6 recoveries</t>
  </si>
  <si>
    <t>KA-P147</t>
  </si>
  <si>
    <t>Attended Tablighi Jamat</t>
  </si>
  <si>
    <t>https://timesofindia.indiatimes.com/city/agra/up-four-persons-from-tablighi-jamaat-event-test-positive-in-hathras/articleshow/74977125.cms</t>
  </si>
  <si>
    <t>n</t>
  </si>
  <si>
    <t>nb</t>
  </si>
  <si>
    <t>Travlled to Dubai</t>
  </si>
  <si>
    <t>Dainikbhaskar.com</t>
  </si>
  <si>
    <t>KA-P148</t>
  </si>
  <si>
    <t>The total number of confirmed cases and other data in respect of West Bengal is not updated since West Bengal Government started delivering confusing data sets. But the MoHFW has rectified it and corrected in their own database. As per MoHFW, Total Number of Confirmed cases in West Bengal stand 69 as of now, recovery stand at 10 as of now and death toll stands as 3 as of now. Although earlier WB government reported total 6 deaths, they later revised the data and reduced the number to 3 citing the reason that the other patients have died due to their co-morbidity complications and not due to COVID-19. While this explanation has to be taken with a pinch of salt, you are requested to change the total confirmed case and recovery data for West Bengal as the data shown in your site is even lower than the MoHFW data. Thank you.</t>
  </si>
  <si>
    <t>Www.dainikbhadkar.com</t>
  </si>
  <si>
    <t>KA-P149</t>
  </si>
  <si>
    <t>The records for West Bengal have not been updated since 3 days ago, and the current total confirmed cases is shown to be 53. However, the State health dept has informed that 11 new cases have been confirmed in the last 24 hours. The current total confirmed cases now stands at 69, according to India Today, as of April 5, 2020. Source: https://www.indiatoday.in/india/story/coronavirus-in-india-west-bengal-records-no-fresh-deaths-11-new-covid-19-cases-1663414-2020-04-05
Please do the needful to add the new records and update the numbers.</t>
  </si>
  <si>
    <t>Heart patient</t>
  </si>
  <si>
    <t>One death report in pgi chandigarh , deceased belong from ambala, haryana. Which ref from ambala to chandigarh. Health minister said at local media. State health bulletin mention it,they deleted last before add new release.  News url:https://m.timesofindia.com/city/gurgaon/67-year-old-ambala-man-dies-of-coronavirus-in-pgi-chandigarh-haryanas-first-death/articleshow/74948599.cms</t>
  </si>
  <si>
    <t>KA-P150</t>
  </si>
  <si>
    <t xml:space="preserve">Tamilnadu health </t>
  </si>
  <si>
    <t>86 new cases</t>
  </si>
  <si>
    <t>News Paper application</t>
  </si>
  <si>
    <t>https://twitter.com/ANI/status/1246778414872195073?s=08</t>
  </si>
  <si>
    <t>http://sandesh.com/gujarat-corona-two-more-positive-case-reported-in-state/</t>
  </si>
  <si>
    <t>KA-P151</t>
  </si>
  <si>
    <t>14 month old</t>
  </si>
  <si>
    <t>https://twitter.com/ANI/status/1246779399355027456?s=20</t>
  </si>
  <si>
    <t>There are 571 #COVID positive cases in Tamil Nadu out of which 522 cases are from the people who had attended the religious function in Delhi:</t>
  </si>
  <si>
    <t>TN-P486</t>
  </si>
  <si>
    <t>https://twitter.com/ANI/status/1246780001636278274?s=19</t>
  </si>
  <si>
    <t>State Bulletin: 05 Apr Evening</t>
  </si>
  <si>
    <t>TN-P487</t>
  </si>
  <si>
    <t>Patient travelled to mumbai</t>
  </si>
  <si>
    <t>https://twitter.com/panchayattv/status/1246721302364172289?s=19</t>
  </si>
  <si>
    <t>TN-P488</t>
  </si>
  <si>
    <t>Patient has TB</t>
  </si>
  <si>
    <t>Today total confirmed cases</t>
  </si>
  <si>
    <t>https://stopcorona.tn.gov.in/wp-content/uploads/2020/03/Media-Bulletin-05-04-20-COVID-19-6-PM.pdf</t>
  </si>
  <si>
    <t>TN-P489</t>
  </si>
  <si>
    <t>He was from tabligi jamat</t>
  </si>
  <si>
    <t>Local report</t>
  </si>
  <si>
    <t>https://twitter.com/PTI_News/status/1246780977923280898?s=19</t>
  </si>
  <si>
    <t>TN-P490</t>
  </si>
  <si>
    <t>Gurugram, Nuh</t>
  </si>
  <si>
    <t>5 unknown patients are from Nuh, one from gurugram</t>
  </si>
  <si>
    <t>http://www.nhmharyana.gov.in/WriteReadData/userfiles/file/CoronaVirus/media%20bulletin%2005042020Morning.pdf</t>
  </si>
  <si>
    <t>Nalagarh</t>
  </si>
  <si>
    <t>https://www.google.com/amp/s/www.tribuneindia.com/news/nation/nine-fresh-cases-hp-count-mounts-to-15-65842</t>
  </si>
  <si>
    <t>TN-P491</t>
  </si>
  <si>
    <t xml:space="preserve">There are total 9 fesh cases today. Five cases are from baddi and four cases are from nalagarh. Both cities are in Solan district of Himachal Pradesh. </t>
  </si>
  <si>
    <t>https://twitter.com/NHM_TN/status/1246783797988700160?s=19</t>
  </si>
  <si>
    <t>TN-P492</t>
  </si>
  <si>
    <t>Tamil Nadu health department</t>
  </si>
  <si>
    <t>Total cases in TN now 571. Total 86 cases today.</t>
  </si>
  <si>
    <t>Government of tamil nadu</t>
  </si>
  <si>
    <t>Tamilnadu officials</t>
  </si>
  <si>
    <t xml:space="preserve">Health officials of delhi </t>
  </si>
  <si>
    <t>TN-P493</t>
  </si>
  <si>
    <t>North Bengal Medical Colleg Bulletin</t>
  </si>
  <si>
    <t>https://twitter.com/THChennai/status/1246780540813848576?s=19</t>
  </si>
  <si>
    <t>86 new cases in Tamil Nadu, Tamil Nadu total now 571</t>
  </si>
  <si>
    <t>https://twitter.com/ANI/status/1246779399355027456?s=19</t>
  </si>
  <si>
    <t>TN-P494</t>
  </si>
  <si>
    <t>TN-P495</t>
  </si>
  <si>
    <t xml:space="preserve">Correction in districts </t>
  </si>
  <si>
    <t>Just the correction in districts</t>
  </si>
  <si>
    <t xml:space="preserve"> https://twitter.com/TelanganaHealth?s=09</t>
  </si>
  <si>
    <t>TN-P496</t>
  </si>
  <si>
    <t>Total Case of Westbengal Should be 69 instead of 53 . Please update .</t>
  </si>
  <si>
    <t>TN-P497</t>
  </si>
  <si>
    <t>The no. of confirmed patient in West Bengal has risen to 69 accodring to ministry website But this link showing it as 54</t>
  </si>
  <si>
    <t>https://www.google.com/amp/s/www.outlookindia.com/newsscroll/amp/maharashtra-5-test-positive-for-coronavirus-in-aurangabad/1792035</t>
  </si>
  <si>
    <t>TN-P498</t>
  </si>
  <si>
    <t>https://twitter.com/ANI/status/1246789359791112195?s=19</t>
  </si>
  <si>
    <t>TN-P499</t>
  </si>
  <si>
    <t>TN-P500</t>
  </si>
  <si>
    <t>https://twitter.com/CMODelhi/status/1246791733968384001?s=19</t>
  </si>
  <si>
    <t>TN-P501</t>
  </si>
  <si>
    <t>TN-P502</t>
  </si>
  <si>
    <t>47 new #Coronavirus positive cases reported in Rajasthan today, taking the total number of positive cases in the state to 253. Out of the 47 cases found to be positive today, 39 were found in Jaipur: Rajasthan state health department</t>
  </si>
  <si>
    <t>https://twitter.com/ANI/status/1246789359791112195?s=20</t>
  </si>
  <si>
    <t>TN-P503</t>
  </si>
  <si>
    <t>Rajasthan health department</t>
  </si>
  <si>
    <t>Number of active cases are 49, not 44</t>
  </si>
  <si>
    <t>TN-P504</t>
  </si>
  <si>
    <t>Multiple Patients</t>
  </si>
  <si>
    <t>Data correction required for West Bengal. Total 69 cases. Also number of recovered cases need to be corrected in your website. Thanks in advanced.</t>
  </si>
  <si>
    <t>Total rajasthan cases are now 253</t>
  </si>
  <si>
    <t>TN-P505</t>
  </si>
  <si>
    <t>47 new cases updating from Rajasthan</t>
  </si>
  <si>
    <t>https://jccu2.app.goo.gl/Y8RSb2wjJqs1WaxYA</t>
  </si>
  <si>
    <t>TN-P506</t>
  </si>
  <si>
    <t>Please update the stats of wb</t>
  </si>
  <si>
    <t>TN-P507</t>
  </si>
  <si>
    <t>Please correct the value for WEST BENGAL. According TO MoHFW, the total number of confirmed cases is 80.</t>
  </si>
  <si>
    <t>Delhi health officials</t>
  </si>
  <si>
    <t>Delhi Government</t>
  </si>
  <si>
    <t>Total delhi cases now 503. 58 cases reported today.</t>
  </si>
  <si>
    <t>TN-P508</t>
  </si>
  <si>
    <t xml:space="preserve">Gurugram and Nuh </t>
  </si>
  <si>
    <t xml:space="preserve">The new 6 unknown cases in Haryana are 5 from Nuh and 1 from Gurugram </t>
  </si>
  <si>
    <t>https://www.google.co.in/amp/s/news.abplive.com/news/india/coronavirus-in-india-live-updates-covid-19-tracker-lockdown-in-india-latest-news-1180287/amp</t>
  </si>
  <si>
    <t>TN-P509</t>
  </si>
  <si>
    <t>https://twitter.com/ArogyaAndhra/status/1246796309308162049?s=19</t>
  </si>
  <si>
    <t>TN-P510</t>
  </si>
  <si>
    <t>New Cases Update from Andhra Pradesh</t>
  </si>
  <si>
    <t>No traveling</t>
  </si>
  <si>
    <t>Name of hospital: Gurugobindsinh hospital Jamnagar Name of patient: Jishant rahemanbhai khureshi  Age : 14 months Sex : male ADDRESS: Nabbe Kholi , room no 23, Dared, Jamnagar  Mobile numbers : 7800523628                Date of onset of symptoms: 30/03/2020 Date of admission in isolation ward: 04/04/2020 10:30 pm Date of collection of samples :  4/4/2020 , 12 mid night Country visited: no travel outside state  Date of leaving LAST country:  not applicable   URTI :yes  PNEUMONIA :yes X-ray chest findings:  b/l haziness PATIENT IS ON : ventilator  CRT &gt; 3 Sec Spo2-88- 92% with 100% fio2</t>
  </si>
  <si>
    <t>Name of hospital: Gurugobindsinh hospital Jamnagar
Name of patient: Jishant rahemanbhai khureshi 
Age : 14 months
Sex : male
ADDRESS: Nabbe Kholi , room no 23, Dared, Jamnagar 
Mobile numbers : 7800523628               
Date of onset of symptoms: 30/03/2020
Date of admission in isolation ward: 04/04/2020 10:30 pm
Date of collection of samples :  4/4/2020 , 12 mid night
Country visited: no travel outside state 
Date of leaving LAST country:  not applicable 
URTI :yes
PNEUMONIA :yes
X-ray chest findings:  b/l haziness
PATIENT IS ON : ventilator 
CRT &gt; 3 Sec
Spo2-88- 92% with 100% fio2</t>
  </si>
  <si>
    <t>Delhi :- total is 503</t>
  </si>
  <si>
    <t>TN-P511</t>
  </si>
  <si>
    <t xml:space="preserve">Economic times </t>
  </si>
  <si>
    <t>Total cases in West Bengal - 80</t>
  </si>
  <si>
    <t>TN-P512</t>
  </si>
  <si>
    <t>https://twitter.com/ANI/status/1246797969447219201?s=19</t>
  </si>
  <si>
    <t>TN-P513</t>
  </si>
  <si>
    <t>TN-P514</t>
  </si>
  <si>
    <t>Total number of confirmed cases in Rajasthan are 224 please update  http://www.rajswasthya.nic.in</t>
  </si>
  <si>
    <t>https://twitter.com/ANI/status/1246797969447219201?s=20</t>
  </si>
  <si>
    <t>TN-P515</t>
  </si>
  <si>
    <t>TN-P516</t>
  </si>
  <si>
    <t xml:space="preserve">Total number of recoveries are 37 please update </t>
  </si>
  <si>
    <t>Sandesh News</t>
  </si>
  <si>
    <t>TN-P517</t>
  </si>
  <si>
    <t>https://twitter.com/ArogyaAndhra/status/1246796309308162049?s=09</t>
  </si>
  <si>
    <t>https://twitter.com/ANINewsUP/status/1246754645625585665?s=20</t>
  </si>
  <si>
    <t>TN-P518</t>
  </si>
  <si>
    <t>Raibag Taluk, Belagavi District</t>
  </si>
  <si>
    <t>All the four are from Raibag in the district and had attended the TJ congregation at Delhi.</t>
  </si>
  <si>
    <t>https://allaboutbelgaum.com/news/4-from-raibag-more-test-positive-for-covid19-in-belagavi-district/</t>
  </si>
  <si>
    <t>TN-P519</t>
  </si>
  <si>
    <t>https://www.google.com/url?q=https://www.mohfw.gov.in/&amp;sa=D&amp;ust=1586099136527000&amp;usg=AFQjCNFWGmzM_g4bN987km3uxaQKhjgOjA</t>
  </si>
  <si>
    <t>TN-P520</t>
  </si>
  <si>
    <t>https://www.moneycontrol.com/news/india/coronavirus-news-india-live-updates-covid-19-pandemic-pm-narendra-modi-9-minute-light-out-maharashtra-kerala-statewise-tally-5109051.html/amp</t>
  </si>
  <si>
    <t>TN-P521</t>
  </si>
  <si>
    <t>47 new cases in Rajasthan tally goes to 253</t>
  </si>
  <si>
    <t>Travelled to mumbai</t>
  </si>
  <si>
    <t>TN-P522</t>
  </si>
  <si>
    <t>Allahbaks s/o usman</t>
  </si>
  <si>
    <t>69 confirmed case by MoHFW</t>
  </si>
  <si>
    <t>https://twitter.com/ANI/status/1246801958037377024</t>
  </si>
  <si>
    <t>TN-P523</t>
  </si>
  <si>
    <t>https://twitter.com/ipskabra/status/1246800284665298945?s=19</t>
  </si>
  <si>
    <t>TN-P524</t>
  </si>
  <si>
    <t>The news of recovery and discharge of corona patient from hospital has been posted by IPS officer dipanshu kabra on his verified twitter account.</t>
  </si>
  <si>
    <t>WEST BENGAL</t>
  </si>
  <si>
    <t>Total number of cases in WB is 80 according to website of Ministry Of Health And Family Welfare</t>
  </si>
  <si>
    <t>TN-P525</t>
  </si>
  <si>
    <t>In moh website west bengal confirmed cases is 80</t>
  </si>
  <si>
    <t>TN-P526</t>
  </si>
  <si>
    <t>https://twitter.com/ANI/status/1246801958037377024?s=20</t>
  </si>
  <si>
    <t>TN-P527</t>
  </si>
  <si>
    <t>Total 193 cases in M.P</t>
  </si>
  <si>
    <t>TN-P528</t>
  </si>
  <si>
    <t>TN-P529</t>
  </si>
  <si>
    <t>11 new cases in West Bengal</t>
  </si>
  <si>
    <t>TN-P530</t>
  </si>
  <si>
    <t>As per Govt of India website, as on 06 PM today, number of confirmed cases in West Bengal is 80. Out of these 10 have been cured and 3 died.</t>
  </si>
  <si>
    <t>TN-P531</t>
  </si>
  <si>
    <t>Arun Lohara, Sr Tech/Welder under Sr. DME/D/SGUJ</t>
  </si>
  <si>
    <t>N.F Railway Notice</t>
  </si>
  <si>
    <t>Hi, Apologies for using this form. I am Nimit from New York. I am working on building videos to create awareness of the threat of Covid-19 in India and I had a question.
Are all the confirmed cases reported in India truly hospitalized cases? Are there any positive but non-hospitalized? In the Raw Data tab I only see hospitalized. My guess is that there *are* such non-hospitalized cases but they are not being reported yet by reliable sources. 
Thank you for all your work on this. Good data is essential to fighting the spread of this disease. This is easily the best data collection I've seen from ANY country I've been following during this crisis. You all are amazing.
Best,
Nimit
Email: nimit.maru@gmail.com
https://t.me/nimit2</t>
  </si>
  <si>
    <t>n/a</t>
  </si>
  <si>
    <t>TN-P532</t>
  </si>
  <si>
    <t>Traveled from bhilwara to delhi and come in contact with infection</t>
  </si>
  <si>
    <t>https://www.google.com/amp/s/m.patrika.com/amp-news/dholpur-news/dhaulpur-can-become-corona-hotspot-was-married-at-home-on-march-20-5969854/</t>
  </si>
  <si>
    <t>TN-P533</t>
  </si>
  <si>
    <t>https://www.uttarbangasambad.com/north-bengal-corona-virus-death/</t>
  </si>
  <si>
    <t>TN-P534</t>
  </si>
  <si>
    <t>Patient working in NFR</t>
  </si>
  <si>
    <t>no</t>
  </si>
  <si>
    <t>https://www.sangbadpratidin.in/bengal/madhyamgrams-councillor-suspected-corona-virus-infected/</t>
  </si>
  <si>
    <t>TN-P535</t>
  </si>
  <si>
    <t>Kolkata, Siliguri</t>
  </si>
  <si>
    <t>https://twitter.com/MIB_India/status/1246671450116780033?s=19</t>
  </si>
  <si>
    <t>Total case 69 in West Bengal</t>
  </si>
  <si>
    <t>TN-P536</t>
  </si>
  <si>
    <t>Recovered cases rises to 56</t>
  </si>
  <si>
    <t>Telivision</t>
  </si>
  <si>
    <t>TN-P537</t>
  </si>
  <si>
    <t>abp anada tv news</t>
  </si>
  <si>
    <t>Please update data</t>
  </si>
  <si>
    <t>https://twitter.com/ANI/status/1246808765057335296?s=19</t>
  </si>
  <si>
    <t>TN-P538</t>
  </si>
  <si>
    <t>Wb govt. , Bengal news channel</t>
  </si>
  <si>
    <t>Please update the total cases in wb as 68. Death as 7. Recovered- 12. Active 49</t>
  </si>
  <si>
    <t>Death count of MH rises to 45</t>
  </si>
  <si>
    <t>80 Total Confirmed cases with 7 deaths and 10 recoveries</t>
  </si>
  <si>
    <t>TN-P539</t>
  </si>
  <si>
    <t>Pateints 1099 to 1103 are from Munger, not Bhagalpur</t>
  </si>
  <si>
    <t>TN-P540</t>
  </si>
  <si>
    <t>Haryana today cases are under UNKNOWN while it is 5 from NUH and one is from GURGAON , Pls update</t>
  </si>
  <si>
    <t>TN-P541</t>
  </si>
  <si>
    <t xml:space="preserve">Bhuj </t>
  </si>
  <si>
    <t>http://www.kutchkhabar.com/kutch/second-positive-case-of-corona-reported-in-kutch-8213</t>
  </si>
  <si>
    <t>Bharapar Area Bhuj</t>
  </si>
  <si>
    <t>TN-P542</t>
  </si>
  <si>
    <t>TN-P543</t>
  </si>
  <si>
    <t>https://m-bharat.republicworld.com/</t>
  </si>
  <si>
    <t>TN-P544</t>
  </si>
  <si>
    <t>11 new cases reported in West Bengal</t>
  </si>
  <si>
    <t>https://www.google.com/amp/s/www.livemint.com/v/s/www.livemint.com/news/india/seven-new-covid-19-positive-patients-in-karnataka-total-tally-at-151/amp-11586094532786.html%3famp_js_v=0.1&amp;usqp=mq331AQFKAGwASA%253D#ampf=</t>
  </si>
  <si>
    <t>TN-P545</t>
  </si>
  <si>
    <t>TN-P546</t>
  </si>
  <si>
    <t>Total 12 recovered cases in karnataka</t>
  </si>
  <si>
    <t>TN-P547</t>
  </si>
  <si>
    <t xml:space="preserve">11 people </t>
  </si>
  <si>
    <t>https://www.livemint.com/news/india/11-new-coronavirus-cases-reported-in-west-bengal-as-of-6-00-pm-apr-05-11586095265139.html</t>
  </si>
  <si>
    <t>TN-P548</t>
  </si>
  <si>
    <t>deaths will be 3 not 6
please read this
https://www.wbhealth.gov.in/uploaded_files/corona/Bulletin_West_Bengal_04.04_.pdf</t>
  </si>
  <si>
    <t>TN-P549</t>
  </si>
  <si>
    <t>મરકઝમાંથી આવેલા 11 લોકોની આજે ધરપકડ, જેમાંથી 6 કેસ પોઝિટિવ આવ્યા, કુલ 126ની ધરપકડ: DGP શિવાનંદ ઝા https://jccu2.app.goo.gl/5rdGhH5U7yRM7TkT7</t>
  </si>
  <si>
    <t>https://twitter.com/bhupeshbaghel/status/1246808952395845632?s=19</t>
  </si>
  <si>
    <t>TN-P550</t>
  </si>
  <si>
    <t>Details of patients has been released by Andhra Pradesh government</t>
  </si>
  <si>
    <t>Pls add the patient details of all the 190 covid 19 from Andhra Pradesh</t>
  </si>
  <si>
    <t>https://twitter.com/ArogyaAndhra/status/1246810959781326850?s=19</t>
  </si>
  <si>
    <t>TN-P551</t>
  </si>
  <si>
    <t>TN-P552</t>
  </si>
  <si>
    <t>https://bangla.hindustantimes.com/bengal/kolkata/coronavirus-latest-news-west-bengal-80-infected-by-covid-19-in-west-bengal-31586096250070.html</t>
  </si>
  <si>
    <t>TN-P553</t>
  </si>
  <si>
    <t>TN-P554</t>
  </si>
  <si>
    <t xml:space="preserve">Total 21 patient recover </t>
  </si>
  <si>
    <t>TN-P555</t>
  </si>
  <si>
    <t>total 80 cases in west bengal</t>
  </si>
  <si>
    <t>TN-P556</t>
  </si>
  <si>
    <t>Akash</t>
  </si>
  <si>
    <t>ABP anada</t>
  </si>
  <si>
    <t>I want yo say that there was 11 new patient positive cases were Announced by wb govt. But it haven't been updated</t>
  </si>
  <si>
    <t>https://twitter.com/ANINewsUP/status/1246813015682379776?s=19</t>
  </si>
  <si>
    <t>Total confirmed cases rise to 278 in UP</t>
  </si>
  <si>
    <t>Child of 14 months</t>
  </si>
  <si>
    <t>Small child of 14 year</t>
  </si>
  <si>
    <t>Tv9 gujrati</t>
  </si>
  <si>
    <t>TN-P557</t>
  </si>
  <si>
    <t>https://purvanchalpost.com/25616</t>
  </si>
  <si>
    <t>TN-P558</t>
  </si>
  <si>
    <t>https://twitter.com/HFWOdisha/status/1246826498851352576?s=19</t>
  </si>
  <si>
    <t>TN-P559</t>
  </si>
  <si>
    <t>TN-P560</t>
  </si>
  <si>
    <t>There is no update of west bengal data. West Bengal Govt officially declared total 12 patients are cured.</t>
  </si>
  <si>
    <t>https://abpananda.abplive.in</t>
  </si>
  <si>
    <t>TN-P561</t>
  </si>
  <si>
    <t>MDSsjid</t>
  </si>
  <si>
    <t>MD Sajid</t>
  </si>
  <si>
    <t>MDSajid</t>
  </si>
  <si>
    <t>Bhubansswar</t>
  </si>
  <si>
    <t>16 More Total 39</t>
  </si>
  <si>
    <t>TN-P562</t>
  </si>
  <si>
    <t>TN-P563</t>
  </si>
  <si>
    <t>https://www.livemint.com/news/india/coronavirus-update-telangana-sees-over-100-new-positive-cases-in-last-24-hours-11586061757820.html</t>
  </si>
  <si>
    <t>TN-P564</t>
  </si>
  <si>
    <t>TN-P565</t>
  </si>
  <si>
    <t>https://mobile.twitter.com/HFWOdisha/status/1246826498851352576</t>
  </si>
  <si>
    <t>TN-P566</t>
  </si>
  <si>
    <t>https://twitter.com/HFWOdisha/status/1246826498851352576</t>
  </si>
  <si>
    <t>TN-P567</t>
  </si>
  <si>
    <t>TN-P568</t>
  </si>
  <si>
    <t>Health and family welfare department govt of odisha twitter</t>
  </si>
  <si>
    <t>TN-P569</t>
  </si>
  <si>
    <t>Bhubaneswar - 16</t>
  </si>
  <si>
    <t xml:space="preserve">Not known </t>
  </si>
  <si>
    <t>TN-P570</t>
  </si>
  <si>
    <t xml:space="preserve">16 new case </t>
  </si>
  <si>
    <t>TN-P571</t>
  </si>
  <si>
    <t>Don't Know, 16 patients</t>
  </si>
  <si>
    <t>https://twitter.com/ANI/status/1246793618855096320</t>
  </si>
  <si>
    <t>16patients found +ve refer odisha H&amp;FW</t>
  </si>
  <si>
    <t>Otv News</t>
  </si>
  <si>
    <t>https://twitter.com/HFWOdisha/status/1246826498851352576?s=20</t>
  </si>
  <si>
    <t>https://www.google.com/url?q=https://www.mohfw.gov.in/&amp;sa=D&amp;ust=1586105988989000&amp;usg=AFQjCNF1buowdIHF80pGbCY0zmEc3EUrew</t>
  </si>
  <si>
    <t>Please update cases in West Bengal along with areas affected, if possible. Thanks!!</t>
  </si>
  <si>
    <t>Returned from calcutta</t>
  </si>
  <si>
    <t>http://morbiupdate.com/2020/04/05/corona-update-locked-to-two-apartments-in-uma-township-morbi/</t>
  </si>
  <si>
    <t>CIVIL HOSPITAL RAJKOT
Name - ASHOK Govind sidhhapara 
Age.    -52 
Reg no : 166572
ADDRESS - uma township, sama kanthe,morbi.
MOB.NO. 9925821188
H/O fever 10days back fb cough with occasional sputum 7days
G/C-  :stable on room air
Comorbidities  no 
Suspected-  COVID-19.
Contact History :no
Travel history     :no</t>
  </si>
  <si>
    <t>Attended Jamat Markaz</t>
  </si>
  <si>
    <t>https://m.livehindustan.com/uttar-pradesh/story-corona-report-positive-of-2-tabligi-jaamati-in-rae-bareli-3129293.amp.html</t>
  </si>
  <si>
    <t>https://twitter.com/hfwodisha/status/1246826498851352576?s=21</t>
  </si>
  <si>
    <t>No of case : 16</t>
  </si>
  <si>
    <t>https://www.anandabazar.com/national/coronavirus-in-india-number-increases-gradually-death-toll-rises-to-77-dgtl-1.1131907?ref=home-pq-stry-right-small-image-2</t>
  </si>
  <si>
    <t>https://www.google.com/url?q=https://www.mohfw.gov.in/&amp;sa=D&amp;ust=1586106494995000&amp;usg=AFQjCNFtpZFCXsDyfv5HdOsBp4iQpHvU5g</t>
  </si>
  <si>
    <t>west bengal showing only 53 cases instead of 90.</t>
  </si>
  <si>
    <t>The Hindu</t>
  </si>
  <si>
    <t>Total Count is 63</t>
  </si>
  <si>
    <t>Total Cases rises to 80.</t>
  </si>
  <si>
    <t>AR (@ashok9786_) Tweeted: 30 new cases #TelanganaFightsCorona https://t.co/b02O4km2bv https://twitter.com/ashok9786_/status/1246822259336941570?s=20</t>
  </si>
  <si>
    <t>https://covid19.telangana.gov.in/</t>
  </si>
  <si>
    <t xml:space="preserve">The website i have attached is the official Telangana state government site which have released the number of cases in each districts. Download the "Media bulletin-4th April, 2020" pdf to find it. 
I really appreciate everyone who are involved in this project. it's so kind &amp; Thank you. </t>
  </si>
  <si>
    <t>West Bengal data given in wbhealth.gov.in</t>
  </si>
  <si>
    <t>For West bengal</t>
  </si>
  <si>
    <t>https://www.google.com/amp/s/www.indiatoday.in/amp/fact-check/story/fact-check-viral-lockdown-phases-control-covid-19-not-endorsed-who-1663542-2020-04-05</t>
  </si>
  <si>
    <t>Odisha, Bhubaneswar, khurda, bomikhal</t>
  </si>
  <si>
    <t>@HFWodisha</t>
  </si>
  <si>
    <t xml:space="preserve">30 mins ago govt. Of Odisha Twite this </t>
  </si>
  <si>
    <t>East Medinipur</t>
  </si>
  <si>
    <t>Person was infected earlier then his son now his wife gets infected too.</t>
  </si>
  <si>
    <t>http://covid19.midnapore.in/</t>
  </si>
  <si>
    <t>Plz update it</t>
  </si>
  <si>
    <t xml:space="preserve">Different news channels </t>
  </si>
  <si>
    <t>Mentioned in souece</t>
  </si>
  <si>
    <t>Person has attended Nizamuddin markaz.</t>
  </si>
  <si>
    <t>https://m.telegraphindia.com/states/west-bengal/coronavirus-positive-case-sparks-panic-at-haldia-port/cid/1761874#.XofnB82G8wE.whatsapp</t>
  </si>
  <si>
    <t>Resident of chavni ambala, corona positive patient , died at PGI Chandigarh on 2nd april</t>
  </si>
  <si>
    <t>https://m.haryana.punjabkesari.in/haryana/news/second-corona-positive-in-haryana-died-in-pgi-1148621</t>
  </si>
  <si>
    <t xml:space="preserve">62 New Cases </t>
  </si>
  <si>
    <t>Jamati hai</t>
  </si>
  <si>
    <t>https://www.amarujala.com/amp/uttar-pradesh/meerut/corona-virus-update-three-jamati-corona-positive-found-in-auraiya-district-of-uttar-pradesh</t>
  </si>
  <si>
    <t>https://twitter.com/TOIHyderabad/status/1246844738558255107?s=19</t>
  </si>
  <si>
    <t>Travelled from kolkata</t>
  </si>
  <si>
    <t>https://twitter.com/IPRTelangana/status/1246847163855851520?s=19</t>
  </si>
  <si>
    <t>https://www.google.com/amp/s/www.indiatoday.in/amp/coronavirus-outbreak/story/9-of-14-coronavirus-patients-cured-ladakh-1663270-2020-04-04</t>
  </si>
  <si>
    <t>total 80.</t>
  </si>
  <si>
    <t>Whole state</t>
  </si>
  <si>
    <t>Whole no is wrong</t>
  </si>
  <si>
    <t xml:space="preserve">Today at 6.00 pm </t>
  </si>
  <si>
    <t>Update west Bengal statistics by the data given on a reputed news media company indiatoday</t>
  </si>
  <si>
    <t>https://twitter.com/ANI/status/1246848834732515329?s=20</t>
  </si>
  <si>
    <t>Returned from dubai on march 21st</t>
  </si>
  <si>
    <t>https://twitter.com/CMofKarnataka/status/1246809418840199168?s=19</t>
  </si>
  <si>
    <t>https://www.wbhealth.gov.in/uploaded_files/corona/Media_Bulletin_West_Bengal_04.02_.2020_(final_draft)(1)_.pdf</t>
  </si>
  <si>
    <t>Active cases are mentioned as 49</t>
  </si>
  <si>
    <t>kurnool</t>
  </si>
  <si>
    <t>district collector tweet</t>
  </si>
  <si>
    <t>Telangana 62 new cases . 289 active cases</t>
  </si>
  <si>
    <t xml:space="preserve">WB has 80 total cases </t>
  </si>
  <si>
    <t>Please check livemint news as well</t>
  </si>
  <si>
    <t>From Nizamuddin</t>
  </si>
  <si>
    <t>Total cases:333 Active: 289 Discharged: 33 Deaths:11</t>
  </si>
  <si>
    <t>Tabligi Jamat</t>
  </si>
  <si>
    <t>https://www.facebook.com/DivyaHimachalTV/videos/524249125145728/</t>
  </si>
  <si>
    <t>Relatives of the lady who have died earlier</t>
  </si>
  <si>
    <t>From sp medical college Bikaner</t>
  </si>
  <si>
    <t>I have added proof pics on your Twitter handle</t>
  </si>
  <si>
    <t>LOCAL NEWS CHANNEL</t>
  </si>
  <si>
    <t>ACCORDING TO NEWS SOURCES THE CASES IN WEST BENGAL IS 58</t>
  </si>
  <si>
    <t>Truck Driver returned from Maharashtra</t>
  </si>
  <si>
    <t>https://www.hindustantimes.com/gurugram/truck-driver-from-nuh-tests-positive-for-covid-19/story-OBFUvHnnlzC69eeJlG0cMI.html</t>
  </si>
  <si>
    <t>Naroli</t>
  </si>
  <si>
    <t>He came to Naroli on 20th March.</t>
  </si>
  <si>
    <t>Official video by IAS Sandeep Kumar singh D&amp;NH collector</t>
  </si>
  <si>
    <t>https://twitter.com/CollectorDnh/status/1246841816940331009?s=19</t>
  </si>
  <si>
    <t>https://www.bhaskar.com/local/mp/bhopal/news/26-patients-of-corona-in-bhopal-8-people-and-report-came-positive-three-doctors-in-it-entire-city-total-locked-down-from-tonight-127113003.html?ref=appshare</t>
  </si>
  <si>
    <t>Total 23 new cases</t>
  </si>
  <si>
    <t xml:space="preserve">You can go to West Bengal's Health Department Website. They are releasing bulletins. </t>
  </si>
  <si>
    <t>WB Govt is releasing bulletins in their health department website.</t>
  </si>
  <si>
    <t>Total 69 patients in West Bengal</t>
  </si>
  <si>
    <t>covid19.telangana.gov.in (Official Media Bulletin)</t>
  </si>
  <si>
    <t>District wise update
=================
District.                  Active.                   Cured
Adilabad.                  10.                          0
Bhadradri.                 3.                            1
Hyderabad.               145.                        10
Jagityal.                     2.                            0
Jangaon.                   2.                            0
Jayashankar.            1.                            0
Jogulamba.              5.                            0
Kamareddy.              8.                            0
Karimnagar.              6.                            11
Mahabubabad.         1.                            0
Mahabubnagar.        3.                            1
Medak.                      5.                            0
Medchal.                   12.                          2
Nagarkurnool.           2.                            0
Nalgonda.                 13.                           0
Nirmal.                       1.                            0
Nizamabad.              19.                          0
Peddapalli.                1.                            0
Rangareddy.              11.                          6
Sangareddy.               7.                            0
Siddipet.                     1.                            0
Suryapet.                    2.                            0
Vikarabad.                  4.                            0
Mulugu.                       2.                            0
Warangal Urban.       23.                           1
Total.                          289.                         32</t>
  </si>
  <si>
    <t xml:space="preserve">You can check ministry of health website to update the west bengal details. </t>
  </si>
  <si>
    <t xml:space="preserve">You can check west bengal state health departments bulletins in their website. Or else update from Ministry of health India </t>
  </si>
  <si>
    <t>https://www.google.co.in/amp/s/www.indiatoday.in/amp/india/story/coronavirus-in-india-west-bengal-records-no-fresh-deaths-11-new-covid-19-cases-1663414-2020-04-05</t>
  </si>
  <si>
    <t>Please updated discharged cases 18+1</t>
  </si>
  <si>
    <t>https://twitter.com/CMODelhi</t>
  </si>
  <si>
    <t>Siliguri, Kolkata</t>
  </si>
  <si>
    <t>West Bengal data is 80 cases and 3 death  at 6PM update today.</t>
  </si>
  <si>
    <t xml:space="preserve">https://www.mohfw.gov.in/ </t>
  </si>
  <si>
    <t>pls. update</t>
  </si>
  <si>
    <t>https://www.bhaskar.com/local/rajasthan/jaipur/news/jaipur-coronavirus-outbreak-live-corona-virus-cases-in-rajasthan-jaipur-udaipur-kota-ajmer-jodhpur-sikar-alwar-covid-19-cases-death-toll-latest-news-and-updates-127112532.html?art=next</t>
  </si>
  <si>
    <t xml:space="preserve">Haryana there is 1 death </t>
  </si>
  <si>
    <t>Siliguri, Dist Darjeeling</t>
  </si>
  <si>
    <t>Railway Employee from Siliguri</t>
  </si>
  <si>
    <t>I have a PDF File from Railways &amp; I love Siliguri (Facebook &amp; Instagram Page)</t>
  </si>
  <si>
    <t>I can Classify the Cases in North Bengal
Jalpaiguri : 3  (Kalimpong Deceased Patient Relatives at Siliguri)
Kalimpong : 7+ (Husband of Deceased Patient, Relatives &amp; a Maid)
Darjeeling : 2 (A Patient from Kurseong as per a Local FB Page &amp; a Railway Employee of Siliguri [Darjeeling Dist] who died Today was Tested Positive for COVID-19)</t>
  </si>
  <si>
    <t>Total 128 cases in Gujarat</t>
  </si>
  <si>
    <t>https://youtu.be/CACVj7PPOfA</t>
  </si>
  <si>
    <t>The count shown by you is 61. Correct number is 62 cases for Sunday.</t>
  </si>
  <si>
    <t>Update statewise also recovery count is wrong.</t>
  </si>
  <si>
    <t>રાજ્યમાં દિવસ દરમિયાન વધુ 6 કેસ નોંધાયા, આજના 20 કેસ સાથે કોરોનાના કુલ 128 દર્દી, 11ના મોત https://jccu2.app.goo.gl/Y8RSb2wjJqs1WaxYA</t>
  </si>
  <si>
    <t>Patient from USA</t>
  </si>
  <si>
    <t>Prayagaraj</t>
  </si>
  <si>
    <t>CMO office press release letter Prayagaraj</t>
  </si>
  <si>
    <t>Patient had travel history to Saudi Arabia</t>
  </si>
  <si>
    <t>https://www.thehindu.com/news/national/karnataka/coronavirus-kalaburagi-on-high-alert-after-indias-first-covid-19-death/article31057954.ece</t>
  </si>
  <si>
    <t>KA-P14 Recovered and discharged</t>
  </si>
  <si>
    <t>https://twitter.com/sriramulubjp/status/1246783569214812162?s=19</t>
  </si>
  <si>
    <t>https://mobile.twitter.com/ANI/status/1246801958037377024?utm_campaign=fullarticle&amp;utm_medium=referral&amp;utm_source=inshorts</t>
  </si>
  <si>
    <t>The deaths in Madhya Pradesh is 12 but it is mentioned 13 here . Kindly correct.</t>
  </si>
  <si>
    <t>https://mobile.twitter.com/PIBJaipur/status/1246839809663893504?utm_campaign=fullarticle&amp;utm_medium=referral&amp;utm_source=inshorts</t>
  </si>
  <si>
    <t>The Affected Data of Rajasthan is incorrect. According to Twitter is 260 . Kindly correct</t>
  </si>
  <si>
    <t>Tablegee Jamat</t>
  </si>
  <si>
    <t>https://www.bhaskar.com/local/mp/bhopal/news/26-patients-of-corona-in-bhopal-8-people-and-report-came-positive-three-doctors-in-it-entire-city-total-locked-down-from-tonight-127113003.html</t>
  </si>
  <si>
    <t xml:space="preserve">On 06/04/20 01:35:00 IST, number of cases in bhopal are 41, while in your data it is showing 18 only. Source attached. (Dainik bhaskar) </t>
  </si>
  <si>
    <t>https://mobile.twitter.com/ladags</t>
  </si>
  <si>
    <t>https://covid19.telangana.gov.in/wp-content/uploads/2020/04/Telangana-Health-Department-Media-bulletin-05-04-2020.pdf</t>
  </si>
  <si>
    <t>District Wise Cases Bulletin</t>
  </si>
  <si>
    <t>https://www.google.com/amp/s/www.indiatoday.in/amp/india/story/west-bengal-coronavirus-death-1662088-2020-04-01</t>
  </si>
  <si>
    <t>-</t>
  </si>
  <si>
    <t>Geography errors-
UP 
Hathras spelled as Hatras in Map and hence not displayed.
Maharajganj spelled as Mahrajganj in Map and hence the table data is not displayed
Tamil Nadu
Thoothukudi spelled as Thootukkudi in the table. Thus, the Map does not display the data</t>
  </si>
  <si>
    <t>Total case in UK is 27</t>
  </si>
  <si>
    <t>https://www.amarujala.com/dehradun/coronavirus-lockdown-in-uttarakhand-one-more-patient-from-kaladhungi-detected-corona-positive?src=top-lead</t>
  </si>
  <si>
    <t>https://twitter.com/ANI/status/1246930336325525504?s=19</t>
  </si>
  <si>
    <t>23 more</t>
  </si>
  <si>
    <t>HAPUR</t>
  </si>
  <si>
    <t>https://twitter.com/AditiSingh_IAS/status/1246460784332308480?s=19</t>
  </si>
  <si>
    <t>KANGRA</t>
  </si>
  <si>
    <t>https://m.jagran.com/himachal-pradesh/kangra-coronavirus-alert-another-corona-positive-case-found-in-himachal-pradesh-20167355.html</t>
  </si>
  <si>
    <t>Indonesian and attended Tablighi jamaat and is in prayagraj since 22 march</t>
  </si>
  <si>
    <t>https://www.google.com/amp/s/m.timesofindia.com/city/allahabad/up-first-covid-19-positive-case-reported-in-prayagraj/amp_articleshow/74998941.cms</t>
  </si>
  <si>
    <t>3 more cases have sent for testing the people in her contact in prayagraj itself and reports of which are awaited whereas she has been tested positive</t>
  </si>
  <si>
    <t>https://m.hindustantimes.com/mumbai-news/maha-covid-19-tall-touches-748/story-ulbipEIxD6fbK5TXdcBstN.html</t>
  </si>
  <si>
    <t>https://epaper.bhaskar.com/bhopal/120/06042020/mpcg/1/</t>
  </si>
  <si>
    <t xml:space="preserve">Telangana </t>
  </si>
  <si>
    <t>Eenadu</t>
  </si>
  <si>
    <t xml:space="preserve">Ihave few suggestion for betterment  of  data.
1)Pl  update telangana district wise data with this link 
https://www.eenadu.net/mukyamshalu/mainnews/general/27/220060826
2) give provision for cust. Feedba k
Thank you for giving very useful data
</t>
  </si>
  <si>
    <t>Islampur</t>
  </si>
  <si>
    <t>return from delhi jamaat</t>
  </si>
  <si>
    <t>https://shekhawatilive.com/jeele-me-3-nae-positive-marij-aae-samne/</t>
  </si>
  <si>
    <t>Taxi Driver from Mumbai</t>
  </si>
  <si>
    <t>https://www.facebook.com/1730164907277337/posts/2266758136951342/</t>
  </si>
  <si>
    <t>Hindpidi, RANCHI</t>
  </si>
  <si>
    <t>Traveller</t>
  </si>
  <si>
    <t>News channel- news 11</t>
  </si>
  <si>
    <t>http://www.nhmharyana.gov.in/WriteReadData/userfiles/file/CoronaVirus/Bulletin_05.04.2020%20evening.pdf</t>
  </si>
  <si>
    <t>Haryana figures reported in your tracker are higher than actual. Please re verify and corroborate with official figures. Visit harayanahealth.nic.in for more.</t>
  </si>
  <si>
    <t>https://bengali.abplive.com/tv-show/kolkata/doctors-and-hospital-staffs-of-nrs-medical-college-and-hospital-sent-to-quarantine-682412</t>
  </si>
  <si>
    <t>Eenadu news paper dated 6.4.2020. https://epaper.eenadu.net/Home/Index</t>
  </si>
  <si>
    <t>Districtwise active cases in telangana- Hyderabad:156, warangal:24, Nizamabad:19, Karimnagar:17, Rangareddy:17, Medchal:14, Nalgonda:13, Kamareddy:10, Adilabad:10, Sangareddy:7, Medak:5, Gadval:5, bhadradi kothagudem:4, Mahabubnagar:4, jagityal:2,vikarabad:4, nagarkarnool:2, janagama:2, malugu:2, peddapalli:1, siddipeta:1, suryapeta:2, jayashankar bhupalapalli:1, mahabubabad:1</t>
  </si>
  <si>
    <t>https://timesofindia.indiatimes.com/india/highest-single-day-casualty-of-27-takes-indias-corona-toll-to-124/articleshow/75000670.cms?utm_source=facebook.com&amp;utm_medium=social&amp;utm_campaign=TOI&amp;utm_content=om-bm&amp;fbclid=IwAR3YJccV3hC_FHEaRwt5e0xXmGV4ml672CVwYgpe7HSuntiSLt4UileKIIs</t>
  </si>
  <si>
    <t xml:space="preserve">View the above link to correct the deaths data. It looks outdated on covid19india.org. </t>
  </si>
  <si>
    <t>https://bengali.abplive.com/news/covid-19-india-live-updates-21-corona-cases-in-bengal-mamta-banerjee-pm-modi-680247?fbclid=IwAR0r-2NA6uhnB3UBdn6vZ17INGuDQN5IFOfIUJKrs04fM66cuIIHZ2DVYLM</t>
  </si>
  <si>
    <t>The number of patients hike 13, and the total number is 80+13=93</t>
  </si>
  <si>
    <t>Official twitter account https://pbs.twimg.com/media/EU151wzXYAI3LyZ?format=jpg&amp;name=medium</t>
  </si>
  <si>
    <t>9 patients from Leh and Kargil have recovered in all</t>
  </si>
  <si>
    <t>Currently the tracker shows 3 recoveries and 11 active cases, as of 5/04/20 there are 9 recoveries and 5 active cases</t>
  </si>
  <si>
    <t>Puducherry's first patient has recovered and has been released</t>
  </si>
  <si>
    <t>https://www.indiatoday.in/india/story/puducherry-orders-21-cops-residents-of-coronavirus-affected-areas-into-self-isolation-1663546-2020-04-05</t>
  </si>
  <si>
    <t>As of 05/04/20 there is recovery in puducherry and 4 active cases as opposed to the tracker database that says there are 5 active cases and no recoveries</t>
  </si>
  <si>
    <t>Haldia , Medinipur East</t>
  </si>
  <si>
    <t>atteneded Nizamuddin jamayat</t>
  </si>
  <si>
    <t xml:space="preserve">https://www.indiatoday.in/india/story/coronavirus-in-india-west-bengal-records-no-fresh-deaths-11-new-covid-19-cases-1663414-2020-04-05 ; </t>
  </si>
  <si>
    <t xml:space="preserve">I have checked multiple newspapers about the report. So this correct one. </t>
  </si>
  <si>
    <t>Uri</t>
  </si>
  <si>
    <t>Greater kashmir</t>
  </si>
  <si>
    <t>Another patient has recovered</t>
  </si>
  <si>
    <t>https://www.financialexpress.com/lifestyle/health/covid-19-seven-more-test-positive-in-hp-total-cases-now-14/1919255/</t>
  </si>
  <si>
    <t>https://twitter.com/PIBJaipur/status/1247007336989724672?s=19</t>
  </si>
  <si>
    <t>https://twitter.com/GreaterKashmir/status/1247012677278302208?s=19</t>
  </si>
  <si>
    <t>Ranchi, Hindpiri</t>
  </si>
  <si>
    <t>Direct contact of Malaysian Paitent</t>
  </si>
  <si>
    <t>https://twitter.com/ANINewsUP/status/1246995722991333376?s=20</t>
  </si>
  <si>
    <t>https://twitter.com/ANINewsUP/status/1246995722991333376?s=19</t>
  </si>
  <si>
    <t>https://twitter.com/ANI/status/1246930336325525504?s=20</t>
  </si>
  <si>
    <t>https://www.businesstoday.in/current/economy-politics/coronavirus-news-india-live-updates-covid-19-cases-delhi-mumbai-kerala-nizamuddin-italy-america-spain-deaths-lockdown/story/399911.html</t>
  </si>
  <si>
    <t>Patient part of Nizamuddin cluster.</t>
  </si>
  <si>
    <t>https://m.timesofindia.com/city/ranchi/malaysia-woman-staying-near-hindpiri-mosque-is-states-first-covid-19-case/articleshow/74921649.cms</t>
  </si>
  <si>
    <t>Second case positive in ranchi</t>
  </si>
  <si>
    <t>The sources comes out from prabhat khabar</t>
  </si>
  <si>
    <t>Allahabad</t>
  </si>
  <si>
    <t>Malaysian</t>
  </si>
  <si>
    <t>News bulletin</t>
  </si>
  <si>
    <t>A total of 23 Patient confirme for Covid19</t>
  </si>
  <si>
    <t>ANI, State Health Dept</t>
  </si>
  <si>
    <t>1 more woman from Hindpiri area, Ranchi tested positive for #COVID19. She was in direct contact of the Malaysian woman (1st positive case in state) who was staying in the area&amp;tested positive earlier. Total positive cases in state is 4: Jharkhand Health Secy Nitin Madan Kulkarni</t>
  </si>
  <si>
    <t>https://twitter.com/ANI/status/1247015579703054341?s=20</t>
  </si>
  <si>
    <t>Lab Report</t>
  </si>
  <si>
    <t>Most patients are from jamat Nizamuddin</t>
  </si>
  <si>
    <t>Outlook.com, twitter.com, Sunday night bulletin by MP govt.</t>
  </si>
  <si>
    <t>Patient returned fro London, discharged from hospital today after second negative result, it's Kanika Kapoor</t>
  </si>
  <si>
    <t>https://www.firstpost.com/health/coronavirus-outbreak-live-updates-covid-19-india-cases-death-count-delhi-tablighi-jamaat-maharashtra-kerala-andhra-pradesh-latest-news-today-8230961.html</t>
  </si>
  <si>
    <t>Cases increased from 18 to 40.</t>
  </si>
  <si>
    <t>Multiple patients have recovered, complete patient detail not known</t>
  </si>
  <si>
    <t>http://www.newsonair.com/News?title=Total-count-of-Coronavirus-positive-cases-surges-to-253-in-Rajasthan&amp;id=384812</t>
  </si>
  <si>
    <t xml:space="preserve">A total of 36 people have recovered in Rajasthan, the tracker database reports only 25 recoveries
</t>
  </si>
  <si>
    <t xml:space="preserve">Total 4 case </t>
  </si>
  <si>
    <t>Tv 9 gujrati news</t>
  </si>
  <si>
    <t>Patient has died</t>
  </si>
  <si>
    <t>https://www.indiatoday.in/india/story/breaking-news-live-updates-coronavirus-india-lockdown-covid-19-world-news-us-new-york-1663711-2020-04-06</t>
  </si>
  <si>
    <t xml:space="preserve">Total 2 case </t>
  </si>
  <si>
    <t xml:space="preserve">bhopal </t>
  </si>
  <si>
    <t xml:space="preserve">any newspaper refer danik bhaskar </t>
  </si>
  <si>
    <t>total cases in bhopal is now 41. 23 new positive cases reported yesterday</t>
  </si>
  <si>
    <t>https://twitter.com/TOIAhmedabad/status/1247028270899458051?s=19</t>
  </si>
  <si>
    <t>Mentioned in source</t>
  </si>
  <si>
    <t>https://www.divyabhaskar.co.in/local/gujarat/surat/news/corona-update-live-surat-6-april-2020-127118146.html</t>
  </si>
  <si>
    <t>हरियाणा में तीसरी मौत, करनाल के 58 वर्षीय बुजुर्ग ने चंडीगढ़ पीजीआई में तोड़ा दम</t>
  </si>
  <si>
    <t>https://timesofindia.indiatimes.com/india/coronavirus-india-live-news-updates-total-number-of-covid-cases-in-india-count-state-wise-death-toll/liveblog/75000767.cms</t>
  </si>
  <si>
    <t>https://epaper.prabhatkhabar.com/c/50668026</t>
  </si>
  <si>
    <t>Traveled from Bangladesh, not related to Nizamuddin event</t>
  </si>
  <si>
    <t>Nine persons with Tablighi links test positive in Haryana's Palwal, state total up to 85</t>
  </si>
  <si>
    <t>According to https://www.mygov.in/corona-data/covid19-statewise-status, there is a district wise distribution pdf, which says Kolkata has 17 confirmed cases, but your website says 11. Total number of cases is correct.</t>
  </si>
  <si>
    <t>29 people</t>
  </si>
  <si>
    <t>doctors and nurses</t>
  </si>
  <si>
    <t>https://mumbaimirror.indiatimes.com/coronavirus/news/wockhardt-hospital-declared-containment-zone-as-26-nurses-and-three-doctors-test-positive/articleshow/75002412.cms</t>
  </si>
  <si>
    <t>11 Ahmedabad, 2 Vadodara, 1 Surat, 1 Patan, 1 Mehsana</t>
  </si>
  <si>
    <t>16 cases in Gujarat today. Total cases 144.</t>
  </si>
  <si>
    <t>According to https://www.mygov.in/corona-data/covid19-statewise-status, there is a district wise pdf, according to which Medinipur West has 1 Confirmed COVID-19 case, which your website does not mention. Total number of cases is correct.</t>
  </si>
  <si>
    <t>Tablighi jamaat</t>
  </si>
  <si>
    <t>https://twitter.com/ANI/status/1247034346101334016?s=19</t>
  </si>
  <si>
    <t>ANI/MHFWD</t>
  </si>
  <si>
    <t>TOTAL-33, 19 in Pimpri-Chinchwad, 11 in Mumbai, 1 each in Ahmednagar, Satara and Vasai. Total number of positive cases in the state now stands at 781</t>
  </si>
  <si>
    <t>ANI, GHFWD</t>
  </si>
  <si>
    <t>16 new #COVID19 positive cases detected in Gujarat - 11 from Ahmedabad, 2 from Vadodara, on each from Patan, Mehsana and Surat. Total number of positive cases in the state rises to 144 (including 21 discharged and 11 deaths): Health &amp; Family Welfare Department, Gujarat</t>
  </si>
  <si>
    <t>total pts in bhopal 40</t>
  </si>
  <si>
    <t>https://twitter.com/ANI/status/1247034856329990145?s=08</t>
  </si>
  <si>
    <t>New Mumbai Cases Reported . Update</t>
  </si>
  <si>
    <t>https://www.google.com/amp/s/wap.business-standard.com/article-amp/news-ani/patient-from-dadra-and-nagar-haveli-tests-positive-for-coronavirus-contacts-quarantined-120040600163_1.html</t>
  </si>
  <si>
    <t>https://twitter.com/ANI/status/1247034346101334016?s=08</t>
  </si>
  <si>
    <t>Updated Cases in Gujarat . Update</t>
  </si>
  <si>
    <t>Electronic media</t>
  </si>
  <si>
    <t>No travel history , no contact</t>
  </si>
  <si>
    <t>ANI, RHFWD</t>
  </si>
  <si>
    <t>ANI, APHFWD</t>
  </si>
  <si>
    <t>14 more #COVID19 positive cases reported in Andhra Pradesh - 5 in Visakhapatnam, 3 in Anantapuram, 3 in Kurnool, 2 in Guntur, &amp; 1 in West Godavari. Total number of positive coronavirus cases in the state stands at 266: Arja Srikanth, State Nodal Officer</t>
  </si>
  <si>
    <t>Nalaso Para</t>
  </si>
  <si>
    <t>ANI, NalasoPara Municipal Authority</t>
  </si>
  <si>
    <t>patient had no contact history</t>
  </si>
  <si>
    <t xml:space="preserve">a senior health department official  </t>
  </si>
  <si>
    <t>Abp asmita (Dr. Jayanti Ravi )</t>
  </si>
  <si>
    <t>https://mobile.twitter.com/ArogyaAndhra/status/1247036220556709896</t>
  </si>
  <si>
    <t>https://twitter.com/ANI/status/1246789359791112195</t>
  </si>
  <si>
    <t>https://twitter.com/ANI/status/1247037301592481793?s=20</t>
  </si>
  <si>
    <t>https://twitter.com/ANI/status/1247034856329990145?s=19</t>
  </si>
  <si>
    <t>33 new cases</t>
  </si>
  <si>
    <t>https://twitter.com/ANI/status/1247037286161629185?s=19</t>
  </si>
  <si>
    <t>KOLAR GOLD FIELDS (KOLAR DIST)</t>
  </si>
  <si>
    <t>Patient Attended Delhi Jaamat Conference</t>
  </si>
  <si>
    <t>Relative of Patient said us</t>
  </si>
  <si>
    <t>2 more dead</t>
  </si>
  <si>
    <t>https://twitter.com/Jayanth_TNIE/status/1247036539030274048?s=19</t>
  </si>
  <si>
    <t>https://twitter.com/ArogyaAndhra/status/1247036015933419520</t>
  </si>
  <si>
    <t>Total cases in AP: 266; 14 New cases in districts: Vishakapatnam - 5, Anantapur -3 Kurnool -3 Guntur -2 West Godavari-1;  New deaths reported today - 2 (Krishna District -1, Anantapur -2)</t>
  </si>
  <si>
    <t>https://twitter.com/ArogyaAndhra/status/1247036220556709896?s=19</t>
  </si>
  <si>
    <t>New cases found in bhopal</t>
  </si>
  <si>
    <t>https://f87kg.app.goo.gl/3T8jKGLnVsrRxUWy8</t>
  </si>
  <si>
    <t>https://twitter.com/ani/status/1247037286161629185?s=21</t>
  </si>
  <si>
    <t>Total 2 new deaths reported in AP today: 1 in Krishna district and 1 in Anantapur district.</t>
  </si>
  <si>
    <t>Attended tabligi jamaat</t>
  </si>
  <si>
    <t>https://twitter.com/ani/status/1247044852472143872?s=21</t>
  </si>
  <si>
    <t xml:space="preserve">Please Check remark message, please dont ignore. </t>
  </si>
  <si>
    <t>000001</t>
  </si>
  <si>
    <t xml:space="preserve">Your Site is giving more information, but one suggestion from my side. 
Please add a count or Column mention Total number tested samples in each state or Overall Country for the day. 
Please please add this feature, this will help in understanding How fast the virus is spreading. 
Total number of samples tested for the day. </t>
  </si>
  <si>
    <t>Patient traveled back to Naroli on 20th march after feeling sick he transferred to mumbai for treatment. people who treated initially in Naroli and the area are now quarantined</t>
  </si>
  <si>
    <t>https://www.aninews.in/news/national/general-news/patient-from-dadra-and-nagar-haveli-tests-positive-for-coronavirus-contacts-quarantined20200406082342/</t>
  </si>
  <si>
    <t>DISTRICT INFORMATION OFFICE, BULDHANA (@InfoBuldhana) Tweeted: #बुलडाणा: जिल्ह्यातील तपासणीसाठी पाठविण्यात आलेल्या रिपोर्ट पैकी ३ रिपोर्ट प्राप्त झाले असून तीनही रिपोर्ट positive आले आहे.  आता जिल्ह्यातील कोरोना बाधीत रुग्णांची संख्या ८ झाली आहे, अशी माहिती जिल्हा आरोग्य अधिकारी डॉ सांगळे यांनी दिली आहे.  @DrShingnespeaks @oiseaulibre3 (https://twitter.com/InfoBuldhana/status/1246661705100386304?s=20)</t>
  </si>
  <si>
    <t>Travelled to Orissa</t>
  </si>
  <si>
    <t>https://m.livehindustan.com/jharkhand/ranchi/story-another-woman-found-corona-positive-in-ranchi-fourth-case-of-jharkhand-3131338.amp.html</t>
  </si>
  <si>
    <t>ALMORA</t>
  </si>
  <si>
    <t>JAMATI</t>
  </si>
  <si>
    <t>https://twitter.com/ANI/status/1247044852472143872?ref_src=twsrc%5Etfw%7Ctwcamp%5Eembeddedtimeline%7Ctwterm%5Eprofile%3AANI%7Ctwcon%5Etimelinechrome&amp;ref_url=https%3A%2F%2Faninews.in%2F</t>
  </si>
  <si>
    <t>23 new cases detected in bhopal from 97 tests. 20 linked to jamaat</t>
  </si>
  <si>
    <t>https://www.outlookindia.com/newsscroll/amp/mp-corona-cases-cross-215-bhopal-hit-hard/1792621</t>
  </si>
  <si>
    <t>don't know the individual details, but this was the press release provided</t>
  </si>
  <si>
    <t>Patient from indonasia</t>
  </si>
  <si>
    <t>https://www.amarujala.com/photo-gallery/uttar-pradesh/allahabad/prayagrajcoronaupdate-the-first-positive-case-of-corona-found-in-prayagraj-a-suspected-infected-was-also-found-in-kaushambi</t>
  </si>
  <si>
    <t>Patient travelled to Khajuraho and was tested positive on 21st March. Discharged from hospital</t>
  </si>
  <si>
    <t>https://m.timesofindia.com/city/bhopal/ray-of-hope-6-beat-corona-and-back-in-comfort-of-home/articleshow/75000204.cms</t>
  </si>
  <si>
    <t>His father had attended the Tablighi Jamaat congregation in New Delhi last month</t>
  </si>
  <si>
    <t>https://www.google.com/amp/s/www.tribuneindia.com/news/chandigarh/coronavirus-man-tests-positive-total-cases-rise-to-16-in-mohali-66406</t>
  </si>
  <si>
    <t xml:space="preserve">Do indulge me for the reporting cases </t>
  </si>
  <si>
    <t>3 patient were discharged</t>
  </si>
  <si>
    <t>2 patient were discharged</t>
  </si>
  <si>
    <t>As per doctors, person had no contact history but had diabetes, kidney and heart ailments. He was tested positive for corona on Thursday at PGI chandigarh.</t>
  </si>
  <si>
    <t>https://www-news18-com.cdn.ampproject.org/v/s/www.news18.com/amp/news/india/haryana-records-first-coronavirus-death-67-year-old-man-from-ambala-2561281.html?usqp=mq331AQRKAGYAee4rpWdqZbq3gGwASA%3D&amp;amp_js_v=a2&amp;amp_gsa=1#referrer=https%3A%2F%2Fwww.google.com&amp;ampshare=https%3A%2F%2Fwww.news18.com%2Fnews%2Findia%2Fharyana-records-first-coronavirus-death-67-year-old-man-from-ambala-2561281.html</t>
  </si>
  <si>
    <t>Also mentioned in latest haryana govt corona bulletin. Not counted in cases either.</t>
  </si>
  <si>
    <t>Total 3 deaths</t>
  </si>
  <si>
    <t>https://twitter.com/RishikaSadam/status/1247050732404015105?s=19</t>
  </si>
  <si>
    <t>16-25</t>
  </si>
  <si>
    <t xml:space="preserve">Auraiya CMO Office </t>
  </si>
  <si>
    <t>They are 4 people of Tabligi Jamaat</t>
  </si>
  <si>
    <t>SITAPUR</t>
  </si>
  <si>
    <t>The new 6 unknown cases in Haryana are: 1 from Gurugram and 5 from Nuh. Kindly update.</t>
  </si>
  <si>
    <t>https://www.google.co.in/amp/s/news.abplive.com/news/india/coronavirus-in-india-live-updates-covid-19-lockdown-in-india-pm-narendra-modi-latest-announcement-1180287/amp</t>
  </si>
  <si>
    <t xml:space="preserve">From Australia travelled to Panaji Goa via Dubai Maskat </t>
  </si>
  <si>
    <t>Kannada news paer</t>
  </si>
  <si>
    <t>Confirming recovery of P21 case from Karnataka. Kindly give us an option to upload files like paper cutting images or videos so that will be easy for your team to trust the data.
Thanks,
Basanth
9844990734</t>
  </si>
  <si>
    <t>Charkhi dadri</t>
  </si>
  <si>
    <t xml:space="preserve">News flash </t>
  </si>
  <si>
    <t xml:space="preserve">I could have attatched the news flash image but no option of that </t>
  </si>
  <si>
    <t xml:space="preserve">There are multiple new confirmed cases. </t>
  </si>
  <si>
    <t xml:space="preserve">A total of 40 patients are now positive in Bhopal </t>
  </si>
  <si>
    <t xml:space="preserve">Bhopal Collector office </t>
  </si>
  <si>
    <t xml:space="preserve">There are now a total of 40 confirmed cases of CoVID-19 in Bhopal 
</t>
  </si>
  <si>
    <t>https://twitter.com/TOICitiesNews/status/1247055617975451649?s=19</t>
  </si>
  <si>
    <t>A 38 year old male nurse at Government Medical College &amp; Hospital (GMCH), Aurangabad has tested positive for #COVID19. He has been shifted to District Civil Hospital:</t>
  </si>
  <si>
    <t>ANI, GMCH DEAN, MHFWD</t>
  </si>
  <si>
    <t>Vadodhara</t>
  </si>
  <si>
    <t xml:space="preserve"> She had a history of travel to Sri Lanka</t>
  </si>
  <si>
    <t>ANI, Vadodara Dist Collector</t>
  </si>
  <si>
    <t>A 62-year-old woman died due to #Coronavirus in Vadodara this morning. She had a history of travel to Sri Lanka. The total number of positive cases in Vadodara stand at 12 (including 2 deaths and 4 discharges): Vadodara District Collector Shalini Agrawal</t>
  </si>
  <si>
    <t>https://twitter.com/ANINewsUP/status/1247062579391787008</t>
  </si>
  <si>
    <t>Khariabad</t>
  </si>
  <si>
    <t>7 Bangladeshi, 1 Maharastrian</t>
  </si>
  <si>
    <t>ANI, CMO SITAPUR</t>
  </si>
  <si>
    <t>Vidisha district</t>
  </si>
  <si>
    <t>Patient travelled from jamat in Delhi</t>
  </si>
  <si>
    <t>https://youtu.be/dHc_WcaqaKc</t>
  </si>
  <si>
    <t>I have the DM order ordering curfew after detection of case
Amit Bharati
Member in Covid19 group telegram</t>
  </si>
  <si>
    <t>Charkhi Dadri</t>
  </si>
  <si>
    <t>Markaj jamati</t>
  </si>
  <si>
    <t>https://www.facebook.com/khabrainabhitaklive/videos/2864911206935475/</t>
  </si>
  <si>
    <t>https://www.livehindustan.com/ncr/story-first-death-due-to-covid-19-in-haryana-67-year-old-man-from-ambala-dies-3123493.html</t>
  </si>
  <si>
    <t>6 cases updated in haryana on 5th apr are showing as Unknown. Break up is Gurgaon : 1 &amp; Nuh : 5 according to bulletin. Plz update the same.</t>
  </si>
  <si>
    <t>ambla</t>
  </si>
  <si>
    <t>one death in haryana till today. pls update</t>
  </si>
  <si>
    <t>Tablighi Jamat</t>
  </si>
  <si>
    <t>https://twitter.com/ANINewsUP/status/1247062579391787008?s=20</t>
  </si>
  <si>
    <t xml:space="preserve">Karnal </t>
  </si>
  <si>
    <t>Local people i am karnal resident</t>
  </si>
  <si>
    <t>Only one case in karnal that you have already added ans that person has dead</t>
  </si>
  <si>
    <t>https://m.youtube.com/watch?v=NTBvJDNapVc</t>
  </si>
  <si>
    <t>There is a confirmed case in naroli which was confirmed by the collector of ut d&amp;nh</t>
  </si>
  <si>
    <t>Police personnels and health workers</t>
  </si>
  <si>
    <t>https://twitter.com/ani/status/1247071982408962050?s=21</t>
  </si>
  <si>
    <t>Male nurse</t>
  </si>
  <si>
    <t>https://twitter.com/ani/status/1247059315849981952?s=21</t>
  </si>
  <si>
    <t>Tv5 news</t>
  </si>
  <si>
    <t>https://twitter.com/ani/status/1247074718538035200?s=21</t>
  </si>
  <si>
    <t>https://twitter.com/ani/status/1247059235990654976?s=21</t>
  </si>
  <si>
    <t>https://twitter.com/ANI/status/1247071982408962050?s=20</t>
  </si>
  <si>
    <t>bhopal-54</t>
  </si>
  <si>
    <t>https://twitter.com/ANI/status/1247074718538035200?s=20</t>
  </si>
  <si>
    <t>https://www.youtube.com/user/etvmpindia</t>
  </si>
  <si>
    <t>https://www.moneycontrol.com/news/india/coronavirus-india-news-live-updates-covid-19-pandemic-us-maharashtra-kerala-statewise-tally-death-toll-lockdown-news-5110441.html</t>
  </si>
  <si>
    <t>total 294 cases in uttar pradesh</t>
  </si>
  <si>
    <t>uttar pradesh count: 294 (+16)</t>
  </si>
  <si>
    <t>Deccan herald</t>
  </si>
  <si>
    <t>https://twitter.com/IPRTelangana/status/1246847163855851520</t>
  </si>
  <si>
    <t>District wise details are not updated for Telangana state. All the district wise details are given in the link i have provided. The link is from official twitter account of Telangana I&amp; PR</t>
  </si>
  <si>
    <t>https://economictimes.indiatimes.com/news/politics-and-nation/covid-19-cases-in-maharashtra-jump-to-661-26-new-patients/articleshow/74991046.cms</t>
  </si>
  <si>
    <t>https://twitter.com/PTI_News/status/1247080142893023233?s=19</t>
  </si>
  <si>
    <t>https://twitter.com/ANI/status/1247071982408962050?s=19</t>
  </si>
  <si>
    <t>https://twitter.com/TOIGurgaon/status/1247067671528501248?s=19</t>
  </si>
  <si>
    <t>https://www.jagran.com/news/national-live-coronavirus-in-india-and-world-updates-83-people-died-and-3577-cases-reported-in-country-lb-20168332.html</t>
  </si>
  <si>
    <t>https://www.loksatta.com/maharashtra-news/coronaviruslockdown-live-update-coronavirus-covid-19-and-lockdown-in-india-live-update-letest-news-about-coronavirus-and-lockdown-2124663/</t>
  </si>
  <si>
    <t>attended Nizamuddin Markaz</t>
  </si>
  <si>
    <t>https://timesofindia.indiatimes.com/city/allahabad/up-first-covid-19-positive-case-reported-in-prayagraj/articleshow/74998941.cms</t>
  </si>
  <si>
    <t>https://economictimes.indiatimes.com/news/politics-and-nation/coronavirus-cases-in-india-live-news-latest-updates-april6/liveblog/75000925.cms</t>
  </si>
  <si>
    <t>02:23 PM
Odisha gets its third COVID-19 dedicated govt hospital
02:19 PM
Bhopal's count touches 50 as 9 more test positive
Among the nine fresh cases are seven health department staffers.
02:17 PM
14-month-old boy with no travel history tests positive in Gujarat's Jamnagar district</t>
  </si>
  <si>
    <t>https://www.google.com/amp/s/economictimes.indiatimes.com/news/politics-and-nation/coronavirus-cases-in-india-live-news-latest-updates-april6/amp_liveblog/75000925.cms</t>
  </si>
  <si>
    <t>Bhopal cases rise to 50</t>
  </si>
  <si>
    <t>Some sort of travel history, not sure from where</t>
  </si>
  <si>
    <t>https://twitter.com/CollectorDnh/status/1246841816940331009?s=08</t>
  </si>
  <si>
    <t>source is twitter</t>
  </si>
  <si>
    <t>https://twitter.com/vilakudy/status/1247076792646553600</t>
  </si>
  <si>
    <t>According to morning bulletin released by Karnataka Government, 18 recoveries in state as against 12 on the website.</t>
  </si>
  <si>
    <t>SVP હોસ્પિટલમાં સારવાર લેતી 23 વર્ષીય યુવતી સાજી થતાં રજા અપાઈ, આજે અમદાવાદમાં 11 કોરોના પોઝિટિવ કેસ નોંધાયા https://jccu2.app.goo.gl/Sp7K19Xnhso3zNer8</t>
  </si>
  <si>
    <t>Tablighi Jamat linked to Nizamuddin Delhi gathering.</t>
  </si>
  <si>
    <t>https://www.google.com/amp/s/www.bhaskar.com/amp/local/haryana/panipat/news/haryana-palwal-coronavirus-cases-latest-news-updates-8-new-covid-19-patient-found-in-palwal-who-attended-tablighi-jamaat-event-in-nizamuddin-markaz-127118674.html</t>
  </si>
  <si>
    <t xml:space="preserve">Below is the district wise confirmed case (taken from COVID-19 dashboard of COVA app by Punjab Government)
Amritsar - 13
Barnala - 1
Faridkot - 1
Hoshiarpur - 2
Jalandhar - 5
Ludhaina - 7
Mansa - 3
Patiala - 1
Rupnagar - 1
SAS Nagar (Mohali) - 13
SBS Nagar (Nawashaher) - 18
Above is taken at 3:20pm on 06-Apr-2020.
To check above data on web, go to https://dronamaps.com/corona.html#/ and select "District Wise" in graph given at bottom of page.
</t>
  </si>
  <si>
    <t>COVID-19 | Bhopal records first death: https://www.thehindu.com/news/national/other-states/covid-19-bhopal-records-first-death/article31267531.ece</t>
  </si>
  <si>
    <t>Self</t>
  </si>
  <si>
    <t>Many Death cases are confirmed by Mumbai Municipal Department on twitter here</t>
  </si>
  <si>
    <t>https://twitter.com/mybmc/status/1246806956397887489/photo/2</t>
  </si>
  <si>
    <t>please update these in your sheet.</t>
  </si>
  <si>
    <t>https://bangaloremirror.indiatimes.com/coronavirus/news/karnataka-records-12-fresh-covid-19-cases-state-toll-rises-to-163/articleshow/75007410.cms</t>
  </si>
  <si>
    <t>https://www.deccanherald.com/national/north-and-central/madhya-pradesh-covid-19-count-rises-to-215-with-36-fresh-cases-821894.html</t>
  </si>
  <si>
    <t>https://lalluram.com/?p=250909</t>
  </si>
  <si>
    <t>https://www.bhaskar.com/local/mp/bhopal/news/coronavirus-bhopal-cases-4-madhya-pradesh-health-department-employees-test-positive-bhopal-total-cases-over-46-127118555.html</t>
  </si>
  <si>
    <t>Indore: 135
Bhopal: 62
Murena: 12,
Jabalpur: 8
Ujjain: 8
Khargone: 4
Bawadi: 3
Gwalior: 2
Shivpuri: 2
Chindwara: 2
Vidisha: 1
Total: 239</t>
  </si>
  <si>
    <t>Kgmu Lucknow</t>
  </si>
  <si>
    <t>https://www.pressreader.com/india/the-hindu/20200406/281496458396696</t>
  </si>
  <si>
    <t>https://www.thehindu.com/news/national/other-states/covid-19-bhopal-records-first-death/article31267531.ece</t>
  </si>
  <si>
    <t>https://twitter.com/ANI/status/1247111398490099712?s=20</t>
  </si>
  <si>
    <t>https://twitter.com/bhupeshbaghel/status/1247105792685142018?s=19</t>
  </si>
  <si>
    <t>WB gov. , Media</t>
  </si>
  <si>
    <t>Total death in WB is 7. Active cases 63</t>
  </si>
  <si>
    <t>WB gov. , News Channel, Newspaper</t>
  </si>
  <si>
    <t>Total dead corona patient is 7 (including comorbidity cause as claimed by govt.)</t>
  </si>
  <si>
    <t>https://www.jagran.com/haryana/sonipat-news-sonipat-haryana-20160305.html</t>
  </si>
  <si>
    <t>Please add district wise recovery &amp; dealth also.</t>
  </si>
  <si>
    <t>https://twitter.com/PTI_News/status/1247047843484819456?s=19</t>
  </si>
  <si>
    <t>India today</t>
  </si>
  <si>
    <t>9 recoveries</t>
  </si>
  <si>
    <t>https://twitter.com/bhupeshbaghel/status/1247102943238615041?s=19</t>
  </si>
  <si>
    <t>Nuh, Palwal</t>
  </si>
  <si>
    <t>http://www.nhmharyana.gov.in/WriteReadData/userfiles/file/CoronaVirus/media%20bulletin%2006042020Morning.pdf</t>
  </si>
  <si>
    <t>Sironj distt vidisha</t>
  </si>
  <si>
    <t>Maharastra se aya he</t>
  </si>
  <si>
    <t>Mail id send</t>
  </si>
  <si>
    <t>Order hai mail id send</t>
  </si>
  <si>
    <t>Tweet by cm of chhatisgarh</t>
  </si>
  <si>
    <t>https://aninews.in/news/national/general-news/nine-more-test-positive-for-covid-19-in-bhopal20200406162757/</t>
  </si>
  <si>
    <t>54 positive cases in Bhopal, ANI News dated 06th April 2020</t>
  </si>
  <si>
    <t>AMBALA</t>
  </si>
  <si>
    <t>https://www.google.com/amp/s/www.tribuneindia.com/news/haryana/66-year-old-man-from-ambala-is-haryanas-first-case-of-coronavirus-death-64567</t>
  </si>
  <si>
    <t>Came from indonasia</t>
  </si>
  <si>
    <t>Its in other news site also</t>
  </si>
  <si>
    <t>https://twitter.com/ANI/status/1247129179532988416?s=19</t>
  </si>
  <si>
    <t>https://www.google.com/amp/s/www.deccanherald.com/amp/national/north-and-central/madhya-pradesh-covid-19-count-rises-to-215-with-36-fresh-cases-821894.html</t>
  </si>
  <si>
    <t>Travelled after attending Tablighi Jamaat from Delhi to Prayagraj on 22nd March</t>
  </si>
  <si>
    <t>https://www.jagran.com/uttar-pradesh/allahabad-city-first-coronavirus-positive-found-in-prayagraj-that-is-indonesian-jamati-20168392.html</t>
  </si>
  <si>
    <t>https://twitter.com/ANINewsUP/status/1247130939160801281?s=20</t>
  </si>
  <si>
    <t>www.firstpost.com</t>
  </si>
  <si>
    <t>Study at foreign</t>
  </si>
  <si>
    <t>Chief minister Bhupesh Baghel twitter page</t>
  </si>
  <si>
    <t>#CoronavirusUpdate #Coronavirusinindia #MamataBanerjee LIVE UPDATES: রাজ্যে করোনা আক্রান্ত ৬১, এরমধ্যে ৭টি পরিবারের ৫৫ জন, সুস্থ ১৩, জানালেন মুখ্যমন্ত্রী, https://bengali.abplive.com/news/covid-19-india-live-updates-21-corona-cases-in-bengal-mamta-banerjee-pm-modi-680247</t>
  </si>
  <si>
    <t>leh and kargil</t>
  </si>
  <si>
    <t xml:space="preserve">7 more patients discharged in ladakh and not updated </t>
  </si>
  <si>
    <t>https://www.google.com/url?q=https://www.mohfw.gov.in/&amp;sa=D&amp;ust=1586179232216000&amp;usg=AFQjCNEcIim3h3AnBc1BYyxPYy1v-EszVQ</t>
  </si>
  <si>
    <t>update ASAP</t>
  </si>
  <si>
    <t>Kasorgode 9 kannur 2 pathanamthitta 1 kollam 1</t>
  </si>
  <si>
    <t xml:space="preserve">Press release from Kerala Chief Minister </t>
  </si>
  <si>
    <t>Neighbor of jamaati</t>
  </si>
  <si>
    <t>https://twitter.com/lambavinod/status/1247140550374903809?s=21</t>
  </si>
  <si>
    <t>https://twitter.com/bbctamil/status/1247141261494177793?s=20</t>
  </si>
  <si>
    <t>50 new cases</t>
  </si>
  <si>
    <t xml:space="preserve">Bhopal Indore Ujjain </t>
  </si>
  <si>
    <t>https://youtu.be/-wtISAMRY5s</t>
  </si>
  <si>
    <t>The data is incorrect in madhya pradesh. The total number of cases in madhya pradesh till today Morning is 238. The website is showing 193 from yesterday evening. I have submitted the  report in morning for every case with source. This report is also submitted with source.</t>
  </si>
  <si>
    <t>patients are primarily workers in the health ministry or linked to the jamaat</t>
  </si>
  <si>
    <t>https://www.news18.com/news/india/bhopal-remains-under-total-lockdown-as-virus-cases-rise-to-61-including-18-health-staffers-2566451.html</t>
  </si>
  <si>
    <t>The total number of cases is up to 61</t>
  </si>
  <si>
    <t>New COVID-19 Cases in Bhopal, Madhya Pradesh as per the latest Dainik Bhaskar report</t>
  </si>
  <si>
    <t xml:space="preserve">Community Transfer </t>
  </si>
  <si>
    <t>https://www.indiatoday.in/india/story/14-month-old-baby-with-no-travel-history-tests-positive-for-coronavirus-in-gujarat-1663889-2020-04-06</t>
  </si>
  <si>
    <t>9th Patient Recovered</t>
  </si>
  <si>
    <t>https://twitter.com/ANI/status/1247105206942302208?s=19</t>
  </si>
  <si>
    <t>0000</t>
  </si>
  <si>
    <t>Travelled to Sri lanka</t>
  </si>
  <si>
    <t>https://www.indiatoday.in/india/story/coronavirus-patient-with-travel-history-to-sri-lanka-succumbs-in-vadodara-gujarat-toll-climbs-to-12-1663816-2020-04-06</t>
  </si>
  <si>
    <t>https://twitter.com/ani/status/1247146084868280320?s=21</t>
  </si>
  <si>
    <t>https://twitter.com/ani/status/1247147696353431552?s=21</t>
  </si>
  <si>
    <t>https://twitter.com/ArogyaAndhra/status/1247147756784762881</t>
  </si>
  <si>
    <t>New 37 cases reported in AP: Kurnool-18, Nellore - 8, West Godavari-5, YSR -4, Krishna -1, Prakasam-1</t>
  </si>
  <si>
    <t>travel history to dubai</t>
  </si>
  <si>
    <t>https://www.thehindu.com/news/national/tamil-nadu/coronavirus-tn-reports-86-more-covid-19-cases-total-spikes-to-571/article31263138.ece</t>
  </si>
  <si>
    <t>https://en.wikipedia.org/wiki/2020_coronavirus_pandemic_in_Tamil_Nadu#Infected_patient_details</t>
  </si>
  <si>
    <t>https://twitter.com/ANI/status/1247147696353431552?ref_src=twsrc%5Etfw%7Ctwcamp%5Eembeddedtimeline%7Ctwterm%5Eprofile%3AANI%7Ctwcon%5Etimelinechrome&amp;ref_url=https%3A%2F%2Faninews.in%2F</t>
  </si>
  <si>
    <t>6 recovered</t>
  </si>
  <si>
    <t>https://twitter.com/ArogyaAndhra/status/1247147756784762881?s=19</t>
  </si>
  <si>
    <t>https://gujarati.abplive.com/news/gujarat/corona-virus-cases-has-increased-to-146-in-gujarat-502658?fbclid=IwAR2N5Wm77Y_pOJqnQgODQbBBzDhM7cScwUcKXybhpvLLPglOU0-pW3DySM4</t>
  </si>
  <si>
    <t>2 cases...Total in state 146</t>
  </si>
  <si>
    <t>More deaths</t>
  </si>
  <si>
    <t>https://twitter.com/ANI/status/1247153043038142464?s=19</t>
  </si>
  <si>
    <t>Visited Jamat</t>
  </si>
  <si>
    <t>https://neowebnews.com/18231</t>
  </si>
  <si>
    <t>Cases were confirmed a few hours ago. There is a woman from Agra travelled to mathura who also tested positive and getting treated in mathura. So as of now there are two positive cases here in the district.</t>
  </si>
  <si>
    <t>1 patient recovered today in Krishna District, Andhra Pradesh. Total recovered: 6</t>
  </si>
  <si>
    <t>Ladakh has 10 recovered cases as per MOHFW</t>
  </si>
  <si>
    <t>Government notice</t>
  </si>
  <si>
    <t>Total cases are 90 not 101.</t>
  </si>
  <si>
    <t>Punjab cases 79</t>
  </si>
  <si>
    <t>Sironj, Vidisha</t>
  </si>
  <si>
    <t>Travelled from Assam</t>
  </si>
  <si>
    <t>https://www.naidunia.com/madhya-pradesh/vidisha-coronavirus-in-vidisha-coronavirus-positive-jamaati-found-in-madhya-pradeshs-sironj-5451284</t>
  </si>
  <si>
    <t>Its in Vidisha District of MP</t>
  </si>
  <si>
    <t>Delhi Markaj Collection</t>
  </si>
  <si>
    <t>https://youtu.be/QSZdq137zq0</t>
  </si>
  <si>
    <t xml:space="preserve">https://www.manoramanews.com/news/breaking-news/2020/04/06/13-fresh-covid-19-cases-reported-in-kerala-cm-pinarayi-vijayan-6.html,https://english.manoramaonline.com/news/kerala/2020/04/06/kerala-cm-pinarayi-vijayan-on-coronavirus.html </t>
  </si>
  <si>
    <t xml:space="preserve"> Recovered patients in Kerala today is 3. Total recovered cases 59</t>
  </si>
  <si>
    <t>All districts data must be updated</t>
  </si>
  <si>
    <t>https://covid19.telangana.gov.in/wp-content/uploads/2020/04/Telangana-Health-Department-Media-bulletin-9-PM-04-04-2020.pdf</t>
  </si>
  <si>
    <t>https://mobile.twitter.com/bhupeshbaghel/status/1247105792685142018</t>
  </si>
  <si>
    <t>Vidisha (Sironj)</t>
  </si>
  <si>
    <t>https://www.google.com/amp/s/www.naidunia.com/lite/madhya-pradesh/vidisha-coronavirus-in-vidisha-coronavirus-positive-jamaati-found-in-madhya-pradeshs-sironj-5451284</t>
  </si>
  <si>
    <t>Mangaluru City,Dakshina Kannada</t>
  </si>
  <si>
    <t>https://twitter.com/ANI/status/1247156491900973057</t>
  </si>
  <si>
    <t>3 more #COVID19 positive patients recovered&amp;have been discharged today. So far, 4 positive cases have recovered in Mangaluru. Total 12 positive cases have been reported in city till now: Deputy Commissioner &amp; District Magistrate's Office, Dakshina Kannada, Mangaluru.#Karnataka</t>
  </si>
  <si>
    <t>Providing information about the no of cases</t>
  </si>
  <si>
    <t>West Chief minister's press conference today on 6th April</t>
  </si>
  <si>
    <t>Total Cases- 77, Active- 61, Recovered- 13, Death- 3</t>
  </si>
  <si>
    <t>https://twitter.com/TOIMumbai/status/1247166543525371906?s=19</t>
  </si>
  <si>
    <t>With 120 fresh cases, Maharashtra's #coronavirus tally jumps to 868, reports PTI quoting an official #Maharashtra #CoronavirusOutbreak #CautionYesPanicNo</t>
  </si>
  <si>
    <t>Please update madhya pradesh from https://www.bhaskar.com/local/mp/bhopal/
Bhaskar is most accurate for madhya pradesh</t>
  </si>
  <si>
    <t>Total number 868..</t>
  </si>
  <si>
    <t>રાજ્યમાં આજે 18 પોઝિટિવ કેસ સાથે કોરોનાના 146 દર્દી,  બે દિવસમાં 39 પોઝિટિવ કેસ અને એક જ વિસ્તારમાં 31 કેસ સામે આવ્યા https://jccu2.app.goo.gl/d7s3BsKa5xdwpirt7</t>
  </si>
  <si>
    <t>https://twitter.com/ANI/status/1247146084868280320?s=19</t>
  </si>
  <si>
    <t>Total count in Mumbai needs to be changed to 490 from the current 469. Deduct 21 from Unknown section and add to Mumbai.</t>
  </si>
  <si>
    <t>Total recovered now 59 in Maharashtra</t>
  </si>
  <si>
    <t>Jamati</t>
  </si>
  <si>
    <t>https://www.google.com/amp/s/www.bhaskar.com/amp/local/mp/bhopal/news/26-patients-of-corona-in-bhopal-8-people-and-report-came-positive-three-doctors-in-it-entire-city-total-locked-down-from-tonight-127113003.html</t>
  </si>
  <si>
    <t>There is huge hike in number of positive cases in madhya pradesh, please have a look</t>
  </si>
  <si>
    <t xml:space="preserve">Sironj, Vidisha </t>
  </si>
  <si>
    <t>https://www.google.com/amp/s/www.bhaskar.com/amp/local/mp/bhopal/news/coronavirus-bhopal-cases-4-madhya-pradesh-health-department-employees-test-positive-bhopal-total-cases-over-46-127118592.html</t>
  </si>
  <si>
    <t>Local news paper</t>
  </si>
  <si>
    <t>Total 20 cases reported today</t>
  </si>
  <si>
    <t>Patients contact to tablik jamat</t>
  </si>
  <si>
    <t xml:space="preserve">Abpmaza </t>
  </si>
  <si>
    <t>Dainik Bhaskar Headlines</t>
  </si>
  <si>
    <t>Any authentic website</t>
  </si>
  <si>
    <t>Hi team I wish to suggest you to make a correction in the map of UP where after clicking at the district of Lakhimpur Kheri it shows ZERO cases whereas your data reports FOUR cases which is factually true. Please don't get confused with Lakhimpur Kheri and Kheri district both are same. But the district of Lakhimpur falls in the state of Assam.</t>
  </si>
  <si>
    <t>https://twitter.com/InfoNashik/status/1247142163885916163?s=19</t>
  </si>
  <si>
    <t>This is the 2nd positive in Nashik</t>
  </si>
  <si>
    <t>1 More patient Recovered in Ahmedabad City, Kindly Download Covid Advertisement No.73 For More details which is available same site after end of Table of District wise details.</t>
  </si>
  <si>
    <t>Madhya Pradesh cases rise to 215</t>
  </si>
  <si>
    <t>https://twitter.com/PTI_News/status/1247175616874467329?s=19</t>
  </si>
  <si>
    <t>Total 7 death today in Maharashtra.
Total death count now is 52.</t>
  </si>
  <si>
    <t>MP case tally is 239 not 193</t>
  </si>
  <si>
    <t>Travel history to Trichy</t>
  </si>
  <si>
    <t>Health minister Ms.Beela Rajesh</t>
  </si>
  <si>
    <t>52 deaths</t>
  </si>
  <si>
    <t>https://twitter.com/ani/status/1247175938003042305?s=21</t>
  </si>
  <si>
    <t>IBC24 news channel</t>
  </si>
  <si>
    <t>Ibc 24 news channel ha sflashed the news 9th patient has recovered</t>
  </si>
  <si>
    <t xml:space="preserve">Travel margaj on 18th march </t>
  </si>
  <si>
    <t xml:space="preserve">Jind news </t>
  </si>
  <si>
    <t>Kangra (nurpur)</t>
  </si>
  <si>
    <t>Jamat attendee</t>
  </si>
  <si>
    <t>https://m.himachal.punjabkesari.in</t>
  </si>
  <si>
    <t>Local news channel and chief minister announcement</t>
  </si>
  <si>
    <t>Rajnandgaon patient discharged</t>
  </si>
  <si>
    <t>Cases surges in Madhya Pradesh's Bhopal</t>
  </si>
  <si>
    <t>Patient admitted in Wockardt Hospital for Angioplasty. later died of COVID19</t>
  </si>
  <si>
    <t>https://www.indiatoday.in/india/story/2-mumbai-hospitals-declared-containment-zone-as-several-doctors-nurses-test-positive-for-covid-19-1663820-2020-04-06</t>
  </si>
  <si>
    <t xml:space="preserve">Please update this death record for Mumbai region. </t>
  </si>
  <si>
    <t>Media bulletin date 06042020 of CG health department</t>
  </si>
  <si>
    <t>https://www.indiatoday.in/india/story/coronavirus-live-updates-india-lockdown-pm-modi-united-states-donald-trump-death-toll-total-cases-1663716-2020-04-06</t>
  </si>
  <si>
    <t>https://www.mpinfo.org/MPinfoStatic/other_updates/Health-Bulletin-06April2020.pdf</t>
  </si>
  <si>
    <t>MP REPORT FOR TODAY</t>
  </si>
  <si>
    <t>Also there is 1 death to be updated. Death from vadodara.</t>
  </si>
  <si>
    <t>https://www.bhaskar.com/local/mp/bhopal/news/bhopal-coronavirus-lockdown-latest-news-updates-tablighi-jamaat-members-misbehave-with-madhya-pradesh-bhopal-doctor-indore-collector-127118459.html?art=next</t>
  </si>
  <si>
    <t>IO HATE U</t>
  </si>
  <si>
    <t>I hate You IndiANS</t>
  </si>
  <si>
    <t>IHATEINDIANS.COM</t>
  </si>
  <si>
    <t>yOU LIARSS
BOO MODI</t>
  </si>
  <si>
    <t>Total 7 patients died today.
Total coumt of death in Maharashtra is 52.</t>
  </si>
  <si>
    <t>Friends circle information</t>
  </si>
  <si>
    <t>I have seen microbiology report</t>
  </si>
  <si>
    <t>Agartala</t>
  </si>
  <si>
    <t>Patient from Tripura, Gakulnagar Udaipur tested positive at 8.30PM from VRDL AGMC</t>
  </si>
  <si>
    <t>Received the notification and Test Report you can take them from me WP 9485067469</t>
  </si>
  <si>
    <t xml:space="preserve">Jamat </t>
  </si>
  <si>
    <t>https://twitter.com/ANI/status/1247196163217985536?s=19</t>
  </si>
  <si>
    <t>https://tamil.oneindia.com/news/coimbatore/five-people-were-healed-in-covai-from-the-corona-attack-381927.html</t>
  </si>
  <si>
    <t>5 people from Coimbatore recovered</t>
  </si>
  <si>
    <t>Kendrapada</t>
  </si>
  <si>
    <t>Travel History to DUBAI</t>
  </si>
  <si>
    <t>https://twitter.com/HFWOdisha/status/1247196539929292800?s=20</t>
  </si>
  <si>
    <t>returned from dubai on March 24</t>
  </si>
  <si>
    <t>https://twitter.com/HFWOdisha/status/1247196539929292800</t>
  </si>
  <si>
    <t>Came from Silchar</t>
  </si>
  <si>
    <t>Got hospital report by whatsapp</t>
  </si>
  <si>
    <t>https://twitter.com/ANI/status/1247197366064734209?s=20</t>
  </si>
  <si>
    <t>From Dubai</t>
  </si>
  <si>
    <t>https://twitter.com/ANI/status/1247197981381726208?s=20</t>
  </si>
  <si>
    <t>Government of Tripura</t>
  </si>
  <si>
    <t>https://twitter.com/BjpBiplab/status/1247196259783327747?s=20</t>
  </si>
  <si>
    <t>3 more recovered in Maharashtra</t>
  </si>
  <si>
    <t>ICMR</t>
  </si>
  <si>
    <t>Raisa Begum Shaikh patients name</t>
  </si>
  <si>
    <t>From VRDL test report</t>
  </si>
  <si>
    <t>Patient name - GITA RANI KARMAKAR</t>
  </si>
  <si>
    <t>Travel history to Tiruchirappalli. She was tested positive after her death today at Rajiv Gandhi Government General Hospital.</t>
  </si>
  <si>
    <t>https://newstodaynet.com/index.php/2020/04/06/chennai-woman-dies-50-fresh-corona-cases-tn-tally-at-621/</t>
  </si>
  <si>
    <t>First COVID-19 case from Tripura</t>
  </si>
  <si>
    <t>https://www.facebook.com/632536300181382/posts/2405593839542277/</t>
  </si>
  <si>
    <t xml:space="preserve">Twitter post of CM Bhupesh Baghel </t>
  </si>
  <si>
    <t>Please visit this twitter link for the post by CM of Chhattisgarh
https://twitter.com/bhupeshbaghel/status/1247102943238615041?s=20</t>
  </si>
  <si>
    <t>http://hmfw.ap.gov.in/Daily_bullettin/06-04-2020/06-04-2020_6PM_Telugu.pdf</t>
  </si>
  <si>
    <t xml:space="preserve">1 new recovery from a Covid positive patient in Krishna district, Andhra Pradesh today. Total recovered: Six. Source: Media bulletin No. 106 released at 6PM today by the Govt of AP.  </t>
  </si>
  <si>
    <t>https://twitter.com/BjpBiplab/status/1247196259783327747</t>
  </si>
  <si>
    <t>Patient belongs from Udaipur, Gomati District but quarantine in AGMC, Agartala and tested their only.</t>
  </si>
  <si>
    <t>https://www.instagram.com/p/B-pW66GFx9z/?igshid=193694b687luu</t>
  </si>
  <si>
    <t>https://twitter.com/BjpBiplab/status/1247196259783327747?s=19</t>
  </si>
  <si>
    <t>https://m.facebook.com/story.php?story_fbid=2405593839542277&amp;id=632536300181382</t>
  </si>
  <si>
    <t>This has been confirmed by the Chief Minister of Tripura, Sri Biplab Kumar Deb in his facebook post</t>
  </si>
  <si>
    <t>https://timesofindia.indiatimes.com/city/chennai/coronavirus-in-tamil-nadu-death-toll-rises-to-six-50-more-test-positive/articleshow/75014400.cms x-50-more-test-positive/amp_articleshow/75014400.cms?amp_js_v=a3&amp;amp_gsa=1&amp;usqp=mq331AQFKAGwASA%3D#aoh=15861912327174&amp;csi=1&amp;referrer=https%3A%2F%2Fwww.google.com&amp;amp_tf=From%20%251%24s</t>
  </si>
  <si>
    <t>Gita Rani karmakar, travelled from Guwahati on 18/03/2020, with history of fever and shortness of breath since 5 days. And the contact tracing will be started in the next 24hrs</t>
  </si>
  <si>
    <t>From the healthcare professionals, also via the leakage of documents noting the patients name and covid19 test results</t>
  </si>
  <si>
    <t>My no. 9436569871</t>
  </si>
  <si>
    <t>Guwahati 18.03.2020</t>
  </si>
  <si>
    <t>CM Twitt , Local News Channel, Diagnostic Centre Report, Hospital Report</t>
  </si>
  <si>
    <t>Press Trust of India (@PTI_News) Tweeted: Active #Covid_19 cases in Bihar plunges to 22 with recovery of 6 patients; zero new #coronavirus cases in 48 hours: Officials https://twitter.com/PTI_News/status/1247201374699315201?s=20</t>
  </si>
  <si>
    <t>6 patients have been recovered and the total active cases in Bihar stands at 22</t>
  </si>
  <si>
    <t>Patient travelled  to Guwahati</t>
  </si>
  <si>
    <t>Press Trust of India (@PTI_News) Tweeted: 23-year-old Manipur woman, the first #Covid_19 patient in the Northeast, has recovered, say officials https://twitter.com/PTI_News/status/1247204226939281409?s=20</t>
  </si>
  <si>
    <t>District Kangra, village Gangath</t>
  </si>
  <si>
    <t>From Delhi Nizamuddim Markaz</t>
  </si>
  <si>
    <t>https://www.amarujala.com/amp/shimla/one-more-coronavirus-positive-case-in-kangra-himachal-patients-number-reached-11-in-state</t>
  </si>
  <si>
    <t>https://covid19.telangana.gov.in/wp-content/uploads/2020/04/Telangana-Health-Department-Media-bulletin-06-04-2020.pdf</t>
  </si>
  <si>
    <t>Update the recovered count and district wise infected patients count for Telangana state</t>
  </si>
  <si>
    <t>The first person reported positive from the state of Tripura is from
City - Udaipur
District - Gomati
Report Id - VRDL/COV/20/225
Sample Id - AGMC/COV/225</t>
  </si>
  <si>
    <t>https://mobile.twitter.com/TS_SinghDeo/status/1247102880584093696</t>
  </si>
  <si>
    <t>https://twitter.com/PTI_News/status/1247201374699315201?s=19</t>
  </si>
  <si>
    <t>6 more patient s got cured in Bihar.
Current active cases is 22.</t>
  </si>
  <si>
    <t>https://twitter.com/PTI_News/status/1247204226939281409?s=19</t>
  </si>
  <si>
    <t>First case got cured in Manipur.</t>
  </si>
  <si>
    <t>https://www.bhaskar.com/local/chhattisgarh/news/coronavirus-bhilai-lockdown-live-chhattisgarh-raipur-bilaspur-korba-covid-19-cases-latest-news-and-updates-127118558.html</t>
  </si>
  <si>
    <t>City name collected from Tripura CM's Facebook post</t>
  </si>
  <si>
    <t>https://twitter.com/TelanganaHealth/status/1247208958051278849?s=19</t>
  </si>
  <si>
    <t>https://twitter.com/ANI/status/1247210228426342405?s=20</t>
  </si>
  <si>
    <t>4 new positive cases of Coronavirus reported in the state today; the total number of positive cases in the state now stands at 18: RD Dhiman, Aditional Chief Secretary Health Department, Himachal Pradesh</t>
  </si>
  <si>
    <t>https://twitter.com/ANI/status/1247207161949818886?s=20</t>
  </si>
  <si>
    <t>total 9 are recovered out if 10 case in Chattisgarh</t>
  </si>
  <si>
    <t>www.bhupeshbaghel.cg.in</t>
  </si>
  <si>
    <t>https://nenow.in/north-east-news/tripura/covid-19-eight-people-from-tripura-test-positive.html</t>
  </si>
  <si>
    <t>https://twitter.com/ani/status/1247210228426342405?s=21</t>
  </si>
  <si>
    <t>Patient traveled from Guwahati to Agartala on 18.03.2020</t>
  </si>
  <si>
    <t>District to be updated with "Gomati District"</t>
  </si>
  <si>
    <t>https://www.indiatvnews.com/news/india/tripura-reports-first-covid19-positive-case-biplab-kumar-deb-605179</t>
  </si>
  <si>
    <t xml:space="preserve">Numbers need to be updated in recovered and district level information based on government press release  for Telangana </t>
  </si>
  <si>
    <t>https://www.facebook.com/bjpbiplab/posts/2405593839542277</t>
  </si>
  <si>
    <t>https://drive.google.com/open?id=1PZVATbWuy7kEnGCaGhhzTxVfUueH1U--</t>
  </si>
  <si>
    <t>https://twitter.com/PTI_News/status/1247212449016602624?s=20</t>
  </si>
  <si>
    <t>Total confirmed cases 18 in Himachal Pradesh</t>
  </si>
  <si>
    <t>https://twitter.com/ANI/status/1247210228426342405?s=19</t>
  </si>
  <si>
    <t>Office of the District Magistrate and Collector</t>
  </si>
  <si>
    <t>https://twitter.com/ANI/status/1247210228426342405</t>
  </si>
  <si>
    <t>Patient with no travel history</t>
  </si>
  <si>
    <t>https://www.nagpurtoday.in/alert-corona-takes-first-toll-in-nagpur/04062211</t>
  </si>
  <si>
    <t>https://www.indiatoday.in/amp/coronavirus-outbreak/story/9-of-14-coronavirus-patients-cured-ladakh-1663270-2020-04-04</t>
  </si>
  <si>
    <t>Please correct the data regarding Ladakh. 9 out of 14 patients have recovered over there. I have attached a link for the same</t>
  </si>
  <si>
    <t>It's about number of cases</t>
  </si>
  <si>
    <t>https://telanganatoday.com/27-covid-19-positive-cases-registered-in-erstwhile-nizamabad</t>
  </si>
  <si>
    <t xml:space="preserve">The provided link is of April 5th, but as of today total number of cases in Nizamabad district is 29. Every news channel is reporting the same but can't find any link. </t>
  </si>
  <si>
    <t>Dehli health department</t>
  </si>
  <si>
    <t>https://twitter.com/rajeshtope11/status/1247201941735665665?s=19</t>
  </si>
  <si>
    <t>Health Minister of Maharashtra Tweeted total recovered patients in Maharashtra stands at 70.</t>
  </si>
  <si>
    <t>Meerut (Mawana town)</t>
  </si>
  <si>
    <t>There are 7 positive cases reported from Mawana (district meerut) yesterday. All these cases are related to the religious event. These people have a history of international travel.</t>
  </si>
  <si>
    <t xml:space="preserve"> https://m-timesofindia-com.cdn.ampproject.org/v/s/m.timesofindia.com/city/meerut/seven-more-test-positive-for-covid-19-in-meerut-two-in-hapur-all-attended-jamaat-event/amp_articleshow/74990427.cms?amp_js_v=a3&amp;amp_gsa=1&amp;usqp=mq331AQFKAGwASA%3D#aoh=15861953035233&amp;csi=1&amp;referrer=https%3A%2F%2Fwww.google.com&amp;amp_tf=From%20%251%24s</t>
  </si>
  <si>
    <t>https://twitter.com/IPRTelangana/status/1246847163855851521</t>
  </si>
  <si>
    <t>There are seven (7) positive cases. I request you to update the numbers after validating the report. Thanks for the initiative. Much appreciated. Cheers</t>
  </si>
  <si>
    <t>Patient travelled to satara</t>
  </si>
  <si>
    <t>Confirmed media reports</t>
  </si>
  <si>
    <t>https://twitter.com/PTI_News/status/1247212449016602624?s=19</t>
  </si>
  <si>
    <t>https://twitter.com/IPRTelangana/status/1246847163855851522</t>
  </si>
  <si>
    <t>30 new cases today. Total count of cases is 308.</t>
  </si>
  <si>
    <t>https://twitter.com/ANI/status/1247221997022646280?s=19</t>
  </si>
  <si>
    <t>https://twitter.com/IPRTelangana/status/1246847163855851523</t>
  </si>
  <si>
    <t>12 Patients Cured in Telangana today, Total Cured patients at 45, total active cases at 308</t>
  </si>
  <si>
    <t>Patient traveled to Guhawati</t>
  </si>
  <si>
    <t>Viral Research and diagnostic laboratory Agartala Govt medical college</t>
  </si>
  <si>
    <t>https://twitter.com/IPRTelangana/status/1246847163855851524</t>
  </si>
  <si>
    <t>Press release of Health Ministry,Telengana</t>
  </si>
  <si>
    <t>https://www.esakal.com/paschim-maharashtra-news/kolhapur/corona-positive-cases-suspected-kolhapur-277589</t>
  </si>
  <si>
    <t>https://twitter.com/IPRTelangana/status/1246847163855851525</t>
  </si>
  <si>
    <t>https://twitter.com/IPRTelangana/status/1246847163855851526</t>
  </si>
  <si>
    <t>Update discharge patients</t>
  </si>
  <si>
    <t>Total 6 patients have recovered</t>
  </si>
  <si>
    <t>https://twitter.com/IPRTelangana/status/1246847163855851527</t>
  </si>
  <si>
    <t>https://mobile.twitter.com/TelanganaHealth/status/1247208958051278849</t>
  </si>
  <si>
    <t>https://twitter.com/IPRTelangana/status/1246847163855851528</t>
  </si>
  <si>
    <t>https://twitter.com/IPRTelangana/status/1246847163855851529</t>
  </si>
  <si>
    <t>https://twitter.com/IPRTelangana/status/1246847163855851530</t>
  </si>
  <si>
    <t>https://twitter.com/IPRTelangana/status/1246847163855851531</t>
  </si>
  <si>
    <t xml:space="preserve">Travelled in train to Trichy </t>
  </si>
  <si>
    <t>https://www.indiatoday.in/india/story/tamil-nadu-coronavirus-covid19-new-cases-death-toll-april-6-1664044-2020-04-06</t>
  </si>
  <si>
    <t xml:space="preserve">drarunnm@gmail.com </t>
  </si>
  <si>
    <t xml:space="preserve">Silaguri </t>
  </si>
  <si>
    <t xml:space="preserve">Railway employee </t>
  </si>
  <si>
    <t>https://www.business-standard.com/article/pti-stories/railways-reports-2nd-covid-19-death-technician-dies-in-siliguri-24-quarantined-120040601554_1.html</t>
  </si>
  <si>
    <t>https://twitter.com/IPRTelangana/status/1246847163855851532</t>
  </si>
  <si>
    <t>drarunnm@gmail.com</t>
  </si>
  <si>
    <t>https://twitter.com/IPRTelangana/status/1246847163855851533</t>
  </si>
  <si>
    <t>This is first patient of Mahe, Puducherry</t>
  </si>
  <si>
    <t>thisisacorrectionrequirement</t>
  </si>
  <si>
    <t>It's been close to 20 days. The first patient from Mahe, Puducherry have been still counted in Active cases. Is it correct?</t>
  </si>
  <si>
    <t>Patient in contact with Corona Positive family returned from Dubai.</t>
  </si>
  <si>
    <t>https://youtu.be/oJiVk7Rue3w</t>
  </si>
  <si>
    <t>4 patients recovered.</t>
  </si>
  <si>
    <t xml:space="preserve">Jind </t>
  </si>
  <si>
    <t>Attended tabliqi jamaat from 16-18 march</t>
  </si>
  <si>
    <t>Heard from a friend</t>
  </si>
  <si>
    <t>https://twitter.com/IPRTelangana/status/1246847163855851534</t>
  </si>
  <si>
    <t>Patient Shifted to Miraj Institutional Quarantine</t>
  </si>
  <si>
    <t>https://twitter.com/IPRTelangana/status/1246847163855851535</t>
  </si>
  <si>
    <t>https://twitter.com/IPRTelangana/status/1246847163855851536</t>
  </si>
  <si>
    <t>https://twitter.com/Eatala_Rajender/status/1247200879079350272?s=09</t>
  </si>
  <si>
    <t>https://twitter.com/IPRTelangana/status/1246847163855851537</t>
  </si>
  <si>
    <t>https://twitter.com/TelanganaHealth/status/1247208958051278849?s=20</t>
  </si>
  <si>
    <t>https://twitter.com/IPRTelangana/status/1246847163855851538</t>
  </si>
  <si>
    <t>Total number of discharged patients in Telangana is 45.</t>
  </si>
  <si>
    <t>https://twitter.com/IPRTelangana/status/1246847163855851539</t>
  </si>
  <si>
    <t>https://www.google.com/amp/s/www.indiatvnews.com/amp/news/india/covid-19-chhattisgarh-9th-patient-discharged-1-coronavirus-active-case-left-605139</t>
  </si>
  <si>
    <t>https://twitter.com/IPRTelangana/status/1246847163855851540</t>
  </si>
  <si>
    <t>CM of chhattisgarh Bhupesh Baghel also tweeted regarding this.</t>
  </si>
  <si>
    <t>Mumbra thane</t>
  </si>
  <si>
    <t>https://twitter.com/IPRTelangana/status/1246847163855851541</t>
  </si>
  <si>
    <t>https://bit.ly/3bMxhYF</t>
  </si>
  <si>
    <t xml:space="preserve">Mumbra </t>
  </si>
  <si>
    <t>https://youtu.be/fmHz00kNYss</t>
  </si>
  <si>
    <t>https://twitter.com/IPRTelangana/status/1246847163855851542</t>
  </si>
  <si>
    <t>https://twitter.com/IPRTelangana/status/1246847163855851543</t>
  </si>
  <si>
    <t>District wise split for telangana to be updated..  find updated list from https://www.google.com/url?sa=t&amp;source=web&amp;rct=j&amp;url=https://www.mohfw.gov.in/pdf/DistrictWiseList324.pdf&amp;ved=2ahUKEwiq2b6F99ToAhV64jgGHVr7CdoQFjAAegQIAhAB&amp;usg=AOvVaw1GVC9Cl-f4fguW_tJ9pMYo</t>
  </si>
  <si>
    <t>https://www.pudhari.news/news/Kolhapur/a-63-year-old-women-found-corona-positive-in-kolhapur-total-toll-reach-at-3/m/</t>
  </si>
  <si>
    <t>https://twitter.com/IPRTelangana/status/1246847163855851544</t>
  </si>
  <si>
    <t>https://twitter.com/IPRTelangana/status/1246847163855851545</t>
  </si>
  <si>
    <t>Patan bhavnagar</t>
  </si>
  <si>
    <t>કોરોના પોઝિટિવની સંખ્યા 151એ પહોંચી, ભાવનગરમાં એક અને પાટણમાં ત્રણ કેસ નોંધાયા https://jccu2.app.goo.gl/Z54KmW47uba7UntW7</t>
  </si>
  <si>
    <t>Ranikhet</t>
  </si>
  <si>
    <t>https://twitter.com/IPRTelangana/status/1246847163855851546</t>
  </si>
  <si>
    <t>Attended Tablighi function at New delhi</t>
  </si>
  <si>
    <t>https://www.amarujala.com/dehradun/coronavirus-lockdown-in-uttarakhand-one-more-patient-from-kaladhungi-detected-corona-positive</t>
  </si>
  <si>
    <t>https://twitter.com/IPRTelangana/status/1246847163855851547</t>
  </si>
  <si>
    <t xml:space="preserve">7 recoveries
</t>
  </si>
  <si>
    <t>Chief minister</t>
  </si>
  <si>
    <t>https://www.google.com/url?q=https://www.mohfw.gov.in/&amp;sa=D&amp;ust=1586232720777000&amp;usg=AFQjCNGwFZY8X5T7iVGCAe10DLgESNLzdA</t>
  </si>
  <si>
    <t>https://twitter.com/IPRTelangana/status/1246847163855851548</t>
  </si>
  <si>
    <t>https://twitter.com/IPRTelangana/status/1246847163855851549</t>
  </si>
  <si>
    <t>https://twitter.com/IPRTelangana/status/1246847163855851550</t>
  </si>
  <si>
    <t>https://twitter.com/IPRTelangana/status/1246847163855851551</t>
  </si>
  <si>
    <t>C</t>
  </si>
  <si>
    <t>Contact of earlier corona pertains in banswara</t>
  </si>
  <si>
    <t>CContact of earlier corona pertains in banswara</t>
  </si>
  <si>
    <t>Total 4 case 3 female 1 male</t>
  </si>
  <si>
    <t>https://twitter.com/IPRTelangana/status/1246847163855851552</t>
  </si>
  <si>
    <t>Markaj Event Jamati</t>
  </si>
  <si>
    <t>Local Administration</t>
  </si>
  <si>
    <t>Patient second report came negative</t>
  </si>
  <si>
    <t>Amar ujala news paper ( news in page 2 )</t>
  </si>
  <si>
    <t>https://twitter.com/IPRTelangana/status/1246847163855851553</t>
  </si>
  <si>
    <t>https://twitter.com/IPRTelangana/status/1246847163855851554</t>
  </si>
  <si>
    <t>https://twitter.com/IPRTelangana/status/1246847163855851555</t>
  </si>
  <si>
    <t>https://twitter.com/IPRTelangana/status/1246847163855851556</t>
  </si>
  <si>
    <t>https://twitter.com/IPRTelangana/status/1246847163855851557</t>
  </si>
  <si>
    <t>Came into contact with the tablighi jamat people who were staying in the village Janewali Bagar, Fatehabad.</t>
  </si>
  <si>
    <t>https://www.hindustantimes.com/chandigarh/20-new-cases-take-haryana-tally-to-96/story-gVRQa0RMQitlbw6X2qreHK.html</t>
  </si>
  <si>
    <t>https://twitter.com/IPRTelangana/status/1246847163855851558</t>
  </si>
  <si>
    <t>https://twitter.com/avinashkalla/status/1247369270519975936?s=19</t>
  </si>
  <si>
    <t>https://twitter.com/IPRTelangana/status/1246847163855851559</t>
  </si>
  <si>
    <t>Total no</t>
  </si>
  <si>
    <t>Total number of confirmed cases in West Bengal is 91. 13 cured and 3 dead as on 9 AM of 07.04.2020.</t>
  </si>
  <si>
    <t>Travelled To London</t>
  </si>
  <si>
    <t>Civil Hospital Panipat</t>
  </si>
  <si>
    <t>N
Related to Nizamuddin Markaz</t>
  </si>
  <si>
    <t>https://twitter.com/himantabiswa/status/1247373089974808578?s=19</t>
  </si>
  <si>
    <t>West bengal cases is now 91 according to MOH website</t>
  </si>
  <si>
    <t>https://twitter.com/ani/status/1247375480312827904?s=21</t>
  </si>
  <si>
    <t>https://twitter.com/ANI/status/1247375480312827904?ref_src=twsrc%5Etfw%7Ctwcamp%5Eembeddedtimeline%7Ctwterm%5Eprofile%3AANI&amp;ref_url=https%3A%2F%2Faninews.in%2F</t>
  </si>
  <si>
    <t>Rajasthan update</t>
  </si>
  <si>
    <t>https://twitter.com/ANI/status/1247375480312827904?s=19</t>
  </si>
  <si>
    <t>Update recovered patients</t>
  </si>
  <si>
    <t>Update recovered data</t>
  </si>
  <si>
    <t>Total cases in West Bengal raises to 91 now</t>
  </si>
  <si>
    <t>According to the govt website, total cases in West Bengal stands at 91 with 13 recoveries so far.</t>
  </si>
  <si>
    <t xml:space="preserve"> Banswara, Churu, Jaipur, Jaisalmer, Jodhpur</t>
  </si>
  <si>
    <t>https://twitter.com/ANI/status/1247375480312827904</t>
  </si>
  <si>
    <t>24 new cases in Rajasthan, taking total count to 325</t>
  </si>
  <si>
    <t>https://twitter.com/ANI/status/1247375480312827904?s=08</t>
  </si>
  <si>
    <t xml:space="preserve">New Cases update in Rajasthan </t>
  </si>
  <si>
    <t>Father &amp; brother of the 2nd positive case in Dharavi.</t>
  </si>
  <si>
    <t>https://twitter.com/ANI/status/1247380166034092032</t>
  </si>
  <si>
    <t>Mumbai: 2 more positive cases found in Dharavi - father &amp; brother of the 2nd positive case here. Dr Baliga Nagar area of Dharavi has been sealed. Contact tracing of the new cases is being done. Total #Coronavirus positive cases in Dharavi now stand at 7 (including 1 death).</t>
  </si>
  <si>
    <t>https://twitter.com/PIBJaipur/status/1246839809663893504</t>
  </si>
  <si>
    <t>Total cases: 91 recovered: 13</t>
  </si>
  <si>
    <t>https://www.facebook.com/329145898982/posts/10157447600738983/</t>
  </si>
  <si>
    <t>Total COVID-19 cases rise to 27 in Assam</t>
  </si>
  <si>
    <t xml:space="preserve">Abp asmita news </t>
  </si>
  <si>
    <t>https://www.facebook.com/138255127042960/posts/573691413499327/</t>
  </si>
  <si>
    <t>Recovered cases not updated</t>
  </si>
  <si>
    <t>https://twitter.com/InfoAhmednagar/status/1247201622825947136?s=20</t>
  </si>
  <si>
    <t>Tamilnadu state officials by press meet</t>
  </si>
  <si>
    <t>https://twitter.com/ANI/status/1247387529675812865?s=08</t>
  </si>
  <si>
    <t>The Patient is related to Nizamuddin Markaz Event in Delhi</t>
  </si>
  <si>
    <t>Infected from Tableegi Jamat</t>
  </si>
  <si>
    <t>https://twitter.com/ANI/status/1247388707738382337?s=08</t>
  </si>
  <si>
    <t>https://twitter.com/ANI/status/1247393983896203265</t>
  </si>
  <si>
    <t>https://twitter.com/ani/status/1247393983896203265?s=21</t>
  </si>
  <si>
    <t>https://www.instagram.com/p/B-qoFkTlgc5/?igshid=80t3da80812m</t>
  </si>
  <si>
    <t>https://twitter.com/avinashkalla/status/1247369270519975936</t>
  </si>
  <si>
    <t>રાજ્યમાં 19  નવા કેસ સાથે કુલ પોઝિટિવ કેસ 165 થયા, અમદાવાદમાં 13 અને પાટણમાં 3 કેસ નોંધાયાઃ જયંતિ રવિ https://jccu2.app.goo.gl/Z54KmW47uba7UntW7</t>
  </si>
  <si>
    <t>Ahmedabad, Pata, Bhavanagar, Anand, Sabarkantha</t>
  </si>
  <si>
    <t>https://twitter.com/ANI/status/1247393983896203265?ref_src=twsrc%5Etfw%7Ctwcamp%5Etweetembed&amp;ref_url=https%3A%2F%2Feconomictimes.indiatimes.com%2Fnews%2Fpolitics-and-nation%2Fcoronavirus-cases-in-india-live-news-latest-updates-april7%2Fliveblog%2F75019151.cms</t>
  </si>
  <si>
    <t>19 new Coronavirus positive cases detected in Gujarat - 13 from Ahmedabad, 3 from Patan and 1 each from Bhavanagar, Anand and Sabarkantha. Total now of positive cases in the state are 165</t>
  </si>
  <si>
    <t xml:space="preserve">Total number of cases in West Bengal is 91 </t>
  </si>
  <si>
    <t>https://twitter.com/PTI_News/status/1247395419102932992</t>
  </si>
  <si>
    <t>According to MOH State wise count WEST BENGAL now has 
total 91 cases 
13 recovered 
3 death</t>
  </si>
  <si>
    <t>Gujarat 165</t>
  </si>
  <si>
    <t>https://twitter.com/PTI_News/status/1247399194542792705?s=19</t>
  </si>
  <si>
    <t>total 91</t>
  </si>
  <si>
    <t>State media bulletin and CM twitter page</t>
  </si>
  <si>
    <t>https://twitter.com/ArogyaAndhra/status/1247399146828386304</t>
  </si>
  <si>
    <t xml:space="preserve">AP reported one today in Kurnool district taking total deaths to 4. Also one new case from Guntur district was reported today, taking total number of cases to 304. </t>
  </si>
  <si>
    <t>Came in contact with a positive case in Buldhana, Maharashtra</t>
  </si>
  <si>
    <t>https://www.lokmat.com/akola/coronas-entry-akola-one-reported-positive</t>
  </si>
  <si>
    <t>https://twitter.com/bhupeshbaghel/status/1247105792685142018</t>
  </si>
  <si>
    <t>Increases recovered cases count to 9</t>
  </si>
  <si>
    <t>19 new cases</t>
  </si>
  <si>
    <t>http://health.uk.gov.in/</t>
  </si>
  <si>
    <t>The cases in Uttarakhand is 31. Confirmed Cases in Dehradun are 18. The Uttarakhand Govt releases District wise details on a daily basis. You can update the same in your database. The website is - http://health.uk.gov.in/pages/display/140-novel-corona-virus-guidelines-and-advisory-</t>
  </si>
  <si>
    <t>Muktiple City As per Description</t>
  </si>
  <si>
    <t>Genderwise Description as per Remark.</t>
  </si>
  <si>
    <t>https://gujcovid19.gujarat.gov.in &amp; https://gujcovid19.gujarat.gov.in/uploads/pressbrief0704072020105526238.pdf</t>
  </si>
  <si>
    <t xml:space="preserve">13 Case in Ahmedabad, 3 Case in Patan,1 in Anand,1 in Sabarkatha &amp; 2 Case in Bhavnagar. For Agewise &amp; Genderwise Description Download Advertisement No.74 which is in Local Language i.e. Gujarati, Further 1 Patient Recovered In Rajkot  City.
Further this is mine request that First option should be multiple selection i.e. " I want to report for a" so anyone can report can report multiple like Confimed Case &amp; Recovered Case or Confirmed Case &amp; Death at a time. </t>
  </si>
  <si>
    <t>https://twitter.com/ANI/status/1247403660096598016</t>
  </si>
  <si>
    <t>Sangali 1, Pimpri-Chinchwad 4, Ahmednagar 3, Buldhana 2. BMC 10, Thane 1, Nagpur 2</t>
  </si>
  <si>
    <t>https://twitter.com/ANI/status/1247403660096598016?s=19</t>
  </si>
  <si>
    <t>Suryanagar, Bhubaneswar, Dist-Khordha</t>
  </si>
  <si>
    <t>Patient travelled  to Kolkata</t>
  </si>
  <si>
    <t>http://www.ptinews.com/news/11366712_No-community-transmission-of-COVID-19-in-Odisha--Govt.html</t>
  </si>
  <si>
    <t>Patients 2013, 3088, 3090, 3091,3092, 3093, 3094 should be linked with this patient and notes should be updated accordingly</t>
  </si>
  <si>
    <t>https://www.divyabhaskar.co.in/local/gujarat/ahmedabad/news/corona-update-live-gujarat-7-april-2020-127123391.html?art=next</t>
  </si>
  <si>
    <t>https://twitter.com/ani_digital/status/1247397435820761090?s=19</t>
  </si>
  <si>
    <t xml:space="preserve"> Sangali, Pimpri-Chinchwad, Ahmednagar, Buldhana, BMC, Thane, Nagpur</t>
  </si>
  <si>
    <t>https://twitter.com/ANI/status/1247403660096598016?ref_src=twsrc%5Etfw%7Ctwcamp%5Etweetembed&amp;ref_url=https%3A%2F%2Feconomictimes.indiatimes.com%2Fnews%2Fpolitics-and-nation%2Fcoronavirus-cases-in-india-live-news-latest-updates-april7%2Fliveblog%2F75019151.cms</t>
  </si>
  <si>
    <t>23 new Coronavirus positive cases reported in Maharashtra today - Sangali 1, Pimpri-Chinchwad 4, Ahmednagar 3, Buldhana 2. BMC 10, Thane 1 &amp; Nagpur 2. The total number of positive cases in the state rises to 891.</t>
  </si>
  <si>
    <t>https://twitter.com/ani/status/1247404883017207810?s=21</t>
  </si>
  <si>
    <t>https://twitter.com/ANI/status/1247404883017207810?ref_src=twsrc%5Etfw%7Ctwcamp%5Etweetembed&amp;ref_url=https%3A%2F%2Feconomictimes.indiatimes.com%2Fnews%2Fpolitics-and-nation%2Fcoronavirus-cases-in-india-live-news-latest-updates-april7%2Fliveblog%2F75019151.cms</t>
  </si>
  <si>
    <t>12 new positive cases of Coronavirus reported in Bhopal. Total 74 positive cases in Bhopal</t>
  </si>
  <si>
    <t>https://twitter.com/ANI/status/1247402121235849217?ref_src=twsrc%5Etfw%7Ctwcamp%5Etweetembed&amp;ref_url=https%3A%2F%2Feconomictimes.indiatimes.com%2Fnews%2Fpolitics-and-nation%2Fcoronavirus-cases-in-india-live-news-latest-updates-april7%2Fliveblog%2F75019151.cms</t>
  </si>
  <si>
    <t>1 new Coronavirus positive case has been found in Guntur of Andhra Pradesh. Total number of positive cases in the state rises to 304</t>
  </si>
  <si>
    <t>https://twitter.com/PTI_News/status/1247404479701381120</t>
  </si>
  <si>
    <t>https://twitter.com/PTI_News/status/1247403976221323264</t>
  </si>
  <si>
    <t>https://t.me/c/1428198946/1457</t>
  </si>
  <si>
    <t>https://www.business-standard.com/article/current-affairs/coronavirus-live-updates-total-covid-19-global-india-cases-state-wise-death-toll-maharashtra-delhi-tablighi-nizamuddin-latest-news-120040600123_1.html</t>
  </si>
  <si>
    <t>https://www.bhaskar.com/local/mp/indore/news/11-coronavirus-positive-patients-of-indore-won-the-battle-fully-recovered-discharged-from-hospital-127118975.html</t>
  </si>
  <si>
    <t>11 recovered in indore, names also mentioned in the article</t>
  </si>
  <si>
    <t>https://twitter.com/PTI_News/status/1247408338918232065</t>
  </si>
  <si>
    <t>previously i submitted ap official data. the patient recovered, but instead you increased a positive case</t>
  </si>
  <si>
    <t>https://twitter.com/ANI/status/1247408777072009216</t>
  </si>
  <si>
    <t>16 new patient in Mewat</t>
  </si>
  <si>
    <t>https://twitter.com/ANI/status/1247404883017207810</t>
  </si>
  <si>
    <t>12 new case in bhopal</t>
  </si>
  <si>
    <t>https://www.mohfw.gov.in/ .</t>
  </si>
  <si>
    <t>https://twitter.com/ANI/status/1247408777072009216?s=20</t>
  </si>
  <si>
    <t>https://www.google.com/amp/s/www.livemint.com/v/s/www.livemint.com/news/india/11-new-coronavirus-cases-reported-in-bengal-as-of-9-00-am-apr-07/amp-11586230744022.html%3famp_js_v=0.1&amp;usqp=mq331AQFKAGwASA%253D#ampf=</t>
  </si>
  <si>
    <t>https://twitter.com/TelanganaHealth/status/1246864939194646528?s=19</t>
  </si>
  <si>
    <t>https://www.google.com/url?q=https://www.mohfw.gov.in/&amp;sa=D&amp;ust=1586245938546000&amp;usg=AFQjCNEk_eI4Muir93mTpCXnnGvoeMNM0A</t>
  </si>
  <si>
    <t>West Bengal is 107 cases</t>
  </si>
  <si>
    <t>https://twitter.com/ANI/status/1247010484211060739</t>
  </si>
  <si>
    <t>https://www.livemint.com/news/india/11-new-coronavirus-cases-reported-in-bengal-as-of-9-00-am-apr-07-11586230744022.html</t>
  </si>
  <si>
    <t>Only 1 active case in CG</t>
  </si>
  <si>
    <t>www.indiatimes.com</t>
  </si>
  <si>
    <t>Contact with Jamati in Masjid</t>
  </si>
  <si>
    <t>https://www.amarujala.com/uttar-pradesh/varanasi/coronavirus-one-more-positive-case-found-in-azamgarh</t>
  </si>
  <si>
    <t>Ministry of helth family welfare</t>
  </si>
  <si>
    <t>https://twitter.com/ANI/status/1247408777072009216?s=19</t>
  </si>
  <si>
    <t>https://twitter.com/bhupeshbaghel/status/1247105792685142018?s=21</t>
  </si>
  <si>
    <t>Linked to first patient at JH</t>
  </si>
  <si>
    <t>https://epaper.prabhatkhabar.com/m5/2624400/JAMSHEDPUR-City/CITY#page/1/2</t>
  </si>
  <si>
    <t>Telegram id - Soummo</t>
  </si>
  <si>
    <t>Faridabad, Nuh</t>
  </si>
  <si>
    <t>http://www.nhmharyana.gov.in/WriteReadData/userfiles/file/CoronaVirus/bulletin_07.04.2020_Morning.pdf</t>
  </si>
  <si>
    <t>Contact of 1st JH Patient</t>
  </si>
  <si>
    <t>P1442</t>
  </si>
  <si>
    <t>Total 23 cases today. Faridabad : 7, Nuh : 16</t>
  </si>
  <si>
    <t>https://m.hindustantimes.com/ranchi/third-corona-positive-case-in-jharkhand/story-SzV6gd3E4ACfmCXkpzzHwO.html</t>
  </si>
  <si>
    <t>Updated age. Telegram ID - Soummo</t>
  </si>
  <si>
    <t>https://twitter.com/ANI/status/1247034856329990145</t>
  </si>
  <si>
    <t>https://twitter.com/PTI_News/status/1247408338918232065?s=19</t>
  </si>
  <si>
    <t>1 more death in Andhra Pradesh.</t>
  </si>
  <si>
    <t>6 patients more recovered</t>
  </si>
  <si>
    <t>https://twitter.com/sanjayjavin/status/1247391211364610048?s=19</t>
  </si>
  <si>
    <t>6 patients more recovered, total 15 patients recovered</t>
  </si>
  <si>
    <t>https://twitter.com/ANI/status/1247426290052763649</t>
  </si>
  <si>
    <t>TV9.com</t>
  </si>
  <si>
    <t>https://twitter.com/ANI/status/1247426290052763649?s=19</t>
  </si>
  <si>
    <t>1 more death in Karnataka.</t>
  </si>
  <si>
    <t>Saharanpur, Meerut</t>
  </si>
  <si>
    <t>Tablighi</t>
  </si>
  <si>
    <t>https://m.livehindustan.com/uttar-pradesh/story-up-33-new-coronavirus-cases-found-on-monday-positive-patients-figure-reached-to-317-3133328.amp.html</t>
  </si>
  <si>
    <t>5 more patient got cured and discharged.
Total count reached to 25.</t>
  </si>
  <si>
    <t>12 new cases.</t>
  </si>
  <si>
    <t>Updated recovered cases</t>
  </si>
  <si>
    <t>https://twitter.com/ANI/status/1247426290052763649?s=08</t>
  </si>
  <si>
    <t>12 new positive cases reported in Karnataka.</t>
  </si>
  <si>
    <t>Infected from Tablighi Jamaat Returnee</t>
  </si>
  <si>
    <t>https://twitter.com/ANI/status/1247421671662710784?s=08</t>
  </si>
  <si>
    <t>1 New Case Reported in Haryana</t>
  </si>
  <si>
    <t>Etv andhrapradesh news</t>
  </si>
  <si>
    <t>Mansa and others</t>
  </si>
  <si>
    <t>There are 10 cases link to the tribune news has been shared</t>
  </si>
  <si>
    <t>https://www.google.com/amp/s/www.tribuneindia.com/news/punjab/coronavirus-pathankot-mansa-dera-bassi-report-10-new-cases-punjab-tally-rises-to-89-66898</t>
  </si>
  <si>
    <t xml:space="preserve">I have just added one google forum.. And the link for the news has been added... The new tally has been given in the news link. </t>
  </si>
  <si>
    <t>https://twitter.com/ChhattisgarhCMO/status/1247104400205598720?s=19</t>
  </si>
  <si>
    <t>https://epaper.bhaskar.com/ujjain/164/07042020/mpcg/1/</t>
  </si>
  <si>
    <t>Travelled Jamaat Nizamuddin</t>
  </si>
  <si>
    <t>https://m.jagran.com/haryana/panipat-first-patient-of-coronavirus-positive-found-in-jind-20169690.html</t>
  </si>
  <si>
    <t>https://epaper.bhaskar.com/indore/129/07042020/mpcg/1/</t>
  </si>
  <si>
    <t>https://www.patrika.com/rajnandgaon-news/relief-news-the-only-corona-positive-youth-of-rajnandgaon-reached-hom-5973558/</t>
  </si>
  <si>
    <t>5 Recovery total 25 Recovery</t>
  </si>
  <si>
    <t xml:space="preserve">Twitter official account </t>
  </si>
  <si>
    <t>https://www.bhaskar.com/local/mp/bhopal/news/coronavirus-bhopal-updates-madhya-pradesh-bhopal-covid-19-cases-today-latest-news-health-department-employees-police-personnel-127124900.html</t>
  </si>
  <si>
    <t>273 positive, 18 death, 20 recovered</t>
  </si>
  <si>
    <t xml:space="preserve">She had travelled the Trichy by train </t>
  </si>
  <si>
    <t>https://www.thehindu.com/news/national/tamil-nadu/coronavirus-one-death-50-new-cases-in-tn/article31275099.ece</t>
  </si>
  <si>
    <t xml:space="preserve">6 deaths reported in TN so far. Your website only shows 5. Please update, this is the third time I'm reaching out to you </t>
  </si>
  <si>
    <t>https://twitter.com/otvnews/status/1247441829844398080?s=19</t>
  </si>
  <si>
    <t>https://twitter.com/HFWOdisha/status/1247441298400800768?s=19</t>
  </si>
  <si>
    <t>Jharpada, Bhubaneshwar, Khorda</t>
  </si>
  <si>
    <t xml:space="preserve">Respiratory Distress and Chronic Hypertension </t>
  </si>
  <si>
    <t>Admitted on 4 th April due to some respiratory problems and tested positive on 6th  had Hypertension..</t>
  </si>
  <si>
    <t>https://twitter.com/HFWOdisha/status/1247441298400800768?s=20</t>
  </si>
  <si>
    <t>https://m.timesofindia.com/india/12-new-positive-covid-19-cases-reported-in-karnataka-tally-rises-to-175-25-discharged-so-far/amp_articleshow/75024975.cms?__twitter_impression=true</t>
  </si>
  <si>
    <t>5 more recovered, total 25 recovered</t>
  </si>
  <si>
    <t>https://twitter.com/HFWOdisha/status/1247438917462196225?s=20</t>
  </si>
  <si>
    <t>A total of 19 are recovered asbon 6th April 2020</t>
  </si>
  <si>
    <t>http://twitter.com/CSS_officers/status/1247199697573306371</t>
  </si>
  <si>
    <t>Please update so that people get some hope</t>
  </si>
  <si>
    <t>https://twitter.com/ArogyaAndhra/status/1247400549093236736</t>
  </si>
  <si>
    <t xml:space="preserve">AP reports one new Covid 19 death: One patient aged 45 from Kurnool district has died. </t>
  </si>
  <si>
    <t>Not availablr</t>
  </si>
  <si>
    <t>https://twitter.com/HFWOdisha/status/1247438917462196225?s=19</t>
  </si>
  <si>
    <t>Death occurred before report came positive</t>
  </si>
  <si>
    <t>In rajasthan district evacuees not available.</t>
  </si>
  <si>
    <t>Covid19India.org</t>
  </si>
  <si>
    <t>chandigarh</t>
  </si>
  <si>
    <t xml:space="preserve">UK-returned </t>
  </si>
  <si>
    <t>https://www.tribuneindia.com/news/chandigarh/tricitys-1st-case-among-2-discharged-66615</t>
  </si>
  <si>
    <t>jind</t>
  </si>
  <si>
    <t>https://navbharattimes.indiatimes.com/state/punjab-and-haryana/jind/first-case-of-corona-virus-came-out-in-jind-district/articleshow/75014815.cms</t>
  </si>
  <si>
    <t>https://twitter.com/ANI/status/1247444148765908995?s=08</t>
  </si>
  <si>
    <t>Found positive after death</t>
  </si>
  <si>
    <t>Twitter gotv of odisha</t>
  </si>
  <si>
    <t>Today another positive case.
Total 2 cases for today in odisha</t>
  </si>
  <si>
    <t>https://www.shreekanchanpath.com/2020/04/ब्रेकिंग-छत्तीसगढ़-में-क/</t>
  </si>
  <si>
    <t>https://twitter.com/ANI/status/1247034346101334016</t>
  </si>
  <si>
    <t>http://health.uk.gov.in/pages/display/140-novel-corona-virus-guidelines-and-advisory-</t>
  </si>
  <si>
    <t>Health Bulletin mentions that total number of recovered patients are 5 but your website says 4.</t>
  </si>
  <si>
    <t>Visited Delhi</t>
  </si>
  <si>
    <t>Fatiyabad</t>
  </si>
  <si>
    <t>https://www.facebook.com/JantaTvNews/videos/834834560360335/?v=834834560360335&amp;notif_id=1586249722212433&amp;notif_t=live_video_explicit</t>
  </si>
  <si>
    <t>Visited Rajasthan</t>
  </si>
  <si>
    <t>https://twitter.com/ANI/status/1247044852472143872</t>
  </si>
  <si>
    <t>KA-P152</t>
  </si>
  <si>
    <t>Primary contact of P43 and P44(Son)</t>
  </si>
  <si>
    <t>https://twitter.com/DHFWKA/status/1247083936267882499</t>
  </si>
  <si>
    <t>KA-P153</t>
  </si>
  <si>
    <t>Travelled from Germany and Contact of P106 and P133</t>
  </si>
  <si>
    <t>P3236</t>
  </si>
  <si>
    <t>KA-P154</t>
  </si>
  <si>
    <t>Contact of P104(Brother)</t>
  </si>
  <si>
    <t>P1717</t>
  </si>
  <si>
    <t>KA-P155</t>
  </si>
  <si>
    <t>KA-P156</t>
  </si>
  <si>
    <t>KA-P157</t>
  </si>
  <si>
    <t>KA-P158</t>
  </si>
  <si>
    <t>Details yet to recieve</t>
  </si>
  <si>
    <t>KA-P159</t>
  </si>
  <si>
    <t>Pharmacy worker as P52</t>
  </si>
  <si>
    <t>KA-P160</t>
  </si>
  <si>
    <t>KA-P161</t>
  </si>
  <si>
    <t>Contact of P125 - Wife</t>
  </si>
  <si>
    <t>P2587</t>
  </si>
  <si>
    <t>KA-P162</t>
  </si>
  <si>
    <t>Contact of P125 - Brother</t>
  </si>
  <si>
    <t>KA-P163</t>
  </si>
  <si>
    <t>https://twitter.com/PIBJaipur/status/1247122543074365442</t>
  </si>
  <si>
    <t>Kashmir Division</t>
  </si>
  <si>
    <t>UT Bulletin, 6th Apr upto 3PM</t>
  </si>
  <si>
    <t>State Bulletin, 6th Apr 8AM</t>
  </si>
  <si>
    <t>https://twitter.com/ANI/status/1247133356879314945</t>
  </si>
  <si>
    <t>TN-P572</t>
  </si>
  <si>
    <t>https://twitter.com/ANI/status/1247144702526337026</t>
  </si>
  <si>
    <t>TN-P573</t>
  </si>
  <si>
    <t>TN-P574</t>
  </si>
  <si>
    <t>TN-P575</t>
  </si>
  <si>
    <t>TN-P576</t>
  </si>
  <si>
    <t>TN-P577</t>
  </si>
  <si>
    <t>TN-P578</t>
  </si>
  <si>
    <t>TN-P579</t>
  </si>
  <si>
    <t>TN-P580</t>
  </si>
  <si>
    <t>TN-P581</t>
  </si>
  <si>
    <t>TN-P582</t>
  </si>
  <si>
    <t>TN-P583</t>
  </si>
  <si>
    <t>TN-P584</t>
  </si>
  <si>
    <t>No Info</t>
  </si>
  <si>
    <t>TN-P585</t>
  </si>
  <si>
    <t>TN-P586</t>
  </si>
  <si>
    <t>TN-P587</t>
  </si>
  <si>
    <t>TN-P588</t>
  </si>
  <si>
    <t>TN-P589</t>
  </si>
  <si>
    <t>TN-P590</t>
  </si>
  <si>
    <t>TN-P591</t>
  </si>
  <si>
    <t>TN-P592</t>
  </si>
  <si>
    <t>TN-P593</t>
  </si>
  <si>
    <t>TN-P594</t>
  </si>
  <si>
    <t>TN-P595</t>
  </si>
  <si>
    <t>TN-P596</t>
  </si>
  <si>
    <t>TN-P597</t>
  </si>
  <si>
    <t>TN-P598</t>
  </si>
  <si>
    <t>TN-P599</t>
  </si>
  <si>
    <t>TN-P600</t>
  </si>
  <si>
    <t>TN-P601</t>
  </si>
  <si>
    <t>Travelled from Andaman</t>
  </si>
  <si>
    <t>TN-P602</t>
  </si>
  <si>
    <t>TN-P603</t>
  </si>
  <si>
    <t>TN-P604</t>
  </si>
  <si>
    <t>TN-P605</t>
  </si>
  <si>
    <t>TN-P606</t>
  </si>
  <si>
    <t>TN-P607</t>
  </si>
  <si>
    <t>TN-P608</t>
  </si>
  <si>
    <t>TN-P609</t>
  </si>
  <si>
    <t>TN-P610</t>
  </si>
  <si>
    <t>TN-P611</t>
  </si>
  <si>
    <t>TN-P612</t>
  </si>
  <si>
    <t>TN-P613</t>
  </si>
  <si>
    <t>TN-P614</t>
  </si>
  <si>
    <t>TN-P615</t>
  </si>
  <si>
    <t>TN-P616</t>
  </si>
  <si>
    <t>TN-P617</t>
  </si>
  <si>
    <t>TN-P618</t>
  </si>
  <si>
    <t>TN-P619</t>
  </si>
  <si>
    <t>TN-P620</t>
  </si>
  <si>
    <t>TN-P621</t>
  </si>
  <si>
    <t>Primary contact identified</t>
  </si>
  <si>
    <t>https://twitter.com/PIBTvpm/status/1247145881775689728</t>
  </si>
  <si>
    <t>Pandalam</t>
  </si>
  <si>
    <t>https://www.thenewsminute.com/article/student-no-symptoms-covid-19-tests-positive-after-19-days-pathanamthitta-121983</t>
  </si>
  <si>
    <t>https://twitter.com/ArogyaAndhra/status/1247148780903747585</t>
  </si>
  <si>
    <t>https://twitter.com/ANI/status/1247147696353431552</t>
  </si>
  <si>
    <t>https://twitter.com/PTI_News/status/1247150029455802369</t>
  </si>
  <si>
    <t>State Bulletin, 6th Apr</t>
  </si>
  <si>
    <t>CM's Meet</t>
  </si>
  <si>
    <t>https://twitter.com/TOIHyderabad/status/1247161225940627456</t>
  </si>
  <si>
    <t>https://twitter.com/PTI_News/status/1247164710417383431</t>
  </si>
  <si>
    <t>https://arogya.maharashtra.gov.in/pdf/covidmpressnote06.pdf</t>
  </si>
  <si>
    <t>https://twitter.com/ANI/status/1247169868090261505</t>
  </si>
  <si>
    <t>Classified as other state; detected district not provided</t>
  </si>
  <si>
    <t>https://twitter.com/CMODelhi/status/1247199167157432322</t>
  </si>
  <si>
    <t>https://twitter.com/PIBJaipur/status/1247197745678442504</t>
  </si>
  <si>
    <t>https://twitter.com/PIBJaipur/status/1247377876757803010</t>
  </si>
  <si>
    <t>https://twitter.com/himantabiswa/status/1247373089974808578</t>
  </si>
  <si>
    <t>https://twitter.com/PIBAhmedabad/status/1247398801825988608</t>
  </si>
  <si>
    <t>https://twitter.com/ANI/status/1247402121235849217</t>
  </si>
  <si>
    <t>Neighbour of P125</t>
  </si>
  <si>
    <t>History of SARI</t>
  </si>
  <si>
    <t>Contact of Delhi Conference - P134,P135,P136,P137,P138</t>
  </si>
  <si>
    <t>Contact with P124 (Daugher-in-law)</t>
  </si>
  <si>
    <t>https://twitter.com/HFWOdisha/status/1247438917462196225</t>
  </si>
  <si>
    <t>Had been admitted to AIIMS Bhubaneswar on 4th April with complaint of respiratory distress. He had history of chronic hypertension</t>
  </si>
  <si>
    <t>#N/A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</si>
</sst>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d/m/yyyy"/>
    <numFmt numFmtId="165" formatCode="m/d/yyyy"/>
    <numFmt numFmtId="166" formatCode="dd/mm/yyyy\ hh:mm:ss"/>
    <numFmt numFmtId="167" formatCode="d/m/yyyy\ hh:mm"/>
    <numFmt numFmtId="168" formatCode="m/d/yyyy\ h:mm:ss"/>
    <numFmt numFmtId="169" formatCode="dd&quot; &quot;mmmm&quot; &quot;"/>
    <numFmt numFmtId="170" formatCode="dd\-mmm\-yy"/>
    <numFmt numFmtId="171" formatCode="d\-mmm\-yy"/>
    <numFmt numFmtId="172" formatCode="d/m/yyyy\ hh:mm:ss"/>
  </numFmts>
  <fonts count="75">
    <font>
      <sz val="10"/>
      <color rgb="FF000000"/>
      <name val="Arial"/>
    </font>
    <font>
      <b/>
      <sz val="9"/>
      <color rgb="FFFFFFFF"/>
      <name val="Arial"/>
    </font>
    <font>
      <sz val="10"/>
      <color theme="1"/>
      <name val="Arial"/>
    </font>
    <font>
      <u/>
      <sz val="10"/>
      <color rgb="FF0000FF"/>
      <name val="Arial"/>
    </font>
    <font>
      <sz val="10"/>
      <color rgb="FF000000"/>
      <name val="Arial"/>
    </font>
    <font>
      <u/>
      <sz val="10"/>
      <color rgb="FF0000FF"/>
      <name val="Arial"/>
    </font>
    <font>
      <u/>
      <sz val="10"/>
      <color rgb="FF0000FF"/>
      <name val="Arial"/>
    </font>
    <font>
      <u/>
      <sz val="10"/>
      <color rgb="FF0000FF"/>
      <name val="Arial"/>
    </font>
    <font>
      <b/>
      <sz val="11"/>
      <color theme="0"/>
      <name val="Calibri"/>
    </font>
    <font>
      <b/>
      <sz val="11"/>
      <color rgb="FFFFFFFF"/>
      <name val="Calibri"/>
    </font>
    <font>
      <b/>
      <sz val="11"/>
      <color theme="1"/>
      <name val="Calibri"/>
    </font>
    <font>
      <i/>
      <sz val="11"/>
      <color rgb="FF3C4043"/>
      <name val="Roboto"/>
    </font>
    <font>
      <sz val="11"/>
      <color rgb="FF3C4043"/>
      <name val="Roboto"/>
    </font>
    <font>
      <sz val="11"/>
      <color theme="1"/>
      <name val="Calibri"/>
    </font>
    <font>
      <sz val="11"/>
      <color rgb="FF3C4043"/>
      <name val="Inconsolata"/>
    </font>
    <font>
      <u/>
      <sz val="11"/>
      <color rgb="FF1A73E8"/>
      <name val="Roboto"/>
    </font>
    <font>
      <u/>
      <sz val="10"/>
      <color rgb="FF0000FF"/>
      <name val="Arial"/>
    </font>
    <font>
      <sz val="10"/>
      <color theme="1"/>
      <name val="Arial"/>
    </font>
    <font>
      <u/>
      <sz val="11"/>
      <color rgb="FF000000"/>
      <name val="Tinos"/>
    </font>
    <font>
      <sz val="10"/>
      <color rgb="FF000000"/>
      <name val="Arial"/>
    </font>
    <font>
      <u/>
      <sz val="10"/>
      <color rgb="FF2892FF"/>
      <name val="Arial"/>
    </font>
    <font>
      <u/>
      <sz val="11"/>
      <color rgb="FF000000"/>
      <name val="Arial"/>
    </font>
    <font>
      <u/>
      <sz val="10"/>
      <color rgb="FF0000FF"/>
      <name val="Arial"/>
    </font>
    <font>
      <u/>
      <sz val="10"/>
      <color rgb="FF000000"/>
      <name val="Arial"/>
    </font>
    <font>
      <u/>
      <sz val="9"/>
      <color rgb="FF3A6D99"/>
      <name val="Arial"/>
    </font>
    <font>
      <u/>
      <sz val="10"/>
      <color rgb="FF3A6D99"/>
      <name val="Arial"/>
    </font>
    <font>
      <b/>
      <sz val="10"/>
      <color rgb="FFEFEFEF"/>
      <name val="Arial"/>
    </font>
    <font>
      <u/>
      <sz val="10"/>
      <color rgb="FF0000FF"/>
      <name val="Arial"/>
    </font>
    <font>
      <u/>
      <sz val="11"/>
      <color rgb="FF000000"/>
      <name val="Arial"/>
    </font>
    <font>
      <sz val="11"/>
      <color rgb="FF000000"/>
      <name val="Arial"/>
    </font>
    <font>
      <sz val="11"/>
      <color theme="1"/>
      <name val="Inconsolata"/>
    </font>
    <font>
      <sz val="11"/>
      <color rgb="FF000000"/>
      <name val="Inconsolata"/>
    </font>
    <font>
      <sz val="10"/>
      <color rgb="FF000000"/>
      <name val="Roboto"/>
    </font>
    <font>
      <u/>
      <sz val="9"/>
      <color rgb="FF3A6D99"/>
      <name val="Arial"/>
    </font>
    <font>
      <u/>
      <sz val="10"/>
      <color rgb="FF1155CC"/>
      <name val="Arial"/>
    </font>
    <font>
      <sz val="9"/>
      <color rgb="FF222222"/>
      <name val="Arial"/>
    </font>
    <font>
      <b/>
      <sz val="10"/>
      <color theme="1"/>
      <name val="Arial"/>
    </font>
    <font>
      <sz val="10"/>
      <color rgb="FF333333"/>
      <name val="Arial"/>
    </font>
    <font>
      <u/>
      <sz val="10"/>
      <color rgb="FF0000FF"/>
      <name val="Arial"/>
    </font>
    <font>
      <u/>
      <sz val="10"/>
      <color rgb="FF3A6D99"/>
      <name val="Tahoma"/>
    </font>
    <font>
      <u/>
      <sz val="10"/>
      <color rgb="FF0000FF"/>
      <name val="Arial"/>
    </font>
    <font>
      <u/>
      <sz val="11"/>
      <color rgb="FF000000"/>
      <name val="Times"/>
    </font>
    <font>
      <u/>
      <sz val="11"/>
      <color rgb="FF000000"/>
      <name val="Times"/>
    </font>
    <font>
      <b/>
      <sz val="11"/>
      <color rgb="FF000000"/>
      <name val="Calibri"/>
    </font>
    <font>
      <b/>
      <sz val="10"/>
      <color rgb="FF000000"/>
      <name val="Arial"/>
    </font>
    <font>
      <sz val="11"/>
      <color rgb="FF000000"/>
      <name val="Calibri"/>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00"/>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b/>
      <sz val="14"/>
      <color rgb="FF000000"/>
      <name val="Calibri"/>
    </font>
    <font>
      <sz val="10"/>
      <color rgb="FF000000"/>
      <name val="Calibri"/>
    </font>
    <font>
      <b/>
      <sz val="10"/>
      <color theme="0"/>
      <name val="Arial"/>
    </font>
    <font>
      <sz val="10"/>
      <color rgb="FFB7B7B7"/>
      <name val="Arial"/>
    </font>
    <font>
      <u/>
      <sz val="10"/>
      <color rgb="FF0000FF"/>
      <name val="Arial"/>
    </font>
    <font>
      <sz val="10"/>
      <color rgb="FFD9EAD3"/>
      <name val="Arial"/>
    </font>
    <font>
      <u/>
      <sz val="10"/>
      <color rgb="FFD9EAD3"/>
      <name val="Arial"/>
    </font>
    <font>
      <u/>
      <sz val="10"/>
      <color rgb="FF0000FF"/>
      <name val="Arial"/>
    </font>
    <font>
      <u/>
      <sz val="10"/>
      <color rgb="FF0000FF"/>
      <name val="Arial"/>
    </font>
    <font>
      <u/>
      <sz val="10"/>
      <color rgb="FF0000FF"/>
      <name val="Arial"/>
    </font>
    <font>
      <sz val="10"/>
      <name val="Arial"/>
    </font>
    <font>
      <u/>
      <sz val="10"/>
      <color rgb="FF1155CC"/>
      <name val="Arial"/>
    </font>
    <font>
      <u/>
      <sz val="10"/>
      <color rgb="FF2481CC"/>
      <name val="Arial"/>
    </font>
    <font>
      <u/>
      <sz val="10"/>
      <color rgb="FF0000FF"/>
      <name val="Arial"/>
    </font>
    <font>
      <b/>
      <sz val="10"/>
      <name val="Arial"/>
    </font>
  </fonts>
  <fills count="24">
    <fill>
      <patternFill patternType="none"/>
    </fill>
    <fill>
      <patternFill patternType="gray125"/>
    </fill>
    <fill>
      <patternFill patternType="solid">
        <fgColor rgb="FF38761D"/>
        <bgColor rgb="FF38761D"/>
      </patternFill>
    </fill>
    <fill>
      <patternFill patternType="solid">
        <fgColor rgb="FF000000"/>
        <bgColor rgb="FF000000"/>
      </patternFill>
    </fill>
    <fill>
      <patternFill patternType="solid">
        <fgColor theme="0"/>
        <bgColor theme="0"/>
      </patternFill>
    </fill>
    <fill>
      <patternFill patternType="solid">
        <fgColor rgb="FFF4CCCC"/>
        <bgColor rgb="FFF4CCCC"/>
      </patternFill>
    </fill>
    <fill>
      <patternFill patternType="solid">
        <fgColor rgb="FFFFF2CC"/>
        <bgColor rgb="FFFFF2CC"/>
      </patternFill>
    </fill>
    <fill>
      <patternFill patternType="solid">
        <fgColor rgb="FFFFFFFF"/>
        <bgColor rgb="FFFFFFFF"/>
      </patternFill>
    </fill>
    <fill>
      <patternFill patternType="solid">
        <fgColor rgb="FFF9CB9C"/>
        <bgColor rgb="FFF9CB9C"/>
      </patternFill>
    </fill>
    <fill>
      <patternFill patternType="solid">
        <fgColor rgb="FFFFFF00"/>
        <bgColor rgb="FFFFFF00"/>
      </patternFill>
    </fill>
    <fill>
      <patternFill patternType="solid">
        <fgColor rgb="FFD9EAD3"/>
        <bgColor rgb="FFD9EAD3"/>
      </patternFill>
    </fill>
    <fill>
      <patternFill patternType="solid">
        <fgColor rgb="FFB6D7A8"/>
        <bgColor rgb="FFB6D7A8"/>
      </patternFill>
    </fill>
    <fill>
      <patternFill patternType="solid">
        <fgColor rgb="FFCCCCCC"/>
        <bgColor rgb="FFCCCCCC"/>
      </patternFill>
    </fill>
    <fill>
      <patternFill patternType="solid">
        <fgColor rgb="FFF3F3F3"/>
        <bgColor rgb="FFF3F3F3"/>
      </patternFill>
    </fill>
    <fill>
      <patternFill patternType="solid">
        <fgColor rgb="FFFCE5CD"/>
        <bgColor rgb="FFFCE5CD"/>
      </patternFill>
    </fill>
    <fill>
      <patternFill patternType="solid">
        <fgColor rgb="FFEA9999"/>
        <bgColor rgb="FFEA9999"/>
      </patternFill>
    </fill>
    <fill>
      <patternFill patternType="solid">
        <fgColor rgb="FF93C47D"/>
        <bgColor rgb="FF93C47D"/>
      </patternFill>
    </fill>
    <fill>
      <patternFill patternType="solid">
        <fgColor rgb="FFE06666"/>
        <bgColor rgb="FFE06666"/>
      </patternFill>
    </fill>
    <fill>
      <patternFill patternType="solid">
        <fgColor rgb="FF6AA84F"/>
        <bgColor rgb="FF6AA84F"/>
      </patternFill>
    </fill>
    <fill>
      <patternFill patternType="solid">
        <fgColor rgb="FF9FC5E8"/>
        <bgColor rgb="FF9FC5E8"/>
      </patternFill>
    </fill>
    <fill>
      <patternFill patternType="solid">
        <fgColor rgb="FFB4A7D6"/>
        <bgColor rgb="FFB4A7D6"/>
      </patternFill>
    </fill>
    <fill>
      <patternFill patternType="solid">
        <fgColor rgb="FFF6B26B"/>
        <bgColor rgb="FFF6B26B"/>
      </patternFill>
    </fill>
    <fill>
      <patternFill patternType="solid">
        <fgColor rgb="FFE69138"/>
        <bgColor rgb="FFE69138"/>
      </patternFill>
    </fill>
    <fill>
      <patternFill patternType="solid">
        <fgColor rgb="FFCC6666"/>
        <bgColor rgb="FFCC6666"/>
      </patternFill>
    </fill>
  </fills>
  <borders count="11">
    <border>
      <left/>
      <right/>
      <top/>
      <bottom/>
      <diagonal/>
    </border>
    <border>
      <left style="thin">
        <color rgb="FF000000"/>
      </left>
      <right style="thin">
        <color rgb="FF000000"/>
      </right>
      <top style="thin">
        <color rgb="FF000000"/>
      </top>
      <bottom/>
      <diagonal/>
    </border>
    <border>
      <left/>
      <right/>
      <top/>
      <bottom style="thick">
        <color rgb="FF000000"/>
      </bottom>
      <diagonal/>
    </border>
    <border>
      <left/>
      <right/>
      <top style="thick">
        <color rgb="FF000000"/>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ck">
        <color rgb="FF000000"/>
      </top>
      <bottom style="thin">
        <color rgb="FF000000"/>
      </bottom>
      <diagonal/>
    </border>
    <border>
      <left/>
      <right style="thin">
        <color rgb="FF000000"/>
      </right>
      <top style="thick">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bottom/>
      <diagonal/>
    </border>
  </borders>
  <cellStyleXfs count="1">
    <xf numFmtId="0" fontId="0" fillId="0" borderId="0"/>
  </cellStyleXfs>
  <cellXfs count="361">
    <xf numFmtId="0" fontId="0" fillId="0" borderId="0" xfId="0" applyFont="1" applyAlignment="1"/>
    <xf numFmtId="0" fontId="1" fillId="2" borderId="0" xfId="0" applyFont="1" applyFill="1" applyAlignment="1">
      <alignment horizontal="left" wrapText="1"/>
    </xf>
    <xf numFmtId="0" fontId="2" fillId="0" borderId="0" xfId="0" applyFont="1" applyAlignment="1"/>
    <xf numFmtId="0" fontId="1" fillId="3" borderId="0" xfId="0" applyFont="1" applyFill="1" applyAlignment="1">
      <alignment horizontal="center" wrapText="1"/>
    </xf>
    <xf numFmtId="0" fontId="1" fillId="3" borderId="0" xfId="0" applyFont="1" applyFill="1" applyAlignment="1">
      <alignment horizontal="left" wrapText="1"/>
    </xf>
    <xf numFmtId="14" fontId="1" fillId="3" borderId="0" xfId="0" applyNumberFormat="1" applyFont="1" applyFill="1" applyAlignment="1">
      <alignment horizontal="right" wrapText="1"/>
    </xf>
    <xf numFmtId="0" fontId="2" fillId="0" borderId="0" xfId="0" applyFont="1" applyAlignment="1">
      <alignment horizontal="center"/>
    </xf>
    <xf numFmtId="165" fontId="1" fillId="3" borderId="0" xfId="0" applyNumberFormat="1" applyFont="1" applyFill="1" applyAlignment="1">
      <alignment wrapText="1"/>
    </xf>
    <xf numFmtId="0" fontId="2" fillId="0" borderId="0" xfId="0" applyFont="1" applyAlignment="1">
      <alignment horizontal="center"/>
    </xf>
    <xf numFmtId="0" fontId="1" fillId="3" borderId="0" xfId="0" applyFont="1" applyFill="1" applyAlignment="1">
      <alignment horizontal="right" wrapText="1"/>
    </xf>
    <xf numFmtId="14" fontId="1" fillId="2" borderId="0" xfId="0" applyNumberFormat="1" applyFont="1" applyFill="1" applyAlignment="1">
      <alignment horizontal="left" wrapText="1"/>
    </xf>
    <xf numFmtId="0" fontId="2" fillId="0" borderId="0" xfId="0" applyFont="1" applyAlignment="1">
      <alignment horizontal="right"/>
    </xf>
    <xf numFmtId="0" fontId="1" fillId="2" borderId="0" xfId="0" applyFont="1" applyFill="1" applyAlignment="1">
      <alignment horizontal="right" wrapText="1"/>
    </xf>
    <xf numFmtId="0" fontId="1" fillId="3" borderId="0" xfId="0" applyFont="1" applyFill="1" applyAlignment="1">
      <alignment horizontal="center" wrapText="1"/>
    </xf>
    <xf numFmtId="0" fontId="1" fillId="2" borderId="0" xfId="0" applyFont="1" applyFill="1" applyAlignment="1">
      <alignment horizontal="left" wrapText="1"/>
    </xf>
    <xf numFmtId="0" fontId="2" fillId="0" borderId="0" xfId="0" applyFont="1"/>
    <xf numFmtId="0" fontId="2" fillId="0" borderId="0" xfId="0" applyFont="1" applyAlignment="1">
      <alignment horizontal="right"/>
    </xf>
    <xf numFmtId="0" fontId="1" fillId="3" borderId="0" xfId="0" applyFont="1" applyFill="1" applyAlignment="1">
      <alignment horizontal="right" wrapText="1"/>
    </xf>
    <xf numFmtId="0" fontId="1" fillId="2" borderId="0" xfId="0" applyFont="1" applyFill="1" applyAlignment="1">
      <alignment horizontal="left"/>
    </xf>
    <xf numFmtId="0" fontId="1" fillId="3" borderId="0" xfId="0" applyFont="1" applyFill="1" applyAlignment="1"/>
    <xf numFmtId="0" fontId="1" fillId="3" borderId="0" xfId="0" applyFont="1" applyFill="1" applyAlignment="1">
      <alignment wrapText="1"/>
    </xf>
    <xf numFmtId="0" fontId="2" fillId="2" borderId="0" xfId="0" applyFont="1" applyFill="1" applyAlignment="1">
      <alignment horizontal="left"/>
    </xf>
    <xf numFmtId="0" fontId="2" fillId="0" borderId="0" xfId="0" applyFont="1" applyAlignment="1">
      <alignment wrapText="1"/>
    </xf>
    <xf numFmtId="0" fontId="2" fillId="0" borderId="0" xfId="0" applyFont="1" applyAlignment="1">
      <alignment horizontal="left"/>
    </xf>
    <xf numFmtId="0" fontId="2" fillId="4" borderId="0" xfId="0" applyFont="1" applyFill="1" applyAlignment="1">
      <alignment horizontal="right"/>
    </xf>
    <xf numFmtId="14" fontId="2" fillId="0" borderId="0" xfId="0" applyNumberFormat="1" applyFont="1" applyAlignment="1">
      <alignment horizontal="left"/>
    </xf>
    <xf numFmtId="14" fontId="2" fillId="0" borderId="0" xfId="0" applyNumberFormat="1" applyFont="1" applyAlignment="1"/>
    <xf numFmtId="0" fontId="2" fillId="0" borderId="0" xfId="0" applyFont="1" applyAlignment="1">
      <alignment horizontal="right"/>
    </xf>
    <xf numFmtId="0" fontId="2" fillId="0" borderId="0" xfId="0" applyFont="1" applyAlignment="1"/>
    <xf numFmtId="0" fontId="2" fillId="0" borderId="0" xfId="0" applyFont="1" applyAlignment="1">
      <alignment horizontal="left"/>
    </xf>
    <xf numFmtId="0" fontId="3" fillId="0" borderId="0" xfId="0" applyFont="1" applyAlignment="1">
      <alignment horizontal="left"/>
    </xf>
    <xf numFmtId="0" fontId="2" fillId="0" borderId="0" xfId="0" applyFont="1" applyAlignment="1"/>
    <xf numFmtId="0" fontId="2" fillId="0" borderId="0" xfId="0" applyFont="1" applyAlignment="1">
      <alignment horizontal="center"/>
    </xf>
    <xf numFmtId="0" fontId="4" fillId="0" borderId="0" xfId="0" applyFont="1" applyAlignment="1">
      <alignment horizontal="right"/>
    </xf>
    <xf numFmtId="0" fontId="5" fillId="0" borderId="0" xfId="0" applyFont="1" applyAlignment="1"/>
    <xf numFmtId="14" fontId="2" fillId="5" borderId="0" xfId="0" applyNumberFormat="1" applyFont="1" applyFill="1" applyAlignment="1"/>
    <xf numFmtId="0" fontId="2" fillId="0" borderId="0" xfId="0" applyFont="1" applyAlignment="1">
      <alignment horizontal="left"/>
    </xf>
    <xf numFmtId="0" fontId="6" fillId="0" borderId="0" xfId="0" applyFont="1" applyAlignment="1"/>
    <xf numFmtId="0" fontId="2" fillId="4" borderId="0" xfId="0" applyFont="1" applyFill="1" applyAlignment="1"/>
    <xf numFmtId="14" fontId="2" fillId="0" borderId="0" xfId="0" applyNumberFormat="1" applyFont="1" applyAlignment="1">
      <alignment horizontal="right"/>
    </xf>
    <xf numFmtId="165" fontId="2" fillId="0" borderId="0" xfId="0" applyNumberFormat="1" applyFont="1"/>
    <xf numFmtId="0" fontId="2" fillId="0" borderId="0" xfId="0" applyFont="1" applyAlignment="1">
      <alignment horizontal="right"/>
    </xf>
    <xf numFmtId="0" fontId="2" fillId="0" borderId="0" xfId="0" applyFont="1" applyAlignment="1">
      <alignment horizontal="right"/>
    </xf>
    <xf numFmtId="14" fontId="2" fillId="5" borderId="0" xfId="0" applyNumberFormat="1" applyFont="1" applyFill="1" applyAlignment="1">
      <alignment horizontal="right"/>
    </xf>
    <xf numFmtId="0" fontId="2" fillId="0" borderId="0" xfId="0" applyFont="1" applyAlignment="1">
      <alignment horizontal="right"/>
    </xf>
    <xf numFmtId="0" fontId="2" fillId="0" borderId="0" xfId="0" applyFont="1" applyAlignment="1"/>
    <xf numFmtId="0" fontId="2" fillId="0" borderId="0" xfId="0" applyFont="1" applyAlignment="1"/>
    <xf numFmtId="0" fontId="4" fillId="0" borderId="0" xfId="0" applyFont="1" applyAlignment="1"/>
    <xf numFmtId="0" fontId="2" fillId="0" borderId="0" xfId="0" applyFont="1" applyAlignment="1">
      <alignment horizontal="center"/>
    </xf>
    <xf numFmtId="165" fontId="2" fillId="0" borderId="0" xfId="0" applyNumberFormat="1" applyFont="1" applyAlignment="1"/>
    <xf numFmtId="0" fontId="2" fillId="4" borderId="0" xfId="0" applyFont="1" applyFill="1" applyAlignment="1"/>
    <xf numFmtId="14" fontId="2" fillId="0" borderId="0" xfId="0" applyNumberFormat="1" applyFont="1" applyAlignment="1">
      <alignment horizontal="right"/>
    </xf>
    <xf numFmtId="0" fontId="2" fillId="0" borderId="0" xfId="0" applyFont="1" applyAlignment="1">
      <alignment horizontal="left"/>
    </xf>
    <xf numFmtId="0" fontId="7" fillId="0" borderId="0" xfId="0" applyFont="1" applyAlignment="1"/>
    <xf numFmtId="0" fontId="2" fillId="0" borderId="0" xfId="0" applyFont="1" applyAlignment="1"/>
    <xf numFmtId="0" fontId="8" fillId="3" borderId="0" xfId="0" applyFont="1" applyFill="1" applyAlignment="1"/>
    <xf numFmtId="1" fontId="9" fillId="3" borderId="0" xfId="0" applyNumberFormat="1" applyFont="1" applyFill="1" applyAlignment="1">
      <alignment horizontal="right"/>
    </xf>
    <xf numFmtId="1" fontId="8" fillId="3" borderId="0" xfId="0" applyNumberFormat="1" applyFont="1" applyFill="1" applyAlignment="1">
      <alignment horizontal="right"/>
    </xf>
    <xf numFmtId="0" fontId="8" fillId="3" borderId="0" xfId="0" applyFont="1" applyFill="1" applyAlignment="1">
      <alignment horizontal="right"/>
    </xf>
    <xf numFmtId="1" fontId="9" fillId="3" borderId="0" xfId="0" applyNumberFormat="1" applyFont="1" applyFill="1" applyAlignment="1"/>
    <xf numFmtId="0" fontId="10" fillId="6" borderId="0" xfId="0" applyFont="1" applyFill="1"/>
    <xf numFmtId="1" fontId="10" fillId="6" borderId="0" xfId="0" applyNumberFormat="1" applyFont="1" applyFill="1"/>
    <xf numFmtId="1" fontId="10" fillId="6" borderId="0" xfId="0" applyNumberFormat="1" applyFont="1" applyFill="1" applyAlignment="1"/>
    <xf numFmtId="166" fontId="11" fillId="7" borderId="0" xfId="0" applyNumberFormat="1" applyFont="1" applyFill="1" applyAlignment="1"/>
    <xf numFmtId="0" fontId="12" fillId="7" borderId="0" xfId="0" applyFont="1" applyFill="1" applyAlignment="1">
      <alignment horizontal="right"/>
    </xf>
    <xf numFmtId="1" fontId="2" fillId="0" borderId="0" xfId="0" applyNumberFormat="1" applyFont="1"/>
    <xf numFmtId="0" fontId="13" fillId="0" borderId="0" xfId="0" applyFont="1"/>
    <xf numFmtId="1" fontId="13" fillId="0" borderId="0" xfId="0" applyNumberFormat="1" applyFont="1" applyAlignment="1"/>
    <xf numFmtId="166" fontId="12" fillId="7" borderId="0" xfId="0" applyNumberFormat="1" applyFont="1" applyFill="1" applyAlignment="1">
      <alignment horizontal="right"/>
    </xf>
    <xf numFmtId="1" fontId="13" fillId="0" borderId="0" xfId="0" applyNumberFormat="1" applyFont="1"/>
    <xf numFmtId="1" fontId="14" fillId="7" borderId="0" xfId="0" applyNumberFormat="1" applyFont="1" applyFill="1"/>
    <xf numFmtId="0" fontId="2" fillId="0" borderId="0" xfId="0" applyFont="1" applyAlignment="1">
      <alignment horizontal="right"/>
    </xf>
    <xf numFmtId="14" fontId="2" fillId="7" borderId="0" xfId="0" applyNumberFormat="1" applyFont="1" applyFill="1" applyAlignment="1">
      <alignment horizontal="right"/>
    </xf>
    <xf numFmtId="14" fontId="2" fillId="0" borderId="0" xfId="0" applyNumberFormat="1" applyFont="1" applyAlignment="1">
      <alignment horizontal="left"/>
    </xf>
    <xf numFmtId="14" fontId="2" fillId="0" borderId="0" xfId="0" applyNumberFormat="1" applyFont="1" applyAlignment="1">
      <alignment horizontal="right"/>
    </xf>
    <xf numFmtId="0" fontId="2" fillId="0" borderId="0" xfId="0" applyFont="1" applyAlignment="1"/>
    <xf numFmtId="0" fontId="4" fillId="7" borderId="0" xfId="0" applyFont="1" applyFill="1" applyAlignment="1">
      <alignment horizontal="center"/>
    </xf>
    <xf numFmtId="0" fontId="2" fillId="0" borderId="0" xfId="0" applyFont="1" applyAlignment="1">
      <alignment horizontal="left"/>
    </xf>
    <xf numFmtId="165" fontId="2" fillId="0" borderId="0" xfId="0" applyNumberFormat="1" applyFont="1" applyAlignment="1"/>
    <xf numFmtId="0" fontId="2" fillId="0" borderId="0" xfId="0" applyFont="1" applyAlignment="1">
      <alignment horizontal="right"/>
    </xf>
    <xf numFmtId="0" fontId="2" fillId="0" borderId="0" xfId="0" applyFont="1" applyAlignment="1"/>
    <xf numFmtId="0" fontId="2" fillId="0" borderId="0" xfId="0" applyFont="1" applyAlignment="1"/>
    <xf numFmtId="0" fontId="2" fillId="0" borderId="0" xfId="0" applyFont="1" applyAlignment="1">
      <alignment horizontal="center"/>
    </xf>
    <xf numFmtId="0" fontId="15" fillId="7" borderId="0" xfId="0" applyFont="1" applyFill="1" applyAlignment="1">
      <alignment horizontal="left"/>
    </xf>
    <xf numFmtId="0" fontId="4" fillId="0" borderId="0" xfId="0" applyFont="1" applyAlignment="1">
      <alignment horizontal="center"/>
    </xf>
    <xf numFmtId="14" fontId="2" fillId="0" borderId="0" xfId="0" applyNumberFormat="1" applyFont="1" applyAlignment="1"/>
    <xf numFmtId="0" fontId="2" fillId="0" borderId="0" xfId="0" applyFont="1"/>
    <xf numFmtId="0" fontId="13" fillId="0" borderId="0" xfId="0" applyFont="1" applyAlignment="1"/>
    <xf numFmtId="0" fontId="16" fillId="0" borderId="0" xfId="0" applyFont="1" applyAlignment="1"/>
    <xf numFmtId="0" fontId="17" fillId="0" borderId="0" xfId="0" applyFont="1" applyAlignment="1"/>
    <xf numFmtId="0" fontId="18" fillId="7" borderId="0" xfId="0" applyFont="1" applyFill="1" applyAlignment="1"/>
    <xf numFmtId="0" fontId="2" fillId="0" borderId="0" xfId="0" applyFont="1" applyAlignment="1">
      <alignment horizontal="center"/>
    </xf>
    <xf numFmtId="0" fontId="19" fillId="0" borderId="0" xfId="0" applyFont="1" applyAlignment="1"/>
    <xf numFmtId="0" fontId="20" fillId="0" borderId="0" xfId="0" applyFont="1" applyAlignment="1"/>
    <xf numFmtId="0" fontId="21" fillId="7" borderId="0" xfId="0" applyFont="1" applyFill="1" applyAlignment="1"/>
    <xf numFmtId="0" fontId="22" fillId="0" borderId="0" xfId="0" applyFont="1" applyAlignment="1"/>
    <xf numFmtId="0" fontId="23" fillId="7" borderId="0" xfId="0" applyFont="1" applyFill="1" applyAlignment="1">
      <alignment horizontal="left"/>
    </xf>
    <xf numFmtId="14" fontId="2" fillId="0" borderId="0" xfId="0" applyNumberFormat="1" applyFont="1" applyAlignment="1">
      <alignment horizontal="left"/>
    </xf>
    <xf numFmtId="0" fontId="24" fillId="0" borderId="0" xfId="0" applyFont="1" applyAlignment="1"/>
    <xf numFmtId="0" fontId="4" fillId="0" borderId="0" xfId="0" applyFont="1" applyAlignment="1"/>
    <xf numFmtId="0" fontId="25" fillId="0" borderId="0" xfId="0" applyFont="1" applyAlignment="1"/>
    <xf numFmtId="0" fontId="26" fillId="3" borderId="1" xfId="0" applyFont="1" applyFill="1" applyBorder="1" applyAlignment="1">
      <alignment wrapText="1"/>
    </xf>
    <xf numFmtId="0" fontId="2" fillId="0" borderId="0" xfId="0" applyFont="1" applyAlignment="1">
      <alignment wrapText="1"/>
    </xf>
    <xf numFmtId="0" fontId="2" fillId="8" borderId="0" xfId="0" applyFont="1" applyFill="1"/>
    <xf numFmtId="14" fontId="2" fillId="7" borderId="0" xfId="0" applyNumberFormat="1" applyFont="1" applyFill="1" applyAlignment="1"/>
    <xf numFmtId="0" fontId="2" fillId="7" borderId="0" xfId="0" applyFont="1" applyFill="1"/>
    <xf numFmtId="0" fontId="13" fillId="7" borderId="0" xfId="0" applyFont="1" applyFill="1"/>
    <xf numFmtId="0" fontId="2" fillId="7" borderId="0" xfId="0" applyFont="1" applyFill="1" applyAlignment="1"/>
    <xf numFmtId="0" fontId="27" fillId="7" borderId="0" xfId="0" applyFont="1" applyFill="1" applyAlignment="1"/>
    <xf numFmtId="167" fontId="2" fillId="0" borderId="0" xfId="0" applyNumberFormat="1" applyFont="1" applyAlignment="1"/>
    <xf numFmtId="0" fontId="2" fillId="8" borderId="0" xfId="0" applyFont="1" applyFill="1" applyAlignment="1"/>
    <xf numFmtId="21" fontId="2" fillId="0" borderId="0" xfId="0" applyNumberFormat="1" applyFont="1"/>
    <xf numFmtId="168" fontId="2" fillId="0" borderId="0" xfId="0" applyNumberFormat="1" applyFont="1"/>
    <xf numFmtId="0" fontId="28" fillId="7" borderId="0" xfId="0" applyFont="1" applyFill="1" applyAlignment="1"/>
    <xf numFmtId="0" fontId="2" fillId="0" borderId="0" xfId="0" applyFont="1" applyAlignment="1"/>
    <xf numFmtId="169" fontId="9" fillId="3" borderId="0" xfId="0" applyNumberFormat="1" applyFont="1" applyFill="1" applyAlignment="1"/>
    <xf numFmtId="0" fontId="9" fillId="3" borderId="0" xfId="0" applyFont="1" applyFill="1" applyAlignment="1">
      <alignment horizontal="right"/>
    </xf>
    <xf numFmtId="169" fontId="2" fillId="0" borderId="0" xfId="0" applyNumberFormat="1" applyFont="1" applyAlignment="1"/>
    <xf numFmtId="0" fontId="29" fillId="7" borderId="0" xfId="0" applyFont="1" applyFill="1"/>
    <xf numFmtId="14" fontId="2" fillId="0" borderId="0" xfId="0" applyNumberFormat="1" applyFont="1" applyAlignment="1">
      <alignment horizontal="left"/>
    </xf>
    <xf numFmtId="0" fontId="30" fillId="9" borderId="0" xfId="0" applyFont="1" applyFill="1" applyAlignment="1"/>
    <xf numFmtId="0" fontId="31" fillId="9" borderId="0" xfId="0" applyFont="1" applyFill="1" applyAlignment="1"/>
    <xf numFmtId="0" fontId="30" fillId="9" borderId="0" xfId="0" applyFont="1" applyFill="1"/>
    <xf numFmtId="0" fontId="2" fillId="10" borderId="0" xfId="0" applyFont="1" applyFill="1" applyAlignment="1"/>
    <xf numFmtId="0" fontId="32" fillId="7" borderId="0" xfId="0" applyFont="1" applyFill="1" applyAlignment="1"/>
    <xf numFmtId="0" fontId="2" fillId="10" borderId="0" xfId="0" applyFont="1" applyFill="1"/>
    <xf numFmtId="0" fontId="2" fillId="10" borderId="0" xfId="0" applyFont="1" applyFill="1" applyAlignment="1">
      <alignment horizontal="right"/>
    </xf>
    <xf numFmtId="0" fontId="2" fillId="11" borderId="0" xfId="0" applyFont="1" applyFill="1"/>
    <xf numFmtId="0" fontId="33" fillId="0" borderId="0" xfId="0" applyFont="1" applyAlignment="1"/>
    <xf numFmtId="14" fontId="2" fillId="0" borderId="0" xfId="0" applyNumberFormat="1" applyFont="1" applyAlignment="1"/>
    <xf numFmtId="14" fontId="2" fillId="0" borderId="0" xfId="0" applyNumberFormat="1" applyFont="1" applyAlignment="1">
      <alignment horizontal="right"/>
    </xf>
    <xf numFmtId="0" fontId="34" fillId="0" borderId="0" xfId="0" applyFont="1" applyAlignment="1"/>
    <xf numFmtId="0" fontId="35" fillId="7" borderId="0" xfId="0" applyFont="1" applyFill="1" applyAlignment="1"/>
    <xf numFmtId="0" fontId="36" fillId="0" borderId="0" xfId="0" applyFont="1"/>
    <xf numFmtId="0" fontId="36" fillId="0" borderId="0" xfId="0" applyFont="1"/>
    <xf numFmtId="170" fontId="2" fillId="0" borderId="0" xfId="0" applyNumberFormat="1" applyFont="1"/>
    <xf numFmtId="170" fontId="2" fillId="0" borderId="2" xfId="0" applyNumberFormat="1" applyFont="1" applyBorder="1"/>
    <xf numFmtId="0" fontId="2" fillId="0" borderId="2" xfId="0" applyFont="1" applyBorder="1"/>
    <xf numFmtId="0" fontId="2" fillId="0" borderId="2" xfId="0" applyFont="1" applyBorder="1"/>
    <xf numFmtId="171" fontId="2" fillId="0" borderId="3" xfId="0" applyNumberFormat="1" applyFont="1" applyBorder="1"/>
    <xf numFmtId="0" fontId="2" fillId="0" borderId="3" xfId="0" applyFont="1" applyBorder="1"/>
    <xf numFmtId="0" fontId="2" fillId="0" borderId="3" xfId="0" applyFont="1" applyBorder="1"/>
    <xf numFmtId="0" fontId="2" fillId="7" borderId="0" xfId="0" applyFont="1" applyFill="1" applyAlignment="1">
      <alignment horizontal="center"/>
    </xf>
    <xf numFmtId="171" fontId="2" fillId="0" borderId="0" xfId="0" applyNumberFormat="1" applyFont="1"/>
    <xf numFmtId="0" fontId="37" fillId="7" borderId="0" xfId="0" applyFont="1" applyFill="1" applyAlignment="1"/>
    <xf numFmtId="0" fontId="4" fillId="7" borderId="0" xfId="0" applyFont="1" applyFill="1" applyAlignment="1">
      <alignment horizontal="left"/>
    </xf>
    <xf numFmtId="14" fontId="2" fillId="0" borderId="0" xfId="0" applyNumberFormat="1" applyFont="1" applyAlignment="1">
      <alignment horizontal="right"/>
    </xf>
    <xf numFmtId="0" fontId="4" fillId="0" borderId="0" xfId="0" applyFont="1" applyAlignment="1">
      <alignment horizontal="center"/>
    </xf>
    <xf numFmtId="14" fontId="2" fillId="4" borderId="0" xfId="0" applyNumberFormat="1" applyFont="1" applyFill="1" applyAlignment="1">
      <alignment horizontal="left"/>
    </xf>
    <xf numFmtId="14" fontId="2" fillId="4" borderId="0" xfId="0" applyNumberFormat="1" applyFont="1" applyFill="1" applyAlignment="1">
      <alignment horizontal="right"/>
    </xf>
    <xf numFmtId="165" fontId="2" fillId="4" borderId="0" xfId="0" applyNumberFormat="1" applyFont="1" applyFill="1"/>
    <xf numFmtId="0" fontId="2" fillId="4" borderId="0" xfId="0" applyFont="1" applyFill="1" applyAlignment="1"/>
    <xf numFmtId="0" fontId="2" fillId="4" borderId="0" xfId="0" applyFont="1" applyFill="1" applyAlignment="1">
      <alignment horizontal="center"/>
    </xf>
    <xf numFmtId="14" fontId="2" fillId="4" borderId="0" xfId="0" applyNumberFormat="1" applyFont="1" applyFill="1" applyAlignment="1">
      <alignment horizontal="right"/>
    </xf>
    <xf numFmtId="0" fontId="38" fillId="4" borderId="0" xfId="0" applyFont="1" applyFill="1" applyAlignment="1"/>
    <xf numFmtId="0" fontId="39" fillId="4" borderId="0" xfId="0" applyFont="1" applyFill="1" applyAlignment="1"/>
    <xf numFmtId="0" fontId="40" fillId="4" borderId="0" xfId="0" applyFont="1" applyFill="1" applyAlignment="1"/>
    <xf numFmtId="0" fontId="2" fillId="4" borderId="0" xfId="0" applyFont="1" applyFill="1"/>
    <xf numFmtId="0" fontId="2" fillId="4" borderId="0" xfId="0" applyFont="1" applyFill="1" applyAlignment="1">
      <alignment horizontal="right"/>
    </xf>
    <xf numFmtId="0" fontId="2" fillId="4" borderId="0" xfId="0" applyFont="1" applyFill="1" applyAlignment="1"/>
    <xf numFmtId="14" fontId="2" fillId="4" borderId="0" xfId="0" applyNumberFormat="1" applyFont="1" applyFill="1" applyAlignment="1">
      <alignment horizontal="right"/>
    </xf>
    <xf numFmtId="0" fontId="2" fillId="4" borderId="0" xfId="0" applyFont="1" applyFill="1" applyAlignment="1"/>
    <xf numFmtId="0" fontId="41" fillId="7" borderId="0" xfId="0" applyFont="1" applyFill="1" applyAlignment="1"/>
    <xf numFmtId="0" fontId="2" fillId="0" borderId="0" xfId="0" applyFont="1" applyAlignment="1"/>
    <xf numFmtId="0" fontId="2" fillId="7" borderId="0" xfId="0" applyFont="1" applyFill="1" applyAlignment="1">
      <alignment horizontal="left"/>
    </xf>
    <xf numFmtId="14" fontId="2" fillId="7" borderId="0" xfId="0" applyNumberFormat="1" applyFont="1" applyFill="1" applyAlignment="1">
      <alignment horizontal="right"/>
    </xf>
    <xf numFmtId="165" fontId="2" fillId="7" borderId="0" xfId="0" applyNumberFormat="1" applyFont="1" applyFill="1"/>
    <xf numFmtId="0" fontId="2" fillId="7" borderId="0" xfId="0" applyFont="1" applyFill="1" applyAlignment="1">
      <alignment horizontal="right"/>
    </xf>
    <xf numFmtId="0" fontId="2" fillId="7" borderId="0" xfId="0" applyFont="1" applyFill="1" applyAlignment="1"/>
    <xf numFmtId="0" fontId="19" fillId="7" borderId="0" xfId="0" applyFont="1" applyFill="1" applyAlignment="1"/>
    <xf numFmtId="0" fontId="2" fillId="7" borderId="0" xfId="0" applyFont="1" applyFill="1" applyAlignment="1"/>
    <xf numFmtId="0" fontId="42" fillId="7" borderId="0" xfId="0" applyFont="1" applyFill="1" applyAlignment="1"/>
    <xf numFmtId="0" fontId="2" fillId="5" borderId="0" xfId="0" applyFont="1" applyFill="1"/>
    <xf numFmtId="0" fontId="43" fillId="12" borderId="4" xfId="0" applyFont="1" applyFill="1" applyBorder="1" applyAlignment="1">
      <alignment horizontal="left"/>
    </xf>
    <xf numFmtId="0" fontId="43" fillId="12" borderId="5" xfId="0" applyFont="1" applyFill="1" applyBorder="1" applyAlignment="1">
      <alignment horizontal="left"/>
    </xf>
    <xf numFmtId="0" fontId="44" fillId="12" borderId="0" xfId="0" applyFont="1" applyFill="1" applyAlignment="1">
      <alignment horizontal="left"/>
    </xf>
    <xf numFmtId="0" fontId="44" fillId="12" borderId="0" xfId="0" applyFont="1" applyFill="1" applyAlignment="1">
      <alignment horizontal="left"/>
    </xf>
    <xf numFmtId="170" fontId="45" fillId="0" borderId="0" xfId="0" applyNumberFormat="1" applyFont="1" applyAlignment="1">
      <alignment horizontal="left"/>
    </xf>
    <xf numFmtId="0" fontId="45" fillId="0" borderId="0" xfId="0" applyFont="1" applyAlignment="1">
      <alignment horizontal="left"/>
    </xf>
    <xf numFmtId="0" fontId="36" fillId="0" borderId="0" xfId="0" applyFont="1" applyAlignment="1">
      <alignment horizontal="left"/>
    </xf>
    <xf numFmtId="0" fontId="45" fillId="13" borderId="0" xfId="0" applyFont="1" applyFill="1" applyAlignment="1">
      <alignment horizontal="right"/>
    </xf>
    <xf numFmtId="0" fontId="45" fillId="13" borderId="4" xfId="0" applyFont="1" applyFill="1" applyBorder="1" applyAlignment="1">
      <alignment horizontal="right"/>
    </xf>
    <xf numFmtId="0" fontId="45" fillId="13" borderId="4" xfId="0" applyFont="1" applyFill="1" applyBorder="1" applyAlignment="1">
      <alignment horizontal="right"/>
    </xf>
    <xf numFmtId="0" fontId="45" fillId="0" borderId="4" xfId="0" applyFont="1" applyBorder="1" applyAlignment="1">
      <alignment horizontal="right"/>
    </xf>
    <xf numFmtId="0" fontId="45" fillId="0" borderId="4" xfId="0" applyFont="1" applyBorder="1" applyAlignment="1">
      <alignment horizontal="right"/>
    </xf>
    <xf numFmtId="0" fontId="2" fillId="13" borderId="4" xfId="0" applyFont="1" applyFill="1" applyBorder="1" applyAlignment="1"/>
    <xf numFmtId="0" fontId="45" fillId="13" borderId="4" xfId="0" applyFont="1" applyFill="1" applyBorder="1" applyAlignment="1">
      <alignment horizontal="right"/>
    </xf>
    <xf numFmtId="0" fontId="46" fillId="5" borderId="0" xfId="0" applyFont="1" applyFill="1" applyAlignment="1"/>
    <xf numFmtId="0" fontId="45" fillId="5" borderId="4" xfId="0" applyFont="1" applyFill="1" applyBorder="1" applyAlignment="1">
      <alignment horizontal="right"/>
    </xf>
    <xf numFmtId="0" fontId="2" fillId="0" borderId="4" xfId="0" applyFont="1" applyBorder="1" applyAlignment="1"/>
    <xf numFmtId="170" fontId="45" fillId="0" borderId="2" xfId="0" applyNumberFormat="1" applyFont="1" applyBorder="1" applyAlignment="1">
      <alignment horizontal="left"/>
    </xf>
    <xf numFmtId="0" fontId="45" fillId="0" borderId="2" xfId="0" applyFont="1" applyBorder="1" applyAlignment="1">
      <alignment horizontal="left"/>
    </xf>
    <xf numFmtId="171" fontId="45" fillId="0" borderId="6" xfId="0" applyNumberFormat="1" applyFont="1" applyBorder="1" applyAlignment="1">
      <alignment horizontal="left"/>
    </xf>
    <xf numFmtId="0" fontId="45" fillId="0" borderId="7" xfId="0" applyFont="1" applyBorder="1" applyAlignment="1">
      <alignment horizontal="left"/>
    </xf>
    <xf numFmtId="0" fontId="36" fillId="0" borderId="3" xfId="0" applyFont="1" applyBorder="1" applyAlignment="1">
      <alignment horizontal="left"/>
    </xf>
    <xf numFmtId="0" fontId="2" fillId="0" borderId="3" xfId="0" applyFont="1" applyBorder="1" applyAlignment="1">
      <alignment horizontal="left"/>
    </xf>
    <xf numFmtId="171" fontId="45" fillId="0" borderId="8" xfId="0" applyNumberFormat="1" applyFont="1" applyBorder="1" applyAlignment="1">
      <alignment horizontal="left"/>
    </xf>
    <xf numFmtId="0" fontId="45" fillId="0" borderId="9" xfId="0" applyFont="1" applyBorder="1" applyAlignment="1">
      <alignment horizontal="left"/>
    </xf>
    <xf numFmtId="0" fontId="2" fillId="5" borderId="0" xfId="0" applyFont="1" applyFill="1" applyAlignment="1">
      <alignment horizontal="left"/>
    </xf>
    <xf numFmtId="170" fontId="2" fillId="0" borderId="0" xfId="0" applyNumberFormat="1" applyFont="1" applyAlignment="1"/>
    <xf numFmtId="0" fontId="2" fillId="14" borderId="0" xfId="0" applyFont="1" applyFill="1" applyAlignment="1"/>
    <xf numFmtId="0" fontId="2" fillId="14" borderId="0" xfId="0" applyFont="1" applyFill="1" applyAlignment="1">
      <alignment horizontal="left"/>
    </xf>
    <xf numFmtId="14" fontId="2" fillId="14" borderId="0" xfId="0" applyNumberFormat="1" applyFont="1" applyFill="1" applyAlignment="1">
      <alignment horizontal="right"/>
    </xf>
    <xf numFmtId="165" fontId="2" fillId="14" borderId="0" xfId="0" applyNumberFormat="1" applyFont="1" applyFill="1"/>
    <xf numFmtId="0" fontId="2" fillId="14" borderId="0" xfId="0" applyFont="1" applyFill="1" applyAlignment="1">
      <alignment horizontal="right"/>
    </xf>
    <xf numFmtId="0" fontId="2" fillId="14" borderId="0" xfId="0" applyFont="1" applyFill="1" applyAlignment="1"/>
    <xf numFmtId="0" fontId="2" fillId="14" borderId="0" xfId="0" applyFont="1" applyFill="1"/>
    <xf numFmtId="0" fontId="47" fillId="14" borderId="0" xfId="0" applyFont="1" applyFill="1" applyAlignment="1"/>
    <xf numFmtId="0" fontId="2" fillId="14" borderId="0" xfId="0" applyFont="1" applyFill="1" applyAlignment="1"/>
    <xf numFmtId="0" fontId="48" fillId="14" borderId="0" xfId="0" applyFont="1" applyFill="1" applyAlignment="1"/>
    <xf numFmtId="170" fontId="45" fillId="0" borderId="8" xfId="0" applyNumberFormat="1" applyFont="1" applyBorder="1" applyAlignment="1">
      <alignment horizontal="left"/>
    </xf>
    <xf numFmtId="168" fontId="2" fillId="11" borderId="0" xfId="0" applyNumberFormat="1" applyFont="1" applyFill="1" applyAlignment="1"/>
    <xf numFmtId="0" fontId="2" fillId="11" borderId="0" xfId="0" applyFont="1" applyFill="1" applyAlignment="1"/>
    <xf numFmtId="0" fontId="49" fillId="11" borderId="0" xfId="0" applyFont="1" applyFill="1" applyAlignment="1"/>
    <xf numFmtId="14" fontId="2" fillId="11" borderId="0" xfId="0" applyNumberFormat="1" applyFont="1" applyFill="1" applyAlignment="1"/>
    <xf numFmtId="0" fontId="2" fillId="11" borderId="0" xfId="0" applyFont="1" applyFill="1" applyAlignment="1"/>
    <xf numFmtId="0" fontId="2" fillId="11" borderId="0" xfId="0" applyFont="1" applyFill="1" applyAlignment="1"/>
    <xf numFmtId="0" fontId="2" fillId="11" borderId="0" xfId="0" applyFont="1" applyFill="1" applyAlignment="1"/>
    <xf numFmtId="0" fontId="2" fillId="11" borderId="0" xfId="0" applyFont="1" applyFill="1" applyAlignment="1"/>
    <xf numFmtId="0" fontId="50" fillId="11" borderId="0" xfId="0" applyFont="1" applyFill="1" applyAlignment="1"/>
    <xf numFmtId="168" fontId="4" fillId="11" borderId="0" xfId="0" applyNumberFormat="1" applyFont="1" applyFill="1" applyAlignment="1"/>
    <xf numFmtId="0" fontId="4" fillId="11" borderId="0" xfId="0" applyFont="1" applyFill="1" applyAlignment="1"/>
    <xf numFmtId="0" fontId="51" fillId="11" borderId="0" xfId="0" applyFont="1" applyFill="1" applyAlignment="1"/>
    <xf numFmtId="14" fontId="4" fillId="11" borderId="0" xfId="0" applyNumberFormat="1" applyFont="1" applyFill="1" applyAlignment="1"/>
    <xf numFmtId="0" fontId="4" fillId="11" borderId="0" xfId="0" applyFont="1" applyFill="1"/>
    <xf numFmtId="0" fontId="4" fillId="11" borderId="0" xfId="0" applyFont="1" applyFill="1" applyAlignment="1"/>
    <xf numFmtId="168" fontId="2" fillId="15" borderId="0" xfId="0" applyNumberFormat="1" applyFont="1" applyFill="1" applyAlignment="1"/>
    <xf numFmtId="0" fontId="2" fillId="15" borderId="0" xfId="0" applyFont="1" applyFill="1" applyAlignment="1"/>
    <xf numFmtId="14" fontId="2" fillId="15" borderId="0" xfId="0" applyNumberFormat="1" applyFont="1" applyFill="1" applyAlignment="1"/>
    <xf numFmtId="0" fontId="2" fillId="15" borderId="0" xfId="0" applyFont="1" applyFill="1"/>
    <xf numFmtId="0" fontId="2" fillId="15" borderId="0" xfId="0" applyFont="1" applyFill="1" applyAlignment="1"/>
    <xf numFmtId="168" fontId="2" fillId="10" borderId="0" xfId="0" applyNumberFormat="1" applyFont="1" applyFill="1" applyAlignment="1"/>
    <xf numFmtId="0" fontId="52" fillId="10" borderId="0" xfId="0" applyFont="1" applyFill="1" applyAlignment="1"/>
    <xf numFmtId="14" fontId="2" fillId="10" borderId="0" xfId="0" applyNumberFormat="1" applyFont="1" applyFill="1" applyAlignment="1"/>
    <xf numFmtId="0" fontId="2" fillId="10" borderId="0" xfId="0" applyFont="1" applyFill="1" applyAlignment="1"/>
    <xf numFmtId="0" fontId="2" fillId="10" borderId="0" xfId="0" applyFont="1" applyFill="1" applyAlignment="1"/>
    <xf numFmtId="168" fontId="2" fillId="0" borderId="0" xfId="0" applyNumberFormat="1" applyFont="1" applyAlignment="1"/>
    <xf numFmtId="14" fontId="2" fillId="0" borderId="0" xfId="0" applyNumberFormat="1" applyFont="1" applyAlignment="1"/>
    <xf numFmtId="14" fontId="2" fillId="14" borderId="0" xfId="0" applyNumberFormat="1" applyFont="1" applyFill="1" applyAlignment="1">
      <alignment horizontal="left"/>
    </xf>
    <xf numFmtId="0" fontId="2" fillId="14" borderId="0" xfId="0" applyFont="1" applyFill="1" applyAlignment="1">
      <alignment horizontal="right"/>
    </xf>
    <xf numFmtId="0" fontId="2" fillId="0" borderId="0" xfId="0" quotePrefix="1" applyFont="1" applyAlignment="1"/>
    <xf numFmtId="168" fontId="2" fillId="16" borderId="0" xfId="0" applyNumberFormat="1" applyFont="1" applyFill="1" applyAlignment="1"/>
    <xf numFmtId="0" fontId="2" fillId="16" borderId="0" xfId="0" applyFont="1" applyFill="1" applyAlignment="1"/>
    <xf numFmtId="0" fontId="53" fillId="16" borderId="0" xfId="0" applyFont="1" applyFill="1" applyAlignment="1"/>
    <xf numFmtId="14" fontId="2" fillId="16" borderId="0" xfId="0" applyNumberFormat="1" applyFont="1" applyFill="1" applyAlignment="1"/>
    <xf numFmtId="0" fontId="2" fillId="16" borderId="0" xfId="0" applyFont="1" applyFill="1"/>
    <xf numFmtId="168" fontId="2" fillId="17" borderId="0" xfId="0" applyNumberFormat="1" applyFont="1" applyFill="1" applyAlignment="1"/>
    <xf numFmtId="0" fontId="2" fillId="17" borderId="0" xfId="0" applyFont="1" applyFill="1" applyAlignment="1"/>
    <xf numFmtId="0" fontId="2" fillId="17" borderId="0" xfId="0" applyFont="1" applyFill="1"/>
    <xf numFmtId="0" fontId="54" fillId="17" borderId="0" xfId="0" applyFont="1" applyFill="1" applyAlignment="1"/>
    <xf numFmtId="14" fontId="2" fillId="17" borderId="0" xfId="0" applyNumberFormat="1" applyFont="1" applyFill="1" applyAlignment="1"/>
    <xf numFmtId="0" fontId="55" fillId="15" borderId="0" xfId="0" applyFont="1" applyFill="1" applyAlignment="1"/>
    <xf numFmtId="0" fontId="2" fillId="16" borderId="0" xfId="0" quotePrefix="1" applyFont="1" applyFill="1" applyAlignment="1"/>
    <xf numFmtId="0" fontId="2" fillId="16" borderId="0" xfId="0" applyFont="1" applyFill="1" applyAlignment="1"/>
    <xf numFmtId="0" fontId="2" fillId="16" borderId="0" xfId="0" applyFont="1" applyFill="1" applyAlignment="1"/>
    <xf numFmtId="168" fontId="2" fillId="18" borderId="0" xfId="0" applyNumberFormat="1" applyFont="1" applyFill="1" applyAlignment="1"/>
    <xf numFmtId="0" fontId="2" fillId="18" borderId="0" xfId="0" applyFont="1" applyFill="1" applyAlignment="1"/>
    <xf numFmtId="14" fontId="2" fillId="14" borderId="0" xfId="0" applyNumberFormat="1" applyFont="1" applyFill="1" applyAlignment="1">
      <alignment horizontal="right"/>
    </xf>
    <xf numFmtId="0" fontId="56" fillId="18" borderId="0" xfId="0" applyFont="1" applyFill="1" applyAlignment="1"/>
    <xf numFmtId="14" fontId="2" fillId="18" borderId="0" xfId="0" applyNumberFormat="1" applyFont="1" applyFill="1" applyAlignment="1"/>
    <xf numFmtId="0" fontId="2" fillId="18" borderId="0" xfId="0" applyFont="1" applyFill="1"/>
    <xf numFmtId="0" fontId="57" fillId="10" borderId="0" xfId="0" applyFont="1" applyFill="1" applyAlignment="1"/>
    <xf numFmtId="0" fontId="2" fillId="7" borderId="0" xfId="0" applyFont="1" applyFill="1" applyAlignment="1"/>
    <xf numFmtId="0" fontId="2" fillId="7" borderId="0" xfId="0" applyFont="1" applyFill="1" applyAlignment="1"/>
    <xf numFmtId="168" fontId="2" fillId="7" borderId="0" xfId="0" applyNumberFormat="1" applyFont="1" applyFill="1" applyAlignment="1"/>
    <xf numFmtId="0" fontId="58" fillId="7" borderId="0" xfId="0" applyFont="1" applyFill="1" applyAlignment="1"/>
    <xf numFmtId="14" fontId="2" fillId="7" borderId="0" xfId="0" applyNumberFormat="1" applyFont="1" applyFill="1" applyAlignment="1"/>
    <xf numFmtId="168" fontId="2" fillId="5" borderId="0" xfId="0" applyNumberFormat="1" applyFont="1" applyFill="1" applyAlignment="1"/>
    <xf numFmtId="0" fontId="2" fillId="5" borderId="0" xfId="0" applyFont="1" applyFill="1" applyAlignment="1"/>
    <xf numFmtId="14" fontId="2" fillId="5" borderId="0" xfId="0" applyNumberFormat="1" applyFont="1" applyFill="1" applyAlignment="1"/>
    <xf numFmtId="0" fontId="59" fillId="0" borderId="0" xfId="0" applyFont="1" applyAlignment="1"/>
    <xf numFmtId="0" fontId="2" fillId="7" borderId="0" xfId="0" applyFont="1" applyFill="1" applyAlignment="1"/>
    <xf numFmtId="170" fontId="45" fillId="0" borderId="0" xfId="0" applyNumberFormat="1" applyFont="1" applyAlignment="1">
      <alignment horizontal="left"/>
    </xf>
    <xf numFmtId="0" fontId="45" fillId="0" borderId="0" xfId="0" applyFont="1" applyAlignment="1">
      <alignment horizontal="left"/>
    </xf>
    <xf numFmtId="0" fontId="60" fillId="0" borderId="0" xfId="0" applyFont="1" applyAlignment="1">
      <alignment horizontal="left"/>
    </xf>
    <xf numFmtId="0" fontId="45" fillId="0" borderId="0" xfId="0" applyFont="1" applyAlignment="1">
      <alignment horizontal="left"/>
    </xf>
    <xf numFmtId="0" fontId="61" fillId="0" borderId="0" xfId="0" applyFont="1" applyAlignment="1">
      <alignment horizontal="left"/>
    </xf>
    <xf numFmtId="0" fontId="2" fillId="17" borderId="0" xfId="0" applyFont="1" applyFill="1" applyAlignment="1"/>
    <xf numFmtId="164" fontId="2" fillId="0" borderId="0" xfId="0" applyNumberFormat="1" applyFont="1" applyAlignment="1"/>
    <xf numFmtId="0" fontId="62" fillId="3" borderId="0" xfId="0" applyFont="1" applyFill="1" applyAlignment="1"/>
    <xf numFmtId="0" fontId="45" fillId="0" borderId="0" xfId="0" applyFont="1" applyAlignment="1"/>
    <xf numFmtId="0" fontId="45" fillId="0" borderId="0" xfId="0" applyFont="1" applyAlignment="1">
      <alignment horizontal="left"/>
    </xf>
    <xf numFmtId="0" fontId="36" fillId="0" borderId="0" xfId="0" applyFont="1" applyAlignment="1">
      <alignment wrapText="1"/>
    </xf>
    <xf numFmtId="0" fontId="36" fillId="0" borderId="0" xfId="0" applyFont="1" applyAlignment="1"/>
    <xf numFmtId="0" fontId="36" fillId="0" borderId="0" xfId="0" applyFont="1" applyAlignment="1"/>
    <xf numFmtId="166" fontId="2" fillId="0" borderId="0" xfId="0" applyNumberFormat="1" applyFont="1" applyAlignment="1"/>
    <xf numFmtId="166" fontId="2" fillId="0" borderId="0" xfId="0" applyNumberFormat="1" applyFont="1"/>
    <xf numFmtId="22" fontId="2" fillId="0" borderId="0" xfId="0" applyNumberFormat="1" applyFont="1" applyAlignment="1"/>
    <xf numFmtId="14" fontId="2" fillId="0" borderId="0" xfId="0" applyNumberFormat="1" applyFont="1" applyAlignment="1">
      <alignment horizontal="right"/>
    </xf>
    <xf numFmtId="22" fontId="2" fillId="0" borderId="0" xfId="0" applyNumberFormat="1" applyFont="1" applyAlignment="1">
      <alignment horizontal="right"/>
    </xf>
    <xf numFmtId="22" fontId="2" fillId="0" borderId="0" xfId="0" applyNumberFormat="1" applyFont="1" applyAlignment="1"/>
    <xf numFmtId="167" fontId="2" fillId="0" borderId="0" xfId="0" applyNumberFormat="1" applyFont="1" applyAlignment="1">
      <alignment horizontal="right"/>
    </xf>
    <xf numFmtId="0" fontId="2" fillId="0" borderId="0" xfId="0" applyFont="1" applyAlignment="1"/>
    <xf numFmtId="0" fontId="2" fillId="0" borderId="0" xfId="0" applyFont="1" applyAlignment="1">
      <alignment horizontal="right"/>
    </xf>
    <xf numFmtId="164" fontId="2" fillId="0" borderId="0" xfId="0" applyNumberFormat="1" applyFont="1" applyAlignment="1">
      <alignment horizontal="right"/>
    </xf>
    <xf numFmtId="0" fontId="32" fillId="7" borderId="0" xfId="0" applyFont="1" applyFill="1" applyAlignment="1"/>
    <xf numFmtId="0" fontId="2" fillId="0" borderId="0" xfId="0" applyFont="1" applyAlignment="1">
      <alignment wrapText="1"/>
    </xf>
    <xf numFmtId="0" fontId="4" fillId="7" borderId="0" xfId="0" applyFont="1" applyFill="1" applyAlignment="1"/>
    <xf numFmtId="0" fontId="2" fillId="0" borderId="10" xfId="0" applyFont="1" applyBorder="1" applyAlignment="1"/>
    <xf numFmtId="0" fontId="2" fillId="15" borderId="0" xfId="0" applyFont="1" applyFill="1" applyAlignment="1"/>
    <xf numFmtId="172" fontId="2" fillId="0" borderId="0" xfId="0" applyNumberFormat="1" applyFont="1" applyAlignment="1">
      <alignment horizontal="right"/>
    </xf>
    <xf numFmtId="0" fontId="2" fillId="0" borderId="10" xfId="0" applyFont="1" applyBorder="1" applyAlignment="1"/>
    <xf numFmtId="22" fontId="2" fillId="0" borderId="0" xfId="0" applyNumberFormat="1" applyFont="1" applyAlignment="1">
      <alignment horizontal="right" wrapText="1"/>
    </xf>
    <xf numFmtId="0" fontId="36" fillId="10" borderId="0" xfId="0" applyFont="1" applyFill="1" applyAlignment="1"/>
    <xf numFmtId="0" fontId="2" fillId="15" borderId="0" xfId="0" applyFont="1" applyFill="1" applyAlignment="1">
      <alignment horizontal="right"/>
    </xf>
    <xf numFmtId="0" fontId="2" fillId="15" borderId="0" xfId="0" applyFont="1" applyFill="1" applyAlignment="1"/>
    <xf numFmtId="0" fontId="63" fillId="0" borderId="0" xfId="0" applyFont="1" applyAlignment="1">
      <alignment horizontal="right"/>
    </xf>
    <xf numFmtId="0" fontId="63" fillId="10" borderId="0" xfId="0" applyFont="1" applyFill="1" applyAlignment="1"/>
    <xf numFmtId="0" fontId="63" fillId="0" borderId="0" xfId="0" applyFont="1" applyAlignment="1"/>
    <xf numFmtId="0" fontId="36" fillId="0" borderId="4" xfId="0" applyFont="1" applyBorder="1"/>
    <xf numFmtId="0" fontId="2" fillId="0" borderId="4" xfId="0" applyFont="1" applyBorder="1"/>
    <xf numFmtId="0" fontId="2" fillId="0" borderId="4" xfId="0" applyFont="1" applyBorder="1" applyAlignment="1"/>
    <xf numFmtId="0" fontId="2" fillId="17" borderId="0" xfId="0" applyFont="1" applyFill="1" applyAlignment="1"/>
    <xf numFmtId="0" fontId="2" fillId="15" borderId="0" xfId="0" applyFont="1" applyFill="1" applyAlignment="1"/>
    <xf numFmtId="0" fontId="2" fillId="21" borderId="0" xfId="0" applyFont="1" applyFill="1"/>
    <xf numFmtId="168" fontId="2" fillId="21" borderId="0" xfId="0" applyNumberFormat="1" applyFont="1" applyFill="1" applyAlignment="1"/>
    <xf numFmtId="0" fontId="2" fillId="21" borderId="0" xfId="0" applyFont="1" applyFill="1" applyAlignment="1"/>
    <xf numFmtId="0" fontId="64" fillId="21" borderId="0" xfId="0" applyFont="1" applyFill="1" applyAlignment="1"/>
    <xf numFmtId="14" fontId="2" fillId="21" borderId="0" xfId="0" applyNumberFormat="1" applyFont="1" applyFill="1" applyAlignment="1"/>
    <xf numFmtId="0" fontId="2" fillId="21" borderId="0" xfId="0" applyFont="1" applyFill="1" applyAlignment="1"/>
    <xf numFmtId="0" fontId="2" fillId="21" borderId="0" xfId="0" applyFont="1" applyFill="1" applyAlignment="1"/>
    <xf numFmtId="168" fontId="65" fillId="0" borderId="0" xfId="0" applyNumberFormat="1" applyFont="1" applyAlignment="1"/>
    <xf numFmtId="0" fontId="65" fillId="0" borderId="0" xfId="0" applyFont="1" applyAlignment="1"/>
    <xf numFmtId="0" fontId="66" fillId="0" borderId="0" xfId="0" applyFont="1" applyAlignment="1"/>
    <xf numFmtId="14" fontId="65" fillId="0" borderId="0" xfId="0" applyNumberFormat="1" applyFont="1" applyAlignment="1"/>
    <xf numFmtId="0" fontId="2" fillId="22" borderId="0" xfId="0" applyFont="1" applyFill="1"/>
    <xf numFmtId="168" fontId="2" fillId="22" borderId="0" xfId="0" applyNumberFormat="1" applyFont="1" applyFill="1" applyAlignment="1"/>
    <xf numFmtId="0" fontId="2" fillId="22" borderId="0" xfId="0" applyFont="1" applyFill="1" applyAlignment="1"/>
    <xf numFmtId="0" fontId="67" fillId="22" borderId="0" xfId="0" applyFont="1" applyFill="1" applyAlignment="1"/>
    <xf numFmtId="14" fontId="2" fillId="22" borderId="0" xfId="0" applyNumberFormat="1" applyFont="1" applyFill="1" applyAlignment="1"/>
    <xf numFmtId="0" fontId="2" fillId="22" borderId="0" xfId="0" applyFont="1" applyFill="1" applyAlignment="1"/>
    <xf numFmtId="0" fontId="2" fillId="23" borderId="0" xfId="0" applyFont="1" applyFill="1"/>
    <xf numFmtId="168" fontId="2" fillId="23" borderId="0" xfId="0" applyNumberFormat="1" applyFont="1" applyFill="1" applyAlignment="1"/>
    <xf numFmtId="0" fontId="2" fillId="23" borderId="0" xfId="0" applyFont="1" applyFill="1" applyAlignment="1"/>
    <xf numFmtId="0" fontId="68" fillId="23" borderId="0" xfId="0" applyFont="1" applyFill="1" applyAlignment="1"/>
    <xf numFmtId="14" fontId="2" fillId="23" borderId="0" xfId="0" applyNumberFormat="1" applyFont="1" applyFill="1" applyAlignment="1"/>
    <xf numFmtId="0" fontId="2" fillId="23" borderId="0" xfId="0" applyFont="1" applyFill="1" applyAlignment="1"/>
    <xf numFmtId="0" fontId="2" fillId="23" borderId="0" xfId="0" applyFont="1" applyFill="1" applyAlignment="1"/>
    <xf numFmtId="0" fontId="2" fillId="5" borderId="0" xfId="0" applyFont="1" applyFill="1" applyAlignment="1"/>
    <xf numFmtId="0" fontId="2" fillId="23" borderId="0" xfId="0" quotePrefix="1" applyFont="1" applyFill="1" applyAlignment="1"/>
    <xf numFmtId="0" fontId="69" fillId="23" borderId="0" xfId="0" applyFont="1" applyFill="1" applyAlignment="1"/>
    <xf numFmtId="0" fontId="70" fillId="0" borderId="0" xfId="0" applyFont="1" applyAlignment="1">
      <alignment horizontal="right"/>
    </xf>
    <xf numFmtId="0" fontId="4" fillId="7" borderId="0" xfId="0" applyFont="1" applyFill="1" applyAlignment="1"/>
    <xf numFmtId="165" fontId="2" fillId="0" borderId="0" xfId="0" applyNumberFormat="1" applyFont="1" applyAlignment="1"/>
    <xf numFmtId="0" fontId="4" fillId="0" borderId="0" xfId="0" applyFont="1" applyAlignment="1"/>
    <xf numFmtId="0" fontId="2" fillId="15" borderId="0" xfId="0" applyFont="1" applyFill="1" applyAlignment="1"/>
    <xf numFmtId="0" fontId="71" fillId="0" borderId="0" xfId="0" applyFont="1" applyAlignment="1"/>
    <xf numFmtId="0" fontId="72" fillId="0" borderId="0" xfId="0" applyFont="1" applyAlignment="1"/>
    <xf numFmtId="168" fontId="70" fillId="23" borderId="0" xfId="0" applyNumberFormat="1" applyFont="1" applyFill="1" applyAlignment="1"/>
    <xf numFmtId="0" fontId="70" fillId="23" borderId="0" xfId="0" applyFont="1" applyFill="1" applyAlignment="1"/>
    <xf numFmtId="0" fontId="70" fillId="23" borderId="0" xfId="0" applyFont="1" applyFill="1"/>
    <xf numFmtId="14" fontId="70" fillId="23" borderId="0" xfId="0" applyNumberFormat="1" applyFont="1" applyFill="1" applyAlignment="1"/>
    <xf numFmtId="0" fontId="73" fillId="0" borderId="0" xfId="0" applyFont="1" applyAlignment="1"/>
    <xf numFmtId="0" fontId="6" fillId="0" borderId="0" xfId="0" applyFont="1" applyAlignment="1"/>
    <xf numFmtId="0" fontId="0" fillId="0" borderId="0" xfId="0" applyFont="1" applyAlignment="1"/>
    <xf numFmtId="164" fontId="2" fillId="0" borderId="0" xfId="0" applyNumberFormat="1" applyFont="1" applyAlignment="1">
      <alignment horizontal="center"/>
    </xf>
    <xf numFmtId="0" fontId="2" fillId="0" borderId="0" xfId="0" applyFont="1" applyAlignment="1"/>
    <xf numFmtId="0" fontId="36" fillId="16" borderId="0" xfId="0" applyFont="1" applyFill="1" applyAlignment="1">
      <alignment horizontal="center"/>
    </xf>
    <xf numFmtId="0" fontId="36" fillId="19" borderId="0" xfId="0" applyFont="1" applyFill="1" applyAlignment="1">
      <alignment horizontal="center"/>
    </xf>
    <xf numFmtId="0" fontId="36" fillId="20" borderId="0" xfId="0" applyFont="1" applyFill="1" applyAlignment="1">
      <alignment horizontal="center"/>
    </xf>
    <xf numFmtId="0" fontId="45" fillId="0" borderId="0" xfId="0" applyFont="1" applyAlignment="1">
      <alignment horizontal="left"/>
    </xf>
  </cellXfs>
  <cellStyles count="1">
    <cellStyle name="Normal" xfId="0" builtinId="0"/>
  </cellStyles>
  <dxfs count="6">
    <dxf>
      <fill>
        <patternFill patternType="solid">
          <fgColor rgb="FFEA9999"/>
          <bgColor rgb="FFEA9999"/>
        </patternFill>
      </fill>
    </dxf>
    <dxf>
      <fill>
        <patternFill patternType="solid">
          <fgColor rgb="FFB7E1CD"/>
          <bgColor rgb="FFB7E1CD"/>
        </patternFill>
      </fill>
    </dxf>
    <dxf>
      <fill>
        <patternFill patternType="solid">
          <fgColor rgb="FFFF6700"/>
          <bgColor rgb="FFFF6700"/>
        </patternFill>
      </fill>
    </dxf>
    <dxf>
      <fill>
        <patternFill patternType="solid">
          <fgColor rgb="FF93C47D"/>
          <bgColor rgb="FF93C47D"/>
        </patternFill>
      </fill>
    </dxf>
    <dxf>
      <fill>
        <patternFill patternType="solid">
          <fgColor rgb="FFFFD966"/>
          <bgColor rgb="FFFFD966"/>
        </patternFill>
      </fill>
    </dxf>
    <dxf>
      <font>
        <b/>
        <color rgb="FFFFFFFF"/>
      </font>
      <fill>
        <patternFill patternType="solid">
          <fgColor rgb="FFFF0000"/>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757575"/>
                </a:solidFill>
                <a:latin typeface="+mn-lt"/>
              </a:defRPr>
            </a:pPr>
            <a:r>
              <a:t>CoVID-19 - India [Total Count]</a:t>
            </a:r>
          </a:p>
        </c:rich>
      </c:tx>
      <c:overlay val="0"/>
    </c:title>
    <c:autoTitleDeleted val="0"/>
    <c:plotArea>
      <c:layout/>
      <c:barChart>
        <c:barDir val="bar"/>
        <c:grouping val="stacked"/>
        <c:varyColors val="1"/>
        <c:ser>
          <c:idx val="0"/>
          <c:order val="0"/>
          <c:tx>
            <c:strRef>
              <c:f>Statewise!$C$1</c:f>
              <c:strCache>
                <c:ptCount val="1"/>
                <c:pt idx="0">
                  <c:v>Recovered</c:v>
                </c:pt>
              </c:strCache>
            </c:strRef>
          </c:tx>
          <c:spPr>
            <a:solidFill>
              <a:schemeClr val="accent4"/>
            </a:solidFill>
          </c:spPr>
          <c:invertIfNegative val="1"/>
          <c:cat>
            <c:strRef>
              <c:f>Statewise!$A$2:$A$39</c:f>
              <c:strCache>
                <c:ptCount val="38"/>
                <c:pt idx="0">
                  <c:v>Total</c:v>
                </c:pt>
                <c:pt idx="1">
                  <c:v>Maharashtra</c:v>
                </c:pt>
                <c:pt idx="2">
                  <c:v>Tamil Nadu</c:v>
                </c:pt>
                <c:pt idx="3">
                  <c:v>Delhi</c:v>
                </c:pt>
                <c:pt idx="4">
                  <c:v>Kerala</c:v>
                </c:pt>
                <c:pt idx="5">
                  <c:v>Telangana</c:v>
                </c:pt>
                <c:pt idx="6">
                  <c:v>Uttar Pradesh</c:v>
                </c:pt>
                <c:pt idx="7">
                  <c:v>Rajasthan</c:v>
                </c:pt>
                <c:pt idx="8">
                  <c:v>Andhra Pradesh</c:v>
                </c:pt>
                <c:pt idx="9">
                  <c:v>Madhya Pradesh</c:v>
                </c:pt>
                <c:pt idx="10">
                  <c:v>Karnataka</c:v>
                </c:pt>
                <c:pt idx="11">
                  <c:v>Gujarat</c:v>
                </c:pt>
                <c:pt idx="12">
                  <c:v>Jammu and Kashmir</c:v>
                </c:pt>
                <c:pt idx="13">
                  <c:v>Haryana</c:v>
                </c:pt>
                <c:pt idx="14">
                  <c:v>Punjab</c:v>
                </c:pt>
                <c:pt idx="15">
                  <c:v>West Bengal</c:v>
                </c:pt>
                <c:pt idx="16">
                  <c:v>Bihar</c:v>
                </c:pt>
                <c:pt idx="17">
                  <c:v>Assam</c:v>
                </c:pt>
                <c:pt idx="18">
                  <c:v>Uttarakhand</c:v>
                </c:pt>
                <c:pt idx="19">
                  <c:v>Odisha</c:v>
                </c:pt>
                <c:pt idx="20">
                  <c:v>Chandigarh</c:v>
                </c:pt>
                <c:pt idx="21">
                  <c:v>Ladakh</c:v>
                </c:pt>
                <c:pt idx="22">
                  <c:v>Andaman and Nicobar Islands</c:v>
                </c:pt>
                <c:pt idx="23">
                  <c:v>Chhattisgarh</c:v>
                </c:pt>
                <c:pt idx="24">
                  <c:v>Goa</c:v>
                </c:pt>
                <c:pt idx="25">
                  <c:v>Himachal Pradesh</c:v>
                </c:pt>
                <c:pt idx="26">
                  <c:v>Puducherry</c:v>
                </c:pt>
                <c:pt idx="27">
                  <c:v>Jharkhand</c:v>
                </c:pt>
                <c:pt idx="28">
                  <c:v>Manipur</c:v>
                </c:pt>
                <c:pt idx="29">
                  <c:v>Mizoram</c:v>
                </c:pt>
                <c:pt idx="30">
                  <c:v>Arunachal Pradesh</c:v>
                </c:pt>
                <c:pt idx="31">
                  <c:v>Dadra and Nagar Haveli</c:v>
                </c:pt>
                <c:pt idx="32">
                  <c:v>Daman and Diu</c:v>
                </c:pt>
                <c:pt idx="33">
                  <c:v>Lakshadweep</c:v>
                </c:pt>
                <c:pt idx="34">
                  <c:v>Meghalaya</c:v>
                </c:pt>
                <c:pt idx="35">
                  <c:v>Nagaland</c:v>
                </c:pt>
                <c:pt idx="36">
                  <c:v>Sikkim</c:v>
                </c:pt>
                <c:pt idx="37">
                  <c:v>Tripura</c:v>
                </c:pt>
              </c:strCache>
            </c:strRef>
          </c:cat>
          <c:val>
            <c:numRef>
              <c:f>Statewise!$C$2:$C$38</c:f>
              <c:numCache>
                <c:formatCode>0</c:formatCode>
                <c:ptCount val="37"/>
                <c:pt idx="0">
                  <c:v>386</c:v>
                </c:pt>
                <c:pt idx="1">
                  <c:v>70</c:v>
                </c:pt>
                <c:pt idx="2">
                  <c:v>13</c:v>
                </c:pt>
                <c:pt idx="3">
                  <c:v>16</c:v>
                </c:pt>
                <c:pt idx="4">
                  <c:v>59</c:v>
                </c:pt>
                <c:pt idx="5">
                  <c:v>33</c:v>
                </c:pt>
                <c:pt idx="6">
                  <c:v>21</c:v>
                </c:pt>
                <c:pt idx="7">
                  <c:v>25</c:v>
                </c:pt>
                <c:pt idx="8">
                  <c:v>5</c:v>
                </c:pt>
                <c:pt idx="9">
                  <c:v>11</c:v>
                </c:pt>
                <c:pt idx="10">
                  <c:v>20</c:v>
                </c:pt>
                <c:pt idx="11">
                  <c:v>23</c:v>
                </c:pt>
                <c:pt idx="12">
                  <c:v>4</c:v>
                </c:pt>
                <c:pt idx="13">
                  <c:v>29</c:v>
                </c:pt>
                <c:pt idx="14">
                  <c:v>4</c:v>
                </c:pt>
                <c:pt idx="15">
                  <c:v>13</c:v>
                </c:pt>
                <c:pt idx="16">
                  <c:v>9</c:v>
                </c:pt>
                <c:pt idx="17">
                  <c:v>0</c:v>
                </c:pt>
                <c:pt idx="18">
                  <c:v>4</c:v>
                </c:pt>
                <c:pt idx="19">
                  <c:v>2</c:v>
                </c:pt>
                <c:pt idx="20">
                  <c:v>5</c:v>
                </c:pt>
                <c:pt idx="21">
                  <c:v>10</c:v>
                </c:pt>
                <c:pt idx="22">
                  <c:v>0</c:v>
                </c:pt>
                <c:pt idx="23">
                  <c:v>8</c:v>
                </c:pt>
                <c:pt idx="24">
                  <c:v>0</c:v>
                </c:pt>
                <c:pt idx="25">
                  <c:v>1</c:v>
                </c:pt>
                <c:pt idx="26">
                  <c:v>0</c:v>
                </c:pt>
                <c:pt idx="27">
                  <c:v>0</c:v>
                </c:pt>
                <c:pt idx="28">
                  <c:v>1</c:v>
                </c:pt>
                <c:pt idx="29">
                  <c:v>0</c:v>
                </c:pt>
                <c:pt idx="30">
                  <c:v>0</c:v>
                </c:pt>
                <c:pt idx="31">
                  <c:v>0</c:v>
                </c:pt>
                <c:pt idx="32">
                  <c:v>0</c:v>
                </c:pt>
                <c:pt idx="33">
                  <c:v>0</c:v>
                </c:pt>
                <c:pt idx="34">
                  <c:v>0</c:v>
                </c:pt>
                <c:pt idx="35">
                  <c:v>0</c:v>
                </c:pt>
                <c:pt idx="36">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9766-42C3-BFD1-B39EA086E6A3}"/>
            </c:ext>
          </c:extLst>
        </c:ser>
        <c:ser>
          <c:idx val="1"/>
          <c:order val="1"/>
          <c:tx>
            <c:strRef>
              <c:f>Statewise!$D$1</c:f>
              <c:strCache>
                <c:ptCount val="1"/>
                <c:pt idx="0">
                  <c:v>Deaths</c:v>
                </c:pt>
              </c:strCache>
            </c:strRef>
          </c:tx>
          <c:spPr>
            <a:solidFill>
              <a:schemeClr val="accent2"/>
            </a:solidFill>
          </c:spPr>
          <c:invertIfNegative val="1"/>
          <c:cat>
            <c:strRef>
              <c:f>Statewise!$A$2:$A$39</c:f>
              <c:strCache>
                <c:ptCount val="38"/>
                <c:pt idx="0">
                  <c:v>Total</c:v>
                </c:pt>
                <c:pt idx="1">
                  <c:v>Maharashtra</c:v>
                </c:pt>
                <c:pt idx="2">
                  <c:v>Tamil Nadu</c:v>
                </c:pt>
                <c:pt idx="3">
                  <c:v>Delhi</c:v>
                </c:pt>
                <c:pt idx="4">
                  <c:v>Kerala</c:v>
                </c:pt>
                <c:pt idx="5">
                  <c:v>Telangana</c:v>
                </c:pt>
                <c:pt idx="6">
                  <c:v>Uttar Pradesh</c:v>
                </c:pt>
                <c:pt idx="7">
                  <c:v>Rajasthan</c:v>
                </c:pt>
                <c:pt idx="8">
                  <c:v>Andhra Pradesh</c:v>
                </c:pt>
                <c:pt idx="9">
                  <c:v>Madhya Pradesh</c:v>
                </c:pt>
                <c:pt idx="10">
                  <c:v>Karnataka</c:v>
                </c:pt>
                <c:pt idx="11">
                  <c:v>Gujarat</c:v>
                </c:pt>
                <c:pt idx="12">
                  <c:v>Jammu and Kashmir</c:v>
                </c:pt>
                <c:pt idx="13">
                  <c:v>Haryana</c:v>
                </c:pt>
                <c:pt idx="14">
                  <c:v>Punjab</c:v>
                </c:pt>
                <c:pt idx="15">
                  <c:v>West Bengal</c:v>
                </c:pt>
                <c:pt idx="16">
                  <c:v>Bihar</c:v>
                </c:pt>
                <c:pt idx="17">
                  <c:v>Assam</c:v>
                </c:pt>
                <c:pt idx="18">
                  <c:v>Uttarakhand</c:v>
                </c:pt>
                <c:pt idx="19">
                  <c:v>Odisha</c:v>
                </c:pt>
                <c:pt idx="20">
                  <c:v>Chandigarh</c:v>
                </c:pt>
                <c:pt idx="21">
                  <c:v>Ladakh</c:v>
                </c:pt>
                <c:pt idx="22">
                  <c:v>Andaman and Nicobar Islands</c:v>
                </c:pt>
                <c:pt idx="23">
                  <c:v>Chhattisgarh</c:v>
                </c:pt>
                <c:pt idx="24">
                  <c:v>Goa</c:v>
                </c:pt>
                <c:pt idx="25">
                  <c:v>Himachal Pradesh</c:v>
                </c:pt>
                <c:pt idx="26">
                  <c:v>Puducherry</c:v>
                </c:pt>
                <c:pt idx="27">
                  <c:v>Jharkhand</c:v>
                </c:pt>
                <c:pt idx="28">
                  <c:v>Manipur</c:v>
                </c:pt>
                <c:pt idx="29">
                  <c:v>Mizoram</c:v>
                </c:pt>
                <c:pt idx="30">
                  <c:v>Arunachal Pradesh</c:v>
                </c:pt>
                <c:pt idx="31">
                  <c:v>Dadra and Nagar Haveli</c:v>
                </c:pt>
                <c:pt idx="32">
                  <c:v>Daman and Diu</c:v>
                </c:pt>
                <c:pt idx="33">
                  <c:v>Lakshadweep</c:v>
                </c:pt>
                <c:pt idx="34">
                  <c:v>Meghalaya</c:v>
                </c:pt>
                <c:pt idx="35">
                  <c:v>Nagaland</c:v>
                </c:pt>
                <c:pt idx="36">
                  <c:v>Sikkim</c:v>
                </c:pt>
                <c:pt idx="37">
                  <c:v>Tripura</c:v>
                </c:pt>
              </c:strCache>
            </c:strRef>
          </c:cat>
          <c:val>
            <c:numRef>
              <c:f>Statewise!$D$2:$D$38</c:f>
              <c:numCache>
                <c:formatCode>0</c:formatCode>
                <c:ptCount val="37"/>
                <c:pt idx="0">
                  <c:v>137</c:v>
                </c:pt>
                <c:pt idx="1">
                  <c:v>52</c:v>
                </c:pt>
                <c:pt idx="2">
                  <c:v>5</c:v>
                </c:pt>
                <c:pt idx="3">
                  <c:v>7</c:v>
                </c:pt>
                <c:pt idx="4">
                  <c:v>2</c:v>
                </c:pt>
                <c:pt idx="5">
                  <c:v>11</c:v>
                </c:pt>
                <c:pt idx="6">
                  <c:v>3</c:v>
                </c:pt>
                <c:pt idx="7">
                  <c:v>2</c:v>
                </c:pt>
                <c:pt idx="8">
                  <c:v>3</c:v>
                </c:pt>
                <c:pt idx="9">
                  <c:v>18</c:v>
                </c:pt>
                <c:pt idx="10">
                  <c:v>4</c:v>
                </c:pt>
                <c:pt idx="11">
                  <c:v>12</c:v>
                </c:pt>
                <c:pt idx="12">
                  <c:v>2</c:v>
                </c:pt>
                <c:pt idx="13">
                  <c:v>2</c:v>
                </c:pt>
                <c:pt idx="14">
                  <c:v>7</c:v>
                </c:pt>
                <c:pt idx="15">
                  <c:v>3</c:v>
                </c:pt>
                <c:pt idx="16">
                  <c:v>1</c:v>
                </c:pt>
                <c:pt idx="17">
                  <c:v>0</c:v>
                </c:pt>
                <c:pt idx="18">
                  <c:v>0</c:v>
                </c:pt>
                <c:pt idx="19">
                  <c:v>1</c:v>
                </c:pt>
                <c:pt idx="20">
                  <c:v>0</c:v>
                </c:pt>
                <c:pt idx="21">
                  <c:v>0</c:v>
                </c:pt>
                <c:pt idx="22">
                  <c:v>0</c:v>
                </c:pt>
                <c:pt idx="23">
                  <c:v>0</c:v>
                </c:pt>
                <c:pt idx="24">
                  <c:v>0</c:v>
                </c:pt>
                <c:pt idx="25">
                  <c:v>2</c:v>
                </c:pt>
                <c:pt idx="26">
                  <c:v>0</c:v>
                </c:pt>
                <c:pt idx="27">
                  <c:v>0</c:v>
                </c:pt>
                <c:pt idx="28">
                  <c:v>0</c:v>
                </c:pt>
                <c:pt idx="29">
                  <c:v>0</c:v>
                </c:pt>
                <c:pt idx="30">
                  <c:v>0</c:v>
                </c:pt>
                <c:pt idx="31">
                  <c:v>0</c:v>
                </c:pt>
                <c:pt idx="32">
                  <c:v>0</c:v>
                </c:pt>
                <c:pt idx="33">
                  <c:v>0</c:v>
                </c:pt>
                <c:pt idx="34">
                  <c:v>0</c:v>
                </c:pt>
                <c:pt idx="35">
                  <c:v>0</c:v>
                </c:pt>
                <c:pt idx="36">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9766-42C3-BFD1-B39EA086E6A3}"/>
            </c:ext>
          </c:extLst>
        </c:ser>
        <c:ser>
          <c:idx val="2"/>
          <c:order val="2"/>
          <c:tx>
            <c:strRef>
              <c:f>Statewise!$E$1</c:f>
              <c:strCache>
                <c:ptCount val="1"/>
                <c:pt idx="0">
                  <c:v>Active</c:v>
                </c:pt>
              </c:strCache>
            </c:strRef>
          </c:tx>
          <c:spPr>
            <a:solidFill>
              <a:schemeClr val="accent3"/>
            </a:solidFill>
          </c:spPr>
          <c:invertIfNegative val="1"/>
          <c:cat>
            <c:strRef>
              <c:f>Statewise!$A$2:$A$39</c:f>
              <c:strCache>
                <c:ptCount val="38"/>
                <c:pt idx="0">
                  <c:v>Total</c:v>
                </c:pt>
                <c:pt idx="1">
                  <c:v>Maharashtra</c:v>
                </c:pt>
                <c:pt idx="2">
                  <c:v>Tamil Nadu</c:v>
                </c:pt>
                <c:pt idx="3">
                  <c:v>Delhi</c:v>
                </c:pt>
                <c:pt idx="4">
                  <c:v>Kerala</c:v>
                </c:pt>
                <c:pt idx="5">
                  <c:v>Telangana</c:v>
                </c:pt>
                <c:pt idx="6">
                  <c:v>Uttar Pradesh</c:v>
                </c:pt>
                <c:pt idx="7">
                  <c:v>Rajasthan</c:v>
                </c:pt>
                <c:pt idx="8">
                  <c:v>Andhra Pradesh</c:v>
                </c:pt>
                <c:pt idx="9">
                  <c:v>Madhya Pradesh</c:v>
                </c:pt>
                <c:pt idx="10">
                  <c:v>Karnataka</c:v>
                </c:pt>
                <c:pt idx="11">
                  <c:v>Gujarat</c:v>
                </c:pt>
                <c:pt idx="12">
                  <c:v>Jammu and Kashmir</c:v>
                </c:pt>
                <c:pt idx="13">
                  <c:v>Haryana</c:v>
                </c:pt>
                <c:pt idx="14">
                  <c:v>Punjab</c:v>
                </c:pt>
                <c:pt idx="15">
                  <c:v>West Bengal</c:v>
                </c:pt>
                <c:pt idx="16">
                  <c:v>Bihar</c:v>
                </c:pt>
                <c:pt idx="17">
                  <c:v>Assam</c:v>
                </c:pt>
                <c:pt idx="18">
                  <c:v>Uttarakhand</c:v>
                </c:pt>
                <c:pt idx="19">
                  <c:v>Odisha</c:v>
                </c:pt>
                <c:pt idx="20">
                  <c:v>Chandigarh</c:v>
                </c:pt>
                <c:pt idx="21">
                  <c:v>Ladakh</c:v>
                </c:pt>
                <c:pt idx="22">
                  <c:v>Andaman and Nicobar Islands</c:v>
                </c:pt>
                <c:pt idx="23">
                  <c:v>Chhattisgarh</c:v>
                </c:pt>
                <c:pt idx="24">
                  <c:v>Goa</c:v>
                </c:pt>
                <c:pt idx="25">
                  <c:v>Himachal Pradesh</c:v>
                </c:pt>
                <c:pt idx="26">
                  <c:v>Puducherry</c:v>
                </c:pt>
                <c:pt idx="27">
                  <c:v>Jharkhand</c:v>
                </c:pt>
                <c:pt idx="28">
                  <c:v>Manipur</c:v>
                </c:pt>
                <c:pt idx="29">
                  <c:v>Mizoram</c:v>
                </c:pt>
                <c:pt idx="30">
                  <c:v>Arunachal Pradesh</c:v>
                </c:pt>
                <c:pt idx="31">
                  <c:v>Dadra and Nagar Haveli</c:v>
                </c:pt>
                <c:pt idx="32">
                  <c:v>Daman and Diu</c:v>
                </c:pt>
                <c:pt idx="33">
                  <c:v>Lakshadweep</c:v>
                </c:pt>
                <c:pt idx="34">
                  <c:v>Meghalaya</c:v>
                </c:pt>
                <c:pt idx="35">
                  <c:v>Nagaland</c:v>
                </c:pt>
                <c:pt idx="36">
                  <c:v>Sikkim</c:v>
                </c:pt>
                <c:pt idx="37">
                  <c:v>Tripura</c:v>
                </c:pt>
              </c:strCache>
            </c:strRef>
          </c:cat>
          <c:val>
            <c:numRef>
              <c:f>Statewise!$E$2:$E$38</c:f>
              <c:numCache>
                <c:formatCode>0</c:formatCode>
                <c:ptCount val="37"/>
                <c:pt idx="0">
                  <c:v>4394</c:v>
                </c:pt>
                <c:pt idx="1">
                  <c:v>769</c:v>
                </c:pt>
                <c:pt idx="2">
                  <c:v>603</c:v>
                </c:pt>
                <c:pt idx="3">
                  <c:v>502</c:v>
                </c:pt>
                <c:pt idx="4">
                  <c:v>266</c:v>
                </c:pt>
                <c:pt idx="5">
                  <c:v>320</c:v>
                </c:pt>
                <c:pt idx="6">
                  <c:v>281</c:v>
                </c:pt>
                <c:pt idx="7">
                  <c:v>298</c:v>
                </c:pt>
                <c:pt idx="8">
                  <c:v>296</c:v>
                </c:pt>
                <c:pt idx="9">
                  <c:v>239</c:v>
                </c:pt>
                <c:pt idx="10">
                  <c:v>151</c:v>
                </c:pt>
                <c:pt idx="11">
                  <c:v>130</c:v>
                </c:pt>
                <c:pt idx="12">
                  <c:v>103</c:v>
                </c:pt>
                <c:pt idx="13">
                  <c:v>102</c:v>
                </c:pt>
                <c:pt idx="14">
                  <c:v>79</c:v>
                </c:pt>
                <c:pt idx="15">
                  <c:v>75</c:v>
                </c:pt>
                <c:pt idx="16">
                  <c:v>22</c:v>
                </c:pt>
                <c:pt idx="17">
                  <c:v>27</c:v>
                </c:pt>
                <c:pt idx="18">
                  <c:v>27</c:v>
                </c:pt>
                <c:pt idx="19">
                  <c:v>39</c:v>
                </c:pt>
                <c:pt idx="20">
                  <c:v>13</c:v>
                </c:pt>
                <c:pt idx="21">
                  <c:v>4</c:v>
                </c:pt>
                <c:pt idx="22">
                  <c:v>10</c:v>
                </c:pt>
                <c:pt idx="23">
                  <c:v>2</c:v>
                </c:pt>
                <c:pt idx="24">
                  <c:v>7</c:v>
                </c:pt>
                <c:pt idx="25">
                  <c:v>15</c:v>
                </c:pt>
                <c:pt idx="26">
                  <c:v>5</c:v>
                </c:pt>
                <c:pt idx="27">
                  <c:v>4</c:v>
                </c:pt>
                <c:pt idx="28">
                  <c:v>1</c:v>
                </c:pt>
                <c:pt idx="29">
                  <c:v>1</c:v>
                </c:pt>
                <c:pt idx="30">
                  <c:v>1</c:v>
                </c:pt>
                <c:pt idx="31">
                  <c:v>1</c:v>
                </c:pt>
                <c:pt idx="32">
                  <c:v>0</c:v>
                </c:pt>
                <c:pt idx="33">
                  <c:v>0</c:v>
                </c:pt>
                <c:pt idx="34">
                  <c:v>0</c:v>
                </c:pt>
                <c:pt idx="35">
                  <c:v>0</c:v>
                </c:pt>
                <c:pt idx="36">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2-9766-42C3-BFD1-B39EA086E6A3}"/>
            </c:ext>
          </c:extLst>
        </c:ser>
        <c:dLbls>
          <c:showLegendKey val="0"/>
          <c:showVal val="0"/>
          <c:showCatName val="0"/>
          <c:showSerName val="0"/>
          <c:showPercent val="0"/>
          <c:showBubbleSize val="0"/>
        </c:dLbls>
        <c:gapWidth val="150"/>
        <c:overlap val="100"/>
        <c:axId val="1863661532"/>
        <c:axId val="137176546"/>
      </c:barChart>
      <c:catAx>
        <c:axId val="1863661532"/>
        <c:scaling>
          <c:orientation val="maxMin"/>
        </c:scaling>
        <c:delete val="0"/>
        <c:axPos val="l"/>
        <c:title>
          <c:tx>
            <c:rich>
              <a:bodyPr/>
              <a:lstStyle/>
              <a:p>
                <a:pPr lvl="0">
                  <a:defRPr b="0">
                    <a:solidFill>
                      <a:srgbClr val="000000"/>
                    </a:solidFill>
                    <a:latin typeface="+mn-lt"/>
                  </a:defRPr>
                </a:pPr>
                <a:r>
                  <a:t>State</a:t>
                </a:r>
              </a:p>
            </c:rich>
          </c:tx>
          <c:overlay val="0"/>
        </c:title>
        <c:numFmt formatCode="General" sourceLinked="1"/>
        <c:majorTickMark val="cross"/>
        <c:minorTickMark val="cross"/>
        <c:tickLblPos val="nextTo"/>
        <c:txPr>
          <a:bodyPr/>
          <a:lstStyle/>
          <a:p>
            <a:pPr lvl="0">
              <a:defRPr b="0">
                <a:solidFill>
                  <a:srgbClr val="000000"/>
                </a:solidFill>
                <a:latin typeface="+mn-lt"/>
              </a:defRPr>
            </a:pPr>
            <a:endParaRPr lang="en-US"/>
          </a:p>
        </c:txPr>
        <c:crossAx val="137176546"/>
        <c:crosses val="autoZero"/>
        <c:auto val="1"/>
        <c:lblAlgn val="ctr"/>
        <c:lblOffset val="100"/>
        <c:noMultiLvlLbl val="1"/>
      </c:catAx>
      <c:valAx>
        <c:axId val="13717654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t>Count</a:t>
                </a:r>
              </a:p>
            </c:rich>
          </c:tx>
          <c:overlay val="0"/>
        </c:title>
        <c:numFmt formatCode="0" sourceLinked="1"/>
        <c:majorTickMark val="cross"/>
        <c:minorTickMark val="cross"/>
        <c:tickLblPos val="nextTo"/>
        <c:spPr>
          <a:ln w="47625">
            <a:noFill/>
          </a:ln>
        </c:spPr>
        <c:txPr>
          <a:bodyPr/>
          <a:lstStyle/>
          <a:p>
            <a:pPr lvl="0">
              <a:defRPr b="0">
                <a:solidFill>
                  <a:srgbClr val="000000"/>
                </a:solidFill>
                <a:latin typeface="+mn-lt"/>
              </a:defRPr>
            </a:pPr>
            <a:endParaRPr lang="en-US"/>
          </a:p>
        </c:txPr>
        <c:crossAx val="1863661532"/>
        <c:crosses val="max"/>
        <c:crossBetween val="between"/>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1">
                <a:solidFill>
                  <a:srgbClr val="434343"/>
                </a:solidFill>
                <a:latin typeface="sans-serif"/>
              </a:defRPr>
            </a:pPr>
            <a:r>
              <a:t>CoVID-19 India : Daily Trend</a:t>
            </a:r>
          </a:p>
        </c:rich>
      </c:tx>
      <c:overlay val="0"/>
    </c:title>
    <c:autoTitleDeleted val="0"/>
    <c:plotArea>
      <c:layout/>
      <c:lineChart>
        <c:grouping val="standard"/>
        <c:varyColors val="1"/>
        <c:ser>
          <c:idx val="0"/>
          <c:order val="0"/>
          <c:tx>
            <c:strRef>
              <c:f>Cases_Time_Series!$B$1</c:f>
              <c:strCache>
                <c:ptCount val="1"/>
                <c:pt idx="0">
                  <c:v>Daily Confirmed</c:v>
                </c:pt>
              </c:strCache>
            </c:strRef>
          </c:tx>
          <c:marker>
            <c:symbol val="circle"/>
            <c:size val="2"/>
            <c:spPr>
              <a:solidFill>
                <a:srgbClr val="980000"/>
              </a:solidFill>
              <a:ln cmpd="sng">
                <a:solidFill>
                  <a:srgbClr val="980000"/>
                </a:solidFill>
              </a:ln>
            </c:spPr>
          </c:marker>
          <c:cat>
            <c:numRef>
              <c:f>Cases_Time_Series!$A$2:$A$69</c:f>
              <c:numCache>
                <c:formatCode>dd" "mmmm" "</c:formatCode>
                <c:ptCount val="68"/>
                <c:pt idx="0">
                  <c:v>43860</c:v>
                </c:pt>
                <c:pt idx="1">
                  <c:v>43861</c:v>
                </c:pt>
                <c:pt idx="2">
                  <c:v>43862</c:v>
                </c:pt>
                <c:pt idx="3">
                  <c:v>43863</c:v>
                </c:pt>
                <c:pt idx="4">
                  <c:v>43864</c:v>
                </c:pt>
                <c:pt idx="5">
                  <c:v>43865</c:v>
                </c:pt>
                <c:pt idx="6">
                  <c:v>43866</c:v>
                </c:pt>
                <c:pt idx="7">
                  <c:v>43867</c:v>
                </c:pt>
                <c:pt idx="8">
                  <c:v>43868</c:v>
                </c:pt>
                <c:pt idx="9">
                  <c:v>43869</c:v>
                </c:pt>
                <c:pt idx="10">
                  <c:v>43870</c:v>
                </c:pt>
                <c:pt idx="11">
                  <c:v>43871</c:v>
                </c:pt>
                <c:pt idx="12">
                  <c:v>43872</c:v>
                </c:pt>
                <c:pt idx="13">
                  <c:v>43873</c:v>
                </c:pt>
                <c:pt idx="14">
                  <c:v>43874</c:v>
                </c:pt>
                <c:pt idx="15">
                  <c:v>43875</c:v>
                </c:pt>
                <c:pt idx="16">
                  <c:v>43876</c:v>
                </c:pt>
                <c:pt idx="17">
                  <c:v>43877</c:v>
                </c:pt>
                <c:pt idx="18">
                  <c:v>43878</c:v>
                </c:pt>
                <c:pt idx="19">
                  <c:v>43879</c:v>
                </c:pt>
                <c:pt idx="20">
                  <c:v>43880</c:v>
                </c:pt>
                <c:pt idx="21">
                  <c:v>43881</c:v>
                </c:pt>
                <c:pt idx="22">
                  <c:v>43882</c:v>
                </c:pt>
                <c:pt idx="23">
                  <c:v>43883</c:v>
                </c:pt>
                <c:pt idx="24">
                  <c:v>43884</c:v>
                </c:pt>
                <c:pt idx="25">
                  <c:v>43885</c:v>
                </c:pt>
                <c:pt idx="26">
                  <c:v>43886</c:v>
                </c:pt>
                <c:pt idx="27">
                  <c:v>43887</c:v>
                </c:pt>
                <c:pt idx="28">
                  <c:v>43888</c:v>
                </c:pt>
                <c:pt idx="29">
                  <c:v>43889</c:v>
                </c:pt>
                <c:pt idx="30">
                  <c:v>43890</c:v>
                </c:pt>
                <c:pt idx="31">
                  <c:v>43891</c:v>
                </c:pt>
                <c:pt idx="32">
                  <c:v>43892</c:v>
                </c:pt>
                <c:pt idx="33">
                  <c:v>43893</c:v>
                </c:pt>
                <c:pt idx="34">
                  <c:v>43894</c:v>
                </c:pt>
                <c:pt idx="35">
                  <c:v>43895</c:v>
                </c:pt>
                <c:pt idx="36">
                  <c:v>43896</c:v>
                </c:pt>
                <c:pt idx="37">
                  <c:v>43897</c:v>
                </c:pt>
                <c:pt idx="38">
                  <c:v>43898</c:v>
                </c:pt>
                <c:pt idx="39">
                  <c:v>43899</c:v>
                </c:pt>
                <c:pt idx="40">
                  <c:v>43900</c:v>
                </c:pt>
                <c:pt idx="41">
                  <c:v>43901</c:v>
                </c:pt>
                <c:pt idx="42">
                  <c:v>43902</c:v>
                </c:pt>
                <c:pt idx="43">
                  <c:v>43903</c:v>
                </c:pt>
                <c:pt idx="44">
                  <c:v>43904</c:v>
                </c:pt>
                <c:pt idx="45">
                  <c:v>43905</c:v>
                </c:pt>
                <c:pt idx="46">
                  <c:v>43906</c:v>
                </c:pt>
                <c:pt idx="47">
                  <c:v>43907</c:v>
                </c:pt>
                <c:pt idx="48">
                  <c:v>43908</c:v>
                </c:pt>
                <c:pt idx="49">
                  <c:v>43909</c:v>
                </c:pt>
                <c:pt idx="50">
                  <c:v>43910</c:v>
                </c:pt>
                <c:pt idx="51">
                  <c:v>43911</c:v>
                </c:pt>
                <c:pt idx="52">
                  <c:v>43912</c:v>
                </c:pt>
                <c:pt idx="53">
                  <c:v>43913</c:v>
                </c:pt>
                <c:pt idx="54">
                  <c:v>43914</c:v>
                </c:pt>
                <c:pt idx="55">
                  <c:v>43915</c:v>
                </c:pt>
                <c:pt idx="56">
                  <c:v>43916</c:v>
                </c:pt>
                <c:pt idx="57">
                  <c:v>43917</c:v>
                </c:pt>
                <c:pt idx="58">
                  <c:v>43918</c:v>
                </c:pt>
                <c:pt idx="59">
                  <c:v>43919</c:v>
                </c:pt>
                <c:pt idx="60">
                  <c:v>43920</c:v>
                </c:pt>
                <c:pt idx="61">
                  <c:v>43921</c:v>
                </c:pt>
                <c:pt idx="62">
                  <c:v>43922</c:v>
                </c:pt>
                <c:pt idx="63">
                  <c:v>43923</c:v>
                </c:pt>
                <c:pt idx="64">
                  <c:v>43924</c:v>
                </c:pt>
                <c:pt idx="65">
                  <c:v>43925</c:v>
                </c:pt>
                <c:pt idx="66">
                  <c:v>43926</c:v>
                </c:pt>
                <c:pt idx="67">
                  <c:v>43927</c:v>
                </c:pt>
              </c:numCache>
            </c:numRef>
          </c:cat>
          <c:val>
            <c:numRef>
              <c:f>Cases_Time_Series!$B$2:$B$69</c:f>
              <c:numCache>
                <c:formatCode>General</c:formatCode>
                <c:ptCount val="68"/>
                <c:pt idx="0">
                  <c:v>1</c:v>
                </c:pt>
                <c:pt idx="1">
                  <c:v>0</c:v>
                </c:pt>
                <c:pt idx="2">
                  <c:v>0</c:v>
                </c:pt>
                <c:pt idx="3">
                  <c:v>1</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2</c:v>
                </c:pt>
                <c:pt idx="33">
                  <c:v>1</c:v>
                </c:pt>
                <c:pt idx="34">
                  <c:v>22</c:v>
                </c:pt>
                <c:pt idx="35">
                  <c:v>2</c:v>
                </c:pt>
                <c:pt idx="36">
                  <c:v>1</c:v>
                </c:pt>
                <c:pt idx="37">
                  <c:v>3</c:v>
                </c:pt>
                <c:pt idx="38">
                  <c:v>5</c:v>
                </c:pt>
                <c:pt idx="39">
                  <c:v>9</c:v>
                </c:pt>
                <c:pt idx="40">
                  <c:v>15</c:v>
                </c:pt>
                <c:pt idx="41">
                  <c:v>7</c:v>
                </c:pt>
                <c:pt idx="42">
                  <c:v>12</c:v>
                </c:pt>
                <c:pt idx="43">
                  <c:v>9</c:v>
                </c:pt>
                <c:pt idx="44">
                  <c:v>16</c:v>
                </c:pt>
                <c:pt idx="45">
                  <c:v>5</c:v>
                </c:pt>
                <c:pt idx="46">
                  <c:v>15</c:v>
                </c:pt>
                <c:pt idx="47">
                  <c:v>19</c:v>
                </c:pt>
                <c:pt idx="48">
                  <c:v>25</c:v>
                </c:pt>
                <c:pt idx="49">
                  <c:v>27</c:v>
                </c:pt>
                <c:pt idx="50">
                  <c:v>60</c:v>
                </c:pt>
                <c:pt idx="51">
                  <c:v>76</c:v>
                </c:pt>
                <c:pt idx="52">
                  <c:v>69</c:v>
                </c:pt>
                <c:pt idx="53">
                  <c:v>94</c:v>
                </c:pt>
                <c:pt idx="54">
                  <c:v>74</c:v>
                </c:pt>
                <c:pt idx="55">
                  <c:v>86</c:v>
                </c:pt>
                <c:pt idx="56">
                  <c:v>73</c:v>
                </c:pt>
                <c:pt idx="57">
                  <c:v>153</c:v>
                </c:pt>
                <c:pt idx="58">
                  <c:v>141</c:v>
                </c:pt>
                <c:pt idx="59">
                  <c:v>115</c:v>
                </c:pt>
                <c:pt idx="60">
                  <c:v>190</c:v>
                </c:pt>
                <c:pt idx="61">
                  <c:v>306</c:v>
                </c:pt>
                <c:pt idx="62">
                  <c:v>424</c:v>
                </c:pt>
                <c:pt idx="63">
                  <c:v>486</c:v>
                </c:pt>
                <c:pt idx="64">
                  <c:v>560</c:v>
                </c:pt>
                <c:pt idx="65">
                  <c:v>579</c:v>
                </c:pt>
                <c:pt idx="66">
                  <c:v>605</c:v>
                </c:pt>
                <c:pt idx="67">
                  <c:v>489</c:v>
                </c:pt>
              </c:numCache>
            </c:numRef>
          </c:val>
          <c:smooth val="1"/>
          <c:extLst>
            <c:ext xmlns:c16="http://schemas.microsoft.com/office/drawing/2014/chart" uri="{C3380CC4-5D6E-409C-BE32-E72D297353CC}">
              <c16:uniqueId val="{00000000-864D-43C5-B1D5-1AC2DE8085C9}"/>
            </c:ext>
          </c:extLst>
        </c:ser>
        <c:ser>
          <c:idx val="1"/>
          <c:order val="1"/>
          <c:tx>
            <c:strRef>
              <c:f>Cases_Time_Series!$D$1</c:f>
              <c:strCache>
                <c:ptCount val="1"/>
                <c:pt idx="0">
                  <c:v>Daily Recovered</c:v>
                </c:pt>
              </c:strCache>
            </c:strRef>
          </c:tx>
          <c:marker>
            <c:symbol val="circle"/>
            <c:size val="2"/>
            <c:spPr>
              <a:solidFill>
                <a:srgbClr val="38761D"/>
              </a:solidFill>
              <a:ln cmpd="sng">
                <a:solidFill>
                  <a:srgbClr val="38761D"/>
                </a:solidFill>
              </a:ln>
            </c:spPr>
          </c:marker>
          <c:cat>
            <c:numRef>
              <c:f>Cases_Time_Series!$A$2:$A$69</c:f>
              <c:numCache>
                <c:formatCode>dd" "mmmm" "</c:formatCode>
                <c:ptCount val="68"/>
                <c:pt idx="0">
                  <c:v>43860</c:v>
                </c:pt>
                <c:pt idx="1">
                  <c:v>43861</c:v>
                </c:pt>
                <c:pt idx="2">
                  <c:v>43862</c:v>
                </c:pt>
                <c:pt idx="3">
                  <c:v>43863</c:v>
                </c:pt>
                <c:pt idx="4">
                  <c:v>43864</c:v>
                </c:pt>
                <c:pt idx="5">
                  <c:v>43865</c:v>
                </c:pt>
                <c:pt idx="6">
                  <c:v>43866</c:v>
                </c:pt>
                <c:pt idx="7">
                  <c:v>43867</c:v>
                </c:pt>
                <c:pt idx="8">
                  <c:v>43868</c:v>
                </c:pt>
                <c:pt idx="9">
                  <c:v>43869</c:v>
                </c:pt>
                <c:pt idx="10">
                  <c:v>43870</c:v>
                </c:pt>
                <c:pt idx="11">
                  <c:v>43871</c:v>
                </c:pt>
                <c:pt idx="12">
                  <c:v>43872</c:v>
                </c:pt>
                <c:pt idx="13">
                  <c:v>43873</c:v>
                </c:pt>
                <c:pt idx="14">
                  <c:v>43874</c:v>
                </c:pt>
                <c:pt idx="15">
                  <c:v>43875</c:v>
                </c:pt>
                <c:pt idx="16">
                  <c:v>43876</c:v>
                </c:pt>
                <c:pt idx="17">
                  <c:v>43877</c:v>
                </c:pt>
                <c:pt idx="18">
                  <c:v>43878</c:v>
                </c:pt>
                <c:pt idx="19">
                  <c:v>43879</c:v>
                </c:pt>
                <c:pt idx="20">
                  <c:v>43880</c:v>
                </c:pt>
                <c:pt idx="21">
                  <c:v>43881</c:v>
                </c:pt>
                <c:pt idx="22">
                  <c:v>43882</c:v>
                </c:pt>
                <c:pt idx="23">
                  <c:v>43883</c:v>
                </c:pt>
                <c:pt idx="24">
                  <c:v>43884</c:v>
                </c:pt>
                <c:pt idx="25">
                  <c:v>43885</c:v>
                </c:pt>
                <c:pt idx="26">
                  <c:v>43886</c:v>
                </c:pt>
                <c:pt idx="27">
                  <c:v>43887</c:v>
                </c:pt>
                <c:pt idx="28">
                  <c:v>43888</c:v>
                </c:pt>
                <c:pt idx="29">
                  <c:v>43889</c:v>
                </c:pt>
                <c:pt idx="30">
                  <c:v>43890</c:v>
                </c:pt>
                <c:pt idx="31">
                  <c:v>43891</c:v>
                </c:pt>
                <c:pt idx="32">
                  <c:v>43892</c:v>
                </c:pt>
                <c:pt idx="33">
                  <c:v>43893</c:v>
                </c:pt>
                <c:pt idx="34">
                  <c:v>43894</c:v>
                </c:pt>
                <c:pt idx="35">
                  <c:v>43895</c:v>
                </c:pt>
                <c:pt idx="36">
                  <c:v>43896</c:v>
                </c:pt>
                <c:pt idx="37">
                  <c:v>43897</c:v>
                </c:pt>
                <c:pt idx="38">
                  <c:v>43898</c:v>
                </c:pt>
                <c:pt idx="39">
                  <c:v>43899</c:v>
                </c:pt>
                <c:pt idx="40">
                  <c:v>43900</c:v>
                </c:pt>
                <c:pt idx="41">
                  <c:v>43901</c:v>
                </c:pt>
                <c:pt idx="42">
                  <c:v>43902</c:v>
                </c:pt>
                <c:pt idx="43">
                  <c:v>43903</c:v>
                </c:pt>
                <c:pt idx="44">
                  <c:v>43904</c:v>
                </c:pt>
                <c:pt idx="45">
                  <c:v>43905</c:v>
                </c:pt>
                <c:pt idx="46">
                  <c:v>43906</c:v>
                </c:pt>
                <c:pt idx="47">
                  <c:v>43907</c:v>
                </c:pt>
                <c:pt idx="48">
                  <c:v>43908</c:v>
                </c:pt>
                <c:pt idx="49">
                  <c:v>43909</c:v>
                </c:pt>
                <c:pt idx="50">
                  <c:v>43910</c:v>
                </c:pt>
                <c:pt idx="51">
                  <c:v>43911</c:v>
                </c:pt>
                <c:pt idx="52">
                  <c:v>43912</c:v>
                </c:pt>
                <c:pt idx="53">
                  <c:v>43913</c:v>
                </c:pt>
                <c:pt idx="54">
                  <c:v>43914</c:v>
                </c:pt>
                <c:pt idx="55">
                  <c:v>43915</c:v>
                </c:pt>
                <c:pt idx="56">
                  <c:v>43916</c:v>
                </c:pt>
                <c:pt idx="57">
                  <c:v>43917</c:v>
                </c:pt>
                <c:pt idx="58">
                  <c:v>43918</c:v>
                </c:pt>
                <c:pt idx="59">
                  <c:v>43919</c:v>
                </c:pt>
                <c:pt idx="60">
                  <c:v>43920</c:v>
                </c:pt>
                <c:pt idx="61">
                  <c:v>43921</c:v>
                </c:pt>
                <c:pt idx="62">
                  <c:v>43922</c:v>
                </c:pt>
                <c:pt idx="63">
                  <c:v>43923</c:v>
                </c:pt>
                <c:pt idx="64">
                  <c:v>43924</c:v>
                </c:pt>
                <c:pt idx="65">
                  <c:v>43925</c:v>
                </c:pt>
                <c:pt idx="66">
                  <c:v>43926</c:v>
                </c:pt>
                <c:pt idx="67">
                  <c:v>43927</c:v>
                </c:pt>
              </c:numCache>
            </c:numRef>
          </c:cat>
          <c:val>
            <c:numRef>
              <c:f>Cases_Time_Series!$D$2:$D$69</c:f>
              <c:numCache>
                <c:formatCode>General</c:formatCode>
                <c:ptCount val="6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c:v>
                </c:pt>
                <c:pt idx="15">
                  <c:v>0</c:v>
                </c:pt>
                <c:pt idx="16">
                  <c:v>0</c:v>
                </c:pt>
                <c:pt idx="17">
                  <c:v>1</c:v>
                </c:pt>
                <c:pt idx="18">
                  <c:v>0</c:v>
                </c:pt>
                <c:pt idx="19">
                  <c:v>0</c:v>
                </c:pt>
                <c:pt idx="20">
                  <c:v>0</c:v>
                </c:pt>
                <c:pt idx="21">
                  <c:v>1</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1</c:v>
                </c:pt>
                <c:pt idx="41">
                  <c:v>0</c:v>
                </c:pt>
                <c:pt idx="42">
                  <c:v>0</c:v>
                </c:pt>
                <c:pt idx="43">
                  <c:v>6</c:v>
                </c:pt>
                <c:pt idx="44">
                  <c:v>0</c:v>
                </c:pt>
                <c:pt idx="45">
                  <c:v>3</c:v>
                </c:pt>
                <c:pt idx="46">
                  <c:v>1</c:v>
                </c:pt>
                <c:pt idx="47">
                  <c:v>1</c:v>
                </c:pt>
                <c:pt idx="48">
                  <c:v>0</c:v>
                </c:pt>
                <c:pt idx="49">
                  <c:v>5</c:v>
                </c:pt>
                <c:pt idx="50">
                  <c:v>3</c:v>
                </c:pt>
                <c:pt idx="51">
                  <c:v>0</c:v>
                </c:pt>
                <c:pt idx="52">
                  <c:v>0</c:v>
                </c:pt>
                <c:pt idx="53">
                  <c:v>2</c:v>
                </c:pt>
                <c:pt idx="54">
                  <c:v>15</c:v>
                </c:pt>
                <c:pt idx="55">
                  <c:v>3</c:v>
                </c:pt>
                <c:pt idx="56">
                  <c:v>7</c:v>
                </c:pt>
                <c:pt idx="57">
                  <c:v>25</c:v>
                </c:pt>
                <c:pt idx="58">
                  <c:v>10</c:v>
                </c:pt>
                <c:pt idx="59">
                  <c:v>17</c:v>
                </c:pt>
                <c:pt idx="60">
                  <c:v>35</c:v>
                </c:pt>
                <c:pt idx="61">
                  <c:v>13</c:v>
                </c:pt>
                <c:pt idx="62">
                  <c:v>19</c:v>
                </c:pt>
                <c:pt idx="63">
                  <c:v>22</c:v>
                </c:pt>
                <c:pt idx="64">
                  <c:v>39</c:v>
                </c:pt>
                <c:pt idx="65">
                  <c:v>56</c:v>
                </c:pt>
                <c:pt idx="66">
                  <c:v>43</c:v>
                </c:pt>
                <c:pt idx="67">
                  <c:v>53</c:v>
                </c:pt>
              </c:numCache>
            </c:numRef>
          </c:val>
          <c:smooth val="1"/>
          <c:extLst>
            <c:ext xmlns:c16="http://schemas.microsoft.com/office/drawing/2014/chart" uri="{C3380CC4-5D6E-409C-BE32-E72D297353CC}">
              <c16:uniqueId val="{00000001-864D-43C5-B1D5-1AC2DE8085C9}"/>
            </c:ext>
          </c:extLst>
        </c:ser>
        <c:ser>
          <c:idx val="2"/>
          <c:order val="2"/>
          <c:tx>
            <c:strRef>
              <c:f>Cases_Time_Series!$F$1</c:f>
              <c:strCache>
                <c:ptCount val="1"/>
                <c:pt idx="0">
                  <c:v>Daily Deceased</c:v>
                </c:pt>
              </c:strCache>
            </c:strRef>
          </c:tx>
          <c:marker>
            <c:symbol val="circle"/>
            <c:size val="2"/>
            <c:spPr>
              <a:solidFill>
                <a:srgbClr val="666666"/>
              </a:solidFill>
              <a:ln cmpd="sng">
                <a:solidFill>
                  <a:srgbClr val="666666"/>
                </a:solidFill>
              </a:ln>
            </c:spPr>
          </c:marker>
          <c:cat>
            <c:numRef>
              <c:f>Cases_Time_Series!$A$2:$A$69</c:f>
              <c:numCache>
                <c:formatCode>dd" "mmmm" "</c:formatCode>
                <c:ptCount val="68"/>
                <c:pt idx="0">
                  <c:v>43860</c:v>
                </c:pt>
                <c:pt idx="1">
                  <c:v>43861</c:v>
                </c:pt>
                <c:pt idx="2">
                  <c:v>43862</c:v>
                </c:pt>
                <c:pt idx="3">
                  <c:v>43863</c:v>
                </c:pt>
                <c:pt idx="4">
                  <c:v>43864</c:v>
                </c:pt>
                <c:pt idx="5">
                  <c:v>43865</c:v>
                </c:pt>
                <c:pt idx="6">
                  <c:v>43866</c:v>
                </c:pt>
                <c:pt idx="7">
                  <c:v>43867</c:v>
                </c:pt>
                <c:pt idx="8">
                  <c:v>43868</c:v>
                </c:pt>
                <c:pt idx="9">
                  <c:v>43869</c:v>
                </c:pt>
                <c:pt idx="10">
                  <c:v>43870</c:v>
                </c:pt>
                <c:pt idx="11">
                  <c:v>43871</c:v>
                </c:pt>
                <c:pt idx="12">
                  <c:v>43872</c:v>
                </c:pt>
                <c:pt idx="13">
                  <c:v>43873</c:v>
                </c:pt>
                <c:pt idx="14">
                  <c:v>43874</c:v>
                </c:pt>
                <c:pt idx="15">
                  <c:v>43875</c:v>
                </c:pt>
                <c:pt idx="16">
                  <c:v>43876</c:v>
                </c:pt>
                <c:pt idx="17">
                  <c:v>43877</c:v>
                </c:pt>
                <c:pt idx="18">
                  <c:v>43878</c:v>
                </c:pt>
                <c:pt idx="19">
                  <c:v>43879</c:v>
                </c:pt>
                <c:pt idx="20">
                  <c:v>43880</c:v>
                </c:pt>
                <c:pt idx="21">
                  <c:v>43881</c:v>
                </c:pt>
                <c:pt idx="22">
                  <c:v>43882</c:v>
                </c:pt>
                <c:pt idx="23">
                  <c:v>43883</c:v>
                </c:pt>
                <c:pt idx="24">
                  <c:v>43884</c:v>
                </c:pt>
                <c:pt idx="25">
                  <c:v>43885</c:v>
                </c:pt>
                <c:pt idx="26">
                  <c:v>43886</c:v>
                </c:pt>
                <c:pt idx="27">
                  <c:v>43887</c:v>
                </c:pt>
                <c:pt idx="28">
                  <c:v>43888</c:v>
                </c:pt>
                <c:pt idx="29">
                  <c:v>43889</c:v>
                </c:pt>
                <c:pt idx="30">
                  <c:v>43890</c:v>
                </c:pt>
                <c:pt idx="31">
                  <c:v>43891</c:v>
                </c:pt>
                <c:pt idx="32">
                  <c:v>43892</c:v>
                </c:pt>
                <c:pt idx="33">
                  <c:v>43893</c:v>
                </c:pt>
                <c:pt idx="34">
                  <c:v>43894</c:v>
                </c:pt>
                <c:pt idx="35">
                  <c:v>43895</c:v>
                </c:pt>
                <c:pt idx="36">
                  <c:v>43896</c:v>
                </c:pt>
                <c:pt idx="37">
                  <c:v>43897</c:v>
                </c:pt>
                <c:pt idx="38">
                  <c:v>43898</c:v>
                </c:pt>
                <c:pt idx="39">
                  <c:v>43899</c:v>
                </c:pt>
                <c:pt idx="40">
                  <c:v>43900</c:v>
                </c:pt>
                <c:pt idx="41">
                  <c:v>43901</c:v>
                </c:pt>
                <c:pt idx="42">
                  <c:v>43902</c:v>
                </c:pt>
                <c:pt idx="43">
                  <c:v>43903</c:v>
                </c:pt>
                <c:pt idx="44">
                  <c:v>43904</c:v>
                </c:pt>
                <c:pt idx="45">
                  <c:v>43905</c:v>
                </c:pt>
                <c:pt idx="46">
                  <c:v>43906</c:v>
                </c:pt>
                <c:pt idx="47">
                  <c:v>43907</c:v>
                </c:pt>
                <c:pt idx="48">
                  <c:v>43908</c:v>
                </c:pt>
                <c:pt idx="49">
                  <c:v>43909</c:v>
                </c:pt>
                <c:pt idx="50">
                  <c:v>43910</c:v>
                </c:pt>
                <c:pt idx="51">
                  <c:v>43911</c:v>
                </c:pt>
                <c:pt idx="52">
                  <c:v>43912</c:v>
                </c:pt>
                <c:pt idx="53">
                  <c:v>43913</c:v>
                </c:pt>
                <c:pt idx="54">
                  <c:v>43914</c:v>
                </c:pt>
                <c:pt idx="55">
                  <c:v>43915</c:v>
                </c:pt>
                <c:pt idx="56">
                  <c:v>43916</c:v>
                </c:pt>
                <c:pt idx="57">
                  <c:v>43917</c:v>
                </c:pt>
                <c:pt idx="58">
                  <c:v>43918</c:v>
                </c:pt>
                <c:pt idx="59">
                  <c:v>43919</c:v>
                </c:pt>
                <c:pt idx="60">
                  <c:v>43920</c:v>
                </c:pt>
                <c:pt idx="61">
                  <c:v>43921</c:v>
                </c:pt>
                <c:pt idx="62">
                  <c:v>43922</c:v>
                </c:pt>
                <c:pt idx="63">
                  <c:v>43923</c:v>
                </c:pt>
                <c:pt idx="64">
                  <c:v>43924</c:v>
                </c:pt>
                <c:pt idx="65">
                  <c:v>43925</c:v>
                </c:pt>
                <c:pt idx="66">
                  <c:v>43926</c:v>
                </c:pt>
                <c:pt idx="67">
                  <c:v>43927</c:v>
                </c:pt>
              </c:numCache>
            </c:numRef>
          </c:cat>
          <c:val>
            <c:numRef>
              <c:f>Cases_Time_Series!$F$2:$F$69</c:f>
              <c:numCache>
                <c:formatCode>General</c:formatCode>
                <c:ptCount val="6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1</c:v>
                </c:pt>
                <c:pt idx="43">
                  <c:v>0</c:v>
                </c:pt>
                <c:pt idx="44">
                  <c:v>1</c:v>
                </c:pt>
                <c:pt idx="45">
                  <c:v>0</c:v>
                </c:pt>
                <c:pt idx="46">
                  <c:v>0</c:v>
                </c:pt>
                <c:pt idx="47">
                  <c:v>1</c:v>
                </c:pt>
                <c:pt idx="48">
                  <c:v>0</c:v>
                </c:pt>
                <c:pt idx="49">
                  <c:v>1</c:v>
                </c:pt>
                <c:pt idx="50">
                  <c:v>0</c:v>
                </c:pt>
                <c:pt idx="51">
                  <c:v>0</c:v>
                </c:pt>
                <c:pt idx="52">
                  <c:v>3</c:v>
                </c:pt>
                <c:pt idx="53">
                  <c:v>2</c:v>
                </c:pt>
                <c:pt idx="54">
                  <c:v>1</c:v>
                </c:pt>
                <c:pt idx="55">
                  <c:v>1</c:v>
                </c:pt>
                <c:pt idx="56">
                  <c:v>5</c:v>
                </c:pt>
                <c:pt idx="57">
                  <c:v>3</c:v>
                </c:pt>
                <c:pt idx="58">
                  <c:v>5</c:v>
                </c:pt>
                <c:pt idx="59">
                  <c:v>3</c:v>
                </c:pt>
                <c:pt idx="60">
                  <c:v>16</c:v>
                </c:pt>
                <c:pt idx="61">
                  <c:v>6</c:v>
                </c:pt>
                <c:pt idx="62">
                  <c:v>7</c:v>
                </c:pt>
                <c:pt idx="63">
                  <c:v>16</c:v>
                </c:pt>
                <c:pt idx="64">
                  <c:v>14</c:v>
                </c:pt>
                <c:pt idx="65">
                  <c:v>13</c:v>
                </c:pt>
                <c:pt idx="66">
                  <c:v>22</c:v>
                </c:pt>
                <c:pt idx="67">
                  <c:v>15</c:v>
                </c:pt>
              </c:numCache>
            </c:numRef>
          </c:val>
          <c:smooth val="1"/>
          <c:extLst>
            <c:ext xmlns:c16="http://schemas.microsoft.com/office/drawing/2014/chart" uri="{C3380CC4-5D6E-409C-BE32-E72D297353CC}">
              <c16:uniqueId val="{00000002-864D-43C5-B1D5-1AC2DE8085C9}"/>
            </c:ext>
          </c:extLst>
        </c:ser>
        <c:dLbls>
          <c:showLegendKey val="0"/>
          <c:showVal val="0"/>
          <c:showCatName val="0"/>
          <c:showSerName val="0"/>
          <c:showPercent val="0"/>
          <c:showBubbleSize val="0"/>
        </c:dLbls>
        <c:marker val="1"/>
        <c:smooth val="0"/>
        <c:axId val="276091478"/>
        <c:axId val="440809340"/>
      </c:lineChart>
      <c:dateAx>
        <c:axId val="276091478"/>
        <c:scaling>
          <c:orientation val="minMax"/>
        </c:scaling>
        <c:delete val="0"/>
        <c:axPos val="b"/>
        <c:title>
          <c:tx>
            <c:rich>
              <a:bodyPr/>
              <a:lstStyle/>
              <a:p>
                <a:pPr lvl="0">
                  <a:defRPr b="0">
                    <a:solidFill>
                      <a:srgbClr val="000000"/>
                    </a:solidFill>
                    <a:latin typeface="+mn-lt"/>
                  </a:defRPr>
                </a:pPr>
                <a:endParaRPr/>
              </a:p>
            </c:rich>
          </c:tx>
          <c:overlay val="0"/>
        </c:title>
        <c:numFmt formatCode="dd&quot; &quot;mmmm&quot; &quot;" sourceLinked="1"/>
        <c:majorTickMark val="cross"/>
        <c:minorTickMark val="cross"/>
        <c:tickLblPos val="nextTo"/>
        <c:txPr>
          <a:bodyPr rot="-1800000"/>
          <a:lstStyle/>
          <a:p>
            <a:pPr lvl="0">
              <a:defRPr sz="1000" b="0">
                <a:solidFill>
                  <a:srgbClr val="000000"/>
                </a:solidFill>
                <a:latin typeface="+mn-lt"/>
              </a:defRPr>
            </a:pPr>
            <a:endParaRPr lang="en-US"/>
          </a:p>
        </c:txPr>
        <c:crossAx val="440809340"/>
        <c:crosses val="autoZero"/>
        <c:auto val="1"/>
        <c:lblOffset val="100"/>
        <c:baseTimeUnit val="days"/>
      </c:dateAx>
      <c:valAx>
        <c:axId val="44080934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cross"/>
        <c:minorTickMark val="cross"/>
        <c:tickLblPos val="nextTo"/>
        <c:spPr>
          <a:ln w="47625">
            <a:noFill/>
          </a:ln>
        </c:spPr>
        <c:txPr>
          <a:bodyPr/>
          <a:lstStyle/>
          <a:p>
            <a:pPr lvl="0">
              <a:defRPr sz="1000" b="0">
                <a:solidFill>
                  <a:srgbClr val="000000"/>
                </a:solidFill>
                <a:latin typeface="+mn-lt"/>
              </a:defRPr>
            </a:pPr>
            <a:endParaRPr lang="en-US"/>
          </a:p>
        </c:txPr>
        <c:crossAx val="276091478"/>
        <c:crosses val="autoZero"/>
        <c:crossBetween val="between"/>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1">
                <a:solidFill>
                  <a:srgbClr val="434343"/>
                </a:solidFill>
                <a:latin typeface="sans-serif"/>
              </a:defRPr>
            </a:pPr>
            <a:r>
              <a:t>CoVID-19 India : Cumulative Trend</a:t>
            </a:r>
          </a:p>
        </c:rich>
      </c:tx>
      <c:layout>
        <c:manualLayout>
          <c:xMode val="edge"/>
          <c:yMode val="edge"/>
          <c:x val="3.6292077966540895E-2"/>
          <c:y val="3.8822956042233722E-2"/>
        </c:manualLayout>
      </c:layout>
      <c:overlay val="0"/>
    </c:title>
    <c:autoTitleDeleted val="0"/>
    <c:plotArea>
      <c:layout/>
      <c:lineChart>
        <c:grouping val="standard"/>
        <c:varyColors val="1"/>
        <c:ser>
          <c:idx val="0"/>
          <c:order val="0"/>
          <c:tx>
            <c:strRef>
              <c:f>Cases_Time_Series!$C$1</c:f>
              <c:strCache>
                <c:ptCount val="1"/>
                <c:pt idx="0">
                  <c:v>Total Confirmed</c:v>
                </c:pt>
              </c:strCache>
            </c:strRef>
          </c:tx>
          <c:marker>
            <c:symbol val="circle"/>
            <c:size val="2"/>
            <c:spPr>
              <a:solidFill>
                <a:srgbClr val="980000"/>
              </a:solidFill>
              <a:ln cmpd="sng">
                <a:solidFill>
                  <a:srgbClr val="980000"/>
                </a:solidFill>
              </a:ln>
            </c:spPr>
          </c:marker>
          <c:cat>
            <c:numRef>
              <c:f>Cases_Time_Series!$A$2:$A$69</c:f>
              <c:numCache>
                <c:formatCode>dd" "mmmm" "</c:formatCode>
                <c:ptCount val="68"/>
                <c:pt idx="0">
                  <c:v>43860</c:v>
                </c:pt>
                <c:pt idx="1">
                  <c:v>43861</c:v>
                </c:pt>
                <c:pt idx="2">
                  <c:v>43862</c:v>
                </c:pt>
                <c:pt idx="3">
                  <c:v>43863</c:v>
                </c:pt>
                <c:pt idx="4">
                  <c:v>43864</c:v>
                </c:pt>
                <c:pt idx="5">
                  <c:v>43865</c:v>
                </c:pt>
                <c:pt idx="6">
                  <c:v>43866</c:v>
                </c:pt>
                <c:pt idx="7">
                  <c:v>43867</c:v>
                </c:pt>
                <c:pt idx="8">
                  <c:v>43868</c:v>
                </c:pt>
                <c:pt idx="9">
                  <c:v>43869</c:v>
                </c:pt>
                <c:pt idx="10">
                  <c:v>43870</c:v>
                </c:pt>
                <c:pt idx="11">
                  <c:v>43871</c:v>
                </c:pt>
                <c:pt idx="12">
                  <c:v>43872</c:v>
                </c:pt>
                <c:pt idx="13">
                  <c:v>43873</c:v>
                </c:pt>
                <c:pt idx="14">
                  <c:v>43874</c:v>
                </c:pt>
                <c:pt idx="15">
                  <c:v>43875</c:v>
                </c:pt>
                <c:pt idx="16">
                  <c:v>43876</c:v>
                </c:pt>
                <c:pt idx="17">
                  <c:v>43877</c:v>
                </c:pt>
                <c:pt idx="18">
                  <c:v>43878</c:v>
                </c:pt>
                <c:pt idx="19">
                  <c:v>43879</c:v>
                </c:pt>
                <c:pt idx="20">
                  <c:v>43880</c:v>
                </c:pt>
                <c:pt idx="21">
                  <c:v>43881</c:v>
                </c:pt>
                <c:pt idx="22">
                  <c:v>43882</c:v>
                </c:pt>
                <c:pt idx="23">
                  <c:v>43883</c:v>
                </c:pt>
                <c:pt idx="24">
                  <c:v>43884</c:v>
                </c:pt>
                <c:pt idx="25">
                  <c:v>43885</c:v>
                </c:pt>
                <c:pt idx="26">
                  <c:v>43886</c:v>
                </c:pt>
                <c:pt idx="27">
                  <c:v>43887</c:v>
                </c:pt>
                <c:pt idx="28">
                  <c:v>43888</c:v>
                </c:pt>
                <c:pt idx="29">
                  <c:v>43889</c:v>
                </c:pt>
                <c:pt idx="30">
                  <c:v>43890</c:v>
                </c:pt>
                <c:pt idx="31">
                  <c:v>43891</c:v>
                </c:pt>
                <c:pt idx="32">
                  <c:v>43892</c:v>
                </c:pt>
                <c:pt idx="33">
                  <c:v>43893</c:v>
                </c:pt>
                <c:pt idx="34">
                  <c:v>43894</c:v>
                </c:pt>
                <c:pt idx="35">
                  <c:v>43895</c:v>
                </c:pt>
                <c:pt idx="36">
                  <c:v>43896</c:v>
                </c:pt>
                <c:pt idx="37">
                  <c:v>43897</c:v>
                </c:pt>
                <c:pt idx="38">
                  <c:v>43898</c:v>
                </c:pt>
                <c:pt idx="39">
                  <c:v>43899</c:v>
                </c:pt>
                <c:pt idx="40">
                  <c:v>43900</c:v>
                </c:pt>
                <c:pt idx="41">
                  <c:v>43901</c:v>
                </c:pt>
                <c:pt idx="42">
                  <c:v>43902</c:v>
                </c:pt>
                <c:pt idx="43">
                  <c:v>43903</c:v>
                </c:pt>
                <c:pt idx="44">
                  <c:v>43904</c:v>
                </c:pt>
                <c:pt idx="45">
                  <c:v>43905</c:v>
                </c:pt>
                <c:pt idx="46">
                  <c:v>43906</c:v>
                </c:pt>
                <c:pt idx="47">
                  <c:v>43907</c:v>
                </c:pt>
                <c:pt idx="48">
                  <c:v>43908</c:v>
                </c:pt>
                <c:pt idx="49">
                  <c:v>43909</c:v>
                </c:pt>
                <c:pt idx="50">
                  <c:v>43910</c:v>
                </c:pt>
                <c:pt idx="51">
                  <c:v>43911</c:v>
                </c:pt>
                <c:pt idx="52">
                  <c:v>43912</c:v>
                </c:pt>
                <c:pt idx="53">
                  <c:v>43913</c:v>
                </c:pt>
                <c:pt idx="54">
                  <c:v>43914</c:v>
                </c:pt>
                <c:pt idx="55">
                  <c:v>43915</c:v>
                </c:pt>
                <c:pt idx="56">
                  <c:v>43916</c:v>
                </c:pt>
                <c:pt idx="57">
                  <c:v>43917</c:v>
                </c:pt>
                <c:pt idx="58">
                  <c:v>43918</c:v>
                </c:pt>
                <c:pt idx="59">
                  <c:v>43919</c:v>
                </c:pt>
                <c:pt idx="60">
                  <c:v>43920</c:v>
                </c:pt>
                <c:pt idx="61">
                  <c:v>43921</c:v>
                </c:pt>
                <c:pt idx="62">
                  <c:v>43922</c:v>
                </c:pt>
                <c:pt idx="63">
                  <c:v>43923</c:v>
                </c:pt>
                <c:pt idx="64">
                  <c:v>43924</c:v>
                </c:pt>
                <c:pt idx="65">
                  <c:v>43925</c:v>
                </c:pt>
                <c:pt idx="66">
                  <c:v>43926</c:v>
                </c:pt>
                <c:pt idx="67">
                  <c:v>43927</c:v>
                </c:pt>
              </c:numCache>
            </c:numRef>
          </c:cat>
          <c:val>
            <c:numRef>
              <c:f>Cases_Time_Series!$C$2:$C$69</c:f>
              <c:numCache>
                <c:formatCode>General</c:formatCode>
                <c:ptCount val="68"/>
                <c:pt idx="0">
                  <c:v>1</c:v>
                </c:pt>
                <c:pt idx="1">
                  <c:v>1</c:v>
                </c:pt>
                <c:pt idx="2">
                  <c:v>1</c:v>
                </c:pt>
                <c:pt idx="3">
                  <c:v>2</c:v>
                </c:pt>
                <c:pt idx="4">
                  <c:v>3</c:v>
                </c:pt>
                <c:pt idx="5">
                  <c:v>3</c:v>
                </c:pt>
                <c:pt idx="6">
                  <c:v>3</c:v>
                </c:pt>
                <c:pt idx="7">
                  <c:v>3</c:v>
                </c:pt>
                <c:pt idx="8">
                  <c:v>3</c:v>
                </c:pt>
                <c:pt idx="9">
                  <c:v>3</c:v>
                </c:pt>
                <c:pt idx="10">
                  <c:v>3</c:v>
                </c:pt>
                <c:pt idx="11">
                  <c:v>3</c:v>
                </c:pt>
                <c:pt idx="12">
                  <c:v>3</c:v>
                </c:pt>
                <c:pt idx="13">
                  <c:v>3</c:v>
                </c:pt>
                <c:pt idx="14">
                  <c:v>3</c:v>
                </c:pt>
                <c:pt idx="15">
                  <c:v>3</c:v>
                </c:pt>
                <c:pt idx="16">
                  <c:v>3</c:v>
                </c:pt>
                <c:pt idx="17">
                  <c:v>3</c:v>
                </c:pt>
                <c:pt idx="18">
                  <c:v>3</c:v>
                </c:pt>
                <c:pt idx="19">
                  <c:v>3</c:v>
                </c:pt>
                <c:pt idx="20">
                  <c:v>3</c:v>
                </c:pt>
                <c:pt idx="21">
                  <c:v>3</c:v>
                </c:pt>
                <c:pt idx="22">
                  <c:v>3</c:v>
                </c:pt>
                <c:pt idx="23">
                  <c:v>3</c:v>
                </c:pt>
                <c:pt idx="24">
                  <c:v>3</c:v>
                </c:pt>
                <c:pt idx="25">
                  <c:v>3</c:v>
                </c:pt>
                <c:pt idx="26">
                  <c:v>3</c:v>
                </c:pt>
                <c:pt idx="27">
                  <c:v>3</c:v>
                </c:pt>
                <c:pt idx="28">
                  <c:v>3</c:v>
                </c:pt>
                <c:pt idx="29">
                  <c:v>3</c:v>
                </c:pt>
                <c:pt idx="30">
                  <c:v>3</c:v>
                </c:pt>
                <c:pt idx="31">
                  <c:v>3</c:v>
                </c:pt>
                <c:pt idx="32">
                  <c:v>5</c:v>
                </c:pt>
                <c:pt idx="33">
                  <c:v>6</c:v>
                </c:pt>
                <c:pt idx="34">
                  <c:v>28</c:v>
                </c:pt>
                <c:pt idx="35">
                  <c:v>30</c:v>
                </c:pt>
                <c:pt idx="36">
                  <c:v>31</c:v>
                </c:pt>
                <c:pt idx="37">
                  <c:v>34</c:v>
                </c:pt>
                <c:pt idx="38">
                  <c:v>39</c:v>
                </c:pt>
                <c:pt idx="39">
                  <c:v>48</c:v>
                </c:pt>
                <c:pt idx="40">
                  <c:v>63</c:v>
                </c:pt>
                <c:pt idx="41">
                  <c:v>70</c:v>
                </c:pt>
                <c:pt idx="42">
                  <c:v>82</c:v>
                </c:pt>
                <c:pt idx="43">
                  <c:v>91</c:v>
                </c:pt>
                <c:pt idx="44">
                  <c:v>107</c:v>
                </c:pt>
                <c:pt idx="45">
                  <c:v>112</c:v>
                </c:pt>
                <c:pt idx="46">
                  <c:v>127</c:v>
                </c:pt>
                <c:pt idx="47">
                  <c:v>146</c:v>
                </c:pt>
                <c:pt idx="48">
                  <c:v>171</c:v>
                </c:pt>
                <c:pt idx="49">
                  <c:v>198</c:v>
                </c:pt>
                <c:pt idx="50">
                  <c:v>258</c:v>
                </c:pt>
                <c:pt idx="51">
                  <c:v>334</c:v>
                </c:pt>
                <c:pt idx="52">
                  <c:v>403</c:v>
                </c:pt>
                <c:pt idx="53">
                  <c:v>497</c:v>
                </c:pt>
                <c:pt idx="54">
                  <c:v>571</c:v>
                </c:pt>
                <c:pt idx="55">
                  <c:v>657</c:v>
                </c:pt>
                <c:pt idx="56">
                  <c:v>730</c:v>
                </c:pt>
                <c:pt idx="57">
                  <c:v>883</c:v>
                </c:pt>
                <c:pt idx="58">
                  <c:v>1024</c:v>
                </c:pt>
                <c:pt idx="59">
                  <c:v>1139</c:v>
                </c:pt>
                <c:pt idx="60">
                  <c:v>1329</c:v>
                </c:pt>
                <c:pt idx="61">
                  <c:v>1635</c:v>
                </c:pt>
                <c:pt idx="62">
                  <c:v>2059</c:v>
                </c:pt>
                <c:pt idx="63">
                  <c:v>2545</c:v>
                </c:pt>
                <c:pt idx="64">
                  <c:v>3105</c:v>
                </c:pt>
                <c:pt idx="65">
                  <c:v>3684</c:v>
                </c:pt>
                <c:pt idx="66">
                  <c:v>4289</c:v>
                </c:pt>
                <c:pt idx="67">
                  <c:v>4778</c:v>
                </c:pt>
              </c:numCache>
            </c:numRef>
          </c:val>
          <c:smooth val="1"/>
          <c:extLst>
            <c:ext xmlns:c16="http://schemas.microsoft.com/office/drawing/2014/chart" uri="{C3380CC4-5D6E-409C-BE32-E72D297353CC}">
              <c16:uniqueId val="{00000000-3279-47B9-8A26-67A5741C53F3}"/>
            </c:ext>
          </c:extLst>
        </c:ser>
        <c:ser>
          <c:idx val="1"/>
          <c:order val="1"/>
          <c:tx>
            <c:strRef>
              <c:f>Cases_Time_Series!$E$1</c:f>
              <c:strCache>
                <c:ptCount val="1"/>
                <c:pt idx="0">
                  <c:v>Total Recovered</c:v>
                </c:pt>
              </c:strCache>
            </c:strRef>
          </c:tx>
          <c:marker>
            <c:symbol val="circle"/>
            <c:size val="2"/>
            <c:spPr>
              <a:solidFill>
                <a:srgbClr val="38761D"/>
              </a:solidFill>
              <a:ln cmpd="sng">
                <a:solidFill>
                  <a:srgbClr val="38761D"/>
                </a:solidFill>
              </a:ln>
            </c:spPr>
          </c:marker>
          <c:cat>
            <c:numRef>
              <c:f>Cases_Time_Series!$A$2:$A$69</c:f>
              <c:numCache>
                <c:formatCode>dd" "mmmm" "</c:formatCode>
                <c:ptCount val="68"/>
                <c:pt idx="0">
                  <c:v>43860</c:v>
                </c:pt>
                <c:pt idx="1">
                  <c:v>43861</c:v>
                </c:pt>
                <c:pt idx="2">
                  <c:v>43862</c:v>
                </c:pt>
                <c:pt idx="3">
                  <c:v>43863</c:v>
                </c:pt>
                <c:pt idx="4">
                  <c:v>43864</c:v>
                </c:pt>
                <c:pt idx="5">
                  <c:v>43865</c:v>
                </c:pt>
                <c:pt idx="6">
                  <c:v>43866</c:v>
                </c:pt>
                <c:pt idx="7">
                  <c:v>43867</c:v>
                </c:pt>
                <c:pt idx="8">
                  <c:v>43868</c:v>
                </c:pt>
                <c:pt idx="9">
                  <c:v>43869</c:v>
                </c:pt>
                <c:pt idx="10">
                  <c:v>43870</c:v>
                </c:pt>
                <c:pt idx="11">
                  <c:v>43871</c:v>
                </c:pt>
                <c:pt idx="12">
                  <c:v>43872</c:v>
                </c:pt>
                <c:pt idx="13">
                  <c:v>43873</c:v>
                </c:pt>
                <c:pt idx="14">
                  <c:v>43874</c:v>
                </c:pt>
                <c:pt idx="15">
                  <c:v>43875</c:v>
                </c:pt>
                <c:pt idx="16">
                  <c:v>43876</c:v>
                </c:pt>
                <c:pt idx="17">
                  <c:v>43877</c:v>
                </c:pt>
                <c:pt idx="18">
                  <c:v>43878</c:v>
                </c:pt>
                <c:pt idx="19">
                  <c:v>43879</c:v>
                </c:pt>
                <c:pt idx="20">
                  <c:v>43880</c:v>
                </c:pt>
                <c:pt idx="21">
                  <c:v>43881</c:v>
                </c:pt>
                <c:pt idx="22">
                  <c:v>43882</c:v>
                </c:pt>
                <c:pt idx="23">
                  <c:v>43883</c:v>
                </c:pt>
                <c:pt idx="24">
                  <c:v>43884</c:v>
                </c:pt>
                <c:pt idx="25">
                  <c:v>43885</c:v>
                </c:pt>
                <c:pt idx="26">
                  <c:v>43886</c:v>
                </c:pt>
                <c:pt idx="27">
                  <c:v>43887</c:v>
                </c:pt>
                <c:pt idx="28">
                  <c:v>43888</c:v>
                </c:pt>
                <c:pt idx="29">
                  <c:v>43889</c:v>
                </c:pt>
                <c:pt idx="30">
                  <c:v>43890</c:v>
                </c:pt>
                <c:pt idx="31">
                  <c:v>43891</c:v>
                </c:pt>
                <c:pt idx="32">
                  <c:v>43892</c:v>
                </c:pt>
                <c:pt idx="33">
                  <c:v>43893</c:v>
                </c:pt>
                <c:pt idx="34">
                  <c:v>43894</c:v>
                </c:pt>
                <c:pt idx="35">
                  <c:v>43895</c:v>
                </c:pt>
                <c:pt idx="36">
                  <c:v>43896</c:v>
                </c:pt>
                <c:pt idx="37">
                  <c:v>43897</c:v>
                </c:pt>
                <c:pt idx="38">
                  <c:v>43898</c:v>
                </c:pt>
                <c:pt idx="39">
                  <c:v>43899</c:v>
                </c:pt>
                <c:pt idx="40">
                  <c:v>43900</c:v>
                </c:pt>
                <c:pt idx="41">
                  <c:v>43901</c:v>
                </c:pt>
                <c:pt idx="42">
                  <c:v>43902</c:v>
                </c:pt>
                <c:pt idx="43">
                  <c:v>43903</c:v>
                </c:pt>
                <c:pt idx="44">
                  <c:v>43904</c:v>
                </c:pt>
                <c:pt idx="45">
                  <c:v>43905</c:v>
                </c:pt>
                <c:pt idx="46">
                  <c:v>43906</c:v>
                </c:pt>
                <c:pt idx="47">
                  <c:v>43907</c:v>
                </c:pt>
                <c:pt idx="48">
                  <c:v>43908</c:v>
                </c:pt>
                <c:pt idx="49">
                  <c:v>43909</c:v>
                </c:pt>
                <c:pt idx="50">
                  <c:v>43910</c:v>
                </c:pt>
                <c:pt idx="51">
                  <c:v>43911</c:v>
                </c:pt>
                <c:pt idx="52">
                  <c:v>43912</c:v>
                </c:pt>
                <c:pt idx="53">
                  <c:v>43913</c:v>
                </c:pt>
                <c:pt idx="54">
                  <c:v>43914</c:v>
                </c:pt>
                <c:pt idx="55">
                  <c:v>43915</c:v>
                </c:pt>
                <c:pt idx="56">
                  <c:v>43916</c:v>
                </c:pt>
                <c:pt idx="57">
                  <c:v>43917</c:v>
                </c:pt>
                <c:pt idx="58">
                  <c:v>43918</c:v>
                </c:pt>
                <c:pt idx="59">
                  <c:v>43919</c:v>
                </c:pt>
                <c:pt idx="60">
                  <c:v>43920</c:v>
                </c:pt>
                <c:pt idx="61">
                  <c:v>43921</c:v>
                </c:pt>
                <c:pt idx="62">
                  <c:v>43922</c:v>
                </c:pt>
                <c:pt idx="63">
                  <c:v>43923</c:v>
                </c:pt>
                <c:pt idx="64">
                  <c:v>43924</c:v>
                </c:pt>
                <c:pt idx="65">
                  <c:v>43925</c:v>
                </c:pt>
                <c:pt idx="66">
                  <c:v>43926</c:v>
                </c:pt>
                <c:pt idx="67">
                  <c:v>43927</c:v>
                </c:pt>
              </c:numCache>
            </c:numRef>
          </c:cat>
          <c:val>
            <c:numRef>
              <c:f>Cases_Time_Series!$E$2:$E$69</c:f>
              <c:numCache>
                <c:formatCode>General</c:formatCode>
                <c:ptCount val="6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c:v>
                </c:pt>
                <c:pt idx="15">
                  <c:v>1</c:v>
                </c:pt>
                <c:pt idx="16">
                  <c:v>1</c:v>
                </c:pt>
                <c:pt idx="17">
                  <c:v>2</c:v>
                </c:pt>
                <c:pt idx="18">
                  <c:v>2</c:v>
                </c:pt>
                <c:pt idx="19">
                  <c:v>2</c:v>
                </c:pt>
                <c:pt idx="20">
                  <c:v>2</c:v>
                </c:pt>
                <c:pt idx="21">
                  <c:v>3</c:v>
                </c:pt>
                <c:pt idx="22">
                  <c:v>3</c:v>
                </c:pt>
                <c:pt idx="23">
                  <c:v>3</c:v>
                </c:pt>
                <c:pt idx="24">
                  <c:v>3</c:v>
                </c:pt>
                <c:pt idx="25">
                  <c:v>3</c:v>
                </c:pt>
                <c:pt idx="26">
                  <c:v>3</c:v>
                </c:pt>
                <c:pt idx="27">
                  <c:v>3</c:v>
                </c:pt>
                <c:pt idx="28">
                  <c:v>3</c:v>
                </c:pt>
                <c:pt idx="29">
                  <c:v>3</c:v>
                </c:pt>
                <c:pt idx="30">
                  <c:v>3</c:v>
                </c:pt>
                <c:pt idx="31">
                  <c:v>3</c:v>
                </c:pt>
                <c:pt idx="32">
                  <c:v>3</c:v>
                </c:pt>
                <c:pt idx="33">
                  <c:v>3</c:v>
                </c:pt>
                <c:pt idx="34">
                  <c:v>3</c:v>
                </c:pt>
                <c:pt idx="35">
                  <c:v>3</c:v>
                </c:pt>
                <c:pt idx="36">
                  <c:v>3</c:v>
                </c:pt>
                <c:pt idx="37">
                  <c:v>3</c:v>
                </c:pt>
                <c:pt idx="38">
                  <c:v>3</c:v>
                </c:pt>
                <c:pt idx="39">
                  <c:v>3</c:v>
                </c:pt>
                <c:pt idx="40">
                  <c:v>4</c:v>
                </c:pt>
                <c:pt idx="41">
                  <c:v>4</c:v>
                </c:pt>
                <c:pt idx="42">
                  <c:v>4</c:v>
                </c:pt>
                <c:pt idx="43">
                  <c:v>10</c:v>
                </c:pt>
                <c:pt idx="44">
                  <c:v>10</c:v>
                </c:pt>
                <c:pt idx="45">
                  <c:v>13</c:v>
                </c:pt>
                <c:pt idx="46">
                  <c:v>14</c:v>
                </c:pt>
                <c:pt idx="47">
                  <c:v>15</c:v>
                </c:pt>
                <c:pt idx="48">
                  <c:v>15</c:v>
                </c:pt>
                <c:pt idx="49">
                  <c:v>20</c:v>
                </c:pt>
                <c:pt idx="50">
                  <c:v>23</c:v>
                </c:pt>
                <c:pt idx="51">
                  <c:v>23</c:v>
                </c:pt>
                <c:pt idx="52">
                  <c:v>23</c:v>
                </c:pt>
                <c:pt idx="53">
                  <c:v>25</c:v>
                </c:pt>
                <c:pt idx="54">
                  <c:v>40</c:v>
                </c:pt>
                <c:pt idx="55">
                  <c:v>43</c:v>
                </c:pt>
                <c:pt idx="56">
                  <c:v>50</c:v>
                </c:pt>
                <c:pt idx="57">
                  <c:v>75</c:v>
                </c:pt>
                <c:pt idx="58">
                  <c:v>85</c:v>
                </c:pt>
                <c:pt idx="59">
                  <c:v>102</c:v>
                </c:pt>
                <c:pt idx="60">
                  <c:v>137</c:v>
                </c:pt>
                <c:pt idx="61">
                  <c:v>150</c:v>
                </c:pt>
                <c:pt idx="62">
                  <c:v>169</c:v>
                </c:pt>
                <c:pt idx="63">
                  <c:v>191</c:v>
                </c:pt>
                <c:pt idx="64">
                  <c:v>230</c:v>
                </c:pt>
                <c:pt idx="65">
                  <c:v>286</c:v>
                </c:pt>
                <c:pt idx="66">
                  <c:v>329</c:v>
                </c:pt>
                <c:pt idx="67">
                  <c:v>382</c:v>
                </c:pt>
              </c:numCache>
            </c:numRef>
          </c:val>
          <c:smooth val="1"/>
          <c:extLst>
            <c:ext xmlns:c16="http://schemas.microsoft.com/office/drawing/2014/chart" uri="{C3380CC4-5D6E-409C-BE32-E72D297353CC}">
              <c16:uniqueId val="{00000001-3279-47B9-8A26-67A5741C53F3}"/>
            </c:ext>
          </c:extLst>
        </c:ser>
        <c:ser>
          <c:idx val="2"/>
          <c:order val="2"/>
          <c:tx>
            <c:strRef>
              <c:f>Cases_Time_Series!$G$1</c:f>
              <c:strCache>
                <c:ptCount val="1"/>
                <c:pt idx="0">
                  <c:v>Total Deceased</c:v>
                </c:pt>
              </c:strCache>
            </c:strRef>
          </c:tx>
          <c:marker>
            <c:symbol val="circle"/>
            <c:size val="2"/>
            <c:spPr>
              <a:solidFill>
                <a:srgbClr val="666666"/>
              </a:solidFill>
              <a:ln cmpd="sng">
                <a:solidFill>
                  <a:srgbClr val="666666"/>
                </a:solidFill>
              </a:ln>
            </c:spPr>
          </c:marker>
          <c:cat>
            <c:numRef>
              <c:f>Cases_Time_Series!$A$2:$A$69</c:f>
              <c:numCache>
                <c:formatCode>dd" "mmmm" "</c:formatCode>
                <c:ptCount val="68"/>
                <c:pt idx="0">
                  <c:v>43860</c:v>
                </c:pt>
                <c:pt idx="1">
                  <c:v>43861</c:v>
                </c:pt>
                <c:pt idx="2">
                  <c:v>43862</c:v>
                </c:pt>
                <c:pt idx="3">
                  <c:v>43863</c:v>
                </c:pt>
                <c:pt idx="4">
                  <c:v>43864</c:v>
                </c:pt>
                <c:pt idx="5">
                  <c:v>43865</c:v>
                </c:pt>
                <c:pt idx="6">
                  <c:v>43866</c:v>
                </c:pt>
                <c:pt idx="7">
                  <c:v>43867</c:v>
                </c:pt>
                <c:pt idx="8">
                  <c:v>43868</c:v>
                </c:pt>
                <c:pt idx="9">
                  <c:v>43869</c:v>
                </c:pt>
                <c:pt idx="10">
                  <c:v>43870</c:v>
                </c:pt>
                <c:pt idx="11">
                  <c:v>43871</c:v>
                </c:pt>
                <c:pt idx="12">
                  <c:v>43872</c:v>
                </c:pt>
                <c:pt idx="13">
                  <c:v>43873</c:v>
                </c:pt>
                <c:pt idx="14">
                  <c:v>43874</c:v>
                </c:pt>
                <c:pt idx="15">
                  <c:v>43875</c:v>
                </c:pt>
                <c:pt idx="16">
                  <c:v>43876</c:v>
                </c:pt>
                <c:pt idx="17">
                  <c:v>43877</c:v>
                </c:pt>
                <c:pt idx="18">
                  <c:v>43878</c:v>
                </c:pt>
                <c:pt idx="19">
                  <c:v>43879</c:v>
                </c:pt>
                <c:pt idx="20">
                  <c:v>43880</c:v>
                </c:pt>
                <c:pt idx="21">
                  <c:v>43881</c:v>
                </c:pt>
                <c:pt idx="22">
                  <c:v>43882</c:v>
                </c:pt>
                <c:pt idx="23">
                  <c:v>43883</c:v>
                </c:pt>
                <c:pt idx="24">
                  <c:v>43884</c:v>
                </c:pt>
                <c:pt idx="25">
                  <c:v>43885</c:v>
                </c:pt>
                <c:pt idx="26">
                  <c:v>43886</c:v>
                </c:pt>
                <c:pt idx="27">
                  <c:v>43887</c:v>
                </c:pt>
                <c:pt idx="28">
                  <c:v>43888</c:v>
                </c:pt>
                <c:pt idx="29">
                  <c:v>43889</c:v>
                </c:pt>
                <c:pt idx="30">
                  <c:v>43890</c:v>
                </c:pt>
                <c:pt idx="31">
                  <c:v>43891</c:v>
                </c:pt>
                <c:pt idx="32">
                  <c:v>43892</c:v>
                </c:pt>
                <c:pt idx="33">
                  <c:v>43893</c:v>
                </c:pt>
                <c:pt idx="34">
                  <c:v>43894</c:v>
                </c:pt>
                <c:pt idx="35">
                  <c:v>43895</c:v>
                </c:pt>
                <c:pt idx="36">
                  <c:v>43896</c:v>
                </c:pt>
                <c:pt idx="37">
                  <c:v>43897</c:v>
                </c:pt>
                <c:pt idx="38">
                  <c:v>43898</c:v>
                </c:pt>
                <c:pt idx="39">
                  <c:v>43899</c:v>
                </c:pt>
                <c:pt idx="40">
                  <c:v>43900</c:v>
                </c:pt>
                <c:pt idx="41">
                  <c:v>43901</c:v>
                </c:pt>
                <c:pt idx="42">
                  <c:v>43902</c:v>
                </c:pt>
                <c:pt idx="43">
                  <c:v>43903</c:v>
                </c:pt>
                <c:pt idx="44">
                  <c:v>43904</c:v>
                </c:pt>
                <c:pt idx="45">
                  <c:v>43905</c:v>
                </c:pt>
                <c:pt idx="46">
                  <c:v>43906</c:v>
                </c:pt>
                <c:pt idx="47">
                  <c:v>43907</c:v>
                </c:pt>
                <c:pt idx="48">
                  <c:v>43908</c:v>
                </c:pt>
                <c:pt idx="49">
                  <c:v>43909</c:v>
                </c:pt>
                <c:pt idx="50">
                  <c:v>43910</c:v>
                </c:pt>
                <c:pt idx="51">
                  <c:v>43911</c:v>
                </c:pt>
                <c:pt idx="52">
                  <c:v>43912</c:v>
                </c:pt>
                <c:pt idx="53">
                  <c:v>43913</c:v>
                </c:pt>
                <c:pt idx="54">
                  <c:v>43914</c:v>
                </c:pt>
                <c:pt idx="55">
                  <c:v>43915</c:v>
                </c:pt>
                <c:pt idx="56">
                  <c:v>43916</c:v>
                </c:pt>
                <c:pt idx="57">
                  <c:v>43917</c:v>
                </c:pt>
                <c:pt idx="58">
                  <c:v>43918</c:v>
                </c:pt>
                <c:pt idx="59">
                  <c:v>43919</c:v>
                </c:pt>
                <c:pt idx="60">
                  <c:v>43920</c:v>
                </c:pt>
                <c:pt idx="61">
                  <c:v>43921</c:v>
                </c:pt>
                <c:pt idx="62">
                  <c:v>43922</c:v>
                </c:pt>
                <c:pt idx="63">
                  <c:v>43923</c:v>
                </c:pt>
                <c:pt idx="64">
                  <c:v>43924</c:v>
                </c:pt>
                <c:pt idx="65">
                  <c:v>43925</c:v>
                </c:pt>
                <c:pt idx="66">
                  <c:v>43926</c:v>
                </c:pt>
                <c:pt idx="67">
                  <c:v>43927</c:v>
                </c:pt>
              </c:numCache>
            </c:numRef>
          </c:cat>
          <c:val>
            <c:numRef>
              <c:f>Cases_Time_Series!$G$2:$G$69</c:f>
              <c:numCache>
                <c:formatCode>General</c:formatCode>
                <c:ptCount val="6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1</c:v>
                </c:pt>
                <c:pt idx="43">
                  <c:v>1</c:v>
                </c:pt>
                <c:pt idx="44">
                  <c:v>2</c:v>
                </c:pt>
                <c:pt idx="45">
                  <c:v>2</c:v>
                </c:pt>
                <c:pt idx="46">
                  <c:v>2</c:v>
                </c:pt>
                <c:pt idx="47">
                  <c:v>3</c:v>
                </c:pt>
                <c:pt idx="48">
                  <c:v>3</c:v>
                </c:pt>
                <c:pt idx="49">
                  <c:v>4</c:v>
                </c:pt>
                <c:pt idx="50">
                  <c:v>4</c:v>
                </c:pt>
                <c:pt idx="51">
                  <c:v>4</c:v>
                </c:pt>
                <c:pt idx="52">
                  <c:v>7</c:v>
                </c:pt>
                <c:pt idx="53">
                  <c:v>9</c:v>
                </c:pt>
                <c:pt idx="54">
                  <c:v>10</c:v>
                </c:pt>
                <c:pt idx="55">
                  <c:v>11</c:v>
                </c:pt>
                <c:pt idx="56">
                  <c:v>16</c:v>
                </c:pt>
                <c:pt idx="57">
                  <c:v>19</c:v>
                </c:pt>
                <c:pt idx="58">
                  <c:v>24</c:v>
                </c:pt>
                <c:pt idx="59">
                  <c:v>27</c:v>
                </c:pt>
                <c:pt idx="60">
                  <c:v>43</c:v>
                </c:pt>
                <c:pt idx="61">
                  <c:v>49</c:v>
                </c:pt>
                <c:pt idx="62">
                  <c:v>56</c:v>
                </c:pt>
                <c:pt idx="63">
                  <c:v>72</c:v>
                </c:pt>
                <c:pt idx="64">
                  <c:v>86</c:v>
                </c:pt>
                <c:pt idx="65">
                  <c:v>99</c:v>
                </c:pt>
                <c:pt idx="66">
                  <c:v>121</c:v>
                </c:pt>
                <c:pt idx="67">
                  <c:v>136</c:v>
                </c:pt>
              </c:numCache>
            </c:numRef>
          </c:val>
          <c:smooth val="1"/>
          <c:extLst>
            <c:ext xmlns:c16="http://schemas.microsoft.com/office/drawing/2014/chart" uri="{C3380CC4-5D6E-409C-BE32-E72D297353CC}">
              <c16:uniqueId val="{00000002-3279-47B9-8A26-67A5741C53F3}"/>
            </c:ext>
          </c:extLst>
        </c:ser>
        <c:dLbls>
          <c:showLegendKey val="0"/>
          <c:showVal val="0"/>
          <c:showCatName val="0"/>
          <c:showSerName val="0"/>
          <c:showPercent val="0"/>
          <c:showBubbleSize val="0"/>
        </c:dLbls>
        <c:marker val="1"/>
        <c:smooth val="0"/>
        <c:axId val="1352952688"/>
        <c:axId val="416391797"/>
      </c:lineChart>
      <c:dateAx>
        <c:axId val="1352952688"/>
        <c:scaling>
          <c:orientation val="minMax"/>
        </c:scaling>
        <c:delete val="0"/>
        <c:axPos val="b"/>
        <c:title>
          <c:tx>
            <c:rich>
              <a:bodyPr/>
              <a:lstStyle/>
              <a:p>
                <a:pPr lvl="0">
                  <a:defRPr b="0">
                    <a:solidFill>
                      <a:srgbClr val="000000"/>
                    </a:solidFill>
                    <a:latin typeface="+mn-lt"/>
                  </a:defRPr>
                </a:pPr>
                <a:endParaRPr/>
              </a:p>
            </c:rich>
          </c:tx>
          <c:overlay val="0"/>
        </c:title>
        <c:numFmt formatCode="dd&quot; &quot;mmmm&quot; &quot;" sourceLinked="1"/>
        <c:majorTickMark val="cross"/>
        <c:minorTickMark val="cross"/>
        <c:tickLblPos val="nextTo"/>
        <c:txPr>
          <a:bodyPr rot="-1800000"/>
          <a:lstStyle/>
          <a:p>
            <a:pPr lvl="0">
              <a:defRPr sz="1000" b="0">
                <a:solidFill>
                  <a:srgbClr val="000000"/>
                </a:solidFill>
                <a:latin typeface="+mn-lt"/>
              </a:defRPr>
            </a:pPr>
            <a:endParaRPr lang="en-US"/>
          </a:p>
        </c:txPr>
        <c:crossAx val="416391797"/>
        <c:crosses val="autoZero"/>
        <c:auto val="1"/>
        <c:lblOffset val="100"/>
        <c:baseTimeUnit val="days"/>
      </c:dateAx>
      <c:valAx>
        <c:axId val="41639179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cross"/>
        <c:minorTickMark val="cross"/>
        <c:tickLblPos val="nextTo"/>
        <c:spPr>
          <a:ln w="47625">
            <a:noFill/>
          </a:ln>
        </c:spPr>
        <c:txPr>
          <a:bodyPr/>
          <a:lstStyle/>
          <a:p>
            <a:pPr lvl="0">
              <a:defRPr sz="1000" b="0">
                <a:solidFill>
                  <a:srgbClr val="000000"/>
                </a:solidFill>
                <a:latin typeface="+mn-lt"/>
              </a:defRPr>
            </a:pPr>
            <a:endParaRPr lang="en-US"/>
          </a:p>
        </c:txPr>
        <c:crossAx val="1352952688"/>
        <c:crosses val="autoZero"/>
        <c:crossBetween val="between"/>
      </c:valAx>
    </c:plotArea>
    <c:legend>
      <c:legendPos val="r"/>
      <c:layout>
        <c:manualLayout>
          <c:xMode val="edge"/>
          <c:yMode val="edge"/>
          <c:x val="9.9040895373291693E-2"/>
          <c:y val="0.1278675725111196"/>
        </c:manualLayout>
      </c:layout>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757575"/>
                </a:solidFill>
                <a:latin typeface="+mn-lt"/>
              </a:defRPr>
            </a:pPr>
            <a:r>
              <a:t>CoVID-19 India [State Distribution]</a:t>
            </a:r>
          </a:p>
        </c:rich>
      </c:tx>
      <c:overlay val="0"/>
    </c:title>
    <c:autoTitleDeleted val="0"/>
    <c:plotArea>
      <c:layout/>
      <c:doughnutChart>
        <c:varyColors val="1"/>
        <c:ser>
          <c:idx val="0"/>
          <c:order val="0"/>
          <c:dPt>
            <c:idx val="0"/>
            <c:bubble3D val="0"/>
            <c:spPr>
              <a:solidFill>
                <a:srgbClr val="4285F4"/>
              </a:solidFill>
            </c:spPr>
            <c:extLst>
              <c:ext xmlns:c16="http://schemas.microsoft.com/office/drawing/2014/chart" uri="{C3380CC4-5D6E-409C-BE32-E72D297353CC}">
                <c16:uniqueId val="{00000001-0A48-4FB9-90EE-A73B204078E6}"/>
              </c:ext>
            </c:extLst>
          </c:dPt>
          <c:dPt>
            <c:idx val="1"/>
            <c:bubble3D val="0"/>
            <c:spPr>
              <a:solidFill>
                <a:schemeClr val="accent2"/>
              </a:solidFill>
            </c:spPr>
            <c:extLst>
              <c:ext xmlns:c16="http://schemas.microsoft.com/office/drawing/2014/chart" uri="{C3380CC4-5D6E-409C-BE32-E72D297353CC}">
                <c16:uniqueId val="{00000003-0A48-4FB9-90EE-A73B204078E6}"/>
              </c:ext>
            </c:extLst>
          </c:dPt>
          <c:dPt>
            <c:idx val="2"/>
            <c:bubble3D val="0"/>
            <c:spPr>
              <a:solidFill>
                <a:schemeClr val="accent4"/>
              </a:solidFill>
            </c:spPr>
            <c:extLst>
              <c:ext xmlns:c16="http://schemas.microsoft.com/office/drawing/2014/chart" uri="{C3380CC4-5D6E-409C-BE32-E72D297353CC}">
                <c16:uniqueId val="{00000005-0A48-4FB9-90EE-A73B204078E6}"/>
              </c:ext>
            </c:extLst>
          </c:dPt>
          <c:dPt>
            <c:idx val="3"/>
            <c:bubble3D val="0"/>
            <c:spPr>
              <a:solidFill>
                <a:schemeClr val="accent2"/>
              </a:solidFill>
            </c:spPr>
            <c:extLst>
              <c:ext xmlns:c16="http://schemas.microsoft.com/office/drawing/2014/chart" uri="{C3380CC4-5D6E-409C-BE32-E72D297353CC}">
                <c16:uniqueId val="{00000007-0A48-4FB9-90EE-A73B204078E6}"/>
              </c:ext>
            </c:extLst>
          </c:dPt>
          <c:dPt>
            <c:idx val="4"/>
            <c:bubble3D val="0"/>
            <c:spPr>
              <a:solidFill>
                <a:schemeClr val="accent3"/>
              </a:solidFill>
            </c:spPr>
            <c:extLst>
              <c:ext xmlns:c16="http://schemas.microsoft.com/office/drawing/2014/chart" uri="{C3380CC4-5D6E-409C-BE32-E72D297353CC}">
                <c16:uniqueId val="{00000009-0A48-4FB9-90EE-A73B204078E6}"/>
              </c:ext>
            </c:extLst>
          </c:dPt>
          <c:dPt>
            <c:idx val="5"/>
            <c:bubble3D val="0"/>
            <c:spPr>
              <a:solidFill>
                <a:srgbClr val="46BDC6"/>
              </a:solidFill>
            </c:spPr>
            <c:extLst>
              <c:ext xmlns:c16="http://schemas.microsoft.com/office/drawing/2014/chart" uri="{C3380CC4-5D6E-409C-BE32-E72D297353CC}">
                <c16:uniqueId val="{0000000B-0A48-4FB9-90EE-A73B204078E6}"/>
              </c:ext>
            </c:extLst>
          </c:dPt>
          <c:dPt>
            <c:idx val="6"/>
            <c:bubble3D val="0"/>
            <c:spPr>
              <a:solidFill>
                <a:srgbClr val="7BAAF7"/>
              </a:solidFill>
            </c:spPr>
            <c:extLst>
              <c:ext xmlns:c16="http://schemas.microsoft.com/office/drawing/2014/chart" uri="{C3380CC4-5D6E-409C-BE32-E72D297353CC}">
                <c16:uniqueId val="{0000000D-0A48-4FB9-90EE-A73B204078E6}"/>
              </c:ext>
            </c:extLst>
          </c:dPt>
          <c:dPt>
            <c:idx val="7"/>
            <c:bubble3D val="0"/>
            <c:spPr>
              <a:solidFill>
                <a:srgbClr val="F07B72"/>
              </a:solidFill>
            </c:spPr>
            <c:extLst>
              <c:ext xmlns:c16="http://schemas.microsoft.com/office/drawing/2014/chart" uri="{C3380CC4-5D6E-409C-BE32-E72D297353CC}">
                <c16:uniqueId val="{0000000F-0A48-4FB9-90EE-A73B204078E6}"/>
              </c:ext>
            </c:extLst>
          </c:dPt>
          <c:dPt>
            <c:idx val="8"/>
            <c:bubble3D val="0"/>
            <c:spPr>
              <a:solidFill>
                <a:srgbClr val="FCD04F"/>
              </a:solidFill>
            </c:spPr>
            <c:extLst>
              <c:ext xmlns:c16="http://schemas.microsoft.com/office/drawing/2014/chart" uri="{C3380CC4-5D6E-409C-BE32-E72D297353CC}">
                <c16:uniqueId val="{00000011-0A48-4FB9-90EE-A73B204078E6}"/>
              </c:ext>
            </c:extLst>
          </c:dPt>
          <c:dPt>
            <c:idx val="9"/>
            <c:bubble3D val="0"/>
            <c:spPr>
              <a:solidFill>
                <a:srgbClr val="71C287"/>
              </a:solidFill>
            </c:spPr>
            <c:extLst>
              <c:ext xmlns:c16="http://schemas.microsoft.com/office/drawing/2014/chart" uri="{C3380CC4-5D6E-409C-BE32-E72D297353CC}">
                <c16:uniqueId val="{00000013-0A48-4FB9-90EE-A73B204078E6}"/>
              </c:ext>
            </c:extLst>
          </c:dPt>
          <c:dPt>
            <c:idx val="10"/>
            <c:bubble3D val="0"/>
            <c:spPr>
              <a:solidFill>
                <a:srgbClr val="FF994D"/>
              </a:solidFill>
            </c:spPr>
            <c:extLst>
              <c:ext xmlns:c16="http://schemas.microsoft.com/office/drawing/2014/chart" uri="{C3380CC4-5D6E-409C-BE32-E72D297353CC}">
                <c16:uniqueId val="{00000015-0A48-4FB9-90EE-A73B204078E6}"/>
              </c:ext>
            </c:extLst>
          </c:dPt>
          <c:dPt>
            <c:idx val="11"/>
            <c:bubble3D val="0"/>
            <c:spPr>
              <a:solidFill>
                <a:srgbClr val="7ED1D7"/>
              </a:solidFill>
            </c:spPr>
            <c:extLst>
              <c:ext xmlns:c16="http://schemas.microsoft.com/office/drawing/2014/chart" uri="{C3380CC4-5D6E-409C-BE32-E72D297353CC}">
                <c16:uniqueId val="{00000017-0A48-4FB9-90EE-A73B204078E6}"/>
              </c:ext>
            </c:extLst>
          </c:dPt>
          <c:dPt>
            <c:idx val="12"/>
            <c:bubble3D val="0"/>
            <c:spPr>
              <a:solidFill>
                <a:srgbClr val="B3CEFB"/>
              </a:solidFill>
            </c:spPr>
            <c:extLst>
              <c:ext xmlns:c16="http://schemas.microsoft.com/office/drawing/2014/chart" uri="{C3380CC4-5D6E-409C-BE32-E72D297353CC}">
                <c16:uniqueId val="{00000019-0A48-4FB9-90EE-A73B204078E6}"/>
              </c:ext>
            </c:extLst>
          </c:dPt>
          <c:dPt>
            <c:idx val="13"/>
            <c:bubble3D val="0"/>
            <c:spPr>
              <a:solidFill>
                <a:srgbClr val="F7B4AE"/>
              </a:solidFill>
            </c:spPr>
            <c:extLst>
              <c:ext xmlns:c16="http://schemas.microsoft.com/office/drawing/2014/chart" uri="{C3380CC4-5D6E-409C-BE32-E72D297353CC}">
                <c16:uniqueId val="{0000001B-0A48-4FB9-90EE-A73B204078E6}"/>
              </c:ext>
            </c:extLst>
          </c:dPt>
          <c:dPt>
            <c:idx val="14"/>
            <c:bubble3D val="0"/>
            <c:spPr>
              <a:solidFill>
                <a:srgbClr val="FDE49B"/>
              </a:solidFill>
            </c:spPr>
            <c:extLst>
              <c:ext xmlns:c16="http://schemas.microsoft.com/office/drawing/2014/chart" uri="{C3380CC4-5D6E-409C-BE32-E72D297353CC}">
                <c16:uniqueId val="{0000001D-0A48-4FB9-90EE-A73B204078E6}"/>
              </c:ext>
            </c:extLst>
          </c:dPt>
          <c:dPt>
            <c:idx val="15"/>
            <c:bubble3D val="0"/>
            <c:spPr>
              <a:solidFill>
                <a:srgbClr val="AEDCBA"/>
              </a:solidFill>
            </c:spPr>
            <c:extLst>
              <c:ext xmlns:c16="http://schemas.microsoft.com/office/drawing/2014/chart" uri="{C3380CC4-5D6E-409C-BE32-E72D297353CC}">
                <c16:uniqueId val="{0000001F-0A48-4FB9-90EE-A73B204078E6}"/>
              </c:ext>
            </c:extLst>
          </c:dPt>
          <c:dPt>
            <c:idx val="16"/>
            <c:bubble3D val="0"/>
            <c:spPr>
              <a:solidFill>
                <a:srgbClr val="FFC599"/>
              </a:solidFill>
            </c:spPr>
            <c:extLst>
              <c:ext xmlns:c16="http://schemas.microsoft.com/office/drawing/2014/chart" uri="{C3380CC4-5D6E-409C-BE32-E72D297353CC}">
                <c16:uniqueId val="{00000021-0A48-4FB9-90EE-A73B204078E6}"/>
              </c:ext>
            </c:extLst>
          </c:dPt>
          <c:dPt>
            <c:idx val="17"/>
            <c:bubble3D val="0"/>
            <c:spPr>
              <a:solidFill>
                <a:srgbClr val="B5E5E8"/>
              </a:solidFill>
            </c:spPr>
            <c:extLst>
              <c:ext xmlns:c16="http://schemas.microsoft.com/office/drawing/2014/chart" uri="{C3380CC4-5D6E-409C-BE32-E72D297353CC}">
                <c16:uniqueId val="{00000023-0A48-4FB9-90EE-A73B204078E6}"/>
              </c:ext>
            </c:extLst>
          </c:dPt>
          <c:dPt>
            <c:idx val="18"/>
            <c:bubble3D val="0"/>
            <c:spPr>
              <a:solidFill>
                <a:srgbClr val="ECF3FE"/>
              </a:solidFill>
            </c:spPr>
            <c:extLst>
              <c:ext xmlns:c16="http://schemas.microsoft.com/office/drawing/2014/chart" uri="{C3380CC4-5D6E-409C-BE32-E72D297353CC}">
                <c16:uniqueId val="{00000025-0A48-4FB9-90EE-A73B204078E6}"/>
              </c:ext>
            </c:extLst>
          </c:dPt>
          <c:dPt>
            <c:idx val="19"/>
            <c:bubble3D val="0"/>
            <c:spPr>
              <a:solidFill>
                <a:srgbClr val="FDECEB"/>
              </a:solidFill>
            </c:spPr>
            <c:extLst>
              <c:ext xmlns:c16="http://schemas.microsoft.com/office/drawing/2014/chart" uri="{C3380CC4-5D6E-409C-BE32-E72D297353CC}">
                <c16:uniqueId val="{00000027-0A48-4FB9-90EE-A73B204078E6}"/>
              </c:ext>
            </c:extLst>
          </c:dPt>
          <c:dPt>
            <c:idx val="20"/>
            <c:bubble3D val="0"/>
            <c:spPr>
              <a:solidFill>
                <a:srgbClr val="FFF8E6"/>
              </a:solidFill>
            </c:spPr>
            <c:extLst>
              <c:ext xmlns:c16="http://schemas.microsoft.com/office/drawing/2014/chart" uri="{C3380CC4-5D6E-409C-BE32-E72D297353CC}">
                <c16:uniqueId val="{00000029-0A48-4FB9-90EE-A73B204078E6}"/>
              </c:ext>
            </c:extLst>
          </c:dPt>
          <c:dPt>
            <c:idx val="21"/>
            <c:bubble3D val="0"/>
            <c:spPr>
              <a:solidFill>
                <a:srgbClr val="EBF6EE"/>
              </a:solidFill>
            </c:spPr>
            <c:extLst>
              <c:ext xmlns:c16="http://schemas.microsoft.com/office/drawing/2014/chart" uri="{C3380CC4-5D6E-409C-BE32-E72D297353CC}">
                <c16:uniqueId val="{0000002B-0A48-4FB9-90EE-A73B204078E6}"/>
              </c:ext>
            </c:extLst>
          </c:dPt>
          <c:dPt>
            <c:idx val="22"/>
            <c:bubble3D val="0"/>
            <c:spPr>
              <a:solidFill>
                <a:srgbClr val="FFF0E6"/>
              </a:solidFill>
            </c:spPr>
            <c:extLst>
              <c:ext xmlns:c16="http://schemas.microsoft.com/office/drawing/2014/chart" uri="{C3380CC4-5D6E-409C-BE32-E72D297353CC}">
                <c16:uniqueId val="{0000002D-0A48-4FB9-90EE-A73B204078E6}"/>
              </c:ext>
            </c:extLst>
          </c:dPt>
          <c:dPt>
            <c:idx val="23"/>
            <c:bubble3D val="0"/>
            <c:spPr>
              <a:solidFill>
                <a:srgbClr val="EDF8F9"/>
              </a:solidFill>
            </c:spPr>
            <c:extLst>
              <c:ext xmlns:c16="http://schemas.microsoft.com/office/drawing/2014/chart" uri="{C3380CC4-5D6E-409C-BE32-E72D297353CC}">
                <c16:uniqueId val="{0000002F-0A48-4FB9-90EE-A73B204078E6}"/>
              </c:ext>
            </c:extLst>
          </c:dPt>
          <c:dPt>
            <c:idx val="24"/>
            <c:bubble3D val="0"/>
            <c:spPr>
              <a:solidFill>
                <a:srgbClr val="251701"/>
              </a:solidFill>
            </c:spPr>
            <c:extLst>
              <c:ext xmlns:c16="http://schemas.microsoft.com/office/drawing/2014/chart" uri="{C3380CC4-5D6E-409C-BE32-E72D297353CC}">
                <c16:uniqueId val="{00000031-0A48-4FB9-90EE-A73B204078E6}"/>
              </c:ext>
            </c:extLst>
          </c:dPt>
          <c:dPt>
            <c:idx val="25"/>
            <c:bubble3D val="0"/>
            <c:spPr>
              <a:solidFill>
                <a:srgbClr val="032527"/>
              </a:solidFill>
            </c:spPr>
            <c:extLst>
              <c:ext xmlns:c16="http://schemas.microsoft.com/office/drawing/2014/chart" uri="{C3380CC4-5D6E-409C-BE32-E72D297353CC}">
                <c16:uniqueId val="{00000033-0A48-4FB9-90EE-A73B204078E6}"/>
              </c:ext>
            </c:extLst>
          </c:dPt>
          <c:dPt>
            <c:idx val="26"/>
            <c:bubble3D val="0"/>
            <c:spPr>
              <a:solidFill>
                <a:srgbClr val="010D31"/>
              </a:solidFill>
            </c:spPr>
            <c:extLst>
              <c:ext xmlns:c16="http://schemas.microsoft.com/office/drawing/2014/chart" uri="{C3380CC4-5D6E-409C-BE32-E72D297353CC}">
                <c16:uniqueId val="{00000035-0A48-4FB9-90EE-A73B204078E6}"/>
              </c:ext>
            </c:extLst>
          </c:dPt>
          <c:dPt>
            <c:idx val="27"/>
            <c:bubble3D val="0"/>
            <c:spPr>
              <a:solidFill>
                <a:srgbClr val="291121"/>
              </a:solidFill>
            </c:spPr>
            <c:extLst>
              <c:ext xmlns:c16="http://schemas.microsoft.com/office/drawing/2014/chart" uri="{C3380CC4-5D6E-409C-BE32-E72D297353CC}">
                <c16:uniqueId val="{00000037-0A48-4FB9-90EE-A73B204078E6}"/>
              </c:ext>
            </c:extLst>
          </c:dPt>
          <c:dPt>
            <c:idx val="28"/>
            <c:bubble3D val="0"/>
            <c:spPr>
              <a:solidFill>
                <a:srgbClr val="FF1D32"/>
              </a:solidFill>
            </c:spPr>
            <c:extLst>
              <c:ext xmlns:c16="http://schemas.microsoft.com/office/drawing/2014/chart" uri="{C3380CC4-5D6E-409C-BE32-E72D297353CC}">
                <c16:uniqueId val="{00000039-0A48-4FB9-90EE-A73B204078E6}"/>
              </c:ext>
            </c:extLst>
          </c:dPt>
          <c:dPt>
            <c:idx val="29"/>
            <c:bubble3D val="0"/>
            <c:spPr>
              <a:solidFill>
                <a:srgbClr val="250D0A"/>
              </a:solidFill>
            </c:spPr>
            <c:extLst>
              <c:ext xmlns:c16="http://schemas.microsoft.com/office/drawing/2014/chart" uri="{C3380CC4-5D6E-409C-BE32-E72D297353CC}">
                <c16:uniqueId val="{0000003B-0A48-4FB9-90EE-A73B204078E6}"/>
              </c:ext>
            </c:extLst>
          </c:dPt>
          <c:dPt>
            <c:idx val="30"/>
            <c:bubble3D val="0"/>
            <c:spPr>
              <a:solidFill>
                <a:srgbClr val="5F3D05"/>
              </a:solidFill>
            </c:spPr>
            <c:extLst>
              <c:ext xmlns:c16="http://schemas.microsoft.com/office/drawing/2014/chart" uri="{C3380CC4-5D6E-409C-BE32-E72D297353CC}">
                <c16:uniqueId val="{0000003D-0A48-4FB9-90EE-A73B204078E6}"/>
              </c:ext>
            </c:extLst>
          </c:dPt>
          <c:dPt>
            <c:idx val="31"/>
            <c:bubble3D val="0"/>
            <c:spPr>
              <a:solidFill>
                <a:srgbClr val="0B5D64"/>
              </a:solidFill>
            </c:spPr>
            <c:extLst>
              <c:ext xmlns:c16="http://schemas.microsoft.com/office/drawing/2014/chart" uri="{C3380CC4-5D6E-409C-BE32-E72D297353CC}">
                <c16:uniqueId val="{0000003F-0A48-4FB9-90EE-A73B204078E6}"/>
              </c:ext>
            </c:extLst>
          </c:dPt>
          <c:dPt>
            <c:idx val="32"/>
            <c:bubble3D val="0"/>
            <c:spPr>
              <a:solidFill>
                <a:srgbClr val="01217D"/>
              </a:solidFill>
            </c:spPr>
            <c:extLst>
              <c:ext xmlns:c16="http://schemas.microsoft.com/office/drawing/2014/chart" uri="{C3380CC4-5D6E-409C-BE32-E72D297353CC}">
                <c16:uniqueId val="{00000041-0A48-4FB9-90EE-A73B204078E6}"/>
              </c:ext>
            </c:extLst>
          </c:dPt>
          <c:dPt>
            <c:idx val="33"/>
            <c:bubble3D val="0"/>
            <c:spPr>
              <a:solidFill>
                <a:srgbClr val="652B55"/>
              </a:solidFill>
            </c:spPr>
            <c:extLst>
              <c:ext xmlns:c16="http://schemas.microsoft.com/office/drawing/2014/chart" uri="{C3380CC4-5D6E-409C-BE32-E72D297353CC}">
                <c16:uniqueId val="{00000043-0A48-4FB9-90EE-A73B204078E6}"/>
              </c:ext>
            </c:extLst>
          </c:dPt>
          <c:dPt>
            <c:idx val="34"/>
            <c:bubble3D val="0"/>
            <c:spPr>
              <a:solidFill>
                <a:srgbClr val="FF497E"/>
              </a:solidFill>
            </c:spPr>
            <c:extLst>
              <c:ext xmlns:c16="http://schemas.microsoft.com/office/drawing/2014/chart" uri="{C3380CC4-5D6E-409C-BE32-E72D297353CC}">
                <c16:uniqueId val="{00000045-0A48-4FB9-90EE-A73B204078E6}"/>
              </c:ext>
            </c:extLst>
          </c:dPt>
          <c:dPt>
            <c:idx val="35"/>
            <c:bubble3D val="0"/>
            <c:spPr>
              <a:solidFill>
                <a:srgbClr val="5D211C"/>
              </a:solidFill>
            </c:spPr>
            <c:extLst>
              <c:ext xmlns:c16="http://schemas.microsoft.com/office/drawing/2014/chart" uri="{C3380CC4-5D6E-409C-BE32-E72D297353CC}">
                <c16:uniqueId val="{00000047-0A48-4FB9-90EE-A73B204078E6}"/>
              </c:ext>
            </c:extLst>
          </c:dPt>
          <c:dPt>
            <c:idx val="36"/>
            <c:bubble3D val="0"/>
            <c:spPr>
              <a:solidFill>
                <a:srgbClr val="976108"/>
              </a:solidFill>
            </c:spPr>
            <c:extLst>
              <c:ext xmlns:c16="http://schemas.microsoft.com/office/drawing/2014/chart" uri="{C3380CC4-5D6E-409C-BE32-E72D297353CC}">
                <c16:uniqueId val="{00000049-0A48-4FB9-90EE-A73B204078E6}"/>
              </c:ext>
            </c:extLst>
          </c:dPt>
          <c:cat>
            <c:strRef>
              <c:f>Statewise!$A$3:$A$39</c:f>
              <c:strCache>
                <c:ptCount val="37"/>
                <c:pt idx="0">
                  <c:v>Maharashtra</c:v>
                </c:pt>
                <c:pt idx="1">
                  <c:v>Tamil Nadu</c:v>
                </c:pt>
                <c:pt idx="2">
                  <c:v>Delhi</c:v>
                </c:pt>
                <c:pt idx="3">
                  <c:v>Kerala</c:v>
                </c:pt>
                <c:pt idx="4">
                  <c:v>Telangana</c:v>
                </c:pt>
                <c:pt idx="5">
                  <c:v>Uttar Pradesh</c:v>
                </c:pt>
                <c:pt idx="6">
                  <c:v>Rajasthan</c:v>
                </c:pt>
                <c:pt idx="7">
                  <c:v>Andhra Pradesh</c:v>
                </c:pt>
                <c:pt idx="8">
                  <c:v>Madhya Pradesh</c:v>
                </c:pt>
                <c:pt idx="9">
                  <c:v>Karnataka</c:v>
                </c:pt>
                <c:pt idx="10">
                  <c:v>Gujarat</c:v>
                </c:pt>
                <c:pt idx="11">
                  <c:v>Jammu and Kashmir</c:v>
                </c:pt>
                <c:pt idx="12">
                  <c:v>Haryana</c:v>
                </c:pt>
                <c:pt idx="13">
                  <c:v>Punjab</c:v>
                </c:pt>
                <c:pt idx="14">
                  <c:v>West Bengal</c:v>
                </c:pt>
                <c:pt idx="15">
                  <c:v>Bihar</c:v>
                </c:pt>
                <c:pt idx="16">
                  <c:v>Assam</c:v>
                </c:pt>
                <c:pt idx="17">
                  <c:v>Uttarakhand</c:v>
                </c:pt>
                <c:pt idx="18">
                  <c:v>Odisha</c:v>
                </c:pt>
                <c:pt idx="19">
                  <c:v>Chandigarh</c:v>
                </c:pt>
                <c:pt idx="20">
                  <c:v>Ladakh</c:v>
                </c:pt>
                <c:pt idx="21">
                  <c:v>Andaman and Nicobar Islands</c:v>
                </c:pt>
                <c:pt idx="22">
                  <c:v>Chhattisgarh</c:v>
                </c:pt>
                <c:pt idx="23">
                  <c:v>Goa</c:v>
                </c:pt>
                <c:pt idx="24">
                  <c:v>Himachal Pradesh</c:v>
                </c:pt>
                <c:pt idx="25">
                  <c:v>Puducherry</c:v>
                </c:pt>
                <c:pt idx="26">
                  <c:v>Jharkhand</c:v>
                </c:pt>
                <c:pt idx="27">
                  <c:v>Manipur</c:v>
                </c:pt>
                <c:pt idx="28">
                  <c:v>Mizoram</c:v>
                </c:pt>
                <c:pt idx="29">
                  <c:v>Arunachal Pradesh</c:v>
                </c:pt>
                <c:pt idx="30">
                  <c:v>Dadra and Nagar Haveli</c:v>
                </c:pt>
                <c:pt idx="31">
                  <c:v>Daman and Diu</c:v>
                </c:pt>
                <c:pt idx="32">
                  <c:v>Lakshadweep</c:v>
                </c:pt>
                <c:pt idx="33">
                  <c:v>Meghalaya</c:v>
                </c:pt>
                <c:pt idx="34">
                  <c:v>Nagaland</c:v>
                </c:pt>
                <c:pt idx="35">
                  <c:v>Sikkim</c:v>
                </c:pt>
                <c:pt idx="36">
                  <c:v>Tripura</c:v>
                </c:pt>
              </c:strCache>
            </c:strRef>
          </c:cat>
          <c:val>
            <c:numRef>
              <c:f>Statewise!$B$3:$B$39</c:f>
              <c:numCache>
                <c:formatCode>0</c:formatCode>
                <c:ptCount val="37"/>
                <c:pt idx="0">
                  <c:v>891</c:v>
                </c:pt>
                <c:pt idx="1">
                  <c:v>621</c:v>
                </c:pt>
                <c:pt idx="2">
                  <c:v>525</c:v>
                </c:pt>
                <c:pt idx="3">
                  <c:v>327</c:v>
                </c:pt>
                <c:pt idx="4">
                  <c:v>364</c:v>
                </c:pt>
                <c:pt idx="5">
                  <c:v>305</c:v>
                </c:pt>
                <c:pt idx="6">
                  <c:v>325</c:v>
                </c:pt>
                <c:pt idx="7">
                  <c:v>304</c:v>
                </c:pt>
                <c:pt idx="8">
                  <c:v>268</c:v>
                </c:pt>
                <c:pt idx="9">
                  <c:v>175</c:v>
                </c:pt>
                <c:pt idx="10">
                  <c:v>165</c:v>
                </c:pt>
                <c:pt idx="11">
                  <c:v>109</c:v>
                </c:pt>
                <c:pt idx="12">
                  <c:v>133</c:v>
                </c:pt>
                <c:pt idx="13">
                  <c:v>90</c:v>
                </c:pt>
                <c:pt idx="14">
                  <c:v>91</c:v>
                </c:pt>
                <c:pt idx="15">
                  <c:v>32</c:v>
                </c:pt>
                <c:pt idx="16">
                  <c:v>27</c:v>
                </c:pt>
                <c:pt idx="17">
                  <c:v>31</c:v>
                </c:pt>
                <c:pt idx="18">
                  <c:v>42</c:v>
                </c:pt>
                <c:pt idx="19">
                  <c:v>18</c:v>
                </c:pt>
                <c:pt idx="20">
                  <c:v>14</c:v>
                </c:pt>
                <c:pt idx="21">
                  <c:v>10</c:v>
                </c:pt>
                <c:pt idx="22">
                  <c:v>10</c:v>
                </c:pt>
                <c:pt idx="23">
                  <c:v>7</c:v>
                </c:pt>
                <c:pt idx="24">
                  <c:v>18</c:v>
                </c:pt>
                <c:pt idx="25">
                  <c:v>5</c:v>
                </c:pt>
                <c:pt idx="26">
                  <c:v>4</c:v>
                </c:pt>
                <c:pt idx="27">
                  <c:v>2</c:v>
                </c:pt>
                <c:pt idx="28">
                  <c:v>1</c:v>
                </c:pt>
                <c:pt idx="29">
                  <c:v>1</c:v>
                </c:pt>
                <c:pt idx="30">
                  <c:v>1</c:v>
                </c:pt>
                <c:pt idx="31">
                  <c:v>0</c:v>
                </c:pt>
                <c:pt idx="32">
                  <c:v>0</c:v>
                </c:pt>
                <c:pt idx="33">
                  <c:v>0</c:v>
                </c:pt>
                <c:pt idx="34">
                  <c:v>0</c:v>
                </c:pt>
                <c:pt idx="35">
                  <c:v>0</c:v>
                </c:pt>
                <c:pt idx="36">
                  <c:v>1</c:v>
                </c:pt>
              </c:numCache>
            </c:numRef>
          </c:val>
          <c:extLst>
            <c:ext xmlns:c16="http://schemas.microsoft.com/office/drawing/2014/chart" uri="{C3380CC4-5D6E-409C-BE32-E72D297353CC}">
              <c16:uniqueId val="{0000004A-0A48-4FB9-90EE-A73B204078E6}"/>
            </c:ext>
          </c:extLst>
        </c:ser>
        <c:dLbls>
          <c:showLegendKey val="0"/>
          <c:showVal val="0"/>
          <c:showCatName val="0"/>
          <c:showSerName val="0"/>
          <c:showPercent val="0"/>
          <c:showBubbleSize val="0"/>
          <c:showLeaderLines val="1"/>
        </c:dLbls>
        <c:firstSliceAng val="0"/>
        <c:holeSize val="50"/>
      </c:doughnutChart>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oneCellAnchor>
    <xdr:from>
      <xdr:col>0</xdr:col>
      <xdr:colOff>0</xdr:colOff>
      <xdr:row>21</xdr:row>
      <xdr:rowOff>104775</xdr:rowOff>
    </xdr:from>
    <xdr:ext cx="5629275" cy="5276850"/>
    <xdr:graphicFrame macro="">
      <xdr:nvGraphicFramePr>
        <xdr:cNvPr id="2" name="Chart 1" title="Chart">
          <a:extLst>
            <a:ext uri="{FF2B5EF4-FFF2-40B4-BE49-F238E27FC236}">
              <a16:creationId xmlns:a16="http://schemas.microsoft.com/office/drawing/2014/main" id="{00000000-0008-0000-0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6</xdr:col>
      <xdr:colOff>28575</xdr:colOff>
      <xdr:row>2</xdr:row>
      <xdr:rowOff>19050</xdr:rowOff>
    </xdr:from>
    <xdr:ext cx="4667250" cy="2838450"/>
    <xdr:graphicFrame macro="">
      <xdr:nvGraphicFramePr>
        <xdr:cNvPr id="3" name="Chart 2" title="Chart">
          <a:extLst>
            <a:ext uri="{FF2B5EF4-FFF2-40B4-BE49-F238E27FC236}">
              <a16:creationId xmlns:a16="http://schemas.microsoft.com/office/drawing/2014/main" id="{00000000-0008-0000-0C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0</xdr:colOff>
      <xdr:row>2</xdr:row>
      <xdr:rowOff>19050</xdr:rowOff>
    </xdr:from>
    <xdr:ext cx="4667250" cy="2838450"/>
    <xdr:graphicFrame macro="">
      <xdr:nvGraphicFramePr>
        <xdr:cNvPr id="4" name="Chart 3" title="Chart">
          <a:extLst>
            <a:ext uri="{FF2B5EF4-FFF2-40B4-BE49-F238E27FC236}">
              <a16:creationId xmlns:a16="http://schemas.microsoft.com/office/drawing/2014/main" id="{00000000-0008-0000-0C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6</xdr:col>
      <xdr:colOff>28575</xdr:colOff>
      <xdr:row>21</xdr:row>
      <xdr:rowOff>104775</xdr:rowOff>
    </xdr:from>
    <xdr:ext cx="4667250" cy="5276850"/>
    <xdr:graphicFrame macro="">
      <xdr:nvGraphicFramePr>
        <xdr:cNvPr id="5" name="Chart 4" title="Chart">
          <a:extLst>
            <a:ext uri="{FF2B5EF4-FFF2-40B4-BE49-F238E27FC236}">
              <a16:creationId xmlns:a16="http://schemas.microsoft.com/office/drawing/2014/main" id="{00000000-0008-0000-0C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twitter.com/Vijayabaskarofl/status/1244548656864169990" TargetMode="External"/><Relationship Id="rId3182" Type="http://schemas.openxmlformats.org/officeDocument/2006/relationships/hyperlink" Target="https://twitter.com/ANI/status/1245693626472116226" TargetMode="External"/><Relationship Id="rId4233" Type="http://schemas.openxmlformats.org/officeDocument/2006/relationships/hyperlink" Target="https://twitter.com/PTI_News/status/1246097072761081856" TargetMode="External"/><Relationship Id="rId3999" Type="http://schemas.openxmlformats.org/officeDocument/2006/relationships/hyperlink" Target="http://dhs.kerala.gov.in/wp-content/uploads/2020/04/Daily-Bulletin-HFWD-English-April-3rd.pdf" TargetMode="External"/><Relationship Id="rId4300" Type="http://schemas.openxmlformats.org/officeDocument/2006/relationships/hyperlink" Target="https://twitter.com/HFWOdisha/status/1246131083839561728" TargetMode="External"/><Relationship Id="rId170" Type="http://schemas.openxmlformats.org/officeDocument/2006/relationships/hyperlink" Target="https://timesofindia.indiatimes.com/city/lucknow/one-more-tests-covid-19-positive-uttar-pradesh-tally-is-nine/articleshow/74586351.cms" TargetMode="External"/><Relationship Id="rId6058" Type="http://schemas.openxmlformats.org/officeDocument/2006/relationships/hyperlink" Target="https://twitter.com/PIBJaipur/status/1247377876757803010" TargetMode="External"/><Relationship Id="rId5074" Type="http://schemas.openxmlformats.org/officeDocument/2006/relationships/hyperlink" Target="https://gujcovid19.gujarat.gov.in/uploads/05-pressbrief0504052020111759895.pdf" TargetMode="External"/><Relationship Id="rId6125" Type="http://schemas.openxmlformats.org/officeDocument/2006/relationships/hyperlink" Target="https://twitter.com/ANI/status/1247403660096598016" TargetMode="External"/><Relationship Id="rId987" Type="http://schemas.openxmlformats.org/officeDocument/2006/relationships/hyperlink" Target="http://www.nhmharyana.gov.in/WriteReadData/userfiles/file/CoronaVirus/Bulletin%20of%20Haryana%20as%20on%2024%20March.pdf" TargetMode="External"/><Relationship Id="rId2668" Type="http://schemas.openxmlformats.org/officeDocument/2006/relationships/hyperlink" Target="https://twitter.com/NHM_TN/status/1245332364563185664" TargetMode="External"/><Relationship Id="rId3719" Type="http://schemas.openxmlformats.org/officeDocument/2006/relationships/hyperlink" Target="https://twitter.com/ANI/status/1246038578699751424" TargetMode="External"/><Relationship Id="rId4090" Type="http://schemas.openxmlformats.org/officeDocument/2006/relationships/hyperlink" Target="https://twitter.com/Eatala_Rajender/status/1246084405602316292" TargetMode="External"/><Relationship Id="rId1684" Type="http://schemas.openxmlformats.org/officeDocument/2006/relationships/hyperlink" Target="https://twitter.com/ANI/status/1244242532134838273" TargetMode="External"/><Relationship Id="rId2735" Type="http://schemas.openxmlformats.org/officeDocument/2006/relationships/hyperlink" Target="https://twitter.com/PTI_News/status/1245330284574150656" TargetMode="External"/><Relationship Id="rId5141" Type="http://schemas.openxmlformats.org/officeDocument/2006/relationships/hyperlink" Target="https://twitter.com/ANI/status/1246732221647552512?s=09" TargetMode="External"/><Relationship Id="rId707" Type="http://schemas.openxmlformats.org/officeDocument/2006/relationships/hyperlink" Target="https://english.manoramaonline.com/news/kerala/2020/03/22/15-more-covid-19-cases-in-kerala-on-sunday.html" TargetMode="External"/><Relationship Id="rId914" Type="http://schemas.openxmlformats.org/officeDocument/2006/relationships/hyperlink" Target="https://twitter.com/ANI/status/1242308037756387328" TargetMode="External"/><Relationship Id="rId1337" Type="http://schemas.openxmlformats.org/officeDocument/2006/relationships/hyperlink" Target="https://www.facebook.com/permalink.php?story_fbid=158051175664719&amp;id=100507158085788" TargetMode="External"/><Relationship Id="rId1544" Type="http://schemas.openxmlformats.org/officeDocument/2006/relationships/hyperlink" Target="https://twitter.com/ANI/status/1243912891742310406" TargetMode="External"/><Relationship Id="rId1751" Type="http://schemas.openxmlformats.org/officeDocument/2006/relationships/hyperlink" Target="https://twitter.com/PTI_News/status/1244275406821191680" TargetMode="External"/><Relationship Id="rId2802" Type="http://schemas.openxmlformats.org/officeDocument/2006/relationships/hyperlink" Target="https://twitter.com/CMODelhi/status/1245353004317933568" TargetMode="External"/><Relationship Id="rId5001" Type="http://schemas.openxmlformats.org/officeDocument/2006/relationships/hyperlink" Target="https://twitter.com/rajeshtope11/status/1246482154852253697" TargetMode="External"/><Relationship Id="rId5958" Type="http://schemas.openxmlformats.org/officeDocument/2006/relationships/hyperlink" Target="https://twitter.com/JansamparkMP/status/1247180461907955712" TargetMode="External"/><Relationship Id="rId43" Type="http://schemas.openxmlformats.org/officeDocument/2006/relationships/hyperlink" Target="https://www.indiatoday.in/india/story/coronavirus-in-india-tracking-country-s-first-50-covid-19-cases-what-numbers-tell-1654468-2020-03-12" TargetMode="External"/><Relationship Id="rId1404" Type="http://schemas.openxmlformats.org/officeDocument/2006/relationships/hyperlink" Target="https://twitter.com/PTI_News/status/1243510212453171200" TargetMode="External"/><Relationship Id="rId1611" Type="http://schemas.openxmlformats.org/officeDocument/2006/relationships/hyperlink" Target="https://mobile.twitter.com/ANI/status/1244118188737957894" TargetMode="External"/><Relationship Id="rId4767" Type="http://schemas.openxmlformats.org/officeDocument/2006/relationships/hyperlink" Target="https://twitter.com/ANI/status/1246418320057708545" TargetMode="External"/><Relationship Id="rId5818" Type="http://schemas.openxmlformats.org/officeDocument/2006/relationships/hyperlink" Target="https://twitter.com/PTI_News/status/1247164710417383431" TargetMode="External"/><Relationship Id="rId3369" Type="http://schemas.openxmlformats.org/officeDocument/2006/relationships/hyperlink" Target="https://twitter.com/ANI/status/1245693514500804609" TargetMode="External"/><Relationship Id="rId3576" Type="http://schemas.openxmlformats.org/officeDocument/2006/relationships/hyperlink" Target="https://twitter.com/ANI/status/1245933428551254016" TargetMode="External"/><Relationship Id="rId4627" Type="http://schemas.openxmlformats.org/officeDocument/2006/relationships/hyperlink" Target="https://twitter.com/AamAadmiParty/status/1246408741357944833" TargetMode="External"/><Relationship Id="rId4974" Type="http://schemas.openxmlformats.org/officeDocument/2006/relationships/hyperlink" Target="https://twitter.com/rajeshtope11/status/1246482154852253697" TargetMode="External"/><Relationship Id="rId497" Type="http://schemas.openxmlformats.org/officeDocument/2006/relationships/hyperlink" Target="https://www.thehindu.com/news/national/other-states/coronavirus-three-fresh-cases-reported-in-punjab/article31126217.ece" TargetMode="External"/><Relationship Id="rId2178" Type="http://schemas.openxmlformats.org/officeDocument/2006/relationships/hyperlink" Target="https://twitter.com/ANI/status/1244912959765135360" TargetMode="External"/><Relationship Id="rId2385" Type="http://schemas.openxmlformats.org/officeDocument/2006/relationships/hyperlink" Target="https://twitter.com/HFWOdisha/status/1245032124127645698" TargetMode="External"/><Relationship Id="rId3229" Type="http://schemas.openxmlformats.org/officeDocument/2006/relationships/hyperlink" Target="https://twitter.com/ANI/status/1245693626472116226" TargetMode="External"/><Relationship Id="rId3783" Type="http://schemas.openxmlformats.org/officeDocument/2006/relationships/hyperlink" Target="https://twitter.com/ANI/status/1246054906298941440" TargetMode="External"/><Relationship Id="rId3990" Type="http://schemas.openxmlformats.org/officeDocument/2006/relationships/hyperlink" Target="https://twitter.com/ANI/status/1246044843048087553" TargetMode="External"/><Relationship Id="rId4834" Type="http://schemas.openxmlformats.org/officeDocument/2006/relationships/hyperlink" Target="https://twitter.com/kbssidhu1961/status/1246432643794612225" TargetMode="External"/><Relationship Id="rId357" Type="http://schemas.openxmlformats.org/officeDocument/2006/relationships/hyperlink" Target="https://twitter.com/PTI_News/status/1243812398747680768?s=20" TargetMode="External"/><Relationship Id="rId1194" Type="http://schemas.openxmlformats.org/officeDocument/2006/relationships/hyperlink" Target="https://www.facebook.com/permalink.php?story_fbid=157713765698460&amp;id=100507158085788" TargetMode="External"/><Relationship Id="rId2038" Type="http://schemas.openxmlformats.org/officeDocument/2006/relationships/hyperlink" Target="https://www.indiatoday.in/amp/india/story/coronavirus-in-mumbai-47-new-covid-19-cases-in-city-as-private-lab-data-pours-in-1661482-2020-03-30" TargetMode="External"/><Relationship Id="rId2592" Type="http://schemas.openxmlformats.org/officeDocument/2006/relationships/hyperlink" Target="https://twitter.com/TabeenahAnjum/status/1245389528925237248" TargetMode="External"/><Relationship Id="rId3436" Type="http://schemas.openxmlformats.org/officeDocument/2006/relationships/hyperlink" Target="https://twitter.com/ANI/status/1245727826017423362" TargetMode="External"/><Relationship Id="rId3643" Type="http://schemas.openxmlformats.org/officeDocument/2006/relationships/hyperlink" Target="https://twitter.com/ANINewsUP/status/1245971315019763718" TargetMode="External"/><Relationship Id="rId3850" Type="http://schemas.openxmlformats.org/officeDocument/2006/relationships/hyperlink" Target="https://twitter.com/ANI/status/1246043856447176704" TargetMode="External"/><Relationship Id="rId4901" Type="http://schemas.openxmlformats.org/officeDocument/2006/relationships/hyperlink" Target="https://twitter.com/IPRTelangana/status/1246477230068228098/photo/1" TargetMode="External"/><Relationship Id="rId217" Type="http://schemas.openxmlformats.org/officeDocument/2006/relationships/hyperlink" Target="https://www.newindianexpress.com/states/telangana/2020/mar/14/patient-who-returned-from-italy-is-second-coronavirus-positive-case-in-telangana-2116685.html" TargetMode="External"/><Relationship Id="rId564" Type="http://schemas.openxmlformats.org/officeDocument/2006/relationships/hyperlink" Target="https://www.thehindu.com/news/national/kerala/more-positive-cases-reported-in-state/article31130190.ece" TargetMode="External"/><Relationship Id="rId771" Type="http://schemas.openxmlformats.org/officeDocument/2006/relationships/hyperlink" Target="https://twitter.com/PTI_News/status/1241956921332002820?s=20" TargetMode="External"/><Relationship Id="rId2245" Type="http://schemas.openxmlformats.org/officeDocument/2006/relationships/hyperlink" Target="https://arogya.maharashtra.gov.in/pdf/epressnote31.pdf" TargetMode="External"/><Relationship Id="rId2452" Type="http://schemas.openxmlformats.org/officeDocument/2006/relationships/hyperlink" Target="https://twitter.com/timesofindia/status/1245201501594644480" TargetMode="External"/><Relationship Id="rId3503" Type="http://schemas.openxmlformats.org/officeDocument/2006/relationships/hyperlink" Target="https://twitter.com/ANI/status/1245741477960929287?s=19" TargetMode="External"/><Relationship Id="rId3710" Type="http://schemas.openxmlformats.org/officeDocument/2006/relationships/hyperlink" Target="https://twitter.com/ANI/status/1246038578699751424" TargetMode="External"/><Relationship Id="rId424" Type="http://schemas.openxmlformats.org/officeDocument/2006/relationships/hyperlink" Target="https://english.manoramaonline.com/news/kerala/2020/03/20/covid-19-confirmed-in-five-more-uk-tourists-in-kochi.html" TargetMode="External"/><Relationship Id="rId631" Type="http://schemas.openxmlformats.org/officeDocument/2006/relationships/hyperlink" Target="https://www.livemint.com/news/india/coronavirus-have-no-option-but-to-apply-section-144-in-maharashtra-says-thackeray-11584870602906.html" TargetMode="External"/><Relationship Id="rId1054" Type="http://schemas.openxmlformats.org/officeDocument/2006/relationships/hyperlink" Target="https://english.mathrubhumi.com/news/kerala/9-new-covid-19-positive-cases-in-kerala-112-under-treatment-1.4643353" TargetMode="External"/><Relationship Id="rId1261" Type="http://schemas.openxmlformats.org/officeDocument/2006/relationships/hyperlink" Target="https://twitter.com/PTI_News/status/1243468436153331712" TargetMode="External"/><Relationship Id="rId2105" Type="http://schemas.openxmlformats.org/officeDocument/2006/relationships/hyperlink" Target="https://twitter.com/PTI_News/status/1244865476355690496" TargetMode="External"/><Relationship Id="rId2312" Type="http://schemas.openxmlformats.org/officeDocument/2006/relationships/hyperlink" Target="https://twitter.com/Vijayabaskarofl/status/1244998252803452928" TargetMode="External"/><Relationship Id="rId5468" Type="http://schemas.openxmlformats.org/officeDocument/2006/relationships/hyperlink" Target="https://www.mohfw.gov.in/" TargetMode="External"/><Relationship Id="rId5675" Type="http://schemas.openxmlformats.org/officeDocument/2006/relationships/hyperlink" Target="https://twitter.com/ArogyaAndhra/status/1247148780903747585" TargetMode="External"/><Relationship Id="rId5882" Type="http://schemas.openxmlformats.org/officeDocument/2006/relationships/hyperlink" Target="https://twitter.com/PTI_News/status/1247164710417383431" TargetMode="External"/><Relationship Id="rId1121" Type="http://schemas.openxmlformats.org/officeDocument/2006/relationships/hyperlink" Target="https://twitter.com/ANI/status/1243045523575025665" TargetMode="External"/><Relationship Id="rId4277" Type="http://schemas.openxmlformats.org/officeDocument/2006/relationships/hyperlink" Target="https://twitter.com/JansamparkMP/status/1246116249026715649" TargetMode="External"/><Relationship Id="rId4484" Type="http://schemas.openxmlformats.org/officeDocument/2006/relationships/hyperlink" Target="http://www.nhmharyana.gov.in/WriteReadData/userfiles/file/CoronaVirus/Meida%20Bulletin%2004042020%20evening.pdf" TargetMode="External"/><Relationship Id="rId4691" Type="http://schemas.openxmlformats.org/officeDocument/2006/relationships/hyperlink" Target="https://twitter.com/ANINewsUP/status/1246412525890973697" TargetMode="External"/><Relationship Id="rId5328" Type="http://schemas.openxmlformats.org/officeDocument/2006/relationships/hyperlink" Target="https://twitter.com/ANI/status/1246789359791112195" TargetMode="External"/><Relationship Id="rId5535" Type="http://schemas.openxmlformats.org/officeDocument/2006/relationships/hyperlink" Target="https://twitter.com/ANI/status/1247034346101334016" TargetMode="External"/><Relationship Id="rId5742" Type="http://schemas.openxmlformats.org/officeDocument/2006/relationships/hyperlink" Target="https://twitter.com/TOIHyderabad/status/1247161225940627456" TargetMode="External"/><Relationship Id="rId3086" Type="http://schemas.openxmlformats.org/officeDocument/2006/relationships/hyperlink" Target="https://twitter.com/ANI/status/1245683220550537216" TargetMode="External"/><Relationship Id="rId3293" Type="http://schemas.openxmlformats.org/officeDocument/2006/relationships/hyperlink" Target="https://twitter.com/ANI/status/1245693514500804609" TargetMode="External"/><Relationship Id="rId4137" Type="http://schemas.openxmlformats.org/officeDocument/2006/relationships/hyperlink" Target="https://twitter.com/PTI_News/status/1246097072761081856" TargetMode="External"/><Relationship Id="rId4344" Type="http://schemas.openxmlformats.org/officeDocument/2006/relationships/hyperlink" Target="https://twitter.com/ArogyaAndhra/status/1246315515418533888" TargetMode="External"/><Relationship Id="rId4551" Type="http://schemas.openxmlformats.org/officeDocument/2006/relationships/hyperlink" Target="https://twitter.com/AamAadmiParty/status/1246408741357944833" TargetMode="External"/><Relationship Id="rId1938" Type="http://schemas.openxmlformats.org/officeDocument/2006/relationships/hyperlink" Target="https://twitter.com/PIBTvpm/status/1244605758110457860" TargetMode="External"/><Relationship Id="rId3153" Type="http://schemas.openxmlformats.org/officeDocument/2006/relationships/hyperlink" Target="https://twitter.com/ANI/status/1245692712986214400" TargetMode="External"/><Relationship Id="rId3360" Type="http://schemas.openxmlformats.org/officeDocument/2006/relationships/hyperlink" Target="https://twitter.com/ANI/status/1245693514500804609" TargetMode="External"/><Relationship Id="rId4204" Type="http://schemas.openxmlformats.org/officeDocument/2006/relationships/hyperlink" Target="https://experience.arcgis.com/experience/8167a61f882a4af4b9098e947dfd589f/" TargetMode="External"/><Relationship Id="rId5602" Type="http://schemas.openxmlformats.org/officeDocument/2006/relationships/hyperlink" Target="https://twitter.com/ANI/status/1247133356879314945" TargetMode="External"/><Relationship Id="rId281" Type="http://schemas.openxmlformats.org/officeDocument/2006/relationships/hyperlink" Target="https://www.hindustantimes.com/noida/noida-man-tests-coronavirus-positive-after-he-meets-delhi-patient-at-work/story-KNJ0rTgO3n0Y5fyg4AVNxK.html" TargetMode="External"/><Relationship Id="rId3013" Type="http://schemas.openxmlformats.org/officeDocument/2006/relationships/hyperlink" Target="https://twitter.com/ANI/status/1245641208849813510" TargetMode="External"/><Relationship Id="rId4411" Type="http://schemas.openxmlformats.org/officeDocument/2006/relationships/hyperlink" Target="https://twitter.com/ANI/status/1246323461674369024" TargetMode="External"/><Relationship Id="rId6169" Type="http://schemas.openxmlformats.org/officeDocument/2006/relationships/hyperlink" Target="http://www.nhmharyana.gov.in/WriteReadData/userfiles/file/CoronaVirus/bulletin_07.04.2020_Morning.pdf" TargetMode="External"/><Relationship Id="rId141" Type="http://schemas.openxmlformats.org/officeDocument/2006/relationships/hyperlink" Target="https://www.thehindu.com/todays-paper/tally-goes-up-to-11/article31045938.ece" TargetMode="External"/><Relationship Id="rId3220" Type="http://schemas.openxmlformats.org/officeDocument/2006/relationships/hyperlink" Target="https://twitter.com/ANI/status/1245693626472116226" TargetMode="External"/><Relationship Id="rId6029" Type="http://schemas.openxmlformats.org/officeDocument/2006/relationships/hyperlink" Target="https://twitter.com/PIBJaipur/status/1247197745678442504" TargetMode="External"/><Relationship Id="rId7" Type="http://schemas.openxmlformats.org/officeDocument/2006/relationships/hyperlink" Target="https://weather.com/en-IN/india/news/news/2020-02-14-kerala-defeats-coronavirus-indias-three-covid-19-patients-successfully" TargetMode="External"/><Relationship Id="rId2779" Type="http://schemas.openxmlformats.org/officeDocument/2006/relationships/hyperlink" Target="https://indianexpress.com/article/cities/kolkata/west-bengal-15-more-test-positive-highest-single-day-jump-takes-count-to-37-6341172/?346346346" TargetMode="External"/><Relationship Id="rId2986" Type="http://schemas.openxmlformats.org/officeDocument/2006/relationships/hyperlink" Target="https://twitter.com/ANI/status/1245581420484907008" TargetMode="External"/><Relationship Id="rId5185" Type="http://schemas.openxmlformats.org/officeDocument/2006/relationships/hyperlink" Target="http://dhs.kerala.gov.in/wp-content/uploads/2020/04/Daily-Bulletin-HFWD-English-April-5-1.pdf" TargetMode="External"/><Relationship Id="rId5392" Type="http://schemas.openxmlformats.org/officeDocument/2006/relationships/hyperlink" Target="https://twitter.com/JansamparkMP/status/1246841187073273857" TargetMode="External"/><Relationship Id="rId958" Type="http://schemas.openxmlformats.org/officeDocument/2006/relationships/hyperlink" Target="https://twitter.com/ANI/status/1242430437898649601?s=19" TargetMode="External"/><Relationship Id="rId1588" Type="http://schemas.openxmlformats.org/officeDocument/2006/relationships/hyperlink" Target="https://twitter.com/the_hindu/status/1243937025528434688" TargetMode="External"/><Relationship Id="rId1795" Type="http://schemas.openxmlformats.org/officeDocument/2006/relationships/hyperlink" Target="https://twitter.com/ANI/status/1244470877636288513?s=19" TargetMode="External"/><Relationship Id="rId2639" Type="http://schemas.openxmlformats.org/officeDocument/2006/relationships/hyperlink" Target="https://twitter.com/NHM_TN/status/1245332364563185664" TargetMode="External"/><Relationship Id="rId2846" Type="http://schemas.openxmlformats.org/officeDocument/2006/relationships/hyperlink" Target="https://twitter.com/PTI_News/status/1245377181057835008" TargetMode="External"/><Relationship Id="rId5045" Type="http://schemas.openxmlformats.org/officeDocument/2006/relationships/hyperlink" Target="https://twitter.com/ArogyaAndhra/status/1246674213324255232" TargetMode="External"/><Relationship Id="rId5252" Type="http://schemas.openxmlformats.org/officeDocument/2006/relationships/hyperlink" Target="https://twitter.com/ANI/status/1246797969447219201" TargetMode="External"/><Relationship Id="rId87" Type="http://schemas.openxmlformats.org/officeDocument/2006/relationships/hyperlink" Target="https://www.hindustantimes.com/cities/two-more-delhi-residents-test-positive-for-covid-19-total-now-10/story-eZf1cfA2jqI6n7owy6xPXJ.html" TargetMode="External"/><Relationship Id="rId818" Type="http://schemas.openxmlformats.org/officeDocument/2006/relationships/hyperlink" Target="https://www.facebook.com/permalink.php?story_fbid=156890639114106&amp;id=100507158085788" TargetMode="External"/><Relationship Id="rId1448" Type="http://schemas.openxmlformats.org/officeDocument/2006/relationships/hyperlink" Target="https://twitter.com/ANI/status/1243739826622365696?s=20" TargetMode="External"/><Relationship Id="rId1655" Type="http://schemas.openxmlformats.org/officeDocument/2006/relationships/hyperlink" Target="https://t.me/COVID19_Kerala/280" TargetMode="External"/><Relationship Id="rId2706" Type="http://schemas.openxmlformats.org/officeDocument/2006/relationships/hyperlink" Target="https://twitter.com/NHM_TN/status/1245332364563185664" TargetMode="External"/><Relationship Id="rId4061" Type="http://schemas.openxmlformats.org/officeDocument/2006/relationships/hyperlink" Target="https://twitter.com/Eatala_Rajender/status/1246084405602316292" TargetMode="External"/><Relationship Id="rId5112" Type="http://schemas.openxmlformats.org/officeDocument/2006/relationships/hyperlink" Target="https://twitter.com/ANI/status/1246738428370223104" TargetMode="External"/><Relationship Id="rId1308" Type="http://schemas.openxmlformats.org/officeDocument/2006/relationships/hyperlink" Target="https://twitter.com/ANI/status/1243514767970533376" TargetMode="External"/><Relationship Id="rId1862" Type="http://schemas.openxmlformats.org/officeDocument/2006/relationships/hyperlink" Target="https://twitter.com/kansalrohit69/status/1244556295778095105" TargetMode="External"/><Relationship Id="rId2913" Type="http://schemas.openxmlformats.org/officeDocument/2006/relationships/hyperlink" Target="https://twitter.com/Eatala_Rajender/status/1245425932929617921" TargetMode="External"/><Relationship Id="rId1515" Type="http://schemas.openxmlformats.org/officeDocument/2006/relationships/hyperlink" Target="https://karunadu.karnataka.gov.in/hfw/kannada/nCovDocs/28-03-2020(English).pdf" TargetMode="External"/><Relationship Id="rId1722" Type="http://schemas.openxmlformats.org/officeDocument/2006/relationships/hyperlink" Target="https://karunadu.karnataka.gov.in/hfw/kannada/nCovDocs/29-03-2020(English).pdf" TargetMode="External"/><Relationship Id="rId4878" Type="http://schemas.openxmlformats.org/officeDocument/2006/relationships/hyperlink" Target="https://twitter.com/IPRTelangana/status/1246477230068228098/photo/1" TargetMode="External"/><Relationship Id="rId5929" Type="http://schemas.openxmlformats.org/officeDocument/2006/relationships/hyperlink" Target="https://arogya.maharashtra.gov.in/pdf/covidmpressnote06.pdf" TargetMode="External"/><Relationship Id="rId6093" Type="http://schemas.openxmlformats.org/officeDocument/2006/relationships/hyperlink" Target="https://gujcovid19.gujarat.gov.in/" TargetMode="External"/><Relationship Id="rId14" Type="http://schemas.openxmlformats.org/officeDocument/2006/relationships/hyperlink" Target="https://economictimes.indiatimes.com/news/politics-and-nation/all-3-old-corona-positive-patients-cured-one-new-virus-hit-man-undergoing-treatment-official/articleshow/74638120.cms?from=mdr" TargetMode="External"/><Relationship Id="rId3687" Type="http://schemas.openxmlformats.org/officeDocument/2006/relationships/hyperlink" Target="http://www.rajswasthya.nic.in/" TargetMode="External"/><Relationship Id="rId3894" Type="http://schemas.openxmlformats.org/officeDocument/2006/relationships/hyperlink" Target="https://twitter.com/ANI/status/1246043856447176704" TargetMode="External"/><Relationship Id="rId4738" Type="http://schemas.openxmlformats.org/officeDocument/2006/relationships/hyperlink" Target="https://twitter.com/ANI/status/1246418320057708545" TargetMode="External"/><Relationship Id="rId4945" Type="http://schemas.openxmlformats.org/officeDocument/2006/relationships/hyperlink" Target="https://twitter.com/rajeshtope11/status/1246482154852253697" TargetMode="External"/><Relationship Id="rId2289" Type="http://schemas.openxmlformats.org/officeDocument/2006/relationships/hyperlink" Target="https://twitter.com/Vijayabaskarofl/status/1244998252803452928" TargetMode="External"/><Relationship Id="rId2496" Type="http://schemas.openxmlformats.org/officeDocument/2006/relationships/hyperlink" Target="https://twitter.com/ANI/status/1245252480969199617" TargetMode="External"/><Relationship Id="rId3547" Type="http://schemas.openxmlformats.org/officeDocument/2006/relationships/hyperlink" Target="https://twitter.com/airnewsalerts/status/1245745097397792768" TargetMode="External"/><Relationship Id="rId3754" Type="http://schemas.openxmlformats.org/officeDocument/2006/relationships/hyperlink" Target="https://twitter.com/ANI/status/1246038578699751424" TargetMode="External"/><Relationship Id="rId3961" Type="http://schemas.openxmlformats.org/officeDocument/2006/relationships/hyperlink" Target="https://twitter.com/ANI/status/1246054906298941440" TargetMode="External"/><Relationship Id="rId4805" Type="http://schemas.openxmlformats.org/officeDocument/2006/relationships/hyperlink" Target="https://www.facebook.com/permalink.php?story_fbid=160327038770466&amp;id=100507158085788" TargetMode="External"/><Relationship Id="rId6160" Type="http://schemas.openxmlformats.org/officeDocument/2006/relationships/hyperlink" Target="http://www.nhmharyana.gov.in/WriteReadData/userfiles/file/CoronaVirus/bulletin_07.04.2020_Morning.pdf" TargetMode="External"/><Relationship Id="rId468" Type="http://schemas.openxmlformats.org/officeDocument/2006/relationships/hyperlink" Target="https://www.naidunia.com/madhya-pradesh/jabalpur-corona-virus-effect-in-madhya-pradesh-4-members-of-same-family-in-jabalpur-vulnerable-to-corona-infection-5429101" TargetMode="External"/><Relationship Id="rId675" Type="http://schemas.openxmlformats.org/officeDocument/2006/relationships/hyperlink" Target="https://www.newindianexpress.com/states/kerala/2020/mar/23/18-of-19-coronavirus-cases-in-kasaragod-linked-to-dubai-2120272.html" TargetMode="External"/><Relationship Id="rId882" Type="http://schemas.openxmlformats.org/officeDocument/2006/relationships/hyperlink" Target="https://www.amarujala.com/uttar-pradesh/kanpur/first-positive-case-of-corona-virus-found-in-kanpur" TargetMode="External"/><Relationship Id="rId1098" Type="http://schemas.openxmlformats.org/officeDocument/2006/relationships/hyperlink" Target="https://www.deccanherald.com/national/north-and-central/three-more-cases-in-uttar-pradesh-toll-jumps-to-38-817588.html" TargetMode="External"/><Relationship Id="rId2149" Type="http://schemas.openxmlformats.org/officeDocument/2006/relationships/hyperlink" Target="http://hmfw.ap.gov.in/Daily_bullettin/31-03-2020/31-03-2020_10AM_English.pdf" TargetMode="External"/><Relationship Id="rId2356" Type="http://schemas.openxmlformats.org/officeDocument/2006/relationships/hyperlink" Target="https://twitter.com/ANI/status/1245023379943391232" TargetMode="External"/><Relationship Id="rId2563" Type="http://schemas.openxmlformats.org/officeDocument/2006/relationships/hyperlink" Target="https://twitter.com/ANI/status/1245277405884715008" TargetMode="External"/><Relationship Id="rId2770" Type="http://schemas.openxmlformats.org/officeDocument/2006/relationships/hyperlink" Target="https://twitter.com/ANI/status/1245331856553320448" TargetMode="External"/><Relationship Id="rId3407" Type="http://schemas.openxmlformats.org/officeDocument/2006/relationships/hyperlink" Target="https://twitter.com/ArogyaAndhra/status/1245703344796000261" TargetMode="External"/><Relationship Id="rId3614" Type="http://schemas.openxmlformats.org/officeDocument/2006/relationships/hyperlink" Target="https://gujcovid19.gujarat.gov.in/uploads/pressbrief0304032020104754455.pdf" TargetMode="External"/><Relationship Id="rId3821" Type="http://schemas.openxmlformats.org/officeDocument/2006/relationships/hyperlink" Target="https://twitter.com/ANI/status/1246054906298941440" TargetMode="External"/><Relationship Id="rId6020" Type="http://schemas.openxmlformats.org/officeDocument/2006/relationships/hyperlink" Target="https://twitter.com/CMODelhi/status/1247199167157432322" TargetMode="External"/><Relationship Id="rId328" Type="http://schemas.openxmlformats.org/officeDocument/2006/relationships/hyperlink" Target="https://epaper.hindustantimes.com/Home/ShareArticle?OrgId=d2d754a3" TargetMode="External"/><Relationship Id="rId535" Type="http://schemas.openxmlformats.org/officeDocument/2006/relationships/hyperlink" Target="https://www.thehindu.com/news/national/coronavirus-jump-in-covid-19-cases-in-gujarat/article31130224.ece" TargetMode="External"/><Relationship Id="rId742" Type="http://schemas.openxmlformats.org/officeDocument/2006/relationships/hyperlink" Target="https://www.livemint.com/news/india/coronavirus-update-14-new-cases-reported-from-mumbai-1-from-pune-11584935139945.html" TargetMode="External"/><Relationship Id="rId1165" Type="http://schemas.openxmlformats.org/officeDocument/2006/relationships/hyperlink" Target="https://twitter.com/DHFWKA/status/1243104470545969152" TargetMode="External"/><Relationship Id="rId1372" Type="http://schemas.openxmlformats.org/officeDocument/2006/relationships/hyperlink" Target="https://twitter.com/PTI_News/status/1243519189412765696" TargetMode="External"/><Relationship Id="rId2009" Type="http://schemas.openxmlformats.org/officeDocument/2006/relationships/hyperlink" Target="https://twitter.com/sriramulubjp/status/1244651132086939649" TargetMode="External"/><Relationship Id="rId2216" Type="http://schemas.openxmlformats.org/officeDocument/2006/relationships/hyperlink" Target="https://twitter.com/TOIAhmedabad/status/1244991575337209859" TargetMode="External"/><Relationship Id="rId2423" Type="http://schemas.openxmlformats.org/officeDocument/2006/relationships/hyperlink" Target="https://twitter.com/PTI_News/status/1245196392294780928" TargetMode="External"/><Relationship Id="rId2630" Type="http://schemas.openxmlformats.org/officeDocument/2006/relationships/hyperlink" Target="https://twitter.com/NHM_TN/status/1245332364563185664" TargetMode="External"/><Relationship Id="rId5579" Type="http://schemas.openxmlformats.org/officeDocument/2006/relationships/hyperlink" Target="https://twitter.com/PIBJaipur/status/1247122543074365442" TargetMode="External"/><Relationship Id="rId5786" Type="http://schemas.openxmlformats.org/officeDocument/2006/relationships/hyperlink" Target="https://twitter.com/PTI_News/status/1247164710417383431" TargetMode="External"/><Relationship Id="rId602" Type="http://schemas.openxmlformats.org/officeDocument/2006/relationships/hyperlink" Target="https://timesofindia.indiatimes.com/india/coronavirus-live-updates-air-india-to-send-aircraft-to-bring-indians-stranded-in-rome/liveblog/74740230.cms" TargetMode="External"/><Relationship Id="rId1025" Type="http://schemas.openxmlformats.org/officeDocument/2006/relationships/hyperlink" Target="https://twitter.com/rajeshtope11/status/1242721865144995840" TargetMode="External"/><Relationship Id="rId1232" Type="http://schemas.openxmlformats.org/officeDocument/2006/relationships/hyperlink" Target="https://twitter.com/ANI/status/1243228295476310016" TargetMode="External"/><Relationship Id="rId4388" Type="http://schemas.openxmlformats.org/officeDocument/2006/relationships/hyperlink" Target="https://twitter.com/PTI_News/status/1246336675732533248" TargetMode="External"/><Relationship Id="rId4595" Type="http://schemas.openxmlformats.org/officeDocument/2006/relationships/hyperlink" Target="https://twitter.com/AamAadmiParty/status/1246408741357944833" TargetMode="External"/><Relationship Id="rId5439" Type="http://schemas.openxmlformats.org/officeDocument/2006/relationships/hyperlink" Target="https://twitter.com/IPRTelangana/status/1246847163855851520" TargetMode="External"/><Relationship Id="rId5646" Type="http://schemas.openxmlformats.org/officeDocument/2006/relationships/hyperlink" Target="https://twitter.com/ANI/status/1247144702526337026" TargetMode="External"/><Relationship Id="rId5993" Type="http://schemas.openxmlformats.org/officeDocument/2006/relationships/hyperlink" Target="https://twitter.com/JansamparkMP/status/1247180461907955712" TargetMode="External"/><Relationship Id="rId3197" Type="http://schemas.openxmlformats.org/officeDocument/2006/relationships/hyperlink" Target="https://twitter.com/ANI/status/1245693626472116226" TargetMode="External"/><Relationship Id="rId4248" Type="http://schemas.openxmlformats.org/officeDocument/2006/relationships/hyperlink" Target="https://experience.arcgis.com/experience/8167a61f882a4af4b9098e947dfd589f/" TargetMode="External"/><Relationship Id="rId5853" Type="http://schemas.openxmlformats.org/officeDocument/2006/relationships/hyperlink" Target="https://arogya.maharashtra.gov.in/pdf/covidmpressnote06.pdf" TargetMode="External"/><Relationship Id="rId3057" Type="http://schemas.openxmlformats.org/officeDocument/2006/relationships/hyperlink" Target="https://twitter.com/ANI/status/1245683220550537216" TargetMode="External"/><Relationship Id="rId4108" Type="http://schemas.openxmlformats.org/officeDocument/2006/relationships/hyperlink" Target="https://twitter.com/Eatala_Rajender/status/1246084405602316292" TargetMode="External"/><Relationship Id="rId4455" Type="http://schemas.openxmlformats.org/officeDocument/2006/relationships/hyperlink" Target="https://twitter.com/ANI/status/1246323461674369024" TargetMode="External"/><Relationship Id="rId4662" Type="http://schemas.openxmlformats.org/officeDocument/2006/relationships/hyperlink" Target="https://twitter.com/diprjk/status/1246412229072670721" TargetMode="External"/><Relationship Id="rId5506" Type="http://schemas.openxmlformats.org/officeDocument/2006/relationships/hyperlink" Target="https://twitter.com/ANI/status/1247034856329990145" TargetMode="External"/><Relationship Id="rId5713" Type="http://schemas.openxmlformats.org/officeDocument/2006/relationships/hyperlink" Target="https://twitter.com/ANI/status/1247147696353431552" TargetMode="External"/><Relationship Id="rId5920" Type="http://schemas.openxmlformats.org/officeDocument/2006/relationships/hyperlink" Target="https://twitter.com/PTI_News/status/1247164710417383431" TargetMode="External"/><Relationship Id="rId185" Type="http://schemas.openxmlformats.org/officeDocument/2006/relationships/hyperlink" Target="https://www.ndtv.com/india-news/coronavirus-outbreak-3-more-test-positive-for-coronavirus-in-maharashtra-2194498" TargetMode="External"/><Relationship Id="rId1909" Type="http://schemas.openxmlformats.org/officeDocument/2006/relationships/hyperlink" Target="https://twitter.com/PIBTvpm/status/1244605758110457860" TargetMode="External"/><Relationship Id="rId3264" Type="http://schemas.openxmlformats.org/officeDocument/2006/relationships/hyperlink" Target="https://twitter.com/ANI/status/1245694253197488128" TargetMode="External"/><Relationship Id="rId3471" Type="http://schemas.openxmlformats.org/officeDocument/2006/relationships/hyperlink" Target="https://twitter.com/ANI/status/1245727826017423362" TargetMode="External"/><Relationship Id="rId4315" Type="http://schemas.openxmlformats.org/officeDocument/2006/relationships/hyperlink" Target="https://twitter.com/JansamparkMP/status/1246116249026715649" TargetMode="External"/><Relationship Id="rId4522" Type="http://schemas.openxmlformats.org/officeDocument/2006/relationships/hyperlink" Target="https://twitter.com/sriramulubjp/status/1246407041972760577" TargetMode="External"/><Relationship Id="rId392" Type="http://schemas.openxmlformats.org/officeDocument/2006/relationships/hyperlink" Target="https://twitter.com/ANI/status/1240880242190761984" TargetMode="External"/><Relationship Id="rId2073" Type="http://schemas.openxmlformats.org/officeDocument/2006/relationships/hyperlink" Target="https://twitter.com/PTI_News/status/1244835778431078401" TargetMode="External"/><Relationship Id="rId2280" Type="http://schemas.openxmlformats.org/officeDocument/2006/relationships/hyperlink" Target="https://twitter.com/Vijayabaskarofl/status/1244998252803452928" TargetMode="External"/><Relationship Id="rId3124" Type="http://schemas.openxmlformats.org/officeDocument/2006/relationships/hyperlink" Target="http://dhs.kerala.gov.in/wp-content/uploads/2020/04/Daily-Bulletin-HFWD-English-April-2nd.pdf" TargetMode="External"/><Relationship Id="rId3331" Type="http://schemas.openxmlformats.org/officeDocument/2006/relationships/hyperlink" Target="https://twitter.com/ANI/status/1245693514500804609" TargetMode="External"/><Relationship Id="rId252" Type="http://schemas.openxmlformats.org/officeDocument/2006/relationships/hyperlink" Target="https://www.thenewsminute.com/article/another-person-tests-positive-coronavirus-telangana-states-count-now-4-120374" TargetMode="External"/><Relationship Id="rId2140" Type="http://schemas.openxmlformats.org/officeDocument/2006/relationships/hyperlink" Target="http://hmfw.ap.gov.in/Daily_bullettin/31-03-2020/31-03-2020_10AM_English.pdf" TargetMode="External"/><Relationship Id="rId5089" Type="http://schemas.openxmlformats.org/officeDocument/2006/relationships/hyperlink" Target="https://twitter.com/ANI/status/1246738428370223104" TargetMode="External"/><Relationship Id="rId5296" Type="http://schemas.openxmlformats.org/officeDocument/2006/relationships/hyperlink" Target="https://twitter.com/ANI/status/1246797969447219201" TargetMode="External"/><Relationship Id="rId112" Type="http://schemas.openxmlformats.org/officeDocument/2006/relationships/hyperlink" Target="https://www.facebook.com/kkshailaja/posts/2892388584182437" TargetMode="External"/><Relationship Id="rId1699" Type="http://schemas.openxmlformats.org/officeDocument/2006/relationships/hyperlink" Target="https://t.me/COVID19_Kerala/280" TargetMode="External"/><Relationship Id="rId2000" Type="http://schemas.openxmlformats.org/officeDocument/2006/relationships/hyperlink" Target="https://dronamaps.com/corona.html" TargetMode="External"/><Relationship Id="rId5156" Type="http://schemas.openxmlformats.org/officeDocument/2006/relationships/hyperlink" Target="https://twitter.com/PTI_News/status/1246745573945819137" TargetMode="External"/><Relationship Id="rId5363" Type="http://schemas.openxmlformats.org/officeDocument/2006/relationships/hyperlink" Target="https://twitter.com/ArogyaAndhra/status/1246796581744963586" TargetMode="External"/><Relationship Id="rId5570" Type="http://schemas.openxmlformats.org/officeDocument/2006/relationships/hyperlink" Target="https://twitter.com/DHFWKA/status/1247083936267882499" TargetMode="External"/><Relationship Id="rId2957" Type="http://schemas.openxmlformats.org/officeDocument/2006/relationships/hyperlink" Target="https://twitter.com/ANI/status/1245558139556151297" TargetMode="External"/><Relationship Id="rId4172" Type="http://schemas.openxmlformats.org/officeDocument/2006/relationships/hyperlink" Target="https://experience.arcgis.com/experience/8167a61f882a4af4b9098e947dfd589f/" TargetMode="External"/><Relationship Id="rId5016" Type="http://schemas.openxmlformats.org/officeDocument/2006/relationships/hyperlink" Target="https://twitter.com/ANI/status/1246492130240946176" TargetMode="External"/><Relationship Id="rId5223" Type="http://schemas.openxmlformats.org/officeDocument/2006/relationships/hyperlink" Target="https://twitter.com/ANI/status/1246793618855096320" TargetMode="External"/><Relationship Id="rId929" Type="http://schemas.openxmlformats.org/officeDocument/2006/relationships/hyperlink" Target="https://indianexpress.com/article/india/gujarat-corona-cases-rise-to-35-case-against-four-patients-of-a-family-6330089/" TargetMode="External"/><Relationship Id="rId1559" Type="http://schemas.openxmlformats.org/officeDocument/2006/relationships/hyperlink" Target="https://twitter.com/ANI/status/1243925736160817152" TargetMode="External"/><Relationship Id="rId1766" Type="http://schemas.openxmlformats.org/officeDocument/2006/relationships/hyperlink" Target="https://twitter.com/PTI_News/status/1244275406821191680" TargetMode="External"/><Relationship Id="rId1973" Type="http://schemas.openxmlformats.org/officeDocument/2006/relationships/hyperlink" Target="https://twitter.com/ANINewsUP/status/1244627469199486977" TargetMode="External"/><Relationship Id="rId2817" Type="http://schemas.openxmlformats.org/officeDocument/2006/relationships/hyperlink" Target="https://gujcovid19.gujarat.gov.in/" TargetMode="External"/><Relationship Id="rId4032" Type="http://schemas.openxmlformats.org/officeDocument/2006/relationships/hyperlink" Target="https://twitter.com/sriramulubjp/status/1246056710533332992" TargetMode="External"/><Relationship Id="rId5430" Type="http://schemas.openxmlformats.org/officeDocument/2006/relationships/hyperlink" Target="https://twitter.com/IPRTelangana/status/1246847163855851520" TargetMode="External"/><Relationship Id="rId58" Type="http://schemas.openxmlformats.org/officeDocument/2006/relationships/hyperlink" Target="https://www.indiatoday.in/india/story/delhi-positive-coronavirus-number-cases-rise-india-news-update-1653008-2020-03-06" TargetMode="External"/><Relationship Id="rId1419" Type="http://schemas.openxmlformats.org/officeDocument/2006/relationships/hyperlink" Target="https://twitter.com/NHM_TN/status/1243565704332431360" TargetMode="External"/><Relationship Id="rId1626" Type="http://schemas.openxmlformats.org/officeDocument/2006/relationships/hyperlink" Target="https://mobile.twitter.com/ANI/status/1244118188737957894" TargetMode="External"/><Relationship Id="rId1833" Type="http://schemas.openxmlformats.org/officeDocument/2006/relationships/hyperlink" Target="https://twitter.com/Vijayabaskarofl/status/1244548656864169990" TargetMode="External"/><Relationship Id="rId4989" Type="http://schemas.openxmlformats.org/officeDocument/2006/relationships/hyperlink" Target="https://twitter.com/rajeshtope11/status/1246482154852253697" TargetMode="External"/><Relationship Id="rId1900" Type="http://schemas.openxmlformats.org/officeDocument/2006/relationships/hyperlink" Target="https://twitter.com/ANINewsUP/status/1244594551404126210" TargetMode="External"/><Relationship Id="rId3798" Type="http://schemas.openxmlformats.org/officeDocument/2006/relationships/hyperlink" Target="https://twitter.com/ANI/status/1246043856447176704" TargetMode="External"/><Relationship Id="rId4849" Type="http://schemas.openxmlformats.org/officeDocument/2006/relationships/hyperlink" Target="https://twitter.com/JansamparkMP/status/1246469032619823107/photo/2" TargetMode="External"/><Relationship Id="rId3658" Type="http://schemas.openxmlformats.org/officeDocument/2006/relationships/hyperlink" Target="https://twitter.com/ANINewsUP/status/1245971315019763718" TargetMode="External"/><Relationship Id="rId3865" Type="http://schemas.openxmlformats.org/officeDocument/2006/relationships/hyperlink" Target="https://twitter.com/ANI/status/1246054906298941440" TargetMode="External"/><Relationship Id="rId4709" Type="http://schemas.openxmlformats.org/officeDocument/2006/relationships/hyperlink" Target="https://twitter.com/ANINewsUP/status/1246412525890973697" TargetMode="External"/><Relationship Id="rId4916" Type="http://schemas.openxmlformats.org/officeDocument/2006/relationships/hyperlink" Target="https://twitter.com/rajeshtope11/status/1246482154852253697" TargetMode="External"/><Relationship Id="rId6064" Type="http://schemas.openxmlformats.org/officeDocument/2006/relationships/hyperlink" Target="https://twitter.com/himantabiswa/status/1247373089974808578" TargetMode="External"/><Relationship Id="rId579" Type="http://schemas.openxmlformats.org/officeDocument/2006/relationships/hyperlink" Target="https://www.thehindu.com/news/national/kerala/more-positive-cases-reported-in-state/article31130190.ece" TargetMode="External"/><Relationship Id="rId786" Type="http://schemas.openxmlformats.org/officeDocument/2006/relationships/hyperlink" Target="https://twitter.com/IPRTelangana/status/1241985785764532227" TargetMode="External"/><Relationship Id="rId993" Type="http://schemas.openxmlformats.org/officeDocument/2006/relationships/hyperlink" Target="https://twitter.com/IPRTelangana/status/1242624185131622400" TargetMode="External"/><Relationship Id="rId2467" Type="http://schemas.openxmlformats.org/officeDocument/2006/relationships/hyperlink" Target="https://twitter.com/ArogyaAndhra/status/1245225191178768386" TargetMode="External"/><Relationship Id="rId2674" Type="http://schemas.openxmlformats.org/officeDocument/2006/relationships/hyperlink" Target="https://twitter.com/NHM_TN/status/1245332364563185664" TargetMode="External"/><Relationship Id="rId3518" Type="http://schemas.openxmlformats.org/officeDocument/2006/relationships/hyperlink" Target="https://twitter.com/ANI/status/1245741477960929287?s=19" TargetMode="External"/><Relationship Id="rId5080" Type="http://schemas.openxmlformats.org/officeDocument/2006/relationships/hyperlink" Target="https://twitter.com/ANI/status/1246650089239707649" TargetMode="External"/><Relationship Id="rId6131" Type="http://schemas.openxmlformats.org/officeDocument/2006/relationships/hyperlink" Target="https://twitter.com/PTI_News/status/1247404479701381120" TargetMode="External"/><Relationship Id="rId439" Type="http://schemas.openxmlformats.org/officeDocument/2006/relationships/hyperlink" Target="https://www.thehindu.com/news/national/kerala/six-more-covid-19-cases-in-kasaragod/article31123807.ece" TargetMode="External"/><Relationship Id="rId646" Type="http://schemas.openxmlformats.org/officeDocument/2006/relationships/hyperlink" Target="https://punjabupdate.com/8-new-cases-of-covid-19-in-punjab-total-21.html" TargetMode="External"/><Relationship Id="rId1069" Type="http://schemas.openxmlformats.org/officeDocument/2006/relationships/hyperlink" Target="https://www.facebook.com/dcekm/posts/967275457003611" TargetMode="External"/><Relationship Id="rId1276" Type="http://schemas.openxmlformats.org/officeDocument/2006/relationships/hyperlink" Target="https://www.thehindu.com/news/national/other-states/covid-19-65-year-old-man-dies-in-indore/article31182098.ece" TargetMode="External"/><Relationship Id="rId1483" Type="http://schemas.openxmlformats.org/officeDocument/2006/relationships/hyperlink" Target="https://twitter.com/ANI/status/1243830123524009985" TargetMode="External"/><Relationship Id="rId2327" Type="http://schemas.openxmlformats.org/officeDocument/2006/relationships/hyperlink" Target="https://twitter.com/Vijayabaskarofl/status/1244998252803452928" TargetMode="External"/><Relationship Id="rId2881" Type="http://schemas.openxmlformats.org/officeDocument/2006/relationships/hyperlink" Target="https://twitter.com/ArogyaAndhra/status/1245388385021128704" TargetMode="External"/><Relationship Id="rId3725" Type="http://schemas.openxmlformats.org/officeDocument/2006/relationships/hyperlink" Target="https://twitter.com/ANI/status/1246038578699751424" TargetMode="External"/><Relationship Id="rId3932" Type="http://schemas.openxmlformats.org/officeDocument/2006/relationships/hyperlink" Target="https://twitter.com/ANI/status/1246043856447176704" TargetMode="External"/><Relationship Id="rId506" Type="http://schemas.openxmlformats.org/officeDocument/2006/relationships/hyperlink" Target="https://english.jagran.com/india/coronavirus-pandemic-india-reports-six-deaths-due-to-covid19-after-patients-from-bihar-and-maharashtra-dies-10009895" TargetMode="External"/><Relationship Id="rId853" Type="http://schemas.openxmlformats.org/officeDocument/2006/relationships/hyperlink" Target="https://twitter.com/ANI/status/1242069720276168705" TargetMode="External"/><Relationship Id="rId1136" Type="http://schemas.openxmlformats.org/officeDocument/2006/relationships/hyperlink" Target="https://www.jagran.com/uttar-pradesh/noida-ncr-coronavirus-3-more-coronavirus-infected-cases-surfaced-in-noida-20141579.html" TargetMode="External"/><Relationship Id="rId1690" Type="http://schemas.openxmlformats.org/officeDocument/2006/relationships/hyperlink" Target="https://twitter.com/ANI/status/1244242532134838273" TargetMode="External"/><Relationship Id="rId2534" Type="http://schemas.openxmlformats.org/officeDocument/2006/relationships/hyperlink" Target="https://twitter.com/ANI/status/1245252480969199617" TargetMode="External"/><Relationship Id="rId2741" Type="http://schemas.openxmlformats.org/officeDocument/2006/relationships/hyperlink" Target="https://twitter.com/PTI_News/status/1245330284574150656" TargetMode="External"/><Relationship Id="rId5897" Type="http://schemas.openxmlformats.org/officeDocument/2006/relationships/hyperlink" Target="https://arogya.maharashtra.gov.in/pdf/covidmpressnote06.pdf" TargetMode="External"/><Relationship Id="rId713" Type="http://schemas.openxmlformats.org/officeDocument/2006/relationships/hyperlink" Target="https://mobile.twitter.com/PTI_News/status/1241728729958629378" TargetMode="External"/><Relationship Id="rId920" Type="http://schemas.openxmlformats.org/officeDocument/2006/relationships/hyperlink" Target="https://www.facebook.com/CollectorKKD/posts/2596942053875892" TargetMode="External"/><Relationship Id="rId1343" Type="http://schemas.openxmlformats.org/officeDocument/2006/relationships/hyperlink" Target="https://www.facebook.com/permalink.php?story_fbid=158051175664719&amp;id=100507158085788" TargetMode="External"/><Relationship Id="rId1550" Type="http://schemas.openxmlformats.org/officeDocument/2006/relationships/hyperlink" Target="https://twitter.com/kansalrohit69/status/1243919450945884162" TargetMode="External"/><Relationship Id="rId2601" Type="http://schemas.openxmlformats.org/officeDocument/2006/relationships/hyperlink" Target="https://t.me/indiacovid/1283" TargetMode="External"/><Relationship Id="rId4499" Type="http://schemas.openxmlformats.org/officeDocument/2006/relationships/hyperlink" Target="https://twitter.com/ANI/status/1246408356790562816" TargetMode="External"/><Relationship Id="rId5757" Type="http://schemas.openxmlformats.org/officeDocument/2006/relationships/hyperlink" Target="https://twitter.com/TOIHyderabad/status/1247161225940627456" TargetMode="External"/><Relationship Id="rId5964" Type="http://schemas.openxmlformats.org/officeDocument/2006/relationships/hyperlink" Target="https://twitter.com/JansamparkMP/status/1247180461907955712" TargetMode="External"/><Relationship Id="rId1203" Type="http://schemas.openxmlformats.org/officeDocument/2006/relationships/hyperlink" Target="https://twitter.com/xpresskerala/status/1243154932452093953?s=19" TargetMode="External"/><Relationship Id="rId1410" Type="http://schemas.openxmlformats.org/officeDocument/2006/relationships/hyperlink" Target="https://www.wbhealth.gov.in/uploaded_files/corona/Bulletin_West_Bengal_27.03_.2020(1)_.pdf" TargetMode="External"/><Relationship Id="rId4359" Type="http://schemas.openxmlformats.org/officeDocument/2006/relationships/hyperlink" Target="https://twitter.com/ArogyaAndhra/status/1246315515418533888" TargetMode="External"/><Relationship Id="rId4566" Type="http://schemas.openxmlformats.org/officeDocument/2006/relationships/hyperlink" Target="https://twitter.com/PTI_News/status/1246409749911891968" TargetMode="External"/><Relationship Id="rId4773" Type="http://schemas.openxmlformats.org/officeDocument/2006/relationships/hyperlink" Target="https://twitter.com/ANI/status/1246418320057708545" TargetMode="External"/><Relationship Id="rId4980" Type="http://schemas.openxmlformats.org/officeDocument/2006/relationships/hyperlink" Target="https://twitter.com/rajeshtope11/status/1246482154852253697" TargetMode="External"/><Relationship Id="rId5617" Type="http://schemas.openxmlformats.org/officeDocument/2006/relationships/hyperlink" Target="https://twitter.com/ANI/status/1247144702526337026" TargetMode="External"/><Relationship Id="rId5824" Type="http://schemas.openxmlformats.org/officeDocument/2006/relationships/hyperlink" Target="https://twitter.com/PTI_News/status/1247164710417383431" TargetMode="External"/><Relationship Id="rId3168" Type="http://schemas.openxmlformats.org/officeDocument/2006/relationships/hyperlink" Target="https://twitter.com/ANI/status/1245693626472116226" TargetMode="External"/><Relationship Id="rId3375" Type="http://schemas.openxmlformats.org/officeDocument/2006/relationships/hyperlink" Target="https://www.outlookindia.com/newsscroll/bengal-death-toll-rises-to-seven-cases-go-past-50/1788941" TargetMode="External"/><Relationship Id="rId3582" Type="http://schemas.openxmlformats.org/officeDocument/2006/relationships/hyperlink" Target="https://twitter.com/ANI/status/1245933428551254016" TargetMode="External"/><Relationship Id="rId4219" Type="http://schemas.openxmlformats.org/officeDocument/2006/relationships/hyperlink" Target="https://twitter.com/PTI_News/status/1246097072761081856" TargetMode="External"/><Relationship Id="rId4426" Type="http://schemas.openxmlformats.org/officeDocument/2006/relationships/hyperlink" Target="https://twitter.com/PTI_News/status/1246336675732533248" TargetMode="External"/><Relationship Id="rId4633" Type="http://schemas.openxmlformats.org/officeDocument/2006/relationships/hyperlink" Target="https://twitter.com/AamAadmiParty/status/1246408741357944833" TargetMode="External"/><Relationship Id="rId4840" Type="http://schemas.openxmlformats.org/officeDocument/2006/relationships/hyperlink" Target="https://gujcovid19.gujarat.gov.in/" TargetMode="External"/><Relationship Id="rId296" Type="http://schemas.openxmlformats.org/officeDocument/2006/relationships/hyperlink" Target="https://twitter.com/sriramulubjp/status/1240189934410948609" TargetMode="External"/><Relationship Id="rId2184" Type="http://schemas.openxmlformats.org/officeDocument/2006/relationships/hyperlink" Target="https://twitter.com/ANI/status/1244912959765135360" TargetMode="External"/><Relationship Id="rId2391" Type="http://schemas.openxmlformats.org/officeDocument/2006/relationships/hyperlink" Target="https://twitter.com/ANI/status/1245186124970065922" TargetMode="External"/><Relationship Id="rId3028" Type="http://schemas.openxmlformats.org/officeDocument/2006/relationships/hyperlink" Target="https://twitter.com/sriramulubjp/status/1245736945654755334" TargetMode="External"/><Relationship Id="rId3235" Type="http://schemas.openxmlformats.org/officeDocument/2006/relationships/hyperlink" Target="https://twitter.com/ANI/status/1245693626472116226" TargetMode="External"/><Relationship Id="rId3442" Type="http://schemas.openxmlformats.org/officeDocument/2006/relationships/hyperlink" Target="https://twitter.com/ANI/status/1245727826017423362" TargetMode="External"/><Relationship Id="rId156" Type="http://schemas.openxmlformats.org/officeDocument/2006/relationships/hyperlink" Target="https://english.manoramaonline.com/news/kerala/2020/03/12/coronavirus-covid19-cases-kerala-govt-pinarayi-vijayan-shailaja.html" TargetMode="External"/><Relationship Id="rId363" Type="http://schemas.openxmlformats.org/officeDocument/2006/relationships/hyperlink" Target="https://twitter.com/IPRTelangana/status/1240688561818447874?s=19" TargetMode="External"/><Relationship Id="rId570" Type="http://schemas.openxmlformats.org/officeDocument/2006/relationships/hyperlink" Target="https://www.thehindu.com/news/national/kerala/more-positive-cases-reported-in-state/article31130190.ece" TargetMode="External"/><Relationship Id="rId2044" Type="http://schemas.openxmlformats.org/officeDocument/2006/relationships/hyperlink" Target="https://www.indiatoday.in/amp/india/story/coronavirus-in-mumbai-47-new-covid-19-cases-in-city-as-private-lab-data-pours-in-1661482-2020-03-30" TargetMode="External"/><Relationship Id="rId2251" Type="http://schemas.openxmlformats.org/officeDocument/2006/relationships/hyperlink" Target="https://arogya.maharashtra.gov.in/pdf/epressnote31.pdf" TargetMode="External"/><Relationship Id="rId3302" Type="http://schemas.openxmlformats.org/officeDocument/2006/relationships/hyperlink" Target="https://twitter.com/ANI/status/1245694253197488128" TargetMode="External"/><Relationship Id="rId4700" Type="http://schemas.openxmlformats.org/officeDocument/2006/relationships/hyperlink" Target="https://twitter.com/ANINewsUP/status/1246412525890973697" TargetMode="External"/><Relationship Id="rId223" Type="http://schemas.openxmlformats.org/officeDocument/2006/relationships/hyperlink" Target="https://mumbaimirror.indiatimes.com/live-updates-maharashtra-highest-positive-covid19-cases-malls-shut-mumbai-pune-nagpur-trump-tests-negative/liveblog/74633865.cms" TargetMode="External"/><Relationship Id="rId430" Type="http://schemas.openxmlformats.org/officeDocument/2006/relationships/hyperlink" Target="https://english.manoramaonline.com/news/kerala/2020/03/20/covid-19-confirmed-in-five-more-uk-tourists-in-kochi.html" TargetMode="External"/><Relationship Id="rId1060" Type="http://schemas.openxmlformats.org/officeDocument/2006/relationships/hyperlink" Target="https://english.mathrubhumi.com/news/kerala/9-new-covid-19-positive-cases-in-kerala-112-under-treatment-1.4643353" TargetMode="External"/><Relationship Id="rId2111" Type="http://schemas.openxmlformats.org/officeDocument/2006/relationships/hyperlink" Target="https://twitter.com/PTI_News/status/1244865476355690496" TargetMode="External"/><Relationship Id="rId5267" Type="http://schemas.openxmlformats.org/officeDocument/2006/relationships/hyperlink" Target="https://twitter.com/ANI/status/1246797969447219201" TargetMode="External"/><Relationship Id="rId4076" Type="http://schemas.openxmlformats.org/officeDocument/2006/relationships/hyperlink" Target="https://twitter.com/Eatala_Rajender/status/1246084405602316292" TargetMode="External"/><Relationship Id="rId5474" Type="http://schemas.openxmlformats.org/officeDocument/2006/relationships/hyperlink" Target="https://www.mohfw.gov.in/" TargetMode="External"/><Relationship Id="rId5681" Type="http://schemas.openxmlformats.org/officeDocument/2006/relationships/hyperlink" Target="https://twitter.com/ArogyaAndhra/status/1247148780903747585" TargetMode="External"/><Relationship Id="rId1877" Type="http://schemas.openxmlformats.org/officeDocument/2006/relationships/hyperlink" Target="https://twitter.com/ANI/status/1244596720098394117" TargetMode="External"/><Relationship Id="rId2928" Type="http://schemas.openxmlformats.org/officeDocument/2006/relationships/hyperlink" Target="https://twitter.com/Eatala_Rajender/status/1245425932929617921" TargetMode="External"/><Relationship Id="rId4283" Type="http://schemas.openxmlformats.org/officeDocument/2006/relationships/hyperlink" Target="https://twitter.com/JansamparkMP/status/1246116249026715649" TargetMode="External"/><Relationship Id="rId4490" Type="http://schemas.openxmlformats.org/officeDocument/2006/relationships/hyperlink" Target="http://www.nhmharyana.gov.in/WriteReadData/userfiles/file/CoronaVirus/Meida%20Bulletin%2004042020%20evening.pdf" TargetMode="External"/><Relationship Id="rId5127" Type="http://schemas.openxmlformats.org/officeDocument/2006/relationships/hyperlink" Target="https://twitter.com/ANI/status/1246738428370223104" TargetMode="External"/><Relationship Id="rId5334" Type="http://schemas.openxmlformats.org/officeDocument/2006/relationships/hyperlink" Target="https://twitter.com/ANI/status/1246789359791112195" TargetMode="External"/><Relationship Id="rId5541" Type="http://schemas.openxmlformats.org/officeDocument/2006/relationships/hyperlink" Target="https://twitter.com/ANI/status/1247034346101334016" TargetMode="External"/><Relationship Id="rId1737" Type="http://schemas.openxmlformats.org/officeDocument/2006/relationships/hyperlink" Target="https://twitter.com/ANI/status/1244266141813313536" TargetMode="External"/><Relationship Id="rId1944" Type="http://schemas.openxmlformats.org/officeDocument/2006/relationships/hyperlink" Target="https://twitter.com/PIBTvpm/status/1244605758110457860" TargetMode="External"/><Relationship Id="rId3092" Type="http://schemas.openxmlformats.org/officeDocument/2006/relationships/hyperlink" Target="https://twitter.com/ANI/status/1245683220550537216" TargetMode="External"/><Relationship Id="rId4143" Type="http://schemas.openxmlformats.org/officeDocument/2006/relationships/hyperlink" Target="https://twitter.com/PTI_News/status/1246097072761081856" TargetMode="External"/><Relationship Id="rId4350" Type="http://schemas.openxmlformats.org/officeDocument/2006/relationships/hyperlink" Target="https://twitter.com/ArogyaAndhra/status/1246315515418533888" TargetMode="External"/><Relationship Id="rId5401" Type="http://schemas.openxmlformats.org/officeDocument/2006/relationships/hyperlink" Target="https://twitter.com/JansamparkMP/status/1246802576244224001" TargetMode="External"/><Relationship Id="rId29" Type="http://schemas.openxmlformats.org/officeDocument/2006/relationships/hyperlink" Target="https://www.indiatoday.in/india/story/coronavirus-in-india-tracking-country-s-first-50-covid-19-cases-what-numbers-tell-1654468-2020-03-12" TargetMode="External"/><Relationship Id="rId4003" Type="http://schemas.openxmlformats.org/officeDocument/2006/relationships/hyperlink" Target="http://dhs.kerala.gov.in/wp-content/uploads/2020/04/Daily-Bulletin-HFWD-English-April-3rd.pdf" TargetMode="External"/><Relationship Id="rId4210" Type="http://schemas.openxmlformats.org/officeDocument/2006/relationships/hyperlink" Target="https://experience.arcgis.com/experience/8167a61f882a4af4b9098e947dfd589f/" TargetMode="External"/><Relationship Id="rId1804" Type="http://schemas.openxmlformats.org/officeDocument/2006/relationships/hyperlink" Target="https://twitter.com/PTI_News/status/1244470793909620742?s=19" TargetMode="External"/><Relationship Id="rId6175" Type="http://schemas.openxmlformats.org/officeDocument/2006/relationships/hyperlink" Target="https://dronamaps.com/corona.html" TargetMode="External"/><Relationship Id="rId3769" Type="http://schemas.openxmlformats.org/officeDocument/2006/relationships/hyperlink" Target="https://twitter.com/ANI/status/1246038578699751424" TargetMode="External"/><Relationship Id="rId3976" Type="http://schemas.openxmlformats.org/officeDocument/2006/relationships/hyperlink" Target="https://twitter.com/ANI/status/1246043856447176704" TargetMode="External"/><Relationship Id="rId5191" Type="http://schemas.openxmlformats.org/officeDocument/2006/relationships/hyperlink" Target="https://twitter.com/ANI/status/1246784571036667904" TargetMode="External"/><Relationship Id="rId6035" Type="http://schemas.openxmlformats.org/officeDocument/2006/relationships/hyperlink" Target="https://twitter.com/ANI/status/1247210228426342405" TargetMode="External"/><Relationship Id="rId897" Type="http://schemas.openxmlformats.org/officeDocument/2006/relationships/hyperlink" Target="http://www.nhmharyana.gov.in/WriteReadData/userfiles/file/CoronaVirus/Bulletin%20of%20Haryana%20as%20on%2023%20March.pdf" TargetMode="External"/><Relationship Id="rId2578" Type="http://schemas.openxmlformats.org/officeDocument/2006/relationships/hyperlink" Target="https://twitter.com/TabeenahAnjum/status/1245389528925237248" TargetMode="External"/><Relationship Id="rId2785" Type="http://schemas.openxmlformats.org/officeDocument/2006/relationships/hyperlink" Target="https://twitter.com/CMODelhi/status/1245353004317933568" TargetMode="External"/><Relationship Id="rId2992" Type="http://schemas.openxmlformats.org/officeDocument/2006/relationships/hyperlink" Target="https://twitter.com/ANI/status/1245581420484907008" TargetMode="External"/><Relationship Id="rId3629" Type="http://schemas.openxmlformats.org/officeDocument/2006/relationships/hyperlink" Target="https://twitter.com/ANINewsUP/status/1245971315019763718" TargetMode="External"/><Relationship Id="rId3836" Type="http://schemas.openxmlformats.org/officeDocument/2006/relationships/hyperlink" Target="https://twitter.com/ANI/status/1246043856447176704" TargetMode="External"/><Relationship Id="rId5051" Type="http://schemas.openxmlformats.org/officeDocument/2006/relationships/hyperlink" Target="https://twitter.com/ArogyaAndhra/status/1246674213324255232" TargetMode="External"/><Relationship Id="rId757" Type="http://schemas.openxmlformats.org/officeDocument/2006/relationships/hyperlink" Target="https://twitter.com/PTI_News/status/1241931502671130624?s=20" TargetMode="External"/><Relationship Id="rId964" Type="http://schemas.openxmlformats.org/officeDocument/2006/relationships/hyperlink" Target="https://www.facebook.com/CollectorKKD/posts/2597771657126265" TargetMode="External"/><Relationship Id="rId1387" Type="http://schemas.openxmlformats.org/officeDocument/2006/relationships/hyperlink" Target="https://www.facebook.com/permalink.php?story_fbid=158051175664719&amp;id=100507158085788" TargetMode="External"/><Relationship Id="rId1594" Type="http://schemas.openxmlformats.org/officeDocument/2006/relationships/hyperlink" Target="https://indianexpress.com/article/cities/kolkata/west-bengal-15-more-test-positive-highest-single-day-jump-takes-count-to-37-6341172/?346346346" TargetMode="External"/><Relationship Id="rId2438" Type="http://schemas.openxmlformats.org/officeDocument/2006/relationships/hyperlink" Target="https://twitter.com/ANI/status/1245242763903471617" TargetMode="External"/><Relationship Id="rId2645" Type="http://schemas.openxmlformats.org/officeDocument/2006/relationships/hyperlink" Target="https://twitter.com/NHM_TN/status/1245332364563185664" TargetMode="External"/><Relationship Id="rId2852" Type="http://schemas.openxmlformats.org/officeDocument/2006/relationships/hyperlink" Target="https://twitter.com/PTI_News/status/1245377181057835008" TargetMode="External"/><Relationship Id="rId3903" Type="http://schemas.openxmlformats.org/officeDocument/2006/relationships/hyperlink" Target="https://twitter.com/ANI/status/1246054906298941440" TargetMode="External"/><Relationship Id="rId6102" Type="http://schemas.openxmlformats.org/officeDocument/2006/relationships/hyperlink" Target="https://twitter.com/PIBAhmedabad/status/1247398801825988608" TargetMode="External"/><Relationship Id="rId93" Type="http://schemas.openxmlformats.org/officeDocument/2006/relationships/hyperlink" Target="https://www.firstpost.com/health/coronavirus-outbreak-latest-updates-covid-19-india-alert-novel-coronavirus-holi-2020-latest-news-today-8115121.html" TargetMode="External"/><Relationship Id="rId617" Type="http://schemas.openxmlformats.org/officeDocument/2006/relationships/hyperlink" Target="https://twitter.com/mybmc/status/1241688723491713030?s=20" TargetMode="External"/><Relationship Id="rId824" Type="http://schemas.openxmlformats.org/officeDocument/2006/relationships/hyperlink" Target="https://www.facebook.com/permalink.php?story_fbid=156890639114106&amp;id=100507158085788" TargetMode="External"/><Relationship Id="rId1247" Type="http://schemas.openxmlformats.org/officeDocument/2006/relationships/hyperlink" Target="https://twitter.com/NHM_TN/status/1243427398458081280" TargetMode="External"/><Relationship Id="rId1454" Type="http://schemas.openxmlformats.org/officeDocument/2006/relationships/hyperlink" Target="https://www.gujaratsamachar.com/news/gujarat/corona-in-gujarat-vadodara-1-more-case-registered-positive" TargetMode="External"/><Relationship Id="rId1661" Type="http://schemas.openxmlformats.org/officeDocument/2006/relationships/hyperlink" Target="https://t.me/COVID19_Kerala/280" TargetMode="External"/><Relationship Id="rId2505" Type="http://schemas.openxmlformats.org/officeDocument/2006/relationships/hyperlink" Target="https://twitter.com/ArogyaAndhra/status/1245225191178768386" TargetMode="External"/><Relationship Id="rId2712" Type="http://schemas.openxmlformats.org/officeDocument/2006/relationships/hyperlink" Target="https://twitter.com/NHM_TN/status/1245332364563185664" TargetMode="External"/><Relationship Id="rId5868" Type="http://schemas.openxmlformats.org/officeDocument/2006/relationships/hyperlink" Target="https://twitter.com/PTI_News/status/1247164710417383431" TargetMode="External"/><Relationship Id="rId1107" Type="http://schemas.openxmlformats.org/officeDocument/2006/relationships/hyperlink" Target="https://twitter.com/ArogyaAndhra/status/1242855271216619522?s=20" TargetMode="External"/><Relationship Id="rId1314" Type="http://schemas.openxmlformats.org/officeDocument/2006/relationships/hyperlink" Target="https://twitter.com/PTI_News/status/1243519189412765696" TargetMode="External"/><Relationship Id="rId1521" Type="http://schemas.openxmlformats.org/officeDocument/2006/relationships/hyperlink" Target="https://twitter.com/ANI/status/1244888436755984385" TargetMode="External"/><Relationship Id="rId4677" Type="http://schemas.openxmlformats.org/officeDocument/2006/relationships/hyperlink" Target="https://twitter.com/ANINewsUP/status/1246412525890973697" TargetMode="External"/><Relationship Id="rId4884" Type="http://schemas.openxmlformats.org/officeDocument/2006/relationships/hyperlink" Target="https://twitter.com/IPRTelangana/status/1246477230068228098/photo/1" TargetMode="External"/><Relationship Id="rId5728" Type="http://schemas.openxmlformats.org/officeDocument/2006/relationships/hyperlink" Target="https://twitter.com/PTI_News/status/1247150029455802369" TargetMode="External"/><Relationship Id="rId5935" Type="http://schemas.openxmlformats.org/officeDocument/2006/relationships/hyperlink" Target="https://arogya.maharashtra.gov.in/pdf/covidmpressnote06.pdf" TargetMode="External"/><Relationship Id="rId3279" Type="http://schemas.openxmlformats.org/officeDocument/2006/relationships/hyperlink" Target="https://twitter.com/ANI/status/1245693514500804609" TargetMode="External"/><Relationship Id="rId3486" Type="http://schemas.openxmlformats.org/officeDocument/2006/relationships/hyperlink" Target="https://twitter.com/ANI/status/1245727826017423362" TargetMode="External"/><Relationship Id="rId3693" Type="http://schemas.openxmlformats.org/officeDocument/2006/relationships/hyperlink" Target="https://twitter.com/ANI/status/1246038578699751424" TargetMode="External"/><Relationship Id="rId4537" Type="http://schemas.openxmlformats.org/officeDocument/2006/relationships/hyperlink" Target="https://twitter.com/AamAadmiParty/status/1246408741357944833" TargetMode="External"/><Relationship Id="rId20" Type="http://schemas.openxmlformats.org/officeDocument/2006/relationships/hyperlink" Target="https://indianexpress.com/article/india/coronavirus-outbreak-live-updates-pm-modi-6303338/" TargetMode="External"/><Relationship Id="rId2088" Type="http://schemas.openxmlformats.org/officeDocument/2006/relationships/hyperlink" Target="https://khabar.ndtv.com/news/uttar-pradesh/coronavirus-in-up-six-coviud-19-positive-in-a-bareilly-family-2203350/amp/1?akamai-rum=off" TargetMode="External"/><Relationship Id="rId2295" Type="http://schemas.openxmlformats.org/officeDocument/2006/relationships/hyperlink" Target="https://twitter.com/Vijayabaskarofl/status/1244998252803452928" TargetMode="External"/><Relationship Id="rId3139" Type="http://schemas.openxmlformats.org/officeDocument/2006/relationships/hyperlink" Target="https://twitter.com/ANI/status/1245692712986214400" TargetMode="External"/><Relationship Id="rId3346" Type="http://schemas.openxmlformats.org/officeDocument/2006/relationships/hyperlink" Target="https://twitter.com/ANI/status/1245694253197488128" TargetMode="External"/><Relationship Id="rId4744" Type="http://schemas.openxmlformats.org/officeDocument/2006/relationships/hyperlink" Target="https://twitter.com/ANI/status/1246418320057708545" TargetMode="External"/><Relationship Id="rId4951" Type="http://schemas.openxmlformats.org/officeDocument/2006/relationships/hyperlink" Target="https://twitter.com/rajeshtope11/status/1246482154852253697" TargetMode="External"/><Relationship Id="rId267" Type="http://schemas.openxmlformats.org/officeDocument/2006/relationships/hyperlink" Target="https://www.thehindu.com/news/national/coronavirus-live-updates-march-17-2020/article31088570.ece" TargetMode="External"/><Relationship Id="rId474" Type="http://schemas.openxmlformats.org/officeDocument/2006/relationships/hyperlink" Target="https://timesofindia.indiatimes.com/city/delhi/at-six-delhi-reports-most-covid-19-cases-in-a-day/articleshow/74739489.cms" TargetMode="External"/><Relationship Id="rId2155" Type="http://schemas.openxmlformats.org/officeDocument/2006/relationships/hyperlink" Target="https://twitter.com/DHFWKA/status/1245005351436652552" TargetMode="External"/><Relationship Id="rId3553" Type="http://schemas.openxmlformats.org/officeDocument/2006/relationships/hyperlink" Target="https://twitter.com/ANI/status/1245755522671726593" TargetMode="External"/><Relationship Id="rId3760" Type="http://schemas.openxmlformats.org/officeDocument/2006/relationships/hyperlink" Target="https://twitter.com/ANI/status/1246038578699751424" TargetMode="External"/><Relationship Id="rId4604" Type="http://schemas.openxmlformats.org/officeDocument/2006/relationships/hyperlink" Target="https://twitter.com/PTI_News/status/1246409749911891968" TargetMode="External"/><Relationship Id="rId4811" Type="http://schemas.openxmlformats.org/officeDocument/2006/relationships/hyperlink" Target="https://twitter.com/ArogyaAndhra/status/1246417016702906369" TargetMode="External"/><Relationship Id="rId127" Type="http://schemas.openxmlformats.org/officeDocument/2006/relationships/hyperlink" Target="https://www.thehindu.com/news/national/other-states/pune-coronavirus-case-kin-of-couple-who-tested-positive-cab-driver-in-isolation/article31031624.ece" TargetMode="External"/><Relationship Id="rId681" Type="http://schemas.openxmlformats.org/officeDocument/2006/relationships/hyperlink" Target="https://timesofindia.indiatimes.com/city/hyderabad/6-test-ve-for-coronavirus-state-total-now-up-to-27/articleshow/74764558.cms" TargetMode="External"/><Relationship Id="rId2362" Type="http://schemas.openxmlformats.org/officeDocument/2006/relationships/hyperlink" Target="https://twitter.com/ANI/status/1245023379943391232" TargetMode="External"/><Relationship Id="rId3206" Type="http://schemas.openxmlformats.org/officeDocument/2006/relationships/hyperlink" Target="https://twitter.com/ANI/status/1245693626472116226" TargetMode="External"/><Relationship Id="rId3413" Type="http://schemas.openxmlformats.org/officeDocument/2006/relationships/hyperlink" Target="https://twitter.com/ArogyaAndhra/status/1245703344796000261" TargetMode="External"/><Relationship Id="rId3620" Type="http://schemas.openxmlformats.org/officeDocument/2006/relationships/hyperlink" Target="https://gujcovid19.gujarat.gov.in/uploads/pressbrief0304032020104754455.pdf" TargetMode="External"/><Relationship Id="rId334" Type="http://schemas.openxmlformats.org/officeDocument/2006/relationships/hyperlink" Target="https://twitter.com/pti_news/status/1240509308292362240?s=21" TargetMode="External"/><Relationship Id="rId541" Type="http://schemas.openxmlformats.org/officeDocument/2006/relationships/hyperlink" Target="https://www.thehindu.com/news/national/coronavirus-jump-in-covid-19-cases-in-gujarat/article31130224.ece" TargetMode="External"/><Relationship Id="rId1171" Type="http://schemas.openxmlformats.org/officeDocument/2006/relationships/hyperlink" Target="https://www.thekashmirmonitor.net/covid19-infant-7-year-old-latest-positive-cases-in-kashmir/" TargetMode="External"/><Relationship Id="rId2015" Type="http://schemas.openxmlformats.org/officeDocument/2006/relationships/hyperlink" Target="https://twitter.com/sriramulubjp/status/1244651132086939649" TargetMode="External"/><Relationship Id="rId2222" Type="http://schemas.openxmlformats.org/officeDocument/2006/relationships/hyperlink" Target="https://arogya.maharashtra.gov.in/pdf/epressnote31.pdf" TargetMode="External"/><Relationship Id="rId5378" Type="http://schemas.openxmlformats.org/officeDocument/2006/relationships/hyperlink" Target="https://twitter.com/JansamparkMP/status/1246841187073273857" TargetMode="External"/><Relationship Id="rId5585" Type="http://schemas.openxmlformats.org/officeDocument/2006/relationships/hyperlink" Target="https://twitter.com/PIBJaipur/status/1247122543074365442" TargetMode="External"/><Relationship Id="rId5792" Type="http://schemas.openxmlformats.org/officeDocument/2006/relationships/hyperlink" Target="https://twitter.com/PTI_News/status/1247164710417383431" TargetMode="External"/><Relationship Id="rId401" Type="http://schemas.openxmlformats.org/officeDocument/2006/relationships/hyperlink" Target="https://in.news.yahoo.com/three-family-members-lucknow-doctor-035949509.html" TargetMode="External"/><Relationship Id="rId1031" Type="http://schemas.openxmlformats.org/officeDocument/2006/relationships/hyperlink" Target="https://twitter.com/Vijayabaskarofl/status/1242743473708486657" TargetMode="External"/><Relationship Id="rId1988" Type="http://schemas.openxmlformats.org/officeDocument/2006/relationships/hyperlink" Target="https://twitter.com/ANI/status/1244640751679467530" TargetMode="External"/><Relationship Id="rId4187" Type="http://schemas.openxmlformats.org/officeDocument/2006/relationships/hyperlink" Target="https://twitter.com/PTI_News/status/1246097072761081856" TargetMode="External"/><Relationship Id="rId4394" Type="http://schemas.openxmlformats.org/officeDocument/2006/relationships/hyperlink" Target="https://twitter.com/PTI_News/status/1246336675732533248" TargetMode="External"/><Relationship Id="rId5238" Type="http://schemas.openxmlformats.org/officeDocument/2006/relationships/hyperlink" Target="https://twitter.com/ANI/status/1246793618855096320" TargetMode="External"/><Relationship Id="rId5445" Type="http://schemas.openxmlformats.org/officeDocument/2006/relationships/hyperlink" Target="https://twitter.com/IPRTelangana/status/1246847163855851520" TargetMode="External"/><Relationship Id="rId5652" Type="http://schemas.openxmlformats.org/officeDocument/2006/relationships/hyperlink" Target="https://twitter.com/ANI/status/1247144702526337026" TargetMode="External"/><Relationship Id="rId4047" Type="http://schemas.openxmlformats.org/officeDocument/2006/relationships/hyperlink" Target="https://twitter.com/Eatala_Rajender/status/1246084405602316292" TargetMode="External"/><Relationship Id="rId4254" Type="http://schemas.openxmlformats.org/officeDocument/2006/relationships/hyperlink" Target="https://twitter.com/ANI/status/1246101940582461440" TargetMode="External"/><Relationship Id="rId4461" Type="http://schemas.openxmlformats.org/officeDocument/2006/relationships/hyperlink" Target="https://twitter.com/kbssidhu1961/status/1246432643794612225" TargetMode="External"/><Relationship Id="rId5305" Type="http://schemas.openxmlformats.org/officeDocument/2006/relationships/hyperlink" Target="https://twitter.com/ANI/status/1246797969447219201" TargetMode="External"/><Relationship Id="rId5512" Type="http://schemas.openxmlformats.org/officeDocument/2006/relationships/hyperlink" Target="https://twitter.com/ANI/status/1247034856329990145" TargetMode="External"/><Relationship Id="rId1848" Type="http://schemas.openxmlformats.org/officeDocument/2006/relationships/hyperlink" Target="https://twitter.com/THChennai/status/1244518226467467265" TargetMode="External"/><Relationship Id="rId3063" Type="http://schemas.openxmlformats.org/officeDocument/2006/relationships/hyperlink" Target="https://twitter.com/ANI/status/1245683220550537216" TargetMode="External"/><Relationship Id="rId3270" Type="http://schemas.openxmlformats.org/officeDocument/2006/relationships/hyperlink" Target="https://twitter.com/ANI/status/1245694253197488128" TargetMode="External"/><Relationship Id="rId4114" Type="http://schemas.openxmlformats.org/officeDocument/2006/relationships/hyperlink" Target="https://twitter.com/sanjayjavin/status/1246085294862086147" TargetMode="External"/><Relationship Id="rId4321" Type="http://schemas.openxmlformats.org/officeDocument/2006/relationships/hyperlink" Target="https://twitter.com/ANI/status/1246137047678701568" TargetMode="External"/><Relationship Id="rId191" Type="http://schemas.openxmlformats.org/officeDocument/2006/relationships/hyperlink" Target="https://www.indiatoday.in/india/story/1-more-tests-positive-coronavirus-nagpur-total-cases-maharashtra-20-1655534-2020-03-14" TargetMode="External"/><Relationship Id="rId1708" Type="http://schemas.openxmlformats.org/officeDocument/2006/relationships/hyperlink" Target="https://www.facebook.com/malappuramcollector/posts/3182931485085603" TargetMode="External"/><Relationship Id="rId1915" Type="http://schemas.openxmlformats.org/officeDocument/2006/relationships/hyperlink" Target="https://twitter.com/PIBTvpm/status/1244605758110457860" TargetMode="External"/><Relationship Id="rId3130" Type="http://schemas.openxmlformats.org/officeDocument/2006/relationships/hyperlink" Target="http://dhs.kerala.gov.in/wp-content/uploads/2020/04/Daily-Bulletin-HFWD-English-April-2nd.pdf" TargetMode="External"/><Relationship Id="rId6079" Type="http://schemas.openxmlformats.org/officeDocument/2006/relationships/hyperlink" Target="https://gujcovid19.gujarat.gov.in/" TargetMode="External"/><Relationship Id="rId5095" Type="http://schemas.openxmlformats.org/officeDocument/2006/relationships/hyperlink" Target="https://twitter.com/ANI/status/1246738428370223104" TargetMode="External"/><Relationship Id="rId2689" Type="http://schemas.openxmlformats.org/officeDocument/2006/relationships/hyperlink" Target="https://twitter.com/NHM_TN/status/1245332364563185664" TargetMode="External"/><Relationship Id="rId2896" Type="http://schemas.openxmlformats.org/officeDocument/2006/relationships/hyperlink" Target="https://twitter.com/vpsbadnore/status/1245362323918745603" TargetMode="External"/><Relationship Id="rId3947" Type="http://schemas.openxmlformats.org/officeDocument/2006/relationships/hyperlink" Target="https://twitter.com/ANI/status/1246054906298941440" TargetMode="External"/><Relationship Id="rId6146" Type="http://schemas.openxmlformats.org/officeDocument/2006/relationships/hyperlink" Target="http://mohfw.gov.in/" TargetMode="External"/><Relationship Id="rId868" Type="http://schemas.openxmlformats.org/officeDocument/2006/relationships/hyperlink" Target="https://www.indiatoday.in/india/story/coronavirus-in-india-covid-19-cases-in-maharashtra-97-as-8-more-test-positive-1658860-2020-03-23" TargetMode="External"/><Relationship Id="rId1498" Type="http://schemas.openxmlformats.org/officeDocument/2006/relationships/hyperlink" Target="https://www.facebook.com/DISTRICTCOLLECTORPALAKKAD/posts/565629654081436" TargetMode="External"/><Relationship Id="rId2549" Type="http://schemas.openxmlformats.org/officeDocument/2006/relationships/hyperlink" Target="https://twitter.com/ANI/status/1245233224483135488" TargetMode="External"/><Relationship Id="rId2756" Type="http://schemas.openxmlformats.org/officeDocument/2006/relationships/hyperlink" Target="https://www.manoramaonline.com/district-news/thiruvananthapuram/2020/04/02/trivandrum-two-more-patient-found-positive-with-covid-19.html" TargetMode="External"/><Relationship Id="rId2963" Type="http://schemas.openxmlformats.org/officeDocument/2006/relationships/hyperlink" Target="https://twitter.com/ArogyaAndhra/status/1245580598938198016" TargetMode="External"/><Relationship Id="rId3807" Type="http://schemas.openxmlformats.org/officeDocument/2006/relationships/hyperlink" Target="https://twitter.com/ANI/status/1246054906298941440" TargetMode="External"/><Relationship Id="rId5162" Type="http://schemas.openxmlformats.org/officeDocument/2006/relationships/hyperlink" Target="https://twitter.com/PTI_News/status/1246745573945819137" TargetMode="External"/><Relationship Id="rId6006" Type="http://schemas.openxmlformats.org/officeDocument/2006/relationships/hyperlink" Target="https://twitter.com/JansamparkMP/status/1247180461907955712" TargetMode="External"/><Relationship Id="rId728" Type="http://schemas.openxmlformats.org/officeDocument/2006/relationships/hyperlink" Target="https://twitter.com/ani/status/1241767703146201090?s=12" TargetMode="External"/><Relationship Id="rId935" Type="http://schemas.openxmlformats.org/officeDocument/2006/relationships/hyperlink" Target="https://twitter.com/Vijayabaskarofl/status/1242360657518845953?s=19" TargetMode="External"/><Relationship Id="rId1358" Type="http://schemas.openxmlformats.org/officeDocument/2006/relationships/hyperlink" Target="https://twitter.com/PTI_News/status/1243519189412765696" TargetMode="External"/><Relationship Id="rId1565" Type="http://schemas.openxmlformats.org/officeDocument/2006/relationships/hyperlink" Target="https://twitter.com/ANI/status/1243919962701303808" TargetMode="External"/><Relationship Id="rId1772" Type="http://schemas.openxmlformats.org/officeDocument/2006/relationships/hyperlink" Target="https://twitter.com/PIBJaipur/status/1244306497632272384" TargetMode="External"/><Relationship Id="rId2409" Type="http://schemas.openxmlformats.org/officeDocument/2006/relationships/hyperlink" Target="https://twitter.com/PTI_News/status/1245196392294780928" TargetMode="External"/><Relationship Id="rId2616" Type="http://schemas.openxmlformats.org/officeDocument/2006/relationships/hyperlink" Target="https://twitter.com/NHM_TN/status/1245332364563185664" TargetMode="External"/><Relationship Id="rId5022" Type="http://schemas.openxmlformats.org/officeDocument/2006/relationships/hyperlink" Target="https://twitter.com/ArogyaAndhra/status/1246674213324255232" TargetMode="External"/><Relationship Id="rId5979" Type="http://schemas.openxmlformats.org/officeDocument/2006/relationships/hyperlink" Target="https://twitter.com/JansamparkMP/status/1247180461907955712" TargetMode="External"/><Relationship Id="rId64" Type="http://schemas.openxmlformats.org/officeDocument/2006/relationships/hyperlink" Target="https://www.indiatoday.in/india/story/coronavirus-in-india-tracking-country-s-first-50-covid-19-cases-what-numbers-tell-1654468-2020-03-12" TargetMode="External"/><Relationship Id="rId1218" Type="http://schemas.openxmlformats.org/officeDocument/2006/relationships/hyperlink" Target="https://twitter.com/HFWOdisha/status/1243198105148768263" TargetMode="External"/><Relationship Id="rId1425" Type="http://schemas.openxmlformats.org/officeDocument/2006/relationships/hyperlink" Target="https://twitter.com/PTI_News/status/1243582277365325824" TargetMode="External"/><Relationship Id="rId2823" Type="http://schemas.openxmlformats.org/officeDocument/2006/relationships/hyperlink" Target="https://karunadu.karnataka.gov.in/hfw/kannada/nCovDocs/01-04-2020(English).pdf" TargetMode="External"/><Relationship Id="rId1632" Type="http://schemas.openxmlformats.org/officeDocument/2006/relationships/hyperlink" Target="https://twitter.com/ANI/status/1244131570887192576" TargetMode="External"/><Relationship Id="rId4788" Type="http://schemas.openxmlformats.org/officeDocument/2006/relationships/hyperlink" Target="https://twitter.com/ANI/status/1246418320057708545" TargetMode="External"/><Relationship Id="rId4995" Type="http://schemas.openxmlformats.org/officeDocument/2006/relationships/hyperlink" Target="https://twitter.com/rajeshtope11/status/1246482154852253697" TargetMode="External"/><Relationship Id="rId5839" Type="http://schemas.openxmlformats.org/officeDocument/2006/relationships/hyperlink" Target="https://arogya.maharashtra.gov.in/pdf/covidmpressnote06.pdf" TargetMode="External"/><Relationship Id="rId2199" Type="http://schemas.openxmlformats.org/officeDocument/2006/relationships/hyperlink" Target="https://twitter.com/ANI/status/1244971681182973953" TargetMode="External"/><Relationship Id="rId3597" Type="http://schemas.openxmlformats.org/officeDocument/2006/relationships/hyperlink" Target="https://twitter.com/ArogyaAndhra/status/1245941890563723264" TargetMode="External"/><Relationship Id="rId4648" Type="http://schemas.openxmlformats.org/officeDocument/2006/relationships/hyperlink" Target="https://twitter.com/diprjk/status/1246412229072670721" TargetMode="External"/><Relationship Id="rId4855" Type="http://schemas.openxmlformats.org/officeDocument/2006/relationships/hyperlink" Target="https://twitter.com/JansamparkMP/status/1246469032619823107/photo/2" TargetMode="External"/><Relationship Id="rId5906" Type="http://schemas.openxmlformats.org/officeDocument/2006/relationships/hyperlink" Target="https://twitter.com/PTI_News/status/1247164710417383431" TargetMode="External"/><Relationship Id="rId6070" Type="http://schemas.openxmlformats.org/officeDocument/2006/relationships/hyperlink" Target="https://twitter.com/PIBAhmedabad/status/1247398801825988608" TargetMode="External"/><Relationship Id="rId3457" Type="http://schemas.openxmlformats.org/officeDocument/2006/relationships/hyperlink" Target="https://twitter.com/ANI/status/1245727826017423362" TargetMode="External"/><Relationship Id="rId3664" Type="http://schemas.openxmlformats.org/officeDocument/2006/relationships/hyperlink" Target="https://twitter.com/ANINewsUP/status/1245971315019763718" TargetMode="External"/><Relationship Id="rId3871" Type="http://schemas.openxmlformats.org/officeDocument/2006/relationships/hyperlink" Target="https://twitter.com/ANI/status/1246054906298941440" TargetMode="External"/><Relationship Id="rId4508" Type="http://schemas.openxmlformats.org/officeDocument/2006/relationships/hyperlink" Target="https://twitter.com/PIBJaipur/status/1246402439751712768" TargetMode="External"/><Relationship Id="rId4715" Type="http://schemas.openxmlformats.org/officeDocument/2006/relationships/hyperlink" Target="https://twitter.com/ANINewsUP/status/1246412525890973697" TargetMode="External"/><Relationship Id="rId4922" Type="http://schemas.openxmlformats.org/officeDocument/2006/relationships/hyperlink" Target="https://twitter.com/rajeshtope11/status/1246482154852253697" TargetMode="External"/><Relationship Id="rId378" Type="http://schemas.openxmlformats.org/officeDocument/2006/relationships/hyperlink" Target="https://twitter.com/ANI/status/1240898037074948097" TargetMode="External"/><Relationship Id="rId585" Type="http://schemas.openxmlformats.org/officeDocument/2006/relationships/hyperlink" Target="https://www.thehindu.com/news/national/kerala/more-positive-cases-reported-in-state/article31130190.ece" TargetMode="External"/><Relationship Id="rId792" Type="http://schemas.openxmlformats.org/officeDocument/2006/relationships/hyperlink" Target="https://twitter.com/PTI_News/status/1242033516927320064?s=19" TargetMode="External"/><Relationship Id="rId2059" Type="http://schemas.openxmlformats.org/officeDocument/2006/relationships/hyperlink" Target="https://economictimes.indiatimes.com/news/politics-and-nation/covid-outbreak-47-new-coronavirus-cases-detected-in-mumbai/videoshow/74899399.cms" TargetMode="External"/><Relationship Id="rId2266" Type="http://schemas.openxmlformats.org/officeDocument/2006/relationships/hyperlink" Target="https://arogya.maharashtra.gov.in/pdf/epressnote31.pdf" TargetMode="External"/><Relationship Id="rId2473" Type="http://schemas.openxmlformats.org/officeDocument/2006/relationships/hyperlink" Target="https://twitter.com/ArogyaAndhra/status/1245225191178768386" TargetMode="External"/><Relationship Id="rId2680" Type="http://schemas.openxmlformats.org/officeDocument/2006/relationships/hyperlink" Target="https://twitter.com/NHM_TN/status/1245332364563185664" TargetMode="External"/><Relationship Id="rId3317" Type="http://schemas.openxmlformats.org/officeDocument/2006/relationships/hyperlink" Target="https://twitter.com/ANI/status/1245693514500804609" TargetMode="External"/><Relationship Id="rId3524" Type="http://schemas.openxmlformats.org/officeDocument/2006/relationships/hyperlink" Target="https://twitter.com/ANI/status/1245741477960929287?s=19" TargetMode="External"/><Relationship Id="rId3731" Type="http://schemas.openxmlformats.org/officeDocument/2006/relationships/hyperlink" Target="https://twitter.com/ANI/status/1246038578699751424" TargetMode="External"/><Relationship Id="rId238" Type="http://schemas.openxmlformats.org/officeDocument/2006/relationships/hyperlink" Target="https://twitter.com/ANI/status/1239454591894163458?s=20" TargetMode="External"/><Relationship Id="rId445" Type="http://schemas.openxmlformats.org/officeDocument/2006/relationships/hyperlink" Target="https://www.thehindu.com/news/national/kerala/six-more-covid-19-cases-in-kasaragod/article31123807.ece" TargetMode="External"/><Relationship Id="rId652" Type="http://schemas.openxmlformats.org/officeDocument/2006/relationships/hyperlink" Target="https://punjabupdate.com/8-new-cases-of-covid-19-in-punjab-total-21.html" TargetMode="External"/><Relationship Id="rId1075" Type="http://schemas.openxmlformats.org/officeDocument/2006/relationships/hyperlink" Target="https://twitter.com/EconomicTimes/status/1242793777774776320" TargetMode="External"/><Relationship Id="rId1282" Type="http://schemas.openxmlformats.org/officeDocument/2006/relationships/hyperlink" Target="https://twitter.com/kansalrohit69/status/1243502627163381760" TargetMode="External"/><Relationship Id="rId2126" Type="http://schemas.openxmlformats.org/officeDocument/2006/relationships/hyperlink" Target="https://twitter.com/Vijayabaskarofl/status/1244863131689422849" TargetMode="External"/><Relationship Id="rId2333" Type="http://schemas.openxmlformats.org/officeDocument/2006/relationships/hyperlink" Target="https://twitter.com/ANI/status/1245006827042955264" TargetMode="External"/><Relationship Id="rId2540" Type="http://schemas.openxmlformats.org/officeDocument/2006/relationships/hyperlink" Target="https://twitter.com/ANI/status/1245252480969199617" TargetMode="External"/><Relationship Id="rId5489" Type="http://schemas.openxmlformats.org/officeDocument/2006/relationships/hyperlink" Target="https://t.me/c/1428198946/1457" TargetMode="External"/><Relationship Id="rId5696" Type="http://schemas.openxmlformats.org/officeDocument/2006/relationships/hyperlink" Target="https://twitter.com/ArogyaAndhra/status/1247148780903747585" TargetMode="External"/><Relationship Id="rId305" Type="http://schemas.openxmlformats.org/officeDocument/2006/relationships/hyperlink" Target="https://twitter.com/PTI_News/status/1240284806908235778?s=19" TargetMode="External"/><Relationship Id="rId512" Type="http://schemas.openxmlformats.org/officeDocument/2006/relationships/hyperlink" Target="https://twitter.com/PTI_News/status/1241219494996873217" TargetMode="External"/><Relationship Id="rId1142" Type="http://schemas.openxmlformats.org/officeDocument/2006/relationships/hyperlink" Target="https://www.jagran.com/uttar-pradesh/noida-ncr-coronavirus-3-more-coronavirus-infected-cases-surfaced-in-noida-20141579.html" TargetMode="External"/><Relationship Id="rId2400" Type="http://schemas.openxmlformats.org/officeDocument/2006/relationships/hyperlink" Target="https://twitter.com/ANI/status/1245186124970065922" TargetMode="External"/><Relationship Id="rId4298" Type="http://schemas.openxmlformats.org/officeDocument/2006/relationships/hyperlink" Target="http://www.rajswasthya.nic.in/" TargetMode="External"/><Relationship Id="rId5349" Type="http://schemas.openxmlformats.org/officeDocument/2006/relationships/hyperlink" Target="https://twitter.com/ArogyaAndhra/status/1246796581744963586" TargetMode="External"/><Relationship Id="rId5556" Type="http://schemas.openxmlformats.org/officeDocument/2006/relationships/hyperlink" Target="https://twitter.com/ArogyaAndhra/status/1247036220556709896" TargetMode="External"/><Relationship Id="rId1002" Type="http://schemas.openxmlformats.org/officeDocument/2006/relationships/hyperlink" Target="https://dbpost.com/mp-coronavirus-cases-updates-14-cases-of-covid-19-in-state-4-fresh-cases-in-indore-and-one-in-ujjain/" TargetMode="External"/><Relationship Id="rId4158" Type="http://schemas.openxmlformats.org/officeDocument/2006/relationships/hyperlink" Target="https://experience.arcgis.com/experience/8167a61f882a4af4b9098e947dfd589f/" TargetMode="External"/><Relationship Id="rId4365" Type="http://schemas.openxmlformats.org/officeDocument/2006/relationships/hyperlink" Target="https://twitter.com/ANI/status/1246323461674369024" TargetMode="External"/><Relationship Id="rId5209" Type="http://schemas.openxmlformats.org/officeDocument/2006/relationships/hyperlink" Target="https://twitter.com/ANI/status/1246793618855096320" TargetMode="External"/><Relationship Id="rId5763" Type="http://schemas.openxmlformats.org/officeDocument/2006/relationships/hyperlink" Target="https://twitter.com/TOIHyderabad/status/1247161225940627456" TargetMode="External"/><Relationship Id="rId5970" Type="http://schemas.openxmlformats.org/officeDocument/2006/relationships/hyperlink" Target="https://twitter.com/JansamparkMP/status/1247180461907955712" TargetMode="External"/><Relationship Id="rId1959" Type="http://schemas.openxmlformats.org/officeDocument/2006/relationships/hyperlink" Target="https://twitter.com/kansalrohit69/status/1244636706885664768" TargetMode="External"/><Relationship Id="rId3174" Type="http://schemas.openxmlformats.org/officeDocument/2006/relationships/hyperlink" Target="https://twitter.com/ANI/status/1245693626472116226" TargetMode="External"/><Relationship Id="rId4018" Type="http://schemas.openxmlformats.org/officeDocument/2006/relationships/hyperlink" Target="https://twitter.com/JansamparkMP/status/1246116249026715649" TargetMode="External"/><Relationship Id="rId4572" Type="http://schemas.openxmlformats.org/officeDocument/2006/relationships/hyperlink" Target="https://twitter.com/PTI_News/status/1246409749911891968" TargetMode="External"/><Relationship Id="rId5416" Type="http://schemas.openxmlformats.org/officeDocument/2006/relationships/hyperlink" Target="https://twitter.com/HFWOdisha/status/1246826498851352576" TargetMode="External"/><Relationship Id="rId5623" Type="http://schemas.openxmlformats.org/officeDocument/2006/relationships/hyperlink" Target="https://twitter.com/ANI/status/1247144702526337026" TargetMode="External"/><Relationship Id="rId5830" Type="http://schemas.openxmlformats.org/officeDocument/2006/relationships/hyperlink" Target="https://twitter.com/PTI_News/status/1247164710417383431" TargetMode="External"/><Relationship Id="rId1819" Type="http://schemas.openxmlformats.org/officeDocument/2006/relationships/hyperlink" Target="https://twitter.com/ANI/status/1244496464857821184?s=20" TargetMode="External"/><Relationship Id="rId3381" Type="http://schemas.openxmlformats.org/officeDocument/2006/relationships/hyperlink" Target="https://www.outlookindia.com/newsscroll/bengal-death-toll-rises-to-seven-cases-go-past-50/1788941" TargetMode="External"/><Relationship Id="rId4225" Type="http://schemas.openxmlformats.org/officeDocument/2006/relationships/hyperlink" Target="https://twitter.com/PTI_News/status/1246097072761081856" TargetMode="External"/><Relationship Id="rId4432" Type="http://schemas.openxmlformats.org/officeDocument/2006/relationships/hyperlink" Target="https://twitter.com/PTI_News/status/1246336675732533248" TargetMode="External"/><Relationship Id="rId2190" Type="http://schemas.openxmlformats.org/officeDocument/2006/relationships/hyperlink" Target="https://twitter.com/ANI/status/1244912959765135360" TargetMode="External"/><Relationship Id="rId3034" Type="http://schemas.openxmlformats.org/officeDocument/2006/relationships/hyperlink" Target="https://twitter.com/ANI/status/1245683220550537216" TargetMode="External"/><Relationship Id="rId3241" Type="http://schemas.openxmlformats.org/officeDocument/2006/relationships/hyperlink" Target="https://twitter.com/ANI/status/1245693514500804609" TargetMode="External"/><Relationship Id="rId162" Type="http://schemas.openxmlformats.org/officeDocument/2006/relationships/hyperlink" Target="https://www.indiatoday.in/india/story/coronavirus-pune-maharashtra-1654932-2020-03-12" TargetMode="External"/><Relationship Id="rId2050" Type="http://schemas.openxmlformats.org/officeDocument/2006/relationships/hyperlink" Target="https://www.indiatoday.in/amp/india/story/coronavirus-in-mumbai-47-new-covid-19-cases-in-city-as-private-lab-data-pours-in-1661482-2020-03-30" TargetMode="External"/><Relationship Id="rId3101" Type="http://schemas.openxmlformats.org/officeDocument/2006/relationships/hyperlink" Target="https://twitter.com/ANINewsUP/status/1245669255510519808" TargetMode="External"/><Relationship Id="rId979" Type="http://schemas.openxmlformats.org/officeDocument/2006/relationships/hyperlink" Target="https://twitter.com/ANI/status/1242444608149139457" TargetMode="External"/><Relationship Id="rId5066" Type="http://schemas.openxmlformats.org/officeDocument/2006/relationships/hyperlink" Target="https://gujcovid19.gujarat.gov.in/uploads/05-pressbrief0504052020111759895.pdf" TargetMode="External"/><Relationship Id="rId5273" Type="http://schemas.openxmlformats.org/officeDocument/2006/relationships/hyperlink" Target="https://twitter.com/ANI/status/1246797969447219201" TargetMode="External"/><Relationship Id="rId5480" Type="http://schemas.openxmlformats.org/officeDocument/2006/relationships/hyperlink" Target="https://www.mohfw.gov.in/" TargetMode="External"/><Relationship Id="rId6117" Type="http://schemas.openxmlformats.org/officeDocument/2006/relationships/hyperlink" Target="https://twitter.com/ANI/status/1247403660096598016" TargetMode="External"/><Relationship Id="rId839" Type="http://schemas.openxmlformats.org/officeDocument/2006/relationships/hyperlink" Target="https://twitter.com/ANI/status/1242069720276168705" TargetMode="External"/><Relationship Id="rId1469" Type="http://schemas.openxmlformats.org/officeDocument/2006/relationships/hyperlink" Target="https://twitter.com/zeerajasthan_/status/1243801986966761473" TargetMode="External"/><Relationship Id="rId2867" Type="http://schemas.openxmlformats.org/officeDocument/2006/relationships/hyperlink" Target="https://twitter.com/ArogyaAndhra/status/1245388385021128704" TargetMode="External"/><Relationship Id="rId3918" Type="http://schemas.openxmlformats.org/officeDocument/2006/relationships/hyperlink" Target="https://twitter.com/ANI/status/1246043856447176704" TargetMode="External"/><Relationship Id="rId4082" Type="http://schemas.openxmlformats.org/officeDocument/2006/relationships/hyperlink" Target="https://twitter.com/Eatala_Rajender/status/1246084405602316292" TargetMode="External"/><Relationship Id="rId5133" Type="http://schemas.openxmlformats.org/officeDocument/2006/relationships/hyperlink" Target="https://twitter.com/ANI/status/1246738428370223104" TargetMode="External"/><Relationship Id="rId5340" Type="http://schemas.openxmlformats.org/officeDocument/2006/relationships/hyperlink" Target="https://twitter.com/ANI/status/1246789359791112195" TargetMode="External"/><Relationship Id="rId1676" Type="http://schemas.openxmlformats.org/officeDocument/2006/relationships/hyperlink" Target="https://t.me/COVID19_Kerala/280" TargetMode="External"/><Relationship Id="rId1883" Type="http://schemas.openxmlformats.org/officeDocument/2006/relationships/hyperlink" Target="http://www.nhmharyana.gov.in/WriteReadData/userfiles/file/CoronaVirus/Media%20Bulletin%20M30-03-2020.pdf" TargetMode="External"/><Relationship Id="rId2727" Type="http://schemas.openxmlformats.org/officeDocument/2006/relationships/hyperlink" Target="https://twitter.com/PTI_News/status/1245330284574150656" TargetMode="External"/><Relationship Id="rId2934" Type="http://schemas.openxmlformats.org/officeDocument/2006/relationships/hyperlink" Target="https://twitter.com/ANI/status/1245428656069128209" TargetMode="External"/><Relationship Id="rId906" Type="http://schemas.openxmlformats.org/officeDocument/2006/relationships/hyperlink" Target="https://twitter.com/ANINewsUP/status/1242105254482554882?s=20" TargetMode="External"/><Relationship Id="rId1329" Type="http://schemas.openxmlformats.org/officeDocument/2006/relationships/hyperlink" Target="https://www.facebook.com/permalink.php?story_fbid=158051175664719&amp;id=100507158085788" TargetMode="External"/><Relationship Id="rId1536" Type="http://schemas.openxmlformats.org/officeDocument/2006/relationships/hyperlink" Target="https://twitter.com/ANI/status/1243912891742310406" TargetMode="External"/><Relationship Id="rId1743" Type="http://schemas.openxmlformats.org/officeDocument/2006/relationships/hyperlink" Target="https://twitter.com/ANI/status/1244261747621421056" TargetMode="External"/><Relationship Id="rId1950" Type="http://schemas.openxmlformats.org/officeDocument/2006/relationships/hyperlink" Target="https://twitter.com/PIBTvpm/status/1244605758110457860" TargetMode="External"/><Relationship Id="rId4899" Type="http://schemas.openxmlformats.org/officeDocument/2006/relationships/hyperlink" Target="https://twitter.com/IPRTelangana/status/1246477230068228098/photo/1" TargetMode="External"/><Relationship Id="rId5200" Type="http://schemas.openxmlformats.org/officeDocument/2006/relationships/hyperlink" Target="https://twitter.com/ANI/status/1246793618855096320" TargetMode="External"/><Relationship Id="rId35" Type="http://schemas.openxmlformats.org/officeDocument/2006/relationships/hyperlink" Target="https://www.indiatoday.in/india/story/coronavirus-in-india-tracking-country-s-first-50-covid-19-cases-what-numbers-tell-1654468-2020-03-12" TargetMode="External"/><Relationship Id="rId1603" Type="http://schemas.openxmlformats.org/officeDocument/2006/relationships/hyperlink" Target="https://twitter.com/ANI/status/1243999284283846658?s=20" TargetMode="External"/><Relationship Id="rId1810" Type="http://schemas.openxmlformats.org/officeDocument/2006/relationships/hyperlink" Target="https://twitter.com/PTI_News/status/1244470793909620742?s=19" TargetMode="External"/><Relationship Id="rId4759" Type="http://schemas.openxmlformats.org/officeDocument/2006/relationships/hyperlink" Target="https://twitter.com/ANI/status/1246418320057708545" TargetMode="External"/><Relationship Id="rId4966" Type="http://schemas.openxmlformats.org/officeDocument/2006/relationships/hyperlink" Target="https://twitter.com/rajeshtope11/status/1246482154852253697" TargetMode="External"/><Relationship Id="rId3568" Type="http://schemas.openxmlformats.org/officeDocument/2006/relationships/hyperlink" Target="https://twitter.com/ANINewsUP/status/1245777773769011201" TargetMode="External"/><Relationship Id="rId3775" Type="http://schemas.openxmlformats.org/officeDocument/2006/relationships/hyperlink" Target="https://twitter.com/ANI/status/1246038578699751424" TargetMode="External"/><Relationship Id="rId3982" Type="http://schemas.openxmlformats.org/officeDocument/2006/relationships/hyperlink" Target="https://twitter.com/ANI/status/1246043856447176704" TargetMode="External"/><Relationship Id="rId4619" Type="http://schemas.openxmlformats.org/officeDocument/2006/relationships/hyperlink" Target="https://twitter.com/AamAadmiParty/status/1246408741357944833" TargetMode="External"/><Relationship Id="rId4826" Type="http://schemas.openxmlformats.org/officeDocument/2006/relationships/hyperlink" Target="http://www.nhmharyana.gov.in/WriteReadData/userfiles/file/CoronaVirus/Meida%20Bulletin%2004042020%20evening.pdf" TargetMode="External"/><Relationship Id="rId489" Type="http://schemas.openxmlformats.org/officeDocument/2006/relationships/hyperlink" Target="https://twitter.com/TabeenahAnjum/status/1241225769767993344" TargetMode="External"/><Relationship Id="rId696" Type="http://schemas.openxmlformats.org/officeDocument/2006/relationships/hyperlink" Target="https://english.manoramaonline.com/news/kerala/2020/03/22/15-more-covid-19-cases-in-kerala-on-sunday.html" TargetMode="External"/><Relationship Id="rId2377" Type="http://schemas.openxmlformats.org/officeDocument/2006/relationships/hyperlink" Target="https://twitter.com/ArogyaAndhra/status/1245020258580062215" TargetMode="External"/><Relationship Id="rId2584" Type="http://schemas.openxmlformats.org/officeDocument/2006/relationships/hyperlink" Target="https://twitter.com/TabeenahAnjum/status/1245389528925237248" TargetMode="External"/><Relationship Id="rId2791" Type="http://schemas.openxmlformats.org/officeDocument/2006/relationships/hyperlink" Target="https://twitter.com/CMODelhi/status/1245353004317933568" TargetMode="External"/><Relationship Id="rId3428" Type="http://schemas.openxmlformats.org/officeDocument/2006/relationships/hyperlink" Target="https://twitter.com/ANI/status/1245727826017423362" TargetMode="External"/><Relationship Id="rId3635" Type="http://schemas.openxmlformats.org/officeDocument/2006/relationships/hyperlink" Target="https://twitter.com/ANINewsUP/status/1245971315019763718" TargetMode="External"/><Relationship Id="rId6041" Type="http://schemas.openxmlformats.org/officeDocument/2006/relationships/hyperlink" Target="https://twitter.com/PIBJaipur/status/1247377876757803010" TargetMode="External"/><Relationship Id="rId349" Type="http://schemas.openxmlformats.org/officeDocument/2006/relationships/hyperlink" Target="https://www.facebook.com/CollectorKKD/posts/2593786640858100" TargetMode="External"/><Relationship Id="rId556" Type="http://schemas.openxmlformats.org/officeDocument/2006/relationships/hyperlink" Target="https://punjabupdate.com/media-bulletin-21-03-2020-covid-19-punjab-total-number-of-positive-cases-rise-to-13.html" TargetMode="External"/><Relationship Id="rId763" Type="http://schemas.openxmlformats.org/officeDocument/2006/relationships/hyperlink" Target="https://www.amarujala.com/delhi-ncr/coronavirus-in-delhi-ncr-latest-update-delhi-ghaziabad-gurugram-faridabad-noida-palwal-new-cases" TargetMode="External"/><Relationship Id="rId1186" Type="http://schemas.openxmlformats.org/officeDocument/2006/relationships/hyperlink" Target="https://www.facebook.com/CollectorKNR/posts/2841075499322619" TargetMode="External"/><Relationship Id="rId1393" Type="http://schemas.openxmlformats.org/officeDocument/2006/relationships/hyperlink" Target="https://twitter.com/ANI/status/1243523448896290817?s=20" TargetMode="External"/><Relationship Id="rId2237" Type="http://schemas.openxmlformats.org/officeDocument/2006/relationships/hyperlink" Target="https://arogya.maharashtra.gov.in/pdf/epressnote31.pdf" TargetMode="External"/><Relationship Id="rId2444" Type="http://schemas.openxmlformats.org/officeDocument/2006/relationships/hyperlink" Target="https://twitter.com/ANI/status/1245242763903471617" TargetMode="External"/><Relationship Id="rId3842" Type="http://schemas.openxmlformats.org/officeDocument/2006/relationships/hyperlink" Target="https://twitter.com/ANI/status/1246043856447176704" TargetMode="External"/><Relationship Id="rId209" Type="http://schemas.openxmlformats.org/officeDocument/2006/relationships/hyperlink" Target="https://www.hindustantimes.com/india-news/5-new-cases-of-coronavirus-in-pune-number-rises-to-15-in-city/story-WBtoXb54M0ijEidNK4FXfO.html" TargetMode="External"/><Relationship Id="rId416" Type="http://schemas.openxmlformats.org/officeDocument/2006/relationships/hyperlink" Target="https://twitter.com/ANI/status/1240973677857918976" TargetMode="External"/><Relationship Id="rId970" Type="http://schemas.openxmlformats.org/officeDocument/2006/relationships/hyperlink" Target="https://www.facebook.com/permalink.php?story_fbid=157190929084077&amp;id=100507158085788" TargetMode="External"/><Relationship Id="rId1046" Type="http://schemas.openxmlformats.org/officeDocument/2006/relationships/hyperlink" Target="https://twitter.com/ANI/status/1242777280985747456" TargetMode="External"/><Relationship Id="rId1253" Type="http://schemas.openxmlformats.org/officeDocument/2006/relationships/hyperlink" Target="https://twitter.com/IEBengaluru/status/1243465187069284352/photo/1" TargetMode="External"/><Relationship Id="rId2651" Type="http://schemas.openxmlformats.org/officeDocument/2006/relationships/hyperlink" Target="https://twitter.com/NHM_TN/status/1245332364563185664" TargetMode="External"/><Relationship Id="rId3702" Type="http://schemas.openxmlformats.org/officeDocument/2006/relationships/hyperlink" Target="https://twitter.com/ANI/status/1246038578699751424" TargetMode="External"/><Relationship Id="rId623" Type="http://schemas.openxmlformats.org/officeDocument/2006/relationships/hyperlink" Target="https://twitter.com/mybmc/status/1241688723491713030?s=20" TargetMode="External"/><Relationship Id="rId830" Type="http://schemas.openxmlformats.org/officeDocument/2006/relationships/hyperlink" Target="https://www.facebook.com/permalink.php?story_fbid=156890639114106&amp;id=100507158085788" TargetMode="External"/><Relationship Id="rId1460" Type="http://schemas.openxmlformats.org/officeDocument/2006/relationships/hyperlink" Target="http://www.ptinews.com/news/11338684_Number-of-coronavirus-patients-in-MP-rises-to-33.html" TargetMode="External"/><Relationship Id="rId2304" Type="http://schemas.openxmlformats.org/officeDocument/2006/relationships/hyperlink" Target="https://twitter.com/Vijayabaskarofl/status/1244998252803452928" TargetMode="External"/><Relationship Id="rId2511" Type="http://schemas.openxmlformats.org/officeDocument/2006/relationships/hyperlink" Target="https://twitter.com/ArogyaAndhra/status/1245225191178768386" TargetMode="External"/><Relationship Id="rId5667" Type="http://schemas.openxmlformats.org/officeDocument/2006/relationships/hyperlink" Target="https://twitter.com/PIBTvpm/status/1247145881775689728" TargetMode="External"/><Relationship Id="rId5874" Type="http://schemas.openxmlformats.org/officeDocument/2006/relationships/hyperlink" Target="https://twitter.com/PTI_News/status/1247164710417383431" TargetMode="External"/><Relationship Id="rId1113" Type="http://schemas.openxmlformats.org/officeDocument/2006/relationships/hyperlink" Target="https://twitter.com/ANI/status/1243027591969169408" TargetMode="External"/><Relationship Id="rId1320" Type="http://schemas.openxmlformats.org/officeDocument/2006/relationships/hyperlink" Target="https://twitter.com/PTI_News/status/1243519189412765696" TargetMode="External"/><Relationship Id="rId4269" Type="http://schemas.openxmlformats.org/officeDocument/2006/relationships/hyperlink" Target="https://twitter.com/JansamparkMP/status/1246116249026715649" TargetMode="External"/><Relationship Id="rId4476" Type="http://schemas.openxmlformats.org/officeDocument/2006/relationships/hyperlink" Target="http://www.nhmharyana.gov.in/WriteReadData/userfiles/file/CoronaVirus/Meida%20Bulletin%2004042020%20evening.pdf" TargetMode="External"/><Relationship Id="rId4683" Type="http://schemas.openxmlformats.org/officeDocument/2006/relationships/hyperlink" Target="https://twitter.com/ANINewsUP/status/1246412525890973697" TargetMode="External"/><Relationship Id="rId4890" Type="http://schemas.openxmlformats.org/officeDocument/2006/relationships/hyperlink" Target="https://twitter.com/IPRTelangana/status/1246477230068228098/photo/1" TargetMode="External"/><Relationship Id="rId5527" Type="http://schemas.openxmlformats.org/officeDocument/2006/relationships/hyperlink" Target="https://twitter.com/ANI/status/1247034856329990145" TargetMode="External"/><Relationship Id="rId5734" Type="http://schemas.openxmlformats.org/officeDocument/2006/relationships/hyperlink" Target="https://twitter.com/PTI_News/status/1247150029455802369" TargetMode="External"/><Relationship Id="rId5941" Type="http://schemas.openxmlformats.org/officeDocument/2006/relationships/hyperlink" Target="https://arogya.maharashtra.gov.in/pdf/covidmpressnote06.pdf" TargetMode="External"/><Relationship Id="rId3078" Type="http://schemas.openxmlformats.org/officeDocument/2006/relationships/hyperlink" Target="https://twitter.com/ANI/status/1245683220550537216" TargetMode="External"/><Relationship Id="rId3285" Type="http://schemas.openxmlformats.org/officeDocument/2006/relationships/hyperlink" Target="https://twitter.com/ANI/status/1245693514500804609" TargetMode="External"/><Relationship Id="rId3492" Type="http://schemas.openxmlformats.org/officeDocument/2006/relationships/hyperlink" Target="https://twitter.com/ANI/status/1245735871996813312?s=19" TargetMode="External"/><Relationship Id="rId4129" Type="http://schemas.openxmlformats.org/officeDocument/2006/relationships/hyperlink" Target="https://twitter.com/PTI_News/status/1246097072761081856" TargetMode="External"/><Relationship Id="rId4336" Type="http://schemas.openxmlformats.org/officeDocument/2006/relationships/hyperlink" Target="https://twitter.com/PIBJaipur/status/1246275225559261184" TargetMode="External"/><Relationship Id="rId4543" Type="http://schemas.openxmlformats.org/officeDocument/2006/relationships/hyperlink" Target="https://twitter.com/AamAadmiParty/status/1246408741357944833" TargetMode="External"/><Relationship Id="rId4750" Type="http://schemas.openxmlformats.org/officeDocument/2006/relationships/hyperlink" Target="https://twitter.com/ANI/status/1246418320057708545" TargetMode="External"/><Relationship Id="rId5801" Type="http://schemas.openxmlformats.org/officeDocument/2006/relationships/hyperlink" Target="https://arogya.maharashtra.gov.in/pdf/covidmpressnote06.pdf" TargetMode="External"/><Relationship Id="rId2094" Type="http://schemas.openxmlformats.org/officeDocument/2006/relationships/hyperlink" Target="https://twitter.com/ANI/status/1244855428371976193" TargetMode="External"/><Relationship Id="rId3145" Type="http://schemas.openxmlformats.org/officeDocument/2006/relationships/hyperlink" Target="https://twitter.com/ANI/status/1245692712986214400" TargetMode="External"/><Relationship Id="rId3352" Type="http://schemas.openxmlformats.org/officeDocument/2006/relationships/hyperlink" Target="https://twitter.com/ANI/status/1245694253197488128" TargetMode="External"/><Relationship Id="rId4403" Type="http://schemas.openxmlformats.org/officeDocument/2006/relationships/hyperlink" Target="https://twitter.com/ANI/status/1246323461674369024" TargetMode="External"/><Relationship Id="rId4610" Type="http://schemas.openxmlformats.org/officeDocument/2006/relationships/hyperlink" Target="https://twitter.com/PTI_News/status/1246409749911891968" TargetMode="External"/><Relationship Id="rId273" Type="http://schemas.openxmlformats.org/officeDocument/2006/relationships/hyperlink" Target="https://www.facebook.com/CollectorKKD/posts/2591627614407336" TargetMode="External"/><Relationship Id="rId480" Type="http://schemas.openxmlformats.org/officeDocument/2006/relationships/hyperlink" Target="https://twitter.com/ANI/status/1241299591036686336" TargetMode="External"/><Relationship Id="rId2161" Type="http://schemas.openxmlformats.org/officeDocument/2006/relationships/hyperlink" Target="https://twitter.com/DHFWKA/status/1245005351436652552" TargetMode="External"/><Relationship Id="rId3005" Type="http://schemas.openxmlformats.org/officeDocument/2006/relationships/hyperlink" Target="http://www.nhmharyana.gov.in/WriteReadData/userfiles/file/CoronaVirus/Media%20Bulletin%20Morning%2002042020.pdf" TargetMode="External"/><Relationship Id="rId3212" Type="http://schemas.openxmlformats.org/officeDocument/2006/relationships/hyperlink" Target="https://twitter.com/ANI/status/1245693626472116226" TargetMode="External"/><Relationship Id="rId133" Type="http://schemas.openxmlformats.org/officeDocument/2006/relationships/hyperlink" Target="https://www.newindianexpress.com/live/2020/mar/08/coronavirus-live-updates--cases-reach-62-in-india-as-jaipur-person-tests-positive-one-critical-in-kerala-2113779.amp" TargetMode="External"/><Relationship Id="rId340" Type="http://schemas.openxmlformats.org/officeDocument/2006/relationships/hyperlink" Target="https://www.livemint.com/news/india/coronavirus-update-two-more-cases-reported-in-lucknow-11584602501673.html" TargetMode="External"/><Relationship Id="rId2021" Type="http://schemas.openxmlformats.org/officeDocument/2006/relationships/hyperlink" Target="https://twitter.com/pti_news/status/1244677217084293130?s=21" TargetMode="External"/><Relationship Id="rId5177" Type="http://schemas.openxmlformats.org/officeDocument/2006/relationships/hyperlink" Target="https://twitter.com/ANI/status/1246772859214667776" TargetMode="External"/><Relationship Id="rId5384" Type="http://schemas.openxmlformats.org/officeDocument/2006/relationships/hyperlink" Target="https://twitter.com/JansamparkMP/status/1246841187073273857" TargetMode="External"/><Relationship Id="rId200" Type="http://schemas.openxmlformats.org/officeDocument/2006/relationships/hyperlink" Target="https://www.indiatoday.in/india/story/four-new-coronavirus-cases-confirmed-in-mumbai-maharashtra-total-cases-at-26-1655605-2020-03-14" TargetMode="External"/><Relationship Id="rId2978" Type="http://schemas.openxmlformats.org/officeDocument/2006/relationships/hyperlink" Target="https://twitter.com/ANI/status/1245581420484907008" TargetMode="External"/><Relationship Id="rId4193" Type="http://schemas.openxmlformats.org/officeDocument/2006/relationships/hyperlink" Target="https://twitter.com/PTI_News/status/1246097072761081856" TargetMode="External"/><Relationship Id="rId5037" Type="http://schemas.openxmlformats.org/officeDocument/2006/relationships/hyperlink" Target="https://twitter.com/ArogyaAndhra/status/1246674213324255232" TargetMode="External"/><Relationship Id="rId5591" Type="http://schemas.openxmlformats.org/officeDocument/2006/relationships/hyperlink" Target="https://twitter.com/ANI/status/1247133356879314945" TargetMode="External"/><Relationship Id="rId1787" Type="http://schemas.openxmlformats.org/officeDocument/2006/relationships/hyperlink" Target="https://twitter.com/ANI/status/1244322274846494721" TargetMode="External"/><Relationship Id="rId1994" Type="http://schemas.openxmlformats.org/officeDocument/2006/relationships/hyperlink" Target="https://twitter.com/ANI/status/1244640751679467530" TargetMode="External"/><Relationship Id="rId2838" Type="http://schemas.openxmlformats.org/officeDocument/2006/relationships/hyperlink" Target="https://twitter.com/ANI/status/1245346024417366016" TargetMode="External"/><Relationship Id="rId5244" Type="http://schemas.openxmlformats.org/officeDocument/2006/relationships/hyperlink" Target="https://twitter.com/ANI/status/1246793618855096320" TargetMode="External"/><Relationship Id="rId5451" Type="http://schemas.openxmlformats.org/officeDocument/2006/relationships/hyperlink" Target="https://gujcovid19.gujarat.gov.in/uploads/pressbrief0504052020073046686.pdf" TargetMode="External"/><Relationship Id="rId79" Type="http://schemas.openxmlformats.org/officeDocument/2006/relationships/hyperlink" Target="https://www.indiatoday.in/india/story/coronavirus-outbreak-more-test-positive-kerala-state-steps-precautionary-measures-1653599-2020-03-08" TargetMode="External"/><Relationship Id="rId1647" Type="http://schemas.openxmlformats.org/officeDocument/2006/relationships/hyperlink" Target="https://twitter.com/PTI_News/status/1244212572712103936?s=20" TargetMode="External"/><Relationship Id="rId1854" Type="http://schemas.openxmlformats.org/officeDocument/2006/relationships/hyperlink" Target="https://twitter.com/THChennai/status/1244518226467467265" TargetMode="External"/><Relationship Id="rId2905" Type="http://schemas.openxmlformats.org/officeDocument/2006/relationships/hyperlink" Target="https://twitter.com/Eatala_Rajender/status/1245425932929617921" TargetMode="External"/><Relationship Id="rId4053" Type="http://schemas.openxmlformats.org/officeDocument/2006/relationships/hyperlink" Target="https://twitter.com/Eatala_Rajender/status/1246084405602316292" TargetMode="External"/><Relationship Id="rId4260" Type="http://schemas.openxmlformats.org/officeDocument/2006/relationships/hyperlink" Target="https://www.thehindu.com/news/national/other-states/covid-19-8-more-test-positive-in-jk-one-in-ladakh/article31239538.ece" TargetMode="External"/><Relationship Id="rId5104" Type="http://schemas.openxmlformats.org/officeDocument/2006/relationships/hyperlink" Target="https://twitter.com/ANI/status/1246738428370223104" TargetMode="External"/><Relationship Id="rId5311" Type="http://schemas.openxmlformats.org/officeDocument/2006/relationships/hyperlink" Target="https://twitter.com/ANI/status/1246789359791112195" TargetMode="External"/><Relationship Id="rId1507" Type="http://schemas.openxmlformats.org/officeDocument/2006/relationships/hyperlink" Target="https://twitter.com/ANI/status/1243896303781740550" TargetMode="External"/><Relationship Id="rId1714" Type="http://schemas.openxmlformats.org/officeDocument/2006/relationships/hyperlink" Target="https://www.thenewsminute.com/article/10-month-old-baby-who-tested-positive-covid-19-tamil-nadu-recovers-122009" TargetMode="External"/><Relationship Id="rId4120" Type="http://schemas.openxmlformats.org/officeDocument/2006/relationships/hyperlink" Target="https://experience.arcgis.com/experience/8167a61f882a4af4b9098e947dfd589f/" TargetMode="External"/><Relationship Id="rId1921" Type="http://schemas.openxmlformats.org/officeDocument/2006/relationships/hyperlink" Target="https://twitter.com/PIBTvpm/status/1244605758110457860" TargetMode="External"/><Relationship Id="rId3679" Type="http://schemas.openxmlformats.org/officeDocument/2006/relationships/hyperlink" Target="http://www.rajswasthya.nic.in/" TargetMode="External"/><Relationship Id="rId6085" Type="http://schemas.openxmlformats.org/officeDocument/2006/relationships/hyperlink" Target="https://gujcovid19.gujarat.gov.in/" TargetMode="External"/><Relationship Id="rId2488" Type="http://schemas.openxmlformats.org/officeDocument/2006/relationships/hyperlink" Target="https://twitter.com/ANI/status/1245252480969199617" TargetMode="External"/><Relationship Id="rId3886" Type="http://schemas.openxmlformats.org/officeDocument/2006/relationships/hyperlink" Target="https://twitter.com/ANI/status/1246043856447176704" TargetMode="External"/><Relationship Id="rId4937" Type="http://schemas.openxmlformats.org/officeDocument/2006/relationships/hyperlink" Target="https://twitter.com/rajeshtope11/status/1246482154852253697" TargetMode="External"/><Relationship Id="rId6152" Type="http://schemas.openxmlformats.org/officeDocument/2006/relationships/hyperlink" Target="http://www.nhmharyana.gov.in/WriteReadData/userfiles/file/CoronaVirus/bulletin_07.04.2020_Morning.pdf" TargetMode="External"/><Relationship Id="rId1297" Type="http://schemas.openxmlformats.org/officeDocument/2006/relationships/hyperlink" Target="https://twitter.com/PTI_News/status/1243503417445609472" TargetMode="External"/><Relationship Id="rId2695" Type="http://schemas.openxmlformats.org/officeDocument/2006/relationships/hyperlink" Target="https://twitter.com/NHM_TN/status/1245332364563185664" TargetMode="External"/><Relationship Id="rId3539" Type="http://schemas.openxmlformats.org/officeDocument/2006/relationships/hyperlink" Target="https://twitter.com/ArogyaAndhra/status/1245756334718349312" TargetMode="External"/><Relationship Id="rId3746" Type="http://schemas.openxmlformats.org/officeDocument/2006/relationships/hyperlink" Target="https://twitter.com/ANI/status/1246038578699751424" TargetMode="External"/><Relationship Id="rId3953" Type="http://schemas.openxmlformats.org/officeDocument/2006/relationships/hyperlink" Target="https://twitter.com/ANI/status/1246054906298941440" TargetMode="External"/><Relationship Id="rId6012" Type="http://schemas.openxmlformats.org/officeDocument/2006/relationships/hyperlink" Target="https://twitter.com/JansamparkMP/status/1247180461907955712" TargetMode="External"/><Relationship Id="rId667" Type="http://schemas.openxmlformats.org/officeDocument/2006/relationships/hyperlink" Target="https://english.manoramaonline.com/news/kerala/2020/03/22/coronavirus-kerala-lockdown-cm-chief-sec-different-voices.amp.html?__twitter_impression=true" TargetMode="External"/><Relationship Id="rId874" Type="http://schemas.openxmlformats.org/officeDocument/2006/relationships/hyperlink" Target="https://www.indiatoday.in/india/story/coronavirus-in-india-covid-19-cases-in-maharashtra-97-as-8-more-test-positive-1658860-2020-03-23" TargetMode="External"/><Relationship Id="rId2348" Type="http://schemas.openxmlformats.org/officeDocument/2006/relationships/hyperlink" Target="https://twitter.com/ANI/status/1245008604496711681" TargetMode="External"/><Relationship Id="rId2555" Type="http://schemas.openxmlformats.org/officeDocument/2006/relationships/hyperlink" Target="https://twitter.com/sriramulubjp/status/1245265375626842113" TargetMode="External"/><Relationship Id="rId2762" Type="http://schemas.openxmlformats.org/officeDocument/2006/relationships/hyperlink" Target="https://www.facebook.com/CollectorKNR/posts/2853969661366536" TargetMode="External"/><Relationship Id="rId3606" Type="http://schemas.openxmlformats.org/officeDocument/2006/relationships/hyperlink" Target="https://gujcovid19.gujarat.gov.in/" TargetMode="External"/><Relationship Id="rId3813" Type="http://schemas.openxmlformats.org/officeDocument/2006/relationships/hyperlink" Target="https://twitter.com/ANI/status/1246054906298941440" TargetMode="External"/><Relationship Id="rId527" Type="http://schemas.openxmlformats.org/officeDocument/2006/relationships/hyperlink" Target="https://twitter.com/ANI/status/1241261548665860097" TargetMode="External"/><Relationship Id="rId734" Type="http://schemas.openxmlformats.org/officeDocument/2006/relationships/hyperlink" Target="https://www.livemint.com/news/india/coronavirus-update-14-new-cases-reported-from-mumbai-1-from-pune-11584935139945.html" TargetMode="External"/><Relationship Id="rId941" Type="http://schemas.openxmlformats.org/officeDocument/2006/relationships/hyperlink" Target="https://twitter.com/PTI_News/status/1242320937497714688" TargetMode="External"/><Relationship Id="rId1157" Type="http://schemas.openxmlformats.org/officeDocument/2006/relationships/hyperlink" Target="https://www.hindustantimes.com/cities/two-more-test-positive-for-covid-19-in-punjab-taking-state-count-to-33/story-64lDoeNA4c9LBezMerU3qM.html" TargetMode="External"/><Relationship Id="rId1364" Type="http://schemas.openxmlformats.org/officeDocument/2006/relationships/hyperlink" Target="https://twitter.com/PTI_News/status/1243519189412765696" TargetMode="External"/><Relationship Id="rId1571" Type="http://schemas.openxmlformats.org/officeDocument/2006/relationships/hyperlink" Target="https://twitter.com/PTI_News/status/1243938826680020993" TargetMode="External"/><Relationship Id="rId2208" Type="http://schemas.openxmlformats.org/officeDocument/2006/relationships/hyperlink" Target="https://twitter.com/ANI/status/1244970503082774528" TargetMode="External"/><Relationship Id="rId2415" Type="http://schemas.openxmlformats.org/officeDocument/2006/relationships/hyperlink" Target="https://twitter.com/PTI_News/status/1245196392294780928" TargetMode="External"/><Relationship Id="rId2622" Type="http://schemas.openxmlformats.org/officeDocument/2006/relationships/hyperlink" Target="https://twitter.com/NHM_TN/status/1245332364563185664" TargetMode="External"/><Relationship Id="rId5778" Type="http://schemas.openxmlformats.org/officeDocument/2006/relationships/hyperlink" Target="https://twitter.com/PTI_News/status/1247164710417383431" TargetMode="External"/><Relationship Id="rId5985" Type="http://schemas.openxmlformats.org/officeDocument/2006/relationships/hyperlink" Target="https://twitter.com/JansamparkMP/status/1247180461907955712" TargetMode="External"/><Relationship Id="rId70" Type="http://schemas.openxmlformats.org/officeDocument/2006/relationships/hyperlink" Target="https://indianexpress.com/article/india/coronavirus-outbreak-live-updates-pm-modi-6303338/" TargetMode="External"/><Relationship Id="rId801" Type="http://schemas.openxmlformats.org/officeDocument/2006/relationships/hyperlink" Target="https://twitter.com/ANI/status/1242069720276168705" TargetMode="External"/><Relationship Id="rId1017" Type="http://schemas.openxmlformats.org/officeDocument/2006/relationships/hyperlink" Target="https://twitter.com/the_hindu/status/1242671220543254529" TargetMode="External"/><Relationship Id="rId1224" Type="http://schemas.openxmlformats.org/officeDocument/2006/relationships/hyperlink" Target="https://twitter.com/PIBJaipur/status/1243215021582077953" TargetMode="External"/><Relationship Id="rId1431" Type="http://schemas.openxmlformats.org/officeDocument/2006/relationships/hyperlink" Target="https://twitter.com/PTI_News/status/1243567511922044928?s=19" TargetMode="External"/><Relationship Id="rId4587" Type="http://schemas.openxmlformats.org/officeDocument/2006/relationships/hyperlink" Target="https://twitter.com/AamAadmiParty/status/1246408741357944833" TargetMode="External"/><Relationship Id="rId4794" Type="http://schemas.openxmlformats.org/officeDocument/2006/relationships/hyperlink" Target="https://twitter.com/ANI/status/1246418320057708545" TargetMode="External"/><Relationship Id="rId5638" Type="http://schemas.openxmlformats.org/officeDocument/2006/relationships/hyperlink" Target="https://twitter.com/ANI/status/1247144702526337026" TargetMode="External"/><Relationship Id="rId5845" Type="http://schemas.openxmlformats.org/officeDocument/2006/relationships/hyperlink" Target="https://arogya.maharashtra.gov.in/pdf/covidmpressnote06.pdf" TargetMode="External"/><Relationship Id="rId3189" Type="http://schemas.openxmlformats.org/officeDocument/2006/relationships/hyperlink" Target="https://twitter.com/ANI/status/1245693626472116226" TargetMode="External"/><Relationship Id="rId3396" Type="http://schemas.openxmlformats.org/officeDocument/2006/relationships/hyperlink" Target="https://twitter.com/ians_india/status/1245687791591149568" TargetMode="External"/><Relationship Id="rId4447" Type="http://schemas.openxmlformats.org/officeDocument/2006/relationships/hyperlink" Target="https://twitter.com/ANI/status/1246323461674369024" TargetMode="External"/><Relationship Id="rId4654" Type="http://schemas.openxmlformats.org/officeDocument/2006/relationships/hyperlink" Target="https://twitter.com/diprjk/status/1246412229072670721" TargetMode="External"/><Relationship Id="rId3049" Type="http://schemas.openxmlformats.org/officeDocument/2006/relationships/hyperlink" Target="https://twitter.com/ANI/status/1245683220550537216" TargetMode="External"/><Relationship Id="rId3256" Type="http://schemas.openxmlformats.org/officeDocument/2006/relationships/hyperlink" Target="https://twitter.com/ANI/status/1245694253197488128" TargetMode="External"/><Relationship Id="rId3463" Type="http://schemas.openxmlformats.org/officeDocument/2006/relationships/hyperlink" Target="https://twitter.com/ANI/status/1245727826017423362" TargetMode="External"/><Relationship Id="rId4307" Type="http://schemas.openxmlformats.org/officeDocument/2006/relationships/hyperlink" Target="https://twitter.com/HFWOdisha/status/1246131083839561728" TargetMode="External"/><Relationship Id="rId4861" Type="http://schemas.openxmlformats.org/officeDocument/2006/relationships/hyperlink" Target="https://twitter.com/JansamparkMP/status/1246469032619823107/photo/2" TargetMode="External"/><Relationship Id="rId5705" Type="http://schemas.openxmlformats.org/officeDocument/2006/relationships/hyperlink" Target="https://twitter.com/ArogyaAndhra/status/1247148780903747585" TargetMode="External"/><Relationship Id="rId5912" Type="http://schemas.openxmlformats.org/officeDocument/2006/relationships/hyperlink" Target="https://twitter.com/PTI_News/status/1247164710417383431" TargetMode="External"/><Relationship Id="rId177" Type="http://schemas.openxmlformats.org/officeDocument/2006/relationships/hyperlink" Target="https://www.thehindu.com/news/national/kerala/coronavirus-thiruvananthapuram-officials-release-travel-history-of-two-who-tested-positive/article31068119.ece" TargetMode="External"/><Relationship Id="rId384" Type="http://schemas.openxmlformats.org/officeDocument/2006/relationships/hyperlink" Target="https://timesofindia.indiatimes.com/city/delhi/at-six-delhi-reports-most-covid-19-cases-in-a-day/articleshow/74739489.cms" TargetMode="External"/><Relationship Id="rId591" Type="http://schemas.openxmlformats.org/officeDocument/2006/relationships/hyperlink" Target="https://www.thehindu.com/news/national/kerala/more-positive-cases-reported-in-state/article31130190.ece" TargetMode="External"/><Relationship Id="rId2065" Type="http://schemas.openxmlformats.org/officeDocument/2006/relationships/hyperlink" Target="https://economictimes.indiatimes.com/news/politics-and-nation/covid-outbreak-47-new-coronavirus-cases-detected-in-mumbai/videoshow/74899399.cms" TargetMode="External"/><Relationship Id="rId2272" Type="http://schemas.openxmlformats.org/officeDocument/2006/relationships/hyperlink" Target="https://arogya.maharashtra.gov.in/pdf/epressnote31.pdf" TargetMode="External"/><Relationship Id="rId3116" Type="http://schemas.openxmlformats.org/officeDocument/2006/relationships/hyperlink" Target="https://twitter.com/ArogyaAndhra/status/1245672975895916544" TargetMode="External"/><Relationship Id="rId3670" Type="http://schemas.openxmlformats.org/officeDocument/2006/relationships/hyperlink" Target="http://www.nhmharyana.gov.in/WriteReadData/userfiles/file/CoronaVirus/Media%20Bulletin%20Morning%2003042020.pdf" TargetMode="External"/><Relationship Id="rId4514" Type="http://schemas.openxmlformats.org/officeDocument/2006/relationships/hyperlink" Target="https://twitter.com/sriramulubjp/status/1246407041972760577" TargetMode="External"/><Relationship Id="rId4721" Type="http://schemas.openxmlformats.org/officeDocument/2006/relationships/hyperlink" Target="https://twitter.com/ANINewsUP/status/1246412525890973697" TargetMode="External"/><Relationship Id="rId244" Type="http://schemas.openxmlformats.org/officeDocument/2006/relationships/hyperlink" Target="https://twitter.com/ANI/status/1239454591894163458?s=20" TargetMode="External"/><Relationship Id="rId1081" Type="http://schemas.openxmlformats.org/officeDocument/2006/relationships/hyperlink" Target="https://twitter.com/DHFWKA/status/1242804663147266048" TargetMode="External"/><Relationship Id="rId3323" Type="http://schemas.openxmlformats.org/officeDocument/2006/relationships/hyperlink" Target="https://twitter.com/ANI/status/1245693514500804609" TargetMode="External"/><Relationship Id="rId3530" Type="http://schemas.openxmlformats.org/officeDocument/2006/relationships/hyperlink" Target="https://gujcovid19.gujarat.gov.in/uploads/pressbrief0204022020095035573.pdf" TargetMode="External"/><Relationship Id="rId451" Type="http://schemas.openxmlformats.org/officeDocument/2006/relationships/hyperlink" Target="https://www.thehindu.com/news/national/kerala/six-more-covid-19-cases-in-kasaragod/article31123807.ece" TargetMode="External"/><Relationship Id="rId2132" Type="http://schemas.openxmlformats.org/officeDocument/2006/relationships/hyperlink" Target="https://twitter.com/ANI/status/1244868415711408128?s=20" TargetMode="External"/><Relationship Id="rId5288" Type="http://schemas.openxmlformats.org/officeDocument/2006/relationships/hyperlink" Target="https://twitter.com/ANI/status/1246797969447219201" TargetMode="External"/><Relationship Id="rId5495" Type="http://schemas.openxmlformats.org/officeDocument/2006/relationships/hyperlink" Target="https://twitter.com/ANI/status/1247010484211060739" TargetMode="External"/><Relationship Id="rId104" Type="http://schemas.openxmlformats.org/officeDocument/2006/relationships/hyperlink" Target="https://www.thehindu.com/news/national/kerala/coronavirus-five-more-people-from-kerala-test-positive-for-covid-19/article31014406.ece" TargetMode="External"/><Relationship Id="rId311" Type="http://schemas.openxmlformats.org/officeDocument/2006/relationships/hyperlink" Target="https://www.news18.com/news/india/restrictions-on-movement-public-gatherings-in-srinagar-after-1st-positive-coronavirus-case-in-khanyar-area-2542397.html" TargetMode="External"/><Relationship Id="rId1898" Type="http://schemas.openxmlformats.org/officeDocument/2006/relationships/hyperlink" Target="https://twitter.com/ANINewsUP/status/1244594551404126210" TargetMode="External"/><Relationship Id="rId2949" Type="http://schemas.openxmlformats.org/officeDocument/2006/relationships/hyperlink" Target="https://twitter.com/ANI/status/1245535572216578048" TargetMode="External"/><Relationship Id="rId4097" Type="http://schemas.openxmlformats.org/officeDocument/2006/relationships/hyperlink" Target="https://twitter.com/Eatala_Rajender/status/1246084405602316292" TargetMode="External"/><Relationship Id="rId5148" Type="http://schemas.openxmlformats.org/officeDocument/2006/relationships/hyperlink" Target="https://twitter.com/ANI/status/1246726356756357120" TargetMode="External"/><Relationship Id="rId5355" Type="http://schemas.openxmlformats.org/officeDocument/2006/relationships/hyperlink" Target="https://twitter.com/ArogyaAndhra/status/1246796581744963586" TargetMode="External"/><Relationship Id="rId5562" Type="http://schemas.openxmlformats.org/officeDocument/2006/relationships/hyperlink" Target="https://twitter.com/ArogyaAndhra/status/1247036220556709896" TargetMode="External"/><Relationship Id="rId1758" Type="http://schemas.openxmlformats.org/officeDocument/2006/relationships/hyperlink" Target="https://twitter.com/PTI_News/status/1244275406821191680" TargetMode="External"/><Relationship Id="rId2809" Type="http://schemas.openxmlformats.org/officeDocument/2006/relationships/hyperlink" Target="https://twitter.com/CMODelhi/status/1245353004317933568" TargetMode="External"/><Relationship Id="rId4164" Type="http://schemas.openxmlformats.org/officeDocument/2006/relationships/hyperlink" Target="https://experience.arcgis.com/experience/8167a61f882a4af4b9098e947dfd589f/" TargetMode="External"/><Relationship Id="rId4371" Type="http://schemas.openxmlformats.org/officeDocument/2006/relationships/hyperlink" Target="https://twitter.com/ANI/status/1246323461674369024" TargetMode="External"/><Relationship Id="rId5008" Type="http://schemas.openxmlformats.org/officeDocument/2006/relationships/hyperlink" Target="https://twitter.com/rajeshtope11/status/1246482154852253697" TargetMode="External"/><Relationship Id="rId5215" Type="http://schemas.openxmlformats.org/officeDocument/2006/relationships/hyperlink" Target="https://twitter.com/ANI/status/1246793618855096320" TargetMode="External"/><Relationship Id="rId5422" Type="http://schemas.openxmlformats.org/officeDocument/2006/relationships/hyperlink" Target="https://twitter.com/HFWOdisha/status/1246826498851352576" TargetMode="External"/><Relationship Id="rId1965" Type="http://schemas.openxmlformats.org/officeDocument/2006/relationships/hyperlink" Target="https://twitter.com/rajeshtope11/status/1244628940175495169" TargetMode="External"/><Relationship Id="rId3180" Type="http://schemas.openxmlformats.org/officeDocument/2006/relationships/hyperlink" Target="https://twitter.com/ANI/status/1245693626472116226" TargetMode="External"/><Relationship Id="rId4024" Type="http://schemas.openxmlformats.org/officeDocument/2006/relationships/hyperlink" Target="https://twitter.com/JansamparkMP/status/1246116249026715649" TargetMode="External"/><Relationship Id="rId4231" Type="http://schemas.openxmlformats.org/officeDocument/2006/relationships/hyperlink" Target="https://twitter.com/PTI_News/status/1246097072761081856" TargetMode="External"/><Relationship Id="rId1618" Type="http://schemas.openxmlformats.org/officeDocument/2006/relationships/hyperlink" Target="https://twitter.com/PTI_News/status/1244122218440736768?s=20" TargetMode="External"/><Relationship Id="rId1825" Type="http://schemas.openxmlformats.org/officeDocument/2006/relationships/hyperlink" Target="https://twitter.com/Vijayabaskarofl/status/1244548656864169990" TargetMode="External"/><Relationship Id="rId3040" Type="http://schemas.openxmlformats.org/officeDocument/2006/relationships/hyperlink" Target="https://twitter.com/ANI/status/1245683220550537216" TargetMode="External"/><Relationship Id="rId3997" Type="http://schemas.openxmlformats.org/officeDocument/2006/relationships/hyperlink" Target="http://dhs.kerala.gov.in/wp-content/uploads/2020/04/Daily-Bulletin-HFWD-English-April-3rd.pdfhttp:/dhs.kerala.gov.in/wp-content/uploads/2020/04/Daily-Bulletin-HFWD-English-April-3rd.pdf" TargetMode="External"/><Relationship Id="rId6056" Type="http://schemas.openxmlformats.org/officeDocument/2006/relationships/hyperlink" Target="https://twitter.com/PIBJaipur/status/1247377876757803010" TargetMode="External"/><Relationship Id="rId2599" Type="http://schemas.openxmlformats.org/officeDocument/2006/relationships/hyperlink" Target="https://covid19.telangana.gov.in/wp-content/uploads/2020/04/Telangana-Health-Department-Press-Note-31-March.pdf" TargetMode="External"/><Relationship Id="rId3857" Type="http://schemas.openxmlformats.org/officeDocument/2006/relationships/hyperlink" Target="https://twitter.com/ANI/status/1246054906298941440" TargetMode="External"/><Relationship Id="rId4908" Type="http://schemas.openxmlformats.org/officeDocument/2006/relationships/hyperlink" Target="https://twitter.com/IPRTelangana/status/1246477230068228098/photo/1" TargetMode="External"/><Relationship Id="rId778" Type="http://schemas.openxmlformats.org/officeDocument/2006/relationships/hyperlink" Target="https://twitter.com/MoHFW_GUJARAT/status/1242857603211972609?s=20" TargetMode="External"/><Relationship Id="rId985" Type="http://schemas.openxmlformats.org/officeDocument/2006/relationships/hyperlink" Target="https://twitter.com/Vijayabaskarofl/status/1242482077091524608" TargetMode="External"/><Relationship Id="rId2459" Type="http://schemas.openxmlformats.org/officeDocument/2006/relationships/hyperlink" Target="https://twitter.com/ANI/status/1245219783034818561" TargetMode="External"/><Relationship Id="rId2666" Type="http://schemas.openxmlformats.org/officeDocument/2006/relationships/hyperlink" Target="https://twitter.com/NHM_TN/status/1245332364563185664" TargetMode="External"/><Relationship Id="rId2873" Type="http://schemas.openxmlformats.org/officeDocument/2006/relationships/hyperlink" Target="https://twitter.com/ArogyaAndhra/status/1245388385021128704" TargetMode="External"/><Relationship Id="rId3717" Type="http://schemas.openxmlformats.org/officeDocument/2006/relationships/hyperlink" Target="https://twitter.com/ANI/status/1246038578699751424" TargetMode="External"/><Relationship Id="rId3924" Type="http://schemas.openxmlformats.org/officeDocument/2006/relationships/hyperlink" Target="https://twitter.com/ANI/status/1246043856447176704" TargetMode="External"/><Relationship Id="rId5072" Type="http://schemas.openxmlformats.org/officeDocument/2006/relationships/hyperlink" Target="https://gujcovid19.gujarat.gov.in/uploads/05-pressbrief0504052020111759895.pdf" TargetMode="External"/><Relationship Id="rId6123" Type="http://schemas.openxmlformats.org/officeDocument/2006/relationships/hyperlink" Target="https://twitter.com/ANI/status/1247403660096598016" TargetMode="External"/><Relationship Id="rId638" Type="http://schemas.openxmlformats.org/officeDocument/2006/relationships/hyperlink" Target="https://twitter.com/TOIHyderabad/status/1241629696149708803" TargetMode="External"/><Relationship Id="rId845" Type="http://schemas.openxmlformats.org/officeDocument/2006/relationships/hyperlink" Target="https://twitter.com/ANI/status/1242069720276168705" TargetMode="External"/><Relationship Id="rId1268" Type="http://schemas.openxmlformats.org/officeDocument/2006/relationships/hyperlink" Target="https://twitter.com/ANI/status/1243479640544432128?ref_src=twsrc%5Etfw%7Ctwcamp%5Etweetembed%7Ctwterm%5E1243479640544432128&amp;ref_url=https%3A%2F%2Fwww.freepressjournal.in%2Findia%2Fcoronavirus-updates-from-india-and-the-world-march-27" TargetMode="External"/><Relationship Id="rId1475" Type="http://schemas.openxmlformats.org/officeDocument/2006/relationships/hyperlink" Target="https://www.deccanherald.com/state/top-karnataka-stories/five-test-positive-for-covid-19-in-chikkaballapur-818475.html" TargetMode="External"/><Relationship Id="rId1682" Type="http://schemas.openxmlformats.org/officeDocument/2006/relationships/hyperlink" Target="https://t.me/COVID19_Kerala/280" TargetMode="External"/><Relationship Id="rId2319" Type="http://schemas.openxmlformats.org/officeDocument/2006/relationships/hyperlink" Target="https://twitter.com/Vijayabaskarofl/status/1244998252803452928" TargetMode="External"/><Relationship Id="rId2526" Type="http://schemas.openxmlformats.org/officeDocument/2006/relationships/hyperlink" Target="https://twitter.com/ANI/status/1245252480969199617" TargetMode="External"/><Relationship Id="rId2733" Type="http://schemas.openxmlformats.org/officeDocument/2006/relationships/hyperlink" Target="https://twitter.com/PTI_News/status/1245330284574150656" TargetMode="External"/><Relationship Id="rId5889" Type="http://schemas.openxmlformats.org/officeDocument/2006/relationships/hyperlink" Target="https://arogya.maharashtra.gov.in/pdf/covidmpressnote06.pdf" TargetMode="External"/><Relationship Id="rId705" Type="http://schemas.openxmlformats.org/officeDocument/2006/relationships/hyperlink" Target="https://www.facebook.com/233008147097016/posts/965041220560368/?d=n" TargetMode="External"/><Relationship Id="rId1128" Type="http://schemas.openxmlformats.org/officeDocument/2006/relationships/hyperlink" Target="https://twitter.com/ANI/status/1243050553170464768" TargetMode="External"/><Relationship Id="rId1335" Type="http://schemas.openxmlformats.org/officeDocument/2006/relationships/hyperlink" Target="https://www.facebook.com/permalink.php?story_fbid=158051175664719&amp;id=100507158085788" TargetMode="External"/><Relationship Id="rId1542" Type="http://schemas.openxmlformats.org/officeDocument/2006/relationships/hyperlink" Target="https://twitter.com/ANI/status/1243912891742310406" TargetMode="External"/><Relationship Id="rId2940" Type="http://schemas.openxmlformats.org/officeDocument/2006/relationships/hyperlink" Target="https://twitter.com/ANI/status/1245428656069128209" TargetMode="External"/><Relationship Id="rId4698" Type="http://schemas.openxmlformats.org/officeDocument/2006/relationships/hyperlink" Target="https://twitter.com/ANINewsUP/status/1246412525890973697" TargetMode="External"/><Relationship Id="rId5749" Type="http://schemas.openxmlformats.org/officeDocument/2006/relationships/hyperlink" Target="https://twitter.com/TOIHyderabad/status/1247161225940627456" TargetMode="External"/><Relationship Id="rId912" Type="http://schemas.openxmlformats.org/officeDocument/2006/relationships/hyperlink" Target="https://twitter.com/ANI/status/1242308037756387328" TargetMode="External"/><Relationship Id="rId2800" Type="http://schemas.openxmlformats.org/officeDocument/2006/relationships/hyperlink" Target="https://twitter.com/CMODelhi/status/1245353004317933568" TargetMode="External"/><Relationship Id="rId5956" Type="http://schemas.openxmlformats.org/officeDocument/2006/relationships/hyperlink" Target="https://twitter.com/JansamparkMP/status/1247180461907955712" TargetMode="External"/><Relationship Id="rId41" Type="http://schemas.openxmlformats.org/officeDocument/2006/relationships/hyperlink" Target="https://www.indiatoday.in/india/story/coronavirus-in-india-tracking-country-s-first-50-covid-19-cases-what-numbers-tell-1654468-2020-03-12" TargetMode="External"/><Relationship Id="rId1402" Type="http://schemas.openxmlformats.org/officeDocument/2006/relationships/hyperlink" Target="https://twitter.com/PTI_News/status/1243510212453171200" TargetMode="External"/><Relationship Id="rId4558" Type="http://schemas.openxmlformats.org/officeDocument/2006/relationships/hyperlink" Target="https://twitter.com/PTI_News/status/1246409749911891968" TargetMode="External"/><Relationship Id="rId4765" Type="http://schemas.openxmlformats.org/officeDocument/2006/relationships/hyperlink" Target="https://twitter.com/ANI/status/1246418320057708545" TargetMode="External"/><Relationship Id="rId4972" Type="http://schemas.openxmlformats.org/officeDocument/2006/relationships/hyperlink" Target="https://twitter.com/rajeshtope11/status/1246482154852253697" TargetMode="External"/><Relationship Id="rId5609" Type="http://schemas.openxmlformats.org/officeDocument/2006/relationships/hyperlink" Target="https://twitter.com/ANI/status/1247133356879314945" TargetMode="External"/><Relationship Id="rId5816" Type="http://schemas.openxmlformats.org/officeDocument/2006/relationships/hyperlink" Target="https://twitter.com/PTI_News/status/1247164710417383431" TargetMode="External"/><Relationship Id="rId288" Type="http://schemas.openxmlformats.org/officeDocument/2006/relationships/hyperlink" Target="https://twitter.com/ANI/status/1239969373013438464" TargetMode="External"/><Relationship Id="rId3367" Type="http://schemas.openxmlformats.org/officeDocument/2006/relationships/hyperlink" Target="https://twitter.com/ANI/status/1245693514500804609" TargetMode="External"/><Relationship Id="rId3574" Type="http://schemas.openxmlformats.org/officeDocument/2006/relationships/hyperlink" Target="https://twitter.com/ANI/status/1245909537384804354" TargetMode="External"/><Relationship Id="rId3781" Type="http://schemas.openxmlformats.org/officeDocument/2006/relationships/hyperlink" Target="https://twitter.com/ANI/status/1246038578699751424" TargetMode="External"/><Relationship Id="rId4418" Type="http://schemas.openxmlformats.org/officeDocument/2006/relationships/hyperlink" Target="https://twitter.com/PTI_News/status/1246336675732533248" TargetMode="External"/><Relationship Id="rId4625" Type="http://schemas.openxmlformats.org/officeDocument/2006/relationships/hyperlink" Target="https://twitter.com/AamAadmiParty/status/1246408741357944833" TargetMode="External"/><Relationship Id="rId4832" Type="http://schemas.openxmlformats.org/officeDocument/2006/relationships/hyperlink" Target="https://twitter.com/kbssidhu1961/status/1246432643794612225" TargetMode="External"/><Relationship Id="rId495" Type="http://schemas.openxmlformats.org/officeDocument/2006/relationships/hyperlink" Target="https://www.outlookindia.com/newsscroll/three-more-test-positive-in-punjab-total-rises-to-six/1775128" TargetMode="External"/><Relationship Id="rId2176" Type="http://schemas.openxmlformats.org/officeDocument/2006/relationships/hyperlink" Target="https://twitter.com/ANI/status/1244912959765135360" TargetMode="External"/><Relationship Id="rId2383" Type="http://schemas.openxmlformats.org/officeDocument/2006/relationships/hyperlink" Target="https://twitter.com/ArogyaAndhra/status/1245020258580062215" TargetMode="External"/><Relationship Id="rId2590" Type="http://schemas.openxmlformats.org/officeDocument/2006/relationships/hyperlink" Target="https://twitter.com/TabeenahAnjum/status/1245389528925237248" TargetMode="External"/><Relationship Id="rId3227" Type="http://schemas.openxmlformats.org/officeDocument/2006/relationships/hyperlink" Target="https://twitter.com/ANI/status/1245693626472116226" TargetMode="External"/><Relationship Id="rId3434" Type="http://schemas.openxmlformats.org/officeDocument/2006/relationships/hyperlink" Target="https://twitter.com/ANI/status/1245727826017423362" TargetMode="External"/><Relationship Id="rId3641" Type="http://schemas.openxmlformats.org/officeDocument/2006/relationships/hyperlink" Target="https://twitter.com/ANINewsUP/status/1245971315019763718" TargetMode="External"/><Relationship Id="rId148" Type="http://schemas.openxmlformats.org/officeDocument/2006/relationships/hyperlink" Target="https://www.newindianexpress.com/cities/delhi/2020/mar/12/sixth-case-of-coronavirus-reported-in-delhi-2115860.html" TargetMode="External"/><Relationship Id="rId355" Type="http://schemas.openxmlformats.org/officeDocument/2006/relationships/hyperlink" Target="https://arogya.maharashtra.gov.in/pdf/pressnote19.pdf" TargetMode="External"/><Relationship Id="rId562" Type="http://schemas.openxmlformats.org/officeDocument/2006/relationships/hyperlink" Target="http://www.babushahi.com/full-news.php?id=98694" TargetMode="External"/><Relationship Id="rId1192" Type="http://schemas.openxmlformats.org/officeDocument/2006/relationships/hyperlink" Target="https://www.facebook.com/CollectorKNR/posts/2841075499322619" TargetMode="External"/><Relationship Id="rId2036" Type="http://schemas.openxmlformats.org/officeDocument/2006/relationships/hyperlink" Target="https://www.indiatoday.in/amp/india/story/coronavirus-in-mumbai-47-new-covid-19-cases-in-city-as-private-lab-data-pours-in-1661482-2020-03-30" TargetMode="External"/><Relationship Id="rId2243" Type="http://schemas.openxmlformats.org/officeDocument/2006/relationships/hyperlink" Target="https://arogya.maharashtra.gov.in/pdf/epressnote31.pdf" TargetMode="External"/><Relationship Id="rId2450" Type="http://schemas.openxmlformats.org/officeDocument/2006/relationships/hyperlink" Target="https://twitter.com/timesofindia/status/1245201501594644480" TargetMode="External"/><Relationship Id="rId3501" Type="http://schemas.openxmlformats.org/officeDocument/2006/relationships/hyperlink" Target="https://twitter.com/sriramulubjp/status/1245736945654755334" TargetMode="External"/><Relationship Id="rId5399" Type="http://schemas.openxmlformats.org/officeDocument/2006/relationships/hyperlink" Target="https://twitter.com/JansamparkMP/status/1246802576244224001" TargetMode="External"/><Relationship Id="rId215" Type="http://schemas.openxmlformats.org/officeDocument/2006/relationships/hyperlink" Target="https://www.hindustantimes.com/india-news/5-new-cases-of-coronavirus-in-pune-number-rises-to-15-in-city/story-WBtoXb54M0ijEidNK4FXfO.html" TargetMode="External"/><Relationship Id="rId422" Type="http://schemas.openxmlformats.org/officeDocument/2006/relationships/hyperlink" Target="https://english.manoramaonline.com/news/kerala/2020/03/20/covid-19-confirmed-in-five-more-uk-tourists-in-kochi.html" TargetMode="External"/><Relationship Id="rId1052" Type="http://schemas.openxmlformats.org/officeDocument/2006/relationships/hyperlink" Target="https://english.mathrubhumi.com/news/kerala/9-new-covid-19-positive-cases-in-kerala-112-under-treatment-1.4643353" TargetMode="External"/><Relationship Id="rId2103" Type="http://schemas.openxmlformats.org/officeDocument/2006/relationships/hyperlink" Target="https://twitter.com/PTI_News/status/1244865476355690496" TargetMode="External"/><Relationship Id="rId2310" Type="http://schemas.openxmlformats.org/officeDocument/2006/relationships/hyperlink" Target="https://twitter.com/Vijayabaskarofl/status/1244998252803452928" TargetMode="External"/><Relationship Id="rId5259" Type="http://schemas.openxmlformats.org/officeDocument/2006/relationships/hyperlink" Target="https://twitter.com/ANI/status/1246797969447219201" TargetMode="External"/><Relationship Id="rId5466" Type="http://schemas.openxmlformats.org/officeDocument/2006/relationships/hyperlink" Target="https://www.mohfw.gov.in/" TargetMode="External"/><Relationship Id="rId5673" Type="http://schemas.openxmlformats.org/officeDocument/2006/relationships/hyperlink" Target="https://twitter.com/PIBTvpm/status/1247145881775689728" TargetMode="External"/><Relationship Id="rId4068" Type="http://schemas.openxmlformats.org/officeDocument/2006/relationships/hyperlink" Target="https://twitter.com/Eatala_Rajender/status/1246084405602316292" TargetMode="External"/><Relationship Id="rId4275" Type="http://schemas.openxmlformats.org/officeDocument/2006/relationships/hyperlink" Target="https://twitter.com/JansamparkMP/status/1246116249026715649" TargetMode="External"/><Relationship Id="rId4482" Type="http://schemas.openxmlformats.org/officeDocument/2006/relationships/hyperlink" Target="http://www.nhmharyana.gov.in/WriteReadData/userfiles/file/CoronaVirus/Meida%20Bulletin%2004042020%20evening.pdf" TargetMode="External"/><Relationship Id="rId5119" Type="http://schemas.openxmlformats.org/officeDocument/2006/relationships/hyperlink" Target="https://twitter.com/ANI/status/1246738428370223104" TargetMode="External"/><Relationship Id="rId5326" Type="http://schemas.openxmlformats.org/officeDocument/2006/relationships/hyperlink" Target="https://twitter.com/ANI/status/1246789359791112195" TargetMode="External"/><Relationship Id="rId5880" Type="http://schemas.openxmlformats.org/officeDocument/2006/relationships/hyperlink" Target="https://twitter.com/PTI_News/status/1247164710417383431" TargetMode="External"/><Relationship Id="rId1869" Type="http://schemas.openxmlformats.org/officeDocument/2006/relationships/hyperlink" Target="https://twitter.com/ANI/status/1244560992463253504" TargetMode="External"/><Relationship Id="rId3084" Type="http://schemas.openxmlformats.org/officeDocument/2006/relationships/hyperlink" Target="https://twitter.com/ANI/status/1245683220550537216" TargetMode="External"/><Relationship Id="rId3291" Type="http://schemas.openxmlformats.org/officeDocument/2006/relationships/hyperlink" Target="https://twitter.com/ANI/status/1245693514500804609" TargetMode="External"/><Relationship Id="rId4135" Type="http://schemas.openxmlformats.org/officeDocument/2006/relationships/hyperlink" Target="https://twitter.com/PTI_News/status/1246097072761081856" TargetMode="External"/><Relationship Id="rId5533" Type="http://schemas.openxmlformats.org/officeDocument/2006/relationships/hyperlink" Target="https://twitter.com/ANI/status/1247034856329990145" TargetMode="External"/><Relationship Id="rId5740" Type="http://schemas.openxmlformats.org/officeDocument/2006/relationships/hyperlink" Target="https://twitter.com/TOIHyderabad/status/1247161225940627456" TargetMode="External"/><Relationship Id="rId1729" Type="http://schemas.openxmlformats.org/officeDocument/2006/relationships/hyperlink" Target="https://twitter.com/PTI_News/status/1244256867066368001" TargetMode="External"/><Relationship Id="rId1936" Type="http://schemas.openxmlformats.org/officeDocument/2006/relationships/hyperlink" Target="https://twitter.com/PIBTvpm/status/1244605758110457860" TargetMode="External"/><Relationship Id="rId4342" Type="http://schemas.openxmlformats.org/officeDocument/2006/relationships/hyperlink" Target="https://twitter.com/PIBJaipur/status/1246298331766120448" TargetMode="External"/><Relationship Id="rId5600" Type="http://schemas.openxmlformats.org/officeDocument/2006/relationships/hyperlink" Target="https://twitter.com/ANI/status/1247133356879314945" TargetMode="External"/><Relationship Id="rId3151" Type="http://schemas.openxmlformats.org/officeDocument/2006/relationships/hyperlink" Target="https://twitter.com/ANI/status/1245692712986214400" TargetMode="External"/><Relationship Id="rId4202" Type="http://schemas.openxmlformats.org/officeDocument/2006/relationships/hyperlink" Target="https://experience.arcgis.com/experience/8167a61f882a4af4b9098e947dfd589f/" TargetMode="External"/><Relationship Id="rId3011" Type="http://schemas.openxmlformats.org/officeDocument/2006/relationships/hyperlink" Target="https://twitter.com/ANI/status/1245641208849813510" TargetMode="External"/><Relationship Id="rId3968" Type="http://schemas.openxmlformats.org/officeDocument/2006/relationships/hyperlink" Target="https://twitter.com/ANI/status/1246043856447176704" TargetMode="External"/><Relationship Id="rId6167" Type="http://schemas.openxmlformats.org/officeDocument/2006/relationships/hyperlink" Target="http://www.nhmharyana.gov.in/WriteReadData/userfiles/file/CoronaVirus/bulletin_07.04.2020_Morning.pdf" TargetMode="External"/><Relationship Id="rId5" Type="http://schemas.openxmlformats.org/officeDocument/2006/relationships/hyperlink" Target="https://www.indiatoday.in/india/story/kerala-now-confirms-third-case-of-coronavirus-1642789-2020-02-03" TargetMode="External"/><Relationship Id="rId889" Type="http://schemas.openxmlformats.org/officeDocument/2006/relationships/hyperlink" Target="https://twitter.com/ThePuneMirror/status/1242109593737547776?s=20" TargetMode="External"/><Relationship Id="rId2777" Type="http://schemas.openxmlformats.org/officeDocument/2006/relationships/hyperlink" Target="https://indianexpress.com/article/cities/kolkata/west-bengal-15-more-test-positive-highest-single-day-jump-takes-count-to-37-6341172/?346346346" TargetMode="External"/><Relationship Id="rId5183" Type="http://schemas.openxmlformats.org/officeDocument/2006/relationships/hyperlink" Target="http://dhs.kerala.gov.in/wp-content/uploads/2020/04/Daily-Bulletin-HFWD-English-April-5-1.pdf" TargetMode="External"/><Relationship Id="rId5390" Type="http://schemas.openxmlformats.org/officeDocument/2006/relationships/hyperlink" Target="https://twitter.com/JansamparkMP/status/1246841187073273857" TargetMode="External"/><Relationship Id="rId6027" Type="http://schemas.openxmlformats.org/officeDocument/2006/relationships/hyperlink" Target="https://twitter.com/PIBJaipur/status/1247197745678442504" TargetMode="External"/><Relationship Id="rId749" Type="http://schemas.openxmlformats.org/officeDocument/2006/relationships/hyperlink" Target="https://twitter.com/PTI_News/status/1241931502671130624?s=20" TargetMode="External"/><Relationship Id="rId1379" Type="http://schemas.openxmlformats.org/officeDocument/2006/relationships/hyperlink" Target="https://www.facebook.com/permalink.php?story_fbid=158051175664719&amp;id=100507158085788" TargetMode="External"/><Relationship Id="rId1586" Type="http://schemas.openxmlformats.org/officeDocument/2006/relationships/hyperlink" Target="https://twitter.com/the_hindu/status/1243937025528434688" TargetMode="External"/><Relationship Id="rId2984" Type="http://schemas.openxmlformats.org/officeDocument/2006/relationships/hyperlink" Target="https://twitter.com/ANI/status/1245581420484907008" TargetMode="External"/><Relationship Id="rId3828" Type="http://schemas.openxmlformats.org/officeDocument/2006/relationships/hyperlink" Target="https://twitter.com/ANI/status/1246043856447176704" TargetMode="External"/><Relationship Id="rId5043" Type="http://schemas.openxmlformats.org/officeDocument/2006/relationships/hyperlink" Target="https://twitter.com/ArogyaAndhra/status/1246674213324255232" TargetMode="External"/><Relationship Id="rId5250" Type="http://schemas.openxmlformats.org/officeDocument/2006/relationships/hyperlink" Target="https://twitter.com/ANI/status/1246793618855096320" TargetMode="External"/><Relationship Id="rId609" Type="http://schemas.openxmlformats.org/officeDocument/2006/relationships/hyperlink" Target="https://twitter.com/ANI/status/1241557525649977344" TargetMode="External"/><Relationship Id="rId956" Type="http://schemas.openxmlformats.org/officeDocument/2006/relationships/hyperlink" Target="https://timesofindia.indiatimes.com/city/noida/up-one-more-tests-positive-for-covid-19-from-noida-taking-the-total-to-9/articleshow/74791398.cms?utm_source=twitter.com&amp;utm_medium=social&amp;utm_campaign=TOINoida" TargetMode="External"/><Relationship Id="rId1239" Type="http://schemas.openxmlformats.org/officeDocument/2006/relationships/hyperlink" Target="https://twitter.com/ANI/status/1243386619018670083" TargetMode="External"/><Relationship Id="rId1793" Type="http://schemas.openxmlformats.org/officeDocument/2006/relationships/hyperlink" Target="https://twitter.com/ANI/status/1244470877636288513?s=19" TargetMode="External"/><Relationship Id="rId2637" Type="http://schemas.openxmlformats.org/officeDocument/2006/relationships/hyperlink" Target="https://twitter.com/NHM_TN/status/1245332364563185664" TargetMode="External"/><Relationship Id="rId2844" Type="http://schemas.openxmlformats.org/officeDocument/2006/relationships/hyperlink" Target="https://twitter.com/PTI_News/status/1245377181057835008" TargetMode="External"/><Relationship Id="rId5110" Type="http://schemas.openxmlformats.org/officeDocument/2006/relationships/hyperlink" Target="https://twitter.com/ANI/status/1246738428370223104" TargetMode="External"/><Relationship Id="rId85" Type="http://schemas.openxmlformats.org/officeDocument/2006/relationships/hyperlink" Target="https://www.indiatoday.in/india/story/coronavirus-in-india-tracking-country-s-first-50-covid-19-cases-what-numbers-tell-1654468-2020-03-12" TargetMode="External"/><Relationship Id="rId816" Type="http://schemas.openxmlformats.org/officeDocument/2006/relationships/hyperlink" Target="https://www.facebook.com/permalink.php?story_fbid=156890639114106&amp;id=100507158085788" TargetMode="External"/><Relationship Id="rId1446" Type="http://schemas.openxmlformats.org/officeDocument/2006/relationships/hyperlink" Target="https://twitter.com/ANI/status/1243739826622365696?s=20" TargetMode="External"/><Relationship Id="rId1653" Type="http://schemas.openxmlformats.org/officeDocument/2006/relationships/hyperlink" Target="https://www.facebook.com/CollectorKNR/posts/2847858138644355" TargetMode="External"/><Relationship Id="rId1860" Type="http://schemas.openxmlformats.org/officeDocument/2006/relationships/hyperlink" Target="https://twitter.com/kansalrohit69/status/1244556295778095105" TargetMode="External"/><Relationship Id="rId2704" Type="http://schemas.openxmlformats.org/officeDocument/2006/relationships/hyperlink" Target="https://twitter.com/NHM_TN/status/1245332364563185664" TargetMode="External"/><Relationship Id="rId2911" Type="http://schemas.openxmlformats.org/officeDocument/2006/relationships/hyperlink" Target="https://twitter.com/Eatala_Rajender/status/1245425932929617921" TargetMode="External"/><Relationship Id="rId1306" Type="http://schemas.openxmlformats.org/officeDocument/2006/relationships/hyperlink" Target="https://twitter.com/ANI/status/1243514767970533376" TargetMode="External"/><Relationship Id="rId1513" Type="http://schemas.openxmlformats.org/officeDocument/2006/relationships/hyperlink" Target="https://twitter.com/NHM_TN/status/1243895166743777285" TargetMode="External"/><Relationship Id="rId1720" Type="http://schemas.openxmlformats.org/officeDocument/2006/relationships/hyperlink" Target="https://twitter.com/Vijayabaskarofl/status/1244239453981257728" TargetMode="External"/><Relationship Id="rId4669" Type="http://schemas.openxmlformats.org/officeDocument/2006/relationships/hyperlink" Target="https://twitter.com/kansalrohit69/status/1246411816239943680" TargetMode="External"/><Relationship Id="rId4876" Type="http://schemas.openxmlformats.org/officeDocument/2006/relationships/hyperlink" Target="https://twitter.com/IPRTelangana/status/1246477230068228098/photo/1" TargetMode="External"/><Relationship Id="rId5927" Type="http://schemas.openxmlformats.org/officeDocument/2006/relationships/hyperlink" Target="https://arogya.maharashtra.gov.in/pdf/covidmpressnote06.pdf" TargetMode="External"/><Relationship Id="rId12" Type="http://schemas.openxmlformats.org/officeDocument/2006/relationships/hyperlink" Target="https://www.thehindu.com/news/national/coronavirus-live-updates-march-14-2020/article31066969.ece" TargetMode="External"/><Relationship Id="rId3478" Type="http://schemas.openxmlformats.org/officeDocument/2006/relationships/hyperlink" Target="https://twitter.com/ANI/status/1245727826017423362" TargetMode="External"/><Relationship Id="rId3685" Type="http://schemas.openxmlformats.org/officeDocument/2006/relationships/hyperlink" Target="http://www.rajswasthya.nic.in/" TargetMode="External"/><Relationship Id="rId3892" Type="http://schemas.openxmlformats.org/officeDocument/2006/relationships/hyperlink" Target="https://twitter.com/ANI/status/1246043856447176704" TargetMode="External"/><Relationship Id="rId4529" Type="http://schemas.openxmlformats.org/officeDocument/2006/relationships/hyperlink" Target="https://twitter.com/AamAadmiParty/status/1246408741357944833" TargetMode="External"/><Relationship Id="rId4736" Type="http://schemas.openxmlformats.org/officeDocument/2006/relationships/hyperlink" Target="https://twitter.com/ANI/status/1246418320057708545" TargetMode="External"/><Relationship Id="rId4943" Type="http://schemas.openxmlformats.org/officeDocument/2006/relationships/hyperlink" Target="https://twitter.com/rajeshtope11/status/1246482154852253697" TargetMode="External"/><Relationship Id="rId6091" Type="http://schemas.openxmlformats.org/officeDocument/2006/relationships/hyperlink" Target="https://gujcovid19.gujarat.gov.in/" TargetMode="External"/><Relationship Id="rId399" Type="http://schemas.openxmlformats.org/officeDocument/2006/relationships/hyperlink" Target="https://in.news.yahoo.com/three-family-members-lucknow-doctor-035949509.html" TargetMode="External"/><Relationship Id="rId2287" Type="http://schemas.openxmlformats.org/officeDocument/2006/relationships/hyperlink" Target="https://twitter.com/Vijayabaskarofl/status/1244998252803452928" TargetMode="External"/><Relationship Id="rId2494" Type="http://schemas.openxmlformats.org/officeDocument/2006/relationships/hyperlink" Target="https://twitter.com/ANI/status/1245252480969199617" TargetMode="External"/><Relationship Id="rId3338" Type="http://schemas.openxmlformats.org/officeDocument/2006/relationships/hyperlink" Target="https://twitter.com/ANI/status/1245694253197488128" TargetMode="External"/><Relationship Id="rId3545" Type="http://schemas.openxmlformats.org/officeDocument/2006/relationships/hyperlink" Target="https://twitter.com/ANI/status/1245755522671726593" TargetMode="External"/><Relationship Id="rId3752" Type="http://schemas.openxmlformats.org/officeDocument/2006/relationships/hyperlink" Target="https://twitter.com/ANI/status/1246038578699751424" TargetMode="External"/><Relationship Id="rId259" Type="http://schemas.openxmlformats.org/officeDocument/2006/relationships/hyperlink" Target="https://www.hindustantimes.com/gurugram/gurugram-reports-haryana-s-first-covid-19-case/story-SddrRQHK5U98ROwLcWcIlN.html" TargetMode="External"/><Relationship Id="rId466" Type="http://schemas.openxmlformats.org/officeDocument/2006/relationships/hyperlink" Target="https://www.naidunia.com/madhya-pradesh/jabalpur-corona-virus-effect-in-madhya-pradesh-4-members-of-same-family-in-jabalpur-vulnerable-to-corona-infection-5429101" TargetMode="External"/><Relationship Id="rId673" Type="http://schemas.openxmlformats.org/officeDocument/2006/relationships/hyperlink" Target="https://www.newindianexpress.com/states/kerala/2020/mar/23/18-of-19-coronavirus-cases-in-kasaragod-linked-to-dubai-2120272.html" TargetMode="External"/><Relationship Id="rId880" Type="http://schemas.openxmlformats.org/officeDocument/2006/relationships/hyperlink" Target="https://www.thehindu.com/news/national/coronavirus-live-updates-march-23-2020/article31140072.ece" TargetMode="External"/><Relationship Id="rId1096" Type="http://schemas.openxmlformats.org/officeDocument/2006/relationships/hyperlink" Target="https://www.deccanherald.com/national/north-and-central/three-more-cases-in-uttar-pradesh-toll-jumps-to-38-817588.html" TargetMode="External"/><Relationship Id="rId2147" Type="http://schemas.openxmlformats.org/officeDocument/2006/relationships/hyperlink" Target="http://hmfw.ap.gov.in/Daily_bullettin/31-03-2020/31-03-2020_10AM_English.pdf" TargetMode="External"/><Relationship Id="rId2354" Type="http://schemas.openxmlformats.org/officeDocument/2006/relationships/hyperlink" Target="https://twitter.com/ANI/status/1245023379943391232" TargetMode="External"/><Relationship Id="rId2561" Type="http://schemas.openxmlformats.org/officeDocument/2006/relationships/hyperlink" Target="https://twitter.com/ANI/status/1245277405884715008" TargetMode="External"/><Relationship Id="rId3405" Type="http://schemas.openxmlformats.org/officeDocument/2006/relationships/hyperlink" Target="https://www.outlookindia.com/newsscroll/bengal-death-toll-rises-to-seven-cases-go-past-50/1788941" TargetMode="External"/><Relationship Id="rId4803" Type="http://schemas.openxmlformats.org/officeDocument/2006/relationships/hyperlink" Target="https://twitter.com/ANI/status/1246418320057708545" TargetMode="External"/><Relationship Id="rId119" Type="http://schemas.openxmlformats.org/officeDocument/2006/relationships/hyperlink" Target="https://timesofindia.indiatimes.com/videos/city/kochi/kerala-corona-scare-2-patients-admitted-in-kottayam-hospital-critical/videoshow/74573426.cms" TargetMode="External"/><Relationship Id="rId326" Type="http://schemas.openxmlformats.org/officeDocument/2006/relationships/hyperlink" Target="https://www.thenewsminute.com/article/telangana-traces-passengers-delhi-bengaluru-train-bogie-covid-19-patient-120552" TargetMode="External"/><Relationship Id="rId533" Type="http://schemas.openxmlformats.org/officeDocument/2006/relationships/hyperlink" Target="https://www.thehindu.com/news/national/coronavirus-jump-in-covid-19-cases-in-gujarat/article31130224.ece" TargetMode="External"/><Relationship Id="rId1163" Type="http://schemas.openxmlformats.org/officeDocument/2006/relationships/hyperlink" Target="https://twitter.com/DHFWKA/status/1243104470545969152" TargetMode="External"/><Relationship Id="rId1370" Type="http://schemas.openxmlformats.org/officeDocument/2006/relationships/hyperlink" Target="https://twitter.com/PTI_News/status/1243519189412765696" TargetMode="External"/><Relationship Id="rId2007" Type="http://schemas.openxmlformats.org/officeDocument/2006/relationships/hyperlink" Target="https://twitter.com/TelanganaHealth/status/1244652635736559616" TargetMode="External"/><Relationship Id="rId2214" Type="http://schemas.openxmlformats.org/officeDocument/2006/relationships/hyperlink" Target="https://gujcovid19.gujarat.gov.in/" TargetMode="External"/><Relationship Id="rId3612" Type="http://schemas.openxmlformats.org/officeDocument/2006/relationships/hyperlink" Target="https://gujcovid19.gujarat.gov.in/" TargetMode="External"/><Relationship Id="rId740" Type="http://schemas.openxmlformats.org/officeDocument/2006/relationships/hyperlink" Target="https://www.livemint.com/news/india/coronavirus-update-14-new-cases-reported-from-mumbai-1-from-pune-11584935139945.html" TargetMode="External"/><Relationship Id="rId1023" Type="http://schemas.openxmlformats.org/officeDocument/2006/relationships/hyperlink" Target="https://twitter.com/PIBJaipur/status/1242713952913518592" TargetMode="External"/><Relationship Id="rId2421" Type="http://schemas.openxmlformats.org/officeDocument/2006/relationships/hyperlink" Target="https://twitter.com/PTI_News/status/1245196392294780928" TargetMode="External"/><Relationship Id="rId4179" Type="http://schemas.openxmlformats.org/officeDocument/2006/relationships/hyperlink" Target="https://twitter.com/PTI_News/status/1246097072761081856" TargetMode="External"/><Relationship Id="rId5577" Type="http://schemas.openxmlformats.org/officeDocument/2006/relationships/hyperlink" Target="https://twitter.com/PIBJaipur/status/1247122543074365442" TargetMode="External"/><Relationship Id="rId5784" Type="http://schemas.openxmlformats.org/officeDocument/2006/relationships/hyperlink" Target="https://twitter.com/PTI_News/status/1247164710417383431" TargetMode="External"/><Relationship Id="rId5991" Type="http://schemas.openxmlformats.org/officeDocument/2006/relationships/hyperlink" Target="https://twitter.com/JansamparkMP/status/1247180461907955712" TargetMode="External"/><Relationship Id="rId600" Type="http://schemas.openxmlformats.org/officeDocument/2006/relationships/hyperlink" Target="https://timesofindia.indiatimes.com/city/kolkata/man-infected-with-the-coronavirus-dies-in-kolkata-hospital/articleshow/74775374.cms" TargetMode="External"/><Relationship Id="rId1230" Type="http://schemas.openxmlformats.org/officeDocument/2006/relationships/hyperlink" Target="https://twitter.com/ANI/status/1243228295476310016" TargetMode="External"/><Relationship Id="rId4386" Type="http://schemas.openxmlformats.org/officeDocument/2006/relationships/hyperlink" Target="https://twitter.com/PTI_News/status/1246336675732533248" TargetMode="External"/><Relationship Id="rId4593" Type="http://schemas.openxmlformats.org/officeDocument/2006/relationships/hyperlink" Target="https://twitter.com/AamAadmiParty/status/1246408741357944833" TargetMode="External"/><Relationship Id="rId5437" Type="http://schemas.openxmlformats.org/officeDocument/2006/relationships/hyperlink" Target="https://twitter.com/IPRTelangana/status/1246847163855851520" TargetMode="External"/><Relationship Id="rId5644" Type="http://schemas.openxmlformats.org/officeDocument/2006/relationships/hyperlink" Target="https://twitter.com/ANI/status/1247144702526337026" TargetMode="External"/><Relationship Id="rId5851" Type="http://schemas.openxmlformats.org/officeDocument/2006/relationships/hyperlink" Target="https://arogya.maharashtra.gov.in/pdf/covidmpressnote06.pdf" TargetMode="External"/><Relationship Id="rId3195" Type="http://schemas.openxmlformats.org/officeDocument/2006/relationships/hyperlink" Target="https://twitter.com/ANI/status/1245693626472116226" TargetMode="External"/><Relationship Id="rId4039" Type="http://schemas.openxmlformats.org/officeDocument/2006/relationships/hyperlink" Target="https://twitter.com/Eatala_Rajender/status/1246084405602316292" TargetMode="External"/><Relationship Id="rId4246" Type="http://schemas.openxmlformats.org/officeDocument/2006/relationships/hyperlink" Target="https://experience.arcgis.com/experience/8167a61f882a4af4b9098e947dfd589f/" TargetMode="External"/><Relationship Id="rId4453" Type="http://schemas.openxmlformats.org/officeDocument/2006/relationships/hyperlink" Target="https://twitter.com/ANI/status/1246323461674369024" TargetMode="External"/><Relationship Id="rId4660" Type="http://schemas.openxmlformats.org/officeDocument/2006/relationships/hyperlink" Target="https://twitter.com/diprjk/status/1246412229072670721" TargetMode="External"/><Relationship Id="rId5504" Type="http://schemas.openxmlformats.org/officeDocument/2006/relationships/hyperlink" Target="https://twitter.com/ANI/status/1247034856329990145" TargetMode="External"/><Relationship Id="rId5711" Type="http://schemas.openxmlformats.org/officeDocument/2006/relationships/hyperlink" Target="https://twitter.com/ArogyaAndhra/status/1247148780903747585" TargetMode="External"/><Relationship Id="rId3055" Type="http://schemas.openxmlformats.org/officeDocument/2006/relationships/hyperlink" Target="https://twitter.com/ANI/status/1245683220550537216" TargetMode="External"/><Relationship Id="rId3262" Type="http://schemas.openxmlformats.org/officeDocument/2006/relationships/hyperlink" Target="https://twitter.com/ANI/status/1245694253197488128" TargetMode="External"/><Relationship Id="rId4106" Type="http://schemas.openxmlformats.org/officeDocument/2006/relationships/hyperlink" Target="https://twitter.com/Eatala_Rajender/status/1246084405602316292" TargetMode="External"/><Relationship Id="rId4313" Type="http://schemas.openxmlformats.org/officeDocument/2006/relationships/hyperlink" Target="https://twitter.com/JansamparkMP/status/1246116249026715649" TargetMode="External"/><Relationship Id="rId4520" Type="http://schemas.openxmlformats.org/officeDocument/2006/relationships/hyperlink" Target="https://twitter.com/sriramulubjp/status/1246407041972760577" TargetMode="External"/><Relationship Id="rId183" Type="http://schemas.openxmlformats.org/officeDocument/2006/relationships/hyperlink" Target="https://www.thehindu.com/news/national/kerala/coronavirus-thiruvananthapuram-officials-release-travel-history-of-two-who-tested-positive/article31068119.ece" TargetMode="External"/><Relationship Id="rId390" Type="http://schemas.openxmlformats.org/officeDocument/2006/relationships/hyperlink" Target="https://arogya.maharashtra.gov.in/pdf/pressnote20.pdf" TargetMode="External"/><Relationship Id="rId1907" Type="http://schemas.openxmlformats.org/officeDocument/2006/relationships/hyperlink" Target="https://twitter.com/PIBTvpm/status/1244605758110457860" TargetMode="External"/><Relationship Id="rId2071" Type="http://schemas.openxmlformats.org/officeDocument/2006/relationships/hyperlink" Target="https://economictimes.indiatimes.com/news/politics-and-nation/covid-outbreak-47-new-coronavirus-cases-detected-in-mumbai/videoshow/74899399.cms" TargetMode="External"/><Relationship Id="rId3122" Type="http://schemas.openxmlformats.org/officeDocument/2006/relationships/hyperlink" Target="http://dhs.kerala.gov.in/wp-content/uploads/2020/04/Daily-Bulletin-HFWD-English-April-2nd.pdf" TargetMode="External"/><Relationship Id="rId250" Type="http://schemas.openxmlformats.org/officeDocument/2006/relationships/hyperlink" Target="https://www.thehindu.com/news/cities/mumbai/three-year-old-among-6-new-covid-19-cases-in-maharashtra/article31086368.ece" TargetMode="External"/><Relationship Id="rId5087" Type="http://schemas.openxmlformats.org/officeDocument/2006/relationships/hyperlink" Target="https://twitter.com/ANI/status/1246738428370223104" TargetMode="External"/><Relationship Id="rId5294" Type="http://schemas.openxmlformats.org/officeDocument/2006/relationships/hyperlink" Target="https://twitter.com/ANI/status/1246797969447219201" TargetMode="External"/><Relationship Id="rId6138" Type="http://schemas.openxmlformats.org/officeDocument/2006/relationships/hyperlink" Target="https://twitter.com/PTI_News/status/1247404479701381120" TargetMode="External"/><Relationship Id="rId110" Type="http://schemas.openxmlformats.org/officeDocument/2006/relationships/hyperlink" Target="https://www.google.com/url?q=https://www.livemint.com/news/india/coronavirus-update-two-more-people-test-positive-for-covid-19-in-kerala-11583852482247.html&amp;sa=D&amp;ust=1584331171015000&amp;usg=AFQjCNFzT12sIMME7RPxbEkP5n6c9rEAZg" TargetMode="External"/><Relationship Id="rId2888" Type="http://schemas.openxmlformats.org/officeDocument/2006/relationships/hyperlink" Target="https://twitter.com/ANI/status/1245389870974914561" TargetMode="External"/><Relationship Id="rId3939" Type="http://schemas.openxmlformats.org/officeDocument/2006/relationships/hyperlink" Target="https://twitter.com/ANI/status/1246054906298941440" TargetMode="External"/><Relationship Id="rId5154" Type="http://schemas.openxmlformats.org/officeDocument/2006/relationships/hyperlink" Target="https://twitter.com/PTI_News/status/1246745573945819137" TargetMode="External"/><Relationship Id="rId1697" Type="http://schemas.openxmlformats.org/officeDocument/2006/relationships/hyperlink" Target="https://t.me/COVID19_Kerala/280" TargetMode="External"/><Relationship Id="rId2748" Type="http://schemas.openxmlformats.org/officeDocument/2006/relationships/hyperlink" Target="https://www.facebook.com/dioekm/videos/516568518930301" TargetMode="External"/><Relationship Id="rId2955" Type="http://schemas.openxmlformats.org/officeDocument/2006/relationships/hyperlink" Target="https://twitter.com/ANI/status/1245558139556151297" TargetMode="External"/><Relationship Id="rId5361" Type="http://schemas.openxmlformats.org/officeDocument/2006/relationships/hyperlink" Target="https://twitter.com/ArogyaAndhra/status/1246796581744963586" TargetMode="External"/><Relationship Id="rId927" Type="http://schemas.openxmlformats.org/officeDocument/2006/relationships/hyperlink" Target="https://twitter.com/ANI/status/1242313723064143877" TargetMode="External"/><Relationship Id="rId1557" Type="http://schemas.openxmlformats.org/officeDocument/2006/relationships/hyperlink" Target="https://twitter.com/ANI/status/1243925736160817152" TargetMode="External"/><Relationship Id="rId1764" Type="http://schemas.openxmlformats.org/officeDocument/2006/relationships/hyperlink" Target="https://twitter.com/PTI_News/status/1244275406821191680" TargetMode="External"/><Relationship Id="rId1971" Type="http://schemas.openxmlformats.org/officeDocument/2006/relationships/hyperlink" Target="https://twitter.com/ANINewsUP/status/1244627469199486977" TargetMode="External"/><Relationship Id="rId2608" Type="http://schemas.openxmlformats.org/officeDocument/2006/relationships/hyperlink" Target="https://t.me/indiacovid/1283" TargetMode="External"/><Relationship Id="rId2815" Type="http://schemas.openxmlformats.org/officeDocument/2006/relationships/hyperlink" Target="https://gujcovid19.gujarat.gov.in/" TargetMode="External"/><Relationship Id="rId4170" Type="http://schemas.openxmlformats.org/officeDocument/2006/relationships/hyperlink" Target="https://experience.arcgis.com/experience/8167a61f882a4af4b9098e947dfd589f/" TargetMode="External"/><Relationship Id="rId5014" Type="http://schemas.openxmlformats.org/officeDocument/2006/relationships/hyperlink" Target="https://twitter.com/ANI/status/1246492130240946176" TargetMode="External"/><Relationship Id="rId5221" Type="http://schemas.openxmlformats.org/officeDocument/2006/relationships/hyperlink" Target="https://twitter.com/ANI/status/1246793618855096320" TargetMode="External"/><Relationship Id="rId56" Type="http://schemas.openxmlformats.org/officeDocument/2006/relationships/hyperlink" Target="https://www.indiatoday.in/india/story/coronavirus-in-india-tracking-country-s-first-50-covid-19-cases-what-numbers-tell-1654468-2020-03-12" TargetMode="External"/><Relationship Id="rId1417" Type="http://schemas.openxmlformats.org/officeDocument/2006/relationships/hyperlink" Target="https://twitter.com/ANI/status/1243557582125649921" TargetMode="External"/><Relationship Id="rId1624" Type="http://schemas.openxmlformats.org/officeDocument/2006/relationships/hyperlink" Target="https://twitter.com/PTI_News/status/1244122218440736768?s=20" TargetMode="External"/><Relationship Id="rId1831" Type="http://schemas.openxmlformats.org/officeDocument/2006/relationships/hyperlink" Target="https://twitter.com/Vijayabaskarofl/status/1244548656864169990" TargetMode="External"/><Relationship Id="rId4030" Type="http://schemas.openxmlformats.org/officeDocument/2006/relationships/hyperlink" Target="https://twitter.com/sriramulubjp/status/1246056710533332992" TargetMode="External"/><Relationship Id="rId4987" Type="http://schemas.openxmlformats.org/officeDocument/2006/relationships/hyperlink" Target="https://twitter.com/rajeshtope11/status/1246482154852253697" TargetMode="External"/><Relationship Id="rId3589" Type="http://schemas.openxmlformats.org/officeDocument/2006/relationships/hyperlink" Target="https://twitter.com/ANI/status/1245933428551254016" TargetMode="External"/><Relationship Id="rId3796" Type="http://schemas.openxmlformats.org/officeDocument/2006/relationships/hyperlink" Target="https://twitter.com/ANI/status/1246043856447176704" TargetMode="External"/><Relationship Id="rId2398" Type="http://schemas.openxmlformats.org/officeDocument/2006/relationships/hyperlink" Target="https://twitter.com/ANI/status/1245186124970065922" TargetMode="External"/><Relationship Id="rId3449" Type="http://schemas.openxmlformats.org/officeDocument/2006/relationships/hyperlink" Target="https://twitter.com/ANI/status/1245727826017423362" TargetMode="External"/><Relationship Id="rId4847" Type="http://schemas.openxmlformats.org/officeDocument/2006/relationships/hyperlink" Target="https://twitter.com/JansamparkMP/status/1246469032619823107/photo/2" TargetMode="External"/><Relationship Id="rId6062" Type="http://schemas.openxmlformats.org/officeDocument/2006/relationships/hyperlink" Target="https://twitter.com/PIBJaipur/status/1247377876757803010" TargetMode="External"/><Relationship Id="rId577" Type="http://schemas.openxmlformats.org/officeDocument/2006/relationships/hyperlink" Target="https://www.facebook.com/District-Information-OfficeKasaragod-1005A07158085788" TargetMode="External"/><Relationship Id="rId2258" Type="http://schemas.openxmlformats.org/officeDocument/2006/relationships/hyperlink" Target="https://arogya.maharashtra.gov.in/pdf/epressnote31.pdf" TargetMode="External"/><Relationship Id="rId3656" Type="http://schemas.openxmlformats.org/officeDocument/2006/relationships/hyperlink" Target="https://twitter.com/ANINewsUP/status/1245971315019763718" TargetMode="External"/><Relationship Id="rId3863" Type="http://schemas.openxmlformats.org/officeDocument/2006/relationships/hyperlink" Target="https://twitter.com/ANI/status/1246054906298941440" TargetMode="External"/><Relationship Id="rId4707" Type="http://schemas.openxmlformats.org/officeDocument/2006/relationships/hyperlink" Target="https://twitter.com/ANINewsUP/status/1246412525890973697" TargetMode="External"/><Relationship Id="rId4914" Type="http://schemas.openxmlformats.org/officeDocument/2006/relationships/hyperlink" Target="https://twitter.com/himantabiswa/status/1246495036302213120" TargetMode="External"/><Relationship Id="rId784" Type="http://schemas.openxmlformats.org/officeDocument/2006/relationships/hyperlink" Target="https://twitter.com/ArvindKejriwal/status/1241957699916427268" TargetMode="External"/><Relationship Id="rId991" Type="http://schemas.openxmlformats.org/officeDocument/2006/relationships/hyperlink" Target="https://twitter.com/IPRTelangana/status/1242624185131622400" TargetMode="External"/><Relationship Id="rId1067" Type="http://schemas.openxmlformats.org/officeDocument/2006/relationships/hyperlink" Target="https://prd.kerala.gov.in/ml/node/75872" TargetMode="External"/><Relationship Id="rId2465" Type="http://schemas.openxmlformats.org/officeDocument/2006/relationships/hyperlink" Target="https://twitter.com/ArogyaAndhra/status/1245225191178768386" TargetMode="External"/><Relationship Id="rId2672" Type="http://schemas.openxmlformats.org/officeDocument/2006/relationships/hyperlink" Target="https://twitter.com/NHM_TN/status/1245332364563185664" TargetMode="External"/><Relationship Id="rId3309" Type="http://schemas.openxmlformats.org/officeDocument/2006/relationships/hyperlink" Target="https://twitter.com/ANI/status/1245693514500804609" TargetMode="External"/><Relationship Id="rId3516" Type="http://schemas.openxmlformats.org/officeDocument/2006/relationships/hyperlink" Target="https://twitter.com/ANI/status/1245741477960929287?s=19" TargetMode="External"/><Relationship Id="rId3723" Type="http://schemas.openxmlformats.org/officeDocument/2006/relationships/hyperlink" Target="https://twitter.com/ANI/status/1246038578699751424" TargetMode="External"/><Relationship Id="rId3930" Type="http://schemas.openxmlformats.org/officeDocument/2006/relationships/hyperlink" Target="https://twitter.com/ANI/status/1246043856447176704" TargetMode="External"/><Relationship Id="rId437" Type="http://schemas.openxmlformats.org/officeDocument/2006/relationships/hyperlink" Target="https://twitter.com/ANI/status/1240996937672749059" TargetMode="External"/><Relationship Id="rId644" Type="http://schemas.openxmlformats.org/officeDocument/2006/relationships/hyperlink" Target="https://ahmedabadmirror.indiatimes.com/ahmedabad/others/seven-cases-in-24-hrs-take-gujarat-tally-to-14/articleshow/74754020.cms" TargetMode="External"/><Relationship Id="rId851" Type="http://schemas.openxmlformats.org/officeDocument/2006/relationships/hyperlink" Target="https://twitter.com/ANI/status/1242069720276168705" TargetMode="External"/><Relationship Id="rId1274" Type="http://schemas.openxmlformats.org/officeDocument/2006/relationships/hyperlink" Target="https://twitter.com/ANI/status/1243479640544432128?ref_src=twsrc%5Etfw%7Ctwcamp%5Etweetembed%7Ctwterm%5E1243479640544432128&amp;ref_url=https%3A%2F%2Fwww.freepressjournal.in%2Findia%2Fcoronavirus-updates-from-india-and-the-world-march-27" TargetMode="External"/><Relationship Id="rId1481" Type="http://schemas.openxmlformats.org/officeDocument/2006/relationships/hyperlink" Target="https://twitter.com/PTI_News/status/1243826073030156288" TargetMode="External"/><Relationship Id="rId2118" Type="http://schemas.openxmlformats.org/officeDocument/2006/relationships/hyperlink" Target="https://www.ndtv.com/india-news/coronavirus-india-another-covid-19-patient-dies-in-bengal-deaths-so-far-2203358" TargetMode="External"/><Relationship Id="rId2325" Type="http://schemas.openxmlformats.org/officeDocument/2006/relationships/hyperlink" Target="https://twitter.com/Vijayabaskarofl/status/1244998252803452928" TargetMode="External"/><Relationship Id="rId2532" Type="http://schemas.openxmlformats.org/officeDocument/2006/relationships/hyperlink" Target="https://twitter.com/ANI/status/1245252480969199617" TargetMode="External"/><Relationship Id="rId5688" Type="http://schemas.openxmlformats.org/officeDocument/2006/relationships/hyperlink" Target="https://twitter.com/ArogyaAndhra/status/1247148780903747585" TargetMode="External"/><Relationship Id="rId5895" Type="http://schemas.openxmlformats.org/officeDocument/2006/relationships/hyperlink" Target="https://arogya.maharashtra.gov.in/pdf/covidmpressnote06.pdf" TargetMode="External"/><Relationship Id="rId504" Type="http://schemas.openxmlformats.org/officeDocument/2006/relationships/hyperlink" Target="https://twitter.com/PTI_News/status/1241219494996873217" TargetMode="External"/><Relationship Id="rId711" Type="http://schemas.openxmlformats.org/officeDocument/2006/relationships/hyperlink" Target="https://mobile.twitter.com/PTI_News/status/1241728729958629378" TargetMode="External"/><Relationship Id="rId1134" Type="http://schemas.openxmlformats.org/officeDocument/2006/relationships/hyperlink" Target="https://timesofindia.indiatimes.com/city/delhi/three-more-positive-cases-from-noida-total-14/articleshow/74824471.cms" TargetMode="External"/><Relationship Id="rId1341" Type="http://schemas.openxmlformats.org/officeDocument/2006/relationships/hyperlink" Target="https://www.facebook.com/permalink.php?story_fbid=158051175664719&amp;id=100507158085788" TargetMode="External"/><Relationship Id="rId4497" Type="http://schemas.openxmlformats.org/officeDocument/2006/relationships/hyperlink" Target="https://twitter.com/ANI/status/1246408356790562816" TargetMode="External"/><Relationship Id="rId5548" Type="http://schemas.openxmlformats.org/officeDocument/2006/relationships/hyperlink" Target="https://twitter.com/ANI/status/1247034346101334016" TargetMode="External"/><Relationship Id="rId5755" Type="http://schemas.openxmlformats.org/officeDocument/2006/relationships/hyperlink" Target="https://twitter.com/TOIHyderabad/status/1247161225940627456" TargetMode="External"/><Relationship Id="rId5962" Type="http://schemas.openxmlformats.org/officeDocument/2006/relationships/hyperlink" Target="https://twitter.com/JansamparkMP/status/1247180461907955712" TargetMode="External"/><Relationship Id="rId1201" Type="http://schemas.openxmlformats.org/officeDocument/2006/relationships/hyperlink" Target="https://twitter.com/xpresskerala/status/1243154932452093953?s=19" TargetMode="External"/><Relationship Id="rId3099" Type="http://schemas.openxmlformats.org/officeDocument/2006/relationships/hyperlink" Target="https://twitter.com/ANINewsUP/status/1245669255510519808" TargetMode="External"/><Relationship Id="rId4357" Type="http://schemas.openxmlformats.org/officeDocument/2006/relationships/hyperlink" Target="https://twitter.com/ArogyaAndhra/status/1246315515418533888" TargetMode="External"/><Relationship Id="rId4564" Type="http://schemas.openxmlformats.org/officeDocument/2006/relationships/hyperlink" Target="https://twitter.com/PTI_News/status/1246409749911891968" TargetMode="External"/><Relationship Id="rId4771" Type="http://schemas.openxmlformats.org/officeDocument/2006/relationships/hyperlink" Target="https://twitter.com/ANI/status/1246418320057708545" TargetMode="External"/><Relationship Id="rId5408" Type="http://schemas.openxmlformats.org/officeDocument/2006/relationships/hyperlink" Target="https://twitter.com/HFWOdisha/status/1246826498851352576" TargetMode="External"/><Relationship Id="rId5615" Type="http://schemas.openxmlformats.org/officeDocument/2006/relationships/hyperlink" Target="https://twitter.com/ANI/status/1247144702526337026" TargetMode="External"/><Relationship Id="rId3166" Type="http://schemas.openxmlformats.org/officeDocument/2006/relationships/hyperlink" Target="https://twitter.com/ANI/status/1245693626472116226" TargetMode="External"/><Relationship Id="rId3373" Type="http://schemas.openxmlformats.org/officeDocument/2006/relationships/hyperlink" Target="https://twitter.com/ANI/status/1245693514500804609" TargetMode="External"/><Relationship Id="rId3580" Type="http://schemas.openxmlformats.org/officeDocument/2006/relationships/hyperlink" Target="https://twitter.com/ANI/status/1245933428551254016" TargetMode="External"/><Relationship Id="rId4217" Type="http://schemas.openxmlformats.org/officeDocument/2006/relationships/hyperlink" Target="https://twitter.com/PTI_News/status/1246097072761081856" TargetMode="External"/><Relationship Id="rId4424" Type="http://schemas.openxmlformats.org/officeDocument/2006/relationships/hyperlink" Target="https://twitter.com/PTI_News/status/1246336675732533248" TargetMode="External"/><Relationship Id="rId5822" Type="http://schemas.openxmlformats.org/officeDocument/2006/relationships/hyperlink" Target="https://twitter.com/PTI_News/status/1247164710417383431" TargetMode="External"/><Relationship Id="rId294" Type="http://schemas.openxmlformats.org/officeDocument/2006/relationships/hyperlink" Target="https://drive.google.com/drive/folders/1yAgt3IN1u8jX8g8jEasC4KNR26HUqeKi" TargetMode="External"/><Relationship Id="rId2182" Type="http://schemas.openxmlformats.org/officeDocument/2006/relationships/hyperlink" Target="https://twitter.com/ANI/status/1244912959765135360" TargetMode="External"/><Relationship Id="rId3026" Type="http://schemas.openxmlformats.org/officeDocument/2006/relationships/hyperlink" Target="https://twitter.com/sriramulubjp/status/1245736945654755334" TargetMode="External"/><Relationship Id="rId3233" Type="http://schemas.openxmlformats.org/officeDocument/2006/relationships/hyperlink" Target="https://twitter.com/ANI/status/1245693626472116226" TargetMode="External"/><Relationship Id="rId4631" Type="http://schemas.openxmlformats.org/officeDocument/2006/relationships/hyperlink" Target="https://twitter.com/AamAadmiParty/status/1246408741357944833" TargetMode="External"/><Relationship Id="rId154" Type="http://schemas.openxmlformats.org/officeDocument/2006/relationships/hyperlink" Target="https://www.newindianexpress.com/states/karnataka/2020/mar/20/coronavirus-two-patients-recover-to-be-discharged-on-friday-2119125.html" TargetMode="External"/><Relationship Id="rId361" Type="http://schemas.openxmlformats.org/officeDocument/2006/relationships/hyperlink" Target="https://twitter.com/IPRTelangana/status/1240688561818447874?s=19" TargetMode="External"/><Relationship Id="rId2042" Type="http://schemas.openxmlformats.org/officeDocument/2006/relationships/hyperlink" Target="https://www.indiatoday.in/amp/india/story/coronavirus-in-mumbai-47-new-covid-19-cases-in-city-as-private-lab-data-pours-in-1661482-2020-03-30" TargetMode="External"/><Relationship Id="rId3440" Type="http://schemas.openxmlformats.org/officeDocument/2006/relationships/hyperlink" Target="https://twitter.com/ANI/status/1245727826017423362" TargetMode="External"/><Relationship Id="rId5198" Type="http://schemas.openxmlformats.org/officeDocument/2006/relationships/hyperlink" Target="https://twitter.com/ANI/status/1246793618855096320" TargetMode="External"/><Relationship Id="rId2999" Type="http://schemas.openxmlformats.org/officeDocument/2006/relationships/hyperlink" Target="https://twitter.com/ArogyaAndhra/status/1245580598938198016" TargetMode="External"/><Relationship Id="rId3300" Type="http://schemas.openxmlformats.org/officeDocument/2006/relationships/hyperlink" Target="https://twitter.com/ANI/status/1245694253197488128" TargetMode="External"/><Relationship Id="rId221" Type="http://schemas.openxmlformats.org/officeDocument/2006/relationships/hyperlink" Target="https://www.thehindu.com/news/cities/Thiruvananthapuram/after-doctor-tests-positive-sctimst-heads-for-shutdown/article31077272.ece" TargetMode="External"/><Relationship Id="rId2859" Type="http://schemas.openxmlformats.org/officeDocument/2006/relationships/hyperlink" Target="https://twitter.com/ArogyaAndhra/status/1245388385021128704" TargetMode="External"/><Relationship Id="rId5058" Type="http://schemas.openxmlformats.org/officeDocument/2006/relationships/hyperlink" Target="https://gujcovid19.gujarat.gov.in/uploads/05-pressbrief0504052020111759895.pdf" TargetMode="External"/><Relationship Id="rId5265" Type="http://schemas.openxmlformats.org/officeDocument/2006/relationships/hyperlink" Target="https://twitter.com/ANI/status/1246797969447219201" TargetMode="External"/><Relationship Id="rId5472" Type="http://schemas.openxmlformats.org/officeDocument/2006/relationships/hyperlink" Target="https://www.mohfw.gov.in/" TargetMode="External"/><Relationship Id="rId6109" Type="http://schemas.openxmlformats.org/officeDocument/2006/relationships/hyperlink" Target="https://twitter.com/ANI/status/1247403660096598016" TargetMode="External"/><Relationship Id="rId1668" Type="http://schemas.openxmlformats.org/officeDocument/2006/relationships/hyperlink" Target="https://www.facebook.com/CollectorKNR/posts/2847858138644355" TargetMode="External"/><Relationship Id="rId1875" Type="http://schemas.openxmlformats.org/officeDocument/2006/relationships/hyperlink" Target="https://twitter.com/ANI/status/1244596720098394117" TargetMode="External"/><Relationship Id="rId2719" Type="http://schemas.openxmlformats.org/officeDocument/2006/relationships/hyperlink" Target="https://twitter.com/NHM_TN/status/1245332364563185664" TargetMode="External"/><Relationship Id="rId4074" Type="http://schemas.openxmlformats.org/officeDocument/2006/relationships/hyperlink" Target="https://twitter.com/Eatala_Rajender/status/1246084405602316292" TargetMode="External"/><Relationship Id="rId4281" Type="http://schemas.openxmlformats.org/officeDocument/2006/relationships/hyperlink" Target="https://twitter.com/JansamparkMP/status/1246116249026715649" TargetMode="External"/><Relationship Id="rId5125" Type="http://schemas.openxmlformats.org/officeDocument/2006/relationships/hyperlink" Target="https://twitter.com/ANI/status/1246738428370223104" TargetMode="External"/><Relationship Id="rId5332" Type="http://schemas.openxmlformats.org/officeDocument/2006/relationships/hyperlink" Target="https://twitter.com/ANI/status/1246789359791112195" TargetMode="External"/><Relationship Id="rId1528" Type="http://schemas.openxmlformats.org/officeDocument/2006/relationships/hyperlink" Target="https://gujcovid19.gujarat.gov.in/" TargetMode="External"/><Relationship Id="rId2926" Type="http://schemas.openxmlformats.org/officeDocument/2006/relationships/hyperlink" Target="https://twitter.com/Eatala_Rajender/status/1245425932929617921" TargetMode="External"/><Relationship Id="rId3090" Type="http://schemas.openxmlformats.org/officeDocument/2006/relationships/hyperlink" Target="https://twitter.com/ANI/status/1245683220550537216" TargetMode="External"/><Relationship Id="rId4141" Type="http://schemas.openxmlformats.org/officeDocument/2006/relationships/hyperlink" Target="https://twitter.com/PTI_News/status/1246097072761081856" TargetMode="External"/><Relationship Id="rId1735" Type="http://schemas.openxmlformats.org/officeDocument/2006/relationships/hyperlink" Target="https://twitter.com/ANI/status/1244266141813313536" TargetMode="External"/><Relationship Id="rId1942" Type="http://schemas.openxmlformats.org/officeDocument/2006/relationships/hyperlink" Target="https://twitter.com/PIBTvpm/status/1244605758110457860" TargetMode="External"/><Relationship Id="rId4001" Type="http://schemas.openxmlformats.org/officeDocument/2006/relationships/hyperlink" Target="http://dhs.kerala.gov.in/wp-content/uploads/2020/04/Daily-Bulletin-HFWD-English-April-3rd.pdf" TargetMode="External"/><Relationship Id="rId27" Type="http://schemas.openxmlformats.org/officeDocument/2006/relationships/hyperlink" Target="https://www.indiatoday.in/india/story/coronavirus-in-india-tracking-country-s-first-50-covid-19-cases-what-numbers-tell-1654468-2020-03-12" TargetMode="External"/><Relationship Id="rId1802" Type="http://schemas.openxmlformats.org/officeDocument/2006/relationships/hyperlink" Target="https://twitter.com/ANI/status/1244484668096798720?s=19" TargetMode="External"/><Relationship Id="rId4958" Type="http://schemas.openxmlformats.org/officeDocument/2006/relationships/hyperlink" Target="https://twitter.com/rajeshtope11/status/1246482154852253697" TargetMode="External"/><Relationship Id="rId6173" Type="http://schemas.openxmlformats.org/officeDocument/2006/relationships/hyperlink" Target="https://twitter.com/HFWOdisha/status/1247438917462196225" TargetMode="External"/><Relationship Id="rId3767" Type="http://schemas.openxmlformats.org/officeDocument/2006/relationships/hyperlink" Target="https://twitter.com/ANI/status/1246038578699751424" TargetMode="External"/><Relationship Id="rId3974" Type="http://schemas.openxmlformats.org/officeDocument/2006/relationships/hyperlink" Target="https://twitter.com/ANI/status/1246043856447176704" TargetMode="External"/><Relationship Id="rId4818" Type="http://schemas.openxmlformats.org/officeDocument/2006/relationships/hyperlink" Target="https://twitter.com/ArogyaAndhra/status/1246417016702906369" TargetMode="External"/><Relationship Id="rId688" Type="http://schemas.openxmlformats.org/officeDocument/2006/relationships/hyperlink" Target="https://twitter.com/ANI/status/1241717232972910593" TargetMode="External"/><Relationship Id="rId895" Type="http://schemas.openxmlformats.org/officeDocument/2006/relationships/hyperlink" Target="http://www.nhmharyana.gov.in/WriteReadData/userfiles/file/CoronaVirus/Bulletin%20of%20Haryana%20as%20on%2023%20March.pdf" TargetMode="External"/><Relationship Id="rId2369" Type="http://schemas.openxmlformats.org/officeDocument/2006/relationships/hyperlink" Target="https://twitter.com/ANI/status/1245023379943391232" TargetMode="External"/><Relationship Id="rId2576" Type="http://schemas.openxmlformats.org/officeDocument/2006/relationships/hyperlink" Target="https://twitter.com/TabeenahAnjum/status/1245389528925237248" TargetMode="External"/><Relationship Id="rId2783" Type="http://schemas.openxmlformats.org/officeDocument/2006/relationships/hyperlink" Target="https://twitter.com/ANI/status/1245344009637281792" TargetMode="External"/><Relationship Id="rId2990" Type="http://schemas.openxmlformats.org/officeDocument/2006/relationships/hyperlink" Target="https://twitter.com/ANI/status/1245581420484907008" TargetMode="External"/><Relationship Id="rId3627" Type="http://schemas.openxmlformats.org/officeDocument/2006/relationships/hyperlink" Target="https://twitter.com/ANINewsUP/status/1245971315019763718" TargetMode="External"/><Relationship Id="rId3834" Type="http://schemas.openxmlformats.org/officeDocument/2006/relationships/hyperlink" Target="https://twitter.com/ANI/status/1246043856447176704" TargetMode="External"/><Relationship Id="rId6033" Type="http://schemas.openxmlformats.org/officeDocument/2006/relationships/hyperlink" Target="https://twitter.com/PIBJaipur/status/1247197745678442504" TargetMode="External"/><Relationship Id="rId548" Type="http://schemas.openxmlformats.org/officeDocument/2006/relationships/hyperlink" Target="https://timesofindia.indiatimes.com/city/chennai/3-new-covid-19-cases-reported-from-tamil-nadu/articleshow/74748831.cms" TargetMode="External"/><Relationship Id="rId755" Type="http://schemas.openxmlformats.org/officeDocument/2006/relationships/hyperlink" Target="https://twitter.com/PTI_News/status/1241931502671130624?s=20" TargetMode="External"/><Relationship Id="rId962" Type="http://schemas.openxmlformats.org/officeDocument/2006/relationships/hyperlink" Target="https://www.facebook.com/DISTRICTCOLLECTORPALAKKAD/posts/563682130942855" TargetMode="External"/><Relationship Id="rId1178" Type="http://schemas.openxmlformats.org/officeDocument/2006/relationships/hyperlink" Target="https://www.facebook.com/CollectorKNR/posts/2841075499322619" TargetMode="External"/><Relationship Id="rId1385" Type="http://schemas.openxmlformats.org/officeDocument/2006/relationships/hyperlink" Target="https://www.facebook.com/permalink.php?story_fbid=158051175664719&amp;id=100507158085788" TargetMode="External"/><Relationship Id="rId1592" Type="http://schemas.openxmlformats.org/officeDocument/2006/relationships/hyperlink" Target="https://twitter.com/the_hindu/status/1243937025528434688" TargetMode="External"/><Relationship Id="rId2229" Type="http://schemas.openxmlformats.org/officeDocument/2006/relationships/hyperlink" Target="https://arogya.maharashtra.gov.in/pdf/epressnote31.pdf" TargetMode="External"/><Relationship Id="rId2436" Type="http://schemas.openxmlformats.org/officeDocument/2006/relationships/hyperlink" Target="https://twitter.com/ANI/status/1245242763903471617" TargetMode="External"/><Relationship Id="rId2643" Type="http://schemas.openxmlformats.org/officeDocument/2006/relationships/hyperlink" Target="https://twitter.com/NHM_TN/status/1245332364563185664" TargetMode="External"/><Relationship Id="rId2850" Type="http://schemas.openxmlformats.org/officeDocument/2006/relationships/hyperlink" Target="https://twitter.com/PTI_News/status/1245377181057835008" TargetMode="External"/><Relationship Id="rId5799" Type="http://schemas.openxmlformats.org/officeDocument/2006/relationships/hyperlink" Target="https://arogya.maharashtra.gov.in/pdf/covidmpressnote06.pdf" TargetMode="External"/><Relationship Id="rId6100" Type="http://schemas.openxmlformats.org/officeDocument/2006/relationships/hyperlink" Target="https://twitter.com/PIBAhmedabad/status/1247398801825988608" TargetMode="External"/><Relationship Id="rId91" Type="http://schemas.openxmlformats.org/officeDocument/2006/relationships/hyperlink" Target="https://www.thehindu.com/news/national/coronavirus-live-updates-march-9-2020/article31020875.ece" TargetMode="External"/><Relationship Id="rId408" Type="http://schemas.openxmlformats.org/officeDocument/2006/relationships/hyperlink" Target="https://www.bhaskar.com/rajasthan/jaipur/news/bhilwara-jaipur-coronavirus-covid-19-positive-case-updates-rajasthan-reports-5-more-news-cases-corona-total-cases-latest-news-127030101.html" TargetMode="External"/><Relationship Id="rId615" Type="http://schemas.openxmlformats.org/officeDocument/2006/relationships/hyperlink" Target="https://twitter.com/mybmc/status/1241688723491713030?s=20" TargetMode="External"/><Relationship Id="rId822" Type="http://schemas.openxmlformats.org/officeDocument/2006/relationships/hyperlink" Target="https://www.facebook.com/permalink.php?story_fbid=156890639114106&amp;id=100507158085788" TargetMode="External"/><Relationship Id="rId1038" Type="http://schemas.openxmlformats.org/officeDocument/2006/relationships/hyperlink" Target="https://timesofindia.indiatimes.com/city/bhopal/madhya-pradesh-coronavirus-count-touches-9-curfew-in-gwalior/articleshow/74802791.cms" TargetMode="External"/><Relationship Id="rId1245" Type="http://schemas.openxmlformats.org/officeDocument/2006/relationships/hyperlink" Target="https://twitter.com/ArogyaAndhra/status/1243417511212666880" TargetMode="External"/><Relationship Id="rId1452" Type="http://schemas.openxmlformats.org/officeDocument/2006/relationships/hyperlink" Target="https://twitter.com/ANI/status/1243739826622365696?s=20" TargetMode="External"/><Relationship Id="rId2503" Type="http://schemas.openxmlformats.org/officeDocument/2006/relationships/hyperlink" Target="https://twitter.com/ArogyaAndhra/status/1245225191178768386" TargetMode="External"/><Relationship Id="rId3901" Type="http://schemas.openxmlformats.org/officeDocument/2006/relationships/hyperlink" Target="https://twitter.com/ANI/status/1246054906298941440" TargetMode="External"/><Relationship Id="rId5659" Type="http://schemas.openxmlformats.org/officeDocument/2006/relationships/hyperlink" Target="https://twitter.com/ANI/status/1247144702526337026" TargetMode="External"/><Relationship Id="rId1105" Type="http://schemas.openxmlformats.org/officeDocument/2006/relationships/hyperlink" Target="https://www.outlookindia.com/newsscroll/six-fresh-covid19-cases-reported-in-rajasthan/1780122" TargetMode="External"/><Relationship Id="rId1312" Type="http://schemas.openxmlformats.org/officeDocument/2006/relationships/hyperlink" Target="https://twitter.com/PTI_News/status/1243519189412765696" TargetMode="External"/><Relationship Id="rId2710" Type="http://schemas.openxmlformats.org/officeDocument/2006/relationships/hyperlink" Target="https://twitter.com/NHM_TN/status/1245332364563185664" TargetMode="External"/><Relationship Id="rId4468" Type="http://schemas.openxmlformats.org/officeDocument/2006/relationships/hyperlink" Target="https://dronamaps.com/corona.html" TargetMode="External"/><Relationship Id="rId5866" Type="http://schemas.openxmlformats.org/officeDocument/2006/relationships/hyperlink" Target="https://twitter.com/PTI_News/status/1247164710417383431" TargetMode="External"/><Relationship Id="rId3277" Type="http://schemas.openxmlformats.org/officeDocument/2006/relationships/hyperlink" Target="https://twitter.com/ANI/status/1245693514500804609" TargetMode="External"/><Relationship Id="rId4675" Type="http://schemas.openxmlformats.org/officeDocument/2006/relationships/hyperlink" Target="https://twitter.com/ANINewsUP/status/1246412525890973697" TargetMode="External"/><Relationship Id="rId4882" Type="http://schemas.openxmlformats.org/officeDocument/2006/relationships/hyperlink" Target="https://twitter.com/IPRTelangana/status/1246477230068228098/photo/1" TargetMode="External"/><Relationship Id="rId5519" Type="http://schemas.openxmlformats.org/officeDocument/2006/relationships/hyperlink" Target="https://twitter.com/ANI/status/1247034856329990145" TargetMode="External"/><Relationship Id="rId5726" Type="http://schemas.openxmlformats.org/officeDocument/2006/relationships/hyperlink" Target="https://twitter.com/PTI_News/status/1247150029455802369" TargetMode="External"/><Relationship Id="rId5933" Type="http://schemas.openxmlformats.org/officeDocument/2006/relationships/hyperlink" Target="https://arogya.maharashtra.gov.in/pdf/covidmpressnote06.pdf" TargetMode="External"/><Relationship Id="rId198" Type="http://schemas.openxmlformats.org/officeDocument/2006/relationships/hyperlink" Target="https://www.indiatoday.in/india/story/four-new-coronavirus-cases-confirmed-in-mumbai-maharashtra-total-cases-at-26-1655605-2020-03-14" TargetMode="External"/><Relationship Id="rId2086" Type="http://schemas.openxmlformats.org/officeDocument/2006/relationships/hyperlink" Target="https://khabar.ndtv.com/news/uttar-pradesh/coronavirus-in-up-six-coviud-19-positive-in-a-bareilly-family-2203350/amp/1?akamai-rum=off" TargetMode="External"/><Relationship Id="rId3484" Type="http://schemas.openxmlformats.org/officeDocument/2006/relationships/hyperlink" Target="https://twitter.com/ANI/status/1245727826017423362" TargetMode="External"/><Relationship Id="rId3691" Type="http://schemas.openxmlformats.org/officeDocument/2006/relationships/hyperlink" Target="https://twitter.com/ANI/status/1246038578699751424" TargetMode="External"/><Relationship Id="rId4328" Type="http://schemas.openxmlformats.org/officeDocument/2006/relationships/hyperlink" Target="https://twitter.com/PIBJaipur/status/1246275225559261184" TargetMode="External"/><Relationship Id="rId4535" Type="http://schemas.openxmlformats.org/officeDocument/2006/relationships/hyperlink" Target="https://twitter.com/AamAadmiParty/status/1246408741357944833" TargetMode="External"/><Relationship Id="rId4742" Type="http://schemas.openxmlformats.org/officeDocument/2006/relationships/hyperlink" Target="https://twitter.com/ANI/status/1246418320057708545" TargetMode="External"/><Relationship Id="rId2293" Type="http://schemas.openxmlformats.org/officeDocument/2006/relationships/hyperlink" Target="https://twitter.com/Vijayabaskarofl/status/1244998252803452928" TargetMode="External"/><Relationship Id="rId3137" Type="http://schemas.openxmlformats.org/officeDocument/2006/relationships/hyperlink" Target="http://dhs.kerala.gov.in/wp-content/uploads/2020/04/Daily-Bulletin-HFWD-English-April-2nd.pdf" TargetMode="External"/><Relationship Id="rId3344" Type="http://schemas.openxmlformats.org/officeDocument/2006/relationships/hyperlink" Target="https://twitter.com/ANI/status/1245694253197488128" TargetMode="External"/><Relationship Id="rId3551" Type="http://schemas.openxmlformats.org/officeDocument/2006/relationships/hyperlink" Target="https://twitter.com/airnewsalerts/status/1245745097397792768" TargetMode="External"/><Relationship Id="rId4602" Type="http://schemas.openxmlformats.org/officeDocument/2006/relationships/hyperlink" Target="https://twitter.com/PTI_News/status/1246409749911891968" TargetMode="External"/><Relationship Id="rId265" Type="http://schemas.openxmlformats.org/officeDocument/2006/relationships/hyperlink" Target="https://www.thenewsminute.com/article/another-coronavirus-case-bengaluru-67-yr-old-who-returned-dubai-tests-positive-120456" TargetMode="External"/><Relationship Id="rId472" Type="http://schemas.openxmlformats.org/officeDocument/2006/relationships/hyperlink" Target="https://twitter.com/TelanganaHealth/status/1241032645254889472" TargetMode="External"/><Relationship Id="rId2153" Type="http://schemas.openxmlformats.org/officeDocument/2006/relationships/hyperlink" Target="https://twitter.com/DHFWKA/status/1245005351436652552" TargetMode="External"/><Relationship Id="rId2360" Type="http://schemas.openxmlformats.org/officeDocument/2006/relationships/hyperlink" Target="https://twitter.com/ANI/status/1245023379943391232" TargetMode="External"/><Relationship Id="rId3204" Type="http://schemas.openxmlformats.org/officeDocument/2006/relationships/hyperlink" Target="https://twitter.com/ANI/status/1245693626472116226" TargetMode="External"/><Relationship Id="rId3411" Type="http://schemas.openxmlformats.org/officeDocument/2006/relationships/hyperlink" Target="https://twitter.com/ArogyaAndhra/status/1245703344796000261" TargetMode="External"/><Relationship Id="rId125" Type="http://schemas.openxmlformats.org/officeDocument/2006/relationships/hyperlink" Target="https://economictimes.indiatimes.com/news/politics-and-nation/five-more-people-from-kerala-test-positive-for-coronavirus/articleshow/74534888.cms?from=mdr" TargetMode="External"/><Relationship Id="rId332" Type="http://schemas.openxmlformats.org/officeDocument/2006/relationships/hyperlink" Target="https://twitter.com/ANI/status/1240499601313943557" TargetMode="External"/><Relationship Id="rId2013" Type="http://schemas.openxmlformats.org/officeDocument/2006/relationships/hyperlink" Target="https://twitter.com/DHFWKA/status/1245005351436652552" TargetMode="External"/><Relationship Id="rId2220" Type="http://schemas.openxmlformats.org/officeDocument/2006/relationships/hyperlink" Target="https://arogya.maharashtra.gov.in/pdf/epressnote31.pdf" TargetMode="External"/><Relationship Id="rId5169" Type="http://schemas.openxmlformats.org/officeDocument/2006/relationships/hyperlink" Target="https://t.me/c/1428198946/1332" TargetMode="External"/><Relationship Id="rId5376" Type="http://schemas.openxmlformats.org/officeDocument/2006/relationships/hyperlink" Target="https://twitter.com/JansamparkMP/status/1246841187073273857" TargetMode="External"/><Relationship Id="rId5583" Type="http://schemas.openxmlformats.org/officeDocument/2006/relationships/hyperlink" Target="https://twitter.com/PIBJaipur/status/1247122543074365442" TargetMode="External"/><Relationship Id="rId5790" Type="http://schemas.openxmlformats.org/officeDocument/2006/relationships/hyperlink" Target="https://twitter.com/PTI_News/status/1247164710417383431" TargetMode="External"/><Relationship Id="rId4185" Type="http://schemas.openxmlformats.org/officeDocument/2006/relationships/hyperlink" Target="https://twitter.com/PTI_News/status/1246097072761081856" TargetMode="External"/><Relationship Id="rId4392" Type="http://schemas.openxmlformats.org/officeDocument/2006/relationships/hyperlink" Target="https://twitter.com/PTI_News/status/1246336675732533248" TargetMode="External"/><Relationship Id="rId5029" Type="http://schemas.openxmlformats.org/officeDocument/2006/relationships/hyperlink" Target="https://twitter.com/ArogyaAndhra/status/1246674213324255232" TargetMode="External"/><Relationship Id="rId5236" Type="http://schemas.openxmlformats.org/officeDocument/2006/relationships/hyperlink" Target="https://twitter.com/ANI/status/1246793618855096320" TargetMode="External"/><Relationship Id="rId5443" Type="http://schemas.openxmlformats.org/officeDocument/2006/relationships/hyperlink" Target="https://twitter.com/IPRTelangana/status/1246847163855851520" TargetMode="External"/><Relationship Id="rId1779" Type="http://schemas.openxmlformats.org/officeDocument/2006/relationships/hyperlink" Target="https://www.business-standard.com/article/pti-stories/three-fresh-covid-19-cases-in-telangana-total-rises-to-70-120032901069_1.html" TargetMode="External"/><Relationship Id="rId1986" Type="http://schemas.openxmlformats.org/officeDocument/2006/relationships/hyperlink" Target="https://twitter.com/ANI/status/1244640751679467530" TargetMode="External"/><Relationship Id="rId4045" Type="http://schemas.openxmlformats.org/officeDocument/2006/relationships/hyperlink" Target="https://twitter.com/Eatala_Rajender/status/1246084405602316292" TargetMode="External"/><Relationship Id="rId4252" Type="http://schemas.openxmlformats.org/officeDocument/2006/relationships/hyperlink" Target="https://twitter.com/PTI_News/status/1246102107083534337" TargetMode="External"/><Relationship Id="rId5650" Type="http://schemas.openxmlformats.org/officeDocument/2006/relationships/hyperlink" Target="https://twitter.com/ANI/status/1247144702526337026" TargetMode="External"/><Relationship Id="rId1639" Type="http://schemas.openxmlformats.org/officeDocument/2006/relationships/hyperlink" Target="https://twitter.com/kansalrohit69/status/1244152780719132672" TargetMode="External"/><Relationship Id="rId1846" Type="http://schemas.openxmlformats.org/officeDocument/2006/relationships/hyperlink" Target="https://twitter.com/THChennai/status/1244518226467467265" TargetMode="External"/><Relationship Id="rId3061" Type="http://schemas.openxmlformats.org/officeDocument/2006/relationships/hyperlink" Target="https://twitter.com/ANI/status/1245683220550537216" TargetMode="External"/><Relationship Id="rId5303" Type="http://schemas.openxmlformats.org/officeDocument/2006/relationships/hyperlink" Target="https://twitter.com/ANI/status/1246797969447219201" TargetMode="External"/><Relationship Id="rId5510" Type="http://schemas.openxmlformats.org/officeDocument/2006/relationships/hyperlink" Target="https://twitter.com/ANI/status/1247034856329990145" TargetMode="External"/><Relationship Id="rId1706" Type="http://schemas.openxmlformats.org/officeDocument/2006/relationships/hyperlink" Target="https://twitter.com/ANI/status/1244242532134838273" TargetMode="External"/><Relationship Id="rId1913" Type="http://schemas.openxmlformats.org/officeDocument/2006/relationships/hyperlink" Target="https://twitter.com/PIBTvpm/status/1244605758110457860" TargetMode="External"/><Relationship Id="rId4112" Type="http://schemas.openxmlformats.org/officeDocument/2006/relationships/hyperlink" Target="https://twitter.com/Eatala_Rajender/status/1246084405602316292" TargetMode="External"/><Relationship Id="rId3878" Type="http://schemas.openxmlformats.org/officeDocument/2006/relationships/hyperlink" Target="https://twitter.com/ANI/status/1246043856447176704" TargetMode="External"/><Relationship Id="rId4929" Type="http://schemas.openxmlformats.org/officeDocument/2006/relationships/hyperlink" Target="https://twitter.com/rajeshtope11/status/1246482154852253697" TargetMode="External"/><Relationship Id="rId6077" Type="http://schemas.openxmlformats.org/officeDocument/2006/relationships/hyperlink" Target="https://gujcovid19.gujarat.gov.in/" TargetMode="External"/><Relationship Id="rId799" Type="http://schemas.openxmlformats.org/officeDocument/2006/relationships/hyperlink" Target="https://twitter.com/ANI/status/1242069720276168705" TargetMode="External"/><Relationship Id="rId2687" Type="http://schemas.openxmlformats.org/officeDocument/2006/relationships/hyperlink" Target="https://twitter.com/NHM_TN/status/1245332364563185664" TargetMode="External"/><Relationship Id="rId2894" Type="http://schemas.openxmlformats.org/officeDocument/2006/relationships/hyperlink" Target="https://twitter.com/ANI/status/1245389870974914561" TargetMode="External"/><Relationship Id="rId3738" Type="http://schemas.openxmlformats.org/officeDocument/2006/relationships/hyperlink" Target="https://twitter.com/ANI/status/1246038578699751424" TargetMode="External"/><Relationship Id="rId5093" Type="http://schemas.openxmlformats.org/officeDocument/2006/relationships/hyperlink" Target="https://twitter.com/ANI/status/1246738428370223104" TargetMode="External"/><Relationship Id="rId6144" Type="http://schemas.openxmlformats.org/officeDocument/2006/relationships/hyperlink" Target="http://mohfw.gov.in/" TargetMode="External"/><Relationship Id="rId659" Type="http://schemas.openxmlformats.org/officeDocument/2006/relationships/hyperlink" Target="https://twitter.com/ANI/status/1241641572162101249" TargetMode="External"/><Relationship Id="rId866" Type="http://schemas.openxmlformats.org/officeDocument/2006/relationships/hyperlink" Target="https://twitter.com/rajeshtope11" TargetMode="External"/><Relationship Id="rId1289" Type="http://schemas.openxmlformats.org/officeDocument/2006/relationships/hyperlink" Target="https://twitter.com/PTI_News/status/1243503417445609472" TargetMode="External"/><Relationship Id="rId1496" Type="http://schemas.openxmlformats.org/officeDocument/2006/relationships/hyperlink" Target="https://twitter.com/ANI/status/1243881127485423617" TargetMode="External"/><Relationship Id="rId2547" Type="http://schemas.openxmlformats.org/officeDocument/2006/relationships/hyperlink" Target="https://twitter.com/ANI/status/1245233224483135488" TargetMode="External"/><Relationship Id="rId3945" Type="http://schemas.openxmlformats.org/officeDocument/2006/relationships/hyperlink" Target="https://twitter.com/ANI/status/1246054906298941440" TargetMode="External"/><Relationship Id="rId5160" Type="http://schemas.openxmlformats.org/officeDocument/2006/relationships/hyperlink" Target="https://twitter.com/PTI_News/status/1246745573945819137" TargetMode="External"/><Relationship Id="rId6004" Type="http://schemas.openxmlformats.org/officeDocument/2006/relationships/hyperlink" Target="https://twitter.com/JansamparkMP/status/1247180461907955712" TargetMode="External"/><Relationship Id="rId519" Type="http://schemas.openxmlformats.org/officeDocument/2006/relationships/hyperlink" Target="https://timesofindia.indiatimes.com/city/delhi/how-delhis-case-no-10-mayve-set-chain-reaction/articleshow/74765301.cms" TargetMode="External"/><Relationship Id="rId1149" Type="http://schemas.openxmlformats.org/officeDocument/2006/relationships/hyperlink" Target="https://twitter.com/ANI/status/1243087845150978049" TargetMode="External"/><Relationship Id="rId1356" Type="http://schemas.openxmlformats.org/officeDocument/2006/relationships/hyperlink" Target="https://twitter.com/PTI_News/status/1243519189412765696" TargetMode="External"/><Relationship Id="rId2754" Type="http://schemas.openxmlformats.org/officeDocument/2006/relationships/hyperlink" Target="https://www.manoramaonline.com/district-news/thiruvananthapuram/2020/04/02/trivandrum-two-more-patient-found-positive-with-covid-19.html" TargetMode="External"/><Relationship Id="rId2961" Type="http://schemas.openxmlformats.org/officeDocument/2006/relationships/hyperlink" Target="https://twitter.com/ArogyaAndhra/status/1245580598938198016" TargetMode="External"/><Relationship Id="rId3805" Type="http://schemas.openxmlformats.org/officeDocument/2006/relationships/hyperlink" Target="https://twitter.com/ANI/status/1246054906298941440" TargetMode="External"/><Relationship Id="rId5020" Type="http://schemas.openxmlformats.org/officeDocument/2006/relationships/hyperlink" Target="https://twitter.com/ArogyaAndhra/status/1246674213324255232" TargetMode="External"/><Relationship Id="rId726" Type="http://schemas.openxmlformats.org/officeDocument/2006/relationships/hyperlink" Target="https://twitter.com/ani/status/1241767703146201090?s=12" TargetMode="External"/><Relationship Id="rId933" Type="http://schemas.openxmlformats.org/officeDocument/2006/relationships/hyperlink" Target="https://twitter.com/Vijayabaskarofl/status/1242360657518845953?s=19" TargetMode="External"/><Relationship Id="rId1009" Type="http://schemas.openxmlformats.org/officeDocument/2006/relationships/hyperlink" Target="https://twitter.com/PTI_News/status/1242681262994640896" TargetMode="External"/><Relationship Id="rId1563" Type="http://schemas.openxmlformats.org/officeDocument/2006/relationships/hyperlink" Target="https://twitter.com/ANI/status/1243925736160817152" TargetMode="External"/><Relationship Id="rId1770" Type="http://schemas.openxmlformats.org/officeDocument/2006/relationships/hyperlink" Target="https://twitter.com/PIBJaipur/status/1244306497632272384" TargetMode="External"/><Relationship Id="rId2407" Type="http://schemas.openxmlformats.org/officeDocument/2006/relationships/hyperlink" Target="https://twitter.com/ANI/status/1245186124970065922" TargetMode="External"/><Relationship Id="rId2614" Type="http://schemas.openxmlformats.org/officeDocument/2006/relationships/hyperlink" Target="https://twitter.com/NHM_TN/status/1245332364563185664" TargetMode="External"/><Relationship Id="rId2821" Type="http://schemas.openxmlformats.org/officeDocument/2006/relationships/hyperlink" Target="https://gujcovid19.gujarat.gov.in/" TargetMode="External"/><Relationship Id="rId5977" Type="http://schemas.openxmlformats.org/officeDocument/2006/relationships/hyperlink" Target="https://twitter.com/JansamparkMP/status/1247180461907955712" TargetMode="External"/><Relationship Id="rId62" Type="http://schemas.openxmlformats.org/officeDocument/2006/relationships/hyperlink" Target="http://health.delhigovt.nic.in/wps/wcm/connect/d9bd65804d9102c6a3baf7982ee7a5c7/HB15.pdf?MOD=AJPERES&amp;lmod=-506630906&amp;CACHEID=d9bd65804d9102c6a3baf7982ee7a5c7" TargetMode="External"/><Relationship Id="rId1216" Type="http://schemas.openxmlformats.org/officeDocument/2006/relationships/hyperlink" Target="https://twitter.com/ANI/status/1243178927452868617" TargetMode="External"/><Relationship Id="rId1423" Type="http://schemas.openxmlformats.org/officeDocument/2006/relationships/hyperlink" Target="https://twitter.com/ANI/status/1243550699939495940?s=19" TargetMode="External"/><Relationship Id="rId1630" Type="http://schemas.openxmlformats.org/officeDocument/2006/relationships/hyperlink" Target="https://twitter.com/ANI/status/1244131570887192576" TargetMode="External"/><Relationship Id="rId4579" Type="http://schemas.openxmlformats.org/officeDocument/2006/relationships/hyperlink" Target="https://twitter.com/AamAadmiParty/status/1246408741357944833" TargetMode="External"/><Relationship Id="rId4786" Type="http://schemas.openxmlformats.org/officeDocument/2006/relationships/hyperlink" Target="https://twitter.com/ANI/status/1246418320057708545" TargetMode="External"/><Relationship Id="rId4993" Type="http://schemas.openxmlformats.org/officeDocument/2006/relationships/hyperlink" Target="https://twitter.com/rajeshtope11/status/1246482154852253697" TargetMode="External"/><Relationship Id="rId5837" Type="http://schemas.openxmlformats.org/officeDocument/2006/relationships/hyperlink" Target="https://arogya.maharashtra.gov.in/pdf/covidmpressnote06.pdf" TargetMode="External"/><Relationship Id="rId3388" Type="http://schemas.openxmlformats.org/officeDocument/2006/relationships/hyperlink" Target="https://twitter.com/ians_india/status/1245687791591149568" TargetMode="External"/><Relationship Id="rId3595" Type="http://schemas.openxmlformats.org/officeDocument/2006/relationships/hyperlink" Target="https://twitter.com/ArogyaAndhra/status/1245941890563723264" TargetMode="External"/><Relationship Id="rId4439" Type="http://schemas.openxmlformats.org/officeDocument/2006/relationships/hyperlink" Target="https://twitter.com/ANI/status/1246323461674369024" TargetMode="External"/><Relationship Id="rId4646" Type="http://schemas.openxmlformats.org/officeDocument/2006/relationships/hyperlink" Target="https://twitter.com/diprjk/status/1246412229072670721" TargetMode="External"/><Relationship Id="rId4853" Type="http://schemas.openxmlformats.org/officeDocument/2006/relationships/hyperlink" Target="https://twitter.com/JansamparkMP/status/1246469032619823107/photo/2" TargetMode="External"/><Relationship Id="rId5904" Type="http://schemas.openxmlformats.org/officeDocument/2006/relationships/hyperlink" Target="https://twitter.com/PTI_News/status/1247164710417383431" TargetMode="External"/><Relationship Id="rId2197" Type="http://schemas.openxmlformats.org/officeDocument/2006/relationships/hyperlink" Target="https://twitter.com/ANI/status/1244952067208368130" TargetMode="External"/><Relationship Id="rId3248" Type="http://schemas.openxmlformats.org/officeDocument/2006/relationships/hyperlink" Target="https://twitter.com/ANI/status/1245694253197488128" TargetMode="External"/><Relationship Id="rId3455" Type="http://schemas.openxmlformats.org/officeDocument/2006/relationships/hyperlink" Target="https://twitter.com/ANI/status/1245727826017423362" TargetMode="External"/><Relationship Id="rId3662" Type="http://schemas.openxmlformats.org/officeDocument/2006/relationships/hyperlink" Target="https://twitter.com/ANINewsUP/status/1245971315019763718" TargetMode="External"/><Relationship Id="rId4506" Type="http://schemas.openxmlformats.org/officeDocument/2006/relationships/hyperlink" Target="http://www.nhmharyana.gov.in/WriteReadData/userfiles/file/CoronaVirus/Meida%20Bulletin%2004042020%20evening.pdf" TargetMode="External"/><Relationship Id="rId4713" Type="http://schemas.openxmlformats.org/officeDocument/2006/relationships/hyperlink" Target="https://twitter.com/ANINewsUP/status/1246412525890973697" TargetMode="External"/><Relationship Id="rId169" Type="http://schemas.openxmlformats.org/officeDocument/2006/relationships/hyperlink" Target="https://www.thehindu.com/news/national/other-states/three-more-test-positive-in-maharashtra/article31054460.ece" TargetMode="External"/><Relationship Id="rId376" Type="http://schemas.openxmlformats.org/officeDocument/2006/relationships/hyperlink" Target="https://indianexpress.com/article/cities/delhi/four-new-coronavirus-cases-in-delhi-2-in-gurgaon-6323078/" TargetMode="External"/><Relationship Id="rId583" Type="http://schemas.openxmlformats.org/officeDocument/2006/relationships/hyperlink" Target="https://www.facebook.com/District-Information-OfficeKasaragod-1005A07158085788" TargetMode="External"/><Relationship Id="rId790" Type="http://schemas.openxmlformats.org/officeDocument/2006/relationships/hyperlink" Target="https://economictimes.indiatimes.com/news/politics-and-nation/chandigarh-21-year-old-man-tests-positive-for-coronavirus-total-cases-rise-to-7/articleshow/74770865.cms" TargetMode="External"/><Relationship Id="rId2057" Type="http://schemas.openxmlformats.org/officeDocument/2006/relationships/hyperlink" Target="https://economictimes.indiatimes.com/news/politics-and-nation/covid-outbreak-47-new-coronavirus-cases-detected-in-mumbai/videoshow/74899399.cms" TargetMode="External"/><Relationship Id="rId2264" Type="http://schemas.openxmlformats.org/officeDocument/2006/relationships/hyperlink" Target="https://arogya.maharashtra.gov.in/pdf/epressnote31.pdf" TargetMode="External"/><Relationship Id="rId2471" Type="http://schemas.openxmlformats.org/officeDocument/2006/relationships/hyperlink" Target="https://twitter.com/ArogyaAndhra/status/1245225191178768386" TargetMode="External"/><Relationship Id="rId3108" Type="http://schemas.openxmlformats.org/officeDocument/2006/relationships/hyperlink" Target="https://twitter.com/diprjk/status/1245667080038318081" TargetMode="External"/><Relationship Id="rId3315" Type="http://schemas.openxmlformats.org/officeDocument/2006/relationships/hyperlink" Target="https://twitter.com/ANI/status/1245693514500804609" TargetMode="External"/><Relationship Id="rId3522" Type="http://schemas.openxmlformats.org/officeDocument/2006/relationships/hyperlink" Target="https://twitter.com/ANI/status/1245741477960929287?s=19" TargetMode="External"/><Relationship Id="rId4920" Type="http://schemas.openxmlformats.org/officeDocument/2006/relationships/hyperlink" Target="https://twitter.com/rajeshtope11/status/1246482154852253697" TargetMode="External"/><Relationship Id="rId236" Type="http://schemas.openxmlformats.org/officeDocument/2006/relationships/hyperlink" Target="http://dhs.kerala.gov.in/wp-content/uploads/2020/04/Daily-Bulletin-HFWD-English-April-2nd.pdf" TargetMode="External"/><Relationship Id="rId443" Type="http://schemas.openxmlformats.org/officeDocument/2006/relationships/hyperlink" Target="https://twitter.com/ANI/status/1240996937672749059" TargetMode="External"/><Relationship Id="rId650" Type="http://schemas.openxmlformats.org/officeDocument/2006/relationships/hyperlink" Target="https://twitter.com/ANI/status/1241641572162101249" TargetMode="External"/><Relationship Id="rId1073" Type="http://schemas.openxmlformats.org/officeDocument/2006/relationships/hyperlink" Target="https://twitter.com/EconomicTimes/status/1242793777774776320" TargetMode="External"/><Relationship Id="rId1280" Type="http://schemas.openxmlformats.org/officeDocument/2006/relationships/hyperlink" Target="https://www.thehindu.com/news/national/other-states/covid-19-65-year-old-man-dies-in-indore/article31182098.ece" TargetMode="External"/><Relationship Id="rId2124" Type="http://schemas.openxmlformats.org/officeDocument/2006/relationships/hyperlink" Target="https://twitter.com/Vijayabaskarofl/status/1244863131689422849" TargetMode="External"/><Relationship Id="rId2331" Type="http://schemas.openxmlformats.org/officeDocument/2006/relationships/hyperlink" Target="https://twitter.com/ANI/status/1245006827042955264" TargetMode="External"/><Relationship Id="rId5487" Type="http://schemas.openxmlformats.org/officeDocument/2006/relationships/hyperlink" Target="https://t.me/c/1428198946/1457" TargetMode="External"/><Relationship Id="rId303" Type="http://schemas.openxmlformats.org/officeDocument/2006/relationships/hyperlink" Target="https://twitter.com/sriramulubjp/status/1240259610486829056" TargetMode="External"/><Relationship Id="rId1140" Type="http://schemas.openxmlformats.org/officeDocument/2006/relationships/hyperlink" Target="https://timesofindia.indiatimes.com/city/delhi/three-more-positive-cases-from-noida-total-14/articleshow/74824471.cms" TargetMode="External"/><Relationship Id="rId4089" Type="http://schemas.openxmlformats.org/officeDocument/2006/relationships/hyperlink" Target="https://twitter.com/Eatala_Rajender/status/1246084405602316292" TargetMode="External"/><Relationship Id="rId4296" Type="http://schemas.openxmlformats.org/officeDocument/2006/relationships/hyperlink" Target="http://www.rajswasthya.nic.in/" TargetMode="External"/><Relationship Id="rId5694" Type="http://schemas.openxmlformats.org/officeDocument/2006/relationships/hyperlink" Target="https://twitter.com/ArogyaAndhra/status/1247148780903747585" TargetMode="External"/><Relationship Id="rId510" Type="http://schemas.openxmlformats.org/officeDocument/2006/relationships/hyperlink" Target="https://twitter.com/ANI/status/1241220419895484416" TargetMode="External"/><Relationship Id="rId5347" Type="http://schemas.openxmlformats.org/officeDocument/2006/relationships/hyperlink" Target="https://twitter.com/ANI/status/1246789359791112195" TargetMode="External"/><Relationship Id="rId5554" Type="http://schemas.openxmlformats.org/officeDocument/2006/relationships/hyperlink" Target="https://twitter.com/ArogyaAndhra/status/1247036220556709896" TargetMode="External"/><Relationship Id="rId5761" Type="http://schemas.openxmlformats.org/officeDocument/2006/relationships/hyperlink" Target="https://twitter.com/TOIHyderabad/status/1247161225940627456" TargetMode="External"/><Relationship Id="rId1000" Type="http://schemas.openxmlformats.org/officeDocument/2006/relationships/hyperlink" Target="https://dbpost.com/mp-coronavirus-cases-updates-14-cases-of-covid-19-in-state-4-fresh-cases-in-indore-and-one-in-ujjain/" TargetMode="External"/><Relationship Id="rId1957" Type="http://schemas.openxmlformats.org/officeDocument/2006/relationships/hyperlink" Target="https://twitter.com/diprjk/status/1244627515412328455" TargetMode="External"/><Relationship Id="rId4156" Type="http://schemas.openxmlformats.org/officeDocument/2006/relationships/hyperlink" Target="https://experience.arcgis.com/experience/8167a61f882a4af4b9098e947dfd589f/" TargetMode="External"/><Relationship Id="rId4363" Type="http://schemas.openxmlformats.org/officeDocument/2006/relationships/hyperlink" Target="https://twitter.com/ANI/status/1246323461674369024" TargetMode="External"/><Relationship Id="rId4570" Type="http://schemas.openxmlformats.org/officeDocument/2006/relationships/hyperlink" Target="https://twitter.com/PTI_News/status/1246409749911891968" TargetMode="External"/><Relationship Id="rId5207" Type="http://schemas.openxmlformats.org/officeDocument/2006/relationships/hyperlink" Target="https://twitter.com/ANI/status/1246793618855096320" TargetMode="External"/><Relationship Id="rId5414" Type="http://schemas.openxmlformats.org/officeDocument/2006/relationships/hyperlink" Target="https://twitter.com/HFWOdisha/status/1246826498851352576" TargetMode="External"/><Relationship Id="rId5621" Type="http://schemas.openxmlformats.org/officeDocument/2006/relationships/hyperlink" Target="https://twitter.com/ANI/status/1247144702526337026" TargetMode="External"/><Relationship Id="rId1817" Type="http://schemas.openxmlformats.org/officeDocument/2006/relationships/hyperlink" Target="https://gujcovid19.gujarat.gov.in/uploads/pressbrief3003302020125519847.pdf" TargetMode="External"/><Relationship Id="rId3172" Type="http://schemas.openxmlformats.org/officeDocument/2006/relationships/hyperlink" Target="https://twitter.com/ANI/status/1245693626472116226" TargetMode="External"/><Relationship Id="rId4016" Type="http://schemas.openxmlformats.org/officeDocument/2006/relationships/hyperlink" Target="https://twitter.com/JansamparkMP/status/1246116249026715649" TargetMode="External"/><Relationship Id="rId4223" Type="http://schemas.openxmlformats.org/officeDocument/2006/relationships/hyperlink" Target="https://twitter.com/PTI_News/status/1246097072761081856" TargetMode="External"/><Relationship Id="rId4430" Type="http://schemas.openxmlformats.org/officeDocument/2006/relationships/hyperlink" Target="https://twitter.com/PTI_News/status/1246336675732533248" TargetMode="External"/><Relationship Id="rId3032" Type="http://schemas.openxmlformats.org/officeDocument/2006/relationships/hyperlink" Target="https://twitter.com/ANI/status/1245683220550537216" TargetMode="External"/><Relationship Id="rId160" Type="http://schemas.openxmlformats.org/officeDocument/2006/relationships/hyperlink" Target="https://www.thenewsminute.com/article/two-more-covid-19-cases-kerala-returnees-dubai-and-qatar-120074" TargetMode="External"/><Relationship Id="rId3989" Type="http://schemas.openxmlformats.org/officeDocument/2006/relationships/hyperlink" Target="https://twitter.com/ANI/status/1246044843048087553" TargetMode="External"/><Relationship Id="rId6048" Type="http://schemas.openxmlformats.org/officeDocument/2006/relationships/hyperlink" Target="https://twitter.com/PIBJaipur/status/1247377876757803010" TargetMode="External"/><Relationship Id="rId2798" Type="http://schemas.openxmlformats.org/officeDocument/2006/relationships/hyperlink" Target="https://twitter.com/CMODelhi/status/1245353004317933568" TargetMode="External"/><Relationship Id="rId3849" Type="http://schemas.openxmlformats.org/officeDocument/2006/relationships/hyperlink" Target="https://twitter.com/ANI/status/1246054906298941440" TargetMode="External"/><Relationship Id="rId5064" Type="http://schemas.openxmlformats.org/officeDocument/2006/relationships/hyperlink" Target="https://gujcovid19.gujarat.gov.in/uploads/05-pressbrief0504052020111759895.pdf" TargetMode="External"/><Relationship Id="rId5271" Type="http://schemas.openxmlformats.org/officeDocument/2006/relationships/hyperlink" Target="https://twitter.com/ANI/status/1246797969447219201" TargetMode="External"/><Relationship Id="rId6115" Type="http://schemas.openxmlformats.org/officeDocument/2006/relationships/hyperlink" Target="https://twitter.com/ANI/status/1247403660096598016" TargetMode="External"/><Relationship Id="rId977" Type="http://schemas.openxmlformats.org/officeDocument/2006/relationships/hyperlink" Target="https://www.livemint.com/news/india/kerala-reports-14-new-corona-cases-state-tally-at-105-11585058837568.html" TargetMode="External"/><Relationship Id="rId2658" Type="http://schemas.openxmlformats.org/officeDocument/2006/relationships/hyperlink" Target="https://twitter.com/NHM_TN/status/1245332364563185664" TargetMode="External"/><Relationship Id="rId2865" Type="http://schemas.openxmlformats.org/officeDocument/2006/relationships/hyperlink" Target="https://twitter.com/ArogyaAndhra/status/1245388385021128704" TargetMode="External"/><Relationship Id="rId3709" Type="http://schemas.openxmlformats.org/officeDocument/2006/relationships/hyperlink" Target="https://twitter.com/ANI/status/1246038578699751424" TargetMode="External"/><Relationship Id="rId3916" Type="http://schemas.openxmlformats.org/officeDocument/2006/relationships/hyperlink" Target="https://twitter.com/ANI/status/1246043856447176704" TargetMode="External"/><Relationship Id="rId4080" Type="http://schemas.openxmlformats.org/officeDocument/2006/relationships/hyperlink" Target="https://twitter.com/Eatala_Rajender/status/1246084405602316292" TargetMode="External"/><Relationship Id="rId837" Type="http://schemas.openxmlformats.org/officeDocument/2006/relationships/hyperlink" Target="https://twitter.com/ANI/status/1242069720276168705" TargetMode="External"/><Relationship Id="rId1467" Type="http://schemas.openxmlformats.org/officeDocument/2006/relationships/hyperlink" Target="https://twitter.com/ANI/status/1243951819769831426" TargetMode="External"/><Relationship Id="rId1674" Type="http://schemas.openxmlformats.org/officeDocument/2006/relationships/hyperlink" Target="https://www.facebook.com/CollectorKNR/posts/2847858138644355" TargetMode="External"/><Relationship Id="rId1881" Type="http://schemas.openxmlformats.org/officeDocument/2006/relationships/hyperlink" Target="https://twitter.com/ANI/status/1244596720098394117" TargetMode="External"/><Relationship Id="rId2518" Type="http://schemas.openxmlformats.org/officeDocument/2006/relationships/hyperlink" Target="https://twitter.com/ANI/status/1245252480969199617" TargetMode="External"/><Relationship Id="rId2725" Type="http://schemas.openxmlformats.org/officeDocument/2006/relationships/hyperlink" Target="https://twitter.com/PTI_News/status/1245330284574150656" TargetMode="External"/><Relationship Id="rId2932" Type="http://schemas.openxmlformats.org/officeDocument/2006/relationships/hyperlink" Target="https://twitter.com/Eatala_Rajender/status/1245425932929617921" TargetMode="External"/><Relationship Id="rId5131" Type="http://schemas.openxmlformats.org/officeDocument/2006/relationships/hyperlink" Target="https://twitter.com/ANI/status/1246738428370223104" TargetMode="External"/><Relationship Id="rId904" Type="http://schemas.openxmlformats.org/officeDocument/2006/relationships/hyperlink" Target="https://www.oneindia.com/india/coronavirus-india-s-death-toll-rises-to-11-as-tamil-nadu-records-first-fatality-3057978.html" TargetMode="External"/><Relationship Id="rId1327" Type="http://schemas.openxmlformats.org/officeDocument/2006/relationships/hyperlink" Target="https://www.facebook.com/permalink.php?story_fbid=158051175664719&amp;id=100507158085788" TargetMode="External"/><Relationship Id="rId1534" Type="http://schemas.openxmlformats.org/officeDocument/2006/relationships/hyperlink" Target="https://twitter.com/ANI/status/1243912891742310406" TargetMode="External"/><Relationship Id="rId1741" Type="http://schemas.openxmlformats.org/officeDocument/2006/relationships/hyperlink" Target="https://twitter.com/ANI/status/1244261747621421056" TargetMode="External"/><Relationship Id="rId4897" Type="http://schemas.openxmlformats.org/officeDocument/2006/relationships/hyperlink" Target="https://twitter.com/IPRTelangana/status/1246477230068228098/photo/1" TargetMode="External"/><Relationship Id="rId5948" Type="http://schemas.openxmlformats.org/officeDocument/2006/relationships/hyperlink" Target="http://www.nhmharyana.gov.in/WriteReadData/userfiles/file/CoronaVirus/Media%20Bulletin%2006042020Evening.pdf" TargetMode="External"/><Relationship Id="rId33" Type="http://schemas.openxmlformats.org/officeDocument/2006/relationships/hyperlink" Target="https://www.indiatoday.in/india/story/coronavirus-in-india-tracking-country-s-first-50-covid-19-cases-what-numbers-tell-1654468-2020-03-12" TargetMode="External"/><Relationship Id="rId1601" Type="http://schemas.openxmlformats.org/officeDocument/2006/relationships/hyperlink" Target="https://twitter.com/ANI/status/1243999284283846658?s=20" TargetMode="External"/><Relationship Id="rId3499" Type="http://schemas.openxmlformats.org/officeDocument/2006/relationships/hyperlink" Target="https://twitter.com/ANI/status/1245801329911648262" TargetMode="External"/><Relationship Id="rId4757" Type="http://schemas.openxmlformats.org/officeDocument/2006/relationships/hyperlink" Target="https://twitter.com/ANI/status/1246418320057708545" TargetMode="External"/><Relationship Id="rId3359" Type="http://schemas.openxmlformats.org/officeDocument/2006/relationships/hyperlink" Target="https://twitter.com/ANI/status/1245693514500804609" TargetMode="External"/><Relationship Id="rId3566" Type="http://schemas.openxmlformats.org/officeDocument/2006/relationships/hyperlink" Target="https://timesofindia.indiatimes.com/city/puducherry/covid-19-two-more-test-positive-in-puducherry/articleshow/74953118.cms" TargetMode="External"/><Relationship Id="rId4964" Type="http://schemas.openxmlformats.org/officeDocument/2006/relationships/hyperlink" Target="https://twitter.com/rajeshtope11/status/1246482154852253697" TargetMode="External"/><Relationship Id="rId5808" Type="http://schemas.openxmlformats.org/officeDocument/2006/relationships/hyperlink" Target="https://twitter.com/PTI_News/status/1247164710417383431" TargetMode="External"/><Relationship Id="rId487" Type="http://schemas.openxmlformats.org/officeDocument/2006/relationships/hyperlink" Target="https://twitter.com/TabeenahAnjum/status/1241225769767993344" TargetMode="External"/><Relationship Id="rId694" Type="http://schemas.openxmlformats.org/officeDocument/2006/relationships/hyperlink" Target="https://english.manoramaonline.com/news/kerala/2020/03/22/15-more-covid-19-cases-in-kerala-on-sunday.html" TargetMode="External"/><Relationship Id="rId2168" Type="http://schemas.openxmlformats.org/officeDocument/2006/relationships/hyperlink" Target="https://twitter.com/kansalrohit69/status/1244903033500127234" TargetMode="External"/><Relationship Id="rId2375" Type="http://schemas.openxmlformats.org/officeDocument/2006/relationships/hyperlink" Target="https://twitter.com/ANI/status/1245023379943391232" TargetMode="External"/><Relationship Id="rId3219" Type="http://schemas.openxmlformats.org/officeDocument/2006/relationships/hyperlink" Target="https://twitter.com/ANI/status/1245693626472116226" TargetMode="External"/><Relationship Id="rId3773" Type="http://schemas.openxmlformats.org/officeDocument/2006/relationships/hyperlink" Target="https://twitter.com/ANI/status/1246038578699751424" TargetMode="External"/><Relationship Id="rId3980" Type="http://schemas.openxmlformats.org/officeDocument/2006/relationships/hyperlink" Target="https://twitter.com/ANI/status/1246043856447176704" TargetMode="External"/><Relationship Id="rId4617" Type="http://schemas.openxmlformats.org/officeDocument/2006/relationships/hyperlink" Target="https://twitter.com/AamAadmiParty/status/1246408741357944833" TargetMode="External"/><Relationship Id="rId4824" Type="http://schemas.openxmlformats.org/officeDocument/2006/relationships/hyperlink" Target="http://www.nhmharyana.gov.in/WriteReadData/userfiles/file/CoronaVirus/Meida%20Bulletin%2004042020%20evening.pdf" TargetMode="External"/><Relationship Id="rId347" Type="http://schemas.openxmlformats.org/officeDocument/2006/relationships/hyperlink" Target="https://punjabupdate.com/media-bulletin-21-03-2020-covid-19-punjab-total-number-of-positive-cases-rise-to-13.html" TargetMode="External"/><Relationship Id="rId1184" Type="http://schemas.openxmlformats.org/officeDocument/2006/relationships/hyperlink" Target="https://www.facebook.com/CollectorKNR/posts/2841075499322619" TargetMode="External"/><Relationship Id="rId2028" Type="http://schemas.openxmlformats.org/officeDocument/2006/relationships/hyperlink" Target="https://twitter.com/ANI/status/1244702762270478336" TargetMode="External"/><Relationship Id="rId2582" Type="http://schemas.openxmlformats.org/officeDocument/2006/relationships/hyperlink" Target="https://twitter.com/TabeenahAnjum/status/1245389528925237248" TargetMode="External"/><Relationship Id="rId3426" Type="http://schemas.openxmlformats.org/officeDocument/2006/relationships/hyperlink" Target="https://twitter.com/ANI/status/1245727826017423362" TargetMode="External"/><Relationship Id="rId3633" Type="http://schemas.openxmlformats.org/officeDocument/2006/relationships/hyperlink" Target="https://twitter.com/ANINewsUP/status/1245971315019763718" TargetMode="External"/><Relationship Id="rId3840" Type="http://schemas.openxmlformats.org/officeDocument/2006/relationships/hyperlink" Target="https://twitter.com/ANI/status/1246043856447176704" TargetMode="External"/><Relationship Id="rId554" Type="http://schemas.openxmlformats.org/officeDocument/2006/relationships/hyperlink" Target="https://punjabupdate.com/media-bulletin-21-03-2020-covid-19-punjab-total-number-of-positive-cases-rise-to-13.html" TargetMode="External"/><Relationship Id="rId761" Type="http://schemas.openxmlformats.org/officeDocument/2006/relationships/hyperlink" Target="https://twitter.com/ANI/status/1241953201072394240?s=20" TargetMode="External"/><Relationship Id="rId1391" Type="http://schemas.openxmlformats.org/officeDocument/2006/relationships/hyperlink" Target="https://twitter.com/ANI/status/1243523448896290817?s=20" TargetMode="External"/><Relationship Id="rId2235" Type="http://schemas.openxmlformats.org/officeDocument/2006/relationships/hyperlink" Target="https://arogya.maharashtra.gov.in/pdf/epressnote31.pdf" TargetMode="External"/><Relationship Id="rId2442" Type="http://schemas.openxmlformats.org/officeDocument/2006/relationships/hyperlink" Target="https://twitter.com/ANI/status/1245242763903471617" TargetMode="External"/><Relationship Id="rId3700" Type="http://schemas.openxmlformats.org/officeDocument/2006/relationships/hyperlink" Target="https://twitter.com/ANI/status/1246038578699751424" TargetMode="External"/><Relationship Id="rId5598" Type="http://schemas.openxmlformats.org/officeDocument/2006/relationships/hyperlink" Target="https://twitter.com/ANI/status/1247133356879314945" TargetMode="External"/><Relationship Id="rId207" Type="http://schemas.openxmlformats.org/officeDocument/2006/relationships/hyperlink" Target="https://www.hindustantimes.com/india-news/5-new-cases-of-coronavirus-in-pune-number-rises-to-15-in-city/story-WBtoXb54M0ijEidNK4FXfO.html" TargetMode="External"/><Relationship Id="rId414" Type="http://schemas.openxmlformats.org/officeDocument/2006/relationships/hyperlink" Target="https://twitter.com/GujHFWDept/status/1240966707423744000" TargetMode="External"/><Relationship Id="rId621" Type="http://schemas.openxmlformats.org/officeDocument/2006/relationships/hyperlink" Target="https://twitter.com/mybmc/status/1241688723491713030?s=20" TargetMode="External"/><Relationship Id="rId1044" Type="http://schemas.openxmlformats.org/officeDocument/2006/relationships/hyperlink" Target="https://twitter.com/ANI/status/1242777280985747456" TargetMode="External"/><Relationship Id="rId1251" Type="http://schemas.openxmlformats.org/officeDocument/2006/relationships/hyperlink" Target="https://twitter.com/NHM_TN/status/1243427398458081280" TargetMode="External"/><Relationship Id="rId2302" Type="http://schemas.openxmlformats.org/officeDocument/2006/relationships/hyperlink" Target="https://twitter.com/Vijayabaskarofl/status/1244998252803452928" TargetMode="External"/><Relationship Id="rId5458" Type="http://schemas.openxmlformats.org/officeDocument/2006/relationships/hyperlink" Target="https://www.mohfw.gov.in/" TargetMode="External"/><Relationship Id="rId5665" Type="http://schemas.openxmlformats.org/officeDocument/2006/relationships/hyperlink" Target="https://twitter.com/PIBTvpm/status/1247145881775689728" TargetMode="External"/><Relationship Id="rId5872" Type="http://schemas.openxmlformats.org/officeDocument/2006/relationships/hyperlink" Target="https://twitter.com/PTI_News/status/1247164710417383431" TargetMode="External"/><Relationship Id="rId1111" Type="http://schemas.openxmlformats.org/officeDocument/2006/relationships/hyperlink" Target="https://twitter.com/ArogyaAndhra/status/1242856239492730881?s=20" TargetMode="External"/><Relationship Id="rId4267" Type="http://schemas.openxmlformats.org/officeDocument/2006/relationships/hyperlink" Target="https://twitter.com/JansamparkMP/status/1246116249026715649" TargetMode="External"/><Relationship Id="rId4474" Type="http://schemas.openxmlformats.org/officeDocument/2006/relationships/hyperlink" Target="http://www.nhmharyana.gov.in/WriteReadData/userfiles/file/CoronaVirus/Meida%20Bulletin%2004042020%20evening.pdf" TargetMode="External"/><Relationship Id="rId4681" Type="http://schemas.openxmlformats.org/officeDocument/2006/relationships/hyperlink" Target="https://twitter.com/ANINewsUP/status/1246412525890973697" TargetMode="External"/><Relationship Id="rId5318" Type="http://schemas.openxmlformats.org/officeDocument/2006/relationships/hyperlink" Target="https://twitter.com/ANI/status/1246789359791112195" TargetMode="External"/><Relationship Id="rId5525" Type="http://schemas.openxmlformats.org/officeDocument/2006/relationships/hyperlink" Target="https://twitter.com/ANI/status/1247034856329990145" TargetMode="External"/><Relationship Id="rId5732" Type="http://schemas.openxmlformats.org/officeDocument/2006/relationships/hyperlink" Target="https://twitter.com/PTI_News/status/1247150029455802369" TargetMode="External"/><Relationship Id="rId3076" Type="http://schemas.openxmlformats.org/officeDocument/2006/relationships/hyperlink" Target="https://twitter.com/ANI/status/1245683220550537216" TargetMode="External"/><Relationship Id="rId3283" Type="http://schemas.openxmlformats.org/officeDocument/2006/relationships/hyperlink" Target="https://twitter.com/ANI/status/1245693514500804609" TargetMode="External"/><Relationship Id="rId3490" Type="http://schemas.openxmlformats.org/officeDocument/2006/relationships/hyperlink" Target="https://twitter.com/ANI/status/1245727826017423362" TargetMode="External"/><Relationship Id="rId4127" Type="http://schemas.openxmlformats.org/officeDocument/2006/relationships/hyperlink" Target="https://twitter.com/PTI_News/status/1246097072761081856" TargetMode="External"/><Relationship Id="rId4334" Type="http://schemas.openxmlformats.org/officeDocument/2006/relationships/hyperlink" Target="https://twitter.com/PIBJaipur/status/1246275225559261184" TargetMode="External"/><Relationship Id="rId4541" Type="http://schemas.openxmlformats.org/officeDocument/2006/relationships/hyperlink" Target="https://twitter.com/AamAadmiParty/status/1246408741357944833" TargetMode="External"/><Relationship Id="rId1928" Type="http://schemas.openxmlformats.org/officeDocument/2006/relationships/hyperlink" Target="https://www.facebook.com/permalink.php?story_fbid=158928622243641&amp;id=100507158085788" TargetMode="External"/><Relationship Id="rId2092" Type="http://schemas.openxmlformats.org/officeDocument/2006/relationships/hyperlink" Target="https://khabar.ndtv.com/news/uttar-pradesh/coronavirus-in-up-six-coviud-19-positive-in-a-bareilly-family-2203350/amp/1?akamai-rum=off" TargetMode="External"/><Relationship Id="rId3143" Type="http://schemas.openxmlformats.org/officeDocument/2006/relationships/hyperlink" Target="http://dhs.kerala.gov.in/wp-content/uploads/2020/04/Daily-Bulletin-HFWD-English-April-2nd.pdf" TargetMode="External"/><Relationship Id="rId3350" Type="http://schemas.openxmlformats.org/officeDocument/2006/relationships/hyperlink" Target="https://twitter.com/ANI/status/1245694253197488128" TargetMode="External"/><Relationship Id="rId271" Type="http://schemas.openxmlformats.org/officeDocument/2006/relationships/hyperlink" Target="https://twitter.com/ANI/status/1239894891678724097" TargetMode="External"/><Relationship Id="rId3003" Type="http://schemas.openxmlformats.org/officeDocument/2006/relationships/hyperlink" Target="https://twitter.com/ANI/status/1245651181961011204" TargetMode="External"/><Relationship Id="rId4401" Type="http://schemas.openxmlformats.org/officeDocument/2006/relationships/hyperlink" Target="https://twitter.com/ANI/status/1246323461674369024" TargetMode="External"/><Relationship Id="rId6159" Type="http://schemas.openxmlformats.org/officeDocument/2006/relationships/hyperlink" Target="http://www.nhmharyana.gov.in/WriteReadData/userfiles/file/CoronaVirus/bulletin_07.04.2020_Morning.pdf" TargetMode="External"/><Relationship Id="rId131" Type="http://schemas.openxmlformats.org/officeDocument/2006/relationships/hyperlink" Target="https://www.theweek.in/news/india/2020/03/10/coronavirus-five-positive-cases-reported-in-pune.html" TargetMode="External"/><Relationship Id="rId3210" Type="http://schemas.openxmlformats.org/officeDocument/2006/relationships/hyperlink" Target="https://twitter.com/ANI/status/1245693626472116226" TargetMode="External"/><Relationship Id="rId2769" Type="http://schemas.openxmlformats.org/officeDocument/2006/relationships/hyperlink" Target="https://twitter.com/ANI/status/1245331856553320448" TargetMode="External"/><Relationship Id="rId2976" Type="http://schemas.openxmlformats.org/officeDocument/2006/relationships/hyperlink" Target="https://twitter.com/ANI/status/1245581420484907008" TargetMode="External"/><Relationship Id="rId5175" Type="http://schemas.openxmlformats.org/officeDocument/2006/relationships/hyperlink" Target="https://twitter.com/ANI/status/1246763972671483906" TargetMode="External"/><Relationship Id="rId5382" Type="http://schemas.openxmlformats.org/officeDocument/2006/relationships/hyperlink" Target="https://twitter.com/JansamparkMP/status/1246841187073273857" TargetMode="External"/><Relationship Id="rId6019" Type="http://schemas.openxmlformats.org/officeDocument/2006/relationships/hyperlink" Target="https://twitter.com/CMODelhi/status/1247199167157432322" TargetMode="External"/><Relationship Id="rId948" Type="http://schemas.openxmlformats.org/officeDocument/2006/relationships/hyperlink" Target="https://www.hindustantimes.com/cities/six-people-including-three-of-family-in-phillaur-test-positive-for-coronavirus-in-punjab-taking-state-s-count-to-29/story-WgQK84nSF0cnUeHIPLVxAN.html" TargetMode="External"/><Relationship Id="rId1578" Type="http://schemas.openxmlformats.org/officeDocument/2006/relationships/hyperlink" Target="https://twitter.com/TelanganaHealth/status/1243944898329317377" TargetMode="External"/><Relationship Id="rId1785" Type="http://schemas.openxmlformats.org/officeDocument/2006/relationships/hyperlink" Target="https://twitter.com/ArogyaAndhra/status/1244300390310477824" TargetMode="External"/><Relationship Id="rId1992" Type="http://schemas.openxmlformats.org/officeDocument/2006/relationships/hyperlink" Target="https://twitter.com/ANI/status/1244640751679467530" TargetMode="External"/><Relationship Id="rId2629" Type="http://schemas.openxmlformats.org/officeDocument/2006/relationships/hyperlink" Target="https://twitter.com/NHM_TN/status/1245332364563185664" TargetMode="External"/><Relationship Id="rId2836" Type="http://schemas.openxmlformats.org/officeDocument/2006/relationships/hyperlink" Target="https://twitter.com/ANI/status/1245346024417366016" TargetMode="External"/><Relationship Id="rId4191" Type="http://schemas.openxmlformats.org/officeDocument/2006/relationships/hyperlink" Target="https://twitter.com/PTI_News/status/1246097072761081856" TargetMode="External"/><Relationship Id="rId5035" Type="http://schemas.openxmlformats.org/officeDocument/2006/relationships/hyperlink" Target="https://twitter.com/ArogyaAndhra/status/1246674213324255232" TargetMode="External"/><Relationship Id="rId5242" Type="http://schemas.openxmlformats.org/officeDocument/2006/relationships/hyperlink" Target="https://twitter.com/ANI/status/1246793618855096320" TargetMode="External"/><Relationship Id="rId77" Type="http://schemas.openxmlformats.org/officeDocument/2006/relationships/hyperlink" Target="https://www.google.com/url?sa=t&amp;rct=j&amp;q=&amp;esrc=s&amp;source=web&amp;cd=1&amp;cad=rja&amp;uact=8&amp;ved=2ahUKEwiq4ZOK7aHoAhWWH7cAHXyvBxgQFjAAegQIBhAB&amp;url=https%3A%2F%2Fm.economictimes.com%2Fnews%2Fpolitics-and-nation%2Ffive-more-people-from-kerala-test-positive-for-coronavirus%2Farticleshow%2F74534888.cms&amp;usg=AOvVaw0zADrc8fBj8SsZDqkG3Cwb" TargetMode="External"/><Relationship Id="rId808" Type="http://schemas.openxmlformats.org/officeDocument/2006/relationships/hyperlink" Target="https://www.facebook.com/permalink.php?story_fbid=156890639114106&amp;id=100507158085788" TargetMode="External"/><Relationship Id="rId1438" Type="http://schemas.openxmlformats.org/officeDocument/2006/relationships/hyperlink" Target="https://twitter.com/TOIAhmedabad/status/1243576884685922308?s=20" TargetMode="External"/><Relationship Id="rId1645" Type="http://schemas.openxmlformats.org/officeDocument/2006/relationships/hyperlink" Target="https://twitter.com/ANINewsUP/status/1244190714776322048?s=20" TargetMode="External"/><Relationship Id="rId4051" Type="http://schemas.openxmlformats.org/officeDocument/2006/relationships/hyperlink" Target="https://twitter.com/Eatala_Rajender/status/1246084405602316292" TargetMode="External"/><Relationship Id="rId5102" Type="http://schemas.openxmlformats.org/officeDocument/2006/relationships/hyperlink" Target="https://twitter.com/ANI/status/1246738428370223104" TargetMode="External"/><Relationship Id="rId1852" Type="http://schemas.openxmlformats.org/officeDocument/2006/relationships/hyperlink" Target="https://twitter.com/THChennai/status/1244518226467467265" TargetMode="External"/><Relationship Id="rId2903" Type="http://schemas.openxmlformats.org/officeDocument/2006/relationships/hyperlink" Target="https://twitter.com/PTI_News/status/1245562248388464641?s=20" TargetMode="External"/><Relationship Id="rId1505" Type="http://schemas.openxmlformats.org/officeDocument/2006/relationships/hyperlink" Target="https://twitter.com/ANI/status/1243896303781740550" TargetMode="External"/><Relationship Id="rId1712" Type="http://schemas.openxmlformats.org/officeDocument/2006/relationships/hyperlink" Target="https://www.thenewsminute.com/article/10-month-old-baby-who-tested-positive-covid-19-tamil-nadu-recovers-122009" TargetMode="External"/><Relationship Id="rId4868" Type="http://schemas.openxmlformats.org/officeDocument/2006/relationships/hyperlink" Target="https://twitter.com/JansamparkMP/status/1246469032619823107/photo/2" TargetMode="External"/><Relationship Id="rId5919" Type="http://schemas.openxmlformats.org/officeDocument/2006/relationships/hyperlink" Target="https://arogya.maharashtra.gov.in/pdf/covidmpressnote06.pdf" TargetMode="External"/><Relationship Id="rId6083" Type="http://schemas.openxmlformats.org/officeDocument/2006/relationships/hyperlink" Target="https://gujcovid19.gujarat.gov.in/" TargetMode="External"/><Relationship Id="rId3677" Type="http://schemas.openxmlformats.org/officeDocument/2006/relationships/hyperlink" Target="http://www.nhmharyana.gov.in/WriteReadData/userfiles/file/CoronaVirus/Media%20Bulletin%20Morning%2003042020.pdf" TargetMode="External"/><Relationship Id="rId3884" Type="http://schemas.openxmlformats.org/officeDocument/2006/relationships/hyperlink" Target="https://twitter.com/ANI/status/1246043856447176704" TargetMode="External"/><Relationship Id="rId4728" Type="http://schemas.openxmlformats.org/officeDocument/2006/relationships/hyperlink" Target="https://twitter.com/ANI/status/1246412467447554049" TargetMode="External"/><Relationship Id="rId4935" Type="http://schemas.openxmlformats.org/officeDocument/2006/relationships/hyperlink" Target="https://twitter.com/rajeshtope11/status/1246482154852253697" TargetMode="External"/><Relationship Id="rId598" Type="http://schemas.openxmlformats.org/officeDocument/2006/relationships/hyperlink" Target="https://twitter.com/PTI_News/status/1241377636317708288" TargetMode="External"/><Relationship Id="rId2279" Type="http://schemas.openxmlformats.org/officeDocument/2006/relationships/hyperlink" Target="https://twitter.com/Vijayabaskarofl/status/1244998252803452928" TargetMode="External"/><Relationship Id="rId2486" Type="http://schemas.openxmlformats.org/officeDocument/2006/relationships/hyperlink" Target="https://twitter.com/ANI/status/1245252480969199617" TargetMode="External"/><Relationship Id="rId2693" Type="http://schemas.openxmlformats.org/officeDocument/2006/relationships/hyperlink" Target="https://twitter.com/NHM_TN/status/1245332364563185664" TargetMode="External"/><Relationship Id="rId3537" Type="http://schemas.openxmlformats.org/officeDocument/2006/relationships/hyperlink" Target="https://twitter.com/ArogyaAndhra/status/1245756334718349312" TargetMode="External"/><Relationship Id="rId3744" Type="http://schemas.openxmlformats.org/officeDocument/2006/relationships/hyperlink" Target="https://twitter.com/ANI/status/1246038578699751424" TargetMode="External"/><Relationship Id="rId3951" Type="http://schemas.openxmlformats.org/officeDocument/2006/relationships/hyperlink" Target="https://twitter.com/ANI/status/1246054906298941440" TargetMode="External"/><Relationship Id="rId6150" Type="http://schemas.openxmlformats.org/officeDocument/2006/relationships/hyperlink" Target="http://www.nhmharyana.gov.in/WriteReadData/userfiles/file/CoronaVirus/bulletin_07.04.2020_Morning.pdf" TargetMode="External"/><Relationship Id="rId458" Type="http://schemas.openxmlformats.org/officeDocument/2006/relationships/hyperlink" Target="https://twitter.com/ANI/status/1241007472594149376" TargetMode="External"/><Relationship Id="rId665" Type="http://schemas.openxmlformats.org/officeDocument/2006/relationships/hyperlink" Target="https://dbpost.com/madhya-pradesh-first-coronavirus-case-confirmed-in-bhopal-girl-returned-from-london-3-days-ago-found-positive/" TargetMode="External"/><Relationship Id="rId872" Type="http://schemas.openxmlformats.org/officeDocument/2006/relationships/hyperlink" Target="https://twitter.com/rajeshtope11/status/1242138355338563589" TargetMode="External"/><Relationship Id="rId1088" Type="http://schemas.openxmlformats.org/officeDocument/2006/relationships/hyperlink" Target="https://twitter.com/PTI_News/status/1242807440455774208" TargetMode="External"/><Relationship Id="rId1295" Type="http://schemas.openxmlformats.org/officeDocument/2006/relationships/hyperlink" Target="https://twitter.com/PTI_News/status/1243503417445609472" TargetMode="External"/><Relationship Id="rId2139" Type="http://schemas.openxmlformats.org/officeDocument/2006/relationships/hyperlink" Target="http://hmfw.ap.gov.in/Daily_bullettin/31-03-2020/31-03-2020_10AM_English.pdf" TargetMode="External"/><Relationship Id="rId2346" Type="http://schemas.openxmlformats.org/officeDocument/2006/relationships/hyperlink" Target="https://twitter.com/ANI/status/1245008604496711681" TargetMode="External"/><Relationship Id="rId2553" Type="http://schemas.openxmlformats.org/officeDocument/2006/relationships/hyperlink" Target="https://twitter.com/sriramulubjp/status/1245265375626842113" TargetMode="External"/><Relationship Id="rId2760" Type="http://schemas.openxmlformats.org/officeDocument/2006/relationships/hyperlink" Target="https://www.facebook.com/CollectorKNR/posts/2853969661366536" TargetMode="External"/><Relationship Id="rId3604" Type="http://schemas.openxmlformats.org/officeDocument/2006/relationships/hyperlink" Target="https://twitter.com/TOIAhmedabad/status/1245943395534532609?s=20" TargetMode="External"/><Relationship Id="rId3811" Type="http://schemas.openxmlformats.org/officeDocument/2006/relationships/hyperlink" Target="https://twitter.com/ANI/status/1246054906298941440" TargetMode="External"/><Relationship Id="rId6010" Type="http://schemas.openxmlformats.org/officeDocument/2006/relationships/hyperlink" Target="https://twitter.com/JansamparkMP/status/1247180461907955712" TargetMode="External"/><Relationship Id="rId318" Type="http://schemas.openxmlformats.org/officeDocument/2006/relationships/hyperlink" Target="https://twitter.com/PTI_News/status/1240316938217082880" TargetMode="External"/><Relationship Id="rId525" Type="http://schemas.openxmlformats.org/officeDocument/2006/relationships/hyperlink" Target="https://twitter.com/ANINewsUP/status/1241234299862409216" TargetMode="External"/><Relationship Id="rId732" Type="http://schemas.openxmlformats.org/officeDocument/2006/relationships/hyperlink" Target="https://twitter.com/PTI_News/status/1241931502671130624?s=20" TargetMode="External"/><Relationship Id="rId1155" Type="http://schemas.openxmlformats.org/officeDocument/2006/relationships/hyperlink" Target="https://twitter.com/ANI/status/1243098661346631681" TargetMode="External"/><Relationship Id="rId1362" Type="http://schemas.openxmlformats.org/officeDocument/2006/relationships/hyperlink" Target="https://twitter.com/PTI_News/status/1243519189412765696" TargetMode="External"/><Relationship Id="rId2206" Type="http://schemas.openxmlformats.org/officeDocument/2006/relationships/hyperlink" Target="https://twitter.com/ANI/status/1244970503082774528" TargetMode="External"/><Relationship Id="rId2413" Type="http://schemas.openxmlformats.org/officeDocument/2006/relationships/hyperlink" Target="https://twitter.com/PTI_News/status/1245196392294780928" TargetMode="External"/><Relationship Id="rId2620" Type="http://schemas.openxmlformats.org/officeDocument/2006/relationships/hyperlink" Target="https://twitter.com/NHM_TN/status/1245332364563185664" TargetMode="External"/><Relationship Id="rId5569" Type="http://schemas.openxmlformats.org/officeDocument/2006/relationships/hyperlink" Target="https://twitter.com/DHFWKA/status/1247083936267882499" TargetMode="External"/><Relationship Id="rId5776" Type="http://schemas.openxmlformats.org/officeDocument/2006/relationships/hyperlink" Target="https://twitter.com/PTI_News/status/1247164710417383431" TargetMode="External"/><Relationship Id="rId1015" Type="http://schemas.openxmlformats.org/officeDocument/2006/relationships/hyperlink" Target="https://twitter.com/the_hindu/status/1242671220543254529" TargetMode="External"/><Relationship Id="rId1222" Type="http://schemas.openxmlformats.org/officeDocument/2006/relationships/hyperlink" Target="https://twitter.com/PIBJaipur/status/1243215021582077953" TargetMode="External"/><Relationship Id="rId4378" Type="http://schemas.openxmlformats.org/officeDocument/2006/relationships/hyperlink" Target="https://twitter.com/PTI_News/status/1246336675732533248" TargetMode="External"/><Relationship Id="rId4585" Type="http://schemas.openxmlformats.org/officeDocument/2006/relationships/hyperlink" Target="https://twitter.com/AamAadmiParty/status/1246408741357944833" TargetMode="External"/><Relationship Id="rId5429" Type="http://schemas.openxmlformats.org/officeDocument/2006/relationships/hyperlink" Target="https://twitter.com/IPRTelangana/status/1246847163855851520" TargetMode="External"/><Relationship Id="rId5983" Type="http://schemas.openxmlformats.org/officeDocument/2006/relationships/hyperlink" Target="https://twitter.com/JansamparkMP/status/1247180461907955712" TargetMode="External"/><Relationship Id="rId3187" Type="http://schemas.openxmlformats.org/officeDocument/2006/relationships/hyperlink" Target="https://twitter.com/ANI/status/1245693626472116226" TargetMode="External"/><Relationship Id="rId3394" Type="http://schemas.openxmlformats.org/officeDocument/2006/relationships/hyperlink" Target="https://twitter.com/ians_india/status/1245687791591149568" TargetMode="External"/><Relationship Id="rId4238" Type="http://schemas.openxmlformats.org/officeDocument/2006/relationships/hyperlink" Target="https://experience.arcgis.com/experience/8167a61f882a4af4b9098e947dfd589f/" TargetMode="External"/><Relationship Id="rId4792" Type="http://schemas.openxmlformats.org/officeDocument/2006/relationships/hyperlink" Target="https://twitter.com/ANI/status/1246418320057708545" TargetMode="External"/><Relationship Id="rId5636" Type="http://schemas.openxmlformats.org/officeDocument/2006/relationships/hyperlink" Target="https://twitter.com/ANI/status/1247144702526337026" TargetMode="External"/><Relationship Id="rId5843" Type="http://schemas.openxmlformats.org/officeDocument/2006/relationships/hyperlink" Target="https://arogya.maharashtra.gov.in/pdf/covidmpressnote06.pdf" TargetMode="External"/><Relationship Id="rId3047" Type="http://schemas.openxmlformats.org/officeDocument/2006/relationships/hyperlink" Target="https://twitter.com/ANI/status/1245683220550537216" TargetMode="External"/><Relationship Id="rId4445" Type="http://schemas.openxmlformats.org/officeDocument/2006/relationships/hyperlink" Target="https://twitter.com/ANI/status/1246323461674369024" TargetMode="External"/><Relationship Id="rId4652" Type="http://schemas.openxmlformats.org/officeDocument/2006/relationships/hyperlink" Target="https://twitter.com/diprjk/status/1246412229072670721" TargetMode="External"/><Relationship Id="rId5703" Type="http://schemas.openxmlformats.org/officeDocument/2006/relationships/hyperlink" Target="https://twitter.com/ArogyaAndhra/status/1247148780903747585" TargetMode="External"/><Relationship Id="rId5910" Type="http://schemas.openxmlformats.org/officeDocument/2006/relationships/hyperlink" Target="https://twitter.com/PTI_News/status/1247164710417383431" TargetMode="External"/><Relationship Id="rId175" Type="http://schemas.openxmlformats.org/officeDocument/2006/relationships/hyperlink" Target="https://twitter.com/ANI/status/1238482416936701953" TargetMode="External"/><Relationship Id="rId3254" Type="http://schemas.openxmlformats.org/officeDocument/2006/relationships/hyperlink" Target="https://twitter.com/ANI/status/1245694253197488128" TargetMode="External"/><Relationship Id="rId3461" Type="http://schemas.openxmlformats.org/officeDocument/2006/relationships/hyperlink" Target="https://twitter.com/ANI/status/1245727826017423362" TargetMode="External"/><Relationship Id="rId4305" Type="http://schemas.openxmlformats.org/officeDocument/2006/relationships/hyperlink" Target="https://twitter.com/HFWOdisha/status/1246131083839561728" TargetMode="External"/><Relationship Id="rId4512" Type="http://schemas.openxmlformats.org/officeDocument/2006/relationships/hyperlink" Target="https://twitter.com/sriramulubjp/status/1246407041972760577" TargetMode="External"/><Relationship Id="rId382" Type="http://schemas.openxmlformats.org/officeDocument/2006/relationships/hyperlink" Target="https://www.youtube.com/watch?v=Jzp4NSin3S4" TargetMode="External"/><Relationship Id="rId2063" Type="http://schemas.openxmlformats.org/officeDocument/2006/relationships/hyperlink" Target="https://economictimes.indiatimes.com/news/politics-and-nation/covid-outbreak-47-new-coronavirus-cases-detected-in-mumbai/videoshow/74899399.cms" TargetMode="External"/><Relationship Id="rId2270" Type="http://schemas.openxmlformats.org/officeDocument/2006/relationships/hyperlink" Target="https://twitter.com/ANI/status/1245213191228944387" TargetMode="External"/><Relationship Id="rId3114" Type="http://schemas.openxmlformats.org/officeDocument/2006/relationships/hyperlink" Target="https://twitter.com/ArogyaAndhra/status/1245672975895916544" TargetMode="External"/><Relationship Id="rId3321" Type="http://schemas.openxmlformats.org/officeDocument/2006/relationships/hyperlink" Target="https://twitter.com/ANI/status/1245693514500804609" TargetMode="External"/><Relationship Id="rId242" Type="http://schemas.openxmlformats.org/officeDocument/2006/relationships/hyperlink" Target="https://twitter.com/ANI/status/1239454591894163458?s=20" TargetMode="External"/><Relationship Id="rId2130" Type="http://schemas.openxmlformats.org/officeDocument/2006/relationships/hyperlink" Target="https://twitter.com/ANI/status/1244868415711408128?s=20" TargetMode="External"/><Relationship Id="rId5079" Type="http://schemas.openxmlformats.org/officeDocument/2006/relationships/hyperlink" Target="https://twitter.com/ANI/status/1246650089239707649" TargetMode="External"/><Relationship Id="rId5286" Type="http://schemas.openxmlformats.org/officeDocument/2006/relationships/hyperlink" Target="https://twitter.com/ANI/status/1246797969447219201" TargetMode="External"/><Relationship Id="rId5493" Type="http://schemas.openxmlformats.org/officeDocument/2006/relationships/hyperlink" Target="https://twitter.com/ANI/status/1247010484211060739" TargetMode="External"/><Relationship Id="rId102" Type="http://schemas.openxmlformats.org/officeDocument/2006/relationships/hyperlink" Target="https://english.manoramaonline.com/news/kerala/2020/03/10/coronavirus-holiday-for-upto-class-7-kerala.html" TargetMode="External"/><Relationship Id="rId1689" Type="http://schemas.openxmlformats.org/officeDocument/2006/relationships/hyperlink" Target="https://www.facebook.com/CollectorKNR/posts/2847858138644355" TargetMode="External"/><Relationship Id="rId4095" Type="http://schemas.openxmlformats.org/officeDocument/2006/relationships/hyperlink" Target="https://twitter.com/Eatala_Rajender/status/1246084405602316292" TargetMode="External"/><Relationship Id="rId5146" Type="http://schemas.openxmlformats.org/officeDocument/2006/relationships/hyperlink" Target="https://twitter.com/ANI/status/1246732221647552512?s=09" TargetMode="External"/><Relationship Id="rId5353" Type="http://schemas.openxmlformats.org/officeDocument/2006/relationships/hyperlink" Target="https://twitter.com/ArogyaAndhra/status/1246796581744963586" TargetMode="External"/><Relationship Id="rId5560" Type="http://schemas.openxmlformats.org/officeDocument/2006/relationships/hyperlink" Target="https://twitter.com/ArogyaAndhra/status/1247036220556709896" TargetMode="External"/><Relationship Id="rId1896" Type="http://schemas.openxmlformats.org/officeDocument/2006/relationships/hyperlink" Target="https://twitter.com/ANINewsUP/status/1244594551404126210" TargetMode="External"/><Relationship Id="rId2947" Type="http://schemas.openxmlformats.org/officeDocument/2006/relationships/hyperlink" Target="https://twitter.com/ANI/status/1245556206514532352" TargetMode="External"/><Relationship Id="rId4162" Type="http://schemas.openxmlformats.org/officeDocument/2006/relationships/hyperlink" Target="https://experience.arcgis.com/experience/8167a61f882a4af4b9098e947dfd589f/" TargetMode="External"/><Relationship Id="rId5006" Type="http://schemas.openxmlformats.org/officeDocument/2006/relationships/hyperlink" Target="https://twitter.com/rajeshtope11/status/1246482154852253697" TargetMode="External"/><Relationship Id="rId5213" Type="http://schemas.openxmlformats.org/officeDocument/2006/relationships/hyperlink" Target="https://twitter.com/ANI/status/1246793618855096320" TargetMode="External"/><Relationship Id="rId919" Type="http://schemas.openxmlformats.org/officeDocument/2006/relationships/hyperlink" Target="https://www.manoramanews.com/news/breaking-news/2020/03/24/two-more-covid-cases-in-kerala.html" TargetMode="External"/><Relationship Id="rId1549" Type="http://schemas.openxmlformats.org/officeDocument/2006/relationships/hyperlink" Target="https://twitter.com/kansalrohit69/status/1243919450945884162" TargetMode="External"/><Relationship Id="rId1756" Type="http://schemas.openxmlformats.org/officeDocument/2006/relationships/hyperlink" Target="https://twitter.com/PTI_News/status/1244275406821191680" TargetMode="External"/><Relationship Id="rId1963" Type="http://schemas.openxmlformats.org/officeDocument/2006/relationships/hyperlink" Target="https://twitter.com/rajeshtope11/status/1244628940175495169" TargetMode="External"/><Relationship Id="rId2807" Type="http://schemas.openxmlformats.org/officeDocument/2006/relationships/hyperlink" Target="https://twitter.com/CMODelhi/status/1245353004317933568" TargetMode="External"/><Relationship Id="rId4022" Type="http://schemas.openxmlformats.org/officeDocument/2006/relationships/hyperlink" Target="https://twitter.com/JansamparkMP/status/1246116249026715649" TargetMode="External"/><Relationship Id="rId5420" Type="http://schemas.openxmlformats.org/officeDocument/2006/relationships/hyperlink" Target="https://twitter.com/HFWOdisha/status/1246826498851352576" TargetMode="External"/><Relationship Id="rId48" Type="http://schemas.openxmlformats.org/officeDocument/2006/relationships/hyperlink" Target="https://www.indiatoday.in/india/story/coronavirus-in-india-tracking-country-s-first-50-covid-19-cases-what-numbers-tell-1654468-2020-03-12" TargetMode="External"/><Relationship Id="rId1409" Type="http://schemas.openxmlformats.org/officeDocument/2006/relationships/hyperlink" Target="https://www.wbhealth.gov.in/uploaded_files/corona/Bulletin_West_Bengal_27.03_.2020(1)_.pdf" TargetMode="External"/><Relationship Id="rId1616" Type="http://schemas.openxmlformats.org/officeDocument/2006/relationships/hyperlink" Target="https://twitter.com/TOIMumbai/status/1244122210890960896?s=20" TargetMode="External"/><Relationship Id="rId1823" Type="http://schemas.openxmlformats.org/officeDocument/2006/relationships/hyperlink" Target="https://twitter.com/ArogyaAndhra/status/1244703849870327808?s=20" TargetMode="External"/><Relationship Id="rId4979" Type="http://schemas.openxmlformats.org/officeDocument/2006/relationships/hyperlink" Target="https://twitter.com/rajeshtope11/status/1246482154852253697" TargetMode="External"/><Relationship Id="rId3788" Type="http://schemas.openxmlformats.org/officeDocument/2006/relationships/hyperlink" Target="https://twitter.com/ANI/status/1246043856447176704" TargetMode="External"/><Relationship Id="rId3995" Type="http://schemas.openxmlformats.org/officeDocument/2006/relationships/hyperlink" Target="https://twitter.com/ANI/status/1246035820521361408" TargetMode="External"/><Relationship Id="rId4839" Type="http://schemas.openxmlformats.org/officeDocument/2006/relationships/hyperlink" Target="https://twitter.com/TOIAhmedabad/status/1246441778263158785" TargetMode="External"/><Relationship Id="rId2597" Type="http://schemas.openxmlformats.org/officeDocument/2006/relationships/hyperlink" Target="https://covid19.telangana.gov.in/wp-content/uploads/2020/04/Telangana-Health-Department-Press-Note-31-March.pdf" TargetMode="External"/><Relationship Id="rId3648" Type="http://schemas.openxmlformats.org/officeDocument/2006/relationships/hyperlink" Target="https://twitter.com/ANINewsUP/status/1245971315019763718" TargetMode="External"/><Relationship Id="rId3855" Type="http://schemas.openxmlformats.org/officeDocument/2006/relationships/hyperlink" Target="https://twitter.com/ANI/status/1246054906298941440" TargetMode="External"/><Relationship Id="rId6054" Type="http://schemas.openxmlformats.org/officeDocument/2006/relationships/hyperlink" Target="https://twitter.com/PIBJaipur/status/1247377876757803010" TargetMode="External"/><Relationship Id="rId569" Type="http://schemas.openxmlformats.org/officeDocument/2006/relationships/hyperlink" Target="https://twitter.com/ANI/status/1241349576361037824" TargetMode="External"/><Relationship Id="rId776" Type="http://schemas.openxmlformats.org/officeDocument/2006/relationships/hyperlink" Target="https://twitter.com/PTI_News/status/1241956921332002820?s=20" TargetMode="External"/><Relationship Id="rId983" Type="http://schemas.openxmlformats.org/officeDocument/2006/relationships/hyperlink" Target="https://twitter.com/Vijayabaskarofl/status/1242482077091524608" TargetMode="External"/><Relationship Id="rId1199" Type="http://schemas.openxmlformats.org/officeDocument/2006/relationships/hyperlink" Target="https://twitter.com/xpresskerala/status/1243154932452093953?s=19" TargetMode="External"/><Relationship Id="rId2457" Type="http://schemas.openxmlformats.org/officeDocument/2006/relationships/hyperlink" Target="https://twitter.com/ANI/status/1245219783034818561" TargetMode="External"/><Relationship Id="rId2664" Type="http://schemas.openxmlformats.org/officeDocument/2006/relationships/hyperlink" Target="https://twitter.com/NHM_TN/status/1245332364563185664" TargetMode="External"/><Relationship Id="rId3508" Type="http://schemas.openxmlformats.org/officeDocument/2006/relationships/hyperlink" Target="https://twitter.com/ANI/status/1245741477960929287?s=19" TargetMode="External"/><Relationship Id="rId4906" Type="http://schemas.openxmlformats.org/officeDocument/2006/relationships/hyperlink" Target="https://twitter.com/IPRTelangana/status/1246477230068228098/photo/1" TargetMode="External"/><Relationship Id="rId5070" Type="http://schemas.openxmlformats.org/officeDocument/2006/relationships/hyperlink" Target="https://gujcovid19.gujarat.gov.in/uploads/05-pressbrief0504052020111759895.pdf" TargetMode="External"/><Relationship Id="rId6121" Type="http://schemas.openxmlformats.org/officeDocument/2006/relationships/hyperlink" Target="https://twitter.com/ANI/status/1247403660096598016" TargetMode="External"/><Relationship Id="rId429" Type="http://schemas.openxmlformats.org/officeDocument/2006/relationships/hyperlink" Target="https://twitter.com/PTI_News/status/1240985103288811520" TargetMode="External"/><Relationship Id="rId636" Type="http://schemas.openxmlformats.org/officeDocument/2006/relationships/hyperlink" Target="https://www.indiatvnews.com/news/india/bihar-coronavirus-cases-patna-covid-19-fatality-health-ministry-janata-curfew-600424" TargetMode="External"/><Relationship Id="rId1059" Type="http://schemas.openxmlformats.org/officeDocument/2006/relationships/hyperlink" Target="https://www.facebook.com/dc.pathanamthitta/posts/3735798426461727:0" TargetMode="External"/><Relationship Id="rId1266" Type="http://schemas.openxmlformats.org/officeDocument/2006/relationships/hyperlink" Target="https://twitter.com/ANI/status/1243479640544432128?ref_src=twsrc%5Etfw%7Ctwcamp%5Etweetembed%7Ctwterm%5E1243479640544432128&amp;ref_url=https%3A%2F%2Fwww.freepressjournal.in%2Findia%2Fcoronavirus-updates-from-india-and-the-world-march-27" TargetMode="External"/><Relationship Id="rId1473" Type="http://schemas.openxmlformats.org/officeDocument/2006/relationships/hyperlink" Target="https://twitter.com/PTI_News/status/1243833958996926464?s=20" TargetMode="External"/><Relationship Id="rId2317" Type="http://schemas.openxmlformats.org/officeDocument/2006/relationships/hyperlink" Target="https://twitter.com/Vijayabaskarofl/status/1244998252803452928" TargetMode="External"/><Relationship Id="rId2871" Type="http://schemas.openxmlformats.org/officeDocument/2006/relationships/hyperlink" Target="https://twitter.com/ArogyaAndhra/status/1245388385021128704" TargetMode="External"/><Relationship Id="rId3715" Type="http://schemas.openxmlformats.org/officeDocument/2006/relationships/hyperlink" Target="https://twitter.com/ANI/status/1246038578699751424" TargetMode="External"/><Relationship Id="rId3922" Type="http://schemas.openxmlformats.org/officeDocument/2006/relationships/hyperlink" Target="https://twitter.com/ANI/status/1246043856447176704" TargetMode="External"/><Relationship Id="rId843" Type="http://schemas.openxmlformats.org/officeDocument/2006/relationships/hyperlink" Target="https://twitter.com/ANI/status/1242069720276168705" TargetMode="External"/><Relationship Id="rId1126" Type="http://schemas.openxmlformats.org/officeDocument/2006/relationships/hyperlink" Target="https://twitter.com/ANI/status/1243050553170464768" TargetMode="External"/><Relationship Id="rId1680" Type="http://schemas.openxmlformats.org/officeDocument/2006/relationships/hyperlink" Target="https://www.facebook.com/CollectorKNR/posts/2847858138644355" TargetMode="External"/><Relationship Id="rId2524" Type="http://schemas.openxmlformats.org/officeDocument/2006/relationships/hyperlink" Target="https://twitter.com/ANI/status/1245252480969199617" TargetMode="External"/><Relationship Id="rId2731" Type="http://schemas.openxmlformats.org/officeDocument/2006/relationships/hyperlink" Target="https://twitter.com/PTI_News/status/1245330284574150656" TargetMode="External"/><Relationship Id="rId5887" Type="http://schemas.openxmlformats.org/officeDocument/2006/relationships/hyperlink" Target="https://arogya.maharashtra.gov.in/pdf/covidmpressnote06.pdf" TargetMode="External"/><Relationship Id="rId703" Type="http://schemas.openxmlformats.org/officeDocument/2006/relationships/hyperlink" Target="https://www.facebook.com/dcekm/posts/969574620107028" TargetMode="External"/><Relationship Id="rId910" Type="http://schemas.openxmlformats.org/officeDocument/2006/relationships/hyperlink" Target="https://www.deccanherald.com/national/east-and-northeast/manipur-reports-first-covid-19-positive-case-samples-sent-to-pune-for-retest-817079.html" TargetMode="External"/><Relationship Id="rId1333" Type="http://schemas.openxmlformats.org/officeDocument/2006/relationships/hyperlink" Target="https://www.facebook.com/permalink.php?story_fbid=158051175664719&amp;id=100507158085788" TargetMode="External"/><Relationship Id="rId1540" Type="http://schemas.openxmlformats.org/officeDocument/2006/relationships/hyperlink" Target="https://twitter.com/ANI/status/1243912891742310406" TargetMode="External"/><Relationship Id="rId4489" Type="http://schemas.openxmlformats.org/officeDocument/2006/relationships/hyperlink" Target="https://twitter.com/ANI/status/1246408356790562816" TargetMode="External"/><Relationship Id="rId4696" Type="http://schemas.openxmlformats.org/officeDocument/2006/relationships/hyperlink" Target="https://twitter.com/ANINewsUP/status/1246412525890973697" TargetMode="External"/><Relationship Id="rId5747" Type="http://schemas.openxmlformats.org/officeDocument/2006/relationships/hyperlink" Target="https://twitter.com/TOIHyderabad/status/1247161225940627456" TargetMode="External"/><Relationship Id="rId5954" Type="http://schemas.openxmlformats.org/officeDocument/2006/relationships/hyperlink" Target="http://www.nhmharyana.gov.in/WriteReadData/userfiles/file/CoronaVirus/Media%20Bulletin%2006042020Evening.pdf" TargetMode="External"/><Relationship Id="rId1400" Type="http://schemas.openxmlformats.org/officeDocument/2006/relationships/hyperlink" Target="https://twitter.com/ChetanSanghi/status/1243524054788665345" TargetMode="External"/><Relationship Id="rId3298" Type="http://schemas.openxmlformats.org/officeDocument/2006/relationships/hyperlink" Target="https://twitter.com/ANI/status/1245694253197488128" TargetMode="External"/><Relationship Id="rId4349" Type="http://schemas.openxmlformats.org/officeDocument/2006/relationships/hyperlink" Target="https://twitter.com/ArogyaAndhra/status/1246315515418533888" TargetMode="External"/><Relationship Id="rId4556" Type="http://schemas.openxmlformats.org/officeDocument/2006/relationships/hyperlink" Target="https://twitter.com/PTI_News/status/1246409749911891968" TargetMode="External"/><Relationship Id="rId4763" Type="http://schemas.openxmlformats.org/officeDocument/2006/relationships/hyperlink" Target="https://twitter.com/ANI/status/1246418320057708545" TargetMode="External"/><Relationship Id="rId4970" Type="http://schemas.openxmlformats.org/officeDocument/2006/relationships/hyperlink" Target="https://twitter.com/rajeshtope11/status/1246482154852253697" TargetMode="External"/><Relationship Id="rId5607" Type="http://schemas.openxmlformats.org/officeDocument/2006/relationships/hyperlink" Target="https://twitter.com/ANI/status/1247133356879314945" TargetMode="External"/><Relationship Id="rId5814" Type="http://schemas.openxmlformats.org/officeDocument/2006/relationships/hyperlink" Target="https://twitter.com/PTI_News/status/1247164710417383431" TargetMode="External"/><Relationship Id="rId3158" Type="http://schemas.openxmlformats.org/officeDocument/2006/relationships/hyperlink" Target="http://dhs.kerala.gov.in/wp-content/uploads/2020/04/Daily-Bulletin-HFWD-English-April-2nd.pdf" TargetMode="External"/><Relationship Id="rId3365" Type="http://schemas.openxmlformats.org/officeDocument/2006/relationships/hyperlink" Target="https://twitter.com/ANI/status/1245693514500804609" TargetMode="External"/><Relationship Id="rId3572" Type="http://schemas.openxmlformats.org/officeDocument/2006/relationships/hyperlink" Target="https://twitter.com/ANI/status/1245909537384804354" TargetMode="External"/><Relationship Id="rId4209" Type="http://schemas.openxmlformats.org/officeDocument/2006/relationships/hyperlink" Target="https://twitter.com/PTI_News/status/1246097072761081856" TargetMode="External"/><Relationship Id="rId4416" Type="http://schemas.openxmlformats.org/officeDocument/2006/relationships/hyperlink" Target="https://twitter.com/PTI_News/status/1246336675732533248" TargetMode="External"/><Relationship Id="rId4623" Type="http://schemas.openxmlformats.org/officeDocument/2006/relationships/hyperlink" Target="https://twitter.com/AamAadmiParty/status/1246408741357944833" TargetMode="External"/><Relationship Id="rId4830" Type="http://schemas.openxmlformats.org/officeDocument/2006/relationships/hyperlink" Target="https://twitter.com/kbssidhu1961/status/1246432643794612225" TargetMode="External"/><Relationship Id="rId286" Type="http://schemas.openxmlformats.org/officeDocument/2006/relationships/hyperlink" Target="https://timesofindia.indiatimes.com/city/mumbai/coronavirus-in-india-live-updates-march-18-2020/liveblog/74683100.cms" TargetMode="External"/><Relationship Id="rId493" Type="http://schemas.openxmlformats.org/officeDocument/2006/relationships/hyperlink" Target="https://twitter.com/PTI_News/status/1241222515193573376" TargetMode="External"/><Relationship Id="rId2174" Type="http://schemas.openxmlformats.org/officeDocument/2006/relationships/hyperlink" Target="https://twitter.com/kansalrohit69/status/1244903033500127234" TargetMode="External"/><Relationship Id="rId2381" Type="http://schemas.openxmlformats.org/officeDocument/2006/relationships/hyperlink" Target="https://twitter.com/ArogyaAndhra/status/1245020258580062215" TargetMode="External"/><Relationship Id="rId3018" Type="http://schemas.openxmlformats.org/officeDocument/2006/relationships/hyperlink" Target="https://twitter.com/sriramulubjp/status/1245736945654755334" TargetMode="External"/><Relationship Id="rId3225" Type="http://schemas.openxmlformats.org/officeDocument/2006/relationships/hyperlink" Target="https://twitter.com/ANI/status/1245693626472116226" TargetMode="External"/><Relationship Id="rId3432" Type="http://schemas.openxmlformats.org/officeDocument/2006/relationships/hyperlink" Target="https://twitter.com/ANI/status/1245727826017423362" TargetMode="External"/><Relationship Id="rId146" Type="http://schemas.openxmlformats.org/officeDocument/2006/relationships/hyperlink" Target="https://www.indiatoday.in/india/story/10-coronavirus-positive-cases-in-maharashtra-uddhav-thackeray-1654564-2020-03-11" TargetMode="External"/><Relationship Id="rId353" Type="http://schemas.openxmlformats.org/officeDocument/2006/relationships/hyperlink" Target="https://twitter.com/PTI_News/status/1240642955506888706?s=09" TargetMode="External"/><Relationship Id="rId560" Type="http://schemas.openxmlformats.org/officeDocument/2006/relationships/hyperlink" Target="https://punjabupdate.com/media-bulletin-21-03-2020-covid-19-punjab-total-number-of-positive-cases-rise-to-13.html" TargetMode="External"/><Relationship Id="rId1190" Type="http://schemas.openxmlformats.org/officeDocument/2006/relationships/hyperlink" Target="https://www.facebook.com/CollectorKNR/posts/2841075499322619" TargetMode="External"/><Relationship Id="rId2034" Type="http://schemas.openxmlformats.org/officeDocument/2006/relationships/hyperlink" Target="https://twitter.com/ANI/status/1244702762270478336" TargetMode="External"/><Relationship Id="rId2241" Type="http://schemas.openxmlformats.org/officeDocument/2006/relationships/hyperlink" Target="https://arogya.maharashtra.gov.in/pdf/epressnote31.pdf" TargetMode="External"/><Relationship Id="rId5397" Type="http://schemas.openxmlformats.org/officeDocument/2006/relationships/hyperlink" Target="https://twitter.com/JansamparkMP/status/1246802576244224001" TargetMode="External"/><Relationship Id="rId213" Type="http://schemas.openxmlformats.org/officeDocument/2006/relationships/hyperlink" Target="https://www.hindustantimes.com/india-news/5-new-cases-of-coronavirus-in-pune-number-rises-to-15-in-city/story-WBtoXb54M0ijEidNK4FXfO.html" TargetMode="External"/><Relationship Id="rId420" Type="http://schemas.openxmlformats.org/officeDocument/2006/relationships/hyperlink" Target="https://theprint.in/health/mohali-woman-with-coronavirus-dragged-to-govt-hospital-chandigarh-reports-4-new-cases/385035/" TargetMode="External"/><Relationship Id="rId1050" Type="http://schemas.openxmlformats.org/officeDocument/2006/relationships/hyperlink" Target="https://english.mathrubhumi.com/news/kerala/9-new-covid-19-positive-cases-in-kerala-112-under-treatment-1.4643353" TargetMode="External"/><Relationship Id="rId2101" Type="http://schemas.openxmlformats.org/officeDocument/2006/relationships/hyperlink" Target="https://twitter.com/PTI_News/status/1244865476355690496" TargetMode="External"/><Relationship Id="rId5257" Type="http://schemas.openxmlformats.org/officeDocument/2006/relationships/hyperlink" Target="https://twitter.com/ANI/status/1246797969447219201" TargetMode="External"/><Relationship Id="rId4066" Type="http://schemas.openxmlformats.org/officeDocument/2006/relationships/hyperlink" Target="https://twitter.com/Eatala_Rajender/status/1246084405602316292" TargetMode="External"/><Relationship Id="rId5464" Type="http://schemas.openxmlformats.org/officeDocument/2006/relationships/hyperlink" Target="https://www.mohfw.gov.in/" TargetMode="External"/><Relationship Id="rId5671" Type="http://schemas.openxmlformats.org/officeDocument/2006/relationships/hyperlink" Target="https://twitter.com/PIBTvpm/status/1247145881775689728" TargetMode="External"/><Relationship Id="rId1867" Type="http://schemas.openxmlformats.org/officeDocument/2006/relationships/hyperlink" Target="https://twitter.com/ANI/status/1244560992463253504" TargetMode="External"/><Relationship Id="rId2918" Type="http://schemas.openxmlformats.org/officeDocument/2006/relationships/hyperlink" Target="https://twitter.com/Eatala_Rajender/status/1245425932929617921" TargetMode="External"/><Relationship Id="rId4273" Type="http://schemas.openxmlformats.org/officeDocument/2006/relationships/hyperlink" Target="https://twitter.com/JansamparkMP/status/1246116249026715649" TargetMode="External"/><Relationship Id="rId4480" Type="http://schemas.openxmlformats.org/officeDocument/2006/relationships/hyperlink" Target="http://www.nhmharyana.gov.in/WriteReadData/userfiles/file/CoronaVirus/Meida%20Bulletin%2004042020%20evening.pdf" TargetMode="External"/><Relationship Id="rId5117" Type="http://schemas.openxmlformats.org/officeDocument/2006/relationships/hyperlink" Target="https://twitter.com/ANI/status/1246738428370223104" TargetMode="External"/><Relationship Id="rId5324" Type="http://schemas.openxmlformats.org/officeDocument/2006/relationships/hyperlink" Target="https://twitter.com/ANI/status/1246789359791112195" TargetMode="External"/><Relationship Id="rId5531" Type="http://schemas.openxmlformats.org/officeDocument/2006/relationships/hyperlink" Target="https://twitter.com/ANI/status/1247034856329990145" TargetMode="External"/><Relationship Id="rId1727" Type="http://schemas.openxmlformats.org/officeDocument/2006/relationships/hyperlink" Target="https://twitter.com/PTI_News/status/1244256867066368001" TargetMode="External"/><Relationship Id="rId1934" Type="http://schemas.openxmlformats.org/officeDocument/2006/relationships/hyperlink" Target="https://twitter.com/PIBTvpm/status/1244605758110457860" TargetMode="External"/><Relationship Id="rId3082" Type="http://schemas.openxmlformats.org/officeDocument/2006/relationships/hyperlink" Target="https://twitter.com/ANI/status/1245683220550537216" TargetMode="External"/><Relationship Id="rId4133" Type="http://schemas.openxmlformats.org/officeDocument/2006/relationships/hyperlink" Target="https://twitter.com/PTI_News/status/1246097072761081856" TargetMode="External"/><Relationship Id="rId4340" Type="http://schemas.openxmlformats.org/officeDocument/2006/relationships/hyperlink" Target="https://twitter.com/PIBJaipur/status/1246298331766120448" TargetMode="External"/><Relationship Id="rId19" Type="http://schemas.openxmlformats.org/officeDocument/2006/relationships/hyperlink" Target="https://www.indiatoday.in/india/story/coronavirus-in-india-tracking-country-s-first-50-covid-19-cases-what-numbers-tell-1654468-2020-03-12" TargetMode="External"/><Relationship Id="rId3899" Type="http://schemas.openxmlformats.org/officeDocument/2006/relationships/hyperlink" Target="https://twitter.com/ANI/status/1246054906298941440" TargetMode="External"/><Relationship Id="rId4200" Type="http://schemas.openxmlformats.org/officeDocument/2006/relationships/hyperlink" Target="https://experience.arcgis.com/experience/8167a61f882a4af4b9098e947dfd589f/" TargetMode="External"/><Relationship Id="rId6098" Type="http://schemas.openxmlformats.org/officeDocument/2006/relationships/hyperlink" Target="https://twitter.com/PIBAhmedabad/status/1247398801825988608" TargetMode="External"/><Relationship Id="rId6165" Type="http://schemas.openxmlformats.org/officeDocument/2006/relationships/hyperlink" Target="http://www.nhmharyana.gov.in/WriteReadData/userfiles/file/CoronaVirus/bulletin_07.04.2020_Morning.pdf" TargetMode="External"/><Relationship Id="rId3759" Type="http://schemas.openxmlformats.org/officeDocument/2006/relationships/hyperlink" Target="https://twitter.com/ANI/status/1246038578699751424" TargetMode="External"/><Relationship Id="rId3966" Type="http://schemas.openxmlformats.org/officeDocument/2006/relationships/hyperlink" Target="https://twitter.com/ANI/status/1246043856447176704" TargetMode="External"/><Relationship Id="rId5181" Type="http://schemas.openxmlformats.org/officeDocument/2006/relationships/hyperlink" Target="http://dhs.kerala.gov.in/wp-content/uploads/2020/04/Daily-Bulletin-HFWD-English-April-5-1.pdf" TargetMode="External"/><Relationship Id="rId6025" Type="http://schemas.openxmlformats.org/officeDocument/2006/relationships/hyperlink" Target="https://twitter.com/PIBJaipur/status/1247197745678442504" TargetMode="External"/><Relationship Id="rId3" Type="http://schemas.openxmlformats.org/officeDocument/2006/relationships/hyperlink" Target="https://www.indiatoday.in/india/story/kerala-reports-second-case-of-coronavirus-1642494-2020-02-02" TargetMode="External"/><Relationship Id="rId887" Type="http://schemas.openxmlformats.org/officeDocument/2006/relationships/hyperlink" Target="https://twitter.com/ANI/status/1242105074567929858" TargetMode="External"/><Relationship Id="rId2568" Type="http://schemas.openxmlformats.org/officeDocument/2006/relationships/hyperlink" Target="https://twitter.com/TabeenahAnjum/status/1245389528925237248" TargetMode="External"/><Relationship Id="rId2775" Type="http://schemas.openxmlformats.org/officeDocument/2006/relationships/hyperlink" Target="https://indianexpress.com/article/cities/kolkata/west-bengal-15-more-test-positive-highest-single-day-jump-takes-count-to-37-6341172/?346346346" TargetMode="External"/><Relationship Id="rId2982" Type="http://schemas.openxmlformats.org/officeDocument/2006/relationships/hyperlink" Target="https://twitter.com/ANI/status/1245581420484907008" TargetMode="External"/><Relationship Id="rId3619" Type="http://schemas.openxmlformats.org/officeDocument/2006/relationships/hyperlink" Target="https://twitter.com/TOIAhmedabad/status/1245943395534532609?s=20" TargetMode="External"/><Relationship Id="rId3826" Type="http://schemas.openxmlformats.org/officeDocument/2006/relationships/hyperlink" Target="https://twitter.com/ANI/status/1246043856447176704" TargetMode="External"/><Relationship Id="rId5041" Type="http://schemas.openxmlformats.org/officeDocument/2006/relationships/hyperlink" Target="https://twitter.com/ArogyaAndhra/status/1246674213324255232" TargetMode="External"/><Relationship Id="rId747" Type="http://schemas.openxmlformats.org/officeDocument/2006/relationships/hyperlink" Target="https://twitter.com/PTI_News/status/1241931502671130624?s=20" TargetMode="External"/><Relationship Id="rId954" Type="http://schemas.openxmlformats.org/officeDocument/2006/relationships/hyperlink" Target="https://twitter.com/PTI_News/status/1242403827619266560" TargetMode="External"/><Relationship Id="rId1377" Type="http://schemas.openxmlformats.org/officeDocument/2006/relationships/hyperlink" Target="https://www.facebook.com/permalink.php?story_fbid=158051175664719&amp;id=100507158085788" TargetMode="External"/><Relationship Id="rId1584" Type="http://schemas.openxmlformats.org/officeDocument/2006/relationships/hyperlink" Target="https://twitter.com/TOIBengaluru/status/1243941581465341953" TargetMode="External"/><Relationship Id="rId1791" Type="http://schemas.openxmlformats.org/officeDocument/2006/relationships/hyperlink" Target="https://twitter.com/ANI/status/1244470877636288513?s=19" TargetMode="External"/><Relationship Id="rId2428" Type="http://schemas.openxmlformats.org/officeDocument/2006/relationships/hyperlink" Target="https://twitter.com/ANI/status/1245242763903471617" TargetMode="External"/><Relationship Id="rId2635" Type="http://schemas.openxmlformats.org/officeDocument/2006/relationships/hyperlink" Target="https://twitter.com/NHM_TN/status/1245332364563185664" TargetMode="External"/><Relationship Id="rId2842" Type="http://schemas.openxmlformats.org/officeDocument/2006/relationships/hyperlink" Target="https://twitter.com/ANI/status/1245346024417366016" TargetMode="External"/><Relationship Id="rId5998" Type="http://schemas.openxmlformats.org/officeDocument/2006/relationships/hyperlink" Target="https://twitter.com/JansamparkMP/status/1247180461907955712" TargetMode="External"/><Relationship Id="rId83" Type="http://schemas.openxmlformats.org/officeDocument/2006/relationships/hyperlink" Target="https://www.google.com/url?sa=t&amp;rct=j&amp;q=&amp;esrc=s&amp;source=web&amp;cd=1&amp;cad=rja&amp;uact=8&amp;ved=2ahUKEwiq4ZOK7aHoAhWWH7cAHXyvBxgQFjAAegQIBhAB&amp;url=https%3A%2F%2Fm.economictimes.com%2Fnews%2Fpolitics-and-nation%2Ffive-more-people-from-kerala-test-positive-for-coronavirus%2Farticleshow%2F74534888.cms&amp;usg=AOvVaw0zADrc8fBj8SsZDqkG3Cwb" TargetMode="External"/><Relationship Id="rId607" Type="http://schemas.openxmlformats.org/officeDocument/2006/relationships/hyperlink" Target="https://www.news18.com/news/india/greater-noida-man-who-returned-from-dubai-tests-positive-for-coronavirus-2546337.html" TargetMode="External"/><Relationship Id="rId814" Type="http://schemas.openxmlformats.org/officeDocument/2006/relationships/hyperlink" Target="https://www.facebook.com/permalink.php?story_fbid=156890639114106&amp;id=100507158085788" TargetMode="External"/><Relationship Id="rId1237" Type="http://schemas.openxmlformats.org/officeDocument/2006/relationships/hyperlink" Target="https://twitter.com/PIBJaipur/status/1243387772938760200" TargetMode="External"/><Relationship Id="rId1444" Type="http://schemas.openxmlformats.org/officeDocument/2006/relationships/hyperlink" Target="https://twitter.com/ANI/status/1243739826622365696?s=20" TargetMode="External"/><Relationship Id="rId1651" Type="http://schemas.openxmlformats.org/officeDocument/2006/relationships/hyperlink" Target="https://twitter.com/ANI/status/1244242532134838273" TargetMode="External"/><Relationship Id="rId2702" Type="http://schemas.openxmlformats.org/officeDocument/2006/relationships/hyperlink" Target="https://twitter.com/NHM_TN/status/1245332364563185664" TargetMode="External"/><Relationship Id="rId5858" Type="http://schemas.openxmlformats.org/officeDocument/2006/relationships/hyperlink" Target="https://twitter.com/PTI_News/status/1247164710417383431" TargetMode="External"/><Relationship Id="rId1304" Type="http://schemas.openxmlformats.org/officeDocument/2006/relationships/hyperlink" Target="https://twitter.com/ANI/status/1243514767970533376" TargetMode="External"/><Relationship Id="rId1511" Type="http://schemas.openxmlformats.org/officeDocument/2006/relationships/hyperlink" Target="https://twitter.com/ANI/status/1243896303781740550" TargetMode="External"/><Relationship Id="rId4667" Type="http://schemas.openxmlformats.org/officeDocument/2006/relationships/hyperlink" Target="https://twitter.com/kansalrohit69/status/1246411816239943680" TargetMode="External"/><Relationship Id="rId4874" Type="http://schemas.openxmlformats.org/officeDocument/2006/relationships/hyperlink" Target="https://twitter.com/IPRTelangana/status/1246477230068228098/photo/1" TargetMode="External"/><Relationship Id="rId5718" Type="http://schemas.openxmlformats.org/officeDocument/2006/relationships/hyperlink" Target="https://twitter.com/PTI_News/status/1247150029455802369" TargetMode="External"/><Relationship Id="rId3269" Type="http://schemas.openxmlformats.org/officeDocument/2006/relationships/hyperlink" Target="https://twitter.com/ANI/status/1245693514500804609" TargetMode="External"/><Relationship Id="rId3476" Type="http://schemas.openxmlformats.org/officeDocument/2006/relationships/hyperlink" Target="https://twitter.com/ANI/status/1245727826017423362" TargetMode="External"/><Relationship Id="rId3683" Type="http://schemas.openxmlformats.org/officeDocument/2006/relationships/hyperlink" Target="http://www.rajswasthya.nic.in/" TargetMode="External"/><Relationship Id="rId4527" Type="http://schemas.openxmlformats.org/officeDocument/2006/relationships/hyperlink" Target="https://twitter.com/AamAadmiParty/status/1246408741357944833" TargetMode="External"/><Relationship Id="rId5925" Type="http://schemas.openxmlformats.org/officeDocument/2006/relationships/hyperlink" Target="https://arogya.maharashtra.gov.in/pdf/covidmpressnote06.pdf" TargetMode="External"/><Relationship Id="rId10" Type="http://schemas.openxmlformats.org/officeDocument/2006/relationships/hyperlink" Target="https://www.deccanherald.com/national/south/quarantine-not-a-jail-no-stigma-attached-telanganas-first-coronavirus-case-and-survivor-819012.html" TargetMode="External"/><Relationship Id="rId397" Type="http://schemas.openxmlformats.org/officeDocument/2006/relationships/hyperlink" Target="https://ahmedabadmirror.indiatimes.com/ahmedabad/others/corona-positive-cases-now-7/articleshow/74740267.cms" TargetMode="External"/><Relationship Id="rId2078" Type="http://schemas.openxmlformats.org/officeDocument/2006/relationships/hyperlink" Target="https://twitter.com/ANI/status/1244831986054623232" TargetMode="External"/><Relationship Id="rId2285" Type="http://schemas.openxmlformats.org/officeDocument/2006/relationships/hyperlink" Target="https://twitter.com/Vijayabaskarofl/status/1244998252803452928" TargetMode="External"/><Relationship Id="rId2492" Type="http://schemas.openxmlformats.org/officeDocument/2006/relationships/hyperlink" Target="https://twitter.com/ANI/status/1245252480969199617" TargetMode="External"/><Relationship Id="rId3129" Type="http://schemas.openxmlformats.org/officeDocument/2006/relationships/hyperlink" Target="https://twitter.com/ANI/status/1245692712986214400" TargetMode="External"/><Relationship Id="rId3336" Type="http://schemas.openxmlformats.org/officeDocument/2006/relationships/hyperlink" Target="https://twitter.com/ANI/status/1245694253197488128" TargetMode="External"/><Relationship Id="rId3890" Type="http://schemas.openxmlformats.org/officeDocument/2006/relationships/hyperlink" Target="https://twitter.com/ANI/status/1246043856447176704" TargetMode="External"/><Relationship Id="rId4734" Type="http://schemas.openxmlformats.org/officeDocument/2006/relationships/hyperlink" Target="https://twitter.com/ANI/status/1246418320057708545" TargetMode="External"/><Relationship Id="rId4941" Type="http://schemas.openxmlformats.org/officeDocument/2006/relationships/hyperlink" Target="https://twitter.com/rajeshtope11/status/1246482154852253697" TargetMode="External"/><Relationship Id="rId257" Type="http://schemas.openxmlformats.org/officeDocument/2006/relationships/hyperlink" Target="http://health.delhigovt.nic.in/wps/wcm/connect/a50f1c804d973055ae77ff982ee7a5c7/HB17.pdf?MOD=AJPERES&amp;lmod=-333510648&amp;CACHEID=a50f1c804d973055ae77ff982ee7a5c7" TargetMode="External"/><Relationship Id="rId464" Type="http://schemas.openxmlformats.org/officeDocument/2006/relationships/hyperlink" Target="https://www.naidunia.com/madhya-pradesh/jabalpur-corona-virus-effect-in-madhya-pradesh-4-members-of-same-family-in-jabalpur-vulnerable-to-corona-infection-5429101" TargetMode="External"/><Relationship Id="rId1094" Type="http://schemas.openxmlformats.org/officeDocument/2006/relationships/hyperlink" Target="https://www.deccanherald.com/national/north-and-central/three-more-cases-in-uttar-pradesh-toll-jumps-to-38-817588.html" TargetMode="External"/><Relationship Id="rId2145" Type="http://schemas.openxmlformats.org/officeDocument/2006/relationships/hyperlink" Target="http://hmfw.ap.gov.in/Daily_bullettin/31-03-2020/31-03-2020_10AM_English.pdf" TargetMode="External"/><Relationship Id="rId3543" Type="http://schemas.openxmlformats.org/officeDocument/2006/relationships/hyperlink" Target="https://twitter.com/ANI/status/1245755522671726593" TargetMode="External"/><Relationship Id="rId3750" Type="http://schemas.openxmlformats.org/officeDocument/2006/relationships/hyperlink" Target="https://twitter.com/ANI/status/1246038578699751424" TargetMode="External"/><Relationship Id="rId4801" Type="http://schemas.openxmlformats.org/officeDocument/2006/relationships/hyperlink" Target="https://twitter.com/ANI/status/1246418320057708545" TargetMode="External"/><Relationship Id="rId117" Type="http://schemas.openxmlformats.org/officeDocument/2006/relationships/hyperlink" Target="https://english.manoramaonline.com/news/kerala/2020/03/13/covid-19-coronavirus-chengalam-kottayam-neighbour-dies.html" TargetMode="External"/><Relationship Id="rId671" Type="http://schemas.openxmlformats.org/officeDocument/2006/relationships/hyperlink" Target="https://www.newindianexpress.com/states/kerala/2020/mar/23/18-of-19-coronavirus-cases-in-kasaragod-linked-to-dubai-2120272.html" TargetMode="External"/><Relationship Id="rId2352" Type="http://schemas.openxmlformats.org/officeDocument/2006/relationships/hyperlink" Target="https://twitter.com/ANI/status/1245008604496711681" TargetMode="External"/><Relationship Id="rId3403" Type="http://schemas.openxmlformats.org/officeDocument/2006/relationships/hyperlink" Target="https://www.outlookindia.com/newsscroll/bengal-death-toll-rises-to-seven-cases-go-past-50/1788941" TargetMode="External"/><Relationship Id="rId3610" Type="http://schemas.openxmlformats.org/officeDocument/2006/relationships/hyperlink" Target="https://twitter.com/TOIAhmedabad/status/1245943395534532609?s=20" TargetMode="External"/><Relationship Id="rId324" Type="http://schemas.openxmlformats.org/officeDocument/2006/relationships/hyperlink" Target="https://www.thenewsminute.com/article/telangana-traces-passengers-delhi-bengaluru-train-bogie-covid-19-patient-120552" TargetMode="External"/><Relationship Id="rId531" Type="http://schemas.openxmlformats.org/officeDocument/2006/relationships/hyperlink" Target="https://www.thehindu.com/news/national/coronavirus-jump-in-covid-19-cases-in-gujarat/article31130224.ece" TargetMode="External"/><Relationship Id="rId1161" Type="http://schemas.openxmlformats.org/officeDocument/2006/relationships/hyperlink" Target="https://twitter.com/ANI/status/1243162126929149952" TargetMode="External"/><Relationship Id="rId2005" Type="http://schemas.openxmlformats.org/officeDocument/2006/relationships/hyperlink" Target="https://twitter.com/TelanganaHealth/status/1244652635736559616" TargetMode="External"/><Relationship Id="rId2212" Type="http://schemas.openxmlformats.org/officeDocument/2006/relationships/hyperlink" Target="https://www.facebook.com/CollectorKNR/posts/2851879414908894" TargetMode="External"/><Relationship Id="rId5368" Type="http://schemas.openxmlformats.org/officeDocument/2006/relationships/hyperlink" Target="https://twitter.com/ArogyaAndhra/status/1246796581744963586" TargetMode="External"/><Relationship Id="rId5575" Type="http://schemas.openxmlformats.org/officeDocument/2006/relationships/hyperlink" Target="https://twitter.com/DHFWKA/status/1247083936267882499" TargetMode="External"/><Relationship Id="rId5782" Type="http://schemas.openxmlformats.org/officeDocument/2006/relationships/hyperlink" Target="https://twitter.com/PTI_News/status/1247164710417383431" TargetMode="External"/><Relationship Id="rId1021" Type="http://schemas.openxmlformats.org/officeDocument/2006/relationships/hyperlink" Target="https://twitter.com/PIBJaipur/status/1242713952913518592" TargetMode="External"/><Relationship Id="rId1978" Type="http://schemas.openxmlformats.org/officeDocument/2006/relationships/hyperlink" Target="https://twitter.com/ANI/status/1244640751679467530" TargetMode="External"/><Relationship Id="rId4177" Type="http://schemas.openxmlformats.org/officeDocument/2006/relationships/hyperlink" Target="https://twitter.com/PTI_News/status/1246097072761081856" TargetMode="External"/><Relationship Id="rId4384" Type="http://schemas.openxmlformats.org/officeDocument/2006/relationships/hyperlink" Target="https://twitter.com/PTI_News/status/1246336675732533248" TargetMode="External"/><Relationship Id="rId4591" Type="http://schemas.openxmlformats.org/officeDocument/2006/relationships/hyperlink" Target="https://twitter.com/AamAadmiParty/status/1246408741357944833" TargetMode="External"/><Relationship Id="rId5228" Type="http://schemas.openxmlformats.org/officeDocument/2006/relationships/hyperlink" Target="https://twitter.com/ANI/status/1246793618855096320" TargetMode="External"/><Relationship Id="rId5435" Type="http://schemas.openxmlformats.org/officeDocument/2006/relationships/hyperlink" Target="https://twitter.com/IPRTelangana/status/1246847163855851520" TargetMode="External"/><Relationship Id="rId5642" Type="http://schemas.openxmlformats.org/officeDocument/2006/relationships/hyperlink" Target="https://twitter.com/ANI/status/1247144702526337026" TargetMode="External"/><Relationship Id="rId3193" Type="http://schemas.openxmlformats.org/officeDocument/2006/relationships/hyperlink" Target="https://twitter.com/ANI/status/1245693626472116226" TargetMode="External"/><Relationship Id="rId4037" Type="http://schemas.openxmlformats.org/officeDocument/2006/relationships/hyperlink" Target="https://twitter.com/PIBJaipur/status/1246074152840093697" TargetMode="External"/><Relationship Id="rId4244" Type="http://schemas.openxmlformats.org/officeDocument/2006/relationships/hyperlink" Target="https://experience.arcgis.com/experience/8167a61f882a4af4b9098e947dfd589f/" TargetMode="External"/><Relationship Id="rId4451" Type="http://schemas.openxmlformats.org/officeDocument/2006/relationships/hyperlink" Target="https://twitter.com/ANI/status/1246323461674369024" TargetMode="External"/><Relationship Id="rId5502" Type="http://schemas.openxmlformats.org/officeDocument/2006/relationships/hyperlink" Target="https://twitter.com/ANI/status/1247034856329990145" TargetMode="External"/><Relationship Id="rId1838" Type="http://schemas.openxmlformats.org/officeDocument/2006/relationships/hyperlink" Target="https://twitter.com/THChennai/status/1244518226467467265" TargetMode="External"/><Relationship Id="rId3053" Type="http://schemas.openxmlformats.org/officeDocument/2006/relationships/hyperlink" Target="https://twitter.com/ANI/status/1245683220550537216" TargetMode="External"/><Relationship Id="rId3260" Type="http://schemas.openxmlformats.org/officeDocument/2006/relationships/hyperlink" Target="https://twitter.com/ANI/status/1245694253197488128" TargetMode="External"/><Relationship Id="rId4104" Type="http://schemas.openxmlformats.org/officeDocument/2006/relationships/hyperlink" Target="https://twitter.com/Eatala_Rajender/status/1246084405602316292" TargetMode="External"/><Relationship Id="rId4311" Type="http://schemas.openxmlformats.org/officeDocument/2006/relationships/hyperlink" Target="https://twitter.com/JansamparkMP/status/1246116249026715649" TargetMode="External"/><Relationship Id="rId181" Type="http://schemas.openxmlformats.org/officeDocument/2006/relationships/hyperlink" Target="http://dhs.kerala.gov.in/wp-content/uploads/2020/03/Daily-Bulletin-HFWD-English-28th-March.pdf" TargetMode="External"/><Relationship Id="rId1905" Type="http://schemas.openxmlformats.org/officeDocument/2006/relationships/hyperlink" Target="https://twitter.com/PIBTvpm/status/1244605758110457860" TargetMode="External"/><Relationship Id="rId3120" Type="http://schemas.openxmlformats.org/officeDocument/2006/relationships/hyperlink" Target="http://dhs.kerala.gov.in/wp-content/uploads/2020/04/Daily-Bulletin-HFWD-English-April-2nd.pdf" TargetMode="External"/><Relationship Id="rId6069" Type="http://schemas.openxmlformats.org/officeDocument/2006/relationships/hyperlink" Target="https://gujcovid19.gujarat.gov.in/" TargetMode="External"/><Relationship Id="rId5085" Type="http://schemas.openxmlformats.org/officeDocument/2006/relationships/hyperlink" Target="https://twitter.com/ANI/status/1246738428370223104" TargetMode="External"/><Relationship Id="rId998" Type="http://schemas.openxmlformats.org/officeDocument/2006/relationships/hyperlink" Target="https://dbpost.com/mp-coronavirus-cases-updates-14-cases-of-covid-19-in-state-4-fresh-cases-in-indore-and-one-in-ujjain/" TargetMode="External"/><Relationship Id="rId2679" Type="http://schemas.openxmlformats.org/officeDocument/2006/relationships/hyperlink" Target="https://twitter.com/NHM_TN/status/1245332364563185664" TargetMode="External"/><Relationship Id="rId2886" Type="http://schemas.openxmlformats.org/officeDocument/2006/relationships/hyperlink" Target="https://twitter.com/ANI/status/1245389870974914561" TargetMode="External"/><Relationship Id="rId3937" Type="http://schemas.openxmlformats.org/officeDocument/2006/relationships/hyperlink" Target="https://twitter.com/ANI/status/1246054906298941440" TargetMode="External"/><Relationship Id="rId5292" Type="http://schemas.openxmlformats.org/officeDocument/2006/relationships/hyperlink" Target="https://twitter.com/ANI/status/1246797969447219201" TargetMode="External"/><Relationship Id="rId6136" Type="http://schemas.openxmlformats.org/officeDocument/2006/relationships/hyperlink" Target="https://twitter.com/PTI_News/status/1247404479701381120" TargetMode="External"/><Relationship Id="rId858" Type="http://schemas.openxmlformats.org/officeDocument/2006/relationships/hyperlink" Target="https://twitter.com/ANI/status/1242085764638208000" TargetMode="External"/><Relationship Id="rId1488" Type="http://schemas.openxmlformats.org/officeDocument/2006/relationships/hyperlink" Target="https://twitter.com/ANINewsUP/status/1243824723219234818?s=20" TargetMode="External"/><Relationship Id="rId1695" Type="http://schemas.openxmlformats.org/officeDocument/2006/relationships/hyperlink" Target="https://www.facebook.com/CollectorKNR/posts/2847858138644355" TargetMode="External"/><Relationship Id="rId2539" Type="http://schemas.openxmlformats.org/officeDocument/2006/relationships/hyperlink" Target="https://twitter.com/ArogyaAndhra/status/1245225191178768386" TargetMode="External"/><Relationship Id="rId2746" Type="http://schemas.openxmlformats.org/officeDocument/2006/relationships/hyperlink" Target="https://www.facebook.com/permalink.php?story_fbid=159505228852647&amp;id=100507158085788" TargetMode="External"/><Relationship Id="rId2953" Type="http://schemas.openxmlformats.org/officeDocument/2006/relationships/hyperlink" Target="https://twitter.com/ANI/status/1245558139556151297" TargetMode="External"/><Relationship Id="rId5152" Type="http://schemas.openxmlformats.org/officeDocument/2006/relationships/hyperlink" Target="https://twitter.com/PTI_News/status/1246745573945819137" TargetMode="External"/><Relationship Id="rId718" Type="http://schemas.openxmlformats.org/officeDocument/2006/relationships/hyperlink" Target="https://twitter.com/TimesNow/status/1241735783444131840" TargetMode="External"/><Relationship Id="rId925" Type="http://schemas.openxmlformats.org/officeDocument/2006/relationships/hyperlink" Target="https://economictimes.indiatimes.com/news/politics-and-nation/covid-19-cases-rise-to-33-in-gujarat/articleshow/74787468.cms?from=mdr" TargetMode="External"/><Relationship Id="rId1348" Type="http://schemas.openxmlformats.org/officeDocument/2006/relationships/hyperlink" Target="https://twitter.com/PTI_News/status/1243519189412765696" TargetMode="External"/><Relationship Id="rId1555" Type="http://schemas.openxmlformats.org/officeDocument/2006/relationships/hyperlink" Target="https://twitter.com/ANI/status/1243922686264274944" TargetMode="External"/><Relationship Id="rId1762" Type="http://schemas.openxmlformats.org/officeDocument/2006/relationships/hyperlink" Target="https://twitter.com/PTI_News/status/1244275406821191680" TargetMode="External"/><Relationship Id="rId2606" Type="http://schemas.openxmlformats.org/officeDocument/2006/relationships/hyperlink" Target="https://t.me/indiacovid/1283" TargetMode="External"/><Relationship Id="rId5012" Type="http://schemas.openxmlformats.org/officeDocument/2006/relationships/hyperlink" Target="https://twitter.com/rajeshtope11/status/1246482154852253697" TargetMode="External"/><Relationship Id="rId1208" Type="http://schemas.openxmlformats.org/officeDocument/2006/relationships/hyperlink" Target="https://twitter.com/xpresskerala/status/1243154932452093953?s=19" TargetMode="External"/><Relationship Id="rId1415" Type="http://schemas.openxmlformats.org/officeDocument/2006/relationships/hyperlink" Target="https://twitter.com/ANI/status/1243557582125649921" TargetMode="External"/><Relationship Id="rId2813" Type="http://schemas.openxmlformats.org/officeDocument/2006/relationships/hyperlink" Target="https://gujcovid19.gujarat.gov.in/" TargetMode="External"/><Relationship Id="rId5969" Type="http://schemas.openxmlformats.org/officeDocument/2006/relationships/hyperlink" Target="https://twitter.com/JansamparkMP/status/1247180461907955712" TargetMode="External"/><Relationship Id="rId54" Type="http://schemas.openxmlformats.org/officeDocument/2006/relationships/hyperlink" Target="https://www.businesstoday.in/latest/trends/coronavirus-spreads-to-agra-six-cases-detected/story/397414.html" TargetMode="External"/><Relationship Id="rId1622" Type="http://schemas.openxmlformats.org/officeDocument/2006/relationships/hyperlink" Target="https://twitter.com/TOIMumbai/status/1244122210890960896?s=20" TargetMode="External"/><Relationship Id="rId4778" Type="http://schemas.openxmlformats.org/officeDocument/2006/relationships/hyperlink" Target="https://twitter.com/ANI/status/1246418320057708545" TargetMode="External"/><Relationship Id="rId4985" Type="http://schemas.openxmlformats.org/officeDocument/2006/relationships/hyperlink" Target="https://twitter.com/rajeshtope11/status/1246482154852253697" TargetMode="External"/><Relationship Id="rId5829" Type="http://schemas.openxmlformats.org/officeDocument/2006/relationships/hyperlink" Target="https://arogya.maharashtra.gov.in/pdf/covidmpressnote06.pdf" TargetMode="External"/><Relationship Id="rId2189" Type="http://schemas.openxmlformats.org/officeDocument/2006/relationships/hyperlink" Target="https://twitter.com/PTI_News/status/1244918292965232640?s=19" TargetMode="External"/><Relationship Id="rId3587" Type="http://schemas.openxmlformats.org/officeDocument/2006/relationships/hyperlink" Target="https://twitter.com/ANI/status/1245933428551254016" TargetMode="External"/><Relationship Id="rId3794" Type="http://schemas.openxmlformats.org/officeDocument/2006/relationships/hyperlink" Target="https://twitter.com/ANI/status/1246043856447176704" TargetMode="External"/><Relationship Id="rId4638" Type="http://schemas.openxmlformats.org/officeDocument/2006/relationships/hyperlink" Target="https://twitter.com/PTI_News/status/1246409749911891968" TargetMode="External"/><Relationship Id="rId4845" Type="http://schemas.openxmlformats.org/officeDocument/2006/relationships/hyperlink" Target="https://twitter.com/JansamparkMP/status/1246469032619823107/photo/2" TargetMode="External"/><Relationship Id="rId6060" Type="http://schemas.openxmlformats.org/officeDocument/2006/relationships/hyperlink" Target="https://twitter.com/PIBJaipur/status/1247377876757803010" TargetMode="External"/><Relationship Id="rId2396" Type="http://schemas.openxmlformats.org/officeDocument/2006/relationships/hyperlink" Target="https://twitter.com/ANI/status/1245186124970065922" TargetMode="External"/><Relationship Id="rId3447" Type="http://schemas.openxmlformats.org/officeDocument/2006/relationships/hyperlink" Target="https://twitter.com/ANI/status/1245727826017423362" TargetMode="External"/><Relationship Id="rId3654" Type="http://schemas.openxmlformats.org/officeDocument/2006/relationships/hyperlink" Target="https://twitter.com/ANINewsUP/status/1245971315019763718" TargetMode="External"/><Relationship Id="rId3861" Type="http://schemas.openxmlformats.org/officeDocument/2006/relationships/hyperlink" Target="https://twitter.com/ANI/status/1246054906298941440" TargetMode="External"/><Relationship Id="rId4705" Type="http://schemas.openxmlformats.org/officeDocument/2006/relationships/hyperlink" Target="https://twitter.com/ANINewsUP/status/1246412525890973697" TargetMode="External"/><Relationship Id="rId4912" Type="http://schemas.openxmlformats.org/officeDocument/2006/relationships/hyperlink" Target="https://twitter.com/ArogyaAndhra/status/1246475268153196544/photo/1" TargetMode="External"/><Relationship Id="rId368" Type="http://schemas.openxmlformats.org/officeDocument/2006/relationships/hyperlink" Target="https://mobile.twitter.com/PIBJaipur/status/1240705118342770688" TargetMode="External"/><Relationship Id="rId575" Type="http://schemas.openxmlformats.org/officeDocument/2006/relationships/hyperlink" Target="https://twitter.com/ANI/status/1241349576361037824" TargetMode="External"/><Relationship Id="rId782" Type="http://schemas.openxmlformats.org/officeDocument/2006/relationships/hyperlink" Target="https://twitter.com/ArvindKejriwal/status/1241957699916427268" TargetMode="External"/><Relationship Id="rId2049" Type="http://schemas.openxmlformats.org/officeDocument/2006/relationships/hyperlink" Target="https://economictimes.indiatimes.com/news/politics-and-nation/covid-outbreak-47-new-coronavirus-cases-detected-in-mumbai/videoshow/74899399.cms" TargetMode="External"/><Relationship Id="rId2256" Type="http://schemas.openxmlformats.org/officeDocument/2006/relationships/hyperlink" Target="https://arogya.maharashtra.gov.in/pdf/epressnote31.pdf" TargetMode="External"/><Relationship Id="rId2463" Type="http://schemas.openxmlformats.org/officeDocument/2006/relationships/hyperlink" Target="https://twitter.com/ArogyaAndhra/status/1245225191178768386" TargetMode="External"/><Relationship Id="rId2670" Type="http://schemas.openxmlformats.org/officeDocument/2006/relationships/hyperlink" Target="https://twitter.com/NHM_TN/status/1245332364563185664" TargetMode="External"/><Relationship Id="rId3307" Type="http://schemas.openxmlformats.org/officeDocument/2006/relationships/hyperlink" Target="https://twitter.com/ANI/status/1245693514500804609" TargetMode="External"/><Relationship Id="rId3514" Type="http://schemas.openxmlformats.org/officeDocument/2006/relationships/hyperlink" Target="https://twitter.com/ANI/status/1245741477960929287?s=19" TargetMode="External"/><Relationship Id="rId3721" Type="http://schemas.openxmlformats.org/officeDocument/2006/relationships/hyperlink" Target="https://twitter.com/ANI/status/1246038578699751424" TargetMode="External"/><Relationship Id="rId228" Type="http://schemas.openxmlformats.org/officeDocument/2006/relationships/hyperlink" Target="https://twitter.com/kansalrohit69" TargetMode="External"/><Relationship Id="rId435" Type="http://schemas.openxmlformats.org/officeDocument/2006/relationships/hyperlink" Target="http://www.nhmharyana.gov.in/WriteReadData/userfiles/file/CoronaVirus/Bulletin%20of%20Haryana%20as%20on%2020th%20March.pdf" TargetMode="External"/><Relationship Id="rId642" Type="http://schemas.openxmlformats.org/officeDocument/2006/relationships/hyperlink" Target="https://twitter.com/htTweets/status/1241649921499049985" TargetMode="External"/><Relationship Id="rId1065" Type="http://schemas.openxmlformats.org/officeDocument/2006/relationships/hyperlink" Target="https://english.mathrubhumi.com/news/kerala/9-new-covid-19-positive-cases-in-kerala-112-under-treatment-1.4643353" TargetMode="External"/><Relationship Id="rId1272" Type="http://schemas.openxmlformats.org/officeDocument/2006/relationships/hyperlink" Target="https://twitter.com/ANI/status/1243479640544432128?ref_src=twsrc%5Etfw%7Ctwcamp%5Etweetembed%7Ctwterm%5E1243479640544432128&amp;ref_url=https%3A%2F%2Fwww.freepressjournal.in%2Findia%2Fcoronavirus-updates-from-india-and-the-world-march-27" TargetMode="External"/><Relationship Id="rId2116" Type="http://schemas.openxmlformats.org/officeDocument/2006/relationships/hyperlink" Target="https://twitter.com/PTI_News/status/1244865476355690496" TargetMode="External"/><Relationship Id="rId2323" Type="http://schemas.openxmlformats.org/officeDocument/2006/relationships/hyperlink" Target="https://twitter.com/Vijayabaskarofl/status/1244998252803452928" TargetMode="External"/><Relationship Id="rId2530" Type="http://schemas.openxmlformats.org/officeDocument/2006/relationships/hyperlink" Target="https://twitter.com/ANI/status/1245252480969199617" TargetMode="External"/><Relationship Id="rId5479" Type="http://schemas.openxmlformats.org/officeDocument/2006/relationships/hyperlink" Target="https://www.mohfw.gov.in/" TargetMode="External"/><Relationship Id="rId5686" Type="http://schemas.openxmlformats.org/officeDocument/2006/relationships/hyperlink" Target="https://twitter.com/ArogyaAndhra/status/1247148780903747585" TargetMode="External"/><Relationship Id="rId5893" Type="http://schemas.openxmlformats.org/officeDocument/2006/relationships/hyperlink" Target="https://arogya.maharashtra.gov.in/pdf/covidmpressnote06.pdf" TargetMode="External"/><Relationship Id="rId502" Type="http://schemas.openxmlformats.org/officeDocument/2006/relationships/hyperlink" Target="https://timesofindia.indiatimes.com/city/mumbai/live-updates-coronavirus-in-india-maharashtra-punjab-delhi-telangana-karnataka-kerala/liveblog/74722161.cms" TargetMode="External"/><Relationship Id="rId1132" Type="http://schemas.openxmlformats.org/officeDocument/2006/relationships/hyperlink" Target="https://www.ndtv.com/india-news/800-who-came-in-contact-with-coronavirus-positive-doctor-quarantined-for-14-days-says-delhi-health-m-2200890" TargetMode="External"/><Relationship Id="rId4288" Type="http://schemas.openxmlformats.org/officeDocument/2006/relationships/hyperlink" Target="https://twitter.com/ANI/status/1246206104129933315?s=09" TargetMode="External"/><Relationship Id="rId4495" Type="http://schemas.openxmlformats.org/officeDocument/2006/relationships/hyperlink" Target="https://twitter.com/ANI/status/1246408356790562816" TargetMode="External"/><Relationship Id="rId5339" Type="http://schemas.openxmlformats.org/officeDocument/2006/relationships/hyperlink" Target="https://twitter.com/ANI/status/1246789359791112195" TargetMode="External"/><Relationship Id="rId5546" Type="http://schemas.openxmlformats.org/officeDocument/2006/relationships/hyperlink" Target="https://twitter.com/ANI/status/1247034346101334016" TargetMode="External"/><Relationship Id="rId3097" Type="http://schemas.openxmlformats.org/officeDocument/2006/relationships/hyperlink" Target="https://twitter.com/ANI/status/1245683220550537216" TargetMode="External"/><Relationship Id="rId4148" Type="http://schemas.openxmlformats.org/officeDocument/2006/relationships/hyperlink" Target="https://experience.arcgis.com/experience/8167a61f882a4af4b9098e947dfd589f/" TargetMode="External"/><Relationship Id="rId4355" Type="http://schemas.openxmlformats.org/officeDocument/2006/relationships/hyperlink" Target="https://twitter.com/ArogyaAndhra/status/1246315515418533888" TargetMode="External"/><Relationship Id="rId5753" Type="http://schemas.openxmlformats.org/officeDocument/2006/relationships/hyperlink" Target="https://twitter.com/TOIHyderabad/status/1247161225940627456" TargetMode="External"/><Relationship Id="rId5960" Type="http://schemas.openxmlformats.org/officeDocument/2006/relationships/hyperlink" Target="https://twitter.com/JansamparkMP/status/1247180461907955712" TargetMode="External"/><Relationship Id="rId1949" Type="http://schemas.openxmlformats.org/officeDocument/2006/relationships/hyperlink" Target="https://twitter.com/PIBTvpm/status/1244605758110457860" TargetMode="External"/><Relationship Id="rId3164" Type="http://schemas.openxmlformats.org/officeDocument/2006/relationships/hyperlink" Target="https://twitter.com/ANI/status/1245693626472116226" TargetMode="External"/><Relationship Id="rId4008" Type="http://schemas.openxmlformats.org/officeDocument/2006/relationships/hyperlink" Target="https://twitter.com/PTI_News/status/1246054117539057665" TargetMode="External"/><Relationship Id="rId4562" Type="http://schemas.openxmlformats.org/officeDocument/2006/relationships/hyperlink" Target="https://twitter.com/PTI_News/status/1246409749911891968" TargetMode="External"/><Relationship Id="rId5406" Type="http://schemas.openxmlformats.org/officeDocument/2006/relationships/hyperlink" Target="https://twitter.com/ANI/status/1246789359791112195" TargetMode="External"/><Relationship Id="rId5613" Type="http://schemas.openxmlformats.org/officeDocument/2006/relationships/hyperlink" Target="https://twitter.com/ANI/status/1247144702526337026" TargetMode="External"/><Relationship Id="rId5820" Type="http://schemas.openxmlformats.org/officeDocument/2006/relationships/hyperlink" Target="https://twitter.com/PTI_News/status/1247164710417383431" TargetMode="External"/><Relationship Id="rId292" Type="http://schemas.openxmlformats.org/officeDocument/2006/relationships/hyperlink" Target="https://economictimes.indiatimes.com/news/politics-and-nation/lucknow-doctor-tests-positive-after-coming-in-contact-with-2-coronavirus-patients/articleshow/74689971.cms" TargetMode="External"/><Relationship Id="rId1809" Type="http://schemas.openxmlformats.org/officeDocument/2006/relationships/hyperlink" Target="https://twitter.com/PTI_News/status/1244470793909620742?s=19" TargetMode="External"/><Relationship Id="rId3371" Type="http://schemas.openxmlformats.org/officeDocument/2006/relationships/hyperlink" Target="https://twitter.com/ANI/status/1245693514500804609" TargetMode="External"/><Relationship Id="rId4215" Type="http://schemas.openxmlformats.org/officeDocument/2006/relationships/hyperlink" Target="https://twitter.com/PTI_News/status/1246097072761081856" TargetMode="External"/><Relationship Id="rId4422" Type="http://schemas.openxmlformats.org/officeDocument/2006/relationships/hyperlink" Target="https://twitter.com/PTI_News/status/1246336675732533248" TargetMode="External"/><Relationship Id="rId2180" Type="http://schemas.openxmlformats.org/officeDocument/2006/relationships/hyperlink" Target="https://twitter.com/ANI/status/1244912959765135360" TargetMode="External"/><Relationship Id="rId3024" Type="http://schemas.openxmlformats.org/officeDocument/2006/relationships/hyperlink" Target="https://twitter.com/sriramulubjp/status/1245736945654755334" TargetMode="External"/><Relationship Id="rId3231" Type="http://schemas.openxmlformats.org/officeDocument/2006/relationships/hyperlink" Target="https://twitter.com/ANI/status/1245693626472116226" TargetMode="External"/><Relationship Id="rId152" Type="http://schemas.openxmlformats.org/officeDocument/2006/relationships/hyperlink" Target="https://www.indiatoday.in/india/story/tracking-coronavirus-patients-in-karnataka-who-went-where-1655701-2020-03-15" TargetMode="External"/><Relationship Id="rId2040" Type="http://schemas.openxmlformats.org/officeDocument/2006/relationships/hyperlink" Target="https://www.indiatoday.in/amp/india/story/coronavirus-in-mumbai-47-new-covid-19-cases-in-city-as-private-lab-data-pours-in-1661482-2020-03-30" TargetMode="External"/><Relationship Id="rId2997" Type="http://schemas.openxmlformats.org/officeDocument/2006/relationships/hyperlink" Target="https://twitter.com/ArogyaAndhra/status/1245580598938198016" TargetMode="External"/><Relationship Id="rId5196" Type="http://schemas.openxmlformats.org/officeDocument/2006/relationships/hyperlink" Target="https://twitter.com/ANI/status/1246793618855096320" TargetMode="External"/><Relationship Id="rId969" Type="http://schemas.openxmlformats.org/officeDocument/2006/relationships/hyperlink" Target="https://www.livemint.com/news/india/kerala-reports-14-new-corona-cases-state-tally-at-105-11585058837568.html" TargetMode="External"/><Relationship Id="rId1599" Type="http://schemas.openxmlformats.org/officeDocument/2006/relationships/hyperlink" Target="https://twitter.com/ANI/status/1243999284283846658?s=20" TargetMode="External"/><Relationship Id="rId5056" Type="http://schemas.openxmlformats.org/officeDocument/2006/relationships/hyperlink" Target="https://gujcovid19.gujarat.gov.in/" TargetMode="External"/><Relationship Id="rId5263" Type="http://schemas.openxmlformats.org/officeDocument/2006/relationships/hyperlink" Target="https://twitter.com/ANI/status/1246797969447219201" TargetMode="External"/><Relationship Id="rId5470" Type="http://schemas.openxmlformats.org/officeDocument/2006/relationships/hyperlink" Target="https://www.mohfw.gov.in/" TargetMode="External"/><Relationship Id="rId6107" Type="http://schemas.openxmlformats.org/officeDocument/2006/relationships/hyperlink" Target="https://twitter.com/ANI/status/1247403660096598016" TargetMode="External"/><Relationship Id="rId1459" Type="http://schemas.openxmlformats.org/officeDocument/2006/relationships/hyperlink" Target="https://www.gujaratsamachar.com/news/gujarat/corona-in-gujarat-vadodara-1-more-case-registered-positive" TargetMode="External"/><Relationship Id="rId2857" Type="http://schemas.openxmlformats.org/officeDocument/2006/relationships/hyperlink" Target="https://twitter.com/himantabiswa/status/1245372704636538881" TargetMode="External"/><Relationship Id="rId3908" Type="http://schemas.openxmlformats.org/officeDocument/2006/relationships/hyperlink" Target="https://twitter.com/ANI/status/1246043856447176704" TargetMode="External"/><Relationship Id="rId4072" Type="http://schemas.openxmlformats.org/officeDocument/2006/relationships/hyperlink" Target="https://twitter.com/Eatala_Rajender/status/1246084405602316292" TargetMode="External"/><Relationship Id="rId5123" Type="http://schemas.openxmlformats.org/officeDocument/2006/relationships/hyperlink" Target="https://twitter.com/ANI/status/1246738428370223104" TargetMode="External"/><Relationship Id="rId5330" Type="http://schemas.openxmlformats.org/officeDocument/2006/relationships/hyperlink" Target="https://twitter.com/ANI/status/1246789359791112195" TargetMode="External"/><Relationship Id="rId98" Type="http://schemas.openxmlformats.org/officeDocument/2006/relationships/hyperlink" Target="https://www.indiatoday.in/india/story/coronavirus-in-india-tracking-country-s-first-50-covid-19-cases-what-numbers-tell-1654468-2020-03-12" TargetMode="External"/><Relationship Id="rId829" Type="http://schemas.openxmlformats.org/officeDocument/2006/relationships/hyperlink" Target="https://twitter.com/ANI/status/1242069720276168705" TargetMode="External"/><Relationship Id="rId1666" Type="http://schemas.openxmlformats.org/officeDocument/2006/relationships/hyperlink" Target="https://twitter.com/ANI/status/1244242532134838273" TargetMode="External"/><Relationship Id="rId1873" Type="http://schemas.openxmlformats.org/officeDocument/2006/relationships/hyperlink" Target="https://twitter.com/ANI/status/1244596720098394117" TargetMode="External"/><Relationship Id="rId2717" Type="http://schemas.openxmlformats.org/officeDocument/2006/relationships/hyperlink" Target="https://twitter.com/NHM_TN/status/1245332364563185664" TargetMode="External"/><Relationship Id="rId2924" Type="http://schemas.openxmlformats.org/officeDocument/2006/relationships/hyperlink" Target="https://twitter.com/Eatala_Rajender/status/1245425932929617921" TargetMode="External"/><Relationship Id="rId1319" Type="http://schemas.openxmlformats.org/officeDocument/2006/relationships/hyperlink" Target="https://www.facebook.com/dckollam/posts/1560191500799723" TargetMode="External"/><Relationship Id="rId1526" Type="http://schemas.openxmlformats.org/officeDocument/2006/relationships/hyperlink" Target="https://www.financialexpress.com/lifestyle/health/three-more-test-positive-for-covid-19-in-west-bengal/1912469/" TargetMode="External"/><Relationship Id="rId1733" Type="http://schemas.openxmlformats.org/officeDocument/2006/relationships/hyperlink" Target="https://twitter.com/ANI/status/1244266141813313536" TargetMode="External"/><Relationship Id="rId1940" Type="http://schemas.openxmlformats.org/officeDocument/2006/relationships/hyperlink" Target="https://twitter.com/PIBTvpm/status/1244605758110457860" TargetMode="External"/><Relationship Id="rId4889" Type="http://schemas.openxmlformats.org/officeDocument/2006/relationships/hyperlink" Target="https://twitter.com/IPRTelangana/status/1246477230068228098/photo/1" TargetMode="External"/><Relationship Id="rId25" Type="http://schemas.openxmlformats.org/officeDocument/2006/relationships/hyperlink" Target="https://www.indiatoday.in/india/story/coronavirus-in-india-tracking-country-s-first-50-covid-19-cases-what-numbers-tell-1654468-2020-03-12" TargetMode="External"/><Relationship Id="rId1800" Type="http://schemas.openxmlformats.org/officeDocument/2006/relationships/hyperlink" Target="https://twitter.com/ANI/status/1244470877636288513?s=19" TargetMode="External"/><Relationship Id="rId3698" Type="http://schemas.openxmlformats.org/officeDocument/2006/relationships/hyperlink" Target="https://twitter.com/ANI/status/1246038578699751424" TargetMode="External"/><Relationship Id="rId4749" Type="http://schemas.openxmlformats.org/officeDocument/2006/relationships/hyperlink" Target="https://twitter.com/ANI/status/1246418320057708545" TargetMode="External"/><Relationship Id="rId4956" Type="http://schemas.openxmlformats.org/officeDocument/2006/relationships/hyperlink" Target="https://twitter.com/rajeshtope11/status/1246482154852253697" TargetMode="External"/><Relationship Id="rId3558" Type="http://schemas.openxmlformats.org/officeDocument/2006/relationships/hyperlink" Target="https://twitter.com/PTI_News/status/1245788511199825920" TargetMode="External"/><Relationship Id="rId3765" Type="http://schemas.openxmlformats.org/officeDocument/2006/relationships/hyperlink" Target="https://twitter.com/ANI/status/1246038578699751424" TargetMode="External"/><Relationship Id="rId3972" Type="http://schemas.openxmlformats.org/officeDocument/2006/relationships/hyperlink" Target="https://twitter.com/ANI/status/1246043856447176704" TargetMode="External"/><Relationship Id="rId4609" Type="http://schemas.openxmlformats.org/officeDocument/2006/relationships/hyperlink" Target="https://twitter.com/AamAadmiParty/status/1246408741357944833" TargetMode="External"/><Relationship Id="rId4816" Type="http://schemas.openxmlformats.org/officeDocument/2006/relationships/hyperlink" Target="https://twitter.com/ArogyaAndhra/status/1246417016702906369" TargetMode="External"/><Relationship Id="rId6171" Type="http://schemas.openxmlformats.org/officeDocument/2006/relationships/hyperlink" Target="http://www.nhmharyana.gov.in/WriteReadData/userfiles/file/CoronaVirus/bulletin_07.04.2020_Morning.pdf" TargetMode="External"/><Relationship Id="rId479" Type="http://schemas.openxmlformats.org/officeDocument/2006/relationships/hyperlink" Target="https://twitter.com/PTI_News/status/1241210183553921024" TargetMode="External"/><Relationship Id="rId686" Type="http://schemas.openxmlformats.org/officeDocument/2006/relationships/hyperlink" Target="https://twitter.com/THHyderabad/status/1241709656285671424?s=20" TargetMode="External"/><Relationship Id="rId893" Type="http://schemas.openxmlformats.org/officeDocument/2006/relationships/hyperlink" Target="https://twitter.com/PIBJaipur/status/1242109602411380738" TargetMode="External"/><Relationship Id="rId2367" Type="http://schemas.openxmlformats.org/officeDocument/2006/relationships/hyperlink" Target="https://twitter.com/ANI/status/1245023379943391232" TargetMode="External"/><Relationship Id="rId2574" Type="http://schemas.openxmlformats.org/officeDocument/2006/relationships/hyperlink" Target="https://twitter.com/TabeenahAnjum/status/1245389528925237248" TargetMode="External"/><Relationship Id="rId2781" Type="http://schemas.openxmlformats.org/officeDocument/2006/relationships/hyperlink" Target="https://indianexpress.com/article/cities/kolkata/west-bengal-15-more-test-positive-highest-single-day-jump-takes-count-to-37-6341172/?346346346" TargetMode="External"/><Relationship Id="rId3418" Type="http://schemas.openxmlformats.org/officeDocument/2006/relationships/hyperlink" Target="https://twitter.com/ANI/status/1245727826017423362" TargetMode="External"/><Relationship Id="rId3625" Type="http://schemas.openxmlformats.org/officeDocument/2006/relationships/hyperlink" Target="https://www.kannadaprabha.com/karnataka/2020/apr/03/75-year-old-covid-19-patient-died-in-bagalkot-415814.html" TargetMode="External"/><Relationship Id="rId6031" Type="http://schemas.openxmlformats.org/officeDocument/2006/relationships/hyperlink" Target="https://twitter.com/PIBJaipur/status/1247197745678442504" TargetMode="External"/><Relationship Id="rId339" Type="http://schemas.openxmlformats.org/officeDocument/2006/relationships/hyperlink" Target="https://twitter.com/ANINewsUP/status/1240536879742644224" TargetMode="External"/><Relationship Id="rId546" Type="http://schemas.openxmlformats.org/officeDocument/2006/relationships/hyperlink" Target="https://twitter.com/Vijayabaskarofl/status/1241325941005012994" TargetMode="External"/><Relationship Id="rId753" Type="http://schemas.openxmlformats.org/officeDocument/2006/relationships/hyperlink" Target="https://twitter.com/PTI_News/status/1241931502671130624?s=20" TargetMode="External"/><Relationship Id="rId1176" Type="http://schemas.openxmlformats.org/officeDocument/2006/relationships/hyperlink" Target="https://www.facebook.com/CollectorKNR/posts/2841075499322619" TargetMode="External"/><Relationship Id="rId1383" Type="http://schemas.openxmlformats.org/officeDocument/2006/relationships/hyperlink" Target="https://www.facebook.com/permalink.php?story_fbid=158051175664719&amp;id=100507158085788" TargetMode="External"/><Relationship Id="rId2227" Type="http://schemas.openxmlformats.org/officeDocument/2006/relationships/hyperlink" Target="https://arogya.maharashtra.gov.in/pdf/epressnote31.pdf" TargetMode="External"/><Relationship Id="rId2434" Type="http://schemas.openxmlformats.org/officeDocument/2006/relationships/hyperlink" Target="https://twitter.com/ANI/status/1245242763903471617" TargetMode="External"/><Relationship Id="rId3832" Type="http://schemas.openxmlformats.org/officeDocument/2006/relationships/hyperlink" Target="https://twitter.com/ANI/status/1246043856447176704" TargetMode="External"/><Relationship Id="rId406" Type="http://schemas.openxmlformats.org/officeDocument/2006/relationships/hyperlink" Target="https://twitter.com/PIBJaipur/status/1241034734811017217" TargetMode="External"/><Relationship Id="rId960" Type="http://schemas.openxmlformats.org/officeDocument/2006/relationships/hyperlink" Target="https://www.livemint.com/news/india/kerala-reports-14-new-corona-cases-state-tally-at-105-11585058837568.html" TargetMode="External"/><Relationship Id="rId1036" Type="http://schemas.openxmlformats.org/officeDocument/2006/relationships/hyperlink" Target="http://www.nhmharyana.gov.in/WriteReadData/userfiles/file/CoronaVirus/Bulletin%20of%20Haryana%20as%20on%2025%20March1.pdf" TargetMode="External"/><Relationship Id="rId1243" Type="http://schemas.openxmlformats.org/officeDocument/2006/relationships/hyperlink" Target="https://twitter.com/ANI/status/1243405176515383300" TargetMode="External"/><Relationship Id="rId1590" Type="http://schemas.openxmlformats.org/officeDocument/2006/relationships/hyperlink" Target="https://twitter.com/the_hindu/status/1243937025528434688" TargetMode="External"/><Relationship Id="rId2641" Type="http://schemas.openxmlformats.org/officeDocument/2006/relationships/hyperlink" Target="https://twitter.com/NHM_TN/status/1245332364563185664" TargetMode="External"/><Relationship Id="rId4399" Type="http://schemas.openxmlformats.org/officeDocument/2006/relationships/hyperlink" Target="https://twitter.com/ANI/status/1246323461674369024" TargetMode="External"/><Relationship Id="rId5797" Type="http://schemas.openxmlformats.org/officeDocument/2006/relationships/hyperlink" Target="https://arogya.maharashtra.gov.in/pdf/covidmpressnote06.pdf" TargetMode="External"/><Relationship Id="rId613" Type="http://schemas.openxmlformats.org/officeDocument/2006/relationships/hyperlink" Target="https://twitter.com/mybmc/status/1241688723491713030?s=20" TargetMode="External"/><Relationship Id="rId820" Type="http://schemas.openxmlformats.org/officeDocument/2006/relationships/hyperlink" Target="https://www.facebook.com/permalink.php?story_fbid=156890639114106&amp;id=100507158085788" TargetMode="External"/><Relationship Id="rId1450" Type="http://schemas.openxmlformats.org/officeDocument/2006/relationships/hyperlink" Target="https://twitter.com/ANI/status/1243739826622365696?s=20" TargetMode="External"/><Relationship Id="rId2501" Type="http://schemas.openxmlformats.org/officeDocument/2006/relationships/hyperlink" Target="https://twitter.com/ArogyaAndhra/status/1245225191178768386" TargetMode="External"/><Relationship Id="rId5657" Type="http://schemas.openxmlformats.org/officeDocument/2006/relationships/hyperlink" Target="https://twitter.com/ANI/status/1247144702526337026" TargetMode="External"/><Relationship Id="rId5864" Type="http://schemas.openxmlformats.org/officeDocument/2006/relationships/hyperlink" Target="https://twitter.com/PTI_News/status/1247164710417383431" TargetMode="External"/><Relationship Id="rId1103" Type="http://schemas.openxmlformats.org/officeDocument/2006/relationships/hyperlink" Target="https://www.outlookindia.com/newsscroll/six-fresh-covid19-cases-reported-in-rajasthan/1780122" TargetMode="External"/><Relationship Id="rId1310" Type="http://schemas.openxmlformats.org/officeDocument/2006/relationships/hyperlink" Target="https://twitter.com/ANI/status/1243514767970533376" TargetMode="External"/><Relationship Id="rId4259" Type="http://schemas.openxmlformats.org/officeDocument/2006/relationships/hyperlink" Target="https://twitter.com/ANI/status/1246101940582461440" TargetMode="External"/><Relationship Id="rId4466" Type="http://schemas.openxmlformats.org/officeDocument/2006/relationships/hyperlink" Target="https://dronamaps.com/corona.html" TargetMode="External"/><Relationship Id="rId4673" Type="http://schemas.openxmlformats.org/officeDocument/2006/relationships/hyperlink" Target="https://twitter.com/ANINewsUP/status/1246412525890973697" TargetMode="External"/><Relationship Id="rId4880" Type="http://schemas.openxmlformats.org/officeDocument/2006/relationships/hyperlink" Target="https://twitter.com/IPRTelangana/status/1246477230068228098/photo/1" TargetMode="External"/><Relationship Id="rId5517" Type="http://schemas.openxmlformats.org/officeDocument/2006/relationships/hyperlink" Target="https://twitter.com/ANI/status/1247034856329990145" TargetMode="External"/><Relationship Id="rId5724" Type="http://schemas.openxmlformats.org/officeDocument/2006/relationships/hyperlink" Target="https://twitter.com/PTI_News/status/1247150029455802369" TargetMode="External"/><Relationship Id="rId5931" Type="http://schemas.openxmlformats.org/officeDocument/2006/relationships/hyperlink" Target="https://arogya.maharashtra.gov.in/pdf/covidmpressnote06.pdf" TargetMode="External"/><Relationship Id="rId3068" Type="http://schemas.openxmlformats.org/officeDocument/2006/relationships/hyperlink" Target="https://twitter.com/ANI/status/1245683220550537216" TargetMode="External"/><Relationship Id="rId3275" Type="http://schemas.openxmlformats.org/officeDocument/2006/relationships/hyperlink" Target="https://twitter.com/ANI/status/1245693514500804609" TargetMode="External"/><Relationship Id="rId3482" Type="http://schemas.openxmlformats.org/officeDocument/2006/relationships/hyperlink" Target="https://twitter.com/ANI/status/1245727826017423362" TargetMode="External"/><Relationship Id="rId4119" Type="http://schemas.openxmlformats.org/officeDocument/2006/relationships/hyperlink" Target="https://twitter.com/PTI_News/status/1246097072761081856" TargetMode="External"/><Relationship Id="rId4326" Type="http://schemas.openxmlformats.org/officeDocument/2006/relationships/hyperlink" Target="https://twitter.com/ANI/status/1246263959189061632" TargetMode="External"/><Relationship Id="rId4533" Type="http://schemas.openxmlformats.org/officeDocument/2006/relationships/hyperlink" Target="https://twitter.com/AamAadmiParty/status/1246408741357944833" TargetMode="External"/><Relationship Id="rId4740" Type="http://schemas.openxmlformats.org/officeDocument/2006/relationships/hyperlink" Target="https://twitter.com/ANI/status/1246418320057708545" TargetMode="External"/><Relationship Id="rId196" Type="http://schemas.openxmlformats.org/officeDocument/2006/relationships/hyperlink" Target="https://mumbaimirror.indiatimes.com/two-coronavirus-cases-found-in-yavatmal-maharashtra-count-22/articleshow/74628969.cms" TargetMode="External"/><Relationship Id="rId2084" Type="http://schemas.openxmlformats.org/officeDocument/2006/relationships/hyperlink" Target="https://khabar.ndtv.com/news/uttar-pradesh/coronavirus-in-up-six-coviud-19-positive-in-a-bareilly-family-2203350/amp/1?akamai-rum=off" TargetMode="External"/><Relationship Id="rId2291" Type="http://schemas.openxmlformats.org/officeDocument/2006/relationships/hyperlink" Target="https://twitter.com/Vijayabaskarofl/status/1244998252803452928" TargetMode="External"/><Relationship Id="rId3135" Type="http://schemas.openxmlformats.org/officeDocument/2006/relationships/hyperlink" Target="https://www.manoramaonline.com/news/kerala/2020/04/02/idukki-corona-virus-cases.html" TargetMode="External"/><Relationship Id="rId3342" Type="http://schemas.openxmlformats.org/officeDocument/2006/relationships/hyperlink" Target="https://twitter.com/ANI/status/1245694253197488128" TargetMode="External"/><Relationship Id="rId4600" Type="http://schemas.openxmlformats.org/officeDocument/2006/relationships/hyperlink" Target="https://twitter.com/PTI_News/status/1246409749911891968" TargetMode="External"/><Relationship Id="rId263" Type="http://schemas.openxmlformats.org/officeDocument/2006/relationships/hyperlink" Target="https://twitter.com/sriramulubjp/status/1239745794753695744?s=21" TargetMode="External"/><Relationship Id="rId470" Type="http://schemas.openxmlformats.org/officeDocument/2006/relationships/hyperlink" Target="https://www.naidunia.com/madhya-pradesh/jabalpur-corona-virus-effect-in-madhya-pradesh-4-members-of-same-family-in-jabalpur-vulnerable-to-corona-infection-5429101" TargetMode="External"/><Relationship Id="rId2151" Type="http://schemas.openxmlformats.org/officeDocument/2006/relationships/hyperlink" Target="https://twitter.com/DHFWKA/status/1245005351436652552" TargetMode="External"/><Relationship Id="rId3202" Type="http://schemas.openxmlformats.org/officeDocument/2006/relationships/hyperlink" Target="https://twitter.com/ANI/status/1245693626472116226" TargetMode="External"/><Relationship Id="rId123" Type="http://schemas.openxmlformats.org/officeDocument/2006/relationships/hyperlink" Target="https://www.thehindu.com/news/national/other-states/pune-coronavirus-case-kin-of-couple-who-tested-positive-cab-driver-in-isolation/article31031624.ece" TargetMode="External"/><Relationship Id="rId330" Type="http://schemas.openxmlformats.org/officeDocument/2006/relationships/hyperlink" Target="https://twitter.com/ANI/status/1240458341421182979" TargetMode="External"/><Relationship Id="rId2011" Type="http://schemas.openxmlformats.org/officeDocument/2006/relationships/hyperlink" Target="https://twitter.com/ANI/status/1244653460739338242" TargetMode="External"/><Relationship Id="rId5167" Type="http://schemas.openxmlformats.org/officeDocument/2006/relationships/hyperlink" Target="https://t.me/c/1428198946/1332" TargetMode="External"/><Relationship Id="rId5374" Type="http://schemas.openxmlformats.org/officeDocument/2006/relationships/hyperlink" Target="https://twitter.com/ArogyaAndhra/status/1246796581744963586" TargetMode="External"/><Relationship Id="rId2968" Type="http://schemas.openxmlformats.org/officeDocument/2006/relationships/hyperlink" Target="https://twitter.com/ANI/status/1245581420484907008" TargetMode="External"/><Relationship Id="rId4183" Type="http://schemas.openxmlformats.org/officeDocument/2006/relationships/hyperlink" Target="https://twitter.com/PTI_News/status/1246097072761081856" TargetMode="External"/><Relationship Id="rId5027" Type="http://schemas.openxmlformats.org/officeDocument/2006/relationships/hyperlink" Target="https://twitter.com/ArogyaAndhra/status/1246674213324255232" TargetMode="External"/><Relationship Id="rId5581" Type="http://schemas.openxmlformats.org/officeDocument/2006/relationships/hyperlink" Target="https://twitter.com/PIBJaipur/status/1247122543074365442" TargetMode="External"/><Relationship Id="rId1777" Type="http://schemas.openxmlformats.org/officeDocument/2006/relationships/hyperlink" Target="https://www.indiatoday.in/india/story/total-number-of-covid-19-cases-rises-to-68-in-uttar-pradesh-1661054-2020-03-29" TargetMode="External"/><Relationship Id="rId1984" Type="http://schemas.openxmlformats.org/officeDocument/2006/relationships/hyperlink" Target="https://twitter.com/ANI/status/1244640751679467530" TargetMode="External"/><Relationship Id="rId2828" Type="http://schemas.openxmlformats.org/officeDocument/2006/relationships/hyperlink" Target="https://twitter.com/ANI/status/1245346024417366016" TargetMode="External"/><Relationship Id="rId4390" Type="http://schemas.openxmlformats.org/officeDocument/2006/relationships/hyperlink" Target="https://twitter.com/PTI_News/status/1246336675732533248" TargetMode="External"/><Relationship Id="rId5234" Type="http://schemas.openxmlformats.org/officeDocument/2006/relationships/hyperlink" Target="https://twitter.com/ANI/status/1246793618855096320" TargetMode="External"/><Relationship Id="rId5441" Type="http://schemas.openxmlformats.org/officeDocument/2006/relationships/hyperlink" Target="https://twitter.com/IPRTelangana/status/1246847163855851520" TargetMode="External"/><Relationship Id="rId69" Type="http://schemas.openxmlformats.org/officeDocument/2006/relationships/hyperlink" Target="https://www.indiatoday.in/india/story/coronavirus-in-india-tracking-country-s-first-50-covid-19-cases-what-numbers-tell-1654468-2020-03-12" TargetMode="External"/><Relationship Id="rId1637" Type="http://schemas.openxmlformats.org/officeDocument/2006/relationships/hyperlink" Target="https://twitter.com/kansalrohit69/status/1244152780719132672" TargetMode="External"/><Relationship Id="rId1844" Type="http://schemas.openxmlformats.org/officeDocument/2006/relationships/hyperlink" Target="https://twitter.com/THChennai/status/1244518226467467265" TargetMode="External"/><Relationship Id="rId4043" Type="http://schemas.openxmlformats.org/officeDocument/2006/relationships/hyperlink" Target="https://twitter.com/Eatala_Rajender/status/1246084405602316292" TargetMode="External"/><Relationship Id="rId4250" Type="http://schemas.openxmlformats.org/officeDocument/2006/relationships/hyperlink" Target="https://experience.arcgis.com/experience/8167a61f882a4af4b9098e947dfd589f/" TargetMode="External"/><Relationship Id="rId5301" Type="http://schemas.openxmlformats.org/officeDocument/2006/relationships/hyperlink" Target="https://twitter.com/ANI/status/1246797969447219201" TargetMode="External"/><Relationship Id="rId1704" Type="http://schemas.openxmlformats.org/officeDocument/2006/relationships/hyperlink" Target="https://t.me/COVID19_Kerala/280" TargetMode="External"/><Relationship Id="rId4110" Type="http://schemas.openxmlformats.org/officeDocument/2006/relationships/hyperlink" Target="https://twitter.com/Eatala_Rajender/status/1246084405602316292" TargetMode="External"/><Relationship Id="rId1911" Type="http://schemas.openxmlformats.org/officeDocument/2006/relationships/hyperlink" Target="https://twitter.com/PIBTvpm/status/1244605758110457860" TargetMode="External"/><Relationship Id="rId3669" Type="http://schemas.openxmlformats.org/officeDocument/2006/relationships/hyperlink" Target="https://twitter.com/ANINewsUP/status/1245971315019763718" TargetMode="External"/><Relationship Id="rId6075" Type="http://schemas.openxmlformats.org/officeDocument/2006/relationships/hyperlink" Target="https://gujcovid19.gujarat.gov.in/" TargetMode="External"/><Relationship Id="rId797" Type="http://schemas.openxmlformats.org/officeDocument/2006/relationships/hyperlink" Target="https://indianexpress.com/article/india/gujarat-corona-cases-rise-to-35-case-against-four-patients-of-a-family-6330089/" TargetMode="External"/><Relationship Id="rId2478" Type="http://schemas.openxmlformats.org/officeDocument/2006/relationships/hyperlink" Target="https://twitter.com/ANI/status/1245252480969199617" TargetMode="External"/><Relationship Id="rId3876" Type="http://schemas.openxmlformats.org/officeDocument/2006/relationships/hyperlink" Target="https://twitter.com/ANI/status/1246043856447176704" TargetMode="External"/><Relationship Id="rId4927" Type="http://schemas.openxmlformats.org/officeDocument/2006/relationships/hyperlink" Target="https://twitter.com/rajeshtope11/status/1246482154852253697" TargetMode="External"/><Relationship Id="rId5091" Type="http://schemas.openxmlformats.org/officeDocument/2006/relationships/hyperlink" Target="https://twitter.com/ANI/status/1246738428370223104" TargetMode="External"/><Relationship Id="rId6142" Type="http://schemas.openxmlformats.org/officeDocument/2006/relationships/hyperlink" Target="http://mohfw.gov.in/" TargetMode="External"/><Relationship Id="rId1287" Type="http://schemas.openxmlformats.org/officeDocument/2006/relationships/hyperlink" Target="https://twitter.com/kansalrohit69/status/1243502627163381760" TargetMode="External"/><Relationship Id="rId2685" Type="http://schemas.openxmlformats.org/officeDocument/2006/relationships/hyperlink" Target="https://twitter.com/NHM_TN/status/1245332364563185664" TargetMode="External"/><Relationship Id="rId2892" Type="http://schemas.openxmlformats.org/officeDocument/2006/relationships/hyperlink" Target="https://twitter.com/ANI/status/1245389870974914561" TargetMode="External"/><Relationship Id="rId3529" Type="http://schemas.openxmlformats.org/officeDocument/2006/relationships/hyperlink" Target="https://twitter.com/ANI/status/1245741477960929287?s=19" TargetMode="External"/><Relationship Id="rId3736" Type="http://schemas.openxmlformats.org/officeDocument/2006/relationships/hyperlink" Target="https://twitter.com/ANI/status/1246038578699751424" TargetMode="External"/><Relationship Id="rId3943" Type="http://schemas.openxmlformats.org/officeDocument/2006/relationships/hyperlink" Target="https://twitter.com/ANI/status/1246054906298941440" TargetMode="External"/><Relationship Id="rId6002" Type="http://schemas.openxmlformats.org/officeDocument/2006/relationships/hyperlink" Target="https://twitter.com/JansamparkMP/status/1247180461907955712" TargetMode="External"/><Relationship Id="rId657" Type="http://schemas.openxmlformats.org/officeDocument/2006/relationships/hyperlink" Target="https://www.hindustantimes.com/india-news/coronavirus-7-more-test-positive-for-covid-19-in-sbs-nagar-punjab-toll-touches-21/story-g5yplHLS1Eadb3CcnM9MwJ.html" TargetMode="External"/><Relationship Id="rId864" Type="http://schemas.openxmlformats.org/officeDocument/2006/relationships/hyperlink" Target="https://www.indiatoday.in/india/story/coronavirus-in-india-covid-19-cases-in-maharashtra-97-as-8-more-test-positive-1658860-2020-03-23" TargetMode="External"/><Relationship Id="rId1494" Type="http://schemas.openxmlformats.org/officeDocument/2006/relationships/hyperlink" Target="https://twitter.com/PTI_News/status/1243865335582707712?s=20" TargetMode="External"/><Relationship Id="rId2338" Type="http://schemas.openxmlformats.org/officeDocument/2006/relationships/hyperlink" Target="https://twitter.com/ANI/status/1245006827042955264" TargetMode="External"/><Relationship Id="rId2545" Type="http://schemas.openxmlformats.org/officeDocument/2006/relationships/hyperlink" Target="https://twitter.com/ArogyaAndhra/status/1245225191178768386" TargetMode="External"/><Relationship Id="rId2752" Type="http://schemas.openxmlformats.org/officeDocument/2006/relationships/hyperlink" Target="https://www.facebook.com/dioekm/videos/516568518930301" TargetMode="External"/><Relationship Id="rId3803" Type="http://schemas.openxmlformats.org/officeDocument/2006/relationships/hyperlink" Target="https://twitter.com/ANI/status/1246054906298941440" TargetMode="External"/><Relationship Id="rId517" Type="http://schemas.openxmlformats.org/officeDocument/2006/relationships/hyperlink" Target="https://timesofindia.indiatimes.com/city/delhi/how-delhis-case-no-10-mayve-set-chain-reaction/articleshow/74765301.cms" TargetMode="External"/><Relationship Id="rId724" Type="http://schemas.openxmlformats.org/officeDocument/2006/relationships/hyperlink" Target="https://twitter.com/Vijayabaskarofl/status/1241766156324573184" TargetMode="External"/><Relationship Id="rId931" Type="http://schemas.openxmlformats.org/officeDocument/2006/relationships/hyperlink" Target="https://www.livemint.com/news/india/coronavirus-in-west-bengal-2-new-covid-19-cases-found-11585031344955.html" TargetMode="External"/><Relationship Id="rId1147" Type="http://schemas.openxmlformats.org/officeDocument/2006/relationships/hyperlink" Target="https://twitter.com/PTI_News/status/1243073634207326214" TargetMode="External"/><Relationship Id="rId1354" Type="http://schemas.openxmlformats.org/officeDocument/2006/relationships/hyperlink" Target="https://twitter.com/PTI_News/status/1243519189412765696" TargetMode="External"/><Relationship Id="rId1561" Type="http://schemas.openxmlformats.org/officeDocument/2006/relationships/hyperlink" Target="https://twitter.com/ANI/status/1243925736160817152" TargetMode="External"/><Relationship Id="rId2405" Type="http://schemas.openxmlformats.org/officeDocument/2006/relationships/hyperlink" Target="https://twitter.com/ANI/status/1245186124970065922" TargetMode="External"/><Relationship Id="rId2612" Type="http://schemas.openxmlformats.org/officeDocument/2006/relationships/hyperlink" Target="https://t.me/indiacovid/1283" TargetMode="External"/><Relationship Id="rId5768" Type="http://schemas.openxmlformats.org/officeDocument/2006/relationships/hyperlink" Target="https://twitter.com/PTI_News/status/1247164710417383431" TargetMode="External"/><Relationship Id="rId5975" Type="http://schemas.openxmlformats.org/officeDocument/2006/relationships/hyperlink" Target="https://twitter.com/JansamparkMP/status/1247180461907955712" TargetMode="External"/><Relationship Id="rId60" Type="http://schemas.openxmlformats.org/officeDocument/2006/relationships/hyperlink" Target="https://indianexpress.com/article/india/coronavirus-outbreak-live-updates-pm-modi-6303338/" TargetMode="External"/><Relationship Id="rId1007" Type="http://schemas.openxmlformats.org/officeDocument/2006/relationships/hyperlink" Target="https://twitter.com/PTI_News/status/1242681262994640896" TargetMode="External"/><Relationship Id="rId1214" Type="http://schemas.openxmlformats.org/officeDocument/2006/relationships/hyperlink" Target="https://stopcoronatn.in/files/Media_Bulletin_26_0320_COVID_19.pdf" TargetMode="External"/><Relationship Id="rId1421" Type="http://schemas.openxmlformats.org/officeDocument/2006/relationships/hyperlink" Target="https://twitter.com/ArogyaAndhra/status/1243568761757749252" TargetMode="External"/><Relationship Id="rId4577" Type="http://schemas.openxmlformats.org/officeDocument/2006/relationships/hyperlink" Target="https://twitter.com/AamAadmiParty/status/1246408741357944833" TargetMode="External"/><Relationship Id="rId4784" Type="http://schemas.openxmlformats.org/officeDocument/2006/relationships/hyperlink" Target="https://twitter.com/ANI/status/1246418320057708545" TargetMode="External"/><Relationship Id="rId4991" Type="http://schemas.openxmlformats.org/officeDocument/2006/relationships/hyperlink" Target="https://twitter.com/rajeshtope11/status/1246482154852253697" TargetMode="External"/><Relationship Id="rId5628" Type="http://schemas.openxmlformats.org/officeDocument/2006/relationships/hyperlink" Target="https://twitter.com/ANI/status/1247144702526337026" TargetMode="External"/><Relationship Id="rId5835" Type="http://schemas.openxmlformats.org/officeDocument/2006/relationships/hyperlink" Target="https://arogya.maharashtra.gov.in/pdf/covidmpressnote06.pdf" TargetMode="External"/><Relationship Id="rId3179" Type="http://schemas.openxmlformats.org/officeDocument/2006/relationships/hyperlink" Target="https://twitter.com/ANI/status/1245693626472116226" TargetMode="External"/><Relationship Id="rId3386" Type="http://schemas.openxmlformats.org/officeDocument/2006/relationships/hyperlink" Target="https://twitter.com/ians_india/status/1245687791591149568" TargetMode="External"/><Relationship Id="rId3593" Type="http://schemas.openxmlformats.org/officeDocument/2006/relationships/hyperlink" Target="https://twitter.com/ArogyaAndhra/status/1245941890563723264" TargetMode="External"/><Relationship Id="rId4437" Type="http://schemas.openxmlformats.org/officeDocument/2006/relationships/hyperlink" Target="https://twitter.com/ANI/status/1246323461674369024" TargetMode="External"/><Relationship Id="rId4644" Type="http://schemas.openxmlformats.org/officeDocument/2006/relationships/hyperlink" Target="https://twitter.com/diprjk/status/1246412229072670721" TargetMode="External"/><Relationship Id="rId2195" Type="http://schemas.openxmlformats.org/officeDocument/2006/relationships/hyperlink" Target="https://twitter.com/PTI_News/status/1244918292965232640?s=19" TargetMode="External"/><Relationship Id="rId3039" Type="http://schemas.openxmlformats.org/officeDocument/2006/relationships/hyperlink" Target="https://twitter.com/ANI/status/1245683220550537216" TargetMode="External"/><Relationship Id="rId3246" Type="http://schemas.openxmlformats.org/officeDocument/2006/relationships/hyperlink" Target="https://twitter.com/ANI/status/1245694253197488128" TargetMode="External"/><Relationship Id="rId3453" Type="http://schemas.openxmlformats.org/officeDocument/2006/relationships/hyperlink" Target="https://twitter.com/ANI/status/1245727826017423362" TargetMode="External"/><Relationship Id="rId4851" Type="http://schemas.openxmlformats.org/officeDocument/2006/relationships/hyperlink" Target="https://twitter.com/JansamparkMP/status/1246469032619823107/photo/2" TargetMode="External"/><Relationship Id="rId5902" Type="http://schemas.openxmlformats.org/officeDocument/2006/relationships/hyperlink" Target="https://twitter.com/PTI_News/status/1247164710417383431" TargetMode="External"/><Relationship Id="rId167" Type="http://schemas.openxmlformats.org/officeDocument/2006/relationships/hyperlink" Target="https://www.theweek.in/news/india/2020/03/17/coronavirus-3rd-death-in-india-reported-from-mumbai-as-64-year-old-man-dies.html" TargetMode="External"/><Relationship Id="rId374" Type="http://schemas.openxmlformats.org/officeDocument/2006/relationships/hyperlink" Target="https://indianexpress.com/article/cities/delhi/four-new-coronavirus-cases-in-delhi-2-in-gurgaon-6323078/" TargetMode="External"/><Relationship Id="rId581" Type="http://schemas.openxmlformats.org/officeDocument/2006/relationships/hyperlink" Target="https://twitter.com/ANI/status/1241349576361037824" TargetMode="External"/><Relationship Id="rId2055" Type="http://schemas.openxmlformats.org/officeDocument/2006/relationships/hyperlink" Target="https://economictimes.indiatimes.com/news/politics-and-nation/covid-outbreak-47-new-coronavirus-cases-detected-in-mumbai/videoshow/74899399.cms" TargetMode="External"/><Relationship Id="rId2262" Type="http://schemas.openxmlformats.org/officeDocument/2006/relationships/hyperlink" Target="https://twitter.com/ANI/status/1245213191228944387" TargetMode="External"/><Relationship Id="rId3106" Type="http://schemas.openxmlformats.org/officeDocument/2006/relationships/hyperlink" Target="https://twitter.com/diprjk/status/1245667080038318081" TargetMode="External"/><Relationship Id="rId3660" Type="http://schemas.openxmlformats.org/officeDocument/2006/relationships/hyperlink" Target="https://twitter.com/ANINewsUP/status/1245971315019763718" TargetMode="External"/><Relationship Id="rId4504" Type="http://schemas.openxmlformats.org/officeDocument/2006/relationships/hyperlink" Target="http://www.nhmharyana.gov.in/WriteReadData/userfiles/file/CoronaVirus/Meida%20Bulletin%2004042020%20evening.pdf" TargetMode="External"/><Relationship Id="rId4711" Type="http://schemas.openxmlformats.org/officeDocument/2006/relationships/hyperlink" Target="https://twitter.com/ANINewsUP/status/1246412525890973697" TargetMode="External"/><Relationship Id="rId234" Type="http://schemas.openxmlformats.org/officeDocument/2006/relationships/hyperlink" Target="https://www.thehindu.com/news/national/kerala/coronavirus-34-on-patients-contact-list-traced/article31093630.ece" TargetMode="External"/><Relationship Id="rId3313" Type="http://schemas.openxmlformats.org/officeDocument/2006/relationships/hyperlink" Target="https://twitter.com/ANI/status/1245693514500804609" TargetMode="External"/><Relationship Id="rId3520" Type="http://schemas.openxmlformats.org/officeDocument/2006/relationships/hyperlink" Target="https://twitter.com/ANI/status/1245741477960929287?s=19" TargetMode="External"/><Relationship Id="rId441" Type="http://schemas.openxmlformats.org/officeDocument/2006/relationships/hyperlink" Target="https://www.thenewsminute.com/article/covid-19-kerala-reports-12-new-cases-coronavirus-total-rises-40-120740" TargetMode="External"/><Relationship Id="rId1071" Type="http://schemas.openxmlformats.org/officeDocument/2006/relationships/hyperlink" Target="https://twitter.com/EconomicTimes/status/1242793777774776320" TargetMode="External"/><Relationship Id="rId2122" Type="http://schemas.openxmlformats.org/officeDocument/2006/relationships/hyperlink" Target="https://twitter.com/Vijayabaskarofl/status/1244863131689422849" TargetMode="External"/><Relationship Id="rId5278" Type="http://schemas.openxmlformats.org/officeDocument/2006/relationships/hyperlink" Target="https://twitter.com/ANI/status/1246797969447219201" TargetMode="External"/><Relationship Id="rId5485" Type="http://schemas.openxmlformats.org/officeDocument/2006/relationships/hyperlink" Target="https://t.me/c/1428198946/1457" TargetMode="External"/><Relationship Id="rId5692" Type="http://schemas.openxmlformats.org/officeDocument/2006/relationships/hyperlink" Target="https://twitter.com/ArogyaAndhra/status/1247148780903747585" TargetMode="External"/><Relationship Id="rId301" Type="http://schemas.openxmlformats.org/officeDocument/2006/relationships/hyperlink" Target="https://twitter.com/PTI_News/status/1240259888917278725" TargetMode="External"/><Relationship Id="rId1888" Type="http://schemas.openxmlformats.org/officeDocument/2006/relationships/hyperlink" Target="https://twitter.com/ANI/status/1244604925260132352" TargetMode="External"/><Relationship Id="rId2939" Type="http://schemas.openxmlformats.org/officeDocument/2006/relationships/hyperlink" Target="https://twitter.com/ANI/status/1245428656069128209" TargetMode="External"/><Relationship Id="rId4087" Type="http://schemas.openxmlformats.org/officeDocument/2006/relationships/hyperlink" Target="https://twitter.com/Eatala_Rajender/status/1246084405602316292" TargetMode="External"/><Relationship Id="rId4294" Type="http://schemas.openxmlformats.org/officeDocument/2006/relationships/hyperlink" Target="http://www.rajswasthya.nic.in/" TargetMode="External"/><Relationship Id="rId5138" Type="http://schemas.openxmlformats.org/officeDocument/2006/relationships/hyperlink" Target="https://twitter.com/ANI/status/1246738428370223104" TargetMode="External"/><Relationship Id="rId5345" Type="http://schemas.openxmlformats.org/officeDocument/2006/relationships/hyperlink" Target="https://twitter.com/ANI/status/1246789359791112195" TargetMode="External"/><Relationship Id="rId5552" Type="http://schemas.openxmlformats.org/officeDocument/2006/relationships/hyperlink" Target="https://twitter.com/ArogyaAndhra/status/1247036220556709896" TargetMode="External"/><Relationship Id="rId1748" Type="http://schemas.openxmlformats.org/officeDocument/2006/relationships/hyperlink" Target="https://twitter.com/PTI_News/status/1244275406821191680" TargetMode="External"/><Relationship Id="rId4154" Type="http://schemas.openxmlformats.org/officeDocument/2006/relationships/hyperlink" Target="https://experience.arcgis.com/experience/8167a61f882a4af4b9098e947dfd589f/" TargetMode="External"/><Relationship Id="rId4361" Type="http://schemas.openxmlformats.org/officeDocument/2006/relationships/hyperlink" Target="https://twitter.com/kansalrohit69/status/1246330740800798722" TargetMode="External"/><Relationship Id="rId5205" Type="http://schemas.openxmlformats.org/officeDocument/2006/relationships/hyperlink" Target="https://twitter.com/ANI/status/1246793618855096320" TargetMode="External"/><Relationship Id="rId5412" Type="http://schemas.openxmlformats.org/officeDocument/2006/relationships/hyperlink" Target="https://twitter.com/HFWOdisha/status/1246826498851352576" TargetMode="External"/><Relationship Id="rId1955" Type="http://schemas.openxmlformats.org/officeDocument/2006/relationships/hyperlink" Target="https://www.manoramaonline.com/district-news/idukki/2020/03/31/idukki-coronavirus.html" TargetMode="External"/><Relationship Id="rId3170" Type="http://schemas.openxmlformats.org/officeDocument/2006/relationships/hyperlink" Target="https://twitter.com/ANI/status/1245693626472116226" TargetMode="External"/><Relationship Id="rId4014" Type="http://schemas.openxmlformats.org/officeDocument/2006/relationships/hyperlink" Target="https://twitter.com/JansamparkMP/status/1246116249026715649" TargetMode="External"/><Relationship Id="rId4221" Type="http://schemas.openxmlformats.org/officeDocument/2006/relationships/hyperlink" Target="https://twitter.com/PTI_News/status/1246097072761081856" TargetMode="External"/><Relationship Id="rId1608" Type="http://schemas.openxmlformats.org/officeDocument/2006/relationships/hyperlink" Target="https://mobile.twitter.com/ANI/status/1244118188737957894" TargetMode="External"/><Relationship Id="rId1815" Type="http://schemas.openxmlformats.org/officeDocument/2006/relationships/hyperlink" Target="https://twitter.com/PTI_News/status/1244500743505113089?s=20" TargetMode="External"/><Relationship Id="rId3030" Type="http://schemas.openxmlformats.org/officeDocument/2006/relationships/hyperlink" Target="https://twitter.com/sriramulubjp/status/1245736945654755334" TargetMode="External"/><Relationship Id="rId3987" Type="http://schemas.openxmlformats.org/officeDocument/2006/relationships/hyperlink" Target="https://twitter.com/ANI/status/1246045737407754242" TargetMode="External"/><Relationship Id="rId6046" Type="http://schemas.openxmlformats.org/officeDocument/2006/relationships/hyperlink" Target="https://twitter.com/PIBJaipur/status/1247377876757803010" TargetMode="External"/><Relationship Id="rId2589" Type="http://schemas.openxmlformats.org/officeDocument/2006/relationships/hyperlink" Target="https://twitter.com/PIBJaipur/status/1245288412954779649" TargetMode="External"/><Relationship Id="rId2796" Type="http://schemas.openxmlformats.org/officeDocument/2006/relationships/hyperlink" Target="https://twitter.com/CMODelhi/status/1245353004317933568" TargetMode="External"/><Relationship Id="rId3847" Type="http://schemas.openxmlformats.org/officeDocument/2006/relationships/hyperlink" Target="https://twitter.com/ANI/status/1246054906298941440" TargetMode="External"/><Relationship Id="rId768" Type="http://schemas.openxmlformats.org/officeDocument/2006/relationships/hyperlink" Target="https://indianexpress.com/article/india/gujarat-corona-cases-rise-to-35-case-against-four-patients-of-a-family-6330089/" TargetMode="External"/><Relationship Id="rId975" Type="http://schemas.openxmlformats.org/officeDocument/2006/relationships/hyperlink" Target="https://www.facebook.com/dcekm/posts/966614817069675" TargetMode="External"/><Relationship Id="rId1398" Type="http://schemas.openxmlformats.org/officeDocument/2006/relationships/hyperlink" Target="https://twitter.com/ChetanSanghi/status/1243524054788665345" TargetMode="External"/><Relationship Id="rId2449" Type="http://schemas.openxmlformats.org/officeDocument/2006/relationships/hyperlink" Target="https://www.newindianexpress.com/states/tamil-nadu/2020/apr/01/two-from-puducherry-who-attended-nizamuddin-congregation-test-positive-for-covid-19-2124270.html" TargetMode="External"/><Relationship Id="rId2656" Type="http://schemas.openxmlformats.org/officeDocument/2006/relationships/hyperlink" Target="https://twitter.com/NHM_TN/status/1245332364563185664" TargetMode="External"/><Relationship Id="rId2863" Type="http://schemas.openxmlformats.org/officeDocument/2006/relationships/hyperlink" Target="https://twitter.com/ArogyaAndhra/status/1245388385021128704" TargetMode="External"/><Relationship Id="rId3707" Type="http://schemas.openxmlformats.org/officeDocument/2006/relationships/hyperlink" Target="https://twitter.com/ANI/status/1246038578699751424" TargetMode="External"/><Relationship Id="rId3914" Type="http://schemas.openxmlformats.org/officeDocument/2006/relationships/hyperlink" Target="https://twitter.com/ANI/status/1246043856447176704" TargetMode="External"/><Relationship Id="rId5062" Type="http://schemas.openxmlformats.org/officeDocument/2006/relationships/hyperlink" Target="https://gujcovid19.gujarat.gov.in/uploads/05-pressbrief0504052020111759895.pdf" TargetMode="External"/><Relationship Id="rId6113" Type="http://schemas.openxmlformats.org/officeDocument/2006/relationships/hyperlink" Target="https://twitter.com/ANI/status/1247403660096598016" TargetMode="External"/><Relationship Id="rId628" Type="http://schemas.openxmlformats.org/officeDocument/2006/relationships/hyperlink" Target="https://twitter.com/PTI_News/status/1241595506037415936" TargetMode="External"/><Relationship Id="rId835" Type="http://schemas.openxmlformats.org/officeDocument/2006/relationships/hyperlink" Target="https://twitter.com/ANI/status/1242069720276168705" TargetMode="External"/><Relationship Id="rId1258" Type="http://schemas.openxmlformats.org/officeDocument/2006/relationships/hyperlink" Target="https://twitter.com/IEBengaluru/status/1243465187069284352/photo/1" TargetMode="External"/><Relationship Id="rId1465" Type="http://schemas.openxmlformats.org/officeDocument/2006/relationships/hyperlink" Target="https://twitter.com/Vijayabaskarofl/status/1243779585004597248" TargetMode="External"/><Relationship Id="rId1672" Type="http://schemas.openxmlformats.org/officeDocument/2006/relationships/hyperlink" Target="https://twitter.com/ANI/status/1244242532134838273" TargetMode="External"/><Relationship Id="rId2309" Type="http://schemas.openxmlformats.org/officeDocument/2006/relationships/hyperlink" Target="https://twitter.com/Vijayabaskarofl/status/1244998252803452928" TargetMode="External"/><Relationship Id="rId2516" Type="http://schemas.openxmlformats.org/officeDocument/2006/relationships/hyperlink" Target="https://twitter.com/ANI/status/1245252480969199617" TargetMode="External"/><Relationship Id="rId2723" Type="http://schemas.openxmlformats.org/officeDocument/2006/relationships/hyperlink" Target="https://twitter.com/PTI_News/status/1245330284574150656" TargetMode="External"/><Relationship Id="rId5879" Type="http://schemas.openxmlformats.org/officeDocument/2006/relationships/hyperlink" Target="https://arogya.maharashtra.gov.in/pdf/covidmpressnote06.pdf" TargetMode="External"/><Relationship Id="rId1118" Type="http://schemas.openxmlformats.org/officeDocument/2006/relationships/hyperlink" Target="https://twitter.com/PTI_News/status/1243039656540692482" TargetMode="External"/><Relationship Id="rId1325" Type="http://schemas.openxmlformats.org/officeDocument/2006/relationships/hyperlink" Target="https://www.facebook.com/permalink.php?story_fbid=158051175664719&amp;id=100507158085788" TargetMode="External"/><Relationship Id="rId1532" Type="http://schemas.openxmlformats.org/officeDocument/2006/relationships/hyperlink" Target="https://twitter.com/ANI/status/1243912891742310406" TargetMode="External"/><Relationship Id="rId2930" Type="http://schemas.openxmlformats.org/officeDocument/2006/relationships/hyperlink" Target="https://twitter.com/Eatala_Rajender/status/1245425932929617921" TargetMode="External"/><Relationship Id="rId4688" Type="http://schemas.openxmlformats.org/officeDocument/2006/relationships/hyperlink" Target="https://twitter.com/ANINewsUP/status/1246412525890973697" TargetMode="External"/><Relationship Id="rId902" Type="http://schemas.openxmlformats.org/officeDocument/2006/relationships/hyperlink" Target="https://twitter.com/Vijayabaskarofl/status/1242122022022340610" TargetMode="External"/><Relationship Id="rId3497" Type="http://schemas.openxmlformats.org/officeDocument/2006/relationships/hyperlink" Target="https://twitter.com/ANI/status/1245735871996813312?s=19" TargetMode="External"/><Relationship Id="rId4895" Type="http://schemas.openxmlformats.org/officeDocument/2006/relationships/hyperlink" Target="https://twitter.com/IPRTelangana/status/1246477230068228098/photo/1" TargetMode="External"/><Relationship Id="rId5739" Type="http://schemas.openxmlformats.org/officeDocument/2006/relationships/hyperlink" Target="https://twitter.com/TOIHyderabad/status/1247161225940627456" TargetMode="External"/><Relationship Id="rId5946" Type="http://schemas.openxmlformats.org/officeDocument/2006/relationships/hyperlink" Target="http://www.nhmharyana.gov.in/WriteReadData/userfiles/file/CoronaVirus/Media%20Bulletin%2006042020Evening.pdf" TargetMode="External"/><Relationship Id="rId31" Type="http://schemas.openxmlformats.org/officeDocument/2006/relationships/hyperlink" Target="https://www.indiatoday.in/india/story/coronavirus-in-india-tracking-country-s-first-50-covid-19-cases-what-numbers-tell-1654468-2020-03-12" TargetMode="External"/><Relationship Id="rId2099" Type="http://schemas.openxmlformats.org/officeDocument/2006/relationships/hyperlink" Target="https://twitter.com/PTI_News/status/1244865476355690496" TargetMode="External"/><Relationship Id="rId4548" Type="http://schemas.openxmlformats.org/officeDocument/2006/relationships/hyperlink" Target="https://twitter.com/PTI_News/status/1246409749911891968" TargetMode="External"/><Relationship Id="rId4755" Type="http://schemas.openxmlformats.org/officeDocument/2006/relationships/hyperlink" Target="https://twitter.com/ANI/status/1246418320057708545" TargetMode="External"/><Relationship Id="rId4962" Type="http://schemas.openxmlformats.org/officeDocument/2006/relationships/hyperlink" Target="https://twitter.com/rajeshtope11/status/1246482154852253697" TargetMode="External"/><Relationship Id="rId5806" Type="http://schemas.openxmlformats.org/officeDocument/2006/relationships/hyperlink" Target="https://twitter.com/PTI_News/status/1247164710417383431" TargetMode="External"/><Relationship Id="rId278" Type="http://schemas.openxmlformats.org/officeDocument/2006/relationships/hyperlink" Target="https://www.hindustantimes.com/noida/noida-man-tests-coronavirus-positive-after-he-meets-delhi-patient-at-work/story-KNJ0rTgO3n0Y5fyg4AVNxK.html" TargetMode="External"/><Relationship Id="rId3357" Type="http://schemas.openxmlformats.org/officeDocument/2006/relationships/hyperlink" Target="https://twitter.com/ANI/status/1245693514500804609" TargetMode="External"/><Relationship Id="rId3564" Type="http://schemas.openxmlformats.org/officeDocument/2006/relationships/hyperlink" Target="https://www.newindianexpress.com/states/tamil-nadu/2020/apr/02/kin-of-covid-19-patient-who-went-to-tablighi-meet-in-delhi-tests-positive-in-puducherry-2124897.html" TargetMode="External"/><Relationship Id="rId3771" Type="http://schemas.openxmlformats.org/officeDocument/2006/relationships/hyperlink" Target="https://twitter.com/ANI/status/1246038578699751424" TargetMode="External"/><Relationship Id="rId4408" Type="http://schemas.openxmlformats.org/officeDocument/2006/relationships/hyperlink" Target="https://twitter.com/PTI_News/status/1246336675732533248" TargetMode="External"/><Relationship Id="rId4615" Type="http://schemas.openxmlformats.org/officeDocument/2006/relationships/hyperlink" Target="https://twitter.com/AamAadmiParty/status/1246408741357944833" TargetMode="External"/><Relationship Id="rId4822" Type="http://schemas.openxmlformats.org/officeDocument/2006/relationships/hyperlink" Target="http://www.nhmharyana.gov.in/WriteReadData/userfiles/file/CoronaVirus/Meida%20Bulletin%2004042020%20evening.pdf" TargetMode="External"/><Relationship Id="rId485" Type="http://schemas.openxmlformats.org/officeDocument/2006/relationships/hyperlink" Target="https://twitter.com/TabeenahAnjum/status/1241225769767993344" TargetMode="External"/><Relationship Id="rId692" Type="http://schemas.openxmlformats.org/officeDocument/2006/relationships/hyperlink" Target="https://english.manoramaonline.com/news/kerala/2020/03/22/15-more-covid-19-cases-in-kerala-on-sunday.html" TargetMode="External"/><Relationship Id="rId2166" Type="http://schemas.openxmlformats.org/officeDocument/2006/relationships/hyperlink" Target="https://twitter.com/kansalrohit69/status/1244903033500127234" TargetMode="External"/><Relationship Id="rId2373" Type="http://schemas.openxmlformats.org/officeDocument/2006/relationships/hyperlink" Target="https://twitter.com/ANI/status/1245023379943391232" TargetMode="External"/><Relationship Id="rId2580" Type="http://schemas.openxmlformats.org/officeDocument/2006/relationships/hyperlink" Target="https://twitter.com/TabeenahAnjum/status/1245389528925237248" TargetMode="External"/><Relationship Id="rId3217" Type="http://schemas.openxmlformats.org/officeDocument/2006/relationships/hyperlink" Target="https://twitter.com/ANI/status/1245693626472116226" TargetMode="External"/><Relationship Id="rId3424" Type="http://schemas.openxmlformats.org/officeDocument/2006/relationships/hyperlink" Target="https://twitter.com/ANI/status/1245727826017423362" TargetMode="External"/><Relationship Id="rId3631" Type="http://schemas.openxmlformats.org/officeDocument/2006/relationships/hyperlink" Target="https://twitter.com/ANINewsUP/status/1245971315019763718" TargetMode="External"/><Relationship Id="rId138" Type="http://schemas.openxmlformats.org/officeDocument/2006/relationships/hyperlink" Target="https://www.thehindu.com/todays-paper/tally-goes-up-to-11/article31045938.ece" TargetMode="External"/><Relationship Id="rId345" Type="http://schemas.openxmlformats.org/officeDocument/2006/relationships/hyperlink" Target="https://www.indiatoday.in/india/story/coronavirus-news-live-updates-india-italy-america-confirmed-cases-china-wuhan-1657218-2020-03-19" TargetMode="External"/><Relationship Id="rId552" Type="http://schemas.openxmlformats.org/officeDocument/2006/relationships/hyperlink" Target="https://punjabupdate.com/media-bulletin-21-03-2020-covid-19-punjab-total-number-of-positive-cases-rise-to-13.html" TargetMode="External"/><Relationship Id="rId1182" Type="http://schemas.openxmlformats.org/officeDocument/2006/relationships/hyperlink" Target="https://www.facebook.com/CollectorKNR/posts/2841075499322619" TargetMode="External"/><Relationship Id="rId2026" Type="http://schemas.openxmlformats.org/officeDocument/2006/relationships/hyperlink" Target="https://twitter.com/ANI/status/1244702762270478336" TargetMode="External"/><Relationship Id="rId2233" Type="http://schemas.openxmlformats.org/officeDocument/2006/relationships/hyperlink" Target="https://arogya.maharashtra.gov.in/pdf/epressnote31.pdf" TargetMode="External"/><Relationship Id="rId2440" Type="http://schemas.openxmlformats.org/officeDocument/2006/relationships/hyperlink" Target="https://twitter.com/ANI/status/1245242763903471617" TargetMode="External"/><Relationship Id="rId5389" Type="http://schemas.openxmlformats.org/officeDocument/2006/relationships/hyperlink" Target="https://twitter.com/JansamparkMP/status/1246802576244224001" TargetMode="External"/><Relationship Id="rId5596" Type="http://schemas.openxmlformats.org/officeDocument/2006/relationships/hyperlink" Target="https://twitter.com/ANI/status/1247133356879314945" TargetMode="External"/><Relationship Id="rId205" Type="http://schemas.openxmlformats.org/officeDocument/2006/relationships/hyperlink" Target="https://www.thehindu.com/todays-paper/tp-national/12-new-cases-registered-in-maharashtra-in-a-single-day/article31072504.ece" TargetMode="External"/><Relationship Id="rId412" Type="http://schemas.openxmlformats.org/officeDocument/2006/relationships/hyperlink" Target="https://www.news18.com/news/india/vadodara-man-with-travel-history-to-sri-lanka-tests-positive-for-coronavirus-gujarat-cases-rise-to-8-2545547.html" TargetMode="External"/><Relationship Id="rId1042" Type="http://schemas.openxmlformats.org/officeDocument/2006/relationships/hyperlink" Target="https://twitter.com/kansalrohit69/status/1242775064287698944" TargetMode="External"/><Relationship Id="rId2300" Type="http://schemas.openxmlformats.org/officeDocument/2006/relationships/hyperlink" Target="https://twitter.com/Vijayabaskarofl/status/1244998252803452928" TargetMode="External"/><Relationship Id="rId4198" Type="http://schemas.openxmlformats.org/officeDocument/2006/relationships/hyperlink" Target="https://experience.arcgis.com/experience/8167a61f882a4af4b9098e947dfd589f/" TargetMode="External"/><Relationship Id="rId5249" Type="http://schemas.openxmlformats.org/officeDocument/2006/relationships/hyperlink" Target="https://twitter.com/ANI/status/1246793618855096320" TargetMode="External"/><Relationship Id="rId5456" Type="http://schemas.openxmlformats.org/officeDocument/2006/relationships/hyperlink" Target="https://twitter.com/PIBJaipur/status/1246839809663893504" TargetMode="External"/><Relationship Id="rId5663" Type="http://schemas.openxmlformats.org/officeDocument/2006/relationships/hyperlink" Target="https://twitter.com/PIBTvpm/status/1247145881775689728" TargetMode="External"/><Relationship Id="rId1999" Type="http://schemas.openxmlformats.org/officeDocument/2006/relationships/hyperlink" Target="https://dronamaps.com/corona.html" TargetMode="External"/><Relationship Id="rId4058" Type="http://schemas.openxmlformats.org/officeDocument/2006/relationships/hyperlink" Target="https://twitter.com/Eatala_Rajender/status/1246084405602316292" TargetMode="External"/><Relationship Id="rId4265" Type="http://schemas.openxmlformats.org/officeDocument/2006/relationships/hyperlink" Target="https://twitter.com/JansamparkMP/status/1246116249026715649" TargetMode="External"/><Relationship Id="rId4472" Type="http://schemas.openxmlformats.org/officeDocument/2006/relationships/hyperlink" Target="http://www.nhmharyana.gov.in/WriteReadData/userfiles/file/CoronaVirus/Meida%20Bulletin%2004042020%20evening.pdf" TargetMode="External"/><Relationship Id="rId5109" Type="http://schemas.openxmlformats.org/officeDocument/2006/relationships/hyperlink" Target="https://twitter.com/ANI/status/1246738428370223104" TargetMode="External"/><Relationship Id="rId5316" Type="http://schemas.openxmlformats.org/officeDocument/2006/relationships/hyperlink" Target="https://twitter.com/ANI/status/1246789359791112195" TargetMode="External"/><Relationship Id="rId5870" Type="http://schemas.openxmlformats.org/officeDocument/2006/relationships/hyperlink" Target="https://twitter.com/PTI_News/status/1247164710417383431" TargetMode="External"/><Relationship Id="rId1859" Type="http://schemas.openxmlformats.org/officeDocument/2006/relationships/hyperlink" Target="https://twitter.com/PTI_News/status/1244514417229717506" TargetMode="External"/><Relationship Id="rId3074" Type="http://schemas.openxmlformats.org/officeDocument/2006/relationships/hyperlink" Target="https://twitter.com/ANI/status/1245683220550537216" TargetMode="External"/><Relationship Id="rId4125" Type="http://schemas.openxmlformats.org/officeDocument/2006/relationships/hyperlink" Target="https://twitter.com/PTI_News/status/1246097072761081856" TargetMode="External"/><Relationship Id="rId5523" Type="http://schemas.openxmlformats.org/officeDocument/2006/relationships/hyperlink" Target="https://twitter.com/ANI/status/1247034856329990145" TargetMode="External"/><Relationship Id="rId5730" Type="http://schemas.openxmlformats.org/officeDocument/2006/relationships/hyperlink" Target="https://twitter.com/PTI_News/status/1247150029455802369" TargetMode="External"/><Relationship Id="rId1719" Type="http://schemas.openxmlformats.org/officeDocument/2006/relationships/hyperlink" Target="https://twitter.com/Vijayabaskarofl/status/1244239453981257728" TargetMode="External"/><Relationship Id="rId1926" Type="http://schemas.openxmlformats.org/officeDocument/2006/relationships/hyperlink" Target="https://www.facebook.com/permalink.php?story_fbid=158928622243641&amp;id=100507158085788" TargetMode="External"/><Relationship Id="rId3281" Type="http://schemas.openxmlformats.org/officeDocument/2006/relationships/hyperlink" Target="https://twitter.com/ANI/status/1245693514500804609" TargetMode="External"/><Relationship Id="rId4332" Type="http://schemas.openxmlformats.org/officeDocument/2006/relationships/hyperlink" Target="https://twitter.com/PIBJaipur/status/1246275225559261184" TargetMode="External"/><Relationship Id="rId2090" Type="http://schemas.openxmlformats.org/officeDocument/2006/relationships/hyperlink" Target="https://khabar.ndtv.com/news/uttar-pradesh/coronavirus-in-up-six-coviud-19-positive-in-a-bareilly-family-2203350/amp/1?akamai-rum=off" TargetMode="External"/><Relationship Id="rId3141" Type="http://schemas.openxmlformats.org/officeDocument/2006/relationships/hyperlink" Target="https://www.manoramaonline.com/news/kerala/2020/04/02/idukki-corona-virus-cases.html" TargetMode="External"/><Relationship Id="rId3001" Type="http://schemas.openxmlformats.org/officeDocument/2006/relationships/hyperlink" Target="https://twitter.com/ANI/status/1245608154861195264" TargetMode="External"/><Relationship Id="rId3958" Type="http://schemas.openxmlformats.org/officeDocument/2006/relationships/hyperlink" Target="https://twitter.com/ANI/status/1246043856447176704" TargetMode="External"/><Relationship Id="rId6157" Type="http://schemas.openxmlformats.org/officeDocument/2006/relationships/hyperlink" Target="http://www.nhmharyana.gov.in/WriteReadData/userfiles/file/CoronaVirus/bulletin_07.04.2020_Morning.pdf" TargetMode="External"/><Relationship Id="rId879" Type="http://schemas.openxmlformats.org/officeDocument/2006/relationships/hyperlink" Target="https://www.indiatoday.in/india/story/coronavirus-in-india-covid-19-cases-in-maharashtra-97-as-8-more-test-positive-1658860-2020-03-23" TargetMode="External"/><Relationship Id="rId2767" Type="http://schemas.openxmlformats.org/officeDocument/2006/relationships/hyperlink" Target="https://twitter.com/ANI/status/1245331856553320448" TargetMode="External"/><Relationship Id="rId5173" Type="http://schemas.openxmlformats.org/officeDocument/2006/relationships/hyperlink" Target="https://t.me/c/1428198946/1332" TargetMode="External"/><Relationship Id="rId5380" Type="http://schemas.openxmlformats.org/officeDocument/2006/relationships/hyperlink" Target="https://twitter.com/JansamparkMP/status/1246841187073273857" TargetMode="External"/><Relationship Id="rId6017" Type="http://schemas.openxmlformats.org/officeDocument/2006/relationships/hyperlink" Target="https://twitter.com/JansamparkMP/status/1247180461907955712" TargetMode="External"/><Relationship Id="rId739" Type="http://schemas.openxmlformats.org/officeDocument/2006/relationships/hyperlink" Target="https://twitter.com/PTI_News/status/1241931502671130624?s=20" TargetMode="External"/><Relationship Id="rId1369" Type="http://schemas.openxmlformats.org/officeDocument/2006/relationships/hyperlink" Target="https://www.facebook.com/permalink.php?story_fbid=158051175664719&amp;id=100507158085788" TargetMode="External"/><Relationship Id="rId1576" Type="http://schemas.openxmlformats.org/officeDocument/2006/relationships/hyperlink" Target="https://twitter.com/ArogyaAndhra/status/1243942706549686272" TargetMode="External"/><Relationship Id="rId2974" Type="http://schemas.openxmlformats.org/officeDocument/2006/relationships/hyperlink" Target="https://twitter.com/ANI/status/1245581420484907008" TargetMode="External"/><Relationship Id="rId3818" Type="http://schemas.openxmlformats.org/officeDocument/2006/relationships/hyperlink" Target="https://twitter.com/ANI/status/1246043856447176704" TargetMode="External"/><Relationship Id="rId5033" Type="http://schemas.openxmlformats.org/officeDocument/2006/relationships/hyperlink" Target="https://twitter.com/ArogyaAndhra/status/1246674213324255232" TargetMode="External"/><Relationship Id="rId5240" Type="http://schemas.openxmlformats.org/officeDocument/2006/relationships/hyperlink" Target="https://twitter.com/ANI/status/1246793618855096320" TargetMode="External"/><Relationship Id="rId946" Type="http://schemas.openxmlformats.org/officeDocument/2006/relationships/hyperlink" Target="https://www.hindustantimes.com/cities/six-people-including-three-of-family-in-phillaur-test-positive-for-coronavirus-in-punjab-taking-state-s-count-to-29/story-WgQK84nSF0cnUeHIPLVxAN.html" TargetMode="External"/><Relationship Id="rId1229" Type="http://schemas.openxmlformats.org/officeDocument/2006/relationships/hyperlink" Target="https://twitter.com/CMODelhi/status/1243207676294807552" TargetMode="External"/><Relationship Id="rId1783" Type="http://schemas.openxmlformats.org/officeDocument/2006/relationships/hyperlink" Target="https://www.business-standard.com/article/pti-stories/three-fresh-covid-19-cases-in-telangana-total-rises-to-70-120032901069_1.html" TargetMode="External"/><Relationship Id="rId1990" Type="http://schemas.openxmlformats.org/officeDocument/2006/relationships/hyperlink" Target="https://twitter.com/ANI/status/1244640751679467530" TargetMode="External"/><Relationship Id="rId2627" Type="http://schemas.openxmlformats.org/officeDocument/2006/relationships/hyperlink" Target="https://twitter.com/NHM_TN/status/1245332364563185664" TargetMode="External"/><Relationship Id="rId2834" Type="http://schemas.openxmlformats.org/officeDocument/2006/relationships/hyperlink" Target="https://twitter.com/ANI/status/1245346024417366016" TargetMode="External"/><Relationship Id="rId5100" Type="http://schemas.openxmlformats.org/officeDocument/2006/relationships/hyperlink" Target="https://twitter.com/ANI/status/1246738428370223104" TargetMode="External"/><Relationship Id="rId75" Type="http://schemas.openxmlformats.org/officeDocument/2006/relationships/hyperlink" Target="http://dhs.kerala.gov.in/wp-content/uploads/2020/03/Daily-Bulletin-English-29th-March.pdf" TargetMode="External"/><Relationship Id="rId806" Type="http://schemas.openxmlformats.org/officeDocument/2006/relationships/hyperlink" Target="https://www.facebook.com/permalink.php?story_fbid=156890639114106&amp;id=100507158085788" TargetMode="External"/><Relationship Id="rId1436" Type="http://schemas.openxmlformats.org/officeDocument/2006/relationships/hyperlink" Target="https://www.indiatvnews.com/news/india/coronavirus-gujarat-covid-19-positive-cases-total-rises-to-47-602175" TargetMode="External"/><Relationship Id="rId1643" Type="http://schemas.openxmlformats.org/officeDocument/2006/relationships/hyperlink" Target="https://twitter.com/ANINewsUP/status/1244190714776322048?s=20" TargetMode="External"/><Relationship Id="rId1850" Type="http://schemas.openxmlformats.org/officeDocument/2006/relationships/hyperlink" Target="https://twitter.com/THChennai/status/1244518226467467265" TargetMode="External"/><Relationship Id="rId2901" Type="http://schemas.openxmlformats.org/officeDocument/2006/relationships/hyperlink" Target="https://twitter.com/PTI_News/status/1245562248388464641?s=20" TargetMode="External"/><Relationship Id="rId4799" Type="http://schemas.openxmlformats.org/officeDocument/2006/relationships/hyperlink" Target="https://twitter.com/ANI/status/1246418320057708545" TargetMode="External"/><Relationship Id="rId1503" Type="http://schemas.openxmlformats.org/officeDocument/2006/relationships/hyperlink" Target="https://www.facebook.com/permalink.php?story_fbid=158316895638147&amp;id=100507158085788" TargetMode="External"/><Relationship Id="rId1710" Type="http://schemas.openxmlformats.org/officeDocument/2006/relationships/hyperlink" Target="https://www.thenewsminute.com/article/10-month-old-baby-who-tested-positive-covid-19-tamil-nadu-recovers-122009" TargetMode="External"/><Relationship Id="rId4659" Type="http://schemas.openxmlformats.org/officeDocument/2006/relationships/hyperlink" Target="https://twitter.com/kansalrohit69/status/1246411816239943680" TargetMode="External"/><Relationship Id="rId4866" Type="http://schemas.openxmlformats.org/officeDocument/2006/relationships/hyperlink" Target="https://twitter.com/JansamparkMP/status/1246469032619823107/photo/2" TargetMode="External"/><Relationship Id="rId5917" Type="http://schemas.openxmlformats.org/officeDocument/2006/relationships/hyperlink" Target="https://arogya.maharashtra.gov.in/pdf/covidmpressnote06.pdf" TargetMode="External"/><Relationship Id="rId3468" Type="http://schemas.openxmlformats.org/officeDocument/2006/relationships/hyperlink" Target="https://twitter.com/ANI/status/1245727826017423362" TargetMode="External"/><Relationship Id="rId3675" Type="http://schemas.openxmlformats.org/officeDocument/2006/relationships/hyperlink" Target="http://www.nhmharyana.gov.in/WriteReadData/userfiles/file/CoronaVirus/Media%20Bulletin%20Morning%2003042020.pdf" TargetMode="External"/><Relationship Id="rId3882" Type="http://schemas.openxmlformats.org/officeDocument/2006/relationships/hyperlink" Target="https://twitter.com/ANI/status/1246043856447176704" TargetMode="External"/><Relationship Id="rId4519" Type="http://schemas.openxmlformats.org/officeDocument/2006/relationships/hyperlink" Target="https://twitter.com/sriramulubjp/status/1246407041972760577" TargetMode="External"/><Relationship Id="rId4726" Type="http://schemas.openxmlformats.org/officeDocument/2006/relationships/hyperlink" Target="https://twitter.com/ANI/status/1246412467447554049" TargetMode="External"/><Relationship Id="rId4933" Type="http://schemas.openxmlformats.org/officeDocument/2006/relationships/hyperlink" Target="https://twitter.com/rajeshtope11/status/1246482154852253697" TargetMode="External"/><Relationship Id="rId6081" Type="http://schemas.openxmlformats.org/officeDocument/2006/relationships/hyperlink" Target="https://gujcovid19.gujarat.gov.in/" TargetMode="External"/><Relationship Id="rId389" Type="http://schemas.openxmlformats.org/officeDocument/2006/relationships/hyperlink" Target="https://arogya.maharashtra.gov.in/pdf/pressnote20.pdf" TargetMode="External"/><Relationship Id="rId596" Type="http://schemas.openxmlformats.org/officeDocument/2006/relationships/hyperlink" Target="https://kannada.asianetnews.com/state/coronavirus-positive-case-founded-at-mysuru-total-rise-to-20-in-karnataka-q7jo5i" TargetMode="External"/><Relationship Id="rId2277" Type="http://schemas.openxmlformats.org/officeDocument/2006/relationships/hyperlink" Target="http://www.nhmharyana.gov.in/WriteReadData/userfiles/file/CoronaVirus/Media%20Bulletin%20Evening31-03-20.pdf" TargetMode="External"/><Relationship Id="rId2484" Type="http://schemas.openxmlformats.org/officeDocument/2006/relationships/hyperlink" Target="https://twitter.com/ANI/status/1245252480969199617" TargetMode="External"/><Relationship Id="rId2691" Type="http://schemas.openxmlformats.org/officeDocument/2006/relationships/hyperlink" Target="https://twitter.com/NHM_TN/status/1245332364563185664" TargetMode="External"/><Relationship Id="rId3328" Type="http://schemas.openxmlformats.org/officeDocument/2006/relationships/hyperlink" Target="https://twitter.com/ANI/status/1245694253197488128" TargetMode="External"/><Relationship Id="rId3535" Type="http://schemas.openxmlformats.org/officeDocument/2006/relationships/hyperlink" Target="https://twitter.com/sanjayjavin/status/1245755405126393856" TargetMode="External"/><Relationship Id="rId3742" Type="http://schemas.openxmlformats.org/officeDocument/2006/relationships/hyperlink" Target="https://twitter.com/ANI/status/1246038578699751424" TargetMode="External"/><Relationship Id="rId249" Type="http://schemas.openxmlformats.org/officeDocument/2006/relationships/hyperlink" Target="https://www.indiatoday.in/india/story/3-year-old-tests-positive-for-covid-19-in-mumbai-both-parents-also-infected-maharashtra-total-now-at-39-1656173-2020-03-16" TargetMode="External"/><Relationship Id="rId456" Type="http://schemas.openxmlformats.org/officeDocument/2006/relationships/hyperlink" Target="https://www.thenewsminute.com/article/covid-19-kerala-reports-12-new-cases-coronavirus-total-rises-40-120740" TargetMode="External"/><Relationship Id="rId663" Type="http://schemas.openxmlformats.org/officeDocument/2006/relationships/hyperlink" Target="https://www.hindustantimes.com/india-news/coronavirus-7-more-test-positive-for-covid-19-in-sbs-nagar-punjab-toll-touches-21/story-g5yplHLS1Eadb3CcnM9MwJ.html" TargetMode="External"/><Relationship Id="rId870" Type="http://schemas.openxmlformats.org/officeDocument/2006/relationships/hyperlink" Target="https://www.indiatoday.in/india/story/coronavirus-in-india-covid-19-cases-in-maharashtra-97-as-8-more-test-positive-1658860-2020-03-23" TargetMode="External"/><Relationship Id="rId1086" Type="http://schemas.openxmlformats.org/officeDocument/2006/relationships/hyperlink" Target="https://www.outlookindia.com/newsscroll/coronavirus-2-more-test-positive-total-confirmed-cases-rises-to-31-in-punjab/1779858" TargetMode="External"/><Relationship Id="rId1293" Type="http://schemas.openxmlformats.org/officeDocument/2006/relationships/hyperlink" Target="https://twitter.com/PTI_News/status/1243503417445609472" TargetMode="External"/><Relationship Id="rId2137" Type="http://schemas.openxmlformats.org/officeDocument/2006/relationships/hyperlink" Target="http://hmfw.ap.gov.in/Daily_bullettin/31-03-2020/31-03-2020_10AM_English.pdf" TargetMode="External"/><Relationship Id="rId2344" Type="http://schemas.openxmlformats.org/officeDocument/2006/relationships/hyperlink" Target="https://twitter.com/ANI/status/1245008604496711681" TargetMode="External"/><Relationship Id="rId2551" Type="http://schemas.openxmlformats.org/officeDocument/2006/relationships/hyperlink" Target="https://twitter.com/kbssidhu1961/status/1245178482092429313" TargetMode="External"/><Relationship Id="rId109" Type="http://schemas.openxmlformats.org/officeDocument/2006/relationships/hyperlink" Target="https://english.manoramaonline.com/news/kerala/2020/03/10/coronavirus-holiday-for-upto-class-7-kerala.html" TargetMode="External"/><Relationship Id="rId316" Type="http://schemas.openxmlformats.org/officeDocument/2006/relationships/hyperlink" Target="https://twitter.com/ANI/status/1240318435646525442" TargetMode="External"/><Relationship Id="rId523" Type="http://schemas.openxmlformats.org/officeDocument/2006/relationships/hyperlink" Target="https://www.mohfw.gov.in/" TargetMode="External"/><Relationship Id="rId1153" Type="http://schemas.openxmlformats.org/officeDocument/2006/relationships/hyperlink" Target="https://twitter.com/ANI/status/1243098661346631681" TargetMode="External"/><Relationship Id="rId2204" Type="http://schemas.openxmlformats.org/officeDocument/2006/relationships/hyperlink" Target="https://twitter.com/ANI/status/1244970503082774528" TargetMode="External"/><Relationship Id="rId3602" Type="http://schemas.openxmlformats.org/officeDocument/2006/relationships/hyperlink" Target="https://twitter.com/ArogyaAndhra/status/1245941890563723264" TargetMode="External"/><Relationship Id="rId730" Type="http://schemas.openxmlformats.org/officeDocument/2006/relationships/hyperlink" Target="https://www.bhaskar.com/rajasthan/jaipur/news/state-1-1-new-patients-found-in-bhilwara-jhunjhunu-and-jodhpur-now-29cases-death-toll-latest-news-and-updates-127030601.html" TargetMode="External"/><Relationship Id="rId1013" Type="http://schemas.openxmlformats.org/officeDocument/2006/relationships/hyperlink" Target="https://twitter.com/MoHFW_GUJARAT/status/1242679908595314688" TargetMode="External"/><Relationship Id="rId1360" Type="http://schemas.openxmlformats.org/officeDocument/2006/relationships/hyperlink" Target="https://twitter.com/PTI_News/status/1243519189412765696" TargetMode="External"/><Relationship Id="rId2411" Type="http://schemas.openxmlformats.org/officeDocument/2006/relationships/hyperlink" Target="https://twitter.com/PTI_News/status/1245196392294780928" TargetMode="External"/><Relationship Id="rId4169" Type="http://schemas.openxmlformats.org/officeDocument/2006/relationships/hyperlink" Target="https://twitter.com/PTI_News/status/1246097072761081856" TargetMode="External"/><Relationship Id="rId5567" Type="http://schemas.openxmlformats.org/officeDocument/2006/relationships/hyperlink" Target="https://twitter.com/DHFWKA/status/1247083936267882499" TargetMode="External"/><Relationship Id="rId5774" Type="http://schemas.openxmlformats.org/officeDocument/2006/relationships/hyperlink" Target="https://twitter.com/PTI_News/status/1247164710417383431" TargetMode="External"/><Relationship Id="rId5981" Type="http://schemas.openxmlformats.org/officeDocument/2006/relationships/hyperlink" Target="https://twitter.com/JansamparkMP/status/1247180461907955712" TargetMode="External"/><Relationship Id="rId1220" Type="http://schemas.openxmlformats.org/officeDocument/2006/relationships/hyperlink" Target="https://twitter.com/kansalrohit69/status/1243197465492250624" TargetMode="External"/><Relationship Id="rId4376" Type="http://schemas.openxmlformats.org/officeDocument/2006/relationships/hyperlink" Target="https://twitter.com/PTI_News/status/1246336675732533248" TargetMode="External"/><Relationship Id="rId4583" Type="http://schemas.openxmlformats.org/officeDocument/2006/relationships/hyperlink" Target="https://twitter.com/AamAadmiParty/status/1246408741357944833" TargetMode="External"/><Relationship Id="rId4790" Type="http://schemas.openxmlformats.org/officeDocument/2006/relationships/hyperlink" Target="https://twitter.com/ANI/status/1246418320057708545" TargetMode="External"/><Relationship Id="rId5427" Type="http://schemas.openxmlformats.org/officeDocument/2006/relationships/hyperlink" Target="https://twitter.com/IPRTelangana/status/1246847163855851520" TargetMode="External"/><Relationship Id="rId5634" Type="http://schemas.openxmlformats.org/officeDocument/2006/relationships/hyperlink" Target="https://twitter.com/ANI/status/1247144702526337026" TargetMode="External"/><Relationship Id="rId5841" Type="http://schemas.openxmlformats.org/officeDocument/2006/relationships/hyperlink" Target="https://arogya.maharashtra.gov.in/pdf/covidmpressnote06.pdf" TargetMode="External"/><Relationship Id="rId3185" Type="http://schemas.openxmlformats.org/officeDocument/2006/relationships/hyperlink" Target="https://twitter.com/ANI/status/1245693626472116226" TargetMode="External"/><Relationship Id="rId3392" Type="http://schemas.openxmlformats.org/officeDocument/2006/relationships/hyperlink" Target="https://twitter.com/ians_india/status/1245687791591149568" TargetMode="External"/><Relationship Id="rId4029" Type="http://schemas.openxmlformats.org/officeDocument/2006/relationships/hyperlink" Target="https://twitter.com/JansamparkMP/status/1246116249026715649" TargetMode="External"/><Relationship Id="rId4236" Type="http://schemas.openxmlformats.org/officeDocument/2006/relationships/hyperlink" Target="https://experience.arcgis.com/experience/8167a61f882a4af4b9098e947dfd589f/" TargetMode="External"/><Relationship Id="rId4443" Type="http://schemas.openxmlformats.org/officeDocument/2006/relationships/hyperlink" Target="https://twitter.com/ANI/status/1246323461674369024" TargetMode="External"/><Relationship Id="rId4650" Type="http://schemas.openxmlformats.org/officeDocument/2006/relationships/hyperlink" Target="https://twitter.com/diprjk/status/1246412229072670721" TargetMode="External"/><Relationship Id="rId5701" Type="http://schemas.openxmlformats.org/officeDocument/2006/relationships/hyperlink" Target="https://twitter.com/ArogyaAndhra/status/1247148780903747585" TargetMode="External"/><Relationship Id="rId3045" Type="http://schemas.openxmlformats.org/officeDocument/2006/relationships/hyperlink" Target="https://twitter.com/ANI/status/1245683220550537216" TargetMode="External"/><Relationship Id="rId3252" Type="http://schemas.openxmlformats.org/officeDocument/2006/relationships/hyperlink" Target="https://twitter.com/ANI/status/1245694253197488128" TargetMode="External"/><Relationship Id="rId4303" Type="http://schemas.openxmlformats.org/officeDocument/2006/relationships/hyperlink" Target="https://twitter.com/HFWOdisha/status/1246131083839561728" TargetMode="External"/><Relationship Id="rId4510" Type="http://schemas.openxmlformats.org/officeDocument/2006/relationships/hyperlink" Target="https://twitter.com/sriramulubjp/status/1246407041972760577" TargetMode="External"/><Relationship Id="rId173" Type="http://schemas.openxmlformats.org/officeDocument/2006/relationships/hyperlink" Target="https://timesofindia.indiatimes.com/city/ghaziabad/second-coronavirus-case-in-gzb-patients-son-also-tests-positive/articleshow/74602533.cms" TargetMode="External"/><Relationship Id="rId380" Type="http://schemas.openxmlformats.org/officeDocument/2006/relationships/hyperlink" Target="https://punjabupdate.com/media-bulletin-21-03-2020-covid-19-punjab-total-number-of-positive-cases-rise-to-13.html" TargetMode="External"/><Relationship Id="rId2061" Type="http://schemas.openxmlformats.org/officeDocument/2006/relationships/hyperlink" Target="https://economictimes.indiatimes.com/news/politics-and-nation/covid-outbreak-47-new-coronavirus-cases-detected-in-mumbai/videoshow/74899399.cms" TargetMode="External"/><Relationship Id="rId3112" Type="http://schemas.openxmlformats.org/officeDocument/2006/relationships/hyperlink" Target="http://www.nhmharyana.gov.in/WriteReadData/userfiles/file/CoronaVirus/Bulletin,%20Evening02042020.pdf" TargetMode="External"/><Relationship Id="rId240" Type="http://schemas.openxmlformats.org/officeDocument/2006/relationships/hyperlink" Target="https://twitter.com/ANI/status/1239454591894163458?s=20" TargetMode="External"/><Relationship Id="rId5077" Type="http://schemas.openxmlformats.org/officeDocument/2006/relationships/hyperlink" Target="https://twitter.com/ANI/status/1246650089239707649" TargetMode="External"/><Relationship Id="rId5284" Type="http://schemas.openxmlformats.org/officeDocument/2006/relationships/hyperlink" Target="https://twitter.com/ANI/status/1246797969447219201" TargetMode="External"/><Relationship Id="rId6128" Type="http://schemas.openxmlformats.org/officeDocument/2006/relationships/hyperlink" Target="https://twitter.com/PTI_News/status/1247404479701381120" TargetMode="External"/><Relationship Id="rId100" Type="http://schemas.openxmlformats.org/officeDocument/2006/relationships/hyperlink" Target="https://english.manoramaonline.com/news/kerala/2020/03/10/coronavirus-holiday-for-upto-class-7-kerala.html" TargetMode="External"/><Relationship Id="rId2878" Type="http://schemas.openxmlformats.org/officeDocument/2006/relationships/hyperlink" Target="https://twitter.com/ArogyaAndhra/status/1245388385021128704" TargetMode="External"/><Relationship Id="rId3929" Type="http://schemas.openxmlformats.org/officeDocument/2006/relationships/hyperlink" Target="https://twitter.com/ANI/status/1246054906298941440" TargetMode="External"/><Relationship Id="rId4093" Type="http://schemas.openxmlformats.org/officeDocument/2006/relationships/hyperlink" Target="https://twitter.com/Eatala_Rajender/status/1246084405602316292" TargetMode="External"/><Relationship Id="rId5144" Type="http://schemas.openxmlformats.org/officeDocument/2006/relationships/hyperlink" Target="https://twitter.com/ANI/status/1246732221647552512?s=09" TargetMode="External"/><Relationship Id="rId5491" Type="http://schemas.openxmlformats.org/officeDocument/2006/relationships/hyperlink" Target="https://twitter.com/TelanganaHealth/status/1246864939194646528?s=19" TargetMode="External"/><Relationship Id="rId1687" Type="http://schemas.openxmlformats.org/officeDocument/2006/relationships/hyperlink" Target="https://twitter.com/ANI/status/1244242532134838273" TargetMode="External"/><Relationship Id="rId1894" Type="http://schemas.openxmlformats.org/officeDocument/2006/relationships/hyperlink" Target="https://twitter.com/ANINewsUP/status/1244594551404126210" TargetMode="External"/><Relationship Id="rId2738" Type="http://schemas.openxmlformats.org/officeDocument/2006/relationships/hyperlink" Target="https://www.facebook.com/permalink.php?story_fbid=159505228852647&amp;id=100507158085788" TargetMode="External"/><Relationship Id="rId2945" Type="http://schemas.openxmlformats.org/officeDocument/2006/relationships/hyperlink" Target="https://twitter.com/ANI/status/1245428656069128209" TargetMode="External"/><Relationship Id="rId5351" Type="http://schemas.openxmlformats.org/officeDocument/2006/relationships/hyperlink" Target="https://twitter.com/ArogyaAndhra/status/1246796581744963586" TargetMode="External"/><Relationship Id="rId917" Type="http://schemas.openxmlformats.org/officeDocument/2006/relationships/hyperlink" Target="http://english.varthabharati.in/karavali/two-bhatkal-men-who-arrived-from-dubai-tests-positive-for-covid-19" TargetMode="External"/><Relationship Id="rId1547" Type="http://schemas.openxmlformats.org/officeDocument/2006/relationships/hyperlink" Target="https://twitter.com/kansalrohit69/status/1243919450945884162" TargetMode="External"/><Relationship Id="rId1754" Type="http://schemas.openxmlformats.org/officeDocument/2006/relationships/hyperlink" Target="https://twitter.com/PTI_News/status/1244275406821191680" TargetMode="External"/><Relationship Id="rId1961" Type="http://schemas.openxmlformats.org/officeDocument/2006/relationships/hyperlink" Target="https://twitter.com/rajeshtope11/status/1244628940175495169" TargetMode="External"/><Relationship Id="rId2805" Type="http://schemas.openxmlformats.org/officeDocument/2006/relationships/hyperlink" Target="https://twitter.com/CMODelhi/status/1245353004317933568" TargetMode="External"/><Relationship Id="rId4160" Type="http://schemas.openxmlformats.org/officeDocument/2006/relationships/hyperlink" Target="https://experience.arcgis.com/experience/8167a61f882a4af4b9098e947dfd589f/" TargetMode="External"/><Relationship Id="rId5004" Type="http://schemas.openxmlformats.org/officeDocument/2006/relationships/hyperlink" Target="https://twitter.com/rajeshtope11/status/1246482154852253697" TargetMode="External"/><Relationship Id="rId5211" Type="http://schemas.openxmlformats.org/officeDocument/2006/relationships/hyperlink" Target="https://twitter.com/ANI/status/1246793618855096320" TargetMode="External"/><Relationship Id="rId46" Type="http://schemas.openxmlformats.org/officeDocument/2006/relationships/hyperlink" Target="https://economictimes.indiatimes.com/news/politics-and-nation/all-3-old-corona-positive-patients-cured-one-new-virus-hit-man-undergoing-treatment-official/articleshow/74638120.cms?from=mdr" TargetMode="External"/><Relationship Id="rId1407" Type="http://schemas.openxmlformats.org/officeDocument/2006/relationships/hyperlink" Target="https://karunadu.karnataka.gov.in/hfw/kannada/nCovDocs/27-03-2020(English).pdf" TargetMode="External"/><Relationship Id="rId1614" Type="http://schemas.openxmlformats.org/officeDocument/2006/relationships/hyperlink" Target="https://mobile.twitter.com/ANI/status/1244118188737957894" TargetMode="External"/><Relationship Id="rId1821" Type="http://schemas.openxmlformats.org/officeDocument/2006/relationships/hyperlink" Target="https://twitter.com/ANI/status/1244496464857821184?s=20" TargetMode="External"/><Relationship Id="rId4020" Type="http://schemas.openxmlformats.org/officeDocument/2006/relationships/hyperlink" Target="https://twitter.com/JansamparkMP/status/1246116249026715649" TargetMode="External"/><Relationship Id="rId4977" Type="http://schemas.openxmlformats.org/officeDocument/2006/relationships/hyperlink" Target="https://twitter.com/rajeshtope11/status/1246482154852253697" TargetMode="External"/><Relationship Id="rId3579" Type="http://schemas.openxmlformats.org/officeDocument/2006/relationships/hyperlink" Target="https://twitter.com/ANI/status/1245933428551254016" TargetMode="External"/><Relationship Id="rId3786" Type="http://schemas.openxmlformats.org/officeDocument/2006/relationships/hyperlink" Target="https://twitter.com/ANI/status/1246043856447176704" TargetMode="External"/><Relationship Id="rId2388" Type="http://schemas.openxmlformats.org/officeDocument/2006/relationships/hyperlink" Target="https://twitter.com/TOINoida/status/1245042581911687169" TargetMode="External"/><Relationship Id="rId2595" Type="http://schemas.openxmlformats.org/officeDocument/2006/relationships/hyperlink" Target="https://covid19.telangana.gov.in/wp-content/uploads/2020/04/Telangana-Health-Department-Press-Note-31-March.pdf" TargetMode="External"/><Relationship Id="rId3439" Type="http://schemas.openxmlformats.org/officeDocument/2006/relationships/hyperlink" Target="https://twitter.com/ANI/status/1245727826017423362" TargetMode="External"/><Relationship Id="rId3993" Type="http://schemas.openxmlformats.org/officeDocument/2006/relationships/hyperlink" Target="https://twitter.com/ANI/status/1246035820521361408" TargetMode="External"/><Relationship Id="rId4837" Type="http://schemas.openxmlformats.org/officeDocument/2006/relationships/hyperlink" Target="https://twitter.com/sanjayjavin/status/1246444951174430720" TargetMode="External"/><Relationship Id="rId6052" Type="http://schemas.openxmlformats.org/officeDocument/2006/relationships/hyperlink" Target="https://twitter.com/PIBJaipur/status/1247377876757803010" TargetMode="External"/><Relationship Id="rId567" Type="http://schemas.openxmlformats.org/officeDocument/2006/relationships/hyperlink" Target="https://www.thehindu.com/news/national/kerala/more-positive-cases-reported-in-state/article31130190.ece" TargetMode="External"/><Relationship Id="rId1197" Type="http://schemas.openxmlformats.org/officeDocument/2006/relationships/hyperlink" Target="https://twitter.com/xpresskerala/status/1243154932452093953?s=19" TargetMode="External"/><Relationship Id="rId2248" Type="http://schemas.openxmlformats.org/officeDocument/2006/relationships/hyperlink" Target="https://arogya.maharashtra.gov.in/pdf/epressnote31.pdf" TargetMode="External"/><Relationship Id="rId3646" Type="http://schemas.openxmlformats.org/officeDocument/2006/relationships/hyperlink" Target="https://twitter.com/ANINewsUP/status/1245971315019763718" TargetMode="External"/><Relationship Id="rId3853" Type="http://schemas.openxmlformats.org/officeDocument/2006/relationships/hyperlink" Target="https://twitter.com/ANI/status/1246054906298941440" TargetMode="External"/><Relationship Id="rId4904" Type="http://schemas.openxmlformats.org/officeDocument/2006/relationships/hyperlink" Target="https://twitter.com/IPRTelangana/status/1246477230068228098/photo/1" TargetMode="External"/><Relationship Id="rId774" Type="http://schemas.openxmlformats.org/officeDocument/2006/relationships/hyperlink" Target="https://twitter.com/PTI_News/status/1241956921332002820?s=20" TargetMode="External"/><Relationship Id="rId981" Type="http://schemas.openxmlformats.org/officeDocument/2006/relationships/hyperlink" Target="https://indianexpress.com/article/cities/bangalore/coronavirus-in-karnataka-38-cases-so-far-bengaluru-uses-drones-to-spray-disinfectants-6329577/" TargetMode="External"/><Relationship Id="rId1057" Type="http://schemas.openxmlformats.org/officeDocument/2006/relationships/hyperlink" Target="https://www.facebook.com/dc.pathanamthitta/posts/3735798426461727:0" TargetMode="External"/><Relationship Id="rId2455" Type="http://schemas.openxmlformats.org/officeDocument/2006/relationships/hyperlink" Target="https://twitter.com/ANI/status/1245219783034818561" TargetMode="External"/><Relationship Id="rId2662" Type="http://schemas.openxmlformats.org/officeDocument/2006/relationships/hyperlink" Target="https://twitter.com/NHM_TN/status/1245332364563185664" TargetMode="External"/><Relationship Id="rId3506" Type="http://schemas.openxmlformats.org/officeDocument/2006/relationships/hyperlink" Target="https://twitter.com/ANI/status/1245741477960929287?s=19" TargetMode="External"/><Relationship Id="rId3713" Type="http://schemas.openxmlformats.org/officeDocument/2006/relationships/hyperlink" Target="https://twitter.com/ANI/status/1246038578699751424" TargetMode="External"/><Relationship Id="rId3920" Type="http://schemas.openxmlformats.org/officeDocument/2006/relationships/hyperlink" Target="https://twitter.com/ANI/status/1246043856447176704" TargetMode="External"/><Relationship Id="rId427" Type="http://schemas.openxmlformats.org/officeDocument/2006/relationships/hyperlink" Target="https://twitter.com/PTI_News/status/1240985103288811520" TargetMode="External"/><Relationship Id="rId634" Type="http://schemas.openxmlformats.org/officeDocument/2006/relationships/hyperlink" Target="https://twitter.com/ANI/status/1241613245934260225" TargetMode="External"/><Relationship Id="rId841" Type="http://schemas.openxmlformats.org/officeDocument/2006/relationships/hyperlink" Target="https://twitter.com/ANI/status/1242069720276168705" TargetMode="External"/><Relationship Id="rId1264" Type="http://schemas.openxmlformats.org/officeDocument/2006/relationships/hyperlink" Target="https://twitter.com/ANI/status/1243479640544432128?ref_src=twsrc%5Etfw%7Ctwcamp%5Etweetembed%7Ctwterm%5E1243479640544432128&amp;ref_url=https%3A%2F%2Fwww.freepressjournal.in%2Findia%2Fcoronavirus-updates-from-india-and-the-world-march-27" TargetMode="External"/><Relationship Id="rId1471" Type="http://schemas.openxmlformats.org/officeDocument/2006/relationships/hyperlink" Target="https://twitter.com/PTI_News/status/1243833958996926464?s=20" TargetMode="External"/><Relationship Id="rId2108" Type="http://schemas.openxmlformats.org/officeDocument/2006/relationships/hyperlink" Target="https://twitter.com/PTI_News/status/1244865476355690496" TargetMode="External"/><Relationship Id="rId2315" Type="http://schemas.openxmlformats.org/officeDocument/2006/relationships/hyperlink" Target="https://twitter.com/Vijayabaskarofl/status/1244998252803452928" TargetMode="External"/><Relationship Id="rId2522" Type="http://schemas.openxmlformats.org/officeDocument/2006/relationships/hyperlink" Target="https://twitter.com/ANI/status/1245252480969199617" TargetMode="External"/><Relationship Id="rId5678" Type="http://schemas.openxmlformats.org/officeDocument/2006/relationships/hyperlink" Target="https://twitter.com/ArogyaAndhra/status/1247148780903747585" TargetMode="External"/><Relationship Id="rId5885" Type="http://schemas.openxmlformats.org/officeDocument/2006/relationships/hyperlink" Target="https://arogya.maharashtra.gov.in/pdf/covidmpressnote06.pdf" TargetMode="External"/><Relationship Id="rId701" Type="http://schemas.openxmlformats.org/officeDocument/2006/relationships/hyperlink" Target="https://english.manoramaonline.com/news/kerala/2020/03/22/15-more-covid-19-cases-in-kerala-on-sunday.html" TargetMode="External"/><Relationship Id="rId1124" Type="http://schemas.openxmlformats.org/officeDocument/2006/relationships/hyperlink" Target="https://twitter.com/ANI/status/1243050553170464768" TargetMode="External"/><Relationship Id="rId1331" Type="http://schemas.openxmlformats.org/officeDocument/2006/relationships/hyperlink" Target="https://www.facebook.com/permalink.php?story_fbid=158051175664719&amp;id=100507158085788" TargetMode="External"/><Relationship Id="rId4487" Type="http://schemas.openxmlformats.org/officeDocument/2006/relationships/hyperlink" Target="https://twitter.com/ANI/status/1246408356790562816" TargetMode="External"/><Relationship Id="rId4694" Type="http://schemas.openxmlformats.org/officeDocument/2006/relationships/hyperlink" Target="https://twitter.com/ANINewsUP/status/1246412525890973697" TargetMode="External"/><Relationship Id="rId5538" Type="http://schemas.openxmlformats.org/officeDocument/2006/relationships/hyperlink" Target="https://twitter.com/ANI/status/1247034346101334016" TargetMode="External"/><Relationship Id="rId5745" Type="http://schemas.openxmlformats.org/officeDocument/2006/relationships/hyperlink" Target="https://twitter.com/TOIHyderabad/status/1247161225940627456" TargetMode="External"/><Relationship Id="rId5952" Type="http://schemas.openxmlformats.org/officeDocument/2006/relationships/hyperlink" Target="http://www.nhmharyana.gov.in/WriteReadData/userfiles/file/CoronaVirus/Media%20Bulletin%2006042020Evening.pdf" TargetMode="External"/><Relationship Id="rId3089" Type="http://schemas.openxmlformats.org/officeDocument/2006/relationships/hyperlink" Target="https://twitter.com/ANI/status/1245683220550537216" TargetMode="External"/><Relationship Id="rId3296" Type="http://schemas.openxmlformats.org/officeDocument/2006/relationships/hyperlink" Target="https://twitter.com/ANI/status/1245694253197488128" TargetMode="External"/><Relationship Id="rId4347" Type="http://schemas.openxmlformats.org/officeDocument/2006/relationships/hyperlink" Target="https://twitter.com/ArogyaAndhra/status/1246315515418533888" TargetMode="External"/><Relationship Id="rId4554" Type="http://schemas.openxmlformats.org/officeDocument/2006/relationships/hyperlink" Target="https://twitter.com/PTI_News/status/1246409749911891968" TargetMode="External"/><Relationship Id="rId4761" Type="http://schemas.openxmlformats.org/officeDocument/2006/relationships/hyperlink" Target="https://twitter.com/ANI/status/1246418320057708545" TargetMode="External"/><Relationship Id="rId5605" Type="http://schemas.openxmlformats.org/officeDocument/2006/relationships/hyperlink" Target="https://twitter.com/ANI/status/1247133356879314945" TargetMode="External"/><Relationship Id="rId3156" Type="http://schemas.openxmlformats.org/officeDocument/2006/relationships/hyperlink" Target="http://dhs.kerala.gov.in/wp-content/uploads/2020/04/Daily-Bulletin-HFWD-English-April-2nd.pdf" TargetMode="External"/><Relationship Id="rId3363" Type="http://schemas.openxmlformats.org/officeDocument/2006/relationships/hyperlink" Target="https://twitter.com/ANI/status/1245693514500804609" TargetMode="External"/><Relationship Id="rId4207" Type="http://schemas.openxmlformats.org/officeDocument/2006/relationships/hyperlink" Target="https://twitter.com/PTI_News/status/1246097072761081856" TargetMode="External"/><Relationship Id="rId4414" Type="http://schemas.openxmlformats.org/officeDocument/2006/relationships/hyperlink" Target="https://twitter.com/PTI_News/status/1246336675732533248" TargetMode="External"/><Relationship Id="rId5812" Type="http://schemas.openxmlformats.org/officeDocument/2006/relationships/hyperlink" Target="https://twitter.com/PTI_News/status/1247164710417383431" TargetMode="External"/><Relationship Id="rId284" Type="http://schemas.openxmlformats.org/officeDocument/2006/relationships/hyperlink" Target="https://www.indiatoday.in/india/story/coronavirus-first-indian-army-jawan-tests-positive-covid19-ladakh-1656643-2020-03-17" TargetMode="External"/><Relationship Id="rId491" Type="http://schemas.openxmlformats.org/officeDocument/2006/relationships/hyperlink" Target="https://twitter.com/TabeenahAnjum/status/1241225769767993344" TargetMode="External"/><Relationship Id="rId2172" Type="http://schemas.openxmlformats.org/officeDocument/2006/relationships/hyperlink" Target="https://twitter.com/kansalrohit69/status/1244903033500127234" TargetMode="External"/><Relationship Id="rId3016" Type="http://schemas.openxmlformats.org/officeDocument/2006/relationships/hyperlink" Target="https://twitter.com/sriramulubjp/status/1245736945654755334" TargetMode="External"/><Relationship Id="rId3223" Type="http://schemas.openxmlformats.org/officeDocument/2006/relationships/hyperlink" Target="https://twitter.com/ANI/status/1245693626472116226" TargetMode="External"/><Relationship Id="rId3570" Type="http://schemas.openxmlformats.org/officeDocument/2006/relationships/hyperlink" Target="https://twitter.com/ANI/status/1245909537384804354" TargetMode="External"/><Relationship Id="rId4621" Type="http://schemas.openxmlformats.org/officeDocument/2006/relationships/hyperlink" Target="https://twitter.com/AamAadmiParty/status/1246408741357944833" TargetMode="External"/><Relationship Id="rId144" Type="http://schemas.openxmlformats.org/officeDocument/2006/relationships/hyperlink" Target="https://www.indiatoday.in/india/story/10-coronavirus-positive-cases-in-maharashtra-uddhav-thackeray-1654564-2020-03-11" TargetMode="External"/><Relationship Id="rId3430" Type="http://schemas.openxmlformats.org/officeDocument/2006/relationships/hyperlink" Target="https://twitter.com/ANI/status/1245727826017423362" TargetMode="External"/><Relationship Id="rId5188" Type="http://schemas.openxmlformats.org/officeDocument/2006/relationships/hyperlink" Target="http://dhs.kerala.gov.in/wp-content/uploads/2020/04/Daily-Bulletin-HFWD-English-April-5-1.pdf" TargetMode="External"/><Relationship Id="rId351" Type="http://schemas.openxmlformats.org/officeDocument/2006/relationships/hyperlink" Target="https://twitter.com/PTI_News/status/1240642955506888706?s=09" TargetMode="External"/><Relationship Id="rId2032" Type="http://schemas.openxmlformats.org/officeDocument/2006/relationships/hyperlink" Target="https://twitter.com/ANI/status/1244702762270478336" TargetMode="External"/><Relationship Id="rId2989" Type="http://schemas.openxmlformats.org/officeDocument/2006/relationships/hyperlink" Target="https://twitter.com/ArogyaAndhra/status/1245580598938198016" TargetMode="External"/><Relationship Id="rId5395" Type="http://schemas.openxmlformats.org/officeDocument/2006/relationships/hyperlink" Target="https://twitter.com/JansamparkMP/status/1246802576244224001" TargetMode="External"/><Relationship Id="rId211" Type="http://schemas.openxmlformats.org/officeDocument/2006/relationships/hyperlink" Target="https://www.hindustantimes.com/india-news/5-new-cases-of-coronavirus-in-pune-number-rises-to-15-in-city/story-WBtoXb54M0ijEidNK4FXfO.html" TargetMode="External"/><Relationship Id="rId1798" Type="http://schemas.openxmlformats.org/officeDocument/2006/relationships/hyperlink" Target="https://twitter.com/ANI/status/1244470877636288513?s=19" TargetMode="External"/><Relationship Id="rId2849" Type="http://schemas.openxmlformats.org/officeDocument/2006/relationships/hyperlink" Target="https://twitter.com/himantabiswa/status/1245372704636538881" TargetMode="External"/><Relationship Id="rId5048" Type="http://schemas.openxmlformats.org/officeDocument/2006/relationships/hyperlink" Target="https://twitter.com/ArogyaAndhra/status/1246674213324255232" TargetMode="External"/><Relationship Id="rId5255" Type="http://schemas.openxmlformats.org/officeDocument/2006/relationships/hyperlink" Target="https://twitter.com/ANI/status/1246797969447219201" TargetMode="External"/><Relationship Id="rId5462" Type="http://schemas.openxmlformats.org/officeDocument/2006/relationships/hyperlink" Target="https://www.mohfw.gov.in/" TargetMode="External"/><Relationship Id="rId1658" Type="http://schemas.openxmlformats.org/officeDocument/2006/relationships/hyperlink" Target="https://t.me/COVID19_Kerala/280" TargetMode="External"/><Relationship Id="rId1865" Type="http://schemas.openxmlformats.org/officeDocument/2006/relationships/hyperlink" Target="https://twitter.com/ANI/status/1244559845350502400" TargetMode="External"/><Relationship Id="rId2709" Type="http://schemas.openxmlformats.org/officeDocument/2006/relationships/hyperlink" Target="https://twitter.com/NHM_TN/status/1245332364563185664" TargetMode="External"/><Relationship Id="rId4064" Type="http://schemas.openxmlformats.org/officeDocument/2006/relationships/hyperlink" Target="https://twitter.com/Eatala_Rajender/status/1246084405602316292" TargetMode="External"/><Relationship Id="rId4271" Type="http://schemas.openxmlformats.org/officeDocument/2006/relationships/hyperlink" Target="https://twitter.com/JansamparkMP/status/1246116249026715649" TargetMode="External"/><Relationship Id="rId5115" Type="http://schemas.openxmlformats.org/officeDocument/2006/relationships/hyperlink" Target="https://twitter.com/ANI/status/1246738428370223104" TargetMode="External"/><Relationship Id="rId5322" Type="http://schemas.openxmlformats.org/officeDocument/2006/relationships/hyperlink" Target="https://twitter.com/ANI/status/1246789359791112195" TargetMode="External"/><Relationship Id="rId1518" Type="http://schemas.openxmlformats.org/officeDocument/2006/relationships/hyperlink" Target="https://twitter.com/ChetanSanghi/status/1243901517498740741" TargetMode="External"/><Relationship Id="rId2916" Type="http://schemas.openxmlformats.org/officeDocument/2006/relationships/hyperlink" Target="https://twitter.com/Eatala_Rajender/status/1245425932929617921" TargetMode="External"/><Relationship Id="rId3080" Type="http://schemas.openxmlformats.org/officeDocument/2006/relationships/hyperlink" Target="https://twitter.com/ANI/status/1245683220550537216" TargetMode="External"/><Relationship Id="rId4131" Type="http://schemas.openxmlformats.org/officeDocument/2006/relationships/hyperlink" Target="https://twitter.com/PTI_News/status/1246097072761081856" TargetMode="External"/><Relationship Id="rId1725" Type="http://schemas.openxmlformats.org/officeDocument/2006/relationships/hyperlink" Target="https://twitter.com/PTI_News/status/1244256867066368001" TargetMode="External"/><Relationship Id="rId1932" Type="http://schemas.openxmlformats.org/officeDocument/2006/relationships/hyperlink" Target="https://www.facebook.com/permalink.php?story_fbid=158928622243641&amp;id=100507158085788" TargetMode="External"/><Relationship Id="rId6096" Type="http://schemas.openxmlformats.org/officeDocument/2006/relationships/hyperlink" Target="https://twitter.com/PIBAhmedabad/status/1247398801825988608" TargetMode="External"/><Relationship Id="rId17" Type="http://schemas.openxmlformats.org/officeDocument/2006/relationships/hyperlink" Target="https://www.indiatoday.in/india/story/coronavirus-in-india-tracking-country-s-first-50-covid-19-cases-what-numbers-tell-1654468-2020-03-12" TargetMode="External"/><Relationship Id="rId3897" Type="http://schemas.openxmlformats.org/officeDocument/2006/relationships/hyperlink" Target="https://twitter.com/ANI/status/1246054906298941440" TargetMode="External"/><Relationship Id="rId4948" Type="http://schemas.openxmlformats.org/officeDocument/2006/relationships/hyperlink" Target="https://twitter.com/rajeshtope11/status/1246482154852253697" TargetMode="External"/><Relationship Id="rId6163" Type="http://schemas.openxmlformats.org/officeDocument/2006/relationships/hyperlink" Target="http://www.nhmharyana.gov.in/WriteReadData/userfiles/file/CoronaVirus/bulletin_07.04.2020_Morning.pdf" TargetMode="External"/><Relationship Id="rId2499" Type="http://schemas.openxmlformats.org/officeDocument/2006/relationships/hyperlink" Target="https://twitter.com/ArogyaAndhra/status/1245225191178768386" TargetMode="External"/><Relationship Id="rId3757" Type="http://schemas.openxmlformats.org/officeDocument/2006/relationships/hyperlink" Target="https://twitter.com/ANI/status/1246038578699751424" TargetMode="External"/><Relationship Id="rId3964" Type="http://schemas.openxmlformats.org/officeDocument/2006/relationships/hyperlink" Target="https://twitter.com/ANI/status/1246043856447176704" TargetMode="External"/><Relationship Id="rId4808" Type="http://schemas.openxmlformats.org/officeDocument/2006/relationships/hyperlink" Target="https://www.facebook.com/permalink.php?story_fbid=160327038770466&amp;id=100507158085788" TargetMode="External"/><Relationship Id="rId1" Type="http://schemas.openxmlformats.org/officeDocument/2006/relationships/hyperlink" Target="https://twitter.com/vijayanpinarayi/status/1222819465143832577" TargetMode="External"/><Relationship Id="rId678" Type="http://schemas.openxmlformats.org/officeDocument/2006/relationships/hyperlink" Target="https://twitter.com/THHyderabad/status/1241709656285671424?s=20" TargetMode="External"/><Relationship Id="rId885" Type="http://schemas.openxmlformats.org/officeDocument/2006/relationships/hyperlink" Target="https://www.businesstoday.in/current/economy-politics/coronavirus-in-india-live-updates-covid-news-delhi-mumbai-maharashtra-lockdown-pm-modi-death-toll-china-italy/story/398930.html" TargetMode="External"/><Relationship Id="rId2359" Type="http://schemas.openxmlformats.org/officeDocument/2006/relationships/hyperlink" Target="https://twitter.com/ANI/status/1245023379943391232" TargetMode="External"/><Relationship Id="rId2566" Type="http://schemas.openxmlformats.org/officeDocument/2006/relationships/hyperlink" Target="https://twitter.com/PTI_News/status/1245280285081493504" TargetMode="External"/><Relationship Id="rId2773" Type="http://schemas.openxmlformats.org/officeDocument/2006/relationships/hyperlink" Target="https://indianexpress.com/article/cities/kolkata/west-bengal-15-more-test-positive-highest-single-day-jump-takes-count-to-37-6341172/?346346346" TargetMode="External"/><Relationship Id="rId2980" Type="http://schemas.openxmlformats.org/officeDocument/2006/relationships/hyperlink" Target="https://twitter.com/ANI/status/1245581420484907008" TargetMode="External"/><Relationship Id="rId3617" Type="http://schemas.openxmlformats.org/officeDocument/2006/relationships/hyperlink" Target="https://gujcovid19.gujarat.gov.in/uploads/pressbrief0304032020104754455.pdf" TargetMode="External"/><Relationship Id="rId3824" Type="http://schemas.openxmlformats.org/officeDocument/2006/relationships/hyperlink" Target="https://twitter.com/ANI/status/1246043856447176704" TargetMode="External"/><Relationship Id="rId6023" Type="http://schemas.openxmlformats.org/officeDocument/2006/relationships/hyperlink" Target="https://twitter.com/PIBJaipur/status/1247197745678442504" TargetMode="External"/><Relationship Id="rId538" Type="http://schemas.openxmlformats.org/officeDocument/2006/relationships/hyperlink" Target="https://www.thehindu.com/news/national/coronavirus-jump-in-covid-19-cases-in-gujarat/article31130224.ece" TargetMode="External"/><Relationship Id="rId745" Type="http://schemas.openxmlformats.org/officeDocument/2006/relationships/hyperlink" Target="https://twitter.com/PTI_News/status/1241931502671130624?s=20" TargetMode="External"/><Relationship Id="rId952" Type="http://schemas.openxmlformats.org/officeDocument/2006/relationships/hyperlink" Target="https://twitter.com/PTI_News/status/1242403827619266560" TargetMode="External"/><Relationship Id="rId1168" Type="http://schemas.openxmlformats.org/officeDocument/2006/relationships/hyperlink" Target="https://www.amarujala.com/chandigarh/corona-virus-in-haryana-news-in-hindi-18-positive-cases-of-corona-in-haryana" TargetMode="External"/><Relationship Id="rId1375" Type="http://schemas.openxmlformats.org/officeDocument/2006/relationships/hyperlink" Target="https://www.facebook.com/permalink.php?story_fbid=158051175664719&amp;id=100507158085788" TargetMode="External"/><Relationship Id="rId1582" Type="http://schemas.openxmlformats.org/officeDocument/2006/relationships/hyperlink" Target="https://twitter.com/TOIBengaluru/status/1243941581465341953" TargetMode="External"/><Relationship Id="rId2219" Type="http://schemas.openxmlformats.org/officeDocument/2006/relationships/hyperlink" Target="https://twitter.com/DHFWKA/status/1245005351436652552" TargetMode="External"/><Relationship Id="rId2426" Type="http://schemas.openxmlformats.org/officeDocument/2006/relationships/hyperlink" Target="https://twitter.com/ANI/status/1245242763903471617" TargetMode="External"/><Relationship Id="rId2633" Type="http://schemas.openxmlformats.org/officeDocument/2006/relationships/hyperlink" Target="https://twitter.com/NHM_TN/status/1245332364563185664" TargetMode="External"/><Relationship Id="rId5789" Type="http://schemas.openxmlformats.org/officeDocument/2006/relationships/hyperlink" Target="https://arogya.maharashtra.gov.in/pdf/covidmpressnote06.pdf" TargetMode="External"/><Relationship Id="rId5996" Type="http://schemas.openxmlformats.org/officeDocument/2006/relationships/hyperlink" Target="https://twitter.com/JansamparkMP/status/1247180461907955712" TargetMode="External"/><Relationship Id="rId81" Type="http://schemas.openxmlformats.org/officeDocument/2006/relationships/hyperlink" Target="http://dhs.kerala.gov.in/wp-content/uploads/2020/03/Daily-Bulletin-English-29th-March.pdf" TargetMode="External"/><Relationship Id="rId605" Type="http://schemas.openxmlformats.org/officeDocument/2006/relationships/hyperlink" Target="https://twitter.com/THAndhra/status/1241410102717906945" TargetMode="External"/><Relationship Id="rId812" Type="http://schemas.openxmlformats.org/officeDocument/2006/relationships/hyperlink" Target="https://www.facebook.com/permalink.php?story_fbid=156890639114106&amp;id=100507158085788" TargetMode="External"/><Relationship Id="rId1028" Type="http://schemas.openxmlformats.org/officeDocument/2006/relationships/hyperlink" Target="https://twitter.com/rajeshtope11/status/1242721865144995840" TargetMode="External"/><Relationship Id="rId1235" Type="http://schemas.openxmlformats.org/officeDocument/2006/relationships/hyperlink" Target="https://twitter.com/ChetanSanghi/status/1243353655140659203" TargetMode="External"/><Relationship Id="rId1442" Type="http://schemas.openxmlformats.org/officeDocument/2006/relationships/hyperlink" Target="https://twitter.com/ANI/status/1243739826622365696?s=20" TargetMode="External"/><Relationship Id="rId2840" Type="http://schemas.openxmlformats.org/officeDocument/2006/relationships/hyperlink" Target="https://twitter.com/ANI/status/1245346024417366016" TargetMode="External"/><Relationship Id="rId4598" Type="http://schemas.openxmlformats.org/officeDocument/2006/relationships/hyperlink" Target="https://twitter.com/PTI_News/status/1246409749911891968" TargetMode="External"/><Relationship Id="rId5649" Type="http://schemas.openxmlformats.org/officeDocument/2006/relationships/hyperlink" Target="https://twitter.com/ANI/status/1247144702526337026" TargetMode="External"/><Relationship Id="rId1302" Type="http://schemas.openxmlformats.org/officeDocument/2006/relationships/hyperlink" Target="https://twitter.com/PTI_News/status/1243503417445609472" TargetMode="External"/><Relationship Id="rId2700" Type="http://schemas.openxmlformats.org/officeDocument/2006/relationships/hyperlink" Target="https://twitter.com/NHM_TN/status/1245332364563185664" TargetMode="External"/><Relationship Id="rId4458" Type="http://schemas.openxmlformats.org/officeDocument/2006/relationships/hyperlink" Target="https://twitter.com/PIBJaipur/status/1246316241108602880" TargetMode="External"/><Relationship Id="rId5856" Type="http://schemas.openxmlformats.org/officeDocument/2006/relationships/hyperlink" Target="https://twitter.com/PTI_News/status/1247164710417383431" TargetMode="External"/><Relationship Id="rId3267" Type="http://schemas.openxmlformats.org/officeDocument/2006/relationships/hyperlink" Target="https://twitter.com/ANI/status/1245693514500804609" TargetMode="External"/><Relationship Id="rId4665" Type="http://schemas.openxmlformats.org/officeDocument/2006/relationships/hyperlink" Target="https://twitter.com/kansalrohit69/status/1246411816239943680" TargetMode="External"/><Relationship Id="rId4872" Type="http://schemas.openxmlformats.org/officeDocument/2006/relationships/hyperlink" Target="https://twitter.com/IPRTelangana/status/1246477230068228098/photo/1" TargetMode="External"/><Relationship Id="rId5509" Type="http://schemas.openxmlformats.org/officeDocument/2006/relationships/hyperlink" Target="https://twitter.com/ANI/status/1247034856329990145" TargetMode="External"/><Relationship Id="rId5716" Type="http://schemas.openxmlformats.org/officeDocument/2006/relationships/hyperlink" Target="https://twitter.com/PTI_News/status/1247150029455802369" TargetMode="External"/><Relationship Id="rId5923" Type="http://schemas.openxmlformats.org/officeDocument/2006/relationships/hyperlink" Target="https://arogya.maharashtra.gov.in/pdf/covidmpressnote06.pdf" TargetMode="External"/><Relationship Id="rId188" Type="http://schemas.openxmlformats.org/officeDocument/2006/relationships/hyperlink" Target="https://www.deccanherald.com/national/north-and-central/bengaluru-based-google-techies-wife-tests-positive-for-coronavirus-813483.html" TargetMode="External"/><Relationship Id="rId395" Type="http://schemas.openxmlformats.org/officeDocument/2006/relationships/hyperlink" Target="https://ahmedabadmirror.indiatimes.com/ahmedabad/others/corona-positive-cases-now-7/articleshow/74740267.cms" TargetMode="External"/><Relationship Id="rId2076" Type="http://schemas.openxmlformats.org/officeDocument/2006/relationships/hyperlink" Target="https://twitter.com/ANI/status/1244831986054623232" TargetMode="External"/><Relationship Id="rId3474" Type="http://schemas.openxmlformats.org/officeDocument/2006/relationships/hyperlink" Target="https://twitter.com/ANI/status/1245727826017423362" TargetMode="External"/><Relationship Id="rId3681" Type="http://schemas.openxmlformats.org/officeDocument/2006/relationships/hyperlink" Target="http://www.rajswasthya.nic.in/" TargetMode="External"/><Relationship Id="rId4318" Type="http://schemas.openxmlformats.org/officeDocument/2006/relationships/hyperlink" Target="https://twitter.com/ANI/status/1246206104129933315?s=09" TargetMode="External"/><Relationship Id="rId4525" Type="http://schemas.openxmlformats.org/officeDocument/2006/relationships/hyperlink" Target="https://twitter.com/sriramulubjp/status/1246407041972760577" TargetMode="External"/><Relationship Id="rId4732" Type="http://schemas.openxmlformats.org/officeDocument/2006/relationships/hyperlink" Target="https://twitter.com/ANI/status/1246418320057708545" TargetMode="External"/><Relationship Id="rId2283" Type="http://schemas.openxmlformats.org/officeDocument/2006/relationships/hyperlink" Target="https://twitter.com/Vijayabaskarofl/status/1244998252803452928" TargetMode="External"/><Relationship Id="rId2490" Type="http://schemas.openxmlformats.org/officeDocument/2006/relationships/hyperlink" Target="https://twitter.com/ANI/status/1245252480969199617" TargetMode="External"/><Relationship Id="rId3127" Type="http://schemas.openxmlformats.org/officeDocument/2006/relationships/hyperlink" Target="https://twitter.com/ANI/status/1245692712986214400" TargetMode="External"/><Relationship Id="rId3334" Type="http://schemas.openxmlformats.org/officeDocument/2006/relationships/hyperlink" Target="https://twitter.com/ANI/status/1245694253197488128" TargetMode="External"/><Relationship Id="rId3541" Type="http://schemas.openxmlformats.org/officeDocument/2006/relationships/hyperlink" Target="https://twitter.com/ArogyaAndhra/status/1245756334718349312" TargetMode="External"/><Relationship Id="rId255" Type="http://schemas.openxmlformats.org/officeDocument/2006/relationships/hyperlink" Target="https://economictimes.indiatimes.com/news/politics-and-nation/gurgaon-woman-tests-positive-for-coronavirus-first-confirmed-case-in-haryana/articleshow/74668812.cms" TargetMode="External"/><Relationship Id="rId462" Type="http://schemas.openxmlformats.org/officeDocument/2006/relationships/hyperlink" Target="https://www.deccanherald.com/national/north-and-central/covid-19-patient-recovers-in-himachal-pradesh-official-818545.html" TargetMode="External"/><Relationship Id="rId1092" Type="http://schemas.openxmlformats.org/officeDocument/2006/relationships/hyperlink" Target="https://timesofindia.indiatimes.com/city/raipur/two-more-positive-cases-reported-in-chhattisgarh-taking-total-number-of-covid-19-to-3-in-state/articleshow/74814186.cms" TargetMode="External"/><Relationship Id="rId2143" Type="http://schemas.openxmlformats.org/officeDocument/2006/relationships/hyperlink" Target="http://hmfw.ap.gov.in/Daily_bullettin/31-03-2020/31-03-2020_10AM_English.pdf" TargetMode="External"/><Relationship Id="rId2350" Type="http://schemas.openxmlformats.org/officeDocument/2006/relationships/hyperlink" Target="https://twitter.com/ANI/status/1245008604496711681" TargetMode="External"/><Relationship Id="rId3401" Type="http://schemas.openxmlformats.org/officeDocument/2006/relationships/hyperlink" Target="https://www.outlookindia.com/newsscroll/bengal-death-toll-rises-to-seven-cases-go-past-50/1788941" TargetMode="External"/><Relationship Id="rId5299" Type="http://schemas.openxmlformats.org/officeDocument/2006/relationships/hyperlink" Target="https://twitter.com/ANI/status/1246797969447219201" TargetMode="External"/><Relationship Id="rId115" Type="http://schemas.openxmlformats.org/officeDocument/2006/relationships/hyperlink" Target="https://english.mathrubhumi.com/news/kerala/condition-of-89-yr-old-corona-positive-patient-from-ranni-critical-1.4604610" TargetMode="External"/><Relationship Id="rId322" Type="http://schemas.openxmlformats.org/officeDocument/2006/relationships/hyperlink" Target="https://www.thenewsminute.com/article/telangana-traces-passengers-delhi-bengaluru-train-bogie-covid-19-patient-120552" TargetMode="External"/><Relationship Id="rId2003" Type="http://schemas.openxmlformats.org/officeDocument/2006/relationships/hyperlink" Target="https://twitter.com/TelanganaHealth/status/1244652635736559616" TargetMode="External"/><Relationship Id="rId2210" Type="http://schemas.openxmlformats.org/officeDocument/2006/relationships/hyperlink" Target="https://twitter.com/ANI/status/1244970503082774528" TargetMode="External"/><Relationship Id="rId5159" Type="http://schemas.openxmlformats.org/officeDocument/2006/relationships/hyperlink" Target="https://twitter.com/PTI_News/status/1246745573945819137" TargetMode="External"/><Relationship Id="rId5366" Type="http://schemas.openxmlformats.org/officeDocument/2006/relationships/hyperlink" Target="https://twitter.com/ArogyaAndhra/status/1246796581744963586" TargetMode="External"/><Relationship Id="rId5573" Type="http://schemas.openxmlformats.org/officeDocument/2006/relationships/hyperlink" Target="https://twitter.com/DHFWKA/status/1247083936267882499" TargetMode="External"/><Relationship Id="rId4175" Type="http://schemas.openxmlformats.org/officeDocument/2006/relationships/hyperlink" Target="https://twitter.com/PTI_News/status/1246097072761081856" TargetMode="External"/><Relationship Id="rId4382" Type="http://schemas.openxmlformats.org/officeDocument/2006/relationships/hyperlink" Target="https://twitter.com/PTI_News/status/1246336675732533248" TargetMode="External"/><Relationship Id="rId5019" Type="http://schemas.openxmlformats.org/officeDocument/2006/relationships/hyperlink" Target="https://twitter.com/ArogyaAndhra/status/1246674213324255232" TargetMode="External"/><Relationship Id="rId5226" Type="http://schemas.openxmlformats.org/officeDocument/2006/relationships/hyperlink" Target="https://twitter.com/ANI/status/1246793618855096320" TargetMode="External"/><Relationship Id="rId5433" Type="http://schemas.openxmlformats.org/officeDocument/2006/relationships/hyperlink" Target="https://twitter.com/IPRTelangana/status/1246847163855851520" TargetMode="External"/><Relationship Id="rId5780" Type="http://schemas.openxmlformats.org/officeDocument/2006/relationships/hyperlink" Target="https://twitter.com/PTI_News/status/1247164710417383431" TargetMode="External"/><Relationship Id="rId1769" Type="http://schemas.openxmlformats.org/officeDocument/2006/relationships/hyperlink" Target="https://twitter.com/PTI_News/status/1244275406821191680" TargetMode="External"/><Relationship Id="rId1976" Type="http://schemas.openxmlformats.org/officeDocument/2006/relationships/hyperlink" Target="https://twitter.com/ANI/status/1244640751679467530" TargetMode="External"/><Relationship Id="rId3191" Type="http://schemas.openxmlformats.org/officeDocument/2006/relationships/hyperlink" Target="https://twitter.com/ANI/status/1245693626472116226" TargetMode="External"/><Relationship Id="rId4035" Type="http://schemas.openxmlformats.org/officeDocument/2006/relationships/hyperlink" Target="https://twitter.com/HFWOdisha/status/1246066255779393539" TargetMode="External"/><Relationship Id="rId4242" Type="http://schemas.openxmlformats.org/officeDocument/2006/relationships/hyperlink" Target="https://experience.arcgis.com/experience/8167a61f882a4af4b9098e947dfd589f/" TargetMode="External"/><Relationship Id="rId5640" Type="http://schemas.openxmlformats.org/officeDocument/2006/relationships/hyperlink" Target="https://twitter.com/ANI/status/1247144702526337026" TargetMode="External"/><Relationship Id="rId1629" Type="http://schemas.openxmlformats.org/officeDocument/2006/relationships/hyperlink" Target="https://mobile.twitter.com/ANI/status/1244115714698399744" TargetMode="External"/><Relationship Id="rId1836" Type="http://schemas.openxmlformats.org/officeDocument/2006/relationships/hyperlink" Target="https://twitter.com/THChennai/status/1244518226467467265" TargetMode="External"/><Relationship Id="rId5500" Type="http://schemas.openxmlformats.org/officeDocument/2006/relationships/hyperlink" Target="https://twitter.com/ANI/status/1247015579703054341" TargetMode="External"/><Relationship Id="rId1903" Type="http://schemas.openxmlformats.org/officeDocument/2006/relationships/hyperlink" Target="https://twitter.com/ANINewsUP/status/1244594551404126210" TargetMode="External"/><Relationship Id="rId3051" Type="http://schemas.openxmlformats.org/officeDocument/2006/relationships/hyperlink" Target="https://twitter.com/ANI/status/1245683220550537216" TargetMode="External"/><Relationship Id="rId4102" Type="http://schemas.openxmlformats.org/officeDocument/2006/relationships/hyperlink" Target="https://twitter.com/Eatala_Rajender/status/1246084405602316292" TargetMode="External"/><Relationship Id="rId3868" Type="http://schemas.openxmlformats.org/officeDocument/2006/relationships/hyperlink" Target="https://twitter.com/ANI/status/1246043856447176704" TargetMode="External"/><Relationship Id="rId4919" Type="http://schemas.openxmlformats.org/officeDocument/2006/relationships/hyperlink" Target="https://twitter.com/rajeshtope11/status/1246482154852253697" TargetMode="External"/><Relationship Id="rId6067" Type="http://schemas.openxmlformats.org/officeDocument/2006/relationships/hyperlink" Target="https://gujcovid19.gujarat.gov.in/" TargetMode="External"/><Relationship Id="rId789" Type="http://schemas.openxmlformats.org/officeDocument/2006/relationships/hyperlink" Target="https://twitter.com/PTI_News/status/1241987458679451648" TargetMode="External"/><Relationship Id="rId996" Type="http://schemas.openxmlformats.org/officeDocument/2006/relationships/hyperlink" Target="https://dbpost.com/mp-coronavirus-cases-updates-14-cases-of-covid-19-in-state-4-fresh-cases-in-indore-and-one-in-ujjain/" TargetMode="External"/><Relationship Id="rId2677" Type="http://schemas.openxmlformats.org/officeDocument/2006/relationships/hyperlink" Target="https://twitter.com/NHM_TN/status/1245332364563185664" TargetMode="External"/><Relationship Id="rId2884" Type="http://schemas.openxmlformats.org/officeDocument/2006/relationships/hyperlink" Target="https://twitter.com/ANI/status/1245389870974914561" TargetMode="External"/><Relationship Id="rId3728" Type="http://schemas.openxmlformats.org/officeDocument/2006/relationships/hyperlink" Target="https://twitter.com/ANI/status/1246038578699751424" TargetMode="External"/><Relationship Id="rId5083" Type="http://schemas.openxmlformats.org/officeDocument/2006/relationships/hyperlink" Target="https://twitter.com/ANI/status/1246784571036667904" TargetMode="External"/><Relationship Id="rId5290" Type="http://schemas.openxmlformats.org/officeDocument/2006/relationships/hyperlink" Target="https://twitter.com/ANI/status/1246797969447219201" TargetMode="External"/><Relationship Id="rId6134" Type="http://schemas.openxmlformats.org/officeDocument/2006/relationships/hyperlink" Target="https://twitter.com/PTI_News/status/1247404479701381120" TargetMode="External"/><Relationship Id="rId649" Type="http://schemas.openxmlformats.org/officeDocument/2006/relationships/hyperlink" Target="https://punjabupdate.com/8-new-cases-of-covid-19-in-punjab-total-21.html" TargetMode="External"/><Relationship Id="rId856" Type="http://schemas.openxmlformats.org/officeDocument/2006/relationships/hyperlink" Target="https://twitter.com/ANI/status/1242085764638208000" TargetMode="External"/><Relationship Id="rId1279" Type="http://schemas.openxmlformats.org/officeDocument/2006/relationships/hyperlink" Target="https://www.thehindu.com/news/national/other-states/covid-19-65-year-old-man-dies-in-indore/article31182098.ece" TargetMode="External"/><Relationship Id="rId1486" Type="http://schemas.openxmlformats.org/officeDocument/2006/relationships/hyperlink" Target="https://twitter.com/ANINewsUP/status/1243824723219234818?s=20" TargetMode="External"/><Relationship Id="rId2537" Type="http://schemas.openxmlformats.org/officeDocument/2006/relationships/hyperlink" Target="https://twitter.com/ArogyaAndhra/status/1245225191178768386" TargetMode="External"/><Relationship Id="rId3935" Type="http://schemas.openxmlformats.org/officeDocument/2006/relationships/hyperlink" Target="https://twitter.com/ANI/status/1246054906298941440" TargetMode="External"/><Relationship Id="rId5150" Type="http://schemas.openxmlformats.org/officeDocument/2006/relationships/hyperlink" Target="https://twitter.com/PTI_News/status/1246745573945819137" TargetMode="External"/><Relationship Id="rId509" Type="http://schemas.openxmlformats.org/officeDocument/2006/relationships/hyperlink" Target="https://twitter.com/ANI/status/1241235696272076801" TargetMode="External"/><Relationship Id="rId1139" Type="http://schemas.openxmlformats.org/officeDocument/2006/relationships/hyperlink" Target="https://www.jagran.com/uttar-pradesh/noida-ncr-coronavirus-3-more-coronavirus-infected-cases-surfaced-in-noida-20141579.html" TargetMode="External"/><Relationship Id="rId1346" Type="http://schemas.openxmlformats.org/officeDocument/2006/relationships/hyperlink" Target="https://twitter.com/PTI_News/status/1243519189412765696" TargetMode="External"/><Relationship Id="rId1693" Type="http://schemas.openxmlformats.org/officeDocument/2006/relationships/hyperlink" Target="https://twitter.com/ANI/status/1244242532134838273" TargetMode="External"/><Relationship Id="rId2744" Type="http://schemas.openxmlformats.org/officeDocument/2006/relationships/hyperlink" Target="https://www.facebook.com/permalink.php?story_fbid=159505228852647&amp;id=100507158085788" TargetMode="External"/><Relationship Id="rId2951" Type="http://schemas.openxmlformats.org/officeDocument/2006/relationships/hyperlink" Target="https://twitter.com/ANI/status/1245558139556151297" TargetMode="External"/><Relationship Id="rId5010" Type="http://schemas.openxmlformats.org/officeDocument/2006/relationships/hyperlink" Target="https://twitter.com/rajeshtope11/status/1246482154852253697" TargetMode="External"/><Relationship Id="rId716" Type="http://schemas.openxmlformats.org/officeDocument/2006/relationships/hyperlink" Target="https://twitter.com/TimesNow/status/1241735783444131840" TargetMode="External"/><Relationship Id="rId923" Type="http://schemas.openxmlformats.org/officeDocument/2006/relationships/hyperlink" Target="https://twitter.com/ANI/status/1242313723064143877" TargetMode="External"/><Relationship Id="rId1553" Type="http://schemas.openxmlformats.org/officeDocument/2006/relationships/hyperlink" Target="https://twitter.com/ANI/status/1243922686264274944" TargetMode="External"/><Relationship Id="rId1760" Type="http://schemas.openxmlformats.org/officeDocument/2006/relationships/hyperlink" Target="https://twitter.com/PTI_News/status/1244275406821191680" TargetMode="External"/><Relationship Id="rId2604" Type="http://schemas.openxmlformats.org/officeDocument/2006/relationships/hyperlink" Target="https://t.me/indiacovid/1283" TargetMode="External"/><Relationship Id="rId2811" Type="http://schemas.openxmlformats.org/officeDocument/2006/relationships/hyperlink" Target="https://twitter.com/CMODelhi/status/1245353004317933568" TargetMode="External"/><Relationship Id="rId5967" Type="http://schemas.openxmlformats.org/officeDocument/2006/relationships/hyperlink" Target="https://twitter.com/JansamparkMP/status/1247180461907955712" TargetMode="External"/><Relationship Id="rId52" Type="http://schemas.openxmlformats.org/officeDocument/2006/relationships/hyperlink" Target="https://www.businesstoday.in/latest/trends/coronavirus-spreads-to-agra-six-cases-detected/story/397414.html" TargetMode="External"/><Relationship Id="rId1206" Type="http://schemas.openxmlformats.org/officeDocument/2006/relationships/hyperlink" Target="https://twitter.com/xpresskerala/status/1243154932452093953?s=19" TargetMode="External"/><Relationship Id="rId1413" Type="http://schemas.openxmlformats.org/officeDocument/2006/relationships/hyperlink" Target="https://twitter.com/ANI/status/1243557582125649921" TargetMode="External"/><Relationship Id="rId1620" Type="http://schemas.openxmlformats.org/officeDocument/2006/relationships/hyperlink" Target="https://mobile.twitter.com/ANI/status/1244118188737957894" TargetMode="External"/><Relationship Id="rId4569" Type="http://schemas.openxmlformats.org/officeDocument/2006/relationships/hyperlink" Target="https://twitter.com/AamAadmiParty/status/1246408741357944833" TargetMode="External"/><Relationship Id="rId4776" Type="http://schemas.openxmlformats.org/officeDocument/2006/relationships/hyperlink" Target="https://twitter.com/ANI/status/1246418320057708545" TargetMode="External"/><Relationship Id="rId4983" Type="http://schemas.openxmlformats.org/officeDocument/2006/relationships/hyperlink" Target="https://twitter.com/rajeshtope11/status/1246482154852253697" TargetMode="External"/><Relationship Id="rId5827" Type="http://schemas.openxmlformats.org/officeDocument/2006/relationships/hyperlink" Target="https://arogya.maharashtra.gov.in/pdf/covidmpressnote06.pdf" TargetMode="External"/><Relationship Id="rId3378" Type="http://schemas.openxmlformats.org/officeDocument/2006/relationships/hyperlink" Target="https://twitter.com/ians_india/status/1245687791591149568" TargetMode="External"/><Relationship Id="rId3585" Type="http://schemas.openxmlformats.org/officeDocument/2006/relationships/hyperlink" Target="https://twitter.com/ANI/status/1245933428551254016" TargetMode="External"/><Relationship Id="rId3792" Type="http://schemas.openxmlformats.org/officeDocument/2006/relationships/hyperlink" Target="https://twitter.com/ANI/status/1246043856447176704" TargetMode="External"/><Relationship Id="rId4429" Type="http://schemas.openxmlformats.org/officeDocument/2006/relationships/hyperlink" Target="https://twitter.com/ANI/status/1246323461674369024" TargetMode="External"/><Relationship Id="rId4636" Type="http://schemas.openxmlformats.org/officeDocument/2006/relationships/hyperlink" Target="https://twitter.com/PTI_News/status/1246409749911891968" TargetMode="External"/><Relationship Id="rId4843" Type="http://schemas.openxmlformats.org/officeDocument/2006/relationships/hyperlink" Target="https://twitter.com/TOIAhmedabad/status/1246414103884652544" TargetMode="External"/><Relationship Id="rId299" Type="http://schemas.openxmlformats.org/officeDocument/2006/relationships/hyperlink" Target="https://epaper.hindustantimes.com/Home/ShareArticle?OrgId=d2d754a3" TargetMode="External"/><Relationship Id="rId2187" Type="http://schemas.openxmlformats.org/officeDocument/2006/relationships/hyperlink" Target="https://twitter.com/PTI_News/status/1244918292965232640?s=19" TargetMode="External"/><Relationship Id="rId2394" Type="http://schemas.openxmlformats.org/officeDocument/2006/relationships/hyperlink" Target="https://twitter.com/ANI/status/1245186124970065922" TargetMode="External"/><Relationship Id="rId3238" Type="http://schemas.openxmlformats.org/officeDocument/2006/relationships/hyperlink" Target="https://twitter.com/ANI/status/1245693626472116226" TargetMode="External"/><Relationship Id="rId3445" Type="http://schemas.openxmlformats.org/officeDocument/2006/relationships/hyperlink" Target="https://twitter.com/ANI/status/1245727826017423362" TargetMode="External"/><Relationship Id="rId3652" Type="http://schemas.openxmlformats.org/officeDocument/2006/relationships/hyperlink" Target="https://twitter.com/ANINewsUP/status/1245971315019763718" TargetMode="External"/><Relationship Id="rId4703" Type="http://schemas.openxmlformats.org/officeDocument/2006/relationships/hyperlink" Target="https://twitter.com/ANINewsUP/status/1246412525890973697" TargetMode="External"/><Relationship Id="rId159" Type="http://schemas.openxmlformats.org/officeDocument/2006/relationships/hyperlink" Target="https://www.deccanherald.com/national/west/11-coronavirus-cases-in-maharashtra-budget-session-to-be-curtailed-812912.html" TargetMode="External"/><Relationship Id="rId366" Type="http://schemas.openxmlformats.org/officeDocument/2006/relationships/hyperlink" Target="https://kalingatv.com/state/odisha-reports-2nd-positive-coronavirus-case/" TargetMode="External"/><Relationship Id="rId573" Type="http://schemas.openxmlformats.org/officeDocument/2006/relationships/hyperlink" Target="https://www.thehindu.com/news/national/kerala/more-positive-cases-reported-in-state/article31130190.ece" TargetMode="External"/><Relationship Id="rId780" Type="http://schemas.openxmlformats.org/officeDocument/2006/relationships/hyperlink" Target="https://pbs.twimg.com/media/ETxYjOnU0AEJ0HV?format=jpg&amp;name=900x900" TargetMode="External"/><Relationship Id="rId2047" Type="http://schemas.openxmlformats.org/officeDocument/2006/relationships/hyperlink" Target="https://economictimes.indiatimes.com/news/politics-and-nation/covid-outbreak-47-new-coronavirus-cases-detected-in-mumbai/videoshow/74899399.cms" TargetMode="External"/><Relationship Id="rId2254" Type="http://schemas.openxmlformats.org/officeDocument/2006/relationships/hyperlink" Target="https://arogya.maharashtra.gov.in/pdf/epressnote31.pdf" TargetMode="External"/><Relationship Id="rId2461" Type="http://schemas.openxmlformats.org/officeDocument/2006/relationships/hyperlink" Target="https://twitter.com/ArogyaAndhra/status/1245225191178768386" TargetMode="External"/><Relationship Id="rId3305" Type="http://schemas.openxmlformats.org/officeDocument/2006/relationships/hyperlink" Target="https://twitter.com/ANI/status/1245693514500804609" TargetMode="External"/><Relationship Id="rId3512" Type="http://schemas.openxmlformats.org/officeDocument/2006/relationships/hyperlink" Target="https://twitter.com/ANI/status/1245741477960929287?s=19" TargetMode="External"/><Relationship Id="rId4910" Type="http://schemas.openxmlformats.org/officeDocument/2006/relationships/hyperlink" Target="https://twitter.com/IPRTelangana/status/1246477230068228098/photo/1" TargetMode="External"/><Relationship Id="rId226" Type="http://schemas.openxmlformats.org/officeDocument/2006/relationships/hyperlink" Target="https://www.indiatoday.in/india/story/coronavirus-total-cases-maharashtra-state-expands-healthcare-facilities-1655794-2020-03-15" TargetMode="External"/><Relationship Id="rId433" Type="http://schemas.openxmlformats.org/officeDocument/2006/relationships/hyperlink" Target="https://twitter.com/zeerajasthan_/status/1240971622212722692" TargetMode="External"/><Relationship Id="rId1063" Type="http://schemas.openxmlformats.org/officeDocument/2006/relationships/hyperlink" Target="https://www.facebook.com/dcekm/posts/967275457003611" TargetMode="External"/><Relationship Id="rId1270" Type="http://schemas.openxmlformats.org/officeDocument/2006/relationships/hyperlink" Target="https://twitter.com/ANI/status/1243479640544432128?ref_src=twsrc%5Etfw%7Ctwcamp%5Etweetembed%7Ctwterm%5E1243479640544432128&amp;ref_url=https%3A%2F%2Fwww.freepressjournal.in%2Findia%2Fcoronavirus-updates-from-india-and-the-world-march-27" TargetMode="External"/><Relationship Id="rId2114" Type="http://schemas.openxmlformats.org/officeDocument/2006/relationships/hyperlink" Target="https://twitter.com/PTI_News/status/1244865476355690496" TargetMode="External"/><Relationship Id="rId5477" Type="http://schemas.openxmlformats.org/officeDocument/2006/relationships/hyperlink" Target="https://www.mohfw.gov.in/" TargetMode="External"/><Relationship Id="rId640" Type="http://schemas.openxmlformats.org/officeDocument/2006/relationships/hyperlink" Target="https://twitter.com/htTweets/status/1241649921499049985" TargetMode="External"/><Relationship Id="rId2321" Type="http://schemas.openxmlformats.org/officeDocument/2006/relationships/hyperlink" Target="https://twitter.com/Vijayabaskarofl/status/1244998252803452928" TargetMode="External"/><Relationship Id="rId4079" Type="http://schemas.openxmlformats.org/officeDocument/2006/relationships/hyperlink" Target="https://twitter.com/Eatala_Rajender/status/1246084405602316292" TargetMode="External"/><Relationship Id="rId4286" Type="http://schemas.openxmlformats.org/officeDocument/2006/relationships/hyperlink" Target="https://twitter.com/ANI/status/1246206104129933315?s=09" TargetMode="External"/><Relationship Id="rId5684" Type="http://schemas.openxmlformats.org/officeDocument/2006/relationships/hyperlink" Target="https://twitter.com/ArogyaAndhra/status/1247148780903747585" TargetMode="External"/><Relationship Id="rId5891" Type="http://schemas.openxmlformats.org/officeDocument/2006/relationships/hyperlink" Target="https://arogya.maharashtra.gov.in/pdf/covidmpressnote06.pdf" TargetMode="External"/><Relationship Id="rId500" Type="http://schemas.openxmlformats.org/officeDocument/2006/relationships/hyperlink" Target="https://www.thehindu.com/news/national/other-states/coronavirus-three-fresh-cases-reported-in-punjab/article31126217.ece" TargetMode="External"/><Relationship Id="rId1130" Type="http://schemas.openxmlformats.org/officeDocument/2006/relationships/hyperlink" Target="https://twitter.com/ANI/status/1243050553170464768" TargetMode="External"/><Relationship Id="rId4493" Type="http://schemas.openxmlformats.org/officeDocument/2006/relationships/hyperlink" Target="https://twitter.com/ANI/status/1246408356790562816" TargetMode="External"/><Relationship Id="rId5337" Type="http://schemas.openxmlformats.org/officeDocument/2006/relationships/hyperlink" Target="https://twitter.com/ANI/status/1246789359791112195" TargetMode="External"/><Relationship Id="rId5544" Type="http://schemas.openxmlformats.org/officeDocument/2006/relationships/hyperlink" Target="https://twitter.com/ANI/status/1247034346101334016" TargetMode="External"/><Relationship Id="rId5751" Type="http://schemas.openxmlformats.org/officeDocument/2006/relationships/hyperlink" Target="https://twitter.com/TOIHyderabad/status/1247161225940627456" TargetMode="External"/><Relationship Id="rId1947" Type="http://schemas.openxmlformats.org/officeDocument/2006/relationships/hyperlink" Target="https://twitter.com/PIBTvpm/status/1244605758110457860" TargetMode="External"/><Relationship Id="rId3095" Type="http://schemas.openxmlformats.org/officeDocument/2006/relationships/hyperlink" Target="https://twitter.com/ANI/status/1245683220550537216" TargetMode="External"/><Relationship Id="rId4146" Type="http://schemas.openxmlformats.org/officeDocument/2006/relationships/hyperlink" Target="https://experience.arcgis.com/experience/8167a61f882a4af4b9098e947dfd589f/" TargetMode="External"/><Relationship Id="rId4353" Type="http://schemas.openxmlformats.org/officeDocument/2006/relationships/hyperlink" Target="https://twitter.com/ArogyaAndhra/status/1246315515418533888" TargetMode="External"/><Relationship Id="rId4560" Type="http://schemas.openxmlformats.org/officeDocument/2006/relationships/hyperlink" Target="https://twitter.com/PTI_News/status/1246409749911891968" TargetMode="External"/><Relationship Id="rId5404" Type="http://schemas.openxmlformats.org/officeDocument/2006/relationships/hyperlink" Target="https://twitter.com/ANI/status/1246789359791112195" TargetMode="External"/><Relationship Id="rId5611" Type="http://schemas.openxmlformats.org/officeDocument/2006/relationships/hyperlink" Target="https://twitter.com/ANI/status/1247144702526337026" TargetMode="External"/><Relationship Id="rId1807" Type="http://schemas.openxmlformats.org/officeDocument/2006/relationships/hyperlink" Target="https://twitter.com/PTI_News/status/1244470793909620742?s=19" TargetMode="External"/><Relationship Id="rId3162" Type="http://schemas.openxmlformats.org/officeDocument/2006/relationships/hyperlink" Target="https://twitter.com/ANI/status/1245692712986214400" TargetMode="External"/><Relationship Id="rId4006" Type="http://schemas.openxmlformats.org/officeDocument/2006/relationships/hyperlink" Target="https://twitter.com/PTI_News/status/1246054117539057665" TargetMode="External"/><Relationship Id="rId4213" Type="http://schemas.openxmlformats.org/officeDocument/2006/relationships/hyperlink" Target="https://twitter.com/PTI_News/status/1246097072761081856" TargetMode="External"/><Relationship Id="rId4420" Type="http://schemas.openxmlformats.org/officeDocument/2006/relationships/hyperlink" Target="https://twitter.com/PTI_News/status/1246336675732533248" TargetMode="External"/><Relationship Id="rId290" Type="http://schemas.openxmlformats.org/officeDocument/2006/relationships/hyperlink" Target="https://timesofindia.indiatimes.com/city/pune/pune-woman-tests-positive-for-coronavirus-maharashtra-count-climbs-to-42/articleshow/74684191.cms?utm_source=twitter.com&amp;utm_medium=social&amp;utm_campaign=TOICitiesNews" TargetMode="External"/><Relationship Id="rId3022" Type="http://schemas.openxmlformats.org/officeDocument/2006/relationships/hyperlink" Target="https://twitter.com/sriramulubjp/status/1245736945654755334" TargetMode="External"/><Relationship Id="rId150" Type="http://schemas.openxmlformats.org/officeDocument/2006/relationships/hyperlink" Target="https://twitter.com/ArogyaAndhra/status/1245225191178768386?s=20" TargetMode="External"/><Relationship Id="rId3979" Type="http://schemas.openxmlformats.org/officeDocument/2006/relationships/hyperlink" Target="https://twitter.com/ANI/status/1246054906298941440" TargetMode="External"/><Relationship Id="rId5194" Type="http://schemas.openxmlformats.org/officeDocument/2006/relationships/hyperlink" Target="https://twitter.com/ANI/status/1246793618855096320" TargetMode="External"/><Relationship Id="rId6038" Type="http://schemas.openxmlformats.org/officeDocument/2006/relationships/hyperlink" Target="https://twitter.com/ANI/status/1247210228426342405" TargetMode="External"/><Relationship Id="rId2788" Type="http://schemas.openxmlformats.org/officeDocument/2006/relationships/hyperlink" Target="https://twitter.com/CMODelhi/status/1245353004317933568" TargetMode="External"/><Relationship Id="rId2995" Type="http://schemas.openxmlformats.org/officeDocument/2006/relationships/hyperlink" Target="https://twitter.com/ArogyaAndhra/status/1245580598938198016" TargetMode="External"/><Relationship Id="rId3839" Type="http://schemas.openxmlformats.org/officeDocument/2006/relationships/hyperlink" Target="https://twitter.com/ANI/status/1246054906298941440" TargetMode="External"/><Relationship Id="rId5054" Type="http://schemas.openxmlformats.org/officeDocument/2006/relationships/hyperlink" Target="https://gujcovid19.gujarat.gov.in/" TargetMode="External"/><Relationship Id="rId6105" Type="http://schemas.openxmlformats.org/officeDocument/2006/relationships/hyperlink" Target="https://twitter.com/ANI/status/1247403660096598016" TargetMode="External"/><Relationship Id="rId967" Type="http://schemas.openxmlformats.org/officeDocument/2006/relationships/hyperlink" Target="https://www.livemint.com/news/india/kerala-reports-14-new-corona-cases-state-tally-at-105-11585058837568.html" TargetMode="External"/><Relationship Id="rId1597" Type="http://schemas.openxmlformats.org/officeDocument/2006/relationships/hyperlink" Target="https://twitter.com/ANI/status/1243955085077438465?s=20" TargetMode="External"/><Relationship Id="rId2648" Type="http://schemas.openxmlformats.org/officeDocument/2006/relationships/hyperlink" Target="https://twitter.com/NHM_TN/status/1245332364563185664" TargetMode="External"/><Relationship Id="rId2855" Type="http://schemas.openxmlformats.org/officeDocument/2006/relationships/hyperlink" Target="https://twitter.com/himantabiswa/status/1245372704636538881" TargetMode="External"/><Relationship Id="rId3906" Type="http://schemas.openxmlformats.org/officeDocument/2006/relationships/hyperlink" Target="https://twitter.com/ANI/status/1246043856447176704" TargetMode="External"/><Relationship Id="rId5261" Type="http://schemas.openxmlformats.org/officeDocument/2006/relationships/hyperlink" Target="https://twitter.com/ANI/status/1246797969447219201" TargetMode="External"/><Relationship Id="rId96" Type="http://schemas.openxmlformats.org/officeDocument/2006/relationships/hyperlink" Target="https://punjabupdate.com/media-bulletin-21-03-2020-covid-19-punjab-total-number-of-positive-cases-rise-to-13.html" TargetMode="External"/><Relationship Id="rId827" Type="http://schemas.openxmlformats.org/officeDocument/2006/relationships/hyperlink" Target="https://twitter.com/ANI/status/1242069720276168705" TargetMode="External"/><Relationship Id="rId1457" Type="http://schemas.openxmlformats.org/officeDocument/2006/relationships/hyperlink" Target="https://www.gujaratsamachar.com/news/gujarat/corona-in-gujarat-vadodara-1-more-case-registered-positive" TargetMode="External"/><Relationship Id="rId1664" Type="http://schemas.openxmlformats.org/officeDocument/2006/relationships/hyperlink" Target="https://t.me/COVID19_Kerala/280" TargetMode="External"/><Relationship Id="rId1871" Type="http://schemas.openxmlformats.org/officeDocument/2006/relationships/hyperlink" Target="https://twitter.com/ANI/status/1244560992463253504" TargetMode="External"/><Relationship Id="rId2508" Type="http://schemas.openxmlformats.org/officeDocument/2006/relationships/hyperlink" Target="https://twitter.com/ANI/status/1245252480969199617" TargetMode="External"/><Relationship Id="rId2715" Type="http://schemas.openxmlformats.org/officeDocument/2006/relationships/hyperlink" Target="https://twitter.com/NHM_TN/status/1245332364563185664" TargetMode="External"/><Relationship Id="rId2922" Type="http://schemas.openxmlformats.org/officeDocument/2006/relationships/hyperlink" Target="https://twitter.com/Eatala_Rajender/status/1245425932929617921" TargetMode="External"/><Relationship Id="rId4070" Type="http://schemas.openxmlformats.org/officeDocument/2006/relationships/hyperlink" Target="https://twitter.com/Eatala_Rajender/status/1246084405602316292" TargetMode="External"/><Relationship Id="rId5121" Type="http://schemas.openxmlformats.org/officeDocument/2006/relationships/hyperlink" Target="https://twitter.com/ANI/status/1246738428370223104" TargetMode="External"/><Relationship Id="rId1317" Type="http://schemas.openxmlformats.org/officeDocument/2006/relationships/hyperlink" Target="https://twitter.com/PTI_News/status/1243519189412765696" TargetMode="External"/><Relationship Id="rId1524" Type="http://schemas.openxmlformats.org/officeDocument/2006/relationships/hyperlink" Target="https://www.financialexpress.com/lifestyle/health/three-more-test-positive-for-covid-19-in-west-bengal/1912469/" TargetMode="External"/><Relationship Id="rId1731" Type="http://schemas.openxmlformats.org/officeDocument/2006/relationships/hyperlink" Target="https://twitter.com/ANI/status/1244266141813313536" TargetMode="External"/><Relationship Id="rId4887" Type="http://schemas.openxmlformats.org/officeDocument/2006/relationships/hyperlink" Target="https://twitter.com/IPRTelangana/status/1246477230068228098/photo/1" TargetMode="External"/><Relationship Id="rId5938" Type="http://schemas.openxmlformats.org/officeDocument/2006/relationships/hyperlink" Target="https://twitter.com/PTI_News/status/1247164710417383431" TargetMode="External"/><Relationship Id="rId23" Type="http://schemas.openxmlformats.org/officeDocument/2006/relationships/hyperlink" Target="https://www.indiatoday.in/india/story/coronavirus-in-india-tracking-country-s-first-50-covid-19-cases-what-numbers-tell-1654468-2020-03-12" TargetMode="External"/><Relationship Id="rId3489" Type="http://schemas.openxmlformats.org/officeDocument/2006/relationships/hyperlink" Target="https://twitter.com/ANI/status/1245727826017423362" TargetMode="External"/><Relationship Id="rId3696" Type="http://schemas.openxmlformats.org/officeDocument/2006/relationships/hyperlink" Target="https://twitter.com/ANI/status/1246038578699751424" TargetMode="External"/><Relationship Id="rId4747" Type="http://schemas.openxmlformats.org/officeDocument/2006/relationships/hyperlink" Target="https://twitter.com/ANI/status/1246418320057708545" TargetMode="External"/><Relationship Id="rId2298" Type="http://schemas.openxmlformats.org/officeDocument/2006/relationships/hyperlink" Target="https://twitter.com/Vijayabaskarofl/status/1244998252803452928" TargetMode="External"/><Relationship Id="rId3349" Type="http://schemas.openxmlformats.org/officeDocument/2006/relationships/hyperlink" Target="https://twitter.com/ANI/status/1245693514500804609" TargetMode="External"/><Relationship Id="rId3556" Type="http://schemas.openxmlformats.org/officeDocument/2006/relationships/hyperlink" Target="https://twitter.com/ANI/status/1245762707069927424" TargetMode="External"/><Relationship Id="rId4954" Type="http://schemas.openxmlformats.org/officeDocument/2006/relationships/hyperlink" Target="https://twitter.com/rajeshtope11/status/1246482154852253697" TargetMode="External"/><Relationship Id="rId477" Type="http://schemas.openxmlformats.org/officeDocument/2006/relationships/hyperlink" Target="https://www.thehindu.com/news/cities/mumbai/five-new-cases-in-state-critical-patient-shifted-to-jaslok/article31123456.ece" TargetMode="External"/><Relationship Id="rId684" Type="http://schemas.openxmlformats.org/officeDocument/2006/relationships/hyperlink" Target="https://twitter.com/THHyderabad/status/1241709656285671424?s=20" TargetMode="External"/><Relationship Id="rId2158" Type="http://schemas.openxmlformats.org/officeDocument/2006/relationships/hyperlink" Target="https://twitter.com/ANI/status/1244900306128760832" TargetMode="External"/><Relationship Id="rId2365" Type="http://schemas.openxmlformats.org/officeDocument/2006/relationships/hyperlink" Target="https://twitter.com/ANI/status/1245023379943391232" TargetMode="External"/><Relationship Id="rId3209" Type="http://schemas.openxmlformats.org/officeDocument/2006/relationships/hyperlink" Target="https://twitter.com/ANI/status/1245693626472116226" TargetMode="External"/><Relationship Id="rId3763" Type="http://schemas.openxmlformats.org/officeDocument/2006/relationships/hyperlink" Target="https://twitter.com/ANI/status/1246038578699751424" TargetMode="External"/><Relationship Id="rId3970" Type="http://schemas.openxmlformats.org/officeDocument/2006/relationships/hyperlink" Target="https://twitter.com/ANI/status/1246043856447176704" TargetMode="External"/><Relationship Id="rId4607" Type="http://schemas.openxmlformats.org/officeDocument/2006/relationships/hyperlink" Target="https://twitter.com/AamAadmiParty/status/1246408741357944833" TargetMode="External"/><Relationship Id="rId4814" Type="http://schemas.openxmlformats.org/officeDocument/2006/relationships/hyperlink" Target="https://twitter.com/ArogyaAndhra/status/1246417016702906369" TargetMode="External"/><Relationship Id="rId337" Type="http://schemas.openxmlformats.org/officeDocument/2006/relationships/hyperlink" Target="https://www.indiatoday.in/india/story/raipur-woman-battles-coronavirus-stigma-gets-tested-1663446-2020-04-05" TargetMode="External"/><Relationship Id="rId891" Type="http://schemas.openxmlformats.org/officeDocument/2006/relationships/hyperlink" Target="https://twitter.com/PIBJaipur/status/1242109602411380738" TargetMode="External"/><Relationship Id="rId2018" Type="http://schemas.openxmlformats.org/officeDocument/2006/relationships/hyperlink" Target="https://twitter.com/ANI/status/1244702762270478336" TargetMode="External"/><Relationship Id="rId2572" Type="http://schemas.openxmlformats.org/officeDocument/2006/relationships/hyperlink" Target="https://twitter.com/TabeenahAnjum/status/1245389528925237248" TargetMode="External"/><Relationship Id="rId3416" Type="http://schemas.openxmlformats.org/officeDocument/2006/relationships/hyperlink" Target="https://twitter.com/JansamparkMP/status/1246116249026715649" TargetMode="External"/><Relationship Id="rId3623" Type="http://schemas.openxmlformats.org/officeDocument/2006/relationships/hyperlink" Target="https://gujcovid19.gujarat.gov.in/uploads/pressbrief0304032020104754455.pdf" TargetMode="External"/><Relationship Id="rId3830" Type="http://schemas.openxmlformats.org/officeDocument/2006/relationships/hyperlink" Target="https://twitter.com/ANI/status/1246043856447176704" TargetMode="External"/><Relationship Id="rId544" Type="http://schemas.openxmlformats.org/officeDocument/2006/relationships/hyperlink" Target="https://twitter.com/sriramulubjp/status/1241281240243662848" TargetMode="External"/><Relationship Id="rId751" Type="http://schemas.openxmlformats.org/officeDocument/2006/relationships/hyperlink" Target="https://twitter.com/PTI_News/status/1241931502671130624?s=20" TargetMode="External"/><Relationship Id="rId1174" Type="http://schemas.openxmlformats.org/officeDocument/2006/relationships/hyperlink" Target="https://twitter.com/kansalrohit69/status/1243146699159171072" TargetMode="External"/><Relationship Id="rId1381" Type="http://schemas.openxmlformats.org/officeDocument/2006/relationships/hyperlink" Target="https://www.facebook.com/permalink.php?story_fbid=158051175664719&amp;id=100507158085788" TargetMode="External"/><Relationship Id="rId2225" Type="http://schemas.openxmlformats.org/officeDocument/2006/relationships/hyperlink" Target="https://arogya.maharashtra.gov.in/pdf/epressnote31.pdf" TargetMode="External"/><Relationship Id="rId2432" Type="http://schemas.openxmlformats.org/officeDocument/2006/relationships/hyperlink" Target="https://twitter.com/ANI/status/1245242763903471617" TargetMode="External"/><Relationship Id="rId5588" Type="http://schemas.openxmlformats.org/officeDocument/2006/relationships/hyperlink" Target="https://twitter.com/PIBJaipur/status/1247122543074365442" TargetMode="External"/><Relationship Id="rId5795" Type="http://schemas.openxmlformats.org/officeDocument/2006/relationships/hyperlink" Target="https://arogya.maharashtra.gov.in/pdf/covidmpressnote06.pdf" TargetMode="External"/><Relationship Id="rId404" Type="http://schemas.openxmlformats.org/officeDocument/2006/relationships/hyperlink" Target="https://www.jagran.com/uttar-pradesh/lucknow-city-coronavirus-in-up-four-new-positive-case-in-kgmu-total-23-in-uttar-pradesh-up-news-20126552.html" TargetMode="External"/><Relationship Id="rId611" Type="http://schemas.openxmlformats.org/officeDocument/2006/relationships/hyperlink" Target="https://www.deccanherald.com/state/hubballi-dharwad/man-from-dharwad-tests-positive-for-coronavirus-karnataka-tally-now-at-21-816314.html" TargetMode="External"/><Relationship Id="rId1034" Type="http://schemas.openxmlformats.org/officeDocument/2006/relationships/hyperlink" Target="https://www.deccanherald.com/state/mangaluru/34-year-old-man-tests-positive-for-covid-19-in-udupi-817473.html" TargetMode="External"/><Relationship Id="rId1241" Type="http://schemas.openxmlformats.org/officeDocument/2006/relationships/hyperlink" Target="https://twitter.com/ANI/status/1243405176515383300" TargetMode="External"/><Relationship Id="rId4397" Type="http://schemas.openxmlformats.org/officeDocument/2006/relationships/hyperlink" Target="https://twitter.com/ANI/status/1246323461674369024" TargetMode="External"/><Relationship Id="rId5448" Type="http://schemas.openxmlformats.org/officeDocument/2006/relationships/hyperlink" Target="https://gujcovid19.gujarat.gov.in/uploads/pressbrief0504052020073046686.pdf" TargetMode="External"/><Relationship Id="rId5655" Type="http://schemas.openxmlformats.org/officeDocument/2006/relationships/hyperlink" Target="https://twitter.com/ANI/status/1247144702526337026" TargetMode="External"/><Relationship Id="rId5862" Type="http://schemas.openxmlformats.org/officeDocument/2006/relationships/hyperlink" Target="https://twitter.com/PTI_News/status/1247164710417383431" TargetMode="External"/><Relationship Id="rId1101" Type="http://schemas.openxmlformats.org/officeDocument/2006/relationships/hyperlink" Target="https://twitter.com/TelanganaHealth/status/1242852870526922752" TargetMode="External"/><Relationship Id="rId4257" Type="http://schemas.openxmlformats.org/officeDocument/2006/relationships/hyperlink" Target="https://twitter.com/ANI/status/1246101940582461440" TargetMode="External"/><Relationship Id="rId4464" Type="http://schemas.openxmlformats.org/officeDocument/2006/relationships/hyperlink" Target="https://dronamaps.com/corona.html" TargetMode="External"/><Relationship Id="rId4671" Type="http://schemas.openxmlformats.org/officeDocument/2006/relationships/hyperlink" Target="https://twitter.com/kansalrohit69/status/1246411816239943680" TargetMode="External"/><Relationship Id="rId5308" Type="http://schemas.openxmlformats.org/officeDocument/2006/relationships/hyperlink" Target="https://twitter.com/ANI/status/1246797969447219201" TargetMode="External"/><Relationship Id="rId5515" Type="http://schemas.openxmlformats.org/officeDocument/2006/relationships/hyperlink" Target="https://twitter.com/ANI/status/1247034856329990145" TargetMode="External"/><Relationship Id="rId5722" Type="http://schemas.openxmlformats.org/officeDocument/2006/relationships/hyperlink" Target="https://twitter.com/PTI_News/status/1247150029455802369" TargetMode="External"/><Relationship Id="rId3066" Type="http://schemas.openxmlformats.org/officeDocument/2006/relationships/hyperlink" Target="https://twitter.com/ANI/status/1245683220550537216" TargetMode="External"/><Relationship Id="rId3273" Type="http://schemas.openxmlformats.org/officeDocument/2006/relationships/hyperlink" Target="https://twitter.com/ANI/status/1245693514500804609" TargetMode="External"/><Relationship Id="rId3480" Type="http://schemas.openxmlformats.org/officeDocument/2006/relationships/hyperlink" Target="https://twitter.com/ANI/status/1245727826017423362" TargetMode="External"/><Relationship Id="rId4117" Type="http://schemas.openxmlformats.org/officeDocument/2006/relationships/hyperlink" Target="https://twitter.com/PTI_News/status/1246097072761081856" TargetMode="External"/><Relationship Id="rId4324" Type="http://schemas.openxmlformats.org/officeDocument/2006/relationships/hyperlink" Target="https://twitter.com/himantabiswa/status/1246147959823028224" TargetMode="External"/><Relationship Id="rId4531" Type="http://schemas.openxmlformats.org/officeDocument/2006/relationships/hyperlink" Target="https://twitter.com/AamAadmiParty/status/1246408741357944833" TargetMode="External"/><Relationship Id="rId194" Type="http://schemas.openxmlformats.org/officeDocument/2006/relationships/hyperlink" Target="https://mumbaimirror.indiatimes.com/two-coronavirus-cases-found-in-yavatmal-maharashtra-count-22/articleshow/74628969.cms" TargetMode="External"/><Relationship Id="rId1918" Type="http://schemas.openxmlformats.org/officeDocument/2006/relationships/hyperlink" Target="https://www.facebook.com/permalink.php?story_fbid=158928622243641&amp;id=100507158085788" TargetMode="External"/><Relationship Id="rId2082" Type="http://schemas.openxmlformats.org/officeDocument/2006/relationships/hyperlink" Target="https://twitter.com/ANI/status/1244836107876884480" TargetMode="External"/><Relationship Id="rId3133" Type="http://schemas.openxmlformats.org/officeDocument/2006/relationships/hyperlink" Target="https://twitter.com/ANI/status/1245692712986214400" TargetMode="External"/><Relationship Id="rId261" Type="http://schemas.openxmlformats.org/officeDocument/2006/relationships/hyperlink" Target="http://newsonair.com/Main-News-Details.aspx?id=383141" TargetMode="External"/><Relationship Id="rId3340" Type="http://schemas.openxmlformats.org/officeDocument/2006/relationships/hyperlink" Target="https://twitter.com/ANI/status/1245694253197488128" TargetMode="External"/><Relationship Id="rId5098" Type="http://schemas.openxmlformats.org/officeDocument/2006/relationships/hyperlink" Target="https://twitter.com/ANI/status/1246738428370223104" TargetMode="External"/><Relationship Id="rId6149" Type="http://schemas.openxmlformats.org/officeDocument/2006/relationships/hyperlink" Target="http://mohfw.gov.in/" TargetMode="External"/><Relationship Id="rId2899" Type="http://schemas.openxmlformats.org/officeDocument/2006/relationships/hyperlink" Target="https://twitter.com/PTI_News/status/1245562500222824448?s=20" TargetMode="External"/><Relationship Id="rId3200" Type="http://schemas.openxmlformats.org/officeDocument/2006/relationships/hyperlink" Target="https://twitter.com/ANI/status/1245693626472116226" TargetMode="External"/><Relationship Id="rId121" Type="http://schemas.openxmlformats.org/officeDocument/2006/relationships/hyperlink" Target="https://www.facebook.com/collectorkottayam/posts/2542524755959751" TargetMode="External"/><Relationship Id="rId2759" Type="http://schemas.openxmlformats.org/officeDocument/2006/relationships/hyperlink" Target="https://twitter.com/PTI_News/status/1245330284574150656" TargetMode="External"/><Relationship Id="rId2966" Type="http://schemas.openxmlformats.org/officeDocument/2006/relationships/hyperlink" Target="https://twitter.com/ANI/status/1245581420484907008" TargetMode="External"/><Relationship Id="rId5165" Type="http://schemas.openxmlformats.org/officeDocument/2006/relationships/hyperlink" Target="https://t.me/c/1428198946/1332" TargetMode="External"/><Relationship Id="rId5372" Type="http://schemas.openxmlformats.org/officeDocument/2006/relationships/hyperlink" Target="https://twitter.com/ArogyaAndhra/status/1246796581744963586" TargetMode="External"/><Relationship Id="rId6009" Type="http://schemas.openxmlformats.org/officeDocument/2006/relationships/hyperlink" Target="https://twitter.com/JansamparkMP/status/1247180461907955712" TargetMode="External"/><Relationship Id="rId938" Type="http://schemas.openxmlformats.org/officeDocument/2006/relationships/hyperlink" Target="https://twitter.com/TelanganaHealth/status/1242353133994438658?s=19" TargetMode="External"/><Relationship Id="rId1568" Type="http://schemas.openxmlformats.org/officeDocument/2006/relationships/hyperlink" Target="https://twitter.com/ArogyaAndhra/status/1244167211490496513?s=20" TargetMode="External"/><Relationship Id="rId1775" Type="http://schemas.openxmlformats.org/officeDocument/2006/relationships/hyperlink" Target="https://twitter.com/TabeenahAnjum/status/1244304258222026753" TargetMode="External"/><Relationship Id="rId2619" Type="http://schemas.openxmlformats.org/officeDocument/2006/relationships/hyperlink" Target="https://twitter.com/NHM_TN/status/1245332364563185664" TargetMode="External"/><Relationship Id="rId2826" Type="http://schemas.openxmlformats.org/officeDocument/2006/relationships/hyperlink" Target="https://karunadu.karnataka.gov.in/hfw/kannada/nCovDocs/01-04-2020(English).pdf" TargetMode="External"/><Relationship Id="rId4181" Type="http://schemas.openxmlformats.org/officeDocument/2006/relationships/hyperlink" Target="https://twitter.com/PTI_News/status/1246097072761081856" TargetMode="External"/><Relationship Id="rId5025" Type="http://schemas.openxmlformats.org/officeDocument/2006/relationships/hyperlink" Target="https://twitter.com/ArogyaAndhra/status/1246674213324255232" TargetMode="External"/><Relationship Id="rId5232" Type="http://schemas.openxmlformats.org/officeDocument/2006/relationships/hyperlink" Target="https://twitter.com/ANI/status/1246793618855096320" TargetMode="External"/><Relationship Id="rId67" Type="http://schemas.openxmlformats.org/officeDocument/2006/relationships/hyperlink" Target="https://indianexpress.com/article/india/coronavirus-outbreak-live-updates-pm-modi-6303338/" TargetMode="External"/><Relationship Id="rId1428" Type="http://schemas.openxmlformats.org/officeDocument/2006/relationships/hyperlink" Target="https://www.businessinsider.in/india/news/coronavirus-cases-in-mp-madhya-pradesh-news-and-updates/articleshow/74821979.cms" TargetMode="External"/><Relationship Id="rId1635" Type="http://schemas.openxmlformats.org/officeDocument/2006/relationships/hyperlink" Target="https://gujcovid19.gujarat.gov.in/uploads/pressbrief2903292020020428665.pdf" TargetMode="External"/><Relationship Id="rId1982" Type="http://schemas.openxmlformats.org/officeDocument/2006/relationships/hyperlink" Target="https://twitter.com/ANI/status/1244640751679467530" TargetMode="External"/><Relationship Id="rId4041" Type="http://schemas.openxmlformats.org/officeDocument/2006/relationships/hyperlink" Target="https://twitter.com/Eatala_Rajender/status/1246084405602316292" TargetMode="External"/><Relationship Id="rId1842" Type="http://schemas.openxmlformats.org/officeDocument/2006/relationships/hyperlink" Target="https://twitter.com/THChennai/status/1244518226467467265" TargetMode="External"/><Relationship Id="rId4998" Type="http://schemas.openxmlformats.org/officeDocument/2006/relationships/hyperlink" Target="https://twitter.com/rajeshtope11/status/1246482154852253697" TargetMode="External"/><Relationship Id="rId1702" Type="http://schemas.openxmlformats.org/officeDocument/2006/relationships/hyperlink" Target="https://www.facebook.com/DISTRICTCOLLECTORPALAKKAD/posts/566083847369350" TargetMode="External"/><Relationship Id="rId4858" Type="http://schemas.openxmlformats.org/officeDocument/2006/relationships/hyperlink" Target="https://twitter.com/JansamparkMP/status/1246469032619823107/photo/2" TargetMode="External"/><Relationship Id="rId5909" Type="http://schemas.openxmlformats.org/officeDocument/2006/relationships/hyperlink" Target="https://arogya.maharashtra.gov.in/pdf/covidmpressnote06.pdf" TargetMode="External"/><Relationship Id="rId6073" Type="http://schemas.openxmlformats.org/officeDocument/2006/relationships/hyperlink" Target="https://gujcovid19.gujarat.gov.in/" TargetMode="External"/><Relationship Id="rId3667" Type="http://schemas.openxmlformats.org/officeDocument/2006/relationships/hyperlink" Target="https://twitter.com/ANINewsUP/status/1245971315019763718" TargetMode="External"/><Relationship Id="rId3874" Type="http://schemas.openxmlformats.org/officeDocument/2006/relationships/hyperlink" Target="https://twitter.com/ANI/status/1246043856447176704" TargetMode="External"/><Relationship Id="rId4718" Type="http://schemas.openxmlformats.org/officeDocument/2006/relationships/hyperlink" Target="https://twitter.com/ANINewsUP/status/1246412525890973697" TargetMode="External"/><Relationship Id="rId4925" Type="http://schemas.openxmlformats.org/officeDocument/2006/relationships/hyperlink" Target="https://twitter.com/rajeshtope11/status/1246482154852253697" TargetMode="External"/><Relationship Id="rId588" Type="http://schemas.openxmlformats.org/officeDocument/2006/relationships/hyperlink" Target="https://www.thehindu.com/news/national/kerala/more-positive-cases-reported-in-state/article31130190.ece" TargetMode="External"/><Relationship Id="rId795" Type="http://schemas.openxmlformats.org/officeDocument/2006/relationships/hyperlink" Target="https://twitter.com/IPRTelangana/status/1242100613174808576/photo/1" TargetMode="External"/><Relationship Id="rId2269" Type="http://schemas.openxmlformats.org/officeDocument/2006/relationships/hyperlink" Target="https://twitter.com/ANI/status/1245213191228944387" TargetMode="External"/><Relationship Id="rId2476" Type="http://schemas.openxmlformats.org/officeDocument/2006/relationships/hyperlink" Target="https://twitter.com/ANI/status/1245252480969199617" TargetMode="External"/><Relationship Id="rId2683" Type="http://schemas.openxmlformats.org/officeDocument/2006/relationships/hyperlink" Target="https://twitter.com/NHM_TN/status/1245332364563185664" TargetMode="External"/><Relationship Id="rId2890" Type="http://schemas.openxmlformats.org/officeDocument/2006/relationships/hyperlink" Target="https://twitter.com/ANI/status/1245389870974914561" TargetMode="External"/><Relationship Id="rId3527" Type="http://schemas.openxmlformats.org/officeDocument/2006/relationships/hyperlink" Target="https://twitter.com/ANI/status/1245741477960929287?s=19" TargetMode="External"/><Relationship Id="rId3734" Type="http://schemas.openxmlformats.org/officeDocument/2006/relationships/hyperlink" Target="https://twitter.com/ANI/status/1246038578699751424" TargetMode="External"/><Relationship Id="rId3941" Type="http://schemas.openxmlformats.org/officeDocument/2006/relationships/hyperlink" Target="https://twitter.com/ANI/status/1246054906298941440" TargetMode="External"/><Relationship Id="rId6140" Type="http://schemas.openxmlformats.org/officeDocument/2006/relationships/hyperlink" Target="http://mohfw.gov.in/" TargetMode="External"/><Relationship Id="rId448" Type="http://schemas.openxmlformats.org/officeDocument/2006/relationships/hyperlink" Target="https://www.thehindu.com/news/national/kerala/six-more-covid-19-cases-in-kasaragod/article31123807.ece" TargetMode="External"/><Relationship Id="rId655" Type="http://schemas.openxmlformats.org/officeDocument/2006/relationships/hyperlink" Target="https://punjabupdate.com/8-new-cases-of-covid-19-in-punjab-total-21.html" TargetMode="External"/><Relationship Id="rId862" Type="http://schemas.openxmlformats.org/officeDocument/2006/relationships/hyperlink" Target="https://arogya.maharashtra.gov.in/pdf/pressnote23.pdf" TargetMode="External"/><Relationship Id="rId1078" Type="http://schemas.openxmlformats.org/officeDocument/2006/relationships/hyperlink" Target="https://twitter.com/DHFWKA/status/1242804663147266048" TargetMode="External"/><Relationship Id="rId1285" Type="http://schemas.openxmlformats.org/officeDocument/2006/relationships/hyperlink" Target="https://twitter.com/kansalrohit69/status/1243502627163381760" TargetMode="External"/><Relationship Id="rId1492" Type="http://schemas.openxmlformats.org/officeDocument/2006/relationships/hyperlink" Target="https://twitter.com/PTI_News/status/1243865335582707712?s=20" TargetMode="External"/><Relationship Id="rId2129" Type="http://schemas.openxmlformats.org/officeDocument/2006/relationships/hyperlink" Target="https://twitter.com/ANI/status/1244868415711408128?s=20" TargetMode="External"/><Relationship Id="rId2336" Type="http://schemas.openxmlformats.org/officeDocument/2006/relationships/hyperlink" Target="https://twitter.com/ANI/status/1245006827042955264" TargetMode="External"/><Relationship Id="rId2543" Type="http://schemas.openxmlformats.org/officeDocument/2006/relationships/hyperlink" Target="https://twitter.com/ArogyaAndhra/status/1245225191178768386" TargetMode="External"/><Relationship Id="rId2750" Type="http://schemas.openxmlformats.org/officeDocument/2006/relationships/hyperlink" Target="https://www.facebook.com/dioekm/videos/516568518930301" TargetMode="External"/><Relationship Id="rId3801" Type="http://schemas.openxmlformats.org/officeDocument/2006/relationships/hyperlink" Target="https://twitter.com/ANI/status/1246054906298941440" TargetMode="External"/><Relationship Id="rId5699" Type="http://schemas.openxmlformats.org/officeDocument/2006/relationships/hyperlink" Target="https://twitter.com/ArogyaAndhra/status/1247148780903747585" TargetMode="External"/><Relationship Id="rId6000" Type="http://schemas.openxmlformats.org/officeDocument/2006/relationships/hyperlink" Target="https://twitter.com/JansamparkMP/status/1247180461907955712" TargetMode="External"/><Relationship Id="rId308" Type="http://schemas.openxmlformats.org/officeDocument/2006/relationships/hyperlink" Target="https://twitter.com/THMumbai/status/1240304036143718407?s=19" TargetMode="External"/><Relationship Id="rId515" Type="http://schemas.openxmlformats.org/officeDocument/2006/relationships/hyperlink" Target="https://twitter.com/PTI_News/status/1241219494996873217" TargetMode="External"/><Relationship Id="rId722" Type="http://schemas.openxmlformats.org/officeDocument/2006/relationships/hyperlink" Target="https://www.newindianexpress.com/nation/2020/mar/23/six-coronavirus-cases-reported-in-madhya-pradesh-2120255.html" TargetMode="External"/><Relationship Id="rId1145" Type="http://schemas.openxmlformats.org/officeDocument/2006/relationships/hyperlink" Target="https://twitter.com/PTI_News/status/1243073634207326214" TargetMode="External"/><Relationship Id="rId1352" Type="http://schemas.openxmlformats.org/officeDocument/2006/relationships/hyperlink" Target="https://twitter.com/PTI_News/status/1243519189412765696" TargetMode="External"/><Relationship Id="rId2403" Type="http://schemas.openxmlformats.org/officeDocument/2006/relationships/hyperlink" Target="https://twitter.com/ANI/status/1245186124970065922" TargetMode="External"/><Relationship Id="rId5559" Type="http://schemas.openxmlformats.org/officeDocument/2006/relationships/hyperlink" Target="https://twitter.com/ArogyaAndhra/status/1247036220556709896" TargetMode="External"/><Relationship Id="rId5766" Type="http://schemas.openxmlformats.org/officeDocument/2006/relationships/hyperlink" Target="https://twitter.com/TOIHyderabad/status/1247161225940627456" TargetMode="External"/><Relationship Id="rId1005" Type="http://schemas.openxmlformats.org/officeDocument/2006/relationships/hyperlink" Target="https://twitter.com/the_hindu/status/1242802581669179393" TargetMode="External"/><Relationship Id="rId1212" Type="http://schemas.openxmlformats.org/officeDocument/2006/relationships/hyperlink" Target="https://twitter.com/xpresskerala/status/1243154932452093953?s=19" TargetMode="External"/><Relationship Id="rId2610" Type="http://schemas.openxmlformats.org/officeDocument/2006/relationships/hyperlink" Target="https://t.me/indiacovid/1283" TargetMode="External"/><Relationship Id="rId4368" Type="http://schemas.openxmlformats.org/officeDocument/2006/relationships/hyperlink" Target="https://twitter.com/PTI_News/status/1246336675732533248" TargetMode="External"/><Relationship Id="rId4575" Type="http://schemas.openxmlformats.org/officeDocument/2006/relationships/hyperlink" Target="https://twitter.com/AamAadmiParty/status/1246408741357944833" TargetMode="External"/><Relationship Id="rId5419" Type="http://schemas.openxmlformats.org/officeDocument/2006/relationships/hyperlink" Target="https://twitter.com/HFWOdisha/status/1246826498851352576" TargetMode="External"/><Relationship Id="rId5973" Type="http://schemas.openxmlformats.org/officeDocument/2006/relationships/hyperlink" Target="https://twitter.com/JansamparkMP/status/1247180461907955712" TargetMode="External"/><Relationship Id="rId3177" Type="http://schemas.openxmlformats.org/officeDocument/2006/relationships/hyperlink" Target="https://twitter.com/ANI/status/1245693626472116226" TargetMode="External"/><Relationship Id="rId4228" Type="http://schemas.openxmlformats.org/officeDocument/2006/relationships/hyperlink" Target="https://experience.arcgis.com/experience/8167a61f882a4af4b9098e947dfd589f/" TargetMode="External"/><Relationship Id="rId4782" Type="http://schemas.openxmlformats.org/officeDocument/2006/relationships/hyperlink" Target="https://twitter.com/ANI/status/1246418320057708545" TargetMode="External"/><Relationship Id="rId5626" Type="http://schemas.openxmlformats.org/officeDocument/2006/relationships/hyperlink" Target="https://twitter.com/ANI/status/1247144702526337026" TargetMode="External"/><Relationship Id="rId5833" Type="http://schemas.openxmlformats.org/officeDocument/2006/relationships/hyperlink" Target="https://arogya.maharashtra.gov.in/pdf/covidmpressnote06.pdf" TargetMode="External"/><Relationship Id="rId3037" Type="http://schemas.openxmlformats.org/officeDocument/2006/relationships/hyperlink" Target="https://twitter.com/ANI/status/1245683220550537216" TargetMode="External"/><Relationship Id="rId3384" Type="http://schemas.openxmlformats.org/officeDocument/2006/relationships/hyperlink" Target="https://twitter.com/ians_india/status/1245687791591149568" TargetMode="External"/><Relationship Id="rId3591" Type="http://schemas.openxmlformats.org/officeDocument/2006/relationships/hyperlink" Target="https://twitter.com/ArogyaAndhra/status/1245941890563723264" TargetMode="External"/><Relationship Id="rId4435" Type="http://schemas.openxmlformats.org/officeDocument/2006/relationships/hyperlink" Target="https://twitter.com/ANI/status/1246323461674369024" TargetMode="External"/><Relationship Id="rId4642" Type="http://schemas.openxmlformats.org/officeDocument/2006/relationships/hyperlink" Target="https://twitter.com/PTI_News/status/1246409749911891968" TargetMode="External"/><Relationship Id="rId5900" Type="http://schemas.openxmlformats.org/officeDocument/2006/relationships/hyperlink" Target="https://twitter.com/PTI_News/status/1247164710417383431" TargetMode="External"/><Relationship Id="rId2193" Type="http://schemas.openxmlformats.org/officeDocument/2006/relationships/hyperlink" Target="https://twitter.com/PTI_News/status/1244918292965232640?s=19" TargetMode="External"/><Relationship Id="rId3244" Type="http://schemas.openxmlformats.org/officeDocument/2006/relationships/hyperlink" Target="https://twitter.com/ANI/status/1245694253197488128" TargetMode="External"/><Relationship Id="rId3451" Type="http://schemas.openxmlformats.org/officeDocument/2006/relationships/hyperlink" Target="https://twitter.com/ANI/status/1245727826017423362" TargetMode="External"/><Relationship Id="rId4502" Type="http://schemas.openxmlformats.org/officeDocument/2006/relationships/hyperlink" Target="http://www.nhmharyana.gov.in/WriteReadData/userfiles/file/CoronaVirus/Meida%20Bulletin%2004042020%20evening.pdf" TargetMode="External"/><Relationship Id="rId165" Type="http://schemas.openxmlformats.org/officeDocument/2006/relationships/hyperlink" Target="https://www.ndtv.com/india-news/coronavirus-outbreak-live-updates-india-suspends-most-visas-amid-spike-in-cases-2193448?q_id=74" TargetMode="External"/><Relationship Id="rId372" Type="http://schemas.openxmlformats.org/officeDocument/2006/relationships/hyperlink" Target="https://twitter.com/PTI_News/status/1240685827979534339" TargetMode="External"/><Relationship Id="rId2053" Type="http://schemas.openxmlformats.org/officeDocument/2006/relationships/hyperlink" Target="https://economictimes.indiatimes.com/news/politics-and-nation/covid-outbreak-47-new-coronavirus-cases-detected-in-mumbai/videoshow/74899399.cms" TargetMode="External"/><Relationship Id="rId2260" Type="http://schemas.openxmlformats.org/officeDocument/2006/relationships/hyperlink" Target="https://arogya.maharashtra.gov.in/pdf/epressnote31.pdf" TargetMode="External"/><Relationship Id="rId3104" Type="http://schemas.openxmlformats.org/officeDocument/2006/relationships/hyperlink" Target="https://twitter.com/diprjk/status/1245667080038318081" TargetMode="External"/><Relationship Id="rId3311" Type="http://schemas.openxmlformats.org/officeDocument/2006/relationships/hyperlink" Target="https://twitter.com/ANI/status/1245693514500804609" TargetMode="External"/><Relationship Id="rId232" Type="http://schemas.openxmlformats.org/officeDocument/2006/relationships/hyperlink" Target="https://english.manoramaonline.com/news/kerala/2020/03/16/coronavirus-kerala-latest-news-new-cases-quarantine-cm-pinarayi-vijayan.html" TargetMode="External"/><Relationship Id="rId2120" Type="http://schemas.openxmlformats.org/officeDocument/2006/relationships/hyperlink" Target="https://www.ndtv.com/india-news/coronavirus-india-another-covid-19-patient-dies-in-bengal-deaths-so-far-2203358" TargetMode="External"/><Relationship Id="rId5069" Type="http://schemas.openxmlformats.org/officeDocument/2006/relationships/hyperlink" Target="https://gujcovid19.gujarat.gov.in/" TargetMode="External"/><Relationship Id="rId5276" Type="http://schemas.openxmlformats.org/officeDocument/2006/relationships/hyperlink" Target="https://twitter.com/ANI/status/1246797969447219201" TargetMode="External"/><Relationship Id="rId5483" Type="http://schemas.openxmlformats.org/officeDocument/2006/relationships/hyperlink" Target="https://www.mohfw.gov.in/" TargetMode="External"/><Relationship Id="rId5690" Type="http://schemas.openxmlformats.org/officeDocument/2006/relationships/hyperlink" Target="https://twitter.com/ArogyaAndhra/status/1247148780903747585" TargetMode="External"/><Relationship Id="rId1679" Type="http://schemas.openxmlformats.org/officeDocument/2006/relationships/hyperlink" Target="https://t.me/COVID19_Kerala/280" TargetMode="External"/><Relationship Id="rId4085" Type="http://schemas.openxmlformats.org/officeDocument/2006/relationships/hyperlink" Target="https://twitter.com/Eatala_Rajender/status/1246084405602316292" TargetMode="External"/><Relationship Id="rId4292" Type="http://schemas.openxmlformats.org/officeDocument/2006/relationships/hyperlink" Target="http://www.rajswasthya.nic.in/" TargetMode="External"/><Relationship Id="rId5136" Type="http://schemas.openxmlformats.org/officeDocument/2006/relationships/hyperlink" Target="https://twitter.com/ANI/status/1246738428370223104" TargetMode="External"/><Relationship Id="rId5343" Type="http://schemas.openxmlformats.org/officeDocument/2006/relationships/hyperlink" Target="https://twitter.com/ANI/status/1246789359791112195" TargetMode="External"/><Relationship Id="rId1886" Type="http://schemas.openxmlformats.org/officeDocument/2006/relationships/hyperlink" Target="https://twitter.com/ANI/status/1244604925260132352" TargetMode="External"/><Relationship Id="rId2937" Type="http://schemas.openxmlformats.org/officeDocument/2006/relationships/hyperlink" Target="https://twitter.com/ANI/status/1245428656069128209" TargetMode="External"/><Relationship Id="rId4152" Type="http://schemas.openxmlformats.org/officeDocument/2006/relationships/hyperlink" Target="https://experience.arcgis.com/experience/8167a61f882a4af4b9098e947dfd589f/" TargetMode="External"/><Relationship Id="rId5203" Type="http://schemas.openxmlformats.org/officeDocument/2006/relationships/hyperlink" Target="https://twitter.com/ANI/status/1246793618855096320" TargetMode="External"/><Relationship Id="rId5550" Type="http://schemas.openxmlformats.org/officeDocument/2006/relationships/hyperlink" Target="https://twitter.com/ArogyaAndhra/status/1247036220556709896" TargetMode="External"/><Relationship Id="rId909" Type="http://schemas.openxmlformats.org/officeDocument/2006/relationships/hyperlink" Target="https://twitter.com/the_hindu/status/1242295023657308160" TargetMode="External"/><Relationship Id="rId1539" Type="http://schemas.openxmlformats.org/officeDocument/2006/relationships/hyperlink" Target="https://twitter.com/ANI/status/1243912891742310406" TargetMode="External"/><Relationship Id="rId1746" Type="http://schemas.openxmlformats.org/officeDocument/2006/relationships/hyperlink" Target="https://twitter.com/ANI/status/1244272831283617792" TargetMode="External"/><Relationship Id="rId1953" Type="http://schemas.openxmlformats.org/officeDocument/2006/relationships/hyperlink" Target="https://www.manoramaonline.com/district-news/idukki/2020/03/31/idukki-coronavirus.html" TargetMode="External"/><Relationship Id="rId5410" Type="http://schemas.openxmlformats.org/officeDocument/2006/relationships/hyperlink" Target="https://twitter.com/HFWOdisha/status/1246826498851352576" TargetMode="External"/><Relationship Id="rId38" Type="http://schemas.openxmlformats.org/officeDocument/2006/relationships/hyperlink" Target="https://indianexpress.com/article/india/coronavirus-outbreak-live-updates-pm-modi-6303338/" TargetMode="External"/><Relationship Id="rId1606" Type="http://schemas.openxmlformats.org/officeDocument/2006/relationships/hyperlink" Target="https://twitter.com/ANI/status/1243999164687454209?s=20" TargetMode="External"/><Relationship Id="rId1813" Type="http://schemas.openxmlformats.org/officeDocument/2006/relationships/hyperlink" Target="https://twitter.com/PTI_News/status/1244500743505113089?s=20" TargetMode="External"/><Relationship Id="rId4012" Type="http://schemas.openxmlformats.org/officeDocument/2006/relationships/hyperlink" Target="https://twitter.com/JansamparkMP/status/1246116249026715649" TargetMode="External"/><Relationship Id="rId4969" Type="http://schemas.openxmlformats.org/officeDocument/2006/relationships/hyperlink" Target="https://twitter.com/rajeshtope11/status/1246482154852253697" TargetMode="External"/><Relationship Id="rId3778" Type="http://schemas.openxmlformats.org/officeDocument/2006/relationships/hyperlink" Target="https://twitter.com/ANI/status/1246038578699751424" TargetMode="External"/><Relationship Id="rId3985" Type="http://schemas.openxmlformats.org/officeDocument/2006/relationships/hyperlink" Target="https://twitter.com/ANI/status/1246045737407754242" TargetMode="External"/><Relationship Id="rId4829" Type="http://schemas.openxmlformats.org/officeDocument/2006/relationships/hyperlink" Target="https://twitter.com/kbssidhu1961/status/1246432643794612225" TargetMode="External"/><Relationship Id="rId699" Type="http://schemas.openxmlformats.org/officeDocument/2006/relationships/hyperlink" Target="https://www.facebook.com/1588733288030112/posts/2595917617311669/?d=n" TargetMode="External"/><Relationship Id="rId2587" Type="http://schemas.openxmlformats.org/officeDocument/2006/relationships/hyperlink" Target="https://twitter.com/PIBJaipur/status/1245288412954779649" TargetMode="External"/><Relationship Id="rId2794" Type="http://schemas.openxmlformats.org/officeDocument/2006/relationships/hyperlink" Target="https://twitter.com/CMODelhi/status/1245353004317933568" TargetMode="External"/><Relationship Id="rId3638" Type="http://schemas.openxmlformats.org/officeDocument/2006/relationships/hyperlink" Target="https://twitter.com/ANINewsUP/status/1245971315019763718" TargetMode="External"/><Relationship Id="rId3845" Type="http://schemas.openxmlformats.org/officeDocument/2006/relationships/hyperlink" Target="https://twitter.com/ANI/status/1246054906298941440" TargetMode="External"/><Relationship Id="rId6044" Type="http://schemas.openxmlformats.org/officeDocument/2006/relationships/hyperlink" Target="https://twitter.com/PIBJaipur/status/1247377876757803010" TargetMode="External"/><Relationship Id="rId559" Type="http://schemas.openxmlformats.org/officeDocument/2006/relationships/hyperlink" Target="https://timesofindia.indiatimes.com/india/coronavirus-live-updates-air-india-to-send-aircraft-to-bring-indians-stranded-in-rome/liveblog/74740230.cms" TargetMode="External"/><Relationship Id="rId766" Type="http://schemas.openxmlformats.org/officeDocument/2006/relationships/hyperlink" Target="https://twitter.com/PTI_News/status/1241956921332002820?s=20" TargetMode="External"/><Relationship Id="rId1189" Type="http://schemas.openxmlformats.org/officeDocument/2006/relationships/hyperlink" Target="https://twitter.com/xpresskerala/status/1243154932452093953?s=19" TargetMode="External"/><Relationship Id="rId1396" Type="http://schemas.openxmlformats.org/officeDocument/2006/relationships/hyperlink" Target="https://twitter.com/ANI/status/1243523448896290817?s=20" TargetMode="External"/><Relationship Id="rId2447" Type="http://schemas.openxmlformats.org/officeDocument/2006/relationships/hyperlink" Target="https://twitter.com/PTI_News/status/1245196392294780928" TargetMode="External"/><Relationship Id="rId5060" Type="http://schemas.openxmlformats.org/officeDocument/2006/relationships/hyperlink" Target="https://gujcovid19.gujarat.gov.in/uploads/05-pressbrief0504052020111759895.pdf" TargetMode="External"/><Relationship Id="rId6111" Type="http://schemas.openxmlformats.org/officeDocument/2006/relationships/hyperlink" Target="https://twitter.com/ANI/status/1247403660096598016" TargetMode="External"/><Relationship Id="rId419" Type="http://schemas.openxmlformats.org/officeDocument/2006/relationships/hyperlink" Target="https://twitter.com/ANI/status/1240973677857918976" TargetMode="External"/><Relationship Id="rId626" Type="http://schemas.openxmlformats.org/officeDocument/2006/relationships/hyperlink" Target="https://twitter.com/PTI_News/status/1241595506037415936" TargetMode="External"/><Relationship Id="rId973" Type="http://schemas.openxmlformats.org/officeDocument/2006/relationships/hyperlink" Target="https://www.livemint.com/news/india/kerala-reports-14-new-corona-cases-state-tally-at-105-11585058837568.html" TargetMode="External"/><Relationship Id="rId1049" Type="http://schemas.openxmlformats.org/officeDocument/2006/relationships/hyperlink" Target="https://twitter.com/ANI/status/1242777280985747456" TargetMode="External"/><Relationship Id="rId1256" Type="http://schemas.openxmlformats.org/officeDocument/2006/relationships/hyperlink" Target="https://twitter.com/IEBengaluru/status/1243465187069284352/photo/1" TargetMode="External"/><Relationship Id="rId2307" Type="http://schemas.openxmlformats.org/officeDocument/2006/relationships/hyperlink" Target="https://twitter.com/Vijayabaskarofl/status/1244998252803452928" TargetMode="External"/><Relationship Id="rId2654" Type="http://schemas.openxmlformats.org/officeDocument/2006/relationships/hyperlink" Target="https://twitter.com/NHM_TN/status/1245332364563185664" TargetMode="External"/><Relationship Id="rId2861" Type="http://schemas.openxmlformats.org/officeDocument/2006/relationships/hyperlink" Target="https://twitter.com/ArogyaAndhra/status/1245388385021128704" TargetMode="External"/><Relationship Id="rId3705" Type="http://schemas.openxmlformats.org/officeDocument/2006/relationships/hyperlink" Target="https://twitter.com/ANI/status/1246038578699751424" TargetMode="External"/><Relationship Id="rId3912" Type="http://schemas.openxmlformats.org/officeDocument/2006/relationships/hyperlink" Target="https://twitter.com/ANI/status/1246043856447176704" TargetMode="External"/><Relationship Id="rId833" Type="http://schemas.openxmlformats.org/officeDocument/2006/relationships/hyperlink" Target="https://twitter.com/ANI/status/1242069720276168705" TargetMode="External"/><Relationship Id="rId1116" Type="http://schemas.openxmlformats.org/officeDocument/2006/relationships/hyperlink" Target="https://twitter.com/PTI_News/status/1243039656540692482" TargetMode="External"/><Relationship Id="rId1463" Type="http://schemas.openxmlformats.org/officeDocument/2006/relationships/hyperlink" Target="http://www.ptinews.com/news/11338684_Number-of-coronavirus-patients-in-MP-rises-to-33.html" TargetMode="External"/><Relationship Id="rId1670" Type="http://schemas.openxmlformats.org/officeDocument/2006/relationships/hyperlink" Target="https://t.me/COVID19_Kerala/280" TargetMode="External"/><Relationship Id="rId2514" Type="http://schemas.openxmlformats.org/officeDocument/2006/relationships/hyperlink" Target="https://twitter.com/ANI/status/1245252480969199617" TargetMode="External"/><Relationship Id="rId2721" Type="http://schemas.openxmlformats.org/officeDocument/2006/relationships/hyperlink" Target="https://twitter.com/NHM_TN/status/1245332364563185664" TargetMode="External"/><Relationship Id="rId5877" Type="http://schemas.openxmlformats.org/officeDocument/2006/relationships/hyperlink" Target="https://arogya.maharashtra.gov.in/pdf/covidmpressnote06.pdf" TargetMode="External"/><Relationship Id="rId900" Type="http://schemas.openxmlformats.org/officeDocument/2006/relationships/hyperlink" Target="http://www.nhmharyana.gov.in/WriteReadData/userfiles/file/CoronaVirus/Bulletin%20of%20Haryana%20as%20on%2023%20March.pdf" TargetMode="External"/><Relationship Id="rId1323" Type="http://schemas.openxmlformats.org/officeDocument/2006/relationships/hyperlink" Target="https://www.facebook.com/permalink.php?story_fbid=158051175664719&amp;id=100507158085788" TargetMode="External"/><Relationship Id="rId1530" Type="http://schemas.openxmlformats.org/officeDocument/2006/relationships/hyperlink" Target="http://www.nhmharyana.gov.in/WriteReadData/userfiles/file/CoronaVirus/Media%20Bullitein%2028%20March%20Evening.pdf" TargetMode="External"/><Relationship Id="rId4479" Type="http://schemas.openxmlformats.org/officeDocument/2006/relationships/hyperlink" Target="https://twitter.com/ANI/status/1246408356790562816" TargetMode="External"/><Relationship Id="rId4686" Type="http://schemas.openxmlformats.org/officeDocument/2006/relationships/hyperlink" Target="https://twitter.com/ANINewsUP/status/1246412525890973697" TargetMode="External"/><Relationship Id="rId4893" Type="http://schemas.openxmlformats.org/officeDocument/2006/relationships/hyperlink" Target="https://twitter.com/IPRTelangana/status/1246477230068228098/photo/1" TargetMode="External"/><Relationship Id="rId5737" Type="http://schemas.openxmlformats.org/officeDocument/2006/relationships/hyperlink" Target="http://www.nhmharyana.gov.in/WriteReadData/userfiles/file/CoronaVirus/Media%20Bulletin%2006042020Evening.pdf" TargetMode="External"/><Relationship Id="rId5944" Type="http://schemas.openxmlformats.org/officeDocument/2006/relationships/hyperlink" Target="https://twitter.com/ANI/status/1247169868090261505" TargetMode="External"/><Relationship Id="rId3288" Type="http://schemas.openxmlformats.org/officeDocument/2006/relationships/hyperlink" Target="https://twitter.com/ANI/status/1245694253197488128" TargetMode="External"/><Relationship Id="rId3495" Type="http://schemas.openxmlformats.org/officeDocument/2006/relationships/hyperlink" Target="https://twitter.com/ANI/status/1245735871996813312?s=19" TargetMode="External"/><Relationship Id="rId4339" Type="http://schemas.openxmlformats.org/officeDocument/2006/relationships/hyperlink" Target="https://twitter.com/PIBJaipur/status/1246298331766120448" TargetMode="External"/><Relationship Id="rId4546" Type="http://schemas.openxmlformats.org/officeDocument/2006/relationships/hyperlink" Target="https://twitter.com/PTI_News/status/1246409749911891968" TargetMode="External"/><Relationship Id="rId4753" Type="http://schemas.openxmlformats.org/officeDocument/2006/relationships/hyperlink" Target="https://twitter.com/ANI/status/1246418320057708545" TargetMode="External"/><Relationship Id="rId4960" Type="http://schemas.openxmlformats.org/officeDocument/2006/relationships/hyperlink" Target="https://twitter.com/rajeshtope11/status/1246482154852253697" TargetMode="External"/><Relationship Id="rId5804" Type="http://schemas.openxmlformats.org/officeDocument/2006/relationships/hyperlink" Target="https://twitter.com/PTI_News/status/1247164710417383431" TargetMode="External"/><Relationship Id="rId2097" Type="http://schemas.openxmlformats.org/officeDocument/2006/relationships/hyperlink" Target="https://www.deccanherald.com/national/noida-1-held-dozen-booked-for-group-namaaz-despite-covid-19-lockdown-820324.html" TargetMode="External"/><Relationship Id="rId3148" Type="http://schemas.openxmlformats.org/officeDocument/2006/relationships/hyperlink" Target="http://dhs.kerala.gov.in/wp-content/uploads/2020/04/Daily-Bulletin-HFWD-English-April-2nd.pdf" TargetMode="External"/><Relationship Id="rId3355" Type="http://schemas.openxmlformats.org/officeDocument/2006/relationships/hyperlink" Target="https://twitter.com/ANI/status/1245693514500804609" TargetMode="External"/><Relationship Id="rId3562" Type="http://schemas.openxmlformats.org/officeDocument/2006/relationships/hyperlink" Target="https://twitter.com/PTI_News/status/1245788511199825920" TargetMode="External"/><Relationship Id="rId4406" Type="http://schemas.openxmlformats.org/officeDocument/2006/relationships/hyperlink" Target="https://twitter.com/PTI_News/status/1246336675732533248" TargetMode="External"/><Relationship Id="rId4613" Type="http://schemas.openxmlformats.org/officeDocument/2006/relationships/hyperlink" Target="https://twitter.com/AamAadmiParty/status/1246408741357944833" TargetMode="External"/><Relationship Id="rId276" Type="http://schemas.openxmlformats.org/officeDocument/2006/relationships/hyperlink" Target="https://mobile.twitter.com/ANINewsUP/status/1239777755505373184" TargetMode="External"/><Relationship Id="rId483" Type="http://schemas.openxmlformats.org/officeDocument/2006/relationships/hyperlink" Target="https://twitter.com/TabeenahAnjum/status/1241225769767993344" TargetMode="External"/><Relationship Id="rId690" Type="http://schemas.openxmlformats.org/officeDocument/2006/relationships/hyperlink" Target="https://english.manoramaonline.com/news/kerala/2020/03/22/15-more-covid-19-cases-in-kerala-on-sunday.html" TargetMode="External"/><Relationship Id="rId2164" Type="http://schemas.openxmlformats.org/officeDocument/2006/relationships/hyperlink" Target="https://twitter.com/kansalrohit69/status/1244903033500127234" TargetMode="External"/><Relationship Id="rId2371" Type="http://schemas.openxmlformats.org/officeDocument/2006/relationships/hyperlink" Target="https://twitter.com/ANI/status/1245023379943391232" TargetMode="External"/><Relationship Id="rId3008" Type="http://schemas.openxmlformats.org/officeDocument/2006/relationships/hyperlink" Target="http://www.nhmharyana.gov.in/WriteReadData/userfiles/file/CoronaVirus/Media%20Bulletin%20Morning%2002042020.pdf" TargetMode="External"/><Relationship Id="rId3215" Type="http://schemas.openxmlformats.org/officeDocument/2006/relationships/hyperlink" Target="https://twitter.com/ANI/status/1245693626472116226" TargetMode="External"/><Relationship Id="rId3422" Type="http://schemas.openxmlformats.org/officeDocument/2006/relationships/hyperlink" Target="https://twitter.com/ANI/status/1245727826017423362" TargetMode="External"/><Relationship Id="rId4820" Type="http://schemas.openxmlformats.org/officeDocument/2006/relationships/hyperlink" Target="https://twitter.com/ArogyaAndhra/status/1246417016702906369" TargetMode="External"/><Relationship Id="rId136" Type="http://schemas.openxmlformats.org/officeDocument/2006/relationships/hyperlink" Target="http://health.delhigovt.nic.in/wps/wcm/connect/f90da2804d84c1a89109f7982ee7a5c7/HB11.pdf?MOD=AJPERES&amp;lmod=-852553692&amp;CACHEID=f90da2804d84c1a89109f7982ee7a5c7" TargetMode="External"/><Relationship Id="rId343" Type="http://schemas.openxmlformats.org/officeDocument/2006/relationships/hyperlink" Target="https://twitter.com/vijayabaskarofl/status/1240587219791839238?s=21" TargetMode="External"/><Relationship Id="rId550" Type="http://schemas.openxmlformats.org/officeDocument/2006/relationships/hyperlink" Target="https://punjabupdate.com/media-bulletin-21-03-2020-covid-19-punjab-total-number-of-positive-cases-rise-to-13.html" TargetMode="External"/><Relationship Id="rId1180" Type="http://schemas.openxmlformats.org/officeDocument/2006/relationships/hyperlink" Target="https://www.facebook.com/CollectorKNR/posts/2841075499322619" TargetMode="External"/><Relationship Id="rId2024" Type="http://schemas.openxmlformats.org/officeDocument/2006/relationships/hyperlink" Target="https://twitter.com/ANI/status/1244702762270478336" TargetMode="External"/><Relationship Id="rId2231" Type="http://schemas.openxmlformats.org/officeDocument/2006/relationships/hyperlink" Target="https://arogya.maharashtra.gov.in/pdf/epressnote31.pdf" TargetMode="External"/><Relationship Id="rId5387" Type="http://schemas.openxmlformats.org/officeDocument/2006/relationships/hyperlink" Target="https://twitter.com/JansamparkMP/status/1246802576244224001" TargetMode="External"/><Relationship Id="rId203" Type="http://schemas.openxmlformats.org/officeDocument/2006/relationships/hyperlink" Target="https://www.thehindu.com/todays-paper/tp-national/12-new-cases-registered-in-maharashtra-in-a-single-day/article31072504.ece" TargetMode="External"/><Relationship Id="rId1040" Type="http://schemas.openxmlformats.org/officeDocument/2006/relationships/hyperlink" Target="https://twitter.com/kansalrohit69/status/1242775064287698944" TargetMode="External"/><Relationship Id="rId4196" Type="http://schemas.openxmlformats.org/officeDocument/2006/relationships/hyperlink" Target="https://experience.arcgis.com/experience/8167a61f882a4af4b9098e947dfd589f/" TargetMode="External"/><Relationship Id="rId5247" Type="http://schemas.openxmlformats.org/officeDocument/2006/relationships/hyperlink" Target="https://twitter.com/ANI/status/1246793618855096320" TargetMode="External"/><Relationship Id="rId5594" Type="http://schemas.openxmlformats.org/officeDocument/2006/relationships/hyperlink" Target="https://twitter.com/ANI/status/1247133356879314945" TargetMode="External"/><Relationship Id="rId410" Type="http://schemas.openxmlformats.org/officeDocument/2006/relationships/hyperlink" Target="https://twitter.com/PIBJaipur/status/1241034734811017217" TargetMode="External"/><Relationship Id="rId1997" Type="http://schemas.openxmlformats.org/officeDocument/2006/relationships/hyperlink" Target="https://twitter.com/ANI/status/1244640751679467530" TargetMode="External"/><Relationship Id="rId4056" Type="http://schemas.openxmlformats.org/officeDocument/2006/relationships/hyperlink" Target="https://twitter.com/Eatala_Rajender/status/1246084405602316292" TargetMode="External"/><Relationship Id="rId5454" Type="http://schemas.openxmlformats.org/officeDocument/2006/relationships/hyperlink" Target="https://twitter.com/PIBJaipur/status/1246839809663893504" TargetMode="External"/><Relationship Id="rId5661" Type="http://schemas.openxmlformats.org/officeDocument/2006/relationships/hyperlink" Target="https://twitter.com/PIBTvpm/status/1247145881775689728" TargetMode="External"/><Relationship Id="rId1857" Type="http://schemas.openxmlformats.org/officeDocument/2006/relationships/hyperlink" Target="https://twitter.com/Vijayabaskarofl/status/1244548656864169990" TargetMode="External"/><Relationship Id="rId2908" Type="http://schemas.openxmlformats.org/officeDocument/2006/relationships/hyperlink" Target="https://twitter.com/Eatala_Rajender/status/1245425932929617921" TargetMode="External"/><Relationship Id="rId4263" Type="http://schemas.openxmlformats.org/officeDocument/2006/relationships/hyperlink" Target="https://twitter.com/ArogyaAndhra/status/1246126340329230336" TargetMode="External"/><Relationship Id="rId4470" Type="http://schemas.openxmlformats.org/officeDocument/2006/relationships/hyperlink" Target="https://twitter.com/ANI/status/1246337307059212288" TargetMode="External"/><Relationship Id="rId5107" Type="http://schemas.openxmlformats.org/officeDocument/2006/relationships/hyperlink" Target="https://twitter.com/ANI/status/1246738428370223104" TargetMode="External"/><Relationship Id="rId5314" Type="http://schemas.openxmlformats.org/officeDocument/2006/relationships/hyperlink" Target="https://twitter.com/ANI/status/1246789359791112195" TargetMode="External"/><Relationship Id="rId5521" Type="http://schemas.openxmlformats.org/officeDocument/2006/relationships/hyperlink" Target="https://twitter.com/ANI/status/1247034856329990145" TargetMode="External"/><Relationship Id="rId1717" Type="http://schemas.openxmlformats.org/officeDocument/2006/relationships/hyperlink" Target="https://twitter.com/Vijayabaskarofl/status/1244239453981257728" TargetMode="External"/><Relationship Id="rId1924" Type="http://schemas.openxmlformats.org/officeDocument/2006/relationships/hyperlink" Target="https://www.facebook.com/permalink.php?story_fbid=158928622243641&amp;id=100507158085788" TargetMode="External"/><Relationship Id="rId3072" Type="http://schemas.openxmlformats.org/officeDocument/2006/relationships/hyperlink" Target="https://twitter.com/ANI/status/1245683220550537216" TargetMode="External"/><Relationship Id="rId4123" Type="http://schemas.openxmlformats.org/officeDocument/2006/relationships/hyperlink" Target="https://twitter.com/PTI_News/status/1246097072761081856" TargetMode="External"/><Relationship Id="rId4330" Type="http://schemas.openxmlformats.org/officeDocument/2006/relationships/hyperlink" Target="https://twitter.com/PIBJaipur/status/1246275225559261184" TargetMode="External"/><Relationship Id="rId3889" Type="http://schemas.openxmlformats.org/officeDocument/2006/relationships/hyperlink" Target="https://twitter.com/ANI/status/1246054906298941440" TargetMode="External"/><Relationship Id="rId6088" Type="http://schemas.openxmlformats.org/officeDocument/2006/relationships/hyperlink" Target="https://twitter.com/PIBAhmedabad/status/1247398801825988608" TargetMode="External"/><Relationship Id="rId2698" Type="http://schemas.openxmlformats.org/officeDocument/2006/relationships/hyperlink" Target="https://twitter.com/NHM_TN/status/1245332364563185664" TargetMode="External"/><Relationship Id="rId6155" Type="http://schemas.openxmlformats.org/officeDocument/2006/relationships/hyperlink" Target="http://www.nhmharyana.gov.in/WriteReadData/userfiles/file/CoronaVirus/bulletin_07.04.2020_Morning.pdf" TargetMode="External"/><Relationship Id="rId3749" Type="http://schemas.openxmlformats.org/officeDocument/2006/relationships/hyperlink" Target="https://twitter.com/ANI/status/1246038578699751424" TargetMode="External"/><Relationship Id="rId3956" Type="http://schemas.openxmlformats.org/officeDocument/2006/relationships/hyperlink" Target="https://twitter.com/ANI/status/1246043856447176704" TargetMode="External"/><Relationship Id="rId5171" Type="http://schemas.openxmlformats.org/officeDocument/2006/relationships/hyperlink" Target="https://t.me/c/1428198946/1332" TargetMode="External"/><Relationship Id="rId6015" Type="http://schemas.openxmlformats.org/officeDocument/2006/relationships/hyperlink" Target="https://twitter.com/JansamparkMP/status/1247180461907955712" TargetMode="External"/><Relationship Id="rId877" Type="http://schemas.openxmlformats.org/officeDocument/2006/relationships/hyperlink" Target="https://www.indiatoday.in/india/story/coronavirus-in-india-covid-19-cases-in-maharashtra-97-as-8-more-test-positive-1658860-2020-03-23" TargetMode="External"/><Relationship Id="rId2558" Type="http://schemas.openxmlformats.org/officeDocument/2006/relationships/hyperlink" Target="https://twitter.com/kbssidhu1961/status/1245259345765347329" TargetMode="External"/><Relationship Id="rId2765" Type="http://schemas.openxmlformats.org/officeDocument/2006/relationships/hyperlink" Target="https://twitter.com/PTI_News/status/1245330284574150656" TargetMode="External"/><Relationship Id="rId2972" Type="http://schemas.openxmlformats.org/officeDocument/2006/relationships/hyperlink" Target="https://twitter.com/ANI/status/1245581420484907008" TargetMode="External"/><Relationship Id="rId3609" Type="http://schemas.openxmlformats.org/officeDocument/2006/relationships/hyperlink" Target="https://gujcovid19.gujarat.gov.in/" TargetMode="External"/><Relationship Id="rId3816" Type="http://schemas.openxmlformats.org/officeDocument/2006/relationships/hyperlink" Target="https://twitter.com/ANI/status/1246043856447176704" TargetMode="External"/><Relationship Id="rId737" Type="http://schemas.openxmlformats.org/officeDocument/2006/relationships/hyperlink" Target="https://twitter.com/PTI_News/status/1241931502671130624?s=20" TargetMode="External"/><Relationship Id="rId944" Type="http://schemas.openxmlformats.org/officeDocument/2006/relationships/hyperlink" Target="https://twitter.com/PTI_News/status/1242384111110512640" TargetMode="External"/><Relationship Id="rId1367" Type="http://schemas.openxmlformats.org/officeDocument/2006/relationships/hyperlink" Target="https://www.facebook.com/permalink.php?story_fbid=158051175664719&amp;id=100507158085788" TargetMode="External"/><Relationship Id="rId1574" Type="http://schemas.openxmlformats.org/officeDocument/2006/relationships/hyperlink" Target="https://twitter.com/ArogyaAndhra/status/1243942706549686272" TargetMode="External"/><Relationship Id="rId1781" Type="http://schemas.openxmlformats.org/officeDocument/2006/relationships/hyperlink" Target="https://www.business-standard.com/article/pti-stories/three-fresh-covid-19-cases-in-telangana-total-rises-to-70-120032901069_1.html" TargetMode="External"/><Relationship Id="rId2418" Type="http://schemas.openxmlformats.org/officeDocument/2006/relationships/hyperlink" Target="https://twitter.com/ANI/status/1245242763903471617" TargetMode="External"/><Relationship Id="rId2625" Type="http://schemas.openxmlformats.org/officeDocument/2006/relationships/hyperlink" Target="https://twitter.com/NHM_TN/status/1245332364563185664" TargetMode="External"/><Relationship Id="rId2832" Type="http://schemas.openxmlformats.org/officeDocument/2006/relationships/hyperlink" Target="https://twitter.com/ANI/status/1245346024417366016" TargetMode="External"/><Relationship Id="rId5031" Type="http://schemas.openxmlformats.org/officeDocument/2006/relationships/hyperlink" Target="https://twitter.com/ArogyaAndhra/status/1246674213324255232" TargetMode="External"/><Relationship Id="rId5988" Type="http://schemas.openxmlformats.org/officeDocument/2006/relationships/hyperlink" Target="https://twitter.com/JansamparkMP/status/1247180461907955712" TargetMode="External"/><Relationship Id="rId73" Type="http://schemas.openxmlformats.org/officeDocument/2006/relationships/hyperlink" Target="https://www.indiatoday.in/india/story/coronavirus-outbreak-more-test-positive-kerala-state-steps-precautionary-measures-1653599-2020-03-08" TargetMode="External"/><Relationship Id="rId804" Type="http://schemas.openxmlformats.org/officeDocument/2006/relationships/hyperlink" Target="https://www.facebook.com/permalink.php?story_fbid=156890639114106&amp;id=100507158085788" TargetMode="External"/><Relationship Id="rId1227" Type="http://schemas.openxmlformats.org/officeDocument/2006/relationships/hyperlink" Target="https://twitter.com/CMODelhi/status/1243207676294807552" TargetMode="External"/><Relationship Id="rId1434" Type="http://schemas.openxmlformats.org/officeDocument/2006/relationships/hyperlink" Target="https://twitter.com/PTI_News/status/1243567511922044928?s=19" TargetMode="External"/><Relationship Id="rId1641" Type="http://schemas.openxmlformats.org/officeDocument/2006/relationships/hyperlink" Target="https://twitter.com/ANI/status/1244184712882442240" TargetMode="External"/><Relationship Id="rId4797" Type="http://schemas.openxmlformats.org/officeDocument/2006/relationships/hyperlink" Target="https://twitter.com/ANI/status/1246418320057708545" TargetMode="External"/><Relationship Id="rId5848" Type="http://schemas.openxmlformats.org/officeDocument/2006/relationships/hyperlink" Target="https://twitter.com/PTI_News/status/1247164710417383431" TargetMode="External"/><Relationship Id="rId1501" Type="http://schemas.openxmlformats.org/officeDocument/2006/relationships/hyperlink" Target="https://twitter.com/ANI/status/1243881127485423617" TargetMode="External"/><Relationship Id="rId3399" Type="http://schemas.openxmlformats.org/officeDocument/2006/relationships/hyperlink" Target="https://www.outlookindia.com/newsscroll/bengal-death-toll-rises-to-seven-cases-go-past-50/1788941" TargetMode="External"/><Relationship Id="rId4657" Type="http://schemas.openxmlformats.org/officeDocument/2006/relationships/hyperlink" Target="https://twitter.com/kansalrohit69/status/1246411816239943680" TargetMode="External"/><Relationship Id="rId4864" Type="http://schemas.openxmlformats.org/officeDocument/2006/relationships/hyperlink" Target="https://twitter.com/JansamparkMP/status/1246469032619823107/photo/2" TargetMode="External"/><Relationship Id="rId5708" Type="http://schemas.openxmlformats.org/officeDocument/2006/relationships/hyperlink" Target="https://twitter.com/ArogyaAndhra/status/1247148780903747585" TargetMode="External"/><Relationship Id="rId3259" Type="http://schemas.openxmlformats.org/officeDocument/2006/relationships/hyperlink" Target="https://twitter.com/ANI/status/1245693514500804609" TargetMode="External"/><Relationship Id="rId3466" Type="http://schemas.openxmlformats.org/officeDocument/2006/relationships/hyperlink" Target="https://twitter.com/ANI/status/1245727826017423362" TargetMode="External"/><Relationship Id="rId4517" Type="http://schemas.openxmlformats.org/officeDocument/2006/relationships/hyperlink" Target="https://twitter.com/sriramulubjp/status/1246407041972760577" TargetMode="External"/><Relationship Id="rId5915" Type="http://schemas.openxmlformats.org/officeDocument/2006/relationships/hyperlink" Target="https://arogya.maharashtra.gov.in/pdf/covidmpressnote06.pdf" TargetMode="External"/><Relationship Id="rId387" Type="http://schemas.openxmlformats.org/officeDocument/2006/relationships/hyperlink" Target="https://www.mohfw.gov.in/" TargetMode="External"/><Relationship Id="rId594" Type="http://schemas.openxmlformats.org/officeDocument/2006/relationships/hyperlink" Target="https://twitter.com/ANI/status/1241349576361037824" TargetMode="External"/><Relationship Id="rId2068" Type="http://schemas.openxmlformats.org/officeDocument/2006/relationships/hyperlink" Target="https://www.indiatoday.in/amp/india/story/coronavirus-in-mumbai-47-new-covid-19-cases-in-city-as-private-lab-data-pours-in-1661482-2020-03-30" TargetMode="External"/><Relationship Id="rId2275" Type="http://schemas.openxmlformats.org/officeDocument/2006/relationships/hyperlink" Target="http://www.nhmharyana.gov.in/WriteReadData/userfiles/file/CoronaVirus/Media%20Bulletin%20Evening31-03-20.pdf" TargetMode="External"/><Relationship Id="rId3119" Type="http://schemas.openxmlformats.org/officeDocument/2006/relationships/hyperlink" Target="https://twitter.com/ANI/status/1245692712986214400" TargetMode="External"/><Relationship Id="rId3326" Type="http://schemas.openxmlformats.org/officeDocument/2006/relationships/hyperlink" Target="https://twitter.com/ANI/status/1245694253197488128" TargetMode="External"/><Relationship Id="rId3673" Type="http://schemas.openxmlformats.org/officeDocument/2006/relationships/hyperlink" Target="http://www.nhmharyana.gov.in/WriteReadData/userfiles/file/CoronaVirus/Media%20Bulletin%20Morning%2003042020.pdf" TargetMode="External"/><Relationship Id="rId3880" Type="http://schemas.openxmlformats.org/officeDocument/2006/relationships/hyperlink" Target="https://twitter.com/ANI/status/1246043856447176704" TargetMode="External"/><Relationship Id="rId4724" Type="http://schemas.openxmlformats.org/officeDocument/2006/relationships/hyperlink" Target="https://twitter.com/ANINewsUP/status/1246412525890973697" TargetMode="External"/><Relationship Id="rId4931" Type="http://schemas.openxmlformats.org/officeDocument/2006/relationships/hyperlink" Target="https://twitter.com/rajeshtope11/status/1246482154852253697" TargetMode="External"/><Relationship Id="rId247" Type="http://schemas.openxmlformats.org/officeDocument/2006/relationships/hyperlink" Target="https://www.deccanherald.com/national/west/woman-tests-covid-19-positive-in-maharashtras-yavatmal-814251.html" TargetMode="External"/><Relationship Id="rId1084" Type="http://schemas.openxmlformats.org/officeDocument/2006/relationships/hyperlink" Target="https://twitter.com/DHFWKA/status/1242804663147266048" TargetMode="External"/><Relationship Id="rId2482" Type="http://schemas.openxmlformats.org/officeDocument/2006/relationships/hyperlink" Target="https://twitter.com/ANI/status/1245252480969199617" TargetMode="External"/><Relationship Id="rId3533" Type="http://schemas.openxmlformats.org/officeDocument/2006/relationships/hyperlink" Target="https://twitter.com/sanjayjavin/status/1245755405126393856" TargetMode="External"/><Relationship Id="rId3740" Type="http://schemas.openxmlformats.org/officeDocument/2006/relationships/hyperlink" Target="https://twitter.com/ANI/status/1246038578699751424" TargetMode="External"/><Relationship Id="rId107" Type="http://schemas.openxmlformats.org/officeDocument/2006/relationships/hyperlink" Target="https://www.newindianexpress.com/states/karnataka/2020/mar/20/coronavirus-two-patients-recover-to-be-discharged-on-friday-2119125.html" TargetMode="External"/><Relationship Id="rId454" Type="http://schemas.openxmlformats.org/officeDocument/2006/relationships/hyperlink" Target="https://www.thehindu.com/news/national/kerala/six-more-covid-19-cases-in-kasaragod/article31123807.ece" TargetMode="External"/><Relationship Id="rId661" Type="http://schemas.openxmlformats.org/officeDocument/2006/relationships/hyperlink" Target="https://punjabupdate.com/8-new-cases-of-covid-19-in-punjab-total-21.html" TargetMode="External"/><Relationship Id="rId1291" Type="http://schemas.openxmlformats.org/officeDocument/2006/relationships/hyperlink" Target="https://twitter.com/PTI_News/status/1243503417445609472" TargetMode="External"/><Relationship Id="rId2135" Type="http://schemas.openxmlformats.org/officeDocument/2006/relationships/hyperlink" Target="http://hmfw.ap.gov.in/Daily_bullettin/31-03-2020/31-03-2020_10AM_English.pdf" TargetMode="External"/><Relationship Id="rId2342" Type="http://schemas.openxmlformats.org/officeDocument/2006/relationships/hyperlink" Target="https://twitter.com/ANI/status/1245006827042955264" TargetMode="External"/><Relationship Id="rId3600" Type="http://schemas.openxmlformats.org/officeDocument/2006/relationships/hyperlink" Target="https://twitter.com/ArogyaAndhra/status/1245941890563723264" TargetMode="External"/><Relationship Id="rId5498" Type="http://schemas.openxmlformats.org/officeDocument/2006/relationships/hyperlink" Target="https://twitter.com/ANI/status/1247010484211060739" TargetMode="External"/><Relationship Id="rId314" Type="http://schemas.openxmlformats.org/officeDocument/2006/relationships/hyperlink" Target="https://m.hindustantimes.com/india-news/rajasthan-couple-3-yr-old-test-covid-19-positive-curfew-ordered-in-1-km-radius/" TargetMode="External"/><Relationship Id="rId521" Type="http://schemas.openxmlformats.org/officeDocument/2006/relationships/hyperlink" Target="https://www.mohfw.gov.in/" TargetMode="External"/><Relationship Id="rId1151" Type="http://schemas.openxmlformats.org/officeDocument/2006/relationships/hyperlink" Target="https://twitter.com/TelanganaHealth/status/1243093796797198336" TargetMode="External"/><Relationship Id="rId2202" Type="http://schemas.openxmlformats.org/officeDocument/2006/relationships/hyperlink" Target="https://twitter.com/ANI/status/1244970503082774528" TargetMode="External"/><Relationship Id="rId5358" Type="http://schemas.openxmlformats.org/officeDocument/2006/relationships/hyperlink" Target="https://twitter.com/ArogyaAndhra/status/1246796581744963586" TargetMode="External"/><Relationship Id="rId5565" Type="http://schemas.openxmlformats.org/officeDocument/2006/relationships/hyperlink" Target="https://twitter.com/DHFWKA/status/1247083936267882499" TargetMode="External"/><Relationship Id="rId5772" Type="http://schemas.openxmlformats.org/officeDocument/2006/relationships/hyperlink" Target="https://twitter.com/PTI_News/status/1247164710417383431" TargetMode="External"/><Relationship Id="rId1011" Type="http://schemas.openxmlformats.org/officeDocument/2006/relationships/hyperlink" Target="https://twitter.com/MoHFW_GUJARAT/status/1242679908595314688" TargetMode="External"/><Relationship Id="rId1968" Type="http://schemas.openxmlformats.org/officeDocument/2006/relationships/hyperlink" Target="https://twitter.com/ANINewsUP/status/1244627469199486977" TargetMode="External"/><Relationship Id="rId4167" Type="http://schemas.openxmlformats.org/officeDocument/2006/relationships/hyperlink" Target="https://twitter.com/PTI_News/status/1246097072761081856" TargetMode="External"/><Relationship Id="rId4374" Type="http://schemas.openxmlformats.org/officeDocument/2006/relationships/hyperlink" Target="https://twitter.com/PTI_News/status/1246336675732533248" TargetMode="External"/><Relationship Id="rId4581" Type="http://schemas.openxmlformats.org/officeDocument/2006/relationships/hyperlink" Target="https://twitter.com/AamAadmiParty/status/1246408741357944833" TargetMode="External"/><Relationship Id="rId5218" Type="http://schemas.openxmlformats.org/officeDocument/2006/relationships/hyperlink" Target="https://twitter.com/ANI/status/1246793618855096320" TargetMode="External"/><Relationship Id="rId5425" Type="http://schemas.openxmlformats.org/officeDocument/2006/relationships/hyperlink" Target="https://twitter.com/IPRTelangana/status/1246847163855851520" TargetMode="External"/><Relationship Id="rId5632" Type="http://schemas.openxmlformats.org/officeDocument/2006/relationships/hyperlink" Target="https://twitter.com/ANI/status/1247144702526337026" TargetMode="External"/><Relationship Id="rId3183" Type="http://schemas.openxmlformats.org/officeDocument/2006/relationships/hyperlink" Target="https://twitter.com/ANI/status/1245693626472116226" TargetMode="External"/><Relationship Id="rId3390" Type="http://schemas.openxmlformats.org/officeDocument/2006/relationships/hyperlink" Target="https://twitter.com/ians_india/status/1245687791591149568" TargetMode="External"/><Relationship Id="rId4027" Type="http://schemas.openxmlformats.org/officeDocument/2006/relationships/hyperlink" Target="https://twitter.com/JansamparkMP/status/1246116249026715649" TargetMode="External"/><Relationship Id="rId4234" Type="http://schemas.openxmlformats.org/officeDocument/2006/relationships/hyperlink" Target="https://experience.arcgis.com/experience/8167a61f882a4af4b9098e947dfd589f/" TargetMode="External"/><Relationship Id="rId4441" Type="http://schemas.openxmlformats.org/officeDocument/2006/relationships/hyperlink" Target="https://twitter.com/ANI/status/1246323461674369024" TargetMode="External"/><Relationship Id="rId1828" Type="http://schemas.openxmlformats.org/officeDocument/2006/relationships/hyperlink" Target="https://twitter.com/THChennai/status/1244518226467467265" TargetMode="External"/><Relationship Id="rId3043" Type="http://schemas.openxmlformats.org/officeDocument/2006/relationships/hyperlink" Target="https://twitter.com/ANI/status/1245683220550537216" TargetMode="External"/><Relationship Id="rId3250" Type="http://schemas.openxmlformats.org/officeDocument/2006/relationships/hyperlink" Target="https://twitter.com/ANI/status/1245694253197488128" TargetMode="External"/><Relationship Id="rId171" Type="http://schemas.openxmlformats.org/officeDocument/2006/relationships/hyperlink" Target="https://twitter.com/rajeshtope11" TargetMode="External"/><Relationship Id="rId4301" Type="http://schemas.openxmlformats.org/officeDocument/2006/relationships/hyperlink" Target="https://twitter.com/HFWOdisha/status/1246131083839561728" TargetMode="External"/><Relationship Id="rId6059" Type="http://schemas.openxmlformats.org/officeDocument/2006/relationships/hyperlink" Target="https://twitter.com/PIBJaipur/status/1247377876757803010" TargetMode="External"/><Relationship Id="rId3110" Type="http://schemas.openxmlformats.org/officeDocument/2006/relationships/hyperlink" Target="http://www.rajswasthya.nic.in/" TargetMode="External"/><Relationship Id="rId988" Type="http://schemas.openxmlformats.org/officeDocument/2006/relationships/hyperlink" Target="http://www.nhmharyana.gov.in/WriteReadData/userfiles/file/CoronaVirus/Bulletin%20of%20Haryana%20as%20on%2024%20March.pdf" TargetMode="External"/><Relationship Id="rId2669" Type="http://schemas.openxmlformats.org/officeDocument/2006/relationships/hyperlink" Target="https://twitter.com/NHM_TN/status/1245332364563185664" TargetMode="External"/><Relationship Id="rId2876" Type="http://schemas.openxmlformats.org/officeDocument/2006/relationships/hyperlink" Target="https://twitter.com/ArogyaAndhra/status/1245388385021128704" TargetMode="External"/><Relationship Id="rId3927" Type="http://schemas.openxmlformats.org/officeDocument/2006/relationships/hyperlink" Target="https://twitter.com/ANI/status/1246054906298941440" TargetMode="External"/><Relationship Id="rId5075" Type="http://schemas.openxmlformats.org/officeDocument/2006/relationships/hyperlink" Target="https://twitter.com/ANI/status/1246672217418665985" TargetMode="External"/><Relationship Id="rId5282" Type="http://schemas.openxmlformats.org/officeDocument/2006/relationships/hyperlink" Target="https://twitter.com/ANI/status/1246797969447219201" TargetMode="External"/><Relationship Id="rId6126" Type="http://schemas.openxmlformats.org/officeDocument/2006/relationships/hyperlink" Target="https://twitter.com/ANI/status/1247403660096598016" TargetMode="External"/><Relationship Id="rId848" Type="http://schemas.openxmlformats.org/officeDocument/2006/relationships/hyperlink" Target="https://www.facebook.com/dcekm/posts/965794730485017" TargetMode="External"/><Relationship Id="rId1478" Type="http://schemas.openxmlformats.org/officeDocument/2006/relationships/hyperlink" Target="https://www.deccanherald.com/state/top-karnataka-stories/five-test-positive-for-covid-19-in-chikkaballapur-818475.html" TargetMode="External"/><Relationship Id="rId1685" Type="http://schemas.openxmlformats.org/officeDocument/2006/relationships/hyperlink" Target="https://t.me/COVID19_Kerala/280" TargetMode="External"/><Relationship Id="rId1892" Type="http://schemas.openxmlformats.org/officeDocument/2006/relationships/hyperlink" Target="https://twitter.com/ANINewsUP/status/1244594551404126210" TargetMode="External"/><Relationship Id="rId2529" Type="http://schemas.openxmlformats.org/officeDocument/2006/relationships/hyperlink" Target="https://twitter.com/ArogyaAndhra/status/1245225191178768386" TargetMode="External"/><Relationship Id="rId2736" Type="http://schemas.openxmlformats.org/officeDocument/2006/relationships/hyperlink" Target="https://www.facebook.com/permalink.php?story_fbid=159505228852647&amp;id=100507158085788" TargetMode="External"/><Relationship Id="rId4091" Type="http://schemas.openxmlformats.org/officeDocument/2006/relationships/hyperlink" Target="https://twitter.com/Eatala_Rajender/status/1246084405602316292" TargetMode="External"/><Relationship Id="rId5142" Type="http://schemas.openxmlformats.org/officeDocument/2006/relationships/hyperlink" Target="https://twitter.com/ANI/status/1246732221647552512?s=09" TargetMode="External"/><Relationship Id="rId708" Type="http://schemas.openxmlformats.org/officeDocument/2006/relationships/hyperlink" Target="https://twitter.com/ANI/status/1241641572162101249" TargetMode="External"/><Relationship Id="rId915" Type="http://schemas.openxmlformats.org/officeDocument/2006/relationships/hyperlink" Target="https://twitter.com/ANI/status/1242308037756387328" TargetMode="External"/><Relationship Id="rId1338" Type="http://schemas.openxmlformats.org/officeDocument/2006/relationships/hyperlink" Target="https://twitter.com/PTI_News/status/1243519189412765696" TargetMode="External"/><Relationship Id="rId1545" Type="http://schemas.openxmlformats.org/officeDocument/2006/relationships/hyperlink" Target="https://thewire.in/health/five-members-one-family-test-positive-covid-19-meerut" TargetMode="External"/><Relationship Id="rId2943" Type="http://schemas.openxmlformats.org/officeDocument/2006/relationships/hyperlink" Target="https://twitter.com/ANI/status/1245428656069128209" TargetMode="External"/><Relationship Id="rId5002" Type="http://schemas.openxmlformats.org/officeDocument/2006/relationships/hyperlink" Target="https://twitter.com/rajeshtope11/status/1246482154852253697" TargetMode="External"/><Relationship Id="rId1405" Type="http://schemas.openxmlformats.org/officeDocument/2006/relationships/hyperlink" Target="https://twitter.com/sriramulubjp/status/1243522834963394565" TargetMode="External"/><Relationship Id="rId1752" Type="http://schemas.openxmlformats.org/officeDocument/2006/relationships/hyperlink" Target="https://twitter.com/PTI_News/status/1244275406821191680" TargetMode="External"/><Relationship Id="rId2803" Type="http://schemas.openxmlformats.org/officeDocument/2006/relationships/hyperlink" Target="https://twitter.com/CMODelhi/status/1245353004317933568" TargetMode="External"/><Relationship Id="rId5959" Type="http://schemas.openxmlformats.org/officeDocument/2006/relationships/hyperlink" Target="https://twitter.com/JansamparkMP/status/1247180461907955712" TargetMode="External"/><Relationship Id="rId44" Type="http://schemas.openxmlformats.org/officeDocument/2006/relationships/hyperlink" Target="https://indianexpress.com/article/india/coronavirus-outbreak-live-updates-pm-modi-6303338/" TargetMode="External"/><Relationship Id="rId1612" Type="http://schemas.openxmlformats.org/officeDocument/2006/relationships/hyperlink" Target="https://twitter.com/PTI_News/status/1244122218440736768?s=20" TargetMode="External"/><Relationship Id="rId4768" Type="http://schemas.openxmlformats.org/officeDocument/2006/relationships/hyperlink" Target="https://twitter.com/ANI/status/1246418320057708545" TargetMode="External"/><Relationship Id="rId4975" Type="http://schemas.openxmlformats.org/officeDocument/2006/relationships/hyperlink" Target="https://twitter.com/rajeshtope11/status/1246482154852253697" TargetMode="External"/><Relationship Id="rId5819" Type="http://schemas.openxmlformats.org/officeDocument/2006/relationships/hyperlink" Target="https://arogya.maharashtra.gov.in/pdf/covidmpressnote06.pdf" TargetMode="External"/><Relationship Id="rId498" Type="http://schemas.openxmlformats.org/officeDocument/2006/relationships/hyperlink" Target="https://www.outlookindia.com/newsscroll/three-more-test-positive-in-punjab-total-rises-to-six/1775128" TargetMode="External"/><Relationship Id="rId2179" Type="http://schemas.openxmlformats.org/officeDocument/2006/relationships/hyperlink" Target="https://twitter.com/PTI_News/status/1244918292965232640?s=19" TargetMode="External"/><Relationship Id="rId3577" Type="http://schemas.openxmlformats.org/officeDocument/2006/relationships/hyperlink" Target="https://twitter.com/ANI/status/1245933428551254016" TargetMode="External"/><Relationship Id="rId3784" Type="http://schemas.openxmlformats.org/officeDocument/2006/relationships/hyperlink" Target="https://twitter.com/ANI/status/1246043856447176704" TargetMode="External"/><Relationship Id="rId3991" Type="http://schemas.openxmlformats.org/officeDocument/2006/relationships/hyperlink" Target="https://twitter.com/ANI/status/1246044843048087553" TargetMode="External"/><Relationship Id="rId4628" Type="http://schemas.openxmlformats.org/officeDocument/2006/relationships/hyperlink" Target="https://twitter.com/PTI_News/status/1246409749911891968" TargetMode="External"/><Relationship Id="rId4835" Type="http://schemas.openxmlformats.org/officeDocument/2006/relationships/hyperlink" Target="https://twitter.com/kbssidhu1961/status/1246432643794612225" TargetMode="External"/><Relationship Id="rId2386" Type="http://schemas.openxmlformats.org/officeDocument/2006/relationships/hyperlink" Target="https://www.tribuneindia.com/news/chandigarh/two-more-test-positive-for-coronavirus-in-chandigarh-case-count-15-now-63693" TargetMode="External"/><Relationship Id="rId2593" Type="http://schemas.openxmlformats.org/officeDocument/2006/relationships/hyperlink" Target="https://twitter.com/PTI_News/status/1245287416153264129" TargetMode="External"/><Relationship Id="rId3437" Type="http://schemas.openxmlformats.org/officeDocument/2006/relationships/hyperlink" Target="https://twitter.com/ANI/status/1245727826017423362" TargetMode="External"/><Relationship Id="rId3644" Type="http://schemas.openxmlformats.org/officeDocument/2006/relationships/hyperlink" Target="https://twitter.com/ANINewsUP/status/1245971315019763718" TargetMode="External"/><Relationship Id="rId3851" Type="http://schemas.openxmlformats.org/officeDocument/2006/relationships/hyperlink" Target="https://twitter.com/ANI/status/1246054906298941440" TargetMode="External"/><Relationship Id="rId4902" Type="http://schemas.openxmlformats.org/officeDocument/2006/relationships/hyperlink" Target="https://twitter.com/IPRTelangana/status/1246477230068228098/photo/1" TargetMode="External"/><Relationship Id="rId6050" Type="http://schemas.openxmlformats.org/officeDocument/2006/relationships/hyperlink" Target="https://twitter.com/PIBJaipur/status/1247377876757803010" TargetMode="External"/><Relationship Id="rId358" Type="http://schemas.openxmlformats.org/officeDocument/2006/relationships/hyperlink" Target="https://twitter.com/ANI/status/1240658425328979971" TargetMode="External"/><Relationship Id="rId565" Type="http://schemas.openxmlformats.org/officeDocument/2006/relationships/hyperlink" Target="https://www.facebook.com/CollectorKNR/posts/2829558627140973" TargetMode="External"/><Relationship Id="rId772" Type="http://schemas.openxmlformats.org/officeDocument/2006/relationships/hyperlink" Target="https://twitter.com/PTI_News/status/1241956921332002820?s=20" TargetMode="External"/><Relationship Id="rId1195" Type="http://schemas.openxmlformats.org/officeDocument/2006/relationships/hyperlink" Target="https://twitter.com/xpresskerala/status/1243154932452093953?s=19" TargetMode="External"/><Relationship Id="rId2039" Type="http://schemas.openxmlformats.org/officeDocument/2006/relationships/hyperlink" Target="https://economictimes.indiatimes.com/news/politics-and-nation/covid-outbreak-47-new-coronavirus-cases-detected-in-mumbai/videoshow/74899399.cms" TargetMode="External"/><Relationship Id="rId2246" Type="http://schemas.openxmlformats.org/officeDocument/2006/relationships/hyperlink" Target="https://arogya.maharashtra.gov.in/pdf/epressnote31.pdf" TargetMode="External"/><Relationship Id="rId2453" Type="http://schemas.openxmlformats.org/officeDocument/2006/relationships/hyperlink" Target="https://twitter.com/ANI/status/1245219783034818561" TargetMode="External"/><Relationship Id="rId2660" Type="http://schemas.openxmlformats.org/officeDocument/2006/relationships/hyperlink" Target="https://twitter.com/NHM_TN/status/1245332364563185664" TargetMode="External"/><Relationship Id="rId3504" Type="http://schemas.openxmlformats.org/officeDocument/2006/relationships/hyperlink" Target="https://twitter.com/ANI/status/1245741477960929287?s=19" TargetMode="External"/><Relationship Id="rId3711" Type="http://schemas.openxmlformats.org/officeDocument/2006/relationships/hyperlink" Target="https://twitter.com/ANI/status/1246038578699751424" TargetMode="External"/><Relationship Id="rId218" Type="http://schemas.openxmlformats.org/officeDocument/2006/relationships/hyperlink" Target="https://twitter.com/ANI/status/1239183764946731008?s=20" TargetMode="External"/><Relationship Id="rId425" Type="http://schemas.openxmlformats.org/officeDocument/2006/relationships/hyperlink" Target="https://twitter.com/PTI_News/status/1240985103288811520" TargetMode="External"/><Relationship Id="rId632" Type="http://schemas.openxmlformats.org/officeDocument/2006/relationships/hyperlink" Target="https://twitter.com/Vijayabaskarofl/status/1241609304127336449" TargetMode="External"/><Relationship Id="rId1055" Type="http://schemas.openxmlformats.org/officeDocument/2006/relationships/hyperlink" Target="https://www.facebook.com/dcpkd09/videos/525575231718479" TargetMode="External"/><Relationship Id="rId1262" Type="http://schemas.openxmlformats.org/officeDocument/2006/relationships/hyperlink" Target="https://twitter.com/PTI_News/status/1243468436153331712" TargetMode="External"/><Relationship Id="rId2106" Type="http://schemas.openxmlformats.org/officeDocument/2006/relationships/hyperlink" Target="https://twitter.com/PTI_News/status/1244865476355690496" TargetMode="External"/><Relationship Id="rId2313" Type="http://schemas.openxmlformats.org/officeDocument/2006/relationships/hyperlink" Target="https://twitter.com/Vijayabaskarofl/status/1244998252803452928" TargetMode="External"/><Relationship Id="rId2520" Type="http://schemas.openxmlformats.org/officeDocument/2006/relationships/hyperlink" Target="https://twitter.com/ANI/status/1245252480969199617" TargetMode="External"/><Relationship Id="rId5469" Type="http://schemas.openxmlformats.org/officeDocument/2006/relationships/hyperlink" Target="https://www.mohfw.gov.in/" TargetMode="External"/><Relationship Id="rId5676" Type="http://schemas.openxmlformats.org/officeDocument/2006/relationships/hyperlink" Target="https://twitter.com/ArogyaAndhra/status/1247148780903747585" TargetMode="External"/><Relationship Id="rId1122" Type="http://schemas.openxmlformats.org/officeDocument/2006/relationships/hyperlink" Target="https://twitter.com/ANI/status/1243045523575025665" TargetMode="External"/><Relationship Id="rId4278" Type="http://schemas.openxmlformats.org/officeDocument/2006/relationships/hyperlink" Target="https://twitter.com/JansamparkMP/status/1246116249026715649" TargetMode="External"/><Relationship Id="rId4485" Type="http://schemas.openxmlformats.org/officeDocument/2006/relationships/hyperlink" Target="https://twitter.com/ANI/status/1246408356790562816" TargetMode="External"/><Relationship Id="rId5329" Type="http://schemas.openxmlformats.org/officeDocument/2006/relationships/hyperlink" Target="https://twitter.com/ANI/status/1246789359791112195" TargetMode="External"/><Relationship Id="rId5536" Type="http://schemas.openxmlformats.org/officeDocument/2006/relationships/hyperlink" Target="https://twitter.com/ANI/status/1247034346101334016" TargetMode="External"/><Relationship Id="rId5883" Type="http://schemas.openxmlformats.org/officeDocument/2006/relationships/hyperlink" Target="https://arogya.maharashtra.gov.in/pdf/covidmpressnote06.pdf" TargetMode="External"/><Relationship Id="rId3087" Type="http://schemas.openxmlformats.org/officeDocument/2006/relationships/hyperlink" Target="https://twitter.com/ANI/status/1245683220550537216" TargetMode="External"/><Relationship Id="rId3294" Type="http://schemas.openxmlformats.org/officeDocument/2006/relationships/hyperlink" Target="https://twitter.com/ANI/status/1245694253197488128" TargetMode="External"/><Relationship Id="rId4138" Type="http://schemas.openxmlformats.org/officeDocument/2006/relationships/hyperlink" Target="https://experience.arcgis.com/experience/8167a61f882a4af4b9098e947dfd589f/" TargetMode="External"/><Relationship Id="rId4345" Type="http://schemas.openxmlformats.org/officeDocument/2006/relationships/hyperlink" Target="https://twitter.com/ArogyaAndhra/status/1246315515418533888" TargetMode="External"/><Relationship Id="rId4692" Type="http://schemas.openxmlformats.org/officeDocument/2006/relationships/hyperlink" Target="https://twitter.com/ANINewsUP/status/1246412525890973697" TargetMode="External"/><Relationship Id="rId5743" Type="http://schemas.openxmlformats.org/officeDocument/2006/relationships/hyperlink" Target="https://twitter.com/TOIHyderabad/status/1247161225940627456" TargetMode="External"/><Relationship Id="rId5950" Type="http://schemas.openxmlformats.org/officeDocument/2006/relationships/hyperlink" Target="http://www.nhmharyana.gov.in/WriteReadData/userfiles/file/CoronaVirus/Media%20Bulletin%2006042020Evening.pdf" TargetMode="External"/><Relationship Id="rId1939" Type="http://schemas.openxmlformats.org/officeDocument/2006/relationships/hyperlink" Target="http://dhs.kerala.gov.in/wp-content/uploads/2020/04/Daily-Bulletin-HFWD-English-April-5-1.pdf" TargetMode="External"/><Relationship Id="rId4552" Type="http://schemas.openxmlformats.org/officeDocument/2006/relationships/hyperlink" Target="https://twitter.com/PTI_News/status/1246409749911891968" TargetMode="External"/><Relationship Id="rId5603" Type="http://schemas.openxmlformats.org/officeDocument/2006/relationships/hyperlink" Target="https://twitter.com/ANI/status/1247133356879314945" TargetMode="External"/><Relationship Id="rId5810" Type="http://schemas.openxmlformats.org/officeDocument/2006/relationships/hyperlink" Target="https://twitter.com/PTI_News/status/1247164710417383431" TargetMode="External"/><Relationship Id="rId3154" Type="http://schemas.openxmlformats.org/officeDocument/2006/relationships/hyperlink" Target="http://dhs.kerala.gov.in/wp-content/uploads/2020/04/Daily-Bulletin-HFWD-English-April-2nd.pdf" TargetMode="External"/><Relationship Id="rId3361" Type="http://schemas.openxmlformats.org/officeDocument/2006/relationships/hyperlink" Target="https://twitter.com/ANI/status/1245693514500804609" TargetMode="External"/><Relationship Id="rId4205" Type="http://schemas.openxmlformats.org/officeDocument/2006/relationships/hyperlink" Target="https://twitter.com/PTI_News/status/1246097072761081856" TargetMode="External"/><Relationship Id="rId4412" Type="http://schemas.openxmlformats.org/officeDocument/2006/relationships/hyperlink" Target="https://twitter.com/PTI_News/status/1246336675732533248" TargetMode="External"/><Relationship Id="rId282" Type="http://schemas.openxmlformats.org/officeDocument/2006/relationships/hyperlink" Target="https://www.indiatoday.in/india/story/tracking-coronavirus-patients-in-karnataka-who-went-where-1655701-2020-03-15" TargetMode="External"/><Relationship Id="rId2170" Type="http://schemas.openxmlformats.org/officeDocument/2006/relationships/hyperlink" Target="https://twitter.com/kansalrohit69/status/1244903033500127234" TargetMode="External"/><Relationship Id="rId3014" Type="http://schemas.openxmlformats.org/officeDocument/2006/relationships/hyperlink" Target="https://twitter.com/sriramulubjp/status/1245736945654755334" TargetMode="External"/><Relationship Id="rId3221" Type="http://schemas.openxmlformats.org/officeDocument/2006/relationships/hyperlink" Target="https://twitter.com/ANI/status/1245693626472116226" TargetMode="External"/><Relationship Id="rId8" Type="http://schemas.openxmlformats.org/officeDocument/2006/relationships/hyperlink" Target="https://www.indiatoday.in/india/story/not-a-jail-delhi-s-1st-covid-19-patient-recalls-time-in-isolation-ward-has-this-one-tip-for-others-1656088-2020-03-16" TargetMode="External"/><Relationship Id="rId142" Type="http://schemas.openxmlformats.org/officeDocument/2006/relationships/hyperlink" Target="https://www.indiatoday.in/india/story/10-coronavirus-positive-cases-in-maharashtra-uddhav-thackeray-1654564-2020-03-11" TargetMode="External"/><Relationship Id="rId2030" Type="http://schemas.openxmlformats.org/officeDocument/2006/relationships/hyperlink" Target="https://twitter.com/ANI/status/1244702762270478336" TargetMode="External"/><Relationship Id="rId2987" Type="http://schemas.openxmlformats.org/officeDocument/2006/relationships/hyperlink" Target="https://twitter.com/ArogyaAndhra/status/1245580598938198016" TargetMode="External"/><Relationship Id="rId5186" Type="http://schemas.openxmlformats.org/officeDocument/2006/relationships/hyperlink" Target="http://dhs.kerala.gov.in/wp-content/uploads/2020/04/Daily-Bulletin-HFWD-English-April-5-1.pdf" TargetMode="External"/><Relationship Id="rId5393" Type="http://schemas.openxmlformats.org/officeDocument/2006/relationships/hyperlink" Target="https://twitter.com/JansamparkMP/status/1246802576244224001" TargetMode="External"/><Relationship Id="rId959" Type="http://schemas.openxmlformats.org/officeDocument/2006/relationships/hyperlink" Target="https://twitter.com/ANI/status/1242430437898649601?s=19" TargetMode="External"/><Relationship Id="rId1589" Type="http://schemas.openxmlformats.org/officeDocument/2006/relationships/hyperlink" Target="https://thewire.in/health/five-members-one-family-test-positive-covid-19-meerut" TargetMode="External"/><Relationship Id="rId5046" Type="http://schemas.openxmlformats.org/officeDocument/2006/relationships/hyperlink" Target="https://twitter.com/ArogyaAndhra/status/1246674213324255232" TargetMode="External"/><Relationship Id="rId5253" Type="http://schemas.openxmlformats.org/officeDocument/2006/relationships/hyperlink" Target="https://twitter.com/ANI/status/1246797969447219201" TargetMode="External"/><Relationship Id="rId5460" Type="http://schemas.openxmlformats.org/officeDocument/2006/relationships/hyperlink" Target="https://www.mohfw.gov.in/" TargetMode="External"/><Relationship Id="rId1449" Type="http://schemas.openxmlformats.org/officeDocument/2006/relationships/hyperlink" Target="https://twitter.com/PTI_News/status/1243748304157995008?s=20" TargetMode="External"/><Relationship Id="rId1796" Type="http://schemas.openxmlformats.org/officeDocument/2006/relationships/hyperlink" Target="https://twitter.com/ANI/status/1244470877636288513?s=19" TargetMode="External"/><Relationship Id="rId2847" Type="http://schemas.openxmlformats.org/officeDocument/2006/relationships/hyperlink" Target="https://twitter.com/himantabiswa/status/1245372704636538881" TargetMode="External"/><Relationship Id="rId4062" Type="http://schemas.openxmlformats.org/officeDocument/2006/relationships/hyperlink" Target="https://twitter.com/Eatala_Rajender/status/1246084405602316292" TargetMode="External"/><Relationship Id="rId5113" Type="http://schemas.openxmlformats.org/officeDocument/2006/relationships/hyperlink" Target="https://twitter.com/ANI/status/1246738428370223104" TargetMode="External"/><Relationship Id="rId88" Type="http://schemas.openxmlformats.org/officeDocument/2006/relationships/hyperlink" Target="https://www.indiatoday.in/india/story/coronavirus-outbreak-delhi-up-jammu-kashmir-reports-confirmed-case-each-total-india-rises-health-ministry-1653889-2020-03-09" TargetMode="External"/><Relationship Id="rId819" Type="http://schemas.openxmlformats.org/officeDocument/2006/relationships/hyperlink" Target="https://twitter.com/ANI/status/1242069720276168705" TargetMode="External"/><Relationship Id="rId1656" Type="http://schemas.openxmlformats.org/officeDocument/2006/relationships/hyperlink" Target="https://www.facebook.com/CollectorKNR/posts/2847858138644355" TargetMode="External"/><Relationship Id="rId1863" Type="http://schemas.openxmlformats.org/officeDocument/2006/relationships/hyperlink" Target="https://twitter.com/kansalrohit69/status/1244556295778095105" TargetMode="External"/><Relationship Id="rId2707" Type="http://schemas.openxmlformats.org/officeDocument/2006/relationships/hyperlink" Target="https://twitter.com/NHM_TN/status/1245332364563185664" TargetMode="External"/><Relationship Id="rId2914" Type="http://schemas.openxmlformats.org/officeDocument/2006/relationships/hyperlink" Target="https://twitter.com/Eatala_Rajender/status/1245425932929617921" TargetMode="External"/><Relationship Id="rId5320" Type="http://schemas.openxmlformats.org/officeDocument/2006/relationships/hyperlink" Target="https://twitter.com/ANI/status/1246789359791112195" TargetMode="External"/><Relationship Id="rId1309" Type="http://schemas.openxmlformats.org/officeDocument/2006/relationships/hyperlink" Target="https://indianexpress.com/article/india/coronavirus-india-lockdown-8-patients-recover-in-punjab-hotspot-none-needed-ventilator-6348887/" TargetMode="External"/><Relationship Id="rId1516" Type="http://schemas.openxmlformats.org/officeDocument/2006/relationships/hyperlink" Target="https://twitter.com/ChetanSanghi/status/1243901517498740741" TargetMode="External"/><Relationship Id="rId1723" Type="http://schemas.openxmlformats.org/officeDocument/2006/relationships/hyperlink" Target="https://twitter.com/ANI/status/1244257388812591106" TargetMode="External"/><Relationship Id="rId1930" Type="http://schemas.openxmlformats.org/officeDocument/2006/relationships/hyperlink" Target="https://www.facebook.com/permalink.php?story_fbid=158928622243641&amp;id=100507158085788" TargetMode="External"/><Relationship Id="rId4879" Type="http://schemas.openxmlformats.org/officeDocument/2006/relationships/hyperlink" Target="https://twitter.com/IPRTelangana/status/1246477230068228098/photo/1" TargetMode="External"/><Relationship Id="rId15" Type="http://schemas.openxmlformats.org/officeDocument/2006/relationships/hyperlink" Target="https://twitter.com/PTI_News/status/1240878975846506496" TargetMode="External"/><Relationship Id="rId3688" Type="http://schemas.openxmlformats.org/officeDocument/2006/relationships/hyperlink" Target="http://www.rajswasthya.nic.in/" TargetMode="External"/><Relationship Id="rId3895" Type="http://schemas.openxmlformats.org/officeDocument/2006/relationships/hyperlink" Target="https://twitter.com/ANI/status/1246054906298941440" TargetMode="External"/><Relationship Id="rId4739" Type="http://schemas.openxmlformats.org/officeDocument/2006/relationships/hyperlink" Target="https://twitter.com/ANI/status/1246418320057708545" TargetMode="External"/><Relationship Id="rId4946" Type="http://schemas.openxmlformats.org/officeDocument/2006/relationships/hyperlink" Target="https://twitter.com/rajeshtope11/status/1246482154852253697" TargetMode="External"/><Relationship Id="rId6094" Type="http://schemas.openxmlformats.org/officeDocument/2006/relationships/hyperlink" Target="https://twitter.com/PIBAhmedabad/status/1247398801825988608" TargetMode="External"/><Relationship Id="rId2497" Type="http://schemas.openxmlformats.org/officeDocument/2006/relationships/hyperlink" Target="https://twitter.com/ArogyaAndhra/status/1245225191178768386" TargetMode="External"/><Relationship Id="rId3548" Type="http://schemas.openxmlformats.org/officeDocument/2006/relationships/hyperlink" Target="https://twitter.com/ians_india/status/1245752808172695552" TargetMode="External"/><Relationship Id="rId3755" Type="http://schemas.openxmlformats.org/officeDocument/2006/relationships/hyperlink" Target="https://twitter.com/ANI/status/1246038578699751424" TargetMode="External"/><Relationship Id="rId4806" Type="http://schemas.openxmlformats.org/officeDocument/2006/relationships/hyperlink" Target="https://www.facebook.com/permalink.php?story_fbid=160327038770466&amp;id=100507158085788" TargetMode="External"/><Relationship Id="rId6161" Type="http://schemas.openxmlformats.org/officeDocument/2006/relationships/hyperlink" Target="http://www.nhmharyana.gov.in/WriteReadData/userfiles/file/CoronaVirus/bulletin_07.04.2020_Morning.pdf" TargetMode="External"/><Relationship Id="rId469" Type="http://schemas.openxmlformats.org/officeDocument/2006/relationships/hyperlink" Target="https://twitter.com/PTI_News/status/1241022270086103042" TargetMode="External"/><Relationship Id="rId676" Type="http://schemas.openxmlformats.org/officeDocument/2006/relationships/hyperlink" Target="https://english.manoramaonline.com/news/kerala/2020/03/22/coronavirus-kerala-lockdown-cm-chief-sec-different-voices.amp.html?__twitter_impression=true" TargetMode="External"/><Relationship Id="rId883" Type="http://schemas.openxmlformats.org/officeDocument/2006/relationships/hyperlink" Target="https://twitter.com/ANINewsUP/status/1242092359740829696" TargetMode="External"/><Relationship Id="rId1099" Type="http://schemas.openxmlformats.org/officeDocument/2006/relationships/hyperlink" Target="https://timesofindia.indiatimes.com/city/agra/three-tested-positive-at-aligarhs-jnmc/articleshow/74799052.cms?from=mdr" TargetMode="External"/><Relationship Id="rId2357" Type="http://schemas.openxmlformats.org/officeDocument/2006/relationships/hyperlink" Target="https://twitter.com/ANI/status/1245023379943391232" TargetMode="External"/><Relationship Id="rId2564" Type="http://schemas.openxmlformats.org/officeDocument/2006/relationships/hyperlink" Target="https://twitter.com/PTI_News/status/1245280285081493504" TargetMode="External"/><Relationship Id="rId3408" Type="http://schemas.openxmlformats.org/officeDocument/2006/relationships/hyperlink" Target="https://twitter.com/ArogyaAndhra/status/1245703344796000261" TargetMode="External"/><Relationship Id="rId3615" Type="http://schemas.openxmlformats.org/officeDocument/2006/relationships/hyperlink" Target="https://gujcovid19.gujarat.gov.in/" TargetMode="External"/><Relationship Id="rId3962" Type="http://schemas.openxmlformats.org/officeDocument/2006/relationships/hyperlink" Target="https://twitter.com/ANI/status/1246043856447176704" TargetMode="External"/><Relationship Id="rId6021" Type="http://schemas.openxmlformats.org/officeDocument/2006/relationships/hyperlink" Target="https://twitter.com/BjpBiplab/status/1247196259783327747" TargetMode="External"/><Relationship Id="rId329" Type="http://schemas.openxmlformats.org/officeDocument/2006/relationships/hyperlink" Target="https://www.newindianexpress.com/cities/delhi/2020/mar/18/woman-tests-positive-for-covd-19-in-delhis-dilshad-garden-total-case-in-capital-at-9-2118395.html" TargetMode="External"/><Relationship Id="rId536" Type="http://schemas.openxmlformats.org/officeDocument/2006/relationships/hyperlink" Target="https://twitter.com/HuffPostIndia/status/1241673422272249857?s=20" TargetMode="External"/><Relationship Id="rId1166" Type="http://schemas.openxmlformats.org/officeDocument/2006/relationships/hyperlink" Target="https://twitter.com/ANI/status/1243111297320812544" TargetMode="External"/><Relationship Id="rId1373" Type="http://schemas.openxmlformats.org/officeDocument/2006/relationships/hyperlink" Target="https://www.facebook.com/permalink.php?story_fbid=158051175664719&amp;id=100507158085788" TargetMode="External"/><Relationship Id="rId2217" Type="http://schemas.openxmlformats.org/officeDocument/2006/relationships/hyperlink" Target="https://twitter.com/DHFWKA/status/1245005351436652552" TargetMode="External"/><Relationship Id="rId2771" Type="http://schemas.openxmlformats.org/officeDocument/2006/relationships/hyperlink" Target="https://twitter.com/ANI/status/1245331856553320448" TargetMode="External"/><Relationship Id="rId3822" Type="http://schemas.openxmlformats.org/officeDocument/2006/relationships/hyperlink" Target="https://twitter.com/ANI/status/1246043856447176704" TargetMode="External"/><Relationship Id="rId743" Type="http://schemas.openxmlformats.org/officeDocument/2006/relationships/hyperlink" Target="https://twitter.com/PTI_News/status/1241931502671130624?s=20" TargetMode="External"/><Relationship Id="rId950" Type="http://schemas.openxmlformats.org/officeDocument/2006/relationships/hyperlink" Target="https://twitter.com/PTI_News/status/1242403827619266560" TargetMode="External"/><Relationship Id="rId1026" Type="http://schemas.openxmlformats.org/officeDocument/2006/relationships/hyperlink" Target="https://twitter.com/rajeshtope11/status/1242721865144995840" TargetMode="External"/><Relationship Id="rId1580" Type="http://schemas.openxmlformats.org/officeDocument/2006/relationships/hyperlink" Target="https://twitter.com/SreyashiDey/status/1244492448232964097" TargetMode="External"/><Relationship Id="rId2424" Type="http://schemas.openxmlformats.org/officeDocument/2006/relationships/hyperlink" Target="https://twitter.com/ANI/status/1245242763903471617" TargetMode="External"/><Relationship Id="rId2631" Type="http://schemas.openxmlformats.org/officeDocument/2006/relationships/hyperlink" Target="https://twitter.com/NHM_TN/status/1245332364563185664" TargetMode="External"/><Relationship Id="rId4389" Type="http://schemas.openxmlformats.org/officeDocument/2006/relationships/hyperlink" Target="https://twitter.com/ANI/status/1246323461674369024" TargetMode="External"/><Relationship Id="rId5787" Type="http://schemas.openxmlformats.org/officeDocument/2006/relationships/hyperlink" Target="https://arogya.maharashtra.gov.in/pdf/covidmpressnote06.pdf" TargetMode="External"/><Relationship Id="rId5994" Type="http://schemas.openxmlformats.org/officeDocument/2006/relationships/hyperlink" Target="https://twitter.com/JansamparkMP/status/1247180461907955712" TargetMode="External"/><Relationship Id="rId603" Type="http://schemas.openxmlformats.org/officeDocument/2006/relationships/hyperlink" Target="https://twitter.com/tv9gujarati/status/1241361717499584513" TargetMode="External"/><Relationship Id="rId810" Type="http://schemas.openxmlformats.org/officeDocument/2006/relationships/hyperlink" Target="https://www.facebook.com/permalink.php?story_fbid=156890639114106&amp;id=100507158085788" TargetMode="External"/><Relationship Id="rId1233" Type="http://schemas.openxmlformats.org/officeDocument/2006/relationships/hyperlink" Target="https://twitter.com/ANI/status/1243228295476310016" TargetMode="External"/><Relationship Id="rId1440" Type="http://schemas.openxmlformats.org/officeDocument/2006/relationships/hyperlink" Target="https://twitter.com/kansalrohit69/status/1243598931407319041?s=19" TargetMode="External"/><Relationship Id="rId4596" Type="http://schemas.openxmlformats.org/officeDocument/2006/relationships/hyperlink" Target="https://twitter.com/PTI_News/status/1246409749911891968" TargetMode="External"/><Relationship Id="rId5647" Type="http://schemas.openxmlformats.org/officeDocument/2006/relationships/hyperlink" Target="https://twitter.com/ANI/status/1247144702526337026" TargetMode="External"/><Relationship Id="rId5854" Type="http://schemas.openxmlformats.org/officeDocument/2006/relationships/hyperlink" Target="https://twitter.com/PTI_News/status/1247164710417383431" TargetMode="External"/><Relationship Id="rId1300" Type="http://schemas.openxmlformats.org/officeDocument/2006/relationships/hyperlink" Target="https://twitter.com/PTI_News/status/1243503417445609472" TargetMode="External"/><Relationship Id="rId3198" Type="http://schemas.openxmlformats.org/officeDocument/2006/relationships/hyperlink" Target="https://twitter.com/ANI/status/1245693626472116226" TargetMode="External"/><Relationship Id="rId4249" Type="http://schemas.openxmlformats.org/officeDocument/2006/relationships/hyperlink" Target="https://twitter.com/PTI_News/status/1246097072761081856" TargetMode="External"/><Relationship Id="rId4456" Type="http://schemas.openxmlformats.org/officeDocument/2006/relationships/hyperlink" Target="https://twitter.com/PTI_News/status/1246336675732533248" TargetMode="External"/><Relationship Id="rId4663" Type="http://schemas.openxmlformats.org/officeDocument/2006/relationships/hyperlink" Target="https://twitter.com/kansalrohit69/status/1246411816239943680" TargetMode="External"/><Relationship Id="rId4870" Type="http://schemas.openxmlformats.org/officeDocument/2006/relationships/hyperlink" Target="https://twitter.com/IPRTelangana/status/1246477230068228098/photo/1" TargetMode="External"/><Relationship Id="rId5507" Type="http://schemas.openxmlformats.org/officeDocument/2006/relationships/hyperlink" Target="https://twitter.com/ANI/status/1247034856329990145" TargetMode="External"/><Relationship Id="rId5714" Type="http://schemas.openxmlformats.org/officeDocument/2006/relationships/hyperlink" Target="https://twitter.com/ANI/status/1247147696353431552" TargetMode="External"/><Relationship Id="rId5921" Type="http://schemas.openxmlformats.org/officeDocument/2006/relationships/hyperlink" Target="https://arogya.maharashtra.gov.in/pdf/covidmpressnote06.pdf" TargetMode="External"/><Relationship Id="rId3058" Type="http://schemas.openxmlformats.org/officeDocument/2006/relationships/hyperlink" Target="https://twitter.com/ANI/status/1245683220550537216" TargetMode="External"/><Relationship Id="rId3265" Type="http://schemas.openxmlformats.org/officeDocument/2006/relationships/hyperlink" Target="https://twitter.com/ANI/status/1245693514500804609" TargetMode="External"/><Relationship Id="rId3472" Type="http://schemas.openxmlformats.org/officeDocument/2006/relationships/hyperlink" Target="https://twitter.com/ANI/status/1245727826017423362" TargetMode="External"/><Relationship Id="rId4109" Type="http://schemas.openxmlformats.org/officeDocument/2006/relationships/hyperlink" Target="https://twitter.com/Eatala_Rajender/status/1246084405602316292" TargetMode="External"/><Relationship Id="rId4316" Type="http://schemas.openxmlformats.org/officeDocument/2006/relationships/hyperlink" Target="https://twitter.com/ANI/status/1246206104129933315?s=09" TargetMode="External"/><Relationship Id="rId4523" Type="http://schemas.openxmlformats.org/officeDocument/2006/relationships/hyperlink" Target="https://twitter.com/sriramulubjp/status/1246407041972760577" TargetMode="External"/><Relationship Id="rId4730" Type="http://schemas.openxmlformats.org/officeDocument/2006/relationships/hyperlink" Target="https://twitter.com/ANI/status/1246412467447554049" TargetMode="External"/><Relationship Id="rId186" Type="http://schemas.openxmlformats.org/officeDocument/2006/relationships/hyperlink" Target="https://economictimes.indiatimes.com/news/politics-and-nation/2-more-test-positive-for-coronavirus-in-nagpur-maharashtra-count-now-16/articleshow/74611718.cms" TargetMode="External"/><Relationship Id="rId393" Type="http://schemas.openxmlformats.org/officeDocument/2006/relationships/hyperlink" Target="https://ahmedabadmirror.indiatimes.com/ahmedabad/cover-story/confirmed-first-3-ve-cases-in-ahmedabad-rajkot-surat/articleshow/74720622.cms" TargetMode="External"/><Relationship Id="rId2074" Type="http://schemas.openxmlformats.org/officeDocument/2006/relationships/hyperlink" Target="https://twitter.com/ANI/status/1244831986054623232" TargetMode="External"/><Relationship Id="rId2281" Type="http://schemas.openxmlformats.org/officeDocument/2006/relationships/hyperlink" Target="https://twitter.com/Vijayabaskarofl/status/1244998252803452928" TargetMode="External"/><Relationship Id="rId3125" Type="http://schemas.openxmlformats.org/officeDocument/2006/relationships/hyperlink" Target="https://twitter.com/ANI/status/1245692712986214400" TargetMode="External"/><Relationship Id="rId3332" Type="http://schemas.openxmlformats.org/officeDocument/2006/relationships/hyperlink" Target="https://twitter.com/ANI/status/1245694253197488128" TargetMode="External"/><Relationship Id="rId253" Type="http://schemas.openxmlformats.org/officeDocument/2006/relationships/hyperlink" Target="https://www.indiatoday.in/india/story/coronavirus-news-live-updates-india-delhi-italy-china-death-toll-confirmed-cases-europe-1656253-2020-03-17" TargetMode="External"/><Relationship Id="rId460" Type="http://schemas.openxmlformats.org/officeDocument/2006/relationships/hyperlink" Target="https://twitter.com/ANI/status/1241007472594149376" TargetMode="External"/><Relationship Id="rId1090" Type="http://schemas.openxmlformats.org/officeDocument/2006/relationships/hyperlink" Target="https://twitter.com/PTI_News/status/1242811383743315970" TargetMode="External"/><Relationship Id="rId2141" Type="http://schemas.openxmlformats.org/officeDocument/2006/relationships/hyperlink" Target="http://hmfw.ap.gov.in/Daily_bullettin/31-03-2020/31-03-2020_10AM_English.pdf" TargetMode="External"/><Relationship Id="rId5297" Type="http://schemas.openxmlformats.org/officeDocument/2006/relationships/hyperlink" Target="https://twitter.com/ANI/status/1246797969447219201" TargetMode="External"/><Relationship Id="rId113" Type="http://schemas.openxmlformats.org/officeDocument/2006/relationships/hyperlink" Target="https://english.manoramaonline.com/news/kerala/2020/03/10/coronavirus-holiday-for-upto-class-7-kerala.html" TargetMode="External"/><Relationship Id="rId320" Type="http://schemas.openxmlformats.org/officeDocument/2006/relationships/hyperlink" Target="https://m.hindustantimes.com/india-news/rajasthan-couple-3-yr-old-test-covid-19-positive-curfew-ordered-in-1-km-radius/" TargetMode="External"/><Relationship Id="rId2001" Type="http://schemas.openxmlformats.org/officeDocument/2006/relationships/hyperlink" Target="https://twitter.com/TelanganaHealth/status/1244652635736559616" TargetMode="External"/><Relationship Id="rId5157" Type="http://schemas.openxmlformats.org/officeDocument/2006/relationships/hyperlink" Target="https://twitter.com/PTI_News/status/1246745573945819137" TargetMode="External"/><Relationship Id="rId2958" Type="http://schemas.openxmlformats.org/officeDocument/2006/relationships/hyperlink" Target="https://twitter.com/ANI/status/1245581420484907008" TargetMode="External"/><Relationship Id="rId5017" Type="http://schemas.openxmlformats.org/officeDocument/2006/relationships/hyperlink" Target="https://twitter.com/ANI/status/1246492130240946176" TargetMode="External"/><Relationship Id="rId5364" Type="http://schemas.openxmlformats.org/officeDocument/2006/relationships/hyperlink" Target="https://twitter.com/ArogyaAndhra/status/1246796581744963586" TargetMode="External"/><Relationship Id="rId5571" Type="http://schemas.openxmlformats.org/officeDocument/2006/relationships/hyperlink" Target="https://twitter.com/DHFWKA/status/1247083936267882499" TargetMode="External"/><Relationship Id="rId1767" Type="http://schemas.openxmlformats.org/officeDocument/2006/relationships/hyperlink" Target="https://twitter.com/PTI_News/status/1244275406821191680" TargetMode="External"/><Relationship Id="rId1974" Type="http://schemas.openxmlformats.org/officeDocument/2006/relationships/hyperlink" Target="https://twitter.com/ANI/status/1244640751679467530" TargetMode="External"/><Relationship Id="rId2818" Type="http://schemas.openxmlformats.org/officeDocument/2006/relationships/hyperlink" Target="https://twitter.com/TOIAhmedabad/status/1245356056353505283" TargetMode="External"/><Relationship Id="rId4173" Type="http://schemas.openxmlformats.org/officeDocument/2006/relationships/hyperlink" Target="https://twitter.com/PTI_News/status/1246097072761081856" TargetMode="External"/><Relationship Id="rId4380" Type="http://schemas.openxmlformats.org/officeDocument/2006/relationships/hyperlink" Target="https://twitter.com/PTI_News/status/1246336675732533248" TargetMode="External"/><Relationship Id="rId5224" Type="http://schemas.openxmlformats.org/officeDocument/2006/relationships/hyperlink" Target="https://twitter.com/ANI/status/1246793618855096320" TargetMode="External"/><Relationship Id="rId5431" Type="http://schemas.openxmlformats.org/officeDocument/2006/relationships/hyperlink" Target="https://twitter.com/IPRTelangana/status/1246847163855851520" TargetMode="External"/><Relationship Id="rId59" Type="http://schemas.openxmlformats.org/officeDocument/2006/relationships/hyperlink" Target="https://timesofindia.indiatimes.com/city/mumbai/coronavirus-in-india-live-updates-march-18-2020/liveblog/74683100.cms" TargetMode="External"/><Relationship Id="rId1627" Type="http://schemas.openxmlformats.org/officeDocument/2006/relationships/hyperlink" Target="https://twitter.com/PTI_News/status/1244122218440736768?s=20" TargetMode="External"/><Relationship Id="rId1834" Type="http://schemas.openxmlformats.org/officeDocument/2006/relationships/hyperlink" Target="https://twitter.com/THChennai/status/1244518226467467265" TargetMode="External"/><Relationship Id="rId4033" Type="http://schemas.openxmlformats.org/officeDocument/2006/relationships/hyperlink" Target="https://twitter.com/HFWOdisha/status/1246066255779393539" TargetMode="External"/><Relationship Id="rId4240" Type="http://schemas.openxmlformats.org/officeDocument/2006/relationships/hyperlink" Target="https://experience.arcgis.com/experience/8167a61f882a4af4b9098e947dfd589f/" TargetMode="External"/><Relationship Id="rId3799" Type="http://schemas.openxmlformats.org/officeDocument/2006/relationships/hyperlink" Target="https://twitter.com/ANI/status/1246054906298941440" TargetMode="External"/><Relationship Id="rId4100" Type="http://schemas.openxmlformats.org/officeDocument/2006/relationships/hyperlink" Target="https://twitter.com/Eatala_Rajender/status/1246084405602316292" TargetMode="External"/><Relationship Id="rId1901" Type="http://schemas.openxmlformats.org/officeDocument/2006/relationships/hyperlink" Target="https://twitter.com/ANINewsUP/status/1244594551404126210" TargetMode="External"/><Relationship Id="rId3659" Type="http://schemas.openxmlformats.org/officeDocument/2006/relationships/hyperlink" Target="https://twitter.com/ANINewsUP/status/1245971315019763718" TargetMode="External"/><Relationship Id="rId6065" Type="http://schemas.openxmlformats.org/officeDocument/2006/relationships/hyperlink" Target="https://gujcovid19.gujarat.gov.in/" TargetMode="External"/><Relationship Id="rId3866" Type="http://schemas.openxmlformats.org/officeDocument/2006/relationships/hyperlink" Target="https://twitter.com/ANI/status/1246043856447176704" TargetMode="External"/><Relationship Id="rId4917" Type="http://schemas.openxmlformats.org/officeDocument/2006/relationships/hyperlink" Target="https://twitter.com/rajeshtope11/status/1246482154852253697" TargetMode="External"/><Relationship Id="rId5081" Type="http://schemas.openxmlformats.org/officeDocument/2006/relationships/hyperlink" Target="https://twitter.com/ANI/status/1246650089239707649" TargetMode="External"/><Relationship Id="rId6132" Type="http://schemas.openxmlformats.org/officeDocument/2006/relationships/hyperlink" Target="https://twitter.com/PTI_News/status/1247404479701381120" TargetMode="External"/><Relationship Id="rId787" Type="http://schemas.openxmlformats.org/officeDocument/2006/relationships/hyperlink" Target="https://twitter.com/IPRTelangana/status/1241985785764532227" TargetMode="External"/><Relationship Id="rId994" Type="http://schemas.openxmlformats.org/officeDocument/2006/relationships/hyperlink" Target="https://twitter.com/ANI/status/1242646531561246720?s=20" TargetMode="External"/><Relationship Id="rId2468" Type="http://schemas.openxmlformats.org/officeDocument/2006/relationships/hyperlink" Target="https://twitter.com/ANI/status/1245252480969199617" TargetMode="External"/><Relationship Id="rId2675" Type="http://schemas.openxmlformats.org/officeDocument/2006/relationships/hyperlink" Target="https://twitter.com/NHM_TN/status/1245332364563185664" TargetMode="External"/><Relationship Id="rId2882" Type="http://schemas.openxmlformats.org/officeDocument/2006/relationships/hyperlink" Target="https://twitter.com/ArogyaAndhra/status/1245388385021128704" TargetMode="External"/><Relationship Id="rId3519" Type="http://schemas.openxmlformats.org/officeDocument/2006/relationships/hyperlink" Target="https://twitter.com/ANI/status/1245741477960929287?s=19" TargetMode="External"/><Relationship Id="rId3726" Type="http://schemas.openxmlformats.org/officeDocument/2006/relationships/hyperlink" Target="https://twitter.com/ANI/status/1246038578699751424" TargetMode="External"/><Relationship Id="rId3933" Type="http://schemas.openxmlformats.org/officeDocument/2006/relationships/hyperlink" Target="https://twitter.com/ANI/status/1246054906298941440" TargetMode="External"/><Relationship Id="rId647" Type="http://schemas.openxmlformats.org/officeDocument/2006/relationships/hyperlink" Target="https://twitter.com/ANI/status/1241641572162101249" TargetMode="External"/><Relationship Id="rId854" Type="http://schemas.openxmlformats.org/officeDocument/2006/relationships/hyperlink" Target="https://www.facebook.com/dc.pathanamthitta/posts/3730619510312952:0" TargetMode="External"/><Relationship Id="rId1277" Type="http://schemas.openxmlformats.org/officeDocument/2006/relationships/hyperlink" Target="https://www.thehindu.com/news/national/other-states/covid-19-65-year-old-man-dies-in-indore/article31182098.ece" TargetMode="External"/><Relationship Id="rId1484" Type="http://schemas.openxmlformats.org/officeDocument/2006/relationships/hyperlink" Target="https://www.hindustantimes.com/india-news/sixth-covid-19-cases-in-uttarkhand-dubai-returned-youth-turns-positive/story-6VrDdrgm8PDCosK7F3kGzJ.html" TargetMode="External"/><Relationship Id="rId1691" Type="http://schemas.openxmlformats.org/officeDocument/2006/relationships/hyperlink" Target="https://t.me/COVID19_Kerala/280" TargetMode="External"/><Relationship Id="rId2328" Type="http://schemas.openxmlformats.org/officeDocument/2006/relationships/hyperlink" Target="https://twitter.com/ANI/status/1245006827042955264" TargetMode="External"/><Relationship Id="rId2535" Type="http://schemas.openxmlformats.org/officeDocument/2006/relationships/hyperlink" Target="https://twitter.com/ArogyaAndhra/status/1245225191178768386" TargetMode="External"/><Relationship Id="rId2742" Type="http://schemas.openxmlformats.org/officeDocument/2006/relationships/hyperlink" Target="https://www.facebook.com/permalink.php?story_fbid=159505228852647&amp;id=100507158085788" TargetMode="External"/><Relationship Id="rId5898" Type="http://schemas.openxmlformats.org/officeDocument/2006/relationships/hyperlink" Target="https://twitter.com/PTI_News/status/1247164710417383431" TargetMode="External"/><Relationship Id="rId507" Type="http://schemas.openxmlformats.org/officeDocument/2006/relationships/hyperlink" Target="https://twitter.com/PTI_News/status/1241219494996873217" TargetMode="External"/><Relationship Id="rId714" Type="http://schemas.openxmlformats.org/officeDocument/2006/relationships/hyperlink" Target="https://timesofindia.indiatimes.com/city/delhi/gurgaon-doctor-among-7-new-covid-19-patients-in-delhi-ncr/articleshow/74765177.cms" TargetMode="External"/><Relationship Id="rId921" Type="http://schemas.openxmlformats.org/officeDocument/2006/relationships/hyperlink" Target="https://www.manoramanews.com/news/breaking-news/2020/03/24/two-more-covid-cases-in-kerala.html" TargetMode="External"/><Relationship Id="rId1137" Type="http://schemas.openxmlformats.org/officeDocument/2006/relationships/hyperlink" Target="https://timesofindia.indiatimes.com/city/delhi/three-more-positive-cases-from-noida-total-14/articleshow/74824471.cms" TargetMode="External"/><Relationship Id="rId1344" Type="http://schemas.openxmlformats.org/officeDocument/2006/relationships/hyperlink" Target="https://twitter.com/PTI_News/status/1243519189412765696" TargetMode="External"/><Relationship Id="rId1551" Type="http://schemas.openxmlformats.org/officeDocument/2006/relationships/hyperlink" Target="https://twitter.com/ANI/status/1243922686264274944" TargetMode="External"/><Relationship Id="rId2602" Type="http://schemas.openxmlformats.org/officeDocument/2006/relationships/hyperlink" Target="https://t.me/indiacovid/1283" TargetMode="External"/><Relationship Id="rId5758" Type="http://schemas.openxmlformats.org/officeDocument/2006/relationships/hyperlink" Target="https://twitter.com/TOIHyderabad/status/1247161225940627456" TargetMode="External"/><Relationship Id="rId5965" Type="http://schemas.openxmlformats.org/officeDocument/2006/relationships/hyperlink" Target="https://twitter.com/JansamparkMP/status/1247180461907955712" TargetMode="External"/><Relationship Id="rId50" Type="http://schemas.openxmlformats.org/officeDocument/2006/relationships/hyperlink" Target="https://www.businesstoday.in/latest/trends/coronavirus-spreads-to-agra-six-cases-detected/story/397414.html" TargetMode="External"/><Relationship Id="rId1204" Type="http://schemas.openxmlformats.org/officeDocument/2006/relationships/hyperlink" Target="https://www.facebook.com/malappuramcollector/posts/3176047549107330" TargetMode="External"/><Relationship Id="rId1411" Type="http://schemas.openxmlformats.org/officeDocument/2006/relationships/hyperlink" Target="https://www.wbhealth.gov.in/uploaded_files/corona/Bulletin_West_Bengal_27.03_.2020(1)_.pdf" TargetMode="External"/><Relationship Id="rId4567" Type="http://schemas.openxmlformats.org/officeDocument/2006/relationships/hyperlink" Target="https://twitter.com/AamAadmiParty/status/1246408741357944833" TargetMode="External"/><Relationship Id="rId4774" Type="http://schemas.openxmlformats.org/officeDocument/2006/relationships/hyperlink" Target="https://twitter.com/ANI/status/1246418320057708545" TargetMode="External"/><Relationship Id="rId5618" Type="http://schemas.openxmlformats.org/officeDocument/2006/relationships/hyperlink" Target="https://twitter.com/ANI/status/1247144702526337026" TargetMode="External"/><Relationship Id="rId5825" Type="http://schemas.openxmlformats.org/officeDocument/2006/relationships/hyperlink" Target="https://arogya.maharashtra.gov.in/pdf/covidmpressnote06.pdf" TargetMode="External"/><Relationship Id="rId3169" Type="http://schemas.openxmlformats.org/officeDocument/2006/relationships/hyperlink" Target="https://twitter.com/ANI/status/1245693626472116226" TargetMode="External"/><Relationship Id="rId3376" Type="http://schemas.openxmlformats.org/officeDocument/2006/relationships/hyperlink" Target="https://twitter.com/ians_india/status/1245687791591149568" TargetMode="External"/><Relationship Id="rId3583" Type="http://schemas.openxmlformats.org/officeDocument/2006/relationships/hyperlink" Target="https://twitter.com/ANI/status/1245933428551254016" TargetMode="External"/><Relationship Id="rId4427" Type="http://schemas.openxmlformats.org/officeDocument/2006/relationships/hyperlink" Target="https://twitter.com/ANI/status/1246323461674369024" TargetMode="External"/><Relationship Id="rId4981" Type="http://schemas.openxmlformats.org/officeDocument/2006/relationships/hyperlink" Target="https://twitter.com/rajeshtope11/status/1246482154852253697" TargetMode="External"/><Relationship Id="rId297" Type="http://schemas.openxmlformats.org/officeDocument/2006/relationships/hyperlink" Target="https://twitter.com/aninewsup/status/1240188649334964224?s=21" TargetMode="External"/><Relationship Id="rId2185" Type="http://schemas.openxmlformats.org/officeDocument/2006/relationships/hyperlink" Target="https://twitter.com/PTI_News/status/1244918292965232640?s=19" TargetMode="External"/><Relationship Id="rId2392" Type="http://schemas.openxmlformats.org/officeDocument/2006/relationships/hyperlink" Target="https://twitter.com/ANI/status/1245186124970065922" TargetMode="External"/><Relationship Id="rId3029" Type="http://schemas.openxmlformats.org/officeDocument/2006/relationships/hyperlink" Target="https://twitter.com/ANI/status/1245641208849813510" TargetMode="External"/><Relationship Id="rId3236" Type="http://schemas.openxmlformats.org/officeDocument/2006/relationships/hyperlink" Target="https://twitter.com/ANI/status/1245693626472116226" TargetMode="External"/><Relationship Id="rId3790" Type="http://schemas.openxmlformats.org/officeDocument/2006/relationships/hyperlink" Target="https://twitter.com/ANI/status/1246043856447176704" TargetMode="External"/><Relationship Id="rId4634" Type="http://schemas.openxmlformats.org/officeDocument/2006/relationships/hyperlink" Target="https://twitter.com/PTI_News/status/1246409749911891968" TargetMode="External"/><Relationship Id="rId4841" Type="http://schemas.openxmlformats.org/officeDocument/2006/relationships/hyperlink" Target="https://twitter.com/TOIAhmedabad/status/1246441778263158785" TargetMode="External"/><Relationship Id="rId157" Type="http://schemas.openxmlformats.org/officeDocument/2006/relationships/hyperlink" Target="https://www.thenewsminute.com/article/two-more-covid-19-cases-kerala-returnees-dubai-and-qatar-120074" TargetMode="External"/><Relationship Id="rId364" Type="http://schemas.openxmlformats.org/officeDocument/2006/relationships/hyperlink" Target="https://www.indiatoday.in/india/story/coronavirus-india-positive-cases-covid-19-rise-fresh-cases-news-update-1657244-2020-03-19" TargetMode="External"/><Relationship Id="rId2045" Type="http://schemas.openxmlformats.org/officeDocument/2006/relationships/hyperlink" Target="https://economictimes.indiatimes.com/news/politics-and-nation/covid-outbreak-47-new-coronavirus-cases-detected-in-mumbai/videoshow/74899399.cms" TargetMode="External"/><Relationship Id="rId3443" Type="http://schemas.openxmlformats.org/officeDocument/2006/relationships/hyperlink" Target="https://twitter.com/ANI/status/1245727826017423362" TargetMode="External"/><Relationship Id="rId3650" Type="http://schemas.openxmlformats.org/officeDocument/2006/relationships/hyperlink" Target="https://twitter.com/ANINewsUP/status/1245971315019763718" TargetMode="External"/><Relationship Id="rId4701" Type="http://schemas.openxmlformats.org/officeDocument/2006/relationships/hyperlink" Target="https://twitter.com/ANINewsUP/status/1246412525890973697" TargetMode="External"/><Relationship Id="rId571" Type="http://schemas.openxmlformats.org/officeDocument/2006/relationships/hyperlink" Target="https://www.facebook.com/CollectorKNR/posts/2829557580474411" TargetMode="External"/><Relationship Id="rId2252" Type="http://schemas.openxmlformats.org/officeDocument/2006/relationships/hyperlink" Target="https://arogya.maharashtra.gov.in/pdf/epressnote31.pdf" TargetMode="External"/><Relationship Id="rId3303" Type="http://schemas.openxmlformats.org/officeDocument/2006/relationships/hyperlink" Target="https://twitter.com/ANI/status/1245693514500804609" TargetMode="External"/><Relationship Id="rId3510" Type="http://schemas.openxmlformats.org/officeDocument/2006/relationships/hyperlink" Target="https://twitter.com/ANI/status/1245741477960929287?s=19" TargetMode="External"/><Relationship Id="rId224" Type="http://schemas.openxmlformats.org/officeDocument/2006/relationships/hyperlink" Target="https://www.indiatoday.in/india/story/coronavirus-total-cases-maharashtra-state-expands-healthcare-facilities-1655794-2020-03-15" TargetMode="External"/><Relationship Id="rId431" Type="http://schemas.openxmlformats.org/officeDocument/2006/relationships/hyperlink" Target="https://twitter.com/zeerajasthan_/status/1240971622212722692" TargetMode="External"/><Relationship Id="rId1061" Type="http://schemas.openxmlformats.org/officeDocument/2006/relationships/hyperlink" Target="https://www.facebook.com/watch/?v=265340351150463" TargetMode="External"/><Relationship Id="rId2112" Type="http://schemas.openxmlformats.org/officeDocument/2006/relationships/hyperlink" Target="https://twitter.com/PTI_News/status/1244865476355690496" TargetMode="External"/><Relationship Id="rId5268" Type="http://schemas.openxmlformats.org/officeDocument/2006/relationships/hyperlink" Target="https://twitter.com/ANI/status/1246797969447219201" TargetMode="External"/><Relationship Id="rId5475" Type="http://schemas.openxmlformats.org/officeDocument/2006/relationships/hyperlink" Target="https://www.mohfw.gov.in/" TargetMode="External"/><Relationship Id="rId5682" Type="http://schemas.openxmlformats.org/officeDocument/2006/relationships/hyperlink" Target="https://twitter.com/ArogyaAndhra/status/1247148780903747585" TargetMode="External"/><Relationship Id="rId1878" Type="http://schemas.openxmlformats.org/officeDocument/2006/relationships/hyperlink" Target="https://twitter.com/kbssidhu1961/status/1244598296015859712" TargetMode="External"/><Relationship Id="rId2929" Type="http://schemas.openxmlformats.org/officeDocument/2006/relationships/hyperlink" Target="https://twitter.com/Eatala_Rajender/status/1245425932929617921" TargetMode="External"/><Relationship Id="rId4077" Type="http://schemas.openxmlformats.org/officeDocument/2006/relationships/hyperlink" Target="https://twitter.com/Eatala_Rajender/status/1246084405602316292" TargetMode="External"/><Relationship Id="rId4284" Type="http://schemas.openxmlformats.org/officeDocument/2006/relationships/hyperlink" Target="https://twitter.com/ANI/status/1246206104129933315?s=09" TargetMode="External"/><Relationship Id="rId4491" Type="http://schemas.openxmlformats.org/officeDocument/2006/relationships/hyperlink" Target="https://twitter.com/ANI/status/1246408356790562816" TargetMode="External"/><Relationship Id="rId5128" Type="http://schemas.openxmlformats.org/officeDocument/2006/relationships/hyperlink" Target="https://twitter.com/ANI/status/1246738428370223104" TargetMode="External"/><Relationship Id="rId5335" Type="http://schemas.openxmlformats.org/officeDocument/2006/relationships/hyperlink" Target="https://twitter.com/ANI/status/1246789359791112195" TargetMode="External"/><Relationship Id="rId5542" Type="http://schemas.openxmlformats.org/officeDocument/2006/relationships/hyperlink" Target="https://twitter.com/ANI/status/1247034346101334016" TargetMode="External"/><Relationship Id="rId1738" Type="http://schemas.openxmlformats.org/officeDocument/2006/relationships/hyperlink" Target="https://gujcovid19.gujarat.gov.in/" TargetMode="External"/><Relationship Id="rId3093" Type="http://schemas.openxmlformats.org/officeDocument/2006/relationships/hyperlink" Target="https://twitter.com/ANI/status/1245683220550537216" TargetMode="External"/><Relationship Id="rId4144" Type="http://schemas.openxmlformats.org/officeDocument/2006/relationships/hyperlink" Target="https://experience.arcgis.com/experience/8167a61f882a4af4b9098e947dfd589f/" TargetMode="External"/><Relationship Id="rId4351" Type="http://schemas.openxmlformats.org/officeDocument/2006/relationships/hyperlink" Target="https://twitter.com/ArogyaAndhra/status/1246315515418533888" TargetMode="External"/><Relationship Id="rId5402" Type="http://schemas.openxmlformats.org/officeDocument/2006/relationships/hyperlink" Target="https://twitter.com/JansamparkMP/status/1246841187073273857" TargetMode="External"/><Relationship Id="rId1945" Type="http://schemas.openxmlformats.org/officeDocument/2006/relationships/hyperlink" Target="https://twitter.com/PIBTvpm/status/1244605758110457860" TargetMode="External"/><Relationship Id="rId3160" Type="http://schemas.openxmlformats.org/officeDocument/2006/relationships/hyperlink" Target="http://dhs.kerala.gov.in/wp-content/uploads/2020/04/Daily-Bulletin-HFWD-English-April-2nd.pdf" TargetMode="External"/><Relationship Id="rId4004" Type="http://schemas.openxmlformats.org/officeDocument/2006/relationships/hyperlink" Target="http://dhs.kerala.gov.in/wp-content/uploads/2020/04/Daily-Bulletin-HFWD-English-April-3rd.pdf" TargetMode="External"/><Relationship Id="rId4211" Type="http://schemas.openxmlformats.org/officeDocument/2006/relationships/hyperlink" Target="https://twitter.com/PTI_News/status/1246097072761081856" TargetMode="External"/><Relationship Id="rId1805" Type="http://schemas.openxmlformats.org/officeDocument/2006/relationships/hyperlink" Target="https://twitter.com/PTI_News/status/1244470793909620742?s=19" TargetMode="External"/><Relationship Id="rId3020" Type="http://schemas.openxmlformats.org/officeDocument/2006/relationships/hyperlink" Target="https://twitter.com/sriramulubjp/status/1245736945654755334" TargetMode="External"/><Relationship Id="rId6176" Type="http://schemas.openxmlformats.org/officeDocument/2006/relationships/vmlDrawing" Target="../drawings/vmlDrawing1.vml"/><Relationship Id="rId3977" Type="http://schemas.openxmlformats.org/officeDocument/2006/relationships/hyperlink" Target="https://twitter.com/ANI/status/1246054906298941440" TargetMode="External"/><Relationship Id="rId6036" Type="http://schemas.openxmlformats.org/officeDocument/2006/relationships/hyperlink" Target="https://twitter.com/ANI/status/1247210228426342405" TargetMode="External"/><Relationship Id="rId898" Type="http://schemas.openxmlformats.org/officeDocument/2006/relationships/hyperlink" Target="http://www.nhmharyana.gov.in/WriteReadData/userfiles/file/CoronaVirus/Bulletin%20of%20Haryana%20as%20on%2023%20March.pdf" TargetMode="External"/><Relationship Id="rId2579" Type="http://schemas.openxmlformats.org/officeDocument/2006/relationships/hyperlink" Target="https://twitter.com/PIBJaipur/status/1245288412954779649" TargetMode="External"/><Relationship Id="rId2786" Type="http://schemas.openxmlformats.org/officeDocument/2006/relationships/hyperlink" Target="https://twitter.com/CMODelhi/status/1245353004317933568" TargetMode="External"/><Relationship Id="rId2993" Type="http://schemas.openxmlformats.org/officeDocument/2006/relationships/hyperlink" Target="https://twitter.com/ArogyaAndhra/status/1245580598938198016" TargetMode="External"/><Relationship Id="rId3837" Type="http://schemas.openxmlformats.org/officeDocument/2006/relationships/hyperlink" Target="https://twitter.com/ANI/status/1246054906298941440" TargetMode="External"/><Relationship Id="rId5192" Type="http://schemas.openxmlformats.org/officeDocument/2006/relationships/hyperlink" Target="https://twitter.com/ANI/status/1246784571036667904" TargetMode="External"/><Relationship Id="rId758" Type="http://schemas.openxmlformats.org/officeDocument/2006/relationships/hyperlink" Target="https://www.livemint.com/news/india/coronavirus-update-14-new-cases-reported-from-mumbai-1-from-pune-11584935139945.html" TargetMode="External"/><Relationship Id="rId965" Type="http://schemas.openxmlformats.org/officeDocument/2006/relationships/hyperlink" Target="https://www.livemint.com/news/india/kerala-reports-14-new-corona-cases-state-tally-at-105-11585058837568.html" TargetMode="External"/><Relationship Id="rId1388" Type="http://schemas.openxmlformats.org/officeDocument/2006/relationships/hyperlink" Target="https://twitter.com/ANI/status/1243523448896290817?s=20" TargetMode="External"/><Relationship Id="rId1595" Type="http://schemas.openxmlformats.org/officeDocument/2006/relationships/hyperlink" Target="https://twitter.com/IPRD_Bihar/status/1243961823411318784" TargetMode="External"/><Relationship Id="rId2439" Type="http://schemas.openxmlformats.org/officeDocument/2006/relationships/hyperlink" Target="https://twitter.com/PTI_News/status/1245196392294780928" TargetMode="External"/><Relationship Id="rId2646" Type="http://schemas.openxmlformats.org/officeDocument/2006/relationships/hyperlink" Target="https://twitter.com/NHM_TN/status/1245332364563185664" TargetMode="External"/><Relationship Id="rId2853" Type="http://schemas.openxmlformats.org/officeDocument/2006/relationships/hyperlink" Target="https://twitter.com/himantabiswa/status/1245372704636538881" TargetMode="External"/><Relationship Id="rId3904" Type="http://schemas.openxmlformats.org/officeDocument/2006/relationships/hyperlink" Target="https://twitter.com/ANI/status/1246043856447176704" TargetMode="External"/><Relationship Id="rId5052" Type="http://schemas.openxmlformats.org/officeDocument/2006/relationships/hyperlink" Target="https://gujcovid19.gujarat.gov.in/" TargetMode="External"/><Relationship Id="rId6103" Type="http://schemas.openxmlformats.org/officeDocument/2006/relationships/hyperlink" Target="https://twitter.com/ANI/status/1247402121235849217" TargetMode="External"/><Relationship Id="rId94" Type="http://schemas.openxmlformats.org/officeDocument/2006/relationships/hyperlink" Target="https://www.thehindu.com/news/national/coronavirus-live-updates-march-9-2020/article31020875.ece" TargetMode="External"/><Relationship Id="rId618" Type="http://schemas.openxmlformats.org/officeDocument/2006/relationships/hyperlink" Target="https://twitter.com/PTI_News/status/1241595506037415936" TargetMode="External"/><Relationship Id="rId825" Type="http://schemas.openxmlformats.org/officeDocument/2006/relationships/hyperlink" Target="https://twitter.com/ANI/status/1242069720276168705" TargetMode="External"/><Relationship Id="rId1248" Type="http://schemas.openxmlformats.org/officeDocument/2006/relationships/hyperlink" Target="https://twitter.com/NHM_TN/status/1243427398458081280" TargetMode="External"/><Relationship Id="rId1455" Type="http://schemas.openxmlformats.org/officeDocument/2006/relationships/hyperlink" Target="https://www.gujaratsamachar.com/news/gujarat/corona-in-gujarat-vadodara-1-more-case-registered-positive" TargetMode="External"/><Relationship Id="rId1662" Type="http://schemas.openxmlformats.org/officeDocument/2006/relationships/hyperlink" Target="https://www.facebook.com/CollectorKNR/posts/2847858138644355" TargetMode="External"/><Relationship Id="rId2506" Type="http://schemas.openxmlformats.org/officeDocument/2006/relationships/hyperlink" Target="https://twitter.com/ANI/status/1245252480969199617" TargetMode="External"/><Relationship Id="rId5869" Type="http://schemas.openxmlformats.org/officeDocument/2006/relationships/hyperlink" Target="https://arogya.maharashtra.gov.in/pdf/covidmpressnote06.pdf" TargetMode="External"/><Relationship Id="rId1108" Type="http://schemas.openxmlformats.org/officeDocument/2006/relationships/hyperlink" Target="https://twitter.com/Vijayabaskarofl/status/1242867032091058176" TargetMode="External"/><Relationship Id="rId1315" Type="http://schemas.openxmlformats.org/officeDocument/2006/relationships/hyperlink" Target="https://www.facebook.com/CollectorKNR/posts/2843440735752762" TargetMode="External"/><Relationship Id="rId2713" Type="http://schemas.openxmlformats.org/officeDocument/2006/relationships/hyperlink" Target="https://twitter.com/NHM_TN/status/1245332364563185664" TargetMode="External"/><Relationship Id="rId2920" Type="http://schemas.openxmlformats.org/officeDocument/2006/relationships/hyperlink" Target="https://twitter.com/Eatala_Rajender/status/1245425932929617921" TargetMode="External"/><Relationship Id="rId4678" Type="http://schemas.openxmlformats.org/officeDocument/2006/relationships/hyperlink" Target="https://twitter.com/ANINewsUP/status/1246412525890973697" TargetMode="External"/><Relationship Id="rId1522" Type="http://schemas.openxmlformats.org/officeDocument/2006/relationships/hyperlink" Target="https://twitter.com/diprjk/status/1243900478175342592" TargetMode="External"/><Relationship Id="rId4885" Type="http://schemas.openxmlformats.org/officeDocument/2006/relationships/hyperlink" Target="https://twitter.com/IPRTelangana/status/1246477230068228098/photo/1" TargetMode="External"/><Relationship Id="rId5729" Type="http://schemas.openxmlformats.org/officeDocument/2006/relationships/hyperlink" Target="http://www.nhmharyana.gov.in/WriteReadData/userfiles/file/CoronaVirus/Media%20Bulletin%2006042020Evening.pdf" TargetMode="External"/><Relationship Id="rId5936" Type="http://schemas.openxmlformats.org/officeDocument/2006/relationships/hyperlink" Target="https://twitter.com/PTI_News/status/1247164710417383431" TargetMode="External"/><Relationship Id="rId21" Type="http://schemas.openxmlformats.org/officeDocument/2006/relationships/hyperlink" Target="https://www.indiatoday.in/india/story/coronavirus-in-india-tracking-country-s-first-50-covid-19-cases-what-numbers-tell-1654468-2020-03-12" TargetMode="External"/><Relationship Id="rId2089" Type="http://schemas.openxmlformats.org/officeDocument/2006/relationships/hyperlink" Target="https://twitter.com/ANINewsUP/status/1244853831072010241" TargetMode="External"/><Relationship Id="rId3487" Type="http://schemas.openxmlformats.org/officeDocument/2006/relationships/hyperlink" Target="https://twitter.com/ANI/status/1245727826017423362" TargetMode="External"/><Relationship Id="rId3694" Type="http://schemas.openxmlformats.org/officeDocument/2006/relationships/hyperlink" Target="https://twitter.com/ANI/status/1246038578699751424" TargetMode="External"/><Relationship Id="rId4538" Type="http://schemas.openxmlformats.org/officeDocument/2006/relationships/hyperlink" Target="https://twitter.com/PTI_News/status/1246409749911891968" TargetMode="External"/><Relationship Id="rId4745" Type="http://schemas.openxmlformats.org/officeDocument/2006/relationships/hyperlink" Target="https://twitter.com/ANI/status/1246418320057708545" TargetMode="External"/><Relationship Id="rId4952" Type="http://schemas.openxmlformats.org/officeDocument/2006/relationships/hyperlink" Target="https://twitter.com/rajeshtope11/status/1246482154852253697" TargetMode="External"/><Relationship Id="rId2296" Type="http://schemas.openxmlformats.org/officeDocument/2006/relationships/hyperlink" Target="https://twitter.com/Vijayabaskarofl/status/1244998252803452928" TargetMode="External"/><Relationship Id="rId3347" Type="http://schemas.openxmlformats.org/officeDocument/2006/relationships/hyperlink" Target="https://twitter.com/ANI/status/1245693514500804609" TargetMode="External"/><Relationship Id="rId3554" Type="http://schemas.openxmlformats.org/officeDocument/2006/relationships/hyperlink" Target="https://twitter.com/ANI/status/1245755522671726593" TargetMode="External"/><Relationship Id="rId3761" Type="http://schemas.openxmlformats.org/officeDocument/2006/relationships/hyperlink" Target="https://twitter.com/ANI/status/1246038578699751424" TargetMode="External"/><Relationship Id="rId4605" Type="http://schemas.openxmlformats.org/officeDocument/2006/relationships/hyperlink" Target="https://twitter.com/AamAadmiParty/status/1246408741357944833" TargetMode="External"/><Relationship Id="rId4812" Type="http://schemas.openxmlformats.org/officeDocument/2006/relationships/hyperlink" Target="https://twitter.com/ArogyaAndhra/status/1246417016702906369" TargetMode="External"/><Relationship Id="rId268" Type="http://schemas.openxmlformats.org/officeDocument/2006/relationships/hyperlink" Target="https://twitter.com/ANI/status/1239891569785765893?s=20" TargetMode="External"/><Relationship Id="rId475" Type="http://schemas.openxmlformats.org/officeDocument/2006/relationships/hyperlink" Target="https://twitter.com/PTI_News/status/1241050375878086657" TargetMode="External"/><Relationship Id="rId682" Type="http://schemas.openxmlformats.org/officeDocument/2006/relationships/hyperlink" Target="https://twitter.com/THHyderabad/status/1241709656285671424?s=20" TargetMode="External"/><Relationship Id="rId2156" Type="http://schemas.openxmlformats.org/officeDocument/2006/relationships/hyperlink" Target="https://twitter.com/ANI/status/1244900306128760832" TargetMode="External"/><Relationship Id="rId2363" Type="http://schemas.openxmlformats.org/officeDocument/2006/relationships/hyperlink" Target="https://twitter.com/ANI/status/1245023379943391232" TargetMode="External"/><Relationship Id="rId2570" Type="http://schemas.openxmlformats.org/officeDocument/2006/relationships/hyperlink" Target="https://twitter.com/TabeenahAnjum/status/1245389528925237248" TargetMode="External"/><Relationship Id="rId3207" Type="http://schemas.openxmlformats.org/officeDocument/2006/relationships/hyperlink" Target="https://twitter.com/ANI/status/1245693626472116226" TargetMode="External"/><Relationship Id="rId3414" Type="http://schemas.openxmlformats.org/officeDocument/2006/relationships/hyperlink" Target="https://twitter.com/ANI/status/1245702900334108672" TargetMode="External"/><Relationship Id="rId3621" Type="http://schemas.openxmlformats.org/officeDocument/2006/relationships/hyperlink" Target="https://gujcovid19.gujarat.gov.in/" TargetMode="External"/><Relationship Id="rId128" Type="http://schemas.openxmlformats.org/officeDocument/2006/relationships/hyperlink" Target="https://www.theweek.in/news/india/2020/03/10/coronavirus-five-positive-cases-reported-in-pune.html" TargetMode="External"/><Relationship Id="rId335" Type="http://schemas.openxmlformats.org/officeDocument/2006/relationships/hyperlink" Target="https://timesofindia.indiatimes.com/city/vijayawada/andhra-pradesh-reports-second-positive-case-of-covid-19/articleshow/74703260.cms" TargetMode="External"/><Relationship Id="rId542" Type="http://schemas.openxmlformats.org/officeDocument/2006/relationships/hyperlink" Target="https://indianexpress.com/article/india/gujarat-corona-cases-rise-to-35-case-against-four-patients-of-a-family-6330089/" TargetMode="External"/><Relationship Id="rId1172" Type="http://schemas.openxmlformats.org/officeDocument/2006/relationships/hyperlink" Target="https://www.amarujala.com/jammu/jammu-kashmir-coronavirus-news-siblings-found-coronavirus-positive-in-srinagar" TargetMode="External"/><Relationship Id="rId2016" Type="http://schemas.openxmlformats.org/officeDocument/2006/relationships/hyperlink" Target="https://twitter.com/DHFWKA/status/1245005351436652552" TargetMode="External"/><Relationship Id="rId2223" Type="http://schemas.openxmlformats.org/officeDocument/2006/relationships/hyperlink" Target="https://arogya.maharashtra.gov.in/pdf/epressnote31.pdf" TargetMode="External"/><Relationship Id="rId2430" Type="http://schemas.openxmlformats.org/officeDocument/2006/relationships/hyperlink" Target="https://twitter.com/ANI/status/1245242763903471617" TargetMode="External"/><Relationship Id="rId5379" Type="http://schemas.openxmlformats.org/officeDocument/2006/relationships/hyperlink" Target="https://twitter.com/JansamparkMP/status/1246802576244224001" TargetMode="External"/><Relationship Id="rId5586" Type="http://schemas.openxmlformats.org/officeDocument/2006/relationships/hyperlink" Target="https://twitter.com/PIBJaipur/status/1247122543074365442" TargetMode="External"/><Relationship Id="rId5793" Type="http://schemas.openxmlformats.org/officeDocument/2006/relationships/hyperlink" Target="https://arogya.maharashtra.gov.in/pdf/covidmpressnote06.pdf" TargetMode="External"/><Relationship Id="rId402" Type="http://schemas.openxmlformats.org/officeDocument/2006/relationships/hyperlink" Target="https://www.jagran.com/uttar-pradesh/lucknow-city-coronavirus-in-up-four-new-positive-case-in-kgmu-total-23-in-uttar-pradesh-up-news-20126552.html" TargetMode="External"/><Relationship Id="rId1032" Type="http://schemas.openxmlformats.org/officeDocument/2006/relationships/hyperlink" Target="https://twitter.com/Vijayabaskarofl/status/1242743473708486657" TargetMode="External"/><Relationship Id="rId4188" Type="http://schemas.openxmlformats.org/officeDocument/2006/relationships/hyperlink" Target="https://experience.arcgis.com/experience/8167a61f882a4af4b9098e947dfd589f/" TargetMode="External"/><Relationship Id="rId4395" Type="http://schemas.openxmlformats.org/officeDocument/2006/relationships/hyperlink" Target="https://twitter.com/ANI/status/1246323461674369024" TargetMode="External"/><Relationship Id="rId5239" Type="http://schemas.openxmlformats.org/officeDocument/2006/relationships/hyperlink" Target="https://twitter.com/ANI/status/1246793618855096320" TargetMode="External"/><Relationship Id="rId5446" Type="http://schemas.openxmlformats.org/officeDocument/2006/relationships/hyperlink" Target="https://gujcovid19.gujarat.gov.in/uploads/pressbrief0504052020073046686.pdf" TargetMode="External"/><Relationship Id="rId1989" Type="http://schemas.openxmlformats.org/officeDocument/2006/relationships/hyperlink" Target="https://twitter.com/ANI/status/1244640751679467530" TargetMode="External"/><Relationship Id="rId4048" Type="http://schemas.openxmlformats.org/officeDocument/2006/relationships/hyperlink" Target="https://twitter.com/Eatala_Rajender/status/1246084405602316292" TargetMode="External"/><Relationship Id="rId4255" Type="http://schemas.openxmlformats.org/officeDocument/2006/relationships/hyperlink" Target="https://twitter.com/ANI/status/1246101940582461440" TargetMode="External"/><Relationship Id="rId5306" Type="http://schemas.openxmlformats.org/officeDocument/2006/relationships/hyperlink" Target="https://twitter.com/ANI/status/1246797969447219201" TargetMode="External"/><Relationship Id="rId5653" Type="http://schemas.openxmlformats.org/officeDocument/2006/relationships/hyperlink" Target="https://twitter.com/ANI/status/1247144702526337026" TargetMode="External"/><Relationship Id="rId5860" Type="http://schemas.openxmlformats.org/officeDocument/2006/relationships/hyperlink" Target="https://twitter.com/PTI_News/status/1247164710417383431" TargetMode="External"/><Relationship Id="rId1849" Type="http://schemas.openxmlformats.org/officeDocument/2006/relationships/hyperlink" Target="https://twitter.com/Vijayabaskarofl/status/1244548656864169990" TargetMode="External"/><Relationship Id="rId3064" Type="http://schemas.openxmlformats.org/officeDocument/2006/relationships/hyperlink" Target="https://twitter.com/ANI/status/1245683220550537216" TargetMode="External"/><Relationship Id="rId4462" Type="http://schemas.openxmlformats.org/officeDocument/2006/relationships/hyperlink" Target="https://dronamaps.com/corona.html" TargetMode="External"/><Relationship Id="rId5513" Type="http://schemas.openxmlformats.org/officeDocument/2006/relationships/hyperlink" Target="https://twitter.com/ANI/status/1247034856329990145" TargetMode="External"/><Relationship Id="rId5720" Type="http://schemas.openxmlformats.org/officeDocument/2006/relationships/hyperlink" Target="https://twitter.com/PTI_News/status/1247150029455802369" TargetMode="External"/><Relationship Id="rId192" Type="http://schemas.openxmlformats.org/officeDocument/2006/relationships/hyperlink" Target="https://www.thehindu.com/news/national/coronavirus-live-updates-march-14-2020/article31066969.ece" TargetMode="External"/><Relationship Id="rId1709" Type="http://schemas.openxmlformats.org/officeDocument/2006/relationships/hyperlink" Target="https://twitter.com/Vijayabaskarofl/status/1244239453981257728" TargetMode="External"/><Relationship Id="rId1916" Type="http://schemas.openxmlformats.org/officeDocument/2006/relationships/hyperlink" Target="https://www.facebook.com/permalink.php?story_fbid=158928622243641&amp;id=100507158085788" TargetMode="External"/><Relationship Id="rId3271" Type="http://schemas.openxmlformats.org/officeDocument/2006/relationships/hyperlink" Target="https://twitter.com/ANI/status/1245693514500804609" TargetMode="External"/><Relationship Id="rId4115" Type="http://schemas.openxmlformats.org/officeDocument/2006/relationships/hyperlink" Target="https://twitter.com/kbssidhu1961/status/1246061946882781189" TargetMode="External"/><Relationship Id="rId4322" Type="http://schemas.openxmlformats.org/officeDocument/2006/relationships/hyperlink" Target="https://twitter.com/ANI/status/1246137047678701568" TargetMode="External"/><Relationship Id="rId2080" Type="http://schemas.openxmlformats.org/officeDocument/2006/relationships/hyperlink" Target="https://twitter.com/ANI/status/1244836107876884480" TargetMode="External"/><Relationship Id="rId3131" Type="http://schemas.openxmlformats.org/officeDocument/2006/relationships/hyperlink" Target="https://twitter.com/ANI/status/1245692712986214400" TargetMode="External"/><Relationship Id="rId2897" Type="http://schemas.openxmlformats.org/officeDocument/2006/relationships/hyperlink" Target="https://twitter.com/HFWOdisha/status/1245409739195834369?s=19" TargetMode="External"/><Relationship Id="rId3948" Type="http://schemas.openxmlformats.org/officeDocument/2006/relationships/hyperlink" Target="https://twitter.com/ANI/status/1246043856447176704" TargetMode="External"/><Relationship Id="rId5096" Type="http://schemas.openxmlformats.org/officeDocument/2006/relationships/hyperlink" Target="https://twitter.com/ANI/status/1246738428370223104" TargetMode="External"/><Relationship Id="rId6147" Type="http://schemas.openxmlformats.org/officeDocument/2006/relationships/hyperlink" Target="http://mohfw.gov.in/" TargetMode="External"/><Relationship Id="rId869" Type="http://schemas.openxmlformats.org/officeDocument/2006/relationships/hyperlink" Target="https://twitter.com/rajeshtope11/status/1242138355338563589" TargetMode="External"/><Relationship Id="rId1499" Type="http://schemas.openxmlformats.org/officeDocument/2006/relationships/hyperlink" Target="https://twitter.com/ANI/status/1243881127485423617" TargetMode="External"/><Relationship Id="rId5163" Type="http://schemas.openxmlformats.org/officeDocument/2006/relationships/hyperlink" Target="https://t.me/c/1428198946/1332" TargetMode="External"/><Relationship Id="rId5370" Type="http://schemas.openxmlformats.org/officeDocument/2006/relationships/hyperlink" Target="https://twitter.com/ArogyaAndhra/status/1246796581744963586" TargetMode="External"/><Relationship Id="rId6007" Type="http://schemas.openxmlformats.org/officeDocument/2006/relationships/hyperlink" Target="https://twitter.com/JansamparkMP/status/1247180461907955712" TargetMode="External"/><Relationship Id="rId729" Type="http://schemas.openxmlformats.org/officeDocument/2006/relationships/hyperlink" Target="https://twitter.com/ani/status/1241767703146201090?s=12" TargetMode="External"/><Relationship Id="rId1359" Type="http://schemas.openxmlformats.org/officeDocument/2006/relationships/hyperlink" Target="https://www.facebook.com/permalink.php?story_fbid=158051175664719&amp;id=100507158085788" TargetMode="External"/><Relationship Id="rId2757" Type="http://schemas.openxmlformats.org/officeDocument/2006/relationships/hyperlink" Target="https://twitter.com/PTI_News/status/1245330284574150656" TargetMode="External"/><Relationship Id="rId2964" Type="http://schemas.openxmlformats.org/officeDocument/2006/relationships/hyperlink" Target="https://twitter.com/ANI/status/1245581420484907008" TargetMode="External"/><Relationship Id="rId3808" Type="http://schemas.openxmlformats.org/officeDocument/2006/relationships/hyperlink" Target="https://twitter.com/ANI/status/1246043856447176704" TargetMode="External"/><Relationship Id="rId5023" Type="http://schemas.openxmlformats.org/officeDocument/2006/relationships/hyperlink" Target="https://twitter.com/ArogyaAndhra/status/1246674213324255232" TargetMode="External"/><Relationship Id="rId5230" Type="http://schemas.openxmlformats.org/officeDocument/2006/relationships/hyperlink" Target="https://twitter.com/ANI/status/1246793618855096320" TargetMode="External"/><Relationship Id="rId936" Type="http://schemas.openxmlformats.org/officeDocument/2006/relationships/hyperlink" Target="https://twitter.com/TelanganaHealth/status/1242353133994438658?s=19" TargetMode="External"/><Relationship Id="rId1219" Type="http://schemas.openxmlformats.org/officeDocument/2006/relationships/hyperlink" Target="https://twitter.com/HFWOdisha/status/1243203975442075650" TargetMode="External"/><Relationship Id="rId1566" Type="http://schemas.openxmlformats.org/officeDocument/2006/relationships/hyperlink" Target="https://timesofindia.indiatimes.com/city/vijayawada/tirupati-first-coronavirus-positive-case-reported-in-kurnool-district-aps-tally-rises-to-14/articleshow/74864401.cms" TargetMode="External"/><Relationship Id="rId1773" Type="http://schemas.openxmlformats.org/officeDocument/2006/relationships/hyperlink" Target="https://twitter.com/TabeenahAnjum/status/1244304258222026753" TargetMode="External"/><Relationship Id="rId1980" Type="http://schemas.openxmlformats.org/officeDocument/2006/relationships/hyperlink" Target="https://twitter.com/ANI/status/1244640751679467530" TargetMode="External"/><Relationship Id="rId2617" Type="http://schemas.openxmlformats.org/officeDocument/2006/relationships/hyperlink" Target="https://twitter.com/NHM_TN/status/1245332364563185664" TargetMode="External"/><Relationship Id="rId2824" Type="http://schemas.openxmlformats.org/officeDocument/2006/relationships/hyperlink" Target="https://karunadu.karnataka.gov.in/hfw/kannada/nCovDocs/01-04-2020(English).pdf" TargetMode="External"/><Relationship Id="rId65" Type="http://schemas.openxmlformats.org/officeDocument/2006/relationships/hyperlink" Target="https://indianexpress.com/article/india/coronavirus-outbreak-live-updates-pm-modi-6303338/" TargetMode="External"/><Relationship Id="rId1426" Type="http://schemas.openxmlformats.org/officeDocument/2006/relationships/hyperlink" Target="https://www.businessinsider.in/india/news/coronavirus-cases-in-mp-madhya-pradesh-news-and-updates/articleshow/74821979.cms" TargetMode="External"/><Relationship Id="rId1633" Type="http://schemas.openxmlformats.org/officeDocument/2006/relationships/hyperlink" Target="https://gujcovid19.gujarat.gov.in/uploads/pressbrief2903292020020428665.pdf" TargetMode="External"/><Relationship Id="rId1840" Type="http://schemas.openxmlformats.org/officeDocument/2006/relationships/hyperlink" Target="https://twitter.com/THChennai/status/1244518226467467265" TargetMode="External"/><Relationship Id="rId4789" Type="http://schemas.openxmlformats.org/officeDocument/2006/relationships/hyperlink" Target="https://twitter.com/ANI/status/1246418320057708545" TargetMode="External"/><Relationship Id="rId4996" Type="http://schemas.openxmlformats.org/officeDocument/2006/relationships/hyperlink" Target="https://twitter.com/rajeshtope11/status/1246482154852253697" TargetMode="External"/><Relationship Id="rId1700" Type="http://schemas.openxmlformats.org/officeDocument/2006/relationships/hyperlink" Target="https://twitter.com/ANI/status/1244242532134838273" TargetMode="External"/><Relationship Id="rId3598" Type="http://schemas.openxmlformats.org/officeDocument/2006/relationships/hyperlink" Target="https://twitter.com/ArogyaAndhra/status/1245941890563723264" TargetMode="External"/><Relationship Id="rId4649" Type="http://schemas.openxmlformats.org/officeDocument/2006/relationships/hyperlink" Target="https://twitter.com/kansalrohit69/status/1246411816239943680" TargetMode="External"/><Relationship Id="rId4856" Type="http://schemas.openxmlformats.org/officeDocument/2006/relationships/hyperlink" Target="https://twitter.com/JansamparkMP/status/1246469032619823107/photo/2" TargetMode="External"/><Relationship Id="rId5907" Type="http://schemas.openxmlformats.org/officeDocument/2006/relationships/hyperlink" Target="https://arogya.maharashtra.gov.in/pdf/covidmpressnote06.pdf" TargetMode="External"/><Relationship Id="rId3458" Type="http://schemas.openxmlformats.org/officeDocument/2006/relationships/hyperlink" Target="https://twitter.com/ANI/status/1245727826017423362" TargetMode="External"/><Relationship Id="rId3665" Type="http://schemas.openxmlformats.org/officeDocument/2006/relationships/hyperlink" Target="https://twitter.com/ANINewsUP/status/1245971315019763718" TargetMode="External"/><Relationship Id="rId3872" Type="http://schemas.openxmlformats.org/officeDocument/2006/relationships/hyperlink" Target="https://twitter.com/ANI/status/1246043856447176704" TargetMode="External"/><Relationship Id="rId4509" Type="http://schemas.openxmlformats.org/officeDocument/2006/relationships/hyperlink" Target="https://twitter.com/PIBJaipur/status/1246402439751712768" TargetMode="External"/><Relationship Id="rId4716" Type="http://schemas.openxmlformats.org/officeDocument/2006/relationships/hyperlink" Target="https://twitter.com/ANINewsUP/status/1246412525890973697" TargetMode="External"/><Relationship Id="rId6071" Type="http://schemas.openxmlformats.org/officeDocument/2006/relationships/hyperlink" Target="https://gujcovid19.gujarat.gov.in/" TargetMode="External"/><Relationship Id="rId379" Type="http://schemas.openxmlformats.org/officeDocument/2006/relationships/hyperlink" Target="https://twitter.com/PTI_News/status/1240868655430119424" TargetMode="External"/><Relationship Id="rId586" Type="http://schemas.openxmlformats.org/officeDocument/2006/relationships/hyperlink" Target="https://www.facebook.com/District-Information-OfficeKasaragod-1005A07158085788" TargetMode="External"/><Relationship Id="rId793" Type="http://schemas.openxmlformats.org/officeDocument/2006/relationships/hyperlink" Target="https://twitter.com/IPRTelangana/status/1242100613174808576/photo/1" TargetMode="External"/><Relationship Id="rId2267" Type="http://schemas.openxmlformats.org/officeDocument/2006/relationships/hyperlink" Target="https://arogya.maharashtra.gov.in/pdf/epressnote31.pdf" TargetMode="External"/><Relationship Id="rId2474" Type="http://schemas.openxmlformats.org/officeDocument/2006/relationships/hyperlink" Target="https://twitter.com/ANI/status/1245252480969199617" TargetMode="External"/><Relationship Id="rId2681" Type="http://schemas.openxmlformats.org/officeDocument/2006/relationships/hyperlink" Target="https://twitter.com/NHM_TN/status/1245332364563185664" TargetMode="External"/><Relationship Id="rId3318" Type="http://schemas.openxmlformats.org/officeDocument/2006/relationships/hyperlink" Target="https://twitter.com/ANI/status/1245694253197488128" TargetMode="External"/><Relationship Id="rId3525" Type="http://schemas.openxmlformats.org/officeDocument/2006/relationships/hyperlink" Target="https://twitter.com/ANI/status/1245741477960929287?s=19" TargetMode="External"/><Relationship Id="rId4923" Type="http://schemas.openxmlformats.org/officeDocument/2006/relationships/hyperlink" Target="https://twitter.com/rajeshtope11/status/1246482154852253697" TargetMode="External"/><Relationship Id="rId239" Type="http://schemas.openxmlformats.org/officeDocument/2006/relationships/hyperlink" Target="https://www.mathrubhumi.com/news/kerala/two-corona-positive-cases-in-malappuram-route-map-published-1.4619884" TargetMode="External"/><Relationship Id="rId446" Type="http://schemas.openxmlformats.org/officeDocument/2006/relationships/hyperlink" Target="https://twitter.com/ANI/status/1240996937672749059" TargetMode="External"/><Relationship Id="rId653" Type="http://schemas.openxmlformats.org/officeDocument/2006/relationships/hyperlink" Target="https://twitter.com/ANI/status/1241641572162101249" TargetMode="External"/><Relationship Id="rId1076" Type="http://schemas.openxmlformats.org/officeDocument/2006/relationships/hyperlink" Target="https://twitter.com/DHFWKA/status/1242804663147266048" TargetMode="External"/><Relationship Id="rId1283" Type="http://schemas.openxmlformats.org/officeDocument/2006/relationships/hyperlink" Target="https://twitter.com/diprjk/status/1243512716398071809" TargetMode="External"/><Relationship Id="rId1490" Type="http://schemas.openxmlformats.org/officeDocument/2006/relationships/hyperlink" Target="https://twitter.com/PTI_News/status/1243865335582707712?s=20" TargetMode="External"/><Relationship Id="rId2127" Type="http://schemas.openxmlformats.org/officeDocument/2006/relationships/hyperlink" Target="https://twitter.com/Vijayabaskarofl/status/1244863131689422849" TargetMode="External"/><Relationship Id="rId2334" Type="http://schemas.openxmlformats.org/officeDocument/2006/relationships/hyperlink" Target="https://twitter.com/ANI/status/1245006827042955264" TargetMode="External"/><Relationship Id="rId3732" Type="http://schemas.openxmlformats.org/officeDocument/2006/relationships/hyperlink" Target="https://twitter.com/ANI/status/1246038578699751424" TargetMode="External"/><Relationship Id="rId306" Type="http://schemas.openxmlformats.org/officeDocument/2006/relationships/hyperlink" Target="https://thepigeonexpress.com/maharashtra-records-44th-coronavirus-case/" TargetMode="External"/><Relationship Id="rId860" Type="http://schemas.openxmlformats.org/officeDocument/2006/relationships/hyperlink" Target="https://twitter.com/ANI/status/1242085764638208000" TargetMode="External"/><Relationship Id="rId1143" Type="http://schemas.openxmlformats.org/officeDocument/2006/relationships/hyperlink" Target="https://www.bhaskar.com/local/uttar-pradesh/meerut/news/up-coronavirus-outbreak-live-corona-virus-cases-in-varanasi-lucknow-kanpur-agra-allahabad-ghaziabad-covid-19-cases-death-toll-latest-news-and-updates-127052432.html" TargetMode="External"/><Relationship Id="rId2541" Type="http://schemas.openxmlformats.org/officeDocument/2006/relationships/hyperlink" Target="https://twitter.com/ArogyaAndhra/status/1245225191178768386" TargetMode="External"/><Relationship Id="rId4299" Type="http://schemas.openxmlformats.org/officeDocument/2006/relationships/hyperlink" Target="http://www.rajswasthya.nic.in/" TargetMode="External"/><Relationship Id="rId5697" Type="http://schemas.openxmlformats.org/officeDocument/2006/relationships/hyperlink" Target="https://twitter.com/ArogyaAndhra/status/1247148780903747585" TargetMode="External"/><Relationship Id="rId513" Type="http://schemas.openxmlformats.org/officeDocument/2006/relationships/hyperlink" Target="https://twitter.com/PTI_News/status/1241219494996873217" TargetMode="External"/><Relationship Id="rId720" Type="http://schemas.openxmlformats.org/officeDocument/2006/relationships/hyperlink" Target="https://twitter.com/TimesNow/status/1241735783444131840" TargetMode="External"/><Relationship Id="rId1350" Type="http://schemas.openxmlformats.org/officeDocument/2006/relationships/hyperlink" Target="https://twitter.com/PTI_News/status/1243519189412765696" TargetMode="External"/><Relationship Id="rId2401" Type="http://schemas.openxmlformats.org/officeDocument/2006/relationships/hyperlink" Target="https://twitter.com/ANI/status/1245186124970065922" TargetMode="External"/><Relationship Id="rId4159" Type="http://schemas.openxmlformats.org/officeDocument/2006/relationships/hyperlink" Target="https://twitter.com/PTI_News/status/1246097072761081856" TargetMode="External"/><Relationship Id="rId5557" Type="http://schemas.openxmlformats.org/officeDocument/2006/relationships/hyperlink" Target="https://twitter.com/ArogyaAndhra/status/1247036220556709896" TargetMode="External"/><Relationship Id="rId5764" Type="http://schemas.openxmlformats.org/officeDocument/2006/relationships/hyperlink" Target="https://twitter.com/TOIHyderabad/status/1247161225940627456" TargetMode="External"/><Relationship Id="rId5971" Type="http://schemas.openxmlformats.org/officeDocument/2006/relationships/hyperlink" Target="https://twitter.com/JansamparkMP/status/1247180461907955712" TargetMode="External"/><Relationship Id="rId1003" Type="http://schemas.openxmlformats.org/officeDocument/2006/relationships/hyperlink" Target="https://twitter.com/PTI_News/status/1242660625228021762" TargetMode="External"/><Relationship Id="rId1210" Type="http://schemas.openxmlformats.org/officeDocument/2006/relationships/hyperlink" Target="https://twitter.com/xpresskerala/status/1243154932452093953?s=19" TargetMode="External"/><Relationship Id="rId4366" Type="http://schemas.openxmlformats.org/officeDocument/2006/relationships/hyperlink" Target="https://twitter.com/PTI_News/status/1246336675732533248" TargetMode="External"/><Relationship Id="rId4573" Type="http://schemas.openxmlformats.org/officeDocument/2006/relationships/hyperlink" Target="https://twitter.com/AamAadmiParty/status/1246408741357944833" TargetMode="External"/><Relationship Id="rId4780" Type="http://schemas.openxmlformats.org/officeDocument/2006/relationships/hyperlink" Target="https://twitter.com/ANI/status/1246418320057708545" TargetMode="External"/><Relationship Id="rId5417" Type="http://schemas.openxmlformats.org/officeDocument/2006/relationships/hyperlink" Target="https://twitter.com/HFWOdisha/status/1246826498851352576" TargetMode="External"/><Relationship Id="rId5624" Type="http://schemas.openxmlformats.org/officeDocument/2006/relationships/hyperlink" Target="https://twitter.com/ANI/status/1247144702526337026" TargetMode="External"/><Relationship Id="rId5831" Type="http://schemas.openxmlformats.org/officeDocument/2006/relationships/hyperlink" Target="https://arogya.maharashtra.gov.in/pdf/covidmpressnote06.pdf" TargetMode="External"/><Relationship Id="rId3175" Type="http://schemas.openxmlformats.org/officeDocument/2006/relationships/hyperlink" Target="https://twitter.com/ANI/status/1245693626472116226" TargetMode="External"/><Relationship Id="rId3382" Type="http://schemas.openxmlformats.org/officeDocument/2006/relationships/hyperlink" Target="https://twitter.com/ians_india/status/1245687791591149568" TargetMode="External"/><Relationship Id="rId4019" Type="http://schemas.openxmlformats.org/officeDocument/2006/relationships/hyperlink" Target="https://twitter.com/JansamparkMP/status/1246116249026715649" TargetMode="External"/><Relationship Id="rId4226" Type="http://schemas.openxmlformats.org/officeDocument/2006/relationships/hyperlink" Target="https://experience.arcgis.com/experience/8167a61f882a4af4b9098e947dfd589f/" TargetMode="External"/><Relationship Id="rId4433" Type="http://schemas.openxmlformats.org/officeDocument/2006/relationships/hyperlink" Target="https://twitter.com/ANI/status/1246323461674369024" TargetMode="External"/><Relationship Id="rId4640" Type="http://schemas.openxmlformats.org/officeDocument/2006/relationships/hyperlink" Target="https://twitter.com/PTI_News/status/1246409749911891968" TargetMode="External"/><Relationship Id="rId2191" Type="http://schemas.openxmlformats.org/officeDocument/2006/relationships/hyperlink" Target="https://twitter.com/PTI_News/status/1244918292965232640?s=19" TargetMode="External"/><Relationship Id="rId3035" Type="http://schemas.openxmlformats.org/officeDocument/2006/relationships/hyperlink" Target="https://twitter.com/ANI/status/1245683220550537216" TargetMode="External"/><Relationship Id="rId3242" Type="http://schemas.openxmlformats.org/officeDocument/2006/relationships/hyperlink" Target="https://twitter.com/ANI/status/1245694253197488128" TargetMode="External"/><Relationship Id="rId4500" Type="http://schemas.openxmlformats.org/officeDocument/2006/relationships/hyperlink" Target="http://www.nhmharyana.gov.in/WriteReadData/userfiles/file/CoronaVirus/Meida%20Bulletin%2004042020%20evening.pdf" TargetMode="External"/><Relationship Id="rId163" Type="http://schemas.openxmlformats.org/officeDocument/2006/relationships/hyperlink" Target="https://www.thehindu.com/news/cities/mumbai/man-back-from-us-is-punes-ninth-case/article31054331.ece" TargetMode="External"/><Relationship Id="rId370" Type="http://schemas.openxmlformats.org/officeDocument/2006/relationships/hyperlink" Target="https://twitter.com/xpressandhra/status/1240697530796523520" TargetMode="External"/><Relationship Id="rId2051" Type="http://schemas.openxmlformats.org/officeDocument/2006/relationships/hyperlink" Target="https://economictimes.indiatimes.com/news/politics-and-nation/covid-outbreak-47-new-coronavirus-cases-detected-in-mumbai/videoshow/74899399.cms" TargetMode="External"/><Relationship Id="rId3102" Type="http://schemas.openxmlformats.org/officeDocument/2006/relationships/hyperlink" Target="https://twitter.com/diprjk/status/1245667080038318081" TargetMode="External"/><Relationship Id="rId230" Type="http://schemas.openxmlformats.org/officeDocument/2006/relationships/hyperlink" Target="https://twitter.com/kansalrohit69" TargetMode="External"/><Relationship Id="rId5067" Type="http://schemas.openxmlformats.org/officeDocument/2006/relationships/hyperlink" Target="https://gujcovid19.gujarat.gov.in/" TargetMode="External"/><Relationship Id="rId5274" Type="http://schemas.openxmlformats.org/officeDocument/2006/relationships/hyperlink" Target="https://twitter.com/ANI/status/1246797969447219201" TargetMode="External"/><Relationship Id="rId6118" Type="http://schemas.openxmlformats.org/officeDocument/2006/relationships/hyperlink" Target="https://twitter.com/ANI/status/1247403660096598016" TargetMode="External"/><Relationship Id="rId2868" Type="http://schemas.openxmlformats.org/officeDocument/2006/relationships/hyperlink" Target="https://twitter.com/ArogyaAndhra/status/1245388385021128704" TargetMode="External"/><Relationship Id="rId3919" Type="http://schemas.openxmlformats.org/officeDocument/2006/relationships/hyperlink" Target="https://twitter.com/ANI/status/1246054906298941440" TargetMode="External"/><Relationship Id="rId4083" Type="http://schemas.openxmlformats.org/officeDocument/2006/relationships/hyperlink" Target="https://twitter.com/Eatala_Rajender/status/1246084405602316292" TargetMode="External"/><Relationship Id="rId5481" Type="http://schemas.openxmlformats.org/officeDocument/2006/relationships/hyperlink" Target="https://www.mohfw.gov.in/" TargetMode="External"/><Relationship Id="rId1677" Type="http://schemas.openxmlformats.org/officeDocument/2006/relationships/hyperlink" Target="https://www.facebook.com/CollectorKNR/posts/2847858138644355" TargetMode="External"/><Relationship Id="rId1884" Type="http://schemas.openxmlformats.org/officeDocument/2006/relationships/hyperlink" Target="https://twitter.com/ANI/status/1244604925260132352" TargetMode="External"/><Relationship Id="rId2728" Type="http://schemas.openxmlformats.org/officeDocument/2006/relationships/hyperlink" Target="https://www.facebook.com/permalink.php?story_fbid=159505228852647&amp;id=100507158085788" TargetMode="External"/><Relationship Id="rId2935" Type="http://schemas.openxmlformats.org/officeDocument/2006/relationships/hyperlink" Target="https://twitter.com/ANI/status/1245428656069128209" TargetMode="External"/><Relationship Id="rId4290" Type="http://schemas.openxmlformats.org/officeDocument/2006/relationships/hyperlink" Target="http://www.rajswasthya.nic.in/" TargetMode="External"/><Relationship Id="rId5134" Type="http://schemas.openxmlformats.org/officeDocument/2006/relationships/hyperlink" Target="https://twitter.com/ANI/status/1246738428370223104" TargetMode="External"/><Relationship Id="rId5341" Type="http://schemas.openxmlformats.org/officeDocument/2006/relationships/hyperlink" Target="https://twitter.com/ANI/status/1246789359791112195" TargetMode="External"/><Relationship Id="rId907" Type="http://schemas.openxmlformats.org/officeDocument/2006/relationships/hyperlink" Target="https://www.amarujala.com/uttar-pradesh/varanasi/corona-positive-found-in-jaunpur-district-locked-down" TargetMode="External"/><Relationship Id="rId1537" Type="http://schemas.openxmlformats.org/officeDocument/2006/relationships/hyperlink" Target="https://twitter.com/ANI/status/1243912891742310406" TargetMode="External"/><Relationship Id="rId1744" Type="http://schemas.openxmlformats.org/officeDocument/2006/relationships/hyperlink" Target="https://twitter.com/ANI/status/1244261747621421056" TargetMode="External"/><Relationship Id="rId1951" Type="http://schemas.openxmlformats.org/officeDocument/2006/relationships/hyperlink" Target="https://twitter.com/PIBTvpm/status/1244605758110457860" TargetMode="External"/><Relationship Id="rId4150" Type="http://schemas.openxmlformats.org/officeDocument/2006/relationships/hyperlink" Target="https://experience.arcgis.com/experience/8167a61f882a4af4b9098e947dfd589f/" TargetMode="External"/><Relationship Id="rId5201" Type="http://schemas.openxmlformats.org/officeDocument/2006/relationships/hyperlink" Target="https://twitter.com/ANI/status/1246793618855096320" TargetMode="External"/><Relationship Id="rId36" Type="http://schemas.openxmlformats.org/officeDocument/2006/relationships/hyperlink" Target="https://indianexpress.com/article/india/coronavirus-outbreak-live-updates-pm-modi-6303338/" TargetMode="External"/><Relationship Id="rId1604" Type="http://schemas.openxmlformats.org/officeDocument/2006/relationships/hyperlink" Target="https://twitter.com/ANI/status/1243999164687454209?s=20" TargetMode="External"/><Relationship Id="rId4010" Type="http://schemas.openxmlformats.org/officeDocument/2006/relationships/hyperlink" Target="https://twitter.com/PTI_News/status/1246054117539057665" TargetMode="External"/><Relationship Id="rId4967" Type="http://schemas.openxmlformats.org/officeDocument/2006/relationships/hyperlink" Target="https://twitter.com/rajeshtope11/status/1246482154852253697" TargetMode="External"/><Relationship Id="rId1811" Type="http://schemas.openxmlformats.org/officeDocument/2006/relationships/hyperlink" Target="https://twitter.com/PTI_News/status/1244500743505113089?s=20" TargetMode="External"/><Relationship Id="rId3569" Type="http://schemas.openxmlformats.org/officeDocument/2006/relationships/hyperlink" Target="https://twitter.com/ANI/status/1245909537384804354" TargetMode="External"/><Relationship Id="rId697" Type="http://schemas.openxmlformats.org/officeDocument/2006/relationships/hyperlink" Target="https://www.facebook.com/1588733288030112/posts/2595917617311669/?d=n" TargetMode="External"/><Relationship Id="rId2378" Type="http://schemas.openxmlformats.org/officeDocument/2006/relationships/hyperlink" Target="https://twitter.com/ANI/status/1245043633407037441" TargetMode="External"/><Relationship Id="rId3429" Type="http://schemas.openxmlformats.org/officeDocument/2006/relationships/hyperlink" Target="https://twitter.com/ANI/status/1245727826017423362" TargetMode="External"/><Relationship Id="rId3776" Type="http://schemas.openxmlformats.org/officeDocument/2006/relationships/hyperlink" Target="https://twitter.com/ANI/status/1246038578699751424" TargetMode="External"/><Relationship Id="rId3983" Type="http://schemas.openxmlformats.org/officeDocument/2006/relationships/hyperlink" Target="https://twitter.com/ANI/status/1246043856447176704" TargetMode="External"/><Relationship Id="rId4827" Type="http://schemas.openxmlformats.org/officeDocument/2006/relationships/hyperlink" Target="http://www.nhmharyana.gov.in/WriteReadData/userfiles/file/CoronaVirus/Meida%20Bulletin%2004042020%20evening.pdf" TargetMode="External"/><Relationship Id="rId6042" Type="http://schemas.openxmlformats.org/officeDocument/2006/relationships/hyperlink" Target="https://twitter.com/PIBJaipur/status/1247377876757803010" TargetMode="External"/><Relationship Id="rId1187" Type="http://schemas.openxmlformats.org/officeDocument/2006/relationships/hyperlink" Target="https://twitter.com/xpresskerala/status/1243154932452093953?s=19" TargetMode="External"/><Relationship Id="rId2585" Type="http://schemas.openxmlformats.org/officeDocument/2006/relationships/hyperlink" Target="https://twitter.com/PIBJaipur/status/1245288412954779649" TargetMode="External"/><Relationship Id="rId2792" Type="http://schemas.openxmlformats.org/officeDocument/2006/relationships/hyperlink" Target="https://twitter.com/CMODelhi/status/1245353004317933568" TargetMode="External"/><Relationship Id="rId3636" Type="http://schemas.openxmlformats.org/officeDocument/2006/relationships/hyperlink" Target="https://twitter.com/ANINewsUP/status/1245971315019763718" TargetMode="External"/><Relationship Id="rId3843" Type="http://schemas.openxmlformats.org/officeDocument/2006/relationships/hyperlink" Target="https://twitter.com/ANI/status/1246054906298941440" TargetMode="External"/><Relationship Id="rId557" Type="http://schemas.openxmlformats.org/officeDocument/2006/relationships/hyperlink" Target="https://timesofindia.indiatimes.com/india/coronavirus-live-updates-air-india-to-send-aircraft-to-bring-indians-stranded-in-rome/liveblog/74740230.cms" TargetMode="External"/><Relationship Id="rId764" Type="http://schemas.openxmlformats.org/officeDocument/2006/relationships/hyperlink" Target="https://twitter.com/PTI_News/status/1241956921332002820?s=20" TargetMode="External"/><Relationship Id="rId971" Type="http://schemas.openxmlformats.org/officeDocument/2006/relationships/hyperlink" Target="https://www.livemint.com/news/india/kerala-reports-14-new-corona-cases-state-tally-at-105-11585058837568.html" TargetMode="External"/><Relationship Id="rId1394" Type="http://schemas.openxmlformats.org/officeDocument/2006/relationships/hyperlink" Target="https://twitter.com/ANI/status/1243523448896290817?s=20" TargetMode="External"/><Relationship Id="rId2238" Type="http://schemas.openxmlformats.org/officeDocument/2006/relationships/hyperlink" Target="https://arogya.maharashtra.gov.in/pdf/epressnote31.pdf" TargetMode="External"/><Relationship Id="rId2445" Type="http://schemas.openxmlformats.org/officeDocument/2006/relationships/hyperlink" Target="https://twitter.com/PTI_News/status/1245196392294780928" TargetMode="External"/><Relationship Id="rId2652" Type="http://schemas.openxmlformats.org/officeDocument/2006/relationships/hyperlink" Target="https://twitter.com/NHM_TN/status/1245332364563185664" TargetMode="External"/><Relationship Id="rId3703" Type="http://schemas.openxmlformats.org/officeDocument/2006/relationships/hyperlink" Target="https://twitter.com/ANI/status/1246038578699751424" TargetMode="External"/><Relationship Id="rId3910" Type="http://schemas.openxmlformats.org/officeDocument/2006/relationships/hyperlink" Target="https://twitter.com/ANI/status/1246043856447176704" TargetMode="External"/><Relationship Id="rId417" Type="http://schemas.openxmlformats.org/officeDocument/2006/relationships/hyperlink" Target="https://twitter.com/ANI/status/1240973677857918976" TargetMode="External"/><Relationship Id="rId624" Type="http://schemas.openxmlformats.org/officeDocument/2006/relationships/hyperlink" Target="https://twitter.com/PTI_News/status/1241595506037415936" TargetMode="External"/><Relationship Id="rId831" Type="http://schemas.openxmlformats.org/officeDocument/2006/relationships/hyperlink" Target="https://twitter.com/ANI/status/1242069720276168705" TargetMode="External"/><Relationship Id="rId1047" Type="http://schemas.openxmlformats.org/officeDocument/2006/relationships/hyperlink" Target="https://twitter.com/ANI/status/1242777280985747456" TargetMode="External"/><Relationship Id="rId1254" Type="http://schemas.openxmlformats.org/officeDocument/2006/relationships/hyperlink" Target="https://www.deccanherald.com/state/10-month-old-tests-covid-19-positive-in-dakshina-kannada-818238.html" TargetMode="External"/><Relationship Id="rId1461" Type="http://schemas.openxmlformats.org/officeDocument/2006/relationships/hyperlink" Target="http://www.ptinews.com/news/11338684_Number-of-coronavirus-patients-in-MP-rises-to-33.html" TargetMode="External"/><Relationship Id="rId2305" Type="http://schemas.openxmlformats.org/officeDocument/2006/relationships/hyperlink" Target="https://twitter.com/Vijayabaskarofl/status/1244998252803452928" TargetMode="External"/><Relationship Id="rId2512" Type="http://schemas.openxmlformats.org/officeDocument/2006/relationships/hyperlink" Target="https://twitter.com/ANI/status/1245252480969199617" TargetMode="External"/><Relationship Id="rId5668" Type="http://schemas.openxmlformats.org/officeDocument/2006/relationships/hyperlink" Target="https://twitter.com/PIBTvpm/status/1247145881775689728" TargetMode="External"/><Relationship Id="rId5875" Type="http://schemas.openxmlformats.org/officeDocument/2006/relationships/hyperlink" Target="https://arogya.maharashtra.gov.in/pdf/covidmpressnote06.pdf" TargetMode="External"/><Relationship Id="rId1114" Type="http://schemas.openxmlformats.org/officeDocument/2006/relationships/hyperlink" Target="https://twitter.com/ANI/status/1243027591969169408" TargetMode="External"/><Relationship Id="rId1321" Type="http://schemas.openxmlformats.org/officeDocument/2006/relationships/hyperlink" Target="https://www.facebook.com/permalink.php?story_fbid=158051175664719&amp;id=100507158085788" TargetMode="External"/><Relationship Id="rId4477" Type="http://schemas.openxmlformats.org/officeDocument/2006/relationships/hyperlink" Target="https://twitter.com/ANI/status/1246408356790562816" TargetMode="External"/><Relationship Id="rId4684" Type="http://schemas.openxmlformats.org/officeDocument/2006/relationships/hyperlink" Target="https://twitter.com/ANINewsUP/status/1246412525890973697" TargetMode="External"/><Relationship Id="rId4891" Type="http://schemas.openxmlformats.org/officeDocument/2006/relationships/hyperlink" Target="https://twitter.com/IPRTelangana/status/1246477230068228098/photo/1" TargetMode="External"/><Relationship Id="rId5528" Type="http://schemas.openxmlformats.org/officeDocument/2006/relationships/hyperlink" Target="https://twitter.com/ANI/status/1247034856329990145" TargetMode="External"/><Relationship Id="rId5735" Type="http://schemas.openxmlformats.org/officeDocument/2006/relationships/hyperlink" Target="http://www.nhmharyana.gov.in/WriteReadData/userfiles/file/CoronaVirus/Media%20Bulletin%2006042020Evening.pdf" TargetMode="External"/><Relationship Id="rId3079" Type="http://schemas.openxmlformats.org/officeDocument/2006/relationships/hyperlink" Target="https://twitter.com/ANI/status/1245683220550537216" TargetMode="External"/><Relationship Id="rId3286" Type="http://schemas.openxmlformats.org/officeDocument/2006/relationships/hyperlink" Target="https://twitter.com/ANI/status/1245694253197488128" TargetMode="External"/><Relationship Id="rId3493" Type="http://schemas.openxmlformats.org/officeDocument/2006/relationships/hyperlink" Target="https://twitter.com/ANI/status/1245735871996813312?s=19" TargetMode="External"/><Relationship Id="rId4337" Type="http://schemas.openxmlformats.org/officeDocument/2006/relationships/hyperlink" Target="https://twitter.com/PIBJaipur/status/1246275225559261184" TargetMode="External"/><Relationship Id="rId4544" Type="http://schemas.openxmlformats.org/officeDocument/2006/relationships/hyperlink" Target="https://twitter.com/PTI_News/status/1246409749911891968" TargetMode="External"/><Relationship Id="rId5942" Type="http://schemas.openxmlformats.org/officeDocument/2006/relationships/hyperlink" Target="https://twitter.com/ANI/status/1247169868090261505" TargetMode="External"/><Relationship Id="rId2095" Type="http://schemas.openxmlformats.org/officeDocument/2006/relationships/hyperlink" Target="https://twitter.com/ANI/status/1244855428371976193" TargetMode="External"/><Relationship Id="rId3146" Type="http://schemas.openxmlformats.org/officeDocument/2006/relationships/hyperlink" Target="http://dhs.kerala.gov.in/wp-content/uploads/2020/04/Daily-Bulletin-HFWD-English-April-2nd.pdf" TargetMode="External"/><Relationship Id="rId3353" Type="http://schemas.openxmlformats.org/officeDocument/2006/relationships/hyperlink" Target="https://twitter.com/ANI/status/1245693514500804609" TargetMode="External"/><Relationship Id="rId4751" Type="http://schemas.openxmlformats.org/officeDocument/2006/relationships/hyperlink" Target="https://twitter.com/ANI/status/1246418320057708545" TargetMode="External"/><Relationship Id="rId5802" Type="http://schemas.openxmlformats.org/officeDocument/2006/relationships/hyperlink" Target="https://twitter.com/PTI_News/status/1247164710417383431" TargetMode="External"/><Relationship Id="rId274" Type="http://schemas.openxmlformats.org/officeDocument/2006/relationships/hyperlink" Target="https://mobile.twitter.com/ANINewsUP/status/1239777755505373184" TargetMode="External"/><Relationship Id="rId481" Type="http://schemas.openxmlformats.org/officeDocument/2006/relationships/hyperlink" Target="https://docs.google.com/spreadsheets/u/2/d/e/2PACX-1vT8DIINUZ5LAEnmfJb-cbzi5kr4cX9RjKgEqTAyHbq46dDyoWxhnKkGitKwGHbpEE_QNHqQHd9-UWy3/pubhtml" TargetMode="External"/><Relationship Id="rId2162" Type="http://schemas.openxmlformats.org/officeDocument/2006/relationships/hyperlink" Target="https://twitter.com/ANI/status/1244900306128760832" TargetMode="External"/><Relationship Id="rId3006" Type="http://schemas.openxmlformats.org/officeDocument/2006/relationships/hyperlink" Target="http://www.nhmharyana.gov.in/WriteReadData/userfiles/file/CoronaVirus/Media%20Bulletin%20Morning%2002042020.pdf" TargetMode="External"/><Relationship Id="rId3560" Type="http://schemas.openxmlformats.org/officeDocument/2006/relationships/hyperlink" Target="https://twitter.com/PTI_News/status/1245788511199825920" TargetMode="External"/><Relationship Id="rId4404" Type="http://schemas.openxmlformats.org/officeDocument/2006/relationships/hyperlink" Target="https://twitter.com/PTI_News/status/1246336675732533248" TargetMode="External"/><Relationship Id="rId4611" Type="http://schemas.openxmlformats.org/officeDocument/2006/relationships/hyperlink" Target="https://twitter.com/AamAadmiParty/status/1246408741357944833" TargetMode="External"/><Relationship Id="rId134" Type="http://schemas.openxmlformats.org/officeDocument/2006/relationships/hyperlink" Target="http://health.delhigovt.nic.in/wps/wcm/connect/f90da2804d84c1a89109f7982ee7a5c7/HB11.pdf?MOD=AJPERES&amp;lmod=-852553692&amp;CACHEID=f90da2804d84c1a89109f7982ee7a5c7" TargetMode="External"/><Relationship Id="rId3213" Type="http://schemas.openxmlformats.org/officeDocument/2006/relationships/hyperlink" Target="https://twitter.com/ANI/status/1245693626472116226" TargetMode="External"/><Relationship Id="rId3420" Type="http://schemas.openxmlformats.org/officeDocument/2006/relationships/hyperlink" Target="https://twitter.com/ANI/status/1245727826017423362" TargetMode="External"/><Relationship Id="rId341" Type="http://schemas.openxmlformats.org/officeDocument/2006/relationships/hyperlink" Target="https://twitter.com/ANINewsUP/status/1240536879742644224" TargetMode="External"/><Relationship Id="rId2022" Type="http://schemas.openxmlformats.org/officeDocument/2006/relationships/hyperlink" Target="https://twitter.com/ANI/status/1244702762270478336" TargetMode="External"/><Relationship Id="rId2979" Type="http://schemas.openxmlformats.org/officeDocument/2006/relationships/hyperlink" Target="https://twitter.com/ArogyaAndhra/status/1245580598938198016" TargetMode="External"/><Relationship Id="rId5178" Type="http://schemas.openxmlformats.org/officeDocument/2006/relationships/hyperlink" Target="https://twitter.com/ANI/status/1246772859214667776" TargetMode="External"/><Relationship Id="rId5385" Type="http://schemas.openxmlformats.org/officeDocument/2006/relationships/hyperlink" Target="https://twitter.com/JansamparkMP/status/1246802576244224001" TargetMode="External"/><Relationship Id="rId5592" Type="http://schemas.openxmlformats.org/officeDocument/2006/relationships/hyperlink" Target="https://twitter.com/ANI/status/1247133356879314945" TargetMode="External"/><Relationship Id="rId201" Type="http://schemas.openxmlformats.org/officeDocument/2006/relationships/hyperlink" Target="https://www.thehindu.com/todays-paper/tp-national/12-new-cases-registered-in-maharashtra-in-a-single-day/article31072504.ece" TargetMode="External"/><Relationship Id="rId1788" Type="http://schemas.openxmlformats.org/officeDocument/2006/relationships/hyperlink" Target="https://twitter.com/PTI_News/status/1244472639428558848?s=19" TargetMode="External"/><Relationship Id="rId1995" Type="http://schemas.openxmlformats.org/officeDocument/2006/relationships/hyperlink" Target="https://twitter.com/ANI/status/1244640751679467530" TargetMode="External"/><Relationship Id="rId2839" Type="http://schemas.openxmlformats.org/officeDocument/2006/relationships/hyperlink" Target="https://twitter.com/ANI/status/1245346024417366016" TargetMode="External"/><Relationship Id="rId4194" Type="http://schemas.openxmlformats.org/officeDocument/2006/relationships/hyperlink" Target="https://experience.arcgis.com/experience/8167a61f882a4af4b9098e947dfd589f/" TargetMode="External"/><Relationship Id="rId5038" Type="http://schemas.openxmlformats.org/officeDocument/2006/relationships/hyperlink" Target="https://twitter.com/ArogyaAndhra/status/1246674213324255232" TargetMode="External"/><Relationship Id="rId5245" Type="http://schemas.openxmlformats.org/officeDocument/2006/relationships/hyperlink" Target="https://twitter.com/ANI/status/1246793618855096320" TargetMode="External"/><Relationship Id="rId5452" Type="http://schemas.openxmlformats.org/officeDocument/2006/relationships/hyperlink" Target="https://twitter.com/PIBJaipur/status/1246839809663893504" TargetMode="External"/><Relationship Id="rId1648" Type="http://schemas.openxmlformats.org/officeDocument/2006/relationships/hyperlink" Target="https://twitter.com/PTI_News/status/1244212572712103936?s=20" TargetMode="External"/><Relationship Id="rId4054" Type="http://schemas.openxmlformats.org/officeDocument/2006/relationships/hyperlink" Target="https://twitter.com/Eatala_Rajender/status/1246084405602316292" TargetMode="External"/><Relationship Id="rId4261" Type="http://schemas.openxmlformats.org/officeDocument/2006/relationships/hyperlink" Target="https://twitter.com/ArogyaAndhra/status/1246126340329230336" TargetMode="External"/><Relationship Id="rId5105" Type="http://schemas.openxmlformats.org/officeDocument/2006/relationships/hyperlink" Target="https://twitter.com/ANI/status/1246738428370223104" TargetMode="External"/><Relationship Id="rId5312" Type="http://schemas.openxmlformats.org/officeDocument/2006/relationships/hyperlink" Target="https://twitter.com/ANI/status/1246789359791112195" TargetMode="External"/><Relationship Id="rId1508" Type="http://schemas.openxmlformats.org/officeDocument/2006/relationships/hyperlink" Target="https://twitter.com/ANI/status/1243896303781740550" TargetMode="External"/><Relationship Id="rId1855" Type="http://schemas.openxmlformats.org/officeDocument/2006/relationships/hyperlink" Target="https://twitter.com/Vijayabaskarofl/status/1244548656864169990" TargetMode="External"/><Relationship Id="rId2906" Type="http://schemas.openxmlformats.org/officeDocument/2006/relationships/hyperlink" Target="https://twitter.com/Eatala_Rajender/status/1245425932929617921" TargetMode="External"/><Relationship Id="rId3070" Type="http://schemas.openxmlformats.org/officeDocument/2006/relationships/hyperlink" Target="https://twitter.com/ANI/status/1245683220550537216" TargetMode="External"/><Relationship Id="rId4121" Type="http://schemas.openxmlformats.org/officeDocument/2006/relationships/hyperlink" Target="https://twitter.com/PTI_News/status/1246097072761081856" TargetMode="External"/><Relationship Id="rId1715" Type="http://schemas.openxmlformats.org/officeDocument/2006/relationships/hyperlink" Target="https://twitter.com/Vijayabaskarofl/status/1244239453981257728" TargetMode="External"/><Relationship Id="rId1922" Type="http://schemas.openxmlformats.org/officeDocument/2006/relationships/hyperlink" Target="https://www.facebook.com/permalink.php?story_fbid=158928622243641&amp;id=100507158085788" TargetMode="External"/><Relationship Id="rId6086" Type="http://schemas.openxmlformats.org/officeDocument/2006/relationships/hyperlink" Target="https://twitter.com/PIBAhmedabad/status/1247398801825988608" TargetMode="External"/><Relationship Id="rId3887" Type="http://schemas.openxmlformats.org/officeDocument/2006/relationships/hyperlink" Target="https://twitter.com/ANI/status/1246054906298941440" TargetMode="External"/><Relationship Id="rId4938" Type="http://schemas.openxmlformats.org/officeDocument/2006/relationships/hyperlink" Target="https://twitter.com/rajeshtope11/status/1246482154852253697" TargetMode="External"/><Relationship Id="rId2489" Type="http://schemas.openxmlformats.org/officeDocument/2006/relationships/hyperlink" Target="https://twitter.com/ArogyaAndhra/status/1245225191178768386" TargetMode="External"/><Relationship Id="rId2696" Type="http://schemas.openxmlformats.org/officeDocument/2006/relationships/hyperlink" Target="https://twitter.com/NHM_TN/status/1245332364563185664" TargetMode="External"/><Relationship Id="rId3747" Type="http://schemas.openxmlformats.org/officeDocument/2006/relationships/hyperlink" Target="https://twitter.com/ANI/status/1246038578699751424" TargetMode="External"/><Relationship Id="rId3954" Type="http://schemas.openxmlformats.org/officeDocument/2006/relationships/hyperlink" Target="https://twitter.com/ANI/status/1246043856447176704" TargetMode="External"/><Relationship Id="rId6153" Type="http://schemas.openxmlformats.org/officeDocument/2006/relationships/hyperlink" Target="http://www.nhmharyana.gov.in/WriteReadData/userfiles/file/CoronaVirus/bulletin_07.04.2020_Morning.pdf" TargetMode="External"/><Relationship Id="rId668" Type="http://schemas.openxmlformats.org/officeDocument/2006/relationships/hyperlink" Target="https://www.newindianexpress.com/states/kerala/2020/mar/23/18-of-19-coronavirus-cases-in-kasaragod-linked-to-dubai-2120272.html" TargetMode="External"/><Relationship Id="rId875" Type="http://schemas.openxmlformats.org/officeDocument/2006/relationships/hyperlink" Target="https://twitter.com/rajeshtope11/status/1242138355338563589" TargetMode="External"/><Relationship Id="rId1298" Type="http://schemas.openxmlformats.org/officeDocument/2006/relationships/hyperlink" Target="https://twitter.com/PTI_News/status/1243503417445609472" TargetMode="External"/><Relationship Id="rId2349" Type="http://schemas.openxmlformats.org/officeDocument/2006/relationships/hyperlink" Target="https://twitter.com/sanjayjavin/status/1245006388499111939" TargetMode="External"/><Relationship Id="rId2556" Type="http://schemas.openxmlformats.org/officeDocument/2006/relationships/hyperlink" Target="https://twitter.com/kbssidhu1961/status/1245259345765347329" TargetMode="External"/><Relationship Id="rId2763" Type="http://schemas.openxmlformats.org/officeDocument/2006/relationships/hyperlink" Target="https://twitter.com/PTI_News/status/1245330284574150656" TargetMode="External"/><Relationship Id="rId2970" Type="http://schemas.openxmlformats.org/officeDocument/2006/relationships/hyperlink" Target="https://twitter.com/ANI/status/1245581420484907008" TargetMode="External"/><Relationship Id="rId3607" Type="http://schemas.openxmlformats.org/officeDocument/2006/relationships/hyperlink" Target="https://twitter.com/TOIAhmedabad/status/1245943395534532609?s=20" TargetMode="External"/><Relationship Id="rId3814" Type="http://schemas.openxmlformats.org/officeDocument/2006/relationships/hyperlink" Target="https://twitter.com/ANI/status/1246043856447176704" TargetMode="External"/><Relationship Id="rId6013" Type="http://schemas.openxmlformats.org/officeDocument/2006/relationships/hyperlink" Target="https://twitter.com/JansamparkMP/status/1247180461907955712" TargetMode="External"/><Relationship Id="rId528" Type="http://schemas.openxmlformats.org/officeDocument/2006/relationships/hyperlink" Target="https://twitter.com/ANI/status/1241261548665860097" TargetMode="External"/><Relationship Id="rId735" Type="http://schemas.openxmlformats.org/officeDocument/2006/relationships/hyperlink" Target="https://twitter.com/PTI_News/status/1241931502671130624?s=20" TargetMode="External"/><Relationship Id="rId942" Type="http://schemas.openxmlformats.org/officeDocument/2006/relationships/hyperlink" Target="https://www.livemint.com/news/india/coronavirus-in-west-bengal-2-new-covid-19-cases-found-11585031344955.html" TargetMode="External"/><Relationship Id="rId1158" Type="http://schemas.openxmlformats.org/officeDocument/2006/relationships/hyperlink" Target="https://twitter.com/ANI/status/1243162126929149952" TargetMode="External"/><Relationship Id="rId1365" Type="http://schemas.openxmlformats.org/officeDocument/2006/relationships/hyperlink" Target="https://www.facebook.com/permalink.php?story_fbid=158051175664719&amp;id=100507158085788" TargetMode="External"/><Relationship Id="rId1572" Type="http://schemas.openxmlformats.org/officeDocument/2006/relationships/hyperlink" Target="https://twitter.com/ArogyaAndhra/status/1244190696455598080?s=20" TargetMode="External"/><Relationship Id="rId2209" Type="http://schemas.openxmlformats.org/officeDocument/2006/relationships/hyperlink" Target="https://www.manoramaonline.com/district-news/kollam/2020/04/01/kollam-covid-in-district-for-third-time.html" TargetMode="External"/><Relationship Id="rId2416" Type="http://schemas.openxmlformats.org/officeDocument/2006/relationships/hyperlink" Target="https://twitter.com/ANI/status/1245242763903471617" TargetMode="External"/><Relationship Id="rId2623" Type="http://schemas.openxmlformats.org/officeDocument/2006/relationships/hyperlink" Target="https://twitter.com/NHM_TN/status/1245332364563185664" TargetMode="External"/><Relationship Id="rId5779" Type="http://schemas.openxmlformats.org/officeDocument/2006/relationships/hyperlink" Target="https://arogya.maharashtra.gov.in/pdf/covidmpressnote06.pdf" TargetMode="External"/><Relationship Id="rId1018" Type="http://schemas.openxmlformats.org/officeDocument/2006/relationships/hyperlink" Target="https://dbpost.com/mp-coronavirus-cases-update-scribe-who-attended-kamal-naths-presser-tests-positive-ex-cm-in-self-quarantine/" TargetMode="External"/><Relationship Id="rId1225" Type="http://schemas.openxmlformats.org/officeDocument/2006/relationships/hyperlink" Target="http://gujcovid19.gujarat.gov.in/" TargetMode="External"/><Relationship Id="rId1432" Type="http://schemas.openxmlformats.org/officeDocument/2006/relationships/hyperlink" Target="https://twitter.com/TOIAhmedabad/status/1243576884685922308?s=20" TargetMode="External"/><Relationship Id="rId2830" Type="http://schemas.openxmlformats.org/officeDocument/2006/relationships/hyperlink" Target="https://twitter.com/ANI/status/1245346024417366016" TargetMode="External"/><Relationship Id="rId4588" Type="http://schemas.openxmlformats.org/officeDocument/2006/relationships/hyperlink" Target="https://twitter.com/PTI_News/status/1246409749911891968" TargetMode="External"/><Relationship Id="rId5639" Type="http://schemas.openxmlformats.org/officeDocument/2006/relationships/hyperlink" Target="https://twitter.com/ANI/status/1247144702526337026" TargetMode="External"/><Relationship Id="rId5986" Type="http://schemas.openxmlformats.org/officeDocument/2006/relationships/hyperlink" Target="https://twitter.com/JansamparkMP/status/1247180461907955712" TargetMode="External"/><Relationship Id="rId71" Type="http://schemas.openxmlformats.org/officeDocument/2006/relationships/hyperlink" Target="https://www.google.com/url?sa=t&amp;rct=j&amp;q=&amp;esrc=s&amp;source=web&amp;cd=1&amp;cad=rja&amp;uact=8&amp;ved=2ahUKEwiq4ZOK7aHoAhWWH7cAHXyvBxgQFjAAegQIBhAB&amp;url=https%3A%2F%2Fm.economictimes.com%2Fnews%2Fpolitics-and-nation%2Ffive-more-people-from-kerala-test-positive-for-coronavirus%2Farticleshow%2F74534888.cms&amp;usg=AOvVaw0zADrc8fBj8SsZDqkG3Cwb" TargetMode="External"/><Relationship Id="rId802" Type="http://schemas.openxmlformats.org/officeDocument/2006/relationships/hyperlink" Target="https://www.facebook.com/permalink.php?story_fbid=156890639114106&amp;id=100507158085788" TargetMode="External"/><Relationship Id="rId3397" Type="http://schemas.openxmlformats.org/officeDocument/2006/relationships/hyperlink" Target="https://www.outlookindia.com/newsscroll/bengal-death-toll-rises-to-seven-cases-go-past-50/1788941" TargetMode="External"/><Relationship Id="rId4795" Type="http://schemas.openxmlformats.org/officeDocument/2006/relationships/hyperlink" Target="https://twitter.com/ANI/status/1246418320057708545" TargetMode="External"/><Relationship Id="rId5846" Type="http://schemas.openxmlformats.org/officeDocument/2006/relationships/hyperlink" Target="https://twitter.com/PTI_News/status/1247164710417383431" TargetMode="External"/><Relationship Id="rId4448" Type="http://schemas.openxmlformats.org/officeDocument/2006/relationships/hyperlink" Target="https://twitter.com/PTI_News/status/1246336675732533248" TargetMode="External"/><Relationship Id="rId4655" Type="http://schemas.openxmlformats.org/officeDocument/2006/relationships/hyperlink" Target="https://twitter.com/kansalrohit69/status/1246411816239943680" TargetMode="External"/><Relationship Id="rId4862" Type="http://schemas.openxmlformats.org/officeDocument/2006/relationships/hyperlink" Target="https://twitter.com/JansamparkMP/status/1246469032619823107/photo/2" TargetMode="External"/><Relationship Id="rId5706" Type="http://schemas.openxmlformats.org/officeDocument/2006/relationships/hyperlink" Target="https://twitter.com/ArogyaAndhra/status/1247148780903747585" TargetMode="External"/><Relationship Id="rId5913" Type="http://schemas.openxmlformats.org/officeDocument/2006/relationships/hyperlink" Target="https://arogya.maharashtra.gov.in/pdf/covidmpressnote06.pdf" TargetMode="External"/><Relationship Id="rId178" Type="http://schemas.openxmlformats.org/officeDocument/2006/relationships/hyperlink" Target="http://dhs.kerala.gov.in/wp-content/uploads/2020/03/bule_24032020-1.pdf" TargetMode="External"/><Relationship Id="rId3257" Type="http://schemas.openxmlformats.org/officeDocument/2006/relationships/hyperlink" Target="https://twitter.com/ANI/status/1245693514500804609" TargetMode="External"/><Relationship Id="rId3464" Type="http://schemas.openxmlformats.org/officeDocument/2006/relationships/hyperlink" Target="https://twitter.com/ANI/status/1245727826017423362" TargetMode="External"/><Relationship Id="rId3671" Type="http://schemas.openxmlformats.org/officeDocument/2006/relationships/hyperlink" Target="http://www.nhmharyana.gov.in/WriteReadData/userfiles/file/CoronaVirus/Media%20Bulletin%20Morning%2003042020.pdf" TargetMode="External"/><Relationship Id="rId4308" Type="http://schemas.openxmlformats.org/officeDocument/2006/relationships/hyperlink" Target="https://twitter.com/HFWOdisha/status/1246131083839561728" TargetMode="External"/><Relationship Id="rId4515" Type="http://schemas.openxmlformats.org/officeDocument/2006/relationships/hyperlink" Target="https://twitter.com/sriramulubjp/status/1246407041972760577" TargetMode="External"/><Relationship Id="rId4722" Type="http://schemas.openxmlformats.org/officeDocument/2006/relationships/hyperlink" Target="https://twitter.com/ANINewsUP/status/1246412525890973697" TargetMode="External"/><Relationship Id="rId385" Type="http://schemas.openxmlformats.org/officeDocument/2006/relationships/hyperlink" Target="https://www.mohfw.gov.in/" TargetMode="External"/><Relationship Id="rId592" Type="http://schemas.openxmlformats.org/officeDocument/2006/relationships/hyperlink" Target="https://twitter.com/ANI/status/1241349576361037824" TargetMode="External"/><Relationship Id="rId2066" Type="http://schemas.openxmlformats.org/officeDocument/2006/relationships/hyperlink" Target="https://www.indiatoday.in/amp/india/story/coronavirus-in-mumbai-47-new-covid-19-cases-in-city-as-private-lab-data-pours-in-1661482-2020-03-30" TargetMode="External"/><Relationship Id="rId2273" Type="http://schemas.openxmlformats.org/officeDocument/2006/relationships/hyperlink" Target="https://arogya.maharashtra.gov.in/pdf/epressnote31.pdf" TargetMode="External"/><Relationship Id="rId2480" Type="http://schemas.openxmlformats.org/officeDocument/2006/relationships/hyperlink" Target="https://twitter.com/ANI/status/1245252480969199617" TargetMode="External"/><Relationship Id="rId3117" Type="http://schemas.openxmlformats.org/officeDocument/2006/relationships/hyperlink" Target="https://twitter.com/ANI/status/1245692712986214400" TargetMode="External"/><Relationship Id="rId3324" Type="http://schemas.openxmlformats.org/officeDocument/2006/relationships/hyperlink" Target="https://twitter.com/ANI/status/1245694253197488128" TargetMode="External"/><Relationship Id="rId3531" Type="http://schemas.openxmlformats.org/officeDocument/2006/relationships/hyperlink" Target="https://twitter.com/sanjayjavin/status/1245755405126393856" TargetMode="External"/><Relationship Id="rId245" Type="http://schemas.openxmlformats.org/officeDocument/2006/relationships/hyperlink" Target="https://www.thehindu.com/news/cities/mumbai/three-year-old-among-6-new-covid-19-cases-in-maharashtra/article31086368.ece" TargetMode="External"/><Relationship Id="rId452" Type="http://schemas.openxmlformats.org/officeDocument/2006/relationships/hyperlink" Target="https://twitter.com/ANI/status/1240996937672749059" TargetMode="External"/><Relationship Id="rId1082" Type="http://schemas.openxmlformats.org/officeDocument/2006/relationships/hyperlink" Target="https://twitter.com/DHFWKA/status/1242804663147266048" TargetMode="External"/><Relationship Id="rId2133" Type="http://schemas.openxmlformats.org/officeDocument/2006/relationships/hyperlink" Target="http://hmfw.ap.gov.in/Daily_bullettin/31-03-2020/31-03-2020_10AM_English.pdf" TargetMode="External"/><Relationship Id="rId2340" Type="http://schemas.openxmlformats.org/officeDocument/2006/relationships/hyperlink" Target="https://twitter.com/ANI/status/1245006827042955264" TargetMode="External"/><Relationship Id="rId5289" Type="http://schemas.openxmlformats.org/officeDocument/2006/relationships/hyperlink" Target="https://twitter.com/ANI/status/1246797969447219201" TargetMode="External"/><Relationship Id="rId5496" Type="http://schemas.openxmlformats.org/officeDocument/2006/relationships/hyperlink" Target="https://twitter.com/ANI/status/1247010484211060739" TargetMode="External"/><Relationship Id="rId105" Type="http://schemas.openxmlformats.org/officeDocument/2006/relationships/hyperlink" Target="https://www.indiatoday.in/india/story/coronavirus-in-india-tracking-country-s-first-50-covid-19-cases-what-numbers-tell-1654468-2020-03-12" TargetMode="External"/><Relationship Id="rId312" Type="http://schemas.openxmlformats.org/officeDocument/2006/relationships/hyperlink" Target="https://twitter.com/PTI_News/status/1240316938217082880" TargetMode="External"/><Relationship Id="rId2200" Type="http://schemas.openxmlformats.org/officeDocument/2006/relationships/hyperlink" Target="https://twitter.com/ANI/status/1244971681182973953" TargetMode="External"/><Relationship Id="rId4098" Type="http://schemas.openxmlformats.org/officeDocument/2006/relationships/hyperlink" Target="https://twitter.com/Eatala_Rajender/status/1246084405602316292" TargetMode="External"/><Relationship Id="rId5149" Type="http://schemas.openxmlformats.org/officeDocument/2006/relationships/hyperlink" Target="https://twitter.com/PTI_News/status/1246745573945819137" TargetMode="External"/><Relationship Id="rId5356" Type="http://schemas.openxmlformats.org/officeDocument/2006/relationships/hyperlink" Target="https://twitter.com/ArogyaAndhra/status/1246796581744963586" TargetMode="External"/><Relationship Id="rId5563" Type="http://schemas.openxmlformats.org/officeDocument/2006/relationships/hyperlink" Target="https://twitter.com/ArogyaAndhra/status/1247036220556709896" TargetMode="External"/><Relationship Id="rId1899" Type="http://schemas.openxmlformats.org/officeDocument/2006/relationships/hyperlink" Target="https://twitter.com/ANINewsUP/status/1244594551404126210" TargetMode="External"/><Relationship Id="rId4165" Type="http://schemas.openxmlformats.org/officeDocument/2006/relationships/hyperlink" Target="https://twitter.com/PTI_News/status/1246097072761081856" TargetMode="External"/><Relationship Id="rId4372" Type="http://schemas.openxmlformats.org/officeDocument/2006/relationships/hyperlink" Target="https://twitter.com/PTI_News/status/1246336675732533248" TargetMode="External"/><Relationship Id="rId5009" Type="http://schemas.openxmlformats.org/officeDocument/2006/relationships/hyperlink" Target="https://twitter.com/rajeshtope11/status/1246482154852253697" TargetMode="External"/><Relationship Id="rId5216" Type="http://schemas.openxmlformats.org/officeDocument/2006/relationships/hyperlink" Target="https://twitter.com/ANI/status/1246793618855096320" TargetMode="External"/><Relationship Id="rId5770" Type="http://schemas.openxmlformats.org/officeDocument/2006/relationships/hyperlink" Target="https://twitter.com/PTI_News/status/1247164710417383431" TargetMode="External"/><Relationship Id="rId1759" Type="http://schemas.openxmlformats.org/officeDocument/2006/relationships/hyperlink" Target="https://twitter.com/PTI_News/status/1244275406821191680" TargetMode="External"/><Relationship Id="rId1966" Type="http://schemas.openxmlformats.org/officeDocument/2006/relationships/hyperlink" Target="https://twitter.com/ANINewsUP/status/1244627469199486977" TargetMode="External"/><Relationship Id="rId3181" Type="http://schemas.openxmlformats.org/officeDocument/2006/relationships/hyperlink" Target="https://twitter.com/ANI/status/1245693626472116226" TargetMode="External"/><Relationship Id="rId4025" Type="http://schemas.openxmlformats.org/officeDocument/2006/relationships/hyperlink" Target="https://twitter.com/JansamparkMP/status/1246116249026715649" TargetMode="External"/><Relationship Id="rId5423" Type="http://schemas.openxmlformats.org/officeDocument/2006/relationships/hyperlink" Target="https://twitter.com/HFWOdisha/status/1246826498851352576" TargetMode="External"/><Relationship Id="rId5630" Type="http://schemas.openxmlformats.org/officeDocument/2006/relationships/hyperlink" Target="https://twitter.com/ANI/status/1247144702526337026" TargetMode="External"/><Relationship Id="rId1619" Type="http://schemas.openxmlformats.org/officeDocument/2006/relationships/hyperlink" Target="https://twitter.com/TOIMumbai/status/1244122210890960896?s=20" TargetMode="External"/><Relationship Id="rId1826" Type="http://schemas.openxmlformats.org/officeDocument/2006/relationships/hyperlink" Target="https://twitter.com/THChennai/status/1244518226467467265" TargetMode="External"/><Relationship Id="rId4232" Type="http://schemas.openxmlformats.org/officeDocument/2006/relationships/hyperlink" Target="https://experience.arcgis.com/experience/8167a61f882a4af4b9098e947dfd589f/" TargetMode="External"/><Relationship Id="rId3041" Type="http://schemas.openxmlformats.org/officeDocument/2006/relationships/hyperlink" Target="https://twitter.com/ANI/status/1245683220550537216" TargetMode="External"/><Relationship Id="rId3998" Type="http://schemas.openxmlformats.org/officeDocument/2006/relationships/hyperlink" Target="http://dhs.kerala.gov.in/wp-content/uploads/2020/04/Daily-Bulletin-HFWD-English-April-3rd.pdf" TargetMode="External"/><Relationship Id="rId3858" Type="http://schemas.openxmlformats.org/officeDocument/2006/relationships/hyperlink" Target="https://twitter.com/ANI/status/1246043856447176704" TargetMode="External"/><Relationship Id="rId4909" Type="http://schemas.openxmlformats.org/officeDocument/2006/relationships/hyperlink" Target="https://twitter.com/IPRTelangana/status/1246477230068228098/photo/1" TargetMode="External"/><Relationship Id="rId6057" Type="http://schemas.openxmlformats.org/officeDocument/2006/relationships/hyperlink" Target="https://twitter.com/PIBJaipur/status/1247377876757803010" TargetMode="External"/><Relationship Id="rId779" Type="http://schemas.openxmlformats.org/officeDocument/2006/relationships/hyperlink" Target="https://twitter.com/ArvindKejriwal/status/1241957699916427268" TargetMode="External"/><Relationship Id="rId986" Type="http://schemas.openxmlformats.org/officeDocument/2006/relationships/hyperlink" Target="https://twitter.com/IPRTelangana/status/1242490062907912192" TargetMode="External"/><Relationship Id="rId2667" Type="http://schemas.openxmlformats.org/officeDocument/2006/relationships/hyperlink" Target="https://twitter.com/NHM_TN/status/1245332364563185664" TargetMode="External"/><Relationship Id="rId3718" Type="http://schemas.openxmlformats.org/officeDocument/2006/relationships/hyperlink" Target="https://twitter.com/ANI/status/1246038578699751424" TargetMode="External"/><Relationship Id="rId5073" Type="http://schemas.openxmlformats.org/officeDocument/2006/relationships/hyperlink" Target="https://gujcovid19.gujarat.gov.in/" TargetMode="External"/><Relationship Id="rId5280" Type="http://schemas.openxmlformats.org/officeDocument/2006/relationships/hyperlink" Target="https://twitter.com/ANI/status/1246797969447219201" TargetMode="External"/><Relationship Id="rId6124" Type="http://schemas.openxmlformats.org/officeDocument/2006/relationships/hyperlink" Target="https://twitter.com/ANI/status/1247403660096598016" TargetMode="External"/><Relationship Id="rId639" Type="http://schemas.openxmlformats.org/officeDocument/2006/relationships/hyperlink" Target="https://twitter.com/htTweets/status/1241649921499049985" TargetMode="External"/><Relationship Id="rId1269" Type="http://schemas.openxmlformats.org/officeDocument/2006/relationships/hyperlink" Target="https://twitter.com/ANI/status/1243479640544432128?ref_src=twsrc%5Etfw%7Ctwcamp%5Etweetembed%7Ctwterm%5E1243479640544432128&amp;ref_url=https%3A%2F%2Fwww.freepressjournal.in%2Findia%2Fcoronavirus-updates-from-india-and-the-world-march-27" TargetMode="External"/><Relationship Id="rId1476" Type="http://schemas.openxmlformats.org/officeDocument/2006/relationships/hyperlink" Target="https://www.deccanherald.com/state/top-karnataka-stories/five-test-positive-for-covid-19-in-chikkaballapur-818475.html" TargetMode="External"/><Relationship Id="rId2874" Type="http://schemas.openxmlformats.org/officeDocument/2006/relationships/hyperlink" Target="https://twitter.com/ArogyaAndhra/status/1245388385021128704" TargetMode="External"/><Relationship Id="rId3925" Type="http://schemas.openxmlformats.org/officeDocument/2006/relationships/hyperlink" Target="https://twitter.com/ANI/status/1246054906298941440" TargetMode="External"/><Relationship Id="rId5140" Type="http://schemas.openxmlformats.org/officeDocument/2006/relationships/hyperlink" Target="https://twitter.com/HFWOdisha/status/1246740631159889921" TargetMode="External"/><Relationship Id="rId846" Type="http://schemas.openxmlformats.org/officeDocument/2006/relationships/hyperlink" Target="https://www.facebook.com/CollectorKNR/posts/2833958063367696" TargetMode="External"/><Relationship Id="rId1129" Type="http://schemas.openxmlformats.org/officeDocument/2006/relationships/hyperlink" Target="https://www.deccanherald.com/national/noida-1-held-dozen-booked-for-group-namaaz-despite-covid-19-lockdown-820324.html" TargetMode="External"/><Relationship Id="rId1683" Type="http://schemas.openxmlformats.org/officeDocument/2006/relationships/hyperlink" Target="https://www.facebook.com/CollectorKNR/posts/2847858138644355" TargetMode="External"/><Relationship Id="rId1890" Type="http://schemas.openxmlformats.org/officeDocument/2006/relationships/hyperlink" Target="https://twitter.com/ANINewsUP/status/1244594551404126210" TargetMode="External"/><Relationship Id="rId2527" Type="http://schemas.openxmlformats.org/officeDocument/2006/relationships/hyperlink" Target="https://twitter.com/ArogyaAndhra/status/1245225191178768386" TargetMode="External"/><Relationship Id="rId2734" Type="http://schemas.openxmlformats.org/officeDocument/2006/relationships/hyperlink" Target="https://www.facebook.com/permalink.php?story_fbid=159505228852647&amp;id=100507158085788" TargetMode="External"/><Relationship Id="rId2941" Type="http://schemas.openxmlformats.org/officeDocument/2006/relationships/hyperlink" Target="https://twitter.com/ANI/status/1245428656069128209" TargetMode="External"/><Relationship Id="rId5000" Type="http://schemas.openxmlformats.org/officeDocument/2006/relationships/hyperlink" Target="https://twitter.com/rajeshtope11/status/1246482154852253697" TargetMode="External"/><Relationship Id="rId706" Type="http://schemas.openxmlformats.org/officeDocument/2006/relationships/hyperlink" Target="https://english.manoramaonline.com/news/kerala/2020/03/22/15-more-covid-19-cases-in-kerala-on-sunday.html" TargetMode="External"/><Relationship Id="rId913" Type="http://schemas.openxmlformats.org/officeDocument/2006/relationships/hyperlink" Target="https://twitter.com/ANI/status/1242308037756387328" TargetMode="External"/><Relationship Id="rId1336" Type="http://schemas.openxmlformats.org/officeDocument/2006/relationships/hyperlink" Target="https://twitter.com/PTI_News/status/1243519189412765696" TargetMode="External"/><Relationship Id="rId1543" Type="http://schemas.openxmlformats.org/officeDocument/2006/relationships/hyperlink" Target="https://twitter.com/ANI/status/1243912891742310406" TargetMode="External"/><Relationship Id="rId1750" Type="http://schemas.openxmlformats.org/officeDocument/2006/relationships/hyperlink" Target="https://twitter.com/PTI_News/status/1244275406821191680" TargetMode="External"/><Relationship Id="rId2801" Type="http://schemas.openxmlformats.org/officeDocument/2006/relationships/hyperlink" Target="https://twitter.com/CMODelhi/status/1245353004317933568" TargetMode="External"/><Relationship Id="rId4699" Type="http://schemas.openxmlformats.org/officeDocument/2006/relationships/hyperlink" Target="https://twitter.com/ANINewsUP/status/1246412525890973697" TargetMode="External"/><Relationship Id="rId5957" Type="http://schemas.openxmlformats.org/officeDocument/2006/relationships/hyperlink" Target="https://twitter.com/JansamparkMP/status/1247180461907955712" TargetMode="External"/><Relationship Id="rId42" Type="http://schemas.openxmlformats.org/officeDocument/2006/relationships/hyperlink" Target="https://indianexpress.com/article/india/coronavirus-outbreak-live-updates-pm-modi-6303338/" TargetMode="External"/><Relationship Id="rId1403" Type="http://schemas.openxmlformats.org/officeDocument/2006/relationships/hyperlink" Target="https://twitter.com/PTI_News/status/1243510212453171200" TargetMode="External"/><Relationship Id="rId1610" Type="http://schemas.openxmlformats.org/officeDocument/2006/relationships/hyperlink" Target="https://twitter.com/TOIMumbai/status/1244122210890960896?s=20" TargetMode="External"/><Relationship Id="rId4559" Type="http://schemas.openxmlformats.org/officeDocument/2006/relationships/hyperlink" Target="https://twitter.com/AamAadmiParty/status/1246408741357944833" TargetMode="External"/><Relationship Id="rId4766" Type="http://schemas.openxmlformats.org/officeDocument/2006/relationships/hyperlink" Target="https://twitter.com/ANI/status/1246418320057708545" TargetMode="External"/><Relationship Id="rId4973" Type="http://schemas.openxmlformats.org/officeDocument/2006/relationships/hyperlink" Target="https://twitter.com/rajeshtope11/status/1246482154852253697" TargetMode="External"/><Relationship Id="rId5817" Type="http://schemas.openxmlformats.org/officeDocument/2006/relationships/hyperlink" Target="https://arogya.maharashtra.gov.in/pdf/covidmpressnote06.pdf" TargetMode="External"/><Relationship Id="rId3368" Type="http://schemas.openxmlformats.org/officeDocument/2006/relationships/hyperlink" Target="https://twitter.com/ANI/status/1245693514500804609" TargetMode="External"/><Relationship Id="rId3575" Type="http://schemas.openxmlformats.org/officeDocument/2006/relationships/hyperlink" Target="https://twitter.com/ANI/status/1245909537384804354" TargetMode="External"/><Relationship Id="rId3782" Type="http://schemas.openxmlformats.org/officeDocument/2006/relationships/hyperlink" Target="https://twitter.com/ANI/status/1246043856447176704" TargetMode="External"/><Relationship Id="rId4419" Type="http://schemas.openxmlformats.org/officeDocument/2006/relationships/hyperlink" Target="https://twitter.com/ANI/status/1246323461674369024" TargetMode="External"/><Relationship Id="rId4626" Type="http://schemas.openxmlformats.org/officeDocument/2006/relationships/hyperlink" Target="https://twitter.com/PTI_News/status/1246409749911891968" TargetMode="External"/><Relationship Id="rId4833" Type="http://schemas.openxmlformats.org/officeDocument/2006/relationships/hyperlink" Target="https://twitter.com/kbssidhu1961/status/1246432643794612225" TargetMode="External"/><Relationship Id="rId289" Type="http://schemas.openxmlformats.org/officeDocument/2006/relationships/hyperlink" Target="https://twitter.com/ANI/status/1240112477951496198?s=09" TargetMode="External"/><Relationship Id="rId496" Type="http://schemas.openxmlformats.org/officeDocument/2006/relationships/hyperlink" Target="https://twitter.com/PTI_News/status/1241222515193573376" TargetMode="External"/><Relationship Id="rId2177" Type="http://schemas.openxmlformats.org/officeDocument/2006/relationships/hyperlink" Target="https://twitter.com/PTI_News/status/1244918292965232640?s=19" TargetMode="External"/><Relationship Id="rId2384" Type="http://schemas.openxmlformats.org/officeDocument/2006/relationships/hyperlink" Target="https://twitter.com/ANI/status/1245043633407037441" TargetMode="External"/><Relationship Id="rId2591" Type="http://schemas.openxmlformats.org/officeDocument/2006/relationships/hyperlink" Target="https://twitter.com/PIBJaipur/status/1245288412954779649" TargetMode="External"/><Relationship Id="rId3228" Type="http://schemas.openxmlformats.org/officeDocument/2006/relationships/hyperlink" Target="https://twitter.com/ANI/status/1245693626472116226" TargetMode="External"/><Relationship Id="rId3435" Type="http://schemas.openxmlformats.org/officeDocument/2006/relationships/hyperlink" Target="https://twitter.com/ANI/status/1245727826017423362" TargetMode="External"/><Relationship Id="rId3642" Type="http://schemas.openxmlformats.org/officeDocument/2006/relationships/hyperlink" Target="https://twitter.com/ANINewsUP/status/1245971315019763718" TargetMode="External"/><Relationship Id="rId149" Type="http://schemas.openxmlformats.org/officeDocument/2006/relationships/hyperlink" Target="https://twitter.com/xpressandhra/status/1242088017197559808?s=20" TargetMode="External"/><Relationship Id="rId356" Type="http://schemas.openxmlformats.org/officeDocument/2006/relationships/hyperlink" Target="https://twitter.com/ANI/status/1240658425328979971" TargetMode="External"/><Relationship Id="rId563" Type="http://schemas.openxmlformats.org/officeDocument/2006/relationships/hyperlink" Target="https://twitter.com/ANI/status/1241349576361037824" TargetMode="External"/><Relationship Id="rId770" Type="http://schemas.openxmlformats.org/officeDocument/2006/relationships/hyperlink" Target="https://indianexpress.com/article/india/gujarat-corona-cases-rise-to-35-case-against-four-patients-of-a-family-6330089/" TargetMode="External"/><Relationship Id="rId1193" Type="http://schemas.openxmlformats.org/officeDocument/2006/relationships/hyperlink" Target="https://twitter.com/xpresskerala/status/1243154932452093953?s=19" TargetMode="External"/><Relationship Id="rId2037" Type="http://schemas.openxmlformats.org/officeDocument/2006/relationships/hyperlink" Target="https://economictimes.indiatimes.com/news/politics-and-nation/covid-outbreak-47-new-coronavirus-cases-detected-in-mumbai/videoshow/74899399.cms" TargetMode="External"/><Relationship Id="rId2244" Type="http://schemas.openxmlformats.org/officeDocument/2006/relationships/hyperlink" Target="https://arogya.maharashtra.gov.in/pdf/epressnote31.pdf" TargetMode="External"/><Relationship Id="rId2451" Type="http://schemas.openxmlformats.org/officeDocument/2006/relationships/hyperlink" Target="https://www.newindianexpress.com/states/tamil-nadu/2020/apr/01/two-from-puducherry-who-attended-nizamuddin-congregation-test-positive-for-covid-19-2124270.html" TargetMode="External"/><Relationship Id="rId4900" Type="http://schemas.openxmlformats.org/officeDocument/2006/relationships/hyperlink" Target="https://twitter.com/IPRTelangana/status/1246477230068228098/photo/1" TargetMode="External"/><Relationship Id="rId216" Type="http://schemas.openxmlformats.org/officeDocument/2006/relationships/hyperlink" Target="https://www.indiatoday.in/india/story/coronavirus-24-year-old-tests-positive-covid-19-jaipur-travel-history-spain-1655611-2020-03-14" TargetMode="External"/><Relationship Id="rId423" Type="http://schemas.openxmlformats.org/officeDocument/2006/relationships/hyperlink" Target="https://twitter.com/PTI_News/status/1240985103288811520" TargetMode="External"/><Relationship Id="rId1053" Type="http://schemas.openxmlformats.org/officeDocument/2006/relationships/hyperlink" Target="https://www.facebook.com/dcpkd09/videos/525575231718479" TargetMode="External"/><Relationship Id="rId1260" Type="http://schemas.openxmlformats.org/officeDocument/2006/relationships/hyperlink" Target="https://twitter.com/IEBengaluru/status/1243465187069284352/photo/1" TargetMode="External"/><Relationship Id="rId2104" Type="http://schemas.openxmlformats.org/officeDocument/2006/relationships/hyperlink" Target="https://twitter.com/PTI_News/status/1244865476355690496" TargetMode="External"/><Relationship Id="rId3502" Type="http://schemas.openxmlformats.org/officeDocument/2006/relationships/hyperlink" Target="https://twitter.com/sriramulubjp/status/1245736945654755334" TargetMode="External"/><Relationship Id="rId630" Type="http://schemas.openxmlformats.org/officeDocument/2006/relationships/hyperlink" Target="https://twitter.com/PTI_News/status/1241595506037415936" TargetMode="External"/><Relationship Id="rId2311" Type="http://schemas.openxmlformats.org/officeDocument/2006/relationships/hyperlink" Target="https://twitter.com/Vijayabaskarofl/status/1244998252803452928" TargetMode="External"/><Relationship Id="rId4069" Type="http://schemas.openxmlformats.org/officeDocument/2006/relationships/hyperlink" Target="https://twitter.com/Eatala_Rajender/status/1246084405602316292" TargetMode="External"/><Relationship Id="rId5467" Type="http://schemas.openxmlformats.org/officeDocument/2006/relationships/hyperlink" Target="https://www.mohfw.gov.in/" TargetMode="External"/><Relationship Id="rId5674" Type="http://schemas.openxmlformats.org/officeDocument/2006/relationships/hyperlink" Target="https://www.thenewsminute.com/article/student-no-symptoms-covid-19-tests-positive-after-19-days-pathanamthitta-121983" TargetMode="External"/><Relationship Id="rId5881" Type="http://schemas.openxmlformats.org/officeDocument/2006/relationships/hyperlink" Target="https://arogya.maharashtra.gov.in/pdf/covidmpressnote06.pdf" TargetMode="External"/><Relationship Id="rId1120" Type="http://schemas.openxmlformats.org/officeDocument/2006/relationships/hyperlink" Target="https://twitter.com/ANI/status/1243045523575025665" TargetMode="External"/><Relationship Id="rId4276" Type="http://schemas.openxmlformats.org/officeDocument/2006/relationships/hyperlink" Target="https://twitter.com/JansamparkMP/status/1246116249026715649" TargetMode="External"/><Relationship Id="rId4483" Type="http://schemas.openxmlformats.org/officeDocument/2006/relationships/hyperlink" Target="https://twitter.com/ANI/status/1246408356790562816" TargetMode="External"/><Relationship Id="rId4690" Type="http://schemas.openxmlformats.org/officeDocument/2006/relationships/hyperlink" Target="https://twitter.com/ANINewsUP/status/1246412525890973697" TargetMode="External"/><Relationship Id="rId5327" Type="http://schemas.openxmlformats.org/officeDocument/2006/relationships/hyperlink" Target="https://twitter.com/ANI/status/1246789359791112195" TargetMode="External"/><Relationship Id="rId5534" Type="http://schemas.openxmlformats.org/officeDocument/2006/relationships/hyperlink" Target="https://twitter.com/ANI/status/1247034346101334016" TargetMode="External"/><Relationship Id="rId5741" Type="http://schemas.openxmlformats.org/officeDocument/2006/relationships/hyperlink" Target="https://twitter.com/TOIHyderabad/status/1247161225940627456" TargetMode="External"/><Relationship Id="rId1937" Type="http://schemas.openxmlformats.org/officeDocument/2006/relationships/hyperlink" Target="http://dhs.kerala.gov.in/wp-content/uploads/2020/04/Daily-Bulletin-HFWD-English-April-4th.pdf" TargetMode="External"/><Relationship Id="rId3085" Type="http://schemas.openxmlformats.org/officeDocument/2006/relationships/hyperlink" Target="https://twitter.com/ANI/status/1245683220550537216" TargetMode="External"/><Relationship Id="rId3292" Type="http://schemas.openxmlformats.org/officeDocument/2006/relationships/hyperlink" Target="https://twitter.com/ANI/status/1245694253197488128" TargetMode="External"/><Relationship Id="rId4136" Type="http://schemas.openxmlformats.org/officeDocument/2006/relationships/hyperlink" Target="https://experience.arcgis.com/experience/8167a61f882a4af4b9098e947dfd589f/" TargetMode="External"/><Relationship Id="rId4343" Type="http://schemas.openxmlformats.org/officeDocument/2006/relationships/hyperlink" Target="https://twitter.com/PIBJaipur/status/1246298331766120448" TargetMode="External"/><Relationship Id="rId4550" Type="http://schemas.openxmlformats.org/officeDocument/2006/relationships/hyperlink" Target="https://twitter.com/PTI_News/status/1246409749911891968" TargetMode="External"/><Relationship Id="rId5601" Type="http://schemas.openxmlformats.org/officeDocument/2006/relationships/hyperlink" Target="https://twitter.com/ANI/status/1247133356879314945" TargetMode="External"/><Relationship Id="rId3152" Type="http://schemas.openxmlformats.org/officeDocument/2006/relationships/hyperlink" Target="http://dhs.kerala.gov.in/wp-content/uploads/2020/04/Daily-Bulletin-HFWD-English-April-2nd.pdf" TargetMode="External"/><Relationship Id="rId4203" Type="http://schemas.openxmlformats.org/officeDocument/2006/relationships/hyperlink" Target="https://twitter.com/PTI_News/status/1246097072761081856" TargetMode="External"/><Relationship Id="rId4410" Type="http://schemas.openxmlformats.org/officeDocument/2006/relationships/hyperlink" Target="https://twitter.com/PTI_News/status/1246336675732533248" TargetMode="External"/><Relationship Id="rId280" Type="http://schemas.openxmlformats.org/officeDocument/2006/relationships/hyperlink" Target="https://twitter.com/ANI/status/1239953388248260608" TargetMode="External"/><Relationship Id="rId3012" Type="http://schemas.openxmlformats.org/officeDocument/2006/relationships/hyperlink" Target="https://twitter.com/sriramulubjp/status/1245736945654755334" TargetMode="External"/><Relationship Id="rId6168" Type="http://schemas.openxmlformats.org/officeDocument/2006/relationships/hyperlink" Target="http://www.nhmharyana.gov.in/WriteReadData/userfiles/file/CoronaVirus/bulletin_07.04.2020_Morning.pdf" TargetMode="External"/><Relationship Id="rId140" Type="http://schemas.openxmlformats.org/officeDocument/2006/relationships/hyperlink" Target="https://www.thehindu.com/todays-paper/tally-goes-up-to-11/article31045938.ece" TargetMode="External"/><Relationship Id="rId3969" Type="http://schemas.openxmlformats.org/officeDocument/2006/relationships/hyperlink" Target="https://twitter.com/ANI/status/1246054906298941440" TargetMode="External"/><Relationship Id="rId5184" Type="http://schemas.openxmlformats.org/officeDocument/2006/relationships/hyperlink" Target="http://dhs.kerala.gov.in/wp-content/uploads/2020/04/Daily-Bulletin-HFWD-English-April-5-1.pdf" TargetMode="External"/><Relationship Id="rId5391" Type="http://schemas.openxmlformats.org/officeDocument/2006/relationships/hyperlink" Target="https://twitter.com/JansamparkMP/status/1246802576244224001" TargetMode="External"/><Relationship Id="rId6028" Type="http://schemas.openxmlformats.org/officeDocument/2006/relationships/hyperlink" Target="https://twitter.com/PIBJaipur/status/1247197745678442504" TargetMode="External"/><Relationship Id="rId6" Type="http://schemas.openxmlformats.org/officeDocument/2006/relationships/hyperlink" Target="https://twitter.com/ANI/status/1224221485805395968?s=20" TargetMode="External"/><Relationship Id="rId2778" Type="http://schemas.openxmlformats.org/officeDocument/2006/relationships/hyperlink" Target="https://indianexpress.com/article/cities/kolkata/west-bengal-15-more-test-positive-highest-single-day-jump-takes-count-to-37-6341172/?346346346" TargetMode="External"/><Relationship Id="rId2985" Type="http://schemas.openxmlformats.org/officeDocument/2006/relationships/hyperlink" Target="https://twitter.com/ArogyaAndhra/status/1245580598938198016" TargetMode="External"/><Relationship Id="rId3829" Type="http://schemas.openxmlformats.org/officeDocument/2006/relationships/hyperlink" Target="https://twitter.com/ANI/status/1246054906298941440" TargetMode="External"/><Relationship Id="rId5044" Type="http://schemas.openxmlformats.org/officeDocument/2006/relationships/hyperlink" Target="https://twitter.com/ArogyaAndhra/status/1246674213324255232" TargetMode="External"/><Relationship Id="rId957" Type="http://schemas.openxmlformats.org/officeDocument/2006/relationships/hyperlink" Target="https://twitter.com/ANI/status/1242430437898649601?s=19" TargetMode="External"/><Relationship Id="rId1587" Type="http://schemas.openxmlformats.org/officeDocument/2006/relationships/hyperlink" Target="https://thewire.in/health/five-members-one-family-test-positive-covid-19-meerut" TargetMode="External"/><Relationship Id="rId1794" Type="http://schemas.openxmlformats.org/officeDocument/2006/relationships/hyperlink" Target="https://twitter.com/ANI/status/1244470877636288513?s=19" TargetMode="External"/><Relationship Id="rId2638" Type="http://schemas.openxmlformats.org/officeDocument/2006/relationships/hyperlink" Target="https://twitter.com/NHM_TN/status/1245332364563185664" TargetMode="External"/><Relationship Id="rId2845" Type="http://schemas.openxmlformats.org/officeDocument/2006/relationships/hyperlink" Target="https://twitter.com/himantabiswa/status/1245372704636538881" TargetMode="External"/><Relationship Id="rId5251" Type="http://schemas.openxmlformats.org/officeDocument/2006/relationships/hyperlink" Target="https://twitter.com/ANI/status/1246793618855096320" TargetMode="External"/><Relationship Id="rId86" Type="http://schemas.openxmlformats.org/officeDocument/2006/relationships/hyperlink" Target="http://health.delhigovt.nic.in/wps/wcm/connect/665cd7804d7b94b18194f7982ee7a5c7/HB07.pdf?MOD=AJPERES&amp;lmod=-1110807331&amp;CACHEID=665cd7804d7b94b18194f7982ee7a5c7" TargetMode="External"/><Relationship Id="rId817" Type="http://schemas.openxmlformats.org/officeDocument/2006/relationships/hyperlink" Target="https://twitter.com/ANI/status/1242069720276168705" TargetMode="External"/><Relationship Id="rId1447" Type="http://schemas.openxmlformats.org/officeDocument/2006/relationships/hyperlink" Target="https://twitter.com/PTI_News/status/1243748304157995008?s=20" TargetMode="External"/><Relationship Id="rId1654" Type="http://schemas.openxmlformats.org/officeDocument/2006/relationships/hyperlink" Target="https://twitter.com/ANI/status/1244242532134838273" TargetMode="External"/><Relationship Id="rId1861" Type="http://schemas.openxmlformats.org/officeDocument/2006/relationships/hyperlink" Target="https://twitter.com/kansalrohit69/status/1244556295778095105" TargetMode="External"/><Relationship Id="rId2705" Type="http://schemas.openxmlformats.org/officeDocument/2006/relationships/hyperlink" Target="https://twitter.com/NHM_TN/status/1245332364563185664" TargetMode="External"/><Relationship Id="rId2912" Type="http://schemas.openxmlformats.org/officeDocument/2006/relationships/hyperlink" Target="https://twitter.com/Eatala_Rajender/status/1245425932929617921" TargetMode="External"/><Relationship Id="rId4060" Type="http://schemas.openxmlformats.org/officeDocument/2006/relationships/hyperlink" Target="https://twitter.com/Eatala_Rajender/status/1246084405602316292" TargetMode="External"/><Relationship Id="rId5111" Type="http://schemas.openxmlformats.org/officeDocument/2006/relationships/hyperlink" Target="https://twitter.com/ANI/status/1246738428370223104" TargetMode="External"/><Relationship Id="rId1307" Type="http://schemas.openxmlformats.org/officeDocument/2006/relationships/hyperlink" Target="https://indianexpress.com/article/india/coronavirus-india-lockdown-8-patients-recover-in-punjab-hotspot-none-needed-ventilator-6348887/" TargetMode="External"/><Relationship Id="rId1514" Type="http://schemas.openxmlformats.org/officeDocument/2006/relationships/hyperlink" Target="https://karunadu.karnataka.gov.in/hfw/kannada/nCovDocs/28-03-2020(English).pdf" TargetMode="External"/><Relationship Id="rId1721" Type="http://schemas.openxmlformats.org/officeDocument/2006/relationships/hyperlink" Target="https://karunadu.karnataka.gov.in/hfw/kannada/nCovDocs/29-03-2020(English).pdf" TargetMode="External"/><Relationship Id="rId4877" Type="http://schemas.openxmlformats.org/officeDocument/2006/relationships/hyperlink" Target="https://twitter.com/IPRTelangana/status/1246477230068228098/photo/1" TargetMode="External"/><Relationship Id="rId5928" Type="http://schemas.openxmlformats.org/officeDocument/2006/relationships/hyperlink" Target="https://twitter.com/PTI_News/status/1247164710417383431" TargetMode="External"/><Relationship Id="rId13" Type="http://schemas.openxmlformats.org/officeDocument/2006/relationships/hyperlink" Target="https://indianexpress.com/article/india/coronavirus-outbreak-live-updates-pm-modi-6303338/" TargetMode="External"/><Relationship Id="rId3479" Type="http://schemas.openxmlformats.org/officeDocument/2006/relationships/hyperlink" Target="https://twitter.com/ANI/status/1245727826017423362" TargetMode="External"/><Relationship Id="rId3686" Type="http://schemas.openxmlformats.org/officeDocument/2006/relationships/hyperlink" Target="http://www.rajswasthya.nic.in/" TargetMode="External"/><Relationship Id="rId6092" Type="http://schemas.openxmlformats.org/officeDocument/2006/relationships/hyperlink" Target="https://twitter.com/PIBAhmedabad/status/1247398801825988608" TargetMode="External"/><Relationship Id="rId2288" Type="http://schemas.openxmlformats.org/officeDocument/2006/relationships/hyperlink" Target="https://twitter.com/Vijayabaskarofl/status/1244998252803452928" TargetMode="External"/><Relationship Id="rId2495" Type="http://schemas.openxmlformats.org/officeDocument/2006/relationships/hyperlink" Target="https://twitter.com/ArogyaAndhra/status/1245225191178768386" TargetMode="External"/><Relationship Id="rId3339" Type="http://schemas.openxmlformats.org/officeDocument/2006/relationships/hyperlink" Target="https://twitter.com/ANI/status/1245693514500804609" TargetMode="External"/><Relationship Id="rId3893" Type="http://schemas.openxmlformats.org/officeDocument/2006/relationships/hyperlink" Target="https://twitter.com/ANI/status/1246054906298941440" TargetMode="External"/><Relationship Id="rId4737" Type="http://schemas.openxmlformats.org/officeDocument/2006/relationships/hyperlink" Target="https://twitter.com/ANI/status/1246418320057708545" TargetMode="External"/><Relationship Id="rId4944" Type="http://schemas.openxmlformats.org/officeDocument/2006/relationships/hyperlink" Target="https://twitter.com/rajeshtope11/status/1246482154852253697" TargetMode="External"/><Relationship Id="rId467" Type="http://schemas.openxmlformats.org/officeDocument/2006/relationships/hyperlink" Target="https://twitter.com/PTI_News/status/1241022270086103042" TargetMode="External"/><Relationship Id="rId1097" Type="http://schemas.openxmlformats.org/officeDocument/2006/relationships/hyperlink" Target="https://timesofindia.indiatimes.com/city/agra/three-tested-positive-at-aligarhs-jnmc/articleshow/74799052.cms?from=mdr" TargetMode="External"/><Relationship Id="rId2148" Type="http://schemas.openxmlformats.org/officeDocument/2006/relationships/hyperlink" Target="http://hmfw.ap.gov.in/Daily_bullettin/31-03-2020/31-03-2020_10AM_English.pdf" TargetMode="External"/><Relationship Id="rId3546" Type="http://schemas.openxmlformats.org/officeDocument/2006/relationships/hyperlink" Target="https://twitter.com/ians_india/status/1245752808172695552" TargetMode="External"/><Relationship Id="rId3753" Type="http://schemas.openxmlformats.org/officeDocument/2006/relationships/hyperlink" Target="https://twitter.com/ANI/status/1246038578699751424" TargetMode="External"/><Relationship Id="rId3960" Type="http://schemas.openxmlformats.org/officeDocument/2006/relationships/hyperlink" Target="https://twitter.com/ANI/status/1246043856447176704" TargetMode="External"/><Relationship Id="rId4804" Type="http://schemas.openxmlformats.org/officeDocument/2006/relationships/hyperlink" Target="https://twitter.com/ANI/status/1246418320057708545" TargetMode="External"/><Relationship Id="rId674" Type="http://schemas.openxmlformats.org/officeDocument/2006/relationships/hyperlink" Target="https://english.manoramaonline.com/news/kerala/2020/03/22/coronavirus-kerala-lockdown-cm-chief-sec-different-voices.amp.html?__twitter_impression=true" TargetMode="External"/><Relationship Id="rId881" Type="http://schemas.openxmlformats.org/officeDocument/2006/relationships/hyperlink" Target="https://twitter.com/rajeshtope11/status/1242138355338563589" TargetMode="External"/><Relationship Id="rId2355" Type="http://schemas.openxmlformats.org/officeDocument/2006/relationships/hyperlink" Target="https://twitter.com/ANI/status/1245023379943391232" TargetMode="External"/><Relationship Id="rId2562" Type="http://schemas.openxmlformats.org/officeDocument/2006/relationships/hyperlink" Target="https://twitter.com/PTI_News/status/1245280285081493504" TargetMode="External"/><Relationship Id="rId3406" Type="http://schemas.openxmlformats.org/officeDocument/2006/relationships/hyperlink" Target="https://twitter.com/ArogyaAndhra/status/1245703344796000261" TargetMode="External"/><Relationship Id="rId3613" Type="http://schemas.openxmlformats.org/officeDocument/2006/relationships/hyperlink" Target="https://twitter.com/TOIAhmedabad/status/1245943395534532609?s=20" TargetMode="External"/><Relationship Id="rId3820" Type="http://schemas.openxmlformats.org/officeDocument/2006/relationships/hyperlink" Target="https://twitter.com/ANI/status/1246043856447176704" TargetMode="External"/><Relationship Id="rId327" Type="http://schemas.openxmlformats.org/officeDocument/2006/relationships/hyperlink" Target="https://www.thenewsminute.com/article/telangana-traces-passengers-delhi-bengaluru-train-bogie-covid-19-patient-120552" TargetMode="External"/><Relationship Id="rId534" Type="http://schemas.openxmlformats.org/officeDocument/2006/relationships/hyperlink" Target="https://twitter.com/ANI/status/1241292573584441345" TargetMode="External"/><Relationship Id="rId741" Type="http://schemas.openxmlformats.org/officeDocument/2006/relationships/hyperlink" Target="https://twitter.com/PTI_News/status/1241931502671130624?s=20" TargetMode="External"/><Relationship Id="rId1164" Type="http://schemas.openxmlformats.org/officeDocument/2006/relationships/hyperlink" Target="https://twitter.com/DHFWKA/status/1243104470545969152" TargetMode="External"/><Relationship Id="rId1371" Type="http://schemas.openxmlformats.org/officeDocument/2006/relationships/hyperlink" Target="https://www.facebook.com/permalink.php?story_fbid=158051175664719&amp;id=100507158085788" TargetMode="External"/><Relationship Id="rId2008" Type="http://schemas.openxmlformats.org/officeDocument/2006/relationships/hyperlink" Target="https://twitter.com/ANI/status/1244653460739338242" TargetMode="External"/><Relationship Id="rId2215" Type="http://schemas.openxmlformats.org/officeDocument/2006/relationships/hyperlink" Target="https://twitter.com/TOIAhmedabad/status/1244990736526798849" TargetMode="External"/><Relationship Id="rId2422" Type="http://schemas.openxmlformats.org/officeDocument/2006/relationships/hyperlink" Target="https://twitter.com/ANI/status/1245242763903471617" TargetMode="External"/><Relationship Id="rId5578" Type="http://schemas.openxmlformats.org/officeDocument/2006/relationships/hyperlink" Target="https://twitter.com/PIBJaipur/status/1247122543074365442" TargetMode="External"/><Relationship Id="rId5785" Type="http://schemas.openxmlformats.org/officeDocument/2006/relationships/hyperlink" Target="https://arogya.maharashtra.gov.in/pdf/covidmpressnote06.pdf" TargetMode="External"/><Relationship Id="rId5992" Type="http://schemas.openxmlformats.org/officeDocument/2006/relationships/hyperlink" Target="https://twitter.com/JansamparkMP/status/1247180461907955712" TargetMode="External"/><Relationship Id="rId601" Type="http://schemas.openxmlformats.org/officeDocument/2006/relationships/hyperlink" Target="https://www.indiatoday.in/india/story/novel-coronavirus-covid19-india-live-updates-latest-news-developments-confirmed-positive-cases-1658051-2020-03-21" TargetMode="External"/><Relationship Id="rId1024" Type="http://schemas.openxmlformats.org/officeDocument/2006/relationships/hyperlink" Target="https://twitter.com/PIBJaipur/status/1242713952913518592" TargetMode="External"/><Relationship Id="rId1231" Type="http://schemas.openxmlformats.org/officeDocument/2006/relationships/hyperlink" Target="https://twitter.com/ANI/status/1243228295476310016" TargetMode="External"/><Relationship Id="rId4387" Type="http://schemas.openxmlformats.org/officeDocument/2006/relationships/hyperlink" Target="https://twitter.com/ANI/status/1246323461674369024" TargetMode="External"/><Relationship Id="rId4594" Type="http://schemas.openxmlformats.org/officeDocument/2006/relationships/hyperlink" Target="https://twitter.com/PTI_News/status/1246409749911891968" TargetMode="External"/><Relationship Id="rId5438" Type="http://schemas.openxmlformats.org/officeDocument/2006/relationships/hyperlink" Target="https://twitter.com/IPRTelangana/status/1246847163855851520" TargetMode="External"/><Relationship Id="rId5645" Type="http://schemas.openxmlformats.org/officeDocument/2006/relationships/hyperlink" Target="https://twitter.com/ANI/status/1247144702526337026" TargetMode="External"/><Relationship Id="rId5852" Type="http://schemas.openxmlformats.org/officeDocument/2006/relationships/hyperlink" Target="https://twitter.com/PTI_News/status/1247164710417383431" TargetMode="External"/><Relationship Id="rId3196" Type="http://schemas.openxmlformats.org/officeDocument/2006/relationships/hyperlink" Target="https://twitter.com/ANI/status/1245693626472116226" TargetMode="External"/><Relationship Id="rId4247" Type="http://schemas.openxmlformats.org/officeDocument/2006/relationships/hyperlink" Target="https://twitter.com/PTI_News/status/1246097072761081856" TargetMode="External"/><Relationship Id="rId4454" Type="http://schemas.openxmlformats.org/officeDocument/2006/relationships/hyperlink" Target="https://twitter.com/PTI_News/status/1246336675732533248" TargetMode="External"/><Relationship Id="rId4661" Type="http://schemas.openxmlformats.org/officeDocument/2006/relationships/hyperlink" Target="https://twitter.com/kansalrohit69/status/1246411816239943680" TargetMode="External"/><Relationship Id="rId5505" Type="http://schemas.openxmlformats.org/officeDocument/2006/relationships/hyperlink" Target="https://twitter.com/ANI/status/1247034856329990145" TargetMode="External"/><Relationship Id="rId3056" Type="http://schemas.openxmlformats.org/officeDocument/2006/relationships/hyperlink" Target="https://twitter.com/ANI/status/1245683220550537216" TargetMode="External"/><Relationship Id="rId3263" Type="http://schemas.openxmlformats.org/officeDocument/2006/relationships/hyperlink" Target="https://twitter.com/ANI/status/1245693514500804609" TargetMode="External"/><Relationship Id="rId3470" Type="http://schemas.openxmlformats.org/officeDocument/2006/relationships/hyperlink" Target="https://twitter.com/ANI/status/1245727826017423362" TargetMode="External"/><Relationship Id="rId4107" Type="http://schemas.openxmlformats.org/officeDocument/2006/relationships/hyperlink" Target="https://twitter.com/Eatala_Rajender/status/1246084405602316292" TargetMode="External"/><Relationship Id="rId4314" Type="http://schemas.openxmlformats.org/officeDocument/2006/relationships/hyperlink" Target="https://twitter.com/ANI/status/1246206104129933315?s=09" TargetMode="External"/><Relationship Id="rId5712" Type="http://schemas.openxmlformats.org/officeDocument/2006/relationships/hyperlink" Target="https://twitter.com/ANI/status/1247147696353431552" TargetMode="External"/><Relationship Id="rId184" Type="http://schemas.openxmlformats.org/officeDocument/2006/relationships/hyperlink" Target="https://economictimes.indiatimes.com/news/politics-and-nation/2-more-test-positive-for-coronavirus-in-nagpur-maharashtra-count-now-16/articleshow/74611718.cms" TargetMode="External"/><Relationship Id="rId391" Type="http://schemas.openxmlformats.org/officeDocument/2006/relationships/hyperlink" Target="https://arogya.maharashtra.gov.in/pdf/pressnote20.pdf" TargetMode="External"/><Relationship Id="rId1908" Type="http://schemas.openxmlformats.org/officeDocument/2006/relationships/hyperlink" Target="https://www.facebook.com/permalink.php?story_fbid=158928622243641&amp;id=100507158085788" TargetMode="External"/><Relationship Id="rId2072" Type="http://schemas.openxmlformats.org/officeDocument/2006/relationships/hyperlink" Target="https://twitter.com/ANI/status/1244696919902806016" TargetMode="External"/><Relationship Id="rId3123" Type="http://schemas.openxmlformats.org/officeDocument/2006/relationships/hyperlink" Target="https://twitter.com/ANI/status/1245692712986214400" TargetMode="External"/><Relationship Id="rId4521" Type="http://schemas.openxmlformats.org/officeDocument/2006/relationships/hyperlink" Target="https://twitter.com/sriramulubjp/status/1246407041972760577" TargetMode="External"/><Relationship Id="rId251" Type="http://schemas.openxmlformats.org/officeDocument/2006/relationships/hyperlink" Target="https://www.thehindu.com/news/national/other-states/coronavirus-odisha-reports-first-case-as-student-who-returned-from-italy-tests-positive/article31079934.ece" TargetMode="External"/><Relationship Id="rId3330" Type="http://schemas.openxmlformats.org/officeDocument/2006/relationships/hyperlink" Target="https://twitter.com/ANI/status/1245694253197488128" TargetMode="External"/><Relationship Id="rId5088" Type="http://schemas.openxmlformats.org/officeDocument/2006/relationships/hyperlink" Target="https://twitter.com/ANI/status/1246738428370223104" TargetMode="External"/><Relationship Id="rId6139" Type="http://schemas.openxmlformats.org/officeDocument/2006/relationships/hyperlink" Target="http://mohfw.gov.in/" TargetMode="External"/><Relationship Id="rId2889" Type="http://schemas.openxmlformats.org/officeDocument/2006/relationships/hyperlink" Target="https://twitter.com/ANI/status/1245389870974914561" TargetMode="External"/><Relationship Id="rId5295" Type="http://schemas.openxmlformats.org/officeDocument/2006/relationships/hyperlink" Target="https://twitter.com/ANI/status/1246797969447219201" TargetMode="External"/><Relationship Id="rId111" Type="http://schemas.openxmlformats.org/officeDocument/2006/relationships/hyperlink" Target="https://english.manoramaonline.com/news/kerala/2020/03/10/coronavirus-holiday-for-upto-class-7-kerala.html" TargetMode="External"/><Relationship Id="rId1698" Type="http://schemas.openxmlformats.org/officeDocument/2006/relationships/hyperlink" Target="https://twitter.com/ANI/status/1244242532134838273" TargetMode="External"/><Relationship Id="rId2749" Type="http://schemas.openxmlformats.org/officeDocument/2006/relationships/hyperlink" Target="https://twitter.com/PTI_News/status/1245330284574150656" TargetMode="External"/><Relationship Id="rId2956" Type="http://schemas.openxmlformats.org/officeDocument/2006/relationships/hyperlink" Target="https://twitter.com/ANI/status/1245558139556151297" TargetMode="External"/><Relationship Id="rId5155" Type="http://schemas.openxmlformats.org/officeDocument/2006/relationships/hyperlink" Target="https://twitter.com/PTI_News/status/1246745573945819137" TargetMode="External"/><Relationship Id="rId5362" Type="http://schemas.openxmlformats.org/officeDocument/2006/relationships/hyperlink" Target="https://twitter.com/ArogyaAndhra/status/1246796581744963586" TargetMode="External"/><Relationship Id="rId928" Type="http://schemas.openxmlformats.org/officeDocument/2006/relationships/hyperlink" Target="https://economictimes.indiatimes.com/news/politics-and-nation/covid-19-cases-rise-to-33-in-gujarat/articleshow/74787468.cms?from=mdr" TargetMode="External"/><Relationship Id="rId1558" Type="http://schemas.openxmlformats.org/officeDocument/2006/relationships/hyperlink" Target="https://twitter.com/ANI/status/1243925736160817152" TargetMode="External"/><Relationship Id="rId1765" Type="http://schemas.openxmlformats.org/officeDocument/2006/relationships/hyperlink" Target="https://twitter.com/PTI_News/status/1244275406821191680" TargetMode="External"/><Relationship Id="rId2609" Type="http://schemas.openxmlformats.org/officeDocument/2006/relationships/hyperlink" Target="https://t.me/indiacovid/1283" TargetMode="External"/><Relationship Id="rId4171" Type="http://schemas.openxmlformats.org/officeDocument/2006/relationships/hyperlink" Target="https://twitter.com/PTI_News/status/1246097072761081856" TargetMode="External"/><Relationship Id="rId5015" Type="http://schemas.openxmlformats.org/officeDocument/2006/relationships/hyperlink" Target="https://twitter.com/ANI/status/1246492130240946176" TargetMode="External"/><Relationship Id="rId5222" Type="http://schemas.openxmlformats.org/officeDocument/2006/relationships/hyperlink" Target="https://twitter.com/ANI/status/1246793618855096320" TargetMode="External"/><Relationship Id="rId57" Type="http://schemas.openxmlformats.org/officeDocument/2006/relationships/hyperlink" Target="https://indianexpress.com/article/india/coronavirus-outbreak-live-updates-pm-modi-6303338/" TargetMode="External"/><Relationship Id="rId1418" Type="http://schemas.openxmlformats.org/officeDocument/2006/relationships/hyperlink" Target="https://twitter.com/NHM_TN/status/1243565704332431360" TargetMode="External"/><Relationship Id="rId1972" Type="http://schemas.openxmlformats.org/officeDocument/2006/relationships/hyperlink" Target="https://twitter.com/ANINewsUP/status/1244627469199486977" TargetMode="External"/><Relationship Id="rId2816" Type="http://schemas.openxmlformats.org/officeDocument/2006/relationships/hyperlink" Target="https://twitter.com/TOIAhmedabad/status/1245356056353505283" TargetMode="External"/><Relationship Id="rId4031" Type="http://schemas.openxmlformats.org/officeDocument/2006/relationships/hyperlink" Target="https://twitter.com/sriramulubjp/status/1246056710533332992" TargetMode="External"/><Relationship Id="rId1625" Type="http://schemas.openxmlformats.org/officeDocument/2006/relationships/hyperlink" Target="https://twitter.com/TOIMumbai/status/1244122210890960896?s=20" TargetMode="External"/><Relationship Id="rId1832" Type="http://schemas.openxmlformats.org/officeDocument/2006/relationships/hyperlink" Target="https://twitter.com/THChennai/status/1244518226467467265" TargetMode="External"/><Relationship Id="rId4988" Type="http://schemas.openxmlformats.org/officeDocument/2006/relationships/hyperlink" Target="https://twitter.com/rajeshtope11/status/1246482154852253697" TargetMode="External"/><Relationship Id="rId3797" Type="http://schemas.openxmlformats.org/officeDocument/2006/relationships/hyperlink" Target="https://twitter.com/ANI/status/1246054906298941440" TargetMode="External"/><Relationship Id="rId4848" Type="http://schemas.openxmlformats.org/officeDocument/2006/relationships/hyperlink" Target="https://twitter.com/JansamparkMP/status/1246469032619823107/photo/2" TargetMode="External"/><Relationship Id="rId6063" Type="http://schemas.openxmlformats.org/officeDocument/2006/relationships/hyperlink" Target="https://twitter.com/PIBJaipur/status/1247377876757803010" TargetMode="External"/><Relationship Id="rId2399" Type="http://schemas.openxmlformats.org/officeDocument/2006/relationships/hyperlink" Target="https://twitter.com/ANI/status/1245186124970065922" TargetMode="External"/><Relationship Id="rId3657" Type="http://schemas.openxmlformats.org/officeDocument/2006/relationships/hyperlink" Target="https://twitter.com/ANINewsUP/status/1245971315019763718" TargetMode="External"/><Relationship Id="rId3864" Type="http://schemas.openxmlformats.org/officeDocument/2006/relationships/hyperlink" Target="https://twitter.com/ANI/status/1246043856447176704" TargetMode="External"/><Relationship Id="rId4708" Type="http://schemas.openxmlformats.org/officeDocument/2006/relationships/hyperlink" Target="https://twitter.com/ANINewsUP/status/1246412525890973697" TargetMode="External"/><Relationship Id="rId4915" Type="http://schemas.openxmlformats.org/officeDocument/2006/relationships/hyperlink" Target="https://twitter.com/HFWOdisha/status/1246480313217212417" TargetMode="External"/><Relationship Id="rId578" Type="http://schemas.openxmlformats.org/officeDocument/2006/relationships/hyperlink" Target="https://twitter.com/ANI/status/1241349576361037824" TargetMode="External"/><Relationship Id="rId785" Type="http://schemas.openxmlformats.org/officeDocument/2006/relationships/hyperlink" Target="https://twitter.com/ANI/status/1241966782216204288?s=19" TargetMode="External"/><Relationship Id="rId992" Type="http://schemas.openxmlformats.org/officeDocument/2006/relationships/hyperlink" Target="https://twitter.com/RishikaSadam/status/1242519487997284352/photo/1" TargetMode="External"/><Relationship Id="rId2259" Type="http://schemas.openxmlformats.org/officeDocument/2006/relationships/hyperlink" Target="https://arogya.maharashtra.gov.in/pdf/epressnote31.pdf" TargetMode="External"/><Relationship Id="rId2466" Type="http://schemas.openxmlformats.org/officeDocument/2006/relationships/hyperlink" Target="https://twitter.com/ANI/status/1245252480969199617" TargetMode="External"/><Relationship Id="rId2673" Type="http://schemas.openxmlformats.org/officeDocument/2006/relationships/hyperlink" Target="https://twitter.com/NHM_TN/status/1245332364563185664" TargetMode="External"/><Relationship Id="rId2880" Type="http://schemas.openxmlformats.org/officeDocument/2006/relationships/hyperlink" Target="https://twitter.com/ArogyaAndhra/status/1245388385021128704" TargetMode="External"/><Relationship Id="rId3517" Type="http://schemas.openxmlformats.org/officeDocument/2006/relationships/hyperlink" Target="https://twitter.com/ANI/status/1245741477960929287?s=19" TargetMode="External"/><Relationship Id="rId3724" Type="http://schemas.openxmlformats.org/officeDocument/2006/relationships/hyperlink" Target="https://twitter.com/ANI/status/1246038578699751424" TargetMode="External"/><Relationship Id="rId3931" Type="http://schemas.openxmlformats.org/officeDocument/2006/relationships/hyperlink" Target="https://twitter.com/ANI/status/1246054906298941440" TargetMode="External"/><Relationship Id="rId6130" Type="http://schemas.openxmlformats.org/officeDocument/2006/relationships/hyperlink" Target="https://twitter.com/PTI_News/status/1247404479701381120" TargetMode="External"/><Relationship Id="rId438" Type="http://schemas.openxmlformats.org/officeDocument/2006/relationships/hyperlink" Target="https://www.thenewsminute.com/article/covid-19-kerala-reports-12-new-cases-coronavirus-total-rises-40-120740" TargetMode="External"/><Relationship Id="rId645" Type="http://schemas.openxmlformats.org/officeDocument/2006/relationships/hyperlink" Target="https://twitter.com/ANI/status/1241641572162101249" TargetMode="External"/><Relationship Id="rId852" Type="http://schemas.openxmlformats.org/officeDocument/2006/relationships/hyperlink" Target="https://www.manoramaonline.com/district-news/thrissur/2020/03/27/thrissur-two-more-people-found-positive-for-covid-19.html" TargetMode="External"/><Relationship Id="rId1068" Type="http://schemas.openxmlformats.org/officeDocument/2006/relationships/hyperlink" Target="https://english.mathrubhumi.com/news/kerala/9-new-covid-19-positive-cases-in-kerala-112-under-treatment-1.4643353" TargetMode="External"/><Relationship Id="rId1275" Type="http://schemas.openxmlformats.org/officeDocument/2006/relationships/hyperlink" Target="https://twitter.com/ANI/status/1243479640544432128?ref_src=twsrc%5Etfw%7Ctwcamp%5Etweetembed%7Ctwterm%5E1243479640544432128&amp;ref_url=https%3A%2F%2Fwww.freepressjournal.in%2Findia%2Fcoronavirus-updates-from-india-and-the-world-march-27" TargetMode="External"/><Relationship Id="rId1482" Type="http://schemas.openxmlformats.org/officeDocument/2006/relationships/hyperlink" Target="https://twitter.com/PTI_News/status/1243826073030156288" TargetMode="External"/><Relationship Id="rId2119" Type="http://schemas.openxmlformats.org/officeDocument/2006/relationships/hyperlink" Target="https://www.ndtv.com/india-news/coronavirus-india-another-covid-19-patient-dies-in-bengal-deaths-so-far-2203358" TargetMode="External"/><Relationship Id="rId2326" Type="http://schemas.openxmlformats.org/officeDocument/2006/relationships/hyperlink" Target="https://twitter.com/Vijayabaskarofl/status/1244998252803452928" TargetMode="External"/><Relationship Id="rId2533" Type="http://schemas.openxmlformats.org/officeDocument/2006/relationships/hyperlink" Target="https://twitter.com/ArogyaAndhra/status/1245225191178768386" TargetMode="External"/><Relationship Id="rId2740" Type="http://schemas.openxmlformats.org/officeDocument/2006/relationships/hyperlink" Target="https://www.facebook.com/permalink.php?story_fbid=159505228852647&amp;id=100507158085788" TargetMode="External"/><Relationship Id="rId5689" Type="http://schemas.openxmlformats.org/officeDocument/2006/relationships/hyperlink" Target="https://twitter.com/ArogyaAndhra/status/1247148780903747585" TargetMode="External"/><Relationship Id="rId5896" Type="http://schemas.openxmlformats.org/officeDocument/2006/relationships/hyperlink" Target="https://twitter.com/PTI_News/status/1247164710417383431" TargetMode="External"/><Relationship Id="rId505" Type="http://schemas.openxmlformats.org/officeDocument/2006/relationships/hyperlink" Target="https://www.thehindu.com/news/cities/mumbai/five-new-cases-in-state-critical-patient-shifted-to-jaslok/article31123456.ece" TargetMode="External"/><Relationship Id="rId712" Type="http://schemas.openxmlformats.org/officeDocument/2006/relationships/hyperlink" Target="https://timesofindia.indiatimes.com/city/delhi/gurgaon-doctor-among-7-new-covid-19-patients-in-delhi-ncr/articleshow/74765177.cms" TargetMode="External"/><Relationship Id="rId1135" Type="http://schemas.openxmlformats.org/officeDocument/2006/relationships/hyperlink" Target="https://www.patrika.com/noida-news/coronavirus-positive-case-increasing-in-noida-latest-news-in-hindi-5931942/" TargetMode="External"/><Relationship Id="rId1342" Type="http://schemas.openxmlformats.org/officeDocument/2006/relationships/hyperlink" Target="https://twitter.com/PTI_News/status/1243519189412765696" TargetMode="External"/><Relationship Id="rId4498" Type="http://schemas.openxmlformats.org/officeDocument/2006/relationships/hyperlink" Target="http://www.nhmharyana.gov.in/WriteReadData/userfiles/file/CoronaVirus/Meida%20Bulletin%2004042020%20evening.pdf" TargetMode="External"/><Relationship Id="rId5549" Type="http://schemas.openxmlformats.org/officeDocument/2006/relationships/hyperlink" Target="https://twitter.com/ANI/status/1247034346101334016" TargetMode="External"/><Relationship Id="rId1202" Type="http://schemas.openxmlformats.org/officeDocument/2006/relationships/hyperlink" Target="https://www.facebook.com/malappuramcollector/posts/3176047549107330" TargetMode="External"/><Relationship Id="rId2600" Type="http://schemas.openxmlformats.org/officeDocument/2006/relationships/hyperlink" Target="https://twitter.com/ANI/status/1245314130992484352" TargetMode="External"/><Relationship Id="rId4358" Type="http://schemas.openxmlformats.org/officeDocument/2006/relationships/hyperlink" Target="https://twitter.com/ArogyaAndhra/status/1246315515418533888" TargetMode="External"/><Relationship Id="rId5409" Type="http://schemas.openxmlformats.org/officeDocument/2006/relationships/hyperlink" Target="https://twitter.com/HFWOdisha/status/1246826498851352576" TargetMode="External"/><Relationship Id="rId5756" Type="http://schemas.openxmlformats.org/officeDocument/2006/relationships/hyperlink" Target="https://twitter.com/TOIHyderabad/status/1247161225940627456" TargetMode="External"/><Relationship Id="rId5963" Type="http://schemas.openxmlformats.org/officeDocument/2006/relationships/hyperlink" Target="https://twitter.com/JansamparkMP/status/1247180461907955712" TargetMode="External"/><Relationship Id="rId3167" Type="http://schemas.openxmlformats.org/officeDocument/2006/relationships/hyperlink" Target="https://twitter.com/ANI/status/1245693626472116226" TargetMode="External"/><Relationship Id="rId4565" Type="http://schemas.openxmlformats.org/officeDocument/2006/relationships/hyperlink" Target="https://twitter.com/AamAadmiParty/status/1246408741357944833" TargetMode="External"/><Relationship Id="rId4772" Type="http://schemas.openxmlformats.org/officeDocument/2006/relationships/hyperlink" Target="https://twitter.com/ANI/status/1246418320057708545" TargetMode="External"/><Relationship Id="rId5616" Type="http://schemas.openxmlformats.org/officeDocument/2006/relationships/hyperlink" Target="https://twitter.com/ANI/status/1247144702526337026" TargetMode="External"/><Relationship Id="rId5823" Type="http://schemas.openxmlformats.org/officeDocument/2006/relationships/hyperlink" Target="https://arogya.maharashtra.gov.in/pdf/covidmpressnote06.pdf" TargetMode="External"/><Relationship Id="rId295" Type="http://schemas.openxmlformats.org/officeDocument/2006/relationships/hyperlink" Target="https://twitter.com/sriramulubjp/status/1240189934410948609" TargetMode="External"/><Relationship Id="rId3374" Type="http://schemas.openxmlformats.org/officeDocument/2006/relationships/hyperlink" Target="https://twitter.com/ians_india/status/1245687791591149568" TargetMode="External"/><Relationship Id="rId3581" Type="http://schemas.openxmlformats.org/officeDocument/2006/relationships/hyperlink" Target="https://twitter.com/ANI/status/1245933428551254016" TargetMode="External"/><Relationship Id="rId4218" Type="http://schemas.openxmlformats.org/officeDocument/2006/relationships/hyperlink" Target="https://experience.arcgis.com/experience/8167a61f882a4af4b9098e947dfd589f/" TargetMode="External"/><Relationship Id="rId4425" Type="http://schemas.openxmlformats.org/officeDocument/2006/relationships/hyperlink" Target="https://twitter.com/ANI/status/1246323461674369024" TargetMode="External"/><Relationship Id="rId4632" Type="http://schemas.openxmlformats.org/officeDocument/2006/relationships/hyperlink" Target="https://twitter.com/PTI_News/status/1246409749911891968" TargetMode="External"/><Relationship Id="rId2183" Type="http://schemas.openxmlformats.org/officeDocument/2006/relationships/hyperlink" Target="https://twitter.com/PTI_News/status/1244918292965232640?s=19" TargetMode="External"/><Relationship Id="rId2390" Type="http://schemas.openxmlformats.org/officeDocument/2006/relationships/hyperlink" Target="https://twitter.com/TOINoida/status/1245042581911687169" TargetMode="External"/><Relationship Id="rId3027" Type="http://schemas.openxmlformats.org/officeDocument/2006/relationships/hyperlink" Target="https://twitter.com/ANI/status/1245641208849813510" TargetMode="External"/><Relationship Id="rId3234" Type="http://schemas.openxmlformats.org/officeDocument/2006/relationships/hyperlink" Target="https://twitter.com/ANI/status/1245693626472116226" TargetMode="External"/><Relationship Id="rId3441" Type="http://schemas.openxmlformats.org/officeDocument/2006/relationships/hyperlink" Target="https://twitter.com/ANI/status/1245727826017423362" TargetMode="External"/><Relationship Id="rId155" Type="http://schemas.openxmlformats.org/officeDocument/2006/relationships/hyperlink" Target="https://english.manoramaonline.com/news/kerala/2020/03/12/coronavirus-covid19-cases-kerala-govt-pinarayi-vijayan-shailaja.html" TargetMode="External"/><Relationship Id="rId362" Type="http://schemas.openxmlformats.org/officeDocument/2006/relationships/hyperlink" Target="https://www.indiatoday.in/india/story/coronavirus-india-positive-cases-covid-19-rise-fresh-cases-news-update-1657244-2020-03-19" TargetMode="External"/><Relationship Id="rId2043" Type="http://schemas.openxmlformats.org/officeDocument/2006/relationships/hyperlink" Target="https://economictimes.indiatimes.com/news/politics-and-nation/covid-outbreak-47-new-coronavirus-cases-detected-in-mumbai/videoshow/74899399.cms" TargetMode="External"/><Relationship Id="rId2250" Type="http://schemas.openxmlformats.org/officeDocument/2006/relationships/hyperlink" Target="https://arogya.maharashtra.gov.in/pdf/epressnote31.pdf" TargetMode="External"/><Relationship Id="rId3301" Type="http://schemas.openxmlformats.org/officeDocument/2006/relationships/hyperlink" Target="https://twitter.com/ANI/status/1245693514500804609" TargetMode="External"/><Relationship Id="rId5199" Type="http://schemas.openxmlformats.org/officeDocument/2006/relationships/hyperlink" Target="https://twitter.com/ANI/status/1246793618855096320" TargetMode="External"/><Relationship Id="rId222" Type="http://schemas.openxmlformats.org/officeDocument/2006/relationships/hyperlink" Target="http://dhs.kerala.gov.in/wp-content/uploads/2020/04/Daily-Bulletin-HFWD-English-April-2nd.pdf" TargetMode="External"/><Relationship Id="rId2110" Type="http://schemas.openxmlformats.org/officeDocument/2006/relationships/hyperlink" Target="https://twitter.com/PTI_News/status/1244865476355690496" TargetMode="External"/><Relationship Id="rId5059" Type="http://schemas.openxmlformats.org/officeDocument/2006/relationships/hyperlink" Target="https://gujcovid19.gujarat.gov.in/" TargetMode="External"/><Relationship Id="rId5266" Type="http://schemas.openxmlformats.org/officeDocument/2006/relationships/hyperlink" Target="https://twitter.com/ANI/status/1246797969447219201" TargetMode="External"/><Relationship Id="rId5473" Type="http://schemas.openxmlformats.org/officeDocument/2006/relationships/hyperlink" Target="https://www.mohfw.gov.in/" TargetMode="External"/><Relationship Id="rId5680" Type="http://schemas.openxmlformats.org/officeDocument/2006/relationships/hyperlink" Target="https://twitter.com/ArogyaAndhra/status/1247148780903747585" TargetMode="External"/><Relationship Id="rId4075" Type="http://schemas.openxmlformats.org/officeDocument/2006/relationships/hyperlink" Target="https://twitter.com/Eatala_Rajender/status/1246084405602316292" TargetMode="External"/><Relationship Id="rId4282" Type="http://schemas.openxmlformats.org/officeDocument/2006/relationships/hyperlink" Target="https://twitter.com/ANI/status/1246206104129933315?s=09" TargetMode="External"/><Relationship Id="rId5126" Type="http://schemas.openxmlformats.org/officeDocument/2006/relationships/hyperlink" Target="https://twitter.com/ANI/status/1246738428370223104" TargetMode="External"/><Relationship Id="rId5333" Type="http://schemas.openxmlformats.org/officeDocument/2006/relationships/hyperlink" Target="https://twitter.com/ANI/status/1246789359791112195" TargetMode="External"/><Relationship Id="rId1669" Type="http://schemas.openxmlformats.org/officeDocument/2006/relationships/hyperlink" Target="https://twitter.com/ANI/status/1244242532134838273" TargetMode="External"/><Relationship Id="rId1876" Type="http://schemas.openxmlformats.org/officeDocument/2006/relationships/hyperlink" Target="https://twitter.com/kbssidhu1961/status/1244598296015859712" TargetMode="External"/><Relationship Id="rId2927" Type="http://schemas.openxmlformats.org/officeDocument/2006/relationships/hyperlink" Target="https://twitter.com/Eatala_Rajender/status/1245425932929617921" TargetMode="External"/><Relationship Id="rId3091" Type="http://schemas.openxmlformats.org/officeDocument/2006/relationships/hyperlink" Target="https://twitter.com/ANI/status/1245683220550537216" TargetMode="External"/><Relationship Id="rId4142" Type="http://schemas.openxmlformats.org/officeDocument/2006/relationships/hyperlink" Target="https://experience.arcgis.com/experience/8167a61f882a4af4b9098e947dfd589f/" TargetMode="External"/><Relationship Id="rId5540" Type="http://schemas.openxmlformats.org/officeDocument/2006/relationships/hyperlink" Target="https://twitter.com/ANI/status/1247034346101334016" TargetMode="External"/><Relationship Id="rId1529" Type="http://schemas.openxmlformats.org/officeDocument/2006/relationships/hyperlink" Target="https://twitter.com/airnewsalerts/status/1243912552972800002" TargetMode="External"/><Relationship Id="rId1736" Type="http://schemas.openxmlformats.org/officeDocument/2006/relationships/hyperlink" Target="https://gujcovid19.gujarat.gov.in/" TargetMode="External"/><Relationship Id="rId1943" Type="http://schemas.openxmlformats.org/officeDocument/2006/relationships/hyperlink" Target="https://twitter.com/PIBTvpm/status/1244605758110457860" TargetMode="External"/><Relationship Id="rId5400" Type="http://schemas.openxmlformats.org/officeDocument/2006/relationships/hyperlink" Target="https://twitter.com/JansamparkMP/status/1246841187073273857" TargetMode="External"/><Relationship Id="rId28" Type="http://schemas.openxmlformats.org/officeDocument/2006/relationships/hyperlink" Target="https://indianexpress.com/article/india/coronavirus-outbreak-live-updates-pm-modi-6303338/" TargetMode="External"/><Relationship Id="rId1803" Type="http://schemas.openxmlformats.org/officeDocument/2006/relationships/hyperlink" Target="https://twitter.com/PTI_News/status/1244470793909620742?s=19" TargetMode="External"/><Relationship Id="rId4002" Type="http://schemas.openxmlformats.org/officeDocument/2006/relationships/hyperlink" Target="http://dhs.kerala.gov.in/wp-content/uploads/2020/04/Daily-Bulletin-HFWD-English-April-3rd.pdf" TargetMode="External"/><Relationship Id="rId4959" Type="http://schemas.openxmlformats.org/officeDocument/2006/relationships/hyperlink" Target="https://twitter.com/rajeshtope11/status/1246482154852253697" TargetMode="External"/><Relationship Id="rId3768" Type="http://schemas.openxmlformats.org/officeDocument/2006/relationships/hyperlink" Target="https://twitter.com/ANI/status/1246038578699751424" TargetMode="External"/><Relationship Id="rId3975" Type="http://schemas.openxmlformats.org/officeDocument/2006/relationships/hyperlink" Target="https://twitter.com/ANI/status/1246054906298941440" TargetMode="External"/><Relationship Id="rId4819" Type="http://schemas.openxmlformats.org/officeDocument/2006/relationships/hyperlink" Target="https://twitter.com/ArogyaAndhra/status/1246417016702906369" TargetMode="External"/><Relationship Id="rId6174" Type="http://schemas.openxmlformats.org/officeDocument/2006/relationships/hyperlink" Target="https://twitter.com/HFWOdisha/status/1247441298400800768" TargetMode="External"/><Relationship Id="rId689" Type="http://schemas.openxmlformats.org/officeDocument/2006/relationships/hyperlink" Target="https://timesofindia.indiatimes.com/city/hyderabad/6-test-ve-for-coronavirus-state-total-now-up-to-27/articleshow/74764558.cms" TargetMode="External"/><Relationship Id="rId896" Type="http://schemas.openxmlformats.org/officeDocument/2006/relationships/hyperlink" Target="http://www.nhmharyana.gov.in/WriteReadData/userfiles/file/CoronaVirus/Bulletin%20of%20Haryana%20as%20on%2023%20March.pdf" TargetMode="External"/><Relationship Id="rId2577" Type="http://schemas.openxmlformats.org/officeDocument/2006/relationships/hyperlink" Target="https://twitter.com/PIBJaipur/status/1245288412954779649" TargetMode="External"/><Relationship Id="rId2784" Type="http://schemas.openxmlformats.org/officeDocument/2006/relationships/hyperlink" Target="https://twitter.com/CMODelhi/status/1245353004317933568" TargetMode="External"/><Relationship Id="rId3628" Type="http://schemas.openxmlformats.org/officeDocument/2006/relationships/hyperlink" Target="https://twitter.com/ANINewsUP/status/1245971315019763718" TargetMode="External"/><Relationship Id="rId5190" Type="http://schemas.openxmlformats.org/officeDocument/2006/relationships/hyperlink" Target="https://twitter.com/ANI/status/1246784571036667904" TargetMode="External"/><Relationship Id="rId6034" Type="http://schemas.openxmlformats.org/officeDocument/2006/relationships/hyperlink" Target="https://twitter.com/PIBJaipur/status/1247197745678442504" TargetMode="External"/><Relationship Id="rId549" Type="http://schemas.openxmlformats.org/officeDocument/2006/relationships/hyperlink" Target="https://timesofindia.indiatimes.com/india/coronavirus-live-updates-air-india-to-send-aircraft-to-bring-indians-stranded-in-rome/liveblog/74740230.cms" TargetMode="External"/><Relationship Id="rId756" Type="http://schemas.openxmlformats.org/officeDocument/2006/relationships/hyperlink" Target="https://www.livemint.com/news/india/coronavirus-update-14-new-cases-reported-from-mumbai-1-from-pune-11584935139945.html" TargetMode="External"/><Relationship Id="rId1179" Type="http://schemas.openxmlformats.org/officeDocument/2006/relationships/hyperlink" Target="https://twitter.com/xpresskerala/status/1243154932452093953?s=19" TargetMode="External"/><Relationship Id="rId1386" Type="http://schemas.openxmlformats.org/officeDocument/2006/relationships/hyperlink" Target="https://twitter.com/PTI_News/status/1243519189412765696" TargetMode="External"/><Relationship Id="rId1593" Type="http://schemas.openxmlformats.org/officeDocument/2006/relationships/hyperlink" Target="https://thewire.in/health/five-members-one-family-test-positive-covid-19-meerut" TargetMode="External"/><Relationship Id="rId2437" Type="http://schemas.openxmlformats.org/officeDocument/2006/relationships/hyperlink" Target="https://twitter.com/PTI_News/status/1245196392294780928" TargetMode="External"/><Relationship Id="rId2991" Type="http://schemas.openxmlformats.org/officeDocument/2006/relationships/hyperlink" Target="https://twitter.com/ArogyaAndhra/status/1245580598938198016" TargetMode="External"/><Relationship Id="rId3835" Type="http://schemas.openxmlformats.org/officeDocument/2006/relationships/hyperlink" Target="https://twitter.com/ANI/status/1246054906298941440" TargetMode="External"/><Relationship Id="rId5050" Type="http://schemas.openxmlformats.org/officeDocument/2006/relationships/hyperlink" Target="https://twitter.com/ArogyaAndhra/status/1246674213324255232" TargetMode="External"/><Relationship Id="rId6101" Type="http://schemas.openxmlformats.org/officeDocument/2006/relationships/hyperlink" Target="https://gujcovid19.gujarat.gov.in/" TargetMode="External"/><Relationship Id="rId409" Type="http://schemas.openxmlformats.org/officeDocument/2006/relationships/hyperlink" Target="https://twitter.com/ANI/status/1240965728452235269" TargetMode="External"/><Relationship Id="rId963" Type="http://schemas.openxmlformats.org/officeDocument/2006/relationships/hyperlink" Target="https://www.livemint.com/news/india/kerala-reports-14-new-corona-cases-state-tally-at-105-11585058837568.html" TargetMode="External"/><Relationship Id="rId1039" Type="http://schemas.openxmlformats.org/officeDocument/2006/relationships/hyperlink" Target="https://twitter.com/kansalrohit69/status/1242775064287698944" TargetMode="External"/><Relationship Id="rId1246" Type="http://schemas.openxmlformats.org/officeDocument/2006/relationships/hyperlink" Target="https://www.indiatoday.in/india/story/madhya-pradesh-second-coronavirus-death-man-indore-covid19-1660040-2020-03-26" TargetMode="External"/><Relationship Id="rId2644" Type="http://schemas.openxmlformats.org/officeDocument/2006/relationships/hyperlink" Target="https://twitter.com/NHM_TN/status/1245332364563185664" TargetMode="External"/><Relationship Id="rId2851" Type="http://schemas.openxmlformats.org/officeDocument/2006/relationships/hyperlink" Target="https://twitter.com/himantabiswa/status/1245372704636538881" TargetMode="External"/><Relationship Id="rId3902" Type="http://schemas.openxmlformats.org/officeDocument/2006/relationships/hyperlink" Target="https://twitter.com/ANI/status/1246043856447176704" TargetMode="External"/><Relationship Id="rId92" Type="http://schemas.openxmlformats.org/officeDocument/2006/relationships/hyperlink" Target="https://www.indiatoday.in/india/story/two-with-travel-history-to-dubai-test-positive-for-coronavirus-in-pune-1654113-2020-03-09" TargetMode="External"/><Relationship Id="rId616" Type="http://schemas.openxmlformats.org/officeDocument/2006/relationships/hyperlink" Target="https://twitter.com/PTI_News/status/1241595506037415936" TargetMode="External"/><Relationship Id="rId823" Type="http://schemas.openxmlformats.org/officeDocument/2006/relationships/hyperlink" Target="https://twitter.com/ANI/status/1242069720276168705" TargetMode="External"/><Relationship Id="rId1453" Type="http://schemas.openxmlformats.org/officeDocument/2006/relationships/hyperlink" Target="https://twitter.com/PTI_News/status/1243748304157995008?s=20" TargetMode="External"/><Relationship Id="rId1660" Type="http://schemas.openxmlformats.org/officeDocument/2006/relationships/hyperlink" Target="https://twitter.com/ANI/status/1244242532134838273" TargetMode="External"/><Relationship Id="rId2504" Type="http://schemas.openxmlformats.org/officeDocument/2006/relationships/hyperlink" Target="https://twitter.com/ANI/status/1245252480969199617" TargetMode="External"/><Relationship Id="rId2711" Type="http://schemas.openxmlformats.org/officeDocument/2006/relationships/hyperlink" Target="https://twitter.com/NHM_TN/status/1245332364563185664" TargetMode="External"/><Relationship Id="rId5867" Type="http://schemas.openxmlformats.org/officeDocument/2006/relationships/hyperlink" Target="https://arogya.maharashtra.gov.in/pdf/covidmpressnote06.pdf" TargetMode="External"/><Relationship Id="rId1106" Type="http://schemas.openxmlformats.org/officeDocument/2006/relationships/hyperlink" Target="https://www.indiatv.in/india/national-coronavirus-6-new-positive-cases-in-24-hours-in-rajasthan-total-patients-38-698186" TargetMode="External"/><Relationship Id="rId1313" Type="http://schemas.openxmlformats.org/officeDocument/2006/relationships/hyperlink" Target="https://www.facebook.com/CollectorKNR/posts/2843440735752762" TargetMode="External"/><Relationship Id="rId1520" Type="http://schemas.openxmlformats.org/officeDocument/2006/relationships/hyperlink" Target="https://twitter.com/ChetanSanghi/status/1243901517498740741" TargetMode="External"/><Relationship Id="rId4469" Type="http://schemas.openxmlformats.org/officeDocument/2006/relationships/hyperlink" Target="https://twitter.com/himantabiswa/status/1246313235705253889" TargetMode="External"/><Relationship Id="rId4676" Type="http://schemas.openxmlformats.org/officeDocument/2006/relationships/hyperlink" Target="https://twitter.com/ANINewsUP/status/1246412525890973697" TargetMode="External"/><Relationship Id="rId4883" Type="http://schemas.openxmlformats.org/officeDocument/2006/relationships/hyperlink" Target="https://twitter.com/IPRTelangana/status/1246477230068228098/photo/1" TargetMode="External"/><Relationship Id="rId5727" Type="http://schemas.openxmlformats.org/officeDocument/2006/relationships/hyperlink" Target="http://www.nhmharyana.gov.in/WriteReadData/userfiles/file/CoronaVirus/Media%20Bulletin%2006042020Evening.pdf" TargetMode="External"/><Relationship Id="rId5934" Type="http://schemas.openxmlformats.org/officeDocument/2006/relationships/hyperlink" Target="https://twitter.com/PTI_News/status/1247164710417383431" TargetMode="External"/><Relationship Id="rId3278" Type="http://schemas.openxmlformats.org/officeDocument/2006/relationships/hyperlink" Target="https://twitter.com/ANI/status/1245694253197488128" TargetMode="External"/><Relationship Id="rId3485" Type="http://schemas.openxmlformats.org/officeDocument/2006/relationships/hyperlink" Target="https://twitter.com/ANI/status/1245727826017423362" TargetMode="External"/><Relationship Id="rId3692" Type="http://schemas.openxmlformats.org/officeDocument/2006/relationships/hyperlink" Target="https://twitter.com/ANI/status/1246038578699751424" TargetMode="External"/><Relationship Id="rId4329" Type="http://schemas.openxmlformats.org/officeDocument/2006/relationships/hyperlink" Target="https://twitter.com/PIBJaipur/status/1246275225559261184" TargetMode="External"/><Relationship Id="rId4536" Type="http://schemas.openxmlformats.org/officeDocument/2006/relationships/hyperlink" Target="https://twitter.com/PTI_News/status/1246409749911891968" TargetMode="External"/><Relationship Id="rId4743" Type="http://schemas.openxmlformats.org/officeDocument/2006/relationships/hyperlink" Target="https://twitter.com/ANI/status/1246418320057708545" TargetMode="External"/><Relationship Id="rId4950" Type="http://schemas.openxmlformats.org/officeDocument/2006/relationships/hyperlink" Target="https://twitter.com/rajeshtope11/status/1246482154852253697" TargetMode="External"/><Relationship Id="rId199" Type="http://schemas.openxmlformats.org/officeDocument/2006/relationships/hyperlink" Target="https://www.thehindu.com/todays-paper/tp-national/12-new-cases-registered-in-maharashtra-in-a-single-day/article31072504.ece" TargetMode="External"/><Relationship Id="rId2087" Type="http://schemas.openxmlformats.org/officeDocument/2006/relationships/hyperlink" Target="https://twitter.com/ANINewsUP/status/1244853831072010241" TargetMode="External"/><Relationship Id="rId2294" Type="http://schemas.openxmlformats.org/officeDocument/2006/relationships/hyperlink" Target="https://twitter.com/Vijayabaskarofl/status/1244998252803452928" TargetMode="External"/><Relationship Id="rId3138" Type="http://schemas.openxmlformats.org/officeDocument/2006/relationships/hyperlink" Target="https://www.manoramaonline.com/news/kerala/2020/04/02/idukki-corona-virus-cases.html" TargetMode="External"/><Relationship Id="rId3345" Type="http://schemas.openxmlformats.org/officeDocument/2006/relationships/hyperlink" Target="https://twitter.com/ANI/status/1245693514500804609" TargetMode="External"/><Relationship Id="rId3552" Type="http://schemas.openxmlformats.org/officeDocument/2006/relationships/hyperlink" Target="https://twitter.com/ANI/status/1245755522671726593" TargetMode="External"/><Relationship Id="rId4603" Type="http://schemas.openxmlformats.org/officeDocument/2006/relationships/hyperlink" Target="https://twitter.com/AamAadmiParty/status/1246408741357944833" TargetMode="External"/><Relationship Id="rId266" Type="http://schemas.openxmlformats.org/officeDocument/2006/relationships/hyperlink" Target="https://twitter.com/ANI/status/1239769810608590848" TargetMode="External"/><Relationship Id="rId473" Type="http://schemas.openxmlformats.org/officeDocument/2006/relationships/hyperlink" Target="https://twitter.com/PTI_News/status/1241050375878086657" TargetMode="External"/><Relationship Id="rId680" Type="http://schemas.openxmlformats.org/officeDocument/2006/relationships/hyperlink" Target="https://twitter.com/THHyderabad/status/1241709656285671424?s=20" TargetMode="External"/><Relationship Id="rId2154" Type="http://schemas.openxmlformats.org/officeDocument/2006/relationships/hyperlink" Target="https://twitter.com/ANI/status/1244900306128760832" TargetMode="External"/><Relationship Id="rId2361" Type="http://schemas.openxmlformats.org/officeDocument/2006/relationships/hyperlink" Target="https://twitter.com/ANI/status/1245023379943391232" TargetMode="External"/><Relationship Id="rId3205" Type="http://schemas.openxmlformats.org/officeDocument/2006/relationships/hyperlink" Target="https://twitter.com/ANI/status/1245693626472116226" TargetMode="External"/><Relationship Id="rId3412" Type="http://schemas.openxmlformats.org/officeDocument/2006/relationships/hyperlink" Target="https://twitter.com/ArogyaAndhra/status/1245703344796000261" TargetMode="External"/><Relationship Id="rId4810" Type="http://schemas.openxmlformats.org/officeDocument/2006/relationships/hyperlink" Target="https://www.facebook.com/permalink.php?story_fbid=160327038770466&amp;id=100507158085788" TargetMode="External"/><Relationship Id="rId126" Type="http://schemas.openxmlformats.org/officeDocument/2006/relationships/hyperlink" Target="https://www.thehindu.com/news/national/other-states/pune-coronavirus-case-kin-of-couple-who-tested-positive-cab-driver-in-isolation/article31031624.ece" TargetMode="External"/><Relationship Id="rId333" Type="http://schemas.openxmlformats.org/officeDocument/2006/relationships/hyperlink" Target="https://twitter.com/ANI/status/1240506778174910465" TargetMode="External"/><Relationship Id="rId540" Type="http://schemas.openxmlformats.org/officeDocument/2006/relationships/hyperlink" Target="https://twitter.com/ANI/status/1241292573584441345" TargetMode="External"/><Relationship Id="rId1170" Type="http://schemas.openxmlformats.org/officeDocument/2006/relationships/hyperlink" Target="https://www.amarujala.com/jammu/jammu-kashmir-coronavirus-news-siblings-found-coronavirus-positive-in-srinagar" TargetMode="External"/><Relationship Id="rId2014" Type="http://schemas.openxmlformats.org/officeDocument/2006/relationships/hyperlink" Target="https://twitter.com/ANI/status/1244653460739338242" TargetMode="External"/><Relationship Id="rId2221" Type="http://schemas.openxmlformats.org/officeDocument/2006/relationships/hyperlink" Target="https://arogya.maharashtra.gov.in/pdf/epressnote31.pdf" TargetMode="External"/><Relationship Id="rId5377" Type="http://schemas.openxmlformats.org/officeDocument/2006/relationships/hyperlink" Target="https://twitter.com/JansamparkMP/status/1246802576244224001" TargetMode="External"/><Relationship Id="rId1030" Type="http://schemas.openxmlformats.org/officeDocument/2006/relationships/hyperlink" Target="https://twitter.com/Vijayabaskarofl/status/1242743473708486657" TargetMode="External"/><Relationship Id="rId4186" Type="http://schemas.openxmlformats.org/officeDocument/2006/relationships/hyperlink" Target="https://experience.arcgis.com/experience/8167a61f882a4af4b9098e947dfd589f/" TargetMode="External"/><Relationship Id="rId5584" Type="http://schemas.openxmlformats.org/officeDocument/2006/relationships/hyperlink" Target="https://twitter.com/PIBJaipur/status/1247122543074365442" TargetMode="External"/><Relationship Id="rId5791" Type="http://schemas.openxmlformats.org/officeDocument/2006/relationships/hyperlink" Target="https://arogya.maharashtra.gov.in/pdf/covidmpressnote06.pdf" TargetMode="External"/><Relationship Id="rId400" Type="http://schemas.openxmlformats.org/officeDocument/2006/relationships/hyperlink" Target="https://www.jagran.com/uttar-pradesh/lucknow-city-coronavirus-in-up-four-new-positive-case-in-kgmu-total-23-in-uttar-pradesh-up-news-20126552.html" TargetMode="External"/><Relationship Id="rId1987" Type="http://schemas.openxmlformats.org/officeDocument/2006/relationships/hyperlink" Target="https://twitter.com/ANI/status/1244640751679467530" TargetMode="External"/><Relationship Id="rId4393" Type="http://schemas.openxmlformats.org/officeDocument/2006/relationships/hyperlink" Target="https://twitter.com/ANI/status/1246323461674369024" TargetMode="External"/><Relationship Id="rId5237" Type="http://schemas.openxmlformats.org/officeDocument/2006/relationships/hyperlink" Target="https://twitter.com/ANI/status/1246793618855096320" TargetMode="External"/><Relationship Id="rId5444" Type="http://schemas.openxmlformats.org/officeDocument/2006/relationships/hyperlink" Target="https://twitter.com/IPRTelangana/status/1246847163855851520" TargetMode="External"/><Relationship Id="rId5651" Type="http://schemas.openxmlformats.org/officeDocument/2006/relationships/hyperlink" Target="https://twitter.com/ANI/status/1247144702526337026" TargetMode="External"/><Relationship Id="rId1847" Type="http://schemas.openxmlformats.org/officeDocument/2006/relationships/hyperlink" Target="https://twitter.com/Vijayabaskarofl/status/1244548656864169990" TargetMode="External"/><Relationship Id="rId4046" Type="http://schemas.openxmlformats.org/officeDocument/2006/relationships/hyperlink" Target="https://twitter.com/Eatala_Rajender/status/1246084405602316292" TargetMode="External"/><Relationship Id="rId4253" Type="http://schemas.openxmlformats.org/officeDocument/2006/relationships/hyperlink" Target="https://twitter.com/PTI_News/status/1246102107083534337" TargetMode="External"/><Relationship Id="rId4460" Type="http://schemas.openxmlformats.org/officeDocument/2006/relationships/hyperlink" Target="https://twitter.com/PIBJaipur/status/1246316241108602880" TargetMode="External"/><Relationship Id="rId5304" Type="http://schemas.openxmlformats.org/officeDocument/2006/relationships/hyperlink" Target="https://twitter.com/ANI/status/1246797969447219201" TargetMode="External"/><Relationship Id="rId5511" Type="http://schemas.openxmlformats.org/officeDocument/2006/relationships/hyperlink" Target="https://twitter.com/ANI/status/1247034856329990145" TargetMode="External"/><Relationship Id="rId1707" Type="http://schemas.openxmlformats.org/officeDocument/2006/relationships/hyperlink" Target="https://t.me/COVID19_Kerala/280" TargetMode="External"/><Relationship Id="rId3062" Type="http://schemas.openxmlformats.org/officeDocument/2006/relationships/hyperlink" Target="https://twitter.com/ANI/status/1245683220550537216" TargetMode="External"/><Relationship Id="rId4113" Type="http://schemas.openxmlformats.org/officeDocument/2006/relationships/hyperlink" Target="http://www.nhmharyana.gov.in/WriteReadData/userfiles/file/CoronaVirus/BULLETIN%20EVENING03042020.pdf" TargetMode="External"/><Relationship Id="rId4320" Type="http://schemas.openxmlformats.org/officeDocument/2006/relationships/hyperlink" Target="https://twitter.com/ANI/status/1246206104129933315?s=09" TargetMode="External"/><Relationship Id="rId190" Type="http://schemas.openxmlformats.org/officeDocument/2006/relationships/hyperlink" Target="https://www.thehindu.com/todays-paper/tp-national/12-new-cases-registered-in-maharashtra-in-a-single-day/article31072504.ece" TargetMode="External"/><Relationship Id="rId1914" Type="http://schemas.openxmlformats.org/officeDocument/2006/relationships/hyperlink" Target="https://www.facebook.com/permalink.php?story_fbid=158928622243641&amp;id=100507158085788" TargetMode="External"/><Relationship Id="rId6078" Type="http://schemas.openxmlformats.org/officeDocument/2006/relationships/hyperlink" Target="https://twitter.com/PIBAhmedabad/status/1247398801825988608" TargetMode="External"/><Relationship Id="rId3879" Type="http://schemas.openxmlformats.org/officeDocument/2006/relationships/hyperlink" Target="https://twitter.com/ANI/status/1246054906298941440" TargetMode="External"/><Relationship Id="rId5094" Type="http://schemas.openxmlformats.org/officeDocument/2006/relationships/hyperlink" Target="https://twitter.com/ANI/status/1246738428370223104" TargetMode="External"/><Relationship Id="rId6145" Type="http://schemas.openxmlformats.org/officeDocument/2006/relationships/hyperlink" Target="http://mohfw.gov.in/" TargetMode="External"/><Relationship Id="rId2688" Type="http://schemas.openxmlformats.org/officeDocument/2006/relationships/hyperlink" Target="https://twitter.com/NHM_TN/status/1245332364563185664" TargetMode="External"/><Relationship Id="rId2895" Type="http://schemas.openxmlformats.org/officeDocument/2006/relationships/hyperlink" Target="https://twitter.com/vpsbadnore/status/1245362323918745603" TargetMode="External"/><Relationship Id="rId3739" Type="http://schemas.openxmlformats.org/officeDocument/2006/relationships/hyperlink" Target="https://twitter.com/ANI/status/1246038578699751424" TargetMode="External"/><Relationship Id="rId3946" Type="http://schemas.openxmlformats.org/officeDocument/2006/relationships/hyperlink" Target="https://twitter.com/ANI/status/1246043856447176704" TargetMode="External"/><Relationship Id="rId5161" Type="http://schemas.openxmlformats.org/officeDocument/2006/relationships/hyperlink" Target="https://twitter.com/PTI_News/status/1246745573945819137" TargetMode="External"/><Relationship Id="rId6005" Type="http://schemas.openxmlformats.org/officeDocument/2006/relationships/hyperlink" Target="https://twitter.com/JansamparkMP/status/1247180461907955712" TargetMode="External"/><Relationship Id="rId867" Type="http://schemas.openxmlformats.org/officeDocument/2006/relationships/hyperlink" Target="https://www.indiatoday.in/india/story/coronavirus-in-india-covid-19-cases-in-maharashtra-97-as-8-more-test-positive-1658860-2020-03-23" TargetMode="External"/><Relationship Id="rId1497" Type="http://schemas.openxmlformats.org/officeDocument/2006/relationships/hyperlink" Target="https://twitter.com/ANI/status/1243881127485423617" TargetMode="External"/><Relationship Id="rId2548" Type="http://schemas.openxmlformats.org/officeDocument/2006/relationships/hyperlink" Target="https://twitter.com/sanjayjavin/status/1245243837112414208" TargetMode="External"/><Relationship Id="rId2755" Type="http://schemas.openxmlformats.org/officeDocument/2006/relationships/hyperlink" Target="https://twitter.com/PTI_News/status/1245330284574150656" TargetMode="External"/><Relationship Id="rId2962" Type="http://schemas.openxmlformats.org/officeDocument/2006/relationships/hyperlink" Target="https://twitter.com/ANI/status/1245581420484907008" TargetMode="External"/><Relationship Id="rId3806" Type="http://schemas.openxmlformats.org/officeDocument/2006/relationships/hyperlink" Target="https://twitter.com/ANI/status/1246043856447176704" TargetMode="External"/><Relationship Id="rId727" Type="http://schemas.openxmlformats.org/officeDocument/2006/relationships/hyperlink" Target="https://twitter.com/ani/status/1241767703146201090?s=12" TargetMode="External"/><Relationship Id="rId934" Type="http://schemas.openxmlformats.org/officeDocument/2006/relationships/hyperlink" Target="https://twitter.com/Vijayabaskarofl/status/1242360657518845953?s=19" TargetMode="External"/><Relationship Id="rId1357" Type="http://schemas.openxmlformats.org/officeDocument/2006/relationships/hyperlink" Target="https://www.facebook.com/permalink.php?story_fbid=158051175664719&amp;id=100507158085788" TargetMode="External"/><Relationship Id="rId1564" Type="http://schemas.openxmlformats.org/officeDocument/2006/relationships/hyperlink" Target="https://twitter.com/ANI/status/1243925736160817152" TargetMode="External"/><Relationship Id="rId1771" Type="http://schemas.openxmlformats.org/officeDocument/2006/relationships/hyperlink" Target="https://twitter.com/TabeenahAnjum/status/1244304258222026753" TargetMode="External"/><Relationship Id="rId2408" Type="http://schemas.openxmlformats.org/officeDocument/2006/relationships/hyperlink" Target="https://twitter.com/ANI/status/1245186124970065922" TargetMode="External"/><Relationship Id="rId2615" Type="http://schemas.openxmlformats.org/officeDocument/2006/relationships/hyperlink" Target="https://twitter.com/NHM_TN/status/1245332364563185664" TargetMode="External"/><Relationship Id="rId2822" Type="http://schemas.openxmlformats.org/officeDocument/2006/relationships/hyperlink" Target="https://twitter.com/TOIAhmedabad/status/1245356056353505283" TargetMode="External"/><Relationship Id="rId5021" Type="http://schemas.openxmlformats.org/officeDocument/2006/relationships/hyperlink" Target="https://twitter.com/ArogyaAndhra/status/1246674213324255232" TargetMode="External"/><Relationship Id="rId5978" Type="http://schemas.openxmlformats.org/officeDocument/2006/relationships/hyperlink" Target="https://twitter.com/JansamparkMP/status/1247180461907955712" TargetMode="External"/><Relationship Id="rId63" Type="http://schemas.openxmlformats.org/officeDocument/2006/relationships/hyperlink" Target="https://indianexpress.com/article/india/coronavirus-outbreak-live-updates-pm-modi-6303338/" TargetMode="External"/><Relationship Id="rId1217" Type="http://schemas.openxmlformats.org/officeDocument/2006/relationships/hyperlink" Target="https://twitter.com/ArogyaAndhra/status/1243201529005268994" TargetMode="External"/><Relationship Id="rId1424" Type="http://schemas.openxmlformats.org/officeDocument/2006/relationships/hyperlink" Target="https://m.economictimes.com/news/politics-and-nation/unusual-trend-chandigarh-man-shows-symptoms-on-15th-day-tests-corona-positive/amp_articleshow/74851824.cms" TargetMode="External"/><Relationship Id="rId1631" Type="http://schemas.openxmlformats.org/officeDocument/2006/relationships/hyperlink" Target="https://gujcovid19.gujarat.gov.in/uploads/pressbrief2903292020020428665.pdf" TargetMode="External"/><Relationship Id="rId4787" Type="http://schemas.openxmlformats.org/officeDocument/2006/relationships/hyperlink" Target="https://twitter.com/ANI/status/1246418320057708545" TargetMode="External"/><Relationship Id="rId4994" Type="http://schemas.openxmlformats.org/officeDocument/2006/relationships/hyperlink" Target="https://twitter.com/rajeshtope11/status/1246482154852253697" TargetMode="External"/><Relationship Id="rId5838" Type="http://schemas.openxmlformats.org/officeDocument/2006/relationships/hyperlink" Target="https://twitter.com/PTI_News/status/1247164710417383431" TargetMode="External"/><Relationship Id="rId3389" Type="http://schemas.openxmlformats.org/officeDocument/2006/relationships/hyperlink" Target="https://www.outlookindia.com/newsscroll/bengal-death-toll-rises-to-seven-cases-go-past-50/1788941" TargetMode="External"/><Relationship Id="rId3596" Type="http://schemas.openxmlformats.org/officeDocument/2006/relationships/hyperlink" Target="https://twitter.com/ArogyaAndhra/status/1245941890563723264" TargetMode="External"/><Relationship Id="rId4647" Type="http://schemas.openxmlformats.org/officeDocument/2006/relationships/hyperlink" Target="https://twitter.com/kansalrohit69/status/1246411816239943680" TargetMode="External"/><Relationship Id="rId2198" Type="http://schemas.openxmlformats.org/officeDocument/2006/relationships/hyperlink" Target="https://twitter.com/ANI/status/1247015579703054341" TargetMode="External"/><Relationship Id="rId3249" Type="http://schemas.openxmlformats.org/officeDocument/2006/relationships/hyperlink" Target="https://twitter.com/ANI/status/1245693514500804609" TargetMode="External"/><Relationship Id="rId3456" Type="http://schemas.openxmlformats.org/officeDocument/2006/relationships/hyperlink" Target="https://twitter.com/ANI/status/1245727826017423362" TargetMode="External"/><Relationship Id="rId4854" Type="http://schemas.openxmlformats.org/officeDocument/2006/relationships/hyperlink" Target="https://twitter.com/JansamparkMP/status/1246469032619823107/photo/2" TargetMode="External"/><Relationship Id="rId5905" Type="http://schemas.openxmlformats.org/officeDocument/2006/relationships/hyperlink" Target="https://arogya.maharashtra.gov.in/pdf/covidmpressnote06.pdf" TargetMode="External"/><Relationship Id="rId377" Type="http://schemas.openxmlformats.org/officeDocument/2006/relationships/hyperlink" Target="https://in.news.yahoo.com/four-coronavirus-cases-delhi-2-000649330.html" TargetMode="External"/><Relationship Id="rId584" Type="http://schemas.openxmlformats.org/officeDocument/2006/relationships/hyperlink" Target="https://twitter.com/ANI/status/1241349576361037824" TargetMode="External"/><Relationship Id="rId2058" Type="http://schemas.openxmlformats.org/officeDocument/2006/relationships/hyperlink" Target="https://www.indiatoday.in/amp/india/story/coronavirus-in-mumbai-47-new-covid-19-cases-in-city-as-private-lab-data-pours-in-1661482-2020-03-30" TargetMode="External"/><Relationship Id="rId2265" Type="http://schemas.openxmlformats.org/officeDocument/2006/relationships/hyperlink" Target="https://arogya.maharashtra.gov.in/pdf/epressnote31.pdf" TargetMode="External"/><Relationship Id="rId3109" Type="http://schemas.openxmlformats.org/officeDocument/2006/relationships/hyperlink" Target="https://twitter.com/diprjk/status/1245667080038318081" TargetMode="External"/><Relationship Id="rId3663" Type="http://schemas.openxmlformats.org/officeDocument/2006/relationships/hyperlink" Target="https://twitter.com/ANINewsUP/status/1245971315019763718" TargetMode="External"/><Relationship Id="rId3870" Type="http://schemas.openxmlformats.org/officeDocument/2006/relationships/hyperlink" Target="https://twitter.com/ANI/status/1246043856447176704" TargetMode="External"/><Relationship Id="rId4507" Type="http://schemas.openxmlformats.org/officeDocument/2006/relationships/hyperlink" Target="https://twitter.com/ANI/status/1246408356790562816" TargetMode="External"/><Relationship Id="rId4714" Type="http://schemas.openxmlformats.org/officeDocument/2006/relationships/hyperlink" Target="https://twitter.com/ANINewsUP/status/1246412525890973697" TargetMode="External"/><Relationship Id="rId4921" Type="http://schemas.openxmlformats.org/officeDocument/2006/relationships/hyperlink" Target="https://twitter.com/rajeshtope11/status/1246482154852253697" TargetMode="External"/><Relationship Id="rId237" Type="http://schemas.openxmlformats.org/officeDocument/2006/relationships/hyperlink" Target="https://www.mathrubhumi.com/news/kerala/two-corona-positive-cases-in-malappuram-route-map-published-1.4619884" TargetMode="External"/><Relationship Id="rId791" Type="http://schemas.openxmlformats.org/officeDocument/2006/relationships/hyperlink" Target="https://twitter.com/PTI_News/status/1242033516927320064?s=19" TargetMode="External"/><Relationship Id="rId1074" Type="http://schemas.openxmlformats.org/officeDocument/2006/relationships/hyperlink" Target="https://twitter.com/EconomicTimes/status/1242793777774776320" TargetMode="External"/><Relationship Id="rId2472" Type="http://schemas.openxmlformats.org/officeDocument/2006/relationships/hyperlink" Target="https://twitter.com/ANI/status/1245252480969199617" TargetMode="External"/><Relationship Id="rId3316" Type="http://schemas.openxmlformats.org/officeDocument/2006/relationships/hyperlink" Target="https://twitter.com/ANI/status/1245694253197488128" TargetMode="External"/><Relationship Id="rId3523" Type="http://schemas.openxmlformats.org/officeDocument/2006/relationships/hyperlink" Target="https://twitter.com/ANI/status/1245741477960929287?s=19" TargetMode="External"/><Relationship Id="rId3730" Type="http://schemas.openxmlformats.org/officeDocument/2006/relationships/hyperlink" Target="https://twitter.com/ANI/status/1246038578699751424" TargetMode="External"/><Relationship Id="rId444" Type="http://schemas.openxmlformats.org/officeDocument/2006/relationships/hyperlink" Target="https://www.thenewsminute.com/article/covid-19-kerala-reports-12-new-cases-coronavirus-total-rises-40-120740" TargetMode="External"/><Relationship Id="rId651" Type="http://schemas.openxmlformats.org/officeDocument/2006/relationships/hyperlink" Target="https://www.hindustantimes.com/india-news/coronavirus-7-more-test-positive-for-covid-19-in-sbs-nagar-punjab-toll-touches-21/story-g5yplHLS1Eadb3CcnM9MwJ.html" TargetMode="External"/><Relationship Id="rId1281" Type="http://schemas.openxmlformats.org/officeDocument/2006/relationships/hyperlink" Target="https://twitter.com/diprjk/status/1243512716398071809" TargetMode="External"/><Relationship Id="rId2125" Type="http://schemas.openxmlformats.org/officeDocument/2006/relationships/hyperlink" Target="https://twitter.com/Vijayabaskarofl/status/1244863131689422849" TargetMode="External"/><Relationship Id="rId2332" Type="http://schemas.openxmlformats.org/officeDocument/2006/relationships/hyperlink" Target="https://twitter.com/ANI/status/1245006827042955264" TargetMode="External"/><Relationship Id="rId5488" Type="http://schemas.openxmlformats.org/officeDocument/2006/relationships/hyperlink" Target="https://t.me/c/1428198946/1457" TargetMode="External"/><Relationship Id="rId5695" Type="http://schemas.openxmlformats.org/officeDocument/2006/relationships/hyperlink" Target="https://twitter.com/ArogyaAndhra/status/1247148780903747585" TargetMode="External"/><Relationship Id="rId304" Type="http://schemas.openxmlformats.org/officeDocument/2006/relationships/hyperlink" Target="https://twitter.com/ANI/status/1240287855051599872?s=19" TargetMode="External"/><Relationship Id="rId511" Type="http://schemas.openxmlformats.org/officeDocument/2006/relationships/hyperlink" Target="https://twitter.com/PTI_News/status/1241219494996873217" TargetMode="External"/><Relationship Id="rId1141" Type="http://schemas.openxmlformats.org/officeDocument/2006/relationships/hyperlink" Target="https://www.patrika.com/noida-news/coronavirus-positive-case-increasing-in-noida-latest-news-in-hindi-5931942/" TargetMode="External"/><Relationship Id="rId4297" Type="http://schemas.openxmlformats.org/officeDocument/2006/relationships/hyperlink" Target="http://www.rajswasthya.nic.in/" TargetMode="External"/><Relationship Id="rId5348" Type="http://schemas.openxmlformats.org/officeDocument/2006/relationships/hyperlink" Target="https://twitter.com/ANI/status/1246789359791112195" TargetMode="External"/><Relationship Id="rId5555" Type="http://schemas.openxmlformats.org/officeDocument/2006/relationships/hyperlink" Target="https://twitter.com/ArogyaAndhra/status/1247036220556709896" TargetMode="External"/><Relationship Id="rId5762" Type="http://schemas.openxmlformats.org/officeDocument/2006/relationships/hyperlink" Target="https://twitter.com/TOIHyderabad/status/1247161225940627456" TargetMode="External"/><Relationship Id="rId1001" Type="http://schemas.openxmlformats.org/officeDocument/2006/relationships/hyperlink" Target="https://twitter.com/PTI_News/status/1242660625228021762" TargetMode="External"/><Relationship Id="rId4157" Type="http://schemas.openxmlformats.org/officeDocument/2006/relationships/hyperlink" Target="https://twitter.com/PTI_News/status/1246097072761081856" TargetMode="External"/><Relationship Id="rId4364" Type="http://schemas.openxmlformats.org/officeDocument/2006/relationships/hyperlink" Target="https://twitter.com/PTI_News/status/1246336675732533248" TargetMode="External"/><Relationship Id="rId4571" Type="http://schemas.openxmlformats.org/officeDocument/2006/relationships/hyperlink" Target="https://twitter.com/AamAadmiParty/status/1246408741357944833" TargetMode="External"/><Relationship Id="rId5208" Type="http://schemas.openxmlformats.org/officeDocument/2006/relationships/hyperlink" Target="https://twitter.com/ANI/status/1246793618855096320" TargetMode="External"/><Relationship Id="rId5415" Type="http://schemas.openxmlformats.org/officeDocument/2006/relationships/hyperlink" Target="https://twitter.com/HFWOdisha/status/1246826498851352576" TargetMode="External"/><Relationship Id="rId5622" Type="http://schemas.openxmlformats.org/officeDocument/2006/relationships/hyperlink" Target="https://twitter.com/ANI/status/1247144702526337026" TargetMode="External"/><Relationship Id="rId1958" Type="http://schemas.openxmlformats.org/officeDocument/2006/relationships/hyperlink" Target="https://twitter.com/diprjk/status/1244627515412328455" TargetMode="External"/><Relationship Id="rId3173" Type="http://schemas.openxmlformats.org/officeDocument/2006/relationships/hyperlink" Target="https://twitter.com/ANI/status/1245693626472116226" TargetMode="External"/><Relationship Id="rId3380" Type="http://schemas.openxmlformats.org/officeDocument/2006/relationships/hyperlink" Target="https://twitter.com/ians_india/status/1245687791591149568" TargetMode="External"/><Relationship Id="rId4017" Type="http://schemas.openxmlformats.org/officeDocument/2006/relationships/hyperlink" Target="https://twitter.com/JansamparkMP/status/1246116249026715649" TargetMode="External"/><Relationship Id="rId4224" Type="http://schemas.openxmlformats.org/officeDocument/2006/relationships/hyperlink" Target="https://experience.arcgis.com/experience/8167a61f882a4af4b9098e947dfd589f/" TargetMode="External"/><Relationship Id="rId4431" Type="http://schemas.openxmlformats.org/officeDocument/2006/relationships/hyperlink" Target="https://twitter.com/ANI/status/1246323461674369024" TargetMode="External"/><Relationship Id="rId1818" Type="http://schemas.openxmlformats.org/officeDocument/2006/relationships/hyperlink" Target="https://twitter.com/PTI_News/status/1244500743505113089?s=20" TargetMode="External"/><Relationship Id="rId3033" Type="http://schemas.openxmlformats.org/officeDocument/2006/relationships/hyperlink" Target="https://twitter.com/ANI/status/1245683220550537216" TargetMode="External"/><Relationship Id="rId3240" Type="http://schemas.openxmlformats.org/officeDocument/2006/relationships/hyperlink" Target="https://twitter.com/ANI/status/1245694253197488128" TargetMode="External"/><Relationship Id="rId161" Type="http://schemas.openxmlformats.org/officeDocument/2006/relationships/hyperlink" Target="https://www.facebook.com/thrissurcollector/posts/219341576091079" TargetMode="External"/><Relationship Id="rId6049" Type="http://schemas.openxmlformats.org/officeDocument/2006/relationships/hyperlink" Target="https://twitter.com/PIBJaipur/status/1247377876757803010" TargetMode="External"/><Relationship Id="rId2799" Type="http://schemas.openxmlformats.org/officeDocument/2006/relationships/hyperlink" Target="https://twitter.com/CMODelhi/status/1245353004317933568" TargetMode="External"/><Relationship Id="rId3100" Type="http://schemas.openxmlformats.org/officeDocument/2006/relationships/hyperlink" Target="https://twitter.com/ANINewsUP/status/1245669255510519808" TargetMode="External"/><Relationship Id="rId978" Type="http://schemas.openxmlformats.org/officeDocument/2006/relationships/hyperlink" Target="https://www.livemint.com/news/india/kerala-reports-14-new-corona-cases-state-tally-at-105-11585058837568.html" TargetMode="External"/><Relationship Id="rId2659" Type="http://schemas.openxmlformats.org/officeDocument/2006/relationships/hyperlink" Target="https://twitter.com/NHM_TN/status/1245332364563185664" TargetMode="External"/><Relationship Id="rId2866" Type="http://schemas.openxmlformats.org/officeDocument/2006/relationships/hyperlink" Target="https://twitter.com/ArogyaAndhra/status/1245388385021128704" TargetMode="External"/><Relationship Id="rId3917" Type="http://schemas.openxmlformats.org/officeDocument/2006/relationships/hyperlink" Target="https://twitter.com/ANI/status/1246054906298941440" TargetMode="External"/><Relationship Id="rId5065" Type="http://schemas.openxmlformats.org/officeDocument/2006/relationships/hyperlink" Target="https://gujcovid19.gujarat.gov.in/" TargetMode="External"/><Relationship Id="rId5272" Type="http://schemas.openxmlformats.org/officeDocument/2006/relationships/hyperlink" Target="https://twitter.com/ANI/status/1246797969447219201" TargetMode="External"/><Relationship Id="rId6116" Type="http://schemas.openxmlformats.org/officeDocument/2006/relationships/hyperlink" Target="https://twitter.com/ANI/status/1247403660096598016" TargetMode="External"/><Relationship Id="rId838" Type="http://schemas.openxmlformats.org/officeDocument/2006/relationships/hyperlink" Target="https://www.facebook.com/CollectorKNR/posts/2833958063367696" TargetMode="External"/><Relationship Id="rId1468" Type="http://schemas.openxmlformats.org/officeDocument/2006/relationships/hyperlink" Target="https://www.gujaratsamachar.com/news/gujarat/corona-in-gujarat-vadodara-1-more-case-registered-positive" TargetMode="External"/><Relationship Id="rId1675" Type="http://schemas.openxmlformats.org/officeDocument/2006/relationships/hyperlink" Target="https://twitter.com/ANI/status/1244242532134838273" TargetMode="External"/><Relationship Id="rId1882" Type="http://schemas.openxmlformats.org/officeDocument/2006/relationships/hyperlink" Target="https://twitter.com/kbssidhu1961/status/1244598296015859712" TargetMode="External"/><Relationship Id="rId2519" Type="http://schemas.openxmlformats.org/officeDocument/2006/relationships/hyperlink" Target="https://twitter.com/ArogyaAndhra/status/1245225191178768386" TargetMode="External"/><Relationship Id="rId2726" Type="http://schemas.openxmlformats.org/officeDocument/2006/relationships/hyperlink" Target="https://www.facebook.com/permalink.php?story_fbid=159505228852647&amp;id=100507158085788" TargetMode="External"/><Relationship Id="rId4081" Type="http://schemas.openxmlformats.org/officeDocument/2006/relationships/hyperlink" Target="https://twitter.com/Eatala_Rajender/status/1246084405602316292" TargetMode="External"/><Relationship Id="rId5132" Type="http://schemas.openxmlformats.org/officeDocument/2006/relationships/hyperlink" Target="https://twitter.com/ANI/status/1246738428370223104" TargetMode="External"/><Relationship Id="rId1328" Type="http://schemas.openxmlformats.org/officeDocument/2006/relationships/hyperlink" Target="https://twitter.com/PTI_News/status/1243519189412765696" TargetMode="External"/><Relationship Id="rId1535" Type="http://schemas.openxmlformats.org/officeDocument/2006/relationships/hyperlink" Target="https://twitter.com/ANI/status/1243912891742310406" TargetMode="External"/><Relationship Id="rId2933" Type="http://schemas.openxmlformats.org/officeDocument/2006/relationships/hyperlink" Target="https://twitter.com/Eatala_Rajender/status/1245425932929617921" TargetMode="External"/><Relationship Id="rId905" Type="http://schemas.openxmlformats.org/officeDocument/2006/relationships/hyperlink" Target="https://twitter.com/PTI_News/status/1242128652684296193" TargetMode="External"/><Relationship Id="rId1742" Type="http://schemas.openxmlformats.org/officeDocument/2006/relationships/hyperlink" Target="https://twitter.com/ANI/status/1244261747621421056" TargetMode="External"/><Relationship Id="rId4898" Type="http://schemas.openxmlformats.org/officeDocument/2006/relationships/hyperlink" Target="https://twitter.com/IPRTelangana/status/1246477230068228098/photo/1" TargetMode="External"/><Relationship Id="rId5949" Type="http://schemas.openxmlformats.org/officeDocument/2006/relationships/hyperlink" Target="http://www.nhmharyana.gov.in/WriteReadData/userfiles/file/CoronaVirus/Media%20Bulletin%2006042020Evening.pdf" TargetMode="External"/><Relationship Id="rId34" Type="http://schemas.openxmlformats.org/officeDocument/2006/relationships/hyperlink" Target="https://indianexpress.com/article/india/coronavirus-outbreak-live-updates-pm-modi-6303338/" TargetMode="External"/><Relationship Id="rId1602" Type="http://schemas.openxmlformats.org/officeDocument/2006/relationships/hyperlink" Target="https://twitter.com/ANI/status/1243999164687454209?s=20" TargetMode="External"/><Relationship Id="rId4758" Type="http://schemas.openxmlformats.org/officeDocument/2006/relationships/hyperlink" Target="https://twitter.com/ANI/status/1246418320057708545" TargetMode="External"/><Relationship Id="rId4965" Type="http://schemas.openxmlformats.org/officeDocument/2006/relationships/hyperlink" Target="https://twitter.com/rajeshtope11/status/1246482154852253697" TargetMode="External"/><Relationship Id="rId5809" Type="http://schemas.openxmlformats.org/officeDocument/2006/relationships/hyperlink" Target="https://arogya.maharashtra.gov.in/pdf/covidmpressnote06.pdf" TargetMode="External"/><Relationship Id="rId3567" Type="http://schemas.openxmlformats.org/officeDocument/2006/relationships/hyperlink" Target="https://twitter.com/ANINewsUP/status/1245777773769011201" TargetMode="External"/><Relationship Id="rId3774" Type="http://schemas.openxmlformats.org/officeDocument/2006/relationships/hyperlink" Target="https://twitter.com/ANI/status/1246038578699751424" TargetMode="External"/><Relationship Id="rId3981" Type="http://schemas.openxmlformats.org/officeDocument/2006/relationships/hyperlink" Target="https://twitter.com/ANI/status/1246054906298941440" TargetMode="External"/><Relationship Id="rId4618" Type="http://schemas.openxmlformats.org/officeDocument/2006/relationships/hyperlink" Target="https://twitter.com/PTI_News/status/1246409749911891968" TargetMode="External"/><Relationship Id="rId4825" Type="http://schemas.openxmlformats.org/officeDocument/2006/relationships/hyperlink" Target="http://www.nhmharyana.gov.in/WriteReadData/userfiles/file/CoronaVirus/Meida%20Bulletin%2004042020%20evening.pdf" TargetMode="External"/><Relationship Id="rId488" Type="http://schemas.openxmlformats.org/officeDocument/2006/relationships/hyperlink" Target="https://twitter.com/timesnow/status/1241210139798994944?s=21" TargetMode="External"/><Relationship Id="rId695" Type="http://schemas.openxmlformats.org/officeDocument/2006/relationships/hyperlink" Target="https://www.facebook.com/990649497647157/posts/3166055196773232/?d=n" TargetMode="External"/><Relationship Id="rId2169" Type="http://schemas.openxmlformats.org/officeDocument/2006/relationships/hyperlink" Target="https://twitter.com/ANI/status/1244903905642700801" TargetMode="External"/><Relationship Id="rId2376" Type="http://schemas.openxmlformats.org/officeDocument/2006/relationships/hyperlink" Target="https://twitter.com/ANI/status/1245025227098083329" TargetMode="External"/><Relationship Id="rId2583" Type="http://schemas.openxmlformats.org/officeDocument/2006/relationships/hyperlink" Target="https://twitter.com/PIBJaipur/status/1245288412954779649" TargetMode="External"/><Relationship Id="rId2790" Type="http://schemas.openxmlformats.org/officeDocument/2006/relationships/hyperlink" Target="https://twitter.com/CMODelhi/status/1245353004317933568" TargetMode="External"/><Relationship Id="rId3427" Type="http://schemas.openxmlformats.org/officeDocument/2006/relationships/hyperlink" Target="https://twitter.com/ANI/status/1245727826017423362" TargetMode="External"/><Relationship Id="rId3634" Type="http://schemas.openxmlformats.org/officeDocument/2006/relationships/hyperlink" Target="https://twitter.com/ANINewsUP/status/1245971315019763718" TargetMode="External"/><Relationship Id="rId3841" Type="http://schemas.openxmlformats.org/officeDocument/2006/relationships/hyperlink" Target="https://twitter.com/ANI/status/1246054906298941440" TargetMode="External"/><Relationship Id="rId6040" Type="http://schemas.openxmlformats.org/officeDocument/2006/relationships/hyperlink" Target="https://twitter.com/PIBJaipur/status/1247377876757803010" TargetMode="External"/><Relationship Id="rId348" Type="http://schemas.openxmlformats.org/officeDocument/2006/relationships/hyperlink" Target="https://twitter.com/PTI_News/status/1240635321198370816?s=09" TargetMode="External"/><Relationship Id="rId555" Type="http://schemas.openxmlformats.org/officeDocument/2006/relationships/hyperlink" Target="https://timesofindia.indiatimes.com/india/coronavirus-live-updates-air-india-to-send-aircraft-to-bring-indians-stranded-in-rome/liveblog/74740230.cms" TargetMode="External"/><Relationship Id="rId762" Type="http://schemas.openxmlformats.org/officeDocument/2006/relationships/hyperlink" Target="https://timesofindia.indiatimes.com/city/mysuru/one-more-tests-positive-for-covid-19-in-karnataka-total-cases-rise-to-27/articleshow/74770193.cms" TargetMode="External"/><Relationship Id="rId1185" Type="http://schemas.openxmlformats.org/officeDocument/2006/relationships/hyperlink" Target="https://twitter.com/xpresskerala/status/1243154932452093953?s=19" TargetMode="External"/><Relationship Id="rId1392" Type="http://schemas.openxmlformats.org/officeDocument/2006/relationships/hyperlink" Target="https://twitter.com/ANI/status/1243523448896290817?s=20" TargetMode="External"/><Relationship Id="rId2029" Type="http://schemas.openxmlformats.org/officeDocument/2006/relationships/hyperlink" Target="https://twitter.com/pti_news/status/1244677217084293130?s=21" TargetMode="External"/><Relationship Id="rId2236" Type="http://schemas.openxmlformats.org/officeDocument/2006/relationships/hyperlink" Target="https://arogya.maharashtra.gov.in/pdf/epressnote31.pdf" TargetMode="External"/><Relationship Id="rId2443" Type="http://schemas.openxmlformats.org/officeDocument/2006/relationships/hyperlink" Target="https://twitter.com/PTI_News/status/1245196392294780928" TargetMode="External"/><Relationship Id="rId2650" Type="http://schemas.openxmlformats.org/officeDocument/2006/relationships/hyperlink" Target="https://twitter.com/NHM_TN/status/1245332364563185664" TargetMode="External"/><Relationship Id="rId3701" Type="http://schemas.openxmlformats.org/officeDocument/2006/relationships/hyperlink" Target="https://twitter.com/ANI/status/1246038578699751424" TargetMode="External"/><Relationship Id="rId5599" Type="http://schemas.openxmlformats.org/officeDocument/2006/relationships/hyperlink" Target="https://twitter.com/ANI/status/1247133356879314945" TargetMode="External"/><Relationship Id="rId208" Type="http://schemas.openxmlformats.org/officeDocument/2006/relationships/hyperlink" Target="https://twitter.com/ANI/status/1238882567987662855" TargetMode="External"/><Relationship Id="rId415" Type="http://schemas.openxmlformats.org/officeDocument/2006/relationships/hyperlink" Target="https://ahmedabadmirror.indiatimes.com/ahmedabad/others/corona-positive-cases-now-7/articleshow/74740267.cms" TargetMode="External"/><Relationship Id="rId622" Type="http://schemas.openxmlformats.org/officeDocument/2006/relationships/hyperlink" Target="https://twitter.com/PTI_News/status/1241595506037415936" TargetMode="External"/><Relationship Id="rId1045" Type="http://schemas.openxmlformats.org/officeDocument/2006/relationships/hyperlink" Target="https://twitter.com/ANI/status/1242777280985747456" TargetMode="External"/><Relationship Id="rId1252" Type="http://schemas.openxmlformats.org/officeDocument/2006/relationships/hyperlink" Target="https://twitter.com/NHM_TN/status/1243427398458081280" TargetMode="External"/><Relationship Id="rId2303" Type="http://schemas.openxmlformats.org/officeDocument/2006/relationships/hyperlink" Target="https://twitter.com/Vijayabaskarofl/status/1244998252803452928" TargetMode="External"/><Relationship Id="rId2510" Type="http://schemas.openxmlformats.org/officeDocument/2006/relationships/hyperlink" Target="https://twitter.com/ANI/status/1245252480969199617" TargetMode="External"/><Relationship Id="rId5459" Type="http://schemas.openxmlformats.org/officeDocument/2006/relationships/hyperlink" Target="https://www.mohfw.gov.in/" TargetMode="External"/><Relationship Id="rId5666" Type="http://schemas.openxmlformats.org/officeDocument/2006/relationships/hyperlink" Target="https://twitter.com/PIBTvpm/status/1247145881775689728" TargetMode="External"/><Relationship Id="rId1112" Type="http://schemas.openxmlformats.org/officeDocument/2006/relationships/hyperlink" Target="https://twitter.com/ANI/status/1243000880439255042" TargetMode="External"/><Relationship Id="rId4268" Type="http://schemas.openxmlformats.org/officeDocument/2006/relationships/hyperlink" Target="https://twitter.com/JansamparkMP/status/1246116249026715649" TargetMode="External"/><Relationship Id="rId4475" Type="http://schemas.openxmlformats.org/officeDocument/2006/relationships/hyperlink" Target="https://twitter.com/ANI/status/1246408356790562816" TargetMode="External"/><Relationship Id="rId5319" Type="http://schemas.openxmlformats.org/officeDocument/2006/relationships/hyperlink" Target="https://twitter.com/ANI/status/1246789359791112195" TargetMode="External"/><Relationship Id="rId5873" Type="http://schemas.openxmlformats.org/officeDocument/2006/relationships/hyperlink" Target="https://arogya.maharashtra.gov.in/pdf/covidmpressnote06.pdf" TargetMode="External"/><Relationship Id="rId3077" Type="http://schemas.openxmlformats.org/officeDocument/2006/relationships/hyperlink" Target="https://twitter.com/ANI/status/1245683220550537216" TargetMode="External"/><Relationship Id="rId3284" Type="http://schemas.openxmlformats.org/officeDocument/2006/relationships/hyperlink" Target="https://twitter.com/ANI/status/1245694253197488128" TargetMode="External"/><Relationship Id="rId4128" Type="http://schemas.openxmlformats.org/officeDocument/2006/relationships/hyperlink" Target="https://experience.arcgis.com/experience/8167a61f882a4af4b9098e947dfd589f/" TargetMode="External"/><Relationship Id="rId4682" Type="http://schemas.openxmlformats.org/officeDocument/2006/relationships/hyperlink" Target="https://twitter.com/ANINewsUP/status/1246412525890973697" TargetMode="External"/><Relationship Id="rId5526" Type="http://schemas.openxmlformats.org/officeDocument/2006/relationships/hyperlink" Target="https://twitter.com/ANI/status/1247034856329990145" TargetMode="External"/><Relationship Id="rId5733" Type="http://schemas.openxmlformats.org/officeDocument/2006/relationships/hyperlink" Target="http://www.nhmharyana.gov.in/WriteReadData/userfiles/file/CoronaVirus/Media%20Bulletin%2006042020Evening.pdf" TargetMode="External"/><Relationship Id="rId5940" Type="http://schemas.openxmlformats.org/officeDocument/2006/relationships/hyperlink" Target="https://twitter.com/PTI_News/status/1247164710417383431" TargetMode="External"/><Relationship Id="rId1929" Type="http://schemas.openxmlformats.org/officeDocument/2006/relationships/hyperlink" Target="https://twitter.com/PIBTvpm/status/1244605758110457860" TargetMode="External"/><Relationship Id="rId2093" Type="http://schemas.openxmlformats.org/officeDocument/2006/relationships/hyperlink" Target="https://twitter.com/ANI/status/1244852290302820352" TargetMode="External"/><Relationship Id="rId3491" Type="http://schemas.openxmlformats.org/officeDocument/2006/relationships/hyperlink" Target="https://twitter.com/ANI/status/1245727826017423362" TargetMode="External"/><Relationship Id="rId4335" Type="http://schemas.openxmlformats.org/officeDocument/2006/relationships/hyperlink" Target="https://twitter.com/PIBJaipur/status/1246275225559261184" TargetMode="External"/><Relationship Id="rId4542" Type="http://schemas.openxmlformats.org/officeDocument/2006/relationships/hyperlink" Target="https://twitter.com/PTI_News/status/1246409749911891968" TargetMode="External"/><Relationship Id="rId5800" Type="http://schemas.openxmlformats.org/officeDocument/2006/relationships/hyperlink" Target="https://twitter.com/PTI_News/status/1247164710417383431" TargetMode="External"/><Relationship Id="rId3144" Type="http://schemas.openxmlformats.org/officeDocument/2006/relationships/hyperlink" Target="https://www.manoramaonline.com/news/kerala/2020/04/02/idukki-corona-virus-cases.html" TargetMode="External"/><Relationship Id="rId3351" Type="http://schemas.openxmlformats.org/officeDocument/2006/relationships/hyperlink" Target="https://twitter.com/ANI/status/1245693514500804609" TargetMode="External"/><Relationship Id="rId4402" Type="http://schemas.openxmlformats.org/officeDocument/2006/relationships/hyperlink" Target="https://twitter.com/PTI_News/status/1246336675732533248" TargetMode="External"/><Relationship Id="rId272" Type="http://schemas.openxmlformats.org/officeDocument/2006/relationships/hyperlink" Target="https://www.thehindu.com/news/national/kerala/first-covid-19-case-detected-in-mahe/article31093347.ece" TargetMode="External"/><Relationship Id="rId2160" Type="http://schemas.openxmlformats.org/officeDocument/2006/relationships/hyperlink" Target="https://twitter.com/ANI/status/1244900306128760832" TargetMode="External"/><Relationship Id="rId3004" Type="http://schemas.openxmlformats.org/officeDocument/2006/relationships/hyperlink" Target="https://twitter.com/kbssidhu1961/status/1245645001113010176" TargetMode="External"/><Relationship Id="rId3211" Type="http://schemas.openxmlformats.org/officeDocument/2006/relationships/hyperlink" Target="https://twitter.com/ANI/status/1245693626472116226" TargetMode="External"/><Relationship Id="rId132" Type="http://schemas.openxmlformats.org/officeDocument/2006/relationships/hyperlink" Target="https://www.deccanherald.com/national/pune-confirms-five-coronavirus-cases-812429.html" TargetMode="External"/><Relationship Id="rId2020" Type="http://schemas.openxmlformats.org/officeDocument/2006/relationships/hyperlink" Target="https://twitter.com/ANI/status/1244702762270478336" TargetMode="External"/><Relationship Id="rId5176" Type="http://schemas.openxmlformats.org/officeDocument/2006/relationships/hyperlink" Target="https://twitter.com/ANI/status/1246763972671483906" TargetMode="External"/><Relationship Id="rId5383" Type="http://schemas.openxmlformats.org/officeDocument/2006/relationships/hyperlink" Target="https://twitter.com/JansamparkMP/status/1246802576244224001" TargetMode="External"/><Relationship Id="rId5590" Type="http://schemas.openxmlformats.org/officeDocument/2006/relationships/hyperlink" Target="https://twitter.com/PIBJaipur/status/1247122543074365442" TargetMode="External"/><Relationship Id="rId1579" Type="http://schemas.openxmlformats.org/officeDocument/2006/relationships/hyperlink" Target="https://www.deccanherald.com/national/east-and-northeast/three-more-covid-19-cases-detected-in-west-bengal-total-goes-up-to-18-818709.html" TargetMode="External"/><Relationship Id="rId2977" Type="http://schemas.openxmlformats.org/officeDocument/2006/relationships/hyperlink" Target="https://twitter.com/ArogyaAndhra/status/1245580598938198016" TargetMode="External"/><Relationship Id="rId4192" Type="http://schemas.openxmlformats.org/officeDocument/2006/relationships/hyperlink" Target="https://experience.arcgis.com/experience/8167a61f882a4af4b9098e947dfd589f/" TargetMode="External"/><Relationship Id="rId5036" Type="http://schemas.openxmlformats.org/officeDocument/2006/relationships/hyperlink" Target="https://twitter.com/ArogyaAndhra/status/1246674213324255232" TargetMode="External"/><Relationship Id="rId5243" Type="http://schemas.openxmlformats.org/officeDocument/2006/relationships/hyperlink" Target="https://twitter.com/ANI/status/1246793618855096320" TargetMode="External"/><Relationship Id="rId5450" Type="http://schemas.openxmlformats.org/officeDocument/2006/relationships/hyperlink" Target="https://gujcovid19.gujarat.gov.in/uploads/pressbrief0504052020073046686.pdf" TargetMode="External"/><Relationship Id="rId949" Type="http://schemas.openxmlformats.org/officeDocument/2006/relationships/hyperlink" Target="https://twitter.com/PTI_News/status/1242403827619266560" TargetMode="External"/><Relationship Id="rId1786" Type="http://schemas.openxmlformats.org/officeDocument/2006/relationships/hyperlink" Target="https://twitter.com/ArogyaAndhra/status/1244300390310477824" TargetMode="External"/><Relationship Id="rId1993" Type="http://schemas.openxmlformats.org/officeDocument/2006/relationships/hyperlink" Target="https://twitter.com/ANI/status/1244640751679467530" TargetMode="External"/><Relationship Id="rId2837" Type="http://schemas.openxmlformats.org/officeDocument/2006/relationships/hyperlink" Target="https://twitter.com/ANI/status/1245346024417366016" TargetMode="External"/><Relationship Id="rId4052" Type="http://schemas.openxmlformats.org/officeDocument/2006/relationships/hyperlink" Target="https://twitter.com/Eatala_Rajender/status/1246084405602316292" TargetMode="External"/><Relationship Id="rId5103" Type="http://schemas.openxmlformats.org/officeDocument/2006/relationships/hyperlink" Target="https://twitter.com/ANI/status/1246738428370223104" TargetMode="External"/><Relationship Id="rId78" Type="http://schemas.openxmlformats.org/officeDocument/2006/relationships/hyperlink" Target="http://dhs.kerala.gov.in/wp-content/uploads/2020/03/Daily-Bulletin-English-29th-March.pdf" TargetMode="External"/><Relationship Id="rId809" Type="http://schemas.openxmlformats.org/officeDocument/2006/relationships/hyperlink" Target="https://twitter.com/ANI/status/1242069720276168705" TargetMode="External"/><Relationship Id="rId1439" Type="http://schemas.openxmlformats.org/officeDocument/2006/relationships/hyperlink" Target="https://www.indiatvnews.com/news/india/coronavirus-gujarat-covid-19-positive-cases-total-rises-to-47-602175" TargetMode="External"/><Relationship Id="rId1646" Type="http://schemas.openxmlformats.org/officeDocument/2006/relationships/hyperlink" Target="https://twitter.com/PTI_News/status/1244212572712103936?s=20" TargetMode="External"/><Relationship Id="rId1853" Type="http://schemas.openxmlformats.org/officeDocument/2006/relationships/hyperlink" Target="https://twitter.com/Vijayabaskarofl/status/1244548656864169990" TargetMode="External"/><Relationship Id="rId2904" Type="http://schemas.openxmlformats.org/officeDocument/2006/relationships/hyperlink" Target="https://twitter.com/Eatala_Rajender/status/1245425932929617921" TargetMode="External"/><Relationship Id="rId5310" Type="http://schemas.openxmlformats.org/officeDocument/2006/relationships/hyperlink" Target="https://twitter.com/ANI/status/1246789359791112195" TargetMode="External"/><Relationship Id="rId1506" Type="http://schemas.openxmlformats.org/officeDocument/2006/relationships/hyperlink" Target="https://www.livemint.com/news/india/family-of-six-tests-positive-for-covid-19-in-hyderabad-11585398131237.html" TargetMode="External"/><Relationship Id="rId1713" Type="http://schemas.openxmlformats.org/officeDocument/2006/relationships/hyperlink" Target="https://twitter.com/Vijayabaskarofl/status/1244239453981257728" TargetMode="External"/><Relationship Id="rId1920" Type="http://schemas.openxmlformats.org/officeDocument/2006/relationships/hyperlink" Target="https://www.facebook.com/permalink.php?story_fbid=158928622243641&amp;id=100507158085788" TargetMode="External"/><Relationship Id="rId4869" Type="http://schemas.openxmlformats.org/officeDocument/2006/relationships/hyperlink" Target="https://twitter.com/IPRTelangana/status/1246477230068228098/photo/1" TargetMode="External"/><Relationship Id="rId3678" Type="http://schemas.openxmlformats.org/officeDocument/2006/relationships/hyperlink" Target="https://twitter.com/HFWOdisha/status/1245991616994619392" TargetMode="External"/><Relationship Id="rId3885" Type="http://schemas.openxmlformats.org/officeDocument/2006/relationships/hyperlink" Target="https://twitter.com/ANI/status/1246054906298941440" TargetMode="External"/><Relationship Id="rId4729" Type="http://schemas.openxmlformats.org/officeDocument/2006/relationships/hyperlink" Target="https://twitter.com/ANI/status/1246412467447554049" TargetMode="External"/><Relationship Id="rId4936" Type="http://schemas.openxmlformats.org/officeDocument/2006/relationships/hyperlink" Target="https://twitter.com/rajeshtope11/status/1246482154852253697" TargetMode="External"/><Relationship Id="rId6084" Type="http://schemas.openxmlformats.org/officeDocument/2006/relationships/hyperlink" Target="https://twitter.com/PIBAhmedabad/status/1247398801825988608" TargetMode="External"/><Relationship Id="rId599" Type="http://schemas.openxmlformats.org/officeDocument/2006/relationships/hyperlink" Target="https://economictimes.indiatimes.com/news/politics-and-nation/covid-19-man-with-no-foreign-travel-history-tests-positive-in-bengal/articleshow/74751265.cms" TargetMode="External"/><Relationship Id="rId2487" Type="http://schemas.openxmlformats.org/officeDocument/2006/relationships/hyperlink" Target="https://twitter.com/ArogyaAndhra/status/1245225191178768386" TargetMode="External"/><Relationship Id="rId2694" Type="http://schemas.openxmlformats.org/officeDocument/2006/relationships/hyperlink" Target="https://twitter.com/NHM_TN/status/1245332364563185664" TargetMode="External"/><Relationship Id="rId3538" Type="http://schemas.openxmlformats.org/officeDocument/2006/relationships/hyperlink" Target="https://twitter.com/ArogyaAndhra/status/1245756334718349312" TargetMode="External"/><Relationship Id="rId3745" Type="http://schemas.openxmlformats.org/officeDocument/2006/relationships/hyperlink" Target="https://twitter.com/ANI/status/1246038578699751424" TargetMode="External"/><Relationship Id="rId6151" Type="http://schemas.openxmlformats.org/officeDocument/2006/relationships/hyperlink" Target="http://www.nhmharyana.gov.in/WriteReadData/userfiles/file/CoronaVirus/bulletin_07.04.2020_Morning.pdf" TargetMode="External"/><Relationship Id="rId459" Type="http://schemas.openxmlformats.org/officeDocument/2006/relationships/hyperlink" Target="https://twitter.com/PIBShimla/status/1241021507138011136" TargetMode="External"/><Relationship Id="rId666" Type="http://schemas.openxmlformats.org/officeDocument/2006/relationships/hyperlink" Target="https://timesofindia.indiatimes.com/city/bhopal/bhopal-reports-first-covid-19-case-total-goes-up-to-five-in-mp/articleshow/74758474.cms" TargetMode="External"/><Relationship Id="rId873" Type="http://schemas.openxmlformats.org/officeDocument/2006/relationships/hyperlink" Target="https://www.indiatoday.in/india/story/coronavirus-in-india-covid-19-cases-in-maharashtra-97-as-8-more-test-positive-1658860-2020-03-23" TargetMode="External"/><Relationship Id="rId1089" Type="http://schemas.openxmlformats.org/officeDocument/2006/relationships/hyperlink" Target="https://www.outlookindia.com/newsscroll/coronavirus-2-more-test-positive-total-confirmed-cases-rises-to-31-in-punjab/1779858" TargetMode="External"/><Relationship Id="rId1296" Type="http://schemas.openxmlformats.org/officeDocument/2006/relationships/hyperlink" Target="https://twitter.com/PTI_News/status/1243503417445609472" TargetMode="External"/><Relationship Id="rId2347" Type="http://schemas.openxmlformats.org/officeDocument/2006/relationships/hyperlink" Target="https://twitter.com/sanjayjavin/status/1245006388499111939" TargetMode="External"/><Relationship Id="rId2554" Type="http://schemas.openxmlformats.org/officeDocument/2006/relationships/hyperlink" Target="https://twitter.com/sriramulubjp/status/1245265375626842113" TargetMode="External"/><Relationship Id="rId3952" Type="http://schemas.openxmlformats.org/officeDocument/2006/relationships/hyperlink" Target="https://twitter.com/ANI/status/1246043856447176704" TargetMode="External"/><Relationship Id="rId6011" Type="http://schemas.openxmlformats.org/officeDocument/2006/relationships/hyperlink" Target="https://twitter.com/JansamparkMP/status/1247180461907955712" TargetMode="External"/><Relationship Id="rId319" Type="http://schemas.openxmlformats.org/officeDocument/2006/relationships/hyperlink" Target="https://twitter.com/ANI/status/1240318435646525442" TargetMode="External"/><Relationship Id="rId526" Type="http://schemas.openxmlformats.org/officeDocument/2006/relationships/hyperlink" Target="https://m.hindustantimes.com/cities/four-more-test-positive-for-covid-19-in-chandigarh-panchkula-and-mohali-taking-count-to-10-in-tricity/story-2KPatugr8JiGcNIUXZAJhI_amp.html?__twitter_impression=true" TargetMode="External"/><Relationship Id="rId1156" Type="http://schemas.openxmlformats.org/officeDocument/2006/relationships/hyperlink" Target="https://dronamaps.com/corona.html" TargetMode="External"/><Relationship Id="rId1363" Type="http://schemas.openxmlformats.org/officeDocument/2006/relationships/hyperlink" Target="https://www.facebook.com/permalink.php?story_fbid=158051175664719&amp;id=100507158085788" TargetMode="External"/><Relationship Id="rId2207" Type="http://schemas.openxmlformats.org/officeDocument/2006/relationships/hyperlink" Target="https://twitter.com/ANI/status/1244970503082774528" TargetMode="External"/><Relationship Id="rId2761" Type="http://schemas.openxmlformats.org/officeDocument/2006/relationships/hyperlink" Target="https://twitter.com/PTI_News/status/1245330284574150656" TargetMode="External"/><Relationship Id="rId3605" Type="http://schemas.openxmlformats.org/officeDocument/2006/relationships/hyperlink" Target="https://gujcovid19.gujarat.gov.in/uploads/pressbrief0304032020104754455.pdf" TargetMode="External"/><Relationship Id="rId3812" Type="http://schemas.openxmlformats.org/officeDocument/2006/relationships/hyperlink" Target="https://twitter.com/ANI/status/1246043856447176704" TargetMode="External"/><Relationship Id="rId733" Type="http://schemas.openxmlformats.org/officeDocument/2006/relationships/hyperlink" Target="https://twitter.com/PTI_News/status/1241931502671130624?s=20" TargetMode="External"/><Relationship Id="rId940" Type="http://schemas.openxmlformats.org/officeDocument/2006/relationships/hyperlink" Target="https://indianexpress.com/article/cities/bangalore/coronavirus-in-karnataka-38-cases-so-far-bengaluru-uses-drones-to-spray-disinfectants-6329577/" TargetMode="External"/><Relationship Id="rId1016" Type="http://schemas.openxmlformats.org/officeDocument/2006/relationships/hyperlink" Target="https://timesofindia.indiatimes.com/city/bhopal/madhya-pradesh-coronavirus-count-touches-9-curfew-in-gwalior/articleshow/74802791.cms" TargetMode="External"/><Relationship Id="rId1570" Type="http://schemas.openxmlformats.org/officeDocument/2006/relationships/hyperlink" Target="https://twitter.com/ArogyaAndhra/status/1244168189354758145?s=20" TargetMode="External"/><Relationship Id="rId2414" Type="http://schemas.openxmlformats.org/officeDocument/2006/relationships/hyperlink" Target="https://twitter.com/ANI/status/1245242763903471617" TargetMode="External"/><Relationship Id="rId2621" Type="http://schemas.openxmlformats.org/officeDocument/2006/relationships/hyperlink" Target="https://twitter.com/NHM_TN/status/1245332364563185664" TargetMode="External"/><Relationship Id="rId5777" Type="http://schemas.openxmlformats.org/officeDocument/2006/relationships/hyperlink" Target="https://arogya.maharashtra.gov.in/pdf/covidmpressnote06.pdf" TargetMode="External"/><Relationship Id="rId5984" Type="http://schemas.openxmlformats.org/officeDocument/2006/relationships/hyperlink" Target="https://twitter.com/JansamparkMP/status/1247180461907955712" TargetMode="External"/><Relationship Id="rId800" Type="http://schemas.openxmlformats.org/officeDocument/2006/relationships/hyperlink" Target="https://www.facebook.com/permalink.php?story_fbid=156890639114106&amp;id=100507158085788" TargetMode="External"/><Relationship Id="rId1223" Type="http://schemas.openxmlformats.org/officeDocument/2006/relationships/hyperlink" Target="https://twitter.com/PIBJaipur/status/1243215021582077953" TargetMode="External"/><Relationship Id="rId1430" Type="http://schemas.openxmlformats.org/officeDocument/2006/relationships/hyperlink" Target="https://www.businessinsider.in/india/news/coronavirus-cases-in-mp-madhya-pradesh-news-and-updates/articleshow/74821979.cms" TargetMode="External"/><Relationship Id="rId4379" Type="http://schemas.openxmlformats.org/officeDocument/2006/relationships/hyperlink" Target="https://twitter.com/ANI/status/1246323461674369024" TargetMode="External"/><Relationship Id="rId4586" Type="http://schemas.openxmlformats.org/officeDocument/2006/relationships/hyperlink" Target="https://twitter.com/PTI_News/status/1246409749911891968" TargetMode="External"/><Relationship Id="rId4793" Type="http://schemas.openxmlformats.org/officeDocument/2006/relationships/hyperlink" Target="https://twitter.com/ANI/status/1246418320057708545" TargetMode="External"/><Relationship Id="rId5637" Type="http://schemas.openxmlformats.org/officeDocument/2006/relationships/hyperlink" Target="https://twitter.com/ANI/status/1247144702526337026" TargetMode="External"/><Relationship Id="rId5844" Type="http://schemas.openxmlformats.org/officeDocument/2006/relationships/hyperlink" Target="https://twitter.com/PTI_News/status/1247164710417383431" TargetMode="External"/><Relationship Id="rId3188" Type="http://schemas.openxmlformats.org/officeDocument/2006/relationships/hyperlink" Target="https://twitter.com/ANI/status/1245693626472116226" TargetMode="External"/><Relationship Id="rId3395" Type="http://schemas.openxmlformats.org/officeDocument/2006/relationships/hyperlink" Target="https://www.outlookindia.com/newsscroll/bengal-death-toll-rises-to-seven-cases-go-past-50/1788941" TargetMode="External"/><Relationship Id="rId4239" Type="http://schemas.openxmlformats.org/officeDocument/2006/relationships/hyperlink" Target="https://twitter.com/PTI_News/status/1246097072761081856" TargetMode="External"/><Relationship Id="rId4446" Type="http://schemas.openxmlformats.org/officeDocument/2006/relationships/hyperlink" Target="https://twitter.com/PTI_News/status/1246336675732533248" TargetMode="External"/><Relationship Id="rId4653" Type="http://schemas.openxmlformats.org/officeDocument/2006/relationships/hyperlink" Target="https://twitter.com/kansalrohit69/status/1246411816239943680" TargetMode="External"/><Relationship Id="rId4860" Type="http://schemas.openxmlformats.org/officeDocument/2006/relationships/hyperlink" Target="https://twitter.com/JansamparkMP/status/1246469032619823107/photo/2" TargetMode="External"/><Relationship Id="rId5704" Type="http://schemas.openxmlformats.org/officeDocument/2006/relationships/hyperlink" Target="https://twitter.com/ArogyaAndhra/status/1247148780903747585" TargetMode="External"/><Relationship Id="rId5911" Type="http://schemas.openxmlformats.org/officeDocument/2006/relationships/hyperlink" Target="https://arogya.maharashtra.gov.in/pdf/covidmpressnote06.pdf" TargetMode="External"/><Relationship Id="rId3048" Type="http://schemas.openxmlformats.org/officeDocument/2006/relationships/hyperlink" Target="https://twitter.com/ANI/status/1245683220550537216" TargetMode="External"/><Relationship Id="rId3255" Type="http://schemas.openxmlformats.org/officeDocument/2006/relationships/hyperlink" Target="https://twitter.com/ANI/status/1245693514500804609" TargetMode="External"/><Relationship Id="rId3462" Type="http://schemas.openxmlformats.org/officeDocument/2006/relationships/hyperlink" Target="https://twitter.com/ANI/status/1245727826017423362" TargetMode="External"/><Relationship Id="rId4306" Type="http://schemas.openxmlformats.org/officeDocument/2006/relationships/hyperlink" Target="https://twitter.com/HFWOdisha/status/1246131083839561728" TargetMode="External"/><Relationship Id="rId4513" Type="http://schemas.openxmlformats.org/officeDocument/2006/relationships/hyperlink" Target="https://twitter.com/sriramulubjp/status/1246407041972760577" TargetMode="External"/><Relationship Id="rId4720" Type="http://schemas.openxmlformats.org/officeDocument/2006/relationships/hyperlink" Target="https://twitter.com/ANINewsUP/status/1246412525890973697" TargetMode="External"/><Relationship Id="rId176" Type="http://schemas.openxmlformats.org/officeDocument/2006/relationships/hyperlink" Target="https://english.manoramaonline.com/news/kerala/2020/03/13/coronavirus-covid19-cases-kerala-pinarayi-vijayan-italian-kollam.html" TargetMode="External"/><Relationship Id="rId383" Type="http://schemas.openxmlformats.org/officeDocument/2006/relationships/hyperlink" Target="https://www.mohfw.gov.in/" TargetMode="External"/><Relationship Id="rId590" Type="http://schemas.openxmlformats.org/officeDocument/2006/relationships/hyperlink" Target="https://twitter.com/ANI/status/1241349576361037824" TargetMode="External"/><Relationship Id="rId2064" Type="http://schemas.openxmlformats.org/officeDocument/2006/relationships/hyperlink" Target="https://www.indiatoday.in/amp/india/story/coronavirus-in-mumbai-47-new-covid-19-cases-in-city-as-private-lab-data-pours-in-1661482-2020-03-30" TargetMode="External"/><Relationship Id="rId2271" Type="http://schemas.openxmlformats.org/officeDocument/2006/relationships/hyperlink" Target="https://twitter.com/ANI/status/1245213191228944387" TargetMode="External"/><Relationship Id="rId3115" Type="http://schemas.openxmlformats.org/officeDocument/2006/relationships/hyperlink" Target="https://twitter.com/ArogyaAndhra/status/1245672975895916544" TargetMode="External"/><Relationship Id="rId3322" Type="http://schemas.openxmlformats.org/officeDocument/2006/relationships/hyperlink" Target="https://twitter.com/ANI/status/1245694253197488128" TargetMode="External"/><Relationship Id="rId243" Type="http://schemas.openxmlformats.org/officeDocument/2006/relationships/hyperlink" Target="https://www.thehindu.com/news/cities/mumbai/three-year-old-among-6-new-covid-19-cases-in-maharashtra/article31086368.ece" TargetMode="External"/><Relationship Id="rId450" Type="http://schemas.openxmlformats.org/officeDocument/2006/relationships/hyperlink" Target="https://www.thenewsminute.com/article/covid-19-kerala-reports-12-new-cases-coronavirus-total-rises-40-120740" TargetMode="External"/><Relationship Id="rId1080" Type="http://schemas.openxmlformats.org/officeDocument/2006/relationships/hyperlink" Target="https://twitter.com/DHFWKA/status/1242804663147266048" TargetMode="External"/><Relationship Id="rId2131" Type="http://schemas.openxmlformats.org/officeDocument/2006/relationships/hyperlink" Target="https://twitter.com/ANI/status/1244868415711408128?s=20" TargetMode="External"/><Relationship Id="rId5287" Type="http://schemas.openxmlformats.org/officeDocument/2006/relationships/hyperlink" Target="https://twitter.com/ANI/status/1246797969447219201" TargetMode="External"/><Relationship Id="rId5494" Type="http://schemas.openxmlformats.org/officeDocument/2006/relationships/hyperlink" Target="https://twitter.com/ANI/status/1247010484211060739" TargetMode="External"/><Relationship Id="rId103" Type="http://schemas.openxmlformats.org/officeDocument/2006/relationships/hyperlink" Target="https://english.manoramaonline.com/news/kerala/2020/03/10/coronavirus-holiday-for-upto-class-7-kerala.html" TargetMode="External"/><Relationship Id="rId310" Type="http://schemas.openxmlformats.org/officeDocument/2006/relationships/hyperlink" Target="https://twitter.com/kansalrohit69/status/1240312429638070274" TargetMode="External"/><Relationship Id="rId4096" Type="http://schemas.openxmlformats.org/officeDocument/2006/relationships/hyperlink" Target="https://twitter.com/Eatala_Rajender/status/1246084405602316292" TargetMode="External"/><Relationship Id="rId5147" Type="http://schemas.openxmlformats.org/officeDocument/2006/relationships/hyperlink" Target="https://twitter.com/ANI/status/1246732221647552512?s=09" TargetMode="External"/><Relationship Id="rId1897" Type="http://schemas.openxmlformats.org/officeDocument/2006/relationships/hyperlink" Target="https://twitter.com/ANINewsUP/status/1244594551404126210" TargetMode="External"/><Relationship Id="rId2948" Type="http://schemas.openxmlformats.org/officeDocument/2006/relationships/hyperlink" Target="https://twitter.com/ANI/status/1245556206514532352" TargetMode="External"/><Relationship Id="rId5354" Type="http://schemas.openxmlformats.org/officeDocument/2006/relationships/hyperlink" Target="https://twitter.com/ArogyaAndhra/status/1246796581744963586" TargetMode="External"/><Relationship Id="rId5561" Type="http://schemas.openxmlformats.org/officeDocument/2006/relationships/hyperlink" Target="https://twitter.com/ArogyaAndhra/status/1247036220556709896" TargetMode="External"/><Relationship Id="rId1757" Type="http://schemas.openxmlformats.org/officeDocument/2006/relationships/hyperlink" Target="https://twitter.com/PTI_News/status/1244275406821191680" TargetMode="External"/><Relationship Id="rId1964" Type="http://schemas.openxmlformats.org/officeDocument/2006/relationships/hyperlink" Target="https://twitter.com/rajeshtope11/status/1244628940175495169" TargetMode="External"/><Relationship Id="rId2808" Type="http://schemas.openxmlformats.org/officeDocument/2006/relationships/hyperlink" Target="https://twitter.com/CMODelhi/status/1245353004317933568" TargetMode="External"/><Relationship Id="rId4163" Type="http://schemas.openxmlformats.org/officeDocument/2006/relationships/hyperlink" Target="https://twitter.com/PTI_News/status/1246097072761081856" TargetMode="External"/><Relationship Id="rId4370" Type="http://schemas.openxmlformats.org/officeDocument/2006/relationships/hyperlink" Target="https://twitter.com/PTI_News/status/1246336675732533248" TargetMode="External"/><Relationship Id="rId5007" Type="http://schemas.openxmlformats.org/officeDocument/2006/relationships/hyperlink" Target="https://twitter.com/rajeshtope11/status/1246482154852253697" TargetMode="External"/><Relationship Id="rId5214" Type="http://schemas.openxmlformats.org/officeDocument/2006/relationships/hyperlink" Target="https://twitter.com/ANI/status/1246793618855096320" TargetMode="External"/><Relationship Id="rId5421" Type="http://schemas.openxmlformats.org/officeDocument/2006/relationships/hyperlink" Target="https://twitter.com/HFWOdisha/status/1246826498851352576" TargetMode="External"/><Relationship Id="rId49" Type="http://schemas.openxmlformats.org/officeDocument/2006/relationships/hyperlink" Target="https://www.businesstoday.in/latest/trends/coronavirus-spreads-to-agra-six-cases-detected/story/397414.html" TargetMode="External"/><Relationship Id="rId1617" Type="http://schemas.openxmlformats.org/officeDocument/2006/relationships/hyperlink" Target="https://mobile.twitter.com/ANI/status/1244118188737957894" TargetMode="External"/><Relationship Id="rId1824" Type="http://schemas.openxmlformats.org/officeDocument/2006/relationships/hyperlink" Target="https://twitter.com/ArogyaAndhra/status/1244670537965670405?s=20" TargetMode="External"/><Relationship Id="rId4023" Type="http://schemas.openxmlformats.org/officeDocument/2006/relationships/hyperlink" Target="https://twitter.com/JansamparkMP/status/1246116249026715649" TargetMode="External"/><Relationship Id="rId4230" Type="http://schemas.openxmlformats.org/officeDocument/2006/relationships/hyperlink" Target="https://experience.arcgis.com/experience/8167a61f882a4af4b9098e947dfd589f/" TargetMode="External"/><Relationship Id="rId3789" Type="http://schemas.openxmlformats.org/officeDocument/2006/relationships/hyperlink" Target="https://twitter.com/ANI/status/1246054906298941440" TargetMode="External"/><Relationship Id="rId2598" Type="http://schemas.openxmlformats.org/officeDocument/2006/relationships/hyperlink" Target="https://covid19.telangana.gov.in/wp-content/uploads/2020/04/Telangana-Health-Department-Press-Note-31-March.pdf" TargetMode="External"/><Relationship Id="rId3996" Type="http://schemas.openxmlformats.org/officeDocument/2006/relationships/hyperlink" Target="https://twitter.com/ANI/status/1246035820521361408" TargetMode="External"/><Relationship Id="rId6055" Type="http://schemas.openxmlformats.org/officeDocument/2006/relationships/hyperlink" Target="https://twitter.com/PIBJaipur/status/1247377876757803010" TargetMode="External"/><Relationship Id="rId3649" Type="http://schemas.openxmlformats.org/officeDocument/2006/relationships/hyperlink" Target="https://twitter.com/ANINewsUP/status/1245971315019763718" TargetMode="External"/><Relationship Id="rId3856" Type="http://schemas.openxmlformats.org/officeDocument/2006/relationships/hyperlink" Target="https://twitter.com/ANI/status/1246043856447176704" TargetMode="External"/><Relationship Id="rId4907" Type="http://schemas.openxmlformats.org/officeDocument/2006/relationships/hyperlink" Target="https://twitter.com/IPRTelangana/status/1246477230068228098/photo/1" TargetMode="External"/><Relationship Id="rId5071" Type="http://schemas.openxmlformats.org/officeDocument/2006/relationships/hyperlink" Target="https://gujcovid19.gujarat.gov.in/" TargetMode="External"/><Relationship Id="rId6122" Type="http://schemas.openxmlformats.org/officeDocument/2006/relationships/hyperlink" Target="https://twitter.com/ANI/status/1247403660096598016" TargetMode="External"/><Relationship Id="rId777" Type="http://schemas.openxmlformats.org/officeDocument/2006/relationships/hyperlink" Target="https://twitter.com/PTI_News/status/1241956921332002820?s=20" TargetMode="External"/><Relationship Id="rId984" Type="http://schemas.openxmlformats.org/officeDocument/2006/relationships/hyperlink" Target="https://twitter.com/Vijayabaskarofl/status/1242482077091524608" TargetMode="External"/><Relationship Id="rId2458" Type="http://schemas.openxmlformats.org/officeDocument/2006/relationships/hyperlink" Target="https://twitter.com/ANI/status/1245219783034818561" TargetMode="External"/><Relationship Id="rId2665" Type="http://schemas.openxmlformats.org/officeDocument/2006/relationships/hyperlink" Target="https://twitter.com/NHM_TN/status/1245332364563185664" TargetMode="External"/><Relationship Id="rId2872" Type="http://schemas.openxmlformats.org/officeDocument/2006/relationships/hyperlink" Target="https://twitter.com/ArogyaAndhra/status/1245388385021128704" TargetMode="External"/><Relationship Id="rId3509" Type="http://schemas.openxmlformats.org/officeDocument/2006/relationships/hyperlink" Target="https://twitter.com/ANI/status/1245741477960929287?s=19" TargetMode="External"/><Relationship Id="rId3716" Type="http://schemas.openxmlformats.org/officeDocument/2006/relationships/hyperlink" Target="https://twitter.com/ANI/status/1246038578699751424" TargetMode="External"/><Relationship Id="rId3923" Type="http://schemas.openxmlformats.org/officeDocument/2006/relationships/hyperlink" Target="https://twitter.com/ANI/status/1246054906298941440" TargetMode="External"/><Relationship Id="rId637" Type="http://schemas.openxmlformats.org/officeDocument/2006/relationships/hyperlink" Target="https://twitter.com/ANI/status/1241621958925537280" TargetMode="External"/><Relationship Id="rId844" Type="http://schemas.openxmlformats.org/officeDocument/2006/relationships/hyperlink" Target="https://www.facebook.com/CollectorKNR/posts/2833958063367696" TargetMode="External"/><Relationship Id="rId1267" Type="http://schemas.openxmlformats.org/officeDocument/2006/relationships/hyperlink" Target="https://twitter.com/ANI/status/1243479640544432128?ref_src=twsrc%5Etfw%7Ctwcamp%5Etweetembed%7Ctwterm%5E1243479640544432128&amp;ref_url=https%3A%2F%2Fwww.freepressjournal.in%2Findia%2Fcoronavirus-updates-from-india-and-the-world-march-27" TargetMode="External"/><Relationship Id="rId1474" Type="http://schemas.openxmlformats.org/officeDocument/2006/relationships/hyperlink" Target="https://twitter.com/PTI_News/status/1243833958996926464?s=20" TargetMode="External"/><Relationship Id="rId1681" Type="http://schemas.openxmlformats.org/officeDocument/2006/relationships/hyperlink" Target="https://twitter.com/ANI/status/1244242532134838273" TargetMode="External"/><Relationship Id="rId2318" Type="http://schemas.openxmlformats.org/officeDocument/2006/relationships/hyperlink" Target="https://twitter.com/Vijayabaskarofl/status/1244998252803452928" TargetMode="External"/><Relationship Id="rId2525" Type="http://schemas.openxmlformats.org/officeDocument/2006/relationships/hyperlink" Target="https://twitter.com/ArogyaAndhra/status/1245225191178768386" TargetMode="External"/><Relationship Id="rId2732" Type="http://schemas.openxmlformats.org/officeDocument/2006/relationships/hyperlink" Target="https://www.facebook.com/permalink.php?story_fbid=159505228852647&amp;id=100507158085788" TargetMode="External"/><Relationship Id="rId5888" Type="http://schemas.openxmlformats.org/officeDocument/2006/relationships/hyperlink" Target="https://twitter.com/PTI_News/status/1247164710417383431" TargetMode="External"/><Relationship Id="rId704" Type="http://schemas.openxmlformats.org/officeDocument/2006/relationships/hyperlink" Target="https://english.manoramaonline.com/news/kerala/2020/03/22/15-more-covid-19-cases-in-kerala-on-sunday.html" TargetMode="External"/><Relationship Id="rId911" Type="http://schemas.openxmlformats.org/officeDocument/2006/relationships/hyperlink" Target="https://twitter.com/PTI_News/status/1247204226939281409" TargetMode="External"/><Relationship Id="rId1127" Type="http://schemas.openxmlformats.org/officeDocument/2006/relationships/hyperlink" Target="https://www.outlookindia.com/newsscroll/eight-more-coronavirus-cases-in-gujarat-total-55/1783401" TargetMode="External"/><Relationship Id="rId1334" Type="http://schemas.openxmlformats.org/officeDocument/2006/relationships/hyperlink" Target="https://twitter.com/PTI_News/status/1243519189412765696" TargetMode="External"/><Relationship Id="rId1541" Type="http://schemas.openxmlformats.org/officeDocument/2006/relationships/hyperlink" Target="https://twitter.com/ANI/status/1243912891742310406" TargetMode="External"/><Relationship Id="rId4697" Type="http://schemas.openxmlformats.org/officeDocument/2006/relationships/hyperlink" Target="https://twitter.com/ANINewsUP/status/1246412525890973697" TargetMode="External"/><Relationship Id="rId5748" Type="http://schemas.openxmlformats.org/officeDocument/2006/relationships/hyperlink" Target="https://twitter.com/TOIHyderabad/status/1247161225940627456" TargetMode="External"/><Relationship Id="rId5955" Type="http://schemas.openxmlformats.org/officeDocument/2006/relationships/hyperlink" Target="https://twitter.com/JansamparkMP/status/1247180461907955712" TargetMode="External"/><Relationship Id="rId40" Type="http://schemas.openxmlformats.org/officeDocument/2006/relationships/hyperlink" Target="https://indianexpress.com/article/india/coronavirus-outbreak-live-updates-pm-modi-6303338/" TargetMode="External"/><Relationship Id="rId1401" Type="http://schemas.openxmlformats.org/officeDocument/2006/relationships/hyperlink" Target="https://twitter.com/PTI_News/status/1243510212453171200" TargetMode="External"/><Relationship Id="rId3299" Type="http://schemas.openxmlformats.org/officeDocument/2006/relationships/hyperlink" Target="https://twitter.com/ANI/status/1245693514500804609" TargetMode="External"/><Relationship Id="rId4557" Type="http://schemas.openxmlformats.org/officeDocument/2006/relationships/hyperlink" Target="https://twitter.com/AamAadmiParty/status/1246408741357944833" TargetMode="External"/><Relationship Id="rId4764" Type="http://schemas.openxmlformats.org/officeDocument/2006/relationships/hyperlink" Target="https://twitter.com/ANI/status/1246418320057708545" TargetMode="External"/><Relationship Id="rId5608" Type="http://schemas.openxmlformats.org/officeDocument/2006/relationships/hyperlink" Target="https://twitter.com/ANI/status/1247133356879314945" TargetMode="External"/><Relationship Id="rId3159" Type="http://schemas.openxmlformats.org/officeDocument/2006/relationships/hyperlink" Target="https://twitter.com/ANI/status/1245692712986214400" TargetMode="External"/><Relationship Id="rId3366" Type="http://schemas.openxmlformats.org/officeDocument/2006/relationships/hyperlink" Target="https://twitter.com/ANI/status/1245693514500804609" TargetMode="External"/><Relationship Id="rId3573" Type="http://schemas.openxmlformats.org/officeDocument/2006/relationships/hyperlink" Target="https://twitter.com/ANI/status/1245909537384804354" TargetMode="External"/><Relationship Id="rId4417" Type="http://schemas.openxmlformats.org/officeDocument/2006/relationships/hyperlink" Target="https://twitter.com/ANI/status/1246323461674369024" TargetMode="External"/><Relationship Id="rId4971" Type="http://schemas.openxmlformats.org/officeDocument/2006/relationships/hyperlink" Target="https://twitter.com/rajeshtope11/status/1246482154852253697" TargetMode="External"/><Relationship Id="rId5815" Type="http://schemas.openxmlformats.org/officeDocument/2006/relationships/hyperlink" Target="https://arogya.maharashtra.gov.in/pdf/covidmpressnote06.pdf" TargetMode="External"/><Relationship Id="rId287" Type="http://schemas.openxmlformats.org/officeDocument/2006/relationships/hyperlink" Target="https://www.indiatoday.in/india/story/coronavirus-first-indian-army-jawan-tests-positive-covid19-ladakh-1656643-2020-03-17" TargetMode="External"/><Relationship Id="rId494" Type="http://schemas.openxmlformats.org/officeDocument/2006/relationships/hyperlink" Target="https://www.thehindu.com/news/national/other-states/coronavirus-three-fresh-cases-reported-in-punjab/article31126217.ece" TargetMode="External"/><Relationship Id="rId2175" Type="http://schemas.openxmlformats.org/officeDocument/2006/relationships/hyperlink" Target="https://twitter.com/ANI/status/1244903905642700801" TargetMode="External"/><Relationship Id="rId2382" Type="http://schemas.openxmlformats.org/officeDocument/2006/relationships/hyperlink" Target="https://twitter.com/ANI/status/1245043633407037441" TargetMode="External"/><Relationship Id="rId3019" Type="http://schemas.openxmlformats.org/officeDocument/2006/relationships/hyperlink" Target="https://twitter.com/ANI/status/1245641208849813510" TargetMode="External"/><Relationship Id="rId3226" Type="http://schemas.openxmlformats.org/officeDocument/2006/relationships/hyperlink" Target="https://twitter.com/ANI/status/1245693626472116226" TargetMode="External"/><Relationship Id="rId3780" Type="http://schemas.openxmlformats.org/officeDocument/2006/relationships/hyperlink" Target="https://twitter.com/ANI/status/1246038578699751424" TargetMode="External"/><Relationship Id="rId4624" Type="http://schemas.openxmlformats.org/officeDocument/2006/relationships/hyperlink" Target="https://twitter.com/PTI_News/status/1246409749911891968" TargetMode="External"/><Relationship Id="rId4831" Type="http://schemas.openxmlformats.org/officeDocument/2006/relationships/hyperlink" Target="https://twitter.com/kbssidhu1961/status/1246432643794612225" TargetMode="External"/><Relationship Id="rId147" Type="http://schemas.openxmlformats.org/officeDocument/2006/relationships/hyperlink" Target="https://www.indiatoday.in/amp/india/story/first-coronavirus-case-in-andhra-pradesh-as-man-who-returned-from-italy-tests-positive-1654837-2020-03-12" TargetMode="External"/><Relationship Id="rId354" Type="http://schemas.openxmlformats.org/officeDocument/2006/relationships/hyperlink" Target="https://arogya.maharashtra.gov.in/1175/Novel--Corona-Virus" TargetMode="External"/><Relationship Id="rId1191" Type="http://schemas.openxmlformats.org/officeDocument/2006/relationships/hyperlink" Target="https://twitter.com/xpresskerala/status/1243154932452093953?s=19" TargetMode="External"/><Relationship Id="rId2035" Type="http://schemas.openxmlformats.org/officeDocument/2006/relationships/hyperlink" Target="https://twitter.com/pti_news/status/1244677217084293130?s=21" TargetMode="External"/><Relationship Id="rId3433" Type="http://schemas.openxmlformats.org/officeDocument/2006/relationships/hyperlink" Target="https://twitter.com/ANI/status/1245727826017423362" TargetMode="External"/><Relationship Id="rId3640" Type="http://schemas.openxmlformats.org/officeDocument/2006/relationships/hyperlink" Target="https://twitter.com/ANINewsUP/status/1245971315019763718" TargetMode="External"/><Relationship Id="rId561" Type="http://schemas.openxmlformats.org/officeDocument/2006/relationships/hyperlink" Target="https://twitter.com/ANI/status/1241334903129563137" TargetMode="External"/><Relationship Id="rId2242" Type="http://schemas.openxmlformats.org/officeDocument/2006/relationships/hyperlink" Target="https://arogya.maharashtra.gov.in/pdf/epressnote31.pdf" TargetMode="External"/><Relationship Id="rId3500" Type="http://schemas.openxmlformats.org/officeDocument/2006/relationships/hyperlink" Target="https://twitter.com/sriramulubjp/status/1245736945654755334" TargetMode="External"/><Relationship Id="rId5398" Type="http://schemas.openxmlformats.org/officeDocument/2006/relationships/hyperlink" Target="https://twitter.com/JansamparkMP/status/1246841187073273857" TargetMode="External"/><Relationship Id="rId214" Type="http://schemas.openxmlformats.org/officeDocument/2006/relationships/hyperlink" Target="https://twitter.com/ANI/status/1238882567987662855" TargetMode="External"/><Relationship Id="rId421" Type="http://schemas.openxmlformats.org/officeDocument/2006/relationships/hyperlink" Target="https://twitter.com/PTI_News/status/1240985103288811520" TargetMode="External"/><Relationship Id="rId1051" Type="http://schemas.openxmlformats.org/officeDocument/2006/relationships/hyperlink" Target="https://www.facebook.com/CollectorKKD/posts/2597771657126265" TargetMode="External"/><Relationship Id="rId2102" Type="http://schemas.openxmlformats.org/officeDocument/2006/relationships/hyperlink" Target="https://twitter.com/PTI_News/status/1244865476355690496" TargetMode="External"/><Relationship Id="rId5258" Type="http://schemas.openxmlformats.org/officeDocument/2006/relationships/hyperlink" Target="https://twitter.com/ANI/status/1246797969447219201" TargetMode="External"/><Relationship Id="rId5465" Type="http://schemas.openxmlformats.org/officeDocument/2006/relationships/hyperlink" Target="https://www.mohfw.gov.in/" TargetMode="External"/><Relationship Id="rId5672" Type="http://schemas.openxmlformats.org/officeDocument/2006/relationships/hyperlink" Target="https://twitter.com/PIBTvpm/status/1247145881775689728" TargetMode="External"/><Relationship Id="rId1868" Type="http://schemas.openxmlformats.org/officeDocument/2006/relationships/hyperlink" Target="https://twitter.com/ANI/status/1244560992463253504" TargetMode="External"/><Relationship Id="rId4067" Type="http://schemas.openxmlformats.org/officeDocument/2006/relationships/hyperlink" Target="https://twitter.com/Eatala_Rajender/status/1246084405602316292" TargetMode="External"/><Relationship Id="rId4274" Type="http://schemas.openxmlformats.org/officeDocument/2006/relationships/hyperlink" Target="https://twitter.com/JansamparkMP/status/1246116249026715649" TargetMode="External"/><Relationship Id="rId4481" Type="http://schemas.openxmlformats.org/officeDocument/2006/relationships/hyperlink" Target="https://twitter.com/ANI/status/1246408356790562816" TargetMode="External"/><Relationship Id="rId5118" Type="http://schemas.openxmlformats.org/officeDocument/2006/relationships/hyperlink" Target="https://twitter.com/ANI/status/1246738428370223104" TargetMode="External"/><Relationship Id="rId5325" Type="http://schemas.openxmlformats.org/officeDocument/2006/relationships/hyperlink" Target="https://twitter.com/ANI/status/1246789359791112195" TargetMode="External"/><Relationship Id="rId5532" Type="http://schemas.openxmlformats.org/officeDocument/2006/relationships/hyperlink" Target="https://twitter.com/ANI/status/1247034856329990145" TargetMode="External"/><Relationship Id="rId2919" Type="http://schemas.openxmlformats.org/officeDocument/2006/relationships/hyperlink" Target="https://twitter.com/Eatala_Rajender/status/1245425932929617921" TargetMode="External"/><Relationship Id="rId3083" Type="http://schemas.openxmlformats.org/officeDocument/2006/relationships/hyperlink" Target="https://twitter.com/ANI/status/1245683220550537216" TargetMode="External"/><Relationship Id="rId3290" Type="http://schemas.openxmlformats.org/officeDocument/2006/relationships/hyperlink" Target="https://twitter.com/ANI/status/1245694253197488128" TargetMode="External"/><Relationship Id="rId4134" Type="http://schemas.openxmlformats.org/officeDocument/2006/relationships/hyperlink" Target="https://experience.arcgis.com/experience/8167a61f882a4af4b9098e947dfd589f/" TargetMode="External"/><Relationship Id="rId4341" Type="http://schemas.openxmlformats.org/officeDocument/2006/relationships/hyperlink" Target="https://twitter.com/PIBJaipur/status/1246298331766120448" TargetMode="External"/><Relationship Id="rId1728" Type="http://schemas.openxmlformats.org/officeDocument/2006/relationships/hyperlink" Target="https://twitter.com/PTI_News/status/1244256867066368001" TargetMode="External"/><Relationship Id="rId1935" Type="http://schemas.openxmlformats.org/officeDocument/2006/relationships/hyperlink" Target="https://twitter.com/PIBTvpm/status/1244605758110457860" TargetMode="External"/><Relationship Id="rId3150" Type="http://schemas.openxmlformats.org/officeDocument/2006/relationships/hyperlink" Target="http://dhs.kerala.gov.in/wp-content/uploads/2020/04/Daily-Bulletin-HFWD-English-April-2nd.pdf" TargetMode="External"/><Relationship Id="rId4201" Type="http://schemas.openxmlformats.org/officeDocument/2006/relationships/hyperlink" Target="https://twitter.com/PTI_News/status/1246097072761081856" TargetMode="External"/><Relationship Id="rId6099" Type="http://schemas.openxmlformats.org/officeDocument/2006/relationships/hyperlink" Target="https://gujcovid19.gujarat.gov.in/" TargetMode="External"/><Relationship Id="rId3010" Type="http://schemas.openxmlformats.org/officeDocument/2006/relationships/hyperlink" Target="https://twitter.com/sriramulubjp/status/1245736945654755334" TargetMode="External"/><Relationship Id="rId6166" Type="http://schemas.openxmlformats.org/officeDocument/2006/relationships/hyperlink" Target="http://www.nhmharyana.gov.in/WriteReadData/userfiles/file/CoronaVirus/bulletin_07.04.2020_Morning.pdf" TargetMode="External"/><Relationship Id="rId3967" Type="http://schemas.openxmlformats.org/officeDocument/2006/relationships/hyperlink" Target="https://twitter.com/ANI/status/1246054906298941440" TargetMode="External"/><Relationship Id="rId4" Type="http://schemas.openxmlformats.org/officeDocument/2006/relationships/hyperlink" Target="https://weather.com/en-IN/india/news/news/2020-02-14-kerala-defeats-coronavirus-indias-three-covid-19-patients-successfully" TargetMode="External"/><Relationship Id="rId888" Type="http://schemas.openxmlformats.org/officeDocument/2006/relationships/hyperlink" Target="https://dronamaps.com/corona.html" TargetMode="External"/><Relationship Id="rId2569" Type="http://schemas.openxmlformats.org/officeDocument/2006/relationships/hyperlink" Target="https://twitter.com/PIBJaipur/status/1245288412954779649" TargetMode="External"/><Relationship Id="rId2776" Type="http://schemas.openxmlformats.org/officeDocument/2006/relationships/hyperlink" Target="https://indianexpress.com/article/cities/kolkata/west-bengal-15-more-test-positive-highest-single-day-jump-takes-count-to-37-6341172/?346346346" TargetMode="External"/><Relationship Id="rId2983" Type="http://schemas.openxmlformats.org/officeDocument/2006/relationships/hyperlink" Target="https://twitter.com/ArogyaAndhra/status/1245580598938198016" TargetMode="External"/><Relationship Id="rId3827" Type="http://schemas.openxmlformats.org/officeDocument/2006/relationships/hyperlink" Target="https://twitter.com/ANI/status/1246054906298941440" TargetMode="External"/><Relationship Id="rId5182" Type="http://schemas.openxmlformats.org/officeDocument/2006/relationships/hyperlink" Target="http://dhs.kerala.gov.in/wp-content/uploads/2020/04/Daily-Bulletin-HFWD-English-April-5-1.pdf" TargetMode="External"/><Relationship Id="rId6026" Type="http://schemas.openxmlformats.org/officeDocument/2006/relationships/hyperlink" Target="https://twitter.com/PIBJaipur/status/1247197745678442504" TargetMode="External"/><Relationship Id="rId748" Type="http://schemas.openxmlformats.org/officeDocument/2006/relationships/hyperlink" Target="https://www.livemint.com/news/india/coronavirus-update-14-new-cases-reported-from-mumbai-1-from-pune-11584935139945.html" TargetMode="External"/><Relationship Id="rId955" Type="http://schemas.openxmlformats.org/officeDocument/2006/relationships/hyperlink" Target="https://mobile.twitter.com/PTI_News/status/1242393507890749440" TargetMode="External"/><Relationship Id="rId1378" Type="http://schemas.openxmlformats.org/officeDocument/2006/relationships/hyperlink" Target="https://twitter.com/PTI_News/status/1243519189412765696" TargetMode="External"/><Relationship Id="rId1585" Type="http://schemas.openxmlformats.org/officeDocument/2006/relationships/hyperlink" Target="https://twitter.com/TOIBengaluru/status/1243941581465341953" TargetMode="External"/><Relationship Id="rId1792" Type="http://schemas.openxmlformats.org/officeDocument/2006/relationships/hyperlink" Target="https://twitter.com/ANI/status/1244470877636288513?s=19" TargetMode="External"/><Relationship Id="rId2429" Type="http://schemas.openxmlformats.org/officeDocument/2006/relationships/hyperlink" Target="https://twitter.com/PTI_News/status/1245196392294780928" TargetMode="External"/><Relationship Id="rId2636" Type="http://schemas.openxmlformats.org/officeDocument/2006/relationships/hyperlink" Target="https://twitter.com/NHM_TN/status/1245332364563185664" TargetMode="External"/><Relationship Id="rId2843" Type="http://schemas.openxmlformats.org/officeDocument/2006/relationships/hyperlink" Target="https://twitter.com/himantabiswa/status/1245372704636538881" TargetMode="External"/><Relationship Id="rId5042" Type="http://schemas.openxmlformats.org/officeDocument/2006/relationships/hyperlink" Target="https://twitter.com/ArogyaAndhra/status/1246674213324255232" TargetMode="External"/><Relationship Id="rId5999" Type="http://schemas.openxmlformats.org/officeDocument/2006/relationships/hyperlink" Target="https://twitter.com/JansamparkMP/status/1247180461907955712" TargetMode="External"/><Relationship Id="rId84" Type="http://schemas.openxmlformats.org/officeDocument/2006/relationships/hyperlink" Target="http://dhs.kerala.gov.in/wp-content/uploads/2020/03/Daily-Bulletin-English-29th-March.pdf" TargetMode="External"/><Relationship Id="rId608" Type="http://schemas.openxmlformats.org/officeDocument/2006/relationships/hyperlink" Target="https://twitter.com/ANINewsUP/status/1241421599829458945" TargetMode="External"/><Relationship Id="rId815" Type="http://schemas.openxmlformats.org/officeDocument/2006/relationships/hyperlink" Target="https://twitter.com/ANI/status/1242069720276168705" TargetMode="External"/><Relationship Id="rId1238" Type="http://schemas.openxmlformats.org/officeDocument/2006/relationships/hyperlink" Target="https://twitter.com/ANI/status/1243386619018670083" TargetMode="External"/><Relationship Id="rId1445" Type="http://schemas.openxmlformats.org/officeDocument/2006/relationships/hyperlink" Target="https://twitter.com/PTI_News/status/1243748304157995008?s=20" TargetMode="External"/><Relationship Id="rId1652" Type="http://schemas.openxmlformats.org/officeDocument/2006/relationships/hyperlink" Target="https://t.me/COVID19_Kerala/280" TargetMode="External"/><Relationship Id="rId1305" Type="http://schemas.openxmlformats.org/officeDocument/2006/relationships/hyperlink" Target="https://indianexpress.com/article/india/coronavirus-india-lockdown-8-patients-recover-in-punjab-hotspot-none-needed-ventilator-6348887/" TargetMode="External"/><Relationship Id="rId2703" Type="http://schemas.openxmlformats.org/officeDocument/2006/relationships/hyperlink" Target="https://twitter.com/NHM_TN/status/1245332364563185664" TargetMode="External"/><Relationship Id="rId2910" Type="http://schemas.openxmlformats.org/officeDocument/2006/relationships/hyperlink" Target="https://twitter.com/Eatala_Rajender/status/1245425932929617921" TargetMode="External"/><Relationship Id="rId5859" Type="http://schemas.openxmlformats.org/officeDocument/2006/relationships/hyperlink" Target="https://arogya.maharashtra.gov.in/pdf/covidmpressnote06.pdf" TargetMode="External"/><Relationship Id="rId1512" Type="http://schemas.openxmlformats.org/officeDocument/2006/relationships/hyperlink" Target="https://twitter.com/PTI_News/status/1243893271971037185" TargetMode="External"/><Relationship Id="rId4668" Type="http://schemas.openxmlformats.org/officeDocument/2006/relationships/hyperlink" Target="https://twitter.com/diprjk/status/1246412229072670721" TargetMode="External"/><Relationship Id="rId4875" Type="http://schemas.openxmlformats.org/officeDocument/2006/relationships/hyperlink" Target="https://twitter.com/IPRTelangana/status/1246477230068228098/photo/1" TargetMode="External"/><Relationship Id="rId5719" Type="http://schemas.openxmlformats.org/officeDocument/2006/relationships/hyperlink" Target="http://www.nhmharyana.gov.in/WriteReadData/userfiles/file/CoronaVirus/Media%20Bulletin%2006042020Evening.pdf" TargetMode="External"/><Relationship Id="rId5926" Type="http://schemas.openxmlformats.org/officeDocument/2006/relationships/hyperlink" Target="https://twitter.com/PTI_News/status/1247164710417383431" TargetMode="External"/><Relationship Id="rId6090" Type="http://schemas.openxmlformats.org/officeDocument/2006/relationships/hyperlink" Target="https://twitter.com/PIBAhmedabad/status/1247398801825988608" TargetMode="External"/><Relationship Id="rId11" Type="http://schemas.openxmlformats.org/officeDocument/2006/relationships/hyperlink" Target="https://www.indiatoday.in/india/story/coronavirus-in-india-tracking-country-s-first-50-covid-19-cases-what-numbers-tell-1654468-2020-03-12" TargetMode="External"/><Relationship Id="rId398" Type="http://schemas.openxmlformats.org/officeDocument/2006/relationships/hyperlink" Target="https://www.jagran.com/uttar-pradesh/lucknow-city-coronavirus-in-up-four-new-positive-case-in-kgmu-total-23-in-uttar-pradesh-up-news-20126552.html" TargetMode="External"/><Relationship Id="rId2079" Type="http://schemas.openxmlformats.org/officeDocument/2006/relationships/hyperlink" Target="https://twitter.com/ANI/status/1244836107876884480" TargetMode="External"/><Relationship Id="rId3477" Type="http://schemas.openxmlformats.org/officeDocument/2006/relationships/hyperlink" Target="https://twitter.com/ANI/status/1245727826017423362" TargetMode="External"/><Relationship Id="rId3684" Type="http://schemas.openxmlformats.org/officeDocument/2006/relationships/hyperlink" Target="http://www.rajswasthya.nic.in/" TargetMode="External"/><Relationship Id="rId3891" Type="http://schemas.openxmlformats.org/officeDocument/2006/relationships/hyperlink" Target="https://twitter.com/ANI/status/1246054906298941440" TargetMode="External"/><Relationship Id="rId4528" Type="http://schemas.openxmlformats.org/officeDocument/2006/relationships/hyperlink" Target="https://twitter.com/PTI_News/status/1246409749911891968" TargetMode="External"/><Relationship Id="rId4735" Type="http://schemas.openxmlformats.org/officeDocument/2006/relationships/hyperlink" Target="https://twitter.com/ANI/status/1246418320057708545" TargetMode="External"/><Relationship Id="rId4942" Type="http://schemas.openxmlformats.org/officeDocument/2006/relationships/hyperlink" Target="https://twitter.com/rajeshtope11/status/1246482154852253697" TargetMode="External"/><Relationship Id="rId2286" Type="http://schemas.openxmlformats.org/officeDocument/2006/relationships/hyperlink" Target="https://twitter.com/Vijayabaskarofl/status/1244998252803452928" TargetMode="External"/><Relationship Id="rId2493" Type="http://schemas.openxmlformats.org/officeDocument/2006/relationships/hyperlink" Target="https://twitter.com/ArogyaAndhra/status/1245225191178768386" TargetMode="External"/><Relationship Id="rId3337" Type="http://schemas.openxmlformats.org/officeDocument/2006/relationships/hyperlink" Target="https://twitter.com/ANI/status/1245693514500804609" TargetMode="External"/><Relationship Id="rId3544" Type="http://schemas.openxmlformats.org/officeDocument/2006/relationships/hyperlink" Target="https://twitter.com/ANI/status/1245755522671726593" TargetMode="External"/><Relationship Id="rId3751" Type="http://schemas.openxmlformats.org/officeDocument/2006/relationships/hyperlink" Target="https://twitter.com/ANI/status/1246038578699751424" TargetMode="External"/><Relationship Id="rId4802" Type="http://schemas.openxmlformats.org/officeDocument/2006/relationships/hyperlink" Target="https://twitter.com/ANI/status/1246418320057708545" TargetMode="External"/><Relationship Id="rId258" Type="http://schemas.openxmlformats.org/officeDocument/2006/relationships/hyperlink" Target="https://www.hindustantimes.com/delhi-news/delhi-s-8th-covid-19-case-flew-to-singapore-without-waiting-for-test-result/story-c4YFWwviCvti3TYnA124SM.html" TargetMode="External"/><Relationship Id="rId465" Type="http://schemas.openxmlformats.org/officeDocument/2006/relationships/hyperlink" Target="https://twitter.com/PTI_News/status/1241022270086103042" TargetMode="External"/><Relationship Id="rId672" Type="http://schemas.openxmlformats.org/officeDocument/2006/relationships/hyperlink" Target="https://english.manoramaonline.com/news/kerala/2020/03/22/coronavirus-kerala-lockdown-cm-chief-sec-different-voices.amp.html?__twitter_impression=true" TargetMode="External"/><Relationship Id="rId1095" Type="http://schemas.openxmlformats.org/officeDocument/2006/relationships/hyperlink" Target="https://timesofindia.indiatimes.com/city/agra/three-tested-positive-at-aligarhs-jnmc/articleshow/74799052.cms?from=mdr" TargetMode="External"/><Relationship Id="rId2146" Type="http://schemas.openxmlformats.org/officeDocument/2006/relationships/hyperlink" Target="http://hmfw.ap.gov.in/Daily_bullettin/31-03-2020/31-03-2020_10AM_English.pdf" TargetMode="External"/><Relationship Id="rId2353" Type="http://schemas.openxmlformats.org/officeDocument/2006/relationships/hyperlink" Target="https://twitter.com/ANI/status/1245023379943391232" TargetMode="External"/><Relationship Id="rId2560" Type="http://schemas.openxmlformats.org/officeDocument/2006/relationships/hyperlink" Target="https://twitter.com/PTI_News/status/1245280285081493504" TargetMode="External"/><Relationship Id="rId3404" Type="http://schemas.openxmlformats.org/officeDocument/2006/relationships/hyperlink" Target="https://twitter.com/ians_india/status/1245687791591149568" TargetMode="External"/><Relationship Id="rId3611" Type="http://schemas.openxmlformats.org/officeDocument/2006/relationships/hyperlink" Target="https://gujcovid19.gujarat.gov.in/uploads/pressbrief0304032020104754455.pdf" TargetMode="External"/><Relationship Id="rId118" Type="http://schemas.openxmlformats.org/officeDocument/2006/relationships/hyperlink" Target="https://english.mathrubhumi.com/news/kerala/condition-of-89-yr-old-corona-positive-patient-from-ranni-critical-1.4604610" TargetMode="External"/><Relationship Id="rId325" Type="http://schemas.openxmlformats.org/officeDocument/2006/relationships/hyperlink" Target="https://www.thenewsminute.com/article/telangana-traces-passengers-delhi-bengaluru-train-bogie-covid-19-patient-120552" TargetMode="External"/><Relationship Id="rId532" Type="http://schemas.openxmlformats.org/officeDocument/2006/relationships/hyperlink" Target="https://twitter.com/ANI/status/1241292573584441345" TargetMode="External"/><Relationship Id="rId1162" Type="http://schemas.openxmlformats.org/officeDocument/2006/relationships/hyperlink" Target="https://twitter.com/DHFWKA/status/1243104470545969152" TargetMode="External"/><Relationship Id="rId2006" Type="http://schemas.openxmlformats.org/officeDocument/2006/relationships/hyperlink" Target="https://twitter.com/TelanganaHealth/status/1244652635736559616" TargetMode="External"/><Relationship Id="rId2213" Type="http://schemas.openxmlformats.org/officeDocument/2006/relationships/hyperlink" Target="https://twitter.com/ANI/status/1244978684555124738" TargetMode="External"/><Relationship Id="rId2420" Type="http://schemas.openxmlformats.org/officeDocument/2006/relationships/hyperlink" Target="https://twitter.com/ANI/status/1245242763903471617" TargetMode="External"/><Relationship Id="rId5369" Type="http://schemas.openxmlformats.org/officeDocument/2006/relationships/hyperlink" Target="https://twitter.com/ArogyaAndhra/status/1246796581744963586" TargetMode="External"/><Relationship Id="rId5576" Type="http://schemas.openxmlformats.org/officeDocument/2006/relationships/hyperlink" Target="https://twitter.com/DHFWKA/status/1247083936267882499" TargetMode="External"/><Relationship Id="rId5783" Type="http://schemas.openxmlformats.org/officeDocument/2006/relationships/hyperlink" Target="https://arogya.maharashtra.gov.in/pdf/covidmpressnote06.pdf" TargetMode="External"/><Relationship Id="rId1022" Type="http://schemas.openxmlformats.org/officeDocument/2006/relationships/hyperlink" Target="https://twitter.com/PIBJaipur/status/1242713952913518592" TargetMode="External"/><Relationship Id="rId4178" Type="http://schemas.openxmlformats.org/officeDocument/2006/relationships/hyperlink" Target="https://experience.arcgis.com/experience/8167a61f882a4af4b9098e947dfd589f/" TargetMode="External"/><Relationship Id="rId4385" Type="http://schemas.openxmlformats.org/officeDocument/2006/relationships/hyperlink" Target="https://twitter.com/ANI/status/1246323461674369024" TargetMode="External"/><Relationship Id="rId4592" Type="http://schemas.openxmlformats.org/officeDocument/2006/relationships/hyperlink" Target="https://twitter.com/PTI_News/status/1246409749911891968" TargetMode="External"/><Relationship Id="rId5229" Type="http://schemas.openxmlformats.org/officeDocument/2006/relationships/hyperlink" Target="https://twitter.com/ANI/status/1246793618855096320" TargetMode="External"/><Relationship Id="rId5436" Type="http://schemas.openxmlformats.org/officeDocument/2006/relationships/hyperlink" Target="https://twitter.com/IPRTelangana/status/1246847163855851520" TargetMode="External"/><Relationship Id="rId5990" Type="http://schemas.openxmlformats.org/officeDocument/2006/relationships/hyperlink" Target="https://twitter.com/JansamparkMP/status/1247180461907955712" TargetMode="External"/><Relationship Id="rId1979" Type="http://schemas.openxmlformats.org/officeDocument/2006/relationships/hyperlink" Target="https://twitter.com/ANI/status/1244640751679467530" TargetMode="External"/><Relationship Id="rId3194" Type="http://schemas.openxmlformats.org/officeDocument/2006/relationships/hyperlink" Target="https://twitter.com/ANI/status/1245693626472116226" TargetMode="External"/><Relationship Id="rId4038" Type="http://schemas.openxmlformats.org/officeDocument/2006/relationships/hyperlink" Target="https://twitter.com/Eatala_Rajender/status/1246084405602316292" TargetMode="External"/><Relationship Id="rId4245" Type="http://schemas.openxmlformats.org/officeDocument/2006/relationships/hyperlink" Target="https://twitter.com/PTI_News/status/1246097072761081856" TargetMode="External"/><Relationship Id="rId5643" Type="http://schemas.openxmlformats.org/officeDocument/2006/relationships/hyperlink" Target="https://twitter.com/ANI/status/1247144702526337026" TargetMode="External"/><Relationship Id="rId5850" Type="http://schemas.openxmlformats.org/officeDocument/2006/relationships/hyperlink" Target="https://twitter.com/PTI_News/status/1247164710417383431" TargetMode="External"/><Relationship Id="rId1839" Type="http://schemas.openxmlformats.org/officeDocument/2006/relationships/hyperlink" Target="https://twitter.com/Vijayabaskarofl/status/1244548656864169990" TargetMode="External"/><Relationship Id="rId3054" Type="http://schemas.openxmlformats.org/officeDocument/2006/relationships/hyperlink" Target="https://twitter.com/ANI/status/1245683220550537216" TargetMode="External"/><Relationship Id="rId4452" Type="http://schemas.openxmlformats.org/officeDocument/2006/relationships/hyperlink" Target="https://twitter.com/PTI_News/status/1246336675732533248" TargetMode="External"/><Relationship Id="rId5503" Type="http://schemas.openxmlformats.org/officeDocument/2006/relationships/hyperlink" Target="https://twitter.com/ANI/status/1247034856329990145" TargetMode="External"/><Relationship Id="rId5710" Type="http://schemas.openxmlformats.org/officeDocument/2006/relationships/hyperlink" Target="https://twitter.com/ArogyaAndhra/status/1247148780903747585" TargetMode="External"/><Relationship Id="rId182" Type="http://schemas.openxmlformats.org/officeDocument/2006/relationships/hyperlink" Target="https://economictimes.indiatimes.com/news/politics-and-nation/2-more-test-positive-for-coronavirus-in-nagpur-maharashtra-count-now-16/articleshow/74611718.cms" TargetMode="External"/><Relationship Id="rId1906" Type="http://schemas.openxmlformats.org/officeDocument/2006/relationships/hyperlink" Target="https://www.facebook.com/permalink.php?story_fbid=158928622243641&amp;id=100507158085788" TargetMode="External"/><Relationship Id="rId3261" Type="http://schemas.openxmlformats.org/officeDocument/2006/relationships/hyperlink" Target="https://twitter.com/ANI/status/1245693514500804609" TargetMode="External"/><Relationship Id="rId4105" Type="http://schemas.openxmlformats.org/officeDocument/2006/relationships/hyperlink" Target="https://twitter.com/Eatala_Rajender/status/1246084405602316292" TargetMode="External"/><Relationship Id="rId4312" Type="http://schemas.openxmlformats.org/officeDocument/2006/relationships/hyperlink" Target="https://twitter.com/ANI/status/1246206104129933315?s=09" TargetMode="External"/><Relationship Id="rId2070" Type="http://schemas.openxmlformats.org/officeDocument/2006/relationships/hyperlink" Target="https://www.indiatoday.in/amp/india/story/coronavirus-in-mumbai-47-new-covid-19-cases-in-city-as-private-lab-data-pours-in-1661482-2020-03-30" TargetMode="External"/><Relationship Id="rId3121" Type="http://schemas.openxmlformats.org/officeDocument/2006/relationships/hyperlink" Target="https://twitter.com/ANI/status/1245692712986214400" TargetMode="External"/><Relationship Id="rId999" Type="http://schemas.openxmlformats.org/officeDocument/2006/relationships/hyperlink" Target="https://twitter.com/PTI_News/status/1242660625228021762" TargetMode="External"/><Relationship Id="rId2887" Type="http://schemas.openxmlformats.org/officeDocument/2006/relationships/hyperlink" Target="https://twitter.com/ANI/status/1245389870974914561" TargetMode="External"/><Relationship Id="rId5086" Type="http://schemas.openxmlformats.org/officeDocument/2006/relationships/hyperlink" Target="https://twitter.com/ANI/status/1246738428370223104" TargetMode="External"/><Relationship Id="rId5293" Type="http://schemas.openxmlformats.org/officeDocument/2006/relationships/hyperlink" Target="https://twitter.com/ANI/status/1246797969447219201" TargetMode="External"/><Relationship Id="rId6137" Type="http://schemas.openxmlformats.org/officeDocument/2006/relationships/hyperlink" Target="https://twitter.com/PTI_News/status/1247404479701381120" TargetMode="External"/><Relationship Id="rId859" Type="http://schemas.openxmlformats.org/officeDocument/2006/relationships/hyperlink" Target="https://twitter.com/ANI/status/1242085764638208000" TargetMode="External"/><Relationship Id="rId1489" Type="http://schemas.openxmlformats.org/officeDocument/2006/relationships/hyperlink" Target="https://twitter.com/ANINewsUP/status/1243824723219234818?s=20" TargetMode="External"/><Relationship Id="rId1696" Type="http://schemas.openxmlformats.org/officeDocument/2006/relationships/hyperlink" Target="https://twitter.com/ANI/status/1244242532134838273" TargetMode="External"/><Relationship Id="rId3938" Type="http://schemas.openxmlformats.org/officeDocument/2006/relationships/hyperlink" Target="https://twitter.com/ANI/status/1246043856447176704" TargetMode="External"/><Relationship Id="rId5153" Type="http://schemas.openxmlformats.org/officeDocument/2006/relationships/hyperlink" Target="https://twitter.com/PTI_News/status/1246745573945819137" TargetMode="External"/><Relationship Id="rId5360" Type="http://schemas.openxmlformats.org/officeDocument/2006/relationships/hyperlink" Target="https://twitter.com/ArogyaAndhra/status/1246796581744963586" TargetMode="External"/><Relationship Id="rId1349" Type="http://schemas.openxmlformats.org/officeDocument/2006/relationships/hyperlink" Target="https://www.facebook.com/permalink.php?story_fbid=158051175664719&amp;id=100507158085788" TargetMode="External"/><Relationship Id="rId2747" Type="http://schemas.openxmlformats.org/officeDocument/2006/relationships/hyperlink" Target="https://twitter.com/PTI_News/status/1245330284574150656" TargetMode="External"/><Relationship Id="rId2954" Type="http://schemas.openxmlformats.org/officeDocument/2006/relationships/hyperlink" Target="https://twitter.com/ANI/status/1245558139556151297" TargetMode="External"/><Relationship Id="rId5013" Type="http://schemas.openxmlformats.org/officeDocument/2006/relationships/hyperlink" Target="https://twitter.com/rajeshtope11/status/1246482154852253697" TargetMode="External"/><Relationship Id="rId5220" Type="http://schemas.openxmlformats.org/officeDocument/2006/relationships/hyperlink" Target="https://twitter.com/ANI/status/1246793618855096320" TargetMode="External"/><Relationship Id="rId719" Type="http://schemas.openxmlformats.org/officeDocument/2006/relationships/hyperlink" Target="https://twitter.com/abpanandatv/status/1241737377212559367?s=20" TargetMode="External"/><Relationship Id="rId926" Type="http://schemas.openxmlformats.org/officeDocument/2006/relationships/hyperlink" Target="https://indianexpress.com/article/india/gujarat-corona-cases-rise-to-35-case-against-four-patients-of-a-family-6330089/" TargetMode="External"/><Relationship Id="rId1556" Type="http://schemas.openxmlformats.org/officeDocument/2006/relationships/hyperlink" Target="https://twitter.com/ANI/status/1243925736160817152" TargetMode="External"/><Relationship Id="rId1763" Type="http://schemas.openxmlformats.org/officeDocument/2006/relationships/hyperlink" Target="https://twitter.com/PTI_News/status/1244275406821191680" TargetMode="External"/><Relationship Id="rId1970" Type="http://schemas.openxmlformats.org/officeDocument/2006/relationships/hyperlink" Target="https://twitter.com/ANINewsUP/status/1244627469199486977" TargetMode="External"/><Relationship Id="rId2607" Type="http://schemas.openxmlformats.org/officeDocument/2006/relationships/hyperlink" Target="https://t.me/indiacovid/1283" TargetMode="External"/><Relationship Id="rId2814" Type="http://schemas.openxmlformats.org/officeDocument/2006/relationships/hyperlink" Target="https://twitter.com/TOIAhmedabad/status/1245356056353505283" TargetMode="External"/><Relationship Id="rId55" Type="http://schemas.openxmlformats.org/officeDocument/2006/relationships/hyperlink" Target="https://indianexpress.com/article/india/coronavirus-outbreak-live-updates-pm-modi-6303338/" TargetMode="External"/><Relationship Id="rId1209" Type="http://schemas.openxmlformats.org/officeDocument/2006/relationships/hyperlink" Target="https://www.manoramaonline.com/district-news/thrissur/2020/03/27/thrissur-two-more-people-found-positive-for-covid-19.html" TargetMode="External"/><Relationship Id="rId1416" Type="http://schemas.openxmlformats.org/officeDocument/2006/relationships/hyperlink" Target="https://twitter.com/ANI/status/1243557582125649921" TargetMode="External"/><Relationship Id="rId1623" Type="http://schemas.openxmlformats.org/officeDocument/2006/relationships/hyperlink" Target="https://mobile.twitter.com/ANI/status/1244118188737957894" TargetMode="External"/><Relationship Id="rId1830" Type="http://schemas.openxmlformats.org/officeDocument/2006/relationships/hyperlink" Target="https://twitter.com/THChennai/status/1244518226467467265" TargetMode="External"/><Relationship Id="rId4779" Type="http://schemas.openxmlformats.org/officeDocument/2006/relationships/hyperlink" Target="https://twitter.com/ANI/status/1246418320057708545" TargetMode="External"/><Relationship Id="rId4986" Type="http://schemas.openxmlformats.org/officeDocument/2006/relationships/hyperlink" Target="https://twitter.com/rajeshtope11/status/1246482154852253697" TargetMode="External"/><Relationship Id="rId3588" Type="http://schemas.openxmlformats.org/officeDocument/2006/relationships/hyperlink" Target="https://twitter.com/ANI/status/1245933428551254016" TargetMode="External"/><Relationship Id="rId3795" Type="http://schemas.openxmlformats.org/officeDocument/2006/relationships/hyperlink" Target="https://twitter.com/ANI/status/1246054906298941440" TargetMode="External"/><Relationship Id="rId4639" Type="http://schemas.openxmlformats.org/officeDocument/2006/relationships/hyperlink" Target="https://twitter.com/AamAadmiParty/status/1246408741357944833" TargetMode="External"/><Relationship Id="rId4846" Type="http://schemas.openxmlformats.org/officeDocument/2006/relationships/hyperlink" Target="https://twitter.com/JansamparkMP/status/1246469032619823107/photo/2" TargetMode="External"/><Relationship Id="rId2397" Type="http://schemas.openxmlformats.org/officeDocument/2006/relationships/hyperlink" Target="https://twitter.com/ANI/status/1245186124970065922" TargetMode="External"/><Relationship Id="rId3448" Type="http://schemas.openxmlformats.org/officeDocument/2006/relationships/hyperlink" Target="https://twitter.com/ANI/status/1245727826017423362" TargetMode="External"/><Relationship Id="rId3655" Type="http://schemas.openxmlformats.org/officeDocument/2006/relationships/hyperlink" Target="https://twitter.com/ANINewsUP/status/1245971315019763718" TargetMode="External"/><Relationship Id="rId3862" Type="http://schemas.openxmlformats.org/officeDocument/2006/relationships/hyperlink" Target="https://twitter.com/ANI/status/1246043856447176704" TargetMode="External"/><Relationship Id="rId4706" Type="http://schemas.openxmlformats.org/officeDocument/2006/relationships/hyperlink" Target="https://twitter.com/ANINewsUP/status/1246412525890973697" TargetMode="External"/><Relationship Id="rId6061" Type="http://schemas.openxmlformats.org/officeDocument/2006/relationships/hyperlink" Target="https://twitter.com/PIBJaipur/status/1247377876757803010" TargetMode="External"/><Relationship Id="rId369" Type="http://schemas.openxmlformats.org/officeDocument/2006/relationships/hyperlink" Target="https://twitter.com/TabeenahAnjum/status/1240703473118629888" TargetMode="External"/><Relationship Id="rId576" Type="http://schemas.openxmlformats.org/officeDocument/2006/relationships/hyperlink" Target="https://www.thehindu.com/news/national/kerala/more-positive-cases-reported-in-state/article31130190.ece" TargetMode="External"/><Relationship Id="rId783" Type="http://schemas.openxmlformats.org/officeDocument/2006/relationships/hyperlink" Target="https://twitter.com/ANI/status/1241966782216204288?s=19" TargetMode="External"/><Relationship Id="rId990" Type="http://schemas.openxmlformats.org/officeDocument/2006/relationships/hyperlink" Target="https://twitter.com/RishikaSadam/status/1242519487997284352/photo/1" TargetMode="External"/><Relationship Id="rId2257" Type="http://schemas.openxmlformats.org/officeDocument/2006/relationships/hyperlink" Target="https://arogya.maharashtra.gov.in/pdf/epressnote31.pdf" TargetMode="External"/><Relationship Id="rId2464" Type="http://schemas.openxmlformats.org/officeDocument/2006/relationships/hyperlink" Target="https://twitter.com/ANI/status/1245252480969199617" TargetMode="External"/><Relationship Id="rId2671" Type="http://schemas.openxmlformats.org/officeDocument/2006/relationships/hyperlink" Target="https://twitter.com/NHM_TN/status/1245332364563185664" TargetMode="External"/><Relationship Id="rId3308" Type="http://schemas.openxmlformats.org/officeDocument/2006/relationships/hyperlink" Target="https://twitter.com/ANI/status/1245694253197488128" TargetMode="External"/><Relationship Id="rId3515" Type="http://schemas.openxmlformats.org/officeDocument/2006/relationships/hyperlink" Target="https://twitter.com/ANI/status/1245741477960929287?s=19" TargetMode="External"/><Relationship Id="rId4913" Type="http://schemas.openxmlformats.org/officeDocument/2006/relationships/hyperlink" Target="https://twitter.com/ArogyaAndhra/status/1246475268153196544/photo/1" TargetMode="External"/><Relationship Id="rId229" Type="http://schemas.openxmlformats.org/officeDocument/2006/relationships/hyperlink" Target="https://twitter.com/ANI/status/1239597418640900096" TargetMode="External"/><Relationship Id="rId436" Type="http://schemas.openxmlformats.org/officeDocument/2006/relationships/hyperlink" Target="http://www.nhmharyana.gov.in/WriteReadData/userfiles/file/CoronaVirus/Bulletin%20of%20Haryana%20as%20on%2020th%20March.pdf" TargetMode="External"/><Relationship Id="rId643" Type="http://schemas.openxmlformats.org/officeDocument/2006/relationships/hyperlink" Target="https://indianexpress.com/article/india/gujarat-corona-cases-rise-to-35-case-against-four-patients-of-a-family-6330089/" TargetMode="External"/><Relationship Id="rId1066" Type="http://schemas.openxmlformats.org/officeDocument/2006/relationships/hyperlink" Target="https://www.facebook.com/dcekm/posts/967275457003611" TargetMode="External"/><Relationship Id="rId1273" Type="http://schemas.openxmlformats.org/officeDocument/2006/relationships/hyperlink" Target="https://twitter.com/ANI/status/1243479640544432128?ref_src=twsrc%5Etfw%7Ctwcamp%5Etweetembed%7Ctwterm%5E1243479640544432128&amp;ref_url=https%3A%2F%2Fwww.freepressjournal.in%2Findia%2Fcoronavirus-updates-from-india-and-the-world-march-27" TargetMode="External"/><Relationship Id="rId1480" Type="http://schemas.openxmlformats.org/officeDocument/2006/relationships/hyperlink" Target="https://twitter.com/PTI_News/status/1243833958996926464?s=20" TargetMode="External"/><Relationship Id="rId2117" Type="http://schemas.openxmlformats.org/officeDocument/2006/relationships/hyperlink" Target="https://www.ndtv.com/india-news/coronavirus-india-another-covid-19-patient-dies-in-bengal-deaths-so-far-2203358" TargetMode="External"/><Relationship Id="rId2324" Type="http://schemas.openxmlformats.org/officeDocument/2006/relationships/hyperlink" Target="https://twitter.com/Vijayabaskarofl/status/1244998252803452928" TargetMode="External"/><Relationship Id="rId3722" Type="http://schemas.openxmlformats.org/officeDocument/2006/relationships/hyperlink" Target="https://twitter.com/ANI/status/1246038578699751424" TargetMode="External"/><Relationship Id="rId850" Type="http://schemas.openxmlformats.org/officeDocument/2006/relationships/hyperlink" Target="https://www.facebook.com/dcekm/posts/965794730485017" TargetMode="External"/><Relationship Id="rId1133" Type="http://schemas.openxmlformats.org/officeDocument/2006/relationships/hyperlink" Target="https://www.news18.com/news/india/visitors-to-delhi-mohalla-clinic-asked-to-quarantine-themselves-after-doctor-tests-positive-for-covid-19-2551251.html" TargetMode="External"/><Relationship Id="rId2531" Type="http://schemas.openxmlformats.org/officeDocument/2006/relationships/hyperlink" Target="https://twitter.com/ArogyaAndhra/status/1245225191178768386" TargetMode="External"/><Relationship Id="rId4289" Type="http://schemas.openxmlformats.org/officeDocument/2006/relationships/hyperlink" Target="http://www.rajswasthya.nic.in/" TargetMode="External"/><Relationship Id="rId5687" Type="http://schemas.openxmlformats.org/officeDocument/2006/relationships/hyperlink" Target="https://twitter.com/ArogyaAndhra/status/1247148780903747585" TargetMode="External"/><Relationship Id="rId5894" Type="http://schemas.openxmlformats.org/officeDocument/2006/relationships/hyperlink" Target="https://twitter.com/PTI_News/status/1247164710417383431" TargetMode="External"/><Relationship Id="rId503" Type="http://schemas.openxmlformats.org/officeDocument/2006/relationships/hyperlink" Target="https://indianexpress.com/article/india/gujarat-corona-cases-rise-to-35-case-against-four-patients-of-a-family-6330089/" TargetMode="External"/><Relationship Id="rId710" Type="http://schemas.openxmlformats.org/officeDocument/2006/relationships/hyperlink" Target="https://punjabupdate.com/8-new-cases-of-covid-19-in-punjab-total-21.html" TargetMode="External"/><Relationship Id="rId1340" Type="http://schemas.openxmlformats.org/officeDocument/2006/relationships/hyperlink" Target="https://twitter.com/PTI_News/status/1243519189412765696" TargetMode="External"/><Relationship Id="rId3098" Type="http://schemas.openxmlformats.org/officeDocument/2006/relationships/hyperlink" Target="https://twitter.com/ANINewsUP/status/1245669255510519808" TargetMode="External"/><Relationship Id="rId4496" Type="http://schemas.openxmlformats.org/officeDocument/2006/relationships/hyperlink" Target="http://www.nhmharyana.gov.in/WriteReadData/userfiles/file/CoronaVirus/Meida%20Bulletin%2004042020%20evening.pdf" TargetMode="External"/><Relationship Id="rId5547" Type="http://schemas.openxmlformats.org/officeDocument/2006/relationships/hyperlink" Target="https://twitter.com/ANI/status/1247034346101334016" TargetMode="External"/><Relationship Id="rId5754" Type="http://schemas.openxmlformats.org/officeDocument/2006/relationships/hyperlink" Target="https://twitter.com/TOIHyderabad/status/1247161225940627456" TargetMode="External"/><Relationship Id="rId5961" Type="http://schemas.openxmlformats.org/officeDocument/2006/relationships/hyperlink" Target="https://twitter.com/JansamparkMP/status/1247180461907955712" TargetMode="External"/><Relationship Id="rId1200" Type="http://schemas.openxmlformats.org/officeDocument/2006/relationships/hyperlink" Target="https://www.facebook.com/malappuramcollector/posts/3176047549107330" TargetMode="External"/><Relationship Id="rId4149" Type="http://schemas.openxmlformats.org/officeDocument/2006/relationships/hyperlink" Target="https://twitter.com/PTI_News/status/1246097072761081856" TargetMode="External"/><Relationship Id="rId4356" Type="http://schemas.openxmlformats.org/officeDocument/2006/relationships/hyperlink" Target="https://twitter.com/ArogyaAndhra/status/1246315515418533888" TargetMode="External"/><Relationship Id="rId4563" Type="http://schemas.openxmlformats.org/officeDocument/2006/relationships/hyperlink" Target="https://twitter.com/AamAadmiParty/status/1246408741357944833" TargetMode="External"/><Relationship Id="rId4770" Type="http://schemas.openxmlformats.org/officeDocument/2006/relationships/hyperlink" Target="https://twitter.com/ANI/status/1246418320057708545" TargetMode="External"/><Relationship Id="rId5407" Type="http://schemas.openxmlformats.org/officeDocument/2006/relationships/hyperlink" Target="https://twitter.com/ANI/status/1246789359791112195" TargetMode="External"/><Relationship Id="rId5614" Type="http://schemas.openxmlformats.org/officeDocument/2006/relationships/hyperlink" Target="https://twitter.com/ANI/status/1247144702526337026" TargetMode="External"/><Relationship Id="rId5821" Type="http://schemas.openxmlformats.org/officeDocument/2006/relationships/hyperlink" Target="https://arogya.maharashtra.gov.in/pdf/covidmpressnote06.pdf" TargetMode="External"/><Relationship Id="rId3165" Type="http://schemas.openxmlformats.org/officeDocument/2006/relationships/hyperlink" Target="https://twitter.com/ANI/status/1245693626472116226" TargetMode="External"/><Relationship Id="rId3372" Type="http://schemas.openxmlformats.org/officeDocument/2006/relationships/hyperlink" Target="https://twitter.com/ANI/status/1245693514500804609" TargetMode="External"/><Relationship Id="rId4009" Type="http://schemas.openxmlformats.org/officeDocument/2006/relationships/hyperlink" Target="https://www.ndtv.com/india-news/coronavirus-madhya-pradesh-man-who-threw-funeral-feast-for-1-500-tests-covid-19-2205865?amp=1" TargetMode="External"/><Relationship Id="rId4216" Type="http://schemas.openxmlformats.org/officeDocument/2006/relationships/hyperlink" Target="https://experience.arcgis.com/experience/8167a61f882a4af4b9098e947dfd589f/" TargetMode="External"/><Relationship Id="rId4423" Type="http://schemas.openxmlformats.org/officeDocument/2006/relationships/hyperlink" Target="https://twitter.com/ANI/status/1246323461674369024" TargetMode="External"/><Relationship Id="rId4630" Type="http://schemas.openxmlformats.org/officeDocument/2006/relationships/hyperlink" Target="https://twitter.com/PTI_News/status/1246409749911891968" TargetMode="External"/><Relationship Id="rId293" Type="http://schemas.openxmlformats.org/officeDocument/2006/relationships/hyperlink" Target="https://www.thenewsminute.com/article/telangana-records-sixth-case-coronavirus-patient-had-travel-history-uk-120510" TargetMode="External"/><Relationship Id="rId2181" Type="http://schemas.openxmlformats.org/officeDocument/2006/relationships/hyperlink" Target="https://twitter.com/PTI_News/status/1244918292965232640?s=19" TargetMode="External"/><Relationship Id="rId3025" Type="http://schemas.openxmlformats.org/officeDocument/2006/relationships/hyperlink" Target="https://twitter.com/ANI/status/1245641208849813510" TargetMode="External"/><Relationship Id="rId3232" Type="http://schemas.openxmlformats.org/officeDocument/2006/relationships/hyperlink" Target="https://twitter.com/ANI/status/1245693626472116226" TargetMode="External"/><Relationship Id="rId153" Type="http://schemas.openxmlformats.org/officeDocument/2006/relationships/hyperlink" Target="https://www.indiatoday.in/india/story/tracking-coronavirus-patients-in-karnataka-who-went-where-1655701-2020-03-15" TargetMode="External"/><Relationship Id="rId360" Type="http://schemas.openxmlformats.org/officeDocument/2006/relationships/hyperlink" Target="https://www.indiatoday.in/india/story/coronavirus-india-positive-cases-covid-19-rise-fresh-cases-news-update-1657244-2020-03-19" TargetMode="External"/><Relationship Id="rId2041" Type="http://schemas.openxmlformats.org/officeDocument/2006/relationships/hyperlink" Target="https://economictimes.indiatimes.com/news/politics-and-nation/covid-outbreak-47-new-coronavirus-cases-detected-in-mumbai/videoshow/74899399.cms" TargetMode="External"/><Relationship Id="rId5197" Type="http://schemas.openxmlformats.org/officeDocument/2006/relationships/hyperlink" Target="https://twitter.com/ANI/status/1246793618855096320" TargetMode="External"/><Relationship Id="rId220" Type="http://schemas.openxmlformats.org/officeDocument/2006/relationships/hyperlink" Target="https://twitter.com/ANI/status/1239183764946731008?s=20" TargetMode="External"/><Relationship Id="rId2998" Type="http://schemas.openxmlformats.org/officeDocument/2006/relationships/hyperlink" Target="https://twitter.com/ANI/status/1245581420484907008" TargetMode="External"/><Relationship Id="rId5057" Type="http://schemas.openxmlformats.org/officeDocument/2006/relationships/hyperlink" Target="https://gujcovid19.gujarat.gov.in/" TargetMode="External"/><Relationship Id="rId5264" Type="http://schemas.openxmlformats.org/officeDocument/2006/relationships/hyperlink" Target="https://twitter.com/ANI/status/1246797969447219201" TargetMode="External"/><Relationship Id="rId6108" Type="http://schemas.openxmlformats.org/officeDocument/2006/relationships/hyperlink" Target="https://twitter.com/ANI/status/1247403660096598016" TargetMode="External"/><Relationship Id="rId2858" Type="http://schemas.openxmlformats.org/officeDocument/2006/relationships/hyperlink" Target="https://twitter.com/PTI_News/status/1245377181057835008" TargetMode="External"/><Relationship Id="rId3909" Type="http://schemas.openxmlformats.org/officeDocument/2006/relationships/hyperlink" Target="https://twitter.com/ANI/status/1246054906298941440" TargetMode="External"/><Relationship Id="rId4073" Type="http://schemas.openxmlformats.org/officeDocument/2006/relationships/hyperlink" Target="https://twitter.com/Eatala_Rajender/status/1246084405602316292" TargetMode="External"/><Relationship Id="rId5471" Type="http://schemas.openxmlformats.org/officeDocument/2006/relationships/hyperlink" Target="https://www.mohfw.gov.in/" TargetMode="External"/><Relationship Id="rId99" Type="http://schemas.openxmlformats.org/officeDocument/2006/relationships/hyperlink" Target="https://english.manoramaonline.com/news/kerala/2020/03/10/coronavirus-holiday-for-upto-class-7-kerala.html" TargetMode="External"/><Relationship Id="rId1667" Type="http://schemas.openxmlformats.org/officeDocument/2006/relationships/hyperlink" Target="https://t.me/COVID19_Kerala/280" TargetMode="External"/><Relationship Id="rId1874" Type="http://schemas.openxmlformats.org/officeDocument/2006/relationships/hyperlink" Target="https://twitter.com/kbssidhu1961/status/1244598296015859712" TargetMode="External"/><Relationship Id="rId2718" Type="http://schemas.openxmlformats.org/officeDocument/2006/relationships/hyperlink" Target="https://twitter.com/NHM_TN/status/1245332364563185664" TargetMode="External"/><Relationship Id="rId2925" Type="http://schemas.openxmlformats.org/officeDocument/2006/relationships/hyperlink" Target="https://twitter.com/Eatala_Rajender/status/1245425932929617921" TargetMode="External"/><Relationship Id="rId4280" Type="http://schemas.openxmlformats.org/officeDocument/2006/relationships/hyperlink" Target="https://twitter.com/ANI/status/1246206104129933315?s=09" TargetMode="External"/><Relationship Id="rId5124" Type="http://schemas.openxmlformats.org/officeDocument/2006/relationships/hyperlink" Target="https://twitter.com/ANI/status/1246738428370223104" TargetMode="External"/><Relationship Id="rId5331" Type="http://schemas.openxmlformats.org/officeDocument/2006/relationships/hyperlink" Target="https://twitter.com/ANI/status/1246789359791112195" TargetMode="External"/><Relationship Id="rId1527" Type="http://schemas.openxmlformats.org/officeDocument/2006/relationships/hyperlink" Target="https://twitter.com/PTI_News/status/1243909631669235717" TargetMode="External"/><Relationship Id="rId1734" Type="http://schemas.openxmlformats.org/officeDocument/2006/relationships/hyperlink" Target="https://gujcovid19.gujarat.gov.in/" TargetMode="External"/><Relationship Id="rId1941" Type="http://schemas.openxmlformats.org/officeDocument/2006/relationships/hyperlink" Target="http://dhs.kerala.gov.in/wp-content/uploads/2020/04/Daily-Bulletin-HFWD-English-April-5-1.pdf" TargetMode="External"/><Relationship Id="rId4140" Type="http://schemas.openxmlformats.org/officeDocument/2006/relationships/hyperlink" Target="https://experience.arcgis.com/experience/8167a61f882a4af4b9098e947dfd589f/" TargetMode="External"/><Relationship Id="rId26" Type="http://schemas.openxmlformats.org/officeDocument/2006/relationships/hyperlink" Target="https://indianexpress.com/article/india/coronavirus-outbreak-live-updates-pm-modi-6303338/" TargetMode="External"/><Relationship Id="rId3699" Type="http://schemas.openxmlformats.org/officeDocument/2006/relationships/hyperlink" Target="https://twitter.com/ANI/status/1246038578699751424" TargetMode="External"/><Relationship Id="rId4000" Type="http://schemas.openxmlformats.org/officeDocument/2006/relationships/hyperlink" Target="http://dhs.kerala.gov.in/wp-content/uploads/2020/04/Daily-Bulletin-HFWD-English-April-3rd.pdf" TargetMode="External"/><Relationship Id="rId1801" Type="http://schemas.openxmlformats.org/officeDocument/2006/relationships/hyperlink" Target="https://twitter.com/ANI/status/1244470877636288513?s=19" TargetMode="External"/><Relationship Id="rId3559" Type="http://schemas.openxmlformats.org/officeDocument/2006/relationships/hyperlink" Target="https://twitter.com/PTI_News/status/1245788511199825920" TargetMode="External"/><Relationship Id="rId4957" Type="http://schemas.openxmlformats.org/officeDocument/2006/relationships/hyperlink" Target="https://twitter.com/rajeshtope11/status/1246482154852253697" TargetMode="External"/><Relationship Id="rId6172" Type="http://schemas.openxmlformats.org/officeDocument/2006/relationships/hyperlink" Target="http://www.nhmharyana.gov.in/WriteReadData/userfiles/file/CoronaVirus/bulletin_07.04.2020_Morning.pdf" TargetMode="External"/><Relationship Id="rId687" Type="http://schemas.openxmlformats.org/officeDocument/2006/relationships/hyperlink" Target="https://timesofindia.indiatimes.com/city/hyderabad/6-test-ve-for-coronavirus-state-total-now-up-to-27/articleshow/74764558.cms" TargetMode="External"/><Relationship Id="rId2368" Type="http://schemas.openxmlformats.org/officeDocument/2006/relationships/hyperlink" Target="https://twitter.com/ANI/status/1245023379943391232" TargetMode="External"/><Relationship Id="rId3766" Type="http://schemas.openxmlformats.org/officeDocument/2006/relationships/hyperlink" Target="https://twitter.com/ANI/status/1246038578699751424" TargetMode="External"/><Relationship Id="rId3973" Type="http://schemas.openxmlformats.org/officeDocument/2006/relationships/hyperlink" Target="https://twitter.com/ANI/status/1246054906298941440" TargetMode="External"/><Relationship Id="rId4817" Type="http://schemas.openxmlformats.org/officeDocument/2006/relationships/hyperlink" Target="https://twitter.com/ArogyaAndhra/status/1246417016702906369" TargetMode="External"/><Relationship Id="rId6032" Type="http://schemas.openxmlformats.org/officeDocument/2006/relationships/hyperlink" Target="https://twitter.com/PIBJaipur/status/1247197745678442504" TargetMode="External"/><Relationship Id="rId894" Type="http://schemas.openxmlformats.org/officeDocument/2006/relationships/hyperlink" Target="https://twitter.com/ArogyaAndhra/status/1242310445588865026" TargetMode="External"/><Relationship Id="rId1177" Type="http://schemas.openxmlformats.org/officeDocument/2006/relationships/hyperlink" Target="https://twitter.com/xpresskerala/status/1243154932452093953?s=19" TargetMode="External"/><Relationship Id="rId2575" Type="http://schemas.openxmlformats.org/officeDocument/2006/relationships/hyperlink" Target="https://twitter.com/PIBJaipur/status/1245288412954779649" TargetMode="External"/><Relationship Id="rId2782" Type="http://schemas.openxmlformats.org/officeDocument/2006/relationships/hyperlink" Target="https://indianexpress.com/article/cities/kolkata/west-bengal-15-more-test-positive-highest-single-day-jump-takes-count-to-37-6341172/?346346346" TargetMode="External"/><Relationship Id="rId3419" Type="http://schemas.openxmlformats.org/officeDocument/2006/relationships/hyperlink" Target="https://twitter.com/ANI/status/1245727826017423362" TargetMode="External"/><Relationship Id="rId3626" Type="http://schemas.openxmlformats.org/officeDocument/2006/relationships/hyperlink" Target="https://twitter.com/ANINewsUP/status/1245971315019763718" TargetMode="External"/><Relationship Id="rId3833" Type="http://schemas.openxmlformats.org/officeDocument/2006/relationships/hyperlink" Target="https://twitter.com/ANI/status/1246054906298941440" TargetMode="External"/><Relationship Id="rId547" Type="http://schemas.openxmlformats.org/officeDocument/2006/relationships/hyperlink" Target="https://twitter.com/Vijayabaskarofl/status/1241325941005012994" TargetMode="External"/><Relationship Id="rId754" Type="http://schemas.openxmlformats.org/officeDocument/2006/relationships/hyperlink" Target="https://www.livemint.com/news/india/coronavirus-update-14-new-cases-reported-from-mumbai-1-from-pune-11584935139945.html" TargetMode="External"/><Relationship Id="rId961" Type="http://schemas.openxmlformats.org/officeDocument/2006/relationships/hyperlink" Target="https://www.livemint.com/news/india/kerala-reports-14-new-corona-cases-state-tally-at-105-11585058837568.html" TargetMode="External"/><Relationship Id="rId1384" Type="http://schemas.openxmlformats.org/officeDocument/2006/relationships/hyperlink" Target="https://twitter.com/PTI_News/status/1243519189412765696" TargetMode="External"/><Relationship Id="rId1591" Type="http://schemas.openxmlformats.org/officeDocument/2006/relationships/hyperlink" Target="https://thewire.in/health/five-members-one-family-test-positive-covid-19-meerut" TargetMode="External"/><Relationship Id="rId2228" Type="http://schemas.openxmlformats.org/officeDocument/2006/relationships/hyperlink" Target="https://arogya.maharashtra.gov.in/pdf/epressnote31.pdf" TargetMode="External"/><Relationship Id="rId2435" Type="http://schemas.openxmlformats.org/officeDocument/2006/relationships/hyperlink" Target="https://twitter.com/PTI_News/status/1245196392294780928" TargetMode="External"/><Relationship Id="rId2642" Type="http://schemas.openxmlformats.org/officeDocument/2006/relationships/hyperlink" Target="https://twitter.com/NHM_TN/status/1245332364563185664" TargetMode="External"/><Relationship Id="rId3900" Type="http://schemas.openxmlformats.org/officeDocument/2006/relationships/hyperlink" Target="https://twitter.com/ANI/status/1246043856447176704" TargetMode="External"/><Relationship Id="rId5798" Type="http://schemas.openxmlformats.org/officeDocument/2006/relationships/hyperlink" Target="https://twitter.com/PTI_News/status/1247164710417383431" TargetMode="External"/><Relationship Id="rId90" Type="http://schemas.openxmlformats.org/officeDocument/2006/relationships/hyperlink" Target="https://www.facebook.com/kkshailaja/posts/2892388584182437" TargetMode="External"/><Relationship Id="rId407" Type="http://schemas.openxmlformats.org/officeDocument/2006/relationships/hyperlink" Target="https://timesofindia.indiatimes.com/city/mumbai/live-updates-coronavirus-in-india-maharashtra-punjab-delhi-telangana-karnataka-kerala/liveblog/74722161.cms" TargetMode="External"/><Relationship Id="rId614" Type="http://schemas.openxmlformats.org/officeDocument/2006/relationships/hyperlink" Target="https://twitter.com/PTI_News/status/1241595506037415936" TargetMode="External"/><Relationship Id="rId821" Type="http://schemas.openxmlformats.org/officeDocument/2006/relationships/hyperlink" Target="https://twitter.com/ANI/status/1242069720276168705" TargetMode="External"/><Relationship Id="rId1037" Type="http://schemas.openxmlformats.org/officeDocument/2006/relationships/hyperlink" Target="https://twitter.com/PTI_News/status/1242797792604475392" TargetMode="External"/><Relationship Id="rId1244" Type="http://schemas.openxmlformats.org/officeDocument/2006/relationships/hyperlink" Target="https://twitter.com/ANI/status/1243405176515383300" TargetMode="External"/><Relationship Id="rId1451" Type="http://schemas.openxmlformats.org/officeDocument/2006/relationships/hyperlink" Target="https://twitter.com/PTI_News/status/1243748304157995008?s=20" TargetMode="External"/><Relationship Id="rId2502" Type="http://schemas.openxmlformats.org/officeDocument/2006/relationships/hyperlink" Target="https://twitter.com/ANI/status/1245252480969199617" TargetMode="External"/><Relationship Id="rId5658" Type="http://schemas.openxmlformats.org/officeDocument/2006/relationships/hyperlink" Target="https://twitter.com/ANI/status/1247144702526337026" TargetMode="External"/><Relationship Id="rId5865" Type="http://schemas.openxmlformats.org/officeDocument/2006/relationships/hyperlink" Target="https://arogya.maharashtra.gov.in/pdf/covidmpressnote06.pdf" TargetMode="External"/><Relationship Id="rId1104" Type="http://schemas.openxmlformats.org/officeDocument/2006/relationships/hyperlink" Target="https://www.indiatv.in/india/national-coronavirus-6-new-positive-cases-in-24-hours-in-rajasthan-total-patients-38-698186" TargetMode="External"/><Relationship Id="rId1311" Type="http://schemas.openxmlformats.org/officeDocument/2006/relationships/hyperlink" Target="https://twitter.com/ANI/status/1243514767970533376" TargetMode="External"/><Relationship Id="rId4467" Type="http://schemas.openxmlformats.org/officeDocument/2006/relationships/hyperlink" Target="https://twitter.com/kbssidhu1961/status/1246432643794612225" TargetMode="External"/><Relationship Id="rId4674" Type="http://schemas.openxmlformats.org/officeDocument/2006/relationships/hyperlink" Target="https://twitter.com/ANINewsUP/status/1246412525890973697" TargetMode="External"/><Relationship Id="rId4881" Type="http://schemas.openxmlformats.org/officeDocument/2006/relationships/hyperlink" Target="https://twitter.com/IPRTelangana/status/1246477230068228098/photo/1" TargetMode="External"/><Relationship Id="rId5518" Type="http://schemas.openxmlformats.org/officeDocument/2006/relationships/hyperlink" Target="https://twitter.com/ANI/status/1247034856329990145" TargetMode="External"/><Relationship Id="rId5725" Type="http://schemas.openxmlformats.org/officeDocument/2006/relationships/hyperlink" Target="http://www.nhmharyana.gov.in/WriteReadData/userfiles/file/CoronaVirus/Media%20Bulletin%2006042020Evening.pdf" TargetMode="External"/><Relationship Id="rId3069" Type="http://schemas.openxmlformats.org/officeDocument/2006/relationships/hyperlink" Target="https://twitter.com/ANI/status/1245683220550537216" TargetMode="External"/><Relationship Id="rId3276" Type="http://schemas.openxmlformats.org/officeDocument/2006/relationships/hyperlink" Target="https://twitter.com/ANI/status/1245694253197488128" TargetMode="External"/><Relationship Id="rId3483" Type="http://schemas.openxmlformats.org/officeDocument/2006/relationships/hyperlink" Target="https://twitter.com/ANI/status/1245727826017423362" TargetMode="External"/><Relationship Id="rId3690" Type="http://schemas.openxmlformats.org/officeDocument/2006/relationships/hyperlink" Target="http://www.rajswasthya.nic.in/" TargetMode="External"/><Relationship Id="rId4327" Type="http://schemas.openxmlformats.org/officeDocument/2006/relationships/hyperlink" Target="https://twitter.com/PIBJaipur/status/1246275225559261184" TargetMode="External"/><Relationship Id="rId4534" Type="http://schemas.openxmlformats.org/officeDocument/2006/relationships/hyperlink" Target="https://twitter.com/PTI_News/status/1246409749911891968" TargetMode="External"/><Relationship Id="rId5932" Type="http://schemas.openxmlformats.org/officeDocument/2006/relationships/hyperlink" Target="https://twitter.com/PTI_News/status/1247164710417383431" TargetMode="External"/><Relationship Id="rId197" Type="http://schemas.openxmlformats.org/officeDocument/2006/relationships/hyperlink" Target="https://www.thehindu.com/news/cities/mumbai/three-year-old-among-6-new-covid-19-cases-in-maharashtra/article31086368.ece" TargetMode="External"/><Relationship Id="rId2085" Type="http://schemas.openxmlformats.org/officeDocument/2006/relationships/hyperlink" Target="https://twitter.com/ANINewsUP/status/1244853831072010241" TargetMode="External"/><Relationship Id="rId2292" Type="http://schemas.openxmlformats.org/officeDocument/2006/relationships/hyperlink" Target="https://twitter.com/Vijayabaskarofl/status/1244998252803452928" TargetMode="External"/><Relationship Id="rId3136" Type="http://schemas.openxmlformats.org/officeDocument/2006/relationships/hyperlink" Target="https://twitter.com/ANI/status/1245692712986214400" TargetMode="External"/><Relationship Id="rId3343" Type="http://schemas.openxmlformats.org/officeDocument/2006/relationships/hyperlink" Target="https://twitter.com/ANI/status/1245693514500804609" TargetMode="External"/><Relationship Id="rId4741" Type="http://schemas.openxmlformats.org/officeDocument/2006/relationships/hyperlink" Target="https://twitter.com/ANI/status/1246418320057708545" TargetMode="External"/><Relationship Id="rId264" Type="http://schemas.openxmlformats.org/officeDocument/2006/relationships/hyperlink" Target="https://twitter.com/sriramulubjp/status/1239745794753695744?s=21" TargetMode="External"/><Relationship Id="rId471" Type="http://schemas.openxmlformats.org/officeDocument/2006/relationships/hyperlink" Target="https://twitter.com/TelanganaHealth/status/1241032645254889472" TargetMode="External"/><Relationship Id="rId2152" Type="http://schemas.openxmlformats.org/officeDocument/2006/relationships/hyperlink" Target="https://twitter.com/ANI/status/1244900306128760832" TargetMode="External"/><Relationship Id="rId3550" Type="http://schemas.openxmlformats.org/officeDocument/2006/relationships/hyperlink" Target="https://twitter.com/ians_india/status/1245752808172695552" TargetMode="External"/><Relationship Id="rId4601" Type="http://schemas.openxmlformats.org/officeDocument/2006/relationships/hyperlink" Target="https://twitter.com/AamAadmiParty/status/1246408741357944833" TargetMode="External"/><Relationship Id="rId124" Type="http://schemas.openxmlformats.org/officeDocument/2006/relationships/hyperlink" Target="https://www.facebook.com/collectorkottayam/posts/2542524755959751" TargetMode="External"/><Relationship Id="rId3203" Type="http://schemas.openxmlformats.org/officeDocument/2006/relationships/hyperlink" Target="https://twitter.com/ANI/status/1245693626472116226" TargetMode="External"/><Relationship Id="rId3410" Type="http://schemas.openxmlformats.org/officeDocument/2006/relationships/hyperlink" Target="https://twitter.com/ArogyaAndhra/status/1245703344796000261" TargetMode="External"/><Relationship Id="rId331" Type="http://schemas.openxmlformats.org/officeDocument/2006/relationships/hyperlink" Target="https://twitter.com/ANI/status/1240499601313943557" TargetMode="External"/><Relationship Id="rId2012" Type="http://schemas.openxmlformats.org/officeDocument/2006/relationships/hyperlink" Target="https://twitter.com/sriramulubjp/status/1244651132086939649" TargetMode="External"/><Relationship Id="rId2969" Type="http://schemas.openxmlformats.org/officeDocument/2006/relationships/hyperlink" Target="https://twitter.com/ArogyaAndhra/status/1245580598938198016" TargetMode="External"/><Relationship Id="rId5168" Type="http://schemas.openxmlformats.org/officeDocument/2006/relationships/hyperlink" Target="http://www.nhmharyana.gov.in/WriteReadData/userfiles/file/CoronaVirus/Media%20Bulletin%2006042020Evening.pdf" TargetMode="External"/><Relationship Id="rId5375" Type="http://schemas.openxmlformats.org/officeDocument/2006/relationships/hyperlink" Target="https://twitter.com/JansamparkMP/status/1246802576244224001" TargetMode="External"/><Relationship Id="rId5582" Type="http://schemas.openxmlformats.org/officeDocument/2006/relationships/hyperlink" Target="https://twitter.com/PIBJaipur/status/1247122543074365442" TargetMode="External"/><Relationship Id="rId1778" Type="http://schemas.openxmlformats.org/officeDocument/2006/relationships/hyperlink" Target="https://www.indiatoday.in/india/story/total-number-of-covid-19-cases-rises-to-68-in-uttar-pradesh-1661054-2020-03-29" TargetMode="External"/><Relationship Id="rId1985" Type="http://schemas.openxmlformats.org/officeDocument/2006/relationships/hyperlink" Target="https://twitter.com/ANI/status/1244640751679467530" TargetMode="External"/><Relationship Id="rId2829" Type="http://schemas.openxmlformats.org/officeDocument/2006/relationships/hyperlink" Target="https://twitter.com/ANI/status/1245346024417366016" TargetMode="External"/><Relationship Id="rId4184" Type="http://schemas.openxmlformats.org/officeDocument/2006/relationships/hyperlink" Target="https://experience.arcgis.com/experience/8167a61f882a4af4b9098e947dfd589f/" TargetMode="External"/><Relationship Id="rId4391" Type="http://schemas.openxmlformats.org/officeDocument/2006/relationships/hyperlink" Target="https://twitter.com/ANI/status/1246323461674369024" TargetMode="External"/><Relationship Id="rId5028" Type="http://schemas.openxmlformats.org/officeDocument/2006/relationships/hyperlink" Target="https://twitter.com/ArogyaAndhra/status/1246674213324255232" TargetMode="External"/><Relationship Id="rId5235" Type="http://schemas.openxmlformats.org/officeDocument/2006/relationships/hyperlink" Target="https://twitter.com/ANI/status/1246793618855096320" TargetMode="External"/><Relationship Id="rId5442" Type="http://schemas.openxmlformats.org/officeDocument/2006/relationships/hyperlink" Target="https://twitter.com/IPRTelangana/status/1246847163855851520" TargetMode="External"/><Relationship Id="rId1638" Type="http://schemas.openxmlformats.org/officeDocument/2006/relationships/hyperlink" Target="https://twitter.com/kansalrohit69/status/1244152780719132672" TargetMode="External"/><Relationship Id="rId4044" Type="http://schemas.openxmlformats.org/officeDocument/2006/relationships/hyperlink" Target="https://twitter.com/Eatala_Rajender/status/1246084405602316292" TargetMode="External"/><Relationship Id="rId4251" Type="http://schemas.openxmlformats.org/officeDocument/2006/relationships/hyperlink" Target="https://twitter.com/sanjayjavin/status/1246100321115357187" TargetMode="External"/><Relationship Id="rId5302" Type="http://schemas.openxmlformats.org/officeDocument/2006/relationships/hyperlink" Target="https://twitter.com/ANI/status/1246797969447219201" TargetMode="External"/><Relationship Id="rId1845" Type="http://schemas.openxmlformats.org/officeDocument/2006/relationships/hyperlink" Target="https://twitter.com/Vijayabaskarofl/status/1244548656864169990" TargetMode="External"/><Relationship Id="rId3060" Type="http://schemas.openxmlformats.org/officeDocument/2006/relationships/hyperlink" Target="https://twitter.com/ANI/status/1245683220550537216" TargetMode="External"/><Relationship Id="rId4111" Type="http://schemas.openxmlformats.org/officeDocument/2006/relationships/hyperlink" Target="https://twitter.com/Eatala_Rajender/status/1246084405602316292" TargetMode="External"/><Relationship Id="rId1705" Type="http://schemas.openxmlformats.org/officeDocument/2006/relationships/hyperlink" Target="https://economictimes.indiatimes.com/news/politics-and-nation/68-year-old-man-dies-of-coronavirus-in-kerala-second-death-in-state-govt/articleshow/74905482.cms" TargetMode="External"/><Relationship Id="rId1912" Type="http://schemas.openxmlformats.org/officeDocument/2006/relationships/hyperlink" Target="https://www.facebook.com/permalink.php?story_fbid=158928622243641&amp;id=100507158085788" TargetMode="External"/><Relationship Id="rId6076" Type="http://schemas.openxmlformats.org/officeDocument/2006/relationships/hyperlink" Target="https://twitter.com/PIBAhmedabad/status/1247398801825988608" TargetMode="External"/><Relationship Id="rId3877" Type="http://schemas.openxmlformats.org/officeDocument/2006/relationships/hyperlink" Target="https://twitter.com/ANI/status/1246054906298941440" TargetMode="External"/><Relationship Id="rId4928" Type="http://schemas.openxmlformats.org/officeDocument/2006/relationships/hyperlink" Target="https://twitter.com/rajeshtope11/status/1246482154852253697" TargetMode="External"/><Relationship Id="rId5092" Type="http://schemas.openxmlformats.org/officeDocument/2006/relationships/hyperlink" Target="https://twitter.com/ANI/status/1246738428370223104" TargetMode="External"/><Relationship Id="rId798" Type="http://schemas.openxmlformats.org/officeDocument/2006/relationships/hyperlink" Target="https://twitter.com/ANI/status/1242063740637339649" TargetMode="External"/><Relationship Id="rId2479" Type="http://schemas.openxmlformats.org/officeDocument/2006/relationships/hyperlink" Target="https://twitter.com/ArogyaAndhra/status/1245225191178768386" TargetMode="External"/><Relationship Id="rId2686" Type="http://schemas.openxmlformats.org/officeDocument/2006/relationships/hyperlink" Target="https://twitter.com/NHM_TN/status/1245332364563185664" TargetMode="External"/><Relationship Id="rId2893" Type="http://schemas.openxmlformats.org/officeDocument/2006/relationships/hyperlink" Target="https://twitter.com/ANI/status/1245389870974914561" TargetMode="External"/><Relationship Id="rId3737" Type="http://schemas.openxmlformats.org/officeDocument/2006/relationships/hyperlink" Target="https://twitter.com/ANI/status/1246038578699751424" TargetMode="External"/><Relationship Id="rId3944" Type="http://schemas.openxmlformats.org/officeDocument/2006/relationships/hyperlink" Target="https://twitter.com/ANI/status/1246043856447176704" TargetMode="External"/><Relationship Id="rId6143" Type="http://schemas.openxmlformats.org/officeDocument/2006/relationships/hyperlink" Target="http://mohfw.gov.in/" TargetMode="External"/><Relationship Id="rId658" Type="http://schemas.openxmlformats.org/officeDocument/2006/relationships/hyperlink" Target="https://punjabupdate.com/8-new-cases-of-covid-19-in-punjab-total-21.html" TargetMode="External"/><Relationship Id="rId865" Type="http://schemas.openxmlformats.org/officeDocument/2006/relationships/hyperlink" Target="https://www.indiatoday.in/india/story/coronavirus-in-india-covid-19-cases-in-maharashtra-97-as-8-more-test-positive-1658860-2020-03-23" TargetMode="External"/><Relationship Id="rId1288" Type="http://schemas.openxmlformats.org/officeDocument/2006/relationships/hyperlink" Target="https://twitter.com/diprjk/status/1243512716398071809" TargetMode="External"/><Relationship Id="rId1495" Type="http://schemas.openxmlformats.org/officeDocument/2006/relationships/hyperlink" Target="https://twitter.com/ANI/status/1243881127485423617" TargetMode="External"/><Relationship Id="rId2339" Type="http://schemas.openxmlformats.org/officeDocument/2006/relationships/hyperlink" Target="https://twitter.com/ANI/status/1245006827042955264" TargetMode="External"/><Relationship Id="rId2546" Type="http://schemas.openxmlformats.org/officeDocument/2006/relationships/hyperlink" Target="https://twitter.com/ANI/status/1245252480969199617" TargetMode="External"/><Relationship Id="rId2753" Type="http://schemas.openxmlformats.org/officeDocument/2006/relationships/hyperlink" Target="https://twitter.com/PTI_News/status/1245330284574150656" TargetMode="External"/><Relationship Id="rId2960" Type="http://schemas.openxmlformats.org/officeDocument/2006/relationships/hyperlink" Target="https://twitter.com/ANI/status/1245581420484907008" TargetMode="External"/><Relationship Id="rId3804" Type="http://schemas.openxmlformats.org/officeDocument/2006/relationships/hyperlink" Target="https://twitter.com/ANI/status/1246043856447176704" TargetMode="External"/><Relationship Id="rId6003" Type="http://schemas.openxmlformats.org/officeDocument/2006/relationships/hyperlink" Target="https://twitter.com/JansamparkMP/status/1247180461907955712" TargetMode="External"/><Relationship Id="rId518" Type="http://schemas.openxmlformats.org/officeDocument/2006/relationships/hyperlink" Target="https://www.mohfw.gov.in/" TargetMode="External"/><Relationship Id="rId725" Type="http://schemas.openxmlformats.org/officeDocument/2006/relationships/hyperlink" Target="https://twitter.com/PTI_News/status/1241766733788004352?s=19" TargetMode="External"/><Relationship Id="rId932" Type="http://schemas.openxmlformats.org/officeDocument/2006/relationships/hyperlink" Target="https://economictimes.indiatimes.com/news/politics-and-nation/covid-19-measures-bengal-government-asks-civic-bodies-to-conduct-door-to-door-survey/articleshow/74789604.cms" TargetMode="External"/><Relationship Id="rId1148" Type="http://schemas.openxmlformats.org/officeDocument/2006/relationships/hyperlink" Target="https://economictimes.indiatimes.com/news/politics-and-nation/two-more-covid-19-cases-in-bihar-total-count-six/articleshow/74825552.cms" TargetMode="External"/><Relationship Id="rId1355" Type="http://schemas.openxmlformats.org/officeDocument/2006/relationships/hyperlink" Target="https://www.facebook.com/permalink.php?story_fbid=158051175664719&amp;id=100507158085788" TargetMode="External"/><Relationship Id="rId1562" Type="http://schemas.openxmlformats.org/officeDocument/2006/relationships/hyperlink" Target="https://twitter.com/ANI/status/1243925736160817152" TargetMode="External"/><Relationship Id="rId2406" Type="http://schemas.openxmlformats.org/officeDocument/2006/relationships/hyperlink" Target="https://twitter.com/ANI/status/1245186124970065922" TargetMode="External"/><Relationship Id="rId2613" Type="http://schemas.openxmlformats.org/officeDocument/2006/relationships/hyperlink" Target="https://twitter.com/NHM_TN/status/1245332364563185664" TargetMode="External"/><Relationship Id="rId5769" Type="http://schemas.openxmlformats.org/officeDocument/2006/relationships/hyperlink" Target="https://arogya.maharashtra.gov.in/pdf/covidmpressnote06.pdf" TargetMode="External"/><Relationship Id="rId1008" Type="http://schemas.openxmlformats.org/officeDocument/2006/relationships/hyperlink" Target="https://twitter.com/PTI_News/status/1242681262994640896" TargetMode="External"/><Relationship Id="rId1215" Type="http://schemas.openxmlformats.org/officeDocument/2006/relationships/hyperlink" Target="https://stopcoronatn.in/files/Media_Bulletin_26_0320_COVID_19.pdf" TargetMode="External"/><Relationship Id="rId1422" Type="http://schemas.openxmlformats.org/officeDocument/2006/relationships/hyperlink" Target="https://twitter.com/ANI/status/1243556168552853504" TargetMode="External"/><Relationship Id="rId2820" Type="http://schemas.openxmlformats.org/officeDocument/2006/relationships/hyperlink" Target="https://twitter.com/TOIAhmedabad/status/1245356056353505283" TargetMode="External"/><Relationship Id="rId4578" Type="http://schemas.openxmlformats.org/officeDocument/2006/relationships/hyperlink" Target="https://twitter.com/PTI_News/status/1246409749911891968" TargetMode="External"/><Relationship Id="rId5976" Type="http://schemas.openxmlformats.org/officeDocument/2006/relationships/hyperlink" Target="https://twitter.com/JansamparkMP/status/1247180461907955712" TargetMode="External"/><Relationship Id="rId61" Type="http://schemas.openxmlformats.org/officeDocument/2006/relationships/hyperlink" Target="https://www.indiatoday.in/india/story/delhi-positive-coronavirus-number-cases-rise-india-news-update-1653008-2020-03-06" TargetMode="External"/><Relationship Id="rId3387" Type="http://schemas.openxmlformats.org/officeDocument/2006/relationships/hyperlink" Target="https://www.outlookindia.com/newsscroll/bengal-death-toll-rises-to-seven-cases-go-past-50/1788941" TargetMode="External"/><Relationship Id="rId4785" Type="http://schemas.openxmlformats.org/officeDocument/2006/relationships/hyperlink" Target="https://twitter.com/ANI/status/1246418320057708545" TargetMode="External"/><Relationship Id="rId4992" Type="http://schemas.openxmlformats.org/officeDocument/2006/relationships/hyperlink" Target="https://twitter.com/rajeshtope11/status/1246482154852253697" TargetMode="External"/><Relationship Id="rId5629" Type="http://schemas.openxmlformats.org/officeDocument/2006/relationships/hyperlink" Target="https://twitter.com/ANI/status/1247144702526337026" TargetMode="External"/><Relationship Id="rId5836" Type="http://schemas.openxmlformats.org/officeDocument/2006/relationships/hyperlink" Target="https://twitter.com/PTI_News/status/1247164710417383431" TargetMode="External"/><Relationship Id="rId2196" Type="http://schemas.openxmlformats.org/officeDocument/2006/relationships/hyperlink" Target="https://twitter.com/ANI/status/1244960597382434818" TargetMode="External"/><Relationship Id="rId3594" Type="http://schemas.openxmlformats.org/officeDocument/2006/relationships/hyperlink" Target="https://twitter.com/ArogyaAndhra/status/1245941890563723264" TargetMode="External"/><Relationship Id="rId4438" Type="http://schemas.openxmlformats.org/officeDocument/2006/relationships/hyperlink" Target="https://twitter.com/PTI_News/status/1246336675732533248" TargetMode="External"/><Relationship Id="rId4645" Type="http://schemas.openxmlformats.org/officeDocument/2006/relationships/hyperlink" Target="https://twitter.com/kansalrohit69/status/1246411816239943680" TargetMode="External"/><Relationship Id="rId4852" Type="http://schemas.openxmlformats.org/officeDocument/2006/relationships/hyperlink" Target="https://twitter.com/JansamparkMP/status/1246469032619823107/photo/2" TargetMode="External"/><Relationship Id="rId5903" Type="http://schemas.openxmlformats.org/officeDocument/2006/relationships/hyperlink" Target="https://arogya.maharashtra.gov.in/pdf/covidmpressnote06.pdf" TargetMode="External"/><Relationship Id="rId168" Type="http://schemas.openxmlformats.org/officeDocument/2006/relationships/hyperlink" Target="https://www.ndtv.com/india-news/coronavirus-outbreak-live-updates-india-suspends-most-visas-amid-spike-in-cases-2193448?q_id=74" TargetMode="External"/><Relationship Id="rId3247" Type="http://schemas.openxmlformats.org/officeDocument/2006/relationships/hyperlink" Target="https://twitter.com/ANI/status/1245693514500804609" TargetMode="External"/><Relationship Id="rId3454" Type="http://schemas.openxmlformats.org/officeDocument/2006/relationships/hyperlink" Target="https://twitter.com/ANI/status/1245727826017423362" TargetMode="External"/><Relationship Id="rId3661" Type="http://schemas.openxmlformats.org/officeDocument/2006/relationships/hyperlink" Target="https://twitter.com/ANINewsUP/status/1245971315019763718" TargetMode="External"/><Relationship Id="rId4505" Type="http://schemas.openxmlformats.org/officeDocument/2006/relationships/hyperlink" Target="https://twitter.com/ANI/status/1246408356790562816" TargetMode="External"/><Relationship Id="rId4712" Type="http://schemas.openxmlformats.org/officeDocument/2006/relationships/hyperlink" Target="https://twitter.com/ANINewsUP/status/1246412525890973697" TargetMode="External"/><Relationship Id="rId375" Type="http://schemas.openxmlformats.org/officeDocument/2006/relationships/hyperlink" Target="https://in.news.yahoo.com/four-coronavirus-cases-delhi-2-000649330.html" TargetMode="External"/><Relationship Id="rId582" Type="http://schemas.openxmlformats.org/officeDocument/2006/relationships/hyperlink" Target="https://www.thehindu.com/news/national/kerala/more-positive-cases-reported-in-state/article31130190.ece" TargetMode="External"/><Relationship Id="rId2056" Type="http://schemas.openxmlformats.org/officeDocument/2006/relationships/hyperlink" Target="https://www.indiatoday.in/amp/india/story/coronavirus-in-mumbai-47-new-covid-19-cases-in-city-as-private-lab-data-pours-in-1661482-2020-03-30" TargetMode="External"/><Relationship Id="rId2263" Type="http://schemas.openxmlformats.org/officeDocument/2006/relationships/hyperlink" Target="https://twitter.com/ANI/status/1245213191228944387" TargetMode="External"/><Relationship Id="rId2470" Type="http://schemas.openxmlformats.org/officeDocument/2006/relationships/hyperlink" Target="https://twitter.com/ANI/status/1245252480969199617" TargetMode="External"/><Relationship Id="rId3107" Type="http://schemas.openxmlformats.org/officeDocument/2006/relationships/hyperlink" Target="https://twitter.com/diprjk/status/1245667080038318081" TargetMode="External"/><Relationship Id="rId3314" Type="http://schemas.openxmlformats.org/officeDocument/2006/relationships/hyperlink" Target="https://twitter.com/ANI/status/1245694253197488128" TargetMode="External"/><Relationship Id="rId3521" Type="http://schemas.openxmlformats.org/officeDocument/2006/relationships/hyperlink" Target="https://twitter.com/ANI/status/1245741477960929287?s=19" TargetMode="External"/><Relationship Id="rId235" Type="http://schemas.openxmlformats.org/officeDocument/2006/relationships/hyperlink" Target="https://english.manoramaonline.com/news/kerala/2020/03/16/coronavirus-kerala-latest-news-new-cases-quarantine-cm-pinarayi-vijayan.html" TargetMode="External"/><Relationship Id="rId442" Type="http://schemas.openxmlformats.org/officeDocument/2006/relationships/hyperlink" Target="https://www.thehindu.com/news/national/kerala/six-more-covid-19-cases-in-kasaragod/article31123807.ece" TargetMode="External"/><Relationship Id="rId1072" Type="http://schemas.openxmlformats.org/officeDocument/2006/relationships/hyperlink" Target="https://twitter.com/EconomicTimes/status/1242793777774776320" TargetMode="External"/><Relationship Id="rId2123" Type="http://schemas.openxmlformats.org/officeDocument/2006/relationships/hyperlink" Target="https://twitter.com/Vijayabaskarofl/status/1244863131689422849" TargetMode="External"/><Relationship Id="rId2330" Type="http://schemas.openxmlformats.org/officeDocument/2006/relationships/hyperlink" Target="https://twitter.com/ANI/status/1245006827042955264" TargetMode="External"/><Relationship Id="rId5279" Type="http://schemas.openxmlformats.org/officeDocument/2006/relationships/hyperlink" Target="https://twitter.com/ANI/status/1246797969447219201" TargetMode="External"/><Relationship Id="rId5486" Type="http://schemas.openxmlformats.org/officeDocument/2006/relationships/hyperlink" Target="https://t.me/c/1428198946/1457" TargetMode="External"/><Relationship Id="rId5693" Type="http://schemas.openxmlformats.org/officeDocument/2006/relationships/hyperlink" Target="https://twitter.com/ArogyaAndhra/status/1247148780903747585" TargetMode="External"/><Relationship Id="rId302" Type="http://schemas.openxmlformats.org/officeDocument/2006/relationships/hyperlink" Target="https://twitter.com/THMumbai/status/1240262937576484864" TargetMode="External"/><Relationship Id="rId4088" Type="http://schemas.openxmlformats.org/officeDocument/2006/relationships/hyperlink" Target="https://twitter.com/Eatala_Rajender/status/1246084405602316292" TargetMode="External"/><Relationship Id="rId4295" Type="http://schemas.openxmlformats.org/officeDocument/2006/relationships/hyperlink" Target="http://www.rajswasthya.nic.in/" TargetMode="External"/><Relationship Id="rId5139" Type="http://schemas.openxmlformats.org/officeDocument/2006/relationships/hyperlink" Target="https://twitter.com/HFWOdisha/status/1246740631159889921" TargetMode="External"/><Relationship Id="rId5346" Type="http://schemas.openxmlformats.org/officeDocument/2006/relationships/hyperlink" Target="https://twitter.com/ANI/status/1246789359791112195" TargetMode="External"/><Relationship Id="rId5553" Type="http://schemas.openxmlformats.org/officeDocument/2006/relationships/hyperlink" Target="https://twitter.com/ArogyaAndhra/status/1247036220556709896" TargetMode="External"/><Relationship Id="rId1889" Type="http://schemas.openxmlformats.org/officeDocument/2006/relationships/hyperlink" Target="https://twitter.com/ANINewsUP/status/1244594551404126210" TargetMode="External"/><Relationship Id="rId4155" Type="http://schemas.openxmlformats.org/officeDocument/2006/relationships/hyperlink" Target="https://twitter.com/PTI_News/status/1246097072761081856" TargetMode="External"/><Relationship Id="rId4362" Type="http://schemas.openxmlformats.org/officeDocument/2006/relationships/hyperlink" Target="https://twitter.com/kansalrohit69/status/1246330740800798722" TargetMode="External"/><Relationship Id="rId5206" Type="http://schemas.openxmlformats.org/officeDocument/2006/relationships/hyperlink" Target="https://twitter.com/ANI/status/1246793618855096320" TargetMode="External"/><Relationship Id="rId5760" Type="http://schemas.openxmlformats.org/officeDocument/2006/relationships/hyperlink" Target="https://twitter.com/TOIHyderabad/status/1247161225940627456" TargetMode="External"/><Relationship Id="rId1749" Type="http://schemas.openxmlformats.org/officeDocument/2006/relationships/hyperlink" Target="https://twitter.com/PTI_News/status/1244275406821191680" TargetMode="External"/><Relationship Id="rId1956" Type="http://schemas.openxmlformats.org/officeDocument/2006/relationships/hyperlink" Target="https://twitter.com/diprjk/status/1244627515412328455" TargetMode="External"/><Relationship Id="rId3171" Type="http://schemas.openxmlformats.org/officeDocument/2006/relationships/hyperlink" Target="https://twitter.com/ANI/status/1245693626472116226" TargetMode="External"/><Relationship Id="rId4015" Type="http://schemas.openxmlformats.org/officeDocument/2006/relationships/hyperlink" Target="https://twitter.com/JansamparkMP/status/1246116249026715649" TargetMode="External"/><Relationship Id="rId5413" Type="http://schemas.openxmlformats.org/officeDocument/2006/relationships/hyperlink" Target="https://twitter.com/HFWOdisha/status/1246826498851352576" TargetMode="External"/><Relationship Id="rId5620" Type="http://schemas.openxmlformats.org/officeDocument/2006/relationships/hyperlink" Target="https://twitter.com/ANI/status/1247144702526337026" TargetMode="External"/><Relationship Id="rId1609" Type="http://schemas.openxmlformats.org/officeDocument/2006/relationships/hyperlink" Target="https://twitter.com/PTI_News/status/1244122218440736768?s=20" TargetMode="External"/><Relationship Id="rId1816" Type="http://schemas.openxmlformats.org/officeDocument/2006/relationships/hyperlink" Target="https://timesofindia.indiatimes.com/city/rajkot/45-year-old-woman-dies-of-covid-19-in-gujarats-bhavnagar-state-toll-reaches-six/articleshow/74883969.cms?utm_campaign=andapp&amp;utm_medium=referral&amp;utm_source=native_share_tray" TargetMode="External"/><Relationship Id="rId4222" Type="http://schemas.openxmlformats.org/officeDocument/2006/relationships/hyperlink" Target="https://experience.arcgis.com/experience/8167a61f882a4af4b9098e947dfd589f/" TargetMode="External"/><Relationship Id="rId3031" Type="http://schemas.openxmlformats.org/officeDocument/2006/relationships/hyperlink" Target="https://twitter.com/ANI/status/1245683220550537216" TargetMode="External"/><Relationship Id="rId3988" Type="http://schemas.openxmlformats.org/officeDocument/2006/relationships/hyperlink" Target="https://twitter.com/ANI/status/1246044843048087553" TargetMode="External"/><Relationship Id="rId2797" Type="http://schemas.openxmlformats.org/officeDocument/2006/relationships/hyperlink" Target="https://twitter.com/CMODelhi/status/1245353004317933568" TargetMode="External"/><Relationship Id="rId3848" Type="http://schemas.openxmlformats.org/officeDocument/2006/relationships/hyperlink" Target="https://twitter.com/ANI/status/1246043856447176704" TargetMode="External"/><Relationship Id="rId6047" Type="http://schemas.openxmlformats.org/officeDocument/2006/relationships/hyperlink" Target="https://twitter.com/PIBJaipur/status/1247377876757803010" TargetMode="External"/><Relationship Id="rId769" Type="http://schemas.openxmlformats.org/officeDocument/2006/relationships/hyperlink" Target="https://twitter.com/PTI_News/status/1241956921332002820?s=20" TargetMode="External"/><Relationship Id="rId976" Type="http://schemas.openxmlformats.org/officeDocument/2006/relationships/hyperlink" Target="https://www.livemint.com/news/india/kerala-reports-14-new-corona-cases-state-tally-at-105-11585058837568.html" TargetMode="External"/><Relationship Id="rId1399" Type="http://schemas.openxmlformats.org/officeDocument/2006/relationships/hyperlink" Target="https://twitter.com/ChetanSanghi/status/1243524054788665345" TargetMode="External"/><Relationship Id="rId2657" Type="http://schemas.openxmlformats.org/officeDocument/2006/relationships/hyperlink" Target="https://twitter.com/NHM_TN/status/1245332364563185664" TargetMode="External"/><Relationship Id="rId5063" Type="http://schemas.openxmlformats.org/officeDocument/2006/relationships/hyperlink" Target="https://gujcovid19.gujarat.gov.in/" TargetMode="External"/><Relationship Id="rId5270" Type="http://schemas.openxmlformats.org/officeDocument/2006/relationships/hyperlink" Target="https://twitter.com/ANI/status/1246797969447219201" TargetMode="External"/><Relationship Id="rId6114" Type="http://schemas.openxmlformats.org/officeDocument/2006/relationships/hyperlink" Target="https://twitter.com/ANI/status/1247403660096598016" TargetMode="External"/><Relationship Id="rId629" Type="http://schemas.openxmlformats.org/officeDocument/2006/relationships/hyperlink" Target="https://www.livemint.com/news/india/coronavirus-have-no-option-but-to-apply-section-144-in-maharashtra-says-thackeray-11584870602906.html" TargetMode="External"/><Relationship Id="rId1259" Type="http://schemas.openxmlformats.org/officeDocument/2006/relationships/hyperlink" Target="https://twitter.com/IEBengaluru/status/1243465187069284352/photo/1" TargetMode="External"/><Relationship Id="rId1466" Type="http://schemas.openxmlformats.org/officeDocument/2006/relationships/hyperlink" Target="https://twitter.com/PTI_News/status/1243579676976701440?s=19" TargetMode="External"/><Relationship Id="rId2864" Type="http://schemas.openxmlformats.org/officeDocument/2006/relationships/hyperlink" Target="https://twitter.com/ArogyaAndhra/status/1245388385021128704" TargetMode="External"/><Relationship Id="rId3708" Type="http://schemas.openxmlformats.org/officeDocument/2006/relationships/hyperlink" Target="https://twitter.com/ANI/status/1246038578699751424" TargetMode="External"/><Relationship Id="rId3915" Type="http://schemas.openxmlformats.org/officeDocument/2006/relationships/hyperlink" Target="https://twitter.com/ANI/status/1246054906298941440" TargetMode="External"/><Relationship Id="rId5130" Type="http://schemas.openxmlformats.org/officeDocument/2006/relationships/hyperlink" Target="https://twitter.com/ANI/status/1246738428370223104" TargetMode="External"/><Relationship Id="rId836" Type="http://schemas.openxmlformats.org/officeDocument/2006/relationships/hyperlink" Target="https://www.facebook.com/permalink.php?story_fbid=156890639114106&amp;id=100507158085788" TargetMode="External"/><Relationship Id="rId1119" Type="http://schemas.openxmlformats.org/officeDocument/2006/relationships/hyperlink" Target="https://twitter.com/PTI_News/status/1243039656540692482" TargetMode="External"/><Relationship Id="rId1673" Type="http://schemas.openxmlformats.org/officeDocument/2006/relationships/hyperlink" Target="https://t.me/COVID19_Kerala/280" TargetMode="External"/><Relationship Id="rId1880" Type="http://schemas.openxmlformats.org/officeDocument/2006/relationships/hyperlink" Target="https://twitter.com/kbssidhu1961/status/1244598296015859712" TargetMode="External"/><Relationship Id="rId2517" Type="http://schemas.openxmlformats.org/officeDocument/2006/relationships/hyperlink" Target="https://twitter.com/ArogyaAndhra/status/1245225191178768386" TargetMode="External"/><Relationship Id="rId2724" Type="http://schemas.openxmlformats.org/officeDocument/2006/relationships/hyperlink" Target="https://www.facebook.com/permalink.php?story_fbid=159505228852647&amp;id=100507158085788" TargetMode="External"/><Relationship Id="rId2931" Type="http://schemas.openxmlformats.org/officeDocument/2006/relationships/hyperlink" Target="https://twitter.com/Eatala_Rajender/status/1245425932929617921" TargetMode="External"/><Relationship Id="rId903" Type="http://schemas.openxmlformats.org/officeDocument/2006/relationships/hyperlink" Target="https://twitter.com/Vijayabaskarofl/status/1242122022022340610" TargetMode="External"/><Relationship Id="rId1326" Type="http://schemas.openxmlformats.org/officeDocument/2006/relationships/hyperlink" Target="https://twitter.com/PTI_News/status/1243519189412765696" TargetMode="External"/><Relationship Id="rId1533" Type="http://schemas.openxmlformats.org/officeDocument/2006/relationships/hyperlink" Target="https://twitter.com/ANI/status/1243912891742310406" TargetMode="External"/><Relationship Id="rId1740" Type="http://schemas.openxmlformats.org/officeDocument/2006/relationships/hyperlink" Target="https://gujcovid19.gujarat.gov.in/" TargetMode="External"/><Relationship Id="rId4689" Type="http://schemas.openxmlformats.org/officeDocument/2006/relationships/hyperlink" Target="https://twitter.com/ANINewsUP/status/1246412525890973697" TargetMode="External"/><Relationship Id="rId4896" Type="http://schemas.openxmlformats.org/officeDocument/2006/relationships/hyperlink" Target="https://twitter.com/IPRTelangana/status/1246477230068228098/photo/1" TargetMode="External"/><Relationship Id="rId5947" Type="http://schemas.openxmlformats.org/officeDocument/2006/relationships/hyperlink" Target="http://www.nhmharyana.gov.in/WriteReadData/userfiles/file/CoronaVirus/Media%20Bulletin%2006042020Evening.pdf" TargetMode="External"/><Relationship Id="rId32" Type="http://schemas.openxmlformats.org/officeDocument/2006/relationships/hyperlink" Target="https://indianexpress.com/article/india/coronavirus-outbreak-live-updates-pm-modi-6303338/" TargetMode="External"/><Relationship Id="rId1600" Type="http://schemas.openxmlformats.org/officeDocument/2006/relationships/hyperlink" Target="https://twitter.com/ANI/status/1243999164687454209?s=20" TargetMode="External"/><Relationship Id="rId3498" Type="http://schemas.openxmlformats.org/officeDocument/2006/relationships/hyperlink" Target="https://twitter.com/ANI/status/1245735871996813312?s=19" TargetMode="External"/><Relationship Id="rId4549" Type="http://schemas.openxmlformats.org/officeDocument/2006/relationships/hyperlink" Target="https://twitter.com/AamAadmiParty/status/1246408741357944833" TargetMode="External"/><Relationship Id="rId4756" Type="http://schemas.openxmlformats.org/officeDocument/2006/relationships/hyperlink" Target="https://twitter.com/ANI/status/1246418320057708545" TargetMode="External"/><Relationship Id="rId4963" Type="http://schemas.openxmlformats.org/officeDocument/2006/relationships/hyperlink" Target="https://twitter.com/rajeshtope11/status/1246482154852253697" TargetMode="External"/><Relationship Id="rId5807" Type="http://schemas.openxmlformats.org/officeDocument/2006/relationships/hyperlink" Target="https://arogya.maharashtra.gov.in/pdf/covidmpressnote06.pdf" TargetMode="External"/><Relationship Id="rId3358" Type="http://schemas.openxmlformats.org/officeDocument/2006/relationships/hyperlink" Target="https://twitter.com/ANI/status/1245693514500804609" TargetMode="External"/><Relationship Id="rId3565" Type="http://schemas.openxmlformats.org/officeDocument/2006/relationships/hyperlink" Target="https://www.jipmer.edu.in/novel-corona-virus" TargetMode="External"/><Relationship Id="rId3772" Type="http://schemas.openxmlformats.org/officeDocument/2006/relationships/hyperlink" Target="https://twitter.com/ANI/status/1246038578699751424" TargetMode="External"/><Relationship Id="rId4409" Type="http://schemas.openxmlformats.org/officeDocument/2006/relationships/hyperlink" Target="https://twitter.com/ANI/status/1246323461674369024" TargetMode="External"/><Relationship Id="rId4616" Type="http://schemas.openxmlformats.org/officeDocument/2006/relationships/hyperlink" Target="https://twitter.com/PTI_News/status/1246409749911891968" TargetMode="External"/><Relationship Id="rId4823" Type="http://schemas.openxmlformats.org/officeDocument/2006/relationships/hyperlink" Target="http://www.nhmharyana.gov.in/WriteReadData/userfiles/file/CoronaVirus/Meida%20Bulletin%2004042020%20evening.pdf" TargetMode="External"/><Relationship Id="rId279" Type="http://schemas.openxmlformats.org/officeDocument/2006/relationships/hyperlink" Target="https://twitter.com/PTI_News/status/1239951825765158912" TargetMode="External"/><Relationship Id="rId486" Type="http://schemas.openxmlformats.org/officeDocument/2006/relationships/hyperlink" Target="https://twitter.com/timesnow/status/1241210139798994944?s=21" TargetMode="External"/><Relationship Id="rId693" Type="http://schemas.openxmlformats.org/officeDocument/2006/relationships/hyperlink" Target="https://www.facebook.com/990649497647157/posts/3166055196773232/?d=n" TargetMode="External"/><Relationship Id="rId2167" Type="http://schemas.openxmlformats.org/officeDocument/2006/relationships/hyperlink" Target="https://twitter.com/ANI/status/1244903905642700801" TargetMode="External"/><Relationship Id="rId2374" Type="http://schemas.openxmlformats.org/officeDocument/2006/relationships/hyperlink" Target="https://twitter.com/ANI/status/1245023379943391232" TargetMode="External"/><Relationship Id="rId2581" Type="http://schemas.openxmlformats.org/officeDocument/2006/relationships/hyperlink" Target="https://twitter.com/PIBJaipur/status/1245288412954779649" TargetMode="External"/><Relationship Id="rId3218" Type="http://schemas.openxmlformats.org/officeDocument/2006/relationships/hyperlink" Target="https://twitter.com/ANI/status/1245693626472116226" TargetMode="External"/><Relationship Id="rId3425" Type="http://schemas.openxmlformats.org/officeDocument/2006/relationships/hyperlink" Target="https://twitter.com/ANI/status/1245727826017423362" TargetMode="External"/><Relationship Id="rId3632" Type="http://schemas.openxmlformats.org/officeDocument/2006/relationships/hyperlink" Target="https://twitter.com/ANINewsUP/status/1245971315019763718" TargetMode="External"/><Relationship Id="rId139" Type="http://schemas.openxmlformats.org/officeDocument/2006/relationships/hyperlink" Target="https://www.indiatoday.in/india/story/two-test-positive-fresh-cases-coronavirus-mumbai-1654535-2020-03-11" TargetMode="External"/><Relationship Id="rId346" Type="http://schemas.openxmlformats.org/officeDocument/2006/relationships/hyperlink" Target="https://www.latestly.com/india/news/baldev-singh-who-died-due-to-covid-19-in-punjab-met-hundreds-district-admin-locks-down-village-1621476.html" TargetMode="External"/><Relationship Id="rId553" Type="http://schemas.openxmlformats.org/officeDocument/2006/relationships/hyperlink" Target="https://timesofindia.indiatimes.com/india/coronavirus-live-updates-air-india-to-send-aircraft-to-bring-indians-stranded-in-rome/liveblog/74740230.cms" TargetMode="External"/><Relationship Id="rId760" Type="http://schemas.openxmlformats.org/officeDocument/2006/relationships/hyperlink" Target="https://www.livemint.com/news/india/coronavirus-update-14-new-cases-reported-from-mumbai-1-from-pune-11584935139945.html" TargetMode="External"/><Relationship Id="rId1183" Type="http://schemas.openxmlformats.org/officeDocument/2006/relationships/hyperlink" Target="https://twitter.com/xpresskerala/status/1243154932452093953?s=19" TargetMode="External"/><Relationship Id="rId1390" Type="http://schemas.openxmlformats.org/officeDocument/2006/relationships/hyperlink" Target="https://twitter.com/ANI/status/1243523448896290817?s=20" TargetMode="External"/><Relationship Id="rId2027" Type="http://schemas.openxmlformats.org/officeDocument/2006/relationships/hyperlink" Target="https://twitter.com/pti_news/status/1244677217084293130?s=21" TargetMode="External"/><Relationship Id="rId2234" Type="http://schemas.openxmlformats.org/officeDocument/2006/relationships/hyperlink" Target="https://arogya.maharashtra.gov.in/pdf/epressnote31.pdf" TargetMode="External"/><Relationship Id="rId2441" Type="http://schemas.openxmlformats.org/officeDocument/2006/relationships/hyperlink" Target="https://twitter.com/PTI_News/status/1245196392294780928" TargetMode="External"/><Relationship Id="rId5597" Type="http://schemas.openxmlformats.org/officeDocument/2006/relationships/hyperlink" Target="https://twitter.com/ANI/status/1247133356879314945" TargetMode="External"/><Relationship Id="rId206" Type="http://schemas.openxmlformats.org/officeDocument/2006/relationships/hyperlink" Target="https://twitter.com/ANI/status/1238882567987662855" TargetMode="External"/><Relationship Id="rId413" Type="http://schemas.openxmlformats.org/officeDocument/2006/relationships/hyperlink" Target="https://ahmedabadmirror.indiatimes.com/ahmedabad/others/corona-positive-cases-now-7/articleshow/74740267.cms" TargetMode="External"/><Relationship Id="rId1043" Type="http://schemas.openxmlformats.org/officeDocument/2006/relationships/hyperlink" Target="https://twitter.com/diprjk/status/1242788899140694016" TargetMode="External"/><Relationship Id="rId4199" Type="http://schemas.openxmlformats.org/officeDocument/2006/relationships/hyperlink" Target="https://twitter.com/PTI_News/status/1246097072761081856" TargetMode="External"/><Relationship Id="rId620" Type="http://schemas.openxmlformats.org/officeDocument/2006/relationships/hyperlink" Target="https://twitter.com/PTI_News/status/1241595506037415936" TargetMode="External"/><Relationship Id="rId1250" Type="http://schemas.openxmlformats.org/officeDocument/2006/relationships/hyperlink" Target="https://twitter.com/NHM_TN/status/1243427398458081280" TargetMode="External"/><Relationship Id="rId2301" Type="http://schemas.openxmlformats.org/officeDocument/2006/relationships/hyperlink" Target="https://twitter.com/Vijayabaskarofl/status/1244998252803452928" TargetMode="External"/><Relationship Id="rId4059" Type="http://schemas.openxmlformats.org/officeDocument/2006/relationships/hyperlink" Target="https://twitter.com/Eatala_Rajender/status/1246084405602316292" TargetMode="External"/><Relationship Id="rId5457" Type="http://schemas.openxmlformats.org/officeDocument/2006/relationships/hyperlink" Target="https://twitter.com/PIBJaipur/status/1246839809663893504" TargetMode="External"/><Relationship Id="rId5664" Type="http://schemas.openxmlformats.org/officeDocument/2006/relationships/hyperlink" Target="https://twitter.com/PIBTvpm/status/1247145881775689728" TargetMode="External"/><Relationship Id="rId5871" Type="http://schemas.openxmlformats.org/officeDocument/2006/relationships/hyperlink" Target="https://arogya.maharashtra.gov.in/pdf/covidmpressnote06.pdf" TargetMode="External"/><Relationship Id="rId1110" Type="http://schemas.openxmlformats.org/officeDocument/2006/relationships/hyperlink" Target="https://twitter.com/Vijayabaskarofl/status/1242867032091058176" TargetMode="External"/><Relationship Id="rId4266" Type="http://schemas.openxmlformats.org/officeDocument/2006/relationships/hyperlink" Target="https://twitter.com/JansamparkMP/status/1246116249026715649" TargetMode="External"/><Relationship Id="rId4473" Type="http://schemas.openxmlformats.org/officeDocument/2006/relationships/hyperlink" Target="https://twitter.com/ANI/status/1246408356790562816" TargetMode="External"/><Relationship Id="rId4680" Type="http://schemas.openxmlformats.org/officeDocument/2006/relationships/hyperlink" Target="https://twitter.com/ANINewsUP/status/1246412525890973697" TargetMode="External"/><Relationship Id="rId5317" Type="http://schemas.openxmlformats.org/officeDocument/2006/relationships/hyperlink" Target="https://twitter.com/ANI/status/1246789359791112195" TargetMode="External"/><Relationship Id="rId5524" Type="http://schemas.openxmlformats.org/officeDocument/2006/relationships/hyperlink" Target="https://twitter.com/ANI/status/1247034856329990145" TargetMode="External"/><Relationship Id="rId5731" Type="http://schemas.openxmlformats.org/officeDocument/2006/relationships/hyperlink" Target="http://www.nhmharyana.gov.in/WriteReadData/userfiles/file/CoronaVirus/Media%20Bulletin%2006042020Evening.pdf" TargetMode="External"/><Relationship Id="rId1927" Type="http://schemas.openxmlformats.org/officeDocument/2006/relationships/hyperlink" Target="https://twitter.com/PIBTvpm/status/1244605758110457860" TargetMode="External"/><Relationship Id="rId3075" Type="http://schemas.openxmlformats.org/officeDocument/2006/relationships/hyperlink" Target="https://twitter.com/ANI/status/1245683220550537216" TargetMode="External"/><Relationship Id="rId3282" Type="http://schemas.openxmlformats.org/officeDocument/2006/relationships/hyperlink" Target="https://twitter.com/ANI/status/1245694253197488128" TargetMode="External"/><Relationship Id="rId4126" Type="http://schemas.openxmlformats.org/officeDocument/2006/relationships/hyperlink" Target="https://experience.arcgis.com/experience/8167a61f882a4af4b9098e947dfd589f/" TargetMode="External"/><Relationship Id="rId4333" Type="http://schemas.openxmlformats.org/officeDocument/2006/relationships/hyperlink" Target="https://twitter.com/PIBJaipur/status/1246275225559261184" TargetMode="External"/><Relationship Id="rId4540" Type="http://schemas.openxmlformats.org/officeDocument/2006/relationships/hyperlink" Target="https://twitter.com/PTI_News/status/1246409749911891968" TargetMode="External"/><Relationship Id="rId2091" Type="http://schemas.openxmlformats.org/officeDocument/2006/relationships/hyperlink" Target="https://twitter.com/ANINewsUP/status/1244853831072010241" TargetMode="External"/><Relationship Id="rId3142" Type="http://schemas.openxmlformats.org/officeDocument/2006/relationships/hyperlink" Target="https://twitter.com/ANI/status/1245692712986214400" TargetMode="External"/><Relationship Id="rId4400" Type="http://schemas.openxmlformats.org/officeDocument/2006/relationships/hyperlink" Target="https://twitter.com/PTI_News/status/1246336675732533248" TargetMode="External"/><Relationship Id="rId270" Type="http://schemas.openxmlformats.org/officeDocument/2006/relationships/hyperlink" Target="https://twitter.com/PTI_News/status/1239866086905921536?s=19" TargetMode="External"/><Relationship Id="rId3002" Type="http://schemas.openxmlformats.org/officeDocument/2006/relationships/hyperlink" Target="https://twitter.com/ANI/status/1245651181961011204" TargetMode="External"/><Relationship Id="rId6158" Type="http://schemas.openxmlformats.org/officeDocument/2006/relationships/hyperlink" Target="http://www.nhmharyana.gov.in/WriteReadData/userfiles/file/CoronaVirus/bulletin_07.04.2020_Morning.pdf" TargetMode="External"/><Relationship Id="rId130" Type="http://schemas.openxmlformats.org/officeDocument/2006/relationships/hyperlink" Target="https://www.thehindu.com/news/national/other-states/pune-coronavirus-case-kin-of-couple-who-tested-positive-cab-driver-in-isolation/article31031624.ece" TargetMode="External"/><Relationship Id="rId3959" Type="http://schemas.openxmlformats.org/officeDocument/2006/relationships/hyperlink" Target="https://twitter.com/ANI/status/1246054906298941440" TargetMode="External"/><Relationship Id="rId5174" Type="http://schemas.openxmlformats.org/officeDocument/2006/relationships/hyperlink" Target="http://www.nhmharyana.gov.in/WriteReadData/userfiles/file/CoronaVirus/Media%20Bulletin%2006042020Evening.pdf" TargetMode="External"/><Relationship Id="rId5381" Type="http://schemas.openxmlformats.org/officeDocument/2006/relationships/hyperlink" Target="https://twitter.com/JansamparkMP/status/1246802576244224001" TargetMode="External"/><Relationship Id="rId6018" Type="http://schemas.openxmlformats.org/officeDocument/2006/relationships/hyperlink" Target="https://twitter.com/HFWOdisha/status/1247196539929292800" TargetMode="External"/><Relationship Id="rId2768" Type="http://schemas.openxmlformats.org/officeDocument/2006/relationships/hyperlink" Target="https://twitter.com/ANI/status/1245331856553320448" TargetMode="External"/><Relationship Id="rId2975" Type="http://schemas.openxmlformats.org/officeDocument/2006/relationships/hyperlink" Target="https://twitter.com/ArogyaAndhra/status/1245580598938198016" TargetMode="External"/><Relationship Id="rId3819" Type="http://schemas.openxmlformats.org/officeDocument/2006/relationships/hyperlink" Target="https://twitter.com/ANI/status/1246054906298941440" TargetMode="External"/><Relationship Id="rId5034" Type="http://schemas.openxmlformats.org/officeDocument/2006/relationships/hyperlink" Target="https://twitter.com/ArogyaAndhra/status/1246674213324255232" TargetMode="External"/><Relationship Id="rId947" Type="http://schemas.openxmlformats.org/officeDocument/2006/relationships/hyperlink" Target="https://www.hindustantimes.com/cities/six-people-including-three-of-family-in-phillaur-test-positive-for-coronavirus-in-punjab-taking-state-s-count-to-29/story-WgQK84nSF0cnUeHIPLVxAN.html" TargetMode="External"/><Relationship Id="rId1577" Type="http://schemas.openxmlformats.org/officeDocument/2006/relationships/hyperlink" Target="https://twitter.com/TelanganaHealth/status/1243944898329317377" TargetMode="External"/><Relationship Id="rId1784" Type="http://schemas.openxmlformats.org/officeDocument/2006/relationships/hyperlink" Target="https://twitter.com/TOIHyderabad/status/1244293879580577792?s=19" TargetMode="External"/><Relationship Id="rId1991" Type="http://schemas.openxmlformats.org/officeDocument/2006/relationships/hyperlink" Target="https://twitter.com/ANI/status/1244640751679467530" TargetMode="External"/><Relationship Id="rId2628" Type="http://schemas.openxmlformats.org/officeDocument/2006/relationships/hyperlink" Target="https://twitter.com/NHM_TN/status/1245332364563185664" TargetMode="External"/><Relationship Id="rId2835" Type="http://schemas.openxmlformats.org/officeDocument/2006/relationships/hyperlink" Target="https://twitter.com/ANI/status/1245346024417366016" TargetMode="External"/><Relationship Id="rId4190" Type="http://schemas.openxmlformats.org/officeDocument/2006/relationships/hyperlink" Target="https://experience.arcgis.com/experience/8167a61f882a4af4b9098e947dfd589f/" TargetMode="External"/><Relationship Id="rId5241" Type="http://schemas.openxmlformats.org/officeDocument/2006/relationships/hyperlink" Target="https://twitter.com/ANI/status/1246793618855096320" TargetMode="External"/><Relationship Id="rId76" Type="http://schemas.openxmlformats.org/officeDocument/2006/relationships/hyperlink" Target="https://www.indiatoday.in/india/story/coronavirus-outbreak-more-test-positive-kerala-state-steps-precautionary-measures-1653599-2020-03-08" TargetMode="External"/><Relationship Id="rId807" Type="http://schemas.openxmlformats.org/officeDocument/2006/relationships/hyperlink" Target="https://twitter.com/ANI/status/1242069720276168705" TargetMode="External"/><Relationship Id="rId1437" Type="http://schemas.openxmlformats.org/officeDocument/2006/relationships/hyperlink" Target="https://twitter.com/PTI_News/status/1243567511922044928?s=19" TargetMode="External"/><Relationship Id="rId1644" Type="http://schemas.openxmlformats.org/officeDocument/2006/relationships/hyperlink" Target="https://twitter.com/ANINewsUP/status/1244190714776322048?s=20" TargetMode="External"/><Relationship Id="rId1851" Type="http://schemas.openxmlformats.org/officeDocument/2006/relationships/hyperlink" Target="https://twitter.com/Vijayabaskarofl/status/1244548656864169990" TargetMode="External"/><Relationship Id="rId2902" Type="http://schemas.openxmlformats.org/officeDocument/2006/relationships/hyperlink" Target="https://twitter.com/PTI_News/status/1245562248388464641?s=20" TargetMode="External"/><Relationship Id="rId4050" Type="http://schemas.openxmlformats.org/officeDocument/2006/relationships/hyperlink" Target="https://twitter.com/Eatala_Rajender/status/1246084405602316292" TargetMode="External"/><Relationship Id="rId5101" Type="http://schemas.openxmlformats.org/officeDocument/2006/relationships/hyperlink" Target="https://twitter.com/ANI/status/1246738428370223104" TargetMode="External"/><Relationship Id="rId1504" Type="http://schemas.openxmlformats.org/officeDocument/2006/relationships/hyperlink" Target="https://twitter.com/NHM_TN/status/1243881744090136577" TargetMode="External"/><Relationship Id="rId1711" Type="http://schemas.openxmlformats.org/officeDocument/2006/relationships/hyperlink" Target="https://twitter.com/Vijayabaskarofl/status/1244239453981257728" TargetMode="External"/><Relationship Id="rId4867" Type="http://schemas.openxmlformats.org/officeDocument/2006/relationships/hyperlink" Target="https://twitter.com/JansamparkMP/status/1246469032619823107/photo/2" TargetMode="External"/><Relationship Id="rId3469" Type="http://schemas.openxmlformats.org/officeDocument/2006/relationships/hyperlink" Target="https://twitter.com/ANI/status/1245727826017423362" TargetMode="External"/><Relationship Id="rId3676" Type="http://schemas.openxmlformats.org/officeDocument/2006/relationships/hyperlink" Target="http://www.nhmharyana.gov.in/WriteReadData/userfiles/file/CoronaVirus/Media%20Bulletin%20Morning%2003042020.pdf" TargetMode="External"/><Relationship Id="rId5918" Type="http://schemas.openxmlformats.org/officeDocument/2006/relationships/hyperlink" Target="https://twitter.com/PTI_News/status/1247164710417383431" TargetMode="External"/><Relationship Id="rId6082" Type="http://schemas.openxmlformats.org/officeDocument/2006/relationships/hyperlink" Target="https://twitter.com/PIBAhmedabad/status/1247398801825988608" TargetMode="External"/><Relationship Id="rId597" Type="http://schemas.openxmlformats.org/officeDocument/2006/relationships/hyperlink" Target="https://www.hindustantimes.com/cities/23-year-old-woman-in-sonepat-tests-positive-for-coronavirus/story-2HQJGTajtXM9tRF42Vp8PJ.html" TargetMode="External"/><Relationship Id="rId2278" Type="http://schemas.openxmlformats.org/officeDocument/2006/relationships/hyperlink" Target="https://twitter.com/Vijayabaskarofl/status/1244998252803452928" TargetMode="External"/><Relationship Id="rId2485" Type="http://schemas.openxmlformats.org/officeDocument/2006/relationships/hyperlink" Target="https://twitter.com/ArogyaAndhra/status/1245225191178768386" TargetMode="External"/><Relationship Id="rId3329" Type="http://schemas.openxmlformats.org/officeDocument/2006/relationships/hyperlink" Target="https://twitter.com/ANI/status/1245693514500804609" TargetMode="External"/><Relationship Id="rId3883" Type="http://schemas.openxmlformats.org/officeDocument/2006/relationships/hyperlink" Target="https://twitter.com/ANI/status/1246054906298941440" TargetMode="External"/><Relationship Id="rId4727" Type="http://schemas.openxmlformats.org/officeDocument/2006/relationships/hyperlink" Target="https://twitter.com/ANI/status/1246412467447554049" TargetMode="External"/><Relationship Id="rId4934" Type="http://schemas.openxmlformats.org/officeDocument/2006/relationships/hyperlink" Target="https://twitter.com/rajeshtope11/status/1246482154852253697" TargetMode="External"/><Relationship Id="rId457" Type="http://schemas.openxmlformats.org/officeDocument/2006/relationships/hyperlink" Target="http://dhs.kerala.gov.in/wp-content/uploads/2020/03/bule_20032020.pdf" TargetMode="External"/><Relationship Id="rId1087" Type="http://schemas.openxmlformats.org/officeDocument/2006/relationships/hyperlink" Target="https://www.tribuneindia.com/news/ludhiana-patient-has-no-travel-history-60658" TargetMode="External"/><Relationship Id="rId1294" Type="http://schemas.openxmlformats.org/officeDocument/2006/relationships/hyperlink" Target="https://twitter.com/PTI_News/status/1243503417445609472" TargetMode="External"/><Relationship Id="rId2138" Type="http://schemas.openxmlformats.org/officeDocument/2006/relationships/hyperlink" Target="http://hmfw.ap.gov.in/Daily_bullettin/31-03-2020/31-03-2020_10AM_English.pdf" TargetMode="External"/><Relationship Id="rId2692" Type="http://schemas.openxmlformats.org/officeDocument/2006/relationships/hyperlink" Target="https://twitter.com/NHM_TN/status/1245332364563185664" TargetMode="External"/><Relationship Id="rId3536" Type="http://schemas.openxmlformats.org/officeDocument/2006/relationships/hyperlink" Target="https://twitter.com/ArogyaAndhra/status/1245756334718349312" TargetMode="External"/><Relationship Id="rId3743" Type="http://schemas.openxmlformats.org/officeDocument/2006/relationships/hyperlink" Target="https://twitter.com/ANI/status/1246038578699751424" TargetMode="External"/><Relationship Id="rId3950" Type="http://schemas.openxmlformats.org/officeDocument/2006/relationships/hyperlink" Target="https://twitter.com/ANI/status/1246043856447176704" TargetMode="External"/><Relationship Id="rId664" Type="http://schemas.openxmlformats.org/officeDocument/2006/relationships/hyperlink" Target="https://punjabupdate.com/8-new-cases-of-covid-19-in-punjab-total-21.html" TargetMode="External"/><Relationship Id="rId871" Type="http://schemas.openxmlformats.org/officeDocument/2006/relationships/hyperlink" Target="https://www.indiatoday.in/india/story/coronavirus-in-india-covid-19-cases-in-maharashtra-97-as-8-more-test-positive-1658860-2020-03-23" TargetMode="External"/><Relationship Id="rId2345" Type="http://schemas.openxmlformats.org/officeDocument/2006/relationships/hyperlink" Target="https://twitter.com/sanjayjavin/status/1245006388499111939" TargetMode="External"/><Relationship Id="rId2552" Type="http://schemas.openxmlformats.org/officeDocument/2006/relationships/hyperlink" Target="https://twitter.com/sriramulubjp/status/1245265375626842113" TargetMode="External"/><Relationship Id="rId3603" Type="http://schemas.openxmlformats.org/officeDocument/2006/relationships/hyperlink" Target="https://gujcovid19.gujarat.gov.in/" TargetMode="External"/><Relationship Id="rId3810" Type="http://schemas.openxmlformats.org/officeDocument/2006/relationships/hyperlink" Target="https://twitter.com/ANI/status/1246043856447176704" TargetMode="External"/><Relationship Id="rId317" Type="http://schemas.openxmlformats.org/officeDocument/2006/relationships/hyperlink" Target="https://m.hindustantimes.com/india-news/rajasthan-couple-3-yr-old-test-covid-19-positive-curfew-ordered-in-1-km-radius/" TargetMode="External"/><Relationship Id="rId524" Type="http://schemas.openxmlformats.org/officeDocument/2006/relationships/hyperlink" Target="https://twitter.com/sriramulubjp/status/1241230416893210624" TargetMode="External"/><Relationship Id="rId731" Type="http://schemas.openxmlformats.org/officeDocument/2006/relationships/hyperlink" Target="https://www.bhaskar.com/rajasthan/jaipur/news/state-1-1-new-patients-found-in-bhilwara-jhunjhunu-and-jodhpur-now-29cases-death-toll-latest-news-and-updates-127030601.html" TargetMode="External"/><Relationship Id="rId1154" Type="http://schemas.openxmlformats.org/officeDocument/2006/relationships/hyperlink" Target="https://timesofindia.indiatimes.com/city/jaipur/five-more-persons-test-positive-in-raj-taking-total-to-43/articleshow/74837592.cms" TargetMode="External"/><Relationship Id="rId1361" Type="http://schemas.openxmlformats.org/officeDocument/2006/relationships/hyperlink" Target="https://www.facebook.com/permalink.php?story_fbid=158051175664719&amp;id=100507158085788" TargetMode="External"/><Relationship Id="rId2205" Type="http://schemas.openxmlformats.org/officeDocument/2006/relationships/hyperlink" Target="https://www.facebook.com/permalink.php?story_fbid=159189282217575&amp;id=100507158085788" TargetMode="External"/><Relationship Id="rId2412" Type="http://schemas.openxmlformats.org/officeDocument/2006/relationships/hyperlink" Target="https://twitter.com/ANI/status/1245242763903471617" TargetMode="External"/><Relationship Id="rId5568" Type="http://schemas.openxmlformats.org/officeDocument/2006/relationships/hyperlink" Target="https://twitter.com/DHFWKA/status/1247083936267882499" TargetMode="External"/><Relationship Id="rId5775" Type="http://schemas.openxmlformats.org/officeDocument/2006/relationships/hyperlink" Target="https://arogya.maharashtra.gov.in/pdf/covidmpressnote06.pdf" TargetMode="External"/><Relationship Id="rId5982" Type="http://schemas.openxmlformats.org/officeDocument/2006/relationships/hyperlink" Target="https://twitter.com/JansamparkMP/status/1247180461907955712" TargetMode="External"/><Relationship Id="rId1014" Type="http://schemas.openxmlformats.org/officeDocument/2006/relationships/hyperlink" Target="https://www.outlookindia.com/newsscroll/eight-more-coronavirus-cases-in-gujarat-total-55/1783401" TargetMode="External"/><Relationship Id="rId1221" Type="http://schemas.openxmlformats.org/officeDocument/2006/relationships/hyperlink" Target="https://twitter.com/IPRTelangana/status/1243206861140049920/photo/2" TargetMode="External"/><Relationship Id="rId4377" Type="http://schemas.openxmlformats.org/officeDocument/2006/relationships/hyperlink" Target="https://twitter.com/ANI/status/1246323461674369024" TargetMode="External"/><Relationship Id="rId4584" Type="http://schemas.openxmlformats.org/officeDocument/2006/relationships/hyperlink" Target="https://twitter.com/PTI_News/status/1246409749911891968" TargetMode="External"/><Relationship Id="rId4791" Type="http://schemas.openxmlformats.org/officeDocument/2006/relationships/hyperlink" Target="https://twitter.com/ANI/status/1246418320057708545" TargetMode="External"/><Relationship Id="rId5428" Type="http://schemas.openxmlformats.org/officeDocument/2006/relationships/hyperlink" Target="https://twitter.com/IPRTelangana/status/1246847163855851520" TargetMode="External"/><Relationship Id="rId5635" Type="http://schemas.openxmlformats.org/officeDocument/2006/relationships/hyperlink" Target="https://twitter.com/ANI/status/1247144702526337026" TargetMode="External"/><Relationship Id="rId5842" Type="http://schemas.openxmlformats.org/officeDocument/2006/relationships/hyperlink" Target="https://twitter.com/PTI_News/status/1247164710417383431" TargetMode="External"/><Relationship Id="rId3186" Type="http://schemas.openxmlformats.org/officeDocument/2006/relationships/hyperlink" Target="https://twitter.com/ANI/status/1245693626472116226" TargetMode="External"/><Relationship Id="rId3393" Type="http://schemas.openxmlformats.org/officeDocument/2006/relationships/hyperlink" Target="https://www.outlookindia.com/newsscroll/bengal-death-toll-rises-to-seven-cases-go-past-50/1788941" TargetMode="External"/><Relationship Id="rId4237" Type="http://schemas.openxmlformats.org/officeDocument/2006/relationships/hyperlink" Target="https://twitter.com/PTI_News/status/1246097072761081856" TargetMode="External"/><Relationship Id="rId4444" Type="http://schemas.openxmlformats.org/officeDocument/2006/relationships/hyperlink" Target="https://twitter.com/PTI_News/status/1246336675732533248" TargetMode="External"/><Relationship Id="rId4651" Type="http://schemas.openxmlformats.org/officeDocument/2006/relationships/hyperlink" Target="https://twitter.com/kansalrohit69/status/1246411816239943680" TargetMode="External"/><Relationship Id="rId3046" Type="http://schemas.openxmlformats.org/officeDocument/2006/relationships/hyperlink" Target="https://twitter.com/ANI/status/1245683220550537216" TargetMode="External"/><Relationship Id="rId3253" Type="http://schemas.openxmlformats.org/officeDocument/2006/relationships/hyperlink" Target="https://twitter.com/ANI/status/1245693514500804609" TargetMode="External"/><Relationship Id="rId3460" Type="http://schemas.openxmlformats.org/officeDocument/2006/relationships/hyperlink" Target="https://twitter.com/ANI/status/1245727826017423362" TargetMode="External"/><Relationship Id="rId4304" Type="http://schemas.openxmlformats.org/officeDocument/2006/relationships/hyperlink" Target="https://twitter.com/HFWOdisha/status/1246131083839561728" TargetMode="External"/><Relationship Id="rId5702" Type="http://schemas.openxmlformats.org/officeDocument/2006/relationships/hyperlink" Target="https://twitter.com/ArogyaAndhra/status/1247148780903747585" TargetMode="External"/><Relationship Id="rId174" Type="http://schemas.openxmlformats.org/officeDocument/2006/relationships/hyperlink" Target="https://www.hindustantimes.com/india-news/coronavirus-update-indian-national-evacuated-from-italy-with-82-tests-positive-for-covid-19/story-OJV3iP46LNv5a1XPJawWuO.html" TargetMode="External"/><Relationship Id="rId381" Type="http://schemas.openxmlformats.org/officeDocument/2006/relationships/hyperlink" Target="https://www.youtube.com/watch?v=Jzp4NSin3S4" TargetMode="External"/><Relationship Id="rId2062" Type="http://schemas.openxmlformats.org/officeDocument/2006/relationships/hyperlink" Target="https://www.indiatoday.in/amp/india/story/coronavirus-in-mumbai-47-new-covid-19-cases-in-city-as-private-lab-data-pours-in-1661482-2020-03-30" TargetMode="External"/><Relationship Id="rId3113" Type="http://schemas.openxmlformats.org/officeDocument/2006/relationships/hyperlink" Target="http://www.nhmharyana.gov.in/WriteReadData/userfiles/file/CoronaVirus/Bulletin,%20Evening02042020.pdf" TargetMode="External"/><Relationship Id="rId4511" Type="http://schemas.openxmlformats.org/officeDocument/2006/relationships/hyperlink" Target="https://twitter.com/sriramulubjp/status/1246407041972760577" TargetMode="External"/><Relationship Id="rId241" Type="http://schemas.openxmlformats.org/officeDocument/2006/relationships/hyperlink" Target="https://www.thehindu.com/news/cities/mumbai/three-year-old-among-6-new-covid-19-cases-in-maharashtra/article31086368.ece" TargetMode="External"/><Relationship Id="rId3320" Type="http://schemas.openxmlformats.org/officeDocument/2006/relationships/hyperlink" Target="https://twitter.com/ANI/status/1245694253197488128" TargetMode="External"/><Relationship Id="rId5078" Type="http://schemas.openxmlformats.org/officeDocument/2006/relationships/hyperlink" Target="https://twitter.com/ANI/status/1246650089239707649" TargetMode="External"/><Relationship Id="rId2879" Type="http://schemas.openxmlformats.org/officeDocument/2006/relationships/hyperlink" Target="https://twitter.com/ArogyaAndhra/status/1245388385021128704" TargetMode="External"/><Relationship Id="rId5285" Type="http://schemas.openxmlformats.org/officeDocument/2006/relationships/hyperlink" Target="https://twitter.com/ANI/status/1246797969447219201" TargetMode="External"/><Relationship Id="rId5492" Type="http://schemas.openxmlformats.org/officeDocument/2006/relationships/hyperlink" Target="https://twitter.com/ANI/status/1247010484211060739" TargetMode="External"/><Relationship Id="rId6129" Type="http://schemas.openxmlformats.org/officeDocument/2006/relationships/hyperlink" Target="https://twitter.com/PTI_News/status/1247404479701381120" TargetMode="External"/><Relationship Id="rId101" Type="http://schemas.openxmlformats.org/officeDocument/2006/relationships/hyperlink" Target="https://www.thehindu.com/news/national/kerala/coronavirus-five-more-people-from-kerala-test-positive-for-covid-19/article31014406.ece" TargetMode="External"/><Relationship Id="rId1688" Type="http://schemas.openxmlformats.org/officeDocument/2006/relationships/hyperlink" Target="https://t.me/COVID19_Kerala/280" TargetMode="External"/><Relationship Id="rId1895" Type="http://schemas.openxmlformats.org/officeDocument/2006/relationships/hyperlink" Target="https://twitter.com/ANINewsUP/status/1244594551404126210" TargetMode="External"/><Relationship Id="rId2739" Type="http://schemas.openxmlformats.org/officeDocument/2006/relationships/hyperlink" Target="https://twitter.com/PTI_News/status/1245330284574150656" TargetMode="External"/><Relationship Id="rId2946" Type="http://schemas.openxmlformats.org/officeDocument/2006/relationships/hyperlink" Target="https://twitter.com/ANI/status/1245556206514532352" TargetMode="External"/><Relationship Id="rId4094" Type="http://schemas.openxmlformats.org/officeDocument/2006/relationships/hyperlink" Target="https://twitter.com/Eatala_Rajender/status/1246084405602316292" TargetMode="External"/><Relationship Id="rId5145" Type="http://schemas.openxmlformats.org/officeDocument/2006/relationships/hyperlink" Target="https://twitter.com/ANI/status/1246732221647552512?s=09" TargetMode="External"/><Relationship Id="rId5352" Type="http://schemas.openxmlformats.org/officeDocument/2006/relationships/hyperlink" Target="https://twitter.com/ArogyaAndhra/status/1246796581744963586" TargetMode="External"/><Relationship Id="rId918" Type="http://schemas.openxmlformats.org/officeDocument/2006/relationships/hyperlink" Target="http://english.varthabharati.in/karavali/two-bhatkal-men-who-arrived-from-dubai-tests-positive-for-covid-19" TargetMode="External"/><Relationship Id="rId1548" Type="http://schemas.openxmlformats.org/officeDocument/2006/relationships/hyperlink" Target="https://twitter.com/kansalrohit69/status/1243919450945884162" TargetMode="External"/><Relationship Id="rId1755" Type="http://schemas.openxmlformats.org/officeDocument/2006/relationships/hyperlink" Target="https://twitter.com/PTI_News/status/1244275406821191680" TargetMode="External"/><Relationship Id="rId4161" Type="http://schemas.openxmlformats.org/officeDocument/2006/relationships/hyperlink" Target="https://twitter.com/PTI_News/status/1246097072761081856" TargetMode="External"/><Relationship Id="rId5005" Type="http://schemas.openxmlformats.org/officeDocument/2006/relationships/hyperlink" Target="https://twitter.com/rajeshtope11/status/1246482154852253697" TargetMode="External"/><Relationship Id="rId5212" Type="http://schemas.openxmlformats.org/officeDocument/2006/relationships/hyperlink" Target="https://twitter.com/ANI/status/1246793618855096320" TargetMode="External"/><Relationship Id="rId1408" Type="http://schemas.openxmlformats.org/officeDocument/2006/relationships/hyperlink" Target="https://www.wbhealth.gov.in/uploaded_files/corona/Bulletin_West_Bengal_27.03_.2020(1)_.pdf" TargetMode="External"/><Relationship Id="rId1962" Type="http://schemas.openxmlformats.org/officeDocument/2006/relationships/hyperlink" Target="https://twitter.com/rajeshtope11/status/1244628940175495169" TargetMode="External"/><Relationship Id="rId2806" Type="http://schemas.openxmlformats.org/officeDocument/2006/relationships/hyperlink" Target="https://twitter.com/CMODelhi/status/1245353004317933568" TargetMode="External"/><Relationship Id="rId4021" Type="http://schemas.openxmlformats.org/officeDocument/2006/relationships/hyperlink" Target="https://twitter.com/JansamparkMP/status/1246116249026715649" TargetMode="External"/><Relationship Id="rId47" Type="http://schemas.openxmlformats.org/officeDocument/2006/relationships/hyperlink" Target="https://indianexpress.com/article/india/coronavirus-outbreak-live-updates-pm-modi-6303338/" TargetMode="External"/><Relationship Id="rId1615" Type="http://schemas.openxmlformats.org/officeDocument/2006/relationships/hyperlink" Target="https://twitter.com/PTI_News/status/1244122218440736768?s=20" TargetMode="External"/><Relationship Id="rId1822" Type="http://schemas.openxmlformats.org/officeDocument/2006/relationships/hyperlink" Target="https://twitter.com/ChetanSanghi/status/1244453799768416258" TargetMode="External"/><Relationship Id="rId4978" Type="http://schemas.openxmlformats.org/officeDocument/2006/relationships/hyperlink" Target="https://twitter.com/rajeshtope11/status/1246482154852253697" TargetMode="External"/><Relationship Id="rId3787" Type="http://schemas.openxmlformats.org/officeDocument/2006/relationships/hyperlink" Target="https://twitter.com/ANI/status/1246054906298941440" TargetMode="External"/><Relationship Id="rId3994" Type="http://schemas.openxmlformats.org/officeDocument/2006/relationships/hyperlink" Target="https://twitter.com/ANI/status/1246035820521361408" TargetMode="External"/><Relationship Id="rId4838" Type="http://schemas.openxmlformats.org/officeDocument/2006/relationships/hyperlink" Target="https://gujcovid19.gujarat.gov.in/" TargetMode="External"/><Relationship Id="rId6053" Type="http://schemas.openxmlformats.org/officeDocument/2006/relationships/hyperlink" Target="https://twitter.com/PIBJaipur/status/1247377876757803010" TargetMode="External"/><Relationship Id="rId2389" Type="http://schemas.openxmlformats.org/officeDocument/2006/relationships/hyperlink" Target="https://twitter.com/TOINoida/status/1245042581911687169" TargetMode="External"/><Relationship Id="rId2596" Type="http://schemas.openxmlformats.org/officeDocument/2006/relationships/hyperlink" Target="https://covid19.telangana.gov.in/wp-content/uploads/2020/04/Telangana-Health-Department-Press-Note-31-March.pdf" TargetMode="External"/><Relationship Id="rId3647" Type="http://schemas.openxmlformats.org/officeDocument/2006/relationships/hyperlink" Target="https://twitter.com/ANINewsUP/status/1245971315019763718" TargetMode="External"/><Relationship Id="rId3854" Type="http://schemas.openxmlformats.org/officeDocument/2006/relationships/hyperlink" Target="https://twitter.com/ANI/status/1246043856447176704" TargetMode="External"/><Relationship Id="rId4905" Type="http://schemas.openxmlformats.org/officeDocument/2006/relationships/hyperlink" Target="https://twitter.com/IPRTelangana/status/1246477230068228098/photo/1" TargetMode="External"/><Relationship Id="rId568" Type="http://schemas.openxmlformats.org/officeDocument/2006/relationships/hyperlink" Target="https://www.facebook.com/CollectorKKD/posts/2595278194042278" TargetMode="External"/><Relationship Id="rId775" Type="http://schemas.openxmlformats.org/officeDocument/2006/relationships/hyperlink" Target="https://indianexpress.com/article/india/gujarat-corona-cases-rise-to-35-case-against-four-patients-of-a-family-6330089/" TargetMode="External"/><Relationship Id="rId982" Type="http://schemas.openxmlformats.org/officeDocument/2006/relationships/hyperlink" Target="https://timesofindia.indiatimes.com/city/vijayawada/tirupati-first-coronavirus-positive-case-reported-in-chittoor-district-8th-in-andhra-pradesh/articleshow/74797576.cms" TargetMode="External"/><Relationship Id="rId1198" Type="http://schemas.openxmlformats.org/officeDocument/2006/relationships/hyperlink" Target="https://www.facebook.com/permalink.php?story_fbid=157713765698460&amp;id=100507158085788" TargetMode="External"/><Relationship Id="rId2249" Type="http://schemas.openxmlformats.org/officeDocument/2006/relationships/hyperlink" Target="https://arogya.maharashtra.gov.in/pdf/epressnote31.pdf" TargetMode="External"/><Relationship Id="rId2456" Type="http://schemas.openxmlformats.org/officeDocument/2006/relationships/hyperlink" Target="https://twitter.com/ANI/status/1245219783034818561" TargetMode="External"/><Relationship Id="rId2663" Type="http://schemas.openxmlformats.org/officeDocument/2006/relationships/hyperlink" Target="https://twitter.com/NHM_TN/status/1245332364563185664" TargetMode="External"/><Relationship Id="rId2870" Type="http://schemas.openxmlformats.org/officeDocument/2006/relationships/hyperlink" Target="https://twitter.com/ArogyaAndhra/status/1245388385021128704" TargetMode="External"/><Relationship Id="rId3507" Type="http://schemas.openxmlformats.org/officeDocument/2006/relationships/hyperlink" Target="https://twitter.com/ANI/status/1245741477960929287?s=19" TargetMode="External"/><Relationship Id="rId3714" Type="http://schemas.openxmlformats.org/officeDocument/2006/relationships/hyperlink" Target="https://twitter.com/ANI/status/1246038578699751424" TargetMode="External"/><Relationship Id="rId3921" Type="http://schemas.openxmlformats.org/officeDocument/2006/relationships/hyperlink" Target="https://twitter.com/ANI/status/1246054906298941440" TargetMode="External"/><Relationship Id="rId6120" Type="http://schemas.openxmlformats.org/officeDocument/2006/relationships/hyperlink" Target="https://twitter.com/ANI/status/1247403660096598016" TargetMode="External"/><Relationship Id="rId428" Type="http://schemas.openxmlformats.org/officeDocument/2006/relationships/hyperlink" Target="https://english.manoramaonline.com/news/kerala/2020/03/20/covid-19-confirmed-in-five-more-uk-tourists-in-kochi.html" TargetMode="External"/><Relationship Id="rId635" Type="http://schemas.openxmlformats.org/officeDocument/2006/relationships/hyperlink" Target="https://twitter.com/ANI/status/1241621958925537280" TargetMode="External"/><Relationship Id="rId842" Type="http://schemas.openxmlformats.org/officeDocument/2006/relationships/hyperlink" Target="https://www.facebook.com/CollectorKNR/posts/2833958063367696" TargetMode="External"/><Relationship Id="rId1058" Type="http://schemas.openxmlformats.org/officeDocument/2006/relationships/hyperlink" Target="https://english.mathrubhumi.com/news/kerala/9-new-covid-19-positive-cases-in-kerala-112-under-treatment-1.4643353" TargetMode="External"/><Relationship Id="rId1265" Type="http://schemas.openxmlformats.org/officeDocument/2006/relationships/hyperlink" Target="https://twitter.com/ANI/status/1243479640544432128?ref_src=twsrc%5Etfw%7Ctwcamp%5Etweetembed%7Ctwterm%5E1243479640544432128&amp;ref_url=https%3A%2F%2Fwww.freepressjournal.in%2Findia%2Fcoronavirus-updates-from-india-and-the-world-march-27" TargetMode="External"/><Relationship Id="rId1472" Type="http://schemas.openxmlformats.org/officeDocument/2006/relationships/hyperlink" Target="https://twitter.com/PTI_News/status/1243833958996926464?s=20" TargetMode="External"/><Relationship Id="rId2109" Type="http://schemas.openxmlformats.org/officeDocument/2006/relationships/hyperlink" Target="https://twitter.com/PTI_News/status/1244865476355690496" TargetMode="External"/><Relationship Id="rId2316" Type="http://schemas.openxmlformats.org/officeDocument/2006/relationships/hyperlink" Target="https://twitter.com/Vijayabaskarofl/status/1244998252803452928" TargetMode="External"/><Relationship Id="rId2523" Type="http://schemas.openxmlformats.org/officeDocument/2006/relationships/hyperlink" Target="https://twitter.com/ArogyaAndhra/status/1245225191178768386" TargetMode="External"/><Relationship Id="rId2730" Type="http://schemas.openxmlformats.org/officeDocument/2006/relationships/hyperlink" Target="https://www.facebook.com/permalink.php?story_fbid=159505228852647&amp;id=100507158085788" TargetMode="External"/><Relationship Id="rId5679" Type="http://schemas.openxmlformats.org/officeDocument/2006/relationships/hyperlink" Target="https://twitter.com/ArogyaAndhra/status/1247148780903747585" TargetMode="External"/><Relationship Id="rId5886" Type="http://schemas.openxmlformats.org/officeDocument/2006/relationships/hyperlink" Target="https://twitter.com/PTI_News/status/1247164710417383431" TargetMode="External"/><Relationship Id="rId702" Type="http://schemas.openxmlformats.org/officeDocument/2006/relationships/hyperlink" Target="https://www.facebook.com/233008147097016/posts/965041220560368/?d=n" TargetMode="External"/><Relationship Id="rId1125" Type="http://schemas.openxmlformats.org/officeDocument/2006/relationships/hyperlink" Target="https://www.outlookindia.com/newsscroll/eight-more-coronavirus-cases-in-gujarat-total-55/1783401" TargetMode="External"/><Relationship Id="rId1332" Type="http://schemas.openxmlformats.org/officeDocument/2006/relationships/hyperlink" Target="https://twitter.com/PTI_News/status/1243519189412765696" TargetMode="External"/><Relationship Id="rId4488" Type="http://schemas.openxmlformats.org/officeDocument/2006/relationships/hyperlink" Target="http://www.nhmharyana.gov.in/WriteReadData/userfiles/file/CoronaVirus/Meida%20Bulletin%2004042020%20evening.pdf" TargetMode="External"/><Relationship Id="rId4695" Type="http://schemas.openxmlformats.org/officeDocument/2006/relationships/hyperlink" Target="https://twitter.com/ANINewsUP/status/1246412525890973697" TargetMode="External"/><Relationship Id="rId5539" Type="http://schemas.openxmlformats.org/officeDocument/2006/relationships/hyperlink" Target="https://twitter.com/ANI/status/1247034346101334016" TargetMode="External"/><Relationship Id="rId3297" Type="http://schemas.openxmlformats.org/officeDocument/2006/relationships/hyperlink" Target="https://twitter.com/ANI/status/1245693514500804609" TargetMode="External"/><Relationship Id="rId4348" Type="http://schemas.openxmlformats.org/officeDocument/2006/relationships/hyperlink" Target="https://twitter.com/ArogyaAndhra/status/1246315515418533888" TargetMode="External"/><Relationship Id="rId5746" Type="http://schemas.openxmlformats.org/officeDocument/2006/relationships/hyperlink" Target="https://twitter.com/TOIHyderabad/status/1247161225940627456" TargetMode="External"/><Relationship Id="rId5953" Type="http://schemas.openxmlformats.org/officeDocument/2006/relationships/hyperlink" Target="http://www.nhmharyana.gov.in/WriteReadData/userfiles/file/CoronaVirus/Media%20Bulletin%2006042020Evening.pdf" TargetMode="External"/><Relationship Id="rId3157" Type="http://schemas.openxmlformats.org/officeDocument/2006/relationships/hyperlink" Target="https://twitter.com/ANI/status/1245692712986214400" TargetMode="External"/><Relationship Id="rId4555" Type="http://schemas.openxmlformats.org/officeDocument/2006/relationships/hyperlink" Target="https://twitter.com/AamAadmiParty/status/1246408741357944833" TargetMode="External"/><Relationship Id="rId4762" Type="http://schemas.openxmlformats.org/officeDocument/2006/relationships/hyperlink" Target="https://twitter.com/ANI/status/1246418320057708545" TargetMode="External"/><Relationship Id="rId5606" Type="http://schemas.openxmlformats.org/officeDocument/2006/relationships/hyperlink" Target="https://twitter.com/ANI/status/1247133356879314945" TargetMode="External"/><Relationship Id="rId5813" Type="http://schemas.openxmlformats.org/officeDocument/2006/relationships/hyperlink" Target="https://arogya.maharashtra.gov.in/pdf/covidmpressnote06.pdf" TargetMode="External"/><Relationship Id="rId285" Type="http://schemas.openxmlformats.org/officeDocument/2006/relationships/hyperlink" Target="https://twitter.com/ANI/status/1239969373013438464" TargetMode="External"/><Relationship Id="rId3364" Type="http://schemas.openxmlformats.org/officeDocument/2006/relationships/hyperlink" Target="https://twitter.com/ANI/status/1245693514500804609" TargetMode="External"/><Relationship Id="rId3571" Type="http://schemas.openxmlformats.org/officeDocument/2006/relationships/hyperlink" Target="https://twitter.com/ANI/status/1245909537384804354" TargetMode="External"/><Relationship Id="rId4208" Type="http://schemas.openxmlformats.org/officeDocument/2006/relationships/hyperlink" Target="https://experience.arcgis.com/experience/8167a61f882a4af4b9098e947dfd589f/" TargetMode="External"/><Relationship Id="rId4415" Type="http://schemas.openxmlformats.org/officeDocument/2006/relationships/hyperlink" Target="https://twitter.com/ANI/status/1246323461674369024" TargetMode="External"/><Relationship Id="rId4622" Type="http://schemas.openxmlformats.org/officeDocument/2006/relationships/hyperlink" Target="https://twitter.com/PTI_News/status/1246409749911891968" TargetMode="External"/><Relationship Id="rId492" Type="http://schemas.openxmlformats.org/officeDocument/2006/relationships/hyperlink" Target="https://twitter.com/timesnow/status/1241210139798994944?s=21" TargetMode="External"/><Relationship Id="rId2173" Type="http://schemas.openxmlformats.org/officeDocument/2006/relationships/hyperlink" Target="https://twitter.com/ANI/status/1244903905642700801" TargetMode="External"/><Relationship Id="rId2380" Type="http://schemas.openxmlformats.org/officeDocument/2006/relationships/hyperlink" Target="https://twitter.com/ANI/status/1245043633407037441" TargetMode="External"/><Relationship Id="rId3017" Type="http://schemas.openxmlformats.org/officeDocument/2006/relationships/hyperlink" Target="https://twitter.com/ANI/status/1245641208849813510" TargetMode="External"/><Relationship Id="rId3224" Type="http://schemas.openxmlformats.org/officeDocument/2006/relationships/hyperlink" Target="https://twitter.com/ANI/status/1245693626472116226" TargetMode="External"/><Relationship Id="rId3431" Type="http://schemas.openxmlformats.org/officeDocument/2006/relationships/hyperlink" Target="https://twitter.com/ANI/status/1245727826017423362" TargetMode="External"/><Relationship Id="rId145" Type="http://schemas.openxmlformats.org/officeDocument/2006/relationships/hyperlink" Target="https://www.thehindu.com/todays-paper/tally-goes-up-to-11/article31045938.ece" TargetMode="External"/><Relationship Id="rId352" Type="http://schemas.openxmlformats.org/officeDocument/2006/relationships/hyperlink" Target="https://ahmedabadmirror.indiatimes.com/ahmedabad/others/first-coronavirus-cases-detected-in-gujarat-two-infected/amp_articleshow/74716560.cms" TargetMode="External"/><Relationship Id="rId2033" Type="http://schemas.openxmlformats.org/officeDocument/2006/relationships/hyperlink" Target="https://twitter.com/pti_news/status/1244677217084293130?s=21" TargetMode="External"/><Relationship Id="rId2240" Type="http://schemas.openxmlformats.org/officeDocument/2006/relationships/hyperlink" Target="https://arogya.maharashtra.gov.in/pdf/epressnote31.pdf" TargetMode="External"/><Relationship Id="rId5189" Type="http://schemas.openxmlformats.org/officeDocument/2006/relationships/hyperlink" Target="https://twitter.com/ANI/status/1246784571036667904" TargetMode="External"/><Relationship Id="rId5396" Type="http://schemas.openxmlformats.org/officeDocument/2006/relationships/hyperlink" Target="https://twitter.com/JansamparkMP/status/1246841187073273857" TargetMode="External"/><Relationship Id="rId212" Type="http://schemas.openxmlformats.org/officeDocument/2006/relationships/hyperlink" Target="https://twitter.com/ANI/status/1238882567987662855" TargetMode="External"/><Relationship Id="rId1799" Type="http://schemas.openxmlformats.org/officeDocument/2006/relationships/hyperlink" Target="https://twitter.com/ANI/status/1244470877636288513?s=19" TargetMode="External"/><Relationship Id="rId2100" Type="http://schemas.openxmlformats.org/officeDocument/2006/relationships/hyperlink" Target="https://twitter.com/PTI_News/status/1244865476355690496" TargetMode="External"/><Relationship Id="rId5049" Type="http://schemas.openxmlformats.org/officeDocument/2006/relationships/hyperlink" Target="https://twitter.com/ArogyaAndhra/status/1246674213324255232" TargetMode="External"/><Relationship Id="rId5256" Type="http://schemas.openxmlformats.org/officeDocument/2006/relationships/hyperlink" Target="https://twitter.com/ANI/status/1246797969447219201" TargetMode="External"/><Relationship Id="rId5463" Type="http://schemas.openxmlformats.org/officeDocument/2006/relationships/hyperlink" Target="https://www.mohfw.gov.in/" TargetMode="External"/><Relationship Id="rId5670" Type="http://schemas.openxmlformats.org/officeDocument/2006/relationships/hyperlink" Target="https://twitter.com/PIBTvpm/status/1247145881775689728" TargetMode="External"/><Relationship Id="rId4065" Type="http://schemas.openxmlformats.org/officeDocument/2006/relationships/hyperlink" Target="https://twitter.com/Eatala_Rajender/status/1246084405602316292" TargetMode="External"/><Relationship Id="rId4272" Type="http://schemas.openxmlformats.org/officeDocument/2006/relationships/hyperlink" Target="https://twitter.com/JansamparkMP/status/1246116249026715649" TargetMode="External"/><Relationship Id="rId5116" Type="http://schemas.openxmlformats.org/officeDocument/2006/relationships/hyperlink" Target="https://twitter.com/ANI/status/1246738428370223104" TargetMode="External"/><Relationship Id="rId5323" Type="http://schemas.openxmlformats.org/officeDocument/2006/relationships/hyperlink" Target="https://twitter.com/ANI/status/1246789359791112195" TargetMode="External"/><Relationship Id="rId1659" Type="http://schemas.openxmlformats.org/officeDocument/2006/relationships/hyperlink" Target="https://www.facebook.com/CollectorKNR/posts/2847858138644355" TargetMode="External"/><Relationship Id="rId1866" Type="http://schemas.openxmlformats.org/officeDocument/2006/relationships/hyperlink" Target="https://twitter.com/ANI/status/1244559845350502400" TargetMode="External"/><Relationship Id="rId2917" Type="http://schemas.openxmlformats.org/officeDocument/2006/relationships/hyperlink" Target="https://twitter.com/Eatala_Rajender/status/1245425932929617921" TargetMode="External"/><Relationship Id="rId3081" Type="http://schemas.openxmlformats.org/officeDocument/2006/relationships/hyperlink" Target="https://twitter.com/ANI/status/1245683220550537216" TargetMode="External"/><Relationship Id="rId4132" Type="http://schemas.openxmlformats.org/officeDocument/2006/relationships/hyperlink" Target="https://experience.arcgis.com/experience/8167a61f882a4af4b9098e947dfd589f/" TargetMode="External"/><Relationship Id="rId5530" Type="http://schemas.openxmlformats.org/officeDocument/2006/relationships/hyperlink" Target="https://twitter.com/ANI/status/1247034856329990145" TargetMode="External"/><Relationship Id="rId1519" Type="http://schemas.openxmlformats.org/officeDocument/2006/relationships/hyperlink" Target="https://twitter.com/ANI/status/1244888436755984385" TargetMode="External"/><Relationship Id="rId1726" Type="http://schemas.openxmlformats.org/officeDocument/2006/relationships/hyperlink" Target="https://twitter.com/PTI_News/status/1244256867066368001" TargetMode="External"/><Relationship Id="rId1933" Type="http://schemas.openxmlformats.org/officeDocument/2006/relationships/hyperlink" Target="https://twitter.com/PIBTvpm/status/1244605758110457860" TargetMode="External"/><Relationship Id="rId6097" Type="http://schemas.openxmlformats.org/officeDocument/2006/relationships/hyperlink" Target="https://gujcovid19.gujarat.gov.in/" TargetMode="External"/><Relationship Id="rId18" Type="http://schemas.openxmlformats.org/officeDocument/2006/relationships/hyperlink" Target="https://indianexpress.com/article/india/coronavirus-outbreak-live-updates-pm-modi-6303338/" TargetMode="External"/><Relationship Id="rId3898" Type="http://schemas.openxmlformats.org/officeDocument/2006/relationships/hyperlink" Target="https://twitter.com/ANI/status/1246043856447176704" TargetMode="External"/><Relationship Id="rId4949" Type="http://schemas.openxmlformats.org/officeDocument/2006/relationships/hyperlink" Target="https://twitter.com/rajeshtope11/status/1246482154852253697" TargetMode="External"/><Relationship Id="rId3758" Type="http://schemas.openxmlformats.org/officeDocument/2006/relationships/hyperlink" Target="https://twitter.com/ANI/status/1246038578699751424" TargetMode="External"/><Relationship Id="rId3965" Type="http://schemas.openxmlformats.org/officeDocument/2006/relationships/hyperlink" Target="https://twitter.com/ANI/status/1246054906298941440" TargetMode="External"/><Relationship Id="rId4809" Type="http://schemas.openxmlformats.org/officeDocument/2006/relationships/hyperlink" Target="https://www.facebook.com/permalink.php?story_fbid=160327038770466&amp;id=100507158085788" TargetMode="External"/><Relationship Id="rId6164" Type="http://schemas.openxmlformats.org/officeDocument/2006/relationships/hyperlink" Target="http://www.nhmharyana.gov.in/WriteReadData/userfiles/file/CoronaVirus/bulletin_07.04.2020_Morning.pdf" TargetMode="External"/><Relationship Id="rId679" Type="http://schemas.openxmlformats.org/officeDocument/2006/relationships/hyperlink" Target="https://timesofindia.indiatimes.com/city/hyderabad/6-test-ve-for-coronavirus-state-total-now-up-to-27/articleshow/74764558.cms" TargetMode="External"/><Relationship Id="rId886" Type="http://schemas.openxmlformats.org/officeDocument/2006/relationships/hyperlink" Target="https://timesofindia.indiatimes.com/india/saudi-arabia-returned-woman-tests-positive-of-coronavirus-in-up/articleshow/74781340.cms?from=mdr" TargetMode="External"/><Relationship Id="rId2567" Type="http://schemas.openxmlformats.org/officeDocument/2006/relationships/hyperlink" Target="https://twitter.com/PIBJaipur/status/1245288412954779649" TargetMode="External"/><Relationship Id="rId2774" Type="http://schemas.openxmlformats.org/officeDocument/2006/relationships/hyperlink" Target="https://indianexpress.com/article/cities/kolkata/west-bengal-15-more-test-positive-highest-single-day-jump-takes-count-to-37-6341172/?346346346" TargetMode="External"/><Relationship Id="rId3618" Type="http://schemas.openxmlformats.org/officeDocument/2006/relationships/hyperlink" Target="https://gujcovid19.gujarat.gov.in/" TargetMode="External"/><Relationship Id="rId5180" Type="http://schemas.openxmlformats.org/officeDocument/2006/relationships/hyperlink" Target="https://twitter.com/ANI/status/1246772859214667776" TargetMode="External"/><Relationship Id="rId6024" Type="http://schemas.openxmlformats.org/officeDocument/2006/relationships/hyperlink" Target="https://twitter.com/PIBJaipur/status/1247197745678442504" TargetMode="External"/><Relationship Id="rId2" Type="http://schemas.openxmlformats.org/officeDocument/2006/relationships/hyperlink" Target="https://weather.com/en-IN/india/news/news/2020-02-14-kerala-defeats-coronavirus-indias-three-covid-19-patients-successfully" TargetMode="External"/><Relationship Id="rId539" Type="http://schemas.openxmlformats.org/officeDocument/2006/relationships/hyperlink" Target="https://economictimes.indiatimes.com/news/politics-and-nation/surat-man-first-victim-of-coronavirus-in-gujarat/articleshow/74760199.cms" TargetMode="External"/><Relationship Id="rId746" Type="http://schemas.openxmlformats.org/officeDocument/2006/relationships/hyperlink" Target="https://www.livemint.com/news/india/coronavirus-update-14-new-cases-reported-from-mumbai-1-from-pune-11584935139945.html" TargetMode="External"/><Relationship Id="rId1169" Type="http://schemas.openxmlformats.org/officeDocument/2006/relationships/hyperlink" Target="https://twitter.com/kansalrohit69/status/1243146699159171072" TargetMode="External"/><Relationship Id="rId1376" Type="http://schemas.openxmlformats.org/officeDocument/2006/relationships/hyperlink" Target="https://twitter.com/PTI_News/status/1243519189412765696" TargetMode="External"/><Relationship Id="rId1583" Type="http://schemas.openxmlformats.org/officeDocument/2006/relationships/hyperlink" Target="https://twitter.com/TOIBengaluru/status/1243941581465341953" TargetMode="External"/><Relationship Id="rId2427" Type="http://schemas.openxmlformats.org/officeDocument/2006/relationships/hyperlink" Target="https://twitter.com/PTI_News/status/1245196392294780928" TargetMode="External"/><Relationship Id="rId2981" Type="http://schemas.openxmlformats.org/officeDocument/2006/relationships/hyperlink" Target="https://twitter.com/ArogyaAndhra/status/1245580598938198016" TargetMode="External"/><Relationship Id="rId3825" Type="http://schemas.openxmlformats.org/officeDocument/2006/relationships/hyperlink" Target="https://twitter.com/ANI/status/1246054906298941440" TargetMode="External"/><Relationship Id="rId5040" Type="http://schemas.openxmlformats.org/officeDocument/2006/relationships/hyperlink" Target="https://twitter.com/ArogyaAndhra/status/1246674213324255232" TargetMode="External"/><Relationship Id="rId953" Type="http://schemas.openxmlformats.org/officeDocument/2006/relationships/hyperlink" Target="https://twitter.com/PTI_News/status/1242403827619266560" TargetMode="External"/><Relationship Id="rId1029" Type="http://schemas.openxmlformats.org/officeDocument/2006/relationships/hyperlink" Target="https://twitter.com/Vijayabaskarofl/status/1242743473708486657" TargetMode="External"/><Relationship Id="rId1236" Type="http://schemas.openxmlformats.org/officeDocument/2006/relationships/hyperlink" Target="https://twitter.com/PIBJaipur/status/1243387772938760200" TargetMode="External"/><Relationship Id="rId1790" Type="http://schemas.openxmlformats.org/officeDocument/2006/relationships/hyperlink" Target="https://twitter.com/ANI/status/1244470877636288513?s=19" TargetMode="External"/><Relationship Id="rId2634" Type="http://schemas.openxmlformats.org/officeDocument/2006/relationships/hyperlink" Target="https://twitter.com/NHM_TN/status/1245332364563185664" TargetMode="External"/><Relationship Id="rId2841" Type="http://schemas.openxmlformats.org/officeDocument/2006/relationships/hyperlink" Target="https://twitter.com/ANI/status/1245346024417366016" TargetMode="External"/><Relationship Id="rId5997" Type="http://schemas.openxmlformats.org/officeDocument/2006/relationships/hyperlink" Target="https://twitter.com/JansamparkMP/status/1247180461907955712" TargetMode="External"/><Relationship Id="rId82" Type="http://schemas.openxmlformats.org/officeDocument/2006/relationships/hyperlink" Target="https://www.indiatoday.in/india/story/coronavirus-outbreak-more-test-positive-kerala-state-steps-precautionary-measures-1653599-2020-03-08" TargetMode="External"/><Relationship Id="rId606" Type="http://schemas.openxmlformats.org/officeDocument/2006/relationships/hyperlink" Target="https://twitter.com/PTI_News/status/1241412535204511745" TargetMode="External"/><Relationship Id="rId813" Type="http://schemas.openxmlformats.org/officeDocument/2006/relationships/hyperlink" Target="https://twitter.com/ANI/status/1242069720276168705" TargetMode="External"/><Relationship Id="rId1443" Type="http://schemas.openxmlformats.org/officeDocument/2006/relationships/hyperlink" Target="https://twitter.com/PTI_News/status/1243748304157995008?s=20" TargetMode="External"/><Relationship Id="rId1650" Type="http://schemas.openxmlformats.org/officeDocument/2006/relationships/hyperlink" Target="https://twitter.com/ANI/status/1244239582415032322" TargetMode="External"/><Relationship Id="rId2701" Type="http://schemas.openxmlformats.org/officeDocument/2006/relationships/hyperlink" Target="https://twitter.com/NHM_TN/status/1245332364563185664" TargetMode="External"/><Relationship Id="rId4599" Type="http://schemas.openxmlformats.org/officeDocument/2006/relationships/hyperlink" Target="https://twitter.com/AamAadmiParty/status/1246408741357944833" TargetMode="External"/><Relationship Id="rId5857" Type="http://schemas.openxmlformats.org/officeDocument/2006/relationships/hyperlink" Target="https://arogya.maharashtra.gov.in/pdf/covidmpressnote06.pdf" TargetMode="External"/><Relationship Id="rId1303" Type="http://schemas.openxmlformats.org/officeDocument/2006/relationships/hyperlink" Target="https://twitter.com/ANI/status/1243468352577654789" TargetMode="External"/><Relationship Id="rId1510" Type="http://schemas.openxmlformats.org/officeDocument/2006/relationships/hyperlink" Target="https://twitter.com/ANI/status/1243896303781740550" TargetMode="External"/><Relationship Id="rId4459" Type="http://schemas.openxmlformats.org/officeDocument/2006/relationships/hyperlink" Target="http://www.rajswasthya.nic.in/" TargetMode="External"/><Relationship Id="rId4666" Type="http://schemas.openxmlformats.org/officeDocument/2006/relationships/hyperlink" Target="https://twitter.com/diprjk/status/1246412229072670721" TargetMode="External"/><Relationship Id="rId4873" Type="http://schemas.openxmlformats.org/officeDocument/2006/relationships/hyperlink" Target="https://twitter.com/IPRTelangana/status/1246477230068228098/photo/1" TargetMode="External"/><Relationship Id="rId5717" Type="http://schemas.openxmlformats.org/officeDocument/2006/relationships/hyperlink" Target="http://www.nhmharyana.gov.in/WriteReadData/userfiles/file/CoronaVirus/Media%20Bulletin%2006042020Evening.pdf" TargetMode="External"/><Relationship Id="rId5924" Type="http://schemas.openxmlformats.org/officeDocument/2006/relationships/hyperlink" Target="https://twitter.com/PTI_News/status/1247164710417383431" TargetMode="External"/><Relationship Id="rId3268" Type="http://schemas.openxmlformats.org/officeDocument/2006/relationships/hyperlink" Target="https://twitter.com/ANI/status/1245694253197488128" TargetMode="External"/><Relationship Id="rId3475" Type="http://schemas.openxmlformats.org/officeDocument/2006/relationships/hyperlink" Target="https://twitter.com/ANI/status/1245727826017423362" TargetMode="External"/><Relationship Id="rId3682" Type="http://schemas.openxmlformats.org/officeDocument/2006/relationships/hyperlink" Target="http://www.rajswasthya.nic.in/" TargetMode="External"/><Relationship Id="rId4319" Type="http://schemas.openxmlformats.org/officeDocument/2006/relationships/hyperlink" Target="https://twitter.com/JansamparkMP/status/1246116249026715649" TargetMode="External"/><Relationship Id="rId4526" Type="http://schemas.openxmlformats.org/officeDocument/2006/relationships/hyperlink" Target="https://twitter.com/PTI_News/status/1246409749911891968" TargetMode="External"/><Relationship Id="rId4733" Type="http://schemas.openxmlformats.org/officeDocument/2006/relationships/hyperlink" Target="https://twitter.com/ANI/status/1246418320057708545" TargetMode="External"/><Relationship Id="rId4940" Type="http://schemas.openxmlformats.org/officeDocument/2006/relationships/hyperlink" Target="https://twitter.com/rajeshtope11/status/1246482154852253697" TargetMode="External"/><Relationship Id="rId189" Type="http://schemas.openxmlformats.org/officeDocument/2006/relationships/hyperlink" Target="https://www.indiatoday.in/india/story/coronavirus-positive-cases-in-maharashtra-rise-to-19-1655398-2020-03-14" TargetMode="External"/><Relationship Id="rId396" Type="http://schemas.openxmlformats.org/officeDocument/2006/relationships/hyperlink" Target="https://twitter.com/ANI/status/1240880242190761984" TargetMode="External"/><Relationship Id="rId2077" Type="http://schemas.openxmlformats.org/officeDocument/2006/relationships/hyperlink" Target="https://twitter.com/ANI/status/1244831986054623232" TargetMode="External"/><Relationship Id="rId2284" Type="http://schemas.openxmlformats.org/officeDocument/2006/relationships/hyperlink" Target="https://twitter.com/Vijayabaskarofl/status/1244998252803452928" TargetMode="External"/><Relationship Id="rId2491" Type="http://schemas.openxmlformats.org/officeDocument/2006/relationships/hyperlink" Target="https://twitter.com/ArogyaAndhra/status/1245225191178768386" TargetMode="External"/><Relationship Id="rId3128" Type="http://schemas.openxmlformats.org/officeDocument/2006/relationships/hyperlink" Target="http://dhs.kerala.gov.in/wp-content/uploads/2020/04/Daily-Bulletin-HFWD-English-April-2nd.pdf" TargetMode="External"/><Relationship Id="rId3335" Type="http://schemas.openxmlformats.org/officeDocument/2006/relationships/hyperlink" Target="https://twitter.com/ANI/status/1245693514500804609" TargetMode="External"/><Relationship Id="rId3542" Type="http://schemas.openxmlformats.org/officeDocument/2006/relationships/hyperlink" Target="https://twitter.com/ANI/status/1245755522671726593" TargetMode="External"/><Relationship Id="rId256" Type="http://schemas.openxmlformats.org/officeDocument/2006/relationships/hyperlink" Target="https://www.indiatoday.in/india/story/coronavirus-2-test-positive-for-covid-19-at-itbp-quarantine-in-chhawla-1656526-2020-03-17" TargetMode="External"/><Relationship Id="rId463" Type="http://schemas.openxmlformats.org/officeDocument/2006/relationships/hyperlink" Target="https://twitter.com/PTI_News/status/1241022270086103042" TargetMode="External"/><Relationship Id="rId670" Type="http://schemas.openxmlformats.org/officeDocument/2006/relationships/hyperlink" Target="https://english.manoramaonline.com/news/kerala/2020/03/22/coronavirus-kerala-lockdown-cm-chief-sec-different-voices.amp.html?__twitter_impression=true" TargetMode="External"/><Relationship Id="rId1093" Type="http://schemas.openxmlformats.org/officeDocument/2006/relationships/hyperlink" Target="https://timesofindia.indiatimes.com/city/raipur/two-more-positive-cases-reported-in-chhattisgarh-taking-total-number-of-covid-19-to-3-in-state/articleshow/74814186.cms" TargetMode="External"/><Relationship Id="rId2144" Type="http://schemas.openxmlformats.org/officeDocument/2006/relationships/hyperlink" Target="http://hmfw.ap.gov.in/Daily_bullettin/31-03-2020/31-03-2020_10AM_English.pdf" TargetMode="External"/><Relationship Id="rId2351" Type="http://schemas.openxmlformats.org/officeDocument/2006/relationships/hyperlink" Target="https://twitter.com/sanjayjavin/status/1245006388499111939" TargetMode="External"/><Relationship Id="rId3402" Type="http://schemas.openxmlformats.org/officeDocument/2006/relationships/hyperlink" Target="https://twitter.com/ians_india/status/1245687791591149568" TargetMode="External"/><Relationship Id="rId4800" Type="http://schemas.openxmlformats.org/officeDocument/2006/relationships/hyperlink" Target="https://twitter.com/ANI/status/1246418320057708545" TargetMode="External"/><Relationship Id="rId116" Type="http://schemas.openxmlformats.org/officeDocument/2006/relationships/hyperlink" Target="https://timesofindia.indiatimes.com/videos/city/kochi/kerala-corona-scare-2-patients-admitted-in-kottayam-hospital-critical/videoshow/74573426.cms" TargetMode="External"/><Relationship Id="rId323" Type="http://schemas.openxmlformats.org/officeDocument/2006/relationships/hyperlink" Target="https://www.thenewsminute.com/article/telangana-traces-passengers-delhi-bengaluru-train-bogie-covid-19-patient-120552" TargetMode="External"/><Relationship Id="rId530" Type="http://schemas.openxmlformats.org/officeDocument/2006/relationships/hyperlink" Target="https://twitter.com/ANI/status/1241292573584441345" TargetMode="External"/><Relationship Id="rId1160" Type="http://schemas.openxmlformats.org/officeDocument/2006/relationships/hyperlink" Target="https://www.hindustantimes.com/cities/two-more-test-positive-for-covid-19-in-punjab-taking-state-count-to-33/story-64lDoeNA4c9LBezMerU3qM.html" TargetMode="External"/><Relationship Id="rId2004" Type="http://schemas.openxmlformats.org/officeDocument/2006/relationships/hyperlink" Target="https://twitter.com/TelanganaHealth/status/1244652635736559616" TargetMode="External"/><Relationship Id="rId2211" Type="http://schemas.openxmlformats.org/officeDocument/2006/relationships/hyperlink" Target="https://twitter.com/ANI/status/1244970503082774528" TargetMode="External"/><Relationship Id="rId5367" Type="http://schemas.openxmlformats.org/officeDocument/2006/relationships/hyperlink" Target="https://twitter.com/ArogyaAndhra/status/1246796581744963586" TargetMode="External"/><Relationship Id="rId4176" Type="http://schemas.openxmlformats.org/officeDocument/2006/relationships/hyperlink" Target="https://experience.arcgis.com/experience/8167a61f882a4af4b9098e947dfd589f/" TargetMode="External"/><Relationship Id="rId5574" Type="http://schemas.openxmlformats.org/officeDocument/2006/relationships/hyperlink" Target="https://twitter.com/DHFWKA/status/1247083936267882499" TargetMode="External"/><Relationship Id="rId5781" Type="http://schemas.openxmlformats.org/officeDocument/2006/relationships/hyperlink" Target="https://arogya.maharashtra.gov.in/pdf/covidmpressnote06.pdf" TargetMode="External"/><Relationship Id="rId1020" Type="http://schemas.openxmlformats.org/officeDocument/2006/relationships/hyperlink" Target="https://www.ndtv.com/india-news/coronavirus-india-news-mizoram-man-tests-coronavirus-positive-2nd-case-in-northeast-2200778" TargetMode="External"/><Relationship Id="rId1977" Type="http://schemas.openxmlformats.org/officeDocument/2006/relationships/hyperlink" Target="https://twitter.com/ANI/status/1244640751679467530" TargetMode="External"/><Relationship Id="rId4383" Type="http://schemas.openxmlformats.org/officeDocument/2006/relationships/hyperlink" Target="https://twitter.com/ANI/status/1246323461674369024" TargetMode="External"/><Relationship Id="rId4590" Type="http://schemas.openxmlformats.org/officeDocument/2006/relationships/hyperlink" Target="https://twitter.com/PTI_News/status/1246409749911891968" TargetMode="External"/><Relationship Id="rId5227" Type="http://schemas.openxmlformats.org/officeDocument/2006/relationships/hyperlink" Target="https://twitter.com/ANI/status/1246793618855096320" TargetMode="External"/><Relationship Id="rId5434" Type="http://schemas.openxmlformats.org/officeDocument/2006/relationships/hyperlink" Target="https://twitter.com/IPRTelangana/status/1246847163855851520" TargetMode="External"/><Relationship Id="rId5641" Type="http://schemas.openxmlformats.org/officeDocument/2006/relationships/hyperlink" Target="https://twitter.com/ANI/status/1247144702526337026" TargetMode="External"/><Relationship Id="rId1837" Type="http://schemas.openxmlformats.org/officeDocument/2006/relationships/hyperlink" Target="https://twitter.com/Vijayabaskarofl/status/1244548656864169990" TargetMode="External"/><Relationship Id="rId3192" Type="http://schemas.openxmlformats.org/officeDocument/2006/relationships/hyperlink" Target="https://twitter.com/ANI/status/1245693626472116226" TargetMode="External"/><Relationship Id="rId4036" Type="http://schemas.openxmlformats.org/officeDocument/2006/relationships/hyperlink" Target="https://twitter.com/PIBJaipur/status/1246074152840093697" TargetMode="External"/><Relationship Id="rId4243" Type="http://schemas.openxmlformats.org/officeDocument/2006/relationships/hyperlink" Target="https://twitter.com/PTI_News/status/1246097072761081856" TargetMode="External"/><Relationship Id="rId4450" Type="http://schemas.openxmlformats.org/officeDocument/2006/relationships/hyperlink" Target="https://twitter.com/PTI_News/status/1246336675732533248" TargetMode="External"/><Relationship Id="rId5501" Type="http://schemas.openxmlformats.org/officeDocument/2006/relationships/hyperlink" Target="https://twitter.com/ANI/status/1247034856329990145" TargetMode="External"/><Relationship Id="rId3052" Type="http://schemas.openxmlformats.org/officeDocument/2006/relationships/hyperlink" Target="https://twitter.com/ANI/status/1245683220550537216" TargetMode="External"/><Relationship Id="rId4103" Type="http://schemas.openxmlformats.org/officeDocument/2006/relationships/hyperlink" Target="https://twitter.com/Eatala_Rajender/status/1246084405602316292" TargetMode="External"/><Relationship Id="rId4310" Type="http://schemas.openxmlformats.org/officeDocument/2006/relationships/hyperlink" Target="https://twitter.com/HFWOdisha/status/1246131083839561728" TargetMode="External"/><Relationship Id="rId180" Type="http://schemas.openxmlformats.org/officeDocument/2006/relationships/hyperlink" Target="https://www.thehindu.com/news/national/kerala/coronavirus-thiruvananthapuram-officials-release-travel-history-of-two-who-tested-positive/article31068119.ece" TargetMode="External"/><Relationship Id="rId1904" Type="http://schemas.openxmlformats.org/officeDocument/2006/relationships/hyperlink" Target="https://twitter.com/ANINewsUP/status/1244594551404126210" TargetMode="External"/><Relationship Id="rId6068" Type="http://schemas.openxmlformats.org/officeDocument/2006/relationships/hyperlink" Target="https://twitter.com/PIBAhmedabad/status/1247398801825988608" TargetMode="External"/><Relationship Id="rId3869" Type="http://schemas.openxmlformats.org/officeDocument/2006/relationships/hyperlink" Target="https://twitter.com/ANI/status/1246054906298941440" TargetMode="External"/><Relationship Id="rId5084" Type="http://schemas.openxmlformats.org/officeDocument/2006/relationships/hyperlink" Target="https://twitter.com/ANI/status/1246738428370223104" TargetMode="External"/><Relationship Id="rId5291" Type="http://schemas.openxmlformats.org/officeDocument/2006/relationships/hyperlink" Target="https://twitter.com/ANI/status/1246797969447219201" TargetMode="External"/><Relationship Id="rId6135" Type="http://schemas.openxmlformats.org/officeDocument/2006/relationships/hyperlink" Target="https://twitter.com/PTI_News/status/1247404479701381120" TargetMode="External"/><Relationship Id="rId997" Type="http://schemas.openxmlformats.org/officeDocument/2006/relationships/hyperlink" Target="https://twitter.com/PTI_News/status/1242660625228021762" TargetMode="External"/><Relationship Id="rId2678" Type="http://schemas.openxmlformats.org/officeDocument/2006/relationships/hyperlink" Target="https://twitter.com/NHM_TN/status/1245332364563185664" TargetMode="External"/><Relationship Id="rId2885" Type="http://schemas.openxmlformats.org/officeDocument/2006/relationships/hyperlink" Target="https://twitter.com/ANI/status/1245389870974914561" TargetMode="External"/><Relationship Id="rId3729" Type="http://schemas.openxmlformats.org/officeDocument/2006/relationships/hyperlink" Target="https://twitter.com/ANI/status/1246038578699751424" TargetMode="External"/><Relationship Id="rId3936" Type="http://schemas.openxmlformats.org/officeDocument/2006/relationships/hyperlink" Target="https://twitter.com/ANI/status/1246043856447176704" TargetMode="External"/><Relationship Id="rId5151" Type="http://schemas.openxmlformats.org/officeDocument/2006/relationships/hyperlink" Target="https://twitter.com/PTI_News/status/1246745573945819137" TargetMode="External"/><Relationship Id="rId857" Type="http://schemas.openxmlformats.org/officeDocument/2006/relationships/hyperlink" Target="https://twitter.com/ANI/status/1242085764638208000" TargetMode="External"/><Relationship Id="rId1487" Type="http://schemas.openxmlformats.org/officeDocument/2006/relationships/hyperlink" Target="https://twitter.com/ANINewsUP/status/1243824723219234818?s=20" TargetMode="External"/><Relationship Id="rId1694" Type="http://schemas.openxmlformats.org/officeDocument/2006/relationships/hyperlink" Target="https://t.me/COVID19_Kerala/280" TargetMode="External"/><Relationship Id="rId2538" Type="http://schemas.openxmlformats.org/officeDocument/2006/relationships/hyperlink" Target="https://twitter.com/ANI/status/1245252480969199617" TargetMode="External"/><Relationship Id="rId2745" Type="http://schemas.openxmlformats.org/officeDocument/2006/relationships/hyperlink" Target="https://twitter.com/PTI_News/status/1245330284574150656" TargetMode="External"/><Relationship Id="rId2952" Type="http://schemas.openxmlformats.org/officeDocument/2006/relationships/hyperlink" Target="https://twitter.com/ANI/status/1245558139556151297" TargetMode="External"/><Relationship Id="rId717" Type="http://schemas.openxmlformats.org/officeDocument/2006/relationships/hyperlink" Target="https://twitter.com/abpanandatv/status/1241737377212559367?s=20" TargetMode="External"/><Relationship Id="rId924" Type="http://schemas.openxmlformats.org/officeDocument/2006/relationships/hyperlink" Target="https://twitter.com/ANI/status/1242313723064143877" TargetMode="External"/><Relationship Id="rId1347" Type="http://schemas.openxmlformats.org/officeDocument/2006/relationships/hyperlink" Target="https://www.facebook.com/permalink.php?story_fbid=158051175664719&amp;id=100507158085788" TargetMode="External"/><Relationship Id="rId1554" Type="http://schemas.openxmlformats.org/officeDocument/2006/relationships/hyperlink" Target="https://twitter.com/ANI/status/1243922686264274944" TargetMode="External"/><Relationship Id="rId1761" Type="http://schemas.openxmlformats.org/officeDocument/2006/relationships/hyperlink" Target="https://twitter.com/PTI_News/status/1244275406821191680" TargetMode="External"/><Relationship Id="rId2605" Type="http://schemas.openxmlformats.org/officeDocument/2006/relationships/hyperlink" Target="https://t.me/indiacovid/1283" TargetMode="External"/><Relationship Id="rId2812" Type="http://schemas.openxmlformats.org/officeDocument/2006/relationships/hyperlink" Target="https://twitter.com/CMODelhi/status/1245353004317933568" TargetMode="External"/><Relationship Id="rId5011" Type="http://schemas.openxmlformats.org/officeDocument/2006/relationships/hyperlink" Target="https://twitter.com/rajeshtope11/status/1246482154852253697" TargetMode="External"/><Relationship Id="rId5968" Type="http://schemas.openxmlformats.org/officeDocument/2006/relationships/hyperlink" Target="https://twitter.com/JansamparkMP/status/1247180461907955712" TargetMode="External"/><Relationship Id="rId53" Type="http://schemas.openxmlformats.org/officeDocument/2006/relationships/hyperlink" Target="https://www.businesstoday.in/latest/trends/coronavirus-spreads-to-agra-six-cases-detected/story/397414.html" TargetMode="External"/><Relationship Id="rId1207" Type="http://schemas.openxmlformats.org/officeDocument/2006/relationships/hyperlink" Target="https://www.thenewsminute.com/article/kerala-politician-no-foreign-travel-history-gets-covid-19-tracing-contacts-big-task-121267" TargetMode="External"/><Relationship Id="rId1414" Type="http://schemas.openxmlformats.org/officeDocument/2006/relationships/hyperlink" Target="https://twitter.com/ANI/status/1243557582125649921" TargetMode="External"/><Relationship Id="rId1621" Type="http://schemas.openxmlformats.org/officeDocument/2006/relationships/hyperlink" Target="https://twitter.com/PTI_News/status/1244122218440736768?s=20" TargetMode="External"/><Relationship Id="rId4777" Type="http://schemas.openxmlformats.org/officeDocument/2006/relationships/hyperlink" Target="https://twitter.com/ANI/status/1246418320057708545" TargetMode="External"/><Relationship Id="rId4984" Type="http://schemas.openxmlformats.org/officeDocument/2006/relationships/hyperlink" Target="https://twitter.com/rajeshtope11/status/1246482154852253697" TargetMode="External"/><Relationship Id="rId5828" Type="http://schemas.openxmlformats.org/officeDocument/2006/relationships/hyperlink" Target="https://twitter.com/PTI_News/status/1247164710417383431" TargetMode="External"/><Relationship Id="rId3379" Type="http://schemas.openxmlformats.org/officeDocument/2006/relationships/hyperlink" Target="https://www.outlookindia.com/newsscroll/bengal-death-toll-rises-to-seven-cases-go-past-50/1788941" TargetMode="External"/><Relationship Id="rId3586" Type="http://schemas.openxmlformats.org/officeDocument/2006/relationships/hyperlink" Target="https://twitter.com/ANI/status/1245933428551254016" TargetMode="External"/><Relationship Id="rId3793" Type="http://schemas.openxmlformats.org/officeDocument/2006/relationships/hyperlink" Target="https://twitter.com/ANI/status/1246054906298941440" TargetMode="External"/><Relationship Id="rId4637" Type="http://schemas.openxmlformats.org/officeDocument/2006/relationships/hyperlink" Target="https://twitter.com/AamAadmiParty/status/1246408741357944833" TargetMode="External"/><Relationship Id="rId2188" Type="http://schemas.openxmlformats.org/officeDocument/2006/relationships/hyperlink" Target="https://twitter.com/ANI/status/1244912959765135360" TargetMode="External"/><Relationship Id="rId2395" Type="http://schemas.openxmlformats.org/officeDocument/2006/relationships/hyperlink" Target="https://twitter.com/ANI/status/1245186124970065922" TargetMode="External"/><Relationship Id="rId3239" Type="http://schemas.openxmlformats.org/officeDocument/2006/relationships/hyperlink" Target="https://twitter.com/ANI/status/1245693514500804609" TargetMode="External"/><Relationship Id="rId3446" Type="http://schemas.openxmlformats.org/officeDocument/2006/relationships/hyperlink" Target="https://twitter.com/ANI/status/1245727826017423362" TargetMode="External"/><Relationship Id="rId4844" Type="http://schemas.openxmlformats.org/officeDocument/2006/relationships/hyperlink" Target="https://twitter.com/JansamparkMP/status/1246469032619823107/photo/2" TargetMode="External"/><Relationship Id="rId367" Type="http://schemas.openxmlformats.org/officeDocument/2006/relationships/hyperlink" Target="https://mobile.twitter.com/PIBJaipur/status/1240705118342770688" TargetMode="External"/><Relationship Id="rId574" Type="http://schemas.openxmlformats.org/officeDocument/2006/relationships/hyperlink" Target="https://www.facebook.com/District-Information-OfficeKasaragod-1005A07158085788" TargetMode="External"/><Relationship Id="rId2048" Type="http://schemas.openxmlformats.org/officeDocument/2006/relationships/hyperlink" Target="https://www.indiatoday.in/amp/india/story/coronavirus-in-mumbai-47-new-covid-19-cases-in-city-as-private-lab-data-pours-in-1661482-2020-03-30" TargetMode="External"/><Relationship Id="rId2255" Type="http://schemas.openxmlformats.org/officeDocument/2006/relationships/hyperlink" Target="https://arogya.maharashtra.gov.in/pdf/epressnote31.pdf" TargetMode="External"/><Relationship Id="rId3653" Type="http://schemas.openxmlformats.org/officeDocument/2006/relationships/hyperlink" Target="https://twitter.com/ANINewsUP/status/1245971315019763718" TargetMode="External"/><Relationship Id="rId3860" Type="http://schemas.openxmlformats.org/officeDocument/2006/relationships/hyperlink" Target="https://twitter.com/ANI/status/1246043856447176704" TargetMode="External"/><Relationship Id="rId4704" Type="http://schemas.openxmlformats.org/officeDocument/2006/relationships/hyperlink" Target="https://twitter.com/ANINewsUP/status/1246412525890973697" TargetMode="External"/><Relationship Id="rId4911" Type="http://schemas.openxmlformats.org/officeDocument/2006/relationships/hyperlink" Target="https://twitter.com/IPRTelangana/status/1246477230068228098/photo/1" TargetMode="External"/><Relationship Id="rId227" Type="http://schemas.openxmlformats.org/officeDocument/2006/relationships/hyperlink" Target="https://www.firstpost.com/health/coronavirus-outbreak-live-updates-covid-19-who-pandemic-quarantine-india-noida-bangalore-cases-alert-novel-latest-news-today-ipl-school-college-8152371.html" TargetMode="External"/><Relationship Id="rId781" Type="http://schemas.openxmlformats.org/officeDocument/2006/relationships/hyperlink" Target="https://twitter.com/ANI/status/1241966782216204288?s=19" TargetMode="External"/><Relationship Id="rId2462" Type="http://schemas.openxmlformats.org/officeDocument/2006/relationships/hyperlink" Target="https://twitter.com/ANI/status/1245252480969199617" TargetMode="External"/><Relationship Id="rId3306" Type="http://schemas.openxmlformats.org/officeDocument/2006/relationships/hyperlink" Target="https://twitter.com/ANI/status/1245694253197488128" TargetMode="External"/><Relationship Id="rId3513" Type="http://schemas.openxmlformats.org/officeDocument/2006/relationships/hyperlink" Target="https://twitter.com/ANI/status/1245741477960929287?s=19" TargetMode="External"/><Relationship Id="rId3720" Type="http://schemas.openxmlformats.org/officeDocument/2006/relationships/hyperlink" Target="https://twitter.com/ANI/status/1246038578699751424" TargetMode="External"/><Relationship Id="rId434" Type="http://schemas.openxmlformats.org/officeDocument/2006/relationships/hyperlink" Target="https://twitter.com/zeerajasthan_/status/1240971622212722692" TargetMode="External"/><Relationship Id="rId641" Type="http://schemas.openxmlformats.org/officeDocument/2006/relationships/hyperlink" Target="https://twitter.com/htTweets/status/1241649921499049985" TargetMode="External"/><Relationship Id="rId1064" Type="http://schemas.openxmlformats.org/officeDocument/2006/relationships/hyperlink" Target="https://prd.kerala.gov.in/ml/node/75872" TargetMode="External"/><Relationship Id="rId1271" Type="http://schemas.openxmlformats.org/officeDocument/2006/relationships/hyperlink" Target="https://twitter.com/ANI/status/1243479640544432128?ref_src=twsrc%5Etfw%7Ctwcamp%5Etweetembed%7Ctwterm%5E1243479640544432128&amp;ref_url=https%3A%2F%2Fwww.freepressjournal.in%2Findia%2Fcoronavirus-updates-from-india-and-the-world-march-27" TargetMode="External"/><Relationship Id="rId2115" Type="http://schemas.openxmlformats.org/officeDocument/2006/relationships/hyperlink" Target="https://twitter.com/PTI_News/status/1244865476355690496" TargetMode="External"/><Relationship Id="rId2322" Type="http://schemas.openxmlformats.org/officeDocument/2006/relationships/hyperlink" Target="https://twitter.com/Vijayabaskarofl/status/1244998252803452928" TargetMode="External"/><Relationship Id="rId5478" Type="http://schemas.openxmlformats.org/officeDocument/2006/relationships/hyperlink" Target="https://www.mohfw.gov.in/" TargetMode="External"/><Relationship Id="rId5685" Type="http://schemas.openxmlformats.org/officeDocument/2006/relationships/hyperlink" Target="https://twitter.com/ArogyaAndhra/status/1247148780903747585" TargetMode="External"/><Relationship Id="rId5892" Type="http://schemas.openxmlformats.org/officeDocument/2006/relationships/hyperlink" Target="https://twitter.com/PTI_News/status/1247164710417383431" TargetMode="External"/><Relationship Id="rId501" Type="http://schemas.openxmlformats.org/officeDocument/2006/relationships/hyperlink" Target="https://m.hindustantimes.com/cities/four-more-test-positive-for-covid-19-in-chandigarh-panchkula-and-mohali-taking-count-to-10-in-tricity/story-2KPatugr8JiGcNIUXZAJhI_amp.html?__twitter_impression=true" TargetMode="External"/><Relationship Id="rId1131" Type="http://schemas.openxmlformats.org/officeDocument/2006/relationships/hyperlink" Target="https://www.deccanherald.com/national/noida-1-held-dozen-booked-for-group-namaaz-despite-covid-19-lockdown-820324.html" TargetMode="External"/><Relationship Id="rId4287" Type="http://schemas.openxmlformats.org/officeDocument/2006/relationships/hyperlink" Target="https://twitter.com/JansamparkMP/status/1246116249026715649" TargetMode="External"/><Relationship Id="rId4494" Type="http://schemas.openxmlformats.org/officeDocument/2006/relationships/hyperlink" Target="http://www.nhmharyana.gov.in/WriteReadData/userfiles/file/CoronaVirus/Meida%20Bulletin%2004042020%20evening.pdf" TargetMode="External"/><Relationship Id="rId5338" Type="http://schemas.openxmlformats.org/officeDocument/2006/relationships/hyperlink" Target="https://twitter.com/ANI/status/1246789359791112195" TargetMode="External"/><Relationship Id="rId5545" Type="http://schemas.openxmlformats.org/officeDocument/2006/relationships/hyperlink" Target="https://twitter.com/ANI/status/1247034346101334016" TargetMode="External"/><Relationship Id="rId5752" Type="http://schemas.openxmlformats.org/officeDocument/2006/relationships/hyperlink" Target="https://twitter.com/TOIHyderabad/status/1247161225940627456" TargetMode="External"/><Relationship Id="rId3096" Type="http://schemas.openxmlformats.org/officeDocument/2006/relationships/hyperlink" Target="https://twitter.com/ANI/status/1245683220550537216" TargetMode="External"/><Relationship Id="rId4147" Type="http://schemas.openxmlformats.org/officeDocument/2006/relationships/hyperlink" Target="https://twitter.com/PTI_News/status/1246097072761081856" TargetMode="External"/><Relationship Id="rId4354" Type="http://schemas.openxmlformats.org/officeDocument/2006/relationships/hyperlink" Target="https://twitter.com/ArogyaAndhra/status/1246315515418533888" TargetMode="External"/><Relationship Id="rId4561" Type="http://schemas.openxmlformats.org/officeDocument/2006/relationships/hyperlink" Target="https://twitter.com/AamAadmiParty/status/1246408741357944833" TargetMode="External"/><Relationship Id="rId5405" Type="http://schemas.openxmlformats.org/officeDocument/2006/relationships/hyperlink" Target="https://twitter.com/ANI/status/1246789359791112195" TargetMode="External"/><Relationship Id="rId5612" Type="http://schemas.openxmlformats.org/officeDocument/2006/relationships/hyperlink" Target="https://twitter.com/ANI/status/1247144702526337026" TargetMode="External"/><Relationship Id="rId1948" Type="http://schemas.openxmlformats.org/officeDocument/2006/relationships/hyperlink" Target="https://twitter.com/PIBTvpm/status/1244605758110457860" TargetMode="External"/><Relationship Id="rId3163" Type="http://schemas.openxmlformats.org/officeDocument/2006/relationships/hyperlink" Target="http://dhs.kerala.gov.in/wp-content/uploads/2020/04/Daily-Bulletin-HFWD-English-April-2nd.pdf" TargetMode="External"/><Relationship Id="rId3370" Type="http://schemas.openxmlformats.org/officeDocument/2006/relationships/hyperlink" Target="https://twitter.com/ANI/status/1245693514500804609" TargetMode="External"/><Relationship Id="rId4007" Type="http://schemas.openxmlformats.org/officeDocument/2006/relationships/hyperlink" Target="https://www.ndtv.com/india-news/coronavirus-madhya-pradesh-man-who-threw-funeral-feast-for-1-500-tests-covid-19-2205865?amp=1" TargetMode="External"/><Relationship Id="rId4214" Type="http://schemas.openxmlformats.org/officeDocument/2006/relationships/hyperlink" Target="https://experience.arcgis.com/experience/8167a61f882a4af4b9098e947dfd589f/" TargetMode="External"/><Relationship Id="rId4421" Type="http://schemas.openxmlformats.org/officeDocument/2006/relationships/hyperlink" Target="https://twitter.com/ANI/status/1246323461674369024" TargetMode="External"/><Relationship Id="rId291" Type="http://schemas.openxmlformats.org/officeDocument/2006/relationships/hyperlink" Target="https://www.thehindu.com/news/national/coronavirus-live-updates-march-18-2020/article31096318.ece" TargetMode="External"/><Relationship Id="rId1808" Type="http://schemas.openxmlformats.org/officeDocument/2006/relationships/hyperlink" Target="https://twitter.com/PTI_News/status/1244470793909620742?s=19" TargetMode="External"/><Relationship Id="rId3023" Type="http://schemas.openxmlformats.org/officeDocument/2006/relationships/hyperlink" Target="https://twitter.com/ANI/status/1245641208849813510" TargetMode="External"/><Relationship Id="rId151" Type="http://schemas.openxmlformats.org/officeDocument/2006/relationships/hyperlink" Target="https://www.newindianexpress.com/cities/delhi/2020/mar/12/sixth-case-of-coronavirus-reported-in-delhi-2115860.html" TargetMode="External"/><Relationship Id="rId3230" Type="http://schemas.openxmlformats.org/officeDocument/2006/relationships/hyperlink" Target="https://twitter.com/ANI/status/1245693626472116226" TargetMode="External"/><Relationship Id="rId5195" Type="http://schemas.openxmlformats.org/officeDocument/2006/relationships/hyperlink" Target="https://twitter.com/ANI/status/1246793618855096320" TargetMode="External"/><Relationship Id="rId6039" Type="http://schemas.openxmlformats.org/officeDocument/2006/relationships/hyperlink" Target="https://twitter.com/ANI/status/1247210228426342405" TargetMode="External"/><Relationship Id="rId2789" Type="http://schemas.openxmlformats.org/officeDocument/2006/relationships/hyperlink" Target="https://twitter.com/CMODelhi/status/1245353004317933568" TargetMode="External"/><Relationship Id="rId2996" Type="http://schemas.openxmlformats.org/officeDocument/2006/relationships/hyperlink" Target="https://twitter.com/ANI/status/1245581420484907008" TargetMode="External"/><Relationship Id="rId968" Type="http://schemas.openxmlformats.org/officeDocument/2006/relationships/hyperlink" Target="https://www.facebook.com/permalink.php?story_fbid=157190929084077&amp;id=100507158085788" TargetMode="External"/><Relationship Id="rId1598" Type="http://schemas.openxmlformats.org/officeDocument/2006/relationships/hyperlink" Target="https://twitter.com/ANI/status/1243999164687454209?s=20" TargetMode="External"/><Relationship Id="rId2649" Type="http://schemas.openxmlformats.org/officeDocument/2006/relationships/hyperlink" Target="https://twitter.com/NHM_TN/status/1245332364563185664" TargetMode="External"/><Relationship Id="rId2856" Type="http://schemas.openxmlformats.org/officeDocument/2006/relationships/hyperlink" Target="https://twitter.com/PTI_News/status/1245377181057835008" TargetMode="External"/><Relationship Id="rId3907" Type="http://schemas.openxmlformats.org/officeDocument/2006/relationships/hyperlink" Target="https://twitter.com/ANI/status/1246054906298941440" TargetMode="External"/><Relationship Id="rId5055" Type="http://schemas.openxmlformats.org/officeDocument/2006/relationships/hyperlink" Target="https://gujcovid19.gujarat.gov.in/" TargetMode="External"/><Relationship Id="rId5262" Type="http://schemas.openxmlformats.org/officeDocument/2006/relationships/hyperlink" Target="https://twitter.com/ANI/status/1246797969447219201" TargetMode="External"/><Relationship Id="rId6106" Type="http://schemas.openxmlformats.org/officeDocument/2006/relationships/hyperlink" Target="https://twitter.com/ANI/status/1247403660096598016" TargetMode="External"/><Relationship Id="rId97" Type="http://schemas.openxmlformats.org/officeDocument/2006/relationships/hyperlink" Target="https://timesofindia.indiatimes.com/city/agra/four-more-agra-residents-cured-of-covid-19-discharged-from-delhis-safdarjung-hosp/articleshow/74718669.cms" TargetMode="External"/><Relationship Id="rId828" Type="http://schemas.openxmlformats.org/officeDocument/2006/relationships/hyperlink" Target="https://www.facebook.com/permalink.php?story_fbid=156890639114106&amp;id=100507158085788" TargetMode="External"/><Relationship Id="rId1458" Type="http://schemas.openxmlformats.org/officeDocument/2006/relationships/hyperlink" Target="https://www.gujaratsamachar.com/news/gujarat/corona-in-gujarat-vadodara-1-more-case-registered-positive" TargetMode="External"/><Relationship Id="rId1665" Type="http://schemas.openxmlformats.org/officeDocument/2006/relationships/hyperlink" Target="https://www.facebook.com/CollectorKNR/posts/2847858138644355" TargetMode="External"/><Relationship Id="rId1872" Type="http://schemas.openxmlformats.org/officeDocument/2006/relationships/hyperlink" Target="https://twitter.com/ANI/status/1244560992463253504" TargetMode="External"/><Relationship Id="rId2509" Type="http://schemas.openxmlformats.org/officeDocument/2006/relationships/hyperlink" Target="https://twitter.com/ArogyaAndhra/status/1245225191178768386" TargetMode="External"/><Relationship Id="rId2716" Type="http://schemas.openxmlformats.org/officeDocument/2006/relationships/hyperlink" Target="https://twitter.com/NHM_TN/status/1245332364563185664" TargetMode="External"/><Relationship Id="rId4071" Type="http://schemas.openxmlformats.org/officeDocument/2006/relationships/hyperlink" Target="https://twitter.com/Eatala_Rajender/status/1246084405602316292" TargetMode="External"/><Relationship Id="rId5122" Type="http://schemas.openxmlformats.org/officeDocument/2006/relationships/hyperlink" Target="https://twitter.com/ANI/status/1246738428370223104" TargetMode="External"/><Relationship Id="rId1318" Type="http://schemas.openxmlformats.org/officeDocument/2006/relationships/hyperlink" Target="https://twitter.com/PTI_News/status/1243519189412765696" TargetMode="External"/><Relationship Id="rId1525" Type="http://schemas.openxmlformats.org/officeDocument/2006/relationships/hyperlink" Target="https://www.wbhealth.gov.in/uploaded_files/corona/Bulletin_West_Bengal_28.03_.2020(1)_.pdf" TargetMode="External"/><Relationship Id="rId2923" Type="http://schemas.openxmlformats.org/officeDocument/2006/relationships/hyperlink" Target="https://twitter.com/Eatala_Rajender/status/1245425932929617921" TargetMode="External"/><Relationship Id="rId1732" Type="http://schemas.openxmlformats.org/officeDocument/2006/relationships/hyperlink" Target="https://gujcovid19.gujarat.gov.in/" TargetMode="External"/><Relationship Id="rId4888" Type="http://schemas.openxmlformats.org/officeDocument/2006/relationships/hyperlink" Target="https://twitter.com/IPRTelangana/status/1246477230068228098/photo/1" TargetMode="External"/><Relationship Id="rId5939" Type="http://schemas.openxmlformats.org/officeDocument/2006/relationships/hyperlink" Target="https://arogya.maharashtra.gov.in/pdf/covidmpressnote06.pdf" TargetMode="External"/><Relationship Id="rId24" Type="http://schemas.openxmlformats.org/officeDocument/2006/relationships/hyperlink" Target="https://indianexpress.com/article/india/coronavirus-outbreak-live-updates-pm-modi-6303338/" TargetMode="External"/><Relationship Id="rId2299" Type="http://schemas.openxmlformats.org/officeDocument/2006/relationships/hyperlink" Target="https://twitter.com/Vijayabaskarofl/status/1244998252803452928" TargetMode="External"/><Relationship Id="rId3697" Type="http://schemas.openxmlformats.org/officeDocument/2006/relationships/hyperlink" Target="https://twitter.com/ANI/status/1246038578699751424" TargetMode="External"/><Relationship Id="rId4748" Type="http://schemas.openxmlformats.org/officeDocument/2006/relationships/hyperlink" Target="https://twitter.com/ANI/status/1246418320057708545" TargetMode="External"/><Relationship Id="rId4955" Type="http://schemas.openxmlformats.org/officeDocument/2006/relationships/hyperlink" Target="https://twitter.com/rajeshtope11/status/1246482154852253697" TargetMode="External"/><Relationship Id="rId3557" Type="http://schemas.openxmlformats.org/officeDocument/2006/relationships/hyperlink" Target="https://twitter.com/ANI/status/1245762707069927424" TargetMode="External"/><Relationship Id="rId3764" Type="http://schemas.openxmlformats.org/officeDocument/2006/relationships/hyperlink" Target="https://twitter.com/ANI/status/1246038578699751424" TargetMode="External"/><Relationship Id="rId3971" Type="http://schemas.openxmlformats.org/officeDocument/2006/relationships/hyperlink" Target="https://twitter.com/ANI/status/1246054906298941440" TargetMode="External"/><Relationship Id="rId4608" Type="http://schemas.openxmlformats.org/officeDocument/2006/relationships/hyperlink" Target="https://twitter.com/PTI_News/status/1246409749911891968" TargetMode="External"/><Relationship Id="rId4815" Type="http://schemas.openxmlformats.org/officeDocument/2006/relationships/hyperlink" Target="https://twitter.com/ArogyaAndhra/status/1246417016702906369" TargetMode="External"/><Relationship Id="rId6170" Type="http://schemas.openxmlformats.org/officeDocument/2006/relationships/hyperlink" Target="http://www.nhmharyana.gov.in/WriteReadData/userfiles/file/CoronaVirus/bulletin_07.04.2020_Morning.pdf" TargetMode="External"/><Relationship Id="rId478" Type="http://schemas.openxmlformats.org/officeDocument/2006/relationships/hyperlink" Target="https://www.thehindu.com/news/cities/mumbai/five-new-cases-in-state-critical-patient-shifted-to-jaslok/article31123456.ece" TargetMode="External"/><Relationship Id="rId685" Type="http://schemas.openxmlformats.org/officeDocument/2006/relationships/hyperlink" Target="https://timesofindia.indiatimes.com/city/hyderabad/6-test-ve-for-coronavirus-state-total-now-up-to-27/articleshow/74764558.cms" TargetMode="External"/><Relationship Id="rId892" Type="http://schemas.openxmlformats.org/officeDocument/2006/relationships/hyperlink" Target="https://twitter.com/PIBJaipur/status/1242109602411380738" TargetMode="External"/><Relationship Id="rId2159" Type="http://schemas.openxmlformats.org/officeDocument/2006/relationships/hyperlink" Target="https://twitter.com/DHFWKA/status/1245005351436652552" TargetMode="External"/><Relationship Id="rId2366" Type="http://schemas.openxmlformats.org/officeDocument/2006/relationships/hyperlink" Target="https://twitter.com/ANI/status/1245023379943391232" TargetMode="External"/><Relationship Id="rId2573" Type="http://schemas.openxmlformats.org/officeDocument/2006/relationships/hyperlink" Target="https://twitter.com/PIBJaipur/status/1245288412954779649" TargetMode="External"/><Relationship Id="rId2780" Type="http://schemas.openxmlformats.org/officeDocument/2006/relationships/hyperlink" Target="https://indianexpress.com/article/cities/kolkata/west-bengal-15-more-test-positive-highest-single-day-jump-takes-count-to-37-6341172/?346346346" TargetMode="External"/><Relationship Id="rId3417" Type="http://schemas.openxmlformats.org/officeDocument/2006/relationships/hyperlink" Target="https://twitter.com/ANI/status/1245715113883009025" TargetMode="External"/><Relationship Id="rId3624" Type="http://schemas.openxmlformats.org/officeDocument/2006/relationships/hyperlink" Target="https://twitter.com/ANI/status/1245973223600259072" TargetMode="External"/><Relationship Id="rId3831" Type="http://schemas.openxmlformats.org/officeDocument/2006/relationships/hyperlink" Target="https://twitter.com/ANI/status/1246054906298941440" TargetMode="External"/><Relationship Id="rId6030" Type="http://schemas.openxmlformats.org/officeDocument/2006/relationships/hyperlink" Target="https://twitter.com/PIBJaipur/status/1247197745678442504" TargetMode="External"/><Relationship Id="rId338" Type="http://schemas.openxmlformats.org/officeDocument/2006/relationships/hyperlink" Target="https://twitter.com/ANINewsUP/status/1240526916517388288" TargetMode="External"/><Relationship Id="rId545" Type="http://schemas.openxmlformats.org/officeDocument/2006/relationships/hyperlink" Target="https://twitter.com/ANINewsUP/status/1241280918888656901" TargetMode="External"/><Relationship Id="rId752" Type="http://schemas.openxmlformats.org/officeDocument/2006/relationships/hyperlink" Target="https://www.livemint.com/news/india/coronavirus-update-14-new-cases-reported-from-mumbai-1-from-pune-11584935139945.html" TargetMode="External"/><Relationship Id="rId1175" Type="http://schemas.openxmlformats.org/officeDocument/2006/relationships/hyperlink" Target="https://twitter.com/xpresskerala/status/1243154932452093953?s=19" TargetMode="External"/><Relationship Id="rId1382" Type="http://schemas.openxmlformats.org/officeDocument/2006/relationships/hyperlink" Target="https://twitter.com/PTI_News/status/1243519189412765696" TargetMode="External"/><Relationship Id="rId2019" Type="http://schemas.openxmlformats.org/officeDocument/2006/relationships/hyperlink" Target="https://twitter.com/pti_news/status/1244677217084293130?s=21" TargetMode="External"/><Relationship Id="rId2226" Type="http://schemas.openxmlformats.org/officeDocument/2006/relationships/hyperlink" Target="https://arogya.maharashtra.gov.in/pdf/epressnote31.pdf" TargetMode="External"/><Relationship Id="rId2433" Type="http://schemas.openxmlformats.org/officeDocument/2006/relationships/hyperlink" Target="https://twitter.com/PTI_News/status/1245196392294780928" TargetMode="External"/><Relationship Id="rId2640" Type="http://schemas.openxmlformats.org/officeDocument/2006/relationships/hyperlink" Target="https://twitter.com/NHM_TN/status/1245332364563185664" TargetMode="External"/><Relationship Id="rId5589" Type="http://schemas.openxmlformats.org/officeDocument/2006/relationships/hyperlink" Target="https://twitter.com/PIBJaipur/status/1247122543074365442" TargetMode="External"/><Relationship Id="rId5796" Type="http://schemas.openxmlformats.org/officeDocument/2006/relationships/hyperlink" Target="https://twitter.com/PTI_News/status/1247164710417383431" TargetMode="External"/><Relationship Id="rId405" Type="http://schemas.openxmlformats.org/officeDocument/2006/relationships/hyperlink" Target="https://twitter.com/PIBJaipur/status/1241034734811017217" TargetMode="External"/><Relationship Id="rId612" Type="http://schemas.openxmlformats.org/officeDocument/2006/relationships/hyperlink" Target="https://twitter.com/PTI_News/status/1241595506037415936" TargetMode="External"/><Relationship Id="rId1035" Type="http://schemas.openxmlformats.org/officeDocument/2006/relationships/hyperlink" Target="https://www.thehindu.com/news/national/karnataka/coronavirus-udupi-records-first-positive-case/article31161050.ece" TargetMode="External"/><Relationship Id="rId1242" Type="http://schemas.openxmlformats.org/officeDocument/2006/relationships/hyperlink" Target="https://twitter.com/ANI/status/1243405176515383300" TargetMode="External"/><Relationship Id="rId2500" Type="http://schemas.openxmlformats.org/officeDocument/2006/relationships/hyperlink" Target="https://twitter.com/ANI/status/1245252480969199617" TargetMode="External"/><Relationship Id="rId4398" Type="http://schemas.openxmlformats.org/officeDocument/2006/relationships/hyperlink" Target="https://twitter.com/PTI_News/status/1246336675732533248" TargetMode="External"/><Relationship Id="rId5449" Type="http://schemas.openxmlformats.org/officeDocument/2006/relationships/hyperlink" Target="https://gujcovid19.gujarat.gov.in/uploads/pressbrief0504052020073046686.pdf" TargetMode="External"/><Relationship Id="rId5656" Type="http://schemas.openxmlformats.org/officeDocument/2006/relationships/hyperlink" Target="https://twitter.com/ANI/status/1247144702526337026" TargetMode="External"/><Relationship Id="rId1102" Type="http://schemas.openxmlformats.org/officeDocument/2006/relationships/hyperlink" Target="https://www.ndtv.com/hyderabad-news/covid-19-three-year-old-boy-in-hyderabad-tests-positive-for-coronavirus-2200789" TargetMode="External"/><Relationship Id="rId4258" Type="http://schemas.openxmlformats.org/officeDocument/2006/relationships/hyperlink" Target="https://twitter.com/ANI/status/1246101940582461440" TargetMode="External"/><Relationship Id="rId4465" Type="http://schemas.openxmlformats.org/officeDocument/2006/relationships/hyperlink" Target="https://twitter.com/kbssidhu1961/status/1246432643794612225" TargetMode="External"/><Relationship Id="rId5309" Type="http://schemas.openxmlformats.org/officeDocument/2006/relationships/hyperlink" Target="https://twitter.com/ANI/status/1246797969447219201" TargetMode="External"/><Relationship Id="rId5863" Type="http://schemas.openxmlformats.org/officeDocument/2006/relationships/hyperlink" Target="https://arogya.maharashtra.gov.in/pdf/covidmpressnote06.pdf" TargetMode="External"/><Relationship Id="rId3067" Type="http://schemas.openxmlformats.org/officeDocument/2006/relationships/hyperlink" Target="https://twitter.com/ANI/status/1245683220550537216" TargetMode="External"/><Relationship Id="rId3274" Type="http://schemas.openxmlformats.org/officeDocument/2006/relationships/hyperlink" Target="https://twitter.com/ANI/status/1245694253197488128" TargetMode="External"/><Relationship Id="rId4118" Type="http://schemas.openxmlformats.org/officeDocument/2006/relationships/hyperlink" Target="https://experience.arcgis.com/experience/8167a61f882a4af4b9098e947dfd589f/" TargetMode="External"/><Relationship Id="rId4672" Type="http://schemas.openxmlformats.org/officeDocument/2006/relationships/hyperlink" Target="https://twitter.com/ANINewsUP/status/1246412525890973697" TargetMode="External"/><Relationship Id="rId5516" Type="http://schemas.openxmlformats.org/officeDocument/2006/relationships/hyperlink" Target="https://twitter.com/ANI/status/1247034856329990145" TargetMode="External"/><Relationship Id="rId5723" Type="http://schemas.openxmlformats.org/officeDocument/2006/relationships/hyperlink" Target="http://www.nhmharyana.gov.in/WriteReadData/userfiles/file/CoronaVirus/Media%20Bulletin%2006042020Evening.pdf" TargetMode="External"/><Relationship Id="rId5930" Type="http://schemas.openxmlformats.org/officeDocument/2006/relationships/hyperlink" Target="https://twitter.com/PTI_News/status/1247164710417383431" TargetMode="External"/><Relationship Id="rId195" Type="http://schemas.openxmlformats.org/officeDocument/2006/relationships/hyperlink" Target="https://www.thehindu.com/news/national/other-states/coronavirus-two-more-test-positive-in-yavatmal-maharashtra-count-rises-to-26/article31069249.ece" TargetMode="External"/><Relationship Id="rId1919" Type="http://schemas.openxmlformats.org/officeDocument/2006/relationships/hyperlink" Target="https://twitter.com/PIBTvpm/status/1244605758110457860" TargetMode="External"/><Relationship Id="rId3481" Type="http://schemas.openxmlformats.org/officeDocument/2006/relationships/hyperlink" Target="https://twitter.com/ANI/status/1245727826017423362" TargetMode="External"/><Relationship Id="rId4325" Type="http://schemas.openxmlformats.org/officeDocument/2006/relationships/hyperlink" Target="https://twitter.com/visrane/status/1246312395464560641" TargetMode="External"/><Relationship Id="rId4532" Type="http://schemas.openxmlformats.org/officeDocument/2006/relationships/hyperlink" Target="https://twitter.com/PTI_News/status/1246409749911891968" TargetMode="External"/><Relationship Id="rId2083" Type="http://schemas.openxmlformats.org/officeDocument/2006/relationships/hyperlink" Target="https://twitter.com/ANINewsUP/status/1244853831072010241" TargetMode="External"/><Relationship Id="rId2290" Type="http://schemas.openxmlformats.org/officeDocument/2006/relationships/hyperlink" Target="https://twitter.com/Vijayabaskarofl/status/1244998252803452928" TargetMode="External"/><Relationship Id="rId3134" Type="http://schemas.openxmlformats.org/officeDocument/2006/relationships/hyperlink" Target="http://dhs.kerala.gov.in/wp-content/uploads/2020/04/Daily-Bulletin-HFWD-English-April-2nd.pdf" TargetMode="External"/><Relationship Id="rId3341" Type="http://schemas.openxmlformats.org/officeDocument/2006/relationships/hyperlink" Target="https://twitter.com/ANI/status/1245693514500804609" TargetMode="External"/><Relationship Id="rId262" Type="http://schemas.openxmlformats.org/officeDocument/2006/relationships/hyperlink" Target="https://twitter.com/airnewsalerts/status/1239796624928444416?s=19" TargetMode="External"/><Relationship Id="rId2150" Type="http://schemas.openxmlformats.org/officeDocument/2006/relationships/hyperlink" Target="https://twitter.com/ANI/status/1244900306128760832" TargetMode="External"/><Relationship Id="rId3201" Type="http://schemas.openxmlformats.org/officeDocument/2006/relationships/hyperlink" Target="https://twitter.com/ANI/status/1245693626472116226" TargetMode="External"/><Relationship Id="rId5099" Type="http://schemas.openxmlformats.org/officeDocument/2006/relationships/hyperlink" Target="https://twitter.com/ANI/status/1246738428370223104" TargetMode="External"/><Relationship Id="rId122" Type="http://schemas.openxmlformats.org/officeDocument/2006/relationships/hyperlink" Target="https://economictimes.indiatimes.com/news/politics-and-nation/five-more-people-from-kerala-test-positive-for-coronavirus/articleshow/74534888.cms?from=mdr" TargetMode="External"/><Relationship Id="rId2010" Type="http://schemas.openxmlformats.org/officeDocument/2006/relationships/hyperlink" Target="https://twitter.com/DHFWKA/status/1245005351436652552" TargetMode="External"/><Relationship Id="rId5166" Type="http://schemas.openxmlformats.org/officeDocument/2006/relationships/hyperlink" Target="http://www.nhmharyana.gov.in/WriteReadData/userfiles/file/CoronaVirus/Media%20Bulletin%2006042020Evening.pdf" TargetMode="External"/><Relationship Id="rId5373" Type="http://schemas.openxmlformats.org/officeDocument/2006/relationships/hyperlink" Target="https://twitter.com/ArogyaAndhra/status/1246796581744963586" TargetMode="External"/><Relationship Id="rId5580" Type="http://schemas.openxmlformats.org/officeDocument/2006/relationships/hyperlink" Target="https://twitter.com/PIBJaipur/status/1247122543074365442" TargetMode="External"/><Relationship Id="rId1569" Type="http://schemas.openxmlformats.org/officeDocument/2006/relationships/hyperlink" Target="https://twitter.com/PTI_News/status/1243938826680020993" TargetMode="External"/><Relationship Id="rId2967" Type="http://schemas.openxmlformats.org/officeDocument/2006/relationships/hyperlink" Target="https://twitter.com/ArogyaAndhra/status/1245580598938198016" TargetMode="External"/><Relationship Id="rId4182" Type="http://schemas.openxmlformats.org/officeDocument/2006/relationships/hyperlink" Target="https://experience.arcgis.com/experience/8167a61f882a4af4b9098e947dfd589f/" TargetMode="External"/><Relationship Id="rId5026" Type="http://schemas.openxmlformats.org/officeDocument/2006/relationships/hyperlink" Target="https://twitter.com/ArogyaAndhra/status/1246674213324255232" TargetMode="External"/><Relationship Id="rId5233" Type="http://schemas.openxmlformats.org/officeDocument/2006/relationships/hyperlink" Target="https://twitter.com/ANI/status/1246793618855096320" TargetMode="External"/><Relationship Id="rId5440" Type="http://schemas.openxmlformats.org/officeDocument/2006/relationships/hyperlink" Target="https://twitter.com/IPRTelangana/status/1246847163855851520" TargetMode="External"/><Relationship Id="rId939" Type="http://schemas.openxmlformats.org/officeDocument/2006/relationships/hyperlink" Target="https://twitter.com/BBMPCOMM/status/1242350440580124673" TargetMode="External"/><Relationship Id="rId1776" Type="http://schemas.openxmlformats.org/officeDocument/2006/relationships/hyperlink" Target="https://www.indiatoday.in/india/story/total-number-of-covid-19-cases-rises-to-68-in-uttar-pradesh-1661054-2020-03-29" TargetMode="External"/><Relationship Id="rId1983" Type="http://schemas.openxmlformats.org/officeDocument/2006/relationships/hyperlink" Target="https://twitter.com/ANI/status/1244640751679467530" TargetMode="External"/><Relationship Id="rId2827" Type="http://schemas.openxmlformats.org/officeDocument/2006/relationships/hyperlink" Target="https://karunadu.karnataka.gov.in/hfw/kannada/nCovDocs/01-04-2020(English).pdf" TargetMode="External"/><Relationship Id="rId4042" Type="http://schemas.openxmlformats.org/officeDocument/2006/relationships/hyperlink" Target="https://twitter.com/Eatala_Rajender/status/1246084405602316292" TargetMode="External"/><Relationship Id="rId68" Type="http://schemas.openxmlformats.org/officeDocument/2006/relationships/hyperlink" Target="https://timesofindia.indiatimes.com/city/chennai/tamil-nadus-lone-covid-19-patient-recovers-to-be-discharged-from-chennai-hospital-on-monday/articleshow/74639130.cms" TargetMode="External"/><Relationship Id="rId1429" Type="http://schemas.openxmlformats.org/officeDocument/2006/relationships/hyperlink" Target="https://twitter.com/PTI_News/status/1243582277365325824" TargetMode="External"/><Relationship Id="rId1636" Type="http://schemas.openxmlformats.org/officeDocument/2006/relationships/hyperlink" Target="https://twitter.com/kansalrohit69/status/1244152780719132672" TargetMode="External"/><Relationship Id="rId1843" Type="http://schemas.openxmlformats.org/officeDocument/2006/relationships/hyperlink" Target="https://twitter.com/Vijayabaskarofl/status/1244548656864169990" TargetMode="External"/><Relationship Id="rId4999" Type="http://schemas.openxmlformats.org/officeDocument/2006/relationships/hyperlink" Target="https://twitter.com/rajeshtope11/status/1246482154852253697" TargetMode="External"/><Relationship Id="rId5300" Type="http://schemas.openxmlformats.org/officeDocument/2006/relationships/hyperlink" Target="https://twitter.com/ANI/status/1246797969447219201" TargetMode="External"/><Relationship Id="rId1703" Type="http://schemas.openxmlformats.org/officeDocument/2006/relationships/hyperlink" Target="https://twitter.com/ANI/status/1244242532134838273" TargetMode="External"/><Relationship Id="rId1910" Type="http://schemas.openxmlformats.org/officeDocument/2006/relationships/hyperlink" Target="https://www.facebook.com/permalink.php?story_fbid=158928622243641&amp;id=100507158085788" TargetMode="External"/><Relationship Id="rId4859" Type="http://schemas.openxmlformats.org/officeDocument/2006/relationships/hyperlink" Target="https://twitter.com/JansamparkMP/status/1246469032619823107/photo/2" TargetMode="External"/><Relationship Id="rId3668" Type="http://schemas.openxmlformats.org/officeDocument/2006/relationships/hyperlink" Target="https://twitter.com/ANINewsUP/status/1245971315019763718" TargetMode="External"/><Relationship Id="rId3875" Type="http://schemas.openxmlformats.org/officeDocument/2006/relationships/hyperlink" Target="https://twitter.com/ANI/status/1246054906298941440" TargetMode="External"/><Relationship Id="rId4719" Type="http://schemas.openxmlformats.org/officeDocument/2006/relationships/hyperlink" Target="https://twitter.com/ANINewsUP/status/1246412525890973697" TargetMode="External"/><Relationship Id="rId4926" Type="http://schemas.openxmlformats.org/officeDocument/2006/relationships/hyperlink" Target="https://twitter.com/rajeshtope11/status/1246482154852253697" TargetMode="External"/><Relationship Id="rId6074" Type="http://schemas.openxmlformats.org/officeDocument/2006/relationships/hyperlink" Target="https://twitter.com/PIBAhmedabad/status/1247398801825988608" TargetMode="External"/><Relationship Id="rId589" Type="http://schemas.openxmlformats.org/officeDocument/2006/relationships/hyperlink" Target="https://www.facebook.com/District-Information-OfficeKasaragod-1005A07158085788" TargetMode="External"/><Relationship Id="rId796" Type="http://schemas.openxmlformats.org/officeDocument/2006/relationships/hyperlink" Target="https://twitter.com/GujHFWDept/status/1242055510532202497" TargetMode="External"/><Relationship Id="rId2477" Type="http://schemas.openxmlformats.org/officeDocument/2006/relationships/hyperlink" Target="https://twitter.com/ArogyaAndhra/status/1245225191178768386" TargetMode="External"/><Relationship Id="rId2684" Type="http://schemas.openxmlformats.org/officeDocument/2006/relationships/hyperlink" Target="https://twitter.com/NHM_TN/status/1245332364563185664" TargetMode="External"/><Relationship Id="rId3528" Type="http://schemas.openxmlformats.org/officeDocument/2006/relationships/hyperlink" Target="https://twitter.com/ANI/status/1245741477960929287?s=19" TargetMode="External"/><Relationship Id="rId3735" Type="http://schemas.openxmlformats.org/officeDocument/2006/relationships/hyperlink" Target="https://twitter.com/ANI/status/1246038578699751424" TargetMode="External"/><Relationship Id="rId5090" Type="http://schemas.openxmlformats.org/officeDocument/2006/relationships/hyperlink" Target="https://twitter.com/ANI/status/1246738428370223104" TargetMode="External"/><Relationship Id="rId6141" Type="http://schemas.openxmlformats.org/officeDocument/2006/relationships/hyperlink" Target="http://mohfw.gov.in/" TargetMode="External"/><Relationship Id="rId449" Type="http://schemas.openxmlformats.org/officeDocument/2006/relationships/hyperlink" Target="https://twitter.com/ANI/status/1240996937672749059" TargetMode="External"/><Relationship Id="rId656" Type="http://schemas.openxmlformats.org/officeDocument/2006/relationships/hyperlink" Target="https://twitter.com/ANI/status/1241641572162101249" TargetMode="External"/><Relationship Id="rId863" Type="http://schemas.openxmlformats.org/officeDocument/2006/relationships/hyperlink" Target="https://twitter.com/rajeshtope11/status/1242138355338563589" TargetMode="External"/><Relationship Id="rId1079" Type="http://schemas.openxmlformats.org/officeDocument/2006/relationships/hyperlink" Target="https://twitter.com/DHFWKA/status/1242804663147266048" TargetMode="External"/><Relationship Id="rId1286" Type="http://schemas.openxmlformats.org/officeDocument/2006/relationships/hyperlink" Target="https://twitter.com/diprjk/status/1243512716398071809" TargetMode="External"/><Relationship Id="rId1493" Type="http://schemas.openxmlformats.org/officeDocument/2006/relationships/hyperlink" Target="https://twitter.com/PTI_News/status/1243865335582707712?s=20" TargetMode="External"/><Relationship Id="rId2337" Type="http://schemas.openxmlformats.org/officeDocument/2006/relationships/hyperlink" Target="https://twitter.com/ANI/status/1245006827042955264" TargetMode="External"/><Relationship Id="rId2544" Type="http://schemas.openxmlformats.org/officeDocument/2006/relationships/hyperlink" Target="https://twitter.com/ANI/status/1245252480969199617" TargetMode="External"/><Relationship Id="rId2891" Type="http://schemas.openxmlformats.org/officeDocument/2006/relationships/hyperlink" Target="https://twitter.com/ANI/status/1245389870974914561" TargetMode="External"/><Relationship Id="rId3942" Type="http://schemas.openxmlformats.org/officeDocument/2006/relationships/hyperlink" Target="https://twitter.com/ANI/status/1246043856447176704" TargetMode="External"/><Relationship Id="rId6001" Type="http://schemas.openxmlformats.org/officeDocument/2006/relationships/hyperlink" Target="https://twitter.com/JansamparkMP/status/1247180461907955712" TargetMode="External"/><Relationship Id="rId309" Type="http://schemas.openxmlformats.org/officeDocument/2006/relationships/hyperlink" Target="https://twitter.com/ANI/status/1240318300942266368?s=19" TargetMode="External"/><Relationship Id="rId516" Type="http://schemas.openxmlformats.org/officeDocument/2006/relationships/hyperlink" Target="https://www.mohfw.gov.in/" TargetMode="External"/><Relationship Id="rId1146" Type="http://schemas.openxmlformats.org/officeDocument/2006/relationships/hyperlink" Target="https://economictimes.indiatimes.com/news/politics-and-nation/two-more-covid-19-cases-in-bihar-total-count-six/articleshow/74825552.cms" TargetMode="External"/><Relationship Id="rId2751" Type="http://schemas.openxmlformats.org/officeDocument/2006/relationships/hyperlink" Target="https://twitter.com/PTI_News/status/1245330284574150656" TargetMode="External"/><Relationship Id="rId3802" Type="http://schemas.openxmlformats.org/officeDocument/2006/relationships/hyperlink" Target="https://twitter.com/ANI/status/1246043856447176704" TargetMode="External"/><Relationship Id="rId723" Type="http://schemas.openxmlformats.org/officeDocument/2006/relationships/hyperlink" Target="https://twitter.com/Vijayabaskarofl/status/1241766156324573184" TargetMode="External"/><Relationship Id="rId930" Type="http://schemas.openxmlformats.org/officeDocument/2006/relationships/hyperlink" Target="https://twitter.com/PTI_News/status/1242320937497714688" TargetMode="External"/><Relationship Id="rId1006" Type="http://schemas.openxmlformats.org/officeDocument/2006/relationships/hyperlink" Target="https://twitter.com/PTI_News/status/1242681262994640896" TargetMode="External"/><Relationship Id="rId1353" Type="http://schemas.openxmlformats.org/officeDocument/2006/relationships/hyperlink" Target="https://www.facebook.com/permalink.php?story_fbid=158051175664719&amp;id=100507158085788" TargetMode="External"/><Relationship Id="rId1560" Type="http://schemas.openxmlformats.org/officeDocument/2006/relationships/hyperlink" Target="https://twitter.com/ANI/status/1243925736160817152" TargetMode="External"/><Relationship Id="rId2404" Type="http://schemas.openxmlformats.org/officeDocument/2006/relationships/hyperlink" Target="https://twitter.com/ANI/status/1245186124970065922" TargetMode="External"/><Relationship Id="rId2611" Type="http://schemas.openxmlformats.org/officeDocument/2006/relationships/hyperlink" Target="https://t.me/indiacovid/1283" TargetMode="External"/><Relationship Id="rId5767" Type="http://schemas.openxmlformats.org/officeDocument/2006/relationships/hyperlink" Target="https://twitter.com/TOIHyderabad/status/1247161225940627456" TargetMode="External"/><Relationship Id="rId5974" Type="http://schemas.openxmlformats.org/officeDocument/2006/relationships/hyperlink" Target="https://twitter.com/JansamparkMP/status/1247180461907955712" TargetMode="External"/><Relationship Id="rId1213" Type="http://schemas.openxmlformats.org/officeDocument/2006/relationships/hyperlink" Target="https://www.facebook.com/1777873788890698/posts/3062752407069490/" TargetMode="External"/><Relationship Id="rId1420" Type="http://schemas.openxmlformats.org/officeDocument/2006/relationships/hyperlink" Target="https://twitter.com/NHM_TN/status/1243565704332431360" TargetMode="External"/><Relationship Id="rId4369" Type="http://schemas.openxmlformats.org/officeDocument/2006/relationships/hyperlink" Target="https://twitter.com/ANI/status/1246323461674369024" TargetMode="External"/><Relationship Id="rId4576" Type="http://schemas.openxmlformats.org/officeDocument/2006/relationships/hyperlink" Target="https://twitter.com/PTI_News/status/1246409749911891968" TargetMode="External"/><Relationship Id="rId4783" Type="http://schemas.openxmlformats.org/officeDocument/2006/relationships/hyperlink" Target="https://twitter.com/ANI/status/1246418320057708545" TargetMode="External"/><Relationship Id="rId4990" Type="http://schemas.openxmlformats.org/officeDocument/2006/relationships/hyperlink" Target="https://twitter.com/rajeshtope11/status/1246482154852253697" TargetMode="External"/><Relationship Id="rId5627" Type="http://schemas.openxmlformats.org/officeDocument/2006/relationships/hyperlink" Target="https://twitter.com/ANI/status/1247144702526337026" TargetMode="External"/><Relationship Id="rId5834" Type="http://schemas.openxmlformats.org/officeDocument/2006/relationships/hyperlink" Target="https://twitter.com/PTI_News/status/1247164710417383431" TargetMode="External"/><Relationship Id="rId3178" Type="http://schemas.openxmlformats.org/officeDocument/2006/relationships/hyperlink" Target="https://twitter.com/ANI/status/1245693626472116226" TargetMode="External"/><Relationship Id="rId3385" Type="http://schemas.openxmlformats.org/officeDocument/2006/relationships/hyperlink" Target="https://www.outlookindia.com/newsscroll/bengal-death-toll-rises-to-seven-cases-go-past-50/1788941" TargetMode="External"/><Relationship Id="rId3592" Type="http://schemas.openxmlformats.org/officeDocument/2006/relationships/hyperlink" Target="https://twitter.com/ArogyaAndhra/status/1245941890563723264" TargetMode="External"/><Relationship Id="rId4229" Type="http://schemas.openxmlformats.org/officeDocument/2006/relationships/hyperlink" Target="https://twitter.com/PTI_News/status/1246097072761081856" TargetMode="External"/><Relationship Id="rId4436" Type="http://schemas.openxmlformats.org/officeDocument/2006/relationships/hyperlink" Target="https://twitter.com/PTI_News/status/1246336675732533248" TargetMode="External"/><Relationship Id="rId4643" Type="http://schemas.openxmlformats.org/officeDocument/2006/relationships/hyperlink" Target="https://twitter.com/AamAadmiParty/status/1246408741357944833" TargetMode="External"/><Relationship Id="rId4850" Type="http://schemas.openxmlformats.org/officeDocument/2006/relationships/hyperlink" Target="https://twitter.com/JansamparkMP/status/1246469032619823107/photo/2" TargetMode="External"/><Relationship Id="rId5901" Type="http://schemas.openxmlformats.org/officeDocument/2006/relationships/hyperlink" Target="https://arogya.maharashtra.gov.in/pdf/covidmpressnote06.pdf" TargetMode="External"/><Relationship Id="rId2194" Type="http://schemas.openxmlformats.org/officeDocument/2006/relationships/hyperlink" Target="https://twitter.com/ANI/status/1244912959765135360" TargetMode="External"/><Relationship Id="rId3038" Type="http://schemas.openxmlformats.org/officeDocument/2006/relationships/hyperlink" Target="https://twitter.com/ANI/status/1245683220550537216" TargetMode="External"/><Relationship Id="rId3245" Type="http://schemas.openxmlformats.org/officeDocument/2006/relationships/hyperlink" Target="https://twitter.com/ANI/status/1245693514500804609" TargetMode="External"/><Relationship Id="rId3452" Type="http://schemas.openxmlformats.org/officeDocument/2006/relationships/hyperlink" Target="https://twitter.com/ANI/status/1245727826017423362" TargetMode="External"/><Relationship Id="rId4503" Type="http://schemas.openxmlformats.org/officeDocument/2006/relationships/hyperlink" Target="https://twitter.com/ANI/status/1246408356790562816" TargetMode="External"/><Relationship Id="rId4710" Type="http://schemas.openxmlformats.org/officeDocument/2006/relationships/hyperlink" Target="https://twitter.com/ANINewsUP/status/1246412525890973697" TargetMode="External"/><Relationship Id="rId166" Type="http://schemas.openxmlformats.org/officeDocument/2006/relationships/hyperlink" Target="https://www.thehindu.com/news/national/other-states/three-more-test-positive-in-maharashtra/article31054460.ece" TargetMode="External"/><Relationship Id="rId373" Type="http://schemas.openxmlformats.org/officeDocument/2006/relationships/hyperlink" Target="https://www.hindustantimes.com/cities/two-more-delhi-residents-test-positive-for-covid-19-total-now-10/story-eZf1cfA2jqI6n7owy6xPXJ.html" TargetMode="External"/><Relationship Id="rId580" Type="http://schemas.openxmlformats.org/officeDocument/2006/relationships/hyperlink" Target="https://www.facebook.com/District-Information-OfficeKasaragod-1005A07158085788" TargetMode="External"/><Relationship Id="rId2054" Type="http://schemas.openxmlformats.org/officeDocument/2006/relationships/hyperlink" Target="https://www.indiatoday.in/amp/india/story/coronavirus-in-mumbai-47-new-covid-19-cases-in-city-as-private-lab-data-pours-in-1661482-2020-03-30" TargetMode="External"/><Relationship Id="rId2261" Type="http://schemas.openxmlformats.org/officeDocument/2006/relationships/hyperlink" Target="https://arogya.maharashtra.gov.in/pdf/epressnote31.pdf" TargetMode="External"/><Relationship Id="rId3105" Type="http://schemas.openxmlformats.org/officeDocument/2006/relationships/hyperlink" Target="https://twitter.com/diprjk/status/1245667080038318081" TargetMode="External"/><Relationship Id="rId3312" Type="http://schemas.openxmlformats.org/officeDocument/2006/relationships/hyperlink" Target="https://twitter.com/ANI/status/1245694253197488128" TargetMode="External"/><Relationship Id="rId233" Type="http://schemas.openxmlformats.org/officeDocument/2006/relationships/hyperlink" Target="https://english.manoramaonline.com/news/kerala/2020/03/16/coronavirus-kerala-latest-news-new-cases-quarantine-cm-pinarayi-vijayan.html" TargetMode="External"/><Relationship Id="rId440" Type="http://schemas.openxmlformats.org/officeDocument/2006/relationships/hyperlink" Target="https://twitter.com/ANI/status/1240996937672749059" TargetMode="External"/><Relationship Id="rId1070" Type="http://schemas.openxmlformats.org/officeDocument/2006/relationships/hyperlink" Target="https://prd.kerala.gov.in/ml/node/75872" TargetMode="External"/><Relationship Id="rId2121" Type="http://schemas.openxmlformats.org/officeDocument/2006/relationships/hyperlink" Target="https://twitter.com/Vijayabaskarofl/status/1244863131689422849" TargetMode="External"/><Relationship Id="rId5277" Type="http://schemas.openxmlformats.org/officeDocument/2006/relationships/hyperlink" Target="https://twitter.com/ANI/status/1246797969447219201" TargetMode="External"/><Relationship Id="rId5484" Type="http://schemas.openxmlformats.org/officeDocument/2006/relationships/hyperlink" Target="https://www.mohfw.gov.in/" TargetMode="External"/><Relationship Id="rId300" Type="http://schemas.openxmlformats.org/officeDocument/2006/relationships/hyperlink" Target="https://twitter.com/Vijayabaskarofl/status/1240250048639668224" TargetMode="External"/><Relationship Id="rId4086" Type="http://schemas.openxmlformats.org/officeDocument/2006/relationships/hyperlink" Target="https://twitter.com/Eatala_Rajender/status/1246084405602316292" TargetMode="External"/><Relationship Id="rId5137" Type="http://schemas.openxmlformats.org/officeDocument/2006/relationships/hyperlink" Target="https://twitter.com/ANI/status/1246738428370223104" TargetMode="External"/><Relationship Id="rId5691" Type="http://schemas.openxmlformats.org/officeDocument/2006/relationships/hyperlink" Target="https://twitter.com/ArogyaAndhra/status/1247148780903747585" TargetMode="External"/><Relationship Id="rId1887" Type="http://schemas.openxmlformats.org/officeDocument/2006/relationships/hyperlink" Target="https://twitter.com/ANI/status/1244604925260132352" TargetMode="External"/><Relationship Id="rId2938" Type="http://schemas.openxmlformats.org/officeDocument/2006/relationships/hyperlink" Target="https://twitter.com/ANI/status/1245428656069128209" TargetMode="External"/><Relationship Id="rId4293" Type="http://schemas.openxmlformats.org/officeDocument/2006/relationships/hyperlink" Target="http://www.rajswasthya.nic.in/" TargetMode="External"/><Relationship Id="rId5344" Type="http://schemas.openxmlformats.org/officeDocument/2006/relationships/hyperlink" Target="https://twitter.com/ANI/status/1246789359791112195" TargetMode="External"/><Relationship Id="rId5551" Type="http://schemas.openxmlformats.org/officeDocument/2006/relationships/hyperlink" Target="https://twitter.com/ArogyaAndhra/status/1247036220556709896" TargetMode="External"/><Relationship Id="rId1747" Type="http://schemas.openxmlformats.org/officeDocument/2006/relationships/hyperlink" Target="https://twitter.com/PTI_News/status/1244275406821191680" TargetMode="External"/><Relationship Id="rId1954" Type="http://schemas.openxmlformats.org/officeDocument/2006/relationships/hyperlink" Target="https://twitter.com/PIBTvpm/status/1244605758110457860" TargetMode="External"/><Relationship Id="rId4153" Type="http://schemas.openxmlformats.org/officeDocument/2006/relationships/hyperlink" Target="https://twitter.com/PTI_News/status/1246097072761081856" TargetMode="External"/><Relationship Id="rId4360" Type="http://schemas.openxmlformats.org/officeDocument/2006/relationships/hyperlink" Target="https://twitter.com/kansalrohit69/status/1246330740800798722" TargetMode="External"/><Relationship Id="rId5204" Type="http://schemas.openxmlformats.org/officeDocument/2006/relationships/hyperlink" Target="https://twitter.com/ANI/status/1246793618855096320" TargetMode="External"/><Relationship Id="rId5411" Type="http://schemas.openxmlformats.org/officeDocument/2006/relationships/hyperlink" Target="https://twitter.com/HFWOdisha/status/1246826498851352576" TargetMode="External"/><Relationship Id="rId39" Type="http://schemas.openxmlformats.org/officeDocument/2006/relationships/hyperlink" Target="https://www.indiatoday.in/india/story/coronavirus-in-india-tracking-country-s-first-50-covid-19-cases-what-numbers-tell-1654468-2020-03-12" TargetMode="External"/><Relationship Id="rId1607" Type="http://schemas.openxmlformats.org/officeDocument/2006/relationships/hyperlink" Target="https://twitter.com/ANI/status/1243999284283846658?s=20" TargetMode="External"/><Relationship Id="rId1814" Type="http://schemas.openxmlformats.org/officeDocument/2006/relationships/hyperlink" Target="https://twitter.com/PTI_News/status/1244500743505113089?s=20" TargetMode="External"/><Relationship Id="rId4013" Type="http://schemas.openxmlformats.org/officeDocument/2006/relationships/hyperlink" Target="https://twitter.com/JansamparkMP/status/1246116249026715649" TargetMode="External"/><Relationship Id="rId4220" Type="http://schemas.openxmlformats.org/officeDocument/2006/relationships/hyperlink" Target="https://experience.arcgis.com/experience/8167a61f882a4af4b9098e947dfd589f/" TargetMode="External"/><Relationship Id="rId3779" Type="http://schemas.openxmlformats.org/officeDocument/2006/relationships/hyperlink" Target="https://twitter.com/ANI/status/1246038578699751424" TargetMode="External"/><Relationship Id="rId2588" Type="http://schemas.openxmlformats.org/officeDocument/2006/relationships/hyperlink" Target="https://twitter.com/TabeenahAnjum/status/1245389528925237248" TargetMode="External"/><Relationship Id="rId3986" Type="http://schemas.openxmlformats.org/officeDocument/2006/relationships/hyperlink" Target="https://twitter.com/ANI/status/1246045737407754242" TargetMode="External"/><Relationship Id="rId6045" Type="http://schemas.openxmlformats.org/officeDocument/2006/relationships/hyperlink" Target="https://twitter.com/PIBJaipur/status/1247377876757803010" TargetMode="External"/><Relationship Id="rId1397" Type="http://schemas.openxmlformats.org/officeDocument/2006/relationships/hyperlink" Target="https://twitter.com/ChetanSanghi/status/1243524054788665345" TargetMode="External"/><Relationship Id="rId2795" Type="http://schemas.openxmlformats.org/officeDocument/2006/relationships/hyperlink" Target="https://twitter.com/CMODelhi/status/1245353004317933568" TargetMode="External"/><Relationship Id="rId3639" Type="http://schemas.openxmlformats.org/officeDocument/2006/relationships/hyperlink" Target="https://twitter.com/ANINewsUP/status/1245971315019763718" TargetMode="External"/><Relationship Id="rId3846" Type="http://schemas.openxmlformats.org/officeDocument/2006/relationships/hyperlink" Target="https://twitter.com/ANI/status/1246043856447176704" TargetMode="External"/><Relationship Id="rId5061" Type="http://schemas.openxmlformats.org/officeDocument/2006/relationships/hyperlink" Target="https://gujcovid19.gujarat.gov.in/" TargetMode="External"/><Relationship Id="rId6112" Type="http://schemas.openxmlformats.org/officeDocument/2006/relationships/hyperlink" Target="https://twitter.com/ANI/status/1247403660096598016" TargetMode="External"/><Relationship Id="rId767" Type="http://schemas.openxmlformats.org/officeDocument/2006/relationships/hyperlink" Target="https://twitter.com/PTI_News/status/1241956921332002820?s=20" TargetMode="External"/><Relationship Id="rId974" Type="http://schemas.openxmlformats.org/officeDocument/2006/relationships/hyperlink" Target="https://www.facebook.com/districtcollectoralappuzha/posts/829752300763599:0" TargetMode="External"/><Relationship Id="rId2448" Type="http://schemas.openxmlformats.org/officeDocument/2006/relationships/hyperlink" Target="https://twitter.com/ANI/status/1245223000791752706" TargetMode="External"/><Relationship Id="rId2655" Type="http://schemas.openxmlformats.org/officeDocument/2006/relationships/hyperlink" Target="https://twitter.com/NHM_TN/status/1245332364563185664" TargetMode="External"/><Relationship Id="rId2862" Type="http://schemas.openxmlformats.org/officeDocument/2006/relationships/hyperlink" Target="https://twitter.com/ArogyaAndhra/status/1245388385021128704" TargetMode="External"/><Relationship Id="rId3706" Type="http://schemas.openxmlformats.org/officeDocument/2006/relationships/hyperlink" Target="https://twitter.com/ANI/status/1246038578699751424" TargetMode="External"/><Relationship Id="rId3913" Type="http://schemas.openxmlformats.org/officeDocument/2006/relationships/hyperlink" Target="https://twitter.com/ANI/status/1246054906298941440" TargetMode="External"/><Relationship Id="rId627" Type="http://schemas.openxmlformats.org/officeDocument/2006/relationships/hyperlink" Target="https://www.livemint.com/news/india/coronavirus-have-no-option-but-to-apply-section-144-in-maharashtra-says-thackeray-11584870602906.html" TargetMode="External"/><Relationship Id="rId834" Type="http://schemas.openxmlformats.org/officeDocument/2006/relationships/hyperlink" Target="https://www.facebook.com/permalink.php?story_fbid=156890639114106&amp;id=100507158085788" TargetMode="External"/><Relationship Id="rId1257" Type="http://schemas.openxmlformats.org/officeDocument/2006/relationships/hyperlink" Target="https://twitter.com/IEBengaluru/status/1243465187069284352/photo/1" TargetMode="External"/><Relationship Id="rId1464" Type="http://schemas.openxmlformats.org/officeDocument/2006/relationships/hyperlink" Target="https://twitter.com/Vijayabaskarofl/status/1243779585004597248" TargetMode="External"/><Relationship Id="rId1671" Type="http://schemas.openxmlformats.org/officeDocument/2006/relationships/hyperlink" Target="https://www.facebook.com/CollectorKNR/posts/2847858138644355" TargetMode="External"/><Relationship Id="rId2308" Type="http://schemas.openxmlformats.org/officeDocument/2006/relationships/hyperlink" Target="https://twitter.com/Vijayabaskarofl/status/1244998252803452928" TargetMode="External"/><Relationship Id="rId2515" Type="http://schemas.openxmlformats.org/officeDocument/2006/relationships/hyperlink" Target="https://twitter.com/ArogyaAndhra/status/1245225191178768386" TargetMode="External"/><Relationship Id="rId2722" Type="http://schemas.openxmlformats.org/officeDocument/2006/relationships/hyperlink" Target="https://twitter.com/NHM_TN/status/1245332364563185664" TargetMode="External"/><Relationship Id="rId5878" Type="http://schemas.openxmlformats.org/officeDocument/2006/relationships/hyperlink" Target="https://twitter.com/PTI_News/status/1247164710417383431" TargetMode="External"/><Relationship Id="rId901" Type="http://schemas.openxmlformats.org/officeDocument/2006/relationships/hyperlink" Target="https://twitter.com/Vijayabaskarofl/status/1242122022022340610" TargetMode="External"/><Relationship Id="rId1117" Type="http://schemas.openxmlformats.org/officeDocument/2006/relationships/hyperlink" Target="https://twitter.com/PTI_News/status/1243039656540692482" TargetMode="External"/><Relationship Id="rId1324" Type="http://schemas.openxmlformats.org/officeDocument/2006/relationships/hyperlink" Target="https://twitter.com/PTI_News/status/1243519189412765696" TargetMode="External"/><Relationship Id="rId1531" Type="http://schemas.openxmlformats.org/officeDocument/2006/relationships/hyperlink" Target="https://twitter.com/ANI/status/1243912891742310406" TargetMode="External"/><Relationship Id="rId4687" Type="http://schemas.openxmlformats.org/officeDocument/2006/relationships/hyperlink" Target="https://twitter.com/ANINewsUP/status/1246412525890973697" TargetMode="External"/><Relationship Id="rId4894" Type="http://schemas.openxmlformats.org/officeDocument/2006/relationships/hyperlink" Target="https://twitter.com/IPRTelangana/status/1246477230068228098/photo/1" TargetMode="External"/><Relationship Id="rId5738" Type="http://schemas.openxmlformats.org/officeDocument/2006/relationships/hyperlink" Target="https://twitter.com/TOIHyderabad/status/1247161225940627456" TargetMode="External"/><Relationship Id="rId5945" Type="http://schemas.openxmlformats.org/officeDocument/2006/relationships/hyperlink" Target="https://gujcovid19.gujarat.gov.in/" TargetMode="External"/><Relationship Id="rId30" Type="http://schemas.openxmlformats.org/officeDocument/2006/relationships/hyperlink" Target="https://indianexpress.com/article/india/coronavirus-outbreak-live-updates-pm-modi-6303338/" TargetMode="External"/><Relationship Id="rId3289" Type="http://schemas.openxmlformats.org/officeDocument/2006/relationships/hyperlink" Target="https://twitter.com/ANI/status/1245693514500804609" TargetMode="External"/><Relationship Id="rId3496" Type="http://schemas.openxmlformats.org/officeDocument/2006/relationships/hyperlink" Target="https://twitter.com/ANI/status/1245735871996813312?s=19" TargetMode="External"/><Relationship Id="rId4547" Type="http://schemas.openxmlformats.org/officeDocument/2006/relationships/hyperlink" Target="https://twitter.com/AamAadmiParty/status/1246408741357944833" TargetMode="External"/><Relationship Id="rId4754" Type="http://schemas.openxmlformats.org/officeDocument/2006/relationships/hyperlink" Target="https://twitter.com/ANI/status/1246418320057708545" TargetMode="External"/><Relationship Id="rId2098" Type="http://schemas.openxmlformats.org/officeDocument/2006/relationships/hyperlink" Target="https://twitter.com/PTI_News/status/1244865476355690496" TargetMode="External"/><Relationship Id="rId3149" Type="http://schemas.openxmlformats.org/officeDocument/2006/relationships/hyperlink" Target="https://twitter.com/ANI/status/1245692712986214400" TargetMode="External"/><Relationship Id="rId3356" Type="http://schemas.openxmlformats.org/officeDocument/2006/relationships/hyperlink" Target="https://twitter.com/ANI/status/1245693514500804609" TargetMode="External"/><Relationship Id="rId3563" Type="http://schemas.openxmlformats.org/officeDocument/2006/relationships/hyperlink" Target="https://www.jipmer.edu.in/novel-corona-virus" TargetMode="External"/><Relationship Id="rId4407" Type="http://schemas.openxmlformats.org/officeDocument/2006/relationships/hyperlink" Target="https://twitter.com/ANI/status/1246323461674369024" TargetMode="External"/><Relationship Id="rId4961" Type="http://schemas.openxmlformats.org/officeDocument/2006/relationships/hyperlink" Target="https://twitter.com/rajeshtope11/status/1246482154852253697" TargetMode="External"/><Relationship Id="rId5805" Type="http://schemas.openxmlformats.org/officeDocument/2006/relationships/hyperlink" Target="https://arogya.maharashtra.gov.in/pdf/covidmpressnote06.pdf" TargetMode="External"/><Relationship Id="rId277" Type="http://schemas.openxmlformats.org/officeDocument/2006/relationships/hyperlink" Target="https://timesofindia.indiatimes.com/city/noida/coronavirus-cases-in-noida-two-test-positive-for-coronavirus-in-noida/articleshow/74668161.cms" TargetMode="External"/><Relationship Id="rId484" Type="http://schemas.openxmlformats.org/officeDocument/2006/relationships/hyperlink" Target="https://twitter.com/timesnow/status/1241210139798994944?s=21" TargetMode="External"/><Relationship Id="rId2165" Type="http://schemas.openxmlformats.org/officeDocument/2006/relationships/hyperlink" Target="https://twitter.com/ANI/status/1244903905642700801" TargetMode="External"/><Relationship Id="rId3009" Type="http://schemas.openxmlformats.org/officeDocument/2006/relationships/hyperlink" Target="https://twitter.com/ANI/status/1245641208849813510" TargetMode="External"/><Relationship Id="rId3216" Type="http://schemas.openxmlformats.org/officeDocument/2006/relationships/hyperlink" Target="https://twitter.com/ANI/status/1245693626472116226" TargetMode="External"/><Relationship Id="rId3770" Type="http://schemas.openxmlformats.org/officeDocument/2006/relationships/hyperlink" Target="https://twitter.com/ANI/status/1246038578699751424" TargetMode="External"/><Relationship Id="rId4614" Type="http://schemas.openxmlformats.org/officeDocument/2006/relationships/hyperlink" Target="https://twitter.com/PTI_News/status/1246409749911891968" TargetMode="External"/><Relationship Id="rId4821" Type="http://schemas.openxmlformats.org/officeDocument/2006/relationships/hyperlink" Target="http://www.nhmharyana.gov.in/WriteReadData/userfiles/file/CoronaVirus/Meida%20Bulletin%2004042020%20evening.pdf" TargetMode="External"/><Relationship Id="rId137" Type="http://schemas.openxmlformats.org/officeDocument/2006/relationships/hyperlink" Target="https://www.indiatoday.in/india/story/leh-ladakh-man-tests-coronavirus-positive-total-cases-health-1654899-2020-03-12" TargetMode="External"/><Relationship Id="rId344" Type="http://schemas.openxmlformats.org/officeDocument/2006/relationships/hyperlink" Target="https://twitter.com/Vijayabaskarofl/status/1243603053682573314?s=19" TargetMode="External"/><Relationship Id="rId691" Type="http://schemas.openxmlformats.org/officeDocument/2006/relationships/hyperlink" Target="https://english.manoramaonline.com/news/kerala/2020/03/22/15-more-covid-19-cases-in-kerala-on-sunday.html" TargetMode="External"/><Relationship Id="rId2025" Type="http://schemas.openxmlformats.org/officeDocument/2006/relationships/hyperlink" Target="https://twitter.com/pti_news/status/1244677217084293130?s=21" TargetMode="External"/><Relationship Id="rId2372" Type="http://schemas.openxmlformats.org/officeDocument/2006/relationships/hyperlink" Target="https://twitter.com/ANI/status/1245023379943391232" TargetMode="External"/><Relationship Id="rId3423" Type="http://schemas.openxmlformats.org/officeDocument/2006/relationships/hyperlink" Target="https://twitter.com/ANI/status/1245727826017423362" TargetMode="External"/><Relationship Id="rId3630" Type="http://schemas.openxmlformats.org/officeDocument/2006/relationships/hyperlink" Target="https://twitter.com/ANINewsUP/status/1245971315019763718" TargetMode="External"/><Relationship Id="rId551" Type="http://schemas.openxmlformats.org/officeDocument/2006/relationships/hyperlink" Target="https://timesofindia.indiatimes.com/india/coronavirus-live-updates-air-india-to-send-aircraft-to-bring-indians-stranded-in-rome/liveblog/74740230.cms" TargetMode="External"/><Relationship Id="rId1181" Type="http://schemas.openxmlformats.org/officeDocument/2006/relationships/hyperlink" Target="https://twitter.com/xpresskerala/status/1243154932452093953?s=19" TargetMode="External"/><Relationship Id="rId2232" Type="http://schemas.openxmlformats.org/officeDocument/2006/relationships/hyperlink" Target="https://arogya.maharashtra.gov.in/pdf/epressnote31.pdf" TargetMode="External"/><Relationship Id="rId5388" Type="http://schemas.openxmlformats.org/officeDocument/2006/relationships/hyperlink" Target="https://twitter.com/JansamparkMP/status/1246841187073273857" TargetMode="External"/><Relationship Id="rId5595" Type="http://schemas.openxmlformats.org/officeDocument/2006/relationships/hyperlink" Target="https://twitter.com/ANI/status/1247133356879314945" TargetMode="External"/><Relationship Id="rId204" Type="http://schemas.openxmlformats.org/officeDocument/2006/relationships/hyperlink" Target="https://www.indiatoday.in/india/story/four-new-coronavirus-cases-confirmed-in-mumbai-maharashtra-total-cases-at-26-1655605-2020-03-14" TargetMode="External"/><Relationship Id="rId411" Type="http://schemas.openxmlformats.org/officeDocument/2006/relationships/hyperlink" Target="https://twitter.com/GujHFWDept/status/1240966707423744000" TargetMode="External"/><Relationship Id="rId1041" Type="http://schemas.openxmlformats.org/officeDocument/2006/relationships/hyperlink" Target="https://twitter.com/kansalrohit69/status/1242775064287698944" TargetMode="External"/><Relationship Id="rId1998" Type="http://schemas.openxmlformats.org/officeDocument/2006/relationships/hyperlink" Target="https://twitter.com/ANI/status/1244640751679467530" TargetMode="External"/><Relationship Id="rId4197" Type="http://schemas.openxmlformats.org/officeDocument/2006/relationships/hyperlink" Target="https://twitter.com/PTI_News/status/1246097072761081856" TargetMode="External"/><Relationship Id="rId5248" Type="http://schemas.openxmlformats.org/officeDocument/2006/relationships/hyperlink" Target="https://twitter.com/ANI/status/1246793618855096320" TargetMode="External"/><Relationship Id="rId5455" Type="http://schemas.openxmlformats.org/officeDocument/2006/relationships/hyperlink" Target="https://twitter.com/PIBJaipur/status/1246839809663893504" TargetMode="External"/><Relationship Id="rId5662" Type="http://schemas.openxmlformats.org/officeDocument/2006/relationships/hyperlink" Target="https://twitter.com/PIBTvpm/status/1247145881775689728" TargetMode="External"/><Relationship Id="rId1858" Type="http://schemas.openxmlformats.org/officeDocument/2006/relationships/hyperlink" Target="https://twitter.com/THChennai/status/1244518226467467265" TargetMode="External"/><Relationship Id="rId4057" Type="http://schemas.openxmlformats.org/officeDocument/2006/relationships/hyperlink" Target="https://twitter.com/Eatala_Rajender/status/1246084405602316292" TargetMode="External"/><Relationship Id="rId4264" Type="http://schemas.openxmlformats.org/officeDocument/2006/relationships/hyperlink" Target="https://twitter.com/JansamparkMP/status/1246116249026715649" TargetMode="External"/><Relationship Id="rId4471" Type="http://schemas.openxmlformats.org/officeDocument/2006/relationships/hyperlink" Target="https://www.deccanherald.com/national/north-and-central/16-yr-old-tablighi-member-tests-covid-19-positive-in-chhattisgarh-821246.html" TargetMode="External"/><Relationship Id="rId5108" Type="http://schemas.openxmlformats.org/officeDocument/2006/relationships/hyperlink" Target="https://twitter.com/ANI/status/1246738428370223104" TargetMode="External"/><Relationship Id="rId5315" Type="http://schemas.openxmlformats.org/officeDocument/2006/relationships/hyperlink" Target="https://twitter.com/ANI/status/1246789359791112195" TargetMode="External"/><Relationship Id="rId5522" Type="http://schemas.openxmlformats.org/officeDocument/2006/relationships/hyperlink" Target="https://twitter.com/ANI/status/1247034856329990145" TargetMode="External"/><Relationship Id="rId2909" Type="http://schemas.openxmlformats.org/officeDocument/2006/relationships/hyperlink" Target="https://twitter.com/Eatala_Rajender/status/1245425932929617921" TargetMode="External"/><Relationship Id="rId3073" Type="http://schemas.openxmlformats.org/officeDocument/2006/relationships/hyperlink" Target="https://twitter.com/ANI/status/1245683220550537216" TargetMode="External"/><Relationship Id="rId3280" Type="http://schemas.openxmlformats.org/officeDocument/2006/relationships/hyperlink" Target="https://twitter.com/ANI/status/1245694253197488128" TargetMode="External"/><Relationship Id="rId4124" Type="http://schemas.openxmlformats.org/officeDocument/2006/relationships/hyperlink" Target="https://experience.arcgis.com/experience/8167a61f882a4af4b9098e947dfd589f/" TargetMode="External"/><Relationship Id="rId4331" Type="http://schemas.openxmlformats.org/officeDocument/2006/relationships/hyperlink" Target="https://twitter.com/PIBJaipur/status/1246275225559261184" TargetMode="External"/><Relationship Id="rId1718" Type="http://schemas.openxmlformats.org/officeDocument/2006/relationships/hyperlink" Target="https://twitter.com/Vijayabaskarofl/status/1244239453981257728" TargetMode="External"/><Relationship Id="rId1925" Type="http://schemas.openxmlformats.org/officeDocument/2006/relationships/hyperlink" Target="https://twitter.com/PIBTvpm/status/1244605758110457860" TargetMode="External"/><Relationship Id="rId3140" Type="http://schemas.openxmlformats.org/officeDocument/2006/relationships/hyperlink" Target="http://dhs.kerala.gov.in/wp-content/uploads/2020/04/Daily-Bulletin-HFWD-English-April-2nd.pdf" TargetMode="External"/><Relationship Id="rId6089" Type="http://schemas.openxmlformats.org/officeDocument/2006/relationships/hyperlink" Target="https://gujcovid19.gujarat.gov.in/" TargetMode="External"/><Relationship Id="rId6156" Type="http://schemas.openxmlformats.org/officeDocument/2006/relationships/hyperlink" Target="http://www.nhmharyana.gov.in/WriteReadData/userfiles/file/CoronaVirus/bulletin_07.04.2020_Morning.pdf" TargetMode="External"/><Relationship Id="rId2699" Type="http://schemas.openxmlformats.org/officeDocument/2006/relationships/hyperlink" Target="https://twitter.com/NHM_TN/status/1245332364563185664" TargetMode="External"/><Relationship Id="rId3000" Type="http://schemas.openxmlformats.org/officeDocument/2006/relationships/hyperlink" Target="https://twitter.com/PemaKhanduBJP/status/1245584842604965889" TargetMode="External"/><Relationship Id="rId3957" Type="http://schemas.openxmlformats.org/officeDocument/2006/relationships/hyperlink" Target="https://twitter.com/ANI/status/1246054906298941440" TargetMode="External"/><Relationship Id="rId878" Type="http://schemas.openxmlformats.org/officeDocument/2006/relationships/hyperlink" Target="https://twitter.com/rajeshtope11/status/1242138355338563589" TargetMode="External"/><Relationship Id="rId2559" Type="http://schemas.openxmlformats.org/officeDocument/2006/relationships/hyperlink" Target="https://twitter.com/ANI/status/1245277405884715008" TargetMode="External"/><Relationship Id="rId2766" Type="http://schemas.openxmlformats.org/officeDocument/2006/relationships/hyperlink" Target="https://twitter.com/ANI/status/1245331856553320448" TargetMode="External"/><Relationship Id="rId2973" Type="http://schemas.openxmlformats.org/officeDocument/2006/relationships/hyperlink" Target="https://twitter.com/ArogyaAndhra/status/1245580598938198016" TargetMode="External"/><Relationship Id="rId3817" Type="http://schemas.openxmlformats.org/officeDocument/2006/relationships/hyperlink" Target="https://twitter.com/ANI/status/1246054906298941440" TargetMode="External"/><Relationship Id="rId5172" Type="http://schemas.openxmlformats.org/officeDocument/2006/relationships/hyperlink" Target="http://www.nhmharyana.gov.in/WriteReadData/userfiles/file/CoronaVirus/Media%20Bulletin%2006042020Evening.pdf" TargetMode="External"/><Relationship Id="rId6016" Type="http://schemas.openxmlformats.org/officeDocument/2006/relationships/hyperlink" Target="https://twitter.com/JansamparkMP/status/1247180461907955712" TargetMode="External"/><Relationship Id="rId738" Type="http://schemas.openxmlformats.org/officeDocument/2006/relationships/hyperlink" Target="https://www.livemint.com/news/india/coronavirus-update-14-new-cases-reported-from-mumbai-1-from-pune-11584935139945.html" TargetMode="External"/><Relationship Id="rId945" Type="http://schemas.openxmlformats.org/officeDocument/2006/relationships/hyperlink" Target="https://twitter.com/PTI_News/status/1242384111110512640" TargetMode="External"/><Relationship Id="rId1368" Type="http://schemas.openxmlformats.org/officeDocument/2006/relationships/hyperlink" Target="https://twitter.com/PTI_News/status/1243519189412765696" TargetMode="External"/><Relationship Id="rId1575" Type="http://schemas.openxmlformats.org/officeDocument/2006/relationships/hyperlink" Target="https://twitter.com/PTI_News/status/1243938826680020993" TargetMode="External"/><Relationship Id="rId1782" Type="http://schemas.openxmlformats.org/officeDocument/2006/relationships/hyperlink" Target="https://twitter.com/TOIHyderabad/status/1244293879580577792?s=19" TargetMode="External"/><Relationship Id="rId2419" Type="http://schemas.openxmlformats.org/officeDocument/2006/relationships/hyperlink" Target="https://twitter.com/PTI_News/status/1245196392294780928" TargetMode="External"/><Relationship Id="rId2626" Type="http://schemas.openxmlformats.org/officeDocument/2006/relationships/hyperlink" Target="https://twitter.com/NHM_TN/status/1245332364563185664" TargetMode="External"/><Relationship Id="rId2833" Type="http://schemas.openxmlformats.org/officeDocument/2006/relationships/hyperlink" Target="https://twitter.com/ANI/status/1245346024417366016" TargetMode="External"/><Relationship Id="rId5032" Type="http://schemas.openxmlformats.org/officeDocument/2006/relationships/hyperlink" Target="https://twitter.com/ArogyaAndhra/status/1246674213324255232" TargetMode="External"/><Relationship Id="rId5989" Type="http://schemas.openxmlformats.org/officeDocument/2006/relationships/hyperlink" Target="https://twitter.com/JansamparkMP/status/1247180461907955712" TargetMode="External"/><Relationship Id="rId74" Type="http://schemas.openxmlformats.org/officeDocument/2006/relationships/hyperlink" Target="https://www.google.com/url?sa=t&amp;rct=j&amp;q=&amp;esrc=s&amp;source=web&amp;cd=1&amp;cad=rja&amp;uact=8&amp;ved=2ahUKEwiq4ZOK7aHoAhWWH7cAHXyvBxgQFjAAegQIBhAB&amp;url=https%3A%2F%2Fm.economictimes.com%2Fnews%2Fpolitics-and-nation%2Ffive-more-people-from-kerala-test-positive-for-coronavirus%2Farticleshow%2F74534888.cms&amp;usg=AOvVaw0zADrc8fBj8SsZDqkG3Cwb" TargetMode="External"/><Relationship Id="rId805" Type="http://schemas.openxmlformats.org/officeDocument/2006/relationships/hyperlink" Target="https://twitter.com/ANI/status/1242069720276168705" TargetMode="External"/><Relationship Id="rId1228" Type="http://schemas.openxmlformats.org/officeDocument/2006/relationships/hyperlink" Target="https://twitter.com/CMODelhi/status/1243207676294807552" TargetMode="External"/><Relationship Id="rId1435" Type="http://schemas.openxmlformats.org/officeDocument/2006/relationships/hyperlink" Target="https://twitter.com/TOIAhmedabad/status/1243576884685922308?s=20" TargetMode="External"/><Relationship Id="rId4798" Type="http://schemas.openxmlformats.org/officeDocument/2006/relationships/hyperlink" Target="https://twitter.com/ANI/status/1246418320057708545" TargetMode="External"/><Relationship Id="rId1642" Type="http://schemas.openxmlformats.org/officeDocument/2006/relationships/hyperlink" Target="https://twitter.com/ANINewsUP/status/1244190714776322048?s=20" TargetMode="External"/><Relationship Id="rId2900" Type="http://schemas.openxmlformats.org/officeDocument/2006/relationships/hyperlink" Target="https://twitter.com/ANI/status/1245543590945677313" TargetMode="External"/><Relationship Id="rId5849" Type="http://schemas.openxmlformats.org/officeDocument/2006/relationships/hyperlink" Target="https://arogya.maharashtra.gov.in/pdf/covidmpressnote06.pdf" TargetMode="External"/><Relationship Id="rId1502" Type="http://schemas.openxmlformats.org/officeDocument/2006/relationships/hyperlink" Target="https://twitter.com/ANI/status/1243881127485423617" TargetMode="External"/><Relationship Id="rId4658" Type="http://schemas.openxmlformats.org/officeDocument/2006/relationships/hyperlink" Target="https://twitter.com/diprjk/status/1246412229072670721" TargetMode="External"/><Relationship Id="rId4865" Type="http://schemas.openxmlformats.org/officeDocument/2006/relationships/hyperlink" Target="https://twitter.com/JansamparkMP/status/1246469032619823107/photo/2" TargetMode="External"/><Relationship Id="rId5709" Type="http://schemas.openxmlformats.org/officeDocument/2006/relationships/hyperlink" Target="https://twitter.com/ArogyaAndhra/status/1247148780903747585" TargetMode="External"/><Relationship Id="rId5916" Type="http://schemas.openxmlformats.org/officeDocument/2006/relationships/hyperlink" Target="https://twitter.com/PTI_News/status/1247164710417383431" TargetMode="External"/><Relationship Id="rId6080" Type="http://schemas.openxmlformats.org/officeDocument/2006/relationships/hyperlink" Target="https://twitter.com/PIBAhmedabad/status/1247398801825988608" TargetMode="External"/><Relationship Id="rId388" Type="http://schemas.openxmlformats.org/officeDocument/2006/relationships/hyperlink" Target="https://timesofindia.indiatimes.com/city/delhi/at-six-delhi-reports-most-covid-19-cases-in-a-day/articleshow/74739489.cms" TargetMode="External"/><Relationship Id="rId2069" Type="http://schemas.openxmlformats.org/officeDocument/2006/relationships/hyperlink" Target="https://economictimes.indiatimes.com/news/politics-and-nation/covid-outbreak-47-new-coronavirus-cases-detected-in-mumbai/videoshow/74899399.cms" TargetMode="External"/><Relationship Id="rId3467" Type="http://schemas.openxmlformats.org/officeDocument/2006/relationships/hyperlink" Target="https://twitter.com/ANI/status/1245727826017423362" TargetMode="External"/><Relationship Id="rId3674" Type="http://schemas.openxmlformats.org/officeDocument/2006/relationships/hyperlink" Target="http://www.nhmharyana.gov.in/WriteReadData/userfiles/file/CoronaVirus/Media%20Bulletin%20Morning%2003042020.pdf" TargetMode="External"/><Relationship Id="rId3881" Type="http://schemas.openxmlformats.org/officeDocument/2006/relationships/hyperlink" Target="https://twitter.com/ANI/status/1246054906298941440" TargetMode="External"/><Relationship Id="rId4518" Type="http://schemas.openxmlformats.org/officeDocument/2006/relationships/hyperlink" Target="https://twitter.com/sriramulubjp/status/1246407041972760577" TargetMode="External"/><Relationship Id="rId4725" Type="http://schemas.openxmlformats.org/officeDocument/2006/relationships/hyperlink" Target="https://twitter.com/ANI/status/1246412467447554049" TargetMode="External"/><Relationship Id="rId4932" Type="http://schemas.openxmlformats.org/officeDocument/2006/relationships/hyperlink" Target="https://twitter.com/rajeshtope11/status/1246482154852253697" TargetMode="External"/><Relationship Id="rId595" Type="http://schemas.openxmlformats.org/officeDocument/2006/relationships/hyperlink" Target="https://www.thehindu.com/news/national/kerala/more-positive-cases-reported-in-state/article31130190.ece" TargetMode="External"/><Relationship Id="rId2276" Type="http://schemas.openxmlformats.org/officeDocument/2006/relationships/hyperlink" Target="http://www.nhmharyana.gov.in/WriteReadData/userfiles/file/CoronaVirus/Media%20Bulletin%20Evening31-03-20.pdf" TargetMode="External"/><Relationship Id="rId2483" Type="http://schemas.openxmlformats.org/officeDocument/2006/relationships/hyperlink" Target="https://twitter.com/ArogyaAndhra/status/1245225191178768386" TargetMode="External"/><Relationship Id="rId2690" Type="http://schemas.openxmlformats.org/officeDocument/2006/relationships/hyperlink" Target="https://twitter.com/NHM_TN/status/1245332364563185664" TargetMode="External"/><Relationship Id="rId3327" Type="http://schemas.openxmlformats.org/officeDocument/2006/relationships/hyperlink" Target="https://twitter.com/ANI/status/1245693514500804609" TargetMode="External"/><Relationship Id="rId3534" Type="http://schemas.openxmlformats.org/officeDocument/2006/relationships/hyperlink" Target="https://twitter.com/sanjayjavin/status/1245755405126393856" TargetMode="External"/><Relationship Id="rId3741" Type="http://schemas.openxmlformats.org/officeDocument/2006/relationships/hyperlink" Target="https://twitter.com/ANI/status/1246038578699751424" TargetMode="External"/><Relationship Id="rId248" Type="http://schemas.openxmlformats.org/officeDocument/2006/relationships/hyperlink" Target="https://www.thehindu.com/news/cities/mumbai/three-year-old-among-6-new-covid-19-cases-in-maharashtra/article31086368.ece" TargetMode="External"/><Relationship Id="rId455" Type="http://schemas.openxmlformats.org/officeDocument/2006/relationships/hyperlink" Target="https://twitter.com/ANI/status/1240996937672749059" TargetMode="External"/><Relationship Id="rId662" Type="http://schemas.openxmlformats.org/officeDocument/2006/relationships/hyperlink" Target="https://twitter.com/ANI/status/1241641572162101249" TargetMode="External"/><Relationship Id="rId1085" Type="http://schemas.openxmlformats.org/officeDocument/2006/relationships/hyperlink" Target="https://twitter.com/PTI_News/status/1242807440455774208" TargetMode="External"/><Relationship Id="rId1292" Type="http://schemas.openxmlformats.org/officeDocument/2006/relationships/hyperlink" Target="https://twitter.com/PTI_News/status/1243503417445609472" TargetMode="External"/><Relationship Id="rId2136" Type="http://schemas.openxmlformats.org/officeDocument/2006/relationships/hyperlink" Target="http://hmfw.ap.gov.in/Daily_bullettin/31-03-2020/31-03-2020_10AM_English.pdf" TargetMode="External"/><Relationship Id="rId2343" Type="http://schemas.openxmlformats.org/officeDocument/2006/relationships/hyperlink" Target="https://twitter.com/sanjayjavin/status/1245006388499111939" TargetMode="External"/><Relationship Id="rId2550" Type="http://schemas.openxmlformats.org/officeDocument/2006/relationships/hyperlink" Target="https://twitter.com/sanjayjavin/status/1245243837112414208" TargetMode="External"/><Relationship Id="rId3601" Type="http://schemas.openxmlformats.org/officeDocument/2006/relationships/hyperlink" Target="https://twitter.com/ArogyaAndhra/status/1245941890563723264" TargetMode="External"/><Relationship Id="rId5499" Type="http://schemas.openxmlformats.org/officeDocument/2006/relationships/hyperlink" Target="https://twitter.com/ANI/status/1247010484211060739" TargetMode="External"/><Relationship Id="rId108" Type="http://schemas.openxmlformats.org/officeDocument/2006/relationships/hyperlink" Target="https://www.google.com/url?q=https://www.livemint.com/news/india/coronavirus-update-two-more-people-test-positive-for-covid-19-in-kerala-11583852482247.html&amp;sa=D&amp;ust=1584331171015000&amp;usg=AFQjCNFzT12sIMME7RPxbEkP5n6c9rEAZg" TargetMode="External"/><Relationship Id="rId315" Type="http://schemas.openxmlformats.org/officeDocument/2006/relationships/hyperlink" Target="https://twitter.com/PTI_News/status/1240316938217082880" TargetMode="External"/><Relationship Id="rId522" Type="http://schemas.openxmlformats.org/officeDocument/2006/relationships/hyperlink" Target="https://www.mohfw.gov.in/" TargetMode="External"/><Relationship Id="rId1152" Type="http://schemas.openxmlformats.org/officeDocument/2006/relationships/hyperlink" Target="https://twitter.com/TelanganaHealth/status/1243093796797198336" TargetMode="External"/><Relationship Id="rId2203" Type="http://schemas.openxmlformats.org/officeDocument/2006/relationships/hyperlink" Target="https://www.facebook.com/permalink.php?story_fbid=159189282217575&amp;id=100507158085788" TargetMode="External"/><Relationship Id="rId2410" Type="http://schemas.openxmlformats.org/officeDocument/2006/relationships/hyperlink" Target="https://twitter.com/ANI/status/1245242763903471617" TargetMode="External"/><Relationship Id="rId5359" Type="http://schemas.openxmlformats.org/officeDocument/2006/relationships/hyperlink" Target="https://twitter.com/ArogyaAndhra/status/1246796581744963586" TargetMode="External"/><Relationship Id="rId5566" Type="http://schemas.openxmlformats.org/officeDocument/2006/relationships/hyperlink" Target="https://twitter.com/DHFWKA/status/1247083936267882499" TargetMode="External"/><Relationship Id="rId5773" Type="http://schemas.openxmlformats.org/officeDocument/2006/relationships/hyperlink" Target="https://arogya.maharashtra.gov.in/pdf/covidmpressnote06.pdf" TargetMode="External"/><Relationship Id="rId1012" Type="http://schemas.openxmlformats.org/officeDocument/2006/relationships/hyperlink" Target="https://www.outlookindia.com/newsscroll/eight-more-coronavirus-cases-in-gujarat-total-55/1783401" TargetMode="External"/><Relationship Id="rId4168" Type="http://schemas.openxmlformats.org/officeDocument/2006/relationships/hyperlink" Target="https://experience.arcgis.com/experience/8167a61f882a4af4b9098e947dfd589f/" TargetMode="External"/><Relationship Id="rId4375" Type="http://schemas.openxmlformats.org/officeDocument/2006/relationships/hyperlink" Target="https://twitter.com/ANI/status/1246323461674369024" TargetMode="External"/><Relationship Id="rId5219" Type="http://schemas.openxmlformats.org/officeDocument/2006/relationships/hyperlink" Target="https://twitter.com/ANI/status/1246793618855096320" TargetMode="External"/><Relationship Id="rId5426" Type="http://schemas.openxmlformats.org/officeDocument/2006/relationships/hyperlink" Target="https://twitter.com/IPRTelangana/status/1246847163855851520" TargetMode="External"/><Relationship Id="rId5980" Type="http://schemas.openxmlformats.org/officeDocument/2006/relationships/hyperlink" Target="https://twitter.com/JansamparkMP/status/1247180461907955712" TargetMode="External"/><Relationship Id="rId1969" Type="http://schemas.openxmlformats.org/officeDocument/2006/relationships/hyperlink" Target="https://twitter.com/ANINewsUP/status/1244627469199486977" TargetMode="External"/><Relationship Id="rId3184" Type="http://schemas.openxmlformats.org/officeDocument/2006/relationships/hyperlink" Target="https://twitter.com/ANI/status/1245693626472116226" TargetMode="External"/><Relationship Id="rId4028" Type="http://schemas.openxmlformats.org/officeDocument/2006/relationships/hyperlink" Target="https://twitter.com/JansamparkMP/status/1246116249026715649" TargetMode="External"/><Relationship Id="rId4235" Type="http://schemas.openxmlformats.org/officeDocument/2006/relationships/hyperlink" Target="https://twitter.com/PTI_News/status/1246097072761081856" TargetMode="External"/><Relationship Id="rId4582" Type="http://schemas.openxmlformats.org/officeDocument/2006/relationships/hyperlink" Target="https://twitter.com/PTI_News/status/1246409749911891968" TargetMode="External"/><Relationship Id="rId5633" Type="http://schemas.openxmlformats.org/officeDocument/2006/relationships/hyperlink" Target="https://twitter.com/ANI/status/1247144702526337026" TargetMode="External"/><Relationship Id="rId5840" Type="http://schemas.openxmlformats.org/officeDocument/2006/relationships/hyperlink" Target="https://twitter.com/PTI_News/status/1247164710417383431" TargetMode="External"/><Relationship Id="rId1829" Type="http://schemas.openxmlformats.org/officeDocument/2006/relationships/hyperlink" Target="https://twitter.com/Vijayabaskarofl/status/1244548656864169990" TargetMode="External"/><Relationship Id="rId3391" Type="http://schemas.openxmlformats.org/officeDocument/2006/relationships/hyperlink" Target="https://www.outlookindia.com/newsscroll/bengal-death-toll-rises-to-seven-cases-go-past-50/1788941" TargetMode="External"/><Relationship Id="rId4442" Type="http://schemas.openxmlformats.org/officeDocument/2006/relationships/hyperlink" Target="https://twitter.com/PTI_News/status/1246336675732533248" TargetMode="External"/><Relationship Id="rId5700" Type="http://schemas.openxmlformats.org/officeDocument/2006/relationships/hyperlink" Target="https://twitter.com/ArogyaAndhra/status/1247148780903747585" TargetMode="External"/><Relationship Id="rId3044" Type="http://schemas.openxmlformats.org/officeDocument/2006/relationships/hyperlink" Target="https://twitter.com/ANI/status/1245683220550537216" TargetMode="External"/><Relationship Id="rId3251" Type="http://schemas.openxmlformats.org/officeDocument/2006/relationships/hyperlink" Target="https://twitter.com/ANI/status/1245693514500804609" TargetMode="External"/><Relationship Id="rId4302" Type="http://schemas.openxmlformats.org/officeDocument/2006/relationships/hyperlink" Target="https://twitter.com/HFWOdisha/status/1246131083839561728" TargetMode="External"/><Relationship Id="rId172" Type="http://schemas.openxmlformats.org/officeDocument/2006/relationships/hyperlink" Target="https://www.indiatvnews.com/news/india/woman-doctor-canada-tests-coronavirus-positive-lucknow-597393" TargetMode="External"/><Relationship Id="rId2060" Type="http://schemas.openxmlformats.org/officeDocument/2006/relationships/hyperlink" Target="https://www.indiatoday.in/amp/india/story/coronavirus-in-mumbai-47-new-covid-19-cases-in-city-as-private-lab-data-pours-in-1661482-2020-03-30" TargetMode="External"/><Relationship Id="rId3111" Type="http://schemas.openxmlformats.org/officeDocument/2006/relationships/hyperlink" Target="http://www.rajswasthya.nic.in/" TargetMode="External"/><Relationship Id="rId989" Type="http://schemas.openxmlformats.org/officeDocument/2006/relationships/hyperlink" Target="https://indianexpress.com/article/india/gujarat-corona-cases-rise-to-35-case-against-four-patients-of-a-family-6330089/" TargetMode="External"/><Relationship Id="rId2877" Type="http://schemas.openxmlformats.org/officeDocument/2006/relationships/hyperlink" Target="https://twitter.com/ArogyaAndhra/status/1245388385021128704" TargetMode="External"/><Relationship Id="rId5076" Type="http://schemas.openxmlformats.org/officeDocument/2006/relationships/hyperlink" Target="https://twitter.com/ANI/status/1246650089239707649" TargetMode="External"/><Relationship Id="rId5283" Type="http://schemas.openxmlformats.org/officeDocument/2006/relationships/hyperlink" Target="https://twitter.com/ANI/status/1246797969447219201" TargetMode="External"/><Relationship Id="rId5490" Type="http://schemas.openxmlformats.org/officeDocument/2006/relationships/hyperlink" Target="https://t.me/c/1428198946/1457" TargetMode="External"/><Relationship Id="rId6127" Type="http://schemas.openxmlformats.org/officeDocument/2006/relationships/hyperlink" Target="https://twitter.com/PTI_News/status/1247404479701381120" TargetMode="External"/><Relationship Id="rId849" Type="http://schemas.openxmlformats.org/officeDocument/2006/relationships/hyperlink" Target="https://twitter.com/ANI/status/1242069720276168705" TargetMode="External"/><Relationship Id="rId1479" Type="http://schemas.openxmlformats.org/officeDocument/2006/relationships/hyperlink" Target="https://www.deccanherald.com/state/top-karnataka-stories/five-test-positive-for-covid-19-in-chikkaballapur-818475.html" TargetMode="External"/><Relationship Id="rId1686" Type="http://schemas.openxmlformats.org/officeDocument/2006/relationships/hyperlink" Target="https://www.facebook.com/CollectorKNR/posts/2847858138644355" TargetMode="External"/><Relationship Id="rId3928" Type="http://schemas.openxmlformats.org/officeDocument/2006/relationships/hyperlink" Target="https://twitter.com/ANI/status/1246043856447176704" TargetMode="External"/><Relationship Id="rId4092" Type="http://schemas.openxmlformats.org/officeDocument/2006/relationships/hyperlink" Target="https://twitter.com/Eatala_Rajender/status/1246084405602316292" TargetMode="External"/><Relationship Id="rId5143" Type="http://schemas.openxmlformats.org/officeDocument/2006/relationships/hyperlink" Target="https://twitter.com/ANI/status/1246732221647552512?s=09" TargetMode="External"/><Relationship Id="rId5350" Type="http://schemas.openxmlformats.org/officeDocument/2006/relationships/hyperlink" Target="https://twitter.com/ArogyaAndhra/status/1246796581744963586" TargetMode="External"/><Relationship Id="rId1339" Type="http://schemas.openxmlformats.org/officeDocument/2006/relationships/hyperlink" Target="https://www.facebook.com/permalink.php?story_fbid=158051175664719&amp;id=100507158085788" TargetMode="External"/><Relationship Id="rId1893" Type="http://schemas.openxmlformats.org/officeDocument/2006/relationships/hyperlink" Target="https://twitter.com/ANINewsUP/status/1244594551404126210" TargetMode="External"/><Relationship Id="rId2737" Type="http://schemas.openxmlformats.org/officeDocument/2006/relationships/hyperlink" Target="https://twitter.com/PTI_News/status/1245330284574150656" TargetMode="External"/><Relationship Id="rId2944" Type="http://schemas.openxmlformats.org/officeDocument/2006/relationships/hyperlink" Target="https://twitter.com/ANI/status/1245428656069128209" TargetMode="External"/><Relationship Id="rId5003" Type="http://schemas.openxmlformats.org/officeDocument/2006/relationships/hyperlink" Target="https://twitter.com/rajeshtope11/status/1246482154852253697" TargetMode="External"/><Relationship Id="rId5210" Type="http://schemas.openxmlformats.org/officeDocument/2006/relationships/hyperlink" Target="https://twitter.com/ANI/status/1246793618855096320" TargetMode="External"/><Relationship Id="rId709" Type="http://schemas.openxmlformats.org/officeDocument/2006/relationships/hyperlink" Target="https://www.hindustantimes.com/india-news/coronavirus-7-more-test-positive-for-covid-19-in-sbs-nagar-punjab-toll-touches-21/story-g5yplHLS1Eadb3CcnM9MwJ.html" TargetMode="External"/><Relationship Id="rId916" Type="http://schemas.openxmlformats.org/officeDocument/2006/relationships/hyperlink" Target="https://timesofindia.indiatimes.com/city/bhopal/coronavirus-outbreak-7-more-cases-reported-in-madhya-pradesh/articleshow/74779793.cms" TargetMode="External"/><Relationship Id="rId1546" Type="http://schemas.openxmlformats.org/officeDocument/2006/relationships/hyperlink" Target="https://twitter.com/kansalrohit69/status/1243919450945884162" TargetMode="External"/><Relationship Id="rId1753" Type="http://schemas.openxmlformats.org/officeDocument/2006/relationships/hyperlink" Target="https://twitter.com/PTI_News/status/1244275406821191680" TargetMode="External"/><Relationship Id="rId1960" Type="http://schemas.openxmlformats.org/officeDocument/2006/relationships/hyperlink" Target="https://theprint.in/india/gujarat-reports-69-new-coronavirus-cases-death-toll-rises-to-6/391266/" TargetMode="External"/><Relationship Id="rId2804" Type="http://schemas.openxmlformats.org/officeDocument/2006/relationships/hyperlink" Target="https://twitter.com/CMODelhi/status/1245353004317933568" TargetMode="External"/><Relationship Id="rId45" Type="http://schemas.openxmlformats.org/officeDocument/2006/relationships/hyperlink" Target="https://www.indiatoday.in/india/story/coronavirus-in-india-tracking-country-s-first-50-covid-19-cases-what-numbers-tell-1654468-2020-03-12" TargetMode="External"/><Relationship Id="rId1406" Type="http://schemas.openxmlformats.org/officeDocument/2006/relationships/hyperlink" Target="https://karunadu.karnataka.gov.in/hfw/kannada/nCovDocs/27-03-2020(English).pdf" TargetMode="External"/><Relationship Id="rId1613" Type="http://schemas.openxmlformats.org/officeDocument/2006/relationships/hyperlink" Target="https://twitter.com/TOIMumbai/status/1244122210890960896?s=20" TargetMode="External"/><Relationship Id="rId1820" Type="http://schemas.openxmlformats.org/officeDocument/2006/relationships/hyperlink" Target="https://twitter.com/ANI/status/1244496464857821184?s=20" TargetMode="External"/><Relationship Id="rId4769" Type="http://schemas.openxmlformats.org/officeDocument/2006/relationships/hyperlink" Target="https://twitter.com/ANI/status/1246418320057708545" TargetMode="External"/><Relationship Id="rId4976" Type="http://schemas.openxmlformats.org/officeDocument/2006/relationships/hyperlink" Target="https://twitter.com/rajeshtope11/status/1246482154852253697" TargetMode="External"/><Relationship Id="rId3578" Type="http://schemas.openxmlformats.org/officeDocument/2006/relationships/hyperlink" Target="https://twitter.com/ANI/status/1245933428551254016" TargetMode="External"/><Relationship Id="rId3785" Type="http://schemas.openxmlformats.org/officeDocument/2006/relationships/hyperlink" Target="https://twitter.com/ANI/status/1246054906298941440" TargetMode="External"/><Relationship Id="rId3992" Type="http://schemas.openxmlformats.org/officeDocument/2006/relationships/hyperlink" Target="https://twitter.com/ANI/status/1246044843048087553" TargetMode="External"/><Relationship Id="rId4629" Type="http://schemas.openxmlformats.org/officeDocument/2006/relationships/hyperlink" Target="https://twitter.com/AamAadmiParty/status/1246408741357944833" TargetMode="External"/><Relationship Id="rId4836" Type="http://schemas.openxmlformats.org/officeDocument/2006/relationships/hyperlink" Target="https://twitter.com/kbssidhu1961/status/1246432643794612225" TargetMode="External"/><Relationship Id="rId499" Type="http://schemas.openxmlformats.org/officeDocument/2006/relationships/hyperlink" Target="https://twitter.com/PTI_News/status/1241222515193573376" TargetMode="External"/><Relationship Id="rId2387" Type="http://schemas.openxmlformats.org/officeDocument/2006/relationships/hyperlink" Target="https://www.tribuneindia.com/news/chandigarh/two-more-test-positive-for-coronavirus-in-chandigarh-case-count-15-now-63693" TargetMode="External"/><Relationship Id="rId2594" Type="http://schemas.openxmlformats.org/officeDocument/2006/relationships/hyperlink" Target="https://twitter.com/PTI_News/status/1245287416153264129" TargetMode="External"/><Relationship Id="rId3438" Type="http://schemas.openxmlformats.org/officeDocument/2006/relationships/hyperlink" Target="https://twitter.com/ANI/status/1245727826017423362" TargetMode="External"/><Relationship Id="rId3645" Type="http://schemas.openxmlformats.org/officeDocument/2006/relationships/hyperlink" Target="https://twitter.com/ANINewsUP/status/1245971315019763718" TargetMode="External"/><Relationship Id="rId3852" Type="http://schemas.openxmlformats.org/officeDocument/2006/relationships/hyperlink" Target="https://twitter.com/ANI/status/1246043856447176704" TargetMode="External"/><Relationship Id="rId6051" Type="http://schemas.openxmlformats.org/officeDocument/2006/relationships/hyperlink" Target="https://twitter.com/PIBJaipur/status/1247377876757803010" TargetMode="External"/><Relationship Id="rId359" Type="http://schemas.openxmlformats.org/officeDocument/2006/relationships/hyperlink" Target="https://twitter.com/IPRTelangana/status/1240688561818447874?s=19" TargetMode="External"/><Relationship Id="rId566" Type="http://schemas.openxmlformats.org/officeDocument/2006/relationships/hyperlink" Target="https://twitter.com/ANI/status/1241349576361037824" TargetMode="External"/><Relationship Id="rId773" Type="http://schemas.openxmlformats.org/officeDocument/2006/relationships/hyperlink" Target="https://twitter.com/PTI_News/status/1241956921332002820?s=20" TargetMode="External"/><Relationship Id="rId1196" Type="http://schemas.openxmlformats.org/officeDocument/2006/relationships/hyperlink" Target="https://www.facebook.com/permalink.php?story_fbid=157713765698460&amp;id=100507158085788" TargetMode="External"/><Relationship Id="rId2247" Type="http://schemas.openxmlformats.org/officeDocument/2006/relationships/hyperlink" Target="https://arogya.maharashtra.gov.in/pdf/epressnote31.pdf" TargetMode="External"/><Relationship Id="rId2454" Type="http://schemas.openxmlformats.org/officeDocument/2006/relationships/hyperlink" Target="https://twitter.com/ANI/status/1245219783034818561" TargetMode="External"/><Relationship Id="rId3505" Type="http://schemas.openxmlformats.org/officeDocument/2006/relationships/hyperlink" Target="https://twitter.com/ANI/status/1245741477960929287?s=19" TargetMode="External"/><Relationship Id="rId4903" Type="http://schemas.openxmlformats.org/officeDocument/2006/relationships/hyperlink" Target="https://twitter.com/IPRTelangana/status/1246477230068228098/photo/1" TargetMode="External"/><Relationship Id="rId219" Type="http://schemas.openxmlformats.org/officeDocument/2006/relationships/hyperlink" Target="https://economictimes.indiatimes.com/news/politics-and-nation/uk-national-tests-positive-for-coronavirus-all-289-passengers-offloaded-at-kochi-airport/articleshow/74635802.cms" TargetMode="External"/><Relationship Id="rId426" Type="http://schemas.openxmlformats.org/officeDocument/2006/relationships/hyperlink" Target="https://english.manoramaonline.com/news/kerala/2020/03/20/covid-19-confirmed-in-five-more-uk-tourists-in-kochi.html" TargetMode="External"/><Relationship Id="rId633" Type="http://schemas.openxmlformats.org/officeDocument/2006/relationships/hyperlink" Target="https://twitter.com/wilson_thehindu/status/1241649188783312899" TargetMode="External"/><Relationship Id="rId980" Type="http://schemas.openxmlformats.org/officeDocument/2006/relationships/hyperlink" Target="https://twitter.com/ANI/status/1242444608149139457" TargetMode="External"/><Relationship Id="rId1056" Type="http://schemas.openxmlformats.org/officeDocument/2006/relationships/hyperlink" Target="https://english.mathrubhumi.com/news/kerala/9-new-covid-19-positive-cases-in-kerala-112-under-treatment-1.4643353" TargetMode="External"/><Relationship Id="rId1263" Type="http://schemas.openxmlformats.org/officeDocument/2006/relationships/hyperlink" Target="https://twitter.com/PTI_News/status/1243468436153331712" TargetMode="External"/><Relationship Id="rId2107" Type="http://schemas.openxmlformats.org/officeDocument/2006/relationships/hyperlink" Target="https://twitter.com/PTI_News/status/1244865476355690496" TargetMode="External"/><Relationship Id="rId2314" Type="http://schemas.openxmlformats.org/officeDocument/2006/relationships/hyperlink" Target="https://twitter.com/Vijayabaskarofl/status/1244998252803452928" TargetMode="External"/><Relationship Id="rId2661" Type="http://schemas.openxmlformats.org/officeDocument/2006/relationships/hyperlink" Target="https://twitter.com/NHM_TN/status/1245332364563185664" TargetMode="External"/><Relationship Id="rId3712" Type="http://schemas.openxmlformats.org/officeDocument/2006/relationships/hyperlink" Target="https://twitter.com/ANI/status/1246038578699751424" TargetMode="External"/><Relationship Id="rId840" Type="http://schemas.openxmlformats.org/officeDocument/2006/relationships/hyperlink" Target="https://www.facebook.com/CollectorKNR/posts/2833958063367696" TargetMode="External"/><Relationship Id="rId1470" Type="http://schemas.openxmlformats.org/officeDocument/2006/relationships/hyperlink" Target="https://twitter.com/zeerajasthan_/status/1243801986966761473" TargetMode="External"/><Relationship Id="rId2521" Type="http://schemas.openxmlformats.org/officeDocument/2006/relationships/hyperlink" Target="https://twitter.com/ArogyaAndhra/status/1245225191178768386" TargetMode="External"/><Relationship Id="rId4279" Type="http://schemas.openxmlformats.org/officeDocument/2006/relationships/hyperlink" Target="https://twitter.com/JansamparkMP/status/1246116249026715649" TargetMode="External"/><Relationship Id="rId5677" Type="http://schemas.openxmlformats.org/officeDocument/2006/relationships/hyperlink" Target="https://twitter.com/ArogyaAndhra/status/1247148780903747585" TargetMode="External"/><Relationship Id="rId5884" Type="http://schemas.openxmlformats.org/officeDocument/2006/relationships/hyperlink" Target="https://twitter.com/PTI_News/status/1247164710417383431" TargetMode="External"/><Relationship Id="rId700" Type="http://schemas.openxmlformats.org/officeDocument/2006/relationships/hyperlink" Target="http://dhs.kerala.gov.in/wp-content/uploads/2020/04/Daily-Bulletin-HFWD-English-April-1.pdf" TargetMode="External"/><Relationship Id="rId1123" Type="http://schemas.openxmlformats.org/officeDocument/2006/relationships/hyperlink" Target="https://twitter.com/ANI/status/1243050553170464768" TargetMode="External"/><Relationship Id="rId1330" Type="http://schemas.openxmlformats.org/officeDocument/2006/relationships/hyperlink" Target="https://twitter.com/PTI_News/status/1243519189412765696" TargetMode="External"/><Relationship Id="rId3088" Type="http://schemas.openxmlformats.org/officeDocument/2006/relationships/hyperlink" Target="https://twitter.com/ANI/status/1245683220550537216" TargetMode="External"/><Relationship Id="rId4486" Type="http://schemas.openxmlformats.org/officeDocument/2006/relationships/hyperlink" Target="http://www.nhmharyana.gov.in/WriteReadData/userfiles/file/CoronaVirus/Meida%20Bulletin%2004042020%20evening.pdf" TargetMode="External"/><Relationship Id="rId4693" Type="http://schemas.openxmlformats.org/officeDocument/2006/relationships/hyperlink" Target="https://twitter.com/ANINewsUP/status/1246412525890973697" TargetMode="External"/><Relationship Id="rId5537" Type="http://schemas.openxmlformats.org/officeDocument/2006/relationships/hyperlink" Target="https://twitter.com/ANI/status/1247034346101334016" TargetMode="External"/><Relationship Id="rId5744" Type="http://schemas.openxmlformats.org/officeDocument/2006/relationships/hyperlink" Target="https://twitter.com/TOIHyderabad/status/1247161225940627456" TargetMode="External"/><Relationship Id="rId5951" Type="http://schemas.openxmlformats.org/officeDocument/2006/relationships/hyperlink" Target="http://www.nhmharyana.gov.in/WriteReadData/userfiles/file/CoronaVirus/Media%20Bulletin%2006042020Evening.pdf" TargetMode="External"/><Relationship Id="rId3295" Type="http://schemas.openxmlformats.org/officeDocument/2006/relationships/hyperlink" Target="https://twitter.com/ANI/status/1245693514500804609" TargetMode="External"/><Relationship Id="rId4139" Type="http://schemas.openxmlformats.org/officeDocument/2006/relationships/hyperlink" Target="https://twitter.com/PTI_News/status/1246097072761081856" TargetMode="External"/><Relationship Id="rId4346" Type="http://schemas.openxmlformats.org/officeDocument/2006/relationships/hyperlink" Target="https://twitter.com/ArogyaAndhra/status/1246315515418533888" TargetMode="External"/><Relationship Id="rId4553" Type="http://schemas.openxmlformats.org/officeDocument/2006/relationships/hyperlink" Target="https://twitter.com/AamAadmiParty/status/1246408741357944833" TargetMode="External"/><Relationship Id="rId4760" Type="http://schemas.openxmlformats.org/officeDocument/2006/relationships/hyperlink" Target="https://twitter.com/ANI/status/1246418320057708545" TargetMode="External"/><Relationship Id="rId5604" Type="http://schemas.openxmlformats.org/officeDocument/2006/relationships/hyperlink" Target="https://twitter.com/ANI/status/1247133356879314945" TargetMode="External"/><Relationship Id="rId5811" Type="http://schemas.openxmlformats.org/officeDocument/2006/relationships/hyperlink" Target="https://arogya.maharashtra.gov.in/pdf/covidmpressnote06.pdf" TargetMode="External"/><Relationship Id="rId3155" Type="http://schemas.openxmlformats.org/officeDocument/2006/relationships/hyperlink" Target="https://twitter.com/ANI/status/1245692712986214400" TargetMode="External"/><Relationship Id="rId3362" Type="http://schemas.openxmlformats.org/officeDocument/2006/relationships/hyperlink" Target="https://twitter.com/ANI/status/1245693514500804609" TargetMode="External"/><Relationship Id="rId4206" Type="http://schemas.openxmlformats.org/officeDocument/2006/relationships/hyperlink" Target="https://experience.arcgis.com/experience/8167a61f882a4af4b9098e947dfd589f/" TargetMode="External"/><Relationship Id="rId4413" Type="http://schemas.openxmlformats.org/officeDocument/2006/relationships/hyperlink" Target="https://twitter.com/ANI/status/1246323461674369024" TargetMode="External"/><Relationship Id="rId4620" Type="http://schemas.openxmlformats.org/officeDocument/2006/relationships/hyperlink" Target="https://twitter.com/PTI_News/status/1246409749911891968" TargetMode="External"/><Relationship Id="rId283" Type="http://schemas.openxmlformats.org/officeDocument/2006/relationships/hyperlink" Target="https://docs.google.com/spreadsheets/u/2/d/e/2PACX-1vT8DIINUZ5LAEnmfJb-cbzi5kr4cX9RjKgEqTAyHbq46dDyoWxhnKkGitKwGHbpEE_QNHqQHd9-UWy3/pubhtml" TargetMode="External"/><Relationship Id="rId490" Type="http://schemas.openxmlformats.org/officeDocument/2006/relationships/hyperlink" Target="https://twitter.com/timesnow/status/1241210139798994944?s=21" TargetMode="External"/><Relationship Id="rId2171" Type="http://schemas.openxmlformats.org/officeDocument/2006/relationships/hyperlink" Target="https://twitter.com/ANI/status/1244903905642700801" TargetMode="External"/><Relationship Id="rId3015" Type="http://schemas.openxmlformats.org/officeDocument/2006/relationships/hyperlink" Target="https://twitter.com/ANI/status/1245641208849813510" TargetMode="External"/><Relationship Id="rId3222" Type="http://schemas.openxmlformats.org/officeDocument/2006/relationships/hyperlink" Target="https://twitter.com/ANI/status/1245693626472116226" TargetMode="External"/><Relationship Id="rId143" Type="http://schemas.openxmlformats.org/officeDocument/2006/relationships/hyperlink" Target="https://www.thehindu.com/todays-paper/tally-goes-up-to-11/article31045938.ece" TargetMode="External"/><Relationship Id="rId350" Type="http://schemas.openxmlformats.org/officeDocument/2006/relationships/hyperlink" Target="https://ahmedabadmirror.indiatimes.com/ahmedabad/others/first-coronavirus-cases-detected-in-gujarat-two-infected/amp_articleshow/74716560.cms" TargetMode="External"/><Relationship Id="rId2031" Type="http://schemas.openxmlformats.org/officeDocument/2006/relationships/hyperlink" Target="https://twitter.com/pti_news/status/1244677217084293130?s=21" TargetMode="External"/><Relationship Id="rId5187" Type="http://schemas.openxmlformats.org/officeDocument/2006/relationships/hyperlink" Target="http://dhs.kerala.gov.in/wp-content/uploads/2020/04/Daily-Bulletin-HFWD-English-April-5-1.pdf" TargetMode="External"/><Relationship Id="rId5394" Type="http://schemas.openxmlformats.org/officeDocument/2006/relationships/hyperlink" Target="https://twitter.com/JansamparkMP/status/1246841187073273857" TargetMode="External"/><Relationship Id="rId9" Type="http://schemas.openxmlformats.org/officeDocument/2006/relationships/hyperlink" Target="https://economictimes.indiatimes.com/news/politics-and-nation/coronavirus-cases-in-india-live-news-latest-updates-mar2/liveblog/74432375.cms" TargetMode="External"/><Relationship Id="rId210" Type="http://schemas.openxmlformats.org/officeDocument/2006/relationships/hyperlink" Target="https://twitter.com/ANI/status/1238882567987662855" TargetMode="External"/><Relationship Id="rId2988" Type="http://schemas.openxmlformats.org/officeDocument/2006/relationships/hyperlink" Target="https://twitter.com/ANI/status/1245581420484907008" TargetMode="External"/><Relationship Id="rId5047" Type="http://schemas.openxmlformats.org/officeDocument/2006/relationships/hyperlink" Target="https://twitter.com/ArogyaAndhra/status/1246674213324255232" TargetMode="External"/><Relationship Id="rId5254" Type="http://schemas.openxmlformats.org/officeDocument/2006/relationships/hyperlink" Target="https://twitter.com/ANI/status/1246797969447219201" TargetMode="External"/><Relationship Id="rId1797" Type="http://schemas.openxmlformats.org/officeDocument/2006/relationships/hyperlink" Target="https://twitter.com/ANI/status/1244470877636288513?s=19" TargetMode="External"/><Relationship Id="rId2848" Type="http://schemas.openxmlformats.org/officeDocument/2006/relationships/hyperlink" Target="https://twitter.com/PTI_News/status/1245377181057835008" TargetMode="External"/><Relationship Id="rId5461" Type="http://schemas.openxmlformats.org/officeDocument/2006/relationships/hyperlink" Target="https://www.mohfw.gov.in/" TargetMode="External"/><Relationship Id="rId89" Type="http://schemas.openxmlformats.org/officeDocument/2006/relationships/hyperlink" Target="https://www.hindustantimes.com/india-news/toddler-who-tested-positive-for-coronavirus-in-kerala-stable-say-doctors/story-OoG4vtecOuo9EgROk0lgtO.html" TargetMode="External"/><Relationship Id="rId1657" Type="http://schemas.openxmlformats.org/officeDocument/2006/relationships/hyperlink" Target="https://twitter.com/ANI/status/1244242532134838273" TargetMode="External"/><Relationship Id="rId1864" Type="http://schemas.openxmlformats.org/officeDocument/2006/relationships/hyperlink" Target="https://twitter.com/ANI/status/1244559845350502400" TargetMode="External"/><Relationship Id="rId2708" Type="http://schemas.openxmlformats.org/officeDocument/2006/relationships/hyperlink" Target="https://twitter.com/NHM_TN/status/1245332364563185664" TargetMode="External"/><Relationship Id="rId2915" Type="http://schemas.openxmlformats.org/officeDocument/2006/relationships/hyperlink" Target="https://twitter.com/Eatala_Rajender/status/1245425932929617921" TargetMode="External"/><Relationship Id="rId4063" Type="http://schemas.openxmlformats.org/officeDocument/2006/relationships/hyperlink" Target="https://twitter.com/Eatala_Rajender/status/1246084405602316292" TargetMode="External"/><Relationship Id="rId4270" Type="http://schemas.openxmlformats.org/officeDocument/2006/relationships/hyperlink" Target="https://twitter.com/JansamparkMP/status/1246116249026715649" TargetMode="External"/><Relationship Id="rId5114" Type="http://schemas.openxmlformats.org/officeDocument/2006/relationships/hyperlink" Target="https://twitter.com/ANI/status/1246738428370223104" TargetMode="External"/><Relationship Id="rId5321" Type="http://schemas.openxmlformats.org/officeDocument/2006/relationships/hyperlink" Target="https://twitter.com/ANI/status/1246789359791112195" TargetMode="External"/><Relationship Id="rId1517" Type="http://schemas.openxmlformats.org/officeDocument/2006/relationships/hyperlink" Target="https://twitter.com/ANI/status/1244888436755984385" TargetMode="External"/><Relationship Id="rId1724" Type="http://schemas.openxmlformats.org/officeDocument/2006/relationships/hyperlink" Target="https://twitter.com/PTI_News/status/1244256867066368001" TargetMode="External"/><Relationship Id="rId4130" Type="http://schemas.openxmlformats.org/officeDocument/2006/relationships/hyperlink" Target="https://experience.arcgis.com/experience/8167a61f882a4af4b9098e947dfd589f/" TargetMode="External"/><Relationship Id="rId16" Type="http://schemas.openxmlformats.org/officeDocument/2006/relationships/hyperlink" Target="https://indianexpress.com/article/india/coronavirus-outbreak-live-updates-pm-modi-6303338/" TargetMode="External"/><Relationship Id="rId1931" Type="http://schemas.openxmlformats.org/officeDocument/2006/relationships/hyperlink" Target="https://twitter.com/PIBTvpm/status/1244605758110457860" TargetMode="External"/><Relationship Id="rId3689" Type="http://schemas.openxmlformats.org/officeDocument/2006/relationships/hyperlink" Target="http://www.rajswasthya.nic.in/" TargetMode="External"/><Relationship Id="rId3896" Type="http://schemas.openxmlformats.org/officeDocument/2006/relationships/hyperlink" Target="https://twitter.com/ANI/status/1246043856447176704" TargetMode="External"/><Relationship Id="rId6095" Type="http://schemas.openxmlformats.org/officeDocument/2006/relationships/hyperlink" Target="https://gujcovid19.gujarat.gov.in/" TargetMode="External"/><Relationship Id="rId2498" Type="http://schemas.openxmlformats.org/officeDocument/2006/relationships/hyperlink" Target="https://twitter.com/ANI/status/1245252480969199617" TargetMode="External"/><Relationship Id="rId3549" Type="http://schemas.openxmlformats.org/officeDocument/2006/relationships/hyperlink" Target="https://twitter.com/airnewsalerts/status/1245745097397792768" TargetMode="External"/><Relationship Id="rId4947" Type="http://schemas.openxmlformats.org/officeDocument/2006/relationships/hyperlink" Target="https://twitter.com/rajeshtope11/status/1246482154852253697" TargetMode="External"/><Relationship Id="rId6162" Type="http://schemas.openxmlformats.org/officeDocument/2006/relationships/hyperlink" Target="http://www.nhmharyana.gov.in/WriteReadData/userfiles/file/CoronaVirus/bulletin_07.04.2020_Morning.pdf" TargetMode="External"/><Relationship Id="rId677" Type="http://schemas.openxmlformats.org/officeDocument/2006/relationships/hyperlink" Target="https://www.newindianexpress.com/states/kerala/2020/mar/23/18-of-19-coronavirus-cases-in-kasaragod-linked-to-dubai-2120272.html" TargetMode="External"/><Relationship Id="rId2358" Type="http://schemas.openxmlformats.org/officeDocument/2006/relationships/hyperlink" Target="https://twitter.com/ANI/status/1245023379943391232" TargetMode="External"/><Relationship Id="rId3756" Type="http://schemas.openxmlformats.org/officeDocument/2006/relationships/hyperlink" Target="https://twitter.com/ANI/status/1246038578699751424" TargetMode="External"/><Relationship Id="rId3963" Type="http://schemas.openxmlformats.org/officeDocument/2006/relationships/hyperlink" Target="https://twitter.com/ANI/status/1246054906298941440" TargetMode="External"/><Relationship Id="rId4807" Type="http://schemas.openxmlformats.org/officeDocument/2006/relationships/hyperlink" Target="https://www.facebook.com/permalink.php?story_fbid=160327038770466&amp;id=100507158085788" TargetMode="External"/><Relationship Id="rId6022" Type="http://schemas.openxmlformats.org/officeDocument/2006/relationships/hyperlink" Target="https://twitter.com/PIBJaipur/status/1247197745678442504" TargetMode="External"/><Relationship Id="rId884" Type="http://schemas.openxmlformats.org/officeDocument/2006/relationships/hyperlink" Target="https://twitter.com/ANINewsUP/status/1242100370676957185" TargetMode="External"/><Relationship Id="rId2565" Type="http://schemas.openxmlformats.org/officeDocument/2006/relationships/hyperlink" Target="https://twitter.com/ANI/status/1245277405884715008" TargetMode="External"/><Relationship Id="rId2772" Type="http://schemas.openxmlformats.org/officeDocument/2006/relationships/hyperlink" Target="https://twitter.com/ANI/status/1245331856553320448" TargetMode="External"/><Relationship Id="rId3409" Type="http://schemas.openxmlformats.org/officeDocument/2006/relationships/hyperlink" Target="https://twitter.com/ArogyaAndhra/status/1245703344796000261" TargetMode="External"/><Relationship Id="rId3616" Type="http://schemas.openxmlformats.org/officeDocument/2006/relationships/hyperlink" Target="https://twitter.com/TOIAhmedabad/status/1245943395534532609?s=20" TargetMode="External"/><Relationship Id="rId3823" Type="http://schemas.openxmlformats.org/officeDocument/2006/relationships/hyperlink" Target="https://twitter.com/ANI/status/1246054906298941440" TargetMode="External"/><Relationship Id="rId537" Type="http://schemas.openxmlformats.org/officeDocument/2006/relationships/hyperlink" Target="https://twitter.com/ANI/status/1241292573584441345" TargetMode="External"/><Relationship Id="rId744" Type="http://schemas.openxmlformats.org/officeDocument/2006/relationships/hyperlink" Target="https://www.livemint.com/news/india/coronavirus-update-14-new-cases-reported-from-mumbai-1-from-pune-11584935139945.html" TargetMode="External"/><Relationship Id="rId951" Type="http://schemas.openxmlformats.org/officeDocument/2006/relationships/hyperlink" Target="https://twitter.com/PTI_News/status/1242403827619266560" TargetMode="External"/><Relationship Id="rId1167" Type="http://schemas.openxmlformats.org/officeDocument/2006/relationships/hyperlink" Target="http://www.nhmharyana.gov.in/WriteReadData/userfiles/file/CoronaVirus/Bulletin%20of%20Haryana%20as%20on%2026%20March%20Morning.pdf" TargetMode="External"/><Relationship Id="rId1374" Type="http://schemas.openxmlformats.org/officeDocument/2006/relationships/hyperlink" Target="https://twitter.com/PTI_News/status/1243519189412765696" TargetMode="External"/><Relationship Id="rId1581" Type="http://schemas.openxmlformats.org/officeDocument/2006/relationships/hyperlink" Target="https://twitter.com/TOIBengaluru/status/1243941581465341953" TargetMode="External"/><Relationship Id="rId2218" Type="http://schemas.openxmlformats.org/officeDocument/2006/relationships/hyperlink" Target="https://twitter.com/DHFWKA/status/1245005351436652552" TargetMode="External"/><Relationship Id="rId2425" Type="http://schemas.openxmlformats.org/officeDocument/2006/relationships/hyperlink" Target="https://twitter.com/PTI_News/status/1245196392294780928" TargetMode="External"/><Relationship Id="rId2632" Type="http://schemas.openxmlformats.org/officeDocument/2006/relationships/hyperlink" Target="https://twitter.com/NHM_TN/status/1245332364563185664" TargetMode="External"/><Relationship Id="rId5788" Type="http://schemas.openxmlformats.org/officeDocument/2006/relationships/hyperlink" Target="https://twitter.com/PTI_News/status/1247164710417383431" TargetMode="External"/><Relationship Id="rId5995" Type="http://schemas.openxmlformats.org/officeDocument/2006/relationships/hyperlink" Target="https://twitter.com/JansamparkMP/status/1247180461907955712" TargetMode="External"/><Relationship Id="rId80" Type="http://schemas.openxmlformats.org/officeDocument/2006/relationships/hyperlink" Target="https://www.google.com/url?sa=t&amp;rct=j&amp;q=&amp;esrc=s&amp;source=web&amp;cd=1&amp;cad=rja&amp;uact=8&amp;ved=2ahUKEwiq4ZOK7aHoAhWWH7cAHXyvBxgQFjAAegQIBhAB&amp;url=https%3A%2F%2Fm.economictimes.com%2Fnews%2Fpolitics-and-nation%2Ffive-more-people-from-kerala-test-positive-for-coronavirus%2Farticleshow%2F74534888.cms&amp;usg=AOvVaw0zADrc8fBj8SsZDqkG3Cwb" TargetMode="External"/><Relationship Id="rId604" Type="http://schemas.openxmlformats.org/officeDocument/2006/relationships/hyperlink" Target="https://twitter.com/THAndhra/status/1241410102717906945" TargetMode="External"/><Relationship Id="rId811" Type="http://schemas.openxmlformats.org/officeDocument/2006/relationships/hyperlink" Target="https://twitter.com/ANI/status/1242069720276168705" TargetMode="External"/><Relationship Id="rId1027" Type="http://schemas.openxmlformats.org/officeDocument/2006/relationships/hyperlink" Target="https://twitter.com/rajeshtope11/status/1242721865144995840" TargetMode="External"/><Relationship Id="rId1234" Type="http://schemas.openxmlformats.org/officeDocument/2006/relationships/hyperlink" Target="https://twitter.com/ANI/status/1243228295476310016" TargetMode="External"/><Relationship Id="rId1441" Type="http://schemas.openxmlformats.org/officeDocument/2006/relationships/hyperlink" Target="https://twitter.com/kansalrohit69/status/1243598931407319041?s=19" TargetMode="External"/><Relationship Id="rId4597" Type="http://schemas.openxmlformats.org/officeDocument/2006/relationships/hyperlink" Target="https://twitter.com/AamAadmiParty/status/1246408741357944833" TargetMode="External"/><Relationship Id="rId5648" Type="http://schemas.openxmlformats.org/officeDocument/2006/relationships/hyperlink" Target="https://twitter.com/ANI/status/1247144702526337026" TargetMode="External"/><Relationship Id="rId5855" Type="http://schemas.openxmlformats.org/officeDocument/2006/relationships/hyperlink" Target="https://arogya.maharashtra.gov.in/pdf/covidmpressnote06.pdf" TargetMode="External"/><Relationship Id="rId1301" Type="http://schemas.openxmlformats.org/officeDocument/2006/relationships/hyperlink" Target="https://twitter.com/PTI_News/status/1243503417445609472" TargetMode="External"/><Relationship Id="rId3199" Type="http://schemas.openxmlformats.org/officeDocument/2006/relationships/hyperlink" Target="https://twitter.com/ANI/status/1245693626472116226" TargetMode="External"/><Relationship Id="rId4457" Type="http://schemas.openxmlformats.org/officeDocument/2006/relationships/hyperlink" Target="http://www.rajswasthya.nic.in/" TargetMode="External"/><Relationship Id="rId4664" Type="http://schemas.openxmlformats.org/officeDocument/2006/relationships/hyperlink" Target="https://twitter.com/diprjk/status/1246412229072670721" TargetMode="External"/><Relationship Id="rId5508" Type="http://schemas.openxmlformats.org/officeDocument/2006/relationships/hyperlink" Target="https://twitter.com/ANI/status/1247034856329990145" TargetMode="External"/><Relationship Id="rId5715" Type="http://schemas.openxmlformats.org/officeDocument/2006/relationships/hyperlink" Target="https://twitter.com/ANI/status/1247147696353431552" TargetMode="External"/><Relationship Id="rId3059" Type="http://schemas.openxmlformats.org/officeDocument/2006/relationships/hyperlink" Target="https://twitter.com/ANI/status/1245683220550537216" TargetMode="External"/><Relationship Id="rId3266" Type="http://schemas.openxmlformats.org/officeDocument/2006/relationships/hyperlink" Target="https://twitter.com/ANI/status/1245694253197488128" TargetMode="External"/><Relationship Id="rId3473" Type="http://schemas.openxmlformats.org/officeDocument/2006/relationships/hyperlink" Target="https://twitter.com/ANI/status/1245727826017423362" TargetMode="External"/><Relationship Id="rId4317" Type="http://schemas.openxmlformats.org/officeDocument/2006/relationships/hyperlink" Target="https://twitter.com/JansamparkMP/status/1246116249026715649" TargetMode="External"/><Relationship Id="rId4524" Type="http://schemas.openxmlformats.org/officeDocument/2006/relationships/hyperlink" Target="https://twitter.com/sriramulubjp/status/1246407041972760577" TargetMode="External"/><Relationship Id="rId4871" Type="http://schemas.openxmlformats.org/officeDocument/2006/relationships/hyperlink" Target="https://twitter.com/IPRTelangana/status/1246477230068228098/photo/1" TargetMode="External"/><Relationship Id="rId5922" Type="http://schemas.openxmlformats.org/officeDocument/2006/relationships/hyperlink" Target="https://twitter.com/PTI_News/status/1247164710417383431" TargetMode="External"/><Relationship Id="rId187" Type="http://schemas.openxmlformats.org/officeDocument/2006/relationships/hyperlink" Target="https://www.ndtv.com/india-news/coronavirus-outbreak-3-more-test-positive-for-coronavirus-in-maharashtra-2194498" TargetMode="External"/><Relationship Id="rId394" Type="http://schemas.openxmlformats.org/officeDocument/2006/relationships/hyperlink" Target="https://twitter.com/ANI/status/1240880242190761984" TargetMode="External"/><Relationship Id="rId2075" Type="http://schemas.openxmlformats.org/officeDocument/2006/relationships/hyperlink" Target="https://twitter.com/ANI/status/1244831986054623232" TargetMode="External"/><Relationship Id="rId2282" Type="http://schemas.openxmlformats.org/officeDocument/2006/relationships/hyperlink" Target="https://twitter.com/Vijayabaskarofl/status/1244998252803452928" TargetMode="External"/><Relationship Id="rId3126" Type="http://schemas.openxmlformats.org/officeDocument/2006/relationships/hyperlink" Target="http://dhs.kerala.gov.in/wp-content/uploads/2020/04/Daily-Bulletin-HFWD-English-April-2nd.pdf" TargetMode="External"/><Relationship Id="rId3680" Type="http://schemas.openxmlformats.org/officeDocument/2006/relationships/hyperlink" Target="http://www.rajswasthya.nic.in/" TargetMode="External"/><Relationship Id="rId4731" Type="http://schemas.openxmlformats.org/officeDocument/2006/relationships/hyperlink" Target="https://twitter.com/ANI/status/1246418320057708545" TargetMode="External"/><Relationship Id="rId254" Type="http://schemas.openxmlformats.org/officeDocument/2006/relationships/hyperlink" Target="https://www.indiatoday.in/india/story/coronavirus-2-test-positive-for-covid-19-at-itbp-quarantine-in-chhawla-1656526-2020-03-17" TargetMode="External"/><Relationship Id="rId1091" Type="http://schemas.openxmlformats.org/officeDocument/2006/relationships/hyperlink" Target="https://www.outlookindia.com/newsscroll/one-more-tests-positive-for-coronavirus-in-uttarakhand/1779873" TargetMode="External"/><Relationship Id="rId3333" Type="http://schemas.openxmlformats.org/officeDocument/2006/relationships/hyperlink" Target="https://twitter.com/ANI/status/1245693514500804609" TargetMode="External"/><Relationship Id="rId3540" Type="http://schemas.openxmlformats.org/officeDocument/2006/relationships/hyperlink" Target="https://twitter.com/ArogyaAndhra/status/1245756334718349312" TargetMode="External"/><Relationship Id="rId5298" Type="http://schemas.openxmlformats.org/officeDocument/2006/relationships/hyperlink" Target="https://twitter.com/ANI/status/1246797969447219201" TargetMode="External"/><Relationship Id="rId114" Type="http://schemas.openxmlformats.org/officeDocument/2006/relationships/hyperlink" Target="https://www.facebook.com/kkshailaja/posts/2892388584182437" TargetMode="External"/><Relationship Id="rId461" Type="http://schemas.openxmlformats.org/officeDocument/2006/relationships/hyperlink" Target="https://twitter.com/PIBShimla/status/1241021507138011136" TargetMode="External"/><Relationship Id="rId2142" Type="http://schemas.openxmlformats.org/officeDocument/2006/relationships/hyperlink" Target="http://hmfw.ap.gov.in/Daily_bullettin/31-03-2020/31-03-2020_10AM_English.pdf" TargetMode="External"/><Relationship Id="rId3400" Type="http://schemas.openxmlformats.org/officeDocument/2006/relationships/hyperlink" Target="https://twitter.com/ians_india/status/1245687791591149568" TargetMode="External"/><Relationship Id="rId321" Type="http://schemas.openxmlformats.org/officeDocument/2006/relationships/hyperlink" Target="https://www.thenewsminute.com/article/telangana-traces-passengers-delhi-bengaluru-train-bogie-covid-19-patient-120552" TargetMode="External"/><Relationship Id="rId2002" Type="http://schemas.openxmlformats.org/officeDocument/2006/relationships/hyperlink" Target="https://twitter.com/TelanganaHealth/status/1244652635736559616" TargetMode="External"/><Relationship Id="rId2959" Type="http://schemas.openxmlformats.org/officeDocument/2006/relationships/hyperlink" Target="https://twitter.com/ArogyaAndhra/status/1245580598938198016" TargetMode="External"/><Relationship Id="rId5158" Type="http://schemas.openxmlformats.org/officeDocument/2006/relationships/hyperlink" Target="https://twitter.com/PTI_News/status/1246745573945819137" TargetMode="External"/><Relationship Id="rId5365" Type="http://schemas.openxmlformats.org/officeDocument/2006/relationships/hyperlink" Target="https://twitter.com/ArogyaAndhra/status/1246796581744963586" TargetMode="External"/><Relationship Id="rId5572" Type="http://schemas.openxmlformats.org/officeDocument/2006/relationships/hyperlink" Target="https://twitter.com/DHFWKA/status/1247083936267882499" TargetMode="External"/><Relationship Id="rId1768" Type="http://schemas.openxmlformats.org/officeDocument/2006/relationships/hyperlink" Target="https://twitter.com/PTI_News/status/1244275406821191680" TargetMode="External"/><Relationship Id="rId2819" Type="http://schemas.openxmlformats.org/officeDocument/2006/relationships/hyperlink" Target="https://gujcovid19.gujarat.gov.in/" TargetMode="External"/><Relationship Id="rId4174" Type="http://schemas.openxmlformats.org/officeDocument/2006/relationships/hyperlink" Target="https://experience.arcgis.com/experience/8167a61f882a4af4b9098e947dfd589f/" TargetMode="External"/><Relationship Id="rId4381" Type="http://schemas.openxmlformats.org/officeDocument/2006/relationships/hyperlink" Target="https://twitter.com/ANI/status/1246323461674369024" TargetMode="External"/><Relationship Id="rId5018" Type="http://schemas.openxmlformats.org/officeDocument/2006/relationships/hyperlink" Target="https://twitter.com/ArogyaAndhra/status/1246674213324255232" TargetMode="External"/><Relationship Id="rId5225" Type="http://schemas.openxmlformats.org/officeDocument/2006/relationships/hyperlink" Target="https://twitter.com/ANI/status/1246793618855096320" TargetMode="External"/><Relationship Id="rId5432" Type="http://schemas.openxmlformats.org/officeDocument/2006/relationships/hyperlink" Target="https://twitter.com/IPRTelangana/status/1246847163855851520" TargetMode="External"/><Relationship Id="rId1628" Type="http://schemas.openxmlformats.org/officeDocument/2006/relationships/hyperlink" Target="https://twitter.com/TOIMumbai/status/1244122210890960896?s=20" TargetMode="External"/><Relationship Id="rId1975" Type="http://schemas.openxmlformats.org/officeDocument/2006/relationships/hyperlink" Target="https://twitter.com/ANI/status/1244640751679467530" TargetMode="External"/><Relationship Id="rId3190" Type="http://schemas.openxmlformats.org/officeDocument/2006/relationships/hyperlink" Target="https://twitter.com/ANI/status/1245693626472116226" TargetMode="External"/><Relationship Id="rId4034" Type="http://schemas.openxmlformats.org/officeDocument/2006/relationships/hyperlink" Target="https://twitter.com/HFWOdisha/status/1246066255779393539" TargetMode="External"/><Relationship Id="rId4241" Type="http://schemas.openxmlformats.org/officeDocument/2006/relationships/hyperlink" Target="https://twitter.com/PTI_News/status/1246097072761081856" TargetMode="External"/><Relationship Id="rId1835" Type="http://schemas.openxmlformats.org/officeDocument/2006/relationships/hyperlink" Target="https://twitter.com/Vijayabaskarofl/status/1244548656864169990" TargetMode="External"/><Relationship Id="rId3050" Type="http://schemas.openxmlformats.org/officeDocument/2006/relationships/hyperlink" Target="https://twitter.com/ANI/status/1245683220550537216" TargetMode="External"/><Relationship Id="rId4101" Type="http://schemas.openxmlformats.org/officeDocument/2006/relationships/hyperlink" Target="https://twitter.com/Eatala_Rajender/status/1246084405602316292" TargetMode="External"/><Relationship Id="rId1902" Type="http://schemas.openxmlformats.org/officeDocument/2006/relationships/hyperlink" Target="https://twitter.com/ANINewsUP/status/1244594551404126210" TargetMode="External"/><Relationship Id="rId6066" Type="http://schemas.openxmlformats.org/officeDocument/2006/relationships/hyperlink" Target="https://twitter.com/PIBAhmedabad/status/1247398801825988608" TargetMode="External"/><Relationship Id="rId3867" Type="http://schemas.openxmlformats.org/officeDocument/2006/relationships/hyperlink" Target="https://twitter.com/ANI/status/1246054906298941440" TargetMode="External"/><Relationship Id="rId4918" Type="http://schemas.openxmlformats.org/officeDocument/2006/relationships/hyperlink" Target="https://twitter.com/rajeshtope11/status/1246482154852253697" TargetMode="External"/><Relationship Id="rId788" Type="http://schemas.openxmlformats.org/officeDocument/2006/relationships/hyperlink" Target="https://twitter.com/IPRTelangana/status/1241985785764532227" TargetMode="External"/><Relationship Id="rId995" Type="http://schemas.openxmlformats.org/officeDocument/2006/relationships/hyperlink" Target="https://twitter.com/PTI_News/status/1242660625228021762" TargetMode="External"/><Relationship Id="rId2469" Type="http://schemas.openxmlformats.org/officeDocument/2006/relationships/hyperlink" Target="https://twitter.com/ArogyaAndhra/status/1245225191178768386" TargetMode="External"/><Relationship Id="rId2676" Type="http://schemas.openxmlformats.org/officeDocument/2006/relationships/hyperlink" Target="https://twitter.com/NHM_TN/status/1245332364563185664" TargetMode="External"/><Relationship Id="rId2883" Type="http://schemas.openxmlformats.org/officeDocument/2006/relationships/hyperlink" Target="https://twitter.com/ANI/status/1245389870974914561" TargetMode="External"/><Relationship Id="rId3727" Type="http://schemas.openxmlformats.org/officeDocument/2006/relationships/hyperlink" Target="https://twitter.com/ANI/status/1246038578699751424" TargetMode="External"/><Relationship Id="rId3934" Type="http://schemas.openxmlformats.org/officeDocument/2006/relationships/hyperlink" Target="https://twitter.com/ANI/status/1246043856447176704" TargetMode="External"/><Relationship Id="rId5082" Type="http://schemas.openxmlformats.org/officeDocument/2006/relationships/hyperlink" Target="https://twitter.com/ANI/status/1246784571036667904" TargetMode="External"/><Relationship Id="rId6133" Type="http://schemas.openxmlformats.org/officeDocument/2006/relationships/hyperlink" Target="https://twitter.com/PTI_News/status/1247404479701381120" TargetMode="External"/><Relationship Id="rId648" Type="http://schemas.openxmlformats.org/officeDocument/2006/relationships/hyperlink" Target="https://www.hindustantimes.com/india-news/coronavirus-7-more-test-positive-for-covid-19-in-sbs-nagar-punjab-toll-touches-21/story-g5yplHLS1Eadb3CcnM9MwJ.html" TargetMode="External"/><Relationship Id="rId855" Type="http://schemas.openxmlformats.org/officeDocument/2006/relationships/hyperlink" Target="https://twitter.com/ANI/status/1242085764638208000" TargetMode="External"/><Relationship Id="rId1278" Type="http://schemas.openxmlformats.org/officeDocument/2006/relationships/hyperlink" Target="https://www.thehindu.com/news/national/other-states/covid-19-65-year-old-man-dies-in-indore/article31182098.ece" TargetMode="External"/><Relationship Id="rId1485" Type="http://schemas.openxmlformats.org/officeDocument/2006/relationships/hyperlink" Target="https://twitter.com/ANINewsUP/status/1243824723219234818?s=20" TargetMode="External"/><Relationship Id="rId1692" Type="http://schemas.openxmlformats.org/officeDocument/2006/relationships/hyperlink" Target="https://www.facebook.com/CollectorKNR/posts/2847858138644355" TargetMode="External"/><Relationship Id="rId2329" Type="http://schemas.openxmlformats.org/officeDocument/2006/relationships/hyperlink" Target="https://twitter.com/ANI/status/1245006827042955264" TargetMode="External"/><Relationship Id="rId2536" Type="http://schemas.openxmlformats.org/officeDocument/2006/relationships/hyperlink" Target="https://twitter.com/ANI/status/1245252480969199617" TargetMode="External"/><Relationship Id="rId2743" Type="http://schemas.openxmlformats.org/officeDocument/2006/relationships/hyperlink" Target="https://twitter.com/PTI_News/status/1245330284574150656" TargetMode="External"/><Relationship Id="rId5899" Type="http://schemas.openxmlformats.org/officeDocument/2006/relationships/hyperlink" Target="https://arogya.maharashtra.gov.in/pdf/covidmpressnote06.pdf" TargetMode="External"/><Relationship Id="rId508" Type="http://schemas.openxmlformats.org/officeDocument/2006/relationships/hyperlink" Target="https://www.thehindu.com/news/cities/mumbai/five-new-cases-in-state-critical-patient-shifted-to-jaslok/article31123456.ece" TargetMode="External"/><Relationship Id="rId715" Type="http://schemas.openxmlformats.org/officeDocument/2006/relationships/hyperlink" Target="https://twitter.com/abpanandatv/status/1241737377212559367?s=20" TargetMode="External"/><Relationship Id="rId922" Type="http://schemas.openxmlformats.org/officeDocument/2006/relationships/hyperlink" Target="https://www.facebook.com/CollectorKKD/posts/2596942053875892" TargetMode="External"/><Relationship Id="rId1138" Type="http://schemas.openxmlformats.org/officeDocument/2006/relationships/hyperlink" Target="https://www.patrika.com/noida-news/coronavirus-positive-case-increasing-in-noida-latest-news-in-hindi-5931942/" TargetMode="External"/><Relationship Id="rId1345" Type="http://schemas.openxmlformats.org/officeDocument/2006/relationships/hyperlink" Target="https://www.facebook.com/permalink.php?story_fbid=158051175664719&amp;id=100507158085788" TargetMode="External"/><Relationship Id="rId1552" Type="http://schemas.openxmlformats.org/officeDocument/2006/relationships/hyperlink" Target="https://twitter.com/ANI/status/1243922686264274944" TargetMode="External"/><Relationship Id="rId2603" Type="http://schemas.openxmlformats.org/officeDocument/2006/relationships/hyperlink" Target="https://t.me/indiacovid/1283" TargetMode="External"/><Relationship Id="rId2950" Type="http://schemas.openxmlformats.org/officeDocument/2006/relationships/hyperlink" Target="https://twitter.com/ANI/status/1245558139556151297" TargetMode="External"/><Relationship Id="rId5759" Type="http://schemas.openxmlformats.org/officeDocument/2006/relationships/hyperlink" Target="https://twitter.com/TOIHyderabad/status/1247161225940627456" TargetMode="External"/><Relationship Id="rId1205" Type="http://schemas.openxmlformats.org/officeDocument/2006/relationships/hyperlink" Target="http://dhs.kerala.gov.in/wp-content/uploads/2020/04/Daily-Bulletin-HFWD-English-April-5-1.pdf" TargetMode="External"/><Relationship Id="rId2810" Type="http://schemas.openxmlformats.org/officeDocument/2006/relationships/hyperlink" Target="https://twitter.com/CMODelhi/status/1245353004317933568" TargetMode="External"/><Relationship Id="rId4568" Type="http://schemas.openxmlformats.org/officeDocument/2006/relationships/hyperlink" Target="https://twitter.com/PTI_News/status/1246409749911891968" TargetMode="External"/><Relationship Id="rId5966" Type="http://schemas.openxmlformats.org/officeDocument/2006/relationships/hyperlink" Target="https://twitter.com/JansamparkMP/status/1247180461907955712" TargetMode="External"/><Relationship Id="rId51" Type="http://schemas.openxmlformats.org/officeDocument/2006/relationships/hyperlink" Target="https://www.businesstoday.in/latest/trends/coronavirus-spreads-to-agra-six-cases-detected/story/397414.html" TargetMode="External"/><Relationship Id="rId1412" Type="http://schemas.openxmlformats.org/officeDocument/2006/relationships/hyperlink" Target="https://www.wbhealth.gov.in/uploaded_files/corona/Bulletin_West_Bengal_27.03_.2020(1)_.pdf" TargetMode="External"/><Relationship Id="rId3377" Type="http://schemas.openxmlformats.org/officeDocument/2006/relationships/hyperlink" Target="https://www.outlookindia.com/newsscroll/bengal-death-toll-rises-to-seven-cases-go-past-50/1788941" TargetMode="External"/><Relationship Id="rId4775" Type="http://schemas.openxmlformats.org/officeDocument/2006/relationships/hyperlink" Target="https://twitter.com/ANI/status/1246418320057708545" TargetMode="External"/><Relationship Id="rId4982" Type="http://schemas.openxmlformats.org/officeDocument/2006/relationships/hyperlink" Target="https://twitter.com/rajeshtope11/status/1246482154852253697" TargetMode="External"/><Relationship Id="rId5619" Type="http://schemas.openxmlformats.org/officeDocument/2006/relationships/hyperlink" Target="https://twitter.com/ANI/status/1247144702526337026" TargetMode="External"/><Relationship Id="rId5826" Type="http://schemas.openxmlformats.org/officeDocument/2006/relationships/hyperlink" Target="https://twitter.com/PTI_News/status/1247164710417383431" TargetMode="External"/><Relationship Id="rId298" Type="http://schemas.openxmlformats.org/officeDocument/2006/relationships/hyperlink" Target="https://timesofindia.indiatimes.com/articleshow/74682966.cms?utm_source=contentofinterest&amp;utm_medium=text&amp;utm_campaign=cppst" TargetMode="External"/><Relationship Id="rId3584" Type="http://schemas.openxmlformats.org/officeDocument/2006/relationships/hyperlink" Target="https://twitter.com/ANI/status/1245933428551254016" TargetMode="External"/><Relationship Id="rId3791" Type="http://schemas.openxmlformats.org/officeDocument/2006/relationships/hyperlink" Target="https://twitter.com/ANI/status/1246054906298941440" TargetMode="External"/><Relationship Id="rId4428" Type="http://schemas.openxmlformats.org/officeDocument/2006/relationships/hyperlink" Target="https://twitter.com/PTI_News/status/1246336675732533248" TargetMode="External"/><Relationship Id="rId4635" Type="http://schemas.openxmlformats.org/officeDocument/2006/relationships/hyperlink" Target="https://twitter.com/AamAadmiParty/status/1246408741357944833" TargetMode="External"/><Relationship Id="rId4842" Type="http://schemas.openxmlformats.org/officeDocument/2006/relationships/hyperlink" Target="https://gujcovid19.gujarat.gov.in/" TargetMode="External"/><Relationship Id="rId158" Type="http://schemas.openxmlformats.org/officeDocument/2006/relationships/hyperlink" Target="https://www.facebook.com/CollectorKKD/posts/2589002084669889" TargetMode="External"/><Relationship Id="rId2186" Type="http://schemas.openxmlformats.org/officeDocument/2006/relationships/hyperlink" Target="https://twitter.com/ANI/status/1244912959765135360" TargetMode="External"/><Relationship Id="rId2393" Type="http://schemas.openxmlformats.org/officeDocument/2006/relationships/hyperlink" Target="https://twitter.com/ANI/status/1245186124970065922" TargetMode="External"/><Relationship Id="rId3237" Type="http://schemas.openxmlformats.org/officeDocument/2006/relationships/hyperlink" Target="https://twitter.com/ANI/status/1245693626472116226" TargetMode="External"/><Relationship Id="rId3444" Type="http://schemas.openxmlformats.org/officeDocument/2006/relationships/hyperlink" Target="https://twitter.com/ANI/status/1245727826017423362" TargetMode="External"/><Relationship Id="rId3651" Type="http://schemas.openxmlformats.org/officeDocument/2006/relationships/hyperlink" Target="https://twitter.com/ANINewsUP/status/1245971315019763718" TargetMode="External"/><Relationship Id="rId4702" Type="http://schemas.openxmlformats.org/officeDocument/2006/relationships/hyperlink" Target="https://twitter.com/ANINewsUP/status/1246412525890973697" TargetMode="External"/><Relationship Id="rId365" Type="http://schemas.openxmlformats.org/officeDocument/2006/relationships/hyperlink" Target="https://twitter.com/HFWOdisha/status/1240683355332431872" TargetMode="External"/><Relationship Id="rId572" Type="http://schemas.openxmlformats.org/officeDocument/2006/relationships/hyperlink" Target="https://twitter.com/ANI/status/1241349576361037824" TargetMode="External"/><Relationship Id="rId2046" Type="http://schemas.openxmlformats.org/officeDocument/2006/relationships/hyperlink" Target="https://www.indiatoday.in/amp/india/story/coronavirus-in-mumbai-47-new-covid-19-cases-in-city-as-private-lab-data-pours-in-1661482-2020-03-30" TargetMode="External"/><Relationship Id="rId2253" Type="http://schemas.openxmlformats.org/officeDocument/2006/relationships/hyperlink" Target="https://arogya.maharashtra.gov.in/pdf/epressnote31.pdf" TargetMode="External"/><Relationship Id="rId2460" Type="http://schemas.openxmlformats.org/officeDocument/2006/relationships/hyperlink" Target="https://twitter.com/ANI/status/1245219783034818561" TargetMode="External"/><Relationship Id="rId3304" Type="http://schemas.openxmlformats.org/officeDocument/2006/relationships/hyperlink" Target="https://twitter.com/ANI/status/1245694253197488128" TargetMode="External"/><Relationship Id="rId3511" Type="http://schemas.openxmlformats.org/officeDocument/2006/relationships/hyperlink" Target="https://twitter.com/ANI/status/1245741477960929287?s=19" TargetMode="External"/><Relationship Id="rId225" Type="http://schemas.openxmlformats.org/officeDocument/2006/relationships/hyperlink" Target="https://www.businessinsider.in/india/news/coronavirus-cases-in-telangana-third-case-reported-from-hyderabad/articleshow/74640184.cms" TargetMode="External"/><Relationship Id="rId432" Type="http://schemas.openxmlformats.org/officeDocument/2006/relationships/hyperlink" Target="https://twitter.com/zeerajasthan_/status/1240971622212722692" TargetMode="External"/><Relationship Id="rId1062" Type="http://schemas.openxmlformats.org/officeDocument/2006/relationships/hyperlink" Target="https://english.mathrubhumi.com/news/kerala/9-new-covid-19-positive-cases-in-kerala-112-under-treatment-1.4643353" TargetMode="External"/><Relationship Id="rId2113" Type="http://schemas.openxmlformats.org/officeDocument/2006/relationships/hyperlink" Target="https://twitter.com/PTI_News/status/1244865476355690496" TargetMode="External"/><Relationship Id="rId2320" Type="http://schemas.openxmlformats.org/officeDocument/2006/relationships/hyperlink" Target="https://twitter.com/Vijayabaskarofl/status/1244998252803452928" TargetMode="External"/><Relationship Id="rId5269" Type="http://schemas.openxmlformats.org/officeDocument/2006/relationships/hyperlink" Target="https://twitter.com/ANI/status/1246797969447219201" TargetMode="External"/><Relationship Id="rId5476" Type="http://schemas.openxmlformats.org/officeDocument/2006/relationships/hyperlink" Target="https://www.mohfw.gov.in/" TargetMode="External"/><Relationship Id="rId5683" Type="http://schemas.openxmlformats.org/officeDocument/2006/relationships/hyperlink" Target="https://twitter.com/ArogyaAndhra/status/1247148780903747585" TargetMode="External"/><Relationship Id="rId4078" Type="http://schemas.openxmlformats.org/officeDocument/2006/relationships/hyperlink" Target="https://twitter.com/Eatala_Rajender/status/1246084405602316292" TargetMode="External"/><Relationship Id="rId4285" Type="http://schemas.openxmlformats.org/officeDocument/2006/relationships/hyperlink" Target="https://twitter.com/JansamparkMP/status/1246116249026715649" TargetMode="External"/><Relationship Id="rId4492" Type="http://schemas.openxmlformats.org/officeDocument/2006/relationships/hyperlink" Target="http://www.nhmharyana.gov.in/WriteReadData/userfiles/file/CoronaVirus/Meida%20Bulletin%2004042020%20evening.pdf" TargetMode="External"/><Relationship Id="rId5129" Type="http://schemas.openxmlformats.org/officeDocument/2006/relationships/hyperlink" Target="https://twitter.com/ANI/status/1246738428370223104" TargetMode="External"/><Relationship Id="rId5336" Type="http://schemas.openxmlformats.org/officeDocument/2006/relationships/hyperlink" Target="https://twitter.com/ANI/status/1246789359791112195" TargetMode="External"/><Relationship Id="rId5543" Type="http://schemas.openxmlformats.org/officeDocument/2006/relationships/hyperlink" Target="https://twitter.com/ANI/status/1247034346101334016" TargetMode="External"/><Relationship Id="rId5890" Type="http://schemas.openxmlformats.org/officeDocument/2006/relationships/hyperlink" Target="https://twitter.com/PTI_News/status/1247164710417383431" TargetMode="External"/><Relationship Id="rId1879" Type="http://schemas.openxmlformats.org/officeDocument/2006/relationships/hyperlink" Target="https://twitter.com/ANI/status/1244596720098394117" TargetMode="External"/><Relationship Id="rId3094" Type="http://schemas.openxmlformats.org/officeDocument/2006/relationships/hyperlink" Target="https://twitter.com/ANI/status/1245683220550537216" TargetMode="External"/><Relationship Id="rId4145" Type="http://schemas.openxmlformats.org/officeDocument/2006/relationships/hyperlink" Target="https://twitter.com/PTI_News/status/1246097072761081856" TargetMode="External"/><Relationship Id="rId5750" Type="http://schemas.openxmlformats.org/officeDocument/2006/relationships/hyperlink" Target="https://twitter.com/TOIHyderabad/status/1247161225940627456" TargetMode="External"/><Relationship Id="rId1739" Type="http://schemas.openxmlformats.org/officeDocument/2006/relationships/hyperlink" Target="https://twitter.com/ANI/status/1244266141813313536" TargetMode="External"/><Relationship Id="rId1946" Type="http://schemas.openxmlformats.org/officeDocument/2006/relationships/hyperlink" Target="https://twitter.com/PIBTvpm/status/1244605758110457860" TargetMode="External"/><Relationship Id="rId4005" Type="http://schemas.openxmlformats.org/officeDocument/2006/relationships/hyperlink" Target="http://dhs.kerala.gov.in/wp-content/uploads/2020/04/Daily-Bulletin-HFWD-English-April-3rd.pdf" TargetMode="External"/><Relationship Id="rId4352" Type="http://schemas.openxmlformats.org/officeDocument/2006/relationships/hyperlink" Target="https://twitter.com/ArogyaAndhra/status/1246315515418533888" TargetMode="External"/><Relationship Id="rId5403" Type="http://schemas.openxmlformats.org/officeDocument/2006/relationships/hyperlink" Target="https://twitter.com/ANI/status/1246789359791112195" TargetMode="External"/><Relationship Id="rId5610" Type="http://schemas.openxmlformats.org/officeDocument/2006/relationships/hyperlink" Target="https://twitter.com/ANI/status/1247133356879314945" TargetMode="External"/><Relationship Id="rId1806" Type="http://schemas.openxmlformats.org/officeDocument/2006/relationships/hyperlink" Target="https://twitter.com/PTI_News/status/1244470793909620742?s=19" TargetMode="External"/><Relationship Id="rId3161" Type="http://schemas.openxmlformats.org/officeDocument/2006/relationships/hyperlink" Target="https://www.manoramaonline.com/district-news/kannur/2020/04/03/kannur-covid-patient-route-map.html" TargetMode="External"/><Relationship Id="rId4212" Type="http://schemas.openxmlformats.org/officeDocument/2006/relationships/hyperlink" Target="https://experience.arcgis.com/experience/8167a61f882a4af4b9098e947dfd589f/" TargetMode="External"/><Relationship Id="rId3021" Type="http://schemas.openxmlformats.org/officeDocument/2006/relationships/hyperlink" Target="https://twitter.com/ANI/status/1245641208849813510" TargetMode="External"/><Relationship Id="rId3978" Type="http://schemas.openxmlformats.org/officeDocument/2006/relationships/hyperlink" Target="https://twitter.com/ANI/status/1246043856447176704" TargetMode="External"/><Relationship Id="rId6177" Type="http://schemas.openxmlformats.org/officeDocument/2006/relationships/comments" Target="../comments1.xml"/><Relationship Id="rId899" Type="http://schemas.openxmlformats.org/officeDocument/2006/relationships/hyperlink" Target="http://www.nhmharyana.gov.in/WriteReadData/userfiles/file/CoronaVirus/Bulletin%20of%20Haryana%20as%20on%2023%20March.pdf" TargetMode="External"/><Relationship Id="rId2787" Type="http://schemas.openxmlformats.org/officeDocument/2006/relationships/hyperlink" Target="https://twitter.com/CMODelhi/status/1245353004317933568" TargetMode="External"/><Relationship Id="rId3838" Type="http://schemas.openxmlformats.org/officeDocument/2006/relationships/hyperlink" Target="https://twitter.com/ANI/status/1246043856447176704" TargetMode="External"/><Relationship Id="rId5193" Type="http://schemas.openxmlformats.org/officeDocument/2006/relationships/hyperlink" Target="https://twitter.com/ANI/status/1246784571036667904" TargetMode="External"/><Relationship Id="rId6037" Type="http://schemas.openxmlformats.org/officeDocument/2006/relationships/hyperlink" Target="https://twitter.com/ANI/status/1247210228426342405" TargetMode="External"/><Relationship Id="rId759" Type="http://schemas.openxmlformats.org/officeDocument/2006/relationships/hyperlink" Target="https://twitter.com/PTI_News/status/1241931502671130624?s=20" TargetMode="External"/><Relationship Id="rId966" Type="http://schemas.openxmlformats.org/officeDocument/2006/relationships/hyperlink" Target="https://www.facebook.com/CollectorKKD/posts/2597771657126265" TargetMode="External"/><Relationship Id="rId1389" Type="http://schemas.openxmlformats.org/officeDocument/2006/relationships/hyperlink" Target="https://twitter.com/ANI/status/1243523448896290817?s=20" TargetMode="External"/><Relationship Id="rId1596" Type="http://schemas.openxmlformats.org/officeDocument/2006/relationships/hyperlink" Target="https://timesofindia.indiatimes.com/city/patna/bihar-reports-11th-covid-19-positive-case/articleshow/74869844.cms" TargetMode="External"/><Relationship Id="rId2647" Type="http://schemas.openxmlformats.org/officeDocument/2006/relationships/hyperlink" Target="https://twitter.com/NHM_TN/status/1245332364563185664" TargetMode="External"/><Relationship Id="rId2994" Type="http://schemas.openxmlformats.org/officeDocument/2006/relationships/hyperlink" Target="https://twitter.com/ANI/status/1245581420484907008" TargetMode="External"/><Relationship Id="rId5053" Type="http://schemas.openxmlformats.org/officeDocument/2006/relationships/hyperlink" Target="https://gujcovid19.gujarat.gov.in/" TargetMode="External"/><Relationship Id="rId5260" Type="http://schemas.openxmlformats.org/officeDocument/2006/relationships/hyperlink" Target="https://twitter.com/ANI/status/1246797969447219201" TargetMode="External"/><Relationship Id="rId6104" Type="http://schemas.openxmlformats.org/officeDocument/2006/relationships/hyperlink" Target="https://twitter.com/ANI/status/1247403660096598016" TargetMode="External"/><Relationship Id="rId619" Type="http://schemas.openxmlformats.org/officeDocument/2006/relationships/hyperlink" Target="https://twitter.com/mybmc/status/1241688723491713030?s=20" TargetMode="External"/><Relationship Id="rId1249" Type="http://schemas.openxmlformats.org/officeDocument/2006/relationships/hyperlink" Target="https://twitter.com/NHM_TN/status/1243427398458081280" TargetMode="External"/><Relationship Id="rId2854" Type="http://schemas.openxmlformats.org/officeDocument/2006/relationships/hyperlink" Target="https://twitter.com/PTI_News/status/1245377181057835008" TargetMode="External"/><Relationship Id="rId3905" Type="http://schemas.openxmlformats.org/officeDocument/2006/relationships/hyperlink" Target="https://twitter.com/ANI/status/1246054906298941440" TargetMode="External"/><Relationship Id="rId5120" Type="http://schemas.openxmlformats.org/officeDocument/2006/relationships/hyperlink" Target="https://twitter.com/ANI/status/1246738428370223104" TargetMode="External"/><Relationship Id="rId95" Type="http://schemas.openxmlformats.org/officeDocument/2006/relationships/hyperlink" Target="https://www.indiatoday.in/india/story/coronavirus-outbreak-punjab-confirms-first-positive-case-patient-had-travelled-to-italy-1654059-2020-03-09" TargetMode="External"/><Relationship Id="rId826" Type="http://schemas.openxmlformats.org/officeDocument/2006/relationships/hyperlink" Target="https://www.facebook.com/permalink.php?story_fbid=156890639114106&amp;id=100507158085788" TargetMode="External"/><Relationship Id="rId1109" Type="http://schemas.openxmlformats.org/officeDocument/2006/relationships/hyperlink" Target="https://twitter.com/Vijayabaskarofl/status/1242867032091058176" TargetMode="External"/><Relationship Id="rId1456" Type="http://schemas.openxmlformats.org/officeDocument/2006/relationships/hyperlink" Target="https://www.gujaratsamachar.com/news/gujarat/corona-in-gujarat-vadodara-1-more-case-registered-positive" TargetMode="External"/><Relationship Id="rId1663" Type="http://schemas.openxmlformats.org/officeDocument/2006/relationships/hyperlink" Target="https://twitter.com/ANI/status/1244242532134838273" TargetMode="External"/><Relationship Id="rId1870" Type="http://schemas.openxmlformats.org/officeDocument/2006/relationships/hyperlink" Target="https://twitter.com/ANI/status/1244560992463253504" TargetMode="External"/><Relationship Id="rId2507" Type="http://schemas.openxmlformats.org/officeDocument/2006/relationships/hyperlink" Target="https://twitter.com/ArogyaAndhra/status/1245225191178768386" TargetMode="External"/><Relationship Id="rId2714" Type="http://schemas.openxmlformats.org/officeDocument/2006/relationships/hyperlink" Target="https://twitter.com/NHM_TN/status/1245332364563185664" TargetMode="External"/><Relationship Id="rId2921" Type="http://schemas.openxmlformats.org/officeDocument/2006/relationships/hyperlink" Target="https://twitter.com/Eatala_Rajender/status/1245425932929617921" TargetMode="External"/><Relationship Id="rId1316" Type="http://schemas.openxmlformats.org/officeDocument/2006/relationships/hyperlink" Target="https://twitter.com/PTI_News/status/1243519189412765696" TargetMode="External"/><Relationship Id="rId1523" Type="http://schemas.openxmlformats.org/officeDocument/2006/relationships/hyperlink" Target="https://www.wbhealth.gov.in/uploaded_files/corona/Bulletin_West_Bengal_28.03_.2020(1)_.pdf" TargetMode="External"/><Relationship Id="rId1730" Type="http://schemas.openxmlformats.org/officeDocument/2006/relationships/hyperlink" Target="https://twitter.com/PTI_News/status/1244256867066368001" TargetMode="External"/><Relationship Id="rId4679" Type="http://schemas.openxmlformats.org/officeDocument/2006/relationships/hyperlink" Target="https://twitter.com/ANINewsUP/status/1246412525890973697" TargetMode="External"/><Relationship Id="rId4886" Type="http://schemas.openxmlformats.org/officeDocument/2006/relationships/hyperlink" Target="https://twitter.com/IPRTelangana/status/1246477230068228098/photo/1" TargetMode="External"/><Relationship Id="rId5937" Type="http://schemas.openxmlformats.org/officeDocument/2006/relationships/hyperlink" Target="https://arogya.maharashtra.gov.in/pdf/covidmpressnote06.pdf" TargetMode="External"/><Relationship Id="rId22" Type="http://schemas.openxmlformats.org/officeDocument/2006/relationships/hyperlink" Target="https://indianexpress.com/article/india/coronavirus-outbreak-live-updates-pm-modi-6303338/" TargetMode="External"/><Relationship Id="rId3488" Type="http://schemas.openxmlformats.org/officeDocument/2006/relationships/hyperlink" Target="https://twitter.com/ANI/status/1245727826017423362" TargetMode="External"/><Relationship Id="rId3695" Type="http://schemas.openxmlformats.org/officeDocument/2006/relationships/hyperlink" Target="https://twitter.com/ANI/status/1246038578699751424" TargetMode="External"/><Relationship Id="rId4539" Type="http://schemas.openxmlformats.org/officeDocument/2006/relationships/hyperlink" Target="https://twitter.com/AamAadmiParty/status/1246408741357944833" TargetMode="External"/><Relationship Id="rId4746" Type="http://schemas.openxmlformats.org/officeDocument/2006/relationships/hyperlink" Target="https://twitter.com/ANI/status/1246418320057708545" TargetMode="External"/><Relationship Id="rId4953" Type="http://schemas.openxmlformats.org/officeDocument/2006/relationships/hyperlink" Target="https://twitter.com/rajeshtope11/status/1246482154852253697" TargetMode="External"/><Relationship Id="rId2297" Type="http://schemas.openxmlformats.org/officeDocument/2006/relationships/hyperlink" Target="https://twitter.com/Vijayabaskarofl/status/1244998252803452928" TargetMode="External"/><Relationship Id="rId3348" Type="http://schemas.openxmlformats.org/officeDocument/2006/relationships/hyperlink" Target="https://twitter.com/ANI/status/1245694253197488128" TargetMode="External"/><Relationship Id="rId3555" Type="http://schemas.openxmlformats.org/officeDocument/2006/relationships/hyperlink" Target="https://twitter.com/ANI/status/1245762707069927424" TargetMode="External"/><Relationship Id="rId3762" Type="http://schemas.openxmlformats.org/officeDocument/2006/relationships/hyperlink" Target="https://twitter.com/ANI/status/1246038578699751424" TargetMode="External"/><Relationship Id="rId4606" Type="http://schemas.openxmlformats.org/officeDocument/2006/relationships/hyperlink" Target="https://twitter.com/PTI_News/status/1246409749911891968" TargetMode="External"/><Relationship Id="rId4813" Type="http://schemas.openxmlformats.org/officeDocument/2006/relationships/hyperlink" Target="https://twitter.com/ArogyaAndhra/status/1246417016702906369" TargetMode="External"/><Relationship Id="rId269" Type="http://schemas.openxmlformats.org/officeDocument/2006/relationships/hyperlink" Target="https://www.thehindu.com/news/national/coronavirus-live-updates-march-17-2020/article31088570.ece" TargetMode="External"/><Relationship Id="rId476" Type="http://schemas.openxmlformats.org/officeDocument/2006/relationships/hyperlink" Target="https://twitter.com/PTI_News/status/1241050375878086657" TargetMode="External"/><Relationship Id="rId683" Type="http://schemas.openxmlformats.org/officeDocument/2006/relationships/hyperlink" Target="https://timesofindia.indiatimes.com/city/hyderabad/6-test-ve-for-coronavirus-state-total-now-up-to-27/articleshow/74764558.cms" TargetMode="External"/><Relationship Id="rId890" Type="http://schemas.openxmlformats.org/officeDocument/2006/relationships/hyperlink" Target="https://dronamaps.com/corona.html" TargetMode="External"/><Relationship Id="rId2157" Type="http://schemas.openxmlformats.org/officeDocument/2006/relationships/hyperlink" Target="https://twitter.com/DHFWKA/status/1245005351436652552" TargetMode="External"/><Relationship Id="rId2364" Type="http://schemas.openxmlformats.org/officeDocument/2006/relationships/hyperlink" Target="https://twitter.com/ANI/status/1245023379943391232" TargetMode="External"/><Relationship Id="rId2571" Type="http://schemas.openxmlformats.org/officeDocument/2006/relationships/hyperlink" Target="https://twitter.com/PIBJaipur/status/1245288412954779649" TargetMode="External"/><Relationship Id="rId3208" Type="http://schemas.openxmlformats.org/officeDocument/2006/relationships/hyperlink" Target="https://twitter.com/ANI/status/1245693626472116226" TargetMode="External"/><Relationship Id="rId3415" Type="http://schemas.openxmlformats.org/officeDocument/2006/relationships/hyperlink" Target="https://twitter.com/JansamparkMP/status/1246116249026715649" TargetMode="External"/><Relationship Id="rId129" Type="http://schemas.openxmlformats.org/officeDocument/2006/relationships/hyperlink" Target="https://www.deccanherald.com/national/pune-confirms-five-coronavirus-cases-812429.html" TargetMode="External"/><Relationship Id="rId336" Type="http://schemas.openxmlformats.org/officeDocument/2006/relationships/hyperlink" Target="https://twitter.com/PTI_News/status/1240516523183071232" TargetMode="External"/><Relationship Id="rId543" Type="http://schemas.openxmlformats.org/officeDocument/2006/relationships/hyperlink" Target="https://twitter.com/sriramulubjp/status/1241281240243662848" TargetMode="External"/><Relationship Id="rId1173" Type="http://schemas.openxmlformats.org/officeDocument/2006/relationships/hyperlink" Target="https://www.thekashmirmonitor.net/covid19-infant-7-year-old-latest-positive-cases-in-kashmir/" TargetMode="External"/><Relationship Id="rId1380" Type="http://schemas.openxmlformats.org/officeDocument/2006/relationships/hyperlink" Target="https://twitter.com/PTI_News/status/1243519189412765696" TargetMode="External"/><Relationship Id="rId2017" Type="http://schemas.openxmlformats.org/officeDocument/2006/relationships/hyperlink" Target="https://twitter.com/pti_news/status/1244677217084293130?s=21" TargetMode="External"/><Relationship Id="rId2224" Type="http://schemas.openxmlformats.org/officeDocument/2006/relationships/hyperlink" Target="https://arogya.maharashtra.gov.in/pdf/epressnote31.pdf" TargetMode="External"/><Relationship Id="rId3622" Type="http://schemas.openxmlformats.org/officeDocument/2006/relationships/hyperlink" Target="https://twitter.com/TOIAhmedabad/status/1245943395534532609?s=20" TargetMode="External"/><Relationship Id="rId5587" Type="http://schemas.openxmlformats.org/officeDocument/2006/relationships/hyperlink" Target="https://twitter.com/PIBJaipur/status/1247122543074365442" TargetMode="External"/><Relationship Id="rId403" Type="http://schemas.openxmlformats.org/officeDocument/2006/relationships/hyperlink" Target="https://in.news.yahoo.com/three-family-members-lucknow-doctor-035949509.html" TargetMode="External"/><Relationship Id="rId750" Type="http://schemas.openxmlformats.org/officeDocument/2006/relationships/hyperlink" Target="https://www.livemint.com/news/india/coronavirus-update-14-new-cases-reported-from-mumbai-1-from-pune-11584935139945.html" TargetMode="External"/><Relationship Id="rId1033" Type="http://schemas.openxmlformats.org/officeDocument/2006/relationships/hyperlink" Target="https://twitter.com/Vijayabaskarofl/status/1242743473708486657" TargetMode="External"/><Relationship Id="rId2431" Type="http://schemas.openxmlformats.org/officeDocument/2006/relationships/hyperlink" Target="https://twitter.com/PTI_News/status/1245196392294780928" TargetMode="External"/><Relationship Id="rId4189" Type="http://schemas.openxmlformats.org/officeDocument/2006/relationships/hyperlink" Target="https://twitter.com/PTI_News/status/1246097072761081856" TargetMode="External"/><Relationship Id="rId5794" Type="http://schemas.openxmlformats.org/officeDocument/2006/relationships/hyperlink" Target="https://twitter.com/PTI_News/status/1247164710417383431" TargetMode="External"/><Relationship Id="rId610" Type="http://schemas.openxmlformats.org/officeDocument/2006/relationships/hyperlink" Target="https://twitter.com/ANI/status/1241581035038445569" TargetMode="External"/><Relationship Id="rId1240" Type="http://schemas.openxmlformats.org/officeDocument/2006/relationships/hyperlink" Target="https://twitter.com/ANI/status/1243405176515383300" TargetMode="External"/><Relationship Id="rId4049" Type="http://schemas.openxmlformats.org/officeDocument/2006/relationships/hyperlink" Target="https://twitter.com/Eatala_Rajender/status/1246084405602316292" TargetMode="External"/><Relationship Id="rId4396" Type="http://schemas.openxmlformats.org/officeDocument/2006/relationships/hyperlink" Target="https://twitter.com/PTI_News/status/1246336675732533248" TargetMode="External"/><Relationship Id="rId5447" Type="http://schemas.openxmlformats.org/officeDocument/2006/relationships/hyperlink" Target="https://gujcovid19.gujarat.gov.in/uploads/pressbrief0504052020073046686.pdf" TargetMode="External"/><Relationship Id="rId5654" Type="http://schemas.openxmlformats.org/officeDocument/2006/relationships/hyperlink" Target="https://twitter.com/ANI/status/1247144702526337026" TargetMode="External"/><Relationship Id="rId5861" Type="http://schemas.openxmlformats.org/officeDocument/2006/relationships/hyperlink" Target="https://arogya.maharashtra.gov.in/pdf/covidmpressnote06.pdf" TargetMode="External"/><Relationship Id="rId1100" Type="http://schemas.openxmlformats.org/officeDocument/2006/relationships/hyperlink" Target="https://twitter.com/TelanganaHealth/status/1242852870526922752" TargetMode="External"/><Relationship Id="rId4256" Type="http://schemas.openxmlformats.org/officeDocument/2006/relationships/hyperlink" Target="https://twitter.com/ANI/status/1246101940582461440" TargetMode="External"/><Relationship Id="rId4463" Type="http://schemas.openxmlformats.org/officeDocument/2006/relationships/hyperlink" Target="https://twitter.com/kbssidhu1961/status/1246432643794612225" TargetMode="External"/><Relationship Id="rId4670" Type="http://schemas.openxmlformats.org/officeDocument/2006/relationships/hyperlink" Target="https://twitter.com/diprjk/status/1246412229072670721" TargetMode="External"/><Relationship Id="rId5307" Type="http://schemas.openxmlformats.org/officeDocument/2006/relationships/hyperlink" Target="https://twitter.com/ANI/status/1246797969447219201" TargetMode="External"/><Relationship Id="rId5514" Type="http://schemas.openxmlformats.org/officeDocument/2006/relationships/hyperlink" Target="https://twitter.com/ANI/status/1247034856329990145" TargetMode="External"/><Relationship Id="rId5721" Type="http://schemas.openxmlformats.org/officeDocument/2006/relationships/hyperlink" Target="http://www.nhmharyana.gov.in/WriteReadData/userfiles/file/CoronaVirus/Media%20Bulletin%2006042020Evening.pdf" TargetMode="External"/><Relationship Id="rId1917" Type="http://schemas.openxmlformats.org/officeDocument/2006/relationships/hyperlink" Target="https://twitter.com/PIBTvpm/status/1244605758110457860" TargetMode="External"/><Relationship Id="rId3065" Type="http://schemas.openxmlformats.org/officeDocument/2006/relationships/hyperlink" Target="https://twitter.com/ANI/status/1245683220550537216" TargetMode="External"/><Relationship Id="rId3272" Type="http://schemas.openxmlformats.org/officeDocument/2006/relationships/hyperlink" Target="https://twitter.com/ANI/status/1245694253197488128" TargetMode="External"/><Relationship Id="rId4116" Type="http://schemas.openxmlformats.org/officeDocument/2006/relationships/hyperlink" Target="https://twitter.com/kbssidhu1961/status/1246061946882781189" TargetMode="External"/><Relationship Id="rId4323" Type="http://schemas.openxmlformats.org/officeDocument/2006/relationships/hyperlink" Target="https://twitter.com/ANI/status/1246137047678701568" TargetMode="External"/><Relationship Id="rId4530" Type="http://schemas.openxmlformats.org/officeDocument/2006/relationships/hyperlink" Target="https://twitter.com/PTI_News/status/1246409749911891968" TargetMode="External"/><Relationship Id="rId193" Type="http://schemas.openxmlformats.org/officeDocument/2006/relationships/hyperlink" Target="https://www.thehindu.com/news/national/other-states/coronavirus-two-more-test-positive-in-yavatmal-maharashtra-count-rises-to-26/article31069249.ece" TargetMode="External"/><Relationship Id="rId2081" Type="http://schemas.openxmlformats.org/officeDocument/2006/relationships/hyperlink" Target="https://twitter.com/ANI/status/1244836107876884480" TargetMode="External"/><Relationship Id="rId3132" Type="http://schemas.openxmlformats.org/officeDocument/2006/relationships/hyperlink" Target="http://dhs.kerala.gov.in/wp-content/uploads/2020/04/Daily-Bulletin-HFWD-English-April-2nd.pdf" TargetMode="External"/><Relationship Id="rId260" Type="http://schemas.openxmlformats.org/officeDocument/2006/relationships/hyperlink" Target="https://twitter.com/airnewsalerts/status/1239796624928444416?s=19" TargetMode="External"/><Relationship Id="rId5097" Type="http://schemas.openxmlformats.org/officeDocument/2006/relationships/hyperlink" Target="https://twitter.com/ANI/status/1246738428370223104" TargetMode="External"/><Relationship Id="rId6148" Type="http://schemas.openxmlformats.org/officeDocument/2006/relationships/hyperlink" Target="http://mohfw.gov.in/" TargetMode="External"/><Relationship Id="rId120" Type="http://schemas.openxmlformats.org/officeDocument/2006/relationships/hyperlink" Target="https://english.manoramaonline.com/news/kerala/2020/03/13/covid-19-coronavirus-chengalam-kottayam-neighbour-dies.html" TargetMode="External"/><Relationship Id="rId2898" Type="http://schemas.openxmlformats.org/officeDocument/2006/relationships/hyperlink" Target="https://twitter.com/ANINewsUP/status/1245399939485585410?s=19" TargetMode="External"/><Relationship Id="rId3949" Type="http://schemas.openxmlformats.org/officeDocument/2006/relationships/hyperlink" Target="https://twitter.com/ANI/status/1246054906298941440" TargetMode="External"/><Relationship Id="rId5164" Type="http://schemas.openxmlformats.org/officeDocument/2006/relationships/hyperlink" Target="http://www.nhmharyana.gov.in/WriteReadData/userfiles/file/CoronaVirus/Media%20Bulletin%2006042020Evening.pdf" TargetMode="External"/><Relationship Id="rId6008" Type="http://schemas.openxmlformats.org/officeDocument/2006/relationships/hyperlink" Target="https://twitter.com/JansamparkMP/status/1247180461907955712" TargetMode="External"/><Relationship Id="rId2758" Type="http://schemas.openxmlformats.org/officeDocument/2006/relationships/hyperlink" Target="https://twitter.com/PTI_News/status/1245330284574150656" TargetMode="External"/><Relationship Id="rId2965" Type="http://schemas.openxmlformats.org/officeDocument/2006/relationships/hyperlink" Target="https://twitter.com/ArogyaAndhra/status/1245580598938198016" TargetMode="External"/><Relationship Id="rId3809" Type="http://schemas.openxmlformats.org/officeDocument/2006/relationships/hyperlink" Target="https://twitter.com/ANI/status/1246054906298941440" TargetMode="External"/><Relationship Id="rId5024" Type="http://schemas.openxmlformats.org/officeDocument/2006/relationships/hyperlink" Target="https://twitter.com/ArogyaAndhra/status/1246674213324255232" TargetMode="External"/><Relationship Id="rId5371" Type="http://schemas.openxmlformats.org/officeDocument/2006/relationships/hyperlink" Target="https://twitter.com/ArogyaAndhra/status/1246796581744963586" TargetMode="External"/><Relationship Id="rId937" Type="http://schemas.openxmlformats.org/officeDocument/2006/relationships/hyperlink" Target="https://twitter.com/TelanganaHealth/status/1242353133994438658?s=19" TargetMode="External"/><Relationship Id="rId1567" Type="http://schemas.openxmlformats.org/officeDocument/2006/relationships/hyperlink" Target="https://twitter.com/PTI_News/status/1243938826680020993" TargetMode="External"/><Relationship Id="rId1774" Type="http://schemas.openxmlformats.org/officeDocument/2006/relationships/hyperlink" Target="https://twitter.com/PIBJaipur/status/1244306497632272384" TargetMode="External"/><Relationship Id="rId1981" Type="http://schemas.openxmlformats.org/officeDocument/2006/relationships/hyperlink" Target="https://twitter.com/ANI/status/1244640751679467530" TargetMode="External"/><Relationship Id="rId2618" Type="http://schemas.openxmlformats.org/officeDocument/2006/relationships/hyperlink" Target="https://twitter.com/NHM_TN/status/1245332364563185664" TargetMode="External"/><Relationship Id="rId2825" Type="http://schemas.openxmlformats.org/officeDocument/2006/relationships/hyperlink" Target="https://karunadu.karnataka.gov.in/hfw/kannada/nCovDocs/01-04-2020(English).pdf" TargetMode="External"/><Relationship Id="rId4180" Type="http://schemas.openxmlformats.org/officeDocument/2006/relationships/hyperlink" Target="https://experience.arcgis.com/experience/8167a61f882a4af4b9098e947dfd589f/" TargetMode="External"/><Relationship Id="rId5231" Type="http://schemas.openxmlformats.org/officeDocument/2006/relationships/hyperlink" Target="https://twitter.com/ANI/status/1246793618855096320" TargetMode="External"/><Relationship Id="rId66" Type="http://schemas.openxmlformats.org/officeDocument/2006/relationships/hyperlink" Target="https://www.indiatoday.in/india/story/coronavirus-in-india-tracking-country-s-first-50-covid-19-cases-what-numbers-tell-1654468-2020-03-12" TargetMode="External"/><Relationship Id="rId1427" Type="http://schemas.openxmlformats.org/officeDocument/2006/relationships/hyperlink" Target="https://twitter.com/PTI_News/status/1243582277365325824" TargetMode="External"/><Relationship Id="rId1634" Type="http://schemas.openxmlformats.org/officeDocument/2006/relationships/hyperlink" Target="https://twitter.com/ANI/status/1244131570887192576" TargetMode="External"/><Relationship Id="rId1841" Type="http://schemas.openxmlformats.org/officeDocument/2006/relationships/hyperlink" Target="https://twitter.com/Vijayabaskarofl/status/1244548656864169990" TargetMode="External"/><Relationship Id="rId4040" Type="http://schemas.openxmlformats.org/officeDocument/2006/relationships/hyperlink" Target="https://twitter.com/Eatala_Rajender/status/1246084405602316292" TargetMode="External"/><Relationship Id="rId4997" Type="http://schemas.openxmlformats.org/officeDocument/2006/relationships/hyperlink" Target="https://twitter.com/rajeshtope11/status/1246482154852253697" TargetMode="External"/><Relationship Id="rId3599" Type="http://schemas.openxmlformats.org/officeDocument/2006/relationships/hyperlink" Target="https://twitter.com/ArogyaAndhra/status/1245941890563723264" TargetMode="External"/><Relationship Id="rId4857" Type="http://schemas.openxmlformats.org/officeDocument/2006/relationships/hyperlink" Target="https://twitter.com/JansamparkMP/status/1246469032619823107/photo/2" TargetMode="External"/><Relationship Id="rId1701" Type="http://schemas.openxmlformats.org/officeDocument/2006/relationships/hyperlink" Target="https://t.me/COVID19_Kerala/280" TargetMode="External"/><Relationship Id="rId3459" Type="http://schemas.openxmlformats.org/officeDocument/2006/relationships/hyperlink" Target="https://twitter.com/ANI/status/1245727826017423362" TargetMode="External"/><Relationship Id="rId3666" Type="http://schemas.openxmlformats.org/officeDocument/2006/relationships/hyperlink" Target="https://twitter.com/ANINewsUP/status/1245971315019763718" TargetMode="External"/><Relationship Id="rId5908" Type="http://schemas.openxmlformats.org/officeDocument/2006/relationships/hyperlink" Target="https://twitter.com/PTI_News/status/1247164710417383431" TargetMode="External"/><Relationship Id="rId6072" Type="http://schemas.openxmlformats.org/officeDocument/2006/relationships/hyperlink" Target="https://twitter.com/PIBAhmedabad/status/1247398801825988608" TargetMode="External"/><Relationship Id="rId587" Type="http://schemas.openxmlformats.org/officeDocument/2006/relationships/hyperlink" Target="https://twitter.com/ANI/status/1241349576361037824" TargetMode="External"/><Relationship Id="rId2268" Type="http://schemas.openxmlformats.org/officeDocument/2006/relationships/hyperlink" Target="https://arogya.maharashtra.gov.in/pdf/epressnote31.pdf" TargetMode="External"/><Relationship Id="rId3319" Type="http://schemas.openxmlformats.org/officeDocument/2006/relationships/hyperlink" Target="https://twitter.com/ANI/status/1245693514500804609" TargetMode="External"/><Relationship Id="rId3873" Type="http://schemas.openxmlformats.org/officeDocument/2006/relationships/hyperlink" Target="https://twitter.com/ANI/status/1246054906298941440" TargetMode="External"/><Relationship Id="rId4717" Type="http://schemas.openxmlformats.org/officeDocument/2006/relationships/hyperlink" Target="https://twitter.com/ANINewsUP/status/1246412525890973697" TargetMode="External"/><Relationship Id="rId4924" Type="http://schemas.openxmlformats.org/officeDocument/2006/relationships/hyperlink" Target="https://twitter.com/rajeshtope11/status/1246482154852253697" TargetMode="External"/><Relationship Id="rId447" Type="http://schemas.openxmlformats.org/officeDocument/2006/relationships/hyperlink" Target="https://www.thenewsminute.com/article/covid-19-kerala-reports-12-new-cases-coronavirus-total-rises-40-120740" TargetMode="External"/><Relationship Id="rId794" Type="http://schemas.openxmlformats.org/officeDocument/2006/relationships/hyperlink" Target="https://twitter.com/PTI_News/status/1242033516927320064?s=19" TargetMode="External"/><Relationship Id="rId1077" Type="http://schemas.openxmlformats.org/officeDocument/2006/relationships/hyperlink" Target="https://twitter.com/DHFWKA/status/1242804663147266048" TargetMode="External"/><Relationship Id="rId2128" Type="http://schemas.openxmlformats.org/officeDocument/2006/relationships/hyperlink" Target="https://twitter.com/ANI/status/1244868415711408128?s=20" TargetMode="External"/><Relationship Id="rId2475" Type="http://schemas.openxmlformats.org/officeDocument/2006/relationships/hyperlink" Target="https://twitter.com/ArogyaAndhra/status/1245225191178768386" TargetMode="External"/><Relationship Id="rId2682" Type="http://schemas.openxmlformats.org/officeDocument/2006/relationships/hyperlink" Target="https://twitter.com/NHM_TN/status/1245332364563185664" TargetMode="External"/><Relationship Id="rId3526" Type="http://schemas.openxmlformats.org/officeDocument/2006/relationships/hyperlink" Target="https://twitter.com/ANI/status/1245741477960929287?s=19" TargetMode="External"/><Relationship Id="rId3733" Type="http://schemas.openxmlformats.org/officeDocument/2006/relationships/hyperlink" Target="https://twitter.com/ANI/status/1246038578699751424" TargetMode="External"/><Relationship Id="rId3940" Type="http://schemas.openxmlformats.org/officeDocument/2006/relationships/hyperlink" Target="https://twitter.com/ANI/status/1246043856447176704" TargetMode="External"/><Relationship Id="rId654" Type="http://schemas.openxmlformats.org/officeDocument/2006/relationships/hyperlink" Target="https://www.hindustantimes.com/india-news/coronavirus-7-more-test-positive-for-covid-19-in-sbs-nagar-punjab-toll-touches-21/story-g5yplHLS1Eadb3CcnM9MwJ.html" TargetMode="External"/><Relationship Id="rId861" Type="http://schemas.openxmlformats.org/officeDocument/2006/relationships/hyperlink" Target="https://www.indiatoday.in/india/story/coronavirus-in-india-covid-19-cases-in-maharashtra-97-as-8-more-test-positive-1658860-2020-03-23" TargetMode="External"/><Relationship Id="rId1284" Type="http://schemas.openxmlformats.org/officeDocument/2006/relationships/hyperlink" Target="https://twitter.com/kansalrohit69/status/1243502627163381760" TargetMode="External"/><Relationship Id="rId1491" Type="http://schemas.openxmlformats.org/officeDocument/2006/relationships/hyperlink" Target="https://twitter.com/PTI_News/status/1243865335582707712?s=20" TargetMode="External"/><Relationship Id="rId2335" Type="http://schemas.openxmlformats.org/officeDocument/2006/relationships/hyperlink" Target="https://twitter.com/ANI/status/1245006827042955264" TargetMode="External"/><Relationship Id="rId2542" Type="http://schemas.openxmlformats.org/officeDocument/2006/relationships/hyperlink" Target="https://twitter.com/ANI/status/1245252480969199617" TargetMode="External"/><Relationship Id="rId3800" Type="http://schemas.openxmlformats.org/officeDocument/2006/relationships/hyperlink" Target="https://twitter.com/ANI/status/1246043856447176704" TargetMode="External"/><Relationship Id="rId5698" Type="http://schemas.openxmlformats.org/officeDocument/2006/relationships/hyperlink" Target="https://twitter.com/ArogyaAndhra/status/1247148780903747585" TargetMode="External"/><Relationship Id="rId307" Type="http://schemas.openxmlformats.org/officeDocument/2006/relationships/hyperlink" Target="https://twitter.com/ANI/status/1240304049422888960" TargetMode="External"/><Relationship Id="rId514" Type="http://schemas.openxmlformats.org/officeDocument/2006/relationships/hyperlink" Target="https://twitter.com/PTI_News/status/1241219494996873217" TargetMode="External"/><Relationship Id="rId721" Type="http://schemas.openxmlformats.org/officeDocument/2006/relationships/hyperlink" Target="https://twitter.com/TimesNow/status/1241740959542472704?s=19" TargetMode="External"/><Relationship Id="rId1144" Type="http://schemas.openxmlformats.org/officeDocument/2006/relationships/hyperlink" Target="https://www.patrika.com/noida-news/coronavirus-positive-case-increasing-in-noida-latest-news-in-hindi-5931942/" TargetMode="External"/><Relationship Id="rId1351" Type="http://schemas.openxmlformats.org/officeDocument/2006/relationships/hyperlink" Target="https://www.facebook.com/permalink.php?story_fbid=158051175664719&amp;id=100507158085788" TargetMode="External"/><Relationship Id="rId2402" Type="http://schemas.openxmlformats.org/officeDocument/2006/relationships/hyperlink" Target="https://twitter.com/ANI/status/1245186124970065922" TargetMode="External"/><Relationship Id="rId5558" Type="http://schemas.openxmlformats.org/officeDocument/2006/relationships/hyperlink" Target="https://twitter.com/ArogyaAndhra/status/1247036220556709896" TargetMode="External"/><Relationship Id="rId5765" Type="http://schemas.openxmlformats.org/officeDocument/2006/relationships/hyperlink" Target="https://twitter.com/TOIHyderabad/status/1247161225940627456" TargetMode="External"/><Relationship Id="rId5972" Type="http://schemas.openxmlformats.org/officeDocument/2006/relationships/hyperlink" Target="https://twitter.com/JansamparkMP/status/1247180461907955712" TargetMode="External"/><Relationship Id="rId1004" Type="http://schemas.openxmlformats.org/officeDocument/2006/relationships/hyperlink" Target="https://dbpost.com/mp-coronavirus-cases-updates-14-cases-of-covid-19-in-state-4-fresh-cases-in-indore-and-one-in-ujjain/" TargetMode="External"/><Relationship Id="rId1211" Type="http://schemas.openxmlformats.org/officeDocument/2006/relationships/hyperlink" Target="https://www.manoramaonline.com/district-news/thrissur/2020/03/27/thrissur-two-more-people-found-positive-for-covid-19.html" TargetMode="External"/><Relationship Id="rId4367" Type="http://schemas.openxmlformats.org/officeDocument/2006/relationships/hyperlink" Target="https://twitter.com/ANI/status/1246323461674369024" TargetMode="External"/><Relationship Id="rId4574" Type="http://schemas.openxmlformats.org/officeDocument/2006/relationships/hyperlink" Target="https://twitter.com/PTI_News/status/1246409749911891968" TargetMode="External"/><Relationship Id="rId4781" Type="http://schemas.openxmlformats.org/officeDocument/2006/relationships/hyperlink" Target="https://twitter.com/ANI/status/1246418320057708545" TargetMode="External"/><Relationship Id="rId5418" Type="http://schemas.openxmlformats.org/officeDocument/2006/relationships/hyperlink" Target="https://twitter.com/HFWOdisha/status/1246826498851352576" TargetMode="External"/><Relationship Id="rId5625" Type="http://schemas.openxmlformats.org/officeDocument/2006/relationships/hyperlink" Target="https://twitter.com/ANI/status/1247144702526337026" TargetMode="External"/><Relationship Id="rId5832" Type="http://schemas.openxmlformats.org/officeDocument/2006/relationships/hyperlink" Target="https://twitter.com/PTI_News/status/1247164710417383431" TargetMode="External"/><Relationship Id="rId3176" Type="http://schemas.openxmlformats.org/officeDocument/2006/relationships/hyperlink" Target="https://twitter.com/ANI/status/1245693626472116226" TargetMode="External"/><Relationship Id="rId3383" Type="http://schemas.openxmlformats.org/officeDocument/2006/relationships/hyperlink" Target="https://www.outlookindia.com/newsscroll/bengal-death-toll-rises-to-seven-cases-go-past-50/1788941" TargetMode="External"/><Relationship Id="rId3590" Type="http://schemas.openxmlformats.org/officeDocument/2006/relationships/hyperlink" Target="https://twitter.com/ANI/status/1245926903103406085" TargetMode="External"/><Relationship Id="rId4227" Type="http://schemas.openxmlformats.org/officeDocument/2006/relationships/hyperlink" Target="https://twitter.com/PTI_News/status/1246097072761081856" TargetMode="External"/><Relationship Id="rId4434" Type="http://schemas.openxmlformats.org/officeDocument/2006/relationships/hyperlink" Target="https://twitter.com/PTI_News/status/1246336675732533248" TargetMode="External"/><Relationship Id="rId2192" Type="http://schemas.openxmlformats.org/officeDocument/2006/relationships/hyperlink" Target="https://twitter.com/ANI/status/1244912959765135360" TargetMode="External"/><Relationship Id="rId3036" Type="http://schemas.openxmlformats.org/officeDocument/2006/relationships/hyperlink" Target="https://twitter.com/ANI/status/1245683220550537216" TargetMode="External"/><Relationship Id="rId3243" Type="http://schemas.openxmlformats.org/officeDocument/2006/relationships/hyperlink" Target="https://twitter.com/ANI/status/1245693514500804609" TargetMode="External"/><Relationship Id="rId4641" Type="http://schemas.openxmlformats.org/officeDocument/2006/relationships/hyperlink" Target="https://twitter.com/AamAadmiParty/status/1246408741357944833" TargetMode="External"/><Relationship Id="rId164" Type="http://schemas.openxmlformats.org/officeDocument/2006/relationships/hyperlink" Target="https://www.thehindu.com/news/national/other-states/three-more-test-positive-in-maharashtra/article31054460.ece" TargetMode="External"/><Relationship Id="rId371" Type="http://schemas.openxmlformats.org/officeDocument/2006/relationships/hyperlink" Target="https://twitter.com/ArogyaAndhra/status/1244302798923022336?s=20" TargetMode="External"/><Relationship Id="rId2052" Type="http://schemas.openxmlformats.org/officeDocument/2006/relationships/hyperlink" Target="https://www.indiatoday.in/amp/india/story/coronavirus-in-mumbai-47-new-covid-19-cases-in-city-as-private-lab-data-pours-in-1661482-2020-03-30" TargetMode="External"/><Relationship Id="rId3450" Type="http://schemas.openxmlformats.org/officeDocument/2006/relationships/hyperlink" Target="https://twitter.com/ANI/status/1245727826017423362" TargetMode="External"/><Relationship Id="rId4501" Type="http://schemas.openxmlformats.org/officeDocument/2006/relationships/hyperlink" Target="https://twitter.com/ANI/status/1246408356790562816" TargetMode="External"/><Relationship Id="rId3103" Type="http://schemas.openxmlformats.org/officeDocument/2006/relationships/hyperlink" Target="https://twitter.com/diprjk/status/1245667080038318081" TargetMode="External"/><Relationship Id="rId3310" Type="http://schemas.openxmlformats.org/officeDocument/2006/relationships/hyperlink" Target="https://twitter.com/ANI/status/1245694253197488128" TargetMode="External"/><Relationship Id="rId5068" Type="http://schemas.openxmlformats.org/officeDocument/2006/relationships/hyperlink" Target="https://gujcovid19.gujarat.gov.in/uploads/05-pressbrief0504052020111759895.pdf" TargetMode="External"/><Relationship Id="rId231" Type="http://schemas.openxmlformats.org/officeDocument/2006/relationships/hyperlink" Target="https://twitter.com/ANI/status/1239546773883850753" TargetMode="External"/><Relationship Id="rId2869" Type="http://schemas.openxmlformats.org/officeDocument/2006/relationships/hyperlink" Target="https://twitter.com/ArogyaAndhra/status/1245388385021128704" TargetMode="External"/><Relationship Id="rId5275" Type="http://schemas.openxmlformats.org/officeDocument/2006/relationships/hyperlink" Target="https://twitter.com/ANI/status/1246797969447219201" TargetMode="External"/><Relationship Id="rId5482" Type="http://schemas.openxmlformats.org/officeDocument/2006/relationships/hyperlink" Target="https://www.mohfw.gov.in/" TargetMode="External"/><Relationship Id="rId6119" Type="http://schemas.openxmlformats.org/officeDocument/2006/relationships/hyperlink" Target="https://twitter.com/ANI/status/1247403660096598016" TargetMode="External"/><Relationship Id="rId1678" Type="http://schemas.openxmlformats.org/officeDocument/2006/relationships/hyperlink" Target="https://twitter.com/ANI/status/1244242532134838273" TargetMode="External"/><Relationship Id="rId1885" Type="http://schemas.openxmlformats.org/officeDocument/2006/relationships/hyperlink" Target="https://twitter.com/ANI/status/1244604925260132352" TargetMode="External"/><Relationship Id="rId2729" Type="http://schemas.openxmlformats.org/officeDocument/2006/relationships/hyperlink" Target="https://twitter.com/PTI_News/status/1245330284574150656" TargetMode="External"/><Relationship Id="rId2936" Type="http://schemas.openxmlformats.org/officeDocument/2006/relationships/hyperlink" Target="https://twitter.com/ANI/status/1245428656069128209" TargetMode="External"/><Relationship Id="rId4084" Type="http://schemas.openxmlformats.org/officeDocument/2006/relationships/hyperlink" Target="https://twitter.com/Eatala_Rajender/status/1246084405602316292" TargetMode="External"/><Relationship Id="rId4291" Type="http://schemas.openxmlformats.org/officeDocument/2006/relationships/hyperlink" Target="http://www.rajswasthya.nic.in/" TargetMode="External"/><Relationship Id="rId5135" Type="http://schemas.openxmlformats.org/officeDocument/2006/relationships/hyperlink" Target="https://twitter.com/ANI/status/1246738428370223104" TargetMode="External"/><Relationship Id="rId5342" Type="http://schemas.openxmlformats.org/officeDocument/2006/relationships/hyperlink" Target="https://twitter.com/ANI/status/1246789359791112195" TargetMode="External"/><Relationship Id="rId908" Type="http://schemas.openxmlformats.org/officeDocument/2006/relationships/hyperlink" Target="https://www.hindustantimes.com/cities/ghaziabad-doctor-returned-from-france-found-positive-for-coronavirus-six-highrises-in-kaushambi-sanitised/story-oXl35rS6I7ANWEcfCuZ4aK.html" TargetMode="External"/><Relationship Id="rId1538" Type="http://schemas.openxmlformats.org/officeDocument/2006/relationships/hyperlink" Target="https://twitter.com/ANI/status/1243912891742310406" TargetMode="External"/><Relationship Id="rId4151" Type="http://schemas.openxmlformats.org/officeDocument/2006/relationships/hyperlink" Target="https://twitter.com/PTI_News/status/1246097072761081856" TargetMode="External"/><Relationship Id="rId5202" Type="http://schemas.openxmlformats.org/officeDocument/2006/relationships/hyperlink" Target="https://twitter.com/ANI/status/1246793618855096320" TargetMode="External"/><Relationship Id="rId1745" Type="http://schemas.openxmlformats.org/officeDocument/2006/relationships/hyperlink" Target="https://twitter.com/ANI/status/1244272831283617792" TargetMode="External"/><Relationship Id="rId1952" Type="http://schemas.openxmlformats.org/officeDocument/2006/relationships/hyperlink" Target="https://twitter.com/PIBTvpm/status/1244605758110457860" TargetMode="External"/><Relationship Id="rId4011" Type="http://schemas.openxmlformats.org/officeDocument/2006/relationships/hyperlink" Target="https://twitter.com/JansamparkMP/status/1246116249026715649" TargetMode="External"/><Relationship Id="rId37" Type="http://schemas.openxmlformats.org/officeDocument/2006/relationships/hyperlink" Target="https://www.indiatoday.in/india/story/coronavirus-in-india-tracking-country-s-first-50-covid-19-cases-what-numbers-tell-1654468-2020-03-12" TargetMode="External"/><Relationship Id="rId1605" Type="http://schemas.openxmlformats.org/officeDocument/2006/relationships/hyperlink" Target="https://twitter.com/ANI/status/1243999284283846658?s=20" TargetMode="External"/><Relationship Id="rId1812" Type="http://schemas.openxmlformats.org/officeDocument/2006/relationships/hyperlink" Target="https://twitter.com/PTI_News/status/1244500743505113089?s=20" TargetMode="External"/><Relationship Id="rId4968" Type="http://schemas.openxmlformats.org/officeDocument/2006/relationships/hyperlink" Target="https://twitter.com/rajeshtope11/status/1246482154852253697" TargetMode="External"/><Relationship Id="rId3777" Type="http://schemas.openxmlformats.org/officeDocument/2006/relationships/hyperlink" Target="https://twitter.com/ANI/status/1246038578699751424" TargetMode="External"/><Relationship Id="rId3984" Type="http://schemas.openxmlformats.org/officeDocument/2006/relationships/hyperlink" Target="https://twitter.com/ANI/status/1246045737407754242" TargetMode="External"/><Relationship Id="rId4828" Type="http://schemas.openxmlformats.org/officeDocument/2006/relationships/hyperlink" Target="http://www.nhmharyana.gov.in/WriteReadData/userfiles/file/CoronaVirus/Meida%20Bulletin%2004042020%20evening.pdf" TargetMode="External"/><Relationship Id="rId698" Type="http://schemas.openxmlformats.org/officeDocument/2006/relationships/hyperlink" Target="https://english.manoramaonline.com/news/kerala/2020/03/22/15-more-covid-19-cases-in-kerala-on-sunday.html" TargetMode="External"/><Relationship Id="rId2379" Type="http://schemas.openxmlformats.org/officeDocument/2006/relationships/hyperlink" Target="https://twitter.com/ArogyaAndhra/status/1245020258580062215" TargetMode="External"/><Relationship Id="rId2586" Type="http://schemas.openxmlformats.org/officeDocument/2006/relationships/hyperlink" Target="https://twitter.com/TabeenahAnjum/status/1245389528925237248" TargetMode="External"/><Relationship Id="rId2793" Type="http://schemas.openxmlformats.org/officeDocument/2006/relationships/hyperlink" Target="https://twitter.com/CMODelhi/status/1245353004317933568" TargetMode="External"/><Relationship Id="rId3637" Type="http://schemas.openxmlformats.org/officeDocument/2006/relationships/hyperlink" Target="https://twitter.com/ANINewsUP/status/1245971315019763718" TargetMode="External"/><Relationship Id="rId3844" Type="http://schemas.openxmlformats.org/officeDocument/2006/relationships/hyperlink" Target="https://twitter.com/ANI/status/1246043856447176704" TargetMode="External"/><Relationship Id="rId6043" Type="http://schemas.openxmlformats.org/officeDocument/2006/relationships/hyperlink" Target="https://twitter.com/PIBJaipur/status/1247377876757803010" TargetMode="External"/><Relationship Id="rId558" Type="http://schemas.openxmlformats.org/officeDocument/2006/relationships/hyperlink" Target="https://punjabupdate.com/media-bulletin-21-03-2020-covid-19-punjab-total-number-of-positive-cases-rise-to-13.html" TargetMode="External"/><Relationship Id="rId765" Type="http://schemas.openxmlformats.org/officeDocument/2006/relationships/hyperlink" Target="https://twitter.com/PTI_News/status/1241956921332002820?s=20" TargetMode="External"/><Relationship Id="rId972" Type="http://schemas.openxmlformats.org/officeDocument/2006/relationships/hyperlink" Target="https://www.facebook.com/malappuramcollector/posts/3170945249617560" TargetMode="External"/><Relationship Id="rId1188" Type="http://schemas.openxmlformats.org/officeDocument/2006/relationships/hyperlink" Target="https://www.facebook.com/CollectorKNR/posts/2841075499322619" TargetMode="External"/><Relationship Id="rId1395" Type="http://schemas.openxmlformats.org/officeDocument/2006/relationships/hyperlink" Target="https://twitter.com/ANI/status/1243523448896290817?s=20" TargetMode="External"/><Relationship Id="rId2239" Type="http://schemas.openxmlformats.org/officeDocument/2006/relationships/hyperlink" Target="https://arogya.maharashtra.gov.in/pdf/epressnote31.pdf" TargetMode="External"/><Relationship Id="rId2446" Type="http://schemas.openxmlformats.org/officeDocument/2006/relationships/hyperlink" Target="https://twitter.com/ANI/status/1245242763903471617" TargetMode="External"/><Relationship Id="rId2653" Type="http://schemas.openxmlformats.org/officeDocument/2006/relationships/hyperlink" Target="https://twitter.com/NHM_TN/status/1245332364563185664" TargetMode="External"/><Relationship Id="rId2860" Type="http://schemas.openxmlformats.org/officeDocument/2006/relationships/hyperlink" Target="https://twitter.com/ArogyaAndhra/status/1245388385021128704" TargetMode="External"/><Relationship Id="rId3704" Type="http://schemas.openxmlformats.org/officeDocument/2006/relationships/hyperlink" Target="https://twitter.com/ANI/status/1246038578699751424" TargetMode="External"/><Relationship Id="rId6110" Type="http://schemas.openxmlformats.org/officeDocument/2006/relationships/hyperlink" Target="https://twitter.com/ANI/status/1247403660096598016" TargetMode="External"/><Relationship Id="rId418" Type="http://schemas.openxmlformats.org/officeDocument/2006/relationships/hyperlink" Target="https://twitter.com/ANI/status/1240973677857918976" TargetMode="External"/><Relationship Id="rId625" Type="http://schemas.openxmlformats.org/officeDocument/2006/relationships/hyperlink" Target="https://www.livemint.com/news/india/coronavirus-have-no-option-but-to-apply-section-144-in-maharashtra-says-thackeray-11584870602906.html" TargetMode="External"/><Relationship Id="rId832" Type="http://schemas.openxmlformats.org/officeDocument/2006/relationships/hyperlink" Target="https://www.facebook.com/permalink.php?story_fbid=156890639114106&amp;id=100507158085788" TargetMode="External"/><Relationship Id="rId1048" Type="http://schemas.openxmlformats.org/officeDocument/2006/relationships/hyperlink" Target="https://twitter.com/ANI/status/1242777280985747456" TargetMode="External"/><Relationship Id="rId1255" Type="http://schemas.openxmlformats.org/officeDocument/2006/relationships/hyperlink" Target="https://twitter.com/IEBengaluru/status/1243465187069284352/photo/1" TargetMode="External"/><Relationship Id="rId1462" Type="http://schemas.openxmlformats.org/officeDocument/2006/relationships/hyperlink" Target="http://www.ptinews.com/news/11338684_Number-of-coronavirus-patients-in-MP-rises-to-33.html" TargetMode="External"/><Relationship Id="rId2306" Type="http://schemas.openxmlformats.org/officeDocument/2006/relationships/hyperlink" Target="https://twitter.com/Vijayabaskarofl/status/1244998252803452928" TargetMode="External"/><Relationship Id="rId2513" Type="http://schemas.openxmlformats.org/officeDocument/2006/relationships/hyperlink" Target="https://twitter.com/ArogyaAndhra/status/1245225191178768386" TargetMode="External"/><Relationship Id="rId3911" Type="http://schemas.openxmlformats.org/officeDocument/2006/relationships/hyperlink" Target="https://twitter.com/ANI/status/1246054906298941440" TargetMode="External"/><Relationship Id="rId5669" Type="http://schemas.openxmlformats.org/officeDocument/2006/relationships/hyperlink" Target="https://twitter.com/PIBTvpm/status/1247145881775689728" TargetMode="External"/><Relationship Id="rId5876" Type="http://schemas.openxmlformats.org/officeDocument/2006/relationships/hyperlink" Target="https://twitter.com/PTI_News/status/1247164710417383431" TargetMode="External"/><Relationship Id="rId1115" Type="http://schemas.openxmlformats.org/officeDocument/2006/relationships/hyperlink" Target="https://twitter.com/PTI_News/status/1243039656540692482" TargetMode="External"/><Relationship Id="rId1322" Type="http://schemas.openxmlformats.org/officeDocument/2006/relationships/hyperlink" Target="https://twitter.com/PTI_News/status/1243519189412765696" TargetMode="External"/><Relationship Id="rId2720" Type="http://schemas.openxmlformats.org/officeDocument/2006/relationships/hyperlink" Target="https://twitter.com/NHM_TN/status/1245332364563185664" TargetMode="External"/><Relationship Id="rId4478" Type="http://schemas.openxmlformats.org/officeDocument/2006/relationships/hyperlink" Target="http://www.nhmharyana.gov.in/WriteReadData/userfiles/file/CoronaVirus/Meida%20Bulletin%2004042020%20evening.pdf" TargetMode="External"/><Relationship Id="rId5529" Type="http://schemas.openxmlformats.org/officeDocument/2006/relationships/hyperlink" Target="https://twitter.com/ANI/status/1247034856329990145" TargetMode="External"/><Relationship Id="rId3287" Type="http://schemas.openxmlformats.org/officeDocument/2006/relationships/hyperlink" Target="https://twitter.com/ANI/status/1245693514500804609" TargetMode="External"/><Relationship Id="rId4338" Type="http://schemas.openxmlformats.org/officeDocument/2006/relationships/hyperlink" Target="https://twitter.com/PIBJaipur/status/1246275225559261184" TargetMode="External"/><Relationship Id="rId4685" Type="http://schemas.openxmlformats.org/officeDocument/2006/relationships/hyperlink" Target="https://twitter.com/ANINewsUP/status/1246412525890973697" TargetMode="External"/><Relationship Id="rId4892" Type="http://schemas.openxmlformats.org/officeDocument/2006/relationships/hyperlink" Target="https://twitter.com/IPRTelangana/status/1246477230068228098/photo/1" TargetMode="External"/><Relationship Id="rId5736" Type="http://schemas.openxmlformats.org/officeDocument/2006/relationships/hyperlink" Target="https://twitter.com/PTI_News/status/1247150029455802369" TargetMode="External"/><Relationship Id="rId5943" Type="http://schemas.openxmlformats.org/officeDocument/2006/relationships/hyperlink" Target="https://gujcovid19.gujarat.gov.in/" TargetMode="External"/><Relationship Id="rId2096" Type="http://schemas.openxmlformats.org/officeDocument/2006/relationships/hyperlink" Target="https://twitter.com/PTI_News/status/1244861449773572096" TargetMode="External"/><Relationship Id="rId3494" Type="http://schemas.openxmlformats.org/officeDocument/2006/relationships/hyperlink" Target="https://twitter.com/ANI/status/1245735871996813312?s=19" TargetMode="External"/><Relationship Id="rId4545" Type="http://schemas.openxmlformats.org/officeDocument/2006/relationships/hyperlink" Target="https://twitter.com/AamAadmiParty/status/1246408741357944833" TargetMode="External"/><Relationship Id="rId4752" Type="http://schemas.openxmlformats.org/officeDocument/2006/relationships/hyperlink" Target="https://twitter.com/ANI/status/1246418320057708545" TargetMode="External"/><Relationship Id="rId5803" Type="http://schemas.openxmlformats.org/officeDocument/2006/relationships/hyperlink" Target="https://arogya.maharashtra.gov.in/pdf/covidmpressnote06.pdf" TargetMode="External"/><Relationship Id="rId3147" Type="http://schemas.openxmlformats.org/officeDocument/2006/relationships/hyperlink" Target="https://twitter.com/ANI/status/1245692712986214400" TargetMode="External"/><Relationship Id="rId3354" Type="http://schemas.openxmlformats.org/officeDocument/2006/relationships/hyperlink" Target="https://twitter.com/ANI/status/1245695170261090305" TargetMode="External"/><Relationship Id="rId3561" Type="http://schemas.openxmlformats.org/officeDocument/2006/relationships/hyperlink" Target="https://twitter.com/PTI_News/status/1245788511199825920" TargetMode="External"/><Relationship Id="rId4405" Type="http://schemas.openxmlformats.org/officeDocument/2006/relationships/hyperlink" Target="https://twitter.com/ANI/status/1246323461674369024" TargetMode="External"/><Relationship Id="rId4612" Type="http://schemas.openxmlformats.org/officeDocument/2006/relationships/hyperlink" Target="https://twitter.com/PTI_News/status/1246409749911891968" TargetMode="External"/><Relationship Id="rId275" Type="http://schemas.openxmlformats.org/officeDocument/2006/relationships/hyperlink" Target="https://timesofindia.indiatimes.com/city/noida/coronavirus-cases-in-noida-two-test-positive-for-coronavirus-in-noida/articleshow/74668161.cms" TargetMode="External"/><Relationship Id="rId482" Type="http://schemas.openxmlformats.org/officeDocument/2006/relationships/hyperlink" Target="https://twitter.com/timesnow/status/1241210139798994944?s=21" TargetMode="External"/><Relationship Id="rId2163" Type="http://schemas.openxmlformats.org/officeDocument/2006/relationships/hyperlink" Target="https://twitter.com/DHFWKA/status/1245005351436652552" TargetMode="External"/><Relationship Id="rId2370" Type="http://schemas.openxmlformats.org/officeDocument/2006/relationships/hyperlink" Target="https://twitter.com/ANI/status/1245023379943391232" TargetMode="External"/><Relationship Id="rId3007" Type="http://schemas.openxmlformats.org/officeDocument/2006/relationships/hyperlink" Target="http://www.nhmharyana.gov.in/WriteReadData/userfiles/file/CoronaVirus/Media%20Bulletin%20Morning%2002042020.pdf" TargetMode="External"/><Relationship Id="rId3214" Type="http://schemas.openxmlformats.org/officeDocument/2006/relationships/hyperlink" Target="https://twitter.com/ANI/status/1245693626472116226" TargetMode="External"/><Relationship Id="rId3421" Type="http://schemas.openxmlformats.org/officeDocument/2006/relationships/hyperlink" Target="https://twitter.com/ANI/status/1245727826017423362" TargetMode="External"/><Relationship Id="rId135" Type="http://schemas.openxmlformats.org/officeDocument/2006/relationships/hyperlink" Target="https://economictimes.indiatimes.com/news/politics-and-nation/all-3-old-corona-positive-patients-cured-one-new-virus-hit-man-undergoing-treatment-official/articleshow/74638120.cms?from=mdr" TargetMode="External"/><Relationship Id="rId342" Type="http://schemas.openxmlformats.org/officeDocument/2006/relationships/hyperlink" Target="https://www.livemint.com/news/india/coronavirus-update-two-more-cases-reported-in-lucknow-11584602501673.html" TargetMode="External"/><Relationship Id="rId2023" Type="http://schemas.openxmlformats.org/officeDocument/2006/relationships/hyperlink" Target="https://twitter.com/pti_news/status/1244677217084293130?s=21" TargetMode="External"/><Relationship Id="rId2230" Type="http://schemas.openxmlformats.org/officeDocument/2006/relationships/hyperlink" Target="https://arogya.maharashtra.gov.in/pdf/epressnote31.pdf" TargetMode="External"/><Relationship Id="rId5179" Type="http://schemas.openxmlformats.org/officeDocument/2006/relationships/hyperlink" Target="https://twitter.com/ANI/status/1246772859214667776" TargetMode="External"/><Relationship Id="rId5386" Type="http://schemas.openxmlformats.org/officeDocument/2006/relationships/hyperlink" Target="https://twitter.com/JansamparkMP/status/1246841187073273857" TargetMode="External"/><Relationship Id="rId5593" Type="http://schemas.openxmlformats.org/officeDocument/2006/relationships/hyperlink" Target="https://twitter.com/ANI/status/1247133356879314945" TargetMode="External"/><Relationship Id="rId202" Type="http://schemas.openxmlformats.org/officeDocument/2006/relationships/hyperlink" Target="https://www.indiatoday.in/india/story/four-new-coronavirus-cases-confirmed-in-mumbai-maharashtra-total-cases-at-26-1655605-2020-03-14" TargetMode="External"/><Relationship Id="rId4195" Type="http://schemas.openxmlformats.org/officeDocument/2006/relationships/hyperlink" Target="https://twitter.com/PTI_News/status/1246097072761081856" TargetMode="External"/><Relationship Id="rId5039" Type="http://schemas.openxmlformats.org/officeDocument/2006/relationships/hyperlink" Target="https://twitter.com/ArogyaAndhra/status/1246674213324255232" TargetMode="External"/><Relationship Id="rId5246" Type="http://schemas.openxmlformats.org/officeDocument/2006/relationships/hyperlink" Target="https://twitter.com/ANI/status/1246793618855096320" TargetMode="External"/><Relationship Id="rId5453" Type="http://schemas.openxmlformats.org/officeDocument/2006/relationships/hyperlink" Target="https://twitter.com/PIBJaipur/status/1246839809663893504" TargetMode="External"/><Relationship Id="rId1789" Type="http://schemas.openxmlformats.org/officeDocument/2006/relationships/hyperlink" Target="https://twitter.com/ANI/status/1244526906147364864" TargetMode="External"/><Relationship Id="rId1996" Type="http://schemas.openxmlformats.org/officeDocument/2006/relationships/hyperlink" Target="https://twitter.com/ANI/status/1244640751679467530" TargetMode="External"/><Relationship Id="rId4055" Type="http://schemas.openxmlformats.org/officeDocument/2006/relationships/hyperlink" Target="https://twitter.com/Eatala_Rajender/status/1246084405602316292" TargetMode="External"/><Relationship Id="rId4262" Type="http://schemas.openxmlformats.org/officeDocument/2006/relationships/hyperlink" Target="https://twitter.com/ArogyaAndhra/status/1246126340329230336" TargetMode="External"/><Relationship Id="rId5106" Type="http://schemas.openxmlformats.org/officeDocument/2006/relationships/hyperlink" Target="https://twitter.com/ANI/status/1246738428370223104" TargetMode="External"/><Relationship Id="rId5660" Type="http://schemas.openxmlformats.org/officeDocument/2006/relationships/hyperlink" Target="https://twitter.com/ANI/status/1247144702526337026" TargetMode="External"/><Relationship Id="rId1649" Type="http://schemas.openxmlformats.org/officeDocument/2006/relationships/hyperlink" Target="https://twitter.com/ANI/status/1244239582415032322" TargetMode="External"/><Relationship Id="rId1856" Type="http://schemas.openxmlformats.org/officeDocument/2006/relationships/hyperlink" Target="https://twitter.com/THChennai/status/1244518226467467265" TargetMode="External"/><Relationship Id="rId2907" Type="http://schemas.openxmlformats.org/officeDocument/2006/relationships/hyperlink" Target="https://twitter.com/Eatala_Rajender/status/1245425932929617921" TargetMode="External"/><Relationship Id="rId3071" Type="http://schemas.openxmlformats.org/officeDocument/2006/relationships/hyperlink" Target="https://twitter.com/ANI/status/1245683220550537216" TargetMode="External"/><Relationship Id="rId5313" Type="http://schemas.openxmlformats.org/officeDocument/2006/relationships/hyperlink" Target="https://twitter.com/ANI/status/1246789359791112195" TargetMode="External"/><Relationship Id="rId5520" Type="http://schemas.openxmlformats.org/officeDocument/2006/relationships/hyperlink" Target="https://twitter.com/ANI/status/1247034856329990145" TargetMode="External"/><Relationship Id="rId1509" Type="http://schemas.openxmlformats.org/officeDocument/2006/relationships/hyperlink" Target="https://twitter.com/ANI/status/1243896303781740550" TargetMode="External"/><Relationship Id="rId1716" Type="http://schemas.openxmlformats.org/officeDocument/2006/relationships/hyperlink" Target="https://www.thenewsminute.com/article/10-month-old-baby-who-tested-positive-covid-19-tamil-nadu-recovers-122009" TargetMode="External"/><Relationship Id="rId1923" Type="http://schemas.openxmlformats.org/officeDocument/2006/relationships/hyperlink" Target="https://twitter.com/PIBTvpm/status/1244605758110457860" TargetMode="External"/><Relationship Id="rId4122" Type="http://schemas.openxmlformats.org/officeDocument/2006/relationships/hyperlink" Target="https://experience.arcgis.com/experience/8167a61f882a4af4b9098e947dfd589f/" TargetMode="External"/><Relationship Id="rId3888" Type="http://schemas.openxmlformats.org/officeDocument/2006/relationships/hyperlink" Target="https://twitter.com/ANI/status/1246043856447176704" TargetMode="External"/><Relationship Id="rId4939" Type="http://schemas.openxmlformats.org/officeDocument/2006/relationships/hyperlink" Target="https://twitter.com/rajeshtope11/status/1246482154852253697" TargetMode="External"/><Relationship Id="rId6087" Type="http://schemas.openxmlformats.org/officeDocument/2006/relationships/hyperlink" Target="https://gujcovid19.gujarat.gov.in/" TargetMode="External"/><Relationship Id="rId2697" Type="http://schemas.openxmlformats.org/officeDocument/2006/relationships/hyperlink" Target="https://twitter.com/NHM_TN/status/1245332364563185664" TargetMode="External"/><Relationship Id="rId3748" Type="http://schemas.openxmlformats.org/officeDocument/2006/relationships/hyperlink" Target="https://twitter.com/ANI/status/1246038578699751424" TargetMode="External"/><Relationship Id="rId6154" Type="http://schemas.openxmlformats.org/officeDocument/2006/relationships/hyperlink" Target="http://www.nhmharyana.gov.in/WriteReadData/userfiles/file/CoronaVirus/bulletin_07.04.2020_Morning.pdf" TargetMode="External"/><Relationship Id="rId669" Type="http://schemas.openxmlformats.org/officeDocument/2006/relationships/hyperlink" Target="https://www.facebook.com/CollectorKKD/posts/2596942053875892" TargetMode="External"/><Relationship Id="rId876" Type="http://schemas.openxmlformats.org/officeDocument/2006/relationships/hyperlink" Target="https://www.indiatoday.in/india/story/coronavirus-in-india-covid-19-cases-in-maharashtra-97-as-8-more-test-positive-1658860-2020-03-23" TargetMode="External"/><Relationship Id="rId1299" Type="http://schemas.openxmlformats.org/officeDocument/2006/relationships/hyperlink" Target="https://twitter.com/PTI_News/status/1243503417445609472" TargetMode="External"/><Relationship Id="rId2557" Type="http://schemas.openxmlformats.org/officeDocument/2006/relationships/hyperlink" Target="https://twitter.com/kbssidhu1961/status/1245259345765347329" TargetMode="External"/><Relationship Id="rId3608" Type="http://schemas.openxmlformats.org/officeDocument/2006/relationships/hyperlink" Target="https://gujcovid19.gujarat.gov.in/uploads/pressbrief0304032020104754455.pdf" TargetMode="External"/><Relationship Id="rId3955" Type="http://schemas.openxmlformats.org/officeDocument/2006/relationships/hyperlink" Target="https://twitter.com/ANI/status/1246054906298941440" TargetMode="External"/><Relationship Id="rId5170" Type="http://schemas.openxmlformats.org/officeDocument/2006/relationships/hyperlink" Target="http://www.nhmharyana.gov.in/WriteReadData/userfiles/file/CoronaVirus/Media%20Bulletin%2006042020Evening.pdf" TargetMode="External"/><Relationship Id="rId6014" Type="http://schemas.openxmlformats.org/officeDocument/2006/relationships/hyperlink" Target="https://twitter.com/JansamparkMP/status/1247180461907955712" TargetMode="External"/><Relationship Id="rId529" Type="http://schemas.openxmlformats.org/officeDocument/2006/relationships/hyperlink" Target="https://twitter.com/ANI/status/1241261548665860097" TargetMode="External"/><Relationship Id="rId736" Type="http://schemas.openxmlformats.org/officeDocument/2006/relationships/hyperlink" Target="https://www.livemint.com/news/india/coronavirus-update-14-new-cases-reported-from-mumbai-1-from-pune-11584935139945.html" TargetMode="External"/><Relationship Id="rId1159" Type="http://schemas.openxmlformats.org/officeDocument/2006/relationships/hyperlink" Target="https://dronamaps.com/corona.html" TargetMode="External"/><Relationship Id="rId1366" Type="http://schemas.openxmlformats.org/officeDocument/2006/relationships/hyperlink" Target="https://twitter.com/PTI_News/status/1243519189412765696" TargetMode="External"/><Relationship Id="rId2417" Type="http://schemas.openxmlformats.org/officeDocument/2006/relationships/hyperlink" Target="https://twitter.com/PTI_News/status/1245196392294780928" TargetMode="External"/><Relationship Id="rId2764" Type="http://schemas.openxmlformats.org/officeDocument/2006/relationships/hyperlink" Target="https://twitter.com/PTI_News/status/1245330284574150656" TargetMode="External"/><Relationship Id="rId2971" Type="http://schemas.openxmlformats.org/officeDocument/2006/relationships/hyperlink" Target="https://twitter.com/ArogyaAndhra/status/1245580598938198016" TargetMode="External"/><Relationship Id="rId3815" Type="http://schemas.openxmlformats.org/officeDocument/2006/relationships/hyperlink" Target="https://twitter.com/ANI/status/1246054906298941440" TargetMode="External"/><Relationship Id="rId5030" Type="http://schemas.openxmlformats.org/officeDocument/2006/relationships/hyperlink" Target="https://twitter.com/ArogyaAndhra/status/1246674213324255232" TargetMode="External"/><Relationship Id="rId943" Type="http://schemas.openxmlformats.org/officeDocument/2006/relationships/hyperlink" Target="https://economictimes.indiatimes.com/news/politics-and-nation/covid-19-measures-bengal-government-asks-civic-bodies-to-conduct-door-to-door-survey/articleshow/74789604.cms" TargetMode="External"/><Relationship Id="rId1019" Type="http://schemas.openxmlformats.org/officeDocument/2006/relationships/hyperlink" Target="https://www.indiatvnews.com/news/india/mizoram-man-tests-positive-for-coronavirus-second-case-in-northeast-601266" TargetMode="External"/><Relationship Id="rId1573" Type="http://schemas.openxmlformats.org/officeDocument/2006/relationships/hyperlink" Target="https://twitter.com/PTI_News/status/1243938826680020993" TargetMode="External"/><Relationship Id="rId1780" Type="http://schemas.openxmlformats.org/officeDocument/2006/relationships/hyperlink" Target="https://twitter.com/TOIHyderabad/status/1244293879580577792?s=19" TargetMode="External"/><Relationship Id="rId2624" Type="http://schemas.openxmlformats.org/officeDocument/2006/relationships/hyperlink" Target="https://twitter.com/NHM_TN/status/1245332364563185664" TargetMode="External"/><Relationship Id="rId2831" Type="http://schemas.openxmlformats.org/officeDocument/2006/relationships/hyperlink" Target="https://twitter.com/ANI/status/1245346024417366016" TargetMode="External"/><Relationship Id="rId5987" Type="http://schemas.openxmlformats.org/officeDocument/2006/relationships/hyperlink" Target="https://twitter.com/JansamparkMP/status/1247180461907955712" TargetMode="External"/><Relationship Id="rId72" Type="http://schemas.openxmlformats.org/officeDocument/2006/relationships/hyperlink" Target="http://dhs.kerala.gov.in/wp-content/uploads/2020/03/Daily-Bulletin-English-29th-March.pdf" TargetMode="External"/><Relationship Id="rId803" Type="http://schemas.openxmlformats.org/officeDocument/2006/relationships/hyperlink" Target="https://twitter.com/ANI/status/1242069720276168705" TargetMode="External"/><Relationship Id="rId1226" Type="http://schemas.openxmlformats.org/officeDocument/2006/relationships/hyperlink" Target="https://timesofindia.indiatimes.com/city/surat/gujarat-records-third-covid-19-death-five-new-positive-cases/articleshow/74838259.cms?utm_source=dlvr.it&amp;utm_medium=twitter" TargetMode="External"/><Relationship Id="rId1433" Type="http://schemas.openxmlformats.org/officeDocument/2006/relationships/hyperlink" Target="https://www.indiatvnews.com/news/india/coronavirus-gujarat-covid-19-positive-cases-total-rises-to-47-602175" TargetMode="External"/><Relationship Id="rId1640" Type="http://schemas.openxmlformats.org/officeDocument/2006/relationships/hyperlink" Target="https://twitter.com/kansalrohit69/status/1244152780719132672" TargetMode="External"/><Relationship Id="rId4589" Type="http://schemas.openxmlformats.org/officeDocument/2006/relationships/hyperlink" Target="https://twitter.com/AamAadmiParty/status/1246408741357944833" TargetMode="External"/><Relationship Id="rId4796" Type="http://schemas.openxmlformats.org/officeDocument/2006/relationships/hyperlink" Target="https://twitter.com/ANI/status/1246418320057708545" TargetMode="External"/><Relationship Id="rId5847" Type="http://schemas.openxmlformats.org/officeDocument/2006/relationships/hyperlink" Target="https://arogya.maharashtra.gov.in/pdf/covidmpressnote06.pdf" TargetMode="External"/><Relationship Id="rId1500" Type="http://schemas.openxmlformats.org/officeDocument/2006/relationships/hyperlink" Target="https://www.manoramaonline.com/district-news/kollam/2020/03/28/kollam-covid-19-for-kollam-native.html" TargetMode="External"/><Relationship Id="rId3398" Type="http://schemas.openxmlformats.org/officeDocument/2006/relationships/hyperlink" Target="https://twitter.com/ians_india/status/1245687791591149568" TargetMode="External"/><Relationship Id="rId4449" Type="http://schemas.openxmlformats.org/officeDocument/2006/relationships/hyperlink" Target="https://twitter.com/ANI/status/1246323461674369024" TargetMode="External"/><Relationship Id="rId4656" Type="http://schemas.openxmlformats.org/officeDocument/2006/relationships/hyperlink" Target="https://twitter.com/diprjk/status/1246412229072670721" TargetMode="External"/><Relationship Id="rId4863" Type="http://schemas.openxmlformats.org/officeDocument/2006/relationships/hyperlink" Target="https://twitter.com/JansamparkMP/status/1246469032619823107/photo/2" TargetMode="External"/><Relationship Id="rId5707" Type="http://schemas.openxmlformats.org/officeDocument/2006/relationships/hyperlink" Target="https://twitter.com/ArogyaAndhra/status/1247148780903747585" TargetMode="External"/><Relationship Id="rId5914" Type="http://schemas.openxmlformats.org/officeDocument/2006/relationships/hyperlink" Target="https://twitter.com/PTI_News/status/1247164710417383431" TargetMode="External"/><Relationship Id="rId3258" Type="http://schemas.openxmlformats.org/officeDocument/2006/relationships/hyperlink" Target="https://twitter.com/ANI/status/1245694253197488128" TargetMode="External"/><Relationship Id="rId3465" Type="http://schemas.openxmlformats.org/officeDocument/2006/relationships/hyperlink" Target="https://twitter.com/ANI/status/1245727826017423362" TargetMode="External"/><Relationship Id="rId3672" Type="http://schemas.openxmlformats.org/officeDocument/2006/relationships/hyperlink" Target="http://www.nhmharyana.gov.in/WriteReadData/userfiles/file/CoronaVirus/Media%20Bulletin%20Morning%2003042020.pdf" TargetMode="External"/><Relationship Id="rId4309" Type="http://schemas.openxmlformats.org/officeDocument/2006/relationships/hyperlink" Target="https://twitter.com/HFWOdisha/status/1246131083839561728" TargetMode="External"/><Relationship Id="rId4516" Type="http://schemas.openxmlformats.org/officeDocument/2006/relationships/hyperlink" Target="https://twitter.com/sriramulubjp/status/1246407041972760577" TargetMode="External"/><Relationship Id="rId4723" Type="http://schemas.openxmlformats.org/officeDocument/2006/relationships/hyperlink" Target="https://twitter.com/ANINewsUP/status/1246412525890973697" TargetMode="External"/><Relationship Id="rId179" Type="http://schemas.openxmlformats.org/officeDocument/2006/relationships/hyperlink" Target="https://english.manoramaonline.com/news/kerala/2020/03/13/coronavirus-covid19-cases-kerala-pinarayi-vijayan-italian-kollam.html" TargetMode="External"/><Relationship Id="rId386" Type="http://schemas.openxmlformats.org/officeDocument/2006/relationships/hyperlink" Target="https://timesofindia.indiatimes.com/city/delhi/at-six-delhi-reports-most-covid-19-cases-in-a-day/articleshow/74739489.cms" TargetMode="External"/><Relationship Id="rId593" Type="http://schemas.openxmlformats.org/officeDocument/2006/relationships/hyperlink" Target="https://www.thehindu.com/news/national/kerala/more-positive-cases-reported-in-state/article31130190.ece" TargetMode="External"/><Relationship Id="rId2067" Type="http://schemas.openxmlformats.org/officeDocument/2006/relationships/hyperlink" Target="https://economictimes.indiatimes.com/news/politics-and-nation/covid-outbreak-47-new-coronavirus-cases-detected-in-mumbai/videoshow/74899399.cms" TargetMode="External"/><Relationship Id="rId2274" Type="http://schemas.openxmlformats.org/officeDocument/2006/relationships/hyperlink" Target="http://www.nhmharyana.gov.in/WriteReadData/userfiles/file/CoronaVirus/Media%20Bulletin%20Evening31-03-20.pdf" TargetMode="External"/><Relationship Id="rId2481" Type="http://schemas.openxmlformats.org/officeDocument/2006/relationships/hyperlink" Target="https://twitter.com/ArogyaAndhra/status/1245225191178768386" TargetMode="External"/><Relationship Id="rId3118" Type="http://schemas.openxmlformats.org/officeDocument/2006/relationships/hyperlink" Target="http://dhs.kerala.gov.in/wp-content/uploads/2020/04/Daily-Bulletin-HFWD-English-April-2nd.pdf" TargetMode="External"/><Relationship Id="rId3325" Type="http://schemas.openxmlformats.org/officeDocument/2006/relationships/hyperlink" Target="https://twitter.com/ANI/status/1245693514500804609" TargetMode="External"/><Relationship Id="rId3532" Type="http://schemas.openxmlformats.org/officeDocument/2006/relationships/hyperlink" Target="https://twitter.com/sanjayjavin/status/1245755405126393856" TargetMode="External"/><Relationship Id="rId4930" Type="http://schemas.openxmlformats.org/officeDocument/2006/relationships/hyperlink" Target="https://twitter.com/rajeshtope11/status/1246482154852253697" TargetMode="External"/><Relationship Id="rId246" Type="http://schemas.openxmlformats.org/officeDocument/2006/relationships/hyperlink" Target="https://twitter.com/ANI/status/1239464597486071808?s=20" TargetMode="External"/><Relationship Id="rId453" Type="http://schemas.openxmlformats.org/officeDocument/2006/relationships/hyperlink" Target="https://www.thenewsminute.com/article/covid-19-kerala-reports-12-new-cases-coronavirus-total-rises-40-120740" TargetMode="External"/><Relationship Id="rId660" Type="http://schemas.openxmlformats.org/officeDocument/2006/relationships/hyperlink" Target="https://www.hindustantimes.com/india-news/coronavirus-7-more-test-positive-for-covid-19-in-sbs-nagar-punjab-toll-touches-21/story-g5yplHLS1Eadb3CcnM9MwJ.html" TargetMode="External"/><Relationship Id="rId1083" Type="http://schemas.openxmlformats.org/officeDocument/2006/relationships/hyperlink" Target="https://twitter.com/DHFWKA/status/1242804663147266048" TargetMode="External"/><Relationship Id="rId1290" Type="http://schemas.openxmlformats.org/officeDocument/2006/relationships/hyperlink" Target="https://twitter.com/PTI_News/status/1243503417445609472" TargetMode="External"/><Relationship Id="rId2134" Type="http://schemas.openxmlformats.org/officeDocument/2006/relationships/hyperlink" Target="http://hmfw.ap.gov.in/Daily_bullettin/31-03-2020/31-03-2020_10AM_English.pdf" TargetMode="External"/><Relationship Id="rId2341" Type="http://schemas.openxmlformats.org/officeDocument/2006/relationships/hyperlink" Target="https://twitter.com/ANI/status/1245006827042955264" TargetMode="External"/><Relationship Id="rId5497" Type="http://schemas.openxmlformats.org/officeDocument/2006/relationships/hyperlink" Target="https://twitter.com/ANI/status/1247010484211060739" TargetMode="External"/><Relationship Id="rId106" Type="http://schemas.openxmlformats.org/officeDocument/2006/relationships/hyperlink" Target="https://www.indiatoday.in/india/story/coronavirus-in-india-tracking-country-s-first-50-covid-19-cases-what-numbers-tell-1654468-2020-03-12" TargetMode="External"/><Relationship Id="rId313" Type="http://schemas.openxmlformats.org/officeDocument/2006/relationships/hyperlink" Target="https://twitter.com/ANI/status/1240318435646525442" TargetMode="External"/><Relationship Id="rId1150" Type="http://schemas.openxmlformats.org/officeDocument/2006/relationships/hyperlink" Target="https://twitter.com/TelanganaHealth/status/1243093796797198336" TargetMode="External"/><Relationship Id="rId4099" Type="http://schemas.openxmlformats.org/officeDocument/2006/relationships/hyperlink" Target="https://twitter.com/Eatala_Rajender/status/1246084405602316292" TargetMode="External"/><Relationship Id="rId5357" Type="http://schemas.openxmlformats.org/officeDocument/2006/relationships/hyperlink" Target="https://twitter.com/ArogyaAndhra/status/1246796581744963586" TargetMode="External"/><Relationship Id="rId520" Type="http://schemas.openxmlformats.org/officeDocument/2006/relationships/hyperlink" Target="https://www.mohfw.gov.in/" TargetMode="External"/><Relationship Id="rId2201" Type="http://schemas.openxmlformats.org/officeDocument/2006/relationships/hyperlink" Target="https://twitter.com/ANI/status/1244971681182973953" TargetMode="External"/><Relationship Id="rId5564" Type="http://schemas.openxmlformats.org/officeDocument/2006/relationships/hyperlink" Target="https://twitter.com/ANI/status/1247044852472143872" TargetMode="External"/><Relationship Id="rId5771" Type="http://schemas.openxmlformats.org/officeDocument/2006/relationships/hyperlink" Target="https://arogya.maharashtra.gov.in/pdf/covidmpressnote06.pdf" TargetMode="External"/><Relationship Id="rId1010" Type="http://schemas.openxmlformats.org/officeDocument/2006/relationships/hyperlink" Target="https://twitter.com/PTI_News/status/1242681262994640896" TargetMode="External"/><Relationship Id="rId1967" Type="http://schemas.openxmlformats.org/officeDocument/2006/relationships/hyperlink" Target="https://twitter.com/ANINewsUP/status/1244627469199486977" TargetMode="External"/><Relationship Id="rId4166" Type="http://schemas.openxmlformats.org/officeDocument/2006/relationships/hyperlink" Target="https://experience.arcgis.com/experience/8167a61f882a4af4b9098e947dfd589f/" TargetMode="External"/><Relationship Id="rId4373" Type="http://schemas.openxmlformats.org/officeDocument/2006/relationships/hyperlink" Target="https://twitter.com/ANI/status/1246323461674369024" TargetMode="External"/><Relationship Id="rId4580" Type="http://schemas.openxmlformats.org/officeDocument/2006/relationships/hyperlink" Target="https://twitter.com/PTI_News/status/1246409749911891968" TargetMode="External"/><Relationship Id="rId5217" Type="http://schemas.openxmlformats.org/officeDocument/2006/relationships/hyperlink" Target="https://twitter.com/ANI/status/1246793618855096320" TargetMode="External"/><Relationship Id="rId5424" Type="http://schemas.openxmlformats.org/officeDocument/2006/relationships/hyperlink" Target="https://twitter.com/IPRTelangana/status/1246847163855851520" TargetMode="External"/><Relationship Id="rId5631" Type="http://schemas.openxmlformats.org/officeDocument/2006/relationships/hyperlink" Target="https://twitter.com/ANI/status/1247144702526337026" TargetMode="External"/><Relationship Id="rId4026" Type="http://schemas.openxmlformats.org/officeDocument/2006/relationships/hyperlink" Target="https://twitter.com/JansamparkMP/status/1246116249026715649" TargetMode="External"/><Relationship Id="rId4440" Type="http://schemas.openxmlformats.org/officeDocument/2006/relationships/hyperlink" Target="https://twitter.com/PTI_News/status/1246336675732533248" TargetMode="External"/><Relationship Id="rId3042" Type="http://schemas.openxmlformats.org/officeDocument/2006/relationships/hyperlink" Target="https://twitter.com/ANI/status/1245683220550537216" TargetMode="External"/><Relationship Id="rId3859" Type="http://schemas.openxmlformats.org/officeDocument/2006/relationships/hyperlink" Target="https://twitter.com/ANI/status/1246054906298941440" TargetMode="External"/><Relationship Id="rId5281" Type="http://schemas.openxmlformats.org/officeDocument/2006/relationships/hyperlink" Target="https://twitter.com/ANI/status/1246797969447219201" TargetMode="External"/><Relationship Id="rId2875" Type="http://schemas.openxmlformats.org/officeDocument/2006/relationships/hyperlink" Target="https://twitter.com/ArogyaAndhra/status/1245388385021128704" TargetMode="External"/><Relationship Id="rId3926" Type="http://schemas.openxmlformats.org/officeDocument/2006/relationships/hyperlink" Target="https://twitter.com/ANI/status/1246043856447176704" TargetMode="External"/><Relationship Id="rId847" Type="http://schemas.openxmlformats.org/officeDocument/2006/relationships/hyperlink" Target="https://twitter.com/ANI/status/1242069720276168705" TargetMode="External"/><Relationship Id="rId1477" Type="http://schemas.openxmlformats.org/officeDocument/2006/relationships/hyperlink" Target="https://www.deccanherald.com/state/top-karnataka-stories/five-test-positive-for-covid-19-in-chikkaballapur-818475.html" TargetMode="External"/><Relationship Id="rId1891" Type="http://schemas.openxmlformats.org/officeDocument/2006/relationships/hyperlink" Target="https://twitter.com/ANINewsUP/status/1244594551404126210" TargetMode="External"/><Relationship Id="rId2528" Type="http://schemas.openxmlformats.org/officeDocument/2006/relationships/hyperlink" Target="https://twitter.com/ANI/status/1245252480969199617" TargetMode="External"/><Relationship Id="rId2942" Type="http://schemas.openxmlformats.org/officeDocument/2006/relationships/hyperlink" Target="https://twitter.com/ANI/status/1245428656069128209"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www.sakaltimes.com/coronavirus-maharashtra/coronavirus-maharashtra-death-toll-reaches-12-48180" TargetMode="External"/><Relationship Id="rId299" Type="http://schemas.openxmlformats.org/officeDocument/2006/relationships/hyperlink" Target="https://twitter.com/IPRTelangana/status/1246477230068228098/photo/1" TargetMode="External"/><Relationship Id="rId21" Type="http://schemas.openxmlformats.org/officeDocument/2006/relationships/hyperlink" Target="https://twitter.com/rajeshtope11/status/1244629295412047875" TargetMode="External"/><Relationship Id="rId63" Type="http://schemas.openxmlformats.org/officeDocument/2006/relationships/hyperlink" Target="https://twitter.com/rajeshtope11/status/1244629295412047875" TargetMode="External"/><Relationship Id="rId159" Type="http://schemas.openxmlformats.org/officeDocument/2006/relationships/hyperlink" Target="https://twitter.com/Eatala_Rajender/status/1245425932929617921" TargetMode="External"/><Relationship Id="rId324" Type="http://schemas.openxmlformats.org/officeDocument/2006/relationships/hyperlink" Target="https://gujcovid19.gujarat.gov.in/" TargetMode="External"/><Relationship Id="rId366" Type="http://schemas.openxmlformats.org/officeDocument/2006/relationships/hyperlink" Target="https://www.outlookindia.com/newsscroll/mumbai-with-11-of-states-45-covid19-deaths-maha-cases-at-748/1792415" TargetMode="External"/><Relationship Id="rId170" Type="http://schemas.openxmlformats.org/officeDocument/2006/relationships/hyperlink" Target="https://twitter.com/diprjk/status/1245667080038318081?s=19" TargetMode="External"/><Relationship Id="rId226" Type="http://schemas.openxmlformats.org/officeDocument/2006/relationships/hyperlink" Target="https://twitter.com/TelanganaHealth/status/1246086765472960519" TargetMode="External"/><Relationship Id="rId433" Type="http://schemas.openxmlformats.org/officeDocument/2006/relationships/hyperlink" Target="http://www.nhmharyana.gov.in/WriteReadData/userfiles/file/CoronaVirus/Media%20Bulletin%2006042020Evening.pdf" TargetMode="External"/><Relationship Id="rId268" Type="http://schemas.openxmlformats.org/officeDocument/2006/relationships/hyperlink" Target="http://dhs.kerala.gov.in/wp-content/uploads/2020/04/Daily-Bulletin-HFWD-English-April-4th.pdf" TargetMode="External"/><Relationship Id="rId475" Type="http://schemas.openxmlformats.org/officeDocument/2006/relationships/vmlDrawing" Target="../drawings/vmlDrawing2.vml"/><Relationship Id="rId32" Type="http://schemas.openxmlformats.org/officeDocument/2006/relationships/hyperlink" Target="https://twitter.com/rajeshtope11/status/1244629295412047875" TargetMode="External"/><Relationship Id="rId74" Type="http://schemas.openxmlformats.org/officeDocument/2006/relationships/hyperlink" Target="https://twitter.com/TelanganaHealth/status/1244652635736559616" TargetMode="External"/><Relationship Id="rId128" Type="http://schemas.openxmlformats.org/officeDocument/2006/relationships/hyperlink" Target="https://twitter.com/PTI_News/status/1245234982999613440" TargetMode="External"/><Relationship Id="rId335" Type="http://schemas.openxmlformats.org/officeDocument/2006/relationships/hyperlink" Target="https://www.indiatoday.in/india/story/raipur-woman-battles-coronavirus-stigma-gets-tested-1663446-2020-04-05" TargetMode="External"/><Relationship Id="rId377" Type="http://schemas.openxmlformats.org/officeDocument/2006/relationships/hyperlink" Target="https://twitter.com/ANI/status/1246797969447219201" TargetMode="External"/><Relationship Id="rId5" Type="http://schemas.openxmlformats.org/officeDocument/2006/relationships/hyperlink" Target="https://arogya.maharashtra.gov.in/pdf/epressnote31.pdf" TargetMode="External"/><Relationship Id="rId181" Type="http://schemas.openxmlformats.org/officeDocument/2006/relationships/hyperlink" Target="https://twitter.com/ANI/status/1245694253197488128" TargetMode="External"/><Relationship Id="rId237" Type="http://schemas.openxmlformats.org/officeDocument/2006/relationships/hyperlink" Target="https://twitter.com/TelanganaHealth/status/1246086765472960519" TargetMode="External"/><Relationship Id="rId402" Type="http://schemas.openxmlformats.org/officeDocument/2006/relationships/hyperlink" Target="https://twitter.com/ArogyaAndhra/status/1247036220556709896" TargetMode="External"/><Relationship Id="rId279" Type="http://schemas.openxmlformats.org/officeDocument/2006/relationships/hyperlink" Target="http://www.rajswasthya.nic.in/" TargetMode="External"/><Relationship Id="rId444" Type="http://schemas.openxmlformats.org/officeDocument/2006/relationships/hyperlink" Target="https://twitter.com/PTI_News/status/1247201374699315201" TargetMode="External"/><Relationship Id="rId43" Type="http://schemas.openxmlformats.org/officeDocument/2006/relationships/hyperlink" Target="http://www.nhmharyana.gov.in/WriteReadData/userfiles/file/CoronaVirus/Media%20Bulletin%20M30-03-2020.pdf" TargetMode="External"/><Relationship Id="rId139" Type="http://schemas.openxmlformats.org/officeDocument/2006/relationships/hyperlink" Target="http://www.nhmharyana.gov.in/WriteReadData/userfiles/file/CoronaVirus/Media%20Bulletin%20M30-03-2020.pdf" TargetMode="External"/><Relationship Id="rId290" Type="http://schemas.openxmlformats.org/officeDocument/2006/relationships/hyperlink" Target="http://www.rajswasthya.nic.in/" TargetMode="External"/><Relationship Id="rId304" Type="http://schemas.openxmlformats.org/officeDocument/2006/relationships/hyperlink" Target="https://twitter.com/CMODelhi/status/1246443618228785152" TargetMode="External"/><Relationship Id="rId346" Type="http://schemas.openxmlformats.org/officeDocument/2006/relationships/hyperlink" Target="https://twitter.com/ANI/status/1246754224228257792" TargetMode="External"/><Relationship Id="rId388" Type="http://schemas.openxmlformats.org/officeDocument/2006/relationships/hyperlink" Target="https://gujcovid19.gujarat.gov.in/uploads/pressbrief0504052020073046686.pdf" TargetMode="External"/><Relationship Id="rId85" Type="http://schemas.openxmlformats.org/officeDocument/2006/relationships/hyperlink" Target="https://twitter.com/TelanganaHealth/status/1244652635736559616" TargetMode="External"/><Relationship Id="rId150" Type="http://schemas.openxmlformats.org/officeDocument/2006/relationships/hyperlink" Target="https://www.ndtv.com/india-news/coronavirus-uttar-pradesh-up-reports-first-2-covid-19-deaths-in-basti-meerut-total-positive-cases-cr-2204465" TargetMode="External"/><Relationship Id="rId192" Type="http://schemas.openxmlformats.org/officeDocument/2006/relationships/hyperlink" Target="https://gujcovid19.gujarat.gov.in/uploads/pressbrief0204022020095035573.pdf" TargetMode="External"/><Relationship Id="rId206" Type="http://schemas.openxmlformats.org/officeDocument/2006/relationships/hyperlink" Target="https://twitter.com/PTI_News/status/1246039688424476675?s=20" TargetMode="External"/><Relationship Id="rId413" Type="http://schemas.openxmlformats.org/officeDocument/2006/relationships/hyperlink" Target="http://dhs.kerala.gov.in/wp-content/uploads/2020/04/Daily-Bulletin-HFWD-English-April-6-1.pdf" TargetMode="External"/><Relationship Id="rId248" Type="http://schemas.openxmlformats.org/officeDocument/2006/relationships/hyperlink" Target="https://twitter.com/ANI/status/1246098133035159555" TargetMode="External"/><Relationship Id="rId455" Type="http://schemas.openxmlformats.org/officeDocument/2006/relationships/hyperlink" Target="https://arogya.maharashtra.gov.in/pdf/covidepressnote06.pdf" TargetMode="External"/><Relationship Id="rId12" Type="http://schemas.openxmlformats.org/officeDocument/2006/relationships/hyperlink" Target="https://twitter.com/rajeshtope11/status/1244629295412047875" TargetMode="External"/><Relationship Id="rId108" Type="http://schemas.openxmlformats.org/officeDocument/2006/relationships/hyperlink" Target="https://twitter.com/vijayabaskarofl/status/1244967222600036352" TargetMode="External"/><Relationship Id="rId315" Type="http://schemas.openxmlformats.org/officeDocument/2006/relationships/hyperlink" Target="https://twitter.com/rajeshtope11/status/1246482154852253697" TargetMode="External"/><Relationship Id="rId357" Type="http://schemas.openxmlformats.org/officeDocument/2006/relationships/hyperlink" Target="https://twitter.com/ArogyaAndhra/status/1246796581744963586" TargetMode="External"/><Relationship Id="rId54" Type="http://schemas.openxmlformats.org/officeDocument/2006/relationships/hyperlink" Target="https://twitter.com/ANINewsUP/status/1244627469199486977" TargetMode="External"/><Relationship Id="rId96" Type="http://schemas.openxmlformats.org/officeDocument/2006/relationships/hyperlink" Target="https://twitter.com/pti_news/status/1244570963116617731?s=21" TargetMode="External"/><Relationship Id="rId161" Type="http://schemas.openxmlformats.org/officeDocument/2006/relationships/hyperlink" Target="https://twitter.com/Eatala_Rajender/status/1245425932929617921" TargetMode="External"/><Relationship Id="rId217" Type="http://schemas.openxmlformats.org/officeDocument/2006/relationships/hyperlink" Target="http://dhs.kerala.gov.in/wp-content/uploads/2020/04/Daily-Bulletin-HFWD-English-April-3rd.pdf" TargetMode="External"/><Relationship Id="rId399" Type="http://schemas.openxmlformats.org/officeDocument/2006/relationships/hyperlink" Target="https://www.tribuneindia.com/news/nation/coronavirus-live-man-dies-in-kota-rajasthan-toll-reaches-6-66393" TargetMode="External"/><Relationship Id="rId259" Type="http://schemas.openxmlformats.org/officeDocument/2006/relationships/hyperlink" Target="https://www.theweek.in/news/india/2020/04/04/three-more-succumb-to-covid-19-in-madhya-pradesh-toll-rises-to-11.html" TargetMode="External"/><Relationship Id="rId424" Type="http://schemas.openxmlformats.org/officeDocument/2006/relationships/hyperlink" Target="https://www.mpinfo.org/MPinfoStatic/other_updates/Covid19-Report-06April20.pdf" TargetMode="External"/><Relationship Id="rId466" Type="http://schemas.openxmlformats.org/officeDocument/2006/relationships/hyperlink" Target="https://arogya.maharashtra.gov.in/pdf/covidepressnote06.pdf" TargetMode="External"/><Relationship Id="rId23" Type="http://schemas.openxmlformats.org/officeDocument/2006/relationships/hyperlink" Target="https://twitter.com/rajeshtope11/status/1244629295412047875" TargetMode="External"/><Relationship Id="rId119" Type="http://schemas.openxmlformats.org/officeDocument/2006/relationships/hyperlink" Target="https://www.telegraphindia.com/states/west-bengal/2-more-coronavirus-deaths-in-bengal/cid/1760980" TargetMode="External"/><Relationship Id="rId270" Type="http://schemas.openxmlformats.org/officeDocument/2006/relationships/hyperlink" Target="http://dhs.kerala.gov.in/wp-content/uploads/2020/04/Daily-Bulletin-HFWD-English-April-4th.pdf" TargetMode="External"/><Relationship Id="rId326" Type="http://schemas.openxmlformats.org/officeDocument/2006/relationships/hyperlink" Target="https://gujcovid19.gujarat.gov.in/" TargetMode="External"/><Relationship Id="rId65" Type="http://schemas.openxmlformats.org/officeDocument/2006/relationships/hyperlink" Target="https://twitter.com/rajeshtope11/status/1244629295412047875" TargetMode="External"/><Relationship Id="rId130" Type="http://schemas.openxmlformats.org/officeDocument/2006/relationships/hyperlink" Target="https://twitter.com/ANINewsUP/status/1245258175659438080" TargetMode="External"/><Relationship Id="rId368" Type="http://schemas.openxmlformats.org/officeDocument/2006/relationships/hyperlink" Target="https://www.outlookindia.com/newsscroll/mumbai-with-11-of-states-45-covid19-deaths-maha-cases-at-748/1792415" TargetMode="External"/><Relationship Id="rId172" Type="http://schemas.openxmlformats.org/officeDocument/2006/relationships/hyperlink" Target="https://www.deccanherald.com/national/one-more-covid-19-patient-dies-in-indore-madhya-pradesh-toll-reaches-8-820417.html" TargetMode="External"/><Relationship Id="rId228" Type="http://schemas.openxmlformats.org/officeDocument/2006/relationships/hyperlink" Target="https://twitter.com/TelanganaHealth/status/1246086765472960519" TargetMode="External"/><Relationship Id="rId435" Type="http://schemas.openxmlformats.org/officeDocument/2006/relationships/hyperlink" Target="https://gujcovid19.gujarat.gov.in/" TargetMode="External"/><Relationship Id="rId13" Type="http://schemas.openxmlformats.org/officeDocument/2006/relationships/hyperlink" Target="https://twitter.com/rajeshtope11/status/1244629295412047875" TargetMode="External"/><Relationship Id="rId109" Type="http://schemas.openxmlformats.org/officeDocument/2006/relationships/hyperlink" Target="https://twitter.com/vijayabaskarofl/status/1244967222600036352" TargetMode="External"/><Relationship Id="rId260" Type="http://schemas.openxmlformats.org/officeDocument/2006/relationships/hyperlink" Target="https://t.me/indiacovid/1447" TargetMode="External"/><Relationship Id="rId281" Type="http://schemas.openxmlformats.org/officeDocument/2006/relationships/hyperlink" Target="http://www.rajswasthya.nic.in/" TargetMode="External"/><Relationship Id="rId316" Type="http://schemas.openxmlformats.org/officeDocument/2006/relationships/hyperlink" Target="https://gujcovid19.gujarat.gov.in/" TargetMode="External"/><Relationship Id="rId337" Type="http://schemas.openxmlformats.org/officeDocument/2006/relationships/hyperlink" Target="https://twitter.com/bhupeshbaghel/status/1246657871992872961" TargetMode="External"/><Relationship Id="rId34" Type="http://schemas.openxmlformats.org/officeDocument/2006/relationships/hyperlink" Target="https://twitter.com/rajeshtope11/status/1244629295412047875" TargetMode="External"/><Relationship Id="rId55" Type="http://schemas.openxmlformats.org/officeDocument/2006/relationships/hyperlink" Target="https://twitter.com/ANINewsUP/status/1244627469199486977" TargetMode="External"/><Relationship Id="rId76" Type="http://schemas.openxmlformats.org/officeDocument/2006/relationships/hyperlink" Target="https://twitter.com/TelanganaHealth/status/1244652635736559616" TargetMode="External"/><Relationship Id="rId97" Type="http://schemas.openxmlformats.org/officeDocument/2006/relationships/hyperlink" Target="https://www.businessinsider.in/india/news/coronavirus-cases-in-mp-madhya-pradesh-news-and-updates/articleshow/74821979.cms" TargetMode="External"/><Relationship Id="rId120" Type="http://schemas.openxmlformats.org/officeDocument/2006/relationships/hyperlink" Target="https://www.deccanherald.com/national/east-and-northeast/covid-19-death-toll-rises-to-4-in-bengal-total-cases-32-819857.html" TargetMode="External"/><Relationship Id="rId141" Type="http://schemas.openxmlformats.org/officeDocument/2006/relationships/hyperlink" Target="http://www.nhmharyana.gov.in/WriteReadData/userfiles/file/CoronaVirus/Media%20Bulletin%20Evening31-03-20.pdf" TargetMode="External"/><Relationship Id="rId358" Type="http://schemas.openxmlformats.org/officeDocument/2006/relationships/hyperlink" Target="https://twitter.com/ArogyaAndhra/status/1246796581744963586" TargetMode="External"/><Relationship Id="rId379" Type="http://schemas.openxmlformats.org/officeDocument/2006/relationships/hyperlink" Target="https://twitter.com/ANI/status/1246797969447219201" TargetMode="External"/><Relationship Id="rId7" Type="http://schemas.openxmlformats.org/officeDocument/2006/relationships/hyperlink" Target="https://arogya.maharashtra.gov.in/pdf/epressnote31.pdf" TargetMode="External"/><Relationship Id="rId162" Type="http://schemas.openxmlformats.org/officeDocument/2006/relationships/hyperlink" Target="https://twitter.com/Eatala_Rajender/status/1245425932929617921" TargetMode="External"/><Relationship Id="rId183" Type="http://schemas.openxmlformats.org/officeDocument/2006/relationships/hyperlink" Target="https://twitter.com/ANI/status/1245694253197488128" TargetMode="External"/><Relationship Id="rId218" Type="http://schemas.openxmlformats.org/officeDocument/2006/relationships/hyperlink" Target="http://dhs.kerala.gov.in/wp-content/uploads/2020/04/Daily-Bulletin-HFWD-English-April-3rd.pdf" TargetMode="External"/><Relationship Id="rId239" Type="http://schemas.openxmlformats.org/officeDocument/2006/relationships/hyperlink" Target="https://twitter.com/PTI_News/status/1246098331442376704" TargetMode="External"/><Relationship Id="rId390" Type="http://schemas.openxmlformats.org/officeDocument/2006/relationships/hyperlink" Target="https://www.mohfw.gov.in/" TargetMode="External"/><Relationship Id="rId404" Type="http://schemas.openxmlformats.org/officeDocument/2006/relationships/hyperlink" Target="https://www.deccanherald.com/national/south/two-covid-19-deaths-reported-in-andhra-pradesh-821938.html" TargetMode="External"/><Relationship Id="rId425" Type="http://schemas.openxmlformats.org/officeDocument/2006/relationships/hyperlink" Target="https://www.mpinfo.org/MPinfoStatic/other_updates/Covid19-Report-06April20.pdf" TargetMode="External"/><Relationship Id="rId446" Type="http://schemas.openxmlformats.org/officeDocument/2006/relationships/hyperlink" Target="https://www.thenewsminute.com/article/10-month-old-baby-who-tested-positive-covid-19-tamil-nadu-recovers-122009" TargetMode="External"/><Relationship Id="rId467" Type="http://schemas.openxmlformats.org/officeDocument/2006/relationships/hyperlink" Target="https://gujcovid19.gujarat.gov.in/uploads/pressbrief0704072020105526238.pdf" TargetMode="External"/><Relationship Id="rId250" Type="http://schemas.openxmlformats.org/officeDocument/2006/relationships/hyperlink" Target="https://twitter.com/ANI/status/1246098133035159555" TargetMode="External"/><Relationship Id="rId271" Type="http://schemas.openxmlformats.org/officeDocument/2006/relationships/hyperlink" Target="http://dhs.kerala.gov.in/wp-content/uploads/2020/04/Daily-Bulletin-HFWD-English-April-4th.pdf" TargetMode="External"/><Relationship Id="rId292" Type="http://schemas.openxmlformats.org/officeDocument/2006/relationships/hyperlink" Target="http://www.rajswasthya.nic.in/" TargetMode="External"/><Relationship Id="rId306" Type="http://schemas.openxmlformats.org/officeDocument/2006/relationships/hyperlink" Target="https://twitter.com/CMODelhi/status/1246443618228785152" TargetMode="External"/><Relationship Id="rId24" Type="http://schemas.openxmlformats.org/officeDocument/2006/relationships/hyperlink" Target="https://twitter.com/rajeshtope11/status/1244629295412047875" TargetMode="External"/><Relationship Id="rId45" Type="http://schemas.openxmlformats.org/officeDocument/2006/relationships/hyperlink" Target="https://twitter.com/sanjayjavin/status/1247036903678816259" TargetMode="External"/><Relationship Id="rId66" Type="http://schemas.openxmlformats.org/officeDocument/2006/relationships/hyperlink" Target="https://twitter.com/rajeshtope11/status/1244629295412047875" TargetMode="External"/><Relationship Id="rId87" Type="http://schemas.openxmlformats.org/officeDocument/2006/relationships/hyperlink" Target="https://arogya.maharashtra.gov.in/pdf/mpressnote30.pdf" TargetMode="External"/><Relationship Id="rId110" Type="http://schemas.openxmlformats.org/officeDocument/2006/relationships/hyperlink" Target="http://dhs.kerala.gov.in/wp-content/uploads/2020/03/Daily-Bulletin-HFWD-English-March-31.pdf" TargetMode="External"/><Relationship Id="rId131" Type="http://schemas.openxmlformats.org/officeDocument/2006/relationships/hyperlink" Target="https://twitter.com/sriramulubjp/status/1245265375626842113" TargetMode="External"/><Relationship Id="rId327" Type="http://schemas.openxmlformats.org/officeDocument/2006/relationships/hyperlink" Target="https://gujcovid19.gujarat.gov.in/uploads/05-pressbrief0504052020111759895.pdf" TargetMode="External"/><Relationship Id="rId348" Type="http://schemas.openxmlformats.org/officeDocument/2006/relationships/hyperlink" Target="https://twitter.com/diprjk/status/1246764514135040000" TargetMode="External"/><Relationship Id="rId369" Type="http://schemas.openxmlformats.org/officeDocument/2006/relationships/hyperlink" Target="https://twitter.com/ANI/status/1246808765057335296" TargetMode="External"/><Relationship Id="rId152" Type="http://schemas.openxmlformats.org/officeDocument/2006/relationships/hyperlink" Target="https://twitter.com/HFWOdisha/status/1245372929799385089" TargetMode="External"/><Relationship Id="rId173" Type="http://schemas.openxmlformats.org/officeDocument/2006/relationships/hyperlink" Target="https://twitter.com/sanjayjavin" TargetMode="External"/><Relationship Id="rId194" Type="http://schemas.openxmlformats.org/officeDocument/2006/relationships/hyperlink" Target="https://twitter.com/PTI_News/status/1245752854528184320?s=20" TargetMode="External"/><Relationship Id="rId208" Type="http://schemas.openxmlformats.org/officeDocument/2006/relationships/hyperlink" Target="http://dhs.kerala.gov.in/wp-content/uploads/2020/04/Daily-Bulletin-HFWD-English-April-3rd.pdf" TargetMode="External"/><Relationship Id="rId229" Type="http://schemas.openxmlformats.org/officeDocument/2006/relationships/hyperlink" Target="https://twitter.com/TelanganaHealth/status/1246086765472960519" TargetMode="External"/><Relationship Id="rId380" Type="http://schemas.openxmlformats.org/officeDocument/2006/relationships/hyperlink" Target="https://twitter.com/ANI/status/1246797969447219201" TargetMode="External"/><Relationship Id="rId415" Type="http://schemas.openxmlformats.org/officeDocument/2006/relationships/hyperlink" Target="http://dhs.kerala.gov.in/wp-content/uploads/2020/04/Daily-Bulletin-HFWD-English-April-6-1.pdf" TargetMode="External"/><Relationship Id="rId436" Type="http://schemas.openxmlformats.org/officeDocument/2006/relationships/hyperlink" Target="http://www.nhmharyana.gov.in/WriteReadData/userfiles/file/CoronaVirus/Media%20Bulletin%2006042020Evening.pdf" TargetMode="External"/><Relationship Id="rId457" Type="http://schemas.openxmlformats.org/officeDocument/2006/relationships/hyperlink" Target="https://arogya.maharashtra.gov.in/pdf/covidepressnote06.pdf" TargetMode="External"/><Relationship Id="rId240" Type="http://schemas.openxmlformats.org/officeDocument/2006/relationships/hyperlink" Target="https://twitter.com/PTI_News/status/1246098331442376704" TargetMode="External"/><Relationship Id="rId261" Type="http://schemas.openxmlformats.org/officeDocument/2006/relationships/hyperlink" Target="https://www.theweek.in/news/india/2020/04/04/three-more-succumb-to-covid-19-in-madhya-pradesh-toll-rises-to-11.html" TargetMode="External"/><Relationship Id="rId14" Type="http://schemas.openxmlformats.org/officeDocument/2006/relationships/hyperlink" Target="https://twitter.com/rajeshtope11/status/1244629295412047875" TargetMode="External"/><Relationship Id="rId35" Type="http://schemas.openxmlformats.org/officeDocument/2006/relationships/hyperlink" Target="https://twitter.com/rajeshtope11/status/1244629295412047875" TargetMode="External"/><Relationship Id="rId56" Type="http://schemas.openxmlformats.org/officeDocument/2006/relationships/hyperlink" Target="https://twitter.com/ANINewsUP/status/1244627469199486977" TargetMode="External"/><Relationship Id="rId77" Type="http://schemas.openxmlformats.org/officeDocument/2006/relationships/hyperlink" Target="https://twitter.com/TelanganaHealth/status/1244652635736559616" TargetMode="External"/><Relationship Id="rId100" Type="http://schemas.openxmlformats.org/officeDocument/2006/relationships/hyperlink" Target="https://www.thehindu.com/news/national/kerala/covid-19-kerala-records-second-death/article31214404.ece" TargetMode="External"/><Relationship Id="rId282" Type="http://schemas.openxmlformats.org/officeDocument/2006/relationships/hyperlink" Target="http://www.rajswasthya.nic.in/" TargetMode="External"/><Relationship Id="rId317" Type="http://schemas.openxmlformats.org/officeDocument/2006/relationships/hyperlink" Target="https://gujcovid19.gujarat.gov.in/uploads/pressbrief0404042020084013138.pdf" TargetMode="External"/><Relationship Id="rId338" Type="http://schemas.openxmlformats.org/officeDocument/2006/relationships/hyperlink" Target="https://twitter.com/bhupeshbaghel/status/1246657871992872961" TargetMode="External"/><Relationship Id="rId359" Type="http://schemas.openxmlformats.org/officeDocument/2006/relationships/hyperlink" Target="https://twitter.com/ArogyaAndhra/status/1246796581744963586" TargetMode="External"/><Relationship Id="rId8" Type="http://schemas.openxmlformats.org/officeDocument/2006/relationships/hyperlink" Target="https://arogya.maharashtra.gov.in/pdf/epressnote31.pdf" TargetMode="External"/><Relationship Id="rId98" Type="http://schemas.openxmlformats.org/officeDocument/2006/relationships/hyperlink" Target="https://twitter.com/ANI/status/1244825981568700417" TargetMode="External"/><Relationship Id="rId121" Type="http://schemas.openxmlformats.org/officeDocument/2006/relationships/hyperlink" Target="https://twitter.com/PTI_News/status/1245228858569187329" TargetMode="External"/><Relationship Id="rId142" Type="http://schemas.openxmlformats.org/officeDocument/2006/relationships/hyperlink" Target="http://www.nhmharyana.gov.in/WriteReadData/userfiles/file/CoronaVirus/Media%20Bulletin%20Evening31-03-20.pdf" TargetMode="External"/><Relationship Id="rId163" Type="http://schemas.openxmlformats.org/officeDocument/2006/relationships/hyperlink" Target="https://twitter.com/bhupeshbaghel/status/1245586932819607552" TargetMode="External"/><Relationship Id="rId184" Type="http://schemas.openxmlformats.org/officeDocument/2006/relationships/hyperlink" Target="https://twitter.com/ANI/status/1245694253197488128" TargetMode="External"/><Relationship Id="rId219" Type="http://schemas.openxmlformats.org/officeDocument/2006/relationships/hyperlink" Target="http://dhs.kerala.gov.in/wp-content/uploads/2020/04/Daily-Bulletin-HFWD-English-April-3rd.pdf" TargetMode="External"/><Relationship Id="rId370" Type="http://schemas.openxmlformats.org/officeDocument/2006/relationships/hyperlink" Target="https://twitter.com/ANI/status/1246808765057335296" TargetMode="External"/><Relationship Id="rId391" Type="http://schemas.openxmlformats.org/officeDocument/2006/relationships/hyperlink" Target="https://www.mohfw.gov.in/" TargetMode="External"/><Relationship Id="rId405" Type="http://schemas.openxmlformats.org/officeDocument/2006/relationships/hyperlink" Target="https://twitter.com/ANI/status/1247139173720633344" TargetMode="External"/><Relationship Id="rId426" Type="http://schemas.openxmlformats.org/officeDocument/2006/relationships/hyperlink" Target="https://www.mpinfo.org/MPinfoStatic/other_updates/Covid19-Report-06April20.pdf" TargetMode="External"/><Relationship Id="rId447" Type="http://schemas.openxmlformats.org/officeDocument/2006/relationships/hyperlink" Target="https://www.thenewsminute.com/article/10-month-old-baby-who-tested-positive-covid-19-tamil-nadu-recovers-122009" TargetMode="External"/><Relationship Id="rId230" Type="http://schemas.openxmlformats.org/officeDocument/2006/relationships/hyperlink" Target="https://twitter.com/TelanganaHealth/status/1246086765472960519" TargetMode="External"/><Relationship Id="rId251" Type="http://schemas.openxmlformats.org/officeDocument/2006/relationships/hyperlink" Target="https://twitter.com/ANI/status/1246097267083431944" TargetMode="External"/><Relationship Id="rId468" Type="http://schemas.openxmlformats.org/officeDocument/2006/relationships/hyperlink" Target="https://www.deccanherald.com/national/north-and-central/covid-19-four-more-die-in-indore-madya-pradesh-toll-goes-up-to-18-822300.html" TargetMode="External"/><Relationship Id="rId25" Type="http://schemas.openxmlformats.org/officeDocument/2006/relationships/hyperlink" Target="https://twitter.com/rajeshtope11/status/1244629295412047875" TargetMode="External"/><Relationship Id="rId46" Type="http://schemas.openxmlformats.org/officeDocument/2006/relationships/hyperlink" Target="https://punemirror.indiatimes.com/pune/others/covid-19-8-deaths-reported-in-maharashtra-203-positive-cases/articleshow/74876872.cms" TargetMode="External"/><Relationship Id="rId67" Type="http://schemas.openxmlformats.org/officeDocument/2006/relationships/hyperlink" Target="https://twitter.com/rajeshtope11/status/1244629295412047875" TargetMode="External"/><Relationship Id="rId272" Type="http://schemas.openxmlformats.org/officeDocument/2006/relationships/hyperlink" Target="http://www.rajswasthya.nic.in/" TargetMode="External"/><Relationship Id="rId293" Type="http://schemas.openxmlformats.org/officeDocument/2006/relationships/hyperlink" Target="http://www.rajswasthya.nic.in/" TargetMode="External"/><Relationship Id="rId307" Type="http://schemas.openxmlformats.org/officeDocument/2006/relationships/hyperlink" Target="https://twitter.com/CMODelhi/status/1246443618228785152" TargetMode="External"/><Relationship Id="rId328" Type="http://schemas.openxmlformats.org/officeDocument/2006/relationships/hyperlink" Target="https://gujcovid19.gujarat.gov.in/" TargetMode="External"/><Relationship Id="rId349" Type="http://schemas.openxmlformats.org/officeDocument/2006/relationships/hyperlink" Target="https://twitter.com/ANI/status/1246772859214667776" TargetMode="External"/><Relationship Id="rId88" Type="http://schemas.openxmlformats.org/officeDocument/2006/relationships/hyperlink" Target="https://twitter.com/telanganacmo/status/1244684114000662528?s=21" TargetMode="External"/><Relationship Id="rId111" Type="http://schemas.openxmlformats.org/officeDocument/2006/relationships/hyperlink" Target="http://dhs.kerala.gov.in/wp-content/uploads/2020/03/Daily-Bulletin-HFWD-English-March-31.pdf" TargetMode="External"/><Relationship Id="rId132" Type="http://schemas.openxmlformats.org/officeDocument/2006/relationships/hyperlink" Target="https://www.wbhealth.gov.in/uploaded_files/corona/Bulletin_West_Bengal_31.03_.2020_.pdf" TargetMode="External"/><Relationship Id="rId153" Type="http://schemas.openxmlformats.org/officeDocument/2006/relationships/hyperlink" Target="https://twitter.com/ANI/status/1245395625039949830?s=20" TargetMode="External"/><Relationship Id="rId174" Type="http://schemas.openxmlformats.org/officeDocument/2006/relationships/hyperlink" Target="https://twitter.com/sanjayjavin/status/1247036903678816259" TargetMode="External"/><Relationship Id="rId195" Type="http://schemas.openxmlformats.org/officeDocument/2006/relationships/hyperlink" Target="https://twitter.com/PTI_News/status/1245752854528184320?s=20" TargetMode="External"/><Relationship Id="rId209" Type="http://schemas.openxmlformats.org/officeDocument/2006/relationships/hyperlink" Target="http://dhs.kerala.gov.in/wp-content/uploads/2020/04/Daily-Bulletin-HFWD-English-April-3rd.pdf" TargetMode="External"/><Relationship Id="rId360" Type="http://schemas.openxmlformats.org/officeDocument/2006/relationships/hyperlink" Target="https://twitter.com/JansamparkMP/status/1246802576244224001" TargetMode="External"/><Relationship Id="rId381" Type="http://schemas.openxmlformats.org/officeDocument/2006/relationships/hyperlink" Target="https://twitter.com/ANI/status/1246811707374256132" TargetMode="External"/><Relationship Id="rId416" Type="http://schemas.openxmlformats.org/officeDocument/2006/relationships/hyperlink" Target="https://arogya.maharashtra.gov.in/pdf/covidepressnote06.pdf" TargetMode="External"/><Relationship Id="rId220" Type="http://schemas.openxmlformats.org/officeDocument/2006/relationships/hyperlink" Target="http://dhs.kerala.gov.in/wp-content/uploads/2020/04/Daily-Bulletin-HFWD-English-April-3rd.pdf" TargetMode="External"/><Relationship Id="rId241" Type="http://schemas.openxmlformats.org/officeDocument/2006/relationships/hyperlink" Target="https://twitter.com/PTI_News/status/1246098331442376704" TargetMode="External"/><Relationship Id="rId437" Type="http://schemas.openxmlformats.org/officeDocument/2006/relationships/hyperlink" Target="https://timesofindia.indiatimes.com/city/gurgaon/covid-19-patient-dies-in-karnal-6-more-test-positive-in-haryana/articleshow/74998357.cms" TargetMode="External"/><Relationship Id="rId458" Type="http://schemas.openxmlformats.org/officeDocument/2006/relationships/hyperlink" Target="https://arogya.maharashtra.gov.in/pdf/covidepressnote06.pdf" TargetMode="External"/><Relationship Id="rId15" Type="http://schemas.openxmlformats.org/officeDocument/2006/relationships/hyperlink" Target="https://twitter.com/rajeshtope11/status/1244629295412047875" TargetMode="External"/><Relationship Id="rId36" Type="http://schemas.openxmlformats.org/officeDocument/2006/relationships/hyperlink" Target="https://ahmedabadmirror.indiatimes.com/ahmedabad/others/guj-records-1st-covid-19-death/articleshow/74765026.cms" TargetMode="External"/><Relationship Id="rId57" Type="http://schemas.openxmlformats.org/officeDocument/2006/relationships/hyperlink" Target="https://twitter.com/ANINewsUP/status/1244627469199486977" TargetMode="External"/><Relationship Id="rId262" Type="http://schemas.openxmlformats.org/officeDocument/2006/relationships/hyperlink" Target="https://www.deccanherald.com/national/west/woman-dies-of-covid-19-in-ahmedabad-gujarat-death-toll-reaches-10-821217.html" TargetMode="External"/><Relationship Id="rId283" Type="http://schemas.openxmlformats.org/officeDocument/2006/relationships/hyperlink" Target="http://www.rajswasthya.nic.in/" TargetMode="External"/><Relationship Id="rId318" Type="http://schemas.openxmlformats.org/officeDocument/2006/relationships/hyperlink" Target="https://gujcovid19.gujarat.gov.in/" TargetMode="External"/><Relationship Id="rId339" Type="http://schemas.openxmlformats.org/officeDocument/2006/relationships/hyperlink" Target="https://www.aninews.in/news/national/general-news/fourth-covid-19-death-in-pune20200405124443/" TargetMode="External"/><Relationship Id="rId78" Type="http://schemas.openxmlformats.org/officeDocument/2006/relationships/hyperlink" Target="https://twitter.com/TelanganaHealth/status/1244652635736559616" TargetMode="External"/><Relationship Id="rId99" Type="http://schemas.openxmlformats.org/officeDocument/2006/relationships/hyperlink" Target="https://english.manoramaonline.com/news/kerala/2020/03/31/second-coronavirus-death-kerala.html" TargetMode="External"/><Relationship Id="rId101" Type="http://schemas.openxmlformats.org/officeDocument/2006/relationships/hyperlink" Target="https://twitter.com/PTI_News/status/1244833261802541057" TargetMode="External"/><Relationship Id="rId122" Type="http://schemas.openxmlformats.org/officeDocument/2006/relationships/hyperlink" Target="http://www.daijiworld.com/news/newsDisplay.aspx?newsID=691062" TargetMode="External"/><Relationship Id="rId143" Type="http://schemas.openxmlformats.org/officeDocument/2006/relationships/hyperlink" Target="http://www.nhmharyana.gov.in/WriteReadData/userfiles/file/CoronaVirus/Media%20Bulletin%20Evening31-03-20.pdf" TargetMode="External"/><Relationship Id="rId164" Type="http://schemas.openxmlformats.org/officeDocument/2006/relationships/hyperlink" Target="https://twitter.com/PTI_News/status/1245375419404013568?s=20" TargetMode="External"/><Relationship Id="rId185" Type="http://schemas.openxmlformats.org/officeDocument/2006/relationships/hyperlink" Target="http://dhs.kerala.gov.in/wp-content/uploads/2020/04/Daily-Bulletin-HFWD-English-April-2nd.pdf" TargetMode="External"/><Relationship Id="rId350" Type="http://schemas.openxmlformats.org/officeDocument/2006/relationships/hyperlink" Target="https://twitter.com/ANI/status/1246772859214667776" TargetMode="External"/><Relationship Id="rId371" Type="http://schemas.openxmlformats.org/officeDocument/2006/relationships/hyperlink" Target="https://twitter.com/ANI/status/1246808765057335296" TargetMode="External"/><Relationship Id="rId406" Type="http://schemas.openxmlformats.org/officeDocument/2006/relationships/hyperlink" Target="https://twitter.com/ANI/status/1247139173720633344" TargetMode="External"/><Relationship Id="rId9" Type="http://schemas.openxmlformats.org/officeDocument/2006/relationships/hyperlink" Target="https://arogya.maharashtra.gov.in/pdf/epressnote31.pdf" TargetMode="External"/><Relationship Id="rId210" Type="http://schemas.openxmlformats.org/officeDocument/2006/relationships/hyperlink" Target="http://dhs.kerala.gov.in/wp-content/uploads/2020/04/Daily-Bulletin-HFWD-English-April-3rd.pdf" TargetMode="External"/><Relationship Id="rId392" Type="http://schemas.openxmlformats.org/officeDocument/2006/relationships/hyperlink" Target="https://www.mohfw.gov.in/" TargetMode="External"/><Relationship Id="rId427" Type="http://schemas.openxmlformats.org/officeDocument/2006/relationships/hyperlink" Target="https://arogya.maharashtra.gov.in/pdf/covidepressnote06.pdf" TargetMode="External"/><Relationship Id="rId448" Type="http://schemas.openxmlformats.org/officeDocument/2006/relationships/hyperlink" Target="https://www.thenewsminute.com/article/10-month-old-baby-who-tested-positive-covid-19-tamil-nadu-recovers-122009" TargetMode="External"/><Relationship Id="rId469" Type="http://schemas.openxmlformats.org/officeDocument/2006/relationships/hyperlink" Target="https://www.deccanherald.com/national/north-and-central/covid-19-four-more-die-in-indore-madya-pradesh-toll-goes-up-to-18-822300.html" TargetMode="External"/><Relationship Id="rId26" Type="http://schemas.openxmlformats.org/officeDocument/2006/relationships/hyperlink" Target="https://twitter.com/rajeshtope11/status/1244629295412047875" TargetMode="External"/><Relationship Id="rId231" Type="http://schemas.openxmlformats.org/officeDocument/2006/relationships/hyperlink" Target="https://twitter.com/TelanganaHealth/status/1246086765472960519" TargetMode="External"/><Relationship Id="rId252" Type="http://schemas.openxmlformats.org/officeDocument/2006/relationships/hyperlink" Target="https://www.indiatvnews.com/news/india/gujarat-coronavirus-positive-cases-covid-19-death-toll-604280" TargetMode="External"/><Relationship Id="rId273" Type="http://schemas.openxmlformats.org/officeDocument/2006/relationships/hyperlink" Target="http://www.rajswasthya.nic.in/" TargetMode="External"/><Relationship Id="rId294" Type="http://schemas.openxmlformats.org/officeDocument/2006/relationships/hyperlink" Target="https://twitter.com/kbssidhu1961/status/1246432643794612225?s=19" TargetMode="External"/><Relationship Id="rId308" Type="http://schemas.openxmlformats.org/officeDocument/2006/relationships/hyperlink" Target="https://twitter.com/CMODelhi/status/1246443618228785152" TargetMode="External"/><Relationship Id="rId329" Type="http://schemas.openxmlformats.org/officeDocument/2006/relationships/hyperlink" Target="https://gujcovid19.gujarat.gov.in/uploads/05-pressbrief0504052020111759895.pdf" TargetMode="External"/><Relationship Id="rId47" Type="http://schemas.openxmlformats.org/officeDocument/2006/relationships/hyperlink" Target="https://www.telegraphindia.com/states/west-bengal/north-bengals-first-covid-patient-dies/cid/1760636?ref=also-read_story-page" TargetMode="External"/><Relationship Id="rId68" Type="http://schemas.openxmlformats.org/officeDocument/2006/relationships/hyperlink" Target="https://twitter.com/rajeshtope11/status/1244629295412047875" TargetMode="External"/><Relationship Id="rId89" Type="http://schemas.openxmlformats.org/officeDocument/2006/relationships/hyperlink" Target="https://twitter.com/telanganacmo/status/1244684114000662528?s=21" TargetMode="External"/><Relationship Id="rId112" Type="http://schemas.openxmlformats.org/officeDocument/2006/relationships/hyperlink" Target="http://dhs.kerala.gov.in/wp-content/uploads/2020/03/Daily-Bulletin-HFWD-English-March-31.pdf" TargetMode="External"/><Relationship Id="rId133" Type="http://schemas.openxmlformats.org/officeDocument/2006/relationships/hyperlink" Target="https://www.wbhealth.gov.in/uploaded_files/corona/Bulletin_West_Bengal_31.03_.2020_.pdf" TargetMode="External"/><Relationship Id="rId154" Type="http://schemas.openxmlformats.org/officeDocument/2006/relationships/hyperlink" Target="https://economictimes.indiatimes.com/news/politics-and-nation/asias-largest-slum-dharavi-reports-first-case-of-coronavirus/articleshow/74937159.cms" TargetMode="External"/><Relationship Id="rId175" Type="http://schemas.openxmlformats.org/officeDocument/2006/relationships/hyperlink" Target="https://twitter.com/sanjayjavin" TargetMode="External"/><Relationship Id="rId340" Type="http://schemas.openxmlformats.org/officeDocument/2006/relationships/hyperlink" Target="https://www.hindustantimes.com/pune-news/coronavirus-update-2-more-covid-19-deaths-reported-from-pune-toll-rises-to-4/story-8uk0g6K9No3BfjGQEHizVO.html" TargetMode="External"/><Relationship Id="rId361" Type="http://schemas.openxmlformats.org/officeDocument/2006/relationships/hyperlink" Target="https://twitter.com/ANI/status/1246808652205285382" TargetMode="External"/><Relationship Id="rId196" Type="http://schemas.openxmlformats.org/officeDocument/2006/relationships/hyperlink" Target="https://twitter.com/ANI/status/1245770535939825664?s=20" TargetMode="External"/><Relationship Id="rId200" Type="http://schemas.openxmlformats.org/officeDocument/2006/relationships/hyperlink" Target="https://gujcovid19.gujarat.gov.in/" TargetMode="External"/><Relationship Id="rId382" Type="http://schemas.openxmlformats.org/officeDocument/2006/relationships/hyperlink" Target="https://www.newindianexpress.com/cities/delhi/2020/apr/05/coronavirus-cases-in-delhi-climbs-to-503-death-toll-rises-to-seven-authorities-2126168.html" TargetMode="External"/><Relationship Id="rId417" Type="http://schemas.openxmlformats.org/officeDocument/2006/relationships/hyperlink" Target="https://twitter.com/ANI/status/1247146084868280320?s=20" TargetMode="External"/><Relationship Id="rId438" Type="http://schemas.openxmlformats.org/officeDocument/2006/relationships/hyperlink" Target="https://www.hindustantimes.com/cities/2-800-rasin-villagers-living-in-fear-after-karnal-man-succumbs-to-covid-19/story-6gUwpa1cCFBxKfPZKqhHbI.html" TargetMode="External"/><Relationship Id="rId459" Type="http://schemas.openxmlformats.org/officeDocument/2006/relationships/hyperlink" Target="https://arogya.maharashtra.gov.in/pdf/covidepressnote06.pdf" TargetMode="External"/><Relationship Id="rId16" Type="http://schemas.openxmlformats.org/officeDocument/2006/relationships/hyperlink" Target="https://twitter.com/rajeshtope11/status/1244629295412047875" TargetMode="External"/><Relationship Id="rId221" Type="http://schemas.openxmlformats.org/officeDocument/2006/relationships/hyperlink" Target="https://twitter.com/TelanganaHealth/status/1246086765472960519" TargetMode="External"/><Relationship Id="rId242" Type="http://schemas.openxmlformats.org/officeDocument/2006/relationships/hyperlink" Target="https://twitter.com/PTI_News/status/1246098331442376704" TargetMode="External"/><Relationship Id="rId263" Type="http://schemas.openxmlformats.org/officeDocument/2006/relationships/hyperlink" Target="https://www.outlookindia.com/newsscroll/guj-tally-of-covid19-patients-now-108-death-toll-reaches-10/1791554" TargetMode="External"/><Relationship Id="rId284" Type="http://schemas.openxmlformats.org/officeDocument/2006/relationships/hyperlink" Target="http://www.rajswasthya.nic.in/" TargetMode="External"/><Relationship Id="rId319" Type="http://schemas.openxmlformats.org/officeDocument/2006/relationships/hyperlink" Target="https://gujcovid19.gujarat.gov.in/uploads/pressbrief0404042020084013138.pdf" TargetMode="External"/><Relationship Id="rId470" Type="http://schemas.openxmlformats.org/officeDocument/2006/relationships/hyperlink" Target="https://www.deccanherald.com/national/north-and-central/covid-19-four-more-die-in-indore-madya-pradesh-toll-goes-up-to-18-822300.html" TargetMode="External"/><Relationship Id="rId37" Type="http://schemas.openxmlformats.org/officeDocument/2006/relationships/hyperlink" Target="https://indianexpress.com/article/cities/ahmedabad/gujarat-85-year-old-woman-is-second-casualty-in-state-6331826/" TargetMode="External"/><Relationship Id="rId58" Type="http://schemas.openxmlformats.org/officeDocument/2006/relationships/hyperlink" Target="https://twitter.com/rajeshtope11/status/1244629295412047875" TargetMode="External"/><Relationship Id="rId79" Type="http://schemas.openxmlformats.org/officeDocument/2006/relationships/hyperlink" Target="https://twitter.com/TelanganaHealth/status/1244652635736559616" TargetMode="External"/><Relationship Id="rId102" Type="http://schemas.openxmlformats.org/officeDocument/2006/relationships/hyperlink" Target="https://www.deccanherald.com/national/east-and-northeast/covid-19-death-toll-rises-to-4-in-bengal-total-cases-32-819857.html" TargetMode="External"/><Relationship Id="rId123" Type="http://schemas.openxmlformats.org/officeDocument/2006/relationships/hyperlink" Target="https://twitter.com/PTI_News/status/1245183053523111937" TargetMode="External"/><Relationship Id="rId144" Type="http://schemas.openxmlformats.org/officeDocument/2006/relationships/hyperlink" Target="http://www.nhmharyana.gov.in/WriteReadData/userfiles/file/CoronaVirus/Media%20Bulletin%20Evening31-03-20.pdf" TargetMode="External"/><Relationship Id="rId330" Type="http://schemas.openxmlformats.org/officeDocument/2006/relationships/hyperlink" Target="https://gujcovid19.gujarat.gov.in/" TargetMode="External"/><Relationship Id="rId90" Type="http://schemas.openxmlformats.org/officeDocument/2006/relationships/hyperlink" Target="https://twitter.com/telanganacmo/status/1244684114000662528?s=21" TargetMode="External"/><Relationship Id="rId165" Type="http://schemas.openxmlformats.org/officeDocument/2006/relationships/hyperlink" Target="https://www.thehindu.com/news/cities/mumbai/8-more-covid-19-deaths-in-mumbai-state-confirms-four/article31231550.ece" TargetMode="External"/><Relationship Id="rId186" Type="http://schemas.openxmlformats.org/officeDocument/2006/relationships/hyperlink" Target="http://dhs.kerala.gov.in/wp-content/uploads/2020/04/Daily-Bulletin-HFWD-English-April-2nd.pdf" TargetMode="External"/><Relationship Id="rId351" Type="http://schemas.openxmlformats.org/officeDocument/2006/relationships/hyperlink" Target="http://dhs.kerala.gov.in/wp-content/uploads/2020/04/Daily-Bulletin-HFWD-English-April-5-1.pdf" TargetMode="External"/><Relationship Id="rId372" Type="http://schemas.openxmlformats.org/officeDocument/2006/relationships/hyperlink" Target="https://twitter.com/ANI/status/1246808765057335296" TargetMode="External"/><Relationship Id="rId393" Type="http://schemas.openxmlformats.org/officeDocument/2006/relationships/hyperlink" Target="https://www.mohfw.gov.in/" TargetMode="External"/><Relationship Id="rId407" Type="http://schemas.openxmlformats.org/officeDocument/2006/relationships/hyperlink" Target="https://twitter.com/ANI/status/1247139173720633344" TargetMode="External"/><Relationship Id="rId428" Type="http://schemas.openxmlformats.org/officeDocument/2006/relationships/hyperlink" Target="https://arogya.maharashtra.gov.in/pdf/covidepressnote06.pdf" TargetMode="External"/><Relationship Id="rId449" Type="http://schemas.openxmlformats.org/officeDocument/2006/relationships/hyperlink" Target="https://www.thenewsminute.com/article/10-month-old-baby-who-tested-positive-covid-19-tamil-nadu-recovers-122009" TargetMode="External"/><Relationship Id="rId211" Type="http://schemas.openxmlformats.org/officeDocument/2006/relationships/hyperlink" Target="http://dhs.kerala.gov.in/wp-content/uploads/2020/04/Daily-Bulletin-HFWD-English-April-3rd.pdf" TargetMode="External"/><Relationship Id="rId232" Type="http://schemas.openxmlformats.org/officeDocument/2006/relationships/hyperlink" Target="https://twitter.com/TelanganaHealth/status/1246086765472960519" TargetMode="External"/><Relationship Id="rId253" Type="http://schemas.openxmlformats.org/officeDocument/2006/relationships/hyperlink" Target="https://twitter.com/CMODelhi/status/1246093113170341888?s=20" TargetMode="External"/><Relationship Id="rId274" Type="http://schemas.openxmlformats.org/officeDocument/2006/relationships/hyperlink" Target="http://www.rajswasthya.nic.in/" TargetMode="External"/><Relationship Id="rId295" Type="http://schemas.openxmlformats.org/officeDocument/2006/relationships/hyperlink" Target="https://twitter.com/kbssidhu1961/status/1246432643794612225?s=19" TargetMode="External"/><Relationship Id="rId309" Type="http://schemas.openxmlformats.org/officeDocument/2006/relationships/hyperlink" Target="https://twitter.com/CMODelhi/status/1246443618228785152" TargetMode="External"/><Relationship Id="rId460" Type="http://schemas.openxmlformats.org/officeDocument/2006/relationships/hyperlink" Target="https://arogya.maharashtra.gov.in/pdf/covidepressnote06.pdf" TargetMode="External"/><Relationship Id="rId27" Type="http://schemas.openxmlformats.org/officeDocument/2006/relationships/hyperlink" Target="https://twitter.com/rajeshtope11/status/1244629295412047875" TargetMode="External"/><Relationship Id="rId48" Type="http://schemas.openxmlformats.org/officeDocument/2006/relationships/hyperlink" Target="https://twitter.com/PTI_News/status/1244495961319067648?s=20" TargetMode="External"/><Relationship Id="rId69" Type="http://schemas.openxmlformats.org/officeDocument/2006/relationships/hyperlink" Target="https://twitter.com/rajeshtope11/status/1244629295412047875" TargetMode="External"/><Relationship Id="rId113" Type="http://schemas.openxmlformats.org/officeDocument/2006/relationships/hyperlink" Target="http://dhs.kerala.gov.in/wp-content/uploads/2020/03/Daily-Bulletin-HFWD-English-March-31.pdf" TargetMode="External"/><Relationship Id="rId134" Type="http://schemas.openxmlformats.org/officeDocument/2006/relationships/hyperlink" Target="https://www.wbhealth.gov.in/uploaded_files/corona/Bulletin_West_Bengal_31.03_.2020_.pdf" TargetMode="External"/><Relationship Id="rId320" Type="http://schemas.openxmlformats.org/officeDocument/2006/relationships/hyperlink" Target="https://gujcovid19.gujarat.gov.in/" TargetMode="External"/><Relationship Id="rId80" Type="http://schemas.openxmlformats.org/officeDocument/2006/relationships/hyperlink" Target="https://twitter.com/TelanganaHealth/status/1244652635736559616" TargetMode="External"/><Relationship Id="rId155" Type="http://schemas.openxmlformats.org/officeDocument/2006/relationships/hyperlink" Target="https://gujcovid19.gujarat.gov.in/uploads/pressbrief0104012020073944442.pdf" TargetMode="External"/><Relationship Id="rId176" Type="http://schemas.openxmlformats.org/officeDocument/2006/relationships/hyperlink" Target="https://twitter.com/sanjayjavin/status/1247036903678816259" TargetMode="External"/><Relationship Id="rId197" Type="http://schemas.openxmlformats.org/officeDocument/2006/relationships/hyperlink" Target="https://twitter.com/CMODelhi/status/1245746414858035200" TargetMode="External"/><Relationship Id="rId341" Type="http://schemas.openxmlformats.org/officeDocument/2006/relationships/hyperlink" Target="https://www.aninews.in/news/national/general-news/fourth-covid-19-death-in-pune20200405124443/" TargetMode="External"/><Relationship Id="rId362" Type="http://schemas.openxmlformats.org/officeDocument/2006/relationships/hyperlink" Target="https://twitter.com/JansamparkMP/status/1246800537946734592" TargetMode="External"/><Relationship Id="rId383" Type="http://schemas.openxmlformats.org/officeDocument/2006/relationships/hyperlink" Target="https://in.news.yahoo.com/19-nizamuddin-58-cases-one-204054894.html" TargetMode="External"/><Relationship Id="rId418" Type="http://schemas.openxmlformats.org/officeDocument/2006/relationships/hyperlink" Target="https://arogya.maharashtra.gov.in/pdf/covidepressnote06.pdf" TargetMode="External"/><Relationship Id="rId439" Type="http://schemas.openxmlformats.org/officeDocument/2006/relationships/hyperlink" Target="https://twitter.com/PTI_News/status/1247204226939281409" TargetMode="External"/><Relationship Id="rId201" Type="http://schemas.openxmlformats.org/officeDocument/2006/relationships/hyperlink" Target="https://twitter.com/ANI/status/1245929256443506689?s=20" TargetMode="External"/><Relationship Id="rId222" Type="http://schemas.openxmlformats.org/officeDocument/2006/relationships/hyperlink" Target="https://twitter.com/TelanganaHealth/status/1246086765472960519" TargetMode="External"/><Relationship Id="rId243" Type="http://schemas.openxmlformats.org/officeDocument/2006/relationships/hyperlink" Target="https://twitter.com/ANI/status/1246098133035159555" TargetMode="External"/><Relationship Id="rId264" Type="http://schemas.openxmlformats.org/officeDocument/2006/relationships/hyperlink" Target="http://dhs.kerala.gov.in/wp-content/uploads/2020/04/Daily-Bulletin-HFWD-English-April-4th.pdf" TargetMode="External"/><Relationship Id="rId285" Type="http://schemas.openxmlformats.org/officeDocument/2006/relationships/hyperlink" Target="http://www.rajswasthya.nic.in/" TargetMode="External"/><Relationship Id="rId450" Type="http://schemas.openxmlformats.org/officeDocument/2006/relationships/hyperlink" Target="https://www.thenewsminute.com/article/10-month-old-baby-who-tested-positive-covid-19-tamil-nadu-recovers-122009" TargetMode="External"/><Relationship Id="rId471" Type="http://schemas.openxmlformats.org/officeDocument/2006/relationships/hyperlink" Target="http://mohfw.gov.in/" TargetMode="External"/><Relationship Id="rId17" Type="http://schemas.openxmlformats.org/officeDocument/2006/relationships/hyperlink" Target="https://twitter.com/rajeshtope11/status/1244629295412047875" TargetMode="External"/><Relationship Id="rId38" Type="http://schemas.openxmlformats.org/officeDocument/2006/relationships/hyperlink" Target="https://indianexpress.com/article/cities/ahmedabad/gujarat-third-death-in-bhavnagar-positive-cases-go-up-to-44-6333601/" TargetMode="External"/><Relationship Id="rId59" Type="http://schemas.openxmlformats.org/officeDocument/2006/relationships/hyperlink" Target="https://twitter.com/rajeshtope11/status/1244629295412047875" TargetMode="External"/><Relationship Id="rId103" Type="http://schemas.openxmlformats.org/officeDocument/2006/relationships/hyperlink" Target="https://www.telegraphindia.com/states/west-bengal/2-more-coronavirus-deaths-in-bengal/cid/1760980" TargetMode="External"/><Relationship Id="rId124" Type="http://schemas.openxmlformats.org/officeDocument/2006/relationships/hyperlink" Target="https://www.sakaltimes.com/coronavirus-maharashtra/coronavirus-maharashtra-death-toll-reaches-12-48180" TargetMode="External"/><Relationship Id="rId310" Type="http://schemas.openxmlformats.org/officeDocument/2006/relationships/hyperlink" Target="http://www.nhmharyana.gov.in/WriteReadData/userfiles/file/CoronaVirus/Meida%20Bulletin%2004042020%20evening.pdf" TargetMode="External"/><Relationship Id="rId70" Type="http://schemas.openxmlformats.org/officeDocument/2006/relationships/hyperlink" Target="https://twitter.com/rajeshtope11/status/1244629295412047875" TargetMode="External"/><Relationship Id="rId91" Type="http://schemas.openxmlformats.org/officeDocument/2006/relationships/hyperlink" Target="https://twitter.com/telanganacmo/status/1244684114000662528?s=21" TargetMode="External"/><Relationship Id="rId145" Type="http://schemas.openxmlformats.org/officeDocument/2006/relationships/hyperlink" Target="https://twitter.com/ANI/status/1245366436605898752" TargetMode="External"/><Relationship Id="rId166" Type="http://schemas.openxmlformats.org/officeDocument/2006/relationships/hyperlink" Target="https://twitter.com/PTI_News/status/1245375419404013568?s=20" TargetMode="External"/><Relationship Id="rId187" Type="http://schemas.openxmlformats.org/officeDocument/2006/relationships/hyperlink" Target="https://twitter.com/kbssidhu1961/status/1245680244658339841/photo/1" TargetMode="External"/><Relationship Id="rId331" Type="http://schemas.openxmlformats.org/officeDocument/2006/relationships/hyperlink" Target="https://gujcovid19.gujarat.gov.in/uploads/05-pressbrief0504052020111759895.pdf" TargetMode="External"/><Relationship Id="rId352" Type="http://schemas.openxmlformats.org/officeDocument/2006/relationships/hyperlink" Target="http://dhs.kerala.gov.in/wp-content/uploads/2020/04/Daily-Bulletin-HFWD-English-April-5-1.pdf" TargetMode="External"/><Relationship Id="rId373" Type="http://schemas.openxmlformats.org/officeDocument/2006/relationships/hyperlink" Target="https://twitter.com/ANI/status/1246808765057335296" TargetMode="External"/><Relationship Id="rId394" Type="http://schemas.openxmlformats.org/officeDocument/2006/relationships/hyperlink" Target="https://www.mohfw.gov.in/" TargetMode="External"/><Relationship Id="rId408" Type="http://schemas.openxmlformats.org/officeDocument/2006/relationships/hyperlink" Target="https://twitter.com/ANI/status/1247139173720633344" TargetMode="External"/><Relationship Id="rId429" Type="http://schemas.openxmlformats.org/officeDocument/2006/relationships/hyperlink" Target="https://arogya.maharashtra.gov.in/pdf/covidepressnote06.pdf" TargetMode="External"/><Relationship Id="rId1" Type="http://schemas.openxmlformats.org/officeDocument/2006/relationships/hyperlink" Target="https://arogya.maharashtra.gov.in/pdf/epressnote31.pdf" TargetMode="External"/><Relationship Id="rId212" Type="http://schemas.openxmlformats.org/officeDocument/2006/relationships/hyperlink" Target="http://dhs.kerala.gov.in/wp-content/uploads/2020/04/Daily-Bulletin-HFWD-English-April-3rd.pdf" TargetMode="External"/><Relationship Id="rId233" Type="http://schemas.openxmlformats.org/officeDocument/2006/relationships/hyperlink" Target="https://twitter.com/TelanganaHealth/status/1246086765472960519" TargetMode="External"/><Relationship Id="rId254" Type="http://schemas.openxmlformats.org/officeDocument/2006/relationships/hyperlink" Target="https://www.kannadaprabha.com/karnataka/2020/apr/03/75-year-old-covid-19-patient-died-in-bagalkot-415814.html" TargetMode="External"/><Relationship Id="rId440" Type="http://schemas.openxmlformats.org/officeDocument/2006/relationships/hyperlink" Target="https://twitter.com/PTI_News/status/1247201374699315201" TargetMode="External"/><Relationship Id="rId28" Type="http://schemas.openxmlformats.org/officeDocument/2006/relationships/hyperlink" Target="https://twitter.com/rajeshtope11/status/1244629295412047875" TargetMode="External"/><Relationship Id="rId49" Type="http://schemas.openxmlformats.org/officeDocument/2006/relationships/hyperlink" Target="https://theprint.in/india/gujarat-reports-69-new-coronavirus-cases-death-toll-rises-to-6/391266/" TargetMode="External"/><Relationship Id="rId114" Type="http://schemas.openxmlformats.org/officeDocument/2006/relationships/hyperlink" Target="https://twitter.com/ANI/status/1245025227098083329" TargetMode="External"/><Relationship Id="rId275" Type="http://schemas.openxmlformats.org/officeDocument/2006/relationships/hyperlink" Target="http://www.rajswasthya.nic.in/" TargetMode="External"/><Relationship Id="rId296" Type="http://schemas.openxmlformats.org/officeDocument/2006/relationships/hyperlink" Target="https://economictimes.indiatimes.com/news/politics-and-nation/tamil-nadu-reports-74-new-cases-and-two-more-covid-19-deaths/articleshow/74985779.cms" TargetMode="External"/><Relationship Id="rId300" Type="http://schemas.openxmlformats.org/officeDocument/2006/relationships/hyperlink" Target="https://stopcorona.tn.gov.in/wp-content/uploads/2020/03/Media-Bulletin-04-04-20-COVID-19-6-PM.pdf" TargetMode="External"/><Relationship Id="rId461" Type="http://schemas.openxmlformats.org/officeDocument/2006/relationships/hyperlink" Target="https://arogya.maharashtra.gov.in/pdf/covidepressnote06.pdf" TargetMode="External"/><Relationship Id="rId60" Type="http://schemas.openxmlformats.org/officeDocument/2006/relationships/hyperlink" Target="https://twitter.com/rajeshtope11/status/1244629295412047875" TargetMode="External"/><Relationship Id="rId81" Type="http://schemas.openxmlformats.org/officeDocument/2006/relationships/hyperlink" Target="https://twitter.com/TelanganaHealth/status/1244652635736559616" TargetMode="External"/><Relationship Id="rId135" Type="http://schemas.openxmlformats.org/officeDocument/2006/relationships/hyperlink" Target="http://www.nhmharyana.gov.in/WriteReadData/userfiles/file/CoronaVirus/Bulletin%20%20Evening010420.pdf" TargetMode="External"/><Relationship Id="rId156" Type="http://schemas.openxmlformats.org/officeDocument/2006/relationships/hyperlink" Target="https://gujcovid19.gujarat.gov.in/uploads/pressbrief0104012020073944442.pdf" TargetMode="External"/><Relationship Id="rId177" Type="http://schemas.openxmlformats.org/officeDocument/2006/relationships/hyperlink" Target="https://twitter.com/sanjayjavin" TargetMode="External"/><Relationship Id="rId198" Type="http://schemas.openxmlformats.org/officeDocument/2006/relationships/hyperlink" Target="https://twitter.com/CMODelhi/status/1245746414858035200" TargetMode="External"/><Relationship Id="rId321" Type="http://schemas.openxmlformats.org/officeDocument/2006/relationships/hyperlink" Target="https://gujcovid19.gujarat.gov.in/uploads/pressbrief0404042020084013138.pdf" TargetMode="External"/><Relationship Id="rId342" Type="http://schemas.openxmlformats.org/officeDocument/2006/relationships/hyperlink" Target="https://www.hindustantimes.com/pune-news/coronavirus-update-2-more-covid-19-deaths-reported-from-pune-toll-rises-to-4/story-8uk0g6K9No3BfjGQEHizVO.html" TargetMode="External"/><Relationship Id="rId363" Type="http://schemas.openxmlformats.org/officeDocument/2006/relationships/hyperlink" Target="https://twitter.com/JansamparkMP/status/1246800537946734592" TargetMode="External"/><Relationship Id="rId384" Type="http://schemas.openxmlformats.org/officeDocument/2006/relationships/hyperlink" Target="https://www.news18.com/news/india/varanasi-sees-first-covid-19-death-samples-test-positive-day-after-man-passes-away-at-bhu-hospital-2565359.html" TargetMode="External"/><Relationship Id="rId419" Type="http://schemas.openxmlformats.org/officeDocument/2006/relationships/hyperlink" Target="https://arogya.maharashtra.gov.in/pdf/covidepressnote06.pdf" TargetMode="External"/><Relationship Id="rId202" Type="http://schemas.openxmlformats.org/officeDocument/2006/relationships/hyperlink" Target="https://www.indiatvnews.com/news/india/gujarat-coronavirus-positive-cases-covid-19-death-toll-604280" TargetMode="External"/><Relationship Id="rId223" Type="http://schemas.openxmlformats.org/officeDocument/2006/relationships/hyperlink" Target="https://twitter.com/TelanganaHealth/status/1246086765472960519" TargetMode="External"/><Relationship Id="rId244" Type="http://schemas.openxmlformats.org/officeDocument/2006/relationships/hyperlink" Target="https://twitter.com/ANI/status/1246098133035159555" TargetMode="External"/><Relationship Id="rId430" Type="http://schemas.openxmlformats.org/officeDocument/2006/relationships/hyperlink" Target="https://www.cnbctv18.com/healthcare/maharashtra-covid-19-tally-mounts-to-868-with-7-fresh-deaths-5634351.htm" TargetMode="External"/><Relationship Id="rId18" Type="http://schemas.openxmlformats.org/officeDocument/2006/relationships/hyperlink" Target="https://twitter.com/rajeshtope11/status/1244629295412047875" TargetMode="External"/><Relationship Id="rId39" Type="http://schemas.openxmlformats.org/officeDocument/2006/relationships/hyperlink" Target="https://indianexpress.com/article/cities/ahmedabad/covid-19-fourth-death-in-ahmedabad-coronavirus-positive-cases-go-up-to-55-6336521/" TargetMode="External"/><Relationship Id="rId265" Type="http://schemas.openxmlformats.org/officeDocument/2006/relationships/hyperlink" Target="http://dhs.kerala.gov.in/wp-content/uploads/2020/04/Daily-Bulletin-HFWD-English-April-4th.pdf" TargetMode="External"/><Relationship Id="rId286" Type="http://schemas.openxmlformats.org/officeDocument/2006/relationships/hyperlink" Target="http://www.rajswasthya.nic.in/" TargetMode="External"/><Relationship Id="rId451" Type="http://schemas.openxmlformats.org/officeDocument/2006/relationships/hyperlink" Target="https://twitter.com/PTI_News/status/1247211106700890113" TargetMode="External"/><Relationship Id="rId472" Type="http://schemas.openxmlformats.org/officeDocument/2006/relationships/hyperlink" Target="http://mohfw.gov.in/" TargetMode="External"/><Relationship Id="rId50" Type="http://schemas.openxmlformats.org/officeDocument/2006/relationships/hyperlink" Target="https://www.deccanherald.com/national/west/52-yr-old-covid-19-patient-dies-in-pune-maha-toll-reaches-9-819186.html" TargetMode="External"/><Relationship Id="rId104" Type="http://schemas.openxmlformats.org/officeDocument/2006/relationships/hyperlink" Target="https://www.business-standard.com/article/current-affairs/nizamuddin-coronavirus-shocker-govt-stares-at-another-crisis-as-seven-die-120033100203_1.html" TargetMode="External"/><Relationship Id="rId125" Type="http://schemas.openxmlformats.org/officeDocument/2006/relationships/hyperlink" Target="https://twitter.com/ANI/status/1245224849867509761" TargetMode="External"/><Relationship Id="rId146" Type="http://schemas.openxmlformats.org/officeDocument/2006/relationships/hyperlink" Target="http://dhs.kerala.gov.in/wp-content/uploads/2020/04/Daily-Bulletin-HFWD-English-April-1.pdf" TargetMode="External"/><Relationship Id="rId167" Type="http://schemas.openxmlformats.org/officeDocument/2006/relationships/hyperlink" Target="https://www.thehindu.com/news/cities/mumbai/8-more-covid-19-deaths-in-mumbai-state-confirms-four/article31231550.ece" TargetMode="External"/><Relationship Id="rId188" Type="http://schemas.openxmlformats.org/officeDocument/2006/relationships/hyperlink" Target="https://twitter.com/ANI/status/1245741477960929287?s=19" TargetMode="External"/><Relationship Id="rId311" Type="http://schemas.openxmlformats.org/officeDocument/2006/relationships/hyperlink" Target="http://chdcovid19.in/" TargetMode="External"/><Relationship Id="rId332" Type="http://schemas.openxmlformats.org/officeDocument/2006/relationships/hyperlink" Target="https://www.thenewsminute.com/article/two-patients-chennai-hospital-die-covid-19-death-toll-rises-five-tn-121891" TargetMode="External"/><Relationship Id="rId353" Type="http://schemas.openxmlformats.org/officeDocument/2006/relationships/hyperlink" Target="http://dhs.kerala.gov.in/wp-content/uploads/2020/04/Daily-Bulletin-HFWD-English-April-5-1.pdf" TargetMode="External"/><Relationship Id="rId374" Type="http://schemas.openxmlformats.org/officeDocument/2006/relationships/hyperlink" Target="https://twitter.com/ANI/status/1246808765057335296" TargetMode="External"/><Relationship Id="rId395" Type="http://schemas.openxmlformats.org/officeDocument/2006/relationships/hyperlink" Target="https://www.mohfw.gov.in/" TargetMode="External"/><Relationship Id="rId409" Type="http://schemas.openxmlformats.org/officeDocument/2006/relationships/hyperlink" Target="https://twitter.com/ANI/status/1247139173720633344" TargetMode="External"/><Relationship Id="rId71" Type="http://schemas.openxmlformats.org/officeDocument/2006/relationships/hyperlink" Target="https://twitter.com/rajeshtope11/status/1244629295412047875" TargetMode="External"/><Relationship Id="rId92" Type="http://schemas.openxmlformats.org/officeDocument/2006/relationships/hyperlink" Target="https://www.deccanherald.com/national/south/covid-19-patient-attacks-doctors-after-his-nizamuddin-markaz-returned-brother-dies-of-covid-19-820229.html" TargetMode="External"/><Relationship Id="rId213" Type="http://schemas.openxmlformats.org/officeDocument/2006/relationships/hyperlink" Target="http://dhs.kerala.gov.in/wp-content/uploads/2020/04/Daily-Bulletin-HFWD-English-April-3rd.pdf" TargetMode="External"/><Relationship Id="rId234" Type="http://schemas.openxmlformats.org/officeDocument/2006/relationships/hyperlink" Target="https://twitter.com/TelanganaHealth/status/1246086765472960519" TargetMode="External"/><Relationship Id="rId420" Type="http://schemas.openxmlformats.org/officeDocument/2006/relationships/hyperlink" Target="https://arogya.maharashtra.gov.in/pdf/covidepressnote06.pdf" TargetMode="External"/><Relationship Id="rId2" Type="http://schemas.openxmlformats.org/officeDocument/2006/relationships/hyperlink" Target="https://www.deccanherald.com/national/west/death-toll-of-covid-19-patients-in-mumbai-rises-to-six-as-85-year-old-doctor-confirmed-to-have-died-of-virus-818644.html" TargetMode="External"/><Relationship Id="rId29" Type="http://schemas.openxmlformats.org/officeDocument/2006/relationships/hyperlink" Target="https://twitter.com/rajeshtope11/status/1244629295412047875" TargetMode="External"/><Relationship Id="rId255" Type="http://schemas.openxmlformats.org/officeDocument/2006/relationships/hyperlink" Target="https://www.deccanherald.com/national/south/tamil-nadu-records-second-covid-19-death-as-51-year-old-passes-away-821227.html" TargetMode="External"/><Relationship Id="rId276" Type="http://schemas.openxmlformats.org/officeDocument/2006/relationships/hyperlink" Target="http://www.rajswasthya.nic.in/" TargetMode="External"/><Relationship Id="rId297" Type="http://schemas.openxmlformats.org/officeDocument/2006/relationships/hyperlink" Target="https://www.ndtv.com/cities/coronavirus-60-year-old-covid-19-patient-with-no-travel-history-dies-in-bikaner-2205947" TargetMode="External"/><Relationship Id="rId441" Type="http://schemas.openxmlformats.org/officeDocument/2006/relationships/hyperlink" Target="https://twitter.com/PTI_News/status/1247201374699315201" TargetMode="External"/><Relationship Id="rId462" Type="http://schemas.openxmlformats.org/officeDocument/2006/relationships/hyperlink" Target="https://arogya.maharashtra.gov.in/pdf/covidepressnote06.pdf" TargetMode="External"/><Relationship Id="rId40" Type="http://schemas.openxmlformats.org/officeDocument/2006/relationships/hyperlink" Target="https://ahmedabadmirror.indiatimes.com/ahmedabad/others/alongside-hope-some-despair-too-gujarat-reports-its-fifth-death/articleshow/74879494.cms" TargetMode="External"/><Relationship Id="rId115" Type="http://schemas.openxmlformats.org/officeDocument/2006/relationships/hyperlink" Target="https://twitter.com/ANI/status/1245025227098083329" TargetMode="External"/><Relationship Id="rId136" Type="http://schemas.openxmlformats.org/officeDocument/2006/relationships/hyperlink" Target="http://www.nhmharyana.gov.in/WriteReadData/userfiles/file/CoronaVirus/Bulletin%20%20Evening010420.pdf" TargetMode="External"/><Relationship Id="rId157" Type="http://schemas.openxmlformats.org/officeDocument/2006/relationships/hyperlink" Target="https://twitter.com/PTI_News/status/1245580872029372418?s=20" TargetMode="External"/><Relationship Id="rId178" Type="http://schemas.openxmlformats.org/officeDocument/2006/relationships/hyperlink" Target="https://twitter.com/sanjayjavin/status/1247036903678816259" TargetMode="External"/><Relationship Id="rId301" Type="http://schemas.openxmlformats.org/officeDocument/2006/relationships/hyperlink" Target="https://stopcorona.tn.gov.in/wp-content/uploads/2020/03/Media-Bulletin-04-04-20-COVID-19-6-PM.pdf" TargetMode="External"/><Relationship Id="rId322" Type="http://schemas.openxmlformats.org/officeDocument/2006/relationships/hyperlink" Target="https://gujcovid19.gujarat.gov.in/" TargetMode="External"/><Relationship Id="rId343" Type="http://schemas.openxmlformats.org/officeDocument/2006/relationships/hyperlink" Target="https://twitter.com/ANI/status/1246716223766827008" TargetMode="External"/><Relationship Id="rId364" Type="http://schemas.openxmlformats.org/officeDocument/2006/relationships/hyperlink" Target="https://twitter.com/JansamparkMP/status/1246800537946734592" TargetMode="External"/><Relationship Id="rId61" Type="http://schemas.openxmlformats.org/officeDocument/2006/relationships/hyperlink" Target="https://twitter.com/rajeshtope11/status/1244629295412047875" TargetMode="External"/><Relationship Id="rId82" Type="http://schemas.openxmlformats.org/officeDocument/2006/relationships/hyperlink" Target="https://twitter.com/TelanganaHealth/status/1244652635736559616" TargetMode="External"/><Relationship Id="rId199" Type="http://schemas.openxmlformats.org/officeDocument/2006/relationships/hyperlink" Target="https://twitter.com/HFWOdisha/status/1245932363793620992" TargetMode="External"/><Relationship Id="rId203" Type="http://schemas.openxmlformats.org/officeDocument/2006/relationships/hyperlink" Target="https://twitter.com/ArogyaAndhra/status/1245975685631332353?s=09" TargetMode="External"/><Relationship Id="rId385" Type="http://schemas.openxmlformats.org/officeDocument/2006/relationships/hyperlink" Target="https://gujcovid19.gujarat.gov.in/uploads/pressbrief0504052020073046686.pdf" TargetMode="External"/><Relationship Id="rId19" Type="http://schemas.openxmlformats.org/officeDocument/2006/relationships/hyperlink" Target="https://twitter.com/rajeshtope11/status/1244629295412047875" TargetMode="External"/><Relationship Id="rId224" Type="http://schemas.openxmlformats.org/officeDocument/2006/relationships/hyperlink" Target="https://twitter.com/TelanganaHealth/status/1246086765472960519" TargetMode="External"/><Relationship Id="rId245" Type="http://schemas.openxmlformats.org/officeDocument/2006/relationships/hyperlink" Target="https://twitter.com/ANI/status/1246098133035159555" TargetMode="External"/><Relationship Id="rId266" Type="http://schemas.openxmlformats.org/officeDocument/2006/relationships/hyperlink" Target="http://dhs.kerala.gov.in/wp-content/uploads/2020/04/Daily-Bulletin-HFWD-English-April-4th.pdf" TargetMode="External"/><Relationship Id="rId287" Type="http://schemas.openxmlformats.org/officeDocument/2006/relationships/hyperlink" Target="http://www.rajswasthya.nic.in/" TargetMode="External"/><Relationship Id="rId410" Type="http://schemas.openxmlformats.org/officeDocument/2006/relationships/hyperlink" Target="https://twitter.com/ANI/status/1247139173720633344" TargetMode="External"/><Relationship Id="rId431" Type="http://schemas.openxmlformats.org/officeDocument/2006/relationships/hyperlink" Target="https://twitter.com/JansamparkMP/status/1247180461907955712" TargetMode="External"/><Relationship Id="rId452" Type="http://schemas.openxmlformats.org/officeDocument/2006/relationships/hyperlink" Target="https://www.deccanherald.com/national/north-and-central/covid-19-madhya-pradesh-reports-41-fresh-cases-death-toll-up-to-15-822232.html" TargetMode="External"/><Relationship Id="rId473" Type="http://schemas.openxmlformats.org/officeDocument/2006/relationships/hyperlink" Target="http://mohfw.gov.in/" TargetMode="External"/><Relationship Id="rId30" Type="http://schemas.openxmlformats.org/officeDocument/2006/relationships/hyperlink" Target="https://twitter.com/rajeshtope11/status/1244629295412047875" TargetMode="External"/><Relationship Id="rId105" Type="http://schemas.openxmlformats.org/officeDocument/2006/relationships/hyperlink" Target="https://twitter.com/TOIAhmedabad/status/1244860322143338496" TargetMode="External"/><Relationship Id="rId126" Type="http://schemas.openxmlformats.org/officeDocument/2006/relationships/hyperlink" Target="https://twitter.com/PTI_News/status/1245234982999613440" TargetMode="External"/><Relationship Id="rId147" Type="http://schemas.openxmlformats.org/officeDocument/2006/relationships/hyperlink" Target="https://twitter.com/diprjk/status/1245339608243556353/photo/1" TargetMode="External"/><Relationship Id="rId168" Type="http://schemas.openxmlformats.org/officeDocument/2006/relationships/hyperlink" Target="https://twitter.com/ANI/status/1245676815793831936" TargetMode="External"/><Relationship Id="rId312" Type="http://schemas.openxmlformats.org/officeDocument/2006/relationships/hyperlink" Target="http://chdcovid19.in/" TargetMode="External"/><Relationship Id="rId333" Type="http://schemas.openxmlformats.org/officeDocument/2006/relationships/hyperlink" Target="https://www.thenewsminute.com/article/two-patients-chennai-hospital-die-covid-19-death-toll-rises-five-tn-121891" TargetMode="External"/><Relationship Id="rId354" Type="http://schemas.openxmlformats.org/officeDocument/2006/relationships/hyperlink" Target="http://dhs.kerala.gov.in/wp-content/uploads/2020/04/Daily-Bulletin-HFWD-English-April-5-1.pdf" TargetMode="External"/><Relationship Id="rId51" Type="http://schemas.openxmlformats.org/officeDocument/2006/relationships/hyperlink" Target="https://www.deccanherald.com/national/punjab-reports-second-covid-19-death-62-year-old-man-dies-in-amritsar-cmo-819097.html" TargetMode="External"/><Relationship Id="rId72" Type="http://schemas.openxmlformats.org/officeDocument/2006/relationships/hyperlink" Target="https://twitter.com/TelanganaHealth/status/1244652635736559616" TargetMode="External"/><Relationship Id="rId93" Type="http://schemas.openxmlformats.org/officeDocument/2006/relationships/hyperlink" Target="https://www.tribuneindia.com/news/ludhiana-woman-dies-of-coronavirus-punjab-toll-3-now-63172" TargetMode="External"/><Relationship Id="rId189" Type="http://schemas.openxmlformats.org/officeDocument/2006/relationships/hyperlink" Target="https://twitter.com/ANI/status/1245741477960929287?s=19" TargetMode="External"/><Relationship Id="rId375" Type="http://schemas.openxmlformats.org/officeDocument/2006/relationships/hyperlink" Target="https://twitter.com/ANI/status/1246808765057335296" TargetMode="External"/><Relationship Id="rId396" Type="http://schemas.openxmlformats.org/officeDocument/2006/relationships/hyperlink" Target="https://www.mohfw.gov.in/" TargetMode="External"/><Relationship Id="rId3" Type="http://schemas.openxmlformats.org/officeDocument/2006/relationships/hyperlink" Target="https://arogya.maharashtra.gov.in/pdf/epressnote31.pdf" TargetMode="External"/><Relationship Id="rId214" Type="http://schemas.openxmlformats.org/officeDocument/2006/relationships/hyperlink" Target="http://dhs.kerala.gov.in/wp-content/uploads/2020/04/Daily-Bulletin-HFWD-English-April-3rd.pdf" TargetMode="External"/><Relationship Id="rId235" Type="http://schemas.openxmlformats.org/officeDocument/2006/relationships/hyperlink" Target="https://twitter.com/TelanganaHealth/status/1246086765472960519" TargetMode="External"/><Relationship Id="rId256" Type="http://schemas.openxmlformats.org/officeDocument/2006/relationships/hyperlink" Target="https://www.indiatoday.in/coronavirus-outbreak/story/1-more-dies-covid-19-madhya-pradesh-state-death-toll-now-9-1663249-2020-04-04" TargetMode="External"/><Relationship Id="rId277" Type="http://schemas.openxmlformats.org/officeDocument/2006/relationships/hyperlink" Target="http://www.rajswasthya.nic.in/" TargetMode="External"/><Relationship Id="rId298" Type="http://schemas.openxmlformats.org/officeDocument/2006/relationships/hyperlink" Target="https://www.hindustantimes.com/india-news/60-year-old-covid-19-patient-dies-in-bikaner-12-new-cases-in-rajasthan/story-iWbJi1G0FdbCkDaBhefx9N.html" TargetMode="External"/><Relationship Id="rId400" Type="http://schemas.openxmlformats.org/officeDocument/2006/relationships/hyperlink" Target="https://twitter.com/PTI_News/status/1247013531540541441?s=20" TargetMode="External"/><Relationship Id="rId421" Type="http://schemas.openxmlformats.org/officeDocument/2006/relationships/hyperlink" Target="https://www.mpinfo.org/MPinfoStatic/other_updates/Covid19-Report-06April20.pdf" TargetMode="External"/><Relationship Id="rId442" Type="http://schemas.openxmlformats.org/officeDocument/2006/relationships/hyperlink" Target="https://twitter.com/PTI_News/status/1247201374699315201" TargetMode="External"/><Relationship Id="rId463" Type="http://schemas.openxmlformats.org/officeDocument/2006/relationships/hyperlink" Target="https://arogya.maharashtra.gov.in/pdf/covidepressnote06.pdf" TargetMode="External"/><Relationship Id="rId116" Type="http://schemas.openxmlformats.org/officeDocument/2006/relationships/hyperlink" Target="https://twitter.com/ANI/status/1245049995209760769?s=20" TargetMode="External"/><Relationship Id="rId137" Type="http://schemas.openxmlformats.org/officeDocument/2006/relationships/hyperlink" Target="http://www.nhmharyana.gov.in/WriteReadData/userfiles/file/CoronaVirus/Bulletin%20%20Evening010420.pdf" TargetMode="External"/><Relationship Id="rId158" Type="http://schemas.openxmlformats.org/officeDocument/2006/relationships/hyperlink" Target="https://www.indiatoday.in/india/story/covid-19-patient-dies-in-vadodara-gujarat-death-toll-reaches-7-1662462-2020-04-02" TargetMode="External"/><Relationship Id="rId302" Type="http://schemas.openxmlformats.org/officeDocument/2006/relationships/hyperlink" Target="https://twitter.com/CMODelhi/status/1246443618228785152" TargetMode="External"/><Relationship Id="rId323" Type="http://schemas.openxmlformats.org/officeDocument/2006/relationships/hyperlink" Target="https://gujcovid19.gujarat.gov.in/uploads/05-pressbrief0504052020111759895.pdf" TargetMode="External"/><Relationship Id="rId344" Type="http://schemas.openxmlformats.org/officeDocument/2006/relationships/hyperlink" Target="https://www.hindustantimes.com/pune-news/coronavirus-update-2-more-covid-19-deaths-reported-from-pune-toll-rises-to-4/story-8uk0g6K9No3BfjGQEHizVO.html" TargetMode="External"/><Relationship Id="rId20" Type="http://schemas.openxmlformats.org/officeDocument/2006/relationships/hyperlink" Target="https://twitter.com/rajeshtope11/status/1244629295412047875" TargetMode="External"/><Relationship Id="rId41" Type="http://schemas.openxmlformats.org/officeDocument/2006/relationships/hyperlink" Target="http://www.nhmharyana.gov.in/WriteReadData/userfiles/file/CoronaVirus/Media%20Bulletin%20M30-03-2020.pdf" TargetMode="External"/><Relationship Id="rId62" Type="http://schemas.openxmlformats.org/officeDocument/2006/relationships/hyperlink" Target="https://twitter.com/rajeshtope11/status/1244629295412047875" TargetMode="External"/><Relationship Id="rId83" Type="http://schemas.openxmlformats.org/officeDocument/2006/relationships/hyperlink" Target="https://twitter.com/TelanganaHealth/status/1244652635736559616" TargetMode="External"/><Relationship Id="rId179" Type="http://schemas.openxmlformats.org/officeDocument/2006/relationships/hyperlink" Target="https://twitter.com/ANI/status/1245694253197488128" TargetMode="External"/><Relationship Id="rId365" Type="http://schemas.openxmlformats.org/officeDocument/2006/relationships/hyperlink" Target="https://twitter.com/ANI/status/1246808765057335296" TargetMode="External"/><Relationship Id="rId386" Type="http://schemas.openxmlformats.org/officeDocument/2006/relationships/hyperlink" Target="https://gujcovid19.gujarat.gov.in/uploads/pressbrief0504052020073046686.pdf" TargetMode="External"/><Relationship Id="rId190" Type="http://schemas.openxmlformats.org/officeDocument/2006/relationships/hyperlink" Target="https://twitter.com/ANI/status/1245741477960929287?s=19" TargetMode="External"/><Relationship Id="rId204" Type="http://schemas.openxmlformats.org/officeDocument/2006/relationships/hyperlink" Target="https://timesofindia.indiatimes.com/city/vijayawada/andhra-pradesh-reports-first-covid-19-death/articleshow/74963749.cms" TargetMode="External"/><Relationship Id="rId225" Type="http://schemas.openxmlformats.org/officeDocument/2006/relationships/hyperlink" Target="https://twitter.com/TelanganaHealth/status/1246086765472960519" TargetMode="External"/><Relationship Id="rId246" Type="http://schemas.openxmlformats.org/officeDocument/2006/relationships/hyperlink" Target="https://twitter.com/ANI/status/1246098133035159555" TargetMode="External"/><Relationship Id="rId267" Type="http://schemas.openxmlformats.org/officeDocument/2006/relationships/hyperlink" Target="http://dhs.kerala.gov.in/wp-content/uploads/2020/04/Daily-Bulletin-HFWD-English-April-4th.pdf" TargetMode="External"/><Relationship Id="rId288" Type="http://schemas.openxmlformats.org/officeDocument/2006/relationships/hyperlink" Target="http://www.rajswasthya.nic.in/" TargetMode="External"/><Relationship Id="rId411" Type="http://schemas.openxmlformats.org/officeDocument/2006/relationships/hyperlink" Target="https://twitter.com/ANI/status/1247139173720633344" TargetMode="External"/><Relationship Id="rId432" Type="http://schemas.openxmlformats.org/officeDocument/2006/relationships/hyperlink" Target="https://twitter.com/JansamparkMP/status/1247180461907955712" TargetMode="External"/><Relationship Id="rId453" Type="http://schemas.openxmlformats.org/officeDocument/2006/relationships/hyperlink" Target="https://arogya.maharashtra.gov.in/pdf/covidepressnote06.pdf" TargetMode="External"/><Relationship Id="rId474" Type="http://schemas.openxmlformats.org/officeDocument/2006/relationships/hyperlink" Target="https://twitter.com/HFWOdisha/status/1247441298400800768" TargetMode="External"/><Relationship Id="rId106" Type="http://schemas.openxmlformats.org/officeDocument/2006/relationships/hyperlink" Target="https://twitter.com/TOIAhmedabad/status/1244860322143338496" TargetMode="External"/><Relationship Id="rId127" Type="http://schemas.openxmlformats.org/officeDocument/2006/relationships/hyperlink" Target="https://www.indiatoday.in/india/story/west-bengal-coronavirus-death-1662088-2020-04-01" TargetMode="External"/><Relationship Id="rId313" Type="http://schemas.openxmlformats.org/officeDocument/2006/relationships/hyperlink" Target="http://chdcovid19.in/" TargetMode="External"/><Relationship Id="rId10" Type="http://schemas.openxmlformats.org/officeDocument/2006/relationships/hyperlink" Target="https://timesofindia.indiatimes.com/city/nagpur/1st-covid-19-death-in-vid-3-more-positive-in-city/articleshow/74879486.cms" TargetMode="External"/><Relationship Id="rId31" Type="http://schemas.openxmlformats.org/officeDocument/2006/relationships/hyperlink" Target="https://twitter.com/rajeshtope11/status/1244629295412047875" TargetMode="External"/><Relationship Id="rId52" Type="http://schemas.openxmlformats.org/officeDocument/2006/relationships/hyperlink" Target="https://twitter.com/ANINewsUP/status/1244627469199486977" TargetMode="External"/><Relationship Id="rId73" Type="http://schemas.openxmlformats.org/officeDocument/2006/relationships/hyperlink" Target="https://twitter.com/TelanganaHealth/status/1244652635736559616" TargetMode="External"/><Relationship Id="rId94" Type="http://schemas.openxmlformats.org/officeDocument/2006/relationships/hyperlink" Target="https://twitter.com/pti_news/status/1244570963116617731?s=21" TargetMode="External"/><Relationship Id="rId148" Type="http://schemas.openxmlformats.org/officeDocument/2006/relationships/hyperlink" Target="https://twitter.com/PTI_News/status/1245360990641729536" TargetMode="External"/><Relationship Id="rId169" Type="http://schemas.openxmlformats.org/officeDocument/2006/relationships/hyperlink" Target="https://twitter.com/ANI/status/1245676815793831936" TargetMode="External"/><Relationship Id="rId334" Type="http://schemas.openxmlformats.org/officeDocument/2006/relationships/hyperlink" Target="https://twitter.com/bhupeshbaghel/status/1246657871992872961" TargetMode="External"/><Relationship Id="rId355" Type="http://schemas.openxmlformats.org/officeDocument/2006/relationships/hyperlink" Target="http://dhs.kerala.gov.in/wp-content/uploads/2020/04/Daily-Bulletin-HFWD-English-April-5-1.pdf" TargetMode="External"/><Relationship Id="rId376" Type="http://schemas.openxmlformats.org/officeDocument/2006/relationships/hyperlink" Target="https://www.outlookindia.com/newsscroll/mumbai-with-11-of-states-45-covid19-deaths-maha-cases-at-748/1792415" TargetMode="External"/><Relationship Id="rId397" Type="http://schemas.openxmlformats.org/officeDocument/2006/relationships/hyperlink" Target="https://twitter.com/ANI/status/1246862590778773509?s=09" TargetMode="External"/><Relationship Id="rId4" Type="http://schemas.openxmlformats.org/officeDocument/2006/relationships/hyperlink" Target="https://www.indiatoday.in/india/story/coronavirus-in-mumbai-47-new-covid-19-cases-in-city-as-private-lab-data-pours-in-1661482-2020-03-30" TargetMode="External"/><Relationship Id="rId180" Type="http://schemas.openxmlformats.org/officeDocument/2006/relationships/hyperlink" Target="https://twitter.com/ANI/status/1245694253197488128" TargetMode="External"/><Relationship Id="rId215" Type="http://schemas.openxmlformats.org/officeDocument/2006/relationships/hyperlink" Target="http://dhs.kerala.gov.in/wp-content/uploads/2020/04/Daily-Bulletin-HFWD-English-April-3rd.pdf" TargetMode="External"/><Relationship Id="rId236" Type="http://schemas.openxmlformats.org/officeDocument/2006/relationships/hyperlink" Target="https://twitter.com/TelanganaHealth/status/1246086765472960519" TargetMode="External"/><Relationship Id="rId257" Type="http://schemas.openxmlformats.org/officeDocument/2006/relationships/hyperlink" Target="https://www.theweek.in/news/india/2020/04/04/three-more-succumb-to-covid-19-in-madhya-pradesh-toll-rises-to-11.html" TargetMode="External"/><Relationship Id="rId278" Type="http://schemas.openxmlformats.org/officeDocument/2006/relationships/hyperlink" Target="http://www.rajswasthya.nic.in/" TargetMode="External"/><Relationship Id="rId401" Type="http://schemas.openxmlformats.org/officeDocument/2006/relationships/hyperlink" Target="https://www.tribuneindia.com/news/nation/coronavirus-live-man-dies-in-kota-rajasthan-toll-reaches-6-66393" TargetMode="External"/><Relationship Id="rId422" Type="http://schemas.openxmlformats.org/officeDocument/2006/relationships/hyperlink" Target="https://www.mpinfo.org/MPinfoStatic/other_updates/Covid19-Report-06April20.pdf" TargetMode="External"/><Relationship Id="rId443" Type="http://schemas.openxmlformats.org/officeDocument/2006/relationships/hyperlink" Target="https://twitter.com/PTI_News/status/1247201374699315201" TargetMode="External"/><Relationship Id="rId464" Type="http://schemas.openxmlformats.org/officeDocument/2006/relationships/hyperlink" Target="https://arogya.maharashtra.gov.in/pdf/covidepressnote06.pdf" TargetMode="External"/><Relationship Id="rId303" Type="http://schemas.openxmlformats.org/officeDocument/2006/relationships/hyperlink" Target="https://twitter.com/CMODelhi/status/1246443618228785152" TargetMode="External"/><Relationship Id="rId42" Type="http://schemas.openxmlformats.org/officeDocument/2006/relationships/hyperlink" Target="http://www.nhmharyana.gov.in/WriteReadData/userfiles/file/CoronaVirus/Media%20Bulletin%20M30-03-2020.pdf" TargetMode="External"/><Relationship Id="rId84" Type="http://schemas.openxmlformats.org/officeDocument/2006/relationships/hyperlink" Target="https://twitter.com/TelanganaHealth/status/1244652635736559616" TargetMode="External"/><Relationship Id="rId138" Type="http://schemas.openxmlformats.org/officeDocument/2006/relationships/hyperlink" Target="http://www.nhmharyana.gov.in/WriteReadData/userfiles/file/CoronaVirus/Media%20Bulletin%20M30-03-2020.pdf" TargetMode="External"/><Relationship Id="rId345" Type="http://schemas.openxmlformats.org/officeDocument/2006/relationships/hyperlink" Target="https://www.businessinsider.in/india/news/covid-19-patient-dies-in-aurangabad/articleshow/74993076.cms" TargetMode="External"/><Relationship Id="rId387" Type="http://schemas.openxmlformats.org/officeDocument/2006/relationships/hyperlink" Target="https://gujcovid19.gujarat.gov.in/uploads/pressbrief0504052020073046686.pdf" TargetMode="External"/><Relationship Id="rId191" Type="http://schemas.openxmlformats.org/officeDocument/2006/relationships/hyperlink" Target="https://gujcovid19.gujarat.gov.in/uploads/pressbrief0204022020095035573.pdf" TargetMode="External"/><Relationship Id="rId205" Type="http://schemas.openxmlformats.org/officeDocument/2006/relationships/hyperlink" Target="https://twitter.com/PTI_News/status/1245963091377926146?s=20" TargetMode="External"/><Relationship Id="rId247" Type="http://schemas.openxmlformats.org/officeDocument/2006/relationships/hyperlink" Target="https://twitter.com/ANI/status/1246098133035159555" TargetMode="External"/><Relationship Id="rId412" Type="http://schemas.openxmlformats.org/officeDocument/2006/relationships/hyperlink" Target="https://twitter.com/ANI/status/1247139173720633344" TargetMode="External"/><Relationship Id="rId107" Type="http://schemas.openxmlformats.org/officeDocument/2006/relationships/hyperlink" Target="https://www.hindustantimes.com/cities/65-year-old-mohali-man-dies-of-covid-19-becomes-fourth-casualty-in-punjab/story-xpJDEUYe2vHEdiQ7P8LbUN.html" TargetMode="External"/><Relationship Id="rId289" Type="http://schemas.openxmlformats.org/officeDocument/2006/relationships/hyperlink" Target="http://www.rajswasthya.nic.in/" TargetMode="External"/><Relationship Id="rId454" Type="http://schemas.openxmlformats.org/officeDocument/2006/relationships/hyperlink" Target="https://arogya.maharashtra.gov.in/pdf/covidepressnote06.pdf" TargetMode="External"/><Relationship Id="rId11" Type="http://schemas.openxmlformats.org/officeDocument/2006/relationships/hyperlink" Target="https://twitter.com/rajeshtope11/status/1244629295412047875" TargetMode="External"/><Relationship Id="rId53" Type="http://schemas.openxmlformats.org/officeDocument/2006/relationships/hyperlink" Target="https://twitter.com/ANINewsUP/status/1244627469199486977" TargetMode="External"/><Relationship Id="rId149" Type="http://schemas.openxmlformats.org/officeDocument/2006/relationships/hyperlink" Target="https://www.outlookindia.com/newsscroll/6day-old-among-335-covid19-cases-in-maha-death-toll-rises-to-13-ld/1788022" TargetMode="External"/><Relationship Id="rId314" Type="http://schemas.openxmlformats.org/officeDocument/2006/relationships/hyperlink" Target="https://twitter.com/rajeshtope11/status/1246482154852253697" TargetMode="External"/><Relationship Id="rId356" Type="http://schemas.openxmlformats.org/officeDocument/2006/relationships/hyperlink" Target="http://dhs.kerala.gov.in/wp-content/uploads/2020/04/Daily-Bulletin-HFWD-English-April-5-1.pdf" TargetMode="External"/><Relationship Id="rId398" Type="http://schemas.openxmlformats.org/officeDocument/2006/relationships/hyperlink" Target="https://twitter.com/PTI_News/status/1246999521520807936?s=20" TargetMode="External"/><Relationship Id="rId95" Type="http://schemas.openxmlformats.org/officeDocument/2006/relationships/hyperlink" Target="https://timesofindia.indiatimes.com/city/indore/madhya-pradesh-reports-fourth-coronavirus-death/articleshow/74893979.cms" TargetMode="External"/><Relationship Id="rId160" Type="http://schemas.openxmlformats.org/officeDocument/2006/relationships/hyperlink" Target="https://www.indiatoday.in/coronavirus-outbreak/story/49-year-old-man-becomes-telangana-latest-covid-19-fatality-1662363-2020-04-02" TargetMode="External"/><Relationship Id="rId216" Type="http://schemas.openxmlformats.org/officeDocument/2006/relationships/hyperlink" Target="http://dhs.kerala.gov.in/wp-content/uploads/2020/04/Daily-Bulletin-HFWD-English-April-3rd.pdf" TargetMode="External"/><Relationship Id="rId423" Type="http://schemas.openxmlformats.org/officeDocument/2006/relationships/hyperlink" Target="https://www.mpinfo.org/MPinfoStatic/other_updates/Covid19-Report-06April20.pdf" TargetMode="External"/><Relationship Id="rId258" Type="http://schemas.openxmlformats.org/officeDocument/2006/relationships/hyperlink" Target="https://www.deccanherald.com/national/north-and-central/two-more-covid-19-deaths-in-mp-state-death-toll-now-10-821252.html" TargetMode="External"/><Relationship Id="rId465" Type="http://schemas.openxmlformats.org/officeDocument/2006/relationships/hyperlink" Target="https://arogya.maharashtra.gov.in/pdf/covidepressnote06.pdf" TargetMode="External"/><Relationship Id="rId22" Type="http://schemas.openxmlformats.org/officeDocument/2006/relationships/hyperlink" Target="https://twitter.com/rajeshtope11/status/1244629295412047875" TargetMode="External"/><Relationship Id="rId64" Type="http://schemas.openxmlformats.org/officeDocument/2006/relationships/hyperlink" Target="https://twitter.com/rajeshtope11/status/1244629295412047875" TargetMode="External"/><Relationship Id="rId118" Type="http://schemas.openxmlformats.org/officeDocument/2006/relationships/hyperlink" Target="https://twitter.com/PTI_News/status/1245041016484155393?s=20" TargetMode="External"/><Relationship Id="rId325" Type="http://schemas.openxmlformats.org/officeDocument/2006/relationships/hyperlink" Target="https://gujcovid19.gujarat.gov.in/uploads/05-pressbrief0504052020111759895.pdf" TargetMode="External"/><Relationship Id="rId367" Type="http://schemas.openxmlformats.org/officeDocument/2006/relationships/hyperlink" Target="https://twitter.com/ANI/status/1246808765057335296" TargetMode="External"/><Relationship Id="rId171" Type="http://schemas.openxmlformats.org/officeDocument/2006/relationships/hyperlink" Target="https://www.deccanherald.com/national/one-more-covid-19-patient-dies-in-indore-madhya-pradesh-toll-reaches-8-820417.html" TargetMode="External"/><Relationship Id="rId227" Type="http://schemas.openxmlformats.org/officeDocument/2006/relationships/hyperlink" Target="https://twitter.com/TelanganaHealth/status/1246086765472960519" TargetMode="External"/><Relationship Id="rId269" Type="http://schemas.openxmlformats.org/officeDocument/2006/relationships/hyperlink" Target="http://dhs.kerala.gov.in/wp-content/uploads/2020/04/Daily-Bulletin-HFWD-English-April-4th.pdf" TargetMode="External"/><Relationship Id="rId434" Type="http://schemas.openxmlformats.org/officeDocument/2006/relationships/hyperlink" Target="https://gujcovid19.gujarat.gov.in/" TargetMode="External"/><Relationship Id="rId476" Type="http://schemas.openxmlformats.org/officeDocument/2006/relationships/comments" Target="../comments2.xml"/><Relationship Id="rId33" Type="http://schemas.openxmlformats.org/officeDocument/2006/relationships/hyperlink" Target="https://twitter.com/rajeshtope11/status/1244629295412047875" TargetMode="External"/><Relationship Id="rId129" Type="http://schemas.openxmlformats.org/officeDocument/2006/relationships/hyperlink" Target="https://www.indiatoday.in/india/story/west-bengal-coronavirus-death-1662088-2020-04-01" TargetMode="External"/><Relationship Id="rId280" Type="http://schemas.openxmlformats.org/officeDocument/2006/relationships/hyperlink" Target="http://www.rajswasthya.nic.in/" TargetMode="External"/><Relationship Id="rId336" Type="http://schemas.openxmlformats.org/officeDocument/2006/relationships/hyperlink" Target="https://twitter.com/bhupeshbaghel/status/1246657871992872961" TargetMode="External"/><Relationship Id="rId75" Type="http://schemas.openxmlformats.org/officeDocument/2006/relationships/hyperlink" Target="https://twitter.com/TelanganaHealth/status/1244652635736559616" TargetMode="External"/><Relationship Id="rId140" Type="http://schemas.openxmlformats.org/officeDocument/2006/relationships/hyperlink" Target="http://www.nhmharyana.gov.in/WriteReadData/userfiles/file/CoronaVirus/Media%20Bulletin%20M30-03-2020.pdf" TargetMode="External"/><Relationship Id="rId182" Type="http://schemas.openxmlformats.org/officeDocument/2006/relationships/hyperlink" Target="https://twitter.com/ANI/status/1245694253197488128" TargetMode="External"/><Relationship Id="rId378" Type="http://schemas.openxmlformats.org/officeDocument/2006/relationships/hyperlink" Target="https://twitter.com/ANI/status/1246797969447219201" TargetMode="External"/><Relationship Id="rId403" Type="http://schemas.openxmlformats.org/officeDocument/2006/relationships/hyperlink" Target="https://www.newindianexpress.com/states/andhra-pradesh/2020/apr/05/65-year-old-man-dies-of-coronavirus-in-andhra-pradesh-toll-rises-to-two-2125999.html" TargetMode="External"/><Relationship Id="rId6" Type="http://schemas.openxmlformats.org/officeDocument/2006/relationships/hyperlink" Target="https://arogya.maharashtra.gov.in/pdf/epressnote31.pdf" TargetMode="External"/><Relationship Id="rId238" Type="http://schemas.openxmlformats.org/officeDocument/2006/relationships/hyperlink" Target="https://twitter.com/PTI_News/status/1246098331442376704" TargetMode="External"/><Relationship Id="rId445" Type="http://schemas.openxmlformats.org/officeDocument/2006/relationships/hyperlink" Target="https://twitter.com/PTI_News/status/1247201374699315201" TargetMode="External"/><Relationship Id="rId291" Type="http://schemas.openxmlformats.org/officeDocument/2006/relationships/hyperlink" Target="http://www.rajswasthya.nic.in/" TargetMode="External"/><Relationship Id="rId305" Type="http://schemas.openxmlformats.org/officeDocument/2006/relationships/hyperlink" Target="https://twitter.com/CMODelhi/status/1246443618228785152" TargetMode="External"/><Relationship Id="rId347" Type="http://schemas.openxmlformats.org/officeDocument/2006/relationships/hyperlink" Target="https://www.indiatvnews.com/news/india/punjab-coronavirus-positive-cases-state-health-dept-604788" TargetMode="External"/><Relationship Id="rId44" Type="http://schemas.openxmlformats.org/officeDocument/2006/relationships/hyperlink" Target="https://www.telegraphindia.com/states/west-bengal/coronavirus-west-bengal-registers-first-death-all-domestic-flights-cancelled/cid/1758366" TargetMode="External"/><Relationship Id="rId86" Type="http://schemas.openxmlformats.org/officeDocument/2006/relationships/hyperlink" Target="https://twitter.com/rajeshtope11/status/1244629166424637442" TargetMode="External"/><Relationship Id="rId151" Type="http://schemas.openxmlformats.org/officeDocument/2006/relationships/hyperlink" Target="https://t.me/indiacovid/1283" TargetMode="External"/><Relationship Id="rId389" Type="http://schemas.openxmlformats.org/officeDocument/2006/relationships/hyperlink" Target="https://www.aninews.in/news/national/general-news/total-covid-19-deaths-in-indore-rise-to-9-positive-cases-at-12220200405183926" TargetMode="External"/><Relationship Id="rId193" Type="http://schemas.openxmlformats.org/officeDocument/2006/relationships/hyperlink" Target="https://gujcovid19.gujarat.gov.in/uploads/pressbrief0204022020095035573.pdf" TargetMode="External"/><Relationship Id="rId207" Type="http://schemas.openxmlformats.org/officeDocument/2006/relationships/hyperlink" Target="http://dhs.kerala.gov.in/wp-content/uploads/2020/04/Daily-Bulletin-HFWD-English-April-3rd.pdf" TargetMode="External"/><Relationship Id="rId249" Type="http://schemas.openxmlformats.org/officeDocument/2006/relationships/hyperlink" Target="https://twitter.com/ANI/status/1246098133035159555" TargetMode="External"/><Relationship Id="rId414" Type="http://schemas.openxmlformats.org/officeDocument/2006/relationships/hyperlink" Target="http://dhs.kerala.gov.in/wp-content/uploads/2020/04/Daily-Bulletin-HFWD-English-April-6-1.pdf" TargetMode="External"/><Relationship Id="rId456" Type="http://schemas.openxmlformats.org/officeDocument/2006/relationships/hyperlink" Target="https://arogya.maharashtra.gov.in/pdf/covidepressnote06.pdf"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twitter.com/JansamparkMP/status/1246841187073273857" TargetMode="External"/><Relationship Id="rId13" Type="http://schemas.openxmlformats.org/officeDocument/2006/relationships/hyperlink" Target="https://karunadu.karnataka.gov.in/hfw/kannada/nCovDocs/03-04-2020(English).pdf" TargetMode="External"/><Relationship Id="rId18" Type="http://schemas.openxmlformats.org/officeDocument/2006/relationships/hyperlink" Target="https://twitter.com/sanjayjavin/status/1246667952054665216" TargetMode="External"/><Relationship Id="rId3" Type="http://schemas.openxmlformats.org/officeDocument/2006/relationships/hyperlink" Target="https://twitter.com/ArogyaAndhra/status/1245580598938198016?s=20" TargetMode="External"/><Relationship Id="rId21" Type="http://schemas.openxmlformats.org/officeDocument/2006/relationships/hyperlink" Target="https://www.cnbctv18.com/healthcare/maharashtra-covid-19-tally-mounts-to-868-with-7-fresh-deaths-5634351.htm" TargetMode="External"/><Relationship Id="rId7" Type="http://schemas.openxmlformats.org/officeDocument/2006/relationships/hyperlink" Target="https://www.goa.gov.in/wp-content/uploads/2020/04/Media-Bulletin-02.04.2020.pdf" TargetMode="External"/><Relationship Id="rId12" Type="http://schemas.openxmlformats.org/officeDocument/2006/relationships/hyperlink" Target="http://www.nhmharyana.gov.in/WriteReadData/userfiles/file/CoronaVirus/BULLETIN%20EVENING03042020.pdf" TargetMode="External"/><Relationship Id="rId17" Type="http://schemas.openxmlformats.org/officeDocument/2006/relationships/hyperlink" Target="https://stopcorona.tn.gov.in/wp-content/uploads/2020/03/Media-Bulletin-03-04-20-COVID-19-6-PM.pdf" TargetMode="External"/><Relationship Id="rId2" Type="http://schemas.openxmlformats.org/officeDocument/2006/relationships/hyperlink" Target="https://www.wbhealth.gov.in/uploaded_files/corona/Bulletin_West_Bengal_01.04_.2020_.pdf" TargetMode="External"/><Relationship Id="rId16" Type="http://schemas.openxmlformats.org/officeDocument/2006/relationships/hyperlink" Target="https://twitter.com/HFWOdisha/status/1246135145230303232" TargetMode="External"/><Relationship Id="rId20" Type="http://schemas.openxmlformats.org/officeDocument/2006/relationships/hyperlink" Target="http://www.rajswasthya.nic.in/" TargetMode="External"/><Relationship Id="rId1" Type="http://schemas.openxmlformats.org/officeDocument/2006/relationships/hyperlink" Target="http://health.delhigovt.nic.in/wps/wcm/connect/068e55804dc3527fb23cf7982ee7a5c7/HB01A.pdf?MOD=AJPERES&amp;lmod=908572962&amp;CACHEID=068e55804dc3527fb23cf7982ee7a5c7" TargetMode="External"/><Relationship Id="rId6" Type="http://schemas.openxmlformats.org/officeDocument/2006/relationships/hyperlink" Target="http://www.cghealth.nic.in/cghealth17/" TargetMode="External"/><Relationship Id="rId11" Type="http://schemas.openxmlformats.org/officeDocument/2006/relationships/hyperlink" Target="https://gujcovid19.gujarat.gov.in/" TargetMode="External"/><Relationship Id="rId24" Type="http://schemas.openxmlformats.org/officeDocument/2006/relationships/comments" Target="../comments3.xml"/><Relationship Id="rId5" Type="http://schemas.openxmlformats.org/officeDocument/2006/relationships/hyperlink" Target="http://chdcovid19.in/" TargetMode="External"/><Relationship Id="rId15" Type="http://schemas.openxmlformats.org/officeDocument/2006/relationships/hyperlink" Target="http://dhs.kerala.gov.in/wp-content/uploads/2020/04/Daily-Bulletin-HFWD-English-April-2nd.pdf" TargetMode="External"/><Relationship Id="rId23" Type="http://schemas.openxmlformats.org/officeDocument/2006/relationships/vmlDrawing" Target="../drawings/vmlDrawing3.vml"/><Relationship Id="rId10" Type="http://schemas.openxmlformats.org/officeDocument/2006/relationships/hyperlink" Target="https://www.facebook.com/UKMedicalHealth/photos/a.1666257713623931/2556543367928690/?type=3&amp;theater" TargetMode="External"/><Relationship Id="rId19" Type="http://schemas.openxmlformats.org/officeDocument/2006/relationships/hyperlink" Target="https://twitter.com/diprjk/status/1246764514135040000" TargetMode="External"/><Relationship Id="rId4" Type="http://schemas.openxmlformats.org/officeDocument/2006/relationships/hyperlink" Target="https://twitter.com/nhm_assam/status/1245742375319691264/photo/1" TargetMode="External"/><Relationship Id="rId9" Type="http://schemas.openxmlformats.org/officeDocument/2006/relationships/hyperlink" Target="https://twitter.com/kbssidhu1961/status/1245680244658339841/photo/1" TargetMode="External"/><Relationship Id="rId14" Type="http://schemas.openxmlformats.org/officeDocument/2006/relationships/hyperlink" Target="https://dashboard.kerala.gov.in/" TargetMode="External"/><Relationship Id="rId22" Type="http://schemas.openxmlformats.org/officeDocument/2006/relationships/hyperlink" Target="https://www.wbhealth.gov.in/uploaded_files/corona/Bulletin_West_Bengal_06.04_.2020(1)_.pdf" TargetMode="External"/></Relationships>
</file>

<file path=xl/worksheets/_rels/sheet8.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1827" Type="http://schemas.openxmlformats.org/officeDocument/2006/relationships/hyperlink" Target="https://twitter.com/ANI/status/1244250970499862529" TargetMode="External"/><Relationship Id="rId3182" Type="http://schemas.openxmlformats.org/officeDocument/2006/relationships/hyperlink" Target="https://twitter.com/ANI/status/1245383122847502338" TargetMode="External"/><Relationship Id="rId4026" Type="http://schemas.openxmlformats.org/officeDocument/2006/relationships/hyperlink" Target="https://mobile.twitter.com/ArogyaAndhra/status/1246315207162355712" TargetMode="External"/><Relationship Id="rId4233" Type="http://schemas.openxmlformats.org/officeDocument/2006/relationships/hyperlink" Target="https://twitter.com/ANI/status/1246448978775830528?s=20" TargetMode="External"/><Relationship Id="rId4440" Type="http://schemas.openxmlformats.org/officeDocument/2006/relationships/hyperlink" Target="https://twitter.com/ANINewsUP/status/1246634375652888576" TargetMode="External"/><Relationship Id="rId3042" Type="http://schemas.openxmlformats.org/officeDocument/2006/relationships/hyperlink" Target="https://twitter.com/brajeshlive/status/1245275709758554113?s=19" TargetMode="External"/><Relationship Id="rId3999" Type="http://schemas.openxmlformats.org/officeDocument/2006/relationships/hyperlink" Target="https://www.indiatoday.in/india/story/no-new-covid-19-deaths-in-west-bengal-in-24-hours-official-1663142-2020-04-04" TargetMode="External"/><Relationship Id="rId4300" Type="http://schemas.openxmlformats.org/officeDocument/2006/relationships/hyperlink" Target="https://twitter.com/hfwodisha/status/1246480313217212417?s=21" TargetMode="External"/><Relationship Id="rId170" Type="http://schemas.openxmlformats.org/officeDocument/2006/relationships/hyperlink" Target="https://www.thehindu.com/news/national/andhra-pradesh/number-of-covid-casesmounts-to-seven-in-ap/article31145542.ece/amp/?__twitter_impression=true" TargetMode="External"/><Relationship Id="rId3859" Type="http://schemas.openxmlformats.org/officeDocument/2006/relationships/hyperlink" Target="https://www.cgwall.com/?p=110884" TargetMode="External"/><Relationship Id="rId5074" Type="http://schemas.openxmlformats.org/officeDocument/2006/relationships/hyperlink" Target="https://twitter.com/ani/status/1247393983896203265?s=21" TargetMode="External"/><Relationship Id="rId987" Type="http://schemas.openxmlformats.org/officeDocument/2006/relationships/hyperlink" Target="https://www.divyabhaskar.co.in/local/gujarat/ahmedabad/gandhinagar/news/third-death-of-corona-virus-in-gujarat-total-cases-reach-at-43-127052493.html?ref=ht" TargetMode="External"/><Relationship Id="rId2668" Type="http://schemas.openxmlformats.org/officeDocument/2006/relationships/hyperlink" Target="https://twitter.com/himantabiswa/status/1244976349661376512?s=20" TargetMode="External"/><Relationship Id="rId2875" Type="http://schemas.openxmlformats.org/officeDocument/2006/relationships/hyperlink" Target="https://www.google.co.in/amp/s/www.amarujala.com/amp/chandigarh/coronavirus-in-haryana-news-in-hindi-seven-new-cases-of-corona-in-haryana" TargetMode="External"/><Relationship Id="rId3719" Type="http://schemas.openxmlformats.org/officeDocument/2006/relationships/hyperlink" Target="https://twitter.com/ANI/status/1245947128012308481" TargetMode="External"/><Relationship Id="rId3926" Type="http://schemas.openxmlformats.org/officeDocument/2006/relationships/hyperlink" Target="https://twitter.com/HFWOdisha/status/1246131083839561728?s=19" TargetMode="External"/><Relationship Id="rId4090" Type="http://schemas.openxmlformats.org/officeDocument/2006/relationships/hyperlink" Target="https://twitter.com/TOIAhmedabad/status/1246305014722617344" TargetMode="External"/><Relationship Id="rId847" Type="http://schemas.openxmlformats.org/officeDocument/2006/relationships/hyperlink" Target="https://f87kg.app.goo.gl/SRURwB1FbXLoYj618" TargetMode="External"/><Relationship Id="rId1477" Type="http://schemas.openxmlformats.org/officeDocument/2006/relationships/hyperlink" Target="https://twitter.com/gnnnewsjk/status/1243825195946737664" TargetMode="External"/><Relationship Id="rId1684" Type="http://schemas.openxmlformats.org/officeDocument/2006/relationships/hyperlink" Target="http://dhs.kerala.gov.in/" TargetMode="External"/><Relationship Id="rId1891" Type="http://schemas.openxmlformats.org/officeDocument/2006/relationships/hyperlink" Target="https://twitter.com/ANI/status/1244273632395677698?s=19" TargetMode="External"/><Relationship Id="rId2528" Type="http://schemas.openxmlformats.org/officeDocument/2006/relationships/hyperlink" Target="https://twitter.com/Junaidbhatphoto/status/1244893234242809861?s=20" TargetMode="External"/><Relationship Id="rId2735" Type="http://schemas.openxmlformats.org/officeDocument/2006/relationships/hyperlink" Target="https://twitter.com/ANI/status/1244970503082774528?s=19" TargetMode="External"/><Relationship Id="rId2942" Type="http://schemas.openxmlformats.org/officeDocument/2006/relationships/hyperlink" Target="https://www.google.com/amp/s/www.firstpost.com/health/coronavirus-outbreak-live-updates-covid-19-india-lockdown-cases-death-count-maharashtra-kerala-delhi-nizamuddin-latest-news-today-8207661.html/amp" TargetMode="External"/><Relationship Id="rId5141" Type="http://schemas.openxmlformats.org/officeDocument/2006/relationships/hyperlink" Target="https://twitter.com/ANI/status/1247421671662710784?s=08" TargetMode="External"/><Relationship Id="rId707" Type="http://schemas.openxmlformats.org/officeDocument/2006/relationships/hyperlink" Target="https://twitter.com/PTI_News/status/1243034874929283072?s=19" TargetMode="External"/><Relationship Id="rId914" Type="http://schemas.openxmlformats.org/officeDocument/2006/relationships/hyperlink" Target="https://www.mohfw.gov.in/" TargetMode="External"/><Relationship Id="rId1337" Type="http://schemas.openxmlformats.org/officeDocument/2006/relationships/hyperlink" Target="https://twitter.com/tv9gujarati/status/1243563698632810496?s=19" TargetMode="External"/><Relationship Id="rId1544" Type="http://schemas.openxmlformats.org/officeDocument/2006/relationships/hyperlink" Target="https://www.bhaskar.com/local/chhattisgarh/raipur/news/raipur-coronavirus-latest-alert-covid-19-cases-detected-in-chhattisgarh-who-retruns-from-uk-127064717.html" TargetMode="External"/><Relationship Id="rId1751" Type="http://schemas.openxmlformats.org/officeDocument/2006/relationships/hyperlink" Target="https://www.google.com/url?q=https://www.mohfw.gov.in/&amp;sa=D&amp;ust=1585482584251000&amp;usg=AFQjCNGN5Kx63eCppm3yxXt_POux-9n2XA" TargetMode="External"/><Relationship Id="rId2802" Type="http://schemas.openxmlformats.org/officeDocument/2006/relationships/hyperlink" Target="https://www.bhaskar.com/local/chhattisgarh/news/bhilai-coronavirus-lockdown-day-7-live-chhattisgarh-raipur-bilaspur-korba-covid-19-cases-latest-news-and-updates-127082248.html?ref=fbo" TargetMode="External"/><Relationship Id="rId5001" Type="http://schemas.openxmlformats.org/officeDocument/2006/relationships/hyperlink" Target="https://twitter.com/BjpBiplab/status/1247196259783327747?s=20" TargetMode="External"/><Relationship Id="rId43" Type="http://schemas.openxmlformats.org/officeDocument/2006/relationships/hyperlink" Target="https://www.ndtv.com/bangalore-news/bengaluru-railway-official-allegedly-hid-son-who-had-coronavirus-suspended-2197850" TargetMode="External"/><Relationship Id="rId1404" Type="http://schemas.openxmlformats.org/officeDocument/2006/relationships/hyperlink" Target="https://www.deccanherald.com/national/west/coronavirus-three-more-including-pregnant-woman-test-positive-in-gujarat-818396.html" TargetMode="External"/><Relationship Id="rId1611" Type="http://schemas.openxmlformats.org/officeDocument/2006/relationships/hyperlink" Target="https://www.google.co.in/amp/s/www.indiatvnews.com/amp/news/india/meerut-reports-4-new-covid-19-cases-up-s-overall-cases-jump-to-55-602395" TargetMode="External"/><Relationship Id="rId4767" Type="http://schemas.openxmlformats.org/officeDocument/2006/relationships/hyperlink" Target="https://twitter.com/sriramulubjp/status/1246783569214812162?s=19" TargetMode="External"/><Relationship Id="rId3369" Type="http://schemas.openxmlformats.org/officeDocument/2006/relationships/hyperlink" Target="https://twitter.com/Eatala_Rajender/status/1245425932929617921?s=19" TargetMode="External"/><Relationship Id="rId3576" Type="http://schemas.openxmlformats.org/officeDocument/2006/relationships/hyperlink" Target="http://gujcocid19.gujarat.gov.in/" TargetMode="External"/><Relationship Id="rId4627" Type="http://schemas.openxmlformats.org/officeDocument/2006/relationships/hyperlink" Target="https://twitter.com/CMODelhi/status/1246791733968384001?s=19" TargetMode="External"/><Relationship Id="rId4974" Type="http://schemas.openxmlformats.org/officeDocument/2006/relationships/hyperlink" Target="https://twitter.com/BjpBiplab/status/1247196259783327747?s=20" TargetMode="External"/><Relationship Id="rId497" Type="http://schemas.openxmlformats.org/officeDocument/2006/relationships/hyperlink" Target="https://timesofindia.indiatimes.com/india/coronavirus-india-lockdown-news-live-updates-total-number-of-covid-19-india-cases-25-march-2020/liveblog/74801821.cms" TargetMode="External"/><Relationship Id="rId2178" Type="http://schemas.openxmlformats.org/officeDocument/2006/relationships/hyperlink" Target="https://twitter.com/ANI/status/1244560992463253504?s=20" TargetMode="External"/><Relationship Id="rId2385" Type="http://schemas.openxmlformats.org/officeDocument/2006/relationships/hyperlink" Target="https://www.ibc24.in/news/youth-returned-to-korba-from-foreign-travel-corona-positive-aiims-patient-brought-to-raipur-at-night-74247" TargetMode="External"/><Relationship Id="rId3229" Type="http://schemas.openxmlformats.org/officeDocument/2006/relationships/hyperlink" Target="https://m.patrika.com/amp-news/jaipur-news/19-corona-positive-in-rajasthan-healthy-after-treatment-5956803/" TargetMode="External"/><Relationship Id="rId3783" Type="http://schemas.openxmlformats.org/officeDocument/2006/relationships/hyperlink" Target="https://udaipurtimes.com/news/4-positives-from-corona-in-udaipur-so-far/c74416-w2859-cid529089-s10698.htm" TargetMode="External"/><Relationship Id="rId3990" Type="http://schemas.openxmlformats.org/officeDocument/2006/relationships/hyperlink" Target="https://mobile.twitter.com/kbssidhu1961/status/1246136344247582729" TargetMode="External"/><Relationship Id="rId4834" Type="http://schemas.openxmlformats.org/officeDocument/2006/relationships/hyperlink" Target="https://twitter.com/ArogyaAndhra/status/1247036220556709896?s=19" TargetMode="External"/><Relationship Id="rId357" Type="http://schemas.openxmlformats.org/officeDocument/2006/relationships/hyperlink" Target="https://twitter.com/PTI_News/status/1242679669230428165?s=19" TargetMode="External"/><Relationship Id="rId1194" Type="http://schemas.openxmlformats.org/officeDocument/2006/relationships/hyperlink" Target="https://m.timesofindia.com/india/coronavirus-7-more-deaths-take-toll-to-20-cases-cross-700-in-india/articleshow/74838046.cms" TargetMode="External"/><Relationship Id="rId2038" Type="http://schemas.openxmlformats.org/officeDocument/2006/relationships/hyperlink" Target="https://twitter.com/ANI/status/1244470877636288513?s=19" TargetMode="External"/><Relationship Id="rId2592" Type="http://schemas.openxmlformats.org/officeDocument/2006/relationships/hyperlink" Target="https://www.google.com/amp/s/m.jagran.com/lite/jharkhand/ranchi-first-coronavirus-patient-found-in-ranchi-jharkhand-coronavirus-update-lockdown-update-20153786.html" TargetMode="External"/><Relationship Id="rId3436" Type="http://schemas.openxmlformats.org/officeDocument/2006/relationships/hyperlink" Target="https://www.google.com/amp/s/www.firstpost.com/health/coronavirus-outbreak-live-updates-covid-19-india-cases-death-count-delhi-nizamuddin-tablighi-jamaat-markaz-maharashtra-kerala-latest-news-today-8216581.html/amp" TargetMode="External"/><Relationship Id="rId3643" Type="http://schemas.openxmlformats.org/officeDocument/2006/relationships/hyperlink" Target="https://www.google.com/amp/s/www.bhaskar.com/amp/local/mp/bhopal/news/coronavirus-madhya-pradesh-cases-lockdown-live-corona-virus-cases-in-mp-bhopal-indore-ujjain-gwalior-shivpuri-covid-19-death-toll-latest-news-and-updates-127094705.html" TargetMode="External"/><Relationship Id="rId3850" Type="http://schemas.openxmlformats.org/officeDocument/2006/relationships/hyperlink" Target="https://twitter.com/PTI_News/status/1246070728685809670?s=19" TargetMode="External"/><Relationship Id="rId4901" Type="http://schemas.openxmlformats.org/officeDocument/2006/relationships/hyperlink" Target="https://twitter.com/bhupeshbaghel/status/1247105792685142018?s=19" TargetMode="External"/><Relationship Id="rId217" Type="http://schemas.openxmlformats.org/officeDocument/2006/relationships/hyperlink" Target="https://www.aninews.in/news/national/general-news/two-covid-19-patients-cured-in-ladakh-confirmed-cases-reduce-to-1120200324134333/" TargetMode="External"/><Relationship Id="rId564" Type="http://schemas.openxmlformats.org/officeDocument/2006/relationships/hyperlink" Target="https://youtu.be/QPEBr87xkYM" TargetMode="External"/><Relationship Id="rId771" Type="http://schemas.openxmlformats.org/officeDocument/2006/relationships/hyperlink" Target="https://www.google.com/amp/s/news.abplive.com/news/india/coronavirus-in-india-today-live-updates-covid-19-india-lockdown-narendra-modi-1180287/amp" TargetMode="External"/><Relationship Id="rId2245" Type="http://schemas.openxmlformats.org/officeDocument/2006/relationships/hyperlink" Target="https://gujcovid19.gujarat.gov.in/" TargetMode="External"/><Relationship Id="rId2452" Type="http://schemas.openxmlformats.org/officeDocument/2006/relationships/hyperlink" Target="https://twitter.com/PTI_News/status/1244865476355690496?s=19" TargetMode="External"/><Relationship Id="rId3503" Type="http://schemas.openxmlformats.org/officeDocument/2006/relationships/hyperlink" Target="https://www.google.com/amp/s/www.amarujala.com/amp/chandigarh/coronavirus-in-haryana-latest-update-in-hindi-death-and-positive-case" TargetMode="External"/><Relationship Id="rId3710" Type="http://schemas.openxmlformats.org/officeDocument/2006/relationships/hyperlink" Target="https://twitter.com/VtvGujarati/status/1245715508055302146?s=09" TargetMode="External"/><Relationship Id="rId424" Type="http://schemas.openxmlformats.org/officeDocument/2006/relationships/hyperlink" Target="https://twitter.com/Vijayabaskarofl/status/1242743473708486657?s=19" TargetMode="External"/><Relationship Id="rId631" Type="http://schemas.openxmlformats.org/officeDocument/2006/relationships/hyperlink" Target="http://google.com/" TargetMode="External"/><Relationship Id="rId1054" Type="http://schemas.openxmlformats.org/officeDocument/2006/relationships/hyperlink" Target="https://www.daijiworld.com/news/newsDisplay.aspx?newsID=689054" TargetMode="External"/><Relationship Id="rId1261" Type="http://schemas.openxmlformats.org/officeDocument/2006/relationships/hyperlink" Target="https://www.bhaskar.com/local/mp/indore/news/indore-mp-coronavirus-outbreak-live-positive-corona-virus-covid-19-cases-in-madhya-pradesh-mp-indore-today-latest-news-127058383.html" TargetMode="External"/><Relationship Id="rId2105" Type="http://schemas.openxmlformats.org/officeDocument/2006/relationships/hyperlink" Target="https://twitter.com/kansalrohit69/status/1244493942814658561" TargetMode="External"/><Relationship Id="rId2312" Type="http://schemas.openxmlformats.org/officeDocument/2006/relationships/hyperlink" Target="https://telanganatoday.com/telangana-reports-six-corona-positive-cases-and-one-death-on-monday/amp" TargetMode="External"/><Relationship Id="rId1121" Type="http://schemas.openxmlformats.org/officeDocument/2006/relationships/hyperlink" Target="https://twitter.com/PTI_News/status/1243214578609082368?s=19" TargetMode="External"/><Relationship Id="rId4277" Type="http://schemas.openxmlformats.org/officeDocument/2006/relationships/hyperlink" Target="https://twitter.com/COVID19inINDIA/status/1246470654091603968?s=19" TargetMode="External"/><Relationship Id="rId4484" Type="http://schemas.openxmlformats.org/officeDocument/2006/relationships/hyperlink" Target="https://twitter.com/TelanganaHealth/status/1246478500405456896/photo/1" TargetMode="External"/><Relationship Id="rId4691" Type="http://schemas.openxmlformats.org/officeDocument/2006/relationships/hyperlink" Target="https://twitter.com/HFWOdisha/status/1246826498851352576?s=19" TargetMode="External"/><Relationship Id="rId3086" Type="http://schemas.openxmlformats.org/officeDocument/2006/relationships/hyperlink" Target="https://www.google.com/amp/s/www.indiatoday.in/amp/india/story/meerut-records-second-highest-coronavirus-cases-in-up-with-six-more-testing-positive-1661827-2020-03-31" TargetMode="External"/><Relationship Id="rId3293" Type="http://schemas.openxmlformats.org/officeDocument/2006/relationships/hyperlink" Target="https://www.google.com/url?sa=t&amp;source=web&amp;rct=j&amp;url=https://www.indiatoday.in/amp/india/story/odisha-19-year-old-coronavirus-patient-recovers-discharged-from-hospital-1662360-2020-04-02&amp;ved=2ahUKEwiBhbLZzsjoAhXEzzgGHdhQCWQQFjAAegQIBBAB&amp;usg=AOvVaw2GWiygjx5PJFWCEzDtSJ__&amp;ampcf=1" TargetMode="External"/><Relationship Id="rId4137" Type="http://schemas.openxmlformats.org/officeDocument/2006/relationships/hyperlink" Target="https://gujcovid19.gujarat.gov.in/" TargetMode="External"/><Relationship Id="rId4344" Type="http://schemas.openxmlformats.org/officeDocument/2006/relationships/hyperlink" Target="https://www.thehindubusinessline.com/news/national/another-covid-19-case-reported-in-bengal-count-rises-to-58/article31256273.ece" TargetMode="External"/><Relationship Id="rId4551" Type="http://schemas.openxmlformats.org/officeDocument/2006/relationships/hyperlink" Target="https://www.facebook.com/uttarbangasambadofficial/?epa=SEARCH_BOX" TargetMode="External"/><Relationship Id="rId1938" Type="http://schemas.openxmlformats.org/officeDocument/2006/relationships/hyperlink" Target="https://twitter.com/ArogyaAndhra/status/1244302798923022336" TargetMode="External"/><Relationship Id="rId3153" Type="http://schemas.openxmlformats.org/officeDocument/2006/relationships/hyperlink" Target="https://gujcovid19.gujarat.gov.in/" TargetMode="External"/><Relationship Id="rId3360" Type="http://schemas.openxmlformats.org/officeDocument/2006/relationships/hyperlink" Target="https://telanganatoday.com/three-deaths-30-fresh-covid-19-cases-in-telangana-on-wednesday" TargetMode="External"/><Relationship Id="rId4204" Type="http://schemas.openxmlformats.org/officeDocument/2006/relationships/hyperlink" Target="https://twitter.com/kbssidhu1961/status/1246411390845194240?s=19" TargetMode="External"/><Relationship Id="rId281" Type="http://schemas.openxmlformats.org/officeDocument/2006/relationships/hyperlink" Target="https://www.google.com/amp/s/www.thekashmirmonitor.net/covid19-one-more-test-positive-in-baramulla/amp/" TargetMode="External"/><Relationship Id="rId3013" Type="http://schemas.openxmlformats.org/officeDocument/2006/relationships/hyperlink" Target="https://bengali.abplive.com/news/aaj-focus-e/coronavirus-6-die-in-bengal-in-last-8-days-affected-37-681006" TargetMode="External"/><Relationship Id="rId4411" Type="http://schemas.openxmlformats.org/officeDocument/2006/relationships/hyperlink" Target="https://twitter.com/TelanganaHealth/status/1246478500405456896?s=20" TargetMode="External"/><Relationship Id="rId141" Type="http://schemas.openxmlformats.org/officeDocument/2006/relationships/hyperlink" Target="https://twitter.com/ANI/status/1242112784252325889?s=20" TargetMode="External"/><Relationship Id="rId3220" Type="http://schemas.openxmlformats.org/officeDocument/2006/relationships/hyperlink" Target="https://mobile.twitter.com/hfwodisha?lang=en" TargetMode="External"/><Relationship Id="rId7" Type="http://schemas.openxmlformats.org/officeDocument/2006/relationships/hyperlink" Target="https://www.thehindu.com/news/national/coronavirus-live-updates-march-18-2020/article31096318.ece" TargetMode="External"/><Relationship Id="rId2779" Type="http://schemas.openxmlformats.org/officeDocument/2006/relationships/hyperlink" Target="https://en.m.wikipedia.org/wiki/Purba_Medinipur_district" TargetMode="External"/><Relationship Id="rId2986" Type="http://schemas.openxmlformats.org/officeDocument/2006/relationships/hyperlink" Target="https://twitter.com/PTI_News/status/1245228858569187329?s=19" TargetMode="External"/><Relationship Id="rId958" Type="http://schemas.openxmlformats.org/officeDocument/2006/relationships/hyperlink" Target="https://twitter.com/ahmermkhan/status/1243147295979270145" TargetMode="External"/><Relationship Id="rId1588" Type="http://schemas.openxmlformats.org/officeDocument/2006/relationships/hyperlink" Target="https://twitter.com/mybmc/status/1241688723491713030?s=20" TargetMode="External"/><Relationship Id="rId1795" Type="http://schemas.openxmlformats.org/officeDocument/2006/relationships/hyperlink" Target="https://twitter.com/ANI/status/1244241758302552066?s=19" TargetMode="External"/><Relationship Id="rId2639" Type="http://schemas.openxmlformats.org/officeDocument/2006/relationships/hyperlink" Target="http://www.nhmharyana.gov.in/WriteReadData/userfiles/file/CoronaVirus/Media%20Bulletin%20Morning31-03-20.pdf" TargetMode="External"/><Relationship Id="rId2846" Type="http://schemas.openxmlformats.org/officeDocument/2006/relationships/hyperlink" Target="https://twitter.com/ndtv/status/1245186418810318848?s=19" TargetMode="External"/><Relationship Id="rId5045" Type="http://schemas.openxmlformats.org/officeDocument/2006/relationships/hyperlink" Target="https://www.google.com/url?q=https://www.mohfw.gov.in/&amp;sa=D&amp;ust=1586232720777000&amp;usg=AFQjCNGwFZY8X5T7iVGCAe10DLgESNLzdA" TargetMode="External"/><Relationship Id="rId87" Type="http://schemas.openxmlformats.org/officeDocument/2006/relationships/hyperlink" Target="https://bit.ly/3a6ZXv8" TargetMode="External"/><Relationship Id="rId818" Type="http://schemas.openxmlformats.org/officeDocument/2006/relationships/hyperlink" Target="https://twitter.com/dhanyarajendran/status/1243064860948103169" TargetMode="External"/><Relationship Id="rId1448" Type="http://schemas.openxmlformats.org/officeDocument/2006/relationships/hyperlink" Target="https://www.businessinsider.in/india/news/coranavirus-cases-in-kerala-news-and-updates/amp_articleshow/74775194.cms?upcache=2&amp;__twitter_impression=true" TargetMode="External"/><Relationship Id="rId1655" Type="http://schemas.openxmlformats.org/officeDocument/2006/relationships/hyperlink" Target="https://twitter.com/PTI_News/status/1244107383778861056?s=20;" TargetMode="External"/><Relationship Id="rId2706" Type="http://schemas.openxmlformats.org/officeDocument/2006/relationships/hyperlink" Target="https://news.abplive.com/news/india/coronavirus-in-india-live-updates-covid-19-tracker-total-cases-lockdown-in-india-1180287" TargetMode="External"/><Relationship Id="rId4061" Type="http://schemas.openxmlformats.org/officeDocument/2006/relationships/hyperlink" Target="https://twitter.com/ArogyaAndhra/status/1246315207162355712?s=20" TargetMode="External"/><Relationship Id="rId5112" Type="http://schemas.openxmlformats.org/officeDocument/2006/relationships/hyperlink" Target="https://twitter.com/ANI/status/1247408777072009216?s=20" TargetMode="External"/><Relationship Id="rId1308" Type="http://schemas.openxmlformats.org/officeDocument/2006/relationships/hyperlink" Target="https://twitter.com/DDNewsGujarati/status/1243543073025654787?s=19" TargetMode="External"/><Relationship Id="rId1862" Type="http://schemas.openxmlformats.org/officeDocument/2006/relationships/hyperlink" Target="https://twitter.com/KTRTRS/status/1244226836134899713?s=19" TargetMode="External"/><Relationship Id="rId2913" Type="http://schemas.openxmlformats.org/officeDocument/2006/relationships/hyperlink" Target="https://twitter.com/ConnectGujarat/status/1245217627489759232?s=19" TargetMode="External"/><Relationship Id="rId1515" Type="http://schemas.openxmlformats.org/officeDocument/2006/relationships/hyperlink" Target="https://www.bhaskar.com/local/chhattisgarh/raipur/news/raipur-coronavirus-latest-alert-covid-19-cases-detected-in-chhattisgarh-who-retruns-from-uk-127064717.html?utm_campaign=social_share&amp;utm_source=whatsapp.com&amp;utm_medium=browser" TargetMode="External"/><Relationship Id="rId1722" Type="http://schemas.openxmlformats.org/officeDocument/2006/relationships/hyperlink" Target="https://www.amarujala.com/amp/uttar-pradesh/bareilly/first-corona-positive-case-reported-in-bareilly-district-of-up-family-under-isolation" TargetMode="External"/><Relationship Id="rId4878" Type="http://schemas.openxmlformats.org/officeDocument/2006/relationships/hyperlink" Target="https://www.firstpost.com/health/coronavirus-outbreak-live-updates-covid-19-india-cases-death-count-delhi-tablighi-jamaat-maharashtra-kerala-andhra-pradesh-latest-news-today-8230961.html" TargetMode="External"/><Relationship Id="rId14" Type="http://schemas.openxmlformats.org/officeDocument/2006/relationships/hyperlink" Target="https://twitter.com/PTI_News/status/1240496472384126982" TargetMode="External"/><Relationship Id="rId3687" Type="http://schemas.openxmlformats.org/officeDocument/2006/relationships/hyperlink" Target="https://twitter.com/ANINewsUP/status/1245905264609333248?s=19" TargetMode="External"/><Relationship Id="rId3894" Type="http://schemas.openxmlformats.org/officeDocument/2006/relationships/hyperlink" Target="https://twitter.com/ANI/status/1246101940582461440?s=19" TargetMode="External"/><Relationship Id="rId4738" Type="http://schemas.openxmlformats.org/officeDocument/2006/relationships/hyperlink" Target="https://www.wbhealth.gov.in/uploaded_files/corona/Media_Bulletin_West_Bengal_04.02_.2020_(final_draft)(1)_.pdf" TargetMode="External"/><Relationship Id="rId4945" Type="http://schemas.openxmlformats.org/officeDocument/2006/relationships/hyperlink" Target="https://twitter.com/ANI/status/1247146084868280320?s=19" TargetMode="External"/><Relationship Id="rId2289" Type="http://schemas.openxmlformats.org/officeDocument/2006/relationships/hyperlink" Target="https://twitter.com/ANI/status/1244653460739338242?s=20" TargetMode="External"/><Relationship Id="rId2496" Type="http://schemas.openxmlformats.org/officeDocument/2006/relationships/hyperlink" Target="https://twitter.com/ArogyaAndhra/status/1244863574113046529?s=19" TargetMode="External"/><Relationship Id="rId3547" Type="http://schemas.openxmlformats.org/officeDocument/2006/relationships/hyperlink" Target="https://gujarati.abplive.com/" TargetMode="External"/><Relationship Id="rId3754" Type="http://schemas.openxmlformats.org/officeDocument/2006/relationships/hyperlink" Target="https://www.google.com/amp/s/www.indiatoday.in/amp/coronavirus-outbreak/story/first-death-due-covid-19-haryana-positive-cases-rise-35-1662710-2020-04-03" TargetMode="External"/><Relationship Id="rId3961" Type="http://schemas.openxmlformats.org/officeDocument/2006/relationships/hyperlink" Target="https://twitter.com/PTI_News/status/1246130043081785346?s=19" TargetMode="External"/><Relationship Id="rId4805" Type="http://schemas.openxmlformats.org/officeDocument/2006/relationships/hyperlink" Target="http://www.newsonair.com/News?title=Total-count-of-Coronavirus-positive-cases-surges-to-253-in-Rajasthan&amp;id=384812" TargetMode="External"/><Relationship Id="rId468" Type="http://schemas.openxmlformats.org/officeDocument/2006/relationships/hyperlink" Target="https://www.indiatvnews.com/amp/news/india/covid-19-chhattisgarh-coronavirus-positive-cases-raipur-rajnandgaon-total-rises-to-3-601415?__twitter_impression=true" TargetMode="External"/><Relationship Id="rId675" Type="http://schemas.openxmlformats.org/officeDocument/2006/relationships/hyperlink" Target="https://www.financialexpress.com/lifestyle/health/coronavirus-india-coronavirus-covid-coronavirus-lockdown-coronavirus-vaccine-coronavirus-symptoms-coronavirus-india-update-coronavirus-india-status-coronavirus-india-death-covid-19-symptoms-covid/1908621/?utm_source=covid_cube&amp;utm_medium=from_cube" TargetMode="External"/><Relationship Id="rId882" Type="http://schemas.openxmlformats.org/officeDocument/2006/relationships/hyperlink" Target="https://telanganatoday.com/two-doctors-and-another-test-positive-for-coronavirus-in-hyderabad" TargetMode="External"/><Relationship Id="rId1098" Type="http://schemas.openxmlformats.org/officeDocument/2006/relationships/hyperlink" Target="https://twitter.com/PTI_News/status/1243228254426656768?s=19" TargetMode="External"/><Relationship Id="rId2149" Type="http://schemas.openxmlformats.org/officeDocument/2006/relationships/hyperlink" Target="https://firstindianews.com/news/4-members-of-same-family-report-corona-positive-in-Ajmer--396516981" TargetMode="External"/><Relationship Id="rId2356" Type="http://schemas.openxmlformats.org/officeDocument/2006/relationships/hyperlink" Target="https://twitter.com/ArogyaAndhra/status/1244302798923022336?s=19" TargetMode="External"/><Relationship Id="rId2563" Type="http://schemas.openxmlformats.org/officeDocument/2006/relationships/hyperlink" Target="https://twitter.com/PTI_News/status/1244862708035366913?s=19" TargetMode="External"/><Relationship Id="rId2770" Type="http://schemas.openxmlformats.org/officeDocument/2006/relationships/hyperlink" Target="https://twitter.com/ArogyaAndhra/status/1245018289786384385?s=19" TargetMode="External"/><Relationship Id="rId3407" Type="http://schemas.openxmlformats.org/officeDocument/2006/relationships/hyperlink" Target="https://mobile.twitter.com/ANI/status/1245585315944730625" TargetMode="External"/><Relationship Id="rId3614" Type="http://schemas.openxmlformats.org/officeDocument/2006/relationships/hyperlink" Target="https://www.facebook.com/DivyaHimachalTV/videos/1161597417518344/" TargetMode="External"/><Relationship Id="rId3821" Type="http://schemas.openxmlformats.org/officeDocument/2006/relationships/hyperlink" Target="https://twitter.com/ANI/status/1246044843048087553?s=19" TargetMode="External"/><Relationship Id="rId328" Type="http://schemas.openxmlformats.org/officeDocument/2006/relationships/hyperlink" Target="https://twitter.com/JournalistJmu/status/1242515985476644864?s=19" TargetMode="External"/><Relationship Id="rId535" Type="http://schemas.openxmlformats.org/officeDocument/2006/relationships/hyperlink" Target="https://www.google.com/amp/s/m.economictimes.com/news/politics-and-nation/50-year-old-man-tests-positive-for-coronavirus-in-mizoram-second-case-in-northeast/amp_articleshow/74807570.cms" TargetMode="External"/><Relationship Id="rId742" Type="http://schemas.openxmlformats.org/officeDocument/2006/relationships/hyperlink" Target="https://www.indiatoday.in/india/story/coronavirus-pandemic-live-updates-india-lockdown-who-italy-united-states-spain-china-death-toll-new-cases-1659783-2020-03-26" TargetMode="External"/><Relationship Id="rId1165" Type="http://schemas.openxmlformats.org/officeDocument/2006/relationships/hyperlink" Target="https://www.mohfw.gov.in/" TargetMode="External"/><Relationship Id="rId1372" Type="http://schemas.openxmlformats.org/officeDocument/2006/relationships/hyperlink" Target="https://firstindianews.com/news/-Coronavirus-Update-7-new-positive-cases-in-Rajasthan-today-Total-figure-reached-50-1553918213" TargetMode="External"/><Relationship Id="rId2009" Type="http://schemas.openxmlformats.org/officeDocument/2006/relationships/hyperlink" Target="https://bengali.abplive.com/news/covid-19-india-live-updates-21-corona-cases-in-bengal-mamta-banerjee-pm-modi-680247" TargetMode="External"/><Relationship Id="rId2216" Type="http://schemas.openxmlformats.org/officeDocument/2006/relationships/hyperlink" Target="https://twitter.com/ANI/status/1244601313456881664?s=19" TargetMode="External"/><Relationship Id="rId2423" Type="http://schemas.openxmlformats.org/officeDocument/2006/relationships/hyperlink" Target="https://www.anandabazar.com/state/coronavirus-in-west-bengal-25-persons-are-infected-death-toll-rose-to-2-1.1129561?ref=home-pq-stry-large-image-1" TargetMode="External"/><Relationship Id="rId2630" Type="http://schemas.openxmlformats.org/officeDocument/2006/relationships/hyperlink" Target="https://www.mathrubhumi.com/mobile/news/kerala/chief-minister-pinarayi-vijayan-press-meet-over-corona-case-in-kerala-1.4657350" TargetMode="External"/><Relationship Id="rId602" Type="http://schemas.openxmlformats.org/officeDocument/2006/relationships/hyperlink" Target="https://twitter.com/PTI_News/status/1242892090272448512?s=19" TargetMode="External"/><Relationship Id="rId1025" Type="http://schemas.openxmlformats.org/officeDocument/2006/relationships/hyperlink" Target="https://twitter.com/ANI/status/1243111297320812544" TargetMode="External"/><Relationship Id="rId1232" Type="http://schemas.openxmlformats.org/officeDocument/2006/relationships/hyperlink" Target="https://www.news18.com/amp/news/india/coronavirus-pandemic-live-updates-covid-19-death-toll-us-india-cases-tips-maharashtra-kerala-delhi-lockdown-2552771.html" TargetMode="External"/><Relationship Id="rId4388" Type="http://schemas.openxmlformats.org/officeDocument/2006/relationships/hyperlink" Target="https://experience.arcgis.com/experience/8167a61f882a4af4b9098e947dfd589f/" TargetMode="External"/><Relationship Id="rId4595" Type="http://schemas.openxmlformats.org/officeDocument/2006/relationships/hyperlink" Target="https://twitter.com/DainikBhaskar/status/1246708904517459969?s=09" TargetMode="External"/><Relationship Id="rId3197" Type="http://schemas.openxmlformats.org/officeDocument/2006/relationships/hyperlink" Target="http://way2.co/Mzk3OTg3NQ==_lng1/-1" TargetMode="External"/><Relationship Id="rId4248" Type="http://schemas.openxmlformats.org/officeDocument/2006/relationships/hyperlink" Target="https://www.newindianexpress.com/good-news/2020/apr/04/chhattisgarhs-first-covid-19-patient-recovers-raises-hope-for-others-2125785.html" TargetMode="External"/><Relationship Id="rId3057" Type="http://schemas.openxmlformats.org/officeDocument/2006/relationships/hyperlink" Target="https://timesofindia.indiatimes.com/city/kolkata/two-covid-19-patients-die-in-west-bengal-death-count-6/articleshow/74926466.cms" TargetMode="External"/><Relationship Id="rId4108" Type="http://schemas.openxmlformats.org/officeDocument/2006/relationships/hyperlink" Target="https://gujcovid19.gujarat.gov.in/" TargetMode="External"/><Relationship Id="rId4455" Type="http://schemas.openxmlformats.org/officeDocument/2006/relationships/hyperlink" Target="https://twitter.com/ANI/status/1246673264161808384?s=19" TargetMode="External"/><Relationship Id="rId4662" Type="http://schemas.openxmlformats.org/officeDocument/2006/relationships/hyperlink" Target="https://www.uttarbangasambad.com/north-bengal-corona-virus-death/" TargetMode="External"/><Relationship Id="rId185" Type="http://schemas.openxmlformats.org/officeDocument/2006/relationships/hyperlink" Target="https://coronavirus.jhu.edu/map.html" TargetMode="External"/><Relationship Id="rId1909" Type="http://schemas.openxmlformats.org/officeDocument/2006/relationships/hyperlink" Target="https://www.facebook.com/212212688804281/posts/4400487939976714/?app=fbl" TargetMode="External"/><Relationship Id="rId3264" Type="http://schemas.openxmlformats.org/officeDocument/2006/relationships/hyperlink" Target="https://twitter.com/NBirenSingh/status/1245427411048493056?s=19" TargetMode="External"/><Relationship Id="rId3471" Type="http://schemas.openxmlformats.org/officeDocument/2006/relationships/hyperlink" Target="https://m.lokmat.com/jalgaon/coronavirus-another-corona-positive-patient-jalgaon-hrb/" TargetMode="External"/><Relationship Id="rId4315" Type="http://schemas.openxmlformats.org/officeDocument/2006/relationships/hyperlink" Target="https://mobile.twitter.com/HFWOdisha" TargetMode="External"/><Relationship Id="rId4522" Type="http://schemas.openxmlformats.org/officeDocument/2006/relationships/hyperlink" Target="https://www.thehindu.com/news/national/other-states/covid-19-two-deaths-take-toll-to-10-in-madhya-pradesh/article31255506.ece" TargetMode="External"/><Relationship Id="rId392" Type="http://schemas.openxmlformats.org/officeDocument/2006/relationships/hyperlink" Target="https://www.google.com/url?q=https://www.mohfw.gov.in/&amp;sa=D&amp;ust=1585130094025000&amp;usg=AFQjCNH8KP4GXlitkaAQ2MkSIJ17ME7q4w" TargetMode="External"/><Relationship Id="rId2073" Type="http://schemas.openxmlformats.org/officeDocument/2006/relationships/hyperlink" Target="https://www.thehindu.com/news/national/coronavirus-punjab-reports-second-death-positive-cases-put-at-38/article31203165.ece" TargetMode="External"/><Relationship Id="rId2280" Type="http://schemas.openxmlformats.org/officeDocument/2006/relationships/hyperlink" Target="https://twitter.com/ANI/status/1244640751679467530" TargetMode="External"/><Relationship Id="rId3124" Type="http://schemas.openxmlformats.org/officeDocument/2006/relationships/hyperlink" Target="https://gujcovid19.gujarat.gov.in/" TargetMode="External"/><Relationship Id="rId3331" Type="http://schemas.openxmlformats.org/officeDocument/2006/relationships/hyperlink" Target="https://twitter.com/ANI/status/1245553188926717952?s=19" TargetMode="External"/><Relationship Id="rId252" Type="http://schemas.openxmlformats.org/officeDocument/2006/relationships/hyperlink" Target="https://timesofindia.indiatimes.com/india/coronavirus-live-news-updates-covid-19-cases-in-india-update-23-march-2020/liveblog/74783769.cms" TargetMode="External"/><Relationship Id="rId2140" Type="http://schemas.openxmlformats.org/officeDocument/2006/relationships/hyperlink" Target="https://www.google.com/amp/s/www.bhaskar.com/amp/local/uttar-pradesh/lucknow/news/up-coronavirus-outbreak-live-corona-virus-cases-death-toll-in-up-varanasi-lucknow-kanpur-agra-allahabad-ghaziabad-novel-covid-19-latest-news-and-updates-127076416.html" TargetMode="External"/><Relationship Id="rId5089" Type="http://schemas.openxmlformats.org/officeDocument/2006/relationships/hyperlink" Target="http://www.gujcovid19.gujarat.gov.in/" TargetMode="External"/><Relationship Id="rId112" Type="http://schemas.openxmlformats.org/officeDocument/2006/relationships/hyperlink" Target="https://twitter.com/thenewsminute/status/1241977981179842562?s=19" TargetMode="External"/><Relationship Id="rId1699" Type="http://schemas.openxmlformats.org/officeDocument/2006/relationships/hyperlink" Target="https://twitter.com/Kashmir_Mirror/status/1244153432086175744?s=20" TargetMode="External"/><Relationship Id="rId2000" Type="http://schemas.openxmlformats.org/officeDocument/2006/relationships/hyperlink" Target="https://twitter.com/ArogyaAndhra/status/1244300390310477824?s=19" TargetMode="External"/><Relationship Id="rId5156" Type="http://schemas.openxmlformats.org/officeDocument/2006/relationships/hyperlink" Target="https://twitter.com/HFWOdisha/status/1247438917462196225?s=20" TargetMode="External"/><Relationship Id="rId2957" Type="http://schemas.openxmlformats.org/officeDocument/2006/relationships/hyperlink" Target="http://www.wbhealth.gov.in/" TargetMode="External"/><Relationship Id="rId4172" Type="http://schemas.openxmlformats.org/officeDocument/2006/relationships/hyperlink" Target="https://www.google.com/amp/s/www.indiatoday.in/amp/india/story/maharashtra-coronavirus-covid19-new-cases-total-number-latest-updates-april-2-1662693-2020-04-02" TargetMode="External"/><Relationship Id="rId5016" Type="http://schemas.openxmlformats.org/officeDocument/2006/relationships/hyperlink" Target="https://twitter.com/TelanganaHealth/status/1247208958051278849?s=19" TargetMode="External"/><Relationship Id="rId929" Type="http://schemas.openxmlformats.org/officeDocument/2006/relationships/hyperlink" Target="https://twitter.com/rajeshtope11/status/1243065897197199360?s=19" TargetMode="External"/><Relationship Id="rId1559" Type="http://schemas.openxmlformats.org/officeDocument/2006/relationships/hyperlink" Target="https://www.hindustantimes.com/videos/coronavirus-crisis/please-please-please-watch-recovered-coronavirus-patient-s-message/video-yugiQsE8bt8zepIDmI4X8M.html" TargetMode="External"/><Relationship Id="rId1766" Type="http://schemas.openxmlformats.org/officeDocument/2006/relationships/hyperlink" Target="https://gujcovid19.gujarat.gov.in/" TargetMode="External"/><Relationship Id="rId1973" Type="http://schemas.openxmlformats.org/officeDocument/2006/relationships/hyperlink" Target="https://mobile.twitter.com/NashikNews/status/1244302657105170432" TargetMode="External"/><Relationship Id="rId2817" Type="http://schemas.openxmlformats.org/officeDocument/2006/relationships/hyperlink" Target="https://twitter.com/MoupiaNandy/status/1245052032425353216?s=19" TargetMode="External"/><Relationship Id="rId4032" Type="http://schemas.openxmlformats.org/officeDocument/2006/relationships/hyperlink" Target="https://www.tribuneindia.com/news/haryana/13-more-coronavirus-positive-cases-in-haryanas-palwal-all-tablighi-participants-65511" TargetMode="External"/><Relationship Id="rId58" Type="http://schemas.openxmlformats.org/officeDocument/2006/relationships/hyperlink" Target="https://www.indiatoday.in/india/story/coronavirus-new-cases-rajasthan-punjab-gujarat-1658064-2020-03-21" TargetMode="External"/><Relationship Id="rId1419" Type="http://schemas.openxmlformats.org/officeDocument/2006/relationships/hyperlink" Target="https://twitter.com/avinashkalla/status/1243762592813744128?s=19" TargetMode="External"/><Relationship Id="rId1626" Type="http://schemas.openxmlformats.org/officeDocument/2006/relationships/hyperlink" Target="https://www.indiatoday.in/coronavirus-outbreak/story/1-more-tests-positive-covid-19-andhra-pradesh-total-tally-11-1660161-2020-03-27" TargetMode="External"/><Relationship Id="rId1833" Type="http://schemas.openxmlformats.org/officeDocument/2006/relationships/hyperlink" Target="https://www.thehindubusinessline.com/news/national/covid-19-new-six-cases-in-gujarat-take-total-coronavirus-positive-cases-to-53/article31190626.ece" TargetMode="External"/><Relationship Id="rId4989" Type="http://schemas.openxmlformats.org/officeDocument/2006/relationships/hyperlink" Target="https://twitter.com/PTI_News/status/1247201374699315201?s=19" TargetMode="External"/><Relationship Id="rId1900" Type="http://schemas.openxmlformats.org/officeDocument/2006/relationships/hyperlink" Target="https://www.mohfw.gov.in/" TargetMode="External"/><Relationship Id="rId3798" Type="http://schemas.openxmlformats.org/officeDocument/2006/relationships/hyperlink" Target="https://twitter.com/Vijayabaskarofl/status/1246030244990996480" TargetMode="External"/><Relationship Id="rId4849" Type="http://schemas.openxmlformats.org/officeDocument/2006/relationships/hyperlink" Target="https://m.timesofindia.com/city/bhopal/ray-of-hope-6-beat-corona-and-back-in-comfort-of-home/articleshow/75000204.cms" TargetMode="External"/><Relationship Id="rId3658" Type="http://schemas.openxmlformats.org/officeDocument/2006/relationships/hyperlink" Target="https://twitter.com/ani/status/1245804051188588545?s=21" TargetMode="External"/><Relationship Id="rId3865" Type="http://schemas.openxmlformats.org/officeDocument/2006/relationships/hyperlink" Target="https://twitter.com/Eatala_Rajender/status/1246084405602316292?s=19" TargetMode="External"/><Relationship Id="rId4709" Type="http://schemas.openxmlformats.org/officeDocument/2006/relationships/hyperlink" Target="https://www.mohfw.gov.in/" TargetMode="External"/><Relationship Id="rId4916" Type="http://schemas.openxmlformats.org/officeDocument/2006/relationships/hyperlink" Target="https://twitter.com/bbctamil/status/1247141261494177793?s=20" TargetMode="External"/><Relationship Id="rId579" Type="http://schemas.openxmlformats.org/officeDocument/2006/relationships/hyperlink" Target="https://twitter.com/Vijayabaskarofl?ref_src=twsrc%5Egoogle%7Ctwcamp%5Eserp%7Ctwgr%5Eauthor" TargetMode="External"/><Relationship Id="rId786" Type="http://schemas.openxmlformats.org/officeDocument/2006/relationships/hyperlink" Target="https://www.amarujala.com/uttar-pradesh/kanpur/coronavirus-news-in-kanpur-first-corona-positive-patient-found-in-kanpur-news-update" TargetMode="External"/><Relationship Id="rId993" Type="http://schemas.openxmlformats.org/officeDocument/2006/relationships/hyperlink" Target="https://twitter.com/ANI/status/1243111297320812544?s=09" TargetMode="External"/><Relationship Id="rId2467" Type="http://schemas.openxmlformats.org/officeDocument/2006/relationships/hyperlink" Target="http://hmfw.ap.gov.in/Daily_bullettin/31-03-2020/31-03-2020_10AM_English.pdf" TargetMode="External"/><Relationship Id="rId2674" Type="http://schemas.openxmlformats.org/officeDocument/2006/relationships/hyperlink" Target="https://t.co/x89hJ9UuaC" TargetMode="External"/><Relationship Id="rId3518" Type="http://schemas.openxmlformats.org/officeDocument/2006/relationships/hyperlink" Target="https://twitter.com/InfoAhmednagar" TargetMode="External"/><Relationship Id="rId5080" Type="http://schemas.openxmlformats.org/officeDocument/2006/relationships/hyperlink" Target="https://twitter.com/PTI_News/status/1247395419102932992" TargetMode="External"/><Relationship Id="rId439" Type="http://schemas.openxmlformats.org/officeDocument/2006/relationships/hyperlink" Target="https://twitter.com/mybmc/status/1242426577247301634" TargetMode="External"/><Relationship Id="rId646" Type="http://schemas.openxmlformats.org/officeDocument/2006/relationships/hyperlink" Target="https://bengali.abplive.com/news/aaj-focus-e/coronavirus-66-year-old-tests-positive-in-bengal-10th-case-in-state-admitted-at-peerless-hospital-678906" TargetMode="External"/><Relationship Id="rId1069" Type="http://schemas.openxmlformats.org/officeDocument/2006/relationships/hyperlink" Target="https://twitter.com/HFWOdisha/status/1243198105148768263?s=20" TargetMode="External"/><Relationship Id="rId1276" Type="http://schemas.openxmlformats.org/officeDocument/2006/relationships/hyperlink" Target="https://twitter.com/PTI_News/status/1243505346930454528?s=19" TargetMode="External"/><Relationship Id="rId1483" Type="http://schemas.openxmlformats.org/officeDocument/2006/relationships/hyperlink" Target="https://twitter.com/kansalrohit69/status/1243830308102787072" TargetMode="External"/><Relationship Id="rId2327" Type="http://schemas.openxmlformats.org/officeDocument/2006/relationships/hyperlink" Target="https://twitter.com/dhanyarajendran/status/1244679079443357696?s=19" TargetMode="External"/><Relationship Id="rId2881" Type="http://schemas.openxmlformats.org/officeDocument/2006/relationships/hyperlink" Target="https://www.google.com/amp/s/economictimes.indiatimes.com/news/politics-and-nation/coronavirus-cases-in-india-live-news-latest-updates-april1/amp_liveblog/74922259.cms" TargetMode="External"/><Relationship Id="rId3725" Type="http://schemas.openxmlformats.org/officeDocument/2006/relationships/hyperlink" Target="http://www.random.com/" TargetMode="External"/><Relationship Id="rId3932" Type="http://schemas.openxmlformats.org/officeDocument/2006/relationships/hyperlink" Target="https://twitter.com/HFWOdisha/status/1246131083839561728" TargetMode="External"/><Relationship Id="rId506" Type="http://schemas.openxmlformats.org/officeDocument/2006/relationships/hyperlink" Target="https://m.timesofindia.com/city/agra/three-tested-positive-at-aligarhs-jnmc/articleshow/74799052.cms" TargetMode="External"/><Relationship Id="rId853" Type="http://schemas.openxmlformats.org/officeDocument/2006/relationships/hyperlink" Target="https://twitter.com/TelanganaHealth/status/1243093796797198336?s=20" TargetMode="External"/><Relationship Id="rId1136" Type="http://schemas.openxmlformats.org/officeDocument/2006/relationships/hyperlink" Target="https://twitter.com/TelanganaHealth/status/1243212125813633025?s=19" TargetMode="External"/><Relationship Id="rId1690" Type="http://schemas.openxmlformats.org/officeDocument/2006/relationships/hyperlink" Target="https://hs.news/one-more-person-died-in-kashmir-due-to-corona/" TargetMode="External"/><Relationship Id="rId2534" Type="http://schemas.openxmlformats.org/officeDocument/2006/relationships/hyperlink" Target="https://twitter.com/ANI/status/1244900306128760832" TargetMode="External"/><Relationship Id="rId2741" Type="http://schemas.openxmlformats.org/officeDocument/2006/relationships/hyperlink" Target="https://www.google.com/amp/s/www.tribuneindia.com/news/chandigarh/panchkula-nurse-tests-positive-for-coronavirus-63664" TargetMode="External"/><Relationship Id="rId713" Type="http://schemas.openxmlformats.org/officeDocument/2006/relationships/hyperlink" Target="https://mobile.twitter.com/ndtv/status/1243029246366400513" TargetMode="External"/><Relationship Id="rId920" Type="http://schemas.openxmlformats.org/officeDocument/2006/relationships/hyperlink" Target="https://economictimes.indiatimes.com/news/politics-and-nation/70-yr-old-covid-19-patient-dies-in-gujarat-state-toll-rises-to-3/articleshow/74824464.cms" TargetMode="External"/><Relationship Id="rId1343" Type="http://schemas.openxmlformats.org/officeDocument/2006/relationships/hyperlink" Target="https://twitter.com/NHM_TN?s=20" TargetMode="External"/><Relationship Id="rId1550" Type="http://schemas.openxmlformats.org/officeDocument/2006/relationships/hyperlink" Target="https://www.google.com/url?sa=t&amp;source=web&amp;rct=j&amp;url=http://gujcovid19.gujarat.gov.in/&amp;ved=2ahUKEwjB0pOMsL3oAhWuyjgGHd7_CYcQFjABegQIAhAB&amp;usg=AOvVaw3DckgExQn37HPpw3ulLolg&amp;cshid=1585405744791" TargetMode="External"/><Relationship Id="rId2601" Type="http://schemas.openxmlformats.org/officeDocument/2006/relationships/hyperlink" Target="https://m.jagran.com/lite/haryana/hisar-coronavirus-positive-first-case-found-in-hisar-sirsa-lady-also-positive-20152602.html" TargetMode="External"/><Relationship Id="rId4499" Type="http://schemas.openxmlformats.org/officeDocument/2006/relationships/hyperlink" Target="https://twitter.com/ANI/status/1246672217418665985" TargetMode="External"/><Relationship Id="rId1203" Type="http://schemas.openxmlformats.org/officeDocument/2006/relationships/hyperlink" Target="https://www.facebook.com/292216604197270/posts/2848857011866537/" TargetMode="External"/><Relationship Id="rId1410" Type="http://schemas.openxmlformats.org/officeDocument/2006/relationships/hyperlink" Target="https://twitter.com/ANI/status/1243739826622365696?s=19" TargetMode="External"/><Relationship Id="rId4359" Type="http://schemas.openxmlformats.org/officeDocument/2006/relationships/hyperlink" Target="https://www.google.com/amp/s/www.bhaskar.com/amp/local/mp/indore/news/indore-novel-coronavirus-covid-19-updates-madhya-pradesh-mp-indore-corona-positive-cases-death-latest-today-news-127106621.html" TargetMode="External"/><Relationship Id="rId4566" Type="http://schemas.openxmlformats.org/officeDocument/2006/relationships/hyperlink" Target="https://www.amarujala.com/dehradun/coronavirus-lockdown-in-uttarakhand-one-more-patient-from-kaladhungi-detected-corona-positive?src=top-lead&amp;pageId=2" TargetMode="External"/><Relationship Id="rId4773" Type="http://schemas.openxmlformats.org/officeDocument/2006/relationships/hyperlink" Target="https://covid19.telangana.gov.in/wp-content/uploads/2020/04/Telangana-Health-Department-Media-bulletin-05-04-2020.pdf" TargetMode="External"/><Relationship Id="rId4980" Type="http://schemas.openxmlformats.org/officeDocument/2006/relationships/hyperlink" Target="https://www.instagram.com/p/B-pW66GFx9z/?igshid=193694b687luu" TargetMode="External"/><Relationship Id="rId3168" Type="http://schemas.openxmlformats.org/officeDocument/2006/relationships/hyperlink" Target="https://gujcovid19.gujarat.gov.in/uploads/pressbrief0104012020073944442.pdf" TargetMode="External"/><Relationship Id="rId3375" Type="http://schemas.openxmlformats.org/officeDocument/2006/relationships/hyperlink" Target="https://twitter.com/NorbertElekes/status/1245573024419479559?s=19" TargetMode="External"/><Relationship Id="rId3582" Type="http://schemas.openxmlformats.org/officeDocument/2006/relationships/hyperlink" Target="https://m.patrika.com/amp-news/udaipur-news/coronavirus-positive-case-in-udaipur-curfew-in-ambamata-area-5960147/" TargetMode="External"/><Relationship Id="rId4219" Type="http://schemas.openxmlformats.org/officeDocument/2006/relationships/hyperlink" Target="https://www.wbhealth.gov.in/pages/corona/bulletin" TargetMode="External"/><Relationship Id="rId4426" Type="http://schemas.openxmlformats.org/officeDocument/2006/relationships/hyperlink" Target="https://twitter.com/TS_SinghDeo/status/1246653910061682688" TargetMode="External"/><Relationship Id="rId4633" Type="http://schemas.openxmlformats.org/officeDocument/2006/relationships/hyperlink" Target="https://www.mohfw.gov.in/" TargetMode="External"/><Relationship Id="rId4840" Type="http://schemas.openxmlformats.org/officeDocument/2006/relationships/hyperlink" Target="https://www.mohfw.gov.in/" TargetMode="External"/><Relationship Id="rId296" Type="http://schemas.openxmlformats.org/officeDocument/2006/relationships/hyperlink" Target="https://zeenews.india.com/india/death-toll-due-to-coronavirus-covid-19-rises-to-10-in-india-as-65-year-old-man-dies-in-mumbai-2271304.html" TargetMode="External"/><Relationship Id="rId2184" Type="http://schemas.openxmlformats.org/officeDocument/2006/relationships/hyperlink" Target="https://www.hindustantimes.com/india-news/coronavirus-update-67-yr-old-dies-of-covid-19-in-srinagar-says-official/story-kA6BlkGifGOfWctoPupATN.html" TargetMode="External"/><Relationship Id="rId2391" Type="http://schemas.openxmlformats.org/officeDocument/2006/relationships/hyperlink" Target="https://bengali.abplive.com/news/aaj-focus-e/coronavirus-3rd-death-win-bengal-as-patient-dies-in-howrah-hospital-affected-26-680624" TargetMode="External"/><Relationship Id="rId3028" Type="http://schemas.openxmlformats.org/officeDocument/2006/relationships/hyperlink" Target="https://www.wbhealth.gov.in/uploaded_files/corona/Bulletin_West_Bengal_31.03_.2020_.pdf" TargetMode="External"/><Relationship Id="rId3235" Type="http://schemas.openxmlformats.org/officeDocument/2006/relationships/hyperlink" Target="https://www.facebook.com/329145898982/posts/10157428885168983/" TargetMode="External"/><Relationship Id="rId3442" Type="http://schemas.openxmlformats.org/officeDocument/2006/relationships/hyperlink" Target="https://www.business-standard.com/article/pti-stories/covid-19-5-discharged-after-recovery-in-nagpur-yavatmal-120032801060_1.html" TargetMode="External"/><Relationship Id="rId156" Type="http://schemas.openxmlformats.org/officeDocument/2006/relationships/hyperlink" Target="https://www.manoramanews.com/news/breaking-news/2020/03/24/two-more-covid-cases-in-kerala.html" TargetMode="External"/><Relationship Id="rId363" Type="http://schemas.openxmlformats.org/officeDocument/2006/relationships/hyperlink" Target="https://www.indiatoday.in/india/story/coronavirus-india-covid-19-patient-dies-tamil-nadu-toll-rises-11-1659349-2020-03-25" TargetMode="External"/><Relationship Id="rId570" Type="http://schemas.openxmlformats.org/officeDocument/2006/relationships/hyperlink" Target="https://mobile.twitter.com/Vijayabaskarofl/status/1242867032091058176" TargetMode="External"/><Relationship Id="rId2044" Type="http://schemas.openxmlformats.org/officeDocument/2006/relationships/hyperlink" Target="https://twitter.com/ANI/status/1244464642115522560?s=19" TargetMode="External"/><Relationship Id="rId2251" Type="http://schemas.openxmlformats.org/officeDocument/2006/relationships/hyperlink" Target="https://www.thehindu.com/news/national/bihar-reports-first-coronavirus-death/article31133966.ece?&amp;ampcf=1" TargetMode="External"/><Relationship Id="rId3302" Type="http://schemas.openxmlformats.org/officeDocument/2006/relationships/hyperlink" Target="https://twitter.com/Eatala_Rajender/status/1245425932929617921?s=19" TargetMode="External"/><Relationship Id="rId4700" Type="http://schemas.openxmlformats.org/officeDocument/2006/relationships/hyperlink" Target="https://twitter.com/HFWOdisha?s=09" TargetMode="External"/><Relationship Id="rId223" Type="http://schemas.openxmlformats.org/officeDocument/2006/relationships/hyperlink" Target="https://twitter.com/kansalrohit69/status/1242380031260651526?s=19" TargetMode="External"/><Relationship Id="rId430" Type="http://schemas.openxmlformats.org/officeDocument/2006/relationships/hyperlink" Target="https://m.lokmat.com/sangli/coronavirus-nine-corona-positive-same-family-islampur-panic-sangli/" TargetMode="External"/><Relationship Id="rId1060" Type="http://schemas.openxmlformats.org/officeDocument/2006/relationships/hyperlink" Target="https://twitter.com/HFWOdisha/status/1243198105148768263?s=20" TargetMode="External"/><Relationship Id="rId2111" Type="http://schemas.openxmlformats.org/officeDocument/2006/relationships/hyperlink" Target="https://gujcovid19.gujarat.gov.in/" TargetMode="External"/><Relationship Id="rId4076" Type="http://schemas.openxmlformats.org/officeDocument/2006/relationships/hyperlink" Target="https://twitter.com/ANI/status/1246282227387858944?s=19" TargetMode="External"/><Relationship Id="rId1877" Type="http://schemas.openxmlformats.org/officeDocument/2006/relationships/hyperlink" Target="https://twitter.com/ANI/status/1244268461477552129?s=19" TargetMode="External"/><Relationship Id="rId2928" Type="http://schemas.openxmlformats.org/officeDocument/2006/relationships/hyperlink" Target="https://twitter.com/PTI_News/status/1245220553243242496?s=19" TargetMode="External"/><Relationship Id="rId4283" Type="http://schemas.openxmlformats.org/officeDocument/2006/relationships/hyperlink" Target="https://twitter.com/HFWOdisha/status/1246480313217212417?s=19" TargetMode="External"/><Relationship Id="rId4490" Type="http://schemas.openxmlformats.org/officeDocument/2006/relationships/hyperlink" Target="https://twitter.com/ANI/status/1246673264161808384?s=19" TargetMode="External"/><Relationship Id="rId5127" Type="http://schemas.openxmlformats.org/officeDocument/2006/relationships/hyperlink" Target="https://twitter.com/PTI_News/status/1247408338918232065?s=19" TargetMode="External"/><Relationship Id="rId1737" Type="http://schemas.openxmlformats.org/officeDocument/2006/relationships/hyperlink" Target="https://www.ptcnews.tv/coronavirus-punjab-confirmed-cases-nawanshahr-jalandhar-curfew-en/" TargetMode="External"/><Relationship Id="rId1944" Type="http://schemas.openxmlformats.org/officeDocument/2006/relationships/hyperlink" Target="https://twitter.com/ArogyaAndhra/status/1244300390310477824?s=19" TargetMode="External"/><Relationship Id="rId3092" Type="http://schemas.openxmlformats.org/officeDocument/2006/relationships/hyperlink" Target="https://www.google.co.in/amp/s/www.bhaskar.com/amp/local/mp/indore/news/now-69-corona-positive-in-indair-9-positive-of-same-family-in-khajrana-including-children-of-3-5-8-years-127087206.html" TargetMode="External"/><Relationship Id="rId4143" Type="http://schemas.openxmlformats.org/officeDocument/2006/relationships/hyperlink" Target="https://twitter.com/ANI/status/1246335126499241984?s=19" TargetMode="External"/><Relationship Id="rId4350" Type="http://schemas.openxmlformats.org/officeDocument/2006/relationships/hyperlink" Target="https://twitter.com/ANI/status/1246495334999543808?s=20" TargetMode="External"/><Relationship Id="rId29" Type="http://schemas.openxmlformats.org/officeDocument/2006/relationships/hyperlink" Target="http://dphfw.telangana.gov.in/" TargetMode="External"/><Relationship Id="rId4003" Type="http://schemas.openxmlformats.org/officeDocument/2006/relationships/hyperlink" Target="https://www.livemint.com/news/india/10-new-coronavirus-cases-reported-in-west-bengal-as-of-6-00-pm-apr-03-11585927110803.html" TargetMode="External"/><Relationship Id="rId4210" Type="http://schemas.openxmlformats.org/officeDocument/2006/relationships/hyperlink" Target="https://www.mohfw.gov.in/" TargetMode="External"/><Relationship Id="rId1804" Type="http://schemas.openxmlformats.org/officeDocument/2006/relationships/hyperlink" Target="https://mobile.twitter.com/ANI/status/1244205907061309441" TargetMode="External"/><Relationship Id="rId3769" Type="http://schemas.openxmlformats.org/officeDocument/2006/relationships/hyperlink" Target="https://twitter.com/sanjaykhilar/status/1245993384394670080?s=20" TargetMode="External"/><Relationship Id="rId3976" Type="http://schemas.openxmlformats.org/officeDocument/2006/relationships/hyperlink" Target="https://twitter.com/PTI_News/status/1246274008552632320?s=19" TargetMode="External"/><Relationship Id="rId897" Type="http://schemas.openxmlformats.org/officeDocument/2006/relationships/hyperlink" Target="https://twitter.com/NewIndianXpress/status/1243052166488535040?s=19" TargetMode="External"/><Relationship Id="rId2578" Type="http://schemas.openxmlformats.org/officeDocument/2006/relationships/hyperlink" Target="http://kar.com/local/haryana/ambala/news/haryana-coronavirus-latest-alert-covid-19-cases-detected-in-panchkula-total-number-of-positive-cases-in-haryana-to-25-127082469.html" TargetMode="External"/><Relationship Id="rId2785" Type="http://schemas.openxmlformats.org/officeDocument/2006/relationships/hyperlink" Target="https://twitter.com/ArogyaAndhra/status/1245019872238555136?s=19" TargetMode="External"/><Relationship Id="rId2992" Type="http://schemas.openxmlformats.org/officeDocument/2006/relationships/hyperlink" Target="https://www.wbhealth.gov.in/uploaded_files/corona/Bulletin_West_Bengal_31.03_.2020_.pdf" TargetMode="External"/><Relationship Id="rId3629" Type="http://schemas.openxmlformats.org/officeDocument/2006/relationships/hyperlink" Target="https://twitter.com/ZeeMPCG/status/1245755838267928576" TargetMode="External"/><Relationship Id="rId3836" Type="http://schemas.openxmlformats.org/officeDocument/2006/relationships/hyperlink" Target="https://twitter.com/sriramulubjp/status/1246056710533332992?s=20" TargetMode="External"/><Relationship Id="rId5051" Type="http://schemas.openxmlformats.org/officeDocument/2006/relationships/hyperlink" Target="https://www.mohfw.gov.in/" TargetMode="External"/><Relationship Id="rId757" Type="http://schemas.openxmlformats.org/officeDocument/2006/relationships/hyperlink" Target="https://mobile.twitter.com/Vijayabaskarofl/status/1242841446975070215" TargetMode="External"/><Relationship Id="rId964" Type="http://schemas.openxmlformats.org/officeDocument/2006/relationships/hyperlink" Target="https://twitter.com/kansalrohit69/status/1243146699159171072?s=19" TargetMode="External"/><Relationship Id="rId1387" Type="http://schemas.openxmlformats.org/officeDocument/2006/relationships/hyperlink" Target="https://www.google.com/url?q=https://www.mohfw.gov.in/&amp;sa=D&amp;ust=1585338902744000&amp;usg=AFQjCNHVj713lTF6bDTzv4_tI93AXuKgdw" TargetMode="External"/><Relationship Id="rId1594" Type="http://schemas.openxmlformats.org/officeDocument/2006/relationships/hyperlink" Target="https://en.wikipedia.org/wiki/2020_coronavirus_pandemic_in_Maharashtra" TargetMode="External"/><Relationship Id="rId2438" Type="http://schemas.openxmlformats.org/officeDocument/2006/relationships/hyperlink" Target="https://twitter.com/PTI_News/status/1244836785080811520?s=19" TargetMode="External"/><Relationship Id="rId2645" Type="http://schemas.openxmlformats.org/officeDocument/2006/relationships/hyperlink" Target="https://twitter.com/ANI/status/1244971681182973953?s=19" TargetMode="External"/><Relationship Id="rId2852" Type="http://schemas.openxmlformats.org/officeDocument/2006/relationships/hyperlink" Target="https://www.naidunia.com/lite/madhya-pradesh/indore-coronavirus-in-indore-37-coronavirus-positive-patient-found-in-one-day-5446385?itm_medium=taza&amp;itm_source=amp&amp;itm_campaign=1" TargetMode="External"/><Relationship Id="rId3903" Type="http://schemas.openxmlformats.org/officeDocument/2006/relationships/hyperlink" Target="https://www.google.co.in/amp/s/www.news18.com/amp/news/india/maharashtra-covid-19-tally-now-490-67-new-cases-6-deaths-in-a-day-2563715.html" TargetMode="External"/><Relationship Id="rId93" Type="http://schemas.openxmlformats.org/officeDocument/2006/relationships/hyperlink" Target="https://twitter.com/abpanandatv/status/1241737377212559367?s=20" TargetMode="External"/><Relationship Id="rId617" Type="http://schemas.openxmlformats.org/officeDocument/2006/relationships/hyperlink" Target="http://dhs.kerala.gov.in/2020/03/25/25-03-2020/" TargetMode="External"/><Relationship Id="rId824" Type="http://schemas.openxmlformats.org/officeDocument/2006/relationships/hyperlink" Target="https://www.chfw.telangana.gov.in/writereaddata/files/Media%20bulletin%2025%20march%20at%208PM%20final.pdf" TargetMode="External"/><Relationship Id="rId1247" Type="http://schemas.openxmlformats.org/officeDocument/2006/relationships/hyperlink" Target="https://twitter.com/ANI/status/1243479640544432128?s=20" TargetMode="External"/><Relationship Id="rId1454" Type="http://schemas.openxmlformats.org/officeDocument/2006/relationships/hyperlink" Target="https://www.bhaskar.com/local/rajasthan/jaipur/news/jaipur-coronavirus-outbreak-live-corona-virus-positive-cases-in-rajasthan-jaipur-jodhpur-kota-ajmer-udaipur-alwar-sikar-covid-19-cases-death-toll-latest-news-and-updates-127064415.html" TargetMode="External"/><Relationship Id="rId1661" Type="http://schemas.openxmlformats.org/officeDocument/2006/relationships/hyperlink" Target="https://twitter.com/ANINewsUP/status/1244076280741421057?s=19" TargetMode="External"/><Relationship Id="rId2505" Type="http://schemas.openxmlformats.org/officeDocument/2006/relationships/hyperlink" Target="https://mobile.twitter.com/ANI/status/1244868840896335873" TargetMode="External"/><Relationship Id="rId2712" Type="http://schemas.openxmlformats.org/officeDocument/2006/relationships/hyperlink" Target="https://twitter.com/himantabiswa/status/1244976349661376512?s=19" TargetMode="External"/><Relationship Id="rId1107" Type="http://schemas.openxmlformats.org/officeDocument/2006/relationships/hyperlink" Target="https://twitter.com/PTI_News/status/1243233120427470848" TargetMode="External"/><Relationship Id="rId1314" Type="http://schemas.openxmlformats.org/officeDocument/2006/relationships/hyperlink" Target="https://twitter.com/DeshGujarat/status/1243547557713727488?s=19" TargetMode="External"/><Relationship Id="rId1521" Type="http://schemas.openxmlformats.org/officeDocument/2006/relationships/hyperlink" Target="https://www.bhaskar.com/local/mp/gwalior/news/coronavirus-suspected-patient-found-in-madhya-pradesh-mp-gwalior-bsf-jawan-reported-positive-127064710.html" TargetMode="External"/><Relationship Id="rId4677" Type="http://schemas.openxmlformats.org/officeDocument/2006/relationships/hyperlink" Target="https://gujcovid19.gujarat.gov.in/" TargetMode="External"/><Relationship Id="rId4884" Type="http://schemas.openxmlformats.org/officeDocument/2006/relationships/hyperlink" Target="https://twitter.com/vilakudy/status/1247076792646553600" TargetMode="External"/><Relationship Id="rId3279" Type="http://schemas.openxmlformats.org/officeDocument/2006/relationships/hyperlink" Target="https://twitter.com/ArogyaAndhra/status/1245312814962507783?s=20" TargetMode="External"/><Relationship Id="rId3486" Type="http://schemas.openxmlformats.org/officeDocument/2006/relationships/hyperlink" Target="https://www.bhaskar.com/local/mp/bhopal/news/coronavirus-outbreak-live-corona-virus-cases-in-mp-ujjain-gwalior-shivpuri-covid-19-cases-death-toll-latest-news-and-updates-127094216.html" TargetMode="External"/><Relationship Id="rId3693" Type="http://schemas.openxmlformats.org/officeDocument/2006/relationships/hyperlink" Target="https://twitter.com/ArogyaAndhra/status/1245940541956616192?s=20" TargetMode="External"/><Relationship Id="rId4537" Type="http://schemas.openxmlformats.org/officeDocument/2006/relationships/hyperlink" Target="https://mobile.twitter.com/ANI/status/1246681660093083648" TargetMode="External"/><Relationship Id="rId20" Type="http://schemas.openxmlformats.org/officeDocument/2006/relationships/hyperlink" Target="https://twitter.com/TimesNow/status/1240548687941529601?s=20" TargetMode="External"/><Relationship Id="rId2088" Type="http://schemas.openxmlformats.org/officeDocument/2006/relationships/hyperlink" Target="https://twitter.com/BollyNumbers/status/1244313335866126337?s=19" TargetMode="External"/><Relationship Id="rId2295" Type="http://schemas.openxmlformats.org/officeDocument/2006/relationships/hyperlink" Target="https://www.indiatoday.in/india/story/coronavirus-in-mumbai-47-new-covid-19-cases-in-city-as-private-lab-data-pours-in-1661482-2020-03-30" TargetMode="External"/><Relationship Id="rId3139" Type="http://schemas.openxmlformats.org/officeDocument/2006/relationships/hyperlink" Target="https://twitter.com/PTI_News/status/1245347650867613696?s=19" TargetMode="External"/><Relationship Id="rId3346" Type="http://schemas.openxmlformats.org/officeDocument/2006/relationships/hyperlink" Target="https://www.facebook.com/329145898982/posts/10157428885168983/" TargetMode="External"/><Relationship Id="rId4744" Type="http://schemas.openxmlformats.org/officeDocument/2006/relationships/hyperlink" Target="https://www.facebook.com/DivyaHimachalTV/videos/524249125145728/" TargetMode="External"/><Relationship Id="rId4951" Type="http://schemas.openxmlformats.org/officeDocument/2006/relationships/hyperlink" Target="https://gujcovid19.gujarat.gov.in/" TargetMode="External"/><Relationship Id="rId267" Type="http://schemas.openxmlformats.org/officeDocument/2006/relationships/hyperlink" Target="https://www.newskarnataka.com/mangalore/dakshina-kannada-reports-four-more-covid-19-positive-cases?utm_source=dlvr.it&amp;utm_medium=twitter" TargetMode="External"/><Relationship Id="rId474" Type="http://schemas.openxmlformats.org/officeDocument/2006/relationships/hyperlink" Target="https://dbpost.com/mp-coronavirus-cases-updates-first-death-in-state-due-to-covid-19/" TargetMode="External"/><Relationship Id="rId2155" Type="http://schemas.openxmlformats.org/officeDocument/2006/relationships/hyperlink" Target="http://www.amarujala.com/amp/uttar-pradesh/meerut/coronavirus-update-meerut-news-hindi-eight-new-suspect-found-corona-virus-positive-in-meerut" TargetMode="External"/><Relationship Id="rId3553" Type="http://schemas.openxmlformats.org/officeDocument/2006/relationships/hyperlink" Target="https://twitter.com/news24tvchannel/status/1245714350305730560?s=19" TargetMode="External"/><Relationship Id="rId3760" Type="http://schemas.openxmlformats.org/officeDocument/2006/relationships/hyperlink" Target="https://twitter.com/HFWOdisha/status/1245991616994619392?s=19" TargetMode="External"/><Relationship Id="rId4604" Type="http://schemas.openxmlformats.org/officeDocument/2006/relationships/hyperlink" Target="http://dainikbhaskar.com/" TargetMode="External"/><Relationship Id="rId4811" Type="http://schemas.openxmlformats.org/officeDocument/2006/relationships/hyperlink" Target="https://timesofindia.indiatimes.com/india/coronavirus-india-live-news-updates-total-number-of-covid-cases-in-india-count-state-wise-death-toll/liveblog/75000767.cms" TargetMode="External"/><Relationship Id="rId127" Type="http://schemas.openxmlformats.org/officeDocument/2006/relationships/hyperlink" Target="https://twitter.com/PTI_News/status/1242071269614346241?s=19" TargetMode="External"/><Relationship Id="rId681" Type="http://schemas.openxmlformats.org/officeDocument/2006/relationships/hyperlink" Target="https://economictimes.indiatimes.com/news/politics-and-nation/coronavirus-cases-in-india-live-news-latest-updates-march26/liveblog/74820249.cms" TargetMode="External"/><Relationship Id="rId2362" Type="http://schemas.openxmlformats.org/officeDocument/2006/relationships/hyperlink" Target="https://twitter.com/PTI_News/status/1244825963419947008?s=19" TargetMode="External"/><Relationship Id="rId3206" Type="http://schemas.openxmlformats.org/officeDocument/2006/relationships/hyperlink" Target="https://telanganatoday.com/covid-19-patient-loses-brother-to-virus-attacks-doctor-in-gandhi-hospital" TargetMode="External"/><Relationship Id="rId3413" Type="http://schemas.openxmlformats.org/officeDocument/2006/relationships/hyperlink" Target="https://www.indiatoday.in/india/story/breaking-news-live-updates-coronavirus-india-lockdown-covid-19-world-news-us-italy-1662379-2020-04-02" TargetMode="External"/><Relationship Id="rId3620" Type="http://schemas.openxmlformats.org/officeDocument/2006/relationships/hyperlink" Target="https://www.amarujala.com/shimla/three-new-cases-of-coronavirus-reported-in-himachal-pradesh" TargetMode="External"/><Relationship Id="rId334" Type="http://schemas.openxmlformats.org/officeDocument/2006/relationships/hyperlink" Target="https://www.deccanherald.com/national/south/54-year-old-who-tested-coronavirus-positive-dies-tamil-nadu-reports-first-covid-19-death-817373.html?utm_campaign=fullarticle&amp;utm_medium=referral&amp;utm_source=inshorts" TargetMode="External"/><Relationship Id="rId541" Type="http://schemas.openxmlformats.org/officeDocument/2006/relationships/hyperlink" Target="https://twitter.com/ANI/status/1242855676449153024?ref_src=twsrc%5Etfw%7Ctwcamp%5Etweetembed&amp;ref_url=https%3A%2F%2Feconomictimes.indiatimes.com%2Fnews%2Fpolitics-and-nation%2Fcoronavirus-cases-in-india-live-news-latest-updates-march25%2Fliveblog%2F74801993.cms" TargetMode="External"/><Relationship Id="rId1171" Type="http://schemas.openxmlformats.org/officeDocument/2006/relationships/hyperlink" Target="https://twitter.com/mybmc/status/1243158897499574273" TargetMode="External"/><Relationship Id="rId2015" Type="http://schemas.openxmlformats.org/officeDocument/2006/relationships/hyperlink" Target="https://www.loksatta.com/maharashtra-news/coronavirus-zero-patient-in-yavatmal-sgy-87-2118457/" TargetMode="External"/><Relationship Id="rId2222" Type="http://schemas.openxmlformats.org/officeDocument/2006/relationships/hyperlink" Target="https://twitter.com/ANINewsUP/status/1244594551404126210?s=20" TargetMode="External"/><Relationship Id="rId401" Type="http://schemas.openxmlformats.org/officeDocument/2006/relationships/hyperlink" Target="https://twitter.com/Vijayabaskarofl/status/1242743473708486657?s=19" TargetMode="External"/><Relationship Id="rId1031" Type="http://schemas.openxmlformats.org/officeDocument/2006/relationships/hyperlink" Target="https://twitter.com/PTI_News/status/1243196457269641216?s=19" TargetMode="External"/><Relationship Id="rId1988" Type="http://schemas.openxmlformats.org/officeDocument/2006/relationships/hyperlink" Target="https://www.google.com/amp/s/www.amarujala.com/amp/uttar-pradesh/meerut/coronavirus-update-meerut-news-hindi-eight-new-suspect-found-corona-virus-positive-in-meerut" TargetMode="External"/><Relationship Id="rId4187" Type="http://schemas.openxmlformats.org/officeDocument/2006/relationships/hyperlink" Target="https://www.youtube.com/watch?v=nU0wt2wqqP8" TargetMode="External"/><Relationship Id="rId4394" Type="http://schemas.openxmlformats.org/officeDocument/2006/relationships/hyperlink" Target="https://m.facebook.com/story.php?story_fbid=762606097480488&amp;id=342191752855260" TargetMode="External"/><Relationship Id="rId4047" Type="http://schemas.openxmlformats.org/officeDocument/2006/relationships/hyperlink" Target="https://twitter.com/ANI/status/1246310787884302338?s=19" TargetMode="External"/><Relationship Id="rId4254" Type="http://schemas.openxmlformats.org/officeDocument/2006/relationships/hyperlink" Target="https://www.newskarnataka.com/mangalore/dk-reports-2-new-corona-cases-udupi-1-state-total-up-by-16-new-cases" TargetMode="External"/><Relationship Id="rId4461" Type="http://schemas.openxmlformats.org/officeDocument/2006/relationships/hyperlink" Target="https://www.thehindu.com/news/national/other-states/coronavirus-cases-casualties-rise-bengal-govt-drags-its-feet-on-updating-numbers/article31244946.ece" TargetMode="External"/><Relationship Id="rId1848" Type="http://schemas.openxmlformats.org/officeDocument/2006/relationships/hyperlink" Target="https://twitter.com/tv9gujarati/status/1244258070223446017?s=19" TargetMode="External"/><Relationship Id="rId3063" Type="http://schemas.openxmlformats.org/officeDocument/2006/relationships/hyperlink" Target="https://twitter.com/PTI_News/status/1245290100562354176?s=19" TargetMode="External"/><Relationship Id="rId3270" Type="http://schemas.openxmlformats.org/officeDocument/2006/relationships/hyperlink" Target="https://twitter.com/ArogyaAndhra/status/1245312814962507783?s=20" TargetMode="External"/><Relationship Id="rId4114" Type="http://schemas.openxmlformats.org/officeDocument/2006/relationships/hyperlink" Target="https://economictimes.indiatimes.com/news/politics-and-nation/coronavirus-cases-in-india-live-news-latest-updates-april4/liveblog/74976228.cms" TargetMode="External"/><Relationship Id="rId4321" Type="http://schemas.openxmlformats.org/officeDocument/2006/relationships/hyperlink" Target="https://t.me/TelanganaStatePolice" TargetMode="External"/><Relationship Id="rId191" Type="http://schemas.openxmlformats.org/officeDocument/2006/relationships/hyperlink" Target="https://www.firstpost.com/health/coronavirus-outbreak-live-updates-covid-19-india-lockdown-cases-death-count-maharashtra-punjab-janata-curfew-alert-latest-news-today-8182241.html" TargetMode="External"/><Relationship Id="rId1708" Type="http://schemas.openxmlformats.org/officeDocument/2006/relationships/hyperlink" Target="https://www.siasat.com/3-new-covid-19-cases-guj-state-tally-reaches-58-1866389/" TargetMode="External"/><Relationship Id="rId1915" Type="http://schemas.openxmlformats.org/officeDocument/2006/relationships/hyperlink" Target="https://www.jagran.com/haryana/panchkula-goo-news-from-haryana-six-covid19-positive-patient-recovered-20147520.html" TargetMode="External"/><Relationship Id="rId3130" Type="http://schemas.openxmlformats.org/officeDocument/2006/relationships/hyperlink" Target="https://timesofindia.indiatimes.com/india/coronavirus-india-live-news-updates-corona-cases-in-india-has-crossed-1637-and-the-death-toll-is-over-38/liveblog/74903265.cms" TargetMode="External"/><Relationship Id="rId5095" Type="http://schemas.openxmlformats.org/officeDocument/2006/relationships/hyperlink" Target="http://www.ptinews.com/news/11366712_No-community-transmission-of-COVID-19-in-Odisha--Govt.html" TargetMode="External"/><Relationship Id="rId2689" Type="http://schemas.openxmlformats.org/officeDocument/2006/relationships/hyperlink" Target="https://twitter.com/airnewsalerts/status/1244979019587547136?s=19" TargetMode="External"/><Relationship Id="rId2896" Type="http://schemas.openxmlformats.org/officeDocument/2006/relationships/hyperlink" Target="https://bengali.abplive.com/news/aaj-focus-e/coronavirus-5-die-in-bengal-in-last-8-days-affected-37-681006" TargetMode="External"/><Relationship Id="rId3947" Type="http://schemas.openxmlformats.org/officeDocument/2006/relationships/hyperlink" Target="https://twitter.com/HFWOdisha/status/1246131083839561728?s=20" TargetMode="External"/><Relationship Id="rId868" Type="http://schemas.openxmlformats.org/officeDocument/2006/relationships/hyperlink" Target="https://twitter.com/tv9gujarati/status/1243099020496474113?s=19" TargetMode="External"/><Relationship Id="rId1498" Type="http://schemas.openxmlformats.org/officeDocument/2006/relationships/hyperlink" Target="https://telanganatoday.com/hyderabad-six-in-a-family-at-old-city-test-positive-for-covid-19/amp" TargetMode="External"/><Relationship Id="rId2549" Type="http://schemas.openxmlformats.org/officeDocument/2006/relationships/hyperlink" Target="https://www.business-standard.com/article/pti-stories/coronavirus-positive-woman-from-ludhiana-dies-at-hospital-punjab-s-death-toll-rises-to-3-120033001350_1.html" TargetMode="External"/><Relationship Id="rId2756" Type="http://schemas.openxmlformats.org/officeDocument/2006/relationships/hyperlink" Target="about:blank" TargetMode="External"/><Relationship Id="rId2963" Type="http://schemas.openxmlformats.org/officeDocument/2006/relationships/hyperlink" Target="https://bengali.abplive.com/news/aaj-focus-e/coronavirus-5-die-in-bengal-in-last-8-days-affected-37-681006" TargetMode="External"/><Relationship Id="rId3807" Type="http://schemas.openxmlformats.org/officeDocument/2006/relationships/hyperlink" Target="http://www.dinakaran.com/" TargetMode="External"/><Relationship Id="rId5162" Type="http://schemas.openxmlformats.org/officeDocument/2006/relationships/hyperlink" Target="https://www.tribuneindia.com/news/chandigarh/tricitys-1st-case-among-2-discharged-66615" TargetMode="External"/><Relationship Id="rId728" Type="http://schemas.openxmlformats.org/officeDocument/2006/relationships/hyperlink" Target="https://twitter.com/MayorofS/status/1243023989791789058" TargetMode="External"/><Relationship Id="rId935" Type="http://schemas.openxmlformats.org/officeDocument/2006/relationships/hyperlink" Target="https://mobile.twitter.com/rajeshtope11" TargetMode="External"/><Relationship Id="rId1358" Type="http://schemas.openxmlformats.org/officeDocument/2006/relationships/hyperlink" Target="https://bengali.abplive.com/news/states/corona-outbreak-5-more-case-is-positive-in-west-bengal-679512" TargetMode="External"/><Relationship Id="rId1565" Type="http://schemas.openxmlformats.org/officeDocument/2006/relationships/hyperlink" Target="https://twitter.com/PTI_News/status/1243879430071578624?s=19" TargetMode="External"/><Relationship Id="rId1772" Type="http://schemas.openxmlformats.org/officeDocument/2006/relationships/hyperlink" Target="https://twitter.com/KTRTRS/status/1244226836134899713?s=19" TargetMode="External"/><Relationship Id="rId2409" Type="http://schemas.openxmlformats.org/officeDocument/2006/relationships/hyperlink" Target="https://twitter.com/ANI/status/1244855428371976193?s=19" TargetMode="External"/><Relationship Id="rId2616" Type="http://schemas.openxmlformats.org/officeDocument/2006/relationships/hyperlink" Target="https://twitter.com/ANI/status/1244960597382434818?s=20" TargetMode="External"/><Relationship Id="rId5022" Type="http://schemas.openxmlformats.org/officeDocument/2006/relationships/hyperlink" Target="https://mobile.twitter.com/TelanganaHealth/status/1247208958051278849" TargetMode="External"/><Relationship Id="rId64" Type="http://schemas.openxmlformats.org/officeDocument/2006/relationships/hyperlink" Target="https://twitter.com/dhanyarajendran/status/1241399797677871105?s=19" TargetMode="External"/><Relationship Id="rId1218" Type="http://schemas.openxmlformats.org/officeDocument/2006/relationships/hyperlink" Target="https://www.indiatoday.in/india/story/novel-coronavirus-covid19-march27-confirmed-positive-cases-deaths-casualties-india-social-distancing-lockdown-1660185-2020-03-27" TargetMode="External"/><Relationship Id="rId1425" Type="http://schemas.openxmlformats.org/officeDocument/2006/relationships/hyperlink" Target="https://twitter.com/ANI/status/1243762557355053059" TargetMode="External"/><Relationship Id="rId2823" Type="http://schemas.openxmlformats.org/officeDocument/2006/relationships/hyperlink" Target="https://stopcorona.tn.gov.in/dailybulletin.html" TargetMode="External"/><Relationship Id="rId1632" Type="http://schemas.openxmlformats.org/officeDocument/2006/relationships/hyperlink" Target="https://m.aajtak.in/breakingnews" TargetMode="External"/><Relationship Id="rId4788" Type="http://schemas.openxmlformats.org/officeDocument/2006/relationships/hyperlink" Target="https://timesofindia.indiatimes.com/india/highest-single-day-casualty-of-27-takes-indias-corona-toll-to-124/articleshow/75000670.cms?utm_source=facebook.com&amp;utm_medium=social&amp;utm_campaign=TOI&amp;utm_content=om-bm&amp;fbclid=IwAR3YJccV3hC_FHEaRwt5e0xXmGV4ml672CVwYgpe7HSuntiSLt4UileKIIs" TargetMode="External"/><Relationship Id="rId4995" Type="http://schemas.openxmlformats.org/officeDocument/2006/relationships/hyperlink" Target="https://twitter.com/ANI/status/1247210228426342405?s=20" TargetMode="External"/><Relationship Id="rId2199" Type="http://schemas.openxmlformats.org/officeDocument/2006/relationships/hyperlink" Target="https://m.tribuneindia.com/news/punjab-reports-second-coronavirus-death-62769" TargetMode="External"/><Relationship Id="rId3597" Type="http://schemas.openxmlformats.org/officeDocument/2006/relationships/hyperlink" Target="https://twitter.com/BangaloreMirror/status/1245735414570209285?s=20" TargetMode="External"/><Relationship Id="rId4648" Type="http://schemas.openxmlformats.org/officeDocument/2006/relationships/hyperlink" Target="https://www.moneycontrol.com/news/india/coronavirus-news-india-live-updates-covid-19-pandemic-pm-narendra-modi-9-minute-light-out-maharashtra-kerala-statewise-tally-5109051.html/amp" TargetMode="External"/><Relationship Id="rId4855" Type="http://schemas.openxmlformats.org/officeDocument/2006/relationships/hyperlink" Target="https://youtu.be/dHc_WcaqaKc" TargetMode="External"/><Relationship Id="rId3457" Type="http://schemas.openxmlformats.org/officeDocument/2006/relationships/hyperlink" Target="https://twitter.com/ANI/status/1245585315944730625" TargetMode="External"/><Relationship Id="rId3664" Type="http://schemas.openxmlformats.org/officeDocument/2006/relationships/hyperlink" Target="https://gujcovid19.gujarat.gov.in/" TargetMode="External"/><Relationship Id="rId3871" Type="http://schemas.openxmlformats.org/officeDocument/2006/relationships/hyperlink" Target="https://twitter.com/HFWOdisha/status/1245372929799385089" TargetMode="External"/><Relationship Id="rId4508" Type="http://schemas.openxmlformats.org/officeDocument/2006/relationships/hyperlink" Target="https://twitter.com/ANI/status/1246663246053957633" TargetMode="External"/><Relationship Id="rId4715" Type="http://schemas.openxmlformats.org/officeDocument/2006/relationships/hyperlink" Target="https://www.google.com/url?q=https://www.mohfw.gov.in/&amp;sa=D&amp;ust=1586106494995000&amp;usg=AFQjCNFtpZFCXsDyfv5HdOsBp4iQpHvU5g" TargetMode="External"/><Relationship Id="rId4922" Type="http://schemas.openxmlformats.org/officeDocument/2006/relationships/hyperlink" Target="https://www.indiatoday.in/india/story/coronavirus-patient-with-travel-history-to-sri-lanka-succumbs-in-vadodara-gujarat-toll-climbs-to-12-1663816-2020-04-06" TargetMode="External"/><Relationship Id="rId378" Type="http://schemas.openxmlformats.org/officeDocument/2006/relationships/hyperlink" Target="https://timesofindia.indiatimes.com/city/gurgaon/11-italian-tourists-recover-from-covid-19-released/articleshow/74783201.cms" TargetMode="External"/><Relationship Id="rId585" Type="http://schemas.openxmlformats.org/officeDocument/2006/relationships/hyperlink" Target="http://www.gov.in/" TargetMode="External"/><Relationship Id="rId792" Type="http://schemas.openxmlformats.org/officeDocument/2006/relationships/hyperlink" Target="https://www.google.com/amp/s/news.abplive.com/news/india/coronavirus-in-india-today-live-updates-covid-19-india-lockdown-narendra-modi-1180287/amp" TargetMode="External"/><Relationship Id="rId2059" Type="http://schemas.openxmlformats.org/officeDocument/2006/relationships/hyperlink" Target="https://twitter.com/ANI/status/1244464642115522560?s=19" TargetMode="External"/><Relationship Id="rId2266" Type="http://schemas.openxmlformats.org/officeDocument/2006/relationships/hyperlink" Target="https://twitter.com/Vijayabaskarofl/status/1244559660226465792?s=19" TargetMode="External"/><Relationship Id="rId2473" Type="http://schemas.openxmlformats.org/officeDocument/2006/relationships/hyperlink" Target="https://twitter.com/ANI/status/1244868415711408128" TargetMode="External"/><Relationship Id="rId2680" Type="http://schemas.openxmlformats.org/officeDocument/2006/relationships/hyperlink" Target="https://twitter.com/himantabiswa/status/1244976349661376512?s=19" TargetMode="External"/><Relationship Id="rId3317" Type="http://schemas.openxmlformats.org/officeDocument/2006/relationships/hyperlink" Target="http://www.mohfw.gov.in/" TargetMode="External"/><Relationship Id="rId3524" Type="http://schemas.openxmlformats.org/officeDocument/2006/relationships/hyperlink" Target="https://twitter.com/InfoAhmednagar" TargetMode="External"/><Relationship Id="rId3731" Type="http://schemas.openxmlformats.org/officeDocument/2006/relationships/hyperlink" Target="https://zeenews.india.com/hindi/india/madhya-pradesh-chhattisgarh/coronavirus-confirmed-in-an-ias-officer-and-4-other-jamati-in-bhopal/662557" TargetMode="External"/><Relationship Id="rId238" Type="http://schemas.openxmlformats.org/officeDocument/2006/relationships/hyperlink" Target="https://api.eenadu.net/notification_app_page.php?newsid=181123809&amp;type=8&amp;stateid=1&amp;videolink=" TargetMode="External"/><Relationship Id="rId445" Type="http://schemas.openxmlformats.org/officeDocument/2006/relationships/hyperlink" Target="https://twitter.com/kansalrohit69/status/1242775064287698944?s=20" TargetMode="External"/><Relationship Id="rId652" Type="http://schemas.openxmlformats.org/officeDocument/2006/relationships/hyperlink" Target="https://twitter.com/ANI/status/1243000880439255042?s=20" TargetMode="External"/><Relationship Id="rId1075" Type="http://schemas.openxmlformats.org/officeDocument/2006/relationships/hyperlink" Target="https://www.mohfw.gov.in/" TargetMode="External"/><Relationship Id="rId1282" Type="http://schemas.openxmlformats.org/officeDocument/2006/relationships/hyperlink" Target="https://twitter.com/telanganacmo/status/1243492099372142595?s=21" TargetMode="External"/><Relationship Id="rId2126" Type="http://schemas.openxmlformats.org/officeDocument/2006/relationships/hyperlink" Target="https://twitter.com/ANI/status/1244503930819633153?s=19" TargetMode="External"/><Relationship Id="rId2333" Type="http://schemas.openxmlformats.org/officeDocument/2006/relationships/hyperlink" Target="https://twitter.com/TelanganaCMO/status/1244678385780965379?s=19" TargetMode="External"/><Relationship Id="rId2540" Type="http://schemas.openxmlformats.org/officeDocument/2006/relationships/hyperlink" Target="https://twitter.com/ANI/status/1244905082920947713?s=19" TargetMode="External"/><Relationship Id="rId305" Type="http://schemas.openxmlformats.org/officeDocument/2006/relationships/hyperlink" Target="https://twitter.com/Vijayabaskarofl/status/1242549748352966656?s=20" TargetMode="External"/><Relationship Id="rId512" Type="http://schemas.openxmlformats.org/officeDocument/2006/relationships/hyperlink" Target="https://twitter.com/timesofindia/status/1242829434664546304?s=20" TargetMode="External"/><Relationship Id="rId1142" Type="http://schemas.openxmlformats.org/officeDocument/2006/relationships/hyperlink" Target="https://twitter.com/tv9gujarati/status/1243368956569640961?s=19" TargetMode="External"/><Relationship Id="rId2400" Type="http://schemas.openxmlformats.org/officeDocument/2006/relationships/hyperlink" Target="https://bengali.abplive.com/videos/news/nation-coronavirus-makes-india-wake-up-to-its-migrant-labourers-680639" TargetMode="External"/><Relationship Id="rId4298" Type="http://schemas.openxmlformats.org/officeDocument/2006/relationships/hyperlink" Target="https://www.otv.com/" TargetMode="External"/><Relationship Id="rId1002" Type="http://schemas.openxmlformats.org/officeDocument/2006/relationships/hyperlink" Target="https://twitter.com/mybmc/status/1243158897499574273?s=09" TargetMode="External"/><Relationship Id="rId4158" Type="http://schemas.openxmlformats.org/officeDocument/2006/relationships/hyperlink" Target="https://www.jagran.com/haryana/panipat-first-case-of-coronavirus-positive-in-kaithal-20164143.html" TargetMode="External"/><Relationship Id="rId4365" Type="http://schemas.openxmlformats.org/officeDocument/2006/relationships/hyperlink" Target="https://www.firstpost.com/health/coronavirus-outbreak-live-updates-covid-19-india-cases-death-count-delhi-tablighi-jamaat-maharashtra-kerala-andhra-pradesh-latest-news-today-8226261.html" TargetMode="External"/><Relationship Id="rId1959" Type="http://schemas.openxmlformats.org/officeDocument/2006/relationships/hyperlink" Target="https://m.timesofindia.com/city/nagpur/buldana-vicitm-first-coronavirus-death-outside-mumbai-3-more-test-positive-in-nagpur/amp_articleshow/74874968.cms" TargetMode="External"/><Relationship Id="rId3174" Type="http://schemas.openxmlformats.org/officeDocument/2006/relationships/hyperlink" Target="https://twitter.com/ANI/status/1245383122847502338?s=09" TargetMode="External"/><Relationship Id="rId4018" Type="http://schemas.openxmlformats.org/officeDocument/2006/relationships/hyperlink" Target="https://twitter.com/himantabiswa/status/1246313235705253889?s=19" TargetMode="External"/><Relationship Id="rId4572" Type="http://schemas.openxmlformats.org/officeDocument/2006/relationships/hyperlink" Target="https://twitter.com/TelanganaHealth/status/1246478500405456896?s=19" TargetMode="External"/><Relationship Id="rId1819" Type="http://schemas.openxmlformats.org/officeDocument/2006/relationships/hyperlink" Target="https://twitter.com/ANI/status/1244205907061309441?s=19" TargetMode="External"/><Relationship Id="rId3381" Type="http://schemas.openxmlformats.org/officeDocument/2006/relationships/hyperlink" Target="https://twitter.com/ABPNews/status/1245533755172745217?s=19" TargetMode="External"/><Relationship Id="rId4225" Type="http://schemas.openxmlformats.org/officeDocument/2006/relationships/hyperlink" Target="https://www.aninews.in/news/national/general-news/corona-positive-scribe-who-attended-kamal-naths-resignation-presser-now-tests-negative20200404135912/?utm_campaign=fullarticle&amp;utm_medium=referral&amp;utm_source=inshorts" TargetMode="External"/><Relationship Id="rId4432" Type="http://schemas.openxmlformats.org/officeDocument/2006/relationships/hyperlink" Target="https://mobile.twitter.com/TelanganaHealth/status/1246478500405456896/photo/1" TargetMode="External"/><Relationship Id="rId2190" Type="http://schemas.openxmlformats.org/officeDocument/2006/relationships/hyperlink" Target="https://www.livehindustan.com/bihar/story-two-coronavirus-patient-in-bihar-got-cured-nmch-will-discharge-them-soon-after-covid-19-test-came-negative-3115179.html" TargetMode="External"/><Relationship Id="rId3034" Type="http://schemas.openxmlformats.org/officeDocument/2006/relationships/hyperlink" Target="https://www.wbhealth.gov.in/uploaded_files/corona/Bulletin_West_Bengal_31.03_.2020_.pdf" TargetMode="External"/><Relationship Id="rId3241" Type="http://schemas.openxmlformats.org/officeDocument/2006/relationships/hyperlink" Target="https://twitter.com/himantabiswa/status/1245422025784492037" TargetMode="External"/><Relationship Id="rId162" Type="http://schemas.openxmlformats.org/officeDocument/2006/relationships/hyperlink" Target="https://www.news18.com/news/india/coronavirus-pandemic-india-live-updates-covid-19-death-toll-cases-news-tips-lockdown-maharashtra-odisha-delhi-2548427.html" TargetMode="External"/><Relationship Id="rId2050" Type="http://schemas.openxmlformats.org/officeDocument/2006/relationships/hyperlink" Target="https://twitter.com/ndtv/status/1244480907349618688?s=20" TargetMode="External"/><Relationship Id="rId3101" Type="http://schemas.openxmlformats.org/officeDocument/2006/relationships/hyperlink" Target="https://www.google.com/amp/s/www.outlookindia.com/newsscroll/amp/2nd-up-corona-death-in-meerut/1787434" TargetMode="External"/><Relationship Id="rId979" Type="http://schemas.openxmlformats.org/officeDocument/2006/relationships/hyperlink" Target="https://www.aljazeera.com/news/2020/03/coronavirus-threat-humanity-live-updates-200326000412411.html" TargetMode="External"/><Relationship Id="rId5066" Type="http://schemas.openxmlformats.org/officeDocument/2006/relationships/hyperlink" Target="https://twitter.com/ANI/status/1247380166034092032" TargetMode="External"/><Relationship Id="rId839" Type="http://schemas.openxmlformats.org/officeDocument/2006/relationships/hyperlink" Target="https://www.google.com/amp/s/www.news18.com/amp/news/india/first-coronavirus-patients-from-maharashtra-recover-set-to-go-home-2550003.html" TargetMode="External"/><Relationship Id="rId1469" Type="http://schemas.openxmlformats.org/officeDocument/2006/relationships/hyperlink" Target="https://twitter.com/PTI_News/status/1243826073030156288" TargetMode="External"/><Relationship Id="rId2867" Type="http://schemas.openxmlformats.org/officeDocument/2006/relationships/hyperlink" Target="https://timesofindia.indiatimes.com/india/coronavirus-in-india-live-news-updates-covid-19-tracker-total-cases-in-india-and-world/liveblog/74903265.cms" TargetMode="External"/><Relationship Id="rId3918" Type="http://schemas.openxmlformats.org/officeDocument/2006/relationships/hyperlink" Target="https://www.bhaskar.com/local/haryana/panipat/news/second-death-in-24-hours-from-korena-in-the-state-only-woman-from-ambala-broke-down-7-new-positives-including-4-foreigners-127099201.html" TargetMode="External"/><Relationship Id="rId4082" Type="http://schemas.openxmlformats.org/officeDocument/2006/relationships/hyperlink" Target="https://www.anandabazar.com/national/coronavirus-in-india-number-of-fresh-cases-increasing-death-toll-rose-to-68-dgtl-1.1131484?ref=home-pq-stry-large-image-1" TargetMode="External"/><Relationship Id="rId5133" Type="http://schemas.openxmlformats.org/officeDocument/2006/relationships/hyperlink" Target="https://twitter.com/ANI/status/1247426290052763649?s=19" TargetMode="External"/><Relationship Id="rId1676" Type="http://schemas.openxmlformats.org/officeDocument/2006/relationships/hyperlink" Target="https://www.google.com/url?sa=t&amp;source=web&amp;rct=j&amp;url=http://gujcovid19.gujarat.gov.in/&amp;ved=2ahUKEwjB0pOMsL3oAhWuyjgGHd7_CYcQFjABegQIAhAB&amp;usg=AOvVaw3DckgExQn37HPpw3ulLolg&amp;cshid=1585405744791" TargetMode="External"/><Relationship Id="rId1883" Type="http://schemas.openxmlformats.org/officeDocument/2006/relationships/hyperlink" Target="http://dhs.kerala.gov.in/wp-content/uploads/2020/03/Daily-Bulletin-English-29th-March.pdf" TargetMode="External"/><Relationship Id="rId2727" Type="http://schemas.openxmlformats.org/officeDocument/2006/relationships/hyperlink" Target="https://twitter.com/dhanyarajendran/status/1244998019235213316?s=19" TargetMode="External"/><Relationship Id="rId2934" Type="http://schemas.openxmlformats.org/officeDocument/2006/relationships/hyperlink" Target="https://www.aninews.in/topic/covid-19/" TargetMode="External"/><Relationship Id="rId906" Type="http://schemas.openxmlformats.org/officeDocument/2006/relationships/hyperlink" Target="https://www.worldometers.info/coronavirus/" TargetMode="External"/><Relationship Id="rId1329" Type="http://schemas.openxmlformats.org/officeDocument/2006/relationships/hyperlink" Target="https://economictimes.indiatimes.com/news/politics-and-nation/three-new-coronavirus-cases-in-chhattisgarh-state-tally-reaches-six/articleshow/74824244.cms?from=mdr" TargetMode="External"/><Relationship Id="rId1536" Type="http://schemas.openxmlformats.org/officeDocument/2006/relationships/hyperlink" Target="https://youtu.be/PBXItoGdmis" TargetMode="External"/><Relationship Id="rId1743" Type="http://schemas.openxmlformats.org/officeDocument/2006/relationships/hyperlink" Target="http://dhs.kerala.gov.in/wp-content/uploads/2020/03/Daily-Bulletin-HFWD-English-28th-March.pdf" TargetMode="External"/><Relationship Id="rId1950" Type="http://schemas.openxmlformats.org/officeDocument/2006/relationships/hyperlink" Target="https://www.mohfw.gov.in/" TargetMode="External"/><Relationship Id="rId4899" Type="http://schemas.openxmlformats.org/officeDocument/2006/relationships/hyperlink" Target="https://twitter.com/bhupeshbaghel/status/1247102943238615041?s=19" TargetMode="External"/><Relationship Id="rId35" Type="http://schemas.openxmlformats.org/officeDocument/2006/relationships/hyperlink" Target="https://twitter.com/zeerajasthan_/status/1240867708561838080?s=19" TargetMode="External"/><Relationship Id="rId1603" Type="http://schemas.openxmlformats.org/officeDocument/2006/relationships/hyperlink" Target="https://twitter.com/2024YSRCP/status/1243941646632472576?s=19" TargetMode="External"/><Relationship Id="rId1810" Type="http://schemas.openxmlformats.org/officeDocument/2006/relationships/hyperlink" Target="https://twitter.com/omjasvinMD/status/1244238953080709120" TargetMode="External"/><Relationship Id="rId4759" Type="http://schemas.openxmlformats.org/officeDocument/2006/relationships/hyperlink" Target="https://www.bhaskar.com/local/rajasthan/jaipur/news/jaipur-coronavirus-outbreak-live-corona-virus-cases-in-rajasthan-jaipur-udaipur-kota-ajmer-jodhpur-sikar-alwar-covid-19-cases-death-toll-latest-news-and-updates-127112532.html?art=next" TargetMode="External"/><Relationship Id="rId4966" Type="http://schemas.openxmlformats.org/officeDocument/2006/relationships/hyperlink" Target="https://twitter.com/PTI_News/status/1247175616874467329?s=19" TargetMode="External"/><Relationship Id="rId3568" Type="http://schemas.openxmlformats.org/officeDocument/2006/relationships/hyperlink" Target="https://www.covid19india.org/" TargetMode="External"/><Relationship Id="rId3775" Type="http://schemas.openxmlformats.org/officeDocument/2006/relationships/hyperlink" Target="https://drive.google.com/open?id=1SlsAHJ9Goz_7SZHuOWCOyVttNbtP5tVY" TargetMode="External"/><Relationship Id="rId3982" Type="http://schemas.openxmlformats.org/officeDocument/2006/relationships/hyperlink" Target="https://www.mohfw.gov.in/" TargetMode="External"/><Relationship Id="rId4619" Type="http://schemas.openxmlformats.org/officeDocument/2006/relationships/hyperlink" Target="https://twitter.com/THChennai/status/1246780540813848576?s=19" TargetMode="External"/><Relationship Id="rId4826" Type="http://schemas.openxmlformats.org/officeDocument/2006/relationships/hyperlink" Target="https://gujcovid19.gujarat.gov.in/" TargetMode="External"/><Relationship Id="rId489" Type="http://schemas.openxmlformats.org/officeDocument/2006/relationships/hyperlink" Target="https://www.google.com/amp/s/timesofindia.indiatimes.com/india/coronavirus-india-lockdown-news-live-updates-total-number-of-covid-19-india-cases-25-march-2020/amp_liveblog/74801821.cms" TargetMode="External"/><Relationship Id="rId696" Type="http://schemas.openxmlformats.org/officeDocument/2006/relationships/hyperlink" Target="https://twitter.com/kansalrohit69/status/1243024892468977664?s=20" TargetMode="External"/><Relationship Id="rId2377" Type="http://schemas.openxmlformats.org/officeDocument/2006/relationships/hyperlink" Target="https://www.facebook.com/patrika.sikar/videos/571327953733887/" TargetMode="External"/><Relationship Id="rId2584" Type="http://schemas.openxmlformats.org/officeDocument/2006/relationships/hyperlink" Target="https://bhadas36.com/?p=159564" TargetMode="External"/><Relationship Id="rId2791" Type="http://schemas.openxmlformats.org/officeDocument/2006/relationships/hyperlink" Target="https://www.hindustantimes.com/cities/panchkula-s-second-covid-19-case-civil-hospital-nurse-tests-positive/story-uJHb51kTWg6j3Wn21xQ4GL.html" TargetMode="External"/><Relationship Id="rId3428" Type="http://schemas.openxmlformats.org/officeDocument/2006/relationships/hyperlink" Target="https://twitter.com/PTI_News/status/1245593455763443712?s=19" TargetMode="External"/><Relationship Id="rId3635" Type="http://schemas.openxmlformats.org/officeDocument/2006/relationships/hyperlink" Target="https://twitter.com/HaryanaTweets/status/1245647807299514368?s=09" TargetMode="External"/><Relationship Id="rId349" Type="http://schemas.openxmlformats.org/officeDocument/2006/relationships/hyperlink" Target="https://twitter.com/PTI_News/status/1242679669230428165?s=19" TargetMode="External"/><Relationship Id="rId556" Type="http://schemas.openxmlformats.org/officeDocument/2006/relationships/hyperlink" Target="https://mobile.twitter.com/ArogyaAndhra/status/1242856239492730881/photo/1" TargetMode="External"/><Relationship Id="rId763" Type="http://schemas.openxmlformats.org/officeDocument/2006/relationships/hyperlink" Target="https://www.indiatoday.in/india/story/5-more-test-positive-for-coronavirus-in-indore-total-cases-rise-to-10-1659816-2020-03-26" TargetMode="External"/><Relationship Id="rId1186" Type="http://schemas.openxmlformats.org/officeDocument/2006/relationships/hyperlink" Target="https://www.news18.com/news/india/coronavirus-pandemic-live-updates-covid-19-death-toll-us-india-cases-tips-maharashtra-kerala-delhi-lockdown-2552771.html" TargetMode="External"/><Relationship Id="rId1393" Type="http://schemas.openxmlformats.org/officeDocument/2006/relationships/hyperlink" Target="http://www.nhmharyana.gov.in/page.aspx?id=208" TargetMode="External"/><Relationship Id="rId2237" Type="http://schemas.openxmlformats.org/officeDocument/2006/relationships/hyperlink" Target="https://en.wikipedia.org/wiki/2020_coronavirus_pandemic_in_Maharashtra" TargetMode="External"/><Relationship Id="rId2444" Type="http://schemas.openxmlformats.org/officeDocument/2006/relationships/hyperlink" Target="https://m.hindustantimes.com/chandigarh/three-haryana-women-test-positive-for-covid-19-take-tally-to-24/story-Qw6Jw4zOlLjI0Fr2EgGgaO_amp.html" TargetMode="External"/><Relationship Id="rId3842" Type="http://schemas.openxmlformats.org/officeDocument/2006/relationships/hyperlink" Target="https://www.google.com/amp/s/m.jagran.com/lite/uttar-pradesh/allahabad-city-first-positive-case-of-coronavirus-found-in-pratapgarh-district-20161547.html" TargetMode="External"/><Relationship Id="rId209" Type="http://schemas.openxmlformats.org/officeDocument/2006/relationships/hyperlink" Target="https://www.mohfw.gov.in/" TargetMode="External"/><Relationship Id="rId416" Type="http://schemas.openxmlformats.org/officeDocument/2006/relationships/hyperlink" Target="https://www.google.com/amp/s/www.amarujala.com/amp/chandigarh/punjab-coronavirus-live-updates-positive-case" TargetMode="External"/><Relationship Id="rId970" Type="http://schemas.openxmlformats.org/officeDocument/2006/relationships/hyperlink" Target="https://youtu.be/Vmpe68TQB04" TargetMode="External"/><Relationship Id="rId1046" Type="http://schemas.openxmlformats.org/officeDocument/2006/relationships/hyperlink" Target="https://twitter.com/otvnews/status/1243201735851556865?s=19" TargetMode="External"/><Relationship Id="rId1253" Type="http://schemas.openxmlformats.org/officeDocument/2006/relationships/hyperlink" Target="https://www.thequint.com/news/india/novel-coronavirus-covid-19-cases-death-india-world-news-live-updates-27-march-2020" TargetMode="External"/><Relationship Id="rId2651" Type="http://schemas.openxmlformats.org/officeDocument/2006/relationships/hyperlink" Target="https://twitter.com/ANI/status/1244974345644052481?s=19" TargetMode="External"/><Relationship Id="rId3702" Type="http://schemas.openxmlformats.org/officeDocument/2006/relationships/hyperlink" Target="https://twitter.com/TOIAhmedabad/status/1245943395534532609" TargetMode="External"/><Relationship Id="rId623" Type="http://schemas.openxmlformats.org/officeDocument/2006/relationships/hyperlink" Target="https://timesofindia.indiatimes.com/india/coronavirus-india-lockdown-news-live-updates-total-number-of-covid-19-india-cases-25-march-2020/liveblog/74801821.cms" TargetMode="External"/><Relationship Id="rId830" Type="http://schemas.openxmlformats.org/officeDocument/2006/relationships/hyperlink" Target="https://twitter.com/Zee24Kalak/status/1243058719727824897?s=20" TargetMode="External"/><Relationship Id="rId1460" Type="http://schemas.openxmlformats.org/officeDocument/2006/relationships/hyperlink" Target="http://mohfw.gov.in/" TargetMode="External"/><Relationship Id="rId2304" Type="http://schemas.openxmlformats.org/officeDocument/2006/relationships/hyperlink" Target="http://www.bhaskar.com/" TargetMode="External"/><Relationship Id="rId2511" Type="http://schemas.openxmlformats.org/officeDocument/2006/relationships/hyperlink" Target="https://twitter.com/ArogyaAndhra/status/1244863574113046529?s=19" TargetMode="External"/><Relationship Id="rId1113" Type="http://schemas.openxmlformats.org/officeDocument/2006/relationships/hyperlink" Target="https://twitter.com/PTI_News/status/1243236812371292160?s=19" TargetMode="External"/><Relationship Id="rId1320" Type="http://schemas.openxmlformats.org/officeDocument/2006/relationships/hyperlink" Target="https://www.bhaskar.com/amp/local/chhattisgarh/raipur/news/bhilai-coronavirus-outbreak-live-corona-virus-cases-in-chhattisgarh-raipur-bhilai-bilaspur-korba-covid-19-cases-death-toll-latest-news-and-updates-127052487.html" TargetMode="External"/><Relationship Id="rId4269" Type="http://schemas.openxmlformats.org/officeDocument/2006/relationships/hyperlink" Target="https://economictimes.indiatimes.com/news/politics-and-nation/coronavirus-cases-in-india-live-news-latest-updates-april4/liveblog/74976228.cms" TargetMode="External"/><Relationship Id="rId4476" Type="http://schemas.openxmlformats.org/officeDocument/2006/relationships/hyperlink" Target="https://twitter.com/ANI/status/1246650089239707649?s=19" TargetMode="External"/><Relationship Id="rId4683" Type="http://schemas.openxmlformats.org/officeDocument/2006/relationships/hyperlink" Target="https://twitter.com/bhupeshbaghel/status/1246808952395845632?s=19" TargetMode="External"/><Relationship Id="rId4890" Type="http://schemas.openxmlformats.org/officeDocument/2006/relationships/hyperlink" Target="https://lalluram.com/?p=250909" TargetMode="External"/><Relationship Id="rId3078" Type="http://schemas.openxmlformats.org/officeDocument/2006/relationships/hyperlink" Target="https://twitter.com/SakshiHDTV/status/1245296306320330752?s=19" TargetMode="External"/><Relationship Id="rId3285" Type="http://schemas.openxmlformats.org/officeDocument/2006/relationships/hyperlink" Target="https://www.bhaskar.com/national/news/coronavirus-outbreak-india-live-today-news-updates-delhi-kerala-maharashtra-rajasthan-haryana-cases-novel-corona-covid-19-death-toll-127087536.html" TargetMode="External"/><Relationship Id="rId3492" Type="http://schemas.openxmlformats.org/officeDocument/2006/relationships/hyperlink" Target="https://twitter.com/PTI_News/status/1245671224128073730?s=19" TargetMode="External"/><Relationship Id="rId4129" Type="http://schemas.openxmlformats.org/officeDocument/2006/relationships/hyperlink" Target="https://gujcovid19.gujarat.gov.in/" TargetMode="External"/><Relationship Id="rId4336" Type="http://schemas.openxmlformats.org/officeDocument/2006/relationships/hyperlink" Target="https://economictimes.indiatimes.com/news/politics-and-nation/coronavirus-cases-in-india-live-news-latest-updates-april4/liveblog/74976228.cms" TargetMode="External"/><Relationship Id="rId4543" Type="http://schemas.openxmlformats.org/officeDocument/2006/relationships/hyperlink" Target="https://www.indiatoday.in/india/story/coronavirus-in-india-west-bengal-records-no-fresh-deaths-11-new-covid-19-cases-1663414-2020-04-05" TargetMode="External"/><Relationship Id="rId4750" Type="http://schemas.openxmlformats.org/officeDocument/2006/relationships/hyperlink" Target="https://www.indiatoday.in/india/story/coronavirus-in-india-west-bengal-records-no-fresh-deaths-11-new-covid-19-cases-1663414-2020-04-05" TargetMode="External"/><Relationship Id="rId2094" Type="http://schemas.openxmlformats.org/officeDocument/2006/relationships/hyperlink" Target="https://timesofindia.indiatimes.com/city/rajkot/three-more-test-positive-in-saurashtra/articleshow/74878797.cms?utm_source=twitter.com&amp;utm_medium=social&amp;utm_campaign=TOIRajkot" TargetMode="External"/><Relationship Id="rId3145" Type="http://schemas.openxmlformats.org/officeDocument/2006/relationships/hyperlink" Target="https://www.covid19india.org/" TargetMode="External"/><Relationship Id="rId3352" Type="http://schemas.openxmlformats.org/officeDocument/2006/relationships/hyperlink" Target="https://www.mygov.in/covid-19" TargetMode="External"/><Relationship Id="rId4403" Type="http://schemas.openxmlformats.org/officeDocument/2006/relationships/hyperlink" Target="https://twitter.com/ANI/status/1246504962907086850" TargetMode="External"/><Relationship Id="rId4610" Type="http://schemas.openxmlformats.org/officeDocument/2006/relationships/hyperlink" Target="http://sandesh.com/gujarat-corona-two-more-positive-case-reported-in-state/" TargetMode="External"/><Relationship Id="rId273" Type="http://schemas.openxmlformats.org/officeDocument/2006/relationships/hyperlink" Target="https://mobile.twitter.com/TabeenahAnjum/status/1242433253098717184" TargetMode="External"/><Relationship Id="rId480" Type="http://schemas.openxmlformats.org/officeDocument/2006/relationships/hyperlink" Target="https://cgjanadesh.com/2-new-corona-patients-in-chhattisgarh-3-cases-reported-so-far/" TargetMode="External"/><Relationship Id="rId2161" Type="http://schemas.openxmlformats.org/officeDocument/2006/relationships/hyperlink" Target="https://www.amarujala.com/uttar-pradesh/meerut/coronavirus-update-meerut-news-hindi-eight-new-suspect-found-corona-virus-positive-in-meerut" TargetMode="External"/><Relationship Id="rId3005" Type="http://schemas.openxmlformats.org/officeDocument/2006/relationships/hyperlink" Target="https://bengali.abplive.com/videos/news/state-two-more-people-died-due-to-covid-19-number-of-infected-reach-to-37-681012" TargetMode="External"/><Relationship Id="rId3212" Type="http://schemas.openxmlformats.org/officeDocument/2006/relationships/hyperlink" Target="https://twitter.com/TelanganaHealth/status/1245405869291925504?s=20" TargetMode="External"/><Relationship Id="rId133" Type="http://schemas.openxmlformats.org/officeDocument/2006/relationships/hyperlink" Target="https://twitter.com/TimesNow/status/1242094816395055105?s=19" TargetMode="External"/><Relationship Id="rId340" Type="http://schemas.openxmlformats.org/officeDocument/2006/relationships/hyperlink" Target="https://twitter.com/ANINewsUP/status/1242665895622631426?s=20" TargetMode="External"/><Relationship Id="rId2021" Type="http://schemas.openxmlformats.org/officeDocument/2006/relationships/hyperlink" Target="https://mobile.twitter.com/ANI/status/1244470877636288513" TargetMode="External"/><Relationship Id="rId200" Type="http://schemas.openxmlformats.org/officeDocument/2006/relationships/hyperlink" Target="https://twitter.com/hmtvnewslive/status/1242360388877836288?s=19" TargetMode="External"/><Relationship Id="rId2978" Type="http://schemas.openxmlformats.org/officeDocument/2006/relationships/hyperlink" Target="https://bengali.abplive.com/news/aaj-focus-e/coronavirus-5-die-in-bengal-in-last-8-days-affected-37-681006" TargetMode="External"/><Relationship Id="rId4193" Type="http://schemas.openxmlformats.org/officeDocument/2006/relationships/hyperlink" Target="https://bengali.abplive.com/video/cm-warned-of-action-against-people-who-oppose-cremation-of-corona-patients-or-setting-up-of-covid-hospitals-in-their-areas-681830" TargetMode="External"/><Relationship Id="rId5037" Type="http://schemas.openxmlformats.org/officeDocument/2006/relationships/hyperlink" Target="https://bit.ly/3bMxhYF" TargetMode="External"/><Relationship Id="rId1787" Type="http://schemas.openxmlformats.org/officeDocument/2006/relationships/hyperlink" Target="https://twitter.com/Vijayabaskarofl/status/1244239453981257728?s=20" TargetMode="External"/><Relationship Id="rId1994" Type="http://schemas.openxmlformats.org/officeDocument/2006/relationships/hyperlink" Target="https://www.google.com/url?q=https://twitter.com/ArogyaAndhra/status/1244300390310477824&amp;sa=D&amp;ust=1585514098497000&amp;usg=AFQjCNEi4neuAe6AGST1Kdcez4U56Cj98w" TargetMode="External"/><Relationship Id="rId2838" Type="http://schemas.openxmlformats.org/officeDocument/2006/relationships/hyperlink" Target="https://en.wikipedia.org/wiki/2020_coronavirus_pandemic_in_Maharashtra" TargetMode="External"/><Relationship Id="rId79" Type="http://schemas.openxmlformats.org/officeDocument/2006/relationships/hyperlink" Target="https://twitter.com/ANI/status/1241641572162101249" TargetMode="External"/><Relationship Id="rId1647" Type="http://schemas.openxmlformats.org/officeDocument/2006/relationships/hyperlink" Target="https://malayalam.news18.com/news/coronavirus-latest-news/kottayam-couples-recovered-from-covid-discharged-from-hospital-as-222233.html" TargetMode="External"/><Relationship Id="rId1854" Type="http://schemas.openxmlformats.org/officeDocument/2006/relationships/hyperlink" Target="https://twitter.com/ANI/status/1244260568652865536?s=19" TargetMode="External"/><Relationship Id="rId2905" Type="http://schemas.openxmlformats.org/officeDocument/2006/relationships/hyperlink" Target="https://gujcovid19.gujarat.gov.in/" TargetMode="External"/><Relationship Id="rId4053" Type="http://schemas.openxmlformats.org/officeDocument/2006/relationships/hyperlink" Target="https://gujcovid19.gujarat.gov.in/" TargetMode="External"/><Relationship Id="rId4260" Type="http://schemas.openxmlformats.org/officeDocument/2006/relationships/hyperlink" Target="https://twitter.com/ANI/status/1246432067203649537?s=19" TargetMode="External"/><Relationship Id="rId5104" Type="http://schemas.openxmlformats.org/officeDocument/2006/relationships/hyperlink" Target="https://twitter.com/PTI_News/status/1247404479701381120" TargetMode="External"/><Relationship Id="rId1507" Type="http://schemas.openxmlformats.org/officeDocument/2006/relationships/hyperlink" Target="https://www.bhaskar.com/local/bihar/2" TargetMode="External"/><Relationship Id="rId1714" Type="http://schemas.openxmlformats.org/officeDocument/2006/relationships/hyperlink" Target="https://twitter.com/kansalrohit69/status/1244110843983220737?s=19" TargetMode="External"/><Relationship Id="rId4120" Type="http://schemas.openxmlformats.org/officeDocument/2006/relationships/hyperlink" Target="https://economictimes.indiatimes.com/news/politics-and-nation/coronavirus-cases-in-india-live-news-latest-updates-april4/liveblog/74976228.cms" TargetMode="External"/><Relationship Id="rId1921" Type="http://schemas.openxmlformats.org/officeDocument/2006/relationships/hyperlink" Target="https://twitter.com/xpressandhra/status/1244286736168960000?s=19" TargetMode="External"/><Relationship Id="rId3679" Type="http://schemas.openxmlformats.org/officeDocument/2006/relationships/hyperlink" Target="https://twitter.com/ANI/status/1245926903103406085?s=19" TargetMode="External"/><Relationship Id="rId2488" Type="http://schemas.openxmlformats.org/officeDocument/2006/relationships/hyperlink" Target="http://hmfw.ap.gov.in/Daily_bullettin/31-03-2020/31-03-2020_10AM_English.pdf" TargetMode="External"/><Relationship Id="rId3886" Type="http://schemas.openxmlformats.org/officeDocument/2006/relationships/hyperlink" Target="https://www.mohfw.gov.in/" TargetMode="External"/><Relationship Id="rId4937" Type="http://schemas.openxmlformats.org/officeDocument/2006/relationships/hyperlink" Target="https://youtu.be/QSZdq137zq0" TargetMode="External"/><Relationship Id="rId1297" Type="http://schemas.openxmlformats.org/officeDocument/2006/relationships/hyperlink" Target="https://twitter.com/ANI/status/1243523448896290817?s=20" TargetMode="External"/><Relationship Id="rId2695" Type="http://schemas.openxmlformats.org/officeDocument/2006/relationships/hyperlink" Target="https://www.google.co.in/amp/s/www.bhaskar.com/amp/local/haryana/ambala/news/haryana-coronavirus-latest-alert-covid-19-cases-detected-in-panchkula-total-number-of-positive-cases-in-haryana-to-25-127082469.html" TargetMode="External"/><Relationship Id="rId3539" Type="http://schemas.openxmlformats.org/officeDocument/2006/relationships/hyperlink" Target="https://twitter.com/ANI/status/1245710253301194752?s=19" TargetMode="External"/><Relationship Id="rId3746" Type="http://schemas.openxmlformats.org/officeDocument/2006/relationships/hyperlink" Target="https://twitter.com/ArogyaAndhra/status/1245975685631332353?s=19" TargetMode="External"/><Relationship Id="rId3953" Type="http://schemas.openxmlformats.org/officeDocument/2006/relationships/hyperlink" Target="https://twitter.com/himantabiswa/status/1246135550752350208?s=20" TargetMode="External"/><Relationship Id="rId667" Type="http://schemas.openxmlformats.org/officeDocument/2006/relationships/hyperlink" Target="https://twitter.com/PTI_News/status/1243012141214400513?s=19" TargetMode="External"/><Relationship Id="rId874" Type="http://schemas.openxmlformats.org/officeDocument/2006/relationships/hyperlink" Target="https://www.thehindu.com/news/national/tamil-nadu/coronavirus-tamil-nadu-records-first-death-in-madurai/article31159538.ece" TargetMode="External"/><Relationship Id="rId2348" Type="http://schemas.openxmlformats.org/officeDocument/2006/relationships/hyperlink" Target="https://twitter.com/ANI/status/1244702762270478336?s=20" TargetMode="External"/><Relationship Id="rId2555" Type="http://schemas.openxmlformats.org/officeDocument/2006/relationships/hyperlink" Target="https://twitter.com/TelanganaHealth/status/1244652635736559616" TargetMode="External"/><Relationship Id="rId2762" Type="http://schemas.openxmlformats.org/officeDocument/2006/relationships/hyperlink" Target="https://m.aajtak.in/news/liveblog/coronavirus-update-in-india-lockdown-death-toll-government-migrant-labours-live-updates-843.html" TargetMode="External"/><Relationship Id="rId3606" Type="http://schemas.openxmlformats.org/officeDocument/2006/relationships/hyperlink" Target="https://twitter.com/HaryanaTweets/status/1245647807299514368?s=09" TargetMode="External"/><Relationship Id="rId3813" Type="http://schemas.openxmlformats.org/officeDocument/2006/relationships/hyperlink" Target="https://twitter.com/himantabiswa/status/1246038976793698305" TargetMode="External"/><Relationship Id="rId527" Type="http://schemas.openxmlformats.org/officeDocument/2006/relationships/hyperlink" Target="http://hmfw.ap.gov.in/covid_dashboard.aspx" TargetMode="External"/><Relationship Id="rId734" Type="http://schemas.openxmlformats.org/officeDocument/2006/relationships/hyperlink" Target="https://indianexpress.com/article/coronavirus/maharashtra-coronavirus-recovered-patients-return-home-6331901/" TargetMode="External"/><Relationship Id="rId941" Type="http://schemas.openxmlformats.org/officeDocument/2006/relationships/hyperlink" Target="https://twitter.com/tv9gujarati/status/1243053195691081729?s=19" TargetMode="External"/><Relationship Id="rId1157" Type="http://schemas.openxmlformats.org/officeDocument/2006/relationships/hyperlink" Target="https://www.newindianexpress.com/states/odisha/2020/mar/27/covid-19-odisha-man-who-travelled-to-new-delhi-haryana-tests-positive-2122006.html" TargetMode="External"/><Relationship Id="rId1364" Type="http://schemas.openxmlformats.org/officeDocument/2006/relationships/hyperlink" Target="https://www.mohfw.gov.in/" TargetMode="External"/><Relationship Id="rId1571" Type="http://schemas.openxmlformats.org/officeDocument/2006/relationships/hyperlink" Target="http://dhs.kerala.gov.in/2020/03/28/28-03-2020/" TargetMode="External"/><Relationship Id="rId2208" Type="http://schemas.openxmlformats.org/officeDocument/2006/relationships/hyperlink" Target="https://twitter.com/ANI/status/1244596720098394117?s=20" TargetMode="External"/><Relationship Id="rId2415" Type="http://schemas.openxmlformats.org/officeDocument/2006/relationships/hyperlink" Target="https://twitter.com/ANI/status/1244855428371976193" TargetMode="External"/><Relationship Id="rId2622" Type="http://schemas.openxmlformats.org/officeDocument/2006/relationships/hyperlink" Target="https://twitter.com/TS_SinghDeo/status/1244959573431029760?s=19" TargetMode="External"/><Relationship Id="rId70" Type="http://schemas.openxmlformats.org/officeDocument/2006/relationships/hyperlink" Target="https://www.mohfw.gov.in/" TargetMode="External"/><Relationship Id="rId801" Type="http://schemas.openxmlformats.org/officeDocument/2006/relationships/hyperlink" Target="http://ndtv.com/" TargetMode="External"/><Relationship Id="rId1017" Type="http://schemas.openxmlformats.org/officeDocument/2006/relationships/hyperlink" Target="https://www.google.com/amp/s/www.indiatoday.in/amp/india/story/coronavirus-outbreak-new-covid19-cases-srinagar-1660048-2020-03-26" TargetMode="External"/><Relationship Id="rId1224" Type="http://schemas.openxmlformats.org/officeDocument/2006/relationships/hyperlink" Target="https://twitter.com/rajeshtope11/status/1243455080939970560?s=19" TargetMode="External"/><Relationship Id="rId1431" Type="http://schemas.openxmlformats.org/officeDocument/2006/relationships/hyperlink" Target="https://twitter.com/NHM_TN/status/1243778578208010241?s=19" TargetMode="External"/><Relationship Id="rId4587" Type="http://schemas.openxmlformats.org/officeDocument/2006/relationships/hyperlink" Target="https://www.google.com/amp/s/www.livemint.com/news/india/no-new-coronavirus-cases-reported-in-bengal-as-of-9-00-am-apr-05/amp-11586064093854.html" TargetMode="External"/><Relationship Id="rId4794" Type="http://schemas.openxmlformats.org/officeDocument/2006/relationships/hyperlink" Target="https://twitter.com/GreaterKashmir/status/1247012677278302208?s=19" TargetMode="External"/><Relationship Id="rId3189" Type="http://schemas.openxmlformats.org/officeDocument/2006/relationships/hyperlink" Target="https://twitter.com/ANI/status/1245389870974914561" TargetMode="External"/><Relationship Id="rId3396" Type="http://schemas.openxmlformats.org/officeDocument/2006/relationships/hyperlink" Target="https://www.newslivetv.com/top-news/breaking-8-more-coronavirus-positive-case-in-assam-number-rises-to-13/" TargetMode="External"/><Relationship Id="rId4447" Type="http://schemas.openxmlformats.org/officeDocument/2006/relationships/hyperlink" Target="https://punemirror.indiatimes.com/pune/civic/pune-district-records-20-new-positive-cases/amp_articleshow/74988323.cms" TargetMode="External"/><Relationship Id="rId4654" Type="http://schemas.openxmlformats.org/officeDocument/2006/relationships/hyperlink" Target="http://www.mohfw.gov.in/" TargetMode="External"/><Relationship Id="rId3049" Type="http://schemas.openxmlformats.org/officeDocument/2006/relationships/hyperlink" Target="https://telanganatoday.com/15-more-coronavirus-positive-cases-in-telangana" TargetMode="External"/><Relationship Id="rId3256" Type="http://schemas.openxmlformats.org/officeDocument/2006/relationships/hyperlink" Target="https://twitter.com/ani/status/1245428656069128209?s=21" TargetMode="External"/><Relationship Id="rId3463" Type="http://schemas.openxmlformats.org/officeDocument/2006/relationships/hyperlink" Target="https://www.newindianexpress.com/states/karnataka/2020/apr/02/11-people-in-karnatakas-bidar-who-returned-from-nizamuddin-markaz-test-positive-for-coronavirus-2124707.html" TargetMode="External"/><Relationship Id="rId4307" Type="http://schemas.openxmlformats.org/officeDocument/2006/relationships/hyperlink" Target="https://twitter.com/ANI/status/1246478222117634049?s=20" TargetMode="External"/><Relationship Id="rId4861" Type="http://schemas.openxmlformats.org/officeDocument/2006/relationships/hyperlink" Target="https://m.youtube.com/watch?v=NTBvJDNapVc" TargetMode="External"/><Relationship Id="rId177" Type="http://schemas.openxmlformats.org/officeDocument/2006/relationships/hyperlink" Target="https://bengali.abplive.com/news/more-2-corona-affected-in-bengal-678147" TargetMode="External"/><Relationship Id="rId384" Type="http://schemas.openxmlformats.org/officeDocument/2006/relationships/hyperlink" Target="https://timesofindia.indiatimes.com/city/bengaluru/75-year-old-suspected-of-covid-19-dies-in-bengaluru/articleshow/74807386.cms" TargetMode="External"/><Relationship Id="rId591" Type="http://schemas.openxmlformats.org/officeDocument/2006/relationships/hyperlink" Target="https://twitter.com/GujHFWDept/status/1242856706062692352?s=19" TargetMode="External"/><Relationship Id="rId2065" Type="http://schemas.openxmlformats.org/officeDocument/2006/relationships/hyperlink" Target="https://twitter.com/ANI/status/1244464642115522560?s=19" TargetMode="External"/><Relationship Id="rId2272" Type="http://schemas.openxmlformats.org/officeDocument/2006/relationships/hyperlink" Target="https://twitter.com/ANI/status/1244635766086463498?s=19" TargetMode="External"/><Relationship Id="rId3116" Type="http://schemas.openxmlformats.org/officeDocument/2006/relationships/hyperlink" Target="https://twitter.com/news24tvchannel/status/1245351786556174338?s=19" TargetMode="External"/><Relationship Id="rId3670" Type="http://schemas.openxmlformats.org/officeDocument/2006/relationships/hyperlink" Target="https://twitter.com/ANI/status/1245913782666199041?s=19" TargetMode="External"/><Relationship Id="rId4514" Type="http://schemas.openxmlformats.org/officeDocument/2006/relationships/hyperlink" Target="https://twitter.com/ANI/status/1246672217418665985" TargetMode="External"/><Relationship Id="rId4721" Type="http://schemas.openxmlformats.org/officeDocument/2006/relationships/hyperlink" Target="https://gujcovid19.gujarat.gov.in/" TargetMode="External"/><Relationship Id="rId244" Type="http://schemas.openxmlformats.org/officeDocument/2006/relationships/hyperlink" Target="https://twitter.com/ANI/status/1242394613865836545?s=20" TargetMode="External"/><Relationship Id="rId1081" Type="http://schemas.openxmlformats.org/officeDocument/2006/relationships/hyperlink" Target="https://m.aajtak.in/breakingnews" TargetMode="External"/><Relationship Id="rId3323" Type="http://schemas.openxmlformats.org/officeDocument/2006/relationships/hyperlink" Target="https://twitter.com/ANI/status/1244115714698399744?s=19" TargetMode="External"/><Relationship Id="rId3530" Type="http://schemas.openxmlformats.org/officeDocument/2006/relationships/hyperlink" Target="https://twitter.com/ArogyaAndhra/status/1245702400683331585?s=19" TargetMode="External"/><Relationship Id="rId451" Type="http://schemas.openxmlformats.org/officeDocument/2006/relationships/hyperlink" Target="https://punemirror.indiatimes.com/pune/others/good-news-2-covid-19-patients-recover-to-get-discharge-as-they-test-negative-after-14-days/articleshow/74803865.cms" TargetMode="External"/><Relationship Id="rId2132" Type="http://schemas.openxmlformats.org/officeDocument/2006/relationships/hyperlink" Target="https://www.lokmat.com/maharashtra/coronas-first-victim-western-warhada-patient-who-died-yesterday-positive/" TargetMode="External"/><Relationship Id="rId104" Type="http://schemas.openxmlformats.org/officeDocument/2006/relationships/hyperlink" Target="https://mobile.twitter.com/NBTDilli/status/1241770560901632001" TargetMode="External"/><Relationship Id="rId311" Type="http://schemas.openxmlformats.org/officeDocument/2006/relationships/hyperlink" Target="https://twitter.com/Vijayabaskarofl/status/1242549748352966656?s=19" TargetMode="External"/><Relationship Id="rId1898" Type="http://schemas.openxmlformats.org/officeDocument/2006/relationships/hyperlink" Target="https://twitter.com/PTI_News/status/1244262990976667648?s=19" TargetMode="External"/><Relationship Id="rId2949" Type="http://schemas.openxmlformats.org/officeDocument/2006/relationships/hyperlink" Target="https://twitter.com/ArogyaAndhra/status/1245225191178768386?s=19" TargetMode="External"/><Relationship Id="rId4097" Type="http://schemas.openxmlformats.org/officeDocument/2006/relationships/hyperlink" Target="https://www.google.com/amp/s/www.livemint.com/news/india/covid-19-update-andhra-reports-16-new-cases-state-tally-at-180/amp-11585983818160.html" TargetMode="External"/><Relationship Id="rId5148" Type="http://schemas.openxmlformats.org/officeDocument/2006/relationships/hyperlink" Target="https://www.bhaskar.com/local/mp/bhopal/news/coronavirus-bhopal-updates-madhya-pradesh-bhopal-covid-19-cases-today-latest-news-health-department-employees-police-personnel-127124900.html" TargetMode="External"/><Relationship Id="rId1758" Type="http://schemas.openxmlformats.org/officeDocument/2006/relationships/hyperlink" Target="http://prudentmedia.com/" TargetMode="External"/><Relationship Id="rId2809" Type="http://schemas.openxmlformats.org/officeDocument/2006/relationships/hyperlink" Target="https://www.mohfw.gov.in/" TargetMode="External"/><Relationship Id="rId4164" Type="http://schemas.openxmlformats.org/officeDocument/2006/relationships/hyperlink" Target="https://www.mohfw.gov.in/" TargetMode="External"/><Relationship Id="rId4371" Type="http://schemas.openxmlformats.org/officeDocument/2006/relationships/hyperlink" Target="https://www.firstpost.com/health/coronavirus-outbreak-live-updates-covid-19-india-cases-death-count-delhi-tablighi-jamaat-maharashtra-kerala-andhra-pradesh-latest-news-today-8226261.html" TargetMode="External"/><Relationship Id="rId5008" Type="http://schemas.openxmlformats.org/officeDocument/2006/relationships/hyperlink" Target="https://twitter.com/ANI/status/1247210228426342405" TargetMode="External"/><Relationship Id="rId1965" Type="http://schemas.openxmlformats.org/officeDocument/2006/relationships/hyperlink" Target="https://www.google.com/url?sa=t&amp;source=web&amp;rct=j&amp;url=https://m.timesofindia.com/city/hyderabad/three-fresh-coronavirus-cases-in-telangana-total-rises-to-70/amp_articleshow/74878954.cms&amp;ved=2ahUKEwjj1POqosDoAhV5yDgGHSGkDxQQFjAJegQIBhAB&amp;usg=AOvVaw1GbCENbfdhyQasXWqXBQ4A&amp;ampcf=1" TargetMode="External"/><Relationship Id="rId3180" Type="http://schemas.openxmlformats.org/officeDocument/2006/relationships/hyperlink" Target="https://twitter.com/ANI/status/1245383122847502338" TargetMode="External"/><Relationship Id="rId4024" Type="http://schemas.openxmlformats.org/officeDocument/2006/relationships/hyperlink" Target="https://www.google.com/amp/s/www.indiatoday.in/amp/india/story/covid-19-rajasthan-60-year-old-dies-12-new-cases-1663177-2020-04-04" TargetMode="External"/><Relationship Id="rId4231" Type="http://schemas.openxmlformats.org/officeDocument/2006/relationships/hyperlink" Target="https://webcache.googleusercontent.com/search?q=cache:Q7S18eyhhpgJ:https://www.mohfw.gov.in/" TargetMode="External"/><Relationship Id="rId1618" Type="http://schemas.openxmlformats.org/officeDocument/2006/relationships/hyperlink" Target="https://www.google.com/amp/s/m.jagran.com/lite/bihar/patna-city-coronavirus-in-bihar-total-corona-positive-cases-arrive-10-a-woman-found-corona-positive-20146563.html" TargetMode="External"/><Relationship Id="rId1825" Type="http://schemas.openxmlformats.org/officeDocument/2006/relationships/hyperlink" Target="https://twitter.com/ANI/status/1244242532134838273?s=19" TargetMode="External"/><Relationship Id="rId3040" Type="http://schemas.openxmlformats.org/officeDocument/2006/relationships/hyperlink" Target="http://www.anandabazar.com/" TargetMode="External"/><Relationship Id="rId3997" Type="http://schemas.openxmlformats.org/officeDocument/2006/relationships/hyperlink" Target="https://www.abpganga.com/india-news/coronavirus-in-india-news-live-updates-covid-19-coronavirus-total-cases-in-india-and-uttar-pradesh-51771/amp" TargetMode="External"/><Relationship Id="rId2599" Type="http://schemas.openxmlformats.org/officeDocument/2006/relationships/hyperlink" Target="https://bengali.abplive.com/news/covid-19-india-live-updates-21-corona-cases-in-bengal-mamta-banerjee-pm-modi-680247" TargetMode="External"/><Relationship Id="rId3857" Type="http://schemas.openxmlformats.org/officeDocument/2006/relationships/hyperlink" Target="https://twitter.com/PTI_News/status/1246078279104073737?s=20" TargetMode="External"/><Relationship Id="rId4908" Type="http://schemas.openxmlformats.org/officeDocument/2006/relationships/hyperlink" Target="https://twitter.com/ANI/status/1247129179532988416?s=19" TargetMode="External"/><Relationship Id="rId778" Type="http://schemas.openxmlformats.org/officeDocument/2006/relationships/hyperlink" Target="https://twitter.com/PTI_News/status/1243057190711078913?s=19" TargetMode="External"/><Relationship Id="rId985" Type="http://schemas.openxmlformats.org/officeDocument/2006/relationships/hyperlink" Target="https://twitter.com/Supriya23bh/status/1243165863168978945?s=19" TargetMode="External"/><Relationship Id="rId2459" Type="http://schemas.openxmlformats.org/officeDocument/2006/relationships/hyperlink" Target="http://hmfw.ap.gov.in/Daily_bullettin/31-03-2020/31-03-2020_10AM_English.pdf" TargetMode="External"/><Relationship Id="rId2666" Type="http://schemas.openxmlformats.org/officeDocument/2006/relationships/hyperlink" Target="https://www.bhaskar.com/local/rajasthan/bikaner/news/rajasthan-dungarpur-coronavirus-covid-19-news-update-two-indore-person-found-corona-positive-127064475.html" TargetMode="External"/><Relationship Id="rId2873" Type="http://schemas.openxmlformats.org/officeDocument/2006/relationships/hyperlink" Target="https://twitter.com/ANI/status/1245205677816991744?s=09" TargetMode="External"/><Relationship Id="rId3717" Type="http://schemas.openxmlformats.org/officeDocument/2006/relationships/hyperlink" Target="https://gujcovid19.gujarat.gov.in/uploads/pressbrief0304032020104754455.pdf" TargetMode="External"/><Relationship Id="rId3924" Type="http://schemas.openxmlformats.org/officeDocument/2006/relationships/hyperlink" Target="https://twitter.com/ANI/status/1246133123252961286?s=19" TargetMode="External"/><Relationship Id="rId5072" Type="http://schemas.openxmlformats.org/officeDocument/2006/relationships/hyperlink" Target="https://twitter.com/ANI/status/1247388707738382337?s=08" TargetMode="External"/><Relationship Id="rId638" Type="http://schemas.openxmlformats.org/officeDocument/2006/relationships/hyperlink" Target="https://economictimes.indiatimes.com/news/politics-and-nation/coronavirus-cases-in-india-live-news-latest-updates-march26/liveblog/74820249.cms?utm_source=ETAppNotification&amp;utm_medium=BreakingNewsNotifications&amp;utm_campaign=Liveblog&amp;frmapp=yes" TargetMode="External"/><Relationship Id="rId845" Type="http://schemas.openxmlformats.org/officeDocument/2006/relationships/hyperlink" Target="https://www.thehindu.com/news/national/other-states/coronavirus-70-year-old-man-dies-in-bhavnagar/article31170098.ece" TargetMode="External"/><Relationship Id="rId1268" Type="http://schemas.openxmlformats.org/officeDocument/2006/relationships/hyperlink" Target="https://economictimes.indiatimes.com/news/politics-and-nation/coronavirus-cases-in-india-live-news-latest-updates-march27/liveblog/74838380.cms" TargetMode="External"/><Relationship Id="rId1475" Type="http://schemas.openxmlformats.org/officeDocument/2006/relationships/hyperlink" Target="https://twitter.com/gnnnewsjk/status/1243825195946737664" TargetMode="External"/><Relationship Id="rId1682" Type="http://schemas.openxmlformats.org/officeDocument/2006/relationships/hyperlink" Target="https://www.divyabhaskar.co.in/local/gujarat/ahmedabad/news/corona-update-live-ahmedabad-29-march-2020-127070000.html?ref=ht" TargetMode="External"/><Relationship Id="rId2319" Type="http://schemas.openxmlformats.org/officeDocument/2006/relationships/hyperlink" Target="https://www.business-standard.com/article/pti-stories/coronavirus-positive-woman-from-ludhiana-dies-at-hospital-punjab-s-death-toll-rises-to-3-120033001350_1.html" TargetMode="External"/><Relationship Id="rId2526" Type="http://schemas.openxmlformats.org/officeDocument/2006/relationships/hyperlink" Target="https://www.google.com/amp/s/m.timesofindia.com/city/meerut/six-more-test-positive-for-covid-19-in-meerut-take-tally-in-dist-to-19/amp_articleshow/74901091.cms" TargetMode="External"/><Relationship Id="rId2733" Type="http://schemas.openxmlformats.org/officeDocument/2006/relationships/hyperlink" Target="https://www.google.com/amp/s/m.timesofindia.com/city/kolkata/citys-1st-covid-19-patient-two-others-on-recovery-path-at-id/amp_articleshow/74879874.cms" TargetMode="External"/><Relationship Id="rId705" Type="http://schemas.openxmlformats.org/officeDocument/2006/relationships/hyperlink" Target="https://twitter.com/PTI_News/status/1243034874929283072?s=19" TargetMode="External"/><Relationship Id="rId1128" Type="http://schemas.openxmlformats.org/officeDocument/2006/relationships/hyperlink" Target="https://twitter.com/dibang/status/1243253906026541056?s=19" TargetMode="External"/><Relationship Id="rId1335" Type="http://schemas.openxmlformats.org/officeDocument/2006/relationships/hyperlink" Target="http://hmfw.ap.gov.in/covid_dashboard.aspx" TargetMode="External"/><Relationship Id="rId1542" Type="http://schemas.openxmlformats.org/officeDocument/2006/relationships/hyperlink" Target="https://twitter.com/IshitaBhatiaTOI/status/1243898742979190788" TargetMode="External"/><Relationship Id="rId2940" Type="http://schemas.openxmlformats.org/officeDocument/2006/relationships/hyperlink" Target="https://www.suratmunicipal.gov.in/others/CoronaRelated" TargetMode="External"/><Relationship Id="rId4698" Type="http://schemas.openxmlformats.org/officeDocument/2006/relationships/hyperlink" Target="https://twitter.com/HFWOdisha/status/1246826498851352576" TargetMode="External"/><Relationship Id="rId912" Type="http://schemas.openxmlformats.org/officeDocument/2006/relationships/hyperlink" Target="https://economictimes.indiatimes.com/news/politics-and-nation/coronavirus-cases-in-india-live-news-latest-updates-march26/liveblog/74820249.cms" TargetMode="External"/><Relationship Id="rId2800" Type="http://schemas.openxmlformats.org/officeDocument/2006/relationships/hyperlink" Target="https://www.bhaskar.com/local/chhattisgarh/news/bhilai-coronavirus-lockdown-day-7-live-chhattisgarh-raipur-bilaspur-korba-covid-19-cases-latest-news-and-updates-127082248.html?ref=fbo" TargetMode="External"/><Relationship Id="rId41" Type="http://schemas.openxmlformats.org/officeDocument/2006/relationships/hyperlink" Target="https://twitter.com/ANI/status/1241197895702827014?s=19" TargetMode="External"/><Relationship Id="rId1402" Type="http://schemas.openxmlformats.org/officeDocument/2006/relationships/hyperlink" Target="https://www.deccanherald.com/national/west/coronavirus-three-more-including-pregnant-woman-test-positive-in-gujarat-818396.html" TargetMode="External"/><Relationship Id="rId4558" Type="http://schemas.openxmlformats.org/officeDocument/2006/relationships/hyperlink" Target="https://maharashtratimes.com/maharashtra/mumbai-news/26-more-found-coroanvirus-positive-in-maharashtra-state-tally-jumps-to-661/articleshow/74992122.cms" TargetMode="External"/><Relationship Id="rId4765" Type="http://schemas.openxmlformats.org/officeDocument/2006/relationships/hyperlink" Target="https://www.thehindu.com/news/national/karnataka/coronavirus-kalaburagi-on-high-alert-after-indias-first-covid-19-death/article31057954.ece" TargetMode="External"/><Relationship Id="rId4972" Type="http://schemas.openxmlformats.org/officeDocument/2006/relationships/hyperlink" Target="https://twitter.com/HFWOdisha/status/1247196539929292800?s=20" TargetMode="External"/><Relationship Id="rId288" Type="http://schemas.openxmlformats.org/officeDocument/2006/relationships/hyperlink" Target="https://mobile.twitter.com/ANI/status/1242486128000679936" TargetMode="External"/><Relationship Id="rId3367" Type="http://schemas.openxmlformats.org/officeDocument/2006/relationships/hyperlink" Target="https://twitter.com/ANINewsUP/status/1245567256743923713?s=19" TargetMode="External"/><Relationship Id="rId3574" Type="http://schemas.openxmlformats.org/officeDocument/2006/relationships/hyperlink" Target="https://twitter.com/ANI" TargetMode="External"/><Relationship Id="rId3781" Type="http://schemas.openxmlformats.org/officeDocument/2006/relationships/hyperlink" Target="https://udaipurtimes.com/news/4-positives-from-corona-in-udaipur-so-far/c74416-w2859-cid529089-s10698.htm" TargetMode="External"/><Relationship Id="rId4418" Type="http://schemas.openxmlformats.org/officeDocument/2006/relationships/hyperlink" Target="http://epaper.patrika.com/m5/2622387/Rajasthan-Patrika-Jaipur/Rajasthan-Patrika-Jaipur" TargetMode="External"/><Relationship Id="rId4625" Type="http://schemas.openxmlformats.org/officeDocument/2006/relationships/hyperlink" Target="https://www.google.com/amp/s/www.outlookindia.com/newsscroll/amp/maharashtra-5-test-positive-for-coronavirus-in-aurangabad/1792035" TargetMode="External"/><Relationship Id="rId4832" Type="http://schemas.openxmlformats.org/officeDocument/2006/relationships/hyperlink" Target="https://twitter.com/Jayanth_TNIE/status/1247036539030274048?s=19" TargetMode="External"/><Relationship Id="rId495" Type="http://schemas.openxmlformats.org/officeDocument/2006/relationships/hyperlink" Target="https://www.mohfw.gov.in/" TargetMode="External"/><Relationship Id="rId2176" Type="http://schemas.openxmlformats.org/officeDocument/2006/relationships/hyperlink" Target="https://twitter.com/DrOM_Machra/status/1244553735851761664/photo/1" TargetMode="External"/><Relationship Id="rId2383" Type="http://schemas.openxmlformats.org/officeDocument/2006/relationships/hyperlink" Target="https://twitter.com/ANI/status/1244702762270478336" TargetMode="External"/><Relationship Id="rId2590" Type="http://schemas.openxmlformats.org/officeDocument/2006/relationships/hyperlink" Target="https://twitter.com/ANI/status/1244868415711408128?s=20" TargetMode="External"/><Relationship Id="rId3227" Type="http://schemas.openxmlformats.org/officeDocument/2006/relationships/hyperlink" Target="https://twitter.com/TOIHyderabad/status/1245409139116756992?s=19" TargetMode="External"/><Relationship Id="rId3434" Type="http://schemas.openxmlformats.org/officeDocument/2006/relationships/hyperlink" Target="https://m.timesofindia.com/city/hubballi/karnataka-11-people-linked-to-tablighi-meet-test-positive-for-covid-19-in-bidar/amp_articleshow/74943189.cms" TargetMode="External"/><Relationship Id="rId3641" Type="http://schemas.openxmlformats.org/officeDocument/2006/relationships/hyperlink" Target="https://www.outlookindia.com/newsscroll/three-tablighi-attendees-test-corona-positive-in-himachal/1789368" TargetMode="External"/><Relationship Id="rId148" Type="http://schemas.openxmlformats.org/officeDocument/2006/relationships/hyperlink" Target="https://www.thehindu.com/news/national/coronavirus-west-bengal-records-first-covid-19-death/article31143240.ece" TargetMode="External"/><Relationship Id="rId355" Type="http://schemas.openxmlformats.org/officeDocument/2006/relationships/hyperlink" Target="https://twitter.com/ANI/status/1242678078138023936?s=20" TargetMode="External"/><Relationship Id="rId562" Type="http://schemas.openxmlformats.org/officeDocument/2006/relationships/hyperlink" Target="https://twitter.com/ANI/status/1242869447838162944?s=20" TargetMode="External"/><Relationship Id="rId1192" Type="http://schemas.openxmlformats.org/officeDocument/2006/relationships/hyperlink" Target="https://youtu.be/IiZwCUb7jiY" TargetMode="External"/><Relationship Id="rId2036" Type="http://schemas.openxmlformats.org/officeDocument/2006/relationships/hyperlink" Target="https://zeenews.india.com/india/live-updates/india-coronavirus-covid-19-live-updates-march-29-2272388/amp" TargetMode="External"/><Relationship Id="rId2243" Type="http://schemas.openxmlformats.org/officeDocument/2006/relationships/hyperlink" Target="https://twitter.com/ANI/status/1244601313456881664?s=20" TargetMode="External"/><Relationship Id="rId2450" Type="http://schemas.openxmlformats.org/officeDocument/2006/relationships/hyperlink" Target="http://hmfw.ap.gov.in/Daily_bullettin/31-03-2020/31-03-2020_10AM_English.pdf" TargetMode="External"/><Relationship Id="rId3501" Type="http://schemas.openxmlformats.org/officeDocument/2006/relationships/hyperlink" Target="https://www.youtube.com/watch?v=ChIypgfHu84" TargetMode="External"/><Relationship Id="rId215" Type="http://schemas.openxmlformats.org/officeDocument/2006/relationships/hyperlink" Target="https://twitter.com/ANI/status/1242364647946063872?s=20" TargetMode="External"/><Relationship Id="rId422" Type="http://schemas.openxmlformats.org/officeDocument/2006/relationships/hyperlink" Target="https://timesofindia.indiatimes.com/city/bengaluru/75-year-old-suspected-of-covid-19-dies-in-bengaluru/articleshow/74807386.cms" TargetMode="External"/><Relationship Id="rId1052" Type="http://schemas.openxmlformats.org/officeDocument/2006/relationships/hyperlink" Target="https://twitter.com/HFWOdisha/status/1243203975442075650?s=19" TargetMode="External"/><Relationship Id="rId2103" Type="http://schemas.openxmlformats.org/officeDocument/2006/relationships/hyperlink" Target="https://twitter.com/kansalrohit69/status/1244493942814658561?s=19" TargetMode="External"/><Relationship Id="rId2310" Type="http://schemas.openxmlformats.org/officeDocument/2006/relationships/hyperlink" Target="https://www.outlookindia.com/newsscroll/punjab-reports-third-covid19-death/1785514" TargetMode="External"/><Relationship Id="rId4068" Type="http://schemas.openxmlformats.org/officeDocument/2006/relationships/hyperlink" Target="http://hmfw.ap.gov.in/Daily_bullettin/03-04-2020/03-04-2020_10.30PM.Telugu.pdf" TargetMode="External"/><Relationship Id="rId4275" Type="http://schemas.openxmlformats.org/officeDocument/2006/relationships/hyperlink" Target="https://twitter.com/ani/status/1246478222117634049?s=21" TargetMode="External"/><Relationship Id="rId4482" Type="http://schemas.openxmlformats.org/officeDocument/2006/relationships/hyperlink" Target="https://twitter.com/ANI/status/1246667576874110977" TargetMode="External"/><Relationship Id="rId5119" Type="http://schemas.openxmlformats.org/officeDocument/2006/relationships/hyperlink" Target="http://www.indiatimes.com/" TargetMode="External"/><Relationship Id="rId1869" Type="http://schemas.openxmlformats.org/officeDocument/2006/relationships/hyperlink" Target="https://www.wbhealth.gov.in/uploaded_files/corona/Bulletin_West_Bengal_29.03_.2020_.pdf" TargetMode="External"/><Relationship Id="rId3084" Type="http://schemas.openxmlformats.org/officeDocument/2006/relationships/hyperlink" Target="https://twitter.com/Plchakraborty/status/1245052177824886786?s=19" TargetMode="External"/><Relationship Id="rId3291" Type="http://schemas.openxmlformats.org/officeDocument/2006/relationships/hyperlink" Target="https://www.outlookindia.com/newsscroll/3-die-of-covid19-in-bengal-death-count-7/1788281" TargetMode="External"/><Relationship Id="rId4135" Type="http://schemas.openxmlformats.org/officeDocument/2006/relationships/hyperlink" Target="https://gujcovid19.gujarat.gov.in/" TargetMode="External"/><Relationship Id="rId1729" Type="http://schemas.openxmlformats.org/officeDocument/2006/relationships/hyperlink" Target="http://punjab.gov.in/documents/10191/1224923/Media+Bulletin+27-03-2020.pdf/634e518f-6552-4659-beb2-f6153a7c488d" TargetMode="External"/><Relationship Id="rId1936" Type="http://schemas.openxmlformats.org/officeDocument/2006/relationships/hyperlink" Target="https://www.opindia.com/2020/03/bulandshahr-coronavirus-meerut-amravati-mosque-wedding-two-trains-four-others-infected/" TargetMode="External"/><Relationship Id="rId4342" Type="http://schemas.openxmlformats.org/officeDocument/2006/relationships/hyperlink" Target="https://twitter.com/HFWOdisha/status/1246480313217212417?s=20" TargetMode="External"/><Relationship Id="rId3151" Type="http://schemas.openxmlformats.org/officeDocument/2006/relationships/hyperlink" Target="http://gujcovid19.gujarat.gov.in/" TargetMode="External"/><Relationship Id="rId4202" Type="http://schemas.openxmlformats.org/officeDocument/2006/relationships/hyperlink" Target="https://www.google.com/amp/s/m.timesofindia.com/city/amritsar/one-coronavirus-positive-case-reported-in-punjabs-faridkot/amp_articleshow/74978322.cms" TargetMode="External"/><Relationship Id="rId3011" Type="http://schemas.openxmlformats.org/officeDocument/2006/relationships/hyperlink" Target="https://twitter.com/PTI_News/status/1245252180744916992?s=19" TargetMode="External"/><Relationship Id="rId3968" Type="http://schemas.openxmlformats.org/officeDocument/2006/relationships/hyperlink" Target="https://twitter.com/JansamparkMP/status/1246116249026715649" TargetMode="External"/><Relationship Id="rId5" Type="http://schemas.openxmlformats.org/officeDocument/2006/relationships/hyperlink" Target="https://www.democraticaccent.com/coronavirus-3-test-positive-in-maharashtras-yavatmal/" TargetMode="External"/><Relationship Id="rId889" Type="http://schemas.openxmlformats.org/officeDocument/2006/relationships/hyperlink" Target="https://indiatoday.app.link/rDJJ1mPka5" TargetMode="External"/><Relationship Id="rId2777" Type="http://schemas.openxmlformats.org/officeDocument/2006/relationships/hyperlink" Target="https://www.newindianexpress.com/live/2020/mar/31/covid-19-live--fresh-cases-from-tamil-nadu-telangana-bihar-take-india-tally-near-1600-2123611.html" TargetMode="External"/><Relationship Id="rId749" Type="http://schemas.openxmlformats.org/officeDocument/2006/relationships/hyperlink" Target="https://indianexpress.com/article/coronavirus/maharashtra-coronavirus-recovered-patients-return-home-6331901/" TargetMode="External"/><Relationship Id="rId1379" Type="http://schemas.openxmlformats.org/officeDocument/2006/relationships/hyperlink" Target="https://www.bhaskar.com/amp/local/mp/gwalior/shivpuri/news/madhya-pradesh-mp-shivpuri-coronavirus-latest-news-updates-sagir-ali-tests-positive-for-novel-covid-19-127052715.html" TargetMode="External"/><Relationship Id="rId1586" Type="http://schemas.openxmlformats.org/officeDocument/2006/relationships/hyperlink" Target="https://twitter.com/PTI_News/status/1243931947526545410?s=19" TargetMode="External"/><Relationship Id="rId2984" Type="http://schemas.openxmlformats.org/officeDocument/2006/relationships/hyperlink" Target="https://twitter.com/Vijayabaskarofl/status/1244967222600036352?s=19" TargetMode="External"/><Relationship Id="rId3828" Type="http://schemas.openxmlformats.org/officeDocument/2006/relationships/hyperlink" Target="https://twitter.com/Vijayabaskarofl/status/1246030244990996480?s=19" TargetMode="External"/><Relationship Id="rId5043" Type="http://schemas.openxmlformats.org/officeDocument/2006/relationships/hyperlink" Target="https://www.google.com/url?q=https://www.mohfw.gov.in/&amp;sa=D&amp;ust=1586232720777000&amp;usg=AFQjCNGwFZY8X5T7iVGCAe10DLgESNLzdA" TargetMode="External"/><Relationship Id="rId609" Type="http://schemas.openxmlformats.org/officeDocument/2006/relationships/hyperlink" Target="https://twitter.com/prudentgoa/status/1242892627986591744?s=19" TargetMode="External"/><Relationship Id="rId956" Type="http://schemas.openxmlformats.org/officeDocument/2006/relationships/hyperlink" Target="https://twitter.com/kansalrohit69/status/1243024892468977664?s=19" TargetMode="External"/><Relationship Id="rId1239" Type="http://schemas.openxmlformats.org/officeDocument/2006/relationships/hyperlink" Target="https://twitter.com/ANI/status/1243479640544432128?s=20" TargetMode="External"/><Relationship Id="rId1793" Type="http://schemas.openxmlformats.org/officeDocument/2006/relationships/hyperlink" Target="about:blank" TargetMode="External"/><Relationship Id="rId2637" Type="http://schemas.openxmlformats.org/officeDocument/2006/relationships/hyperlink" Target="https://twitter.com/ANI/status/1244974345644052481?s=19" TargetMode="External"/><Relationship Id="rId2844" Type="http://schemas.openxmlformats.org/officeDocument/2006/relationships/hyperlink" Target="https://twitter.com/PTI_News/status/1245185066478612481?s=19" TargetMode="External"/><Relationship Id="rId5110" Type="http://schemas.openxmlformats.org/officeDocument/2006/relationships/hyperlink" Target="https://twitter.com/ANI/status/1247408777072009216" TargetMode="External"/><Relationship Id="rId85" Type="http://schemas.openxmlformats.org/officeDocument/2006/relationships/hyperlink" Target="https://www.daijiworld.com/news/newsDisplay.aspx?newsID=687353" TargetMode="External"/><Relationship Id="rId816" Type="http://schemas.openxmlformats.org/officeDocument/2006/relationships/hyperlink" Target="https://www.firstpost.com/health/coronavirus-outbreak-live-updates-covid-19-india-lockdown-cases-death-count-maharashtra-punjab-nationwide-shutdown-latest-news-today-8190791.html" TargetMode="External"/><Relationship Id="rId1446" Type="http://schemas.openxmlformats.org/officeDocument/2006/relationships/hyperlink" Target="https://www.theweek.in/news/india/2020/03/28/coronavirus-india-sees-highest-single-day-rise-as-total-cases-touch-873.html" TargetMode="External"/><Relationship Id="rId1653" Type="http://schemas.openxmlformats.org/officeDocument/2006/relationships/hyperlink" Target="https://twitter.com/tv9gujarati/status/1244109940634955776?s=19" TargetMode="External"/><Relationship Id="rId1860" Type="http://schemas.openxmlformats.org/officeDocument/2006/relationships/hyperlink" Target="https://twitter.com/tv9gujarati/status/1244262192339226625?s=19" TargetMode="External"/><Relationship Id="rId2704" Type="http://schemas.openxmlformats.org/officeDocument/2006/relationships/hyperlink" Target="https://news.abplive.com/news/india/coronavirus-in-india-live-updates-covid-19-tracker-total-cases-lockdown-in-india-1180287" TargetMode="External"/><Relationship Id="rId2911" Type="http://schemas.openxmlformats.org/officeDocument/2006/relationships/hyperlink" Target="https://www.moneycontrol.com/news/india/20-new-covid-19-cases-in-madhya-pradesh-tally-jumps-to-86-5094421.html" TargetMode="External"/><Relationship Id="rId1306" Type="http://schemas.openxmlformats.org/officeDocument/2006/relationships/hyperlink" Target="https://twitter.com/DDNewsGujarati/status/1243543073025654787?s=19" TargetMode="External"/><Relationship Id="rId1513" Type="http://schemas.openxmlformats.org/officeDocument/2006/relationships/hyperlink" Target="http://www.epaper.eisamay.com/Details.aspx?id=56304&amp;boxid=50830" TargetMode="External"/><Relationship Id="rId1720" Type="http://schemas.openxmlformats.org/officeDocument/2006/relationships/hyperlink" Target="https://f87kg.app.goo.gl/Fnca3mUbEFzpuGX66" TargetMode="External"/><Relationship Id="rId4669" Type="http://schemas.openxmlformats.org/officeDocument/2006/relationships/hyperlink" Target="https://www.mohfw.gov.in/" TargetMode="External"/><Relationship Id="rId4876" Type="http://schemas.openxmlformats.org/officeDocument/2006/relationships/hyperlink" Target="https://twitter.com/TOIGurgaon/status/1247067671528501248?s=19" TargetMode="External"/><Relationship Id="rId12" Type="http://schemas.openxmlformats.org/officeDocument/2006/relationships/hyperlink" Target="https://twitter.com/ANI/status/1240287855051599872?s=09" TargetMode="External"/><Relationship Id="rId3478" Type="http://schemas.openxmlformats.org/officeDocument/2006/relationships/hyperlink" Target="https://mobile.twitter.com/ANI/status/1245585315944730625" TargetMode="External"/><Relationship Id="rId3685" Type="http://schemas.openxmlformats.org/officeDocument/2006/relationships/hyperlink" Target="https://twitter.com/ANI/status/1245913782666199041?s=19" TargetMode="External"/><Relationship Id="rId3892" Type="http://schemas.openxmlformats.org/officeDocument/2006/relationships/hyperlink" Target="https://twitter.com/PTI_News/status/1246101687535685632?s=19" TargetMode="External"/><Relationship Id="rId4529" Type="http://schemas.openxmlformats.org/officeDocument/2006/relationships/hyperlink" Target="https://economictimes.indiatimes.com/news/politics-and-nation/coronavirus-cases-in-india-live-news-latest-updates-april5/amp_liveblog/74988679.cms" TargetMode="External"/><Relationship Id="rId4736" Type="http://schemas.openxmlformats.org/officeDocument/2006/relationships/hyperlink" Target="https://twitter.com/CMofKarnataka/status/1246809418840199168?s=19" TargetMode="External"/><Relationship Id="rId4943" Type="http://schemas.openxmlformats.org/officeDocument/2006/relationships/hyperlink" Target="https://twitter.com/TOIMumbai/status/1247166543525371906?s=19" TargetMode="External"/><Relationship Id="rId399" Type="http://schemas.openxmlformats.org/officeDocument/2006/relationships/hyperlink" Target="https://www.amarujala.com/haryana/rohtak/corona-positive-woman-found-in-rohtak-rohtakcity-news-rtk5480426146" TargetMode="External"/><Relationship Id="rId2287" Type="http://schemas.openxmlformats.org/officeDocument/2006/relationships/hyperlink" Target="https://pbs.twimg.com/media/EUXk96fUwAIK8xs?format=jpg&amp;name=large" TargetMode="External"/><Relationship Id="rId2494" Type="http://schemas.openxmlformats.org/officeDocument/2006/relationships/hyperlink" Target="http://hmfw.ap.gov.in/Daily_bullettin/31-03-2020/31-03-2020_10AM_English.pdf" TargetMode="External"/><Relationship Id="rId3338" Type="http://schemas.openxmlformats.org/officeDocument/2006/relationships/hyperlink" Target="https://twitter.com/TelanganaCMO/status/1245446445429166080?s=20" TargetMode="External"/><Relationship Id="rId3545" Type="http://schemas.openxmlformats.org/officeDocument/2006/relationships/hyperlink" Target="https://twitter.com/ANI/status/1245715113883009025?s=19" TargetMode="External"/><Relationship Id="rId3752" Type="http://schemas.openxmlformats.org/officeDocument/2006/relationships/hyperlink" Target="https://twitter.com/ANINewsUP/status/1245978798975139842?s=09" TargetMode="External"/><Relationship Id="rId259" Type="http://schemas.openxmlformats.org/officeDocument/2006/relationships/hyperlink" Target="https://twitter.com/PTI_News/status/1242403827619266560?s=19" TargetMode="External"/><Relationship Id="rId466" Type="http://schemas.openxmlformats.org/officeDocument/2006/relationships/hyperlink" Target="https://www.amarujala.com/madhya-pradesh/corona-virus-women-dead-in-ujjain-who-was-found-positive?src=top-lead" TargetMode="External"/><Relationship Id="rId673" Type="http://schemas.openxmlformats.org/officeDocument/2006/relationships/hyperlink" Target="https://www.hindustantimes.com/india-news/two-who-came-in-contact-with-bihar-s-first-covid-19-casualty-test-positive/story-sj8GgP9dOtiOcN6SwBuujL.html?utm_campaign=fullarticle&amp;utm_medium=referral&amp;utm_source=inshorts" TargetMode="External"/><Relationship Id="rId880" Type="http://schemas.openxmlformats.org/officeDocument/2006/relationships/hyperlink" Target="https://telanganatoday.com/two-doctors-and-another-test-positive-for-coronavirus-in-hyderabad" TargetMode="External"/><Relationship Id="rId1096" Type="http://schemas.openxmlformats.org/officeDocument/2006/relationships/hyperlink" Target="https://twitter.com/TelanganaHealth/status/1243212125813633025?s=20" TargetMode="External"/><Relationship Id="rId2147" Type="http://schemas.openxmlformats.org/officeDocument/2006/relationships/hyperlink" Target="https://www.amarujala.com/uttar-pradesh/meerut/coronavirus-update-meerut-news-hindi-eight-new-suspect-found-corona-virus-positive-in-meerut" TargetMode="External"/><Relationship Id="rId2354" Type="http://schemas.openxmlformats.org/officeDocument/2006/relationships/hyperlink" Target="https://youtu.be/qWnOTt1KpAE" TargetMode="External"/><Relationship Id="rId2561" Type="http://schemas.openxmlformats.org/officeDocument/2006/relationships/hyperlink" Target="https://bengali.abplive.com/" TargetMode="External"/><Relationship Id="rId3405" Type="http://schemas.openxmlformats.org/officeDocument/2006/relationships/hyperlink" Target="http://hmfw.ap.gov.in/covid_19_datewisebulletins.aspx?date=02-04-2020" TargetMode="External"/><Relationship Id="rId4803" Type="http://schemas.openxmlformats.org/officeDocument/2006/relationships/hyperlink" Target="https://twitter.com/ANI/status/1247015579703054341?s=20" TargetMode="External"/><Relationship Id="rId119" Type="http://schemas.openxmlformats.org/officeDocument/2006/relationships/hyperlink" Target="https://twitter.com/IamSumanDe/status/1242035395887587328" TargetMode="External"/><Relationship Id="rId326" Type="http://schemas.openxmlformats.org/officeDocument/2006/relationships/hyperlink" Target="https://hindi.news18.com/amp/news/bihar/patna-corona-alert-in-bihar-only-four-people-found-corona-positive-in-bihar-nodgm-2958397.html?__twitter_impression=true" TargetMode="External"/><Relationship Id="rId533" Type="http://schemas.openxmlformats.org/officeDocument/2006/relationships/hyperlink" Target="https://youtu.be/Q6QR4979KIQ" TargetMode="External"/><Relationship Id="rId1163" Type="http://schemas.openxmlformats.org/officeDocument/2006/relationships/hyperlink" Target="http://mohfw.gov.in/" TargetMode="External"/><Relationship Id="rId1370" Type="http://schemas.openxmlformats.org/officeDocument/2006/relationships/hyperlink" Target="https://firstindianews.com/news/-Coronavirus-Update-7-new-positive-cases-in-Rajasthan-today-Total-figure-reached-50-1553918213" TargetMode="External"/><Relationship Id="rId2007" Type="http://schemas.openxmlformats.org/officeDocument/2006/relationships/hyperlink" Target="https://bengali.abplive.com/news/aaj-focus-e/covid-19-india-live-updates-21-corona-cases-in-bengal-mamta-banerjee-pm-modi-680247" TargetMode="External"/><Relationship Id="rId2214" Type="http://schemas.openxmlformats.org/officeDocument/2006/relationships/hyperlink" Target="https://twitter.com/RevathiRajeevan/status/1244603267453046785?s=19" TargetMode="External"/><Relationship Id="rId3612" Type="http://schemas.openxmlformats.org/officeDocument/2006/relationships/hyperlink" Target="https://m.facebook.com/groups/1005041326244632?view=permalink&amp;id=2879660002116079&amp;scmts=scwspsdd&amp;extid=cZdyeKYiPTJ05DmO" TargetMode="External"/><Relationship Id="rId740" Type="http://schemas.openxmlformats.org/officeDocument/2006/relationships/hyperlink" Target="https://lalluram.com/6-corona-positive-patients-in-chhattisgarh/" TargetMode="External"/><Relationship Id="rId1023" Type="http://schemas.openxmlformats.org/officeDocument/2006/relationships/hyperlink" Target="https://www.thekashmirmonitor.net/covid19-infant-7-year-old-latest-positive-cases-in-kashmir/" TargetMode="External"/><Relationship Id="rId2421" Type="http://schemas.openxmlformats.org/officeDocument/2006/relationships/hyperlink" Target="https://www.anandabazar.com/state/coronavirus-in-west-bengal-25-persons-are-infected-death-toll-rose-to-2-1.1129561?ref=home-pq-stry-large-image-1" TargetMode="External"/><Relationship Id="rId4179" Type="http://schemas.openxmlformats.org/officeDocument/2006/relationships/hyperlink" Target="https://twitter.com/ANI/status/1245686517973975042" TargetMode="External"/><Relationship Id="rId600" Type="http://schemas.openxmlformats.org/officeDocument/2006/relationships/hyperlink" Target="https://twitter.com/ndtvfeed/status/1242894278034161665?s=19" TargetMode="External"/><Relationship Id="rId1230" Type="http://schemas.openxmlformats.org/officeDocument/2006/relationships/hyperlink" Target="https://indianexpress.com/article/coronavirus/coronavirus-latest-live-updates-india-lockdown-global-deaths-us-italy-china-6333842/" TargetMode="External"/><Relationship Id="rId4386" Type="http://schemas.openxmlformats.org/officeDocument/2006/relationships/hyperlink" Target="https://twitter.com/PTI_News/status/1246512350774956032?s=19" TargetMode="External"/><Relationship Id="rId4593" Type="http://schemas.openxmlformats.org/officeDocument/2006/relationships/hyperlink" Target="https://www.bhaskar.com/local/mp/indore/news/indore-novel-coronavirus-covid-19-updates-madhya-pradesh-mp-indore-corona-positive-cases-death-latest-today-news-127106621.html" TargetMode="External"/><Relationship Id="rId3195" Type="http://schemas.openxmlformats.org/officeDocument/2006/relationships/hyperlink" Target="http://way2.co/Mzk3OTg0NA==_lng1/-1" TargetMode="External"/><Relationship Id="rId4039" Type="http://schemas.openxmlformats.org/officeDocument/2006/relationships/hyperlink" Target="https://gujcovid19.gujarat.gov.in/" TargetMode="External"/><Relationship Id="rId4246" Type="http://schemas.openxmlformats.org/officeDocument/2006/relationships/hyperlink" Target="https://twitter.com/ANI/status/1246432067203649537?s=19" TargetMode="External"/><Relationship Id="rId4453" Type="http://schemas.openxmlformats.org/officeDocument/2006/relationships/hyperlink" Target="https://twitter.com/PTI_News/status/1246512350774956032" TargetMode="External"/><Relationship Id="rId4660" Type="http://schemas.openxmlformats.org/officeDocument/2006/relationships/hyperlink" Target="https://www.google.com/amp/s/m.patrika.com/amp-news/dholpur-news/dhaulpur-can-become-corona-hotspot-was-married-at-home-on-march-20-5969854/" TargetMode="External"/><Relationship Id="rId3055" Type="http://schemas.openxmlformats.org/officeDocument/2006/relationships/hyperlink" Target="https://www.google.com/amp/s/nenow.in/north-east-news/assam/4-new-covid-19-positive-cases-reported-in-assam.html/amp" TargetMode="External"/><Relationship Id="rId3262" Type="http://schemas.openxmlformats.org/officeDocument/2006/relationships/hyperlink" Target="https://epaper.prabhatkhabar.com/2616699/RANCHI-City/Ranchi-City" TargetMode="External"/><Relationship Id="rId4106" Type="http://schemas.openxmlformats.org/officeDocument/2006/relationships/hyperlink" Target="https://twitter.com/PTI_News/status/1246350854174568448?s=19" TargetMode="External"/><Relationship Id="rId4313" Type="http://schemas.openxmlformats.org/officeDocument/2006/relationships/hyperlink" Target="https://www.firstpost.com/health/coronavirus-outbreak-live-updates-covid-19-india-cases-death-count-delhi-tablighi-jamaat-maharashtra-kerala-andhra-pradesh-latest-news-today-8226261.html" TargetMode="External"/><Relationship Id="rId4520" Type="http://schemas.openxmlformats.org/officeDocument/2006/relationships/hyperlink" Target="https://www.thehindu.com/news/national/tamil-nadu/coronavirus-two-more-deaths-in-tamil-nadu-toll-goes-up-to-five/article31261691.ece" TargetMode="External"/><Relationship Id="rId183" Type="http://schemas.openxmlformats.org/officeDocument/2006/relationships/hyperlink" Target="http://english.varthabharati.in/karavali/two-bhatkal-men-who-arrived-from-dubai-tests-positive-for-covid-19" TargetMode="External"/><Relationship Id="rId390" Type="http://schemas.openxmlformats.org/officeDocument/2006/relationships/hyperlink" Target="https://twitter.com/nagarjund/status/1242731714289360897?s=19" TargetMode="External"/><Relationship Id="rId1907" Type="http://schemas.openxmlformats.org/officeDocument/2006/relationships/hyperlink" Target="https://www.mohfw.gov.in/" TargetMode="External"/><Relationship Id="rId2071" Type="http://schemas.openxmlformats.org/officeDocument/2006/relationships/hyperlink" Target="https://twitter.com/NorbertElekes/status/1244482829993607168?s=19" TargetMode="External"/><Relationship Id="rId3122" Type="http://schemas.openxmlformats.org/officeDocument/2006/relationships/hyperlink" Target="https://twitter.com/NHM_TN/status/1245334838850314240?s=19" TargetMode="External"/><Relationship Id="rId250" Type="http://schemas.openxmlformats.org/officeDocument/2006/relationships/hyperlink" Target="https://economictimes.indiatimes.com/news/politics-and-nation/three-more-test-positive-for-coronavirus-in-tamil-nadu-tally-goes-up-to-15/articleshow/74790249.cms" TargetMode="External"/><Relationship Id="rId5087" Type="http://schemas.openxmlformats.org/officeDocument/2006/relationships/hyperlink" Target="https://twitter.com/ani/status/1247393983896203265?s=21" TargetMode="External"/><Relationship Id="rId110" Type="http://schemas.openxmlformats.org/officeDocument/2006/relationships/hyperlink" Target="https://www.thenewsminute.com/article/dell-techies-wife-google-techie-recover-covid-19-bengaluru-120650" TargetMode="External"/><Relationship Id="rId2888" Type="http://schemas.openxmlformats.org/officeDocument/2006/relationships/hyperlink" Target="https://www.eenadu.net/latestnews/corona-positive-cases-in-westgodavari-district/1600/120043839" TargetMode="External"/><Relationship Id="rId3939" Type="http://schemas.openxmlformats.org/officeDocument/2006/relationships/hyperlink" Target="https://mobile.twitter.com/HFWOdisha" TargetMode="External"/><Relationship Id="rId5154" Type="http://schemas.openxmlformats.org/officeDocument/2006/relationships/hyperlink" Target="https://twitter.com/HFWOdisha/status/1247441298400800768?s=20" TargetMode="External"/><Relationship Id="rId1697" Type="http://schemas.openxmlformats.org/officeDocument/2006/relationships/hyperlink" Target="https://www.google.com/amp/s/www.bhaskar.com/amp/local/mp/gwalior/news/coronavirus-suspected-patient-found-in-madhya-pradesh-mp-gwalior-bsf-jawan-reported-positive-127064710.html" TargetMode="External"/><Relationship Id="rId2748" Type="http://schemas.openxmlformats.org/officeDocument/2006/relationships/hyperlink" Target="https://economictimes.indiatimes.com/news/politics-and-nation/maharashtra-covid-19-patient-in-aurangabad-recovers-tests-negative/articleshow/74746778.cms" TargetMode="External"/><Relationship Id="rId2955" Type="http://schemas.openxmlformats.org/officeDocument/2006/relationships/hyperlink" Target="https://twitter.com/PTI_News/status/1245228858569187329?s=19" TargetMode="External"/><Relationship Id="rId927" Type="http://schemas.openxmlformats.org/officeDocument/2006/relationships/hyperlink" Target="https://english.manoramaonline.com/news/kerala/2020/03/25/pinarayi-vijayan-coronavirus-kerala.html" TargetMode="External"/><Relationship Id="rId1557" Type="http://schemas.openxmlformats.org/officeDocument/2006/relationships/hyperlink" Target="https://twitter.com/the_hindu/status/1243911093203791873?s=19" TargetMode="External"/><Relationship Id="rId1764" Type="http://schemas.openxmlformats.org/officeDocument/2006/relationships/hyperlink" Target="https://m.youtube.com/watch?v=5BwbFy3f5Y8&amp;feature=youtu.be" TargetMode="External"/><Relationship Id="rId1971" Type="http://schemas.openxmlformats.org/officeDocument/2006/relationships/hyperlink" Target="https://www.news18.com/news/india/indore-goes-under-absolute-lockdown-after-5-more-test-positive-for-coronavirus-2556287.html" TargetMode="External"/><Relationship Id="rId2608" Type="http://schemas.openxmlformats.org/officeDocument/2006/relationships/hyperlink" Target="https://twitter.com/airnewsalerts/status/1244947390164959233?s=20" TargetMode="External"/><Relationship Id="rId2815" Type="http://schemas.openxmlformats.org/officeDocument/2006/relationships/hyperlink" Target="https://twitter.com/kansalrohit69/status/1243919450945884162" TargetMode="External"/><Relationship Id="rId4170" Type="http://schemas.openxmlformats.org/officeDocument/2006/relationships/hyperlink" Target="https://twitter.com/sriramulubjp/status/1246407041972760577?s=19" TargetMode="External"/><Relationship Id="rId5014" Type="http://schemas.openxmlformats.org/officeDocument/2006/relationships/hyperlink" Target="https://twitter.com/PTI_News/status/1247212449016602624?s=19" TargetMode="External"/><Relationship Id="rId56" Type="http://schemas.openxmlformats.org/officeDocument/2006/relationships/hyperlink" Target="https://twitter.com/Vijayabaskarofl/status/1241325941005012994?s=19" TargetMode="External"/><Relationship Id="rId1417" Type="http://schemas.openxmlformats.org/officeDocument/2006/relationships/hyperlink" Target="https://www.mohfw.gov.in/index.html" TargetMode="External"/><Relationship Id="rId1624" Type="http://schemas.openxmlformats.org/officeDocument/2006/relationships/hyperlink" Target="https://twitter.com/ANI/status/1243951819769831426" TargetMode="External"/><Relationship Id="rId1831" Type="http://schemas.openxmlformats.org/officeDocument/2006/relationships/hyperlink" Target="https://mobile.twitter.com/shalabhTOI/status/1244251254491975680" TargetMode="External"/><Relationship Id="rId4030" Type="http://schemas.openxmlformats.org/officeDocument/2006/relationships/hyperlink" Target="https://gujcovid19.gujarat.gov.in/" TargetMode="External"/><Relationship Id="rId4987" Type="http://schemas.openxmlformats.org/officeDocument/2006/relationships/hyperlink" Target="https://twitter.com/BjpBiplab/status/1247196259783327747?s=19" TargetMode="External"/><Relationship Id="rId3589" Type="http://schemas.openxmlformats.org/officeDocument/2006/relationships/hyperlink" Target="https://www.amarujala.com/shimla/three-new-cases-of-coronavirus-reported-in-himachal-pradesh" TargetMode="External"/><Relationship Id="rId3796" Type="http://schemas.openxmlformats.org/officeDocument/2006/relationships/hyperlink" Target="https://twitter.com/Vijayabaskarofl/status/1246030244990996480?s=20" TargetMode="External"/><Relationship Id="rId2398" Type="http://schemas.openxmlformats.org/officeDocument/2006/relationships/hyperlink" Target="https://mobile.twitter.com/TimesNow/status/1244842889525342208" TargetMode="External"/><Relationship Id="rId3449" Type="http://schemas.openxmlformats.org/officeDocument/2006/relationships/hyperlink" Target="https://www.aninews.in/news/national/general-news/11-people-from-bidar-who-attended-tablighi-jamaat-test-positive-for-covid-19-ktaka-health-min20200402112509/" TargetMode="External"/><Relationship Id="rId4847" Type="http://schemas.openxmlformats.org/officeDocument/2006/relationships/hyperlink" Target="https://www.google.com/amp/s/www.tribuneindia.com/news/chandigarh/coronavirus-man-tests-positive-total-cases-rise-to-16-in-mohali-66406" TargetMode="External"/><Relationship Id="rId577" Type="http://schemas.openxmlformats.org/officeDocument/2006/relationships/hyperlink" Target="https://twitter.com/vijayabaskarofl/status/1242867032091058176?s=21" TargetMode="External"/><Relationship Id="rId2258" Type="http://schemas.openxmlformats.org/officeDocument/2006/relationships/hyperlink" Target="https://gujcovid19.gujarat.gov.in/" TargetMode="External"/><Relationship Id="rId3656" Type="http://schemas.openxmlformats.org/officeDocument/2006/relationships/hyperlink" Target="https://twitter.com/ANI/status/1245801329911648262?s=19" TargetMode="External"/><Relationship Id="rId3863" Type="http://schemas.openxmlformats.org/officeDocument/2006/relationships/hyperlink" Target="https://mobile.twitter.com/kbssidhu1961/status/1246061946882781189" TargetMode="External"/><Relationship Id="rId4707" Type="http://schemas.openxmlformats.org/officeDocument/2006/relationships/hyperlink" Target="http://morbiupdate.com/2020/04/05/corona-update-locked-to-two-apartments-in-uma-township-morbi/" TargetMode="External"/><Relationship Id="rId4914" Type="http://schemas.openxmlformats.org/officeDocument/2006/relationships/hyperlink" Target="https://www.google.com/url?q=https://www.mohfw.gov.in/&amp;sa=D&amp;ust=1586179232216000&amp;usg=AFQjCNEcIim3h3AnBc1BYyxPYy1v-EszVQ" TargetMode="External"/><Relationship Id="rId784" Type="http://schemas.openxmlformats.org/officeDocument/2006/relationships/hyperlink" Target="https://www.worldometers.info/coronavirus/" TargetMode="External"/><Relationship Id="rId991" Type="http://schemas.openxmlformats.org/officeDocument/2006/relationships/hyperlink" Target="https://www.indiatoday.in/india/story/madhya-pradesh-second-coronavirus-death-man-indore-covid19-1660040-2020-03-26" TargetMode="External"/><Relationship Id="rId1067" Type="http://schemas.openxmlformats.org/officeDocument/2006/relationships/hyperlink" Target="https://www.google.com/url?sa=t&amp;source=web&amp;rct=j&amp;url=http://gujcovid19.gujarat.gov.in/&amp;ved=2ahUKEwjp4_fTxbjoAhVdyzgGHd0qCuwQFjAAegQIAhAB&amp;usg=AOvVaw3DckgExQn37HPpw3ulLolg&amp;cshid=1585239613336" TargetMode="External"/><Relationship Id="rId2465" Type="http://schemas.openxmlformats.org/officeDocument/2006/relationships/hyperlink" Target="https://twitter.com/PTI_News/status/1244862708035366913" TargetMode="External"/><Relationship Id="rId2672" Type="http://schemas.openxmlformats.org/officeDocument/2006/relationships/hyperlink" Target="https://twitter.com/ANI/status/1244974345644052481" TargetMode="External"/><Relationship Id="rId3309" Type="http://schemas.openxmlformats.org/officeDocument/2006/relationships/hyperlink" Target="https://twitter.com/himantabiswa/status/1245422025784492037?s=20" TargetMode="External"/><Relationship Id="rId3516" Type="http://schemas.openxmlformats.org/officeDocument/2006/relationships/hyperlink" Target="https://zeenews.india.com/bengali/kolkata/corona-update-total-7-dead-in-bengal-infected-53_" TargetMode="External"/><Relationship Id="rId3723" Type="http://schemas.openxmlformats.org/officeDocument/2006/relationships/hyperlink" Target="http://www.bhaskar.com/amp/local/mp/bhopal/news/coronavirus-outbreak-live-corona-virus-cases-in-mp-ujjain-gwalior-shivpuri-covid-19-cases-death-toll-latest-news-and-updates-127094216.html" TargetMode="External"/><Relationship Id="rId3930" Type="http://schemas.openxmlformats.org/officeDocument/2006/relationships/hyperlink" Target="https://twitter.com/HFWOdisha/status/1246131083839561728" TargetMode="External"/><Relationship Id="rId437" Type="http://schemas.openxmlformats.org/officeDocument/2006/relationships/hyperlink" Target="http://haryanahealth.nic.in/" TargetMode="External"/><Relationship Id="rId644" Type="http://schemas.openxmlformats.org/officeDocument/2006/relationships/hyperlink" Target="https://twitter.com/ANI/status/1243000880439255042?s=20" TargetMode="External"/><Relationship Id="rId851" Type="http://schemas.openxmlformats.org/officeDocument/2006/relationships/hyperlink" Target="https://twitter.com/TelanganaHealth/status/1243093796797198336?s=20" TargetMode="External"/><Relationship Id="rId1274" Type="http://schemas.openxmlformats.org/officeDocument/2006/relationships/hyperlink" Target="https://twitter.com/kansalrohit69/status/1243502627163381760?s=20" TargetMode="External"/><Relationship Id="rId1481" Type="http://schemas.openxmlformats.org/officeDocument/2006/relationships/hyperlink" Target="https://twitter.com/kansalrohit69/status/1243830308102787072?s=20" TargetMode="External"/><Relationship Id="rId2118" Type="http://schemas.openxmlformats.org/officeDocument/2006/relationships/hyperlink" Target="https://www.mohfw.gov.in/" TargetMode="External"/><Relationship Id="rId2325" Type="http://schemas.openxmlformats.org/officeDocument/2006/relationships/hyperlink" Target="https://twitter.com/PTI_News/status/1244677217084293130?s=19" TargetMode="External"/><Relationship Id="rId2532" Type="http://schemas.openxmlformats.org/officeDocument/2006/relationships/hyperlink" Target="https://twitter.com/ANI/status/1244900306128760832?s=20" TargetMode="External"/><Relationship Id="rId504" Type="http://schemas.openxmlformats.org/officeDocument/2006/relationships/hyperlink" Target="https://mobile.twitter.com/IBC24News/status/1242800603215958018" TargetMode="External"/><Relationship Id="rId711" Type="http://schemas.openxmlformats.org/officeDocument/2006/relationships/hyperlink" Target="https://www.thenewsminute.com/article/six-more-covid-19-patients-kerala-recover-total-active-cases-112-121132" TargetMode="External"/><Relationship Id="rId1134" Type="http://schemas.openxmlformats.org/officeDocument/2006/relationships/hyperlink" Target="https://twitter.com/rajeshtope11/status/1243065897197199360" TargetMode="External"/><Relationship Id="rId1341" Type="http://schemas.openxmlformats.org/officeDocument/2006/relationships/hyperlink" Target="https://twitter.com/NHM_TN?s=20" TargetMode="External"/><Relationship Id="rId4497" Type="http://schemas.openxmlformats.org/officeDocument/2006/relationships/hyperlink" Target="https://twitter.com/ANI/status/1246681660093083648?s=20" TargetMode="External"/><Relationship Id="rId1201" Type="http://schemas.openxmlformats.org/officeDocument/2006/relationships/hyperlink" Target="https://www.businessinsider.in/india/news/coronavirus-cases-in-mp-madhya-pradesh-news-and-updates/articleshow/74821979.cms" TargetMode="External"/><Relationship Id="rId3099" Type="http://schemas.openxmlformats.org/officeDocument/2006/relationships/hyperlink" Target="https://twitter.com/NHM_TN/status/1245332364563185664?s=19" TargetMode="External"/><Relationship Id="rId4357" Type="http://schemas.openxmlformats.org/officeDocument/2006/relationships/hyperlink" Target="https://www.eenadu.net/latestnews/New-corona-positive-cases-identified-in-Telangana/120045446" TargetMode="External"/><Relationship Id="rId4564" Type="http://schemas.openxmlformats.org/officeDocument/2006/relationships/hyperlink" Target="https://www.thehindu.com/sci-tech/health/covid-19-interactive-map-confirmed-cases-in-india/article31041690.ece" TargetMode="External"/><Relationship Id="rId4771" Type="http://schemas.openxmlformats.org/officeDocument/2006/relationships/hyperlink" Target="https://www.bhaskar.com/local/mp/bhopal/news/26-patients-of-corona-in-bhopal-8-people-and-report-came-positive-three-doctors-in-it-entire-city-total-locked-down-from-tonight-127113003.html" TargetMode="External"/><Relationship Id="rId3166" Type="http://schemas.openxmlformats.org/officeDocument/2006/relationships/hyperlink" Target="https://mobile.twitter.com/ANI/status/1245377638656430081" TargetMode="External"/><Relationship Id="rId3373" Type="http://schemas.openxmlformats.org/officeDocument/2006/relationships/hyperlink" Target="https://twitter.com/ANI/status/1245428656069128209?s=19" TargetMode="External"/><Relationship Id="rId3580" Type="http://schemas.openxmlformats.org/officeDocument/2006/relationships/hyperlink" Target="https://twitter.com/PemaKhanduBJP/status/1245662936997056515" TargetMode="External"/><Relationship Id="rId4217" Type="http://schemas.openxmlformats.org/officeDocument/2006/relationships/hyperlink" Target="https://www.mohfw.gov.in/" TargetMode="External"/><Relationship Id="rId4424" Type="http://schemas.openxmlformats.org/officeDocument/2006/relationships/hyperlink" Target="https://timesofindia.indiatimes.com/city/kolkata/11-fresh-cases-in-west-bengal-active-covid-19-cases-at-49/articleshow/74988623.cms" TargetMode="External"/><Relationship Id="rId294" Type="http://schemas.openxmlformats.org/officeDocument/2006/relationships/hyperlink" Target="https://zeenews.india.com/india/eight-coronavirus-covid-19-patients-discharged-from-mumbai-hospital-after-recovering-from-deadly-pandemic-2271395.html" TargetMode="External"/><Relationship Id="rId2182" Type="http://schemas.openxmlformats.org/officeDocument/2006/relationships/hyperlink" Target="https://twitter.com/PTI_News/status/1244570963116617731?s=19" TargetMode="External"/><Relationship Id="rId3026" Type="http://schemas.openxmlformats.org/officeDocument/2006/relationships/hyperlink" Target="https://twitter.com/ralpharakal/status/1245266715023273985" TargetMode="External"/><Relationship Id="rId3233" Type="http://schemas.openxmlformats.org/officeDocument/2006/relationships/hyperlink" Target="https://www.facebook.com/329145898982/posts/10157428885168983/" TargetMode="External"/><Relationship Id="rId4631" Type="http://schemas.openxmlformats.org/officeDocument/2006/relationships/hyperlink" Target="https://twitter.com/ANI/status/1246789359791112195?s=20" TargetMode="External"/><Relationship Id="rId154" Type="http://schemas.openxmlformats.org/officeDocument/2006/relationships/hyperlink" Target="https://twitter.com/ANI/status/1242129824493105152?s=19" TargetMode="External"/><Relationship Id="rId361" Type="http://schemas.openxmlformats.org/officeDocument/2006/relationships/hyperlink" Target="http://www.vanglaini.org.in/" TargetMode="External"/><Relationship Id="rId2042" Type="http://schemas.openxmlformats.org/officeDocument/2006/relationships/hyperlink" Target="https://twitter.com/ANI/status/1244470877636288513" TargetMode="External"/><Relationship Id="rId3440" Type="http://schemas.openxmlformats.org/officeDocument/2006/relationships/hyperlink" Target="https://news.google.com/articles/CAIiELErwPxiC4Kyy8G7UoBR-5EqGQgEKhAIACoHCAowyo-HCzD-tIUDMLfhlgY?hl=en-IN&amp;gl=IN&amp;ceid=IN%3Aen" TargetMode="External"/><Relationship Id="rId2999" Type="http://schemas.openxmlformats.org/officeDocument/2006/relationships/hyperlink" Target="https://www.outlookindia.com/newsscroll/basti-man-with-corona-symptoms-dies-in-gorakhpur-before-test-report-came-in-official/1786787?utm_source=amp&amp;utm_medium=wa&amp;utm_campaign=amp" TargetMode="External"/><Relationship Id="rId3300" Type="http://schemas.openxmlformats.org/officeDocument/2006/relationships/hyperlink" Target="https://twitter.com/NBirenSingh/status/1245427411048493056?s=19" TargetMode="External"/><Relationship Id="rId221" Type="http://schemas.openxmlformats.org/officeDocument/2006/relationships/hyperlink" Target="https://twitter.com/ANI/status/1242381651251875840?s=19" TargetMode="External"/><Relationship Id="rId2859" Type="http://schemas.openxmlformats.org/officeDocument/2006/relationships/hyperlink" Target="https://timesofindia.indiatimes.com/city/kolkata/suman-salt-lake-positive/articleshow/74921366.cms" TargetMode="External"/><Relationship Id="rId5058" Type="http://schemas.openxmlformats.org/officeDocument/2006/relationships/hyperlink" Target="https://twitter.com/ANI/status/1247375480312827904?ref_src=twsrc%5Etfw%7Ctwcamp%5Eembeddedtimeline%7Ctwterm%5Eprofile%3AANI&amp;ref_url=https%3A%2F%2Faninews.in%2F" TargetMode="External"/><Relationship Id="rId1668" Type="http://schemas.openxmlformats.org/officeDocument/2006/relationships/hyperlink" Target="https://twitter.com/PTI_News/status/1244117436762173440?s=19" TargetMode="External"/><Relationship Id="rId1875" Type="http://schemas.openxmlformats.org/officeDocument/2006/relationships/hyperlink" Target="https://twitter.com/vijayabaskarofl/status/1244213555538169857?s=21" TargetMode="External"/><Relationship Id="rId2719" Type="http://schemas.openxmlformats.org/officeDocument/2006/relationships/hyperlink" Target="https://shrts.in/Fe7K" TargetMode="External"/><Relationship Id="rId4074" Type="http://schemas.openxmlformats.org/officeDocument/2006/relationships/hyperlink" Target="https://www.bhaskar.com/local/mp/bhopal/news/corona-infects-are-increasing-in-madhya-pradesh-41-new-positive-patients-of-corona-found-on-friday-127106161.html" TargetMode="External"/><Relationship Id="rId4281" Type="http://schemas.openxmlformats.org/officeDocument/2006/relationships/hyperlink" Target="https://www.google.com/amp/s/www.bhaskar.com/amp/local/mp/indore/news/indore-novel-coronavirus-covid-19-updates-madhya-pradesh-mp-indore-corona-positive-cases-death-latest-today-news-127106621.html" TargetMode="External"/><Relationship Id="rId5125" Type="http://schemas.openxmlformats.org/officeDocument/2006/relationships/hyperlink" Target="https://m.hindustantimes.com/ranchi/third-corona-positive-case-in-jharkhand/story-SzV6gd3E4ACfmCXkpzzHwO.html" TargetMode="External"/><Relationship Id="rId1528" Type="http://schemas.openxmlformats.org/officeDocument/2006/relationships/hyperlink" Target="https://twitter.com/ANI/status/1243896303781740550?s=19" TargetMode="External"/><Relationship Id="rId2926" Type="http://schemas.openxmlformats.org/officeDocument/2006/relationships/hyperlink" Target="https://bengali.abplive.com/news/aaj-focus-e/coronavirus-5-die-in-bengal-in-last-8-days-affected-37-681006" TargetMode="External"/><Relationship Id="rId3090" Type="http://schemas.openxmlformats.org/officeDocument/2006/relationships/hyperlink" Target="https://en.m.wikipedia.org/wiki/2020_coronavirus_pandemic_in_West_Bengal" TargetMode="External"/><Relationship Id="rId4141" Type="http://schemas.openxmlformats.org/officeDocument/2006/relationships/hyperlink" Target="https://twitter.com/ANI/status/1246335126499241984?s=19" TargetMode="External"/><Relationship Id="rId1735" Type="http://schemas.openxmlformats.org/officeDocument/2006/relationships/hyperlink" Target="https://www.financialexpress.com/lifestyle/health/three-more-test-positive-for-covid-19-in-west-bengal/1912469/" TargetMode="External"/><Relationship Id="rId1942" Type="http://schemas.openxmlformats.org/officeDocument/2006/relationships/hyperlink" Target="https://twitter.com/ArogyaAndhra/status/1244300390310477824?s=19" TargetMode="External"/><Relationship Id="rId4001" Type="http://schemas.openxmlformats.org/officeDocument/2006/relationships/hyperlink" Target="https://www.jagran.com/uttar-pradesh/agra-city-total-cases-of-corona-positive-in-agra-is-now-increased-25-more-cases-reported-20163766.html" TargetMode="External"/><Relationship Id="rId27" Type="http://schemas.openxmlformats.org/officeDocument/2006/relationships/hyperlink" Target="https://timesofindia.indiatimes.com/india/coronavirus-live-updates-total-number-of-coronavirus-cases-in-india-rises-march-19-2020/liveblog/74701641.cms?utm_campaign=andapp&amp;utm_medium=referral&amp;utm_source=native_share_tray" TargetMode="External"/><Relationship Id="rId1802" Type="http://schemas.openxmlformats.org/officeDocument/2006/relationships/hyperlink" Target="https://twitter.com/Vijayabaskarofl/status/1244239453981257728?s=19" TargetMode="External"/><Relationship Id="rId4958" Type="http://schemas.openxmlformats.org/officeDocument/2006/relationships/hyperlink" Target="https://twitter.com/PTI_News/status/1247175616874467329?s=19" TargetMode="External"/><Relationship Id="rId3767" Type="http://schemas.openxmlformats.org/officeDocument/2006/relationships/hyperlink" Target="https://twitter.com/hfwodisha/status/1245991616994619392?s=21" TargetMode="External"/><Relationship Id="rId3974" Type="http://schemas.openxmlformats.org/officeDocument/2006/relationships/hyperlink" Target="https://m.eenadu.net/mukyamshalu/mainnews/general/27/220059591" TargetMode="External"/><Relationship Id="rId4818" Type="http://schemas.openxmlformats.org/officeDocument/2006/relationships/hyperlink" Target="https://gujcovid19.gujarat.gov.in/" TargetMode="External"/><Relationship Id="rId688" Type="http://schemas.openxmlformats.org/officeDocument/2006/relationships/hyperlink" Target="https://economictimes.indiatimes.com/news/politics-and-nation/coronavirus-cases-in-india-live-news-latest-updates-march26/amp_liveblog/74820249.cms" TargetMode="External"/><Relationship Id="rId895" Type="http://schemas.openxmlformats.org/officeDocument/2006/relationships/hyperlink" Target="https://timesofindia.indiatimes.com/city/bengaluru/second-coronavirus-death-in-karnataka/articleshow/74826577.cms" TargetMode="External"/><Relationship Id="rId2369" Type="http://schemas.openxmlformats.org/officeDocument/2006/relationships/hyperlink" Target="https://timesofindia.indiatimes.com/city/jaipur/raj-reports-1st-virus-death-5-new-cases-take-total-to-43/articleshow/74837856.cms" TargetMode="External"/><Relationship Id="rId2576" Type="http://schemas.openxmlformats.org/officeDocument/2006/relationships/hyperlink" Target="https://twitter.com/ANI/status/1244905082920947713?s=19" TargetMode="External"/><Relationship Id="rId2783" Type="http://schemas.openxmlformats.org/officeDocument/2006/relationships/hyperlink" Target="https://m.patrika.com/amp-news/raipur-news/another-woman-covid-19-infected-returns-to-london-in-raipur-5953110/?fbclid=IwAR0p7Mylbr75DFlDo8d1ycUng9PgqK9bk1HeQBqOmJLIZHmGXaEOIaCikiw" TargetMode="External"/><Relationship Id="rId2990" Type="http://schemas.openxmlformats.org/officeDocument/2006/relationships/hyperlink" Target="https://www.google.com/amp/s/eisamay.indiatimes.com/west-bengal-news/others/coronavirus-situation-in-west-bengal-kolkata-howrah-hooghly-live-updates/amp_articleshow/74922538.cms" TargetMode="External"/><Relationship Id="rId3627" Type="http://schemas.openxmlformats.org/officeDocument/2006/relationships/hyperlink" Target="https://twitter.com/PTI_News/status/1245752854528184320?s=19" TargetMode="External"/><Relationship Id="rId3834" Type="http://schemas.openxmlformats.org/officeDocument/2006/relationships/hyperlink" Target="https://twitter.com/sriramulubjp/status/1246056710533332992?s=19" TargetMode="External"/><Relationship Id="rId548" Type="http://schemas.openxmlformats.org/officeDocument/2006/relationships/hyperlink" Target="https://www.financialexpress.com/lifestyle/health/coronavirus-india-coronavirus-covid-coronavirus-lockdown-coronavirus-vaccine-coronavirus-symptoms-coronavirus-india-update-coronavirus-india-status-coronavirus-india-death-covid-19-symptoms-covid/1908621/" TargetMode="External"/><Relationship Id="rId755" Type="http://schemas.openxmlformats.org/officeDocument/2006/relationships/hyperlink" Target="https://timesofindia.indiatimes.com/city/indore/madhya-pradeshs-1st-coronavirus-death-ujjain-woman-dies-in-indore-hospital-after-testing-positive/articleshow/74813966.cms" TargetMode="External"/><Relationship Id="rId962" Type="http://schemas.openxmlformats.org/officeDocument/2006/relationships/hyperlink" Target="https://twitter.com/PTI_News/status/1243151321852596226?s=19" TargetMode="External"/><Relationship Id="rId1178" Type="http://schemas.openxmlformats.org/officeDocument/2006/relationships/hyperlink" Target="https://www.mohfw.gov.in/" TargetMode="External"/><Relationship Id="rId1385" Type="http://schemas.openxmlformats.org/officeDocument/2006/relationships/hyperlink" Target="https://mobile.twitter.com/Vijayabaskarofl/status/1243603053682573314?ref_src=twsrc%5Egoogle%7Ctwcamp%5Eserp%7Ctwgr%5Etweet" TargetMode="External"/><Relationship Id="rId1592" Type="http://schemas.openxmlformats.org/officeDocument/2006/relationships/hyperlink" Target="https://en.wikipedia.org/wiki/2020_coronavirus_pandemic_in_Maharashtra" TargetMode="External"/><Relationship Id="rId2229" Type="http://schemas.openxmlformats.org/officeDocument/2006/relationships/hyperlink" Target="https://twitter.com/rajeshtope11/status/1244201215312846848" TargetMode="External"/><Relationship Id="rId2436" Type="http://schemas.openxmlformats.org/officeDocument/2006/relationships/hyperlink" Target="https://twitter.com/Vijayabaskarofl/status/1244863131689422849" TargetMode="External"/><Relationship Id="rId2643" Type="http://schemas.openxmlformats.org/officeDocument/2006/relationships/hyperlink" Target="https://twitter.com/ANI/status/1244974345644052481?s=19" TargetMode="External"/><Relationship Id="rId2850" Type="http://schemas.openxmlformats.org/officeDocument/2006/relationships/hyperlink" Target="https://arogya.maharashtra.gov.in/1175/Novel--Corona-Virus" TargetMode="External"/><Relationship Id="rId91" Type="http://schemas.openxmlformats.org/officeDocument/2006/relationships/hyperlink" Target="https://twitter.com/abpanandatv/status/1241737377212559367?s=20" TargetMode="External"/><Relationship Id="rId408" Type="http://schemas.openxmlformats.org/officeDocument/2006/relationships/hyperlink" Target="https://mobile.twitter.com/vijayabaskarofl?lang=en" TargetMode="External"/><Relationship Id="rId615" Type="http://schemas.openxmlformats.org/officeDocument/2006/relationships/hyperlink" Target="http://dhs.kerala.gov.in/category/daily-bulletin/" TargetMode="External"/><Relationship Id="rId822" Type="http://schemas.openxmlformats.org/officeDocument/2006/relationships/hyperlink" Target="https://twitter.com/PTI_News/status/1243073634207326214" TargetMode="External"/><Relationship Id="rId1038" Type="http://schemas.openxmlformats.org/officeDocument/2006/relationships/hyperlink" Target="https://twitter.com/kansalrohit69/status/1243197465492250624?s=20" TargetMode="External"/><Relationship Id="rId1245" Type="http://schemas.openxmlformats.org/officeDocument/2006/relationships/hyperlink" Target="https://twitter.com/NH_India/status/1243483679399104512?s=19" TargetMode="External"/><Relationship Id="rId1452" Type="http://schemas.openxmlformats.org/officeDocument/2006/relationships/hyperlink" Target="https://twitter.com/ANI/status/1243793409761882112" TargetMode="External"/><Relationship Id="rId2503" Type="http://schemas.openxmlformats.org/officeDocument/2006/relationships/hyperlink" Target="https://mobile.twitter.com/ANI/status/1244868840896335873" TargetMode="External"/><Relationship Id="rId3901" Type="http://schemas.openxmlformats.org/officeDocument/2006/relationships/hyperlink" Target="https://twitter.com/bhupeshbaghel/status/1246072695923462144?s=19" TargetMode="External"/><Relationship Id="rId1105" Type="http://schemas.openxmlformats.org/officeDocument/2006/relationships/hyperlink" Target="https://m.jagran.com/punjab/amritsar-good-news-amid-panic-of-corona-and-punjabs-first-patient-beats-kovid19-20142577.html?src=p1" TargetMode="External"/><Relationship Id="rId1312" Type="http://schemas.openxmlformats.org/officeDocument/2006/relationships/hyperlink" Target="https://www.livemint.com/news/india/total-number-of-confirmed-covid-19-cases-in-mumbai-stands-at-86-bmc-11585314569663.html" TargetMode="External"/><Relationship Id="rId2710" Type="http://schemas.openxmlformats.org/officeDocument/2006/relationships/hyperlink" Target="https://twitter.com/ANI/status/1244974345644052481?s=20" TargetMode="External"/><Relationship Id="rId4468" Type="http://schemas.openxmlformats.org/officeDocument/2006/relationships/hyperlink" Target="https://timesofindia.indiatimes.com/india/coronavirus-india-live-news-updates-total-number-of-corona-cases-in-india-state-wise-list-delhi-maharashtra-telangana/amp_liveblog/74975998.cms" TargetMode="External"/><Relationship Id="rId3277" Type="http://schemas.openxmlformats.org/officeDocument/2006/relationships/hyperlink" Target="https://twitter.com/ArogyaAndhra/status/1245312814962507783?s=20" TargetMode="External"/><Relationship Id="rId4675" Type="http://schemas.openxmlformats.org/officeDocument/2006/relationships/hyperlink" Target="https://www.indiatoday.in/india/story/coronavirus-in-india-west-bengal-records-no-fresh-deaths-11-new-covid-19-cases-1663414-2020-04-05" TargetMode="External"/><Relationship Id="rId4882" Type="http://schemas.openxmlformats.org/officeDocument/2006/relationships/hyperlink" Target="https://www.google.com/amp/s/economictimes.indiatimes.com/news/politics-and-nation/coronavirus-cases-in-india-live-news-latest-updates-april6/amp_liveblog/75000925.cms" TargetMode="External"/><Relationship Id="rId198" Type="http://schemas.openxmlformats.org/officeDocument/2006/relationships/hyperlink" Target="https://twitter.com/ANI/status/1242354057840177153?s=20" TargetMode="External"/><Relationship Id="rId2086" Type="http://schemas.openxmlformats.org/officeDocument/2006/relationships/hyperlink" Target="https://twitter.com/ArogyaAndhra/status/1244302798923022336?s=19" TargetMode="External"/><Relationship Id="rId3484" Type="http://schemas.openxmlformats.org/officeDocument/2006/relationships/hyperlink" Target="https://twitter.com/kbssidhu1961/status/1245523662611992576" TargetMode="External"/><Relationship Id="rId3691" Type="http://schemas.openxmlformats.org/officeDocument/2006/relationships/hyperlink" Target="http://amarujala.com/" TargetMode="External"/><Relationship Id="rId4328" Type="http://schemas.openxmlformats.org/officeDocument/2006/relationships/hyperlink" Target="https://twitter.com/ANI/status/1246478222117634049?s=19" TargetMode="External"/><Relationship Id="rId4535" Type="http://schemas.openxmlformats.org/officeDocument/2006/relationships/hyperlink" Target="https://twitter.com/ANINewsUP/status/1246634854273282048" TargetMode="External"/><Relationship Id="rId4742" Type="http://schemas.openxmlformats.org/officeDocument/2006/relationships/hyperlink" Target="https://twitter.com/IPRTelangana/status/1246847163855851520?s=19" TargetMode="External"/><Relationship Id="rId2293" Type="http://schemas.openxmlformats.org/officeDocument/2006/relationships/hyperlink" Target="https://twitter.com/ANI/status/1244653460739338242?s=19" TargetMode="External"/><Relationship Id="rId3137" Type="http://schemas.openxmlformats.org/officeDocument/2006/relationships/hyperlink" Target="https://twitter.com/CMODelhi/status/1245353004317933568" TargetMode="External"/><Relationship Id="rId3344" Type="http://schemas.openxmlformats.org/officeDocument/2006/relationships/hyperlink" Target="https://twitter.com/ANI/status/1245556206514532352?s=19" TargetMode="External"/><Relationship Id="rId3551" Type="http://schemas.openxmlformats.org/officeDocument/2006/relationships/hyperlink" Target="https://www.indiatoday.in/lifestyle/people/story/bhai-nirmal-singh-khalsa-a-creative-priestly-singer-1662542-2020-04-02" TargetMode="External"/><Relationship Id="rId4602" Type="http://schemas.openxmlformats.org/officeDocument/2006/relationships/hyperlink" Target="https://www.mathrubhumi.com/mobile/news/kerala/eight-more-tested-positive-in-kerala-1.4668758" TargetMode="External"/><Relationship Id="rId265" Type="http://schemas.openxmlformats.org/officeDocument/2006/relationships/hyperlink" Target="https://m.economictimes.com/news/politics-and-nation/maharashtra-covid-19-patient-in-aurangabad-recovers-tests-negative/amp_articleshow/74746778.cms" TargetMode="External"/><Relationship Id="rId472" Type="http://schemas.openxmlformats.org/officeDocument/2006/relationships/hyperlink" Target="https://www.prajavani.net/amp/district/udupi/covid-19-case-positive-in-udupi-714998" TargetMode="External"/><Relationship Id="rId2153" Type="http://schemas.openxmlformats.org/officeDocument/2006/relationships/hyperlink" Target="https://twitter.com/bstvlive/status/1244530225066569730?s=19" TargetMode="External"/><Relationship Id="rId2360" Type="http://schemas.openxmlformats.org/officeDocument/2006/relationships/hyperlink" Target="https://twitter.com/mybmc/status/1244679562086084608?s=09" TargetMode="External"/><Relationship Id="rId3204" Type="http://schemas.openxmlformats.org/officeDocument/2006/relationships/hyperlink" Target="https://twitter.com/ANI/status/1245395625039949830" TargetMode="External"/><Relationship Id="rId3411" Type="http://schemas.openxmlformats.org/officeDocument/2006/relationships/hyperlink" Target="https://twitter.com/BosePratap/status/1243571742418841606" TargetMode="External"/><Relationship Id="rId125" Type="http://schemas.openxmlformats.org/officeDocument/2006/relationships/hyperlink" Target="https://twitter.com/asianetnewstv/status/1242068222649622528" TargetMode="External"/><Relationship Id="rId332" Type="http://schemas.openxmlformats.org/officeDocument/2006/relationships/hyperlink" Target="https://www.livemint.com/news/india/coronavirus-update-first-casualty-from-tamil-nadu-death-toll-in-india-rises-to-11-11585106476807.html" TargetMode="External"/><Relationship Id="rId2013" Type="http://schemas.openxmlformats.org/officeDocument/2006/relationships/hyperlink" Target="https://twitter.com/ktrtrs/status/1244226836134899713?s=21" TargetMode="External"/><Relationship Id="rId2220" Type="http://schemas.openxmlformats.org/officeDocument/2006/relationships/hyperlink" Target="https://twitter.com/ANI/status/1244604925260132352?s=19" TargetMode="External"/><Relationship Id="rId5169" Type="http://schemas.openxmlformats.org/officeDocument/2006/relationships/vmlDrawing" Target="../drawings/vmlDrawing5.vml"/><Relationship Id="rId4185" Type="http://schemas.openxmlformats.org/officeDocument/2006/relationships/hyperlink" Target="http://haryanahealth.nic.in/" TargetMode="External"/><Relationship Id="rId4392" Type="http://schemas.openxmlformats.org/officeDocument/2006/relationships/hyperlink" Target="https://www.deccanherald.com/national/first-death-due-to-covid-19-in-haryana-67-year-old-man-from-ambala-dies-820331.html" TargetMode="External"/><Relationship Id="rId5029" Type="http://schemas.openxmlformats.org/officeDocument/2006/relationships/hyperlink" Target="https://youtu.be/oJiVk7Rue3w" TargetMode="External"/><Relationship Id="rId1779" Type="http://schemas.openxmlformats.org/officeDocument/2006/relationships/hyperlink" Target="https://twitter.com/rajeshtope11/status/1244201215312846848?s=20" TargetMode="External"/><Relationship Id="rId1986" Type="http://schemas.openxmlformats.org/officeDocument/2006/relationships/hyperlink" Target="https://twitter.com/NewIndianXpress/status/1244153156797227014?s=19" TargetMode="External"/><Relationship Id="rId4045" Type="http://schemas.openxmlformats.org/officeDocument/2006/relationships/hyperlink" Target="https://twitter.com/ANI/status/1246323461674369024?s=19" TargetMode="External"/><Relationship Id="rId4252" Type="http://schemas.openxmlformats.org/officeDocument/2006/relationships/hyperlink" Target="https://www.bhaskar.com/" TargetMode="External"/><Relationship Id="rId1639" Type="http://schemas.openxmlformats.org/officeDocument/2006/relationships/hyperlink" Target="https://www.google.com/url?q=https://www.mohfw.gov.in/&amp;sa=D&amp;ust=1585423188242000&amp;usg=AFQjCNEUZ3k7aBF5_Q_MrvHuzjXT9rNvuw" TargetMode="External"/><Relationship Id="rId1846" Type="http://schemas.openxmlformats.org/officeDocument/2006/relationships/hyperlink" Target="https://gujcovid19.gujarat.gov.in/" TargetMode="External"/><Relationship Id="rId3061" Type="http://schemas.openxmlformats.org/officeDocument/2006/relationships/hyperlink" Target="https://twitter.com/PIBJaipur/status/1245288412954779649" TargetMode="External"/><Relationship Id="rId1706" Type="http://schemas.openxmlformats.org/officeDocument/2006/relationships/hyperlink" Target="https://www.anandabazar.com/district/midnapore/coronavirus-in-west-bengal-two-more-corona-suspected-patients-were-admitted-in-egra-hospital-1.1128642" TargetMode="External"/><Relationship Id="rId1913" Type="http://schemas.openxmlformats.org/officeDocument/2006/relationships/hyperlink" Target="https://twitter.com/Vijayabaskarofl/status/1244213555538169857" TargetMode="External"/><Relationship Id="rId4112" Type="http://schemas.openxmlformats.org/officeDocument/2006/relationships/hyperlink" Target="http://gujcovid19.gujarat.gov.in/" TargetMode="External"/><Relationship Id="rId3878" Type="http://schemas.openxmlformats.org/officeDocument/2006/relationships/hyperlink" Target="https://www.mohfw.gov.in/" TargetMode="External"/><Relationship Id="rId4929" Type="http://schemas.openxmlformats.org/officeDocument/2006/relationships/hyperlink" Target="https://twitter.com/ArogyaAndhra/status/1247147756784762881?s=19" TargetMode="External"/><Relationship Id="rId799" Type="http://schemas.openxmlformats.org/officeDocument/2006/relationships/hyperlink" Target="https://zeenews.india.com/hindi/india/bihar-jharkhand/two-more-corona-positive-cases-found-in-bihar/658963" TargetMode="External"/><Relationship Id="rId2687" Type="http://schemas.openxmlformats.org/officeDocument/2006/relationships/hyperlink" Target="https://www.firstpost.com/health/coronavirus-outbreak-live-updates-covid-19-india-lockdown-cases-death-count-maharashtra-kerala-delhi-nizamuddin-latest-news-today-8207661.html" TargetMode="External"/><Relationship Id="rId2894" Type="http://schemas.openxmlformats.org/officeDocument/2006/relationships/hyperlink" Target="https://bartamanpatrika.com/detailNews.php?cID=13&amp;nID=221340&amp;P=1" TargetMode="External"/><Relationship Id="rId3738" Type="http://schemas.openxmlformats.org/officeDocument/2006/relationships/hyperlink" Target="https://twitter.com/ANINewsUP/status/1245905264609333248" TargetMode="External"/><Relationship Id="rId5093" Type="http://schemas.openxmlformats.org/officeDocument/2006/relationships/hyperlink" Target="https://twitter.com/ANI/status/1247403660096598016?s=19" TargetMode="External"/><Relationship Id="rId659" Type="http://schemas.openxmlformats.org/officeDocument/2006/relationships/hyperlink" Target="https://www.asianage.com/india/all-india/250320/first-two-corona-patients-in-maharashtra-go-home-recovered.html" TargetMode="External"/><Relationship Id="rId866" Type="http://schemas.openxmlformats.org/officeDocument/2006/relationships/hyperlink" Target="https://twitter.com/tv9gujarati/status/1243099020496474113?s=19" TargetMode="External"/><Relationship Id="rId1289" Type="http://schemas.openxmlformats.org/officeDocument/2006/relationships/hyperlink" Target="https://www.indiatoday.in/india/story/covid-19-patient-dies-mumbai-5-deaths-maharashtra-1660131-2020-03-26" TargetMode="External"/><Relationship Id="rId1496" Type="http://schemas.openxmlformats.org/officeDocument/2006/relationships/hyperlink" Target="https://twitter.com/ngpnmc/status/1243844814443032576?s=09" TargetMode="External"/><Relationship Id="rId2547" Type="http://schemas.openxmlformats.org/officeDocument/2006/relationships/hyperlink" Target="https://www.ndtv.com/india-news/coronavirus-india-delhi-markaz-nizamuddin-mosque-sealed-after-7-covid-19-deaths-850-moved-out-for-qu-2203336" TargetMode="External"/><Relationship Id="rId3945" Type="http://schemas.openxmlformats.org/officeDocument/2006/relationships/hyperlink" Target="https://twitter.com/HFWOdisha/status/1246131083839561728?s=19" TargetMode="External"/><Relationship Id="rId5160" Type="http://schemas.openxmlformats.org/officeDocument/2006/relationships/hyperlink" Target="https://twitter.com/HFWOdisha/status/1247441298400800768?s=19" TargetMode="External"/><Relationship Id="rId519" Type="http://schemas.openxmlformats.org/officeDocument/2006/relationships/hyperlink" Target="https://www.vtvgujarati.com/news-details/coronavirus-cases-in-gujarat-rise-to-39-health-principal-secretary-jayanti-ravi" TargetMode="External"/><Relationship Id="rId1149" Type="http://schemas.openxmlformats.org/officeDocument/2006/relationships/hyperlink" Target="https://www.google.com/amp/s/m.economictimes.com/news/politics-and-nation/73-year-old-corona-positive-man-dies-in-bhilwara-official/amp_articleshow/74828455.cms" TargetMode="External"/><Relationship Id="rId1356" Type="http://schemas.openxmlformats.org/officeDocument/2006/relationships/hyperlink" Target="https://bengali.abplive.com/news/states/corona-outbreak-5-more-case-is-positive-in-west-bengal-679512" TargetMode="External"/><Relationship Id="rId2754" Type="http://schemas.openxmlformats.org/officeDocument/2006/relationships/hyperlink" Target="https://www.loksatta.com/maharashtra-news/coronavirus-zero-patient-in-yavatmal-sgy-87-2118457/" TargetMode="External"/><Relationship Id="rId2961" Type="http://schemas.openxmlformats.org/officeDocument/2006/relationships/hyperlink" Target="https://twitter.com/PTI_News/status/1245228858569187329?s=19" TargetMode="External"/><Relationship Id="rId3805" Type="http://schemas.openxmlformats.org/officeDocument/2006/relationships/hyperlink" Target="https://twitter.com/ANI/status/1246038578699751424?s=19" TargetMode="External"/><Relationship Id="rId5020" Type="http://schemas.openxmlformats.org/officeDocument/2006/relationships/hyperlink" Target="https://mobile.twitter.com/TelanganaHealth/status/1247208958051278849" TargetMode="External"/><Relationship Id="rId726" Type="http://schemas.openxmlformats.org/officeDocument/2006/relationships/hyperlink" Target="https://www.ndtv.com/india-news/kashmir-reports-first-coronavirus-death-65-year-old-man-dies-in-srinagar-4-who-came-in-contact-test-2200851" TargetMode="External"/><Relationship Id="rId933" Type="http://schemas.openxmlformats.org/officeDocument/2006/relationships/hyperlink" Target="https://ahmedabadmirror.indiatimes.com/ahmedabad/others/coronavirus-70-yr-old-dies-in-bhavnagar/articleshow/74825566.cms" TargetMode="External"/><Relationship Id="rId1009" Type="http://schemas.openxmlformats.org/officeDocument/2006/relationships/hyperlink" Target="https://twitter.com/Morewithshashi/status/1243181282500149252?s=19" TargetMode="External"/><Relationship Id="rId1563" Type="http://schemas.openxmlformats.org/officeDocument/2006/relationships/hyperlink" Target="https://twitter.com/RishikaSadam/status/1243889587656830976" TargetMode="External"/><Relationship Id="rId1770" Type="http://schemas.openxmlformats.org/officeDocument/2006/relationships/hyperlink" Target="https://twitter.com/KTRTRS/status/1244226836134899713?s=19" TargetMode="External"/><Relationship Id="rId2407" Type="http://schemas.openxmlformats.org/officeDocument/2006/relationships/hyperlink" Target="https://twitter.com/ANI/status/1244852290302820352?s=19" TargetMode="External"/><Relationship Id="rId2614" Type="http://schemas.openxmlformats.org/officeDocument/2006/relationships/hyperlink" Target="https://www.google.com/amp/s/m.jagran.com/lite/jharkhand/ranchi-first-coronavirus-patient-found-in-ranchi-jharkhand-coronavirus-update-lockdown-update-20153786.html" TargetMode="External"/><Relationship Id="rId2821" Type="http://schemas.openxmlformats.org/officeDocument/2006/relationships/hyperlink" Target="https://twitter.com/mohol_murlidhar/status/1245059056018034689?s=19" TargetMode="External"/><Relationship Id="rId62" Type="http://schemas.openxmlformats.org/officeDocument/2006/relationships/hyperlink" Target="https://twitter.com/dhanyarajendran/status/1241399797677871105?s=19" TargetMode="External"/><Relationship Id="rId1216" Type="http://schemas.openxmlformats.org/officeDocument/2006/relationships/hyperlink" Target="https://zeenews.india.com/hindi/india/madhya-pradesh-chhattisgarh/indore-reported-15-positive-cases-of-covid19-in-last-three-days-madhya-pradesh-total-coronavirus-cases-touches-26-now/659611/amp?__twitter_impression=true" TargetMode="External"/><Relationship Id="rId1423" Type="http://schemas.openxmlformats.org/officeDocument/2006/relationships/hyperlink" Target="https://economictimes.indiatimes.com/news/politics-and-nation/coronavirus-cases-in-india-live-news-latest-updates-march28/liveblog/74856187.cms" TargetMode="External"/><Relationship Id="rId1630" Type="http://schemas.openxmlformats.org/officeDocument/2006/relationships/hyperlink" Target="https://publictv.in/five-corona-positive-case-nanjanagudu-myssuru/amp" TargetMode="External"/><Relationship Id="rId4579" Type="http://schemas.openxmlformats.org/officeDocument/2006/relationships/hyperlink" Target="https://epaper.divyahimachal.com/m5/2621944/Divya-Himachal-Dharamsala/Divya-Himachal-Dharmshala" TargetMode="External"/><Relationship Id="rId4786" Type="http://schemas.openxmlformats.org/officeDocument/2006/relationships/hyperlink" Target="http://www.nhmharyana.gov.in/WriteReadData/userfiles/file/CoronaVirus/Bulletin_05.04.2020%20evening.pdf" TargetMode="External"/><Relationship Id="rId4993" Type="http://schemas.openxmlformats.org/officeDocument/2006/relationships/hyperlink" Target="https://twitter.com/TelanganaHealth/status/1247208958051278849?s=19" TargetMode="External"/><Relationship Id="rId3388" Type="http://schemas.openxmlformats.org/officeDocument/2006/relationships/hyperlink" Target="https://bit.ly/2UPDwUQ" TargetMode="External"/><Relationship Id="rId3595" Type="http://schemas.openxmlformats.org/officeDocument/2006/relationships/hyperlink" Target="https://gujcovid19.gujarat.gov.in/" TargetMode="External"/><Relationship Id="rId4439" Type="http://schemas.openxmlformats.org/officeDocument/2006/relationships/hyperlink" Target="https://twitter.com/ANI/status/1246619253911859200" TargetMode="External"/><Relationship Id="rId4646" Type="http://schemas.openxmlformats.org/officeDocument/2006/relationships/hyperlink" Target="https://twitter.com/ANI/status/1246797969447219201?s=20" TargetMode="External"/><Relationship Id="rId4853" Type="http://schemas.openxmlformats.org/officeDocument/2006/relationships/hyperlink" Target="https://twitter.com/TOICitiesNews/status/1247055617975451649?s=19" TargetMode="External"/><Relationship Id="rId2197" Type="http://schemas.openxmlformats.org/officeDocument/2006/relationships/hyperlink" Target="https://twitter.com/kansalrohit69/status/1244110843983220737?s=09" TargetMode="External"/><Relationship Id="rId3248" Type="http://schemas.openxmlformats.org/officeDocument/2006/relationships/hyperlink" Target="https://twitter.com/ANI/status/1245428656069128209?s=20" TargetMode="External"/><Relationship Id="rId3455" Type="http://schemas.openxmlformats.org/officeDocument/2006/relationships/hyperlink" Target="https://twitter.com/ABPNews/status/1245620828311400449?s=19" TargetMode="External"/><Relationship Id="rId3662" Type="http://schemas.openxmlformats.org/officeDocument/2006/relationships/hyperlink" Target="https://www.amarujala.com/india-news/coronavirus-in-india-live-news-updates-in-hindi-news-2nd-april-ninth-day-of-lock-down-in-coronavirus-india-corona-outbreak-in-india-corona-pandemic-coronavirus-covid-19-india" TargetMode="External"/><Relationship Id="rId4506" Type="http://schemas.openxmlformats.org/officeDocument/2006/relationships/hyperlink" Target="https://twitter.com/ANINewsUP/status/1246634375652888576" TargetMode="External"/><Relationship Id="rId4713" Type="http://schemas.openxmlformats.org/officeDocument/2006/relationships/hyperlink" Target="https://www.anandabazar.com/national/coronavirus-in-india-number-increases-gradually-death-toll-rises-to-77-dgtl-1.1131907?ref=home-pq-stry-right-small-image-2" TargetMode="External"/><Relationship Id="rId169" Type="http://schemas.openxmlformats.org/officeDocument/2006/relationships/hyperlink" Target="https://www.facebook.com/1588733288030112/posts/2596942053875892/?d=n" TargetMode="External"/><Relationship Id="rId376" Type="http://schemas.openxmlformats.org/officeDocument/2006/relationships/hyperlink" Target="https://twitter.com/PTI_News/status/1242711801747214336?s=19" TargetMode="External"/><Relationship Id="rId583" Type="http://schemas.openxmlformats.org/officeDocument/2006/relationships/hyperlink" Target="https://twitter.com/LangaMahesh/status/1242855967785615361?s=20" TargetMode="External"/><Relationship Id="rId790" Type="http://schemas.openxmlformats.org/officeDocument/2006/relationships/hyperlink" Target="http://newindianexpress.com/" TargetMode="External"/><Relationship Id="rId2057" Type="http://schemas.openxmlformats.org/officeDocument/2006/relationships/hyperlink" Target="https://twitter.com/ians_india/status/1244482928320622592" TargetMode="External"/><Relationship Id="rId2264" Type="http://schemas.openxmlformats.org/officeDocument/2006/relationships/hyperlink" Target="https://twitter.com/ANINewsUP/status/1244627469199486977?s=20" TargetMode="External"/><Relationship Id="rId2471" Type="http://schemas.openxmlformats.org/officeDocument/2006/relationships/hyperlink" Target="http://hmfw.ap.gov.in/Daily_bullettin/31-03-2020/31-03-2020_10AM_English.pdf" TargetMode="External"/><Relationship Id="rId3108" Type="http://schemas.openxmlformats.org/officeDocument/2006/relationships/hyperlink" Target="https://twitter.com/ANI/status/1245332550215585793" TargetMode="External"/><Relationship Id="rId3315" Type="http://schemas.openxmlformats.org/officeDocument/2006/relationships/hyperlink" Target="http://www.mohfw.gov.in/" TargetMode="External"/><Relationship Id="rId3522" Type="http://schemas.openxmlformats.org/officeDocument/2006/relationships/hyperlink" Target="https://twitter.com/InfoAhmednagar" TargetMode="External"/><Relationship Id="rId4920" Type="http://schemas.openxmlformats.org/officeDocument/2006/relationships/hyperlink" Target="https://www.indiatoday.in/india/story/14-month-old-baby-with-no-travel-history-tests-positive-for-coronavirus-in-gujarat-1663889-2020-04-06" TargetMode="External"/><Relationship Id="rId236" Type="http://schemas.openxmlformats.org/officeDocument/2006/relationships/hyperlink" Target="https://twitter.com/ANI/status/1242394613865836545?s=19" TargetMode="External"/><Relationship Id="rId443" Type="http://schemas.openxmlformats.org/officeDocument/2006/relationships/hyperlink" Target="https://www.bhaskar.com/mp/indore/news/madhya-pradesh-mp-coronavirus-covid-19-cases-death-today-updates-ujjian-women-dies-of-novel-corona-virus-127046993.html" TargetMode="External"/><Relationship Id="rId650" Type="http://schemas.openxmlformats.org/officeDocument/2006/relationships/hyperlink" Target="https://www.google.com/amp/s/www.indiatoday.in/amp/india/story/coronavirus-in-india-live-updates-complete-lockdown-pm-modi-covid-19-death-toll-italy-spain-iran-china-1659354-2020-03-25" TargetMode="External"/><Relationship Id="rId1073" Type="http://schemas.openxmlformats.org/officeDocument/2006/relationships/hyperlink" Target="https://twitter.com/HFWOdisha/status/1243198105148768263?s=20" TargetMode="External"/><Relationship Id="rId1280" Type="http://schemas.openxmlformats.org/officeDocument/2006/relationships/hyperlink" Target="https://www.google.com/url?q=https://indianexpress.com/article/coronavirus/coronavirus-latest-live-updates-india-lockdown-global-deaths-us-italy-china-6333842/&amp;sa=D&amp;ust=1585314700189000&amp;usg=AFQjCNFKbJ3fktwKSIS4E5svemwKJFC2jg" TargetMode="External"/><Relationship Id="rId2124" Type="http://schemas.openxmlformats.org/officeDocument/2006/relationships/hyperlink" Target="https://twitter.com/rajeshtope11/status/1244201215312846848" TargetMode="External"/><Relationship Id="rId2331" Type="http://schemas.openxmlformats.org/officeDocument/2006/relationships/hyperlink" Target="https://twitter.com/ANI/status/1244680667696226304?s=19" TargetMode="External"/><Relationship Id="rId303" Type="http://schemas.openxmlformats.org/officeDocument/2006/relationships/hyperlink" Target="https://mobile.twitter.com/Vijayabaskarofl/status/1242549748352966656?ref_src=twsrc%5Egoogle%7Ctwcamp%5Eserp%7Ctwgr%5Etweet" TargetMode="External"/><Relationship Id="rId1140" Type="http://schemas.openxmlformats.org/officeDocument/2006/relationships/hyperlink" Target="https://www.mohfw.gov.in/" TargetMode="External"/><Relationship Id="rId4089" Type="http://schemas.openxmlformats.org/officeDocument/2006/relationships/hyperlink" Target="https://twitter.com/TOIAhmedabad/status/1246305430332043264" TargetMode="External"/><Relationship Id="rId4296" Type="http://schemas.openxmlformats.org/officeDocument/2006/relationships/hyperlink" Target="https://twitter.com/ANI/status/1246486911977324545?s=19" TargetMode="External"/><Relationship Id="rId510" Type="http://schemas.openxmlformats.org/officeDocument/2006/relationships/hyperlink" Target="https://www.akilanews.com/Rajkot_news/Detail/25-03-2020/129786" TargetMode="External"/><Relationship Id="rId1000" Type="http://schemas.openxmlformats.org/officeDocument/2006/relationships/hyperlink" Target="https://marathi.abplive.com/news/maharashtra/coronavirus-update-15-patients-in-the-maharahstra-state-are-recover-from-corona-754787" TargetMode="External"/><Relationship Id="rId1957" Type="http://schemas.openxmlformats.org/officeDocument/2006/relationships/hyperlink" Target="https://www.google.com/amp/s/maharashtratimes.com/maharashtra/nashik-north-maharashtra-news/nashik/coronavirus-in-maharashtra-first-corona-positive-case-in-nashik/amp_articleshow/74878574.cms" TargetMode="External"/><Relationship Id="rId4156" Type="http://schemas.openxmlformats.org/officeDocument/2006/relationships/hyperlink" Target="https://www.livemint.com/news/india/10-new-coronavirus-cases-reported-in-west-bengal-as-of-6-00-pm-apr-03-11585927110803.html" TargetMode="External"/><Relationship Id="rId4363" Type="http://schemas.openxmlformats.org/officeDocument/2006/relationships/hyperlink" Target="https://twitter.com/rajeshtope11/status/1246482154852253697?s=21" TargetMode="External"/><Relationship Id="rId4570" Type="http://schemas.openxmlformats.org/officeDocument/2006/relationships/hyperlink" Target="https://twitter.com/ANI/status/1246738428370223104?s=19" TargetMode="External"/><Relationship Id="rId1817" Type="http://schemas.openxmlformats.org/officeDocument/2006/relationships/hyperlink" Target="https://twitter.com/ANI/status/1244106558000091142?s=19" TargetMode="External"/><Relationship Id="rId3172" Type="http://schemas.openxmlformats.org/officeDocument/2006/relationships/hyperlink" Target="https://gujcovid19.gujarat.gov.in/uploads/pressbrief0104012020073944442.pdf" TargetMode="External"/><Relationship Id="rId4016" Type="http://schemas.openxmlformats.org/officeDocument/2006/relationships/hyperlink" Target="https://twitter.com/himantabiswa/status/1246313235705253889" TargetMode="External"/><Relationship Id="rId4223" Type="http://schemas.openxmlformats.org/officeDocument/2006/relationships/hyperlink" Target="https://www.bhaskar.com/local/mp/bhopal/news/bhopal-coronavirus-latest-update-positive-story-of-covid-19-patient-from-hospital-to-home-127106965.html?ref=ht" TargetMode="External"/><Relationship Id="rId4430" Type="http://schemas.openxmlformats.org/officeDocument/2006/relationships/hyperlink" Target="https://www.mohfw.gov.in/" TargetMode="External"/><Relationship Id="rId3032" Type="http://schemas.openxmlformats.org/officeDocument/2006/relationships/hyperlink" Target="https://twitter.com/BangaloreTimes1/status/1245267833522499585?s=20" TargetMode="External"/><Relationship Id="rId160" Type="http://schemas.openxmlformats.org/officeDocument/2006/relationships/hyperlink" Target="https://www.indiatoday.in/india/story/novel-coronavirus-covid19-latest-news-update-india-lockdown-confirmed-positive-cases-deaths-uk-usa-italy-iran-china-1658922-2020-03-24" TargetMode="External"/><Relationship Id="rId3989" Type="http://schemas.openxmlformats.org/officeDocument/2006/relationships/hyperlink" Target="https://mobile.twitter.com/kbssidhu1961/status/1246136344247582729" TargetMode="External"/><Relationship Id="rId2798" Type="http://schemas.openxmlformats.org/officeDocument/2006/relationships/hyperlink" Target="http://www.odishatv.com/" TargetMode="External"/><Relationship Id="rId3849" Type="http://schemas.openxmlformats.org/officeDocument/2006/relationships/hyperlink" Target="https://twitter.com/HFWOdisha/status/1246066255779393539?s=19" TargetMode="External"/><Relationship Id="rId5064" Type="http://schemas.openxmlformats.org/officeDocument/2006/relationships/hyperlink" Target="https://twitter.com/ANI/status/1247375480312827904" TargetMode="External"/><Relationship Id="rId977" Type="http://schemas.openxmlformats.org/officeDocument/2006/relationships/hyperlink" Target="https://www.mumbailive.com/en/civic/coronavirus-spreads-to-mumbai-slums-and-chawls-in-ghatkopar-kalina-and-patel-as-4-patients-test-positive-for-covid19-47281" TargetMode="External"/><Relationship Id="rId2658" Type="http://schemas.openxmlformats.org/officeDocument/2006/relationships/hyperlink" Target="https://twitter.com/himantabiswa/status/1244976349661376512" TargetMode="External"/><Relationship Id="rId2865" Type="http://schemas.openxmlformats.org/officeDocument/2006/relationships/hyperlink" Target="https://www.thestatesman.com/bengal/coronavirus-update-three-recovered-covid-19-patients-released-from-bengal-hospital-1502872380.html/amp" TargetMode="External"/><Relationship Id="rId3709" Type="http://schemas.openxmlformats.org/officeDocument/2006/relationships/hyperlink" Target="https://gujcovid19.gujarat.gov.in/" TargetMode="External"/><Relationship Id="rId3916" Type="http://schemas.openxmlformats.org/officeDocument/2006/relationships/hyperlink" Target="https://www.newindianexpress.com/nation/2020/apr/03/six-new-covid-19-positive-cases-in-uttarakhand-all-attended-tabhligi-jamaat-conference-2125409.html" TargetMode="External"/><Relationship Id="rId4080" Type="http://schemas.openxmlformats.org/officeDocument/2006/relationships/hyperlink" Target="https://twitter.com/PTI_News/status/1246307481405411328?s=19" TargetMode="External"/><Relationship Id="rId837" Type="http://schemas.openxmlformats.org/officeDocument/2006/relationships/hyperlink" Target="https://www.mohfw.gov.in/" TargetMode="External"/><Relationship Id="rId1467" Type="http://schemas.openxmlformats.org/officeDocument/2006/relationships/hyperlink" Target="https://twitter.com/PTI_News/status/1243826073030156288?s=19" TargetMode="External"/><Relationship Id="rId1674" Type="http://schemas.openxmlformats.org/officeDocument/2006/relationships/hyperlink" Target="https://www.google.com/url?sa=t&amp;source=web&amp;rct=j&amp;url=http://gujcovid19.gujarat.gov.in/&amp;ved=2ahUKEwjB0pOMsL3oAhWuyjgGHd7_CYcQFjABegQIAhAB&amp;usg=AOvVaw3DckgExQn37HPpw3ulLolg&amp;cshid=1585405744791" TargetMode="External"/><Relationship Id="rId1881" Type="http://schemas.openxmlformats.org/officeDocument/2006/relationships/hyperlink" Target="https://twitter.com/dhanyarajendran/status/1244244428614545408?s=20" TargetMode="External"/><Relationship Id="rId2518" Type="http://schemas.openxmlformats.org/officeDocument/2006/relationships/hyperlink" Target="https://www.google.com/amp/s/m.livehindustan.com/bihar/story-another-case-of-corono-virus-in-bihar-gopalganj-youth-infected-corona-virus-covid-19-number-of-corona-infected-patients-in-bihar-16-3119061.amp.html" TargetMode="External"/><Relationship Id="rId2725" Type="http://schemas.openxmlformats.org/officeDocument/2006/relationships/hyperlink" Target="https://www.indiatoday.in/india/story/coronavirus-india-news-update-toll-death-cases-covid19-china-us-italy-iran-1661587-2020-03-31" TargetMode="External"/><Relationship Id="rId2932" Type="http://schemas.openxmlformats.org/officeDocument/2006/relationships/hyperlink" Target="https://www.moneycontrol.com/news/india/20-new-covid-19-cases-in-madhya-pradesh-tally-jumps-to-86-5094421.html" TargetMode="External"/><Relationship Id="rId5131" Type="http://schemas.openxmlformats.org/officeDocument/2006/relationships/hyperlink" Target="http://tv9.com/" TargetMode="External"/><Relationship Id="rId904" Type="http://schemas.openxmlformats.org/officeDocument/2006/relationships/hyperlink" Target="https://twitter.com/ANI/status/1243111297320812544?s=19" TargetMode="External"/><Relationship Id="rId1327" Type="http://schemas.openxmlformats.org/officeDocument/2006/relationships/hyperlink" Target="https://twitter.com/the_hindu/status/1243547579297792001" TargetMode="External"/><Relationship Id="rId1534" Type="http://schemas.openxmlformats.org/officeDocument/2006/relationships/hyperlink" Target="https://youtu.be/-K-KxplBkBU" TargetMode="External"/><Relationship Id="rId1741" Type="http://schemas.openxmlformats.org/officeDocument/2006/relationships/hyperlink" Target="https://twitter.com/PTI_News/status/1244196465401978880?s=19" TargetMode="External"/><Relationship Id="rId4897" Type="http://schemas.openxmlformats.org/officeDocument/2006/relationships/hyperlink" Target="https://www.jagran.com/haryana/sonipat-news-sonipat-haryana-20160305.html" TargetMode="External"/><Relationship Id="rId33" Type="http://schemas.openxmlformats.org/officeDocument/2006/relationships/hyperlink" Target="https://economictimes.indiatimes.com/news/politics-and-nation/coronavirus-cases-in-india-live-news-latest-updates-march20/liveblog/74721738.cms" TargetMode="External"/><Relationship Id="rId1601" Type="http://schemas.openxmlformats.org/officeDocument/2006/relationships/hyperlink" Target="https://twitter.com/ANI/status/1243938409401298944?s=19" TargetMode="External"/><Relationship Id="rId3499" Type="http://schemas.openxmlformats.org/officeDocument/2006/relationships/hyperlink" Target="https://twitter.com/ani/status/1245676815793831936?s=21" TargetMode="External"/><Relationship Id="rId4757" Type="http://schemas.openxmlformats.org/officeDocument/2006/relationships/hyperlink" Target="https://www.indiatoday.in/amp/india/story/coronavirus-in-india-west-bengal-records-no-fresh-deaths-11-new-covid-19-cases-1663414-2020-04-05" TargetMode="External"/><Relationship Id="rId3359" Type="http://schemas.openxmlformats.org/officeDocument/2006/relationships/hyperlink" Target="https://twitter.com/ANI/status/1245428656069128209?s=20" TargetMode="External"/><Relationship Id="rId3566" Type="http://schemas.openxmlformats.org/officeDocument/2006/relationships/hyperlink" Target="https://www.covid19india.org/" TargetMode="External"/><Relationship Id="rId4964" Type="http://schemas.openxmlformats.org/officeDocument/2006/relationships/hyperlink" Target="https://www.bhaskar.com/local/mp/bhopal/news/bhopal-coronavirus-lockdown-latest-news-updates-tablighi-jamaat-members-misbehave-with-madhya-pradesh-bhopal-doctor-indore-collector-127118459.html?art=next" TargetMode="External"/><Relationship Id="rId487" Type="http://schemas.openxmlformats.org/officeDocument/2006/relationships/hyperlink" Target="https://www.bhaskar.com/mp/indore/news/madhya-pradesh-mp-coronavirus-covid-19-cases-death-today-updates-ujjian-women-dies-of-novel-corona-virus-127046993.html" TargetMode="External"/><Relationship Id="rId694" Type="http://schemas.openxmlformats.org/officeDocument/2006/relationships/hyperlink" Target="https://www.jagran.com/news/national-first-death-from-corona-in-madhya-pradesh-delhi-and-rajasthan-rapidly-increased-coronavirus-patients-20140639.html" TargetMode="External"/><Relationship Id="rId2168" Type="http://schemas.openxmlformats.org/officeDocument/2006/relationships/hyperlink" Target="https://twitter.com/vnehra/status/1244554057810882560" TargetMode="External"/><Relationship Id="rId2375" Type="http://schemas.openxmlformats.org/officeDocument/2006/relationships/hyperlink" Target="https://twitter.com/htTweets/status/1244833721871527937?s=19" TargetMode="External"/><Relationship Id="rId3219" Type="http://schemas.openxmlformats.org/officeDocument/2006/relationships/hyperlink" Target="https://odishatv.in/odisha/coronavirus-scare-suspected-cases-go-up-to-5-in-odisha-432358" TargetMode="External"/><Relationship Id="rId3773" Type="http://schemas.openxmlformats.org/officeDocument/2006/relationships/hyperlink" Target="https://twitter.com/jdjsindore/status/1245915370864533508?s=19" TargetMode="External"/><Relationship Id="rId3980" Type="http://schemas.openxmlformats.org/officeDocument/2006/relationships/hyperlink" Target="https://www.indiatoday.in/india/story/no-new-covid-19-deaths-in-west-bengal-in-24-hours-official-1663142-2020-04-04" TargetMode="External"/><Relationship Id="rId4617" Type="http://schemas.openxmlformats.org/officeDocument/2006/relationships/hyperlink" Target="https://www.google.com/amp/s/www.tribuneindia.com/news/nation/nine-fresh-cases-hp-count-mounts-to-15-65842" TargetMode="External"/><Relationship Id="rId4824" Type="http://schemas.openxmlformats.org/officeDocument/2006/relationships/hyperlink" Target="https://twitter.com/ANI/status/1247034346101334016?s=08" TargetMode="External"/><Relationship Id="rId347" Type="http://schemas.openxmlformats.org/officeDocument/2006/relationships/hyperlink" Target="http://mohfw.gov.in/" TargetMode="External"/><Relationship Id="rId1184" Type="http://schemas.openxmlformats.org/officeDocument/2006/relationships/hyperlink" Target="https://www.google.com/amp/s/www.indiatoday.in/amp/india/story/coronavirus-maharashtra-count-mounts-to-130-after-fresh-cases-reported-in-pune-kolhapur-1660167-2020-03-27" TargetMode="External"/><Relationship Id="rId2028" Type="http://schemas.openxmlformats.org/officeDocument/2006/relationships/hyperlink" Target="https://thelivenagpur.com/2020/03/29/covid-19-three-more-found-positive-in-nagpur/" TargetMode="External"/><Relationship Id="rId2582" Type="http://schemas.openxmlformats.org/officeDocument/2006/relationships/hyperlink" Target="https://timesofindia.indiatimes.com/city/noida/noida-and-ghaziabad-turn-coronavirus-hotspots-as-numbers-soar/articleshow/74905913.cms?utm_campaign=andapp&amp;utm_medium=referral&amp;utm_source=native_share_tray" TargetMode="External"/><Relationship Id="rId3426" Type="http://schemas.openxmlformats.org/officeDocument/2006/relationships/hyperlink" Target="https://www.deccanherald.com/state/karnataka-districts/11-people-who-attended-nizamuddin-congregation-from-bidar-district-test-covid-19-positive-820327.html" TargetMode="External"/><Relationship Id="rId3633" Type="http://schemas.openxmlformats.org/officeDocument/2006/relationships/hyperlink" Target="https://twitter.com/JansamparkMP/status/1245734205792718848?s=09" TargetMode="External"/><Relationship Id="rId3840" Type="http://schemas.openxmlformats.org/officeDocument/2006/relationships/hyperlink" Target="https://twitter.com/ANI/status/1246050107839008771?s=09" TargetMode="External"/><Relationship Id="rId554" Type="http://schemas.openxmlformats.org/officeDocument/2006/relationships/hyperlink" Target="https://www.ntvtelugu.com/post/telangana-and-andhra-got-2-positive-cases" TargetMode="External"/><Relationship Id="rId761" Type="http://schemas.openxmlformats.org/officeDocument/2006/relationships/hyperlink" Target="https://www.google.com/amp/s/www.deccanherald.com/amp/national/west/coronavirus-gujarat-covid-19-cases-rise-to-39-mega-tracking-drive-on-817625.html" TargetMode="External"/><Relationship Id="rId1391" Type="http://schemas.openxmlformats.org/officeDocument/2006/relationships/hyperlink" Target="https://twitter.com/Vijayabaskarofl/status/1243603053682573314?s=19" TargetMode="External"/><Relationship Id="rId2235" Type="http://schemas.openxmlformats.org/officeDocument/2006/relationships/hyperlink" Target="https://www.newindianexpress.com/nation/2020/mar/25/15-new-coronavirus-cases-take-total-to-122-in-maharashtra-2121510.html" TargetMode="External"/><Relationship Id="rId2442" Type="http://schemas.openxmlformats.org/officeDocument/2006/relationships/hyperlink" Target="https://www.businesstoday.in/current/economy-politics/coronavirus-one-more-patient-dies-in-madhya-pradesh-death-toll-at-5/story/399693.html" TargetMode="External"/><Relationship Id="rId3700" Type="http://schemas.openxmlformats.org/officeDocument/2006/relationships/hyperlink" Target="https://twitter.com/TOIAhmedabad/status/1245943395534532609" TargetMode="External"/><Relationship Id="rId207" Type="http://schemas.openxmlformats.org/officeDocument/2006/relationships/hyperlink" Target="https://twitter.com/TelanganaHealth/status/1242353133994438658?s=19" TargetMode="External"/><Relationship Id="rId414" Type="http://schemas.openxmlformats.org/officeDocument/2006/relationships/hyperlink" Target="https://www.bhaskar.com/mp/bhopal/news/kamal-nath-former-madhya-pradesh-chief-minister-coronavirus-quarantine-himself-amid-mp-bhopal-coronavirus-rises-127046869.html" TargetMode="External"/><Relationship Id="rId621" Type="http://schemas.openxmlformats.org/officeDocument/2006/relationships/hyperlink" Target="https://t.co/M5L4BkH8Dl" TargetMode="External"/><Relationship Id="rId1044" Type="http://schemas.openxmlformats.org/officeDocument/2006/relationships/hyperlink" Target="https://twitter.com/HFWOdisha/status/1243198105148768263?s=19" TargetMode="External"/><Relationship Id="rId1251" Type="http://schemas.openxmlformats.org/officeDocument/2006/relationships/hyperlink" Target="https://www.outlookindia.com/newsscroll/1-more-tests-positive-for-covid19-in-haryana-number-of-cases-rise-to-19/1781945" TargetMode="External"/><Relationship Id="rId2302" Type="http://schemas.openxmlformats.org/officeDocument/2006/relationships/hyperlink" Target="https://twitter.com/TelanganaHealth/status/1244652635736559616?s=19" TargetMode="External"/><Relationship Id="rId1111" Type="http://schemas.openxmlformats.org/officeDocument/2006/relationships/hyperlink" Target="https://mobile.twitter.com/ANI/status/1243228295476310016" TargetMode="External"/><Relationship Id="rId4267" Type="http://schemas.openxmlformats.org/officeDocument/2006/relationships/hyperlink" Target="https://twitter.com/diprjk" TargetMode="External"/><Relationship Id="rId4474" Type="http://schemas.openxmlformats.org/officeDocument/2006/relationships/hyperlink" Target="https://twitter.com/ANI/status/1246656472509042692?s=19" TargetMode="External"/><Relationship Id="rId4681" Type="http://schemas.openxmlformats.org/officeDocument/2006/relationships/hyperlink" Target="https://twitter.com/bhupeshbaghel/status/1246808952395845632?s=19" TargetMode="External"/><Relationship Id="rId3076" Type="http://schemas.openxmlformats.org/officeDocument/2006/relationships/hyperlink" Target="https://bengali.abplive.com/news/aaj-focus-e/coronavirus-5-die-in-bengal-in-last-8-days-affected-37-681006" TargetMode="External"/><Relationship Id="rId3283" Type="http://schemas.openxmlformats.org/officeDocument/2006/relationships/hyperlink" Target="https://www.newslivetv.com/top-news/big-breaking-3-coronavirus-cases-in-goalpara-total-number-rises-to-16-in-assam/" TargetMode="External"/><Relationship Id="rId3490" Type="http://schemas.openxmlformats.org/officeDocument/2006/relationships/hyperlink" Target="https://twitter.com/diprjk/status/1245667080038318081?s=20" TargetMode="External"/><Relationship Id="rId4127" Type="http://schemas.openxmlformats.org/officeDocument/2006/relationships/hyperlink" Target="https://gujcovid19.gujarat.gov.in/" TargetMode="External"/><Relationship Id="rId4334" Type="http://schemas.openxmlformats.org/officeDocument/2006/relationships/hyperlink" Target="https://twitter.com/ANI/status/1246495334999543808?s=19" TargetMode="External"/><Relationship Id="rId4541" Type="http://schemas.openxmlformats.org/officeDocument/2006/relationships/hyperlink" Target="https://mobile.twitter.com/ANINewsUP/status/1246707917635514368" TargetMode="External"/><Relationship Id="rId1928" Type="http://schemas.openxmlformats.org/officeDocument/2006/relationships/hyperlink" Target="http://covid19.org.in/" TargetMode="External"/><Relationship Id="rId2092" Type="http://schemas.openxmlformats.org/officeDocument/2006/relationships/hyperlink" Target="https://gujcovid19.gujarat.gov.in/" TargetMode="External"/><Relationship Id="rId3143" Type="http://schemas.openxmlformats.org/officeDocument/2006/relationships/hyperlink" Target="https://twitter.com/ANI/status/1245359976564035587?s=20" TargetMode="External"/><Relationship Id="rId3350" Type="http://schemas.openxmlformats.org/officeDocument/2006/relationships/hyperlink" Target="https://twitter.com/himantabiswa/status/1245422025784492037?s=08" TargetMode="External"/><Relationship Id="rId271" Type="http://schemas.openxmlformats.org/officeDocument/2006/relationships/hyperlink" Target="https://www.news18.com/news/india/coronavirus-pandemic-india-live-updates-covid-19-death-toll-cases-news-tips-lockdown-maharashtra-odisha-delhi-2548427.html" TargetMode="External"/><Relationship Id="rId3003" Type="http://schemas.openxmlformats.org/officeDocument/2006/relationships/hyperlink" Target="https://www.google.com/amp/s/www.indiatvnews.com/amp/news/india/coronavirus-death-toll-west-bengal-covid-19-positive-cases-603385" TargetMode="External"/><Relationship Id="rId4401" Type="http://schemas.openxmlformats.org/officeDocument/2006/relationships/hyperlink" Target="https://www.mohfw.gov.in/" TargetMode="External"/><Relationship Id="rId131" Type="http://schemas.openxmlformats.org/officeDocument/2006/relationships/hyperlink" Target="https://www.indiatoday.in/india/story/coronavirus-in-india-55-year-old-man-dies-of-covid-19-in-kolkata-toll-at-8-now-1658773-2020-03-23" TargetMode="External"/><Relationship Id="rId3210" Type="http://schemas.openxmlformats.org/officeDocument/2006/relationships/hyperlink" Target="https://twitter.com/ANI/status/1245383122847502338?s=19" TargetMode="External"/><Relationship Id="rId2769" Type="http://schemas.openxmlformats.org/officeDocument/2006/relationships/hyperlink" Target="https://twitter.com/arogyaandhra/status/1245018289786384385?s=21" TargetMode="External"/><Relationship Id="rId2976" Type="http://schemas.openxmlformats.org/officeDocument/2006/relationships/hyperlink" Target="https://mobile.twitter.com/PTI_News/status/1245234982999613440" TargetMode="External"/><Relationship Id="rId948" Type="http://schemas.openxmlformats.org/officeDocument/2006/relationships/hyperlink" Target="https://indianexpress.com/article/india/gujarat-corona-cases-rise-to-35-case-against-four-patients-of-a-family-6330089/" TargetMode="External"/><Relationship Id="rId1578" Type="http://schemas.openxmlformats.org/officeDocument/2006/relationships/hyperlink" Target="https://www.bhaskar.com/local/chhattisgarh/raipur/news/raipur-coronavirus-latest-alert-covid-19-cases-detected-in-chhattisgarh-who-retruns-from-uk-127064717.html" TargetMode="External"/><Relationship Id="rId1785" Type="http://schemas.openxmlformats.org/officeDocument/2006/relationships/hyperlink" Target="https://twitter.com/Vijayabaskarofl/status/1244239453981257728?s=20" TargetMode="External"/><Relationship Id="rId1992" Type="http://schemas.openxmlformats.org/officeDocument/2006/relationships/hyperlink" Target="https://www.google.com/url?q=https://twitter.com/ArogyaAndhra/status/1244300390310477824&amp;sa=D&amp;ust=1585514098497000&amp;usg=AFQjCNEi4neuAe6AGST1Kdcez4U56Cj98w" TargetMode="External"/><Relationship Id="rId2629" Type="http://schemas.openxmlformats.org/officeDocument/2006/relationships/hyperlink" Target="https://www.wbhealth.gov.in/uploaded_files/corona/Bulletin_West_Bengal_31.03_.2020_.pdf" TargetMode="External"/><Relationship Id="rId2836" Type="http://schemas.openxmlformats.org/officeDocument/2006/relationships/hyperlink" Target="https://m-economictimes-com.cdn.ampproject.org/v/s/m.economictimes.com/news/politics-and-nation/rajasthan-reports-2nd-covid-19-death-confirmed-cases-stand-at-43/amp_videoshow/74839065.cms?amp_js_v=a3&amp;amp_gsa=1&amp;usqp=mq331AQFKAGwASA%3D" TargetMode="External"/><Relationship Id="rId4191" Type="http://schemas.openxmlformats.org/officeDocument/2006/relationships/hyperlink" Target="http://www.rajswasthya.nic.in/" TargetMode="External"/><Relationship Id="rId5035" Type="http://schemas.openxmlformats.org/officeDocument/2006/relationships/hyperlink" Target="https://twitter.com/bhupeshbaghel/status/1247105792685142018?s=19" TargetMode="External"/><Relationship Id="rId77" Type="http://schemas.openxmlformats.org/officeDocument/2006/relationships/hyperlink" Target="http://thenationalnews.co.in/2020/03/21/%E0%A4%97%E0%A5%81%E0%A4%B0%E0%A5%81%E0%A4%97%E0%A5%8D%E0%A4%B0%E0%A4%BE%E0%A4%AE-%E0%A4%9C%E0%A4%BF%E0%A4%B2%E0%A4%BE-%E0%A4%85%E0%A4%B8%E0%A5%8D%E0%A4%AA%E0%A4%A4%E0%A4%BE%E0%A4%B2-%E0%A4%95/" TargetMode="External"/><Relationship Id="rId808" Type="http://schemas.openxmlformats.org/officeDocument/2006/relationships/hyperlink" Target="http://dhunt.in/91FvZ?s=a&amp;ss=wsp" TargetMode="External"/><Relationship Id="rId1438" Type="http://schemas.openxmlformats.org/officeDocument/2006/relationships/hyperlink" Target="https://twitter.com/Vijayabaskarofl/status/1243779585004597248?s=19" TargetMode="External"/><Relationship Id="rId1645" Type="http://schemas.openxmlformats.org/officeDocument/2006/relationships/hyperlink" Target="https://m.patrika.com/shahdol-news/coronavirus-in-hindi-5941605/" TargetMode="External"/><Relationship Id="rId4051" Type="http://schemas.openxmlformats.org/officeDocument/2006/relationships/hyperlink" Target="https://twitter.com/ANINewsUP/status/1246278476480385026?s=19" TargetMode="External"/><Relationship Id="rId5102" Type="http://schemas.openxmlformats.org/officeDocument/2006/relationships/hyperlink" Target="https://twitter.com/ANI/status/1247404883017207810?ref_src=twsrc%5Etfw%7Ctwcamp%5Etweetembed&amp;ref_url=https%3A%2F%2Feconomictimes.indiatimes.com%2Fnews%2Fpolitics-and-nation%2Fcoronavirus-cases-in-india-live-news-latest-updates-april7%2Fliveblog%2F75019151.cms" TargetMode="External"/><Relationship Id="rId1852" Type="http://schemas.openxmlformats.org/officeDocument/2006/relationships/hyperlink" Target="https://timesofindia.indiatimes.com/city/surat/states-first-positive-covid-19-patient-on-recovery-path/articleshow/74867663.cms" TargetMode="External"/><Relationship Id="rId2903" Type="http://schemas.openxmlformats.org/officeDocument/2006/relationships/hyperlink" Target="https://www.newindianexpress.com/states/tamil-nadu/2020/apr/01/two-from-puducherry-who-attended-nizamuddin-congregation-test-positive-for-covid-19-2124270.html" TargetMode="External"/><Relationship Id="rId1505" Type="http://schemas.openxmlformats.org/officeDocument/2006/relationships/hyperlink" Target="https://www.patrika.com/bhilai-news/another-suspected-patient-of-corona-virus-was-found-in-chhattisgarh-5867168/" TargetMode="External"/><Relationship Id="rId1712" Type="http://schemas.openxmlformats.org/officeDocument/2006/relationships/hyperlink" Target="https://aajkaaldaily.com/news/gujarat-ahmadabad-third-death" TargetMode="External"/><Relationship Id="rId4868" Type="http://schemas.openxmlformats.org/officeDocument/2006/relationships/hyperlink" Target="https://twitter.com/ANI/status/1247074718538035200?s=20" TargetMode="External"/><Relationship Id="rId3677" Type="http://schemas.openxmlformats.org/officeDocument/2006/relationships/hyperlink" Target="https://twitter.com/ANI/status/1245929256443506689?s=19" TargetMode="External"/><Relationship Id="rId3884" Type="http://schemas.openxmlformats.org/officeDocument/2006/relationships/hyperlink" Target="https://twitter.com/ANI/status/1246098133035159555?s=19" TargetMode="External"/><Relationship Id="rId4728" Type="http://schemas.openxmlformats.org/officeDocument/2006/relationships/hyperlink" Target="https://twitter.com/TOIHyderabad/status/1246844738558255107?s=19" TargetMode="External"/><Relationship Id="rId4935" Type="http://schemas.openxmlformats.org/officeDocument/2006/relationships/hyperlink" Target="https://www.mohfw.gov.in/" TargetMode="External"/><Relationship Id="rId598" Type="http://schemas.openxmlformats.org/officeDocument/2006/relationships/hyperlink" Target="http://twitter.com/visrane" TargetMode="External"/><Relationship Id="rId2279" Type="http://schemas.openxmlformats.org/officeDocument/2006/relationships/hyperlink" Target="https://twitter.com/ANI/status/1244640751679467530?s=19" TargetMode="External"/><Relationship Id="rId2486" Type="http://schemas.openxmlformats.org/officeDocument/2006/relationships/hyperlink" Target="https://twitter.com/ArogyaAndhra/status/1244863574113046529?s=19" TargetMode="External"/><Relationship Id="rId2693" Type="http://schemas.openxmlformats.org/officeDocument/2006/relationships/hyperlink" Target="https://www.wbhealth.gov.in/uploaded_files/corona/Bulletin_West_Bengal_31.03_.2020_.pdf" TargetMode="External"/><Relationship Id="rId3537" Type="http://schemas.openxmlformats.org/officeDocument/2006/relationships/hyperlink" Target="https://www.google.co.in/amp/s/www.bhaskar.com/amp/local/mp/bhopal/news/coronavirus-outbreak-live-corona-virus-cases-in-mp-ujjain-gwalior-shivpuri-covid-19-cases-death-toll-latest-news-and-updates-127094216.html" TargetMode="External"/><Relationship Id="rId3744" Type="http://schemas.openxmlformats.org/officeDocument/2006/relationships/hyperlink" Target="http://haryanahealth.nic.in/" TargetMode="External"/><Relationship Id="rId3951" Type="http://schemas.openxmlformats.org/officeDocument/2006/relationships/hyperlink" Target="https://twitter.com/HFWOdisha/status/1246131083839561728?s=19" TargetMode="External"/><Relationship Id="rId458" Type="http://schemas.openxmlformats.org/officeDocument/2006/relationships/hyperlink" Target="https://punemirror.indiatimes.com/pune/civic/three-new-cases-emerge-in-city-one-remains-critical/articleshow/74799709.cms" TargetMode="External"/><Relationship Id="rId665" Type="http://schemas.openxmlformats.org/officeDocument/2006/relationships/hyperlink" Target="https://jkearthline.newsreach.in/news/451138" TargetMode="External"/><Relationship Id="rId872" Type="http://schemas.openxmlformats.org/officeDocument/2006/relationships/hyperlink" Target="https://twitter.com/CNNnews18/status/1243100924052029440?s=20" TargetMode="External"/><Relationship Id="rId1088" Type="http://schemas.openxmlformats.org/officeDocument/2006/relationships/hyperlink" Target="https://twitter.com/ANI/status/1243211376165654528?s=20" TargetMode="External"/><Relationship Id="rId1295" Type="http://schemas.openxmlformats.org/officeDocument/2006/relationships/hyperlink" Target="https://twitter.com/ANI/status/1243523448896290817" TargetMode="External"/><Relationship Id="rId2139" Type="http://schemas.openxmlformats.org/officeDocument/2006/relationships/hyperlink" Target="https://twitter.com/ArogyaAndhra/status/1244505800204095488" TargetMode="External"/><Relationship Id="rId2346" Type="http://schemas.openxmlformats.org/officeDocument/2006/relationships/hyperlink" Target="https://lalluram.com/big-breaking-another-corona-positive-case-surfaced-in-chhattisgarh-patient-had-recently-returned-from-london-number-8-in-the-state/" TargetMode="External"/><Relationship Id="rId2553" Type="http://schemas.openxmlformats.org/officeDocument/2006/relationships/hyperlink" Target="https://www.news18.com/news/india/another-covid-19-patient-dies-in-west-bengal-death-count-jumps-to-three-2558039.html" TargetMode="External"/><Relationship Id="rId2760" Type="http://schemas.openxmlformats.org/officeDocument/2006/relationships/hyperlink" Target="https://twitter.com/ArogyaAndhra/status/1245018289786384385?s=19" TargetMode="External"/><Relationship Id="rId3604" Type="http://schemas.openxmlformats.org/officeDocument/2006/relationships/hyperlink" Target="https://economictimes.indiatimes.com/news/politics-and-nation/coronavirus-cases-in-india-live-news-latest-updates-april2/liveblog/74940450.cms" TargetMode="External"/><Relationship Id="rId3811" Type="http://schemas.openxmlformats.org/officeDocument/2006/relationships/hyperlink" Target="https://twitter.com/himantabiswa/status/1246038976793698305?s=19" TargetMode="External"/><Relationship Id="rId318" Type="http://schemas.openxmlformats.org/officeDocument/2006/relationships/hyperlink" Target="https://twitter.com/ANI/status/1242646531561246720?s=19" TargetMode="External"/><Relationship Id="rId525" Type="http://schemas.openxmlformats.org/officeDocument/2006/relationships/hyperlink" Target="https://twitter.com/ArogyaAndhra/status/1242842210132992001?s=19" TargetMode="External"/><Relationship Id="rId732" Type="http://schemas.openxmlformats.org/officeDocument/2006/relationships/hyperlink" Target="https://www.naidunia.com/lite/chhattisgarh/raipur-coronavirus-in-chhattisgarh-five-coronavirus-positive-patient-found-in-chhattisgarh-5433967" TargetMode="External"/><Relationship Id="rId1155" Type="http://schemas.openxmlformats.org/officeDocument/2006/relationships/hyperlink" Target="https://www.google.com/amp/s/www.firstpost.com/health/coronavirus-outbreak-live-updates-covid-19-india-lockdown-cases-death-count-maharashtra-punjab-nationwide-shutdown-latest-news-today-8195231.html/amp" TargetMode="External"/><Relationship Id="rId1362" Type="http://schemas.openxmlformats.org/officeDocument/2006/relationships/hyperlink" Target="https://twitter.com/PTI_News/status/1243567511922044928?s=19" TargetMode="External"/><Relationship Id="rId2206" Type="http://schemas.openxmlformats.org/officeDocument/2006/relationships/hyperlink" Target="https://twitter.com/svphospital/status/1244551056970764289?s=19" TargetMode="External"/><Relationship Id="rId2413" Type="http://schemas.openxmlformats.org/officeDocument/2006/relationships/hyperlink" Target="https://twitter.com/ANI/status/1244855428371976193?s=19" TargetMode="External"/><Relationship Id="rId2620" Type="http://schemas.openxmlformats.org/officeDocument/2006/relationships/hyperlink" Target="https://www.prabhatkhabar.com/state/jharkhand/ranchi/coronavirus-outbreak-coronavirus-entry-in-jharkhand-hindpiri-woman-test-report-positive-in-ranchi-jharkhand" TargetMode="External"/><Relationship Id="rId1015" Type="http://schemas.openxmlformats.org/officeDocument/2006/relationships/hyperlink" Target="https://www.divyabhaskar.co.in/local/gujarat/rajkot/news/now-4-corona-positive-cases-in-rajkot-127047153.html" TargetMode="External"/><Relationship Id="rId1222" Type="http://schemas.openxmlformats.org/officeDocument/2006/relationships/hyperlink" Target="https://www.thejasnews.com/amp/news/kerala/one-more-corona-case-in-trivandrum-129067" TargetMode="External"/><Relationship Id="rId4378" Type="http://schemas.openxmlformats.org/officeDocument/2006/relationships/hyperlink" Target="https://twitter.com/ANI/status/1246492130240946176?s=19" TargetMode="External"/><Relationship Id="rId4585" Type="http://schemas.openxmlformats.org/officeDocument/2006/relationships/hyperlink" Target="https://twitter.com/PMCPune/status/1246724734579904515" TargetMode="External"/><Relationship Id="rId3187" Type="http://schemas.openxmlformats.org/officeDocument/2006/relationships/hyperlink" Target="https://twitter.com/ANI/status/1245389870974914561?s=09" TargetMode="External"/><Relationship Id="rId3394" Type="http://schemas.openxmlformats.org/officeDocument/2006/relationships/hyperlink" Target="https://mobile.twitter.com/Outlookindia/status/1245580995358670848" TargetMode="External"/><Relationship Id="rId4238" Type="http://schemas.openxmlformats.org/officeDocument/2006/relationships/hyperlink" Target="https://www.google.com/amp/s/www.deccanherald.com/amp/national/coronavirus-india-update-state-wise-total-number-of-confirmed-cases-deaths-on-april-4-821135.html" TargetMode="External"/><Relationship Id="rId4792" Type="http://schemas.openxmlformats.org/officeDocument/2006/relationships/hyperlink" Target="https://www.financialexpress.com/lifestyle/health/covid-19-seven-more-test-positive-in-hp-total-cases-now-14/1919255/" TargetMode="External"/><Relationship Id="rId3047" Type="http://schemas.openxmlformats.org/officeDocument/2006/relationships/hyperlink" Target="https://www.newindianexpress.com/states/tamil-nadu/2020/apr/01/two-from-puducherry-who-attended-nizamuddin-congregation-test-positive-for-covid-19-2124270.html" TargetMode="External"/><Relationship Id="rId4445" Type="http://schemas.openxmlformats.org/officeDocument/2006/relationships/hyperlink" Target="https://www.aninews.in/news/national/general-news/11-more-covid-19-positive-cases-in-wb-tally-now-at-4920200404221009/" TargetMode="External"/><Relationship Id="rId4652" Type="http://schemas.openxmlformats.org/officeDocument/2006/relationships/hyperlink" Target="https://twitter.com/ANI/status/1246801958037377024" TargetMode="External"/><Relationship Id="rId175" Type="http://schemas.openxmlformats.org/officeDocument/2006/relationships/hyperlink" Target="https://bengali.abplive.com/news/more-2-corona-affected-in-bengal-678147" TargetMode="External"/><Relationship Id="rId3254" Type="http://schemas.openxmlformats.org/officeDocument/2006/relationships/hyperlink" Target="https://twitter.com/Eatala_Rajender/status/1245425932929617921?s=09" TargetMode="External"/><Relationship Id="rId3461" Type="http://schemas.openxmlformats.org/officeDocument/2006/relationships/hyperlink" Target="https://twitter.com/ANI/status/1245633445759340549" TargetMode="External"/><Relationship Id="rId4305" Type="http://schemas.openxmlformats.org/officeDocument/2006/relationships/hyperlink" Target="https://twitter.com/Eatala_Rajender/status/1246477067576700929?s=20" TargetMode="External"/><Relationship Id="rId4512" Type="http://schemas.openxmlformats.org/officeDocument/2006/relationships/hyperlink" Target="http://www.mohfw.gov.in/" TargetMode="External"/><Relationship Id="rId382" Type="http://schemas.openxmlformats.org/officeDocument/2006/relationships/hyperlink" Target="https://twitter.com/AjitPawarSpeaks/status/1242718944571445250?s=19" TargetMode="External"/><Relationship Id="rId2063" Type="http://schemas.openxmlformats.org/officeDocument/2006/relationships/hyperlink" Target="https://gujarati.abplive.com/news/gujarat/new-5-corona-virus-positive-case-in-bhavnagar-number-of-infected-patients-has-increased-to-68-in-gujarat-500071" TargetMode="External"/><Relationship Id="rId2270" Type="http://schemas.openxmlformats.org/officeDocument/2006/relationships/hyperlink" Target="https://twitter.com/ANINewsUP/status/1244627469199486977" TargetMode="External"/><Relationship Id="rId3114" Type="http://schemas.openxmlformats.org/officeDocument/2006/relationships/hyperlink" Target="https://simplicity.in/coimbatore/english/news/63547/" TargetMode="External"/><Relationship Id="rId3321" Type="http://schemas.openxmlformats.org/officeDocument/2006/relationships/hyperlink" Target="https://www.livemint.com/news/india/covid-19-patient-dies-in-hyderabad-his-brother-also-infected-attacks-doctor/amp-11585767155870.html" TargetMode="External"/><Relationship Id="rId242" Type="http://schemas.openxmlformats.org/officeDocument/2006/relationships/hyperlink" Target="https://www.hindustantimes.com/cities/six-people-including-three-of-family-in-phillaur-test-positive-for-coronavirus-in-punjab-taking-state-s-count-to-29/story-WgQK84nSF0cnUeHIPLVxAN.html" TargetMode="External"/><Relationship Id="rId2130" Type="http://schemas.openxmlformats.org/officeDocument/2006/relationships/hyperlink" Target="https://twitter.com/ANI/status/1244503930819633153" TargetMode="External"/><Relationship Id="rId5079" Type="http://schemas.openxmlformats.org/officeDocument/2006/relationships/hyperlink" Target="https://gujcovid19.gujarat.gov.in/" TargetMode="External"/><Relationship Id="rId102" Type="http://schemas.openxmlformats.org/officeDocument/2006/relationships/hyperlink" Target="http://www.divyabhaskar.co.in/" TargetMode="External"/><Relationship Id="rId1689" Type="http://schemas.openxmlformats.org/officeDocument/2006/relationships/hyperlink" Target="https://www.thekashmirmonitor.net/covid19-second-death-in-kashmir-tangmarg-man-dies-at-cd-hospital/amp/" TargetMode="External"/><Relationship Id="rId4095" Type="http://schemas.openxmlformats.org/officeDocument/2006/relationships/hyperlink" Target="https://economictimes.indiatimes.com/news/politics-and-nation/coronavirus-cases-in-india-live-news-latest-updates-april4/liveblog/74976228.cms" TargetMode="External"/><Relationship Id="rId5146" Type="http://schemas.openxmlformats.org/officeDocument/2006/relationships/hyperlink" Target="https://epaper.bhaskar.com/indore/129/07042020/mpcg/1/" TargetMode="External"/><Relationship Id="rId1896" Type="http://schemas.openxmlformats.org/officeDocument/2006/relationships/hyperlink" Target="https://twitter.com/ANI/status/1244273632395677698" TargetMode="External"/><Relationship Id="rId2947" Type="http://schemas.openxmlformats.org/officeDocument/2006/relationships/hyperlink" Target="http://dhunt.in/95Pjz?s=a&amp;ss=pd" TargetMode="External"/><Relationship Id="rId4162" Type="http://schemas.openxmlformats.org/officeDocument/2006/relationships/hyperlink" Target="https://www.deccanherald.com/national/south/tamil-nadu-records-second-covid-19-death-as-51-year-old-passes-away-821227.html" TargetMode="External"/><Relationship Id="rId5006" Type="http://schemas.openxmlformats.org/officeDocument/2006/relationships/hyperlink" Target="https://twitter.com/PTI_News/status/1247212449016602624?s=20" TargetMode="External"/><Relationship Id="rId919" Type="http://schemas.openxmlformats.org/officeDocument/2006/relationships/hyperlink" Target="https://www.deccanherald.com/amp/national/west/one-more-covid-19-patient-dies-in-mumbai-positive-cases-in-maharashtra-cross-100-817116.html" TargetMode="External"/><Relationship Id="rId1549" Type="http://schemas.openxmlformats.org/officeDocument/2006/relationships/hyperlink" Target="http://www.prajasakti.com/Article/BreakingNews/2219496" TargetMode="External"/><Relationship Id="rId1756" Type="http://schemas.openxmlformats.org/officeDocument/2006/relationships/hyperlink" Target="https://mobile.twitter.com/prudentgoa/status/1244204749332701186" TargetMode="External"/><Relationship Id="rId1963" Type="http://schemas.openxmlformats.org/officeDocument/2006/relationships/hyperlink" Target="https://twitter.com/ArogyaAndhra/status/1244300390310477824?s=19" TargetMode="External"/><Relationship Id="rId2807" Type="http://schemas.openxmlformats.org/officeDocument/2006/relationships/hyperlink" Target="https://m.timesofindia.com/city/meerut/six-more-test-positive-for-covid-19-in-meerut-take-tally-in-dist-to-19/amp_articleshow/74901091.cms" TargetMode="External"/><Relationship Id="rId4022" Type="http://schemas.openxmlformats.org/officeDocument/2006/relationships/hyperlink" Target="https://twitter.com/ArogyaAndhra/status/1246315207162355712?s=19" TargetMode="External"/><Relationship Id="rId48" Type="http://schemas.openxmlformats.org/officeDocument/2006/relationships/hyperlink" Target="https://twitter.com/LangaMahesh/status/1241270006056443905?s=19" TargetMode="External"/><Relationship Id="rId1409" Type="http://schemas.openxmlformats.org/officeDocument/2006/relationships/hyperlink" Target="https://twitter.com/ANI/status/1243739826622365696?s=20" TargetMode="External"/><Relationship Id="rId1616" Type="http://schemas.openxmlformats.org/officeDocument/2006/relationships/hyperlink" Target="https://bengali.abplive.com/news/nation/covid-19-india-live-updates-10-corona-cases-in-bengal-mamta-banerjee-pm-modi-679224" TargetMode="External"/><Relationship Id="rId1823" Type="http://schemas.openxmlformats.org/officeDocument/2006/relationships/hyperlink" Target="https://twitter.com/Vijayabaskarofl/status/1244213555538169857" TargetMode="External"/><Relationship Id="rId4979" Type="http://schemas.openxmlformats.org/officeDocument/2006/relationships/hyperlink" Target="https://twitter.com/BjpBiplab/status/1247196259783327747" TargetMode="External"/><Relationship Id="rId3788" Type="http://schemas.openxmlformats.org/officeDocument/2006/relationships/hyperlink" Target="https://twitter.com/AditiSingh_IAS/status/1245711733940838401?s=09" TargetMode="External"/><Relationship Id="rId3995" Type="http://schemas.openxmlformats.org/officeDocument/2006/relationships/hyperlink" Target="https://timesofindia.indiatimes.com/city/aurangabad/two-test-positive-for-coronavirus-in-aurangabad/articleshow/74966706.cms" TargetMode="External"/><Relationship Id="rId4839" Type="http://schemas.openxmlformats.org/officeDocument/2006/relationships/hyperlink" Target="https://twitter.com/ani/status/1247044852472143872?s=21" TargetMode="External"/><Relationship Id="rId2597" Type="http://schemas.openxmlformats.org/officeDocument/2006/relationships/hyperlink" Target="https://www.jagran.com/jharkhand/ranchi-first-coronavirus-patient-found-in-ranchi-jharkhand-coronavirus-update-lockdown-update-20153786.html" TargetMode="External"/><Relationship Id="rId3648" Type="http://schemas.openxmlformats.org/officeDocument/2006/relationships/hyperlink" Target="https://twitter.com/ANI/status/1245804051188588545?s=19" TargetMode="External"/><Relationship Id="rId3855" Type="http://schemas.openxmlformats.org/officeDocument/2006/relationships/hyperlink" Target="http://www.nhmharyana.gov.in/WriteReadData/userfiles/file/CoronaVirus/BULLETIN%20EVENING03042020.pdf" TargetMode="External"/><Relationship Id="rId569" Type="http://schemas.openxmlformats.org/officeDocument/2006/relationships/hyperlink" Target="https://mobile.twitter.com/Vijayabaskarofl/status/1242867032091058176" TargetMode="External"/><Relationship Id="rId776" Type="http://schemas.openxmlformats.org/officeDocument/2006/relationships/hyperlink" Target="https://news.abplive.com/news/india/coronavirus-in-india-today-live-updates-covid-19-india-lockdown-narendra-modi-1180287" TargetMode="External"/><Relationship Id="rId983" Type="http://schemas.openxmlformats.org/officeDocument/2006/relationships/hyperlink" Target="https://english.mathrubhumi.com/news/kerala/five-covid-19-patients-recover-in-ernakulam-discharged-from-hospital-1.4645690" TargetMode="External"/><Relationship Id="rId1199" Type="http://schemas.openxmlformats.org/officeDocument/2006/relationships/hyperlink" Target="https://www.mohfw.gov.in/" TargetMode="External"/><Relationship Id="rId2457" Type="http://schemas.openxmlformats.org/officeDocument/2006/relationships/hyperlink" Target="http://hmfw.ap.gov.in/Daily_bullettin/31-03-2020/31-03-2020_10AM_English.pdf" TargetMode="External"/><Relationship Id="rId2664" Type="http://schemas.openxmlformats.org/officeDocument/2006/relationships/hyperlink" Target="https://mobile.twitter.com/ANI/status/1244974345644052481" TargetMode="External"/><Relationship Id="rId3508" Type="http://schemas.openxmlformats.org/officeDocument/2006/relationships/hyperlink" Target="https://www.anandabazar.com/state/coronavirus-in-bengal-total-positive-cases-in-west-bengal-are-rising-dgtl-1.1130743?ref=home-pq-stry-large-image-1" TargetMode="External"/><Relationship Id="rId4906" Type="http://schemas.openxmlformats.org/officeDocument/2006/relationships/hyperlink" Target="https://www.google.com/amp/s/www.tribuneindia.com/news/haryana/66-year-old-man-from-ambala-is-haryanas-first-case-of-coronavirus-death-64567" TargetMode="External"/><Relationship Id="rId5070" Type="http://schemas.openxmlformats.org/officeDocument/2006/relationships/hyperlink" Target="https://twitter.com/InfoAhmednagar/status/1247201622825947136?s=20" TargetMode="External"/><Relationship Id="rId429" Type="http://schemas.openxmlformats.org/officeDocument/2006/relationships/hyperlink" Target="https://www.livemint.com/news/india/first-coronavirus-patients-from-maharashtra-recover-set-to-go-home-11585107245119.html" TargetMode="External"/><Relationship Id="rId636" Type="http://schemas.openxmlformats.org/officeDocument/2006/relationships/hyperlink" Target="https://www.newindianexpress.com/live/2020/mar/23/covid-19-live--death-toll-reaches-15-as-saudi-returnee-gujarat-woman-succumbs-2-new-cases-in-rajasthan-andhra-2120418.html" TargetMode="External"/><Relationship Id="rId1059" Type="http://schemas.openxmlformats.org/officeDocument/2006/relationships/hyperlink" Target="http://kanaknews.com/" TargetMode="External"/><Relationship Id="rId1266" Type="http://schemas.openxmlformats.org/officeDocument/2006/relationships/hyperlink" Target="https://telanganatoday.com/telangana-reports-10-coronavirus-positive-cases-of-friday-total-59-cases/AMP" TargetMode="External"/><Relationship Id="rId1473" Type="http://schemas.openxmlformats.org/officeDocument/2006/relationships/hyperlink" Target="https://twitter.com/gnnnewsjk/status/1243825195946737664" TargetMode="External"/><Relationship Id="rId2317" Type="http://schemas.openxmlformats.org/officeDocument/2006/relationships/hyperlink" Target="https://twitter.com/PIBJaipur/status/1244672697709129728?s=19" TargetMode="External"/><Relationship Id="rId2871" Type="http://schemas.openxmlformats.org/officeDocument/2006/relationships/hyperlink" Target="https://twitter.com/ANI/status/1244601313456881664?s=19" TargetMode="External"/><Relationship Id="rId3715" Type="http://schemas.openxmlformats.org/officeDocument/2006/relationships/hyperlink" Target="https://gujcovid19.gujarat.gov.in/uploads/pressbrief0304032020104754455.pdf" TargetMode="External"/><Relationship Id="rId3922" Type="http://schemas.openxmlformats.org/officeDocument/2006/relationships/hyperlink" Target="https://twitter.com/HFWOdisha/status/1246131083839561728?s=20" TargetMode="External"/><Relationship Id="rId843" Type="http://schemas.openxmlformats.org/officeDocument/2006/relationships/hyperlink" Target="https://twitter.com/ANI/status/1243087845150978049?s=19" TargetMode="External"/><Relationship Id="rId1126" Type="http://schemas.openxmlformats.org/officeDocument/2006/relationships/hyperlink" Target="https://www.jagran.com/uttar-pradesh/agra-city-one-more-corona-positive-case-found-in-agra-20142498.html" TargetMode="External"/><Relationship Id="rId1680" Type="http://schemas.openxmlformats.org/officeDocument/2006/relationships/hyperlink" Target="https://twitter.com/kansalrohit69/status/1244110843983220737?s=19" TargetMode="External"/><Relationship Id="rId2524" Type="http://schemas.openxmlformats.org/officeDocument/2006/relationships/hyperlink" Target="https://twitter.com/ArogyaAndhra/status/1244505800204095488/photo/1" TargetMode="External"/><Relationship Id="rId2731" Type="http://schemas.openxmlformats.org/officeDocument/2006/relationships/hyperlink" Target="https://twitter.com/news24tvchannel/status/1244999326142730241?s=20" TargetMode="External"/><Relationship Id="rId703" Type="http://schemas.openxmlformats.org/officeDocument/2006/relationships/hyperlink" Target="https://www.ndtv.com/india-news/kashmir-reports-first-coronavirus-death-65-year-old-man-dies-in-srinagar-4-who-came-in-contact-test-2200851?pfrom=home-bigstory" TargetMode="External"/><Relationship Id="rId910" Type="http://schemas.openxmlformats.org/officeDocument/2006/relationships/hyperlink" Target="http://gujcovid19.gujarat.gov.in/" TargetMode="External"/><Relationship Id="rId1333" Type="http://schemas.openxmlformats.org/officeDocument/2006/relationships/hyperlink" Target="https://timesofindia.indiatimes.com/city/raipur/3-new-coronavirus-cases-reported-in-chhattisgarh-states-tally-reaches-six/articleshow/74835833.cms" TargetMode="External"/><Relationship Id="rId1540" Type="http://schemas.openxmlformats.org/officeDocument/2006/relationships/hyperlink" Target="https://twitter.com/ANI/status/1243901026823897090" TargetMode="External"/><Relationship Id="rId4489" Type="http://schemas.openxmlformats.org/officeDocument/2006/relationships/hyperlink" Target="https://twitter.com/ANI/status/1246683751096233990" TargetMode="External"/><Relationship Id="rId4696" Type="http://schemas.openxmlformats.org/officeDocument/2006/relationships/hyperlink" Target="https://www.livemint.com/news/india/coronavirus-update-telangana-sees-over-100-new-positive-cases-in-last-24-hours-11586061757820.html" TargetMode="External"/><Relationship Id="rId1400" Type="http://schemas.openxmlformats.org/officeDocument/2006/relationships/hyperlink" Target="https://www.anandabazar.com/amp/state/coronavirus-in-west-bengal-5-of-a-family-tested-covid-19-positive-dgtl-1.1128141" TargetMode="External"/><Relationship Id="rId3298" Type="http://schemas.openxmlformats.org/officeDocument/2006/relationships/hyperlink" Target="https://economictimes.indiatimes.com/news/politics-and-nation/coronavirus-cases-in-india-live-news-latest-updates-april2/liveblog/74940450.cms" TargetMode="External"/><Relationship Id="rId4349" Type="http://schemas.openxmlformats.org/officeDocument/2006/relationships/hyperlink" Target="https://twitter.com/ArogyaAndhra/status/1246475268153196544?s=19" TargetMode="External"/><Relationship Id="rId4556" Type="http://schemas.openxmlformats.org/officeDocument/2006/relationships/hyperlink" Target="https://www.news18.com/news/india/slight-respite-for-covid-19-hotspot-indore-as-17-patients-recover-fully-to-be-discharged-soon-2564273.html" TargetMode="External"/><Relationship Id="rId4763" Type="http://schemas.openxmlformats.org/officeDocument/2006/relationships/hyperlink" Target="https://youtu.be/CACVj7PPOfA" TargetMode="External"/><Relationship Id="rId4970" Type="http://schemas.openxmlformats.org/officeDocument/2006/relationships/hyperlink" Target="https://twitter.com/HFWOdisha/status/1247196539929292800" TargetMode="External"/><Relationship Id="rId3158" Type="http://schemas.openxmlformats.org/officeDocument/2006/relationships/hyperlink" Target="https://twitter.com/ANI/status/1245377638656430081?s=20" TargetMode="External"/><Relationship Id="rId3365" Type="http://schemas.openxmlformats.org/officeDocument/2006/relationships/hyperlink" Target="https://twitter.com/ANI/status/1245535572216578048?s=20" TargetMode="External"/><Relationship Id="rId3572" Type="http://schemas.openxmlformats.org/officeDocument/2006/relationships/hyperlink" Target="https://gujcovid19.gujarat.gov.in/" TargetMode="External"/><Relationship Id="rId4209" Type="http://schemas.openxmlformats.org/officeDocument/2006/relationships/hyperlink" Target="https://twitter.com/ANI/status/1246436553565409280?s=19" TargetMode="External"/><Relationship Id="rId4416" Type="http://schemas.openxmlformats.org/officeDocument/2006/relationships/hyperlink" Target="https://www.mohfw.gov.in/" TargetMode="External"/><Relationship Id="rId4623" Type="http://schemas.openxmlformats.org/officeDocument/2006/relationships/hyperlink" Target="https://www.indiatoday.in/india/story/coronavirus-in-india-west-bengal-records-no-fresh-deaths-11-new-covid-19-cases-1663414-2020-04-05" TargetMode="External"/><Relationship Id="rId4830" Type="http://schemas.openxmlformats.org/officeDocument/2006/relationships/hyperlink" Target="https://twitter.com/ANI/status/1247034346101334016?s=19" TargetMode="External"/><Relationship Id="rId286" Type="http://schemas.openxmlformats.org/officeDocument/2006/relationships/hyperlink" Target="https://twitter.com/Vijayabaskarofl/status/1242482077091524608" TargetMode="External"/><Relationship Id="rId493" Type="http://schemas.openxmlformats.org/officeDocument/2006/relationships/hyperlink" Target="https://twitter.com/diprjk/status/1242788899140694016" TargetMode="External"/><Relationship Id="rId2174" Type="http://schemas.openxmlformats.org/officeDocument/2006/relationships/hyperlink" Target="https://twitter.com/ANI/status/1244560992463253504?s=19" TargetMode="External"/><Relationship Id="rId2381" Type="http://schemas.openxmlformats.org/officeDocument/2006/relationships/hyperlink" Target="https://twitter.com/ANI/status/1244702762270478336" TargetMode="External"/><Relationship Id="rId3018" Type="http://schemas.openxmlformats.org/officeDocument/2006/relationships/hyperlink" Target="https://twitter.com/ArogyaAndhra/status/1245020301013864449/photo/1" TargetMode="External"/><Relationship Id="rId3225" Type="http://schemas.openxmlformats.org/officeDocument/2006/relationships/hyperlink" Target="https://twitter.com/HFWOdisha/status/1245409739195834369" TargetMode="External"/><Relationship Id="rId3432" Type="http://schemas.openxmlformats.org/officeDocument/2006/relationships/hyperlink" Target="https://m.timesofindia.com/city/hubballi/karnataka-11-people-linked-to-tablighi-meet-test-positive-for-covid-19-in-bidar/amp_articleshow/74943189.cms" TargetMode="External"/><Relationship Id="rId146" Type="http://schemas.openxmlformats.org/officeDocument/2006/relationships/hyperlink" Target="https://www.amarujala.com/uttar-pradesh/varanasi/corona-positive-found-in-jaunpur-district-locked-down" TargetMode="External"/><Relationship Id="rId353" Type="http://schemas.openxmlformats.org/officeDocument/2006/relationships/hyperlink" Target="https://t.co/ZjU6CRknXg" TargetMode="External"/><Relationship Id="rId560" Type="http://schemas.openxmlformats.org/officeDocument/2006/relationships/hyperlink" Target="https://twitter.com/Vijayabaskarofl/status/1242867032091058176?s=19" TargetMode="External"/><Relationship Id="rId1190" Type="http://schemas.openxmlformats.org/officeDocument/2006/relationships/hyperlink" Target="https://www.mohfw.gov.in/" TargetMode="External"/><Relationship Id="rId2034" Type="http://schemas.openxmlformats.org/officeDocument/2006/relationships/hyperlink" Target="https://twitter.com/ANI/status/1244470877636288513?s=20" TargetMode="External"/><Relationship Id="rId2241" Type="http://schemas.openxmlformats.org/officeDocument/2006/relationships/hyperlink" Target="https://gujcovid19.gujarat.gov.in/" TargetMode="External"/><Relationship Id="rId213" Type="http://schemas.openxmlformats.org/officeDocument/2006/relationships/hyperlink" Target="https://twitter.com/ANI/status/1242364647946063872?s=20" TargetMode="External"/><Relationship Id="rId420" Type="http://schemas.openxmlformats.org/officeDocument/2006/relationships/hyperlink" Target="https://www.google.com/amp/s/www.thehindu.com/news/national/karnataka/coronavirus-udupi-records-first-positive-case/article31161050.ece/amp/" TargetMode="External"/><Relationship Id="rId1050" Type="http://schemas.openxmlformats.org/officeDocument/2006/relationships/hyperlink" Target="https://twitter.com/HFWOdisha/status/1243203975442075650?s=19" TargetMode="External"/><Relationship Id="rId2101" Type="http://schemas.openxmlformats.org/officeDocument/2006/relationships/hyperlink" Target="https://gujcovid19.gujarat.gov.in/" TargetMode="External"/><Relationship Id="rId4066" Type="http://schemas.openxmlformats.org/officeDocument/2006/relationships/hyperlink" Target="http://hmfw.ap.gov.in/covid_19_dailybulletins.aspx" TargetMode="External"/><Relationship Id="rId1867" Type="http://schemas.openxmlformats.org/officeDocument/2006/relationships/hyperlink" Target="https://www.bhaskarhindi.com/city/news/a-person-died-in-buldana-suffered-from-corona-infection-118030" TargetMode="External"/><Relationship Id="rId2918" Type="http://schemas.openxmlformats.org/officeDocument/2006/relationships/hyperlink" Target="https://twitter.com/ANI/status/1245219783034818561?s=19" TargetMode="External"/><Relationship Id="rId4273" Type="http://schemas.openxmlformats.org/officeDocument/2006/relationships/hyperlink" Target="https://twitter.com/HFWOdisha/status/1246480313217212417?s=20" TargetMode="External"/><Relationship Id="rId4480" Type="http://schemas.openxmlformats.org/officeDocument/2006/relationships/hyperlink" Target="https://twitter.com/PTI_News/status/1246681479918190593?s=19" TargetMode="External"/><Relationship Id="rId5117" Type="http://schemas.openxmlformats.org/officeDocument/2006/relationships/hyperlink" Target="https://www.livemint.com/news/india/11-new-coronavirus-cases-reported-in-bengal-as-of-9-00-am-apr-07-11586230744022.html" TargetMode="External"/><Relationship Id="rId1727" Type="http://schemas.openxmlformats.org/officeDocument/2006/relationships/hyperlink" Target="https://www.amarujala.com/amp/uttar-pradesh/bareilly/first-corona-positive-case-reported-in-bareilly-district-of-up-family-under-isolation" TargetMode="External"/><Relationship Id="rId1934" Type="http://schemas.openxmlformats.org/officeDocument/2006/relationships/hyperlink" Target="https://www.economictimes.com/" TargetMode="External"/><Relationship Id="rId3082" Type="http://schemas.openxmlformats.org/officeDocument/2006/relationships/hyperlink" Target="https://zeenews.india.com/bengali/nation/live-updates/novel-coronavirus-news-2020-live-updates-305745" TargetMode="External"/><Relationship Id="rId4133" Type="http://schemas.openxmlformats.org/officeDocument/2006/relationships/hyperlink" Target="https://gujcovid19.gujarat.gov.in/" TargetMode="External"/><Relationship Id="rId4340" Type="http://schemas.openxmlformats.org/officeDocument/2006/relationships/hyperlink" Target="https://www.firstpost.com/health/coronavirus-outbreak-live-updates-covid-19-india-cases-death-count-delhi-tablighi-jamaat-maharashtra-kerala-andhra-pradesh-latest-news-today-8226261.html" TargetMode="External"/><Relationship Id="rId19" Type="http://schemas.openxmlformats.org/officeDocument/2006/relationships/hyperlink" Target="https://economictimes.indiatimes.com/news/politics-and-nation/coronavirus-cases-in-india-live-news-latest-updates-march19/liveblog/74701965.cms" TargetMode="External"/><Relationship Id="rId3899" Type="http://schemas.openxmlformats.org/officeDocument/2006/relationships/hyperlink" Target="https://www.mohfw.gov.in/" TargetMode="External"/><Relationship Id="rId4200" Type="http://schemas.openxmlformats.org/officeDocument/2006/relationships/hyperlink" Target="https://m.facebook.com/story.php?story_fbid=1583685921789890&amp;id=406780086147152" TargetMode="External"/><Relationship Id="rId3759" Type="http://schemas.openxmlformats.org/officeDocument/2006/relationships/hyperlink" Target="https://twitter.com/HFWOdisha/status/1245991616994619392" TargetMode="External"/><Relationship Id="rId3966" Type="http://schemas.openxmlformats.org/officeDocument/2006/relationships/hyperlink" Target="https://www.livemint.com/news/india/10-new-coronavirus-cases-reported-in-west-bengal-as-of-6-00-pm-apr-03-11585927110803.html" TargetMode="External"/><Relationship Id="rId3" Type="http://schemas.openxmlformats.org/officeDocument/2006/relationships/hyperlink" Target="https://www.ndtv.com/india-news/coronavirus-patient-dies-in-maharashtra-third-death-in-india-2195979?telegrampush=true" TargetMode="External"/><Relationship Id="rId887" Type="http://schemas.openxmlformats.org/officeDocument/2006/relationships/hyperlink" Target="https://indiatoday.app.link/LhGHKJDka5" TargetMode="External"/><Relationship Id="rId2568" Type="http://schemas.openxmlformats.org/officeDocument/2006/relationships/hyperlink" Target="https://twitter.com/abhishekangad/status/1244930380131479553" TargetMode="External"/><Relationship Id="rId2775" Type="http://schemas.openxmlformats.org/officeDocument/2006/relationships/hyperlink" Target="https://twitter.com/ANI/status/1245023379943391232?s=19" TargetMode="External"/><Relationship Id="rId2982" Type="http://schemas.openxmlformats.org/officeDocument/2006/relationships/hyperlink" Target="https://indianexpress.com/article/cities/kolkata/west-bengal-15-more-test-positive-highest-single-day-jump-takes-count-to-37-6341172/" TargetMode="External"/><Relationship Id="rId3619" Type="http://schemas.openxmlformats.org/officeDocument/2006/relationships/hyperlink" Target="https://twitter.com/ANI/status/1245755522671726593" TargetMode="External"/><Relationship Id="rId3826" Type="http://schemas.openxmlformats.org/officeDocument/2006/relationships/hyperlink" Target="https://www.facebook.com/KarnalBreakingNews/videos/2403513393272221/" TargetMode="External"/><Relationship Id="rId5041" Type="http://schemas.openxmlformats.org/officeDocument/2006/relationships/hyperlink" Target="http://mohfw.gov.in/" TargetMode="External"/><Relationship Id="rId747" Type="http://schemas.openxmlformats.org/officeDocument/2006/relationships/hyperlink" Target="https://indianexpress.com/article/coronavirus/maharashtra-coronavirus-recovered-patients-return-home-6331901/" TargetMode="External"/><Relationship Id="rId954" Type="http://schemas.openxmlformats.org/officeDocument/2006/relationships/hyperlink" Target="https://economictimes.indiatimes.com/news/politics-and-nation/70-yr-old-covid-19-patient-dies-in-gujarat-state-toll-rises-to-3/articleshow/74824464.cms" TargetMode="External"/><Relationship Id="rId1377" Type="http://schemas.openxmlformats.org/officeDocument/2006/relationships/hyperlink" Target="https://www.business-standard.com/article/pti-stories/with-three-new-cases-coronavirus-count-in-gujarat-at-47-120032701650_1.html" TargetMode="External"/><Relationship Id="rId1584" Type="http://schemas.openxmlformats.org/officeDocument/2006/relationships/hyperlink" Target="https://thepigeonexpress.com/maharashtra-records-44th-coronavirus-case/" TargetMode="External"/><Relationship Id="rId1791" Type="http://schemas.openxmlformats.org/officeDocument/2006/relationships/hyperlink" Target="https://twitter.com/KTRTRS/status/1244226836134899713" TargetMode="External"/><Relationship Id="rId2428" Type="http://schemas.openxmlformats.org/officeDocument/2006/relationships/hyperlink" Target="https://twitter.com/ANI/status/1244855428371976193" TargetMode="External"/><Relationship Id="rId2635" Type="http://schemas.openxmlformats.org/officeDocument/2006/relationships/hyperlink" Target="https://www.news18.com/news/india/35-more-test-positive-for-coronavirus-in-delhi-and-andhra-after-nizamuddin-mosque-event-9-deaths-linked-2558219.html" TargetMode="External"/><Relationship Id="rId2842" Type="http://schemas.openxmlformats.org/officeDocument/2006/relationships/hyperlink" Target="http://www.news11.live/corona-s-entry-in-jharkhand-malesia-s-girl-in-hindpiri-turns-out-to-be-infected/jharkhand/news/1282.html" TargetMode="External"/><Relationship Id="rId83" Type="http://schemas.openxmlformats.org/officeDocument/2006/relationships/hyperlink" Target="https://twitter.com/HuffPostIndia/status/1241673422272249857?s=19" TargetMode="External"/><Relationship Id="rId607" Type="http://schemas.openxmlformats.org/officeDocument/2006/relationships/hyperlink" Target="https://www.facebook.com/240828429303398/posts/3058075000912046/" TargetMode="External"/><Relationship Id="rId814" Type="http://schemas.openxmlformats.org/officeDocument/2006/relationships/hyperlink" Target="https://twitter.com/mla_sudhakar/status/1243071259602120710?s=19" TargetMode="External"/><Relationship Id="rId1237" Type="http://schemas.openxmlformats.org/officeDocument/2006/relationships/hyperlink" Target="https://twitter.com/ANI/status/1243476725645709312?s=19" TargetMode="External"/><Relationship Id="rId1444" Type="http://schemas.openxmlformats.org/officeDocument/2006/relationships/hyperlink" Target="https://www.twentyfournews.com/" TargetMode="External"/><Relationship Id="rId1651" Type="http://schemas.openxmlformats.org/officeDocument/2006/relationships/hyperlink" Target="https://twitter.com/gujhfwdept/status/12441041355521243136?s=12" TargetMode="External"/><Relationship Id="rId2702" Type="http://schemas.openxmlformats.org/officeDocument/2006/relationships/hyperlink" Target="https://economictimes.indiatimes.com/news/politics-and-nation/coronavirus-cases-in-india-live-news-latest-updates-march31/liveblog/74903785.cms" TargetMode="External"/><Relationship Id="rId1304" Type="http://schemas.openxmlformats.org/officeDocument/2006/relationships/hyperlink" Target="https://twitter.com/ANI/status/1243532889779654658" TargetMode="External"/><Relationship Id="rId1511" Type="http://schemas.openxmlformats.org/officeDocument/2006/relationships/hyperlink" Target="https://hindi.news18.com/news/bihar/patna-one-test-positive-for-coronavirus-in-bihar-total-number-of-cases-in-state-rise-to-10-nodvkj-2968651.html" TargetMode="External"/><Relationship Id="rId4667" Type="http://schemas.openxmlformats.org/officeDocument/2006/relationships/hyperlink" Target="https://twitter.com/ANI/status/1246808765057335296?s=19" TargetMode="External"/><Relationship Id="rId4874" Type="http://schemas.openxmlformats.org/officeDocument/2006/relationships/hyperlink" Target="https://twitter.com/PTI_News/status/1247080142893023233?s=19" TargetMode="External"/><Relationship Id="rId3269" Type="http://schemas.openxmlformats.org/officeDocument/2006/relationships/hyperlink" Target="https://twitter.com/ArogyaAndhra/status/1245312814962507783?s=20" TargetMode="External"/><Relationship Id="rId3476" Type="http://schemas.openxmlformats.org/officeDocument/2006/relationships/hyperlink" Target="http://epaperlokmat.in/main-editions/Jalgaon%20Main/2020-04-02/1" TargetMode="External"/><Relationship Id="rId3683" Type="http://schemas.openxmlformats.org/officeDocument/2006/relationships/hyperlink" Target="https://twitter.com/ANI/status/1245926903103406085?s=20" TargetMode="External"/><Relationship Id="rId4527" Type="http://schemas.openxmlformats.org/officeDocument/2006/relationships/hyperlink" Target="https://english.manoramaonline.com/news/nation/2020/04/05/covid-19-lockdown-india-status-new-cases-death-toll-live-updates.html" TargetMode="External"/><Relationship Id="rId10" Type="http://schemas.openxmlformats.org/officeDocument/2006/relationships/hyperlink" Target="https://www.livemint.com/news/india/coronavirus-update-two-test-positive-in-noida-11584421601473.html" TargetMode="External"/><Relationship Id="rId397" Type="http://schemas.openxmlformats.org/officeDocument/2006/relationships/hyperlink" Target="https://www.thestatesman.com/india/coronavirus-case-reported-from-shamli-1502869559.html" TargetMode="External"/><Relationship Id="rId2078" Type="http://schemas.openxmlformats.org/officeDocument/2006/relationships/hyperlink" Target="https://www.business-standard.com/article/current-affairs/coronavirus-pandemic-live-updates-india-lockdown-migrants-covid-19-positive-cases-death-toll-in-delhi-maharashtra-us-italy-spain-latest-news-120032900403_1.html" TargetMode="External"/><Relationship Id="rId2285" Type="http://schemas.openxmlformats.org/officeDocument/2006/relationships/hyperlink" Target="https://twitter.com/TelanganaHealth/status/1244652635736559616?s=09" TargetMode="External"/><Relationship Id="rId2492" Type="http://schemas.openxmlformats.org/officeDocument/2006/relationships/hyperlink" Target="https://twitter.com/ArogyaAndhra/status/1244863574113046529?s=19" TargetMode="External"/><Relationship Id="rId3129" Type="http://schemas.openxmlformats.org/officeDocument/2006/relationships/hyperlink" Target="http://gujcovid19.gujarat.gov.in/" TargetMode="External"/><Relationship Id="rId3336" Type="http://schemas.openxmlformats.org/officeDocument/2006/relationships/hyperlink" Target="http://sandesh.com/vadodara-in-corona-positive-patient-died-in-gujarat-total-7-death/" TargetMode="External"/><Relationship Id="rId3890" Type="http://schemas.openxmlformats.org/officeDocument/2006/relationships/hyperlink" Target="https://twitter.com/ANI/status/1246101940582461440?s=19" TargetMode="External"/><Relationship Id="rId4734" Type="http://schemas.openxmlformats.org/officeDocument/2006/relationships/hyperlink" Target="https://www.indiatoday.in/amp/india/story/coronavirus-in-india-west-bengal-records-no-fresh-deaths-11-new-covid-19-cases-1663414-2020-04-05" TargetMode="External"/><Relationship Id="rId4941" Type="http://schemas.openxmlformats.org/officeDocument/2006/relationships/hyperlink" Target="https://www.google.com/amp/s/www.naidunia.com/lite/madhya-pradesh/vidisha-coronavirus-in-vidisha-coronavirus-positive-jamaati-found-in-madhya-pradeshs-sironj-5451284" TargetMode="External"/><Relationship Id="rId257" Type="http://schemas.openxmlformats.org/officeDocument/2006/relationships/hyperlink" Target="https://mobile.twitter.com/PTI_News/status/1242393507890749440" TargetMode="External"/><Relationship Id="rId464" Type="http://schemas.openxmlformats.org/officeDocument/2006/relationships/hyperlink" Target="https://www.amarujala.com/dehradun/coronavirus-in-uttarakhand-5th-corona-positive-case-reported-in-youth-who-return-from-spain" TargetMode="External"/><Relationship Id="rId1094" Type="http://schemas.openxmlformats.org/officeDocument/2006/relationships/hyperlink" Target="https://twitter.com/TelanganaHealth/status/1243212125813633025?s=09" TargetMode="External"/><Relationship Id="rId2145" Type="http://schemas.openxmlformats.org/officeDocument/2006/relationships/hyperlink" Target="https://twitter.com/PTI_News/status/1244514417229717506?s=20" TargetMode="External"/><Relationship Id="rId3543" Type="http://schemas.openxmlformats.org/officeDocument/2006/relationships/hyperlink" Target="https://www.prabhatkhabar.com/state/jharkhand/ranchi/cronavirus-lockdown-jharkhand-live-ranchi-police-fell-sluggish-within-a-day" TargetMode="External"/><Relationship Id="rId3750" Type="http://schemas.openxmlformats.org/officeDocument/2006/relationships/hyperlink" Target="https://twitter.com/1stIndiaNews/status/1245979348584275971?s=19" TargetMode="External"/><Relationship Id="rId4801" Type="http://schemas.openxmlformats.org/officeDocument/2006/relationships/hyperlink" Target="https://www.businesstoday.in/current/economy-politics/coronavirus-news-india-live-updates-covid-19-cases-delhi-mumbai-kerala-nizamuddin-italy-america-spain-deaths-lockdown/story/399911.html" TargetMode="External"/><Relationship Id="rId117" Type="http://schemas.openxmlformats.org/officeDocument/2006/relationships/hyperlink" Target="https://www.amarujala.com/delhi-ncr/coronavirus-in-delhi-ncr-latest-update-delhi-ghaziabad-gurugram-faridabad-noida-palwal-new-cases" TargetMode="External"/><Relationship Id="rId671" Type="http://schemas.openxmlformats.org/officeDocument/2006/relationships/hyperlink" Target="https://twitter.com/PTI_News/status/1243012141214400513?s=20" TargetMode="External"/><Relationship Id="rId2352" Type="http://schemas.openxmlformats.org/officeDocument/2006/relationships/hyperlink" Target="https://ahmedabadmirror.indiatimes.com/ahmedabad/cover-story/ahmedabad-sees-hope-as-first-patient-to-recover-returns-home-to-cheers/articleshow/74879948.cms" TargetMode="External"/><Relationship Id="rId3403" Type="http://schemas.openxmlformats.org/officeDocument/2006/relationships/hyperlink" Target="https://www.tribuneindia.com/news/haryana/66-year-old-man-from-ambala-is-haryanas-first-case-of-coronavirus-death-64567" TargetMode="External"/><Relationship Id="rId3610" Type="http://schemas.openxmlformats.org/officeDocument/2006/relationships/hyperlink" Target="https://twitter.com/HaryanaTweets/status/1245647807299514368?s=09" TargetMode="External"/><Relationship Id="rId324" Type="http://schemas.openxmlformats.org/officeDocument/2006/relationships/hyperlink" Target="https://www.google.com/amp/s/www.amarujala.com/amp/madhya-pradesh/coronavirus-two-more-infection-case-in-gwalior-and-shivpuri-commissioner-mv-ojha-confirmed" TargetMode="External"/><Relationship Id="rId531" Type="http://schemas.openxmlformats.org/officeDocument/2006/relationships/hyperlink" Target="https://youtu.be/WUmXDqyzq7c" TargetMode="External"/><Relationship Id="rId1161" Type="http://schemas.openxmlformats.org/officeDocument/2006/relationships/hyperlink" Target="https://www.indiatoday.in/amp/india/story/covid-19-patient-dies-mumbai-5-deaths-maharashtra-1660131-2020-03-26" TargetMode="External"/><Relationship Id="rId2005" Type="http://schemas.openxmlformats.org/officeDocument/2006/relationships/hyperlink" Target="https://twitter.com/TOIHyderabad/status/1244293879580577792?s=19" TargetMode="External"/><Relationship Id="rId2212" Type="http://schemas.openxmlformats.org/officeDocument/2006/relationships/hyperlink" Target="https://twitter.com/ANINewsUP/status/1244594551404126210?s=19" TargetMode="External"/><Relationship Id="rId1021" Type="http://schemas.openxmlformats.org/officeDocument/2006/relationships/hyperlink" Target="https://aajtak.intoday.in/lite/story/second-corona-death-reported-from-madhya-pradesh-1-1175000.html?utm_source=atwap_home" TargetMode="External"/><Relationship Id="rId1978" Type="http://schemas.openxmlformats.org/officeDocument/2006/relationships/hyperlink" Target="https://twitter.com/ANI/status/1244322274846494721?s=19" TargetMode="External"/><Relationship Id="rId4177" Type="http://schemas.openxmlformats.org/officeDocument/2006/relationships/hyperlink" Target="https://www.bhaskar.com/local/chhattisgarh/raipur/news/health-minister-singhdev-answered-the-questions-of-people-on-facebook-said-soon-21-thousand-corona-tests-will-be-conducted-in-the-state-in-a-month-127088738.html?art=next" TargetMode="External"/><Relationship Id="rId4384" Type="http://schemas.openxmlformats.org/officeDocument/2006/relationships/hyperlink" Target="https://twitter.com/ANI/status/1246512353476296705?s=19" TargetMode="External"/><Relationship Id="rId4591" Type="http://schemas.openxmlformats.org/officeDocument/2006/relationships/hyperlink" Target="https://www.livehindustan.com/uttar-pradesh/story-third-death-due-to-coronavirus-in-up-varanasi-businessman-dies-covid19-uttar-pradesh-3129407.html" TargetMode="External"/><Relationship Id="rId3193" Type="http://schemas.openxmlformats.org/officeDocument/2006/relationships/hyperlink" Target="https://mobile.twitter.com/ArogyaAndhra/status/1245392974025908225" TargetMode="External"/><Relationship Id="rId4037" Type="http://schemas.openxmlformats.org/officeDocument/2006/relationships/hyperlink" Target="https://twitter.com/himantabiswa/status/1246313235705253889?s=19" TargetMode="External"/><Relationship Id="rId4244" Type="http://schemas.openxmlformats.org/officeDocument/2006/relationships/hyperlink" Target="https://www.google.com/amp/s/m.economictimes.com/news/politics-and-nation/coronavirus-crisis-heres-total-number-of-confirmed-cases-in-india-as-per-health-ministry/amp_articleshow/74589499.cms" TargetMode="External"/><Relationship Id="rId4451" Type="http://schemas.openxmlformats.org/officeDocument/2006/relationships/hyperlink" Target="https://twitter.com/ArogyaAndhra/status/1246670000217149442?s=19" TargetMode="External"/><Relationship Id="rId1838" Type="http://schemas.openxmlformats.org/officeDocument/2006/relationships/hyperlink" Target="https://mobile.twitter.com/KTRTRS/status/1244226836134899713?ref_src=twsrc%5Egoogle%7Ctwcamp%5Eserp%7Ctwgr%5Etweet" TargetMode="External"/><Relationship Id="rId3053" Type="http://schemas.openxmlformats.org/officeDocument/2006/relationships/hyperlink" Target="https://m.timesofindia.com/city/meerut/meerut-records-second-highest-coronavirus-cases-in-up-with-six-more-testing-positive/articleshow/74911845.cms" TargetMode="External"/><Relationship Id="rId3260" Type="http://schemas.openxmlformats.org/officeDocument/2006/relationships/hyperlink" Target="https://www.google.com/amp/s/www.amarujala.com/amp/uttar-pradesh/meerut/corona-virus-update-news-another-corona-positive-case-has-been-found-in-meerut-at-today" TargetMode="External"/><Relationship Id="rId4104" Type="http://schemas.openxmlformats.org/officeDocument/2006/relationships/hyperlink" Target="https://www.mohfw.gov.in/" TargetMode="External"/><Relationship Id="rId4311" Type="http://schemas.openxmlformats.org/officeDocument/2006/relationships/hyperlink" Target="https://mobile.twitter.com/HFWOdisha" TargetMode="External"/><Relationship Id="rId181" Type="http://schemas.openxmlformats.org/officeDocument/2006/relationships/hyperlink" Target="http://english.varthabharati.in/karavali/two-bhatkal-men-who-arrived-from-dubai-tests-positive-for-covid-19" TargetMode="External"/><Relationship Id="rId1905" Type="http://schemas.openxmlformats.org/officeDocument/2006/relationships/hyperlink" Target="https://twitter.com/umasudhir/status/1244278187992829955" TargetMode="External"/><Relationship Id="rId3120" Type="http://schemas.openxmlformats.org/officeDocument/2006/relationships/hyperlink" Target="https://m.aajtak.in/breakingnews" TargetMode="External"/><Relationship Id="rId5085" Type="http://schemas.openxmlformats.org/officeDocument/2006/relationships/hyperlink" Target="https://twitter.com/ArogyaAndhra/status/1247399146828386304" TargetMode="External"/><Relationship Id="rId998" Type="http://schemas.openxmlformats.org/officeDocument/2006/relationships/hyperlink" Target="https://twitter.com/ZeeBiharNews/status/1243173534139998208?s=19" TargetMode="External"/><Relationship Id="rId2679" Type="http://schemas.openxmlformats.org/officeDocument/2006/relationships/hyperlink" Target="https://twitter.com/ANI/status/1244978684555124738?s=20" TargetMode="External"/><Relationship Id="rId2886" Type="http://schemas.openxmlformats.org/officeDocument/2006/relationships/hyperlink" Target="https://www.eenadu.net/" TargetMode="External"/><Relationship Id="rId3937" Type="http://schemas.openxmlformats.org/officeDocument/2006/relationships/hyperlink" Target="https://twitter.com/HFWOdisha/status/1246131083839561728?s=19" TargetMode="External"/><Relationship Id="rId858" Type="http://schemas.openxmlformats.org/officeDocument/2006/relationships/hyperlink" Target="https://twitter.com/TelanganaHealth/status/1243093796797198336?s=19" TargetMode="External"/><Relationship Id="rId1488" Type="http://schemas.openxmlformats.org/officeDocument/2006/relationships/hyperlink" Target="https://www.google.com/amp/s/www.amarujala.com/amp/photo-gallery/uttar-pradesh/meerut/bulandshahr-man-had-these-symptoms-before-he-found-corona-virus-positive" TargetMode="External"/><Relationship Id="rId1695" Type="http://schemas.openxmlformats.org/officeDocument/2006/relationships/hyperlink" Target="https://twitter.com/TOI_Nagpur/status/1244150469481512960?s=09" TargetMode="External"/><Relationship Id="rId2539" Type="http://schemas.openxmlformats.org/officeDocument/2006/relationships/hyperlink" Target="http://gujcovid19.gujarat.gov.in/" TargetMode="External"/><Relationship Id="rId2746" Type="http://schemas.openxmlformats.org/officeDocument/2006/relationships/hyperlink" Target="https://glibs.in/m/MISC/Good-news-Chhattisgarh-2-positive-cases-of-corona-were-discharged-from-hospital-91598.html" TargetMode="External"/><Relationship Id="rId2953" Type="http://schemas.openxmlformats.org/officeDocument/2006/relationships/hyperlink" Target="https://economictimes.indiatimes.com/news/politics-and-nation/coronavirus-cases-in-india-live-news-latest-updates-april1/amp_liveblog/74922259.cms" TargetMode="External"/><Relationship Id="rId5152" Type="http://schemas.openxmlformats.org/officeDocument/2006/relationships/hyperlink" Target="https://twitter.com/HFWOdisha/status/1247441298400800768?s=19" TargetMode="External"/><Relationship Id="rId718" Type="http://schemas.openxmlformats.org/officeDocument/2006/relationships/hyperlink" Target="https://www.indiatoday.in/india/story/kashmir-reports-first-coronavirus-death-1659822-2020-03-26" TargetMode="External"/><Relationship Id="rId925" Type="http://schemas.openxmlformats.org/officeDocument/2006/relationships/hyperlink" Target="https://economictimes.indiatimes.com/news/politics-and-nation/kashmir-reports-first-death-due-to-coronavirus/articleshow/74822222.cms" TargetMode="External"/><Relationship Id="rId1348" Type="http://schemas.openxmlformats.org/officeDocument/2006/relationships/hyperlink" Target="http://www.puthiyathalaimurai.com/livetv" TargetMode="External"/><Relationship Id="rId1555" Type="http://schemas.openxmlformats.org/officeDocument/2006/relationships/hyperlink" Target="https://hindi.news18.com/amp/news/bihar/patna-one-test-positive-for-coronavirus-in-bihar-total-number-of-cases-in-state-rise-to-10-nodvkj-2968651.html?__twitter_impression=true" TargetMode="External"/><Relationship Id="rId1762" Type="http://schemas.openxmlformats.org/officeDocument/2006/relationships/hyperlink" Target="https://twitter.com/NEWS9TWEETS/status/1244215170261372929?s=19" TargetMode="External"/><Relationship Id="rId2606" Type="http://schemas.openxmlformats.org/officeDocument/2006/relationships/hyperlink" Target="https://www.google.com/amp/s/m.jagran.com/lite/jharkhand/ranchi-first-coronavirus-patient-found-in-ranchi-jharkhand-coronavirus-update-lockdown-update-20153786.html" TargetMode="External"/><Relationship Id="rId5012" Type="http://schemas.openxmlformats.org/officeDocument/2006/relationships/hyperlink" Target="https://twitter.com/rajeshtope11/status/1247201941735665665?s=19" TargetMode="External"/><Relationship Id="rId1208" Type="http://schemas.openxmlformats.org/officeDocument/2006/relationships/hyperlink" Target="https://timesofindia.indiatimes.com/city/mumbai/coronavirus-lockdown-in-mumbai-latest-updates-from-your-locked-down-city/articleshow/74839684.cms" TargetMode="External"/><Relationship Id="rId1415" Type="http://schemas.openxmlformats.org/officeDocument/2006/relationships/hyperlink" Target="https://www.google.com/amp/s/m.patrika.com/amp-news/jodhpur-news/fifth-case-corona-virus-positive-in-jodhpur-corona-virus-in-rajasthan-5933583/" TargetMode="External"/><Relationship Id="rId2813" Type="http://schemas.openxmlformats.org/officeDocument/2006/relationships/hyperlink" Target="http://twitter.com/ANI" TargetMode="External"/><Relationship Id="rId54" Type="http://schemas.openxmlformats.org/officeDocument/2006/relationships/hyperlink" Target="http://test.com/" TargetMode="External"/><Relationship Id="rId1622" Type="http://schemas.openxmlformats.org/officeDocument/2006/relationships/hyperlink" Target="https://www.facebook.com/379055062160675/posts/2875063352559821/" TargetMode="External"/><Relationship Id="rId4778" Type="http://schemas.openxmlformats.org/officeDocument/2006/relationships/hyperlink" Target="https://m.jagran.com/himachal-pradesh/kangra-coronavirus-alert-another-corona-positive-case-found-in-himachal-pradesh-20167355.html" TargetMode="External"/><Relationship Id="rId4985" Type="http://schemas.openxmlformats.org/officeDocument/2006/relationships/hyperlink" Target="http://hmfw.ap.gov.in/Daily_bullettin/06-04-2020/06-04-2020_6PM_Telugu.pdf" TargetMode="External"/><Relationship Id="rId2189" Type="http://schemas.openxmlformats.org/officeDocument/2006/relationships/hyperlink" Target="https://twitter.com/ANI/status/1244582518310879233?s=19" TargetMode="External"/><Relationship Id="rId3587" Type="http://schemas.openxmlformats.org/officeDocument/2006/relationships/hyperlink" Target="https://www.facebook.com/143038875844722/posts/1650582381757023/" TargetMode="External"/><Relationship Id="rId3794" Type="http://schemas.openxmlformats.org/officeDocument/2006/relationships/hyperlink" Target="https://twitter.com/PTI_News/status/1246036500707332101?s=19" TargetMode="External"/><Relationship Id="rId4638" Type="http://schemas.openxmlformats.org/officeDocument/2006/relationships/hyperlink" Target="https://twitter.com/ANI/status/1246797969447219201?s=19" TargetMode="External"/><Relationship Id="rId4845" Type="http://schemas.openxmlformats.org/officeDocument/2006/relationships/hyperlink" Target="https://www.amarujala.com/photo-gallery/uttar-pradesh/allahabad/prayagrajcoronaupdate-the-first-positive-case-of-corona-found-in-prayagraj-a-suspected-infected-was-also-found-in-kaushambi" TargetMode="External"/><Relationship Id="rId2396" Type="http://schemas.openxmlformats.org/officeDocument/2006/relationships/hyperlink" Target="https://twitter.com/ANI/status/1244841338903752705?s=19" TargetMode="External"/><Relationship Id="rId3447" Type="http://schemas.openxmlformats.org/officeDocument/2006/relationships/hyperlink" Target="https://twitter.com/ANI/status/1245606367341101056?s=19" TargetMode="External"/><Relationship Id="rId3654" Type="http://schemas.openxmlformats.org/officeDocument/2006/relationships/hyperlink" Target="https://www.lokmat.com/usmanabad/coronavirus-first-corona-positive-patient-found-osmanabad-hrb/" TargetMode="External"/><Relationship Id="rId3861" Type="http://schemas.openxmlformats.org/officeDocument/2006/relationships/hyperlink" Target="https://www.lokmat.com/vashim/corona-positive-found-washim-district/" TargetMode="External"/><Relationship Id="rId4705" Type="http://schemas.openxmlformats.org/officeDocument/2006/relationships/hyperlink" Target="https://www.google.com/url?q=https://www.mohfw.gov.in/&amp;sa=D&amp;ust=1586105988989000&amp;usg=AFQjCNF1buowdIHF80pGbCY0zmEc3EUrew" TargetMode="External"/><Relationship Id="rId4912" Type="http://schemas.openxmlformats.org/officeDocument/2006/relationships/hyperlink" Target="https://twitter.com/ANINewsUP/status/1247130939160801281?s=20" TargetMode="External"/><Relationship Id="rId368" Type="http://schemas.openxmlformats.org/officeDocument/2006/relationships/hyperlink" Target="https://www.mohfw.gov.in/" TargetMode="External"/><Relationship Id="rId575" Type="http://schemas.openxmlformats.org/officeDocument/2006/relationships/hyperlink" Target="https://www.jagran.com/uttarakhand/dehradun-city-coronavirus-alert-fifth-case-of-corona-is-in-uttarakhand-20139862.html" TargetMode="External"/><Relationship Id="rId782" Type="http://schemas.openxmlformats.org/officeDocument/2006/relationships/hyperlink" Target="https://www.mohfw.gov.in/" TargetMode="External"/><Relationship Id="rId2049" Type="http://schemas.openxmlformats.org/officeDocument/2006/relationships/hyperlink" Target="https://twitter.com/ndtv/status/1244480907349618688?s=20" TargetMode="External"/><Relationship Id="rId2256" Type="http://schemas.openxmlformats.org/officeDocument/2006/relationships/hyperlink" Target="https://twitter.com/news24tvchannel/status/1244619079324798976?s=19" TargetMode="External"/><Relationship Id="rId2463" Type="http://schemas.openxmlformats.org/officeDocument/2006/relationships/hyperlink" Target="http://hmfw.ap.gov.in/Daily_bullettin/31-03-2020/31-03-2020_10AM_English.pdf" TargetMode="External"/><Relationship Id="rId2670" Type="http://schemas.openxmlformats.org/officeDocument/2006/relationships/hyperlink" Target="https://www.indiatvnews.com/news/india/covid-19-jharkhand-reports-first-coronavirus-positive-case-603239" TargetMode="External"/><Relationship Id="rId3307" Type="http://schemas.openxmlformats.org/officeDocument/2006/relationships/hyperlink" Target="https://twitter.com/himantabiswa/status/1245422025784492037?s=20" TargetMode="External"/><Relationship Id="rId3514" Type="http://schemas.openxmlformats.org/officeDocument/2006/relationships/hyperlink" Target="https://www.anandabazar.com/state/coronavirus-in-bengal-total-positive-cases-in-west-bengal-are-rising-dgtl-1.1130743?ref=home-pq-stry-large-image-1" TargetMode="External"/><Relationship Id="rId3721" Type="http://schemas.openxmlformats.org/officeDocument/2006/relationships/hyperlink" Target="https://twitter.com/ANI/status/1245947128012308481" TargetMode="External"/><Relationship Id="rId228" Type="http://schemas.openxmlformats.org/officeDocument/2006/relationships/hyperlink" Target="https://youtu.be/UNv2FFD9wG4" TargetMode="External"/><Relationship Id="rId435" Type="http://schemas.openxmlformats.org/officeDocument/2006/relationships/hyperlink" Target="https://twitter.com/InfoDivPune/status/1242758298786336768?s=19" TargetMode="External"/><Relationship Id="rId642" Type="http://schemas.openxmlformats.org/officeDocument/2006/relationships/hyperlink" Target="https://www.indiatoday.in/india/story/coronavirus-india-persons-test-positive-covid-19-in-goa-1659770-2020-03-26" TargetMode="External"/><Relationship Id="rId1065" Type="http://schemas.openxmlformats.org/officeDocument/2006/relationships/hyperlink" Target="https://twitter.com/HFWOdisha/status/1243203975442075650" TargetMode="External"/><Relationship Id="rId1272" Type="http://schemas.openxmlformats.org/officeDocument/2006/relationships/hyperlink" Target="https://www.google.co.in/amp/s/www.bhaskar.com/amp/local/mp/indore/news/indore-mp-coronavirus-outbreak-live-positive-corona-virus-covid-19-cases-in-madhya-pradesh-mp-indore-today-latest-news-127058383.html" TargetMode="External"/><Relationship Id="rId2116" Type="http://schemas.openxmlformats.org/officeDocument/2006/relationships/hyperlink" Target="https://gujcovid19.gujarat.gov.in/" TargetMode="External"/><Relationship Id="rId2323" Type="http://schemas.openxmlformats.org/officeDocument/2006/relationships/hyperlink" Target="https://mobile.twitter.com/kansalrohit69" TargetMode="External"/><Relationship Id="rId2530" Type="http://schemas.openxmlformats.org/officeDocument/2006/relationships/hyperlink" Target="https://m.jagran.com/lite/haryana/hisar-coronavirus-positive-first-case-found-in-hisar-sirsa-lady-also-positive-20152602.html" TargetMode="External"/><Relationship Id="rId502" Type="http://schemas.openxmlformats.org/officeDocument/2006/relationships/hyperlink" Target="http://dainikbhaskar.in/" TargetMode="External"/><Relationship Id="rId1132" Type="http://schemas.openxmlformats.org/officeDocument/2006/relationships/hyperlink" Target="https://twitter.com/PTI_News/status/1243236812371292160?s=19" TargetMode="External"/><Relationship Id="rId4288" Type="http://schemas.openxmlformats.org/officeDocument/2006/relationships/hyperlink" Target="https://twitter.com/HFWOdisha/status/1246480313217212417?s=20" TargetMode="External"/><Relationship Id="rId4495" Type="http://schemas.openxmlformats.org/officeDocument/2006/relationships/hyperlink" Target="https://twitter.com/ANI/status/1246681660093083648" TargetMode="External"/><Relationship Id="rId3097" Type="http://schemas.openxmlformats.org/officeDocument/2006/relationships/hyperlink" Target="https://twitter.com/NHM_TN/status/1245332364563185664?s=19" TargetMode="External"/><Relationship Id="rId4148" Type="http://schemas.openxmlformats.org/officeDocument/2006/relationships/hyperlink" Target="https://twitter.com/ANI/status/1246310787884302338?s=19" TargetMode="External"/><Relationship Id="rId4355" Type="http://schemas.openxmlformats.org/officeDocument/2006/relationships/hyperlink" Target="https://mobile.twitter.com/JansamparkMP/status/1246469032619823107/photo/3" TargetMode="External"/><Relationship Id="rId1949" Type="http://schemas.openxmlformats.org/officeDocument/2006/relationships/hyperlink" Target="https://www.google.com/amp/s/m.timesofindia.com/city/mumbai/mumbai-coronavirus-update-todays-news-from-your-locked-down-city/amp_articleshow/74869280.cms" TargetMode="External"/><Relationship Id="rId3164" Type="http://schemas.openxmlformats.org/officeDocument/2006/relationships/hyperlink" Target="https://gujcovid19.gujarat.gov.in/uploads/covid-19latestupdateenglish140401202002485748904012020080238513.pdf" TargetMode="External"/><Relationship Id="rId4008" Type="http://schemas.openxmlformats.org/officeDocument/2006/relationships/hyperlink" Target="https://twitter.com/ANINewsUP/status/1246278476480385026?s=20" TargetMode="External"/><Relationship Id="rId4562" Type="http://schemas.openxmlformats.org/officeDocument/2006/relationships/hyperlink" Target="https://twitter.com/ANI/status/1246732221647552512?s=19" TargetMode="External"/><Relationship Id="rId292" Type="http://schemas.openxmlformats.org/officeDocument/2006/relationships/hyperlink" Target="https://jccu2.app.goo.gl/PL5DvAwGAgaUFqhs9" TargetMode="External"/><Relationship Id="rId1809" Type="http://schemas.openxmlformats.org/officeDocument/2006/relationships/hyperlink" Target="https://www.prd.kerala.gov.in/" TargetMode="External"/><Relationship Id="rId3371" Type="http://schemas.openxmlformats.org/officeDocument/2006/relationships/hyperlink" Target="https://twitter.com/DrRakeshGoswami/status/1245554661882499078?s=19" TargetMode="External"/><Relationship Id="rId4215" Type="http://schemas.openxmlformats.org/officeDocument/2006/relationships/hyperlink" Target="https://www.livehindustan.com/uttar-pradesh/story-10-new-coronavirus-positive-cases-in-uttar-pradesh-covid-19-patients-reach-to-127-in-up-3125328.html" TargetMode="External"/><Relationship Id="rId4422" Type="http://schemas.openxmlformats.org/officeDocument/2006/relationships/hyperlink" Target="https://ontheground24x7.wordpress.com/2020/04/04/breaking-ghaziabad-man-tests-covid-19-positive-administration-absent-from-the-ground/" TargetMode="External"/><Relationship Id="rId2180" Type="http://schemas.openxmlformats.org/officeDocument/2006/relationships/hyperlink" Target="http://hmfw.ap.gov.in/Daily_bullettin/30-03-2020/30-03-2020_10AM_English.pdf" TargetMode="External"/><Relationship Id="rId3024" Type="http://schemas.openxmlformats.org/officeDocument/2006/relationships/hyperlink" Target="https://mobile.twitter.com/kbssidhu1961/status/1245259345765347329" TargetMode="External"/><Relationship Id="rId3231" Type="http://schemas.openxmlformats.org/officeDocument/2006/relationships/hyperlink" Target="https://en.wikipedia.org/wiki/Purba_Medinipur_district" TargetMode="External"/><Relationship Id="rId152" Type="http://schemas.openxmlformats.org/officeDocument/2006/relationships/hyperlink" Target="https://twitter.com/ANI/status/1242129824493105152?s=20" TargetMode="External"/><Relationship Id="rId2040" Type="http://schemas.openxmlformats.org/officeDocument/2006/relationships/hyperlink" Target="https://twitter.com/ChetanSanghi/status/1244453799768416258?s=19" TargetMode="External"/><Relationship Id="rId2997" Type="http://schemas.openxmlformats.org/officeDocument/2006/relationships/hyperlink" Target="https://mobile.twitter.com/ANI/status/1245242763903471617" TargetMode="External"/><Relationship Id="rId969" Type="http://schemas.openxmlformats.org/officeDocument/2006/relationships/hyperlink" Target="https://mobile.twitter.com/MoHFW_GUJARAT/status/1243132447375704064" TargetMode="External"/><Relationship Id="rId1599" Type="http://schemas.openxmlformats.org/officeDocument/2006/relationships/hyperlink" Target="https://twitter.com/santoshchitra/status/1243940440438603776?s=20" TargetMode="External"/><Relationship Id="rId5056" Type="http://schemas.openxmlformats.org/officeDocument/2006/relationships/hyperlink" Target="https://www.mohfw.gov.in/" TargetMode="External"/><Relationship Id="rId1459" Type="http://schemas.openxmlformats.org/officeDocument/2006/relationships/hyperlink" Target="https://www-loksatta-com.cdn.ampproject.org/v/s/www.loksatta.com/maharashtra-news/coronavirus-first-patient-in-sindhudurg-admitted-in-hospital-sgy-87-2116778/lite/?usqp=mq331AQQKAGYAfuv6KC8pOerD7ABIA%3D%3D&amp;amp_js_v=a2&amp;amp_gsa=1" TargetMode="External"/><Relationship Id="rId2857" Type="http://schemas.openxmlformats.org/officeDocument/2006/relationships/hyperlink" Target="https://twitter.com/PTI_News/status/1245196392294780928?s=19" TargetMode="External"/><Relationship Id="rId3908" Type="http://schemas.openxmlformats.org/officeDocument/2006/relationships/hyperlink" Target="https://twitter.com/ANI/status/1246100744564027392" TargetMode="External"/><Relationship Id="rId4072" Type="http://schemas.openxmlformats.org/officeDocument/2006/relationships/hyperlink" Target="https://www.google.com/amp/s/www.naidunia.com/lite/madhya-pradesh/chhindwara-coronavirus-in-chhindwara-coronavirus-positive-patient-dies-in-chhindwara-his-father-also-" TargetMode="External"/><Relationship Id="rId5123" Type="http://schemas.openxmlformats.org/officeDocument/2006/relationships/hyperlink" Target="https://epaper.prabhatkhabar.com/m5/2624400/JAMSHEDPUR-City/CITY" TargetMode="External"/><Relationship Id="rId98" Type="http://schemas.openxmlformats.org/officeDocument/2006/relationships/hyperlink" Target="https://twitter.com/ArogyaAndhra/status/1241763868327772165?s=19" TargetMode="External"/><Relationship Id="rId829" Type="http://schemas.openxmlformats.org/officeDocument/2006/relationships/hyperlink" Target="https://timesofindia.indiatimes.com/city/raipur/two-more-positive-cases-reported-in-chhattisgarh-taking-total-number-of-covid-19-to-3-in-state/articleshow/74814186.cms" TargetMode="External"/><Relationship Id="rId1666" Type="http://schemas.openxmlformats.org/officeDocument/2006/relationships/hyperlink" Target="https://twitter.com/ANI/status/1244116694290673664?s=19" TargetMode="External"/><Relationship Id="rId1873" Type="http://schemas.openxmlformats.org/officeDocument/2006/relationships/hyperlink" Target="https://twitter.com/vijayabaskarofl/status/1244213555538169857?s=21" TargetMode="External"/><Relationship Id="rId2717" Type="http://schemas.openxmlformats.org/officeDocument/2006/relationships/hyperlink" Target="https://m.lokmat.com/maharashtra/coronavirus-59-positive-patient-mumbai-day-total-77-found-maharashtra-hrb/" TargetMode="External"/><Relationship Id="rId2924" Type="http://schemas.openxmlformats.org/officeDocument/2006/relationships/hyperlink" Target="https://gujcovid19.gujarat.gov.in/" TargetMode="External"/><Relationship Id="rId1319" Type="http://schemas.openxmlformats.org/officeDocument/2006/relationships/hyperlink" Target="https://twitter.com/ANI/status/1243532889779654658?s=20" TargetMode="External"/><Relationship Id="rId1526" Type="http://schemas.openxmlformats.org/officeDocument/2006/relationships/hyperlink" Target="https://twitter.com/bstvlive/status/1243895386940432385?s=19" TargetMode="External"/><Relationship Id="rId1733" Type="http://schemas.openxmlformats.org/officeDocument/2006/relationships/hyperlink" Target="https://www.financialexpress.com/lifestyle/health/three-more-test-positive-for-covid-19-in-west-bengal/1912469/" TargetMode="External"/><Relationship Id="rId1940" Type="http://schemas.openxmlformats.org/officeDocument/2006/relationships/hyperlink" Target="https://twitter.com/BollyNumbers/status/1244289562156748800?s=19" TargetMode="External"/><Relationship Id="rId4889" Type="http://schemas.openxmlformats.org/officeDocument/2006/relationships/hyperlink" Target="https://www.deccanherald.com/national/north-and-central/madhya-pradesh-covid-19-count-rises-to-215-with-36-fresh-cases-821894.html" TargetMode="External"/><Relationship Id="rId25" Type="http://schemas.openxmlformats.org/officeDocument/2006/relationships/hyperlink" Target="https://twitter.com/PTI_News/status/1240685827979534339?s=09" TargetMode="External"/><Relationship Id="rId1800" Type="http://schemas.openxmlformats.org/officeDocument/2006/relationships/hyperlink" Target="https://twitter.com/Vijayabaskarofl/status/1244239453981257728" TargetMode="External"/><Relationship Id="rId3698" Type="http://schemas.openxmlformats.org/officeDocument/2006/relationships/hyperlink" Target="https://twitter.com/ArogyaAndhra/status/1245940541956616192?s=19" TargetMode="External"/><Relationship Id="rId4749" Type="http://schemas.openxmlformats.org/officeDocument/2006/relationships/hyperlink" Target="https://www.wbhealth.gov.in/pages/corona/bulletin" TargetMode="External"/><Relationship Id="rId4956" Type="http://schemas.openxmlformats.org/officeDocument/2006/relationships/hyperlink" Target="https://m.himachal.punjabkesari.in/" TargetMode="External"/><Relationship Id="rId3558" Type="http://schemas.openxmlformats.org/officeDocument/2006/relationships/hyperlink" Target="https://www.business-standard.com/article/pti-stories/covid-19-three-more-test-positive-in-himachal-pradesh-total-now-6-120040201327_1.html" TargetMode="External"/><Relationship Id="rId3765" Type="http://schemas.openxmlformats.org/officeDocument/2006/relationships/hyperlink" Target="https://tnhealth.tn.gov.in/notifications.php" TargetMode="External"/><Relationship Id="rId3972" Type="http://schemas.openxmlformats.org/officeDocument/2006/relationships/hyperlink" Target="https://twitter.com/himantabiswa/status/1246147959823028224?s=21" TargetMode="External"/><Relationship Id="rId4609" Type="http://schemas.openxmlformats.org/officeDocument/2006/relationships/hyperlink" Target="https://twitter.com/ANI/status/1246778414872195073?s=08" TargetMode="External"/><Relationship Id="rId4816" Type="http://schemas.openxmlformats.org/officeDocument/2006/relationships/hyperlink" Target="https://gujcovid19.gujarat.gov.in/" TargetMode="External"/><Relationship Id="rId479" Type="http://schemas.openxmlformats.org/officeDocument/2006/relationships/hyperlink" Target="https://www.amarujala.com/amp/dehradun/coronavirus-in-uttarakhand-5th-corona-positive-case-reported-in-youth-who-return-from-spain" TargetMode="External"/><Relationship Id="rId686" Type="http://schemas.openxmlformats.org/officeDocument/2006/relationships/hyperlink" Target="https://www.thekashmirmonitor.net/first-covid-19-death-in-kashmir-as-elderly-dies-at-srinagar-hospital/" TargetMode="External"/><Relationship Id="rId893" Type="http://schemas.openxmlformats.org/officeDocument/2006/relationships/hyperlink" Target="http://www.indiatoday.in/" TargetMode="External"/><Relationship Id="rId2367" Type="http://schemas.openxmlformats.org/officeDocument/2006/relationships/hyperlink" Target="https://twitter.com/bstvlive/status/1244830099305664514?s=19" TargetMode="External"/><Relationship Id="rId2574" Type="http://schemas.openxmlformats.org/officeDocument/2006/relationships/hyperlink" Target="https://www.amarujala.com/haryana/rohtak/two-women-from-hisar-sirsa-found-corona-positive-rohtak-news-rtk548955739" TargetMode="External"/><Relationship Id="rId2781" Type="http://schemas.openxmlformats.org/officeDocument/2006/relationships/hyperlink" Target="https://twitter.com/ArogyaAndhra/status/1245020301013864449?s=09" TargetMode="External"/><Relationship Id="rId3418" Type="http://schemas.openxmlformats.org/officeDocument/2006/relationships/hyperlink" Target="https://twitter.com/ANI/status/1245585315944730625?s=19" TargetMode="External"/><Relationship Id="rId3625" Type="http://schemas.openxmlformats.org/officeDocument/2006/relationships/hyperlink" Target="https://www.thehindu.com/news/national/covid-19-three-more-test-positive-in-himachal-pradesh-total-now-6/article31239304.ece" TargetMode="External"/><Relationship Id="rId339" Type="http://schemas.openxmlformats.org/officeDocument/2006/relationships/hyperlink" Target="https://www.google.com/amp/s/m.timesofindia.com/city/bhopal/madhya-pradesh-coronavirus-count-touches-9-curfew-in-gwalior/amp_articleshow/74802791.cms" TargetMode="External"/><Relationship Id="rId546" Type="http://schemas.openxmlformats.org/officeDocument/2006/relationships/hyperlink" Target="https://twitter.com/Vijayabaskarofl/status/1242841446975070215?s=20" TargetMode="External"/><Relationship Id="rId753" Type="http://schemas.openxmlformats.org/officeDocument/2006/relationships/hyperlink" Target="https://indianexpress.com/article/coronavirus/maharashtra-coronavirus-recovered-patients-return-home-6331901/" TargetMode="External"/><Relationship Id="rId1176" Type="http://schemas.openxmlformats.org/officeDocument/2006/relationships/hyperlink" Target="https://twitter.com/PTI_News/status/1243398134857756676?s=19" TargetMode="External"/><Relationship Id="rId1383" Type="http://schemas.openxmlformats.org/officeDocument/2006/relationships/hyperlink" Target="https://m.economictimes.com/news/politics-and-nation/50-year-old-man-tests-positive-for-coronavirus-in-mizoram-second-case-in-northeast/articleshow/74807570.cms" TargetMode="External"/><Relationship Id="rId2227" Type="http://schemas.openxmlformats.org/officeDocument/2006/relationships/hyperlink" Target="https://twitter.com/ANI/status/1244604434446831616?s=19" TargetMode="External"/><Relationship Id="rId2434" Type="http://schemas.openxmlformats.org/officeDocument/2006/relationships/hyperlink" Target="https://twitter.com/Vijayabaskarofl/status/1244863131689422849" TargetMode="External"/><Relationship Id="rId3832" Type="http://schemas.openxmlformats.org/officeDocument/2006/relationships/hyperlink" Target="https://www.udaipurblog.com/first-corona-positive-found-in-udaipurs-malla-talai.html" TargetMode="External"/><Relationship Id="rId406" Type="http://schemas.openxmlformats.org/officeDocument/2006/relationships/hyperlink" Target="https://twitter.com/PTI_News/status/1242746448950616064?s=19" TargetMode="External"/><Relationship Id="rId960" Type="http://schemas.openxmlformats.org/officeDocument/2006/relationships/hyperlink" Target="https://twitter.com/CMOMaharashtra/status/1243079715860049920?s=20" TargetMode="External"/><Relationship Id="rId1036" Type="http://schemas.openxmlformats.org/officeDocument/2006/relationships/hyperlink" Target="https://www.thehindu.com/news/national/other-states/coronavirus-70-year-old-man-dies-in-bhavnagar/article31170098.ece" TargetMode="External"/><Relationship Id="rId1243" Type="http://schemas.openxmlformats.org/officeDocument/2006/relationships/hyperlink" Target="https://docs.google.com/forms/d/e/1FAIpQLSceGZmMCKjAcVkjL0xrGH3XwZUiOGisS_SVr7qYdSP2y2YHbA/viewform" TargetMode="External"/><Relationship Id="rId1590" Type="http://schemas.openxmlformats.org/officeDocument/2006/relationships/hyperlink" Target="https://twitter.com/ANI/status/1243919962701303808?s=20" TargetMode="External"/><Relationship Id="rId2641" Type="http://schemas.openxmlformats.org/officeDocument/2006/relationships/hyperlink" Target="https://twitter.com/ANI/status/1244974345644052481?s=19" TargetMode="External"/><Relationship Id="rId4399" Type="http://schemas.openxmlformats.org/officeDocument/2006/relationships/hyperlink" Target="https://twitter.com/BarabankiD/status/1246481951990534145?s=20" TargetMode="External"/><Relationship Id="rId613" Type="http://schemas.openxmlformats.org/officeDocument/2006/relationships/hyperlink" Target="https://twitter.com/ANI/status/1242904440404758529?s=20" TargetMode="External"/><Relationship Id="rId820" Type="http://schemas.openxmlformats.org/officeDocument/2006/relationships/hyperlink" Target="https://www.mohfw.gov.in/" TargetMode="External"/><Relationship Id="rId1450" Type="http://schemas.openxmlformats.org/officeDocument/2006/relationships/hyperlink" Target="https://m.aajtak.in/breakingnews" TargetMode="External"/><Relationship Id="rId2501" Type="http://schemas.openxmlformats.org/officeDocument/2006/relationships/hyperlink" Target="https://twitter.com/ANI/status/1244868415711408128?s=19" TargetMode="External"/><Relationship Id="rId1103" Type="http://schemas.openxmlformats.org/officeDocument/2006/relationships/hyperlink" Target="https://aajtak.intoday.in/lite/story/second-corona-death-reported-from-madhya-pradesh-1-1175000.html?utm_source=atwap_home" TargetMode="External"/><Relationship Id="rId1310" Type="http://schemas.openxmlformats.org/officeDocument/2006/relationships/hyperlink" Target="https://twitter.com/bstvlive/status/1243541775534432256?s=19" TargetMode="External"/><Relationship Id="rId4259" Type="http://schemas.openxmlformats.org/officeDocument/2006/relationships/hyperlink" Target="https://twitter.com/TelanganaHealth/status/1246478500405456896?s=19" TargetMode="External"/><Relationship Id="rId4466" Type="http://schemas.openxmlformats.org/officeDocument/2006/relationships/hyperlink" Target="https://www.indiatoday.in/amp/india/story/coronavirus-in-india-west-bengal-records-no-fresh-deaths-11-new-covid-19-cases-1663414-2020-04-05" TargetMode="External"/><Relationship Id="rId4673" Type="http://schemas.openxmlformats.org/officeDocument/2006/relationships/hyperlink" Target="https://twitter.com/ANI/status/1246808765057335296?s=19" TargetMode="External"/><Relationship Id="rId4880" Type="http://schemas.openxmlformats.org/officeDocument/2006/relationships/hyperlink" Target="https://timesofindia.indiatimes.com/city/allahabad/up-first-covid-19-positive-case-reported-in-prayagraj/articleshow/74998941.cms" TargetMode="External"/><Relationship Id="rId3068" Type="http://schemas.openxmlformats.org/officeDocument/2006/relationships/hyperlink" Target="https://bengali.abplive.com/news/aaj-focus-e/coronavirus-5-die-in-bengal-in-last-8-days-affected-37-681006" TargetMode="External"/><Relationship Id="rId3275" Type="http://schemas.openxmlformats.org/officeDocument/2006/relationships/hyperlink" Target="https://twitter.com/ArogyaAndhra/status/1245312814962507783?s=20" TargetMode="External"/><Relationship Id="rId3482" Type="http://schemas.openxmlformats.org/officeDocument/2006/relationships/hyperlink" Target="http://www.nhmharyana.gov.in/WriteReadData/userfiles/file/CoronaVirus/Media%20Bulletin%20Morning%2002042020.pdf" TargetMode="External"/><Relationship Id="rId4119" Type="http://schemas.openxmlformats.org/officeDocument/2006/relationships/hyperlink" Target="https://timesofindia.indiatimes.com/city/aurangabad/two-test-positive-for-coronavirus-in-aurangabad/articleshow/74966706.cms" TargetMode="External"/><Relationship Id="rId4326" Type="http://schemas.openxmlformats.org/officeDocument/2006/relationships/hyperlink" Target="https://twitter.com/HFWOdisha/status/1246480313217212417?s=19" TargetMode="External"/><Relationship Id="rId4533" Type="http://schemas.openxmlformats.org/officeDocument/2006/relationships/hyperlink" Target="https://twitter.com/TS_SinghDeo/status/1246653910061682688" TargetMode="External"/><Relationship Id="rId4740" Type="http://schemas.openxmlformats.org/officeDocument/2006/relationships/hyperlink" Target="https://www.mohfw.gov.in/" TargetMode="External"/><Relationship Id="rId196" Type="http://schemas.openxmlformats.org/officeDocument/2006/relationships/hyperlink" Target="https://www.outlookindia.com/newsscroll/12-covid19-patients-cured-in-maharashtra/1778136" TargetMode="External"/><Relationship Id="rId2084" Type="http://schemas.openxmlformats.org/officeDocument/2006/relationships/hyperlink" Target="https://mobile.twitter.com/ANI/status/1244261608890630145?s=19" TargetMode="External"/><Relationship Id="rId2291" Type="http://schemas.openxmlformats.org/officeDocument/2006/relationships/hyperlink" Target="https://twitter.com/ANI/status/1244653460739338242?s=20" TargetMode="External"/><Relationship Id="rId3135" Type="http://schemas.openxmlformats.org/officeDocument/2006/relationships/hyperlink" Target="https://twitter.com/PTI_News/status/1245358813475033088?s=19" TargetMode="External"/><Relationship Id="rId3342" Type="http://schemas.openxmlformats.org/officeDocument/2006/relationships/hyperlink" Target="https://twitter.com/ANI/status/1245553188926717952?s=19" TargetMode="External"/><Relationship Id="rId4600" Type="http://schemas.openxmlformats.org/officeDocument/2006/relationships/hyperlink" Target="https://twitter.com/TelanganaHealth/status/1246478500405456896?s=20" TargetMode="External"/><Relationship Id="rId263" Type="http://schemas.openxmlformats.org/officeDocument/2006/relationships/hyperlink" Target="https://www.livemint.com/news/india/total-coronavirus-cases-cross-100-in-maharashtra-stay-at-home-urges-thackeray-11585026450027.html" TargetMode="External"/><Relationship Id="rId470" Type="http://schemas.openxmlformats.org/officeDocument/2006/relationships/hyperlink" Target="https://twitter.com/PTI_News/status/1242790242442067969?s=19" TargetMode="External"/><Relationship Id="rId2151" Type="http://schemas.openxmlformats.org/officeDocument/2006/relationships/hyperlink" Target="https://twitter.com/kansalrohit69/status/1244110843983220737?s=19" TargetMode="External"/><Relationship Id="rId3202" Type="http://schemas.openxmlformats.org/officeDocument/2006/relationships/hyperlink" Target="https://twitter.com/ANI/status/1245383122847502338" TargetMode="External"/><Relationship Id="rId123" Type="http://schemas.openxmlformats.org/officeDocument/2006/relationships/hyperlink" Target="https://www.asianetnews.com/india-news/covid-19-number-of-cases-in-india-rising-fast-states-going-into-lock-down-live-updates-23-march-q7mnm3" TargetMode="External"/><Relationship Id="rId330" Type="http://schemas.openxmlformats.org/officeDocument/2006/relationships/hyperlink" Target="https://hindi.thequint.com/news/india/54-yr-old-covid-19-patient-dies-in-tamil-nadu?utm_campaign=fullarticle&amp;utm_medium=referral&amp;utm_source=inshorts" TargetMode="External"/><Relationship Id="rId2011" Type="http://schemas.openxmlformats.org/officeDocument/2006/relationships/hyperlink" Target="https://twitter.com/aajtak/status/1244463860750245889?s=19" TargetMode="External"/><Relationship Id="rId5167" Type="http://schemas.openxmlformats.org/officeDocument/2006/relationships/hyperlink" Target="https://twitter.com/ChhattisgarhCMO/status/1247104400205598720?s=19" TargetMode="External"/><Relationship Id="rId2968" Type="http://schemas.openxmlformats.org/officeDocument/2006/relationships/hyperlink" Target="https://www.wbhealth.gov.in/uploaded_files/corona/Bulletin_West_Bengal_31.03_.2020_.pdf" TargetMode="External"/><Relationship Id="rId4183" Type="http://schemas.openxmlformats.org/officeDocument/2006/relationships/hyperlink" Target="https://twitter.com/ArogyaAndhra/status/1246416586245734400?s=19" TargetMode="External"/><Relationship Id="rId5027" Type="http://schemas.openxmlformats.org/officeDocument/2006/relationships/hyperlink" Target="https://youtu.be/oJiVk7Rue3w" TargetMode="External"/><Relationship Id="rId1777" Type="http://schemas.openxmlformats.org/officeDocument/2006/relationships/hyperlink" Target="https://twitter.com/Vijayabaskarofl/status/1244218248201039874?s=19" TargetMode="External"/><Relationship Id="rId1984" Type="http://schemas.openxmlformats.org/officeDocument/2006/relationships/hyperlink" Target="https://twitter.com/nasikreport/status/1244296651050713088?s=19" TargetMode="External"/><Relationship Id="rId2828" Type="http://schemas.openxmlformats.org/officeDocument/2006/relationships/hyperlink" Target="https://twitter.com/TOIIndiaNews" TargetMode="External"/><Relationship Id="rId4390" Type="http://schemas.openxmlformats.org/officeDocument/2006/relationships/hyperlink" Target="https://theprint.in/india/rajasthan-reports-another-covid-19-death-13-fresh-cases-taking-tally-up-to-133/394062/" TargetMode="External"/><Relationship Id="rId69" Type="http://schemas.openxmlformats.org/officeDocument/2006/relationships/hyperlink" Target="https://m.timesofindia.com/" TargetMode="External"/><Relationship Id="rId1637" Type="http://schemas.openxmlformats.org/officeDocument/2006/relationships/hyperlink" Target="https://www.google.co.in/amp/s/timesofindia.indiatimes.com/india/coronavirus-in-india-live-updates-covid-19-cases-rise-to-873-in-india-death-toll-stands-at-19/amp_liveblog/74855953.cms" TargetMode="External"/><Relationship Id="rId1844" Type="http://schemas.openxmlformats.org/officeDocument/2006/relationships/hyperlink" Target="https://www.google.com/url?sa=t&amp;source=web&amp;rct=j&amp;url=https://m.timesofindia.com/city/patna/bihar-reports-11th-covid-19-positive-case/amp_articleshow/74869844.cms&amp;ved=2ahUKEwjrv6OD57_oAhXRCTQIHZEdAvsQ0PADegQIBhAH&amp;usg=AOvVaw1YrjU_AfZEXt4cBK009zvR&amp;ampcf=1" TargetMode="External"/><Relationship Id="rId4043" Type="http://schemas.openxmlformats.org/officeDocument/2006/relationships/hyperlink" Target="https://lalluram.com/?p=250323" TargetMode="External"/><Relationship Id="rId4250" Type="http://schemas.openxmlformats.org/officeDocument/2006/relationships/hyperlink" Target="https://mobile.twitter.com/arogyaandhra?lang=en" TargetMode="External"/><Relationship Id="rId1704" Type="http://schemas.openxmlformats.org/officeDocument/2006/relationships/hyperlink" Target="https://twitter.com/kansalrohit69/status/1244110843983220737?s=19" TargetMode="External"/><Relationship Id="rId4110" Type="http://schemas.openxmlformats.org/officeDocument/2006/relationships/hyperlink" Target="https://gujcovid19.gujarat.gov.in/" TargetMode="External"/><Relationship Id="rId1911" Type="http://schemas.openxmlformats.org/officeDocument/2006/relationships/hyperlink" Target="https://www.facebook.com/103879787743003/posts/170944857703162/" TargetMode="External"/><Relationship Id="rId3669" Type="http://schemas.openxmlformats.org/officeDocument/2006/relationships/hyperlink" Target="https://twitter.com/ANI/status/1245913782666199041?s=19" TargetMode="External"/><Relationship Id="rId797" Type="http://schemas.openxmlformats.org/officeDocument/2006/relationships/hyperlink" Target="https://twitter.com/ANI/status/1243052933232488449" TargetMode="External"/><Relationship Id="rId2478" Type="http://schemas.openxmlformats.org/officeDocument/2006/relationships/hyperlink" Target="http://hmfw.ap.gov.in/Daily_bullettin/31-03-2020/31-03-2020_10AM_English.pdf" TargetMode="External"/><Relationship Id="rId3876" Type="http://schemas.openxmlformats.org/officeDocument/2006/relationships/hyperlink" Target="https://twitter.com/TelanganaHealth/status/1246086765472960519?s=19" TargetMode="External"/><Relationship Id="rId4927" Type="http://schemas.openxmlformats.org/officeDocument/2006/relationships/hyperlink" Target="https://en.wikipedia.org/wiki/2020_coronavirus_pandemic_in_Tamil_Nadu" TargetMode="External"/><Relationship Id="rId5091" Type="http://schemas.openxmlformats.org/officeDocument/2006/relationships/hyperlink" Target="https://twitter.com/ANI/status/1247403660096598016" TargetMode="External"/><Relationship Id="rId1287" Type="http://schemas.openxmlformats.org/officeDocument/2006/relationships/hyperlink" Target="https://twitter.com/ptcnews/status/1243464870407749632?s=19" TargetMode="External"/><Relationship Id="rId2685" Type="http://schemas.openxmlformats.org/officeDocument/2006/relationships/hyperlink" Target="https://www.google.co.in/amp/s/timesofindia.indiatimes.com/india/coronavirus-in-india-live-news-updates-covid-19-tracker-total-cases-in-india-and-world/amp_liveblog/74903265.cms" TargetMode="External"/><Relationship Id="rId2892" Type="http://schemas.openxmlformats.org/officeDocument/2006/relationships/hyperlink" Target="https://bartamanpatrika.com/detailNews.php?cID=13&amp;nID=221340&amp;P=1" TargetMode="External"/><Relationship Id="rId3529" Type="http://schemas.openxmlformats.org/officeDocument/2006/relationships/hyperlink" Target="https://www.m.indiablooms.com/health-details/H/5810/west-bengal-reports-another-death-due-to-covid-19.html" TargetMode="External"/><Relationship Id="rId3736" Type="http://schemas.openxmlformats.org/officeDocument/2006/relationships/hyperlink" Target="https://www.bhaskar.com/local/rajasthan/jaipur/news/jaipur-coronavirus-outbreak-live-corona-virus-cases-in-rajasthan-bhilwara-jhunjhunu-kota-udaipur-ajmer-alwar-sikar-jodhpur-covid-19-cases-death-toll-latest-news-and-updates-127094244.html" TargetMode="External"/><Relationship Id="rId3943" Type="http://schemas.openxmlformats.org/officeDocument/2006/relationships/hyperlink" Target="https://mobile.twitter.com/HFWOdisha" TargetMode="External"/><Relationship Id="rId657" Type="http://schemas.openxmlformats.org/officeDocument/2006/relationships/hyperlink" Target="https://twitter.com/PTI_News/status/1243012141214400513?s=19" TargetMode="External"/><Relationship Id="rId864" Type="http://schemas.openxmlformats.org/officeDocument/2006/relationships/hyperlink" Target="https://mobile.twitter.com/TelanganaHealth/status/1243093796797198336" TargetMode="External"/><Relationship Id="rId1494" Type="http://schemas.openxmlformats.org/officeDocument/2006/relationships/hyperlink" Target="https://lalluram.com/new-corona-positive-case-found-in-raipur-number-rises-to-7-in-chhattisgarh/" TargetMode="External"/><Relationship Id="rId2338" Type="http://schemas.openxmlformats.org/officeDocument/2006/relationships/hyperlink" Target="https://lalluram.com/big-breaking-another-corona-positive-case-surfaced-in-chhattisgarh-patient-had-recently-returned-from-london-number-8-in-the-state/" TargetMode="External"/><Relationship Id="rId2545" Type="http://schemas.openxmlformats.org/officeDocument/2006/relationships/hyperlink" Target="https://twitter.com/PTI_News/status/1244907872892276736?s=19" TargetMode="External"/><Relationship Id="rId2752" Type="http://schemas.openxmlformats.org/officeDocument/2006/relationships/hyperlink" Target="https://www.loksatta.com/maharashtra-news/coronavirus-zero-patient-in-yavatmal-sgy-87-2118457/" TargetMode="External"/><Relationship Id="rId3803" Type="http://schemas.openxmlformats.org/officeDocument/2006/relationships/hyperlink" Target="https://mobile.twitter.com/ANI/status/1246038578699751424" TargetMode="External"/><Relationship Id="rId517" Type="http://schemas.openxmlformats.org/officeDocument/2006/relationships/hyperlink" Target="http://news18.com/" TargetMode="External"/><Relationship Id="rId724" Type="http://schemas.openxmlformats.org/officeDocument/2006/relationships/hyperlink" Target="https://twitter.com/PTI_News/status/1243039656540692482?s=20" TargetMode="External"/><Relationship Id="rId931" Type="http://schemas.openxmlformats.org/officeDocument/2006/relationships/hyperlink" Target="https://twitter.com/rajeshtope11/status/1243065897197199360?s=19" TargetMode="External"/><Relationship Id="rId1147" Type="http://schemas.openxmlformats.org/officeDocument/2006/relationships/hyperlink" Target="http://epaperlokmat.in/lokmattimes/sub-editions/Nagpur%20First/-1/1" TargetMode="External"/><Relationship Id="rId1354" Type="http://schemas.openxmlformats.org/officeDocument/2006/relationships/hyperlink" Target="https://www.outlookindia.com/newsscroll/with-three-new-cases-coronavirus-count-in-gujarat-at-47/1782443?utm_source=amp&amp;utm_medium=wa&amp;utm_campaign=amp" TargetMode="External"/><Relationship Id="rId1561" Type="http://schemas.openxmlformats.org/officeDocument/2006/relationships/hyperlink" Target="http://dhs.kerala.gov.in/wp-content/uploads/2020/03/Daily-Bulletin-HFWD-English-28th-March.pdf" TargetMode="External"/><Relationship Id="rId2405" Type="http://schemas.openxmlformats.org/officeDocument/2006/relationships/hyperlink" Target="http://amarujala.com/" TargetMode="External"/><Relationship Id="rId2612" Type="http://schemas.openxmlformats.org/officeDocument/2006/relationships/hyperlink" Target="https://www.google.com/amp/s/www.indiatvnews.com/amp/news/india/covid-19-jharkhand-reports-first-coronavirus-positive-case-603239" TargetMode="External"/><Relationship Id="rId60" Type="http://schemas.openxmlformats.org/officeDocument/2006/relationships/hyperlink" Target="https://www.mohfw.gov.in/" TargetMode="External"/><Relationship Id="rId1007" Type="http://schemas.openxmlformats.org/officeDocument/2006/relationships/hyperlink" Target="https://twitter.com/PTI_News/status/1243155767898681345?s=19" TargetMode="External"/><Relationship Id="rId1214" Type="http://schemas.openxmlformats.org/officeDocument/2006/relationships/hyperlink" Target="https://wm.economictimes.com/news/politics-and-nation/covid-19-outbreak-5-positive-cases-found-in-madhya-pradesh-says-cmho-indore/amp_videoshow/74823340.cms" TargetMode="External"/><Relationship Id="rId1421" Type="http://schemas.openxmlformats.org/officeDocument/2006/relationships/hyperlink" Target="https://twitter.com/avinashkalla/status/1243762592813744128?s=19" TargetMode="External"/><Relationship Id="rId4577" Type="http://schemas.openxmlformats.org/officeDocument/2006/relationships/hyperlink" Target="https://twitter.com/otvnews/status/1246741355616821248" TargetMode="External"/><Relationship Id="rId4784" Type="http://schemas.openxmlformats.org/officeDocument/2006/relationships/hyperlink" Target="https://shekhawatilive.com/jeele-me-3-nae-positive-marij-aae-samne/" TargetMode="External"/><Relationship Id="rId4991" Type="http://schemas.openxmlformats.org/officeDocument/2006/relationships/hyperlink" Target="https://www.bhaskar.com/local/chhattisgarh/news/coronavirus-bhilai-lockdown-live-chhattisgarh-raipur-bilaspur-korba-covid-19-cases-latest-news-and-updates-127118558.html" TargetMode="External"/><Relationship Id="rId3179" Type="http://schemas.openxmlformats.org/officeDocument/2006/relationships/hyperlink" Target="https://twitter.com/ANI/status/1245389870974914561?s=19" TargetMode="External"/><Relationship Id="rId3386" Type="http://schemas.openxmlformats.org/officeDocument/2006/relationships/hyperlink" Target="https://www.google.com/amp/s/www.freepressjournal.in/amp/story/india%252Fpadma-shri-winner-and-sikh-spiritual-singer-nirmal-singh-dies-of-coronavirus" TargetMode="External"/><Relationship Id="rId3593" Type="http://schemas.openxmlformats.org/officeDocument/2006/relationships/hyperlink" Target="https://twitter.com/rakeshprakash1/status/1245734884800225281?s=20" TargetMode="External"/><Relationship Id="rId4437" Type="http://schemas.openxmlformats.org/officeDocument/2006/relationships/hyperlink" Target="https://www.facebook.com/245708465537707/posts/2660321837409679/" TargetMode="External"/><Relationship Id="rId4644" Type="http://schemas.openxmlformats.org/officeDocument/2006/relationships/hyperlink" Target="https://twitter.com/ANINewsUP/status/1246754645625585665?s=20" TargetMode="External"/><Relationship Id="rId2195" Type="http://schemas.openxmlformats.org/officeDocument/2006/relationships/hyperlink" Target="https://www.google.co.in/amp/s/www.bhaskar.com/amp/national/news/coronavirus-india-death-toll-novel-corona-covid-19-cases-in-india-mumbai-west-bengal-kerala-delhi-today-latest-day-wise-details-updates-information-127076427.html" TargetMode="External"/><Relationship Id="rId3039" Type="http://schemas.openxmlformats.org/officeDocument/2006/relationships/hyperlink" Target="http://www.anandabazar.com/" TargetMode="External"/><Relationship Id="rId3246" Type="http://schemas.openxmlformats.org/officeDocument/2006/relationships/hyperlink" Target="https://www.facebook.com/himantabiswasarma/posts/10157428885168983?__xts__%5B0%5D=68.ARDceZF19jrDo56xUUyG0ZQan1StxKGMiHORewE0RZlmoQJjNRPhIeLFqPAhBeTNECZV7QLJG-PPnBstpzsLU_rsDgT25lHhkygShsGO12nbsK0zW7cacEYw8Am9Fiw-J5kSn4bhbp4RckXw6JMAHvWvqXlp1ykg5AX5CjMeKBaECquU_tzChRNkbAQHlA2bAQzyYBVnwOjrqYlY_C8CBvT_lc237hT2te_SkKlh6bdK6PVWL7U5PjEi7y_gCfmq6cFyzykgxL3i7FXGbshZBsO5tJK87OU-IrZObITdUm0h94IW25AJwbtQIjWEJlh2wYkAMrATHFlwXk4N&amp;__tn__=-R" TargetMode="External"/><Relationship Id="rId3453" Type="http://schemas.openxmlformats.org/officeDocument/2006/relationships/hyperlink" Target="https://www.news18.com/news/india/haryana-records-first-coronavirus-death-67-year-old-man-from-ambala-2561281.html" TargetMode="External"/><Relationship Id="rId4851" Type="http://schemas.openxmlformats.org/officeDocument/2006/relationships/hyperlink" Target="https://twitter.com/RishikaSadam/status/1247050732404015105?s=19" TargetMode="External"/><Relationship Id="rId167" Type="http://schemas.openxmlformats.org/officeDocument/2006/relationships/hyperlink" Target="https://twitter.com/ANI/status/1242312247466029057?s=19" TargetMode="External"/><Relationship Id="rId374" Type="http://schemas.openxmlformats.org/officeDocument/2006/relationships/hyperlink" Target="https://twitter.com/ANI/status/1242706458170408960?s=19" TargetMode="External"/><Relationship Id="rId581" Type="http://schemas.openxmlformats.org/officeDocument/2006/relationships/hyperlink" Target="https://twitter.com/the_hindu/status/1242856029005570048?s=20" TargetMode="External"/><Relationship Id="rId2055" Type="http://schemas.openxmlformats.org/officeDocument/2006/relationships/hyperlink" Target="https://twitter.com/ChetanSanghi/status/1244453799768416258?s=19" TargetMode="External"/><Relationship Id="rId2262" Type="http://schemas.openxmlformats.org/officeDocument/2006/relationships/hyperlink" Target="https://twitter.com/ANINewsUP/status/1244627469199486977?s=19" TargetMode="External"/><Relationship Id="rId3106" Type="http://schemas.openxmlformats.org/officeDocument/2006/relationships/hyperlink" Target="https://www.amarujala.com/lucknow/coronavirus-in-uttar-pradesh-up-live-updates-news-in-hindi" TargetMode="External"/><Relationship Id="rId3660" Type="http://schemas.openxmlformats.org/officeDocument/2006/relationships/hyperlink" Target="http://aajtak.com/" TargetMode="External"/><Relationship Id="rId4504" Type="http://schemas.openxmlformats.org/officeDocument/2006/relationships/hyperlink" Target="https://twitter.com/PTI_News/status/1246668894409908225" TargetMode="External"/><Relationship Id="rId4711" Type="http://schemas.openxmlformats.org/officeDocument/2006/relationships/hyperlink" Target="https://m.livehindustan.com/uttar-pradesh/story-corona-report-positive-of-2-tabligi-jaamati-in-rae-bareli-3129293.amp.html" TargetMode="External"/><Relationship Id="rId234" Type="http://schemas.openxmlformats.org/officeDocument/2006/relationships/hyperlink" Target="https://twitter.com/PTI_News/status/1242393507890749440?s=19" TargetMode="External"/><Relationship Id="rId3313" Type="http://schemas.openxmlformats.org/officeDocument/2006/relationships/hyperlink" Target="http://www.mohfw.gov.in/" TargetMode="External"/><Relationship Id="rId3520" Type="http://schemas.openxmlformats.org/officeDocument/2006/relationships/hyperlink" Target="https://twitter.com/InfoAhmednagar" TargetMode="External"/><Relationship Id="rId441" Type="http://schemas.openxmlformats.org/officeDocument/2006/relationships/hyperlink" Target="https://timesofindia.indiatimes.com/city/chandigarh/medical-college-girl-tested-coronavirus-positive-in-sonipat/articleshow/74750299.cms" TargetMode="External"/><Relationship Id="rId1071" Type="http://schemas.openxmlformats.org/officeDocument/2006/relationships/hyperlink" Target="http://otv.in/" TargetMode="External"/><Relationship Id="rId2122" Type="http://schemas.openxmlformats.org/officeDocument/2006/relationships/hyperlink" Target="https://twitter.com/LangaMahesh/status/1244495705307336704" TargetMode="External"/><Relationship Id="rId301" Type="http://schemas.openxmlformats.org/officeDocument/2006/relationships/hyperlink" Target="https://twitter.com/Vijayabaskarofl/status/1242549748352966656?s=19" TargetMode="External"/><Relationship Id="rId1888" Type="http://schemas.openxmlformats.org/officeDocument/2006/relationships/hyperlink" Target="https://m.timesofindia.com/city/nagpur/buldana-vicitm-first-coronavirus-death-outside-mumbai-3-more-test-positive-in-nagpur/articleshow/74874968.cms" TargetMode="External"/><Relationship Id="rId2939" Type="http://schemas.openxmlformats.org/officeDocument/2006/relationships/hyperlink" Target="https://www.google.com/amp/s/m.timesofindia.com/city/indore/20-new-coronavirus-cases-in-madhya-pradesh-tally-jumps-to-86/amp_articleshow/74923993.cms" TargetMode="External"/><Relationship Id="rId4087" Type="http://schemas.openxmlformats.org/officeDocument/2006/relationships/hyperlink" Target="https://twitter.com/TOIAhmedabad/status/1246321838780813313" TargetMode="External"/><Relationship Id="rId4294" Type="http://schemas.openxmlformats.org/officeDocument/2006/relationships/hyperlink" Target="https://twitter.com/ANI/status/1246478222117634049?s=19" TargetMode="External"/><Relationship Id="rId5138" Type="http://schemas.openxmlformats.org/officeDocument/2006/relationships/hyperlink" Target="https://covid19.telangana.gov.in/" TargetMode="External"/><Relationship Id="rId1748" Type="http://schemas.openxmlformats.org/officeDocument/2006/relationships/hyperlink" Target="https://twitter.com/Vijayabaskarofl/status/1244213555538169857?s=19" TargetMode="External"/><Relationship Id="rId4154" Type="http://schemas.openxmlformats.org/officeDocument/2006/relationships/hyperlink" Target="https://youtu.be/_AQJtRp0j8I" TargetMode="External"/><Relationship Id="rId4361" Type="http://schemas.openxmlformats.org/officeDocument/2006/relationships/hyperlink" Target="https://twitter.com/HFWOdisha/status/1246480313217212417?s=20" TargetMode="External"/><Relationship Id="rId1955" Type="http://schemas.openxmlformats.org/officeDocument/2006/relationships/hyperlink" Target="https://twitter.com/PTI_News/status/1244316683390423041?s=19" TargetMode="External"/><Relationship Id="rId3170" Type="http://schemas.openxmlformats.org/officeDocument/2006/relationships/hyperlink" Target="https://gujcovid19.gujarat.gov.in/uploads/pressbrief0104012020073944442.pdf" TargetMode="External"/><Relationship Id="rId4014" Type="http://schemas.openxmlformats.org/officeDocument/2006/relationships/hyperlink" Target="https://twitter.com/TS_SinghDeo/status/1246090787105849349" TargetMode="External"/><Relationship Id="rId4221" Type="http://schemas.openxmlformats.org/officeDocument/2006/relationships/hyperlink" Target="https://www.bhaskar.com/local/mp/bhopal/news/bhopal-coronavirus-latest-update-positive-story-of-covid-19-patient-from-hospital-to-home-127106965.html?ref=ht" TargetMode="External"/><Relationship Id="rId1608" Type="http://schemas.openxmlformats.org/officeDocument/2006/relationships/hyperlink" Target="https://twitter.com/ANI/status/1243938409401298944?s=19" TargetMode="External"/><Relationship Id="rId1815" Type="http://schemas.openxmlformats.org/officeDocument/2006/relationships/hyperlink" Target="https://twitter.com/ANI/status/1244205907061309441?s=19" TargetMode="External"/><Relationship Id="rId3030" Type="http://schemas.openxmlformats.org/officeDocument/2006/relationships/hyperlink" Target="https://twitter.com/BangaloreTimes1/status/1245267833522499585?s=20" TargetMode="External"/><Relationship Id="rId3987" Type="http://schemas.openxmlformats.org/officeDocument/2006/relationships/hyperlink" Target="https://www.mohfw.gov.in/" TargetMode="External"/><Relationship Id="rId2589" Type="http://schemas.openxmlformats.org/officeDocument/2006/relationships/hyperlink" Target="https://bengali.abplive.com/news/covid-19-india-live-updates-21-corona-cases-in-bengal-mamta-banerjee-pm-modi-680247" TargetMode="External"/><Relationship Id="rId2796" Type="http://schemas.openxmlformats.org/officeDocument/2006/relationships/hyperlink" Target="http://hmfw.ap.gov.in/Daily_bullettin/31-03-2020/31-03-2020_After_6PM_Telugu.pdf" TargetMode="External"/><Relationship Id="rId3847" Type="http://schemas.openxmlformats.org/officeDocument/2006/relationships/hyperlink" Target="https://twitter.com/hfwodisha/status/1246066255779393539?s=21" TargetMode="External"/><Relationship Id="rId768" Type="http://schemas.openxmlformats.org/officeDocument/2006/relationships/hyperlink" Target="https://www.indiatoday.in/india/story/5-more-test-positive-for-coronavirus-in-indore-total-cases-rise-to-10-1659816-2020-03-26" TargetMode="External"/><Relationship Id="rId975" Type="http://schemas.openxmlformats.org/officeDocument/2006/relationships/hyperlink" Target="https://www.thehindu.com/news/national/other-states/coronavirus-70-year-old-man-dies-in-bhavnagar/article31170098.ece" TargetMode="External"/><Relationship Id="rId1398" Type="http://schemas.openxmlformats.org/officeDocument/2006/relationships/hyperlink" Target="https://www.anandabazar.com/amp/state/coronavirus-in-west-bengal-5-of-a-family-tested-covid-19-positive-dgtl-1.1128141" TargetMode="External"/><Relationship Id="rId2449" Type="http://schemas.openxmlformats.org/officeDocument/2006/relationships/hyperlink" Target="https://mobile.twitter.com/ArogyaAndhra/status/1244863574113046529" TargetMode="External"/><Relationship Id="rId2656" Type="http://schemas.openxmlformats.org/officeDocument/2006/relationships/hyperlink" Target="https://www.facebook.com/276520375897/posts/10159745239195898/" TargetMode="External"/><Relationship Id="rId2863" Type="http://schemas.openxmlformats.org/officeDocument/2006/relationships/hyperlink" Target="https://www.eenadu.net/latestnews/corona-positive-cases-in-westgodavari-district/1600/120043839" TargetMode="External"/><Relationship Id="rId3707" Type="http://schemas.openxmlformats.org/officeDocument/2006/relationships/hyperlink" Target="https://twitter.com/TOIAhmedabad/status/1245943395534532609" TargetMode="External"/><Relationship Id="rId3914" Type="http://schemas.openxmlformats.org/officeDocument/2006/relationships/hyperlink" Target="http://news18.com/news/india/haryana-records-first-coronavirus-death-67-year-old-man-from-ambala-2561281.html" TargetMode="External"/><Relationship Id="rId5062" Type="http://schemas.openxmlformats.org/officeDocument/2006/relationships/hyperlink" Target="http://mohfw.gov.in/" TargetMode="External"/><Relationship Id="rId628" Type="http://schemas.openxmlformats.org/officeDocument/2006/relationships/hyperlink" Target="https://www.google.com/amp/s/www.news18.com/amp/news/india/deployed-in-isolation-ward-for-italian-tourists-nurse-at-gurugram-hospital-tests-positive-for-covid-19-2551195.html" TargetMode="External"/><Relationship Id="rId835" Type="http://schemas.openxmlformats.org/officeDocument/2006/relationships/hyperlink" Target="https://www.google.com/amp/s/www.hindutamil.in/amp/news/tamilnadu/546275-death-at-corona-ward-in-nagercoil-the-tragedy-that-preceded-the-test-results.html" TargetMode="External"/><Relationship Id="rId1258" Type="http://schemas.openxmlformats.org/officeDocument/2006/relationships/hyperlink" Target="https://www.google.com/amp/s/www.newindianexpress.com/nation/2020/mar/21/covid-19-patient-in-maharashtras-aurangabad-recovers-tests-negative-2119810.amp" TargetMode="External"/><Relationship Id="rId1465" Type="http://schemas.openxmlformats.org/officeDocument/2006/relationships/hyperlink" Target="http://hmfw.ap.gov.in/carona_info.aspx" TargetMode="External"/><Relationship Id="rId1672" Type="http://schemas.openxmlformats.org/officeDocument/2006/relationships/hyperlink" Target="https://gujcovid19.gujarat.gov.in/" TargetMode="External"/><Relationship Id="rId2309" Type="http://schemas.openxmlformats.org/officeDocument/2006/relationships/hyperlink" Target="https://www.indiatoday.in/india/story/coronavirus-in-mumbai-47-new-covid-19-cases-in-city-as-private-lab-data-pours-in-1661482-2020-03-30" TargetMode="External"/><Relationship Id="rId2516" Type="http://schemas.openxmlformats.org/officeDocument/2006/relationships/hyperlink" Target="https://twitter.com/ArogyaAndhra/status/1244863574113046529?s=19" TargetMode="External"/><Relationship Id="rId2723" Type="http://schemas.openxmlformats.org/officeDocument/2006/relationships/hyperlink" Target="https://twitter.com/dhanyarajendran/status/1244998019235213316?s=19" TargetMode="External"/><Relationship Id="rId1118" Type="http://schemas.openxmlformats.org/officeDocument/2006/relationships/hyperlink" Target="https://www.indiatoday.in/india/story/covid-19-patient-dies-mumbai-5-deaths-maharashtra-1660131-2020-03-26" TargetMode="External"/><Relationship Id="rId1325" Type="http://schemas.openxmlformats.org/officeDocument/2006/relationships/hyperlink" Target="http://sandesh.com/gujarat-corona-3-positive-cases-reported-in-rajkot/" TargetMode="External"/><Relationship Id="rId1532" Type="http://schemas.openxmlformats.org/officeDocument/2006/relationships/hyperlink" Target="https://t.co/W84zUCs37p?amp=1" TargetMode="External"/><Relationship Id="rId2930" Type="http://schemas.openxmlformats.org/officeDocument/2006/relationships/hyperlink" Target="https://www.moneycontrol.com/news/india/20-new-covid-19-cases-in-madhya-pradesh-tally-jumps-to-86-5094421.html" TargetMode="External"/><Relationship Id="rId4688" Type="http://schemas.openxmlformats.org/officeDocument/2006/relationships/hyperlink" Target="https://twitter.com/ANINewsUP/status/1246813015682379776?s=19" TargetMode="External"/><Relationship Id="rId902" Type="http://schemas.openxmlformats.org/officeDocument/2006/relationships/hyperlink" Target="https://www.moneycontrol.com/news/india/coronavirus-india-news-live-updates-india-lockdown-covid-19-vaccine-maharashtra-kerala-delhi-statewise-tally-5073771.html" TargetMode="External"/><Relationship Id="rId3497" Type="http://schemas.openxmlformats.org/officeDocument/2006/relationships/hyperlink" Target="https://twitter.com/ANI/status/1245676815793831936?s=20" TargetMode="External"/><Relationship Id="rId4895" Type="http://schemas.openxmlformats.org/officeDocument/2006/relationships/hyperlink" Target="https://twitter.com/ANI/status/1247111398490099712?s=20" TargetMode="External"/><Relationship Id="rId31" Type="http://schemas.openxmlformats.org/officeDocument/2006/relationships/hyperlink" Target="https://timesofindia.indiatimes.com/city/mumbai/ulhasnagar-woman-who-tested-positive-of-coronavirus-infection-attended-satsang-with-over-1500-devotees/articleshow/74717461.cms" TargetMode="External"/><Relationship Id="rId2099" Type="http://schemas.openxmlformats.org/officeDocument/2006/relationships/hyperlink" Target="https://gujcovid19.gujarat.gov.in/" TargetMode="External"/><Relationship Id="rId4548" Type="http://schemas.openxmlformats.org/officeDocument/2006/relationships/hyperlink" Target="https://www.deccanherald.com/national/north-and-central/bhopals-1st-covid-19-patient-her-father-discharged-from-hospital-after-testing-negative-821177.html" TargetMode="External"/><Relationship Id="rId4755" Type="http://schemas.openxmlformats.org/officeDocument/2006/relationships/hyperlink" Target="https://www.google.co.in/amp/s/www.indiatoday.in/amp/india/story/coronavirus-in-india-west-bengal-records-no-fresh-deaths-11-new-covid-19-cases-1663414-2020-04-05" TargetMode="External"/><Relationship Id="rId4962" Type="http://schemas.openxmlformats.org/officeDocument/2006/relationships/hyperlink" Target="https://www.mpinfo.org/MPinfoStatic/other_updates/Health-Bulletin-06April2020.pdf" TargetMode="External"/><Relationship Id="rId278" Type="http://schemas.openxmlformats.org/officeDocument/2006/relationships/hyperlink" Target="https://timesofindia.indiatimes.com/city/noida/up-one-more-tests-positive-for-covid-19-from-noida-taking-the-total-to-9/articleshow/74791398.cms?utm_source=twitter.com&amp;utm_medium=social&amp;utm_campaign=TOINoida" TargetMode="External"/><Relationship Id="rId3357" Type="http://schemas.openxmlformats.org/officeDocument/2006/relationships/hyperlink" Target="https://twitter.com/ANI/status/1245430874176356354?s=20" TargetMode="External"/><Relationship Id="rId3564" Type="http://schemas.openxmlformats.org/officeDocument/2006/relationships/hyperlink" Target="https://twitter.com/ANI/status/1245715113883009025?s=19" TargetMode="External"/><Relationship Id="rId3771" Type="http://schemas.openxmlformats.org/officeDocument/2006/relationships/hyperlink" Target="https://www.udaipurblog.com/three-more-corona-positive-in-udaipur.html" TargetMode="External"/><Relationship Id="rId4408" Type="http://schemas.openxmlformats.org/officeDocument/2006/relationships/hyperlink" Target="http://www.lionexpress.in/rajasthan/corona-investigation-report-of-45-positive-including-a-young-man-who-died/" TargetMode="External"/><Relationship Id="rId4615" Type="http://schemas.openxmlformats.org/officeDocument/2006/relationships/hyperlink" Target="https://twitter.com/PTI_News/status/1246780977923280898?s=19" TargetMode="External"/><Relationship Id="rId4822" Type="http://schemas.openxmlformats.org/officeDocument/2006/relationships/hyperlink" Target="https://twitter.com/ANI/status/1247034856329990145?s=08" TargetMode="External"/><Relationship Id="rId485" Type="http://schemas.openxmlformats.org/officeDocument/2006/relationships/hyperlink" Target="https://www.patrika.com/rajnandgaon-news/second-positive-patient-of-corona-found-in-chhattisgarh-5929380/" TargetMode="External"/><Relationship Id="rId692" Type="http://schemas.openxmlformats.org/officeDocument/2006/relationships/hyperlink" Target="https://kashmirlife.net/coronavirus-kashmir-reports-first-death-226989/" TargetMode="External"/><Relationship Id="rId2166" Type="http://schemas.openxmlformats.org/officeDocument/2006/relationships/hyperlink" Target="https://twitter.com/kansalrohit69/status/1244556295778095105?s=20" TargetMode="External"/><Relationship Id="rId2373" Type="http://schemas.openxmlformats.org/officeDocument/2006/relationships/hyperlink" Target="https://twitter.com/ANI/status/1244702762270478336" TargetMode="External"/><Relationship Id="rId2580" Type="http://schemas.openxmlformats.org/officeDocument/2006/relationships/hyperlink" Target="https://www.google.com/amp/s/www.amarujala.com/amp/haryana/rohtak/two-women-from-hisar-sirsa-found-corona-positive-rohtak-news-rtk548955739" TargetMode="External"/><Relationship Id="rId3217" Type="http://schemas.openxmlformats.org/officeDocument/2006/relationships/hyperlink" Target="https://economictimes.indiatimes.com/news/politics-and-nation/coronavirus-cases-in-india-live-news-latest-updates-april1/liveblog/74922259.cms" TargetMode="External"/><Relationship Id="rId3424" Type="http://schemas.openxmlformats.org/officeDocument/2006/relationships/hyperlink" Target="https://twitter.com/maryashakil/status/1245582616822071304?s=19" TargetMode="External"/><Relationship Id="rId3631" Type="http://schemas.openxmlformats.org/officeDocument/2006/relationships/hyperlink" Target="https://ibb.co/kyY8tsD" TargetMode="External"/><Relationship Id="rId138" Type="http://schemas.openxmlformats.org/officeDocument/2006/relationships/hyperlink" Target="https://twitter.com/ndtv/status/1242102943504986112?s=19" TargetMode="External"/><Relationship Id="rId345" Type="http://schemas.openxmlformats.org/officeDocument/2006/relationships/hyperlink" Target="https://timesofindia.indiatimes.com/india/coronavirus-india-lockdown-news-live-updates-total-number-of-covid-19-india-cases-25-march-2020/liveblog/74801821.cms" TargetMode="External"/><Relationship Id="rId552" Type="http://schemas.openxmlformats.org/officeDocument/2006/relationships/hyperlink" Target="https://mobile.twitter.com/ArogyaAndhra/status/1242855271216619522/photo/1" TargetMode="External"/><Relationship Id="rId1182" Type="http://schemas.openxmlformats.org/officeDocument/2006/relationships/hyperlink" Target="https://www.mohfw.gov.in/" TargetMode="External"/><Relationship Id="rId2026" Type="http://schemas.openxmlformats.org/officeDocument/2006/relationships/hyperlink" Target="https://mobile.twitter.com/ANI/status/1244470877636288513" TargetMode="External"/><Relationship Id="rId2233" Type="http://schemas.openxmlformats.org/officeDocument/2006/relationships/hyperlink" Target="https://en.wikipedia.org/wiki/2020_coronavirus_pandemic_in_Maharashtra" TargetMode="External"/><Relationship Id="rId2440" Type="http://schemas.openxmlformats.org/officeDocument/2006/relationships/hyperlink" Target="https://twitter.com/muruga_TNIE/status/1244862384159645697" TargetMode="External"/><Relationship Id="rId205" Type="http://schemas.openxmlformats.org/officeDocument/2006/relationships/hyperlink" Target="https://twitter.com/TelanganaHealth/status/1242353133994438658?s=19" TargetMode="External"/><Relationship Id="rId412" Type="http://schemas.openxmlformats.org/officeDocument/2006/relationships/hyperlink" Target="https://twitter.com/mybmc/status/1242413864450326530" TargetMode="External"/><Relationship Id="rId1042" Type="http://schemas.openxmlformats.org/officeDocument/2006/relationships/hyperlink" Target="https://mobile.twitter.com/ArogyaAndhra/status/1243201529005268994" TargetMode="External"/><Relationship Id="rId2300" Type="http://schemas.openxmlformats.org/officeDocument/2006/relationships/hyperlink" Target="https://twitter.com/TelanganaHealth/status/1244652635736559616?s=19" TargetMode="External"/><Relationship Id="rId4198" Type="http://schemas.openxmlformats.org/officeDocument/2006/relationships/hyperlink" Target="https://www.wbhealth.gov.in/uploaded_files/corona/Bulletin_West_Bengal_04.04_.2020_.pdf" TargetMode="External"/><Relationship Id="rId1999" Type="http://schemas.openxmlformats.org/officeDocument/2006/relationships/hyperlink" Target="https://twitter.com/ArogyaAndhra/status/1244300390310477824?s=19" TargetMode="External"/><Relationship Id="rId4058" Type="http://schemas.openxmlformats.org/officeDocument/2006/relationships/hyperlink" Target="https://www.amarujala.com/chandigarh/coronavirus-haryana-news-in-hindi-positive-cases-and-death-in-state" TargetMode="External"/><Relationship Id="rId4265" Type="http://schemas.openxmlformats.org/officeDocument/2006/relationships/hyperlink" Target="https://twitter.com/HFWOdisha/status/1246480313217212417" TargetMode="External"/><Relationship Id="rId4472" Type="http://schemas.openxmlformats.org/officeDocument/2006/relationships/hyperlink" Target="https://twitter.com/PTI_News/status/1246668894409908225?s=19" TargetMode="External"/><Relationship Id="rId5109" Type="http://schemas.openxmlformats.org/officeDocument/2006/relationships/hyperlink" Target="http://hmfw.ap.gov.in/Daily_bullettin/06-04-2020/06-04-2020_6PM_Telugu.pdf" TargetMode="External"/><Relationship Id="rId1859" Type="http://schemas.openxmlformats.org/officeDocument/2006/relationships/hyperlink" Target="https://twitter.com/ANI/status/1244261747621421056?s=20" TargetMode="External"/><Relationship Id="rId3074" Type="http://schemas.openxmlformats.org/officeDocument/2006/relationships/hyperlink" Target="https://bengali.abplive.com/news/aaj-focus-e/coronavirus-5-die-in-bengal-in-last-8-days-affected-37-681006" TargetMode="External"/><Relationship Id="rId4125" Type="http://schemas.openxmlformats.org/officeDocument/2006/relationships/hyperlink" Target="https://gujcovid19.gujarat.gov.in/" TargetMode="External"/><Relationship Id="rId1719" Type="http://schemas.openxmlformats.org/officeDocument/2006/relationships/hyperlink" Target="https://twitter.com/PTI_News/status/1244111395848781824?s=19" TargetMode="External"/><Relationship Id="rId1926" Type="http://schemas.openxmlformats.org/officeDocument/2006/relationships/hyperlink" Target="https://www.covid19india.org/" TargetMode="External"/><Relationship Id="rId3281" Type="http://schemas.openxmlformats.org/officeDocument/2006/relationships/hyperlink" Target="https://www.google.com/amp/s/www.amarujala.com/amp/chandigarh/coronavirus-punjab-news-in-hindi-curfew-suspected-and-positive-cases" TargetMode="External"/><Relationship Id="rId4332" Type="http://schemas.openxmlformats.org/officeDocument/2006/relationships/hyperlink" Target="https://www.google.com/amp/s/www.firstpost.com/health/coronavirus-outbreak-live-updates-covid-19-india-cases-death-count-delhi-tablighi-jamaat-maharashtra-kerala-andhra-pradesh-latest-news-today-8226261.html/amp" TargetMode="External"/><Relationship Id="rId2090" Type="http://schemas.openxmlformats.org/officeDocument/2006/relationships/hyperlink" Target="https://twitter.com/BollyNumbers/status/1244314010398248960?s=19" TargetMode="External"/><Relationship Id="rId3141" Type="http://schemas.openxmlformats.org/officeDocument/2006/relationships/hyperlink" Target="https://twitter.com/PTI_News/status/1245360990641729536?s=19" TargetMode="External"/><Relationship Id="rId3001" Type="http://schemas.openxmlformats.org/officeDocument/2006/relationships/hyperlink" Target="https://www.google.com/amp/s/telanganatoday.com/15-more-coronavirus-positive-cases-in-telangana/amp" TargetMode="External"/><Relationship Id="rId3958" Type="http://schemas.openxmlformats.org/officeDocument/2006/relationships/hyperlink" Target="https://www.livemint.com/news/india/10-new-coronavirus-cases-reported-in-west-bengal-as-of-6-00-pm-apr-03-11585927110803.html" TargetMode="External"/><Relationship Id="rId879" Type="http://schemas.openxmlformats.org/officeDocument/2006/relationships/hyperlink" Target="https://telanganatoday.com/two-doctors-and-another-test-positive-for-coronavirus-in-hyderabad" TargetMode="External"/><Relationship Id="rId2767" Type="http://schemas.openxmlformats.org/officeDocument/2006/relationships/hyperlink" Target="https://twitter.com/ArogyaAndhra/status/1245018289786384385?s=19" TargetMode="External"/><Relationship Id="rId739" Type="http://schemas.openxmlformats.org/officeDocument/2006/relationships/hyperlink" Target="https://www.naidunia.com/lite/chhattisgarh/raipur-coronavirus-in-chhattisgarh-five-coronavirus-positive-patient-found-in-chhattisgarh-5433967" TargetMode="External"/><Relationship Id="rId1369" Type="http://schemas.openxmlformats.org/officeDocument/2006/relationships/hyperlink" Target="http://www.ptinews.com/news/11338139_With-three-new-cases--coronavirus-count-in-Gujarat-at-47.html" TargetMode="External"/><Relationship Id="rId1576" Type="http://schemas.openxmlformats.org/officeDocument/2006/relationships/hyperlink" Target="https://twitter.com/PTI_News/status/1243925403728633859?s=20" TargetMode="External"/><Relationship Id="rId2974" Type="http://schemas.openxmlformats.org/officeDocument/2006/relationships/hyperlink" Target="https://www.facebook.com/198230903525774/posts/3573448932670604/" TargetMode="External"/><Relationship Id="rId3818" Type="http://schemas.openxmlformats.org/officeDocument/2006/relationships/hyperlink" Target="https://twitter.com/PTI_News/status/1246044134491582466?s=19" TargetMode="External"/><Relationship Id="rId5033" Type="http://schemas.openxmlformats.org/officeDocument/2006/relationships/hyperlink" Target="https://twitter.com/Eatala_Rajender/status/1247200879079350272?s=09" TargetMode="External"/><Relationship Id="rId946" Type="http://schemas.openxmlformats.org/officeDocument/2006/relationships/hyperlink" Target="https://twitter.com/brajeshabpnews/status/1243138507863773185?s=19" TargetMode="External"/><Relationship Id="rId1229" Type="http://schemas.openxmlformats.org/officeDocument/2006/relationships/hyperlink" Target="https://m.economictimes.com/" TargetMode="External"/><Relationship Id="rId1783" Type="http://schemas.openxmlformats.org/officeDocument/2006/relationships/hyperlink" Target="https://twitter.com/Vijayabaskarofl/status/1244239453981257728?s=20" TargetMode="External"/><Relationship Id="rId1990" Type="http://schemas.openxmlformats.org/officeDocument/2006/relationships/hyperlink" Target="https://www.mohfw.gov.in/" TargetMode="External"/><Relationship Id="rId2627" Type="http://schemas.openxmlformats.org/officeDocument/2006/relationships/hyperlink" Target="https://www.google.com/amp/s/m.jagran.com/lite/jharkhand/ranchi-first-coronavirus-patient-found-in-ranchi-jharkhand-coronavirus-update-lockdown-update-20153786.html" TargetMode="External"/><Relationship Id="rId2834" Type="http://schemas.openxmlformats.org/officeDocument/2006/relationships/hyperlink" Target="https://www.indiatoday.in/india/story/coronavirus-india-punjab-records-third-death-42-year-old-ludhiana-woman-dies-1661555-2020-03-31" TargetMode="External"/><Relationship Id="rId5100" Type="http://schemas.openxmlformats.org/officeDocument/2006/relationships/hyperlink" Target="http://hmfw.ap.gov.in/Daily_bullettin/06-04-2020/06-04-2020_6PM_Telugu.pdf" TargetMode="External"/><Relationship Id="rId75" Type="http://schemas.openxmlformats.org/officeDocument/2006/relationships/hyperlink" Target="https://twitter.com/ShivAroor/status/1241607995315777537?s=19" TargetMode="External"/><Relationship Id="rId806" Type="http://schemas.openxmlformats.org/officeDocument/2006/relationships/hyperlink" Target="https://jccu2.app.goo.gl/DqpstvHEpCRXeM1F9" TargetMode="External"/><Relationship Id="rId1436" Type="http://schemas.openxmlformats.org/officeDocument/2006/relationships/hyperlink" Target="https://jccu2.app.goo.gl/thY3VdZqd7cBqpF76" TargetMode="External"/><Relationship Id="rId1643" Type="http://schemas.openxmlformats.org/officeDocument/2006/relationships/hyperlink" Target="https://twitter.com/ANI/status/1243999164687454209?s=19" TargetMode="External"/><Relationship Id="rId1850" Type="http://schemas.openxmlformats.org/officeDocument/2006/relationships/hyperlink" Target="https://gujcovid19.gujarat.gov.in/" TargetMode="External"/><Relationship Id="rId2901" Type="http://schemas.openxmlformats.org/officeDocument/2006/relationships/hyperlink" Target="https://www.newindianexpress.com/states/tamil-nadu/2020/apr/01/two-from-puducherry-who-attended-nizamuddin-congregation-test-positive-for-covid-19-2124270.html" TargetMode="External"/><Relationship Id="rId4799" Type="http://schemas.openxmlformats.org/officeDocument/2006/relationships/hyperlink" Target="https://twitter.com/ANINewsUP/status/1246995722991333376?s=19" TargetMode="External"/><Relationship Id="rId1503" Type="http://schemas.openxmlformats.org/officeDocument/2006/relationships/hyperlink" Target="https://www.bhaskar.com/local/chhattisgarh/raipur/news/raipur-coronavirus-latest-alert-covid-19-cases-detected-in-chhattisgarh-who-retruns-from-uk-127064717.html?utm_campaign=social_share&amp;utm_source=whatsapp.com&amp;utm_medium=browser" TargetMode="External"/><Relationship Id="rId1710" Type="http://schemas.openxmlformats.org/officeDocument/2006/relationships/hyperlink" Target="https://gujcovid19.gujarat.gov.in/" TargetMode="External"/><Relationship Id="rId4659" Type="http://schemas.openxmlformats.org/officeDocument/2006/relationships/hyperlink" Target="http://www.mohfw.gov.in/" TargetMode="External"/><Relationship Id="rId4866" Type="http://schemas.openxmlformats.org/officeDocument/2006/relationships/hyperlink" Target="https://twitter.com/ANI/status/1246930336325525504?s=20" TargetMode="External"/><Relationship Id="rId3468" Type="http://schemas.openxmlformats.org/officeDocument/2006/relationships/hyperlink" Target="https://twitter.com/Eatala_Rajender/status/1245425932929617921" TargetMode="External"/><Relationship Id="rId3675" Type="http://schemas.openxmlformats.org/officeDocument/2006/relationships/hyperlink" Target="https://www.lokmat.com/usmanabad/coronavirus-first-corona-positive-patient-found-osmanabad-hrb" TargetMode="External"/><Relationship Id="rId3882" Type="http://schemas.openxmlformats.org/officeDocument/2006/relationships/hyperlink" Target="https://www.mohfw.gov.in/" TargetMode="External"/><Relationship Id="rId4519" Type="http://schemas.openxmlformats.org/officeDocument/2006/relationships/hyperlink" Target="https://twitter.com/ANI/status/1246681660093083648?s=19" TargetMode="External"/><Relationship Id="rId4726" Type="http://schemas.openxmlformats.org/officeDocument/2006/relationships/hyperlink" Target="https://gujcovid19.gujarat.gov.in/" TargetMode="External"/><Relationship Id="rId4933" Type="http://schemas.openxmlformats.org/officeDocument/2006/relationships/hyperlink" Target="https://neowebnews.com/18231" TargetMode="External"/><Relationship Id="rId389" Type="http://schemas.openxmlformats.org/officeDocument/2006/relationships/hyperlink" Target="https://www.thehindu.com/news/national/karnataka/coronavirus-udupi-records-first-positive-case/article31161050.ece" TargetMode="External"/><Relationship Id="rId596" Type="http://schemas.openxmlformats.org/officeDocument/2006/relationships/hyperlink" Target="https://twitter.com/PTI_News/status/1242892090272448512?s=19" TargetMode="External"/><Relationship Id="rId2277" Type="http://schemas.openxmlformats.org/officeDocument/2006/relationships/hyperlink" Target="https://twitter.com/ANI/status/1244640751679467530?s=20" TargetMode="External"/><Relationship Id="rId2484" Type="http://schemas.openxmlformats.org/officeDocument/2006/relationships/hyperlink" Target="https://twitter.com/ArogyaAndhra/status/1244863574113046529?s=19" TargetMode="External"/><Relationship Id="rId2691" Type="http://schemas.openxmlformats.org/officeDocument/2006/relationships/hyperlink" Target="https://nenow.in/health/52-year-old-man-in-karimganj-is-first-covid-19-positive-case-in-assam.html" TargetMode="External"/><Relationship Id="rId3328" Type="http://schemas.openxmlformats.org/officeDocument/2006/relationships/hyperlink" Target="https://twitter.com/NBirenSingh/status/1245427411048493056?s=20" TargetMode="External"/><Relationship Id="rId3535" Type="http://schemas.openxmlformats.org/officeDocument/2006/relationships/hyperlink" Target="http://twitter.com/ArogyaAndhra/status/1245702400683331585" TargetMode="External"/><Relationship Id="rId3742" Type="http://schemas.openxmlformats.org/officeDocument/2006/relationships/hyperlink" Target="https://twitter.com/pib_india/status/1245971440031031299?s=21" TargetMode="External"/><Relationship Id="rId249" Type="http://schemas.openxmlformats.org/officeDocument/2006/relationships/hyperlink" Target="https://economictimes.indiatimes.com/news/politics-and-nation/three-more-test-positive-for-coronavirus-in-tamil-nadu-tally-goes-up-to-15/articleshow/74790249.cms" TargetMode="External"/><Relationship Id="rId456" Type="http://schemas.openxmlformats.org/officeDocument/2006/relationships/hyperlink" Target="https://timesofindia.indiatimes.com/india/coronavirus-india-lockdown-news-live-updates-total-number-of-covid-19-india-cases-25-march-2020/liveblog/74801821.cms" TargetMode="External"/><Relationship Id="rId663" Type="http://schemas.openxmlformats.org/officeDocument/2006/relationships/hyperlink" Target="https://twitter.com/timesofindia/status/1243012349457387521?s=20" TargetMode="External"/><Relationship Id="rId870" Type="http://schemas.openxmlformats.org/officeDocument/2006/relationships/hyperlink" Target="https://twitter.com/TelanganaHealth/status/1243093796797198336?s=19" TargetMode="External"/><Relationship Id="rId1086" Type="http://schemas.openxmlformats.org/officeDocument/2006/relationships/hyperlink" Target="https://www.google.com/amp/s/kalingatv.com/amp/state/one-more-positive-coronavirus-case-reported-from-odisha/" TargetMode="External"/><Relationship Id="rId1293" Type="http://schemas.openxmlformats.org/officeDocument/2006/relationships/hyperlink" Target="https://twitter.com/ChetanSanghi/status/1243524054788665345" TargetMode="External"/><Relationship Id="rId2137" Type="http://schemas.openxmlformats.org/officeDocument/2006/relationships/hyperlink" Target="https://twitter.com/ANI/status/1244503930819633153?s=19" TargetMode="External"/><Relationship Id="rId2344" Type="http://schemas.openxmlformats.org/officeDocument/2006/relationships/hyperlink" Target="http://nayabharat.live/news-details.php?nid=3013" TargetMode="External"/><Relationship Id="rId2551" Type="http://schemas.openxmlformats.org/officeDocument/2006/relationships/hyperlink" Target="https://twitter.com/ANI/status/1244912959765135360?s=20" TargetMode="External"/><Relationship Id="rId109" Type="http://schemas.openxmlformats.org/officeDocument/2006/relationships/hyperlink" Target="https://twitter.com/GujHFWDept/status/1241949401968332800?s=19" TargetMode="External"/><Relationship Id="rId316" Type="http://schemas.openxmlformats.org/officeDocument/2006/relationships/hyperlink" Target="https://twitter.com/RishikaSadam/status/1242519487997284352?s=19" TargetMode="External"/><Relationship Id="rId523" Type="http://schemas.openxmlformats.org/officeDocument/2006/relationships/hyperlink" Target="https://mobile.twitter.com/THAndhra/status/1242846173204889600" TargetMode="External"/><Relationship Id="rId1153" Type="http://schemas.openxmlformats.org/officeDocument/2006/relationships/hyperlink" Target="https://www.indiatoday.in/india/story/novel-coronavirus-covid19-march27-confirmed-positive-cases-deaths-casualties-india-social-distancing-lockdown-1660185-2020-03-27" TargetMode="External"/><Relationship Id="rId2204" Type="http://schemas.openxmlformats.org/officeDocument/2006/relationships/hyperlink" Target="http://epaperlokmat.in/sub-editions/Hello%20Yavatmal/2020-03-28/1" TargetMode="External"/><Relationship Id="rId3602" Type="http://schemas.openxmlformats.org/officeDocument/2006/relationships/hyperlink" Target="https://mobile.twitter.com/dhanyarajendran/status/1245738886757642240" TargetMode="External"/><Relationship Id="rId730" Type="http://schemas.openxmlformats.org/officeDocument/2006/relationships/hyperlink" Target="https://mobile.twitter.com/ChetanSanghi/status/1243035132002471938?s=09" TargetMode="External"/><Relationship Id="rId1013" Type="http://schemas.openxmlformats.org/officeDocument/2006/relationships/hyperlink" Target="https://ahmedabadmirror.indiatimes.com/ahmedabad/others/coronavirus-70-yr-old-dies-in-bhavnagar/articleshow/74825566.cms" TargetMode="External"/><Relationship Id="rId1360" Type="http://schemas.openxmlformats.org/officeDocument/2006/relationships/hyperlink" Target="https://twitter.com/NHM_TN/status/1243565704332431360?s=19" TargetMode="External"/><Relationship Id="rId2411" Type="http://schemas.openxmlformats.org/officeDocument/2006/relationships/hyperlink" Target="https://twitter.com/ANI/status/1244841338903752705?s=19" TargetMode="External"/><Relationship Id="rId4169" Type="http://schemas.openxmlformats.org/officeDocument/2006/relationships/hyperlink" Target="https://twitter.com/TS_SinghDeo/status/1246090787105849349?s=19" TargetMode="External"/><Relationship Id="rId1220" Type="http://schemas.openxmlformats.org/officeDocument/2006/relationships/hyperlink" Target="https://www.business-standard.com/article/current-affairs/coronavirus-live-updates-covid-19-death-cases-india-usa-world-21-day-lockdown-in-india-maharashtra-delhi-news-120032601059_1.html" TargetMode="External"/><Relationship Id="rId4376" Type="http://schemas.openxmlformats.org/officeDocument/2006/relationships/hyperlink" Target="https://twitter.com/ANI/status/1246495334999543808?s=19" TargetMode="External"/><Relationship Id="rId4583" Type="http://schemas.openxmlformats.org/officeDocument/2006/relationships/hyperlink" Target="https://www.livehindustan.com/uttar-pradesh/story-third-death-due-to-coronavirus-in-up-varanasi-businessman-dies-covid19-uttar-pradesh-3129407.html" TargetMode="External"/><Relationship Id="rId4790" Type="http://schemas.openxmlformats.org/officeDocument/2006/relationships/hyperlink" Target="https://www.indiatoday.in/coronavirus-outbreak/story/9-of-14-coronavirus-patients-cured-ladakh-1663270-2020-04-04" TargetMode="External"/><Relationship Id="rId3185" Type="http://schemas.openxmlformats.org/officeDocument/2006/relationships/hyperlink" Target="https://twitter.com/ArogyaAndhra/status/1245388385021128704?s=19" TargetMode="External"/><Relationship Id="rId3392" Type="http://schemas.openxmlformats.org/officeDocument/2006/relationships/hyperlink" Target="https://mobile.twitter.com/ANI/status/1245581420484907008" TargetMode="External"/><Relationship Id="rId4029" Type="http://schemas.openxmlformats.org/officeDocument/2006/relationships/hyperlink" Target="https://www.bhaskar.com/local/mp/bhopal/news/corona-infects-are-increasing-in-madhya-pradesh-41-new-positive-patients-of-corona-found-on-friday-127106161.html" TargetMode="External"/><Relationship Id="rId4236" Type="http://schemas.openxmlformats.org/officeDocument/2006/relationships/hyperlink" Target="https://twitter.com/ANI/status/1246432067203649537?s=20" TargetMode="External"/><Relationship Id="rId4443" Type="http://schemas.openxmlformats.org/officeDocument/2006/relationships/hyperlink" Target="https://twitter.com/ANI/status/1246650089239707649" TargetMode="External"/><Relationship Id="rId4650" Type="http://schemas.openxmlformats.org/officeDocument/2006/relationships/hyperlink" Target="https://twitter.com/ANI/status/1246789359791112195?s=19" TargetMode="External"/><Relationship Id="rId3045" Type="http://schemas.openxmlformats.org/officeDocument/2006/relationships/hyperlink" Target="https://twitter.com/ANI/status/1245277405884715008" TargetMode="External"/><Relationship Id="rId3252" Type="http://schemas.openxmlformats.org/officeDocument/2006/relationships/hyperlink" Target="https://twitter.com/Eatala_Rajender/status/1245425932929617921?s=19" TargetMode="External"/><Relationship Id="rId4303" Type="http://schemas.openxmlformats.org/officeDocument/2006/relationships/hyperlink" Target="https://twitter.com/hfwodisha/status/1246480313217212417?s=21" TargetMode="External"/><Relationship Id="rId4510" Type="http://schemas.openxmlformats.org/officeDocument/2006/relationships/hyperlink" Target="https://gujcovid19.gujarat.gov.in/" TargetMode="External"/><Relationship Id="rId173" Type="http://schemas.openxmlformats.org/officeDocument/2006/relationships/hyperlink" Target="https://twitter.com/firstpost/status/1242319769061085184?s=19" TargetMode="External"/><Relationship Id="rId380" Type="http://schemas.openxmlformats.org/officeDocument/2006/relationships/hyperlink" Target="https://www.google.com/amp/s/www.indiatoday.in/amp/india/story/maharashtra-covid-19-patients-recover-1659410-2020-03-25" TargetMode="External"/><Relationship Id="rId2061" Type="http://schemas.openxmlformats.org/officeDocument/2006/relationships/hyperlink" Target="https://twitter.com/ANI/status/1244484668096798720" TargetMode="External"/><Relationship Id="rId3112" Type="http://schemas.openxmlformats.org/officeDocument/2006/relationships/hyperlink" Target="https://twitter.com/sriramulubjp/status/1245348246291005441?s=19" TargetMode="External"/><Relationship Id="rId240" Type="http://schemas.openxmlformats.org/officeDocument/2006/relationships/hyperlink" Target="https://www.deccanherald.com/amp/national/north-and-central/two-more-test-positive-for-coronavirus-in-kashmir-817145.html?__twitter_impression=true" TargetMode="External"/><Relationship Id="rId5077" Type="http://schemas.openxmlformats.org/officeDocument/2006/relationships/hyperlink" Target="https://twitter.com/ANI/status/1247393983896203265?ref_src=twsrc%5Etfw%7Ctwcamp%5Etweetembed&amp;ref_url=https%3A%2F%2Feconomictimes.indiatimes.com%2Fnews%2Fpolitics-and-nation%2Fcoronavirus-cases-in-india-live-news-latest-updates-april7%2Fliveblog%2F75019151.cms" TargetMode="External"/><Relationship Id="rId100" Type="http://schemas.openxmlformats.org/officeDocument/2006/relationships/hyperlink" Target="https://twitter.com/dave_janak/status/1241905559332204544?s=19" TargetMode="External"/><Relationship Id="rId2878" Type="http://schemas.openxmlformats.org/officeDocument/2006/relationships/hyperlink" Target="https://www.google.com/amp/s/www.ap7am.com/lv-326669-coronavirus-positive-cases-in-andhra-pradesh-raises-to-58" TargetMode="External"/><Relationship Id="rId3929" Type="http://schemas.openxmlformats.org/officeDocument/2006/relationships/hyperlink" Target="https://www.mohfw.gov.in/" TargetMode="External"/><Relationship Id="rId4093" Type="http://schemas.openxmlformats.org/officeDocument/2006/relationships/hyperlink" Target="https://twitter.com/TOIAhmedabad/status/1246305014722617344" TargetMode="External"/><Relationship Id="rId5144" Type="http://schemas.openxmlformats.org/officeDocument/2006/relationships/hyperlink" Target="https://epaper.bhaskar.com/ujjain/164/07042020/mpcg/1/" TargetMode="External"/><Relationship Id="rId1687" Type="http://schemas.openxmlformats.org/officeDocument/2006/relationships/hyperlink" Target="https://twitter.com/rajeshtope11/status/1243778470087462913?s=20" TargetMode="External"/><Relationship Id="rId1894" Type="http://schemas.openxmlformats.org/officeDocument/2006/relationships/hyperlink" Target="https://twitter.com/ANI/status/1244272831283617792?s=19" TargetMode="External"/><Relationship Id="rId2738" Type="http://schemas.openxmlformats.org/officeDocument/2006/relationships/hyperlink" Target="https://www.facebook.com/patrika.sikar/videos/571327953733887/" TargetMode="External"/><Relationship Id="rId2945" Type="http://schemas.openxmlformats.org/officeDocument/2006/relationships/hyperlink" Target="https://www.ap7am.com/lv-326669-coronavirus-positive-cases-in-andhra-pradesh-raises-to-58" TargetMode="External"/><Relationship Id="rId917" Type="http://schemas.openxmlformats.org/officeDocument/2006/relationships/hyperlink" Target="https://www.thenewsminute.com/article/mysuru-pharma-employee-has-covid-19-no-foreign-travel-or-contact-history-121183" TargetMode="External"/><Relationship Id="rId1547" Type="http://schemas.openxmlformats.org/officeDocument/2006/relationships/hyperlink" Target="http://www.prajasakti.com/Article/BreakingNews/2219496" TargetMode="External"/><Relationship Id="rId1754" Type="http://schemas.openxmlformats.org/officeDocument/2006/relationships/hyperlink" Target="https://twitter.com/ANI/status/1244205907061309441?s=19" TargetMode="External"/><Relationship Id="rId1961" Type="http://schemas.openxmlformats.org/officeDocument/2006/relationships/hyperlink" Target="https://twitter.com/kbssidhu1961/status/1244297595180044289?s=21" TargetMode="External"/><Relationship Id="rId2805" Type="http://schemas.openxmlformats.org/officeDocument/2006/relationships/hyperlink" Target="https://m.timesofindia.com/city/meerut/six-more-test-positive-for-covid-19-in-meerut-take-tally-in-dist-to-19/amp_articleshow/74901091.cms" TargetMode="External"/><Relationship Id="rId4160" Type="http://schemas.openxmlformats.org/officeDocument/2006/relationships/hyperlink" Target="https://www.bhaskar.com/amp/local/chhattisgarh/bilaspur/korba/news/coronavirus-chhattisgarh-korba-update-tablighi-jamaat-markaz-member-16-year-old-boy-tests-positive-for-covid-19-127106798.html" TargetMode="External"/><Relationship Id="rId5004" Type="http://schemas.openxmlformats.org/officeDocument/2006/relationships/hyperlink" Target="https://www.facebook.com/bjpbiplab/posts/2405593839542277" TargetMode="External"/><Relationship Id="rId46" Type="http://schemas.openxmlformats.org/officeDocument/2006/relationships/hyperlink" Target="https://www.deccanherald.com/national/east-and-northeast/west-bengal-reports-third-covid-19-positive-case-815992.html" TargetMode="External"/><Relationship Id="rId1407" Type="http://schemas.openxmlformats.org/officeDocument/2006/relationships/hyperlink" Target="http://dhs.kerala.gov.in/2020/03/27/27-03-2020-2/" TargetMode="External"/><Relationship Id="rId1614" Type="http://schemas.openxmlformats.org/officeDocument/2006/relationships/hyperlink" Target="https://twitter.com/ArogyaAndhra/status/1243942706549686272?s=19" TargetMode="External"/><Relationship Id="rId1821" Type="http://schemas.openxmlformats.org/officeDocument/2006/relationships/hyperlink" Target="https://twitter.com/ANI/status/1244242532134838273?s=19" TargetMode="External"/><Relationship Id="rId4020" Type="http://schemas.openxmlformats.org/officeDocument/2006/relationships/hyperlink" Target="https://gujcovid19.gujarat.gov.in/uploads/pressbrief0404042020110344651.pdf" TargetMode="External"/><Relationship Id="rId4977" Type="http://schemas.openxmlformats.org/officeDocument/2006/relationships/hyperlink" Target="https://www.facebook.com/632536300181382/posts/2405593839542277/" TargetMode="External"/><Relationship Id="rId3579" Type="http://schemas.openxmlformats.org/officeDocument/2006/relationships/hyperlink" Target="https://twitter.com/tv9gujarati/status/1245734787404292103?s=19" TargetMode="External"/><Relationship Id="rId3786" Type="http://schemas.openxmlformats.org/officeDocument/2006/relationships/hyperlink" Target="https://twitter.com/NH_India/status/1246025860022284289?s=19" TargetMode="External"/><Relationship Id="rId2388" Type="http://schemas.openxmlformats.org/officeDocument/2006/relationships/hyperlink" Target="http://amarujala.com/" TargetMode="External"/><Relationship Id="rId2595" Type="http://schemas.openxmlformats.org/officeDocument/2006/relationships/hyperlink" Target="https://www.jagran.com/jharkhand/ranchi-first-coronavirus-patient-found-in-ranchi-jharkhand-coronavirus-update-lockdown-update-20153786.html" TargetMode="External"/><Relationship Id="rId3439" Type="http://schemas.openxmlformats.org/officeDocument/2006/relationships/hyperlink" Target="https://www.tribuneindia.com/news/haryana/66-year-old-man-from-ambala-is-haryanas-first-case-of-coronavirus-death-64567" TargetMode="External"/><Relationship Id="rId3993" Type="http://schemas.openxmlformats.org/officeDocument/2006/relationships/hyperlink" Target="https://mobile.twitter.com/kbssidhu1961/status/1246262727749677056" TargetMode="External"/><Relationship Id="rId4837" Type="http://schemas.openxmlformats.org/officeDocument/2006/relationships/hyperlink" Target="https://twitter.com/ArogyaAndhra/status/1247036220556709896" TargetMode="External"/><Relationship Id="rId567" Type="http://schemas.openxmlformats.org/officeDocument/2006/relationships/hyperlink" Target="https://jccu2.app.goo.gl/DRKjAJxuJhoR4q8W9" TargetMode="External"/><Relationship Id="rId1197" Type="http://schemas.openxmlformats.org/officeDocument/2006/relationships/hyperlink" Target="https://www.bhaskar.com/news/mp-news-another-corona-positive-in-ujjain-085647-6920135.html" TargetMode="External"/><Relationship Id="rId2248" Type="http://schemas.openxmlformats.org/officeDocument/2006/relationships/hyperlink" Target="https://twitter.com/tv9gujarati/status/1244578800450416640" TargetMode="External"/><Relationship Id="rId3646" Type="http://schemas.openxmlformats.org/officeDocument/2006/relationships/hyperlink" Target="https://docs.google.com/spreadsheets/d/e/2PACX-1vSc_2y5N0I67wDU38DjDh35IZSIS30rQf7_NYZhtYYGU1jJYT6_kDx4YpF-qw0LSlGsBYP8pqM_a1Pd/pubhtml" TargetMode="External"/><Relationship Id="rId3853" Type="http://schemas.openxmlformats.org/officeDocument/2006/relationships/hyperlink" Target="https://www.google.com/amp/s/www.amarujala.com/amp/lucknow/coronavirus-in-uttar-pradesh-live-updates-news-in-hindi" TargetMode="External"/><Relationship Id="rId4904" Type="http://schemas.openxmlformats.org/officeDocument/2006/relationships/hyperlink" Target="https://twitter.com/bhupeshbaghel/status/1247105792685142018?s=19" TargetMode="External"/><Relationship Id="rId122" Type="http://schemas.openxmlformats.org/officeDocument/2006/relationships/hyperlink" Target="https://www.indiatoday.in/india/story/coronavirus-pandemic-live-updates-italy-death-toll-delhi-mumbai-lockdown-states-india-1658570-2020-03-23" TargetMode="External"/><Relationship Id="rId774" Type="http://schemas.openxmlformats.org/officeDocument/2006/relationships/hyperlink" Target="https://www.livehindustan.com/bihar/story-two-more-corona-positive-case-reported-in-bihar-covid-19-patients-number-rise-to-six-in-the-state-3108735.html" TargetMode="External"/><Relationship Id="rId981" Type="http://schemas.openxmlformats.org/officeDocument/2006/relationships/hyperlink" Target="https://english.mathrubhumi.com/news/kerala/five-covid-19-patients-recover-in-ernakulam-discharged-from-hospital-1.4645690" TargetMode="External"/><Relationship Id="rId1057" Type="http://schemas.openxmlformats.org/officeDocument/2006/relationships/hyperlink" Target="https://mobile.twitter.com/HFWOdisha?ref_src=twsrc%5Egoogle%7Ctwcamp%5Eserp%7Ctwgr%5Eauthor" TargetMode="External"/><Relationship Id="rId2010" Type="http://schemas.openxmlformats.org/officeDocument/2006/relationships/hyperlink" Target="https://indianexpress.com/article/india/maharashtra-records-two-more-covid-19-deaths-case-count-up-to-205-6337952/" TargetMode="External"/><Relationship Id="rId2455" Type="http://schemas.openxmlformats.org/officeDocument/2006/relationships/hyperlink" Target="http://hmfw.ap.gov.in/Daily_bullettin/31-03-2020/31-03-2020_10AM_English.pdf" TargetMode="External"/><Relationship Id="rId2662" Type="http://schemas.openxmlformats.org/officeDocument/2006/relationships/hyperlink" Target="https://twitter.com/ANI/status/1244978684555124738?s=20" TargetMode="External"/><Relationship Id="rId3506" Type="http://schemas.openxmlformats.org/officeDocument/2006/relationships/hyperlink" Target="https://youtu.be/oKM9-XKMCkw" TargetMode="External"/><Relationship Id="rId3713" Type="http://schemas.openxmlformats.org/officeDocument/2006/relationships/hyperlink" Target="https://gujcovid19.gujarat.gov.in/uploads/pressbrief0304032020104754455.pdf" TargetMode="External"/><Relationship Id="rId3920" Type="http://schemas.openxmlformats.org/officeDocument/2006/relationships/hyperlink" Target="https://twitter.com/ArogyaAndhra/status/1246126231176622081?s=19" TargetMode="External"/><Relationship Id="rId5166" Type="http://schemas.openxmlformats.org/officeDocument/2006/relationships/hyperlink" Target="https://twitter.com/ChhattisgarhCMO/status/1247104400205598720?s=19" TargetMode="External"/><Relationship Id="rId427" Type="http://schemas.openxmlformats.org/officeDocument/2006/relationships/hyperlink" Target="https://www.livemint.com/news/india/first-coronavirus-patients-from-maharashtra-recover-set-to-go-home-11585107245119.html" TargetMode="External"/><Relationship Id="rId634" Type="http://schemas.openxmlformats.org/officeDocument/2006/relationships/hyperlink" Target="https://www.ndtv.com/hyderabad-news/covid-19-three-year-old-boy-in-hyderabad-tests-positive-for-coronavirus-2200789" TargetMode="External"/><Relationship Id="rId841" Type="http://schemas.openxmlformats.org/officeDocument/2006/relationships/hyperlink" Target="https://twitter.com/i/events/1241564887597248513" TargetMode="External"/><Relationship Id="rId1264" Type="http://schemas.openxmlformats.org/officeDocument/2006/relationships/hyperlink" Target="https://www.thehindu.com/news/national/other-states/covid-19-65-year-old-man-dies-in-indore/article31182098.ece" TargetMode="External"/><Relationship Id="rId1471" Type="http://schemas.openxmlformats.org/officeDocument/2006/relationships/hyperlink" Target="https://twitter.com/gnnnewsjk/status/1243825195946737664" TargetMode="External"/><Relationship Id="rId1569" Type="http://schemas.openxmlformats.org/officeDocument/2006/relationships/hyperlink" Target="https://twitter.com/kansalrohit69/status/1243919450945884162?s=20" TargetMode="External"/><Relationship Id="rId2108" Type="http://schemas.openxmlformats.org/officeDocument/2006/relationships/hyperlink" Target="https://www.mohfw.gov.in/" TargetMode="External"/><Relationship Id="rId2315" Type="http://schemas.openxmlformats.org/officeDocument/2006/relationships/hyperlink" Target="https://www.thehindu.com/news/national/other-states/coronavirus-70-year-old-man-dies-in-bhavnagar/article31170098.ece" TargetMode="External"/><Relationship Id="rId2522" Type="http://schemas.openxmlformats.org/officeDocument/2006/relationships/hyperlink" Target="https://twitter.com/JournoAshutosh/status/1244864987576721409?s=19" TargetMode="External"/><Relationship Id="rId2967" Type="http://schemas.openxmlformats.org/officeDocument/2006/relationships/hyperlink" Target="https://twitter.com/ArogyaAndhra/status/1245225191178768386/photo/1" TargetMode="External"/><Relationship Id="rId4182" Type="http://schemas.openxmlformats.org/officeDocument/2006/relationships/hyperlink" Target="https://twitter.com/ANI/status/1246411083985768451?s=20" TargetMode="External"/><Relationship Id="rId5026" Type="http://schemas.openxmlformats.org/officeDocument/2006/relationships/hyperlink" Target="https://www.business-standard.com/article/pti-stories/railways-reports-2nd-covid-19-death-technician-dies-in-siliguri-24-quarantined-120040601554_1.html" TargetMode="External"/><Relationship Id="rId701" Type="http://schemas.openxmlformats.org/officeDocument/2006/relationships/hyperlink" Target="https://docs.google.com/spreadsheets/d/e/2PACX-1vSc_2y5N0I67wDU38DjDh35IZSIS30rQf7_NYZhtYYGU1jJYT6_kDx4YpF-qw0LSlGsBYP8pqM_a1Pd/pubhtml" TargetMode="External"/><Relationship Id="rId939" Type="http://schemas.openxmlformats.org/officeDocument/2006/relationships/hyperlink" Target="http://www.punekarnews.in/coronavirus-5-persons-discharged-from-hospital-in-pune-no-new-case-in-last-48-hours/" TargetMode="External"/><Relationship Id="rId1124" Type="http://schemas.openxmlformats.org/officeDocument/2006/relationships/hyperlink" Target="https://m.sakshi.com/news/telangana/coronavirus-one-more-positive-case-registered-telangana-1273257" TargetMode="External"/><Relationship Id="rId1331" Type="http://schemas.openxmlformats.org/officeDocument/2006/relationships/hyperlink" Target="https://pbs.twimg.com/media/EUH5DnKXsAMgRi_?format=jpg&amp;name=large" TargetMode="External"/><Relationship Id="rId1776" Type="http://schemas.openxmlformats.org/officeDocument/2006/relationships/hyperlink" Target="https://twitter.com/KTRTRS/status/1244226836134899713?s=20" TargetMode="External"/><Relationship Id="rId1983" Type="http://schemas.openxmlformats.org/officeDocument/2006/relationships/hyperlink" Target="https://twitter.com/InfoNashik/status/1244308534969249795?s=19" TargetMode="External"/><Relationship Id="rId2827" Type="http://schemas.openxmlformats.org/officeDocument/2006/relationships/hyperlink" Target="https://www.indiatoday.in/india/story/three-nurses-test-covid-19-positive-in-mumbai-36-high-risk-contacts-in-worli-koliwada-identified-1661924-2020-03-31" TargetMode="External"/><Relationship Id="rId4042" Type="http://schemas.openxmlformats.org/officeDocument/2006/relationships/hyperlink" Target="https://mobile.twitter.com/arogyaandhra?lang=en" TargetMode="External"/><Relationship Id="rId4487" Type="http://schemas.openxmlformats.org/officeDocument/2006/relationships/hyperlink" Target="https://twitter.com/ndtv/status/1246682188227067906" TargetMode="External"/><Relationship Id="rId4694" Type="http://schemas.openxmlformats.org/officeDocument/2006/relationships/hyperlink" Target="https://twitter.com/HFWOdisha/status/1246826498851352576?s=19" TargetMode="External"/><Relationship Id="rId68" Type="http://schemas.openxmlformats.org/officeDocument/2006/relationships/hyperlink" Target="http://indiatoday.in/" TargetMode="External"/><Relationship Id="rId1429" Type="http://schemas.openxmlformats.org/officeDocument/2006/relationships/hyperlink" Target="https://twitter.com/ANI/status/1243762557355053059?s=20" TargetMode="External"/><Relationship Id="rId1636" Type="http://schemas.openxmlformats.org/officeDocument/2006/relationships/hyperlink" Target="https://twitter.com/rajeshtope11/status/1243778470087462913" TargetMode="External"/><Relationship Id="rId1843" Type="http://schemas.openxmlformats.org/officeDocument/2006/relationships/hyperlink" Target="https://twitter.com/timesofindia/status/1244256766306607104?s=19" TargetMode="External"/><Relationship Id="rId3089" Type="http://schemas.openxmlformats.org/officeDocument/2006/relationships/hyperlink" Target="http://toi.in/5E3dqY" TargetMode="External"/><Relationship Id="rId3296" Type="http://schemas.openxmlformats.org/officeDocument/2006/relationships/hyperlink" Target="https://economictimes.indiatimes.com/news/politics-and-nation/coronavirus-cases-in-india-live-news-latest-updates-april2/liveblog/74940450.cms" TargetMode="External"/><Relationship Id="rId4347" Type="http://schemas.openxmlformats.org/officeDocument/2006/relationships/hyperlink" Target="http://www.bhaskar.com/" TargetMode="External"/><Relationship Id="rId4554" Type="http://schemas.openxmlformats.org/officeDocument/2006/relationships/hyperlink" Target="http://bokaroupdates.com/" TargetMode="External"/><Relationship Id="rId4761" Type="http://schemas.openxmlformats.org/officeDocument/2006/relationships/hyperlink" Target="https://www.mohfw.gov.in/" TargetMode="External"/><Relationship Id="rId4999" Type="http://schemas.openxmlformats.org/officeDocument/2006/relationships/hyperlink" Target="https://nenow.in/north-east-news/tripura/covid-19-eight-people-from-tripura-test-positive.html" TargetMode="External"/><Relationship Id="rId1703" Type="http://schemas.openxmlformats.org/officeDocument/2006/relationships/hyperlink" Target="https://twitter.com/ANI/status/1243938409401298944?s=19" TargetMode="External"/><Relationship Id="rId1910" Type="http://schemas.openxmlformats.org/officeDocument/2006/relationships/hyperlink" Target="https://mobile.twitter.com/KTRTRS/status/1244226836134899713?ref_src=twsrc%5Etfw%7Ctwcamp%5Etweetembed&amp;ref_url=https%3A%2F%2Fd-5814684551480810180.ampproject.net%2F2003261442330%2Fframe.html" TargetMode="External"/><Relationship Id="rId3156" Type="http://schemas.openxmlformats.org/officeDocument/2006/relationships/hyperlink" Target="https://twitter.com/PTI_News/status/1245377181057835008?s=19" TargetMode="External"/><Relationship Id="rId3363" Type="http://schemas.openxmlformats.org/officeDocument/2006/relationships/hyperlink" Target="https://twitter.com/ANI/status/1245535572216578048?s=20" TargetMode="External"/><Relationship Id="rId4207" Type="http://schemas.openxmlformats.org/officeDocument/2006/relationships/hyperlink" Target="https://www.google.com/url?sa=t&amp;source=web&amp;rct=j&amp;url=https://www.financialexpress.com/lifestyle/health/rajasthan-60-year-old-corona-positive-woman-dies-12-new-cases-reported/1918636/lite/&amp;ved=2ahUKEwiDp6_A887oAhVjyTgGHduHBPUQFjAQegQIBhAB&amp;usg=AOvVaw23AP1ZI3DSA8odEVc0FmxK&amp;ampcf=1" TargetMode="External"/><Relationship Id="rId4414" Type="http://schemas.openxmlformats.org/officeDocument/2006/relationships/hyperlink" Target="http://www.mohfw.gov.in/" TargetMode="External"/><Relationship Id="rId4859" Type="http://schemas.openxmlformats.org/officeDocument/2006/relationships/hyperlink" Target="https://www.mohfw.gov.in/" TargetMode="External"/><Relationship Id="rId284" Type="http://schemas.openxmlformats.org/officeDocument/2006/relationships/hyperlink" Target="https://twitter.com/sivaetb/status/1242483055190671361?s=19" TargetMode="External"/><Relationship Id="rId491" Type="http://schemas.openxmlformats.org/officeDocument/2006/relationships/hyperlink" Target="https://twitter.com/PTI_News/status/1242790242442067969?s=20" TargetMode="External"/><Relationship Id="rId2172" Type="http://schemas.openxmlformats.org/officeDocument/2006/relationships/hyperlink" Target="https://news.abplive.com/videos/news/india-punjab-second-death-in-the-state-due-to-coronavirus-1184817" TargetMode="External"/><Relationship Id="rId3016" Type="http://schemas.openxmlformats.org/officeDocument/2006/relationships/hyperlink" Target="https://twitter.com/rohitksingh/status/1245032440940212224" TargetMode="External"/><Relationship Id="rId3223" Type="http://schemas.openxmlformats.org/officeDocument/2006/relationships/hyperlink" Target="https://twitter.com/HFWOdisha/status/1245409739195834369?s=20" TargetMode="External"/><Relationship Id="rId3570" Type="http://schemas.openxmlformats.org/officeDocument/2006/relationships/hyperlink" Target="https://www.facebook.com/DivyaHimachalTV/videos/704478020320213/?sfnsn=wiwspwa&amp;extid=8FVK8gT9H9RPCGLq&amp;d=w&amp;vh=e" TargetMode="External"/><Relationship Id="rId3668" Type="http://schemas.openxmlformats.org/officeDocument/2006/relationships/hyperlink" Target="https://twitter.com/1stIndiaNews/status/1245909071070466050?s=20" TargetMode="External"/><Relationship Id="rId3875" Type="http://schemas.openxmlformats.org/officeDocument/2006/relationships/hyperlink" Target="http://www.mohfw.gov.in/" TargetMode="External"/><Relationship Id="rId4621" Type="http://schemas.openxmlformats.org/officeDocument/2006/relationships/hyperlink" Target="https://twitter.com/PTI_News/status/1246780977923280898?s=19" TargetMode="External"/><Relationship Id="rId4719" Type="http://schemas.openxmlformats.org/officeDocument/2006/relationships/hyperlink" Target="https://www.google.com/amp/s/www.indiatoday.in/amp/fact-check/story/fact-check-viral-lockdown-phases-control-covid-19-not-endorsed-who-1663542-2020-04-05" TargetMode="External"/><Relationship Id="rId4926" Type="http://schemas.openxmlformats.org/officeDocument/2006/relationships/hyperlink" Target="https://www.thehindu.com/news/national/tamil-nadu/coronavirus-tn-reports-86-more-covid-19-cases-total-spikes-to-571/article31263138.ece" TargetMode="External"/><Relationship Id="rId144" Type="http://schemas.openxmlformats.org/officeDocument/2006/relationships/hyperlink" Target="https://twitter.com/Vijayabaskarofl/status/1242122022022340610?s=19" TargetMode="External"/><Relationship Id="rId589" Type="http://schemas.openxmlformats.org/officeDocument/2006/relationships/hyperlink" Target="http://www.indiatoday.in/amp/india/story/coronavirus-in-india-live-updates-complete-lockdown-pm-modi-covid-19-death-toll-italy-spain-iran-china-1659354-2020-03-25" TargetMode="External"/><Relationship Id="rId796" Type="http://schemas.openxmlformats.org/officeDocument/2006/relationships/hyperlink" Target="https://twitter.com/kansalrohit69/status/1243024892468977664" TargetMode="External"/><Relationship Id="rId2477" Type="http://schemas.openxmlformats.org/officeDocument/2006/relationships/hyperlink" Target="https://twitter.com/ANI/status/1244868415711408128" TargetMode="External"/><Relationship Id="rId2684" Type="http://schemas.openxmlformats.org/officeDocument/2006/relationships/hyperlink" Target="https://twitter.com/himantabiswa/status/1244976349661376512?s=19" TargetMode="External"/><Relationship Id="rId3430" Type="http://schemas.openxmlformats.org/officeDocument/2006/relationships/hyperlink" Target="https://twitter.com/PTI_News/status/1245572818747572224?s=19" TargetMode="External"/><Relationship Id="rId3528" Type="http://schemas.openxmlformats.org/officeDocument/2006/relationships/hyperlink" Target="https://twitter.com/ArogyaAndhra/status/1245702400683331585?s=19" TargetMode="External"/><Relationship Id="rId3735" Type="http://schemas.openxmlformats.org/officeDocument/2006/relationships/hyperlink" Target="https://www.twitter.com/ANI/status/1244696919902806016" TargetMode="External"/><Relationship Id="rId5090" Type="http://schemas.openxmlformats.org/officeDocument/2006/relationships/hyperlink" Target="http://health.uk.gov.in/" TargetMode="External"/><Relationship Id="rId351" Type="http://schemas.openxmlformats.org/officeDocument/2006/relationships/hyperlink" Target="https://www.daijiworld.com/news/newsDisplay.aspx?newsID=688325" TargetMode="External"/><Relationship Id="rId449" Type="http://schemas.openxmlformats.org/officeDocument/2006/relationships/hyperlink" Target="https://twitter.com/kansalrohit69/status/1242775064287698944?s=19" TargetMode="External"/><Relationship Id="rId656" Type="http://schemas.openxmlformats.org/officeDocument/2006/relationships/hyperlink" Target="https://twitter.com/PTI_News/status/1243012141214400513?s=19" TargetMode="External"/><Relationship Id="rId863" Type="http://schemas.openxmlformats.org/officeDocument/2006/relationships/hyperlink" Target="https://twitter.com/ANI/status/1243025712832897024?s=19" TargetMode="External"/><Relationship Id="rId1079" Type="http://schemas.openxmlformats.org/officeDocument/2006/relationships/hyperlink" Target="https://m.aajtak.in/breakingnews" TargetMode="External"/><Relationship Id="rId1286" Type="http://schemas.openxmlformats.org/officeDocument/2006/relationships/hyperlink" Target="https://www.google.com/amp/s/www.bhaskar.com/amp/local/mp/bhopal/news/bhopal-indore-coronavirus-lockdown-day-3-live-mp-bhopal-indore-jabalpur-ujjain-gwalior-khajuraho-covid-19-cases-news-and-updates-127058699.html" TargetMode="External"/><Relationship Id="rId1493" Type="http://schemas.openxmlformats.org/officeDocument/2006/relationships/hyperlink" Target="https://www.google.com/url?sa=t&amp;rct=j&amp;q=&amp;esrc=s&amp;source=web&amp;cd=3&amp;cad=rja&amp;uact=8&amp;ved=2ahUKEwjWg6Ldh73oAhUuIbcAHWXeCYUQ0PADMAJ6BAgKEAk&amp;url=https%3A%2F%2Fwww.thehindu.com%2Fnews%2Fnational%2Fother-states%2Ffive-new-covid-19-positive-cases-one-death-in-rajasthan%2Farticle31176992.ece&amp;usg=AOvVaw0znGNePrJ1GPIMZ3R9dyUY" TargetMode="External"/><Relationship Id="rId2032" Type="http://schemas.openxmlformats.org/officeDocument/2006/relationships/hyperlink" Target="https://thelivenagpur.com/2020/03/29/covid-19-three-more-found-positive-in-nagpur/" TargetMode="External"/><Relationship Id="rId2337" Type="http://schemas.openxmlformats.org/officeDocument/2006/relationships/hyperlink" Target="https://lalluram.com/big-breaking-another-corona-positive-case-surfaced-in-chhattisgarh-patient-had-recently-returned-from-london-number-8-in-the-state/" TargetMode="External"/><Relationship Id="rId2544" Type="http://schemas.openxmlformats.org/officeDocument/2006/relationships/hyperlink" Target="https://twitter.com/kansalrohit69/status/1244903033500127234" TargetMode="External"/><Relationship Id="rId2891" Type="http://schemas.openxmlformats.org/officeDocument/2006/relationships/hyperlink" Target="https://bengali.abplive.com/news/aaj-focus-e/coronavirus-5-die-in-bengal-in-last-8-days-affected-37-681006" TargetMode="External"/><Relationship Id="rId2989" Type="http://schemas.openxmlformats.org/officeDocument/2006/relationships/hyperlink" Target="https://www.google.com/amp/s/eisamay.indiatimes.com/west-bengal-news/others/coronavirus-situation-in-west-bengal-kolkata-howrah-hooghly-live-updates/amp_articleshow/74922538.cms" TargetMode="External"/><Relationship Id="rId3942" Type="http://schemas.openxmlformats.org/officeDocument/2006/relationships/hyperlink" Target="https://mpbreakingnews.in/bhopal/corona-update-34-new-positive-cases-in-mp-155-reached/" TargetMode="External"/><Relationship Id="rId211" Type="http://schemas.openxmlformats.org/officeDocument/2006/relationships/hyperlink" Target="https://www.livemint.com/news/india/mumbai-hospitals-cure-12-coronavirus-patients-11585033582392.html" TargetMode="External"/><Relationship Id="rId309" Type="http://schemas.openxmlformats.org/officeDocument/2006/relationships/hyperlink" Target="https://telanganatoday.com/six-more-test-positive-for-covid-19-in-telangana-total-rises-to-39/amp" TargetMode="External"/><Relationship Id="rId516" Type="http://schemas.openxmlformats.org/officeDocument/2006/relationships/hyperlink" Target="https://www.google.com/amp/s/indianexpress.com/article/coronavirus/ludhiana-woman-who-hid-travel-history-tests-positive-in-primary-test-two-physicians-isolated-6330855/lite/" TargetMode="External"/><Relationship Id="rId1146" Type="http://schemas.openxmlformats.org/officeDocument/2006/relationships/hyperlink" Target="https://arogya.maharashtra.gov.in/1175/Novel--Corona-Virus" TargetMode="External"/><Relationship Id="rId1798" Type="http://schemas.openxmlformats.org/officeDocument/2006/relationships/hyperlink" Target="https://mobile.twitter.com/ANI/status/1244242532134838273" TargetMode="External"/><Relationship Id="rId2751" Type="http://schemas.openxmlformats.org/officeDocument/2006/relationships/hyperlink" Target="https://www.loksatta.com/maharashtra-news/coronavirus-zero-patient-in-yavatmal-sgy-87-2118457/" TargetMode="External"/><Relationship Id="rId2849" Type="http://schemas.openxmlformats.org/officeDocument/2006/relationships/hyperlink" Target="https://twitter.com/ANI/status/1245186124970065922?s=20" TargetMode="External"/><Relationship Id="rId3802" Type="http://schemas.openxmlformats.org/officeDocument/2006/relationships/hyperlink" Target="https://timesofindia.indiatimes.com/india/coronavirus-in-india-live-news-updates-covid-19-tracker-india-total-corona-cases-death-toll-mumbai-delhi-hyderabad/liveblog/74940217.cms" TargetMode="External"/><Relationship Id="rId5048" Type="http://schemas.openxmlformats.org/officeDocument/2006/relationships/hyperlink" Target="https://www.mohfw.gov.in/" TargetMode="External"/><Relationship Id="rId723" Type="http://schemas.openxmlformats.org/officeDocument/2006/relationships/hyperlink" Target="https://twitter.com/PTI_News/status/1243039656540692482?s=20" TargetMode="External"/><Relationship Id="rId930" Type="http://schemas.openxmlformats.org/officeDocument/2006/relationships/hyperlink" Target="https://twitter.com/GujHFWDept/status/1243125307185467393?s=19" TargetMode="External"/><Relationship Id="rId1006" Type="http://schemas.openxmlformats.org/officeDocument/2006/relationships/hyperlink" Target="https://twitter.com/ANI/status/1243178927452868617" TargetMode="External"/><Relationship Id="rId1353" Type="http://schemas.openxmlformats.org/officeDocument/2006/relationships/hyperlink" Target="https://twitter.com/NHM_TN/status/1243565704332431360?s=19" TargetMode="External"/><Relationship Id="rId1560" Type="http://schemas.openxmlformats.org/officeDocument/2006/relationships/hyperlink" Target="https://timesofindia.indiatimes.com/city/lucknow/covid-19-up-tally-jumps-to-61-with-11-new-cases/articleshow/74865204.cms" TargetMode="External"/><Relationship Id="rId1658" Type="http://schemas.openxmlformats.org/officeDocument/2006/relationships/hyperlink" Target="https://twitter.com/PTI_News/status/1244111395848781824?s=20" TargetMode="External"/><Relationship Id="rId1865" Type="http://schemas.openxmlformats.org/officeDocument/2006/relationships/hyperlink" Target="http://dhs.kerala.gov.in/2020/03/29/29-03-2020/" TargetMode="External"/><Relationship Id="rId2404" Type="http://schemas.openxmlformats.org/officeDocument/2006/relationships/hyperlink" Target="https://gujcovid19.gujarat.gov.in/" TargetMode="External"/><Relationship Id="rId2611" Type="http://schemas.openxmlformats.org/officeDocument/2006/relationships/hyperlink" Target="https://newswing.com/coronaupdates-coronas-first-case-confirmed-in-jharkhand-malaysian-lady-found-positive/167466/" TargetMode="External"/><Relationship Id="rId2709" Type="http://schemas.openxmlformats.org/officeDocument/2006/relationships/hyperlink" Target="https://twitter.com/ANI/status/1244974345644052481" TargetMode="External"/><Relationship Id="rId4064" Type="http://schemas.openxmlformats.org/officeDocument/2006/relationships/hyperlink" Target="https://twitter.com/radhika1705/status/1246323525746475008?s=19" TargetMode="External"/><Relationship Id="rId4271" Type="http://schemas.openxmlformats.org/officeDocument/2006/relationships/hyperlink" Target="https://twitter.com/JansamparkMP/status/1246469032619823107?s=09" TargetMode="External"/><Relationship Id="rId5115" Type="http://schemas.openxmlformats.org/officeDocument/2006/relationships/hyperlink" Target="https://www.google.com/url?q=https://www.mohfw.gov.in/&amp;sa=D&amp;ust=1586245938546000&amp;usg=AFQjCNEk_eI4Muir93mTpCXnnGvoeMNM0A" TargetMode="External"/><Relationship Id="rId1213" Type="http://schemas.openxmlformats.org/officeDocument/2006/relationships/hyperlink" Target="https://www.thehindu.com/news/national/karnataka/coronavirus-karnataka-records-third-death/article31179846.ece" TargetMode="External"/><Relationship Id="rId1420" Type="http://schemas.openxmlformats.org/officeDocument/2006/relationships/hyperlink" Target="https://twitter.com/avinashkalla/status/1243762592813744128?s=19" TargetMode="External"/><Relationship Id="rId1518" Type="http://schemas.openxmlformats.org/officeDocument/2006/relationships/hyperlink" Target="https://mobile.twitter.com/GujHFWDept/status/1243849364553990145" TargetMode="External"/><Relationship Id="rId2916" Type="http://schemas.openxmlformats.org/officeDocument/2006/relationships/hyperlink" Target="https://twitter.com/ABPNews/status/1245219566797504513?s=19" TargetMode="External"/><Relationship Id="rId3080" Type="http://schemas.openxmlformats.org/officeDocument/2006/relationships/hyperlink" Target="https://www.youtube.com/watch?v=JEVklh4UL8c" TargetMode="External"/><Relationship Id="rId4131" Type="http://schemas.openxmlformats.org/officeDocument/2006/relationships/hyperlink" Target="https://gujcovid19.gujarat.gov.in/" TargetMode="External"/><Relationship Id="rId4369" Type="http://schemas.openxmlformats.org/officeDocument/2006/relationships/hyperlink" Target="https://twitter.com/himantabiswa/status/1246495036302213120?s=20" TargetMode="External"/><Relationship Id="rId4576" Type="http://schemas.openxmlformats.org/officeDocument/2006/relationships/hyperlink" Target="https://twitter.com/otvnews/status/1246741355616821248" TargetMode="External"/><Relationship Id="rId4783" Type="http://schemas.openxmlformats.org/officeDocument/2006/relationships/hyperlink" Target="https://epaper.bhaskar.com/bhopal/120/06042020/mpcg/1/" TargetMode="External"/><Relationship Id="rId4990" Type="http://schemas.openxmlformats.org/officeDocument/2006/relationships/hyperlink" Target="https://twitter.com/PTI_News/status/1247204226939281409?s=19" TargetMode="External"/><Relationship Id="rId1725" Type="http://schemas.openxmlformats.org/officeDocument/2006/relationships/hyperlink" Target="https://m.aajtak.in/breakingnews" TargetMode="External"/><Relationship Id="rId1932" Type="http://schemas.openxmlformats.org/officeDocument/2006/relationships/hyperlink" Target="https://www.outlookindia.com/newsscroll/guj-coronavirus-positive-cases-rise-to-63-death-toll-now-5/1784329" TargetMode="External"/><Relationship Id="rId3178" Type="http://schemas.openxmlformats.org/officeDocument/2006/relationships/hyperlink" Target="https://twitter.com/ANI/status/1245389870974914561?s=19" TargetMode="External"/><Relationship Id="rId3385" Type="http://schemas.openxmlformats.org/officeDocument/2006/relationships/hyperlink" Target="https://twitter.com/TelanganaCMO/status/1245446445429166080" TargetMode="External"/><Relationship Id="rId3592" Type="http://schemas.openxmlformats.org/officeDocument/2006/relationships/hyperlink" Target="https://twitter.com/ANI/status/1245737528574918657?s=20" TargetMode="External"/><Relationship Id="rId4229" Type="http://schemas.openxmlformats.org/officeDocument/2006/relationships/hyperlink" Target="https://maharashtratimes.com/maharashtra/mumbai-news/coronavirus-in-maharashtra-52-more-covid19-cases-reported-in-mumbai-today/articleshow/74985494.cms" TargetMode="External"/><Relationship Id="rId4436" Type="http://schemas.openxmlformats.org/officeDocument/2006/relationships/hyperlink" Target="https://www.facebook.com/245708465537707/posts/2660321837409679/" TargetMode="External"/><Relationship Id="rId4643" Type="http://schemas.openxmlformats.org/officeDocument/2006/relationships/hyperlink" Target="https://twitter.com/ArogyaAndhra/status/1246796309308162049?s=09" TargetMode="External"/><Relationship Id="rId4850" Type="http://schemas.openxmlformats.org/officeDocument/2006/relationships/hyperlink" Target="https://www-news18-com.cdn.ampproject.org/v/s/www.news18.com/amp/news/india/haryana-records-first-coronavirus-death-67-year-old-man-from-ambala-2561281.html?usqp=mq331AQRKAGYAee4rpWdqZbq3gGwASA%3D&amp;amp_js_v=a2&amp;amp_gsa=1" TargetMode="External"/><Relationship Id="rId17" Type="http://schemas.openxmlformats.org/officeDocument/2006/relationships/hyperlink" Target="https://twitter.com/PTI_News/status/1240496472384126982?s=19" TargetMode="External"/><Relationship Id="rId2194" Type="http://schemas.openxmlformats.org/officeDocument/2006/relationships/hyperlink" Target="https://twitter.com/the_hindu/status/1244582232066371584?s=19" TargetMode="External"/><Relationship Id="rId3038" Type="http://schemas.openxmlformats.org/officeDocument/2006/relationships/hyperlink" Target="https://mobile.twitter.com/ANI/status/1245006827042955264" TargetMode="External"/><Relationship Id="rId3245" Type="http://schemas.openxmlformats.org/officeDocument/2006/relationships/hyperlink" Target="https://www.facebook.com/himantabiswasarma/posts/10157428885168983?__xts__%5B0%5D=68.ARDceZF19jrDo56xUUyG0ZQan1StxKGMiHORewE0RZlmoQJjNRPhIeLFqPAhBeTNECZV7QLJG-PPnBstpzsLU_rsDgT25lHhkygShsGO12nbsK0zW7cacEYw8Am9Fiw-J5kSn4bhbp4RckXw6JMAHvWvqXlp1ykg5AX5CjMeKBaECquU_tzChRNkbAQHlA2bAQzyYBVnwOjrqYlY_C8CBvT_lc237hT2te_SkKlh6bdK6PVWL7U5PjEi7y_gCfmq6cFyzykgxL3i7FXGbshZBsO5tJK87OU-IrZObITdUm0h94IW25AJwbtQIjWEJlh2wYkAMrATHFlwXk4N&amp;__tn__=-R" TargetMode="External"/><Relationship Id="rId3452" Type="http://schemas.openxmlformats.org/officeDocument/2006/relationships/hyperlink" Target="https://www.news18.com/news/india/haryana-records-first-coronavirus-death-67-year-old-man-from-ambala-2561281.html" TargetMode="External"/><Relationship Id="rId3897" Type="http://schemas.openxmlformats.org/officeDocument/2006/relationships/hyperlink" Target="https://www.lokjantoday.com/%e0%a4%b0%e0%a5%81%e0%a4%a6%e0%a5%8d%e0%a4%b0%e0%a4%aa%e0%a5%81%e0%a4%b0-%e0%a4%ae%e0%a5%87%e0%a4%82-%e0%a4%8f%e0%a4%95-%e0%a4%94%e0%a4%b0-%e0%a4%b8%e0%a4%82%e0%a4%a6%e0%a4%bf%e0%a4%97%e0%a5%8d/" TargetMode="External"/><Relationship Id="rId4503" Type="http://schemas.openxmlformats.org/officeDocument/2006/relationships/hyperlink" Target="https://twitter.com/ndtv/status/1246682188227067906" TargetMode="External"/><Relationship Id="rId4710" Type="http://schemas.openxmlformats.org/officeDocument/2006/relationships/hyperlink" Target="https://m.livehindustan.com/uttar-pradesh/story-corona-report-positive-of-2-tabligi-jaamati-in-rae-bareli-3129293.amp.html" TargetMode="External"/><Relationship Id="rId4948" Type="http://schemas.openxmlformats.org/officeDocument/2006/relationships/hyperlink" Target="https://www.google.com/amp/s/www.bhaskar.com/amp/local/mp/bhopal/news/coronavirus-bhopal-cases-4-madhya-pradesh-health-department-employees-test-positive-bhopal-total-cases-over-46-127118592.html" TargetMode="External"/><Relationship Id="rId166" Type="http://schemas.openxmlformats.org/officeDocument/2006/relationships/hyperlink" Target="https://www.pratidintime.com/ne-gets-first-corona-case-in-manipur/" TargetMode="External"/><Relationship Id="rId373" Type="http://schemas.openxmlformats.org/officeDocument/2006/relationships/hyperlink" Target="https://www.news18.com/news/india/first-coronavirus-patients-from-maharashtra-recover-set-to-go-home-2550003.html" TargetMode="External"/><Relationship Id="rId580" Type="http://schemas.openxmlformats.org/officeDocument/2006/relationships/hyperlink" Target="https://twitter.com/Vijayabaskarofl/status/1242867032091058176" TargetMode="External"/><Relationship Id="rId2054" Type="http://schemas.openxmlformats.org/officeDocument/2006/relationships/hyperlink" Target="https://twitter.com/ndtv/status/1244480907349618688?s=20" TargetMode="External"/><Relationship Id="rId2261" Type="http://schemas.openxmlformats.org/officeDocument/2006/relationships/hyperlink" Target="https://twitter.com/PTI_News/status/1244625662670864388?s=19" TargetMode="External"/><Relationship Id="rId2499" Type="http://schemas.openxmlformats.org/officeDocument/2006/relationships/hyperlink" Target="https://mobile.twitter.com/ANI/status/1244868840896335873" TargetMode="External"/><Relationship Id="rId3105" Type="http://schemas.openxmlformats.org/officeDocument/2006/relationships/hyperlink" Target="https://economictimes.indiatimes.com/news/politics-and-nation/uttar-pradesh-reports-first-death-from-covid-19/articleshow/74926267.cms?from=mdr" TargetMode="External"/><Relationship Id="rId3312" Type="http://schemas.openxmlformats.org/officeDocument/2006/relationships/hyperlink" Target="https://twitter.com/TelanganaCMO/status/1245446445429166080?s=19" TargetMode="External"/><Relationship Id="rId3757" Type="http://schemas.openxmlformats.org/officeDocument/2006/relationships/hyperlink" Target="https://ladakh-coronavirus-response-ladakhcovid19.hub.arcgis.com/" TargetMode="External"/><Relationship Id="rId3964" Type="http://schemas.openxmlformats.org/officeDocument/2006/relationships/hyperlink" Target="https://twitter.com/ANI/status/1246149029869780992?s=20" TargetMode="External"/><Relationship Id="rId4808" Type="http://schemas.openxmlformats.org/officeDocument/2006/relationships/hyperlink" Target="http://gujcovid19.gujarat.gov.in/" TargetMode="External"/><Relationship Id="rId1" Type="http://schemas.openxmlformats.org/officeDocument/2006/relationships/hyperlink" Target="https://timesofindia.indiatimes.com/city/chennai/tamil-nadus-lone-covid-19-patient-recovers-to-be-discharged-from-chennai-hospital-on-monday/articleshow/74639130.cms" TargetMode="External"/><Relationship Id="rId233" Type="http://schemas.openxmlformats.org/officeDocument/2006/relationships/hyperlink" Target="https://www.bhopalsamachar.com/2020/03/7-mp-news.html?m=1" TargetMode="External"/><Relationship Id="rId440" Type="http://schemas.openxmlformats.org/officeDocument/2006/relationships/hyperlink" Target="https://www.financialexpress.com/lifestyle/health/coronavirus-54-year-old-covid-19-patient-dies-in-tamil-nadu/1908599/" TargetMode="External"/><Relationship Id="rId678" Type="http://schemas.openxmlformats.org/officeDocument/2006/relationships/hyperlink" Target="https://www.google.com/url?sa=t&amp;source=web&amp;rct=j&amp;url=https://www.moneycontrol.com/news/india/coronavirus-india-news-live-updates-india-lockdown-covid-19-vaccine-maharashtra-kerala-delhi-statewise-tally-5073771.html/amp&amp;ved=0ahUKEwiIqOPLn7foAhUQyDgGHV8bCh0QyM8BCDswBA&amp;usg=AOvVaw08de2AkYnQ38XGGmLUOkKe&amp;ampcf=1" TargetMode="External"/><Relationship Id="rId885" Type="http://schemas.openxmlformats.org/officeDocument/2006/relationships/hyperlink" Target="https://indiatoday.app.link/NsVChexka5" TargetMode="External"/><Relationship Id="rId1070" Type="http://schemas.openxmlformats.org/officeDocument/2006/relationships/hyperlink" Target="https://twitter.com/HFWOdisha?s=09" TargetMode="External"/><Relationship Id="rId2121" Type="http://schemas.openxmlformats.org/officeDocument/2006/relationships/hyperlink" Target="https://www.divyabhaskar.co.in/local/gujarat/bhavnagar/news/five-case-positive-of-corona-virus-in-one-day-at-bhavnagar-127076302.html" TargetMode="External"/><Relationship Id="rId2359" Type="http://schemas.openxmlformats.org/officeDocument/2006/relationships/hyperlink" Target="https://twitter.com/Justice_4Vizag/status/1242315820811735041?s=19" TargetMode="External"/><Relationship Id="rId2566" Type="http://schemas.openxmlformats.org/officeDocument/2006/relationships/hyperlink" Target="https://www.google.co.in/amp/s/www.indiatvnews.com/amp/news/india/breaking-chandigarh-reports-first-covid-19-death-toll-coronavirus-603140" TargetMode="External"/><Relationship Id="rId2773" Type="http://schemas.openxmlformats.org/officeDocument/2006/relationships/hyperlink" Target="https://twitter.com/ArogyaAndhra/status/1245019872238555136?s=19" TargetMode="External"/><Relationship Id="rId2980" Type="http://schemas.openxmlformats.org/officeDocument/2006/relationships/hyperlink" Target="https://m.tribuneindia.com/news/chandigarh/two-more-city-residents-test-ve-63790" TargetMode="External"/><Relationship Id="rId3617" Type="http://schemas.openxmlformats.org/officeDocument/2006/relationships/hyperlink" Target="https://twitter.com/PTI_News/status/1245752854528184320?s=19" TargetMode="External"/><Relationship Id="rId3824" Type="http://schemas.openxmlformats.org/officeDocument/2006/relationships/hyperlink" Target="https://www.facebook.com/KarnalBreakingNews/videos/2403513393272221/" TargetMode="External"/><Relationship Id="rId300" Type="http://schemas.openxmlformats.org/officeDocument/2006/relationships/hyperlink" Target="https://www.theweek.in/news/india/2020/03/24/mumbai-begins-test-at-home-facility-as-another-covid-19-patient-.html" TargetMode="External"/><Relationship Id="rId538" Type="http://schemas.openxmlformats.org/officeDocument/2006/relationships/hyperlink" Target="https://twitter.com/ANI/status/1242826327469645824" TargetMode="External"/><Relationship Id="rId745" Type="http://schemas.openxmlformats.org/officeDocument/2006/relationships/hyperlink" Target="https://indianexpress.com/article/coronavirus/maharashtra-coronavirus-recovered-patients-return-home-6331901/" TargetMode="External"/><Relationship Id="rId952" Type="http://schemas.openxmlformats.org/officeDocument/2006/relationships/hyperlink" Target="https://twitter.com/kansalrohit69/status/1243146699159171072?s=20" TargetMode="External"/><Relationship Id="rId1168" Type="http://schemas.openxmlformats.org/officeDocument/2006/relationships/hyperlink" Target="https://www.google.com/amp/s/www.indiatoday.in/amp/india/story/coronavirus-maharashtra-count-mounts-to-130-after-fresh-cases-reported-in-pune-kolhapur-1660167-2020-03-27" TargetMode="External"/><Relationship Id="rId1375" Type="http://schemas.openxmlformats.org/officeDocument/2006/relationships/hyperlink" Target="https://m.tribuneindia.com/news/chandigarh-reports-new-coronavirus-case-tally-now-8-61868" TargetMode="External"/><Relationship Id="rId1582" Type="http://schemas.openxmlformats.org/officeDocument/2006/relationships/hyperlink" Target="https://twitter.com/parthshastriTOI/status/1243783259726565378?s=19" TargetMode="External"/><Relationship Id="rId2219" Type="http://schemas.openxmlformats.org/officeDocument/2006/relationships/hyperlink" Target="https://www.grainmart.in/news/coronavirus-covd-19-live-cases-tracker-john-hopkins/" TargetMode="External"/><Relationship Id="rId2426" Type="http://schemas.openxmlformats.org/officeDocument/2006/relationships/hyperlink" Target="https://twitter.com/RishikaSadam/status/1244859796660129792" TargetMode="External"/><Relationship Id="rId2633" Type="http://schemas.openxmlformats.org/officeDocument/2006/relationships/hyperlink" Target="https://twitter.com/ANI/status/1244974345644052481?s=19" TargetMode="External"/><Relationship Id="rId4086" Type="http://schemas.openxmlformats.org/officeDocument/2006/relationships/hyperlink" Target="https://twitter.com/PTI_News/status/1246336675732533248?s=19" TargetMode="External"/><Relationship Id="rId5137" Type="http://schemas.openxmlformats.org/officeDocument/2006/relationships/hyperlink" Target="https://twitter.com/ANI/status/1247426290052763649?s=19" TargetMode="External"/><Relationship Id="rId81" Type="http://schemas.openxmlformats.org/officeDocument/2006/relationships/hyperlink" Target="https://dbpost.com/madhya-pradesh-first-coronavirus-case-confirmed-in-bhopal-girl-returned-from-london-3-days-ago-found-positive/" TargetMode="External"/><Relationship Id="rId605" Type="http://schemas.openxmlformats.org/officeDocument/2006/relationships/hyperlink" Target="https://twitter.com/prudentgoa/status/1242894189253160960?s=20" TargetMode="External"/><Relationship Id="rId812" Type="http://schemas.openxmlformats.org/officeDocument/2006/relationships/hyperlink" Target="https://twitter.com/kansalrohit69/status/1243024892468977664?s=19" TargetMode="External"/><Relationship Id="rId1028" Type="http://schemas.openxmlformats.org/officeDocument/2006/relationships/hyperlink" Target="https://twitter.com/xpressandhra/status/1243192047483236352?s=19" TargetMode="External"/><Relationship Id="rId1235" Type="http://schemas.openxmlformats.org/officeDocument/2006/relationships/hyperlink" Target="http://dhs.kerala.gov.in/wp-content/uploads/2020/03/bulm_26032020e.pdf" TargetMode="External"/><Relationship Id="rId1442" Type="http://schemas.openxmlformats.org/officeDocument/2006/relationships/hyperlink" Target="https://twitter.com/ANI/status/1243755699357671425?s=19" TargetMode="External"/><Relationship Id="rId1887" Type="http://schemas.openxmlformats.org/officeDocument/2006/relationships/hyperlink" Target="https://twitter.com/ANI/status/1244268461477552129?s=19" TargetMode="External"/><Relationship Id="rId2840" Type="http://schemas.openxmlformats.org/officeDocument/2006/relationships/hyperlink" Target="https://www.livemint.com/news/india/covid-19-cases-in-maharashtra-jump-to-302-biggest-rise-in-single-day/amp-11585664054496.html" TargetMode="External"/><Relationship Id="rId2938" Type="http://schemas.openxmlformats.org/officeDocument/2006/relationships/hyperlink" Target="https://twitter.com/ANI/status/1245223000791752706?s=19" TargetMode="External"/><Relationship Id="rId4293" Type="http://schemas.openxmlformats.org/officeDocument/2006/relationships/hyperlink" Target="https://timesofindia.indiatimes.com/india/coronavirus-india-live-news-updates-total-number-of-corona-cases-in-india-state-wise-list-delhi-maharashtra-telangana/liveblog/74975998.cms" TargetMode="External"/><Relationship Id="rId4598" Type="http://schemas.openxmlformats.org/officeDocument/2006/relationships/hyperlink" Target="https://timesofindia.indiatimes.com/city/bhopal/first-4-patients-of-jabalpur-test-negative-for-covid-19/articleshow/74974978.cms" TargetMode="External"/><Relationship Id="rId1302" Type="http://schemas.openxmlformats.org/officeDocument/2006/relationships/hyperlink" Target="https://www.facebook.com/577768035644515/posts/2889992674422028/" TargetMode="External"/><Relationship Id="rId1747" Type="http://schemas.openxmlformats.org/officeDocument/2006/relationships/hyperlink" Target="https://twitter.com/Vijayabaskarofl/status/1244213555538169857?s=19" TargetMode="External"/><Relationship Id="rId1954" Type="http://schemas.openxmlformats.org/officeDocument/2006/relationships/hyperlink" Target="https://gujcovid19.gujarat.gov.in/" TargetMode="External"/><Relationship Id="rId2700" Type="http://schemas.openxmlformats.org/officeDocument/2006/relationships/hyperlink" Target="https://covindia.com/" TargetMode="External"/><Relationship Id="rId4153" Type="http://schemas.openxmlformats.org/officeDocument/2006/relationships/hyperlink" Target="https://timesofindia.indiatimes.com/city/chennai/coronavirus-in-tamil-nadu-tablighi-jamaat-member-dies-in-villupuram-hospital/articleshow/74979767.cms" TargetMode="External"/><Relationship Id="rId4360" Type="http://schemas.openxmlformats.org/officeDocument/2006/relationships/hyperlink" Target="https://twitter.com/telanganahealth/status/1246478500405456896?s=21" TargetMode="External"/><Relationship Id="rId4458" Type="http://schemas.openxmlformats.org/officeDocument/2006/relationships/hyperlink" Target="https://twitter.com/ArogyaAndhra/status/1246670000217149442" TargetMode="External"/><Relationship Id="rId39" Type="http://schemas.openxmlformats.org/officeDocument/2006/relationships/hyperlink" Target="https://www.amarujala.com/chandigarh/corona-virus-chandigarh-positive-reports-of-patients" TargetMode="External"/><Relationship Id="rId1607" Type="http://schemas.openxmlformats.org/officeDocument/2006/relationships/hyperlink" Target="https://m.jagbani.punjabkesari.in/national/news/new-case-of-covid-19--corona-positive-found-in-ambala--punjab-youth-1192480" TargetMode="External"/><Relationship Id="rId1814" Type="http://schemas.openxmlformats.org/officeDocument/2006/relationships/hyperlink" Target="https://mobile.twitter.com/Vijayabaskarofl/status/1244239453981257728" TargetMode="External"/><Relationship Id="rId3267" Type="http://schemas.openxmlformats.org/officeDocument/2006/relationships/hyperlink" Target="https://twitter.com/ArogyaAndhra/status/1245312814962507783?s=20" TargetMode="External"/><Relationship Id="rId4013" Type="http://schemas.openxmlformats.org/officeDocument/2006/relationships/hyperlink" Target="https://www.mohfw.gov.in/" TargetMode="External"/><Relationship Id="rId4220" Type="http://schemas.openxmlformats.org/officeDocument/2006/relationships/hyperlink" Target="https://twitter.com/BarabankiD/status/1246411635125678080?s=19" TargetMode="External"/><Relationship Id="rId4665" Type="http://schemas.openxmlformats.org/officeDocument/2006/relationships/hyperlink" Target="https://twitter.com/ANI/status/1246797969447219201?s=19" TargetMode="External"/><Relationship Id="rId4872" Type="http://schemas.openxmlformats.org/officeDocument/2006/relationships/hyperlink" Target="https://twitter.com/IPRTelangana/status/1246847163855851520" TargetMode="External"/><Relationship Id="rId188" Type="http://schemas.openxmlformats.org/officeDocument/2006/relationships/hyperlink" Target="https://news.abplive.com/news/india/coronavirus-in-india-live-updates-covid-19-confirmed-cases-cross-500-pm-narendra-modi-to-address-nation-1180287" TargetMode="External"/><Relationship Id="rId395" Type="http://schemas.openxmlformats.org/officeDocument/2006/relationships/hyperlink" Target="https://www.deccanherald.com/state/mangaluru/34-year-old-man-tests-positive-for-covid-19-in-udupi-817473.html" TargetMode="External"/><Relationship Id="rId2076" Type="http://schemas.openxmlformats.org/officeDocument/2006/relationships/hyperlink" Target="https://twitter.com/ANI/status/1244464642115522560?s=19" TargetMode="External"/><Relationship Id="rId3474" Type="http://schemas.openxmlformats.org/officeDocument/2006/relationships/hyperlink" Target="https://economictimes.indiatimes.com/" TargetMode="External"/><Relationship Id="rId3681" Type="http://schemas.openxmlformats.org/officeDocument/2006/relationships/hyperlink" Target="https://twitter.com/ANI/status/1245933428551254016?s=19" TargetMode="External"/><Relationship Id="rId3779" Type="http://schemas.openxmlformats.org/officeDocument/2006/relationships/hyperlink" Target="http://www.rajswasthya.nic.in/" TargetMode="External"/><Relationship Id="rId4318" Type="http://schemas.openxmlformats.org/officeDocument/2006/relationships/hyperlink" Target="https://t.me/TelanganaStatePolice" TargetMode="External"/><Relationship Id="rId4525" Type="http://schemas.openxmlformats.org/officeDocument/2006/relationships/hyperlink" Target="https://english.manoramaonline.com/news/nation/2020/04/05/covid-19-lockdown-india-status-new-cases-death-toll-live-updates.html" TargetMode="External"/><Relationship Id="rId4732" Type="http://schemas.openxmlformats.org/officeDocument/2006/relationships/hyperlink" Target="https://www.mohfw.gov.in/" TargetMode="External"/><Relationship Id="rId2283" Type="http://schemas.openxmlformats.org/officeDocument/2006/relationships/hyperlink" Target="https://twitter.com/ArogyaAndhra/status/1244627639358197762" TargetMode="External"/><Relationship Id="rId2490" Type="http://schemas.openxmlformats.org/officeDocument/2006/relationships/hyperlink" Target="http://hmfw.ap.gov.in/Daily_bullettin/31-03-2020/31-03-2020_10AM_English.pdf" TargetMode="External"/><Relationship Id="rId2588" Type="http://schemas.openxmlformats.org/officeDocument/2006/relationships/hyperlink" Target="https://www.anandabazar.com/state/coronavirus-in-west-bengal-25-persons-are-infected-death-toll-rose-to-2-1.1129561" TargetMode="External"/><Relationship Id="rId3127" Type="http://schemas.openxmlformats.org/officeDocument/2006/relationships/hyperlink" Target="https://gujarati.abplive.com/news/ahmedabad/new-three-cases-of-covid-19-arrived-in-guajrat-total-85-cases-in-state-500878" TargetMode="External"/><Relationship Id="rId3334" Type="http://schemas.openxmlformats.org/officeDocument/2006/relationships/hyperlink" Target="https://twitter.com/Eatala_Rajender/status/1245425932929617921?s=19" TargetMode="External"/><Relationship Id="rId3541" Type="http://schemas.openxmlformats.org/officeDocument/2006/relationships/hyperlink" Target="http://wwe.mohfw.gov.in/" TargetMode="External"/><Relationship Id="rId3986" Type="http://schemas.openxmlformats.org/officeDocument/2006/relationships/hyperlink" Target="http://www.tv9.com/" TargetMode="External"/><Relationship Id="rId255" Type="http://schemas.openxmlformats.org/officeDocument/2006/relationships/hyperlink" Target="https://economictimes.indiatimes.com/news/politics-and-nation/three-more-test-positive-for-coronavirus-in-tamil-nadu-tally-goes-up-to-15/articleshow/74790249.cms" TargetMode="External"/><Relationship Id="rId462" Type="http://schemas.openxmlformats.org/officeDocument/2006/relationships/hyperlink" Target="https://www.news18.com/news/india/karnataka-must-prepare-for-1-lakh-coronavirus-cases-says-deputy-cm-as-second-death-reported-2550811.html" TargetMode="External"/><Relationship Id="rId1092" Type="http://schemas.openxmlformats.org/officeDocument/2006/relationships/hyperlink" Target="https://twitter.com/otvnews/status/1243207282977935360?s=19" TargetMode="External"/><Relationship Id="rId1397" Type="http://schemas.openxmlformats.org/officeDocument/2006/relationships/hyperlink" Target="https://www.anandabazar.com/amp/state/coronavirus-in-west-bengal-5-of-a-family-tested-covid-19-positive-dgtl-1.1128141" TargetMode="External"/><Relationship Id="rId2143" Type="http://schemas.openxmlformats.org/officeDocument/2006/relationships/hyperlink" Target="http://www.mohfw.gov.in/" TargetMode="External"/><Relationship Id="rId2350" Type="http://schemas.openxmlformats.org/officeDocument/2006/relationships/hyperlink" Target="https://youtu.be/anRHTlpgPGU" TargetMode="External"/><Relationship Id="rId2795" Type="http://schemas.openxmlformats.org/officeDocument/2006/relationships/hyperlink" Target="https://twitter.com/ANI/status/1244985667001745408?s=19" TargetMode="External"/><Relationship Id="rId3401" Type="http://schemas.openxmlformats.org/officeDocument/2006/relationships/hyperlink" Target="https://mobile.twitter.com/ArogyaAndhra/status/1245580598938198016" TargetMode="External"/><Relationship Id="rId3639" Type="http://schemas.openxmlformats.org/officeDocument/2006/relationships/hyperlink" Target="https://www.mohfw.gov.in/" TargetMode="External"/><Relationship Id="rId3846" Type="http://schemas.openxmlformats.org/officeDocument/2006/relationships/hyperlink" Target="https://twitter.com/hfwodisha/status/1246066255779393539?s=21" TargetMode="External"/><Relationship Id="rId5061" Type="http://schemas.openxmlformats.org/officeDocument/2006/relationships/hyperlink" Target="https://www.mohfw.gov.in/" TargetMode="External"/><Relationship Id="rId115" Type="http://schemas.openxmlformats.org/officeDocument/2006/relationships/hyperlink" Target="https://www.mohfw.gov.in/" TargetMode="External"/><Relationship Id="rId322" Type="http://schemas.openxmlformats.org/officeDocument/2006/relationships/hyperlink" Target="https://twitter.com/ANI/status/1242646531561246720?s=19" TargetMode="External"/><Relationship Id="rId767" Type="http://schemas.openxmlformats.org/officeDocument/2006/relationships/hyperlink" Target="https://www.ndtv.com/india-news/kashmir-reports-first-coronavirus-death-65-year-old-man-dies-in-srinagar-4-who-came-in-contact-test-2200851" TargetMode="External"/><Relationship Id="rId974" Type="http://schemas.openxmlformats.org/officeDocument/2006/relationships/hyperlink" Target="https://www.manoramaonline.com/news/latest-news/2020/03/26/covid-19-kerala.html" TargetMode="External"/><Relationship Id="rId2003" Type="http://schemas.openxmlformats.org/officeDocument/2006/relationships/hyperlink" Target="https://twitter.com/HindiNews18/status/1244446295760109568?s=19" TargetMode="External"/><Relationship Id="rId2210" Type="http://schemas.openxmlformats.org/officeDocument/2006/relationships/hyperlink" Target="https://economictimes.indiatimes.com/news/politics-and-nation/coronavirus-cases-in-india-live-news-latest-updates-march30/liveblog/74880611.cms" TargetMode="External"/><Relationship Id="rId2448" Type="http://schemas.openxmlformats.org/officeDocument/2006/relationships/hyperlink" Target="http://hmfw.ap.gov.in/Daily_bullettin/31-03-2020/31-03-2020_10AM_English.pdf" TargetMode="External"/><Relationship Id="rId2655" Type="http://schemas.openxmlformats.org/officeDocument/2006/relationships/hyperlink" Target="https://twitter.com/ANI/status/1244974345644052481" TargetMode="External"/><Relationship Id="rId2862" Type="http://schemas.openxmlformats.org/officeDocument/2006/relationships/hyperlink" Target="https://gujcovid19.gujarat.gov.in/" TargetMode="External"/><Relationship Id="rId3706" Type="http://schemas.openxmlformats.org/officeDocument/2006/relationships/hyperlink" Target="https://twitter.com/TOIAhmedabad/status/1245943395534532609" TargetMode="External"/><Relationship Id="rId3913" Type="http://schemas.openxmlformats.org/officeDocument/2006/relationships/hyperlink" Target="https://www.mohfw.gov.in/" TargetMode="External"/><Relationship Id="rId5159" Type="http://schemas.openxmlformats.org/officeDocument/2006/relationships/hyperlink" Target="https://twitter.com/HFWOdisha/status/1247438917462196225?s=19" TargetMode="External"/><Relationship Id="rId627" Type="http://schemas.openxmlformats.org/officeDocument/2006/relationships/hyperlink" Target="https://www.pharmaceutical-technology.com/news/india-covid-19-coronavirus-updates-status-by-state/" TargetMode="External"/><Relationship Id="rId834" Type="http://schemas.openxmlformats.org/officeDocument/2006/relationships/hyperlink" Target="https://twitter.com/CMOMaharashtra/status/1243079715860049920" TargetMode="External"/><Relationship Id="rId1257" Type="http://schemas.openxmlformats.org/officeDocument/2006/relationships/hyperlink" Target="https://www.google.com/amp/s/www.news18.com/amp/news/india/coronavirus-pandemic-live-updates-covid-19-death-toll-us-india-cases-tips-maharashtra-kerala-delhi-lockdown-2552771.html" TargetMode="External"/><Relationship Id="rId1464" Type="http://schemas.openxmlformats.org/officeDocument/2006/relationships/hyperlink" Target="https://www.facebook.com/231363370378362/posts/1530836317097721/" TargetMode="External"/><Relationship Id="rId1671" Type="http://schemas.openxmlformats.org/officeDocument/2006/relationships/hyperlink" Target="https://twitter.com/ANI/status/1244118188737957894?s=19" TargetMode="External"/><Relationship Id="rId2308" Type="http://schemas.openxmlformats.org/officeDocument/2006/relationships/hyperlink" Target="https://m.tribuneindia.com/news/ludhiana-woman-dies-of-suspected-coronavirus-infection-63172" TargetMode="External"/><Relationship Id="rId2515" Type="http://schemas.openxmlformats.org/officeDocument/2006/relationships/hyperlink" Target="https://twitter.com/ArogyaAndhra/status/1244863574113046529?s=19" TargetMode="External"/><Relationship Id="rId2722" Type="http://schemas.openxmlformats.org/officeDocument/2006/relationships/hyperlink" Target="https://www.facebook.com/329145898982/posts/10157424312063983/" TargetMode="External"/><Relationship Id="rId4175" Type="http://schemas.openxmlformats.org/officeDocument/2006/relationships/hyperlink" Target="https://twitter.com/ANI/status/1246411083985768451" TargetMode="External"/><Relationship Id="rId4382" Type="http://schemas.openxmlformats.org/officeDocument/2006/relationships/hyperlink" Target="https://twitter.com/ANI/status/1246504962907086850?s=19" TargetMode="External"/><Relationship Id="rId5019" Type="http://schemas.openxmlformats.org/officeDocument/2006/relationships/hyperlink" Target="https://twitter.com/PTI_News/status/1247201374699315201?s=19" TargetMode="External"/><Relationship Id="rId901" Type="http://schemas.openxmlformats.org/officeDocument/2006/relationships/hyperlink" Target="https://twitter.com/Marathi_Rash/status/1243110971327033344?s=09" TargetMode="External"/><Relationship Id="rId1117" Type="http://schemas.openxmlformats.org/officeDocument/2006/relationships/hyperlink" Target="https://www.google.com/amp/s/m.economictimes.com/news/politics-and-nation/73-year-old-corona-positive-man-dies-in-bhilwara-official/amp_articleshow/74828455.cms" TargetMode="External"/><Relationship Id="rId1324" Type="http://schemas.openxmlformats.org/officeDocument/2006/relationships/hyperlink" Target="http://sandesh.com/gujarat-corona-3-positive-cases-reported-in-rajkot/" TargetMode="External"/><Relationship Id="rId1531" Type="http://schemas.openxmlformats.org/officeDocument/2006/relationships/hyperlink" Target="https://www.google.com/amp/s/telanganatoday.com/telangana-reports-first-coronavirus-death/amp" TargetMode="External"/><Relationship Id="rId1769" Type="http://schemas.openxmlformats.org/officeDocument/2006/relationships/hyperlink" Target="http://sandesh.com/gujarat-corona-one-more-corona-positive-case-reported-in-ahmedabad/" TargetMode="External"/><Relationship Id="rId1976" Type="http://schemas.openxmlformats.org/officeDocument/2006/relationships/hyperlink" Target="https://bengali.abplive.com/news/nation/covid-19-india-live-updates-10-corona-cases-in-bengal-mamata-banerjee-pm-modi-679224" TargetMode="External"/><Relationship Id="rId3191" Type="http://schemas.openxmlformats.org/officeDocument/2006/relationships/hyperlink" Target="https://twitter.com/2024YSRCP/status/1245389177346084866?s=19" TargetMode="External"/><Relationship Id="rId4035" Type="http://schemas.openxmlformats.org/officeDocument/2006/relationships/hyperlink" Target="https://twitter.com/himantabiswa/status/1246313235705253889?s=19" TargetMode="External"/><Relationship Id="rId4242" Type="http://schemas.openxmlformats.org/officeDocument/2006/relationships/hyperlink" Target="https://github.com/covid19india/covid19india-react/blob/master/public/maps/tamil-nadu.json" TargetMode="External"/><Relationship Id="rId4687" Type="http://schemas.openxmlformats.org/officeDocument/2006/relationships/hyperlink" Target="https://www.mohfw.gov.in/" TargetMode="External"/><Relationship Id="rId4894" Type="http://schemas.openxmlformats.org/officeDocument/2006/relationships/hyperlink" Target="https://www.thehindu.com/news/national/other-states/covid-19-bhopal-records-first-death/article31267531.ece" TargetMode="External"/><Relationship Id="rId30" Type="http://schemas.openxmlformats.org/officeDocument/2006/relationships/hyperlink" Target="https://mobile.twitter.com/TabeenahAnjum/status/1240703473118629888" TargetMode="External"/><Relationship Id="rId1629" Type="http://schemas.openxmlformats.org/officeDocument/2006/relationships/hyperlink" Target="https://www.thestatesman.com/india/coronavirus-case-reported-from-shamli-1502869559.html" TargetMode="External"/><Relationship Id="rId1836" Type="http://schemas.openxmlformats.org/officeDocument/2006/relationships/hyperlink" Target="https://gujcovid19.gujarat.gov.in/" TargetMode="External"/><Relationship Id="rId3289" Type="http://schemas.openxmlformats.org/officeDocument/2006/relationships/hyperlink" Target="https://twitter.com/Eatala_Rajender/status/1245425932929617921?s=19" TargetMode="External"/><Relationship Id="rId3496" Type="http://schemas.openxmlformats.org/officeDocument/2006/relationships/hyperlink" Target="https://twitter.com/IamSumanDe/status/1245670184846684167?s=09" TargetMode="External"/><Relationship Id="rId4547" Type="http://schemas.openxmlformats.org/officeDocument/2006/relationships/hyperlink" Target="https://www.instagram.com/p/B-lhnbGlUQ4/?igshid=1vd3fkggplwwq" TargetMode="External"/><Relationship Id="rId4754" Type="http://schemas.openxmlformats.org/officeDocument/2006/relationships/hyperlink" Target="https://www.indiatoday.in/india/story/no-new-covid-19-deaths-in-west-bengal-in-24-hours-official-1663142-2020-04-04" TargetMode="External"/><Relationship Id="rId1903" Type="http://schemas.openxmlformats.org/officeDocument/2006/relationships/hyperlink" Target="https://www.mohfw.gov.in/" TargetMode="External"/><Relationship Id="rId2098" Type="http://schemas.openxmlformats.org/officeDocument/2006/relationships/hyperlink" Target="https://www.amarujala.com/uttar-pradesh/meerut/coronavirus-update-meerut-news-hindi-eight-new-suspect-found-corona-virus-positive-in-meerut" TargetMode="External"/><Relationship Id="rId3051" Type="http://schemas.openxmlformats.org/officeDocument/2006/relationships/hyperlink" Target="https://bengali.abplive.com/news/aaj-focus-e/coronavirus-5-die-in-bengal-in-last-8-days-affected-37-681006" TargetMode="External"/><Relationship Id="rId3149" Type="http://schemas.openxmlformats.org/officeDocument/2006/relationships/hyperlink" Target="https://twitter.com/PTI_News/status/1245360990641729536?s=19" TargetMode="External"/><Relationship Id="rId3356" Type="http://schemas.openxmlformats.org/officeDocument/2006/relationships/hyperlink" Target="https://en.wikipedia.org/wiki/Tenkasi_district" TargetMode="External"/><Relationship Id="rId3563" Type="http://schemas.openxmlformats.org/officeDocument/2006/relationships/hyperlink" Target="https://www.anandabazar.com/state/coronavirus-in-india-covid-19-elderly-patient-from-nayabad-died-in-hospital-dgtl-1.1130362" TargetMode="External"/><Relationship Id="rId4102" Type="http://schemas.openxmlformats.org/officeDocument/2006/relationships/hyperlink" Target="https://twitter.com/ANI/status/1246294186254430209?s=19" TargetMode="External"/><Relationship Id="rId4407" Type="http://schemas.openxmlformats.org/officeDocument/2006/relationships/hyperlink" Target="https://twitter.com/IPRTelangana/status/1246477230068228098" TargetMode="External"/><Relationship Id="rId4961" Type="http://schemas.openxmlformats.org/officeDocument/2006/relationships/hyperlink" Target="https://www.indiatoday.in/india/story/coronavirus-live-updates-india-lockdown-pm-modi-united-states-donald-trump-death-toll-total-cases-1663716-2020-04-06" TargetMode="External"/><Relationship Id="rId277" Type="http://schemas.openxmlformats.org/officeDocument/2006/relationships/hyperlink" Target="https://forms.gle/7NRSrbspW2a6pbm58" TargetMode="External"/><Relationship Id="rId484" Type="http://schemas.openxmlformats.org/officeDocument/2006/relationships/hyperlink" Target="https://www.bhaskar.com/mp/indore/news/ujjain-coronavirus-lockdown-curfew-corona-virus-covid-19-positive-cases-in-madhya-pradesh-mp-ujjain-latest-news-updates-127046721.html" TargetMode="External"/><Relationship Id="rId2165" Type="http://schemas.openxmlformats.org/officeDocument/2006/relationships/hyperlink" Target="https://twitter.com/PTI_News/status/1244542018962878464?s=19" TargetMode="External"/><Relationship Id="rId3009" Type="http://schemas.openxmlformats.org/officeDocument/2006/relationships/hyperlink" Target="https://www.indiatvnews.com/news/india/coronavirus-death-toll-west-bengal-covid-19-positive-cases-603385" TargetMode="External"/><Relationship Id="rId3216" Type="http://schemas.openxmlformats.org/officeDocument/2006/relationships/hyperlink" Target="https://economictimes.indiatimes.com/news/politics-and-nation/coronavirus-cases-in-india-live-news-latest-updates-april1/liveblog/74922259.cms" TargetMode="External"/><Relationship Id="rId3770" Type="http://schemas.openxmlformats.org/officeDocument/2006/relationships/hyperlink" Target="https://www.thehindu.com/news/national/other-states/covid-19-himachal-woman-dies-in-chandigarh-hospital-hp-death-toll-rises-to-two/article31245309.ece/amp/" TargetMode="External"/><Relationship Id="rId3868" Type="http://schemas.openxmlformats.org/officeDocument/2006/relationships/hyperlink" Target="https://twitter.com/HFWOdisha/status/1245932363793620992" TargetMode="External"/><Relationship Id="rId4614" Type="http://schemas.openxmlformats.org/officeDocument/2006/relationships/hyperlink" Target="https://stopcorona.tn.gov.in/wp-content/uploads/2020/03/Media-Bulletin-05-04-20-COVID-19-6-PM.pdf" TargetMode="External"/><Relationship Id="rId4821" Type="http://schemas.openxmlformats.org/officeDocument/2006/relationships/hyperlink" Target="https://twitter.com/ANI/status/1246930336325525504?s=19" TargetMode="External"/><Relationship Id="rId4919" Type="http://schemas.openxmlformats.org/officeDocument/2006/relationships/hyperlink" Target="https://www.bhaskar.com/local/mp/bhopal/news/coronavirus-bhopal-cases-4-madhya-pradesh-health-department-employees-test-positive-bhopal-total-cases-over-46-127118555.html" TargetMode="External"/><Relationship Id="rId137" Type="http://schemas.openxmlformats.org/officeDocument/2006/relationships/hyperlink" Target="https://twitter.com/ThePuneMirror/status/1242109593737547776?s=19" TargetMode="External"/><Relationship Id="rId344" Type="http://schemas.openxmlformats.org/officeDocument/2006/relationships/hyperlink" Target="https://www.mathrubhumi.com/news/india/covid19-positive-patient-in-tamil-nadu-has-passed-away-1.4641952" TargetMode="External"/><Relationship Id="rId691" Type="http://schemas.openxmlformats.org/officeDocument/2006/relationships/hyperlink" Target="https://twitter.com/PTI_News/status/1243027660051079169" TargetMode="External"/><Relationship Id="rId789" Type="http://schemas.openxmlformats.org/officeDocument/2006/relationships/hyperlink" Target="https://www.indiatoday.in/india/story/coronavirus-pandemic-live-updates-india-lockdown-who-italy-united-states-spain-china-death-toll-new-cases-1659783-2020-03-26" TargetMode="External"/><Relationship Id="rId996" Type="http://schemas.openxmlformats.org/officeDocument/2006/relationships/hyperlink" Target="https://twitter.com/ANI/status/1243170706579488775?s=19" TargetMode="External"/><Relationship Id="rId2025" Type="http://schemas.openxmlformats.org/officeDocument/2006/relationships/hyperlink" Target="https://mobile.twitter.com/PTI_News/status/1244470793909620742" TargetMode="External"/><Relationship Id="rId2372" Type="http://schemas.openxmlformats.org/officeDocument/2006/relationships/hyperlink" Target="https://twitter.com/ANI/status/1244702762270478336" TargetMode="External"/><Relationship Id="rId2677" Type="http://schemas.openxmlformats.org/officeDocument/2006/relationships/hyperlink" Target="https://twitter.com/ANI/status/1244980535136403456?s=20" TargetMode="External"/><Relationship Id="rId2884" Type="http://schemas.openxmlformats.org/officeDocument/2006/relationships/hyperlink" Target="https://twitter.com/ANI/status/1245210328520105987?s=19" TargetMode="External"/><Relationship Id="rId3423" Type="http://schemas.openxmlformats.org/officeDocument/2006/relationships/hyperlink" Target="https://twitter.com/timesofindia/status/1245592313654472705?s=19" TargetMode="External"/><Relationship Id="rId3630" Type="http://schemas.openxmlformats.org/officeDocument/2006/relationships/hyperlink" Target="https://udaipurtimes.com/news/udaipur-reports-first-positive-corona-case-area-being/c74416-w2859-cid528488-s10698.htm" TargetMode="External"/><Relationship Id="rId3728" Type="http://schemas.openxmlformats.org/officeDocument/2006/relationships/hyperlink" Target="https://m.tribuneindia.com/news/himachal/3-tablighi-jamaat-event-attendees-test-positive-for-coronavirus-in-himachal-64637" TargetMode="External"/><Relationship Id="rId5083" Type="http://schemas.openxmlformats.org/officeDocument/2006/relationships/hyperlink" Target="https://twitter.com/PTI_News/status/1247399194542792705?s=19" TargetMode="External"/><Relationship Id="rId551" Type="http://schemas.openxmlformats.org/officeDocument/2006/relationships/hyperlink" Target="https://mobile.twitter.com/ArogyaAndhra/status/1242855271216619522/photo/1" TargetMode="External"/><Relationship Id="rId649" Type="http://schemas.openxmlformats.org/officeDocument/2006/relationships/hyperlink" Target="https://www.google.com/amp/s/www.indiatoday.in/amp/india/story/coronavirus-in-india-live-updates-complete-lockdown-pm-modi-covid-19-death-toll-italy-spain-iran-china-1659354-2020-03-25" TargetMode="External"/><Relationship Id="rId856" Type="http://schemas.openxmlformats.org/officeDocument/2006/relationships/hyperlink" Target="http://dhs.kerala.gov.in/category/daily-bulletin/" TargetMode="External"/><Relationship Id="rId1181" Type="http://schemas.openxmlformats.org/officeDocument/2006/relationships/hyperlink" Target="https://www.mohfw.gov.in/" TargetMode="External"/><Relationship Id="rId1279" Type="http://schemas.openxmlformats.org/officeDocument/2006/relationships/hyperlink" Target="https://www.bhaskar.com/local/mp/bhopal/news/bhopal-indore-coronavirus-lockdown-day-3-live-mp-bhopal-indore-jabalpur-ujjain-gwalior-khajuraho-covid-19-cases-news-and-updates-127058699.html" TargetMode="External"/><Relationship Id="rId1486" Type="http://schemas.openxmlformats.org/officeDocument/2006/relationships/hyperlink" Target="https://www.haribhoomi.com/chhattisgarh/one-more-corona-positive-patient-found-in-raipur-total-7-322994" TargetMode="External"/><Relationship Id="rId2232" Type="http://schemas.openxmlformats.org/officeDocument/2006/relationships/hyperlink" Target="https://en.wikipedia.org/wiki/2020_coronavirus_pandemic_in_Maharashtra" TargetMode="External"/><Relationship Id="rId2537" Type="http://schemas.openxmlformats.org/officeDocument/2006/relationships/hyperlink" Target="https://www.ndtv.com/india-news/coronavirus-india-delhi-markaz-nizamuddin-mosque-sealed-after-7-covid-19-deaths-850-moved-out-for-qu-2203336" TargetMode="External"/><Relationship Id="rId3935" Type="http://schemas.openxmlformats.org/officeDocument/2006/relationships/hyperlink" Target="https://twitter.com/bhupeshbaghel/status/1246072695923462144?s=19" TargetMode="External"/><Relationship Id="rId5150" Type="http://schemas.openxmlformats.org/officeDocument/2006/relationships/hyperlink" Target="https://twitter.com/HFWOdisha/status/1247441298400800768" TargetMode="External"/><Relationship Id="rId204" Type="http://schemas.openxmlformats.org/officeDocument/2006/relationships/hyperlink" Target="https://twitter.com/ANI/status/1242354057840177153?s=19" TargetMode="External"/><Relationship Id="rId411" Type="http://schemas.openxmlformats.org/officeDocument/2006/relationships/hyperlink" Target="https://twitter.com/Vijayabaskarofl/status/1242743473708486657?s=19" TargetMode="External"/><Relationship Id="rId509" Type="http://schemas.openxmlformats.org/officeDocument/2006/relationships/hyperlink" Target="https://english.mathrubhumi.com/mobile/news/kerala/9-new-covid-19-positive-cases-in-kerala-112-under-treatment-1.4643353" TargetMode="External"/><Relationship Id="rId1041" Type="http://schemas.openxmlformats.org/officeDocument/2006/relationships/hyperlink" Target="http://www.otv.in/" TargetMode="External"/><Relationship Id="rId1139" Type="http://schemas.openxmlformats.org/officeDocument/2006/relationships/hyperlink" Target="https://www.livemint.com/news/india/first-coronavirus-patients-from-maharashtra-recover-set-to-go-home-11585107245119.html" TargetMode="External"/><Relationship Id="rId1346" Type="http://schemas.openxmlformats.org/officeDocument/2006/relationships/hyperlink" Target="http://sandesh.com/government-didt-conduct-survey-of-18-thousand-people-came-from-foreign-countries/?fbclid=IwAR33QF9WVZOhBG6dG-putlXcq9BzLNTPUYayt4JPM8YVs8ZqmPSyghTeL6g" TargetMode="External"/><Relationship Id="rId1693" Type="http://schemas.openxmlformats.org/officeDocument/2006/relationships/hyperlink" Target="https://economictimes.indiatimes.com/news/politics-and-nation/coronavirus-cases-in-india-live-news-latest-updates-march29/liveblog/74869066.cms" TargetMode="External"/><Relationship Id="rId1998" Type="http://schemas.openxmlformats.org/officeDocument/2006/relationships/hyperlink" Target="https://twitter.com/ArogyaAndhra/status/1244300390310477824?s=19" TargetMode="External"/><Relationship Id="rId2744" Type="http://schemas.openxmlformats.org/officeDocument/2006/relationships/hyperlink" Target="https://twitter.com/HemantSorenJMM/status/1245004911370100738?s=20" TargetMode="External"/><Relationship Id="rId2951" Type="http://schemas.openxmlformats.org/officeDocument/2006/relationships/hyperlink" Target="https://www.outlookindia.com/newsscroll/these-doctors-are-gods-says-woman-after-recovery-from-covid-19/1786985" TargetMode="External"/><Relationship Id="rId4197" Type="http://schemas.openxmlformats.org/officeDocument/2006/relationships/hyperlink" Target="http://epaper.patrika.com/m5/2620941/Rajasthan-Patrika-Bhilwara/Bhilwara-City-Edition" TargetMode="External"/><Relationship Id="rId5010" Type="http://schemas.openxmlformats.org/officeDocument/2006/relationships/hyperlink" Target="https://www.indiatoday.in/amp/coronavirus-outbreak/story/9-of-14-coronavirus-patients-cured-ladakh-1663270-2020-04-04" TargetMode="External"/><Relationship Id="rId716" Type="http://schemas.openxmlformats.org/officeDocument/2006/relationships/hyperlink" Target="http://m.timesofindia.com/articleshow/74814186.cms?utm_source=contentofinterest&amp;utm_medium=text&amp;utm_campaign=cppst" TargetMode="External"/><Relationship Id="rId923" Type="http://schemas.openxmlformats.org/officeDocument/2006/relationships/hyperlink" Target="https://twitter.com/ANINewsUP/status/1243121219349577728?s=19" TargetMode="External"/><Relationship Id="rId1553" Type="http://schemas.openxmlformats.org/officeDocument/2006/relationships/hyperlink" Target="http://haryanahealth.nic.in/" TargetMode="External"/><Relationship Id="rId1760" Type="http://schemas.openxmlformats.org/officeDocument/2006/relationships/hyperlink" Target="https://twitter.com/rajeshtope11/status/1244201215312846848?s=20" TargetMode="External"/><Relationship Id="rId1858" Type="http://schemas.openxmlformats.org/officeDocument/2006/relationships/hyperlink" Target="https://twitter.com/ANI/status/1244261747621421056?s=19" TargetMode="External"/><Relationship Id="rId2604" Type="http://schemas.openxmlformats.org/officeDocument/2006/relationships/hyperlink" Target="https://twitter.com/airnewsalerts/status/1244947390164959233?s=19" TargetMode="External"/><Relationship Id="rId2811" Type="http://schemas.openxmlformats.org/officeDocument/2006/relationships/hyperlink" Target="https://twitter.com/ANI/status/1245049995209760769?s=19" TargetMode="External"/><Relationship Id="rId4057" Type="http://schemas.openxmlformats.org/officeDocument/2006/relationships/hyperlink" Target="https://twitter.com/ani/status/1246323461674369024?s=21" TargetMode="External"/><Relationship Id="rId4264" Type="http://schemas.openxmlformats.org/officeDocument/2006/relationships/hyperlink" Target="https://twitter.com/TelanganaHealth/status/1246473623902105600?s=20" TargetMode="External"/><Relationship Id="rId4471" Type="http://schemas.openxmlformats.org/officeDocument/2006/relationships/hyperlink" Target="https://www.google.com/amp/s/m.livehindustan.com/v/s/m.livehindustan.com/bihar/story-another-corona-virus-patient-was-found-in-bhagalpur-naugachia-number-of-covid-19-infected-in-bihar-was-32-3129292.amp.html%3famp_js_v=0.1&amp;usqp=mq331AQFKAGwASA%253D" TargetMode="External"/><Relationship Id="rId5108" Type="http://schemas.openxmlformats.org/officeDocument/2006/relationships/hyperlink" Target="https://twitter.com/PTI_News/status/1247408338918232065" TargetMode="External"/><Relationship Id="rId52" Type="http://schemas.openxmlformats.org/officeDocument/2006/relationships/hyperlink" Target="https://twitter.com/PTI_News/status/1241274362835025920" TargetMode="External"/><Relationship Id="rId1206" Type="http://schemas.openxmlformats.org/officeDocument/2006/relationships/hyperlink" Target="http://www.puthiyathalaimurai.com/newsview/67136/first-death-for-corona-in-rajastan" TargetMode="External"/><Relationship Id="rId1413" Type="http://schemas.openxmlformats.org/officeDocument/2006/relationships/hyperlink" Target="https://m.economictimes.com/news/politics-and-nation/73-year-old-corona-positive-man-dies-in-bhilwara-official/amp_articleshow/74828455.cms" TargetMode="External"/><Relationship Id="rId1620" Type="http://schemas.openxmlformats.org/officeDocument/2006/relationships/hyperlink" Target="https://www.jagran.com/bihar/patna-city-coronavirus-in-bihar-total-corona-positive-cases-arrive-10-a-woman-found-corona-positive-20146563.html" TargetMode="External"/><Relationship Id="rId2909" Type="http://schemas.openxmlformats.org/officeDocument/2006/relationships/hyperlink" Target="https://www.moneycontrol.com/news/india/20-new-covid-19-cases-in-madhya-pradesh-tally-jumps-to-86-5094421.html" TargetMode="External"/><Relationship Id="rId3073" Type="http://schemas.openxmlformats.org/officeDocument/2006/relationships/hyperlink" Target="https://www.mohfw.gov.in/index.html" TargetMode="External"/><Relationship Id="rId3280" Type="http://schemas.openxmlformats.org/officeDocument/2006/relationships/hyperlink" Target="https://twitter.com/himantabiswa/status/1245422025784492037?s=21" TargetMode="External"/><Relationship Id="rId4124" Type="http://schemas.openxmlformats.org/officeDocument/2006/relationships/hyperlink" Target="https://twitter.com/ArogyaAndhra/status/1246315207162355712?s=19" TargetMode="External"/><Relationship Id="rId4331" Type="http://schemas.openxmlformats.org/officeDocument/2006/relationships/hyperlink" Target="https://twitter.com/himantabiswa/status/1246495036302213120?s=19" TargetMode="External"/><Relationship Id="rId4569" Type="http://schemas.openxmlformats.org/officeDocument/2006/relationships/hyperlink" Target="http://www.nhmharyana.gov.in/WriteReadData/userfiles/file/CoronaVirus/Meida%20Bulletin%2004042020%20evening.pdf" TargetMode="External"/><Relationship Id="rId4776" Type="http://schemas.openxmlformats.org/officeDocument/2006/relationships/hyperlink" Target="https://twitter.com/ANI/status/1246930336325525504?s=19" TargetMode="External"/><Relationship Id="rId4983" Type="http://schemas.openxmlformats.org/officeDocument/2006/relationships/hyperlink" Target="https://twitter.com/BjpBiplab/status/1247196259783327747?s=19" TargetMode="External"/><Relationship Id="rId1718" Type="http://schemas.openxmlformats.org/officeDocument/2006/relationships/hyperlink" Target="https://www.tribuneindia.com/news/six-out-of-20-coronavirus-patients-recover-in-haryana-62354" TargetMode="External"/><Relationship Id="rId1925" Type="http://schemas.openxmlformats.org/officeDocument/2006/relationships/hyperlink" Target="https://mobile.twitter.com/ANI/status/1244298011120783362" TargetMode="External"/><Relationship Id="rId3140" Type="http://schemas.openxmlformats.org/officeDocument/2006/relationships/hyperlink" Target="https://twitter.com/ANI/status/1245346024417366016?s=19" TargetMode="External"/><Relationship Id="rId3378" Type="http://schemas.openxmlformats.org/officeDocument/2006/relationships/hyperlink" Target="https://twitter.com/Eatala_Rajender/status/1245425932929617921?s=19" TargetMode="External"/><Relationship Id="rId3585" Type="http://schemas.openxmlformats.org/officeDocument/2006/relationships/hyperlink" Target="https://twitter.com/ANI/status/1245737528574918657?s=19" TargetMode="External"/><Relationship Id="rId3792" Type="http://schemas.openxmlformats.org/officeDocument/2006/relationships/hyperlink" Target="https://twitter.com/Vijayabaskarofl/status/1246030244990996480?s=19" TargetMode="External"/><Relationship Id="rId4429" Type="http://schemas.openxmlformats.org/officeDocument/2006/relationships/hyperlink" Target="https://www.tribuneindia.com/news/himachal/nine-new-covid-ve-cases-in-baddi-65594" TargetMode="External"/><Relationship Id="rId4636" Type="http://schemas.openxmlformats.org/officeDocument/2006/relationships/hyperlink" Target="https://twitter.com/ArogyaAndhra/status/1246796309308162049?s=19" TargetMode="External"/><Relationship Id="rId4843" Type="http://schemas.openxmlformats.org/officeDocument/2006/relationships/hyperlink" Target="https://twitter.com/ANI/status/1247044852472143872?ref_src=twsrc%5Etfw%7Ctwcamp%5Eembeddedtimeline%7Ctwterm%5Eprofile%3AANI%7Ctwcon%5Etimelinechrome&amp;ref_url=https%3A%2F%2Faninews.in%2F" TargetMode="External"/><Relationship Id="rId299" Type="http://schemas.openxmlformats.org/officeDocument/2006/relationships/hyperlink" Target="https://indianexpress.com/article/india/gujarat-corona-cases-rise-to-35-case-against-four-patients-of-a-family-6330089/" TargetMode="External"/><Relationship Id="rId2187" Type="http://schemas.openxmlformats.org/officeDocument/2006/relationships/hyperlink" Target="https://www.facebook.com/130210030469247/posts/1771634446326789/" TargetMode="External"/><Relationship Id="rId2394" Type="http://schemas.openxmlformats.org/officeDocument/2006/relationships/hyperlink" Target="https://twitter.com/ANI/status/1244841338903752705?s=19" TargetMode="External"/><Relationship Id="rId3238" Type="http://schemas.openxmlformats.org/officeDocument/2006/relationships/hyperlink" Target="https://twitter.com/himantabiswa/status/1245422025784492037?s=09" TargetMode="External"/><Relationship Id="rId3445" Type="http://schemas.openxmlformats.org/officeDocument/2006/relationships/hyperlink" Target="https://twitter.com/ANI/status/1245606367341101056?s=19" TargetMode="External"/><Relationship Id="rId3652" Type="http://schemas.openxmlformats.org/officeDocument/2006/relationships/hyperlink" Target="https://twitter.com/ANI/status/1245804051188588545?s=19" TargetMode="External"/><Relationship Id="rId4703" Type="http://schemas.openxmlformats.org/officeDocument/2006/relationships/hyperlink" Target="https://twitter.com/HFWOdisha/status/1246826498851352576?s=20" TargetMode="External"/><Relationship Id="rId159" Type="http://schemas.openxmlformats.org/officeDocument/2006/relationships/hyperlink" Target="about:blank" TargetMode="External"/><Relationship Id="rId366" Type="http://schemas.openxmlformats.org/officeDocument/2006/relationships/hyperlink" Target="https://www.freepressjournal.in/mumbai/latest-coronavirus-update-first-2-positive-cases-of-maharashtra-now-test-negative-for-virus?utm_campaign=fullarticle&amp;utm_medium=referral&amp;utm_source=inshorts" TargetMode="External"/><Relationship Id="rId573" Type="http://schemas.openxmlformats.org/officeDocument/2006/relationships/hyperlink" Target="https://twitter.com/Vijayabaskarofl/status/1242867032091058176?s=19" TargetMode="External"/><Relationship Id="rId780" Type="http://schemas.openxmlformats.org/officeDocument/2006/relationships/hyperlink" Target="https://www.livehindustan.com/bihar/story-two-more-corona-positive-case-reported-in-bihar-covid-19-patients-number-rise-to-six-in-the-state-3108735.html" TargetMode="External"/><Relationship Id="rId2047" Type="http://schemas.openxmlformats.org/officeDocument/2006/relationships/hyperlink" Target="https://twitter.com/avinashkalla/status/1244472137647157249" TargetMode="External"/><Relationship Id="rId2254" Type="http://schemas.openxmlformats.org/officeDocument/2006/relationships/hyperlink" Target="https://twitter.com/radhika1705/status/1244618628609138689?s=19" TargetMode="External"/><Relationship Id="rId2461" Type="http://schemas.openxmlformats.org/officeDocument/2006/relationships/hyperlink" Target="http://hmfw.ap.gov.in/Daily_bullettin/31-03-2020/31-03-2020_10AM_English.pdf" TargetMode="External"/><Relationship Id="rId2699" Type="http://schemas.openxmlformats.org/officeDocument/2006/relationships/hyperlink" Target="https://twitter.com/ANI/status/1244971681182973953?s=08" TargetMode="External"/><Relationship Id="rId3000" Type="http://schemas.openxmlformats.org/officeDocument/2006/relationships/hyperlink" Target="https://www.financialexpress.com/lifestyle/health/covid-19-meerut-records-second-highest-coronavirus-cases-in-up-with-six-more-testing-positive/1914910/" TargetMode="External"/><Relationship Id="rId3305" Type="http://schemas.openxmlformats.org/officeDocument/2006/relationships/hyperlink" Target="https://timesofindia.indiatimes.com/india/coronavirus-in-india-live-news-updates-covid-19-tracker-india-total-corona-cases-death-toll-mumbai-delhi-hyderabad/liveblog/74940217.cms" TargetMode="External"/><Relationship Id="rId3512" Type="http://schemas.openxmlformats.org/officeDocument/2006/relationships/hyperlink" Target="https://twitter.com/ani/status/1245693514500804609?s=21" TargetMode="External"/><Relationship Id="rId3957" Type="http://schemas.openxmlformats.org/officeDocument/2006/relationships/hyperlink" Target="https://twitter.com/ANI/status/1246137047678701568?s=19" TargetMode="External"/><Relationship Id="rId4910" Type="http://schemas.openxmlformats.org/officeDocument/2006/relationships/hyperlink" Target="https://www.google.com/amp/s/www.deccanherald.com/amp/national/north-and-central/madhya-pradesh-covid-19-count-rises-to-215-with-36-fresh-cases-821894.html" TargetMode="External"/><Relationship Id="rId226" Type="http://schemas.openxmlformats.org/officeDocument/2006/relationships/hyperlink" Target="https://twitter.com/DainikBhaskar/status/1242382371808088064?s=19" TargetMode="External"/><Relationship Id="rId433" Type="http://schemas.openxmlformats.org/officeDocument/2006/relationships/hyperlink" Target="https://youtu.be/p7t7oc9gO4Q" TargetMode="External"/><Relationship Id="rId878" Type="http://schemas.openxmlformats.org/officeDocument/2006/relationships/hyperlink" Target="https://telanganatoday.com/two-doctors-and-another-test-positive-for-coronavirus-in-hyderabad" TargetMode="External"/><Relationship Id="rId1063" Type="http://schemas.openxmlformats.org/officeDocument/2006/relationships/hyperlink" Target="http://gujcovid19.gujarat.gov.in/" TargetMode="External"/><Relationship Id="rId1270" Type="http://schemas.openxmlformats.org/officeDocument/2006/relationships/hyperlink" Target="https://www.thehindu.com/news/national/other-states/covid-19-65-year-old-man-dies-in-indore/article31182098.ece" TargetMode="External"/><Relationship Id="rId2114" Type="http://schemas.openxmlformats.org/officeDocument/2006/relationships/hyperlink" Target="https://gujcovid19.gujarat.gov.in/" TargetMode="External"/><Relationship Id="rId2559" Type="http://schemas.openxmlformats.org/officeDocument/2006/relationships/hyperlink" Target="https://www.firstpost.com/health/coronavirus-outbreak-live-updates-covid-19-india-lockdown-cases-death-count-maharashtra-kerala-delhi-nizamuddin-latest-news-today-8207661.html" TargetMode="External"/><Relationship Id="rId2766" Type="http://schemas.openxmlformats.org/officeDocument/2006/relationships/hyperlink" Target="https://twitter.com/ArogyaAndhra/status/1245018289786384385?s=19" TargetMode="External"/><Relationship Id="rId2973" Type="http://schemas.openxmlformats.org/officeDocument/2006/relationships/hyperlink" Target="https://bengali.abplive.com/news/aaj-focus-e/coronavirus-5-die-in-bengal-in-last-8-days-affected-37-681006" TargetMode="External"/><Relationship Id="rId3817" Type="http://schemas.openxmlformats.org/officeDocument/2006/relationships/hyperlink" Target="https://www.facebook.com/329145898982/posts/10157434674973983/?d=n" TargetMode="External"/><Relationship Id="rId640" Type="http://schemas.openxmlformats.org/officeDocument/2006/relationships/hyperlink" Target="https://thehindu.co.in/" TargetMode="External"/><Relationship Id="rId738" Type="http://schemas.openxmlformats.org/officeDocument/2006/relationships/hyperlink" Target="https://twitter.com/ANI/status/1243045523575025665?s=19" TargetMode="External"/><Relationship Id="rId945" Type="http://schemas.openxmlformats.org/officeDocument/2006/relationships/hyperlink" Target="https://m.economictimes.com/news/politics-and-nation/first-covid-19-death-in-kashmir-65-year-old-with-underlying-conditions-dies-due-to-heart-attack/articleshow/74823247.cms" TargetMode="External"/><Relationship Id="rId1368" Type="http://schemas.openxmlformats.org/officeDocument/2006/relationships/hyperlink" Target="https://firstindianews.com/news/-Coronavirus-Update-7-new-positive-cases-in-Rajasthan-today-Total-figure-reached-50-1553918213" TargetMode="External"/><Relationship Id="rId1575" Type="http://schemas.openxmlformats.org/officeDocument/2006/relationships/hyperlink" Target="http://dhs.kerala.gov.in/wp-content/uploads/2020/03/Daily-Bulletin-HFWD-Malayalam-March-28.pdf" TargetMode="External"/><Relationship Id="rId1782" Type="http://schemas.openxmlformats.org/officeDocument/2006/relationships/hyperlink" Target="https://twitter.com/Vijayabaskarofl/status/1244239453981257728?s=20" TargetMode="External"/><Relationship Id="rId2321" Type="http://schemas.openxmlformats.org/officeDocument/2006/relationships/hyperlink" Target="https://mobile.twitter.com/PTI_News/status/1244677217084293130" TargetMode="External"/><Relationship Id="rId2419" Type="http://schemas.openxmlformats.org/officeDocument/2006/relationships/hyperlink" Target="https://www.anandabazar.com/state/coronavirus-in-west-bengal-25-persons-are-infected-death-toll-rose-to-2-1.1129561?ref=home-pq-stry-large-image-1" TargetMode="External"/><Relationship Id="rId2626" Type="http://schemas.openxmlformats.org/officeDocument/2006/relationships/hyperlink" Target="https://www.wbhealth.gov.in/uploaded_files/corona/Bulletin_West_Bengal_31.03_.2020_.pdf" TargetMode="External"/><Relationship Id="rId2833" Type="http://schemas.openxmlformats.org/officeDocument/2006/relationships/hyperlink" Target="https://www.mohfw.gov.in/" TargetMode="External"/><Relationship Id="rId4079" Type="http://schemas.openxmlformats.org/officeDocument/2006/relationships/hyperlink" Target="https://lalluram.com/tabligi-jamat-chhattisgarh-korba-corona-positive/" TargetMode="External"/><Relationship Id="rId4286" Type="http://schemas.openxmlformats.org/officeDocument/2006/relationships/hyperlink" Target="https://twitter.com/HFWOdisha/status/1246480313217212417?s=20" TargetMode="External"/><Relationship Id="rId5032" Type="http://schemas.openxmlformats.org/officeDocument/2006/relationships/hyperlink" Target="http://www.mohfw.gov.in/" TargetMode="External"/><Relationship Id="rId74" Type="http://schemas.openxmlformats.org/officeDocument/2006/relationships/hyperlink" Target="https://www.deccanherald.com/state/hubballi-dharwad/man-from-dharwad-tests-positive-for-coronavirus-karnataka-tally-now-at-21-816314.html" TargetMode="External"/><Relationship Id="rId500" Type="http://schemas.openxmlformats.org/officeDocument/2006/relationships/hyperlink" Target="https://m.timesofindia.com/india/coronavirus-second-death-in-delhi-3rd-in-mumbai-slight-dip-in-new-cases/articleshow/74801637.cms" TargetMode="External"/><Relationship Id="rId805" Type="http://schemas.openxmlformats.org/officeDocument/2006/relationships/hyperlink" Target="https://jccu2.app.goo.gl/DqpstvHEpCRXeM1F9" TargetMode="External"/><Relationship Id="rId1130" Type="http://schemas.openxmlformats.org/officeDocument/2006/relationships/hyperlink" Target="http://www.rajswasthya.nic.in/" TargetMode="External"/><Relationship Id="rId1228" Type="http://schemas.openxmlformats.org/officeDocument/2006/relationships/hyperlink" Target="https://m.economictimes.com/" TargetMode="External"/><Relationship Id="rId1435" Type="http://schemas.openxmlformats.org/officeDocument/2006/relationships/hyperlink" Target="https://hindi.news18.com/news/rajasthan/jaipur-covid-19-epidemic-spread-in-10-districts-of-rajasthan-number-of-positive-patient-become-52-rjsr-2967694.html" TargetMode="External"/><Relationship Id="rId4493" Type="http://schemas.openxmlformats.org/officeDocument/2006/relationships/hyperlink" Target="https://twitter.com/ani/status/1246681660093083648?s=21" TargetMode="External"/><Relationship Id="rId4798" Type="http://schemas.openxmlformats.org/officeDocument/2006/relationships/hyperlink" Target="https://twitter.com/ANINewsUP/status/1246995722991333376?s=20" TargetMode="External"/><Relationship Id="rId1642" Type="http://schemas.openxmlformats.org/officeDocument/2006/relationships/hyperlink" Target="https://twitter.com/ANI/status/1243999164687454209?s=19" TargetMode="External"/><Relationship Id="rId1947" Type="http://schemas.openxmlformats.org/officeDocument/2006/relationships/hyperlink" Target="https://www.mohfw.gov.in/" TargetMode="External"/><Relationship Id="rId2900" Type="http://schemas.openxmlformats.org/officeDocument/2006/relationships/hyperlink" Target="https://twitter.com/ANI/status/1245213191228944387?s=19" TargetMode="External"/><Relationship Id="rId3095" Type="http://schemas.openxmlformats.org/officeDocument/2006/relationships/hyperlink" Target="https://twitter.com/news24tvchannel/status/1245322235482521600?s=09" TargetMode="External"/><Relationship Id="rId4146" Type="http://schemas.openxmlformats.org/officeDocument/2006/relationships/hyperlink" Target="https://npg.news/breaking-the-first-corona-victim-of-chhattisgarh-is-recovering-will-be-home-after-some-time-so-far-four-patients-have-been-fine/" TargetMode="External"/><Relationship Id="rId4353" Type="http://schemas.openxmlformats.org/officeDocument/2006/relationships/hyperlink" Target="https://m.eenadu.net/latestnews/New-corona-positive-cases-identified-in-Telangana/1600/120045446" TargetMode="External"/><Relationship Id="rId4560" Type="http://schemas.openxmlformats.org/officeDocument/2006/relationships/hyperlink" Target="https://twitter.com/DHFWKA/status/1246719573300260865?s=19" TargetMode="External"/><Relationship Id="rId1502" Type="http://schemas.openxmlformats.org/officeDocument/2006/relationships/hyperlink" Target="https://t.co/5onEH7mzUb" TargetMode="External"/><Relationship Id="rId1807" Type="http://schemas.openxmlformats.org/officeDocument/2006/relationships/hyperlink" Target="https://mobile.twitter.com/KTRTRS/status/1244226836134899713" TargetMode="External"/><Relationship Id="rId3162" Type="http://schemas.openxmlformats.org/officeDocument/2006/relationships/hyperlink" Target="https://gujcovid19.gujarat.gov.in/uploads/covid-19latestupdateenglish140401202002485748904012020080238513.pdf" TargetMode="External"/><Relationship Id="rId4006" Type="http://schemas.openxmlformats.org/officeDocument/2006/relationships/hyperlink" Target="https://twitter.com/ANI/status/1246206104129933315?s=20" TargetMode="External"/><Relationship Id="rId4213" Type="http://schemas.openxmlformats.org/officeDocument/2006/relationships/hyperlink" Target="https://twitter.com/bhupeshbaghel/status/1246072695923462144?s=19" TargetMode="External"/><Relationship Id="rId4420" Type="http://schemas.openxmlformats.org/officeDocument/2006/relationships/hyperlink" Target="https://www.google.com/amp/s/www.financialexpress.com/lifestyle/health/covid-19-seven-more-test-positive-in-hp-total-cases-now-14/1919255/lite/" TargetMode="External"/><Relationship Id="rId4658" Type="http://schemas.openxmlformats.org/officeDocument/2006/relationships/hyperlink" Target="https://www.indiatoday.in/india/story/coronavirus-in-india-west-bengal-records-no-fresh-deaths-11-new-covid-19-cases-1663414-2020-04-05" TargetMode="External"/><Relationship Id="rId4865" Type="http://schemas.openxmlformats.org/officeDocument/2006/relationships/hyperlink" Target="https://twitter.com/ani/status/1247059235990654976?s=21" TargetMode="External"/><Relationship Id="rId290" Type="http://schemas.openxmlformats.org/officeDocument/2006/relationships/hyperlink" Target="https://www.akilanews.com/Main_news/Detail/24-03-2020/203076" TargetMode="External"/><Relationship Id="rId388" Type="http://schemas.openxmlformats.org/officeDocument/2006/relationships/hyperlink" Target="http://beta.ajitjalandhar.com/latestnews/3017734.cms" TargetMode="External"/><Relationship Id="rId2069" Type="http://schemas.openxmlformats.org/officeDocument/2006/relationships/hyperlink" Target="https://twitter.com/ians_india/status/1244482928320622592" TargetMode="External"/><Relationship Id="rId3022" Type="http://schemas.openxmlformats.org/officeDocument/2006/relationships/hyperlink" Target="https://en.wikipedia.org/wiki/2020_coronavirus_pandemic_in_West_Bengal" TargetMode="External"/><Relationship Id="rId3467" Type="http://schemas.openxmlformats.org/officeDocument/2006/relationships/hyperlink" Target="https://bit.ly/341C3yS" TargetMode="External"/><Relationship Id="rId3674" Type="http://schemas.openxmlformats.org/officeDocument/2006/relationships/hyperlink" Target="https://www.amarujala.com/uttar-pradesh/meerut/corona-virus-update-news-corona-positive-case-has-been-found-in-meerut" TargetMode="External"/><Relationship Id="rId3881" Type="http://schemas.openxmlformats.org/officeDocument/2006/relationships/hyperlink" Target="https://www.mpinfo.org/MPinfoStatic/other_updates/Covid19-Report-03April20.pdf?fbclid=IwAR1mgF3k23ItbtnrM2p87pwlmDGKL2pM2SH_5g5rkqZ12jiDD-z24NSj0yU" TargetMode="External"/><Relationship Id="rId4518" Type="http://schemas.openxmlformats.org/officeDocument/2006/relationships/hyperlink" Target="https://www.google.com/amp/s/www.thehindu.com/news/national/tamil-nadu/coronavirus-two-more-deaths-in-tamil-nadu-toll-goes-up-to-five/article31261691.ece/amp/" TargetMode="External"/><Relationship Id="rId4725" Type="http://schemas.openxmlformats.org/officeDocument/2006/relationships/hyperlink" Target="https://gujcovid19.gujarat.gov.in/" TargetMode="External"/><Relationship Id="rId4932" Type="http://schemas.openxmlformats.org/officeDocument/2006/relationships/hyperlink" Target="https://www.bhaskar.com/local/mp/bhopal/news/coronavirus-bhopal-cases-4-madhya-pradesh-health-department-employees-test-positive-bhopal-total-cases-over-46-127118555.html" TargetMode="External"/><Relationship Id="rId150" Type="http://schemas.openxmlformats.org/officeDocument/2006/relationships/hyperlink" Target="https://twitter.com/Vijayabaskarofl/status/1242122022022340610" TargetMode="External"/><Relationship Id="rId595" Type="http://schemas.openxmlformats.org/officeDocument/2006/relationships/hyperlink" Target="https://twitter.com/PTI_News/status/1242892090272448512" TargetMode="External"/><Relationship Id="rId2276" Type="http://schemas.openxmlformats.org/officeDocument/2006/relationships/hyperlink" Target="https://twitter.com/ANI/status/1244640751679467530?s=19" TargetMode="External"/><Relationship Id="rId2483" Type="http://schemas.openxmlformats.org/officeDocument/2006/relationships/hyperlink" Target="https://mobile.twitter.com/ANI/status/1244868840896335873" TargetMode="External"/><Relationship Id="rId2690" Type="http://schemas.openxmlformats.org/officeDocument/2006/relationships/hyperlink" Target="https://mobile.twitter.com/TS_SinghDeo/status/1244959573431029760" TargetMode="External"/><Relationship Id="rId3327" Type="http://schemas.openxmlformats.org/officeDocument/2006/relationships/hyperlink" Target="https://twitter.com/ANI/status/1245553188926717952" TargetMode="External"/><Relationship Id="rId3534" Type="http://schemas.openxmlformats.org/officeDocument/2006/relationships/hyperlink" Target="https://m.facebook.com/story.php?story_fbid=1650468595101735&amp;id=143038875844722" TargetMode="External"/><Relationship Id="rId3741" Type="http://schemas.openxmlformats.org/officeDocument/2006/relationships/hyperlink" Target="https://twitter.com/ANINewsUP/status/1245971315019763718?s=20" TargetMode="External"/><Relationship Id="rId3979" Type="http://schemas.openxmlformats.org/officeDocument/2006/relationships/hyperlink" Target="https://twitter.com/ANINewsUP/status/1246278476480385026?s=19" TargetMode="External"/><Relationship Id="rId248" Type="http://schemas.openxmlformats.org/officeDocument/2006/relationships/hyperlink" Target="https://twitter.com/ANI/status/1242394613865836545?s=19" TargetMode="External"/><Relationship Id="rId455" Type="http://schemas.openxmlformats.org/officeDocument/2006/relationships/hyperlink" Target="https://www.bhaskar.com/mp/indore/news/madhya-pradesh-mp-coronavirus-covid-19-cases-death-today-updates-ujjian-women-dies-of-novel-corona-virus-127046993.html" TargetMode="External"/><Relationship Id="rId662" Type="http://schemas.openxmlformats.org/officeDocument/2006/relationships/hyperlink" Target="https://m.hindustantimes.com/india-news/two-who-came-in-contact-with-bihar-s-first-covid-19-casualty-test-positive/story-sj8GgP9dOtiOcN6SwBuujL.html" TargetMode="External"/><Relationship Id="rId1085" Type="http://schemas.openxmlformats.org/officeDocument/2006/relationships/hyperlink" Target="https://twitter.com/ANI/status/1243220535388958721?s=19" TargetMode="External"/><Relationship Id="rId1292" Type="http://schemas.openxmlformats.org/officeDocument/2006/relationships/hyperlink" Target="https://twitter.com/ANI/status/1243523448896290817?s=20" TargetMode="External"/><Relationship Id="rId2136" Type="http://schemas.openxmlformats.org/officeDocument/2006/relationships/hyperlink" Target="https://twitter.com/ANI/status/1244503930819633153?s=19" TargetMode="External"/><Relationship Id="rId2343" Type="http://schemas.openxmlformats.org/officeDocument/2006/relationships/hyperlink" Target="https://twitter.com/ANI/status/1244696919902806016?s=19" TargetMode="External"/><Relationship Id="rId2550" Type="http://schemas.openxmlformats.org/officeDocument/2006/relationships/hyperlink" Target="https://www.indiatoday.in/india/story/coronavirus-india-news-update-toll-death-cases-covid19-china-us-italy-iran-1661587-2020-03-31" TargetMode="External"/><Relationship Id="rId2788" Type="http://schemas.openxmlformats.org/officeDocument/2006/relationships/hyperlink" Target="https://en.wikipedia.org/wiki/Purba_Medinipur_district" TargetMode="External"/><Relationship Id="rId2995" Type="http://schemas.openxmlformats.org/officeDocument/2006/relationships/hyperlink" Target="https://twitter.com/_NationalVoice/status/1245243758595067904?s=19" TargetMode="External"/><Relationship Id="rId3601" Type="http://schemas.openxmlformats.org/officeDocument/2006/relationships/hyperlink" Target="https://mobile.twitter.com/dhanyarajendran/status/1245738886757642240" TargetMode="External"/><Relationship Id="rId3839" Type="http://schemas.openxmlformats.org/officeDocument/2006/relationships/hyperlink" Target="https://twitter.com/PTI_News/status/1246039688424476675?s=19" TargetMode="External"/><Relationship Id="rId5054" Type="http://schemas.openxmlformats.org/officeDocument/2006/relationships/hyperlink" Target="https://www.mohfw.gov.in/" TargetMode="External"/><Relationship Id="rId108" Type="http://schemas.openxmlformats.org/officeDocument/2006/relationships/hyperlink" Target="https://twitter.com/ANI/status/1241966782216204288?s=19" TargetMode="External"/><Relationship Id="rId315" Type="http://schemas.openxmlformats.org/officeDocument/2006/relationships/hyperlink" Target="https://twitter.com/ANI/status/1242632870100779013?s=19" TargetMode="External"/><Relationship Id="rId522" Type="http://schemas.openxmlformats.org/officeDocument/2006/relationships/hyperlink" Target="https://mobile.twitter.com/THAndhra/status/1242846173204889600" TargetMode="External"/><Relationship Id="rId967" Type="http://schemas.openxmlformats.org/officeDocument/2006/relationships/hyperlink" Target="https://www.google.com/amp/s/m.economictimes.com/news/politics-and-nation/73-year-old-corona-positive-man-dies-in-bhilwara-official/amp_articleshow/74828455.cms" TargetMode="External"/><Relationship Id="rId1152" Type="http://schemas.openxmlformats.org/officeDocument/2006/relationships/hyperlink" Target="https://economictimes.indiatimes.com/news/politics-and-nation/with-20-cases-bhilwara-fights-covid-19-and-stigma-too/articleshow/74838643.cms" TargetMode="External"/><Relationship Id="rId1597" Type="http://schemas.openxmlformats.org/officeDocument/2006/relationships/hyperlink" Target="https://twitter.com/ANI/status/1243938409401298944?s=19" TargetMode="External"/><Relationship Id="rId2203" Type="http://schemas.openxmlformats.org/officeDocument/2006/relationships/hyperlink" Target="https://twitter.com/ANINewsUP/status/1244594551404126210?s=20" TargetMode="External"/><Relationship Id="rId2410" Type="http://schemas.openxmlformats.org/officeDocument/2006/relationships/hyperlink" Target="https://twitter.com/ANINewsUP/status/1244627469199486977" TargetMode="External"/><Relationship Id="rId2648" Type="http://schemas.openxmlformats.org/officeDocument/2006/relationships/hyperlink" Target="https://twitter.com/TimesNow/status/1244978128289554433?s=19" TargetMode="External"/><Relationship Id="rId2855" Type="http://schemas.openxmlformats.org/officeDocument/2006/relationships/hyperlink" Target="https://www.google.co.in/amp/s/m.economictimes.com/news/politics-and-nation/maharashtra-covid-19-patient-in-aurangabad-recovers-tests-negative/amp_articleshow/74746778.cms" TargetMode="External"/><Relationship Id="rId3906" Type="http://schemas.openxmlformats.org/officeDocument/2006/relationships/hyperlink" Target="https://twitter.com/ANI/status/1246100744564027392" TargetMode="External"/><Relationship Id="rId96" Type="http://schemas.openxmlformats.org/officeDocument/2006/relationships/hyperlink" Target="https://simplicity.in/news-detail.php?nid=63188" TargetMode="External"/><Relationship Id="rId827" Type="http://schemas.openxmlformats.org/officeDocument/2006/relationships/hyperlink" Target="https://twitter.com/IndiaToday/status/1243078478838165509" TargetMode="External"/><Relationship Id="rId1012" Type="http://schemas.openxmlformats.org/officeDocument/2006/relationships/hyperlink" Target="https://telegra.ph/press-03-26" TargetMode="External"/><Relationship Id="rId1457" Type="http://schemas.openxmlformats.org/officeDocument/2006/relationships/hyperlink" Target="https://www.newindianexpress.com/states/tamil-nadu/2020/mar/27/25-year-old-woman-working-at-chennai-mall-tests-positive-for-covid-19-in-ariyalur-2122340.html" TargetMode="External"/><Relationship Id="rId1664" Type="http://schemas.openxmlformats.org/officeDocument/2006/relationships/hyperlink" Target="https://twitter.com/ANI/status/1244115714698399744" TargetMode="External"/><Relationship Id="rId1871" Type="http://schemas.openxmlformats.org/officeDocument/2006/relationships/hyperlink" Target="https://m.livehindustan.com/bihar/story-four-new-cases-of-coronavirus-found-in-bihar-igims-total-number-of-covid-19-positive-reach-to-15-in-state-3115614.html?&amp;ampcf=1" TargetMode="External"/><Relationship Id="rId2508" Type="http://schemas.openxmlformats.org/officeDocument/2006/relationships/hyperlink" Target="https://twitter.com/ArogyaAndhra/status/1244863574113046529?s=19" TargetMode="External"/><Relationship Id="rId2715" Type="http://schemas.openxmlformats.org/officeDocument/2006/relationships/hyperlink" Target="https://www.google.com/amp/s/www.firstpost.com/health/coronavirus-outbreak-live-updates-covid-19-india-lockdown-cases-death-count-maharashtra-kerala-delhi-nizamuddin-latest-news-today-8207661.html/amp" TargetMode="External"/><Relationship Id="rId2922" Type="http://schemas.openxmlformats.org/officeDocument/2006/relationships/hyperlink" Target="https://www.moneycontrol.com/news/india/20-new-covid-19-cases-in-madhya-pradesh-tally-jumps-to-86-5094421.html" TargetMode="External"/><Relationship Id="rId4070" Type="http://schemas.openxmlformats.org/officeDocument/2006/relationships/hyperlink" Target="https://www.google.com/amp/s/www.naidunia.com/lite/madhya-pradesh/chhindwara-coronavirus-in-chhindwara-coronavirus-positive-patient-dies-in-chhindwara-his-father-also-" TargetMode="External"/><Relationship Id="rId4168" Type="http://schemas.openxmlformats.org/officeDocument/2006/relationships/hyperlink" Target="https://twitter.com/ANI/status/1246403930885468161?s=19" TargetMode="External"/><Relationship Id="rId4375" Type="http://schemas.openxmlformats.org/officeDocument/2006/relationships/hyperlink" Target="http://www.ians.in/" TargetMode="External"/><Relationship Id="rId5121" Type="http://schemas.openxmlformats.org/officeDocument/2006/relationships/hyperlink" Target="https://twitter.com/ANI/status/1247408777072009216?s=19" TargetMode="External"/><Relationship Id="rId1317" Type="http://schemas.openxmlformats.org/officeDocument/2006/relationships/hyperlink" Target="https://www.bhaskar.com/amp/local/chhattisgarh/raipur/news/bhilai-coronavirus-outbreak-live-corona-virus-cases-in-chhattisgarh-raipur-bhilai-bilaspur-korba-covid-19-cases-death-toll-latest-news-and-updates-127052487.html" TargetMode="External"/><Relationship Id="rId1524" Type="http://schemas.openxmlformats.org/officeDocument/2006/relationships/hyperlink" Target="https://www.bhaskar.com/local/mp/gwalior/news/coronavirus-suspected-patient-found-in-madhya-pradesh-mp-gwalior-bsf-jawan-reported-positive-127064710.html" TargetMode="External"/><Relationship Id="rId1731" Type="http://schemas.openxmlformats.org/officeDocument/2006/relationships/hyperlink" Target="http://punjab.gov.in/documents/10191/1224923/Media+Bulletin+27-03-2020.pdf/634e518f-6552-4659-beb2-f6153a7c488d" TargetMode="External"/><Relationship Id="rId1969" Type="http://schemas.openxmlformats.org/officeDocument/2006/relationships/hyperlink" Target="https://m.eenadu.net/liveblog/general/8/" TargetMode="External"/><Relationship Id="rId3184" Type="http://schemas.openxmlformats.org/officeDocument/2006/relationships/hyperlink" Target="https://mobile.twitter.com/ANI/status/1245390902509494273" TargetMode="External"/><Relationship Id="rId4028" Type="http://schemas.openxmlformats.org/officeDocument/2006/relationships/hyperlink" Target="https://www.eastmojo.com/coronavirus-updates/2020/04/04/1-more-covid-19-case-reported-in-assam-linked-to-markaz-total-25" TargetMode="External"/><Relationship Id="rId4235" Type="http://schemas.openxmlformats.org/officeDocument/2006/relationships/hyperlink" Target="https://twitter.com/ANI/status/1246436553565409280?s=20" TargetMode="External"/><Relationship Id="rId4582" Type="http://schemas.openxmlformats.org/officeDocument/2006/relationships/hyperlink" Target="https://twitter.com/ANI/status/1246744389969481730?s=20" TargetMode="External"/><Relationship Id="rId4887" Type="http://schemas.openxmlformats.org/officeDocument/2006/relationships/hyperlink" Target="https://twitter.com/mybmc/status/1246806956397887489/photo/2" TargetMode="External"/><Relationship Id="rId23" Type="http://schemas.openxmlformats.org/officeDocument/2006/relationships/hyperlink" Target="https://twitter.com/htlucknow/status/1240675712115322883?s=20" TargetMode="External"/><Relationship Id="rId1829" Type="http://schemas.openxmlformats.org/officeDocument/2006/relationships/hyperlink" Target="https://twitter.com/kansalrohit69/status/1244110843983220737" TargetMode="External"/><Relationship Id="rId3391" Type="http://schemas.openxmlformats.org/officeDocument/2006/relationships/hyperlink" Target="https://twitter.com/ANI/status/1245581420484907008?s=19" TargetMode="External"/><Relationship Id="rId3489" Type="http://schemas.openxmlformats.org/officeDocument/2006/relationships/hyperlink" Target="https://twitter.com/ANINewsUP/status/1245669255510519808?s=19" TargetMode="External"/><Relationship Id="rId3696" Type="http://schemas.openxmlformats.org/officeDocument/2006/relationships/hyperlink" Target="https://www.google.com/amp/s/m.patrika.com/amp-news/dholpur-news/administration-in-action-after-getting-corona-positive-in-dholpur-5959046/" TargetMode="External"/><Relationship Id="rId4442" Type="http://schemas.openxmlformats.org/officeDocument/2006/relationships/hyperlink" Target="https://twitter.com/ANINewsUP/status/1246634854273282048" TargetMode="External"/><Relationship Id="rId4747" Type="http://schemas.openxmlformats.org/officeDocument/2006/relationships/hyperlink" Target="https://twitter.com/CollectorDnh/status/1246841816940331009?s=19" TargetMode="External"/><Relationship Id="rId2298" Type="http://schemas.openxmlformats.org/officeDocument/2006/relationships/hyperlink" Target="http://twitter.com/PTI_News/status/1244624068822716417" TargetMode="External"/><Relationship Id="rId3044" Type="http://schemas.openxmlformats.org/officeDocument/2006/relationships/hyperlink" Target="https://twitter.com/ANI/status/1245277405884715008?s=20" TargetMode="External"/><Relationship Id="rId3251" Type="http://schemas.openxmlformats.org/officeDocument/2006/relationships/hyperlink" Target="https://twitter.com/himantabiswa/status/1245422025784492037?s=20" TargetMode="External"/><Relationship Id="rId3349" Type="http://schemas.openxmlformats.org/officeDocument/2006/relationships/hyperlink" Target="https://twitter.com/PTI_News/status/1245562500222824448?s=19" TargetMode="External"/><Relationship Id="rId3556" Type="http://schemas.openxmlformats.org/officeDocument/2006/relationships/hyperlink" Target="https://bit.ly/2UPDwUQ" TargetMode="External"/><Relationship Id="rId4302" Type="http://schemas.openxmlformats.org/officeDocument/2006/relationships/hyperlink" Target="https://mobile.twitter.com/TelanganaHealth/status/1246478500405456896" TargetMode="External"/><Relationship Id="rId4954" Type="http://schemas.openxmlformats.org/officeDocument/2006/relationships/hyperlink" Target="https://www.bhaskar.com/local/mp/bhopal/news/coronavirus-bhopal-cases-4-madhya-pradesh-health-department-employees-test-positive-bhopal-total-cases-over-46-127118555.html" TargetMode="External"/><Relationship Id="rId172" Type="http://schemas.openxmlformats.org/officeDocument/2006/relationships/hyperlink" Target="https://bengali.abplive.com/news/more-2-corona-affected-in-bengal-678147" TargetMode="External"/><Relationship Id="rId477" Type="http://schemas.openxmlformats.org/officeDocument/2006/relationships/hyperlink" Target="https://www.freepressjournal.in/mumbai/latest-coronavirus-update-first-2-positive-cases-of-maharashtra-now-test-negative-for-virus?utm_campaign=fullarticle&amp;utm_medium=referral&amp;utm_source=inshorts" TargetMode="External"/><Relationship Id="rId684" Type="http://schemas.openxmlformats.org/officeDocument/2006/relationships/hyperlink" Target="https://www.news18.com/news/india/75-year-old-dies-in-suspected-covid-19-fatality-in-karnataka-her-final-test-report-awaited-says-govt-2551207.html" TargetMode="External"/><Relationship Id="rId2060" Type="http://schemas.openxmlformats.org/officeDocument/2006/relationships/hyperlink" Target="https://gujcovid19.gujarat.gov.in/" TargetMode="External"/><Relationship Id="rId2158" Type="http://schemas.openxmlformats.org/officeDocument/2006/relationships/hyperlink" Target="http://aninews.in/" TargetMode="External"/><Relationship Id="rId2365" Type="http://schemas.openxmlformats.org/officeDocument/2006/relationships/hyperlink" Target="https://twitter.com/ANI/status/1244825981568700417" TargetMode="External"/><Relationship Id="rId3111" Type="http://schemas.openxmlformats.org/officeDocument/2006/relationships/hyperlink" Target="https://twitter.com/ANI/status/1245346024417366016?s=19" TargetMode="External"/><Relationship Id="rId3209" Type="http://schemas.openxmlformats.org/officeDocument/2006/relationships/hyperlink" Target="https://twitter.com/ANI/status/1245383122847502338?s=19" TargetMode="External"/><Relationship Id="rId3763" Type="http://schemas.openxmlformats.org/officeDocument/2006/relationships/hyperlink" Target="http://odishatv.in/" TargetMode="External"/><Relationship Id="rId3970" Type="http://schemas.openxmlformats.org/officeDocument/2006/relationships/hyperlink" Target="https://www.livemint.com/news/india/16-new-coronavirus-cases-reported-in-bengal-as-of-6-00-pm-apr-02-11585843120143.html" TargetMode="External"/><Relationship Id="rId4607" Type="http://schemas.openxmlformats.org/officeDocument/2006/relationships/hyperlink" Target="https://www.indiatoday.in/india/story/coronavirus-in-india-west-bengal-records-no-fresh-deaths-11-new-covid-19-cases-1663414-2020-04-05" TargetMode="External"/><Relationship Id="rId4814" Type="http://schemas.openxmlformats.org/officeDocument/2006/relationships/hyperlink" Target="https://www.mygov.in/corona-data/covid19-statewise-status" TargetMode="External"/><Relationship Id="rId337" Type="http://schemas.openxmlformats.org/officeDocument/2006/relationships/hyperlink" Target="https://twitter.com/dave_janak/status/1241905559332204544?s=19" TargetMode="External"/><Relationship Id="rId891" Type="http://schemas.openxmlformats.org/officeDocument/2006/relationships/hyperlink" Target="http://covid19india.org/" TargetMode="External"/><Relationship Id="rId989" Type="http://schemas.openxmlformats.org/officeDocument/2006/relationships/hyperlink" Target="https://www.livemint.com/news/india/70-year-old-coronavirus-patient-dies-in-gujarat-toll-touches-three-in-state-11585209959024.html" TargetMode="External"/><Relationship Id="rId2018" Type="http://schemas.openxmlformats.org/officeDocument/2006/relationships/hyperlink" Target="https://www.anandabazar.com/state/coronavirus-in-west-bengal-second-death-in-state-dgtl-1.1129249?ref=home-pq-stry-large-image-1" TargetMode="External"/><Relationship Id="rId2572" Type="http://schemas.openxmlformats.org/officeDocument/2006/relationships/hyperlink" Target="https://twitter.com/abhishekangad/status/1244930380131479553?s=19" TargetMode="External"/><Relationship Id="rId2877" Type="http://schemas.openxmlformats.org/officeDocument/2006/relationships/hyperlink" Target="https://www.newindianexpress.com/states/tamil-nadu/2020/apr/01/two-from-puducherry-who-attended-nizamuddin-congregation-test-positive-for-covid-19-2124270.html" TargetMode="External"/><Relationship Id="rId3416" Type="http://schemas.openxmlformats.org/officeDocument/2006/relationships/hyperlink" Target="https://twitter.com/NorbertElekes/status/1245587825946288135?s=19" TargetMode="External"/><Relationship Id="rId3623" Type="http://schemas.openxmlformats.org/officeDocument/2006/relationships/hyperlink" Target="https://www.bhaskar.com/local/haryana/hisar/news/second-report-of-corona-positive-woman-came-negative-samples-of-five-relatives-were-also-found-negative-127089367.html" TargetMode="External"/><Relationship Id="rId3830" Type="http://schemas.openxmlformats.org/officeDocument/2006/relationships/hyperlink" Target="https://www.bhaskar.com/local/mp/bhopal/news/bhopal-coronavirus-infected-patient-covid-19-cases-latest-news-updates-127082358.html" TargetMode="External"/><Relationship Id="rId5076" Type="http://schemas.openxmlformats.org/officeDocument/2006/relationships/hyperlink" Target="https://twitter.com/avinashkalla/status/1247369270519975936" TargetMode="External"/><Relationship Id="rId544" Type="http://schemas.openxmlformats.org/officeDocument/2006/relationships/hyperlink" Target="https://twitter.com/Vijayabaskarofl/status/1242841446975070215?s=20" TargetMode="External"/><Relationship Id="rId751" Type="http://schemas.openxmlformats.org/officeDocument/2006/relationships/hyperlink" Target="https://www.hindustantimes.com/india-news/65-year-old-religious-preacher-dies-of-coronavirus-first-death-in-kashmir/story-cC1FvbQVLuhTobUoVxmGjK.html" TargetMode="External"/><Relationship Id="rId849" Type="http://schemas.openxmlformats.org/officeDocument/2006/relationships/hyperlink" Target="https://twitter.com/rajeshtope11/status/1243065579134689280?s=20" TargetMode="External"/><Relationship Id="rId1174" Type="http://schemas.openxmlformats.org/officeDocument/2006/relationships/hyperlink" Target="https://twitter.com/mybmc/status/1243158897499574273" TargetMode="External"/><Relationship Id="rId1381" Type="http://schemas.openxmlformats.org/officeDocument/2006/relationships/hyperlink" Target="https://www-amarujala-com.cdn.ampproject.org/v/s/www.amarujala.com/amp/shimla/himachal-won-half-the-battle-one-out-of-two-coronavirus-positive-recovered?amp_js_v=a2&amp;amp_gsa=1" TargetMode="External"/><Relationship Id="rId1479" Type="http://schemas.openxmlformats.org/officeDocument/2006/relationships/hyperlink" Target="https://www.siasat.com/corona-1-confirmed-dabeerpura-2-suspects-found-new-city-1865975/" TargetMode="External"/><Relationship Id="rId1686" Type="http://schemas.openxmlformats.org/officeDocument/2006/relationships/hyperlink" Target="https://twitter.com/rajeshtope11/status/1243778470087462913?s=20" TargetMode="External"/><Relationship Id="rId2225" Type="http://schemas.openxmlformats.org/officeDocument/2006/relationships/hyperlink" Target="https://twitter.com/ANI/status/1244601313456881664?s=19" TargetMode="External"/><Relationship Id="rId2432" Type="http://schemas.openxmlformats.org/officeDocument/2006/relationships/hyperlink" Target="https://www.news18.com/news/india/coronavirus-live-updates-delhi-nizammudin-telangana-markaz-tabligh-e-jamaat-mumbai-kerala-death-us-2557841.html" TargetMode="External"/><Relationship Id="rId3928" Type="http://schemas.openxmlformats.org/officeDocument/2006/relationships/hyperlink" Target="https://twitter.com/HFWOdisha/status/1246131083839561728?s=20" TargetMode="External"/><Relationship Id="rId4092" Type="http://schemas.openxmlformats.org/officeDocument/2006/relationships/hyperlink" Target="https://economictimes.indiatimes.com/news/politics-and-nation/coronavirus-cases-in-india-live-news-latest-updates-april4/liveblog/74976228.cms" TargetMode="External"/><Relationship Id="rId5143" Type="http://schemas.openxmlformats.org/officeDocument/2006/relationships/hyperlink" Target="https://twitter.com/ChhattisgarhCMO/status/1247104400205598720?s=19" TargetMode="External"/><Relationship Id="rId404" Type="http://schemas.openxmlformats.org/officeDocument/2006/relationships/hyperlink" Target="https://mobile.twitter.com/Vijayabaskarofl/status/1242743473708486657" TargetMode="External"/><Relationship Id="rId611" Type="http://schemas.openxmlformats.org/officeDocument/2006/relationships/hyperlink" Target="https://www.google.com/url?q=https://twitter.com/prudentgoa/status/1242892627986591744?s%3D20&amp;sa=D&amp;ust=1585169466326000&amp;usg=AFQjCNFY6zbKBUbR8FBLGmabunCGaLoCcw" TargetMode="External"/><Relationship Id="rId1034" Type="http://schemas.openxmlformats.org/officeDocument/2006/relationships/hyperlink" Target="https://www.lokmat.com/nagpur/fifth-corona-positive-nagpur/" TargetMode="External"/><Relationship Id="rId1241" Type="http://schemas.openxmlformats.org/officeDocument/2006/relationships/hyperlink" Target="https://www.thenewsminute.com/article/10-month-old-baby-karnataka-gets-covid-19-total-cases-62-121258" TargetMode="External"/><Relationship Id="rId1339" Type="http://schemas.openxmlformats.org/officeDocument/2006/relationships/hyperlink" Target="https://bengali.news18.com/news/kolkata/five-people-of-the-same-family-detected-with-coronavirus-in-kolkata-dmg-428601.html" TargetMode="External"/><Relationship Id="rId1893" Type="http://schemas.openxmlformats.org/officeDocument/2006/relationships/hyperlink" Target="https://twitter.com/ANI/status/1244273952794394625?s=19" TargetMode="External"/><Relationship Id="rId2737" Type="http://schemas.openxmlformats.org/officeDocument/2006/relationships/hyperlink" Target="https://zeenews.india.com/bengali/kolkata/corona-update-first-3-patients-are-well-now_308109.html" TargetMode="External"/><Relationship Id="rId2944" Type="http://schemas.openxmlformats.org/officeDocument/2006/relationships/hyperlink" Target="http://www.bengali.abplive.com/live-tv" TargetMode="External"/><Relationship Id="rId4397" Type="http://schemas.openxmlformats.org/officeDocument/2006/relationships/hyperlink" Target="https://www.google.co.in/amp/s/www.prabhatkhabar.com/amp/story/state%252Fmp%252F8-coronavirus-positive-patients-out-of-86-in-madhya-pradesh-gets-cured" TargetMode="External"/><Relationship Id="rId5003" Type="http://schemas.openxmlformats.org/officeDocument/2006/relationships/hyperlink" Target="https://covid19.telangana.gov.in/wp-content/uploads/2020/04/Telangana-Health-Department-Media-bulletin-06-04-2020.pdf" TargetMode="External"/><Relationship Id="rId709" Type="http://schemas.openxmlformats.org/officeDocument/2006/relationships/hyperlink" Target="https://docs.google.com/spreadsheets/d/e/2PACX-1vSc_2y5N0I67wDU38DjDh35IZSIS30rQf7_NYZhtYYGU1jJYT6_kDx4YpF-qw0LSlGsBYP8pqM_a1Pd/pubhtml" TargetMode="External"/><Relationship Id="rId916" Type="http://schemas.openxmlformats.org/officeDocument/2006/relationships/hyperlink" Target="http://www.mohfw.gov.in/" TargetMode="External"/><Relationship Id="rId1101" Type="http://schemas.openxmlformats.org/officeDocument/2006/relationships/hyperlink" Target="https://twitter.com/ANI/status/1243228295476310016?s=20" TargetMode="External"/><Relationship Id="rId1546" Type="http://schemas.openxmlformats.org/officeDocument/2006/relationships/hyperlink" Target="https://twitter.com/diprjk/status/1243902991247147008?s=19" TargetMode="External"/><Relationship Id="rId1753" Type="http://schemas.openxmlformats.org/officeDocument/2006/relationships/hyperlink" Target="https://twitter.com/ANI/status/1244218134971551745?s=19" TargetMode="External"/><Relationship Id="rId1960" Type="http://schemas.openxmlformats.org/officeDocument/2006/relationships/hyperlink" Target="http://hmfw.ap.gov.in/covid_19_datewisebulletins.aspx?date=29-03-2020" TargetMode="External"/><Relationship Id="rId2804" Type="http://schemas.openxmlformats.org/officeDocument/2006/relationships/hyperlink" Target="https://m.timesofindia.com/city/raipur/chhattisgarhs-two-covid-19-patients-discharged-from-aiims/amp_articleshow/74910860.cms" TargetMode="External"/><Relationship Id="rId4257" Type="http://schemas.openxmlformats.org/officeDocument/2006/relationships/hyperlink" Target="https://twitter.com/PTI_News/status/1246471086922805250?s=19" TargetMode="External"/><Relationship Id="rId4464" Type="http://schemas.openxmlformats.org/officeDocument/2006/relationships/hyperlink" Target="https://www.google.com/amp/s/timesofindia.indiatimes.com/india/coronavirus-india-live-news-updates-total-number-of-corona-cases-in-india-state-wise-list-delhi-maharashtra-telangana/amp_liveblog/74975998.cms" TargetMode="External"/><Relationship Id="rId4671" Type="http://schemas.openxmlformats.org/officeDocument/2006/relationships/hyperlink" Target="https://economictimes.indiatimes.com/news/politics-and-nation/coronavirus-cases-in-india-live-news-latest-updates-april5/liveblog/74988679.cms" TargetMode="External"/><Relationship Id="rId45" Type="http://schemas.openxmlformats.org/officeDocument/2006/relationships/hyperlink" Target="https://twitter.com/PTI_News/status/1241242650038038528?s=19" TargetMode="External"/><Relationship Id="rId1406" Type="http://schemas.openxmlformats.org/officeDocument/2006/relationships/hyperlink" Target="http://dhs.kerala.gov.in/2020/03/27/27-03-2020-2/" TargetMode="External"/><Relationship Id="rId1613" Type="http://schemas.openxmlformats.org/officeDocument/2006/relationships/hyperlink" Target="https://twitter.com/ArogyaAndhra/status/1243942706549686272?s=19" TargetMode="External"/><Relationship Id="rId1820" Type="http://schemas.openxmlformats.org/officeDocument/2006/relationships/hyperlink" Target="https://www.facebook.com/213614619578260/posts/548919672714418/" TargetMode="External"/><Relationship Id="rId3066" Type="http://schemas.openxmlformats.org/officeDocument/2006/relationships/hyperlink" Target="https://mobile.twitter.com/PTI_News/status/1245290100562354176" TargetMode="External"/><Relationship Id="rId3273" Type="http://schemas.openxmlformats.org/officeDocument/2006/relationships/hyperlink" Target="https://twitter.com/ArogyaAndhra/status/1245312814962507783?s=20" TargetMode="External"/><Relationship Id="rId3480" Type="http://schemas.openxmlformats.org/officeDocument/2006/relationships/hyperlink" Target="https://www.moneycontrol.com/news/india/coronavirus-news-india-live-updates-covid-19-pandemic-maharashtra-kerala-new-positive-cases-statewise-tally-lockdown-news-5098001.html" TargetMode="External"/><Relationship Id="rId4117" Type="http://schemas.openxmlformats.org/officeDocument/2006/relationships/hyperlink" Target="https://gujcovid19.gujarat.gov.in/" TargetMode="External"/><Relationship Id="rId4324" Type="http://schemas.openxmlformats.org/officeDocument/2006/relationships/hyperlink" Target="https://twitter.com/ani/status/1246495334999543808?s=21" TargetMode="External"/><Relationship Id="rId4531" Type="http://schemas.openxmlformats.org/officeDocument/2006/relationships/hyperlink" Target="https://twitter.com/ANINewsUP/status/1246707917635514368" TargetMode="External"/><Relationship Id="rId4769" Type="http://schemas.openxmlformats.org/officeDocument/2006/relationships/hyperlink" Target="https://mobile.twitter.com/ANI/status/1246801958037377024?utm_campaign=fullarticle&amp;utm_medium=referral&amp;utm_source=inshorts" TargetMode="External"/><Relationship Id="rId4976" Type="http://schemas.openxmlformats.org/officeDocument/2006/relationships/hyperlink" Target="https://newstodaynet.com/index.php/2020/04/06/chennai-woman-dies-50-fresh-corona-cases-tn-tally-at-621/" TargetMode="External"/><Relationship Id="rId194" Type="http://schemas.openxmlformats.org/officeDocument/2006/relationships/hyperlink" Target="https://twitter.com/PTI_News/status/1242320937497714688?s=19" TargetMode="External"/><Relationship Id="rId1918" Type="http://schemas.openxmlformats.org/officeDocument/2006/relationships/hyperlink" Target="https://www.google.com/amp/s/www.amarujala.com/amp/lucknow/coronavirus-in-india-live-news-updates-in-uttar-pradesh" TargetMode="External"/><Relationship Id="rId2082" Type="http://schemas.openxmlformats.org/officeDocument/2006/relationships/hyperlink" Target="https://twitter.com/traphikp/status/1244482279641976832?s=19" TargetMode="External"/><Relationship Id="rId3133" Type="http://schemas.openxmlformats.org/officeDocument/2006/relationships/hyperlink" Target="https://www.jipmer.edu.in/novel-corona-virus" TargetMode="External"/><Relationship Id="rId3578" Type="http://schemas.openxmlformats.org/officeDocument/2006/relationships/hyperlink" Target="http://gujcovid19.gujarat.gov.in/" TargetMode="External"/><Relationship Id="rId3785" Type="http://schemas.openxmlformats.org/officeDocument/2006/relationships/hyperlink" Target="http://odishatv.in/" TargetMode="External"/><Relationship Id="rId3992" Type="http://schemas.openxmlformats.org/officeDocument/2006/relationships/hyperlink" Target="https://mobile.twitter.com/kbssidhu1961/status/1246265624071794693" TargetMode="External"/><Relationship Id="rId4629" Type="http://schemas.openxmlformats.org/officeDocument/2006/relationships/hyperlink" Target="https://www.wbhealth.gov.in/pages/corona/bulletin" TargetMode="External"/><Relationship Id="rId4836" Type="http://schemas.openxmlformats.org/officeDocument/2006/relationships/hyperlink" Target="https://twitter.com/ani/status/1247037286161629185?s=21" TargetMode="External"/><Relationship Id="rId261" Type="http://schemas.openxmlformats.org/officeDocument/2006/relationships/hyperlink" Target="https://twitter.com/kansalrohit69/status/1242380031260651526?s=09" TargetMode="External"/><Relationship Id="rId499" Type="http://schemas.openxmlformats.org/officeDocument/2006/relationships/hyperlink" Target="https://timesofindia.indiatimes.com/city/raipur/two-more-positive-cases-reported-in-chhattisgarh-taking-total-number-of-covid-19-to-3-in-state/articleshow/74814186.cms" TargetMode="External"/><Relationship Id="rId2387" Type="http://schemas.openxmlformats.org/officeDocument/2006/relationships/hyperlink" Target="https://mobile.twitter.com/PTI_News/status/1244836785080811520" TargetMode="External"/><Relationship Id="rId2594" Type="http://schemas.openxmlformats.org/officeDocument/2006/relationships/hyperlink" Target="https://m.jagran.com/jharkhand/ranchi-first-coronavirus-patient-found-in-ranchi-jharkhand-coronavirus-update-lockdown-update-20153786.html" TargetMode="External"/><Relationship Id="rId3340" Type="http://schemas.openxmlformats.org/officeDocument/2006/relationships/hyperlink" Target="https://twitter.com/ANI/status/1245556206514532352?s=19" TargetMode="External"/><Relationship Id="rId3438" Type="http://schemas.openxmlformats.org/officeDocument/2006/relationships/hyperlink" Target="https://twitter.com/ArogyaAndhra/status/1245580598938198016?s=19" TargetMode="External"/><Relationship Id="rId3645" Type="http://schemas.openxmlformats.org/officeDocument/2006/relationships/hyperlink" Target="https://docs.google.com/spreadsheets/d/e/2PACX-1vSc_2y5N0I67wDU38DjDh35IZSIS30rQf7_NYZhtYYGU1jJYT6_kDx4YpF-qw0LSlGsBYP8pqM_a1Pd/pubhtml" TargetMode="External"/><Relationship Id="rId3852" Type="http://schemas.openxmlformats.org/officeDocument/2006/relationships/hyperlink" Target="http://haryanahealth.nic.in/" TargetMode="External"/><Relationship Id="rId5098" Type="http://schemas.openxmlformats.org/officeDocument/2006/relationships/hyperlink" Target="https://twitter.com/ani_digital/status/1247397435820761090?s=19" TargetMode="External"/><Relationship Id="rId359" Type="http://schemas.openxmlformats.org/officeDocument/2006/relationships/hyperlink" Target="http://aajtak.in/" TargetMode="External"/><Relationship Id="rId566" Type="http://schemas.openxmlformats.org/officeDocument/2006/relationships/hyperlink" Target="https://twitter.com/Vijayabaskarofl/status/1242867032091058176?s=19" TargetMode="External"/><Relationship Id="rId773" Type="http://schemas.openxmlformats.org/officeDocument/2006/relationships/hyperlink" Target="https://www.google.com/amp/s/news.abplive.com/news/india/coronavirus-in-india-today-live-updates-covid-19-india-lockdown-narendra-modi-1180287/amp" TargetMode="External"/><Relationship Id="rId1196" Type="http://schemas.openxmlformats.org/officeDocument/2006/relationships/hyperlink" Target="https://www.livemint.com/news/india/first-coronavirus-patients-from-maharashtra-recover-set-to-go-home-11585107245119.html" TargetMode="External"/><Relationship Id="rId2247" Type="http://schemas.openxmlformats.org/officeDocument/2006/relationships/hyperlink" Target="https://gujcovid19.gujarat.gov.in/" TargetMode="External"/><Relationship Id="rId2454" Type="http://schemas.openxmlformats.org/officeDocument/2006/relationships/hyperlink" Target="http://hmfw.ap.gov.in/Daily_bullettin/31-03-2020/31-03-2020_10AM_English.pdf" TargetMode="External"/><Relationship Id="rId2899" Type="http://schemas.openxmlformats.org/officeDocument/2006/relationships/hyperlink" Target="https://bartamanpatrika.com/detailNews.php?cID=13&amp;nID=221340&amp;P=1" TargetMode="External"/><Relationship Id="rId3200" Type="http://schemas.openxmlformats.org/officeDocument/2006/relationships/hyperlink" Target="https://twitter.com/the_hindu/status/1245392796510334976?s=19" TargetMode="External"/><Relationship Id="rId3505" Type="http://schemas.openxmlformats.org/officeDocument/2006/relationships/hyperlink" Target="https://twitter.com/i/broadcasts/1jMJgQoyvQYKL" TargetMode="External"/><Relationship Id="rId4903" Type="http://schemas.openxmlformats.org/officeDocument/2006/relationships/hyperlink" Target="http://www.nhmharyana.gov.in/WriteReadData/userfiles/file/CoronaVirus/media%20bulletin%2006042020Morning.pdf" TargetMode="External"/><Relationship Id="rId121" Type="http://schemas.openxmlformats.org/officeDocument/2006/relationships/hyperlink" Target="https://twitter.com/ANI/status/1242045457125085187?s=19" TargetMode="External"/><Relationship Id="rId219" Type="http://schemas.openxmlformats.org/officeDocument/2006/relationships/hyperlink" Target="https://m.tribuneindia.com/news/3-more-test-positive-for-coronavirus-in-punjab-60466" TargetMode="External"/><Relationship Id="rId426" Type="http://schemas.openxmlformats.org/officeDocument/2006/relationships/hyperlink" Target="http://aajtak.com/" TargetMode="External"/><Relationship Id="rId633" Type="http://schemas.openxmlformats.org/officeDocument/2006/relationships/hyperlink" Target="https://mobile.twitter.com/ArogyaAndhra/status/1242856239492730881" TargetMode="External"/><Relationship Id="rId980" Type="http://schemas.openxmlformats.org/officeDocument/2006/relationships/hyperlink" Target="https://mobile.twitter.com/ANI/status/1243052933232488449" TargetMode="External"/><Relationship Id="rId1056" Type="http://schemas.openxmlformats.org/officeDocument/2006/relationships/hyperlink" Target="https://twitter.com/kansalrohit69/status/1243024892468977664?s=19" TargetMode="External"/><Relationship Id="rId1263" Type="http://schemas.openxmlformats.org/officeDocument/2006/relationships/hyperlink" Target="https://www.bhaskar.com/local/mp/gwalior/shivpuri/news/madhya-pradesh-mp-shivpuri-coronavirus-latest-news-updates-sagir-ali-tests-positive-for-novel-covid-19-127052715.html" TargetMode="External"/><Relationship Id="rId2107" Type="http://schemas.openxmlformats.org/officeDocument/2006/relationships/hyperlink" Target="https://www.vtvgujarati.com/news-details/coronavirus-in-gujarat-5-positive-1-dead-in-bhavnagar" TargetMode="External"/><Relationship Id="rId2314" Type="http://schemas.openxmlformats.org/officeDocument/2006/relationships/hyperlink" Target="https://twitter.com/ArogyaAndhra" TargetMode="External"/><Relationship Id="rId2661" Type="http://schemas.openxmlformats.org/officeDocument/2006/relationships/hyperlink" Target="https://www.bhaskar.com/local/rajasthan/bikaner/news/dungarpur-coronavirus-covid-19-latest-news-and-updates-127082360.html" TargetMode="External"/><Relationship Id="rId2759" Type="http://schemas.openxmlformats.org/officeDocument/2006/relationships/hyperlink" Target="http://www.nhmharyana.gov.in/WriteReadData/userfiles/file/CoronaVirus/Media%20Bulletin%20Evening31-03-20.pdf" TargetMode="External"/><Relationship Id="rId2966" Type="http://schemas.openxmlformats.org/officeDocument/2006/relationships/hyperlink" Target="https://twitter.com/ANI/status/1245224849867509761?s=19" TargetMode="External"/><Relationship Id="rId3712" Type="http://schemas.openxmlformats.org/officeDocument/2006/relationships/hyperlink" Target="https://gujcovid19.gujarat.gov.in/uploads/pressbrief0304032020104754455.pdf" TargetMode="External"/><Relationship Id="rId5165" Type="http://schemas.openxmlformats.org/officeDocument/2006/relationships/hyperlink" Target="http://health.uk.gov.in/pages/display/140-novel-corona-virus-guidelines-and-advisory-" TargetMode="External"/><Relationship Id="rId840" Type="http://schemas.openxmlformats.org/officeDocument/2006/relationships/hyperlink" Target="https://twitter.com/ANI/status/1243087845150978049?s=19" TargetMode="External"/><Relationship Id="rId938" Type="http://schemas.openxmlformats.org/officeDocument/2006/relationships/hyperlink" Target="https://twitter.com/GujHFWDept/status/1243130240915906560?s=20" TargetMode="External"/><Relationship Id="rId1470" Type="http://schemas.openxmlformats.org/officeDocument/2006/relationships/hyperlink" Target="https://twitter.com/PTI_News/status/1243826073030156288" TargetMode="External"/><Relationship Id="rId1568" Type="http://schemas.openxmlformats.org/officeDocument/2006/relationships/hyperlink" Target="https://punjabi.abplive.com/lifestyle/health/another-corona-positive-case-in-jalandhar-532867" TargetMode="External"/><Relationship Id="rId1775" Type="http://schemas.openxmlformats.org/officeDocument/2006/relationships/hyperlink" Target="https://twitter.com/KTRTRS/status/1244226836134899713?s=19" TargetMode="External"/><Relationship Id="rId2521" Type="http://schemas.openxmlformats.org/officeDocument/2006/relationships/hyperlink" Target="https://gujcovid19.gujarat.gov.in/" TargetMode="External"/><Relationship Id="rId2619" Type="http://schemas.openxmlformats.org/officeDocument/2006/relationships/hyperlink" Target="https://www.jagran.com/jharkhand/ranchi-coronavirus-update-no-any-single-positive-case-in-jharkhand-till-30th-march-know-more-on-coronavirus-jharkhand-lockdown-latest-news-20152951.html" TargetMode="External"/><Relationship Id="rId2826" Type="http://schemas.openxmlformats.org/officeDocument/2006/relationships/hyperlink" Target="https://www.google.com/url?q=https://www.mohfw.gov.in/&amp;sa=D&amp;ust=1585685234252000&amp;usg=AFQjCNHFoXoBR5LwxIqfyoqRmpq4aK3c0A" TargetMode="External"/><Relationship Id="rId4181" Type="http://schemas.openxmlformats.org/officeDocument/2006/relationships/hyperlink" Target="https://twitter.com/ANI/status/1246123407290195969" TargetMode="External"/><Relationship Id="rId4279" Type="http://schemas.openxmlformats.org/officeDocument/2006/relationships/hyperlink" Target="https://twitter.com/ani/status/1246432067203649537?s=21" TargetMode="External"/><Relationship Id="rId5025" Type="http://schemas.openxmlformats.org/officeDocument/2006/relationships/hyperlink" Target="https://www.indiatoday.in/india/story/tamil-nadu-coronavirus-covid19-new-cases-death-toll-april-6-1664044-2020-04-06" TargetMode="External"/><Relationship Id="rId67" Type="http://schemas.openxmlformats.org/officeDocument/2006/relationships/hyperlink" Target="https://www.indiatoday.in/india/story/coronavirus-live-updates-india-janata-curfew-world-news-italy-china-wuhan-france-covid-19-cases-1658331-2020-03-22" TargetMode="External"/><Relationship Id="rId700" Type="http://schemas.openxmlformats.org/officeDocument/2006/relationships/hyperlink" Target="https://twitter.com/kansalrohit69/status/1243027250498265088?s=19" TargetMode="External"/><Relationship Id="rId1123" Type="http://schemas.openxmlformats.org/officeDocument/2006/relationships/hyperlink" Target="https://twitter.com/HFWOdisha/status/1243241939618549760?s=20" TargetMode="External"/><Relationship Id="rId1330" Type="http://schemas.openxmlformats.org/officeDocument/2006/relationships/hyperlink" Target="https://twitter.com/ANI/status/1243557582125649921?s=20" TargetMode="External"/><Relationship Id="rId1428" Type="http://schemas.openxmlformats.org/officeDocument/2006/relationships/hyperlink" Target="https://twitter.com/newsnation_24/status/1243766372087164928?s=19" TargetMode="External"/><Relationship Id="rId1635" Type="http://schemas.openxmlformats.org/officeDocument/2006/relationships/hyperlink" Target="https://www.facebook.com/1509703456001600/posts/2278015619170376/" TargetMode="External"/><Relationship Id="rId1982" Type="http://schemas.openxmlformats.org/officeDocument/2006/relationships/hyperlink" Target="https://zeenews.india.com/bengali/kolkata/relax-there-are-3-people-in-state-who-free-from-corona_307912.html" TargetMode="External"/><Relationship Id="rId3088" Type="http://schemas.openxmlformats.org/officeDocument/2006/relationships/hyperlink" Target="https://www.wbhealth.gov.in/pages/corona/bulletin" TargetMode="External"/><Relationship Id="rId4041" Type="http://schemas.openxmlformats.org/officeDocument/2006/relationships/hyperlink" Target="https://youtu.be/1vGfg7FsPm4" TargetMode="External"/><Relationship Id="rId4486" Type="http://schemas.openxmlformats.org/officeDocument/2006/relationships/hyperlink" Target="https://twitter.com/ANI/status/1246666439706021888?s=19" TargetMode="External"/><Relationship Id="rId4693" Type="http://schemas.openxmlformats.org/officeDocument/2006/relationships/hyperlink" Target="https://abpananda.abplive.in/" TargetMode="External"/><Relationship Id="rId1842" Type="http://schemas.openxmlformats.org/officeDocument/2006/relationships/hyperlink" Target="https://mobile.twitter.com/PTI_News/status/1244256867066368001" TargetMode="External"/><Relationship Id="rId3295" Type="http://schemas.openxmlformats.org/officeDocument/2006/relationships/hyperlink" Target="https://twitter.com/ANI/status/1245430874176356354" TargetMode="External"/><Relationship Id="rId4139" Type="http://schemas.openxmlformats.org/officeDocument/2006/relationships/hyperlink" Target="https://gujcovid19.gujarat.gov.in/" TargetMode="External"/><Relationship Id="rId4346" Type="http://schemas.openxmlformats.org/officeDocument/2006/relationships/hyperlink" Target="http://www.bhaskar.com/" TargetMode="External"/><Relationship Id="rId4553" Type="http://schemas.openxmlformats.org/officeDocument/2006/relationships/hyperlink" Target="https://bengali.abplive.com/videos/news/bengal-9-coronavirus-patients-in-bengal-recover-682187" TargetMode="External"/><Relationship Id="rId4760" Type="http://schemas.openxmlformats.org/officeDocument/2006/relationships/hyperlink" Target="https://www.bhaskar.com/local/rajasthan/jaipur/news/jaipur-coronavirus-outbreak-live-corona-virus-cases-in-rajasthan-jaipur-udaipur-kota-ajmer-jodhpur-sikar-alwar-covid-19-cases-death-toll-latest-news-and-updates-127112532.html?art=next" TargetMode="External"/><Relationship Id="rId4998" Type="http://schemas.openxmlformats.org/officeDocument/2006/relationships/hyperlink" Target="https://nenow.in/north-east-news/tripura/covid-19-eight-people-from-tripura-test-positive.html" TargetMode="External"/><Relationship Id="rId1702" Type="http://schemas.openxmlformats.org/officeDocument/2006/relationships/hyperlink" Target="https://twitter.com/pibahmedabad/status/1244143269061308421?s=21" TargetMode="External"/><Relationship Id="rId3155" Type="http://schemas.openxmlformats.org/officeDocument/2006/relationships/hyperlink" Target="https://twitter.com/PTI_News/status/1245375419404013568?s=19" TargetMode="External"/><Relationship Id="rId3362" Type="http://schemas.openxmlformats.org/officeDocument/2006/relationships/hyperlink" Target="https://twitter.com/ndtv/status/1245563802692673538?s=19" TargetMode="External"/><Relationship Id="rId4206" Type="http://schemas.openxmlformats.org/officeDocument/2006/relationships/hyperlink" Target="https://www.thehindubusinessline.com/news/national/another-covid-19-case-reported-in-bengal-count-rises-to-58/article31256273.ece" TargetMode="External"/><Relationship Id="rId4413" Type="http://schemas.openxmlformats.org/officeDocument/2006/relationships/hyperlink" Target="https://twitter.com/Infolatur/status/1246450102752796672?s=20" TargetMode="External"/><Relationship Id="rId4620" Type="http://schemas.openxmlformats.org/officeDocument/2006/relationships/hyperlink" Target="https://twitter.com/ANI/status/1246779399355027456?s=19" TargetMode="External"/><Relationship Id="rId4858" Type="http://schemas.openxmlformats.org/officeDocument/2006/relationships/hyperlink" Target="http://www.nhmharyana.gov.in/WriteReadData/userfiles/file/CoronaVirus/Bulletin_05.04.2020%20evening.pdf" TargetMode="External"/><Relationship Id="rId283" Type="http://schemas.openxmlformats.org/officeDocument/2006/relationships/hyperlink" Target="https://www.google.com/amp/s/m.timesofindia.com/city/vijayawada/tirupati-first-coronavirus-positive-case-reported-in-chittoor-district-8th-in-andhra-pradesh/amp_articleshow/74797576.cms" TargetMode="External"/><Relationship Id="rId490" Type="http://schemas.openxmlformats.org/officeDocument/2006/relationships/hyperlink" Target="https://www.indiatoday.in/india/story/madhya-pradesh-reports-first-death-due-to-covid-19-1659650-2020-03-25" TargetMode="External"/><Relationship Id="rId2171" Type="http://schemas.openxmlformats.org/officeDocument/2006/relationships/hyperlink" Target="https://twitter.com/ANI/status/1244560992463253504" TargetMode="External"/><Relationship Id="rId3015" Type="http://schemas.openxmlformats.org/officeDocument/2006/relationships/hyperlink" Target="https://www.covid19india.org/" TargetMode="External"/><Relationship Id="rId3222" Type="http://schemas.openxmlformats.org/officeDocument/2006/relationships/hyperlink" Target="https://twitter.com/HFWOdisha/status/1245409739195834369" TargetMode="External"/><Relationship Id="rId3667" Type="http://schemas.openxmlformats.org/officeDocument/2006/relationships/hyperlink" Target="https://twitter.com/1stIndiaNews/status/1245909071070466050?s=20" TargetMode="External"/><Relationship Id="rId3874" Type="http://schemas.openxmlformats.org/officeDocument/2006/relationships/hyperlink" Target="https://twitter.com/PTI_News/status/1246088850901893122?s=19" TargetMode="External"/><Relationship Id="rId4718" Type="http://schemas.openxmlformats.org/officeDocument/2006/relationships/hyperlink" Target="https://covid19.telangana.gov.in/" TargetMode="External"/><Relationship Id="rId4925" Type="http://schemas.openxmlformats.org/officeDocument/2006/relationships/hyperlink" Target="https://twitter.com/ArogyaAndhra/status/1247147756784762881" TargetMode="External"/><Relationship Id="rId143" Type="http://schemas.openxmlformats.org/officeDocument/2006/relationships/hyperlink" Target="https://twitter.com/Kamalakara_TOI/status/1242106711701196800" TargetMode="External"/><Relationship Id="rId350" Type="http://schemas.openxmlformats.org/officeDocument/2006/relationships/hyperlink" Target="https://jccu2.app.goo.gl/DRKjAJxuJhoR4q8W9" TargetMode="External"/><Relationship Id="rId588" Type="http://schemas.openxmlformats.org/officeDocument/2006/relationships/hyperlink" Target="https://www.indiatoday.in/india/story/coronavirus-in-india-live-updates-complete-lockdown-pm-modi-covid-19-death-toll-italy-spain-iran-china-1659354-2020-03-25" TargetMode="External"/><Relationship Id="rId795" Type="http://schemas.openxmlformats.org/officeDocument/2006/relationships/hyperlink" Target="https://twitter.com/ChetanSanghi/status/1243035132002471938" TargetMode="External"/><Relationship Id="rId2031" Type="http://schemas.openxmlformats.org/officeDocument/2006/relationships/hyperlink" Target="https://thelivenagpur.com/2020/03/29/covid-19-three-more-found-positive-in-nagpur/" TargetMode="External"/><Relationship Id="rId2269" Type="http://schemas.openxmlformats.org/officeDocument/2006/relationships/hyperlink" Target="https://twitter.com/kansalrohit69/status/1244633670524088322?s=19" TargetMode="External"/><Relationship Id="rId2476" Type="http://schemas.openxmlformats.org/officeDocument/2006/relationships/hyperlink" Target="http://hmfw.ap.gov.in/Daily_bullettin/31-03-2020/31-03-2020_10AM_English.pdf" TargetMode="External"/><Relationship Id="rId2683" Type="http://schemas.openxmlformats.org/officeDocument/2006/relationships/hyperlink" Target="https://www.firstpost.com/health/coronavirus-outbreak-live-updates-covid-19-india-lockdown-cases-death-count-maharashtra-kerala-delhi-nizamuddin-latest-news-today-8207661.html" TargetMode="External"/><Relationship Id="rId2890" Type="http://schemas.openxmlformats.org/officeDocument/2006/relationships/hyperlink" Target="https://www.moneycontrol.com/news/india/20-new-covid-19-cases-in-madhya-pradesh-tally-jumps-to-86-5094421.html" TargetMode="External"/><Relationship Id="rId3527" Type="http://schemas.openxmlformats.org/officeDocument/2006/relationships/hyperlink" Target="https://twitter.com/xpressandhra/status/1245700377674043393?s=19" TargetMode="External"/><Relationship Id="rId3734" Type="http://schemas.openxmlformats.org/officeDocument/2006/relationships/hyperlink" Target="https://www.divyabhaskar.co.in/local/gujarat/rajkot/news/gujarats-first-corona-positive-patient-health-well-so-hospital-discharge-him-in-rajkot-127094225.html" TargetMode="External"/><Relationship Id="rId3941" Type="http://schemas.openxmlformats.org/officeDocument/2006/relationships/hyperlink" Target="https://twitter.com/HFWOdisha/status/1246131083839561728?s=19" TargetMode="External"/><Relationship Id="rId9" Type="http://schemas.openxmlformats.org/officeDocument/2006/relationships/hyperlink" Target="https://indsamachar.com/coronavirus-gurugram-man-who-returned-from-london-on-march-7-tests-positive-for-covid-19/" TargetMode="External"/><Relationship Id="rId210" Type="http://schemas.openxmlformats.org/officeDocument/2006/relationships/hyperlink" Target="https://twitter.com/ANI/status/1242364647946063872?s=19" TargetMode="External"/><Relationship Id="rId448" Type="http://schemas.openxmlformats.org/officeDocument/2006/relationships/hyperlink" Target="https://youtu.be/HvJ_s60zZ48" TargetMode="External"/><Relationship Id="rId655" Type="http://schemas.openxmlformats.org/officeDocument/2006/relationships/hyperlink" Target="https://twitter.com/arogyaandhra/status/1242842210132992001?s=21" TargetMode="External"/><Relationship Id="rId862" Type="http://schemas.openxmlformats.org/officeDocument/2006/relationships/hyperlink" Target="https://twitter.com/ANI/status/1243098661346631681?s=19" TargetMode="External"/><Relationship Id="rId1078" Type="http://schemas.openxmlformats.org/officeDocument/2006/relationships/hyperlink" Target="https://m.aajtak.in/breakingnews" TargetMode="External"/><Relationship Id="rId1285" Type="http://schemas.openxmlformats.org/officeDocument/2006/relationships/hyperlink" Target="https://twitter.com/ANI/status/1243514767970533376?s=20" TargetMode="External"/><Relationship Id="rId1492" Type="http://schemas.openxmlformats.org/officeDocument/2006/relationships/hyperlink" Target="https://lalluram.com/new-corona-positive-case-found-in-raipur-number-rises-to-7-in-chhattisgarh/" TargetMode="External"/><Relationship Id="rId2129" Type="http://schemas.openxmlformats.org/officeDocument/2006/relationships/hyperlink" Target="https://www.indiatoday.in/india/story/breaking-news-updates-march-30-india-coronavirus-covid-19-lockdown-death-toll-us-italy-china-1661148-2020-03-30" TargetMode="External"/><Relationship Id="rId2336" Type="http://schemas.openxmlformats.org/officeDocument/2006/relationships/hyperlink" Target="https://www.facebook.com/23230437118/posts/10159429467357119/" TargetMode="External"/><Relationship Id="rId2543" Type="http://schemas.openxmlformats.org/officeDocument/2006/relationships/hyperlink" Target="https://twitter.com/ANI/status/1244905082920947713" TargetMode="External"/><Relationship Id="rId2750" Type="http://schemas.openxmlformats.org/officeDocument/2006/relationships/hyperlink" Target="https://twitter.com/TelanganaHealth/status/1245009298863861762?s=19" TargetMode="External"/><Relationship Id="rId2988" Type="http://schemas.openxmlformats.org/officeDocument/2006/relationships/hyperlink" Target="https://www.thehindu.com/news/national/other-states/coronavirus-two-fresh-cases-detected-in-chandigarh/article31222684.ece" TargetMode="External"/><Relationship Id="rId3801" Type="http://schemas.openxmlformats.org/officeDocument/2006/relationships/hyperlink" Target="https://twitter.com/ANI/status/1246038578699751424" TargetMode="External"/><Relationship Id="rId5047" Type="http://schemas.openxmlformats.org/officeDocument/2006/relationships/hyperlink" Target="https://www.mohfw.gov.in/" TargetMode="External"/><Relationship Id="rId308" Type="http://schemas.openxmlformats.org/officeDocument/2006/relationships/hyperlink" Target="https://www.newindianexpress.com/states/andhra-pradesh/2020/mar/23/first-novel-coronavirus-patient-in-andhra-pradesh-recovers-2120411.html" TargetMode="External"/><Relationship Id="rId515" Type="http://schemas.openxmlformats.org/officeDocument/2006/relationships/hyperlink" Target="https://m.timesofindia.com/city/bengaluru/75-year-old-suspected-of-covid-19-dies-in-bengaluru/articleshow/74807386.cms" TargetMode="External"/><Relationship Id="rId722" Type="http://schemas.openxmlformats.org/officeDocument/2006/relationships/hyperlink" Target="http://mohfw.gov.in/" TargetMode="External"/><Relationship Id="rId1145" Type="http://schemas.openxmlformats.org/officeDocument/2006/relationships/hyperlink" Target="https://twitter.com/ChetanSanghi/status/1243353655140659203?s=09" TargetMode="External"/><Relationship Id="rId1352" Type="http://schemas.openxmlformats.org/officeDocument/2006/relationships/hyperlink" Target="http://dhs.kerala.gov.in/wp-content/uploads/2020/03/Daily-Bulletin-English-27th-March-2.pdf" TargetMode="External"/><Relationship Id="rId1797" Type="http://schemas.openxmlformats.org/officeDocument/2006/relationships/hyperlink" Target="https://www.mohfw.gov.in/" TargetMode="External"/><Relationship Id="rId2403" Type="http://schemas.openxmlformats.org/officeDocument/2006/relationships/hyperlink" Target="https://www.business-standard.com/article/pti-stories/coronavirus-positive-woman-from-ludhiana-dies-at-hospital-punjab-s-death-toll-rises-to-3-120033001350_1.html" TargetMode="External"/><Relationship Id="rId2848" Type="http://schemas.openxmlformats.org/officeDocument/2006/relationships/hyperlink" Target="https://mobile.twitter.com/ANI/status/1245186124970065922" TargetMode="External"/><Relationship Id="rId89" Type="http://schemas.openxmlformats.org/officeDocument/2006/relationships/hyperlink" Target="https://mobile.twitter.com/PTI_News/status/1241728729958629378" TargetMode="External"/><Relationship Id="rId1005" Type="http://schemas.openxmlformats.org/officeDocument/2006/relationships/hyperlink" Target="https://nationnext.in/42-yr-old-nagpur-man-tests-positive-for-coronavirus-tally-rises-to-5/" TargetMode="External"/><Relationship Id="rId1212" Type="http://schemas.openxmlformats.org/officeDocument/2006/relationships/hyperlink" Target="https://aajtak.intoday.in/news/liveblog/coronavirus-lockdown-in-india-delhi-government-death-toll-positive-case-number-836.html" TargetMode="External"/><Relationship Id="rId1657" Type="http://schemas.openxmlformats.org/officeDocument/2006/relationships/hyperlink" Target="https://twitter.com/PTI_News/status/1244111395848781824?s=19" TargetMode="External"/><Relationship Id="rId1864" Type="http://schemas.openxmlformats.org/officeDocument/2006/relationships/hyperlink" Target="https://gujcovid19.gujarat.gov.in/" TargetMode="External"/><Relationship Id="rId2610" Type="http://schemas.openxmlformats.org/officeDocument/2006/relationships/hyperlink" Target="https://newswing.com/coronaupdates-coronas-first-case-confirmed-in-jharkhand-malaysian-lady-found-positive/167466/" TargetMode="External"/><Relationship Id="rId2708" Type="http://schemas.openxmlformats.org/officeDocument/2006/relationships/hyperlink" Target="https://timesofindia.indiatimes.com/india/coronavirus-in-india-live-news-updates-covid-19-tracker-total-cases-in-india-and-world/liveblog/74903265.cms" TargetMode="External"/><Relationship Id="rId2915" Type="http://schemas.openxmlformats.org/officeDocument/2006/relationships/hyperlink" Target="https://www.moneycontrol.com/news/india/20-new-covid-19-cases-in-madhya-pradesh-tally-jumps-to-86-5094421.html" TargetMode="External"/><Relationship Id="rId4063" Type="http://schemas.openxmlformats.org/officeDocument/2006/relationships/hyperlink" Target="https://twitter.com/ANI/status/1246324265370013696" TargetMode="External"/><Relationship Id="rId4270" Type="http://schemas.openxmlformats.org/officeDocument/2006/relationships/hyperlink" Target="https://twitter.com/HFWOdisha/status/1246480313217212417" TargetMode="External"/><Relationship Id="rId4368" Type="http://schemas.openxmlformats.org/officeDocument/2006/relationships/hyperlink" Target="https://economictimes.indiatimes.com/news/politics-and-nation/coronavirus-cases-in-india-live-news-latest-updates-april4/liveblog/74976228.cms" TargetMode="External"/><Relationship Id="rId4575" Type="http://schemas.openxmlformats.org/officeDocument/2006/relationships/hyperlink" Target="https://www.deccanherald.com/national/first-death-due-to-covid-19-in-haryana-67-year-old-man-from-ambala-dies-820331.html" TargetMode="External"/><Relationship Id="rId5114" Type="http://schemas.openxmlformats.org/officeDocument/2006/relationships/hyperlink" Target="https://www.google.com/url?q=https://www.mohfw.gov.in/&amp;sa=D&amp;ust=1586245938546000&amp;usg=AFQjCNEk_eI4Muir93mTpCXnnGvoeMNM0A" TargetMode="External"/><Relationship Id="rId1517" Type="http://schemas.openxmlformats.org/officeDocument/2006/relationships/hyperlink" Target="https://www.manoramaonline.com/news/latest-news/2020/03/28/cm-pinarayi-vijayan-press-meet-covid-19.html." TargetMode="External"/><Relationship Id="rId1724" Type="http://schemas.openxmlformats.org/officeDocument/2006/relationships/hyperlink" Target="https://mobile.twitter.com/PTI_News/status/1244187488576397313" TargetMode="External"/><Relationship Id="rId3177" Type="http://schemas.openxmlformats.org/officeDocument/2006/relationships/hyperlink" Target="https://twitter.com/ArogyaAndhra/status/1245388385021128704?s=19" TargetMode="External"/><Relationship Id="rId4130" Type="http://schemas.openxmlformats.org/officeDocument/2006/relationships/hyperlink" Target="https://economictimes.indiatimes.com/news/politics-and-nation/coronavirus-cases-in-india-live-news-latest-updates-april4/liveblog/74976228.cms" TargetMode="External"/><Relationship Id="rId4228" Type="http://schemas.openxmlformats.org/officeDocument/2006/relationships/hyperlink" Target="https://maharashtratimes.com/maharashtra/mumbai-news/coronavirus-in-maharashtra-52-more-covid19-cases-reported-in-mumbai-today/articleshow/74985494.cms" TargetMode="External"/><Relationship Id="rId4782" Type="http://schemas.openxmlformats.org/officeDocument/2006/relationships/hyperlink" Target="https://www.google.com/amp/s/www.indiatoday.in/amp/coronavirus-outbreak/story/9-of-14-coronavirus-patients-cured-ladakh-1663270-2020-04-04" TargetMode="External"/><Relationship Id="rId16" Type="http://schemas.openxmlformats.org/officeDocument/2006/relationships/hyperlink" Target="https://twitter.com/PTI_News/status/1240496472384126982" TargetMode="External"/><Relationship Id="rId1931" Type="http://schemas.openxmlformats.org/officeDocument/2006/relationships/hyperlink" Target="https://twitter.com/ANI/status/1244298011120783362?s=20" TargetMode="External"/><Relationship Id="rId3037" Type="http://schemas.openxmlformats.org/officeDocument/2006/relationships/hyperlink" Target="https://mobile.twitter.com/ANI/status/1245006827042955264" TargetMode="External"/><Relationship Id="rId3384" Type="http://schemas.openxmlformats.org/officeDocument/2006/relationships/hyperlink" Target="https://www.lokmat.com/jalgaon/coronavirus-another-corona-positive-patient-jalgaon-hrb/" TargetMode="External"/><Relationship Id="rId3591" Type="http://schemas.openxmlformats.org/officeDocument/2006/relationships/hyperlink" Target="https://www.divyabhaskar.co.in/local/gujarat/ahmedabad/news/corona-live-update-gujarat-2nd-april-127094011.html?ref=ht" TargetMode="External"/><Relationship Id="rId3689" Type="http://schemas.openxmlformats.org/officeDocument/2006/relationships/hyperlink" Target="https://twitter.com/ANI/status/1245905867771392001?s=19" TargetMode="External"/><Relationship Id="rId3896" Type="http://schemas.openxmlformats.org/officeDocument/2006/relationships/hyperlink" Target="https://www.lokjantoday.com/%e0%a4%b0%e0%a5%81%e0%a4%a6%e0%a5%8d%e0%a4%b0%e0%a4%aa%e0%a5%81%e0%a4%b0-%e0%a4%ae%e0%a5%87%e0%a4%82-%e0%a4%8f%e0%a4%95-%e0%a4%94%e0%a4%b0-%e0%a4%b8%e0%a4%82%e0%a4%a6%e0%a4%bf%e0%a4%97%e0%a5%8d/" TargetMode="External"/><Relationship Id="rId4435" Type="http://schemas.openxmlformats.org/officeDocument/2006/relationships/hyperlink" Target="https://twitter.com/ANINewsUP/status/1246630065627992065" TargetMode="External"/><Relationship Id="rId4642" Type="http://schemas.openxmlformats.org/officeDocument/2006/relationships/hyperlink" Target="http://www.rajswasthya.nic.in/" TargetMode="External"/><Relationship Id="rId2193" Type="http://schemas.openxmlformats.org/officeDocument/2006/relationships/hyperlink" Target="https://www.livehindustan.com/bihar/story-two-coronavirus-patient-in-bihar-got-cured-nmch-will-discharge-them-soon-after-covid-19-test-came-negative-3115179.html" TargetMode="External"/><Relationship Id="rId2498" Type="http://schemas.openxmlformats.org/officeDocument/2006/relationships/hyperlink" Target="https://twitter.com/ArogyaAndhra/status/1244863574113046529?s=19" TargetMode="External"/><Relationship Id="rId3244" Type="http://schemas.openxmlformats.org/officeDocument/2006/relationships/hyperlink" Target="https://www.facebook.com/himantabiswasarma/posts/10157428885168983?__xts__%5B0%5D=68.ARDceZF19jrDo56xUUyG0ZQan1StxKGMiHORewE0RZlmoQJjNRPhIeLFqPAhBeTNECZV7QLJG-PPnBstpzsLU_rsDgT25lHhkygShsGO12nbsK0zW7cacEYw8Am9Fiw-J5kSn4bhbp4RckXw6JMAHvWvqXlp1ykg5AX5CjMeKBaECquU_tzChRNkbAQHlA2bAQzyYBVnwOjrqYlY_C8CBvT_lc237hT2te_SkKlh6bdK6PVWL7U5PjEi7y_gCfmq6cFyzykgxL3i7FXGbshZBsO5tJK87OU-IrZObITdUm0h94IW25AJwbtQIjWEJlh2wYkAMrATHFlwXk4N&amp;__tn__=-R" TargetMode="External"/><Relationship Id="rId3451" Type="http://schemas.openxmlformats.org/officeDocument/2006/relationships/hyperlink" Target="http://haryanahealth.nic.in/" TargetMode="External"/><Relationship Id="rId3549" Type="http://schemas.openxmlformats.org/officeDocument/2006/relationships/hyperlink" Target="https://twitter.com/VtvGujarati/status/1245715508055302146?s=09" TargetMode="External"/><Relationship Id="rId4502" Type="http://schemas.openxmlformats.org/officeDocument/2006/relationships/hyperlink" Target="https://twitter.com/ANI/status/1246650089239707649" TargetMode="External"/><Relationship Id="rId4947" Type="http://schemas.openxmlformats.org/officeDocument/2006/relationships/hyperlink" Target="https://www.google.com/amp/s/www.bhaskar.com/amp/local/mp/bhopal/news/26-patients-of-corona-in-bhopal-8-people-and-report-came-positive-three-doctors-in-it-entire-city-total-locked-down-from-tonight-127113003.html" TargetMode="External"/><Relationship Id="rId165" Type="http://schemas.openxmlformats.org/officeDocument/2006/relationships/hyperlink" Target="https://twitter.com/ani/status/1242313723064143877?s=21" TargetMode="External"/><Relationship Id="rId372" Type="http://schemas.openxmlformats.org/officeDocument/2006/relationships/hyperlink" Target="http://www.mohfw.gov.in/" TargetMode="External"/><Relationship Id="rId677" Type="http://schemas.openxmlformats.org/officeDocument/2006/relationships/hyperlink" Target="https://epaper.prabhatkhabar.com/m5/2609397/PATNA-City/CITY" TargetMode="External"/><Relationship Id="rId2053" Type="http://schemas.openxmlformats.org/officeDocument/2006/relationships/hyperlink" Target="https://twitter.com/ndtv/status/1244480907349618688?s=20" TargetMode="External"/><Relationship Id="rId2260" Type="http://schemas.openxmlformats.org/officeDocument/2006/relationships/hyperlink" Target="https://mobile.twitter.com/PTI_News/status/1244624068822716417" TargetMode="External"/><Relationship Id="rId2358" Type="http://schemas.openxmlformats.org/officeDocument/2006/relationships/hyperlink" Target="https://mumbaimirror.indiatimes.com/coronavirus/news/latest-live-updates-covid-19-maharashtra-mumbai-uddhav-thackeray-pm-modi-apologises/liveblog/74880961.cms" TargetMode="External"/><Relationship Id="rId3104" Type="http://schemas.openxmlformats.org/officeDocument/2006/relationships/hyperlink" Target="https://economictimes.indiatimes.com/news/politics-and-nation/uttar-pradesh-reports-first-death-from-covid-19/articleshow/74926267.cms?from=mdr" TargetMode="External"/><Relationship Id="rId3311" Type="http://schemas.openxmlformats.org/officeDocument/2006/relationships/hyperlink" Target="https://twitter.com/ANI/status/1245543590945677313?s=19" TargetMode="External"/><Relationship Id="rId3756" Type="http://schemas.openxmlformats.org/officeDocument/2006/relationships/hyperlink" Target="https://twitter.com/HFWOdisha/status/1245991616994619392?s=19" TargetMode="External"/><Relationship Id="rId3963" Type="http://schemas.openxmlformats.org/officeDocument/2006/relationships/hyperlink" Target="https://arogya.maharashtra.gov.in/1175/Novel--Corona-Virus" TargetMode="External"/><Relationship Id="rId4807" Type="http://schemas.openxmlformats.org/officeDocument/2006/relationships/hyperlink" Target="https://twitter.com/TOIAhmedabad/status/1247028270899458051?s=19" TargetMode="External"/><Relationship Id="rId232" Type="http://schemas.openxmlformats.org/officeDocument/2006/relationships/hyperlink" Target="https://twitter.com/ANI/status/1242392509784846336?s=19" TargetMode="External"/><Relationship Id="rId884" Type="http://schemas.openxmlformats.org/officeDocument/2006/relationships/hyperlink" Target="https://twitter.com/TelanganaHealth/status/1243093796797198336?s=19" TargetMode="External"/><Relationship Id="rId2120" Type="http://schemas.openxmlformats.org/officeDocument/2006/relationships/hyperlink" Target="https://gujcovid19.gujarat.gov.in/" TargetMode="External"/><Relationship Id="rId2565" Type="http://schemas.openxmlformats.org/officeDocument/2006/relationships/hyperlink" Target="https://www.google.co.in/amp/s/www.indiatvnews.com/amp/news/india/breaking-chandigarh-reports-first-covid-19-death-toll-coronavirus-603140" TargetMode="External"/><Relationship Id="rId2772" Type="http://schemas.openxmlformats.org/officeDocument/2006/relationships/hyperlink" Target="https://twitter.com/ArogyaAndhra/status/1245020301013864449?s=19" TargetMode="External"/><Relationship Id="rId3409" Type="http://schemas.openxmlformats.org/officeDocument/2006/relationships/hyperlink" Target="https://www.deccanherald.com/national/south/three-covid-19-deaths-30-new-cases-in-telangana-all-attended-nizamuddin-meet-820279.html" TargetMode="External"/><Relationship Id="rId3616" Type="http://schemas.openxmlformats.org/officeDocument/2006/relationships/hyperlink" Target="https://m.facebook.com/story.php?story_fbid=909734576149255&amp;id=100013381626991" TargetMode="External"/><Relationship Id="rId3823" Type="http://schemas.openxmlformats.org/officeDocument/2006/relationships/hyperlink" Target="https://www.facebook.com/KarnalBreakingNews/videos/2403513393272221/" TargetMode="External"/><Relationship Id="rId5069" Type="http://schemas.openxmlformats.org/officeDocument/2006/relationships/hyperlink" Target="https://www.facebook.com/138255127042960/posts/573691413499327/" TargetMode="External"/><Relationship Id="rId537" Type="http://schemas.openxmlformats.org/officeDocument/2006/relationships/hyperlink" Target="http://dhs.kerala.gov.in/wp-content/uploads/2020/03/bule_25032020.pdf" TargetMode="External"/><Relationship Id="rId744" Type="http://schemas.openxmlformats.org/officeDocument/2006/relationships/hyperlink" Target="https://twitter.com/ANI/status/1243045523575025665?s=20" TargetMode="External"/><Relationship Id="rId951" Type="http://schemas.openxmlformats.org/officeDocument/2006/relationships/hyperlink" Target="https://twitter.com/kansalrohit69/status/1243146699159171072?s=20" TargetMode="External"/><Relationship Id="rId1167" Type="http://schemas.openxmlformats.org/officeDocument/2006/relationships/hyperlink" Target="https://twitter.com/ANI/status/1243386619018670083?s=20" TargetMode="External"/><Relationship Id="rId1374" Type="http://schemas.openxmlformats.org/officeDocument/2006/relationships/hyperlink" Target="https://firstindianews.com/news/-Coronavirus-Update-7-new-positive-cases-in-Rajasthan-today-Total-figure-reached-50-1553918213" TargetMode="External"/><Relationship Id="rId1581" Type="http://schemas.openxmlformats.org/officeDocument/2006/relationships/hyperlink" Target="https://www.deccanherald.com/national/west/woman-tests-covid-19-positive-in-maharashtras-yavatmal-814251.html" TargetMode="External"/><Relationship Id="rId1679" Type="http://schemas.openxmlformats.org/officeDocument/2006/relationships/hyperlink" Target="https://twitter.com/PTI_News/status/1243931947526545410?s=19" TargetMode="External"/><Relationship Id="rId2218" Type="http://schemas.openxmlformats.org/officeDocument/2006/relationships/hyperlink" Target="https://twitter.com/ANI/status/1244601313456881664?s=20" TargetMode="External"/><Relationship Id="rId2425" Type="http://schemas.openxmlformats.org/officeDocument/2006/relationships/hyperlink" Target="https://twitter.com/PTI_News/status/1244825963419947008?s=19" TargetMode="External"/><Relationship Id="rId2632" Type="http://schemas.openxmlformats.org/officeDocument/2006/relationships/hyperlink" Target="https://twitter.com/ANI/status/1244971681182973953?s=19" TargetMode="External"/><Relationship Id="rId4085" Type="http://schemas.openxmlformats.org/officeDocument/2006/relationships/hyperlink" Target="https://www.jagran.com/uttar-pradesh/varanasi-city-madanpura-and-lohata-area-sealed-after-find-three-corona-virus-positive-patient-20163857.html" TargetMode="External"/><Relationship Id="rId4292" Type="http://schemas.openxmlformats.org/officeDocument/2006/relationships/hyperlink" Target="https://twitter.com/HFWOdisha/status/1246480313217212417?s=19" TargetMode="External"/><Relationship Id="rId5136" Type="http://schemas.openxmlformats.org/officeDocument/2006/relationships/hyperlink" Target="https://twitter.com/ANI/status/1247426290052763649?s=19" TargetMode="External"/><Relationship Id="rId80" Type="http://schemas.openxmlformats.org/officeDocument/2006/relationships/hyperlink" Target="https://twitter.com/GujHFWDept/status/1241642908077289473?s=19" TargetMode="External"/><Relationship Id="rId604" Type="http://schemas.openxmlformats.org/officeDocument/2006/relationships/hyperlink" Target="https://twitter.com/prudentgoa/status/1242892627986591744?s=20" TargetMode="External"/><Relationship Id="rId811" Type="http://schemas.openxmlformats.org/officeDocument/2006/relationships/hyperlink" Target="https://twitter.com/rajeshtope11/status/1243065897197199360?s=19" TargetMode="External"/><Relationship Id="rId1027" Type="http://schemas.openxmlformats.org/officeDocument/2006/relationships/hyperlink" Target="http://gujcovid19.gujarat.gov.in/" TargetMode="External"/><Relationship Id="rId1234" Type="http://schemas.openxmlformats.org/officeDocument/2006/relationships/hyperlink" Target="https://www.google.co.in/amp/s/www.bhaskar.com/amp/local/mp/indore/news/indore-mp-coronavirus-outbreak-live-positive-corona-virus-covid-19-cases-in-madhya-pradesh-mp-indore-today-latest-news-127058383.html" TargetMode="External"/><Relationship Id="rId1441" Type="http://schemas.openxmlformats.org/officeDocument/2006/relationships/hyperlink" Target="https://twitter.com/ANI/status/1243755699357671425?s=19" TargetMode="External"/><Relationship Id="rId1886" Type="http://schemas.openxmlformats.org/officeDocument/2006/relationships/hyperlink" Target="http://dhs.kerala.gov.in/wp-content/uploads/2020/03/Daily-Bulletin-English-29th-March.pdf" TargetMode="External"/><Relationship Id="rId2937" Type="http://schemas.openxmlformats.org/officeDocument/2006/relationships/hyperlink" Target="https://www.dinamalar.com/news_detail.asp?id=2513287" TargetMode="External"/><Relationship Id="rId4152" Type="http://schemas.openxmlformats.org/officeDocument/2006/relationships/hyperlink" Target="https://twitter.com/ANI/status/1246351095657447426?s=19" TargetMode="External"/><Relationship Id="rId4597" Type="http://schemas.openxmlformats.org/officeDocument/2006/relationships/hyperlink" Target="https://www.facebook.com/577768035644515/posts/2914479415306687/?sfnsn=mo" TargetMode="External"/><Relationship Id="rId909" Type="http://schemas.openxmlformats.org/officeDocument/2006/relationships/hyperlink" Target="https://www.amarujala.com/uttar-pradesh/kanpur/coronavirus-news-in-kanpur-first-corona-positive-patient-found-in-kanpur-news-update" TargetMode="External"/><Relationship Id="rId1301" Type="http://schemas.openxmlformats.org/officeDocument/2006/relationships/hyperlink" Target="https://twitter.com/manojpa47203819/status/1243513238941323265?s=12" TargetMode="External"/><Relationship Id="rId1539" Type="http://schemas.openxmlformats.org/officeDocument/2006/relationships/hyperlink" Target="https://twitter.com/VtvGujarati/status/1243898215222501378?s=19" TargetMode="External"/><Relationship Id="rId1746" Type="http://schemas.openxmlformats.org/officeDocument/2006/relationships/hyperlink" Target="https://www.indiatoday.in/india/story/coronavirus-pandemic-live-updates-india-lockdown-migration-italy-united-states-death-toll-india-new-cases-1660853-2020-03-29" TargetMode="External"/><Relationship Id="rId1953" Type="http://schemas.openxmlformats.org/officeDocument/2006/relationships/hyperlink" Target="https://twitter.com/ANI/status/1244311648321425411" TargetMode="External"/><Relationship Id="rId3199" Type="http://schemas.openxmlformats.org/officeDocument/2006/relationships/hyperlink" Target="https://twitter.com/ArogyaAndhra/status/1245388385021128704" TargetMode="External"/><Relationship Id="rId4457" Type="http://schemas.openxmlformats.org/officeDocument/2006/relationships/hyperlink" Target="https://telegra.ph/CoVID-19--India-Ops-03-24" TargetMode="External"/><Relationship Id="rId4664" Type="http://schemas.openxmlformats.org/officeDocument/2006/relationships/hyperlink" Target="https://twitter.com/MIB_India/status/1246671450116780033?s=19" TargetMode="External"/><Relationship Id="rId38" Type="http://schemas.openxmlformats.org/officeDocument/2006/relationships/hyperlink" Target="https://twitter.com/ANI/status/1240968495170334720" TargetMode="External"/><Relationship Id="rId1606" Type="http://schemas.openxmlformats.org/officeDocument/2006/relationships/hyperlink" Target="https://m.jagbani.punjabkesari.in/national/news/new-case-of-covid-19--corona-positive-found-in-ambala--punjab-youth-1192480" TargetMode="External"/><Relationship Id="rId1813" Type="http://schemas.openxmlformats.org/officeDocument/2006/relationships/hyperlink" Target="https://twitter.com/KTRTRS/status/1244226836134899713?s=20" TargetMode="External"/><Relationship Id="rId3059" Type="http://schemas.openxmlformats.org/officeDocument/2006/relationships/hyperlink" Target="https://bengali.abplive.com/news/aaj-focus-e/coronavirus-5-die-in-bengal-in-last-8-days-affected-37-681006" TargetMode="External"/><Relationship Id="rId3266" Type="http://schemas.openxmlformats.org/officeDocument/2006/relationships/hyperlink" Target="https://twitter.com/ArogyaAndhra/status/1245312814962507783?s=20" TargetMode="External"/><Relationship Id="rId3473" Type="http://schemas.openxmlformats.org/officeDocument/2006/relationships/hyperlink" Target="https://economictimes.indiatimes.com/" TargetMode="External"/><Relationship Id="rId4012" Type="http://schemas.openxmlformats.org/officeDocument/2006/relationships/hyperlink" Target="https://timesofindia.indiatimes.com/india/coronavirus-india-live-news-updates-total-number-of-corona-cases-in-india-state-wise-list-delhi-maharashtra-telangana/liveblog/74975998.cms" TargetMode="External"/><Relationship Id="rId4317" Type="http://schemas.openxmlformats.org/officeDocument/2006/relationships/hyperlink" Target="https://twitter.com/ANI/status/1246456424340717568?s=20" TargetMode="External"/><Relationship Id="rId4524" Type="http://schemas.openxmlformats.org/officeDocument/2006/relationships/hyperlink" Target="https://www.amarujala.com/amp/lucknow/coronavirus-live-updates-news-in-hindi-new-cases-found-in-uttar-pradesh-up" TargetMode="External"/><Relationship Id="rId4871" Type="http://schemas.openxmlformats.org/officeDocument/2006/relationships/hyperlink" Target="https://www.firstpost.com/health/coronavirus-outbreak-live-updates-covid-19-india-cases-death-count-delhi-tablighi-jamaat-maharashtra-kerala-andhra-pradesh-latest-news-today-8230961.html" TargetMode="External"/><Relationship Id="rId4969" Type="http://schemas.openxmlformats.org/officeDocument/2006/relationships/hyperlink" Target="https://twitter.com/HFWOdisha/status/1247196539929292800?s=20" TargetMode="External"/><Relationship Id="rId187" Type="http://schemas.openxmlformats.org/officeDocument/2006/relationships/hyperlink" Target="https://news.abplive.com/news/india/coronavirus-in-india-live-updates-covid-19-confirmed-cases-cross-500-pm-narendra-modi-to-address-nation-1180287" TargetMode="External"/><Relationship Id="rId394" Type="http://schemas.openxmlformats.org/officeDocument/2006/relationships/hyperlink" Target="https://twitter.com/sriramulubjp/status/1242694667197505537?s=19" TargetMode="External"/><Relationship Id="rId2075" Type="http://schemas.openxmlformats.org/officeDocument/2006/relationships/hyperlink" Target="https://timesofindia.indiatimes.com/city/nagpur/man-dies-of-covid-19-in-buldhana-sans-travel-contact-history/articleshow/74879518.cms" TargetMode="External"/><Relationship Id="rId2282" Type="http://schemas.openxmlformats.org/officeDocument/2006/relationships/hyperlink" Target="https://twitter.com/MumbaiMirror/status/1244643723293540355" TargetMode="External"/><Relationship Id="rId3126" Type="http://schemas.openxmlformats.org/officeDocument/2006/relationships/hyperlink" Target="https://gujcovid19.gujarat.gov.in/" TargetMode="External"/><Relationship Id="rId3680" Type="http://schemas.openxmlformats.org/officeDocument/2006/relationships/hyperlink" Target="https://twitter.com/ANI/status/1245933428551254016?s=19" TargetMode="External"/><Relationship Id="rId3778" Type="http://schemas.openxmlformats.org/officeDocument/2006/relationships/hyperlink" Target="https://m.patrika.com/jaipur-news/coronavirus-in-rajasthan-first-coronavirus-case-reported-from-udaipur-5959215/" TargetMode="External"/><Relationship Id="rId3985" Type="http://schemas.openxmlformats.org/officeDocument/2006/relationships/hyperlink" Target="https://timesofindia.indiatimes.com/city/aurangabad/two-test-positive-for-coronavirus-in-aurangabad/articleshow/74966706.cms" TargetMode="External"/><Relationship Id="rId4731" Type="http://schemas.openxmlformats.org/officeDocument/2006/relationships/hyperlink" Target="https://www.google.com/amp/s/www.indiatoday.in/amp/coronavirus-outbreak/story/9-of-14-coronavirus-patients-cured-ladakh-1663270-2020-04-04" TargetMode="External"/><Relationship Id="rId4829" Type="http://schemas.openxmlformats.org/officeDocument/2006/relationships/hyperlink" Target="https://twitter.com/ANI/status/1247034856329990145?s=19" TargetMode="External"/><Relationship Id="rId254" Type="http://schemas.openxmlformats.org/officeDocument/2006/relationships/hyperlink" Target="https://economictimes.indiatimes.com/news/politics-and-nation/three-more-test-positive-for-coronavirus-in-tamil-nadu-tally-goes-up-to-15/articleshow/74790249.cms" TargetMode="External"/><Relationship Id="rId699" Type="http://schemas.openxmlformats.org/officeDocument/2006/relationships/hyperlink" Target="https://www.indiatoday.in/india/story/coronavirus-pandemic-live-updates-india-lockdown-who-italy-united-states-spain-china-death-toll-new-cases-1659783-2020-03-26" TargetMode="External"/><Relationship Id="rId1091" Type="http://schemas.openxmlformats.org/officeDocument/2006/relationships/hyperlink" Target="https://twitter.com/HFWOdisha/status/1243203975442075650?s=19" TargetMode="External"/><Relationship Id="rId2587" Type="http://schemas.openxmlformats.org/officeDocument/2006/relationships/hyperlink" Target="https://twitter.com/airnewsalerts/status/1244947390164959233" TargetMode="External"/><Relationship Id="rId2794" Type="http://schemas.openxmlformats.org/officeDocument/2006/relationships/hyperlink" Target="https://english.jagran.com/india/coronavirus-outbreak-punjab-reports-fourth-death-due-to-covid19-as-65yearold-patient-dies-10010219" TargetMode="External"/><Relationship Id="rId3333" Type="http://schemas.openxmlformats.org/officeDocument/2006/relationships/hyperlink" Target="https://twitter.com/PTI_News/status/1245547147983896576?s=19" TargetMode="External"/><Relationship Id="rId3540" Type="http://schemas.openxmlformats.org/officeDocument/2006/relationships/hyperlink" Target="https://twitter.com/ZeeBiharNews/status/1245709031127175175?s=19" TargetMode="External"/><Relationship Id="rId3638" Type="http://schemas.openxmlformats.org/officeDocument/2006/relationships/hyperlink" Target="https://twitter.com/UdaipurTimes/status/1245696746593890310?s=20" TargetMode="External"/><Relationship Id="rId3845" Type="http://schemas.openxmlformats.org/officeDocument/2006/relationships/hyperlink" Target="https://twitter.com/hfwodisha/status/1246066255779393539?s=21" TargetMode="External"/><Relationship Id="rId114" Type="http://schemas.openxmlformats.org/officeDocument/2006/relationships/hyperlink" Target="https://www.indiatoday.in/amp/india/story/eighth-coronavirus-death-in-india-philippines-man-dies-in-mumbai-1658618-2020-03-23?__twitter_impression=true" TargetMode="External"/><Relationship Id="rId461" Type="http://schemas.openxmlformats.org/officeDocument/2006/relationships/hyperlink" Target="https://www.hindustantimes.com/india-news/maharashtra-coronavirus-cases-jump-to-52-5-patients-recover/story-GZLY8He88yiZxMMHNRbWHL.html" TargetMode="External"/><Relationship Id="rId559" Type="http://schemas.openxmlformats.org/officeDocument/2006/relationships/hyperlink" Target="https://twitter.com/ANI/status/1242869447838162944?s=20" TargetMode="External"/><Relationship Id="rId766" Type="http://schemas.openxmlformats.org/officeDocument/2006/relationships/hyperlink" Target="https://www.indiatoday.in/india/story/5-more-test-positive-for-coronavirus-in-indore-total-cases-rise-to-10-1659816-2020-03-26" TargetMode="External"/><Relationship Id="rId1189" Type="http://schemas.openxmlformats.org/officeDocument/2006/relationships/hyperlink" Target="https://www.mohfw.gov.in/" TargetMode="External"/><Relationship Id="rId1396" Type="http://schemas.openxmlformats.org/officeDocument/2006/relationships/hyperlink" Target="https://www.anandabazar.com/amp/state/coronavirus-in-west-bengal-5-of-a-family-tested-covid-19-positive-dgtl-1.1128141" TargetMode="External"/><Relationship Id="rId2142" Type="http://schemas.openxmlformats.org/officeDocument/2006/relationships/hyperlink" Target="https://twitter.com/HFWOdisha/status/1243241939618549760" TargetMode="External"/><Relationship Id="rId2447" Type="http://schemas.openxmlformats.org/officeDocument/2006/relationships/hyperlink" Target="https://www.livemint.com/news/india/coronavirus-in-maharashtra-total-case-225-new-cases-from-mumbai-pune-death-toll-at-11-11585627802638.html" TargetMode="External"/><Relationship Id="rId3400" Type="http://schemas.openxmlformats.org/officeDocument/2006/relationships/hyperlink" Target="https://www.newslivetv.com/top-news/breaking-8-more-coronavirus-positive-case-in-assam-number-rises-to-13/" TargetMode="External"/><Relationship Id="rId5060" Type="http://schemas.openxmlformats.org/officeDocument/2006/relationships/hyperlink" Target="https://twitter.com/TelanganaHealth/status/1247208958051278849?s=19" TargetMode="External"/><Relationship Id="rId321" Type="http://schemas.openxmlformats.org/officeDocument/2006/relationships/hyperlink" Target="https://www.oneindia.com/india/coronavirus-india-s-death-toll-rises-to-11-as-tamil-nadu-records-first-fatality-3057978.html" TargetMode="External"/><Relationship Id="rId419" Type="http://schemas.openxmlformats.org/officeDocument/2006/relationships/hyperlink" Target="https://www.thehindu.com/news/national/karnataka/coronavirus-udupi-records-first-positive-case/article31161050.ece" TargetMode="External"/><Relationship Id="rId626" Type="http://schemas.openxmlformats.org/officeDocument/2006/relationships/hyperlink" Target="https://www.mohfw.gov.in/" TargetMode="External"/><Relationship Id="rId973" Type="http://schemas.openxmlformats.org/officeDocument/2006/relationships/hyperlink" Target="https://www.indiatoday.in/amp/india/story/madhya-pradesh-second-coronavirus-death-man-indore-covid19-1660040-2020-03-26?__twitter_impression=true" TargetMode="External"/><Relationship Id="rId1049" Type="http://schemas.openxmlformats.org/officeDocument/2006/relationships/hyperlink" Target="about:blank" TargetMode="External"/><Relationship Id="rId1256" Type="http://schemas.openxmlformats.org/officeDocument/2006/relationships/hyperlink" Target="https://www.ptcnews.tv/coronavirus-punjab-hoshiarpur-positive-case-jalandhar-mohali-en/" TargetMode="External"/><Relationship Id="rId2002" Type="http://schemas.openxmlformats.org/officeDocument/2006/relationships/hyperlink" Target="https://www.google.co.in/amp/s/economictimes.indiatimes.com/news/politics-and-nation/coronavirus-cases-in-india-live-news-latest-updates-march30/amp_liveblog/74880611.cms" TargetMode="External"/><Relationship Id="rId2307" Type="http://schemas.openxmlformats.org/officeDocument/2006/relationships/hyperlink" Target="https://gujcovid19.gujarat.gov.in/" TargetMode="External"/><Relationship Id="rId2654" Type="http://schemas.openxmlformats.org/officeDocument/2006/relationships/hyperlink" Target="https://twitter.com/PTI_News/status/1244978766096371712?s=19" TargetMode="External"/><Relationship Id="rId2861" Type="http://schemas.openxmlformats.org/officeDocument/2006/relationships/hyperlink" Target="https://www.google.com/url?q=https://www.mohfw.gov.in/&amp;sa=D&amp;ust=1585717507684000&amp;usg=AFQjCNHmFIqIPeTid_Ff1CmljtMN8U5LLw" TargetMode="External"/><Relationship Id="rId2959" Type="http://schemas.openxmlformats.org/officeDocument/2006/relationships/hyperlink" Target="https://bengali.abplive.com/videos/news/calcutta-corona-3-patients-discharged-after-recovery-in-kolkata-680638" TargetMode="External"/><Relationship Id="rId3705" Type="http://schemas.openxmlformats.org/officeDocument/2006/relationships/hyperlink" Target="https://twitter.com/VtvGujarati/status/1245715508055302146?s=09" TargetMode="External"/><Relationship Id="rId3912" Type="http://schemas.openxmlformats.org/officeDocument/2006/relationships/hyperlink" Target="http://www.mohfw.gov.in/" TargetMode="External"/><Relationship Id="rId5158" Type="http://schemas.openxmlformats.org/officeDocument/2006/relationships/hyperlink" Target="https://twitter.com/ArogyaAndhra/status/1247400549093236736" TargetMode="External"/><Relationship Id="rId833" Type="http://schemas.openxmlformats.org/officeDocument/2006/relationships/hyperlink" Target="https://twitter.com/PTI_News/status/1243081520350257153?s=19" TargetMode="External"/><Relationship Id="rId1116" Type="http://schemas.openxmlformats.org/officeDocument/2006/relationships/hyperlink" Target="https://twitter.com/PTI_News/status/1243214578609082368?s=20" TargetMode="External"/><Relationship Id="rId1463" Type="http://schemas.openxmlformats.org/officeDocument/2006/relationships/hyperlink" Target="https://timesofindia.indiatimes.com/india/coronavirus-in-india-live-updates-covid-19-cases-rise-to-873-in-india-death-toll-stands-at-19/liveblog/74855953.cms" TargetMode="External"/><Relationship Id="rId1670" Type="http://schemas.openxmlformats.org/officeDocument/2006/relationships/hyperlink" Target="https://twitter.com/ANI/status/1244115714698399744?s=19" TargetMode="External"/><Relationship Id="rId1768" Type="http://schemas.openxmlformats.org/officeDocument/2006/relationships/hyperlink" Target="https://www.news18.com/news/india/maharashtra-confirms-12-new-coronavirus-cases-state-tally-rises-to-193-2555621.html" TargetMode="External"/><Relationship Id="rId2514" Type="http://schemas.openxmlformats.org/officeDocument/2006/relationships/hyperlink" Target="https://twitter.com/ArogyaAndhra/status/1244863574113046529?s=19" TargetMode="External"/><Relationship Id="rId2721" Type="http://schemas.openxmlformats.org/officeDocument/2006/relationships/hyperlink" Target="https://twitter.com/KashishBihar/status/1244994431192682498?s=19" TargetMode="External"/><Relationship Id="rId2819" Type="http://schemas.openxmlformats.org/officeDocument/2006/relationships/hyperlink" Target="https://stopcorona.tn.gov.in/dailybulletin.html" TargetMode="External"/><Relationship Id="rId4174" Type="http://schemas.openxmlformats.org/officeDocument/2006/relationships/hyperlink" Target="https://twitter.com/ANI/status/1246411083985768451?s=19" TargetMode="External"/><Relationship Id="rId4381" Type="http://schemas.openxmlformats.org/officeDocument/2006/relationships/hyperlink" Target="https://twitter.com/HFWOdisha/status/1246480313217212417" TargetMode="External"/><Relationship Id="rId5018" Type="http://schemas.openxmlformats.org/officeDocument/2006/relationships/hyperlink" Target="https://twitter.com/TelanganaHealth/status/1247208958051278849?s=19" TargetMode="External"/><Relationship Id="rId900" Type="http://schemas.openxmlformats.org/officeDocument/2006/relationships/hyperlink" Target="https://www.moneycontrol.com/news/india/coronavirus-india-news-live-updates-india-lockdown-covid-19-vaccine-maharashtra-kerala-delhi-statewise-tally-5073771.html" TargetMode="External"/><Relationship Id="rId1323" Type="http://schemas.openxmlformats.org/officeDocument/2006/relationships/hyperlink" Target="http://sandesh.com/gujarat-corona-3-positive-cases-reported-in-rajkot/" TargetMode="External"/><Relationship Id="rId1530" Type="http://schemas.openxmlformats.org/officeDocument/2006/relationships/hyperlink" Target="https://twitter.com/ishalthakare/status/1243886430130143234?s=19" TargetMode="External"/><Relationship Id="rId1628" Type="http://schemas.openxmlformats.org/officeDocument/2006/relationships/hyperlink" Target="https://mobile.twitter.com/pooja_news/status/1243941989084573696" TargetMode="External"/><Relationship Id="rId1975" Type="http://schemas.openxmlformats.org/officeDocument/2006/relationships/hyperlink" Target="https://www.google.com/amp/s/m.timesofindia.com/city/mumbai/mumbai-coronavirus-update-todays-news-from-your-locked-down-city/amp_articleshow/74869280.cms" TargetMode="External"/><Relationship Id="rId3190" Type="http://schemas.openxmlformats.org/officeDocument/2006/relationships/hyperlink" Target="https://twitter.com/ArogyaAndhra/status/1245388385021128704?s=19" TargetMode="External"/><Relationship Id="rId4034" Type="http://schemas.openxmlformats.org/officeDocument/2006/relationships/hyperlink" Target="https://twitter.com/listenshahid/status/1246310478550159360" TargetMode="External"/><Relationship Id="rId4241" Type="http://schemas.openxmlformats.org/officeDocument/2006/relationships/hyperlink" Target="https://www.mohfw.gov.in/" TargetMode="External"/><Relationship Id="rId4479" Type="http://schemas.openxmlformats.org/officeDocument/2006/relationships/hyperlink" Target="https://twitter.com/ANI/status/1246667576874110977" TargetMode="External"/><Relationship Id="rId4686" Type="http://schemas.openxmlformats.org/officeDocument/2006/relationships/hyperlink" Target="https://twitter.com/ANI/status/1246811707374256132" TargetMode="External"/><Relationship Id="rId4893" Type="http://schemas.openxmlformats.org/officeDocument/2006/relationships/hyperlink" Target="https://www.pressreader.com/india/the-hindu/20200406/281496458396696" TargetMode="External"/><Relationship Id="rId1835" Type="http://schemas.openxmlformats.org/officeDocument/2006/relationships/hyperlink" Target="https://www.google.com/amp/s/www.amarujala.com/amp/uttar-pradesh/bareilly/first-corona-positive-case-reported-in-bareilly-district-of-up-family-under-isolation" TargetMode="External"/><Relationship Id="rId3050" Type="http://schemas.openxmlformats.org/officeDocument/2006/relationships/hyperlink" Target="https://www.indiatvnews.com/news/india/coronavirus-death-toll-west-bengal-covid-19-positive-cases-603385" TargetMode="External"/><Relationship Id="rId3288" Type="http://schemas.openxmlformats.org/officeDocument/2006/relationships/hyperlink" Target="https://twitter.com/Eatala_Rajender/status/1245425932929617921?s=19" TargetMode="External"/><Relationship Id="rId3495" Type="http://schemas.openxmlformats.org/officeDocument/2006/relationships/hyperlink" Target="https://twitter.com/kansalrohit69/status/1245671871665733632?s=19" TargetMode="External"/><Relationship Id="rId4101" Type="http://schemas.openxmlformats.org/officeDocument/2006/relationships/hyperlink" Target="https://twitter.com/ANI/status/1246319896440516608?s=19" TargetMode="External"/><Relationship Id="rId4339" Type="http://schemas.openxmlformats.org/officeDocument/2006/relationships/hyperlink" Target="https://twitter.com/HFWOdisha/status/1246480313217212417?s=19" TargetMode="External"/><Relationship Id="rId4546" Type="http://schemas.openxmlformats.org/officeDocument/2006/relationships/hyperlink" Target="https://www.tribuneindia.com/news/himachal/nine-new-covid-ve-cases-in-baddi-65594" TargetMode="External"/><Relationship Id="rId4753" Type="http://schemas.openxmlformats.org/officeDocument/2006/relationships/hyperlink" Target="https://www.mohfw.gov.in/" TargetMode="External"/><Relationship Id="rId4960" Type="http://schemas.openxmlformats.org/officeDocument/2006/relationships/hyperlink" Target="https://m.aajtak.in/breakingnews" TargetMode="External"/><Relationship Id="rId1902" Type="http://schemas.openxmlformats.org/officeDocument/2006/relationships/hyperlink" Target="https://www.amarujala.com/amp/dehradun/coronavirus-in-uttarakhand-7th-corona-positive-patients-found-in-dehradun" TargetMode="External"/><Relationship Id="rId2097" Type="http://schemas.openxmlformats.org/officeDocument/2006/relationships/hyperlink" Target="https://gujcovid19.gujarat.gov.in/" TargetMode="External"/><Relationship Id="rId3148" Type="http://schemas.openxmlformats.org/officeDocument/2006/relationships/hyperlink" Target="https://twitter.com/richapintoTOI/status/1245368060447346688?s=19" TargetMode="External"/><Relationship Id="rId3355" Type="http://schemas.openxmlformats.org/officeDocument/2006/relationships/hyperlink" Target="https://twitter.com/ani/status/1245556206514532352?s=21" TargetMode="External"/><Relationship Id="rId3562" Type="http://schemas.openxmlformats.org/officeDocument/2006/relationships/hyperlink" Target="https://divyamarathi.bhaskar.com/news/aurangabad-reports-two-coroners-affected-two-from-delhi-and-pune-reported-positive-127094661.html" TargetMode="External"/><Relationship Id="rId4406" Type="http://schemas.openxmlformats.org/officeDocument/2006/relationships/hyperlink" Target="https://www.indiatoday.in/amp/india/story/coronavirus-in-india-west-bengal-records-no-fresh-deaths-11-new-covid-19-cases-1663414-2020-04-05" TargetMode="External"/><Relationship Id="rId4613" Type="http://schemas.openxmlformats.org/officeDocument/2006/relationships/hyperlink" Target="https://twitter.com/panchayattv/status/1246721302364172289?s=19" TargetMode="External"/><Relationship Id="rId276" Type="http://schemas.openxmlformats.org/officeDocument/2006/relationships/hyperlink" Target="https://twitter.com/listenshahid/status/1242420826072158209?s=09" TargetMode="External"/><Relationship Id="rId483" Type="http://schemas.openxmlformats.org/officeDocument/2006/relationships/hyperlink" Target="https://dronamaps.com/corona.html" TargetMode="External"/><Relationship Id="rId690" Type="http://schemas.openxmlformats.org/officeDocument/2006/relationships/hyperlink" Target="https://www.hindustantimes.com/india-news/two-who-came-in-contact-with-bihar-s-first-covid-19-casualty-test-positive/story-sj8GgP9dOtiOcN6SwBuujL.html?utm_campaign=fullarticle&amp;utm_medium=referral&amp;utm_source=inshorts" TargetMode="External"/><Relationship Id="rId2164" Type="http://schemas.openxmlformats.org/officeDocument/2006/relationships/hyperlink" Target="https://twitter.com/Abineshviper/status/1244532835093901313?s=20" TargetMode="External"/><Relationship Id="rId2371" Type="http://schemas.openxmlformats.org/officeDocument/2006/relationships/hyperlink" Target="https://www.bhaskar.com/local/uttar-pradesh/meerut/news/noida-coronavirus-positive-covid-19-cases-live-uttar-pradesh-novel-corona-virus-death-information-details-latest-news-127064638.html" TargetMode="External"/><Relationship Id="rId3008" Type="http://schemas.openxmlformats.org/officeDocument/2006/relationships/hyperlink" Target="https://timesofindia.indiatimes.com/city/navi-mumbai/four-positive-for-covid-19-from-navi-mumbai/articleshow/74922436.cms" TargetMode="External"/><Relationship Id="rId3215" Type="http://schemas.openxmlformats.org/officeDocument/2006/relationships/hyperlink" Target="https://economictimes.indiatimes.com/news/politics-and-nation/coronavirus-cases-in-india-live-news-latest-updates-april1/liveblog/74922259.cms" TargetMode="External"/><Relationship Id="rId3422" Type="http://schemas.openxmlformats.org/officeDocument/2006/relationships/hyperlink" Target="https://twitter.com/TelanganaCMO/status/1245446445429166080?s=19" TargetMode="External"/><Relationship Id="rId3867" Type="http://schemas.openxmlformats.org/officeDocument/2006/relationships/hyperlink" Target="https://twitter.com/TelanganaHealth/status/1246086765472960519?s=09" TargetMode="External"/><Relationship Id="rId4820" Type="http://schemas.openxmlformats.org/officeDocument/2006/relationships/hyperlink" Target="https://twitter.com/ANI/status/1247034346101334016?s=19" TargetMode="External"/><Relationship Id="rId4918" Type="http://schemas.openxmlformats.org/officeDocument/2006/relationships/hyperlink" Target="https://www.news18.com/news/india/bhopal-remains-under-total-lockdown-as-virus-cases-rise-to-61-including-18-health-staffers-2566451.html" TargetMode="External"/><Relationship Id="rId136" Type="http://schemas.openxmlformats.org/officeDocument/2006/relationships/hyperlink" Target="https://www.amarujala.com/uttar-pradesh/kanpur/first-positive-case-of-corona-virus-found-in-kanpur" TargetMode="External"/><Relationship Id="rId343" Type="http://schemas.openxmlformats.org/officeDocument/2006/relationships/hyperlink" Target="https://www.outlookindia.com/newsscroll/covid19-4-dead-in-maharashtra-8-cured-total-107-affected-roundup/1778890" TargetMode="External"/><Relationship Id="rId550" Type="http://schemas.openxmlformats.org/officeDocument/2006/relationships/hyperlink" Target="https://twitter.com/ANI/status/1242861846954037248?s=20" TargetMode="External"/><Relationship Id="rId788" Type="http://schemas.openxmlformats.org/officeDocument/2006/relationships/hyperlink" Target="https://www.divyabhaskar.co.in/local/gujarat/ahmedabad/gandhinagar/news/third-death-of-corona-virus-in-gujarat-total-cases-reach-at-43-127052493.html?ref=appshare&amp;utm_campaign=app_article_share&amp;utm_medium=article_share&amp;utm_source=app" TargetMode="External"/><Relationship Id="rId995" Type="http://schemas.openxmlformats.org/officeDocument/2006/relationships/hyperlink" Target="https://twitter.com/sivaetb/status/1243170280819703810?s=19" TargetMode="External"/><Relationship Id="rId1180" Type="http://schemas.openxmlformats.org/officeDocument/2006/relationships/hyperlink" Target="https://www.businessinsider.in/india/news/coronavirus-cases-in-mp-madhya-pradesh-news-and-updates/articleshow/74821979.cms" TargetMode="External"/><Relationship Id="rId2024" Type="http://schemas.openxmlformats.org/officeDocument/2006/relationships/hyperlink" Target="https://twitter.com/ANI/status/1244470877636288513?s=19" TargetMode="External"/><Relationship Id="rId2231" Type="http://schemas.openxmlformats.org/officeDocument/2006/relationships/hyperlink" Target="https://en.wikipedia.org/wiki/2020_coronavirus_pandemic_in_Maharashtra" TargetMode="External"/><Relationship Id="rId2469" Type="http://schemas.openxmlformats.org/officeDocument/2006/relationships/hyperlink" Target="http://hmfw.ap.gov.in/Daily_bullettin/31-03-2020/31-03-2020_10AM_English.pdf" TargetMode="External"/><Relationship Id="rId2676" Type="http://schemas.openxmlformats.org/officeDocument/2006/relationships/hyperlink" Target="https://mobile.twitter.com/ANI/status/1244974345644052481" TargetMode="External"/><Relationship Id="rId2883" Type="http://schemas.openxmlformats.org/officeDocument/2006/relationships/hyperlink" Target="http://www.tv9.com/" TargetMode="External"/><Relationship Id="rId3727" Type="http://schemas.openxmlformats.org/officeDocument/2006/relationships/hyperlink" Target="https://twitter.com/ANI/status/1245947128012308481" TargetMode="External"/><Relationship Id="rId3934" Type="http://schemas.openxmlformats.org/officeDocument/2006/relationships/hyperlink" Target="https://twitter.com/bhupeshbaghel/status/1246072695923462144?s=19" TargetMode="External"/><Relationship Id="rId5082" Type="http://schemas.openxmlformats.org/officeDocument/2006/relationships/hyperlink" Target="https://www.mohfw.gov.in/" TargetMode="External"/><Relationship Id="rId203" Type="http://schemas.openxmlformats.org/officeDocument/2006/relationships/hyperlink" Target="https://twitter.com/Vijayabaskarofl/status/1242360657518845953?s=19" TargetMode="External"/><Relationship Id="rId648" Type="http://schemas.openxmlformats.org/officeDocument/2006/relationships/hyperlink" Target="http://nayabharat.live/news-details.php?nid=2737" TargetMode="External"/><Relationship Id="rId855" Type="http://schemas.openxmlformats.org/officeDocument/2006/relationships/hyperlink" Target="https://dronamaps.com/corona.html" TargetMode="External"/><Relationship Id="rId1040" Type="http://schemas.openxmlformats.org/officeDocument/2006/relationships/hyperlink" Target="https://twitter.com/otvnews/status/1243201735851556865?s=19" TargetMode="External"/><Relationship Id="rId1278" Type="http://schemas.openxmlformats.org/officeDocument/2006/relationships/hyperlink" Target="https://twitter.com/PTI_News/status/1243510212453171200?s=19" TargetMode="External"/><Relationship Id="rId1485" Type="http://schemas.openxmlformats.org/officeDocument/2006/relationships/hyperlink" Target="https://twitter.com/ANINewsUP/status/1243824723219234818?s=20" TargetMode="External"/><Relationship Id="rId1692" Type="http://schemas.openxmlformats.org/officeDocument/2006/relationships/hyperlink" Target="https://haryana.punjabkesari.in/haryana/news/relief-news-woman-suffering-from-corona-virus-is-cured-1144114" TargetMode="External"/><Relationship Id="rId2329" Type="http://schemas.openxmlformats.org/officeDocument/2006/relationships/hyperlink" Target="https://twitter.com/ShivAroor/status/1244679753501532171?s=19" TargetMode="External"/><Relationship Id="rId2536" Type="http://schemas.openxmlformats.org/officeDocument/2006/relationships/hyperlink" Target="https://www.ndtv.com/india-news/coronavirus-india-delhi-markaz-nizamuddin-mosque-sealed-after-7-covid-19-deaths-850-moved-out-for-qu-2203336" TargetMode="External"/><Relationship Id="rId2743" Type="http://schemas.openxmlformats.org/officeDocument/2006/relationships/hyperlink" Target="https://twitter.com/ANI/status/1245006827042955264?s=20" TargetMode="External"/><Relationship Id="rId4196" Type="http://schemas.openxmlformats.org/officeDocument/2006/relationships/hyperlink" Target="https://bengali.abplive.com/video/cm-warned-of-action-against-people-who-oppose-cremation-of-corona-patients-or-setting-up-of-covid-hospitals-in-their-areas-681830" TargetMode="External"/><Relationship Id="rId410" Type="http://schemas.openxmlformats.org/officeDocument/2006/relationships/hyperlink" Target="https://twitter.com/Vijayabaskarofl/status/1242743473708486657?s=19" TargetMode="External"/><Relationship Id="rId508" Type="http://schemas.openxmlformats.org/officeDocument/2006/relationships/hyperlink" Target="https://m.timesofindia.com/city/agra/three-tested-positive-at-aligarhs-jnmc/articleshow/74799052.cms" TargetMode="External"/><Relationship Id="rId715" Type="http://schemas.openxmlformats.org/officeDocument/2006/relationships/hyperlink" Target="http://m.timesofindia.com/articleshow/74814186.cms?utm_source=contentofinterest&amp;utm_medium=text&amp;utm_campaign=cppst" TargetMode="External"/><Relationship Id="rId922" Type="http://schemas.openxmlformats.org/officeDocument/2006/relationships/hyperlink" Target="https://twitter.com/rajeshtope11/status/1243065897197199360?ref_src=twsrc%5Egoogle%7Ctwcamp%5Eserp%7Ctwgr%5Etweet" TargetMode="External"/><Relationship Id="rId1138" Type="http://schemas.openxmlformats.org/officeDocument/2006/relationships/hyperlink" Target="https://twitter.com/tv9gujarati/status/1243364987218751488?s=19" TargetMode="External"/><Relationship Id="rId1345" Type="http://schemas.openxmlformats.org/officeDocument/2006/relationships/hyperlink" Target="https://twitter.com/NHM_TN?s=20" TargetMode="External"/><Relationship Id="rId1552" Type="http://schemas.openxmlformats.org/officeDocument/2006/relationships/hyperlink" Target="https://twitter.com/diprjk/status/1243902991247147008?s=09" TargetMode="External"/><Relationship Id="rId1997" Type="http://schemas.openxmlformats.org/officeDocument/2006/relationships/hyperlink" Target="https://twitter.com/ktrtrs/status/1244226836134899713?s=21" TargetMode="External"/><Relationship Id="rId2603" Type="http://schemas.openxmlformats.org/officeDocument/2006/relationships/hyperlink" Target="https://www.jagran.com/jharkhand/ranchi-first-coronavirus-patient-found-in-ranchi-jharkhand-coronavirus-update-lockdown-update-20153786.html" TargetMode="External"/><Relationship Id="rId2950" Type="http://schemas.openxmlformats.org/officeDocument/2006/relationships/hyperlink" Target="http://www.bengali.abplivr.com/live-tv" TargetMode="External"/><Relationship Id="rId4056" Type="http://schemas.openxmlformats.org/officeDocument/2006/relationships/hyperlink" Target="http://www.rajswasthya.nic.in/" TargetMode="External"/><Relationship Id="rId1205" Type="http://schemas.openxmlformats.org/officeDocument/2006/relationships/hyperlink" Target="https://www.thehindu.com/news/national/tamil-nadu/coronavirus-tamil-nadu-records-first-death-in-madurai/article31159538.ece" TargetMode="External"/><Relationship Id="rId1857" Type="http://schemas.openxmlformats.org/officeDocument/2006/relationships/hyperlink" Target="https://gujcovid19.gujarat.gov.in/" TargetMode="External"/><Relationship Id="rId2810" Type="http://schemas.openxmlformats.org/officeDocument/2006/relationships/hyperlink" Target="https://twitter.com/Vijayabaskarofl/status/1244239453981257728&amp;sa=D&amp;ust=1585680652807000&amp;usg=AFQjCNEsFOSkoFmk_qkLQfQLX2FDfPLgiw" TargetMode="External"/><Relationship Id="rId2908" Type="http://schemas.openxmlformats.org/officeDocument/2006/relationships/hyperlink" Target="https://jccu2.app.goo.gl/thY3VdZqd7cBqpF76" TargetMode="External"/><Relationship Id="rId4263" Type="http://schemas.openxmlformats.org/officeDocument/2006/relationships/hyperlink" Target="https://twitter.com/TelanganaHealth/status/1246478500405456896" TargetMode="External"/><Relationship Id="rId4470" Type="http://schemas.openxmlformats.org/officeDocument/2006/relationships/hyperlink" Target="https://www.indiatoday.in/coronavirus-outbreak/story/9-of-14-coronavirus-patients-cured-ladakh-1663270-2020-04-04" TargetMode="External"/><Relationship Id="rId4568" Type="http://schemas.openxmlformats.org/officeDocument/2006/relationships/hyperlink" Target="https://twitter.com/ANI/status/1246738428370223104?s=19" TargetMode="External"/><Relationship Id="rId5107" Type="http://schemas.openxmlformats.org/officeDocument/2006/relationships/hyperlink" Target="https://www.bhaskar.com/local/mp/indore/news/11-coronavirus-positive-patients-of-indore-won-the-battle-fully-recovered-discharged-from-hospital-127118975.html" TargetMode="External"/><Relationship Id="rId51" Type="http://schemas.openxmlformats.org/officeDocument/2006/relationships/hyperlink" Target="https://twitter.com/ANI/status/1241271455666454528?s=19" TargetMode="External"/><Relationship Id="rId1412" Type="http://schemas.openxmlformats.org/officeDocument/2006/relationships/hyperlink" Target="https://twitter.com/ANI/status/1243739826622365696" TargetMode="External"/><Relationship Id="rId1717" Type="http://schemas.openxmlformats.org/officeDocument/2006/relationships/hyperlink" Target="https://m.facebook.com/groups/384875341686219?view=permalink&amp;id=1520371648136577" TargetMode="External"/><Relationship Id="rId1924" Type="http://schemas.openxmlformats.org/officeDocument/2006/relationships/hyperlink" Target="https://twitter.com/ANI/status/1244298011120783362?s=19" TargetMode="External"/><Relationship Id="rId3072" Type="http://schemas.openxmlformats.org/officeDocument/2006/relationships/hyperlink" Target="https://bengali.abplive.com/news/aaj-focus-e/coronavirus-5-die-in-bengal-in-last-8-days-affected-37-681006" TargetMode="External"/><Relationship Id="rId3377" Type="http://schemas.openxmlformats.org/officeDocument/2006/relationships/hyperlink" Target="https://twitter.com/dhanyarajendran/status/1245569995980951552?s=19" TargetMode="External"/><Relationship Id="rId4123" Type="http://schemas.openxmlformats.org/officeDocument/2006/relationships/hyperlink" Target="https://twitter.com/THMumbai/status/1246327257305505793?s=03" TargetMode="External"/><Relationship Id="rId4330" Type="http://schemas.openxmlformats.org/officeDocument/2006/relationships/hyperlink" Target="https://twitter.com/ANI/status/1246495334999543808?s=19" TargetMode="External"/><Relationship Id="rId4775" Type="http://schemas.openxmlformats.org/officeDocument/2006/relationships/hyperlink" Target="https://www.amarujala.com/dehradun/coronavirus-lockdown-in-uttarakhand-one-more-patient-from-kaladhungi-detected-corona-positive?src=top-lead" TargetMode="External"/><Relationship Id="rId4982" Type="http://schemas.openxmlformats.org/officeDocument/2006/relationships/hyperlink" Target="https://m.facebook.com/story.php?story_fbid=2405593839542277&amp;id=632536300181382" TargetMode="External"/><Relationship Id="rId298" Type="http://schemas.openxmlformats.org/officeDocument/2006/relationships/hyperlink" Target="https://www.moneycontrol.com/news/india/coronavirus-india-news-live-updates-india-lockdown-section-144-coronavirus-vaccine-maharashtra-kerala-delhi-domestic-flights-suspended-5064591.html" TargetMode="External"/><Relationship Id="rId3584" Type="http://schemas.openxmlformats.org/officeDocument/2006/relationships/hyperlink" Target="https://www.thehindu.com/news/national/covid-19-three-more-test-positive-in-himachal-pradesh-total-now-6/article31239304.ece" TargetMode="External"/><Relationship Id="rId3791" Type="http://schemas.openxmlformats.org/officeDocument/2006/relationships/hyperlink" Target="https://www.ptcnews.tv/coronavirus-ludhana-positive-case-punjab-covid-19-cases-en/" TargetMode="External"/><Relationship Id="rId3889" Type="http://schemas.openxmlformats.org/officeDocument/2006/relationships/hyperlink" Target="https://www.mohfw.gov.in/" TargetMode="External"/><Relationship Id="rId4428" Type="http://schemas.openxmlformats.org/officeDocument/2006/relationships/hyperlink" Target="https://lalluram.com/3-corona-patients-fully-recovered-in-chhattisgarh-discharges-done/" TargetMode="External"/><Relationship Id="rId4635" Type="http://schemas.openxmlformats.org/officeDocument/2006/relationships/hyperlink" Target="https://www.google.co.in/amp/s/news.abplive.com/news/india/coronavirus-in-india-live-updates-covid-19-tracker-lockdown-in-india-latest-news-1180287/amp" TargetMode="External"/><Relationship Id="rId4842" Type="http://schemas.openxmlformats.org/officeDocument/2006/relationships/hyperlink" Target="https://m.livehindustan.com/jharkhand/ranchi/story-another-woman-found-corona-positive-in-ranchi-fourth-case-of-jharkhand-3131338.amp.html" TargetMode="External"/><Relationship Id="rId158" Type="http://schemas.openxmlformats.org/officeDocument/2006/relationships/hyperlink" Target="https://www.firstpost.com/health/maharashtra-aurangabad-woman-recovers-from-covid-19-after-treatment-confirms-health-official-8174801.html" TargetMode="External"/><Relationship Id="rId2186" Type="http://schemas.openxmlformats.org/officeDocument/2006/relationships/hyperlink" Target="https://youtu.be/8McTsOqeueE" TargetMode="External"/><Relationship Id="rId2393" Type="http://schemas.openxmlformats.org/officeDocument/2006/relationships/hyperlink" Target="https://gujcovid19.gujarat.gov.in/" TargetMode="External"/><Relationship Id="rId2698" Type="http://schemas.openxmlformats.org/officeDocument/2006/relationships/hyperlink" Target="https://twitter.com/ANI/status/1244978684555124738?s=09" TargetMode="External"/><Relationship Id="rId3237" Type="http://schemas.openxmlformats.org/officeDocument/2006/relationships/hyperlink" Target="https://twitter.com/himantabiswa/status/1245422025784492037" TargetMode="External"/><Relationship Id="rId3444" Type="http://schemas.openxmlformats.org/officeDocument/2006/relationships/hyperlink" Target="https://twitter.com/sanjayjavin/status/1245539667002281985?s=19" TargetMode="External"/><Relationship Id="rId3651" Type="http://schemas.openxmlformats.org/officeDocument/2006/relationships/hyperlink" Target="https://twitter.com/ANI/status/1245804051188588545?s=19" TargetMode="External"/><Relationship Id="rId4702" Type="http://schemas.openxmlformats.org/officeDocument/2006/relationships/hyperlink" Target="https://mobile.twitter.com/HFWOdisha/status/1246826498851352576" TargetMode="External"/><Relationship Id="rId365" Type="http://schemas.openxmlformats.org/officeDocument/2006/relationships/hyperlink" Target="https://www.freepressjournal.in/mumbai/latest-coronavirus-update-first-2-positive-cases-of-maharashtra-now-test-negative-for-virus?utm_campaign=fullarticle&amp;utm_medium=referral&amp;utm_source=inshorts" TargetMode="External"/><Relationship Id="rId572" Type="http://schemas.openxmlformats.org/officeDocument/2006/relationships/hyperlink" Target="https://twitter.com/GujHFWDept/status/1242856706062692352" TargetMode="External"/><Relationship Id="rId2046" Type="http://schemas.openxmlformats.org/officeDocument/2006/relationships/hyperlink" Target="https://m.eenadu.net/apmukyamshalu/mainnews/general/25/220056383" TargetMode="External"/><Relationship Id="rId2253" Type="http://schemas.openxmlformats.org/officeDocument/2006/relationships/hyperlink" Target="http://sandesh.com/gujarat-corona-one-more-positive-case-reported-in-surat/" TargetMode="External"/><Relationship Id="rId2460" Type="http://schemas.openxmlformats.org/officeDocument/2006/relationships/hyperlink" Target="http://hmfw.ap.gov.in/Daily_bullettin/31-03-2020/31-03-2020_10AM_English.pdf" TargetMode="External"/><Relationship Id="rId3304" Type="http://schemas.openxmlformats.org/officeDocument/2006/relationships/hyperlink" Target="https://www.business-standard.com/article/current-affairs/coronavirus-live-updates-covid-19-total-cases-death-toll-in-india-lockdown-statewise-tally-delhi-maharasthra-us-italy-spain-latest-news-120040100152_1.html" TargetMode="External"/><Relationship Id="rId3511" Type="http://schemas.openxmlformats.org/officeDocument/2006/relationships/hyperlink" Target="https://mobile.twitter.com/ArogyaAndhra/status/1245672975895916544" TargetMode="External"/><Relationship Id="rId3749" Type="http://schemas.openxmlformats.org/officeDocument/2006/relationships/hyperlink" Target="https://twitter.com/ANINewsUP/status/1245971315019763718?s=19" TargetMode="External"/><Relationship Id="rId3956" Type="http://schemas.openxmlformats.org/officeDocument/2006/relationships/hyperlink" Target="https://twitter.com/ANI/status/1246136614402822144?s=19" TargetMode="External"/><Relationship Id="rId225" Type="http://schemas.openxmlformats.org/officeDocument/2006/relationships/hyperlink" Target="https://twitter.com/kansalrohit69/status/1242380031260651526?s=19" TargetMode="External"/><Relationship Id="rId432" Type="http://schemas.openxmlformats.org/officeDocument/2006/relationships/hyperlink" Target="https://punemirror.indiatimes.com/pune/others/good-news-2-covid-19-patients-recover-to-get-discharge-as-they-test-negative-after-14-days/articleshow/74803865.cms" TargetMode="External"/><Relationship Id="rId877" Type="http://schemas.openxmlformats.org/officeDocument/2006/relationships/hyperlink" Target="https://telanganatoday.com/two-doctors-and-another-test-positive-for-coronavirus-in-hyderabad" TargetMode="External"/><Relationship Id="rId1062" Type="http://schemas.openxmlformats.org/officeDocument/2006/relationships/hyperlink" Target="https://www.google.com/amp/s/odishatv.in/amp" TargetMode="External"/><Relationship Id="rId2113" Type="http://schemas.openxmlformats.org/officeDocument/2006/relationships/hyperlink" Target="https://gujcovid19.gujarat.gov.in/" TargetMode="External"/><Relationship Id="rId2320" Type="http://schemas.openxmlformats.org/officeDocument/2006/relationships/hyperlink" Target="https://www.patrika.com/alwar-news/corona-positive-case-in-alwar-district-5949381" TargetMode="External"/><Relationship Id="rId2558" Type="http://schemas.openxmlformats.org/officeDocument/2006/relationships/hyperlink" Target="https://twitter.com/PTI_News/status/1244918292965232640?s=19" TargetMode="External"/><Relationship Id="rId2765" Type="http://schemas.openxmlformats.org/officeDocument/2006/relationships/hyperlink" Target="https://www.jagran.com/haryana/hisar-coronavirus-positive-first-case-found-in-hisar-sirsa-lady-also-positive-20152602.html" TargetMode="External"/><Relationship Id="rId2972" Type="http://schemas.openxmlformats.org/officeDocument/2006/relationships/hyperlink" Target="https://zeenews.india.com/bengali" TargetMode="External"/><Relationship Id="rId3609" Type="http://schemas.openxmlformats.org/officeDocument/2006/relationships/hyperlink" Target="https://economictimes.indiatimes.com/news/politics-and-nation/coronavirus-cases-in-india-live-news-latest-updates-april2/liveblog/74940450.cms" TargetMode="External"/><Relationship Id="rId3816" Type="http://schemas.openxmlformats.org/officeDocument/2006/relationships/hyperlink" Target="https://twitter.com/ani/status/1246043856447176704?s=21" TargetMode="External"/><Relationship Id="rId737" Type="http://schemas.openxmlformats.org/officeDocument/2006/relationships/hyperlink" Target="https://www.mohfw.gov.in/" TargetMode="External"/><Relationship Id="rId944" Type="http://schemas.openxmlformats.org/officeDocument/2006/relationships/hyperlink" Target="https://twitter.com/CMOMaharashtra/status/1243079715860049920?s=19" TargetMode="External"/><Relationship Id="rId1367" Type="http://schemas.openxmlformats.org/officeDocument/2006/relationships/hyperlink" Target="http://indiatoday.com/" TargetMode="External"/><Relationship Id="rId1574" Type="http://schemas.openxmlformats.org/officeDocument/2006/relationships/hyperlink" Target="https://twitter.com/ANI/status/1243925736160817152?s=20" TargetMode="External"/><Relationship Id="rId1781" Type="http://schemas.openxmlformats.org/officeDocument/2006/relationships/hyperlink" Target="https://twitter.com/Vijayabaskarofl/status/1244239453981257728?s=20" TargetMode="External"/><Relationship Id="rId2418" Type="http://schemas.openxmlformats.org/officeDocument/2006/relationships/hyperlink" Target="https://www.indiatoday.in/india/story/coronavirus-in-mumbai-47-new-covid-19-cases-in-city-as-private-lab-data-pours-in-1661482-2020-03-30" TargetMode="External"/><Relationship Id="rId2625" Type="http://schemas.openxmlformats.org/officeDocument/2006/relationships/hyperlink" Target="https://www.wbhealth.gov.in/uploaded_files/corona/Bulletin_West_Bengal_31.03_.2020_.pdf" TargetMode="External"/><Relationship Id="rId2832" Type="http://schemas.openxmlformats.org/officeDocument/2006/relationships/hyperlink" Target="https://twitter.com/AnshulJainr/status/1245007528972316673?s=19" TargetMode="External"/><Relationship Id="rId4078" Type="http://schemas.openxmlformats.org/officeDocument/2006/relationships/hyperlink" Target="https://www.jagran.com/uttar-pradesh/varanasi-city-madanpura-and-lohata-area-sealed-after-find-three-corona-virus-positive-patient-20163857.html" TargetMode="External"/><Relationship Id="rId4285" Type="http://schemas.openxmlformats.org/officeDocument/2006/relationships/hyperlink" Target="https://twitter.com/ArogyaAndhra/status/1246475268153196544?s=19" TargetMode="External"/><Relationship Id="rId4492" Type="http://schemas.openxmlformats.org/officeDocument/2006/relationships/hyperlink" Target="https://www.google.com/amp/s/www.indiatoday.in/amp/india/story/coronavirus-in-india-west-bengal-records-no-fresh-deaths-11-new-covid-19-cases-1663414-2020-04-05" TargetMode="External"/><Relationship Id="rId5031" Type="http://schemas.openxmlformats.org/officeDocument/2006/relationships/hyperlink" Target="https://youtu.be/oJiVk7Rue3w" TargetMode="External"/><Relationship Id="rId5129" Type="http://schemas.openxmlformats.org/officeDocument/2006/relationships/hyperlink" Target="https://twitter.com/ANI/status/1247426290052763649" TargetMode="External"/><Relationship Id="rId73" Type="http://schemas.openxmlformats.org/officeDocument/2006/relationships/hyperlink" Target="http://indiatoday.in/" TargetMode="External"/><Relationship Id="rId804" Type="http://schemas.openxmlformats.org/officeDocument/2006/relationships/hyperlink" Target="https://economictimes.indiatimes.com/news/politics-and-nation/coronavirus-cases-in-india-live-news-latest-updates-march26/liveblog/74820249.cms" TargetMode="External"/><Relationship Id="rId1227" Type="http://schemas.openxmlformats.org/officeDocument/2006/relationships/hyperlink" Target="https://m.hindustantimes.com/cities/dombivli-man-who-tested-positive-attended-wedding/story-CGBfd5WLii1JNmKPsCxy6J.html?utm_campaign=fullarticle&amp;utm_medium=referral&amp;utm_source=inshorts" TargetMode="External"/><Relationship Id="rId1434" Type="http://schemas.openxmlformats.org/officeDocument/2006/relationships/hyperlink" Target="https://www.google.com/url?q=https://www.mohfw.gov.in/&amp;sa=D&amp;ust=1585379292183000&amp;usg=AFQjCNENMMjPu2w-VZOIVy8FpUvI9XKaQg" TargetMode="External"/><Relationship Id="rId1641" Type="http://schemas.openxmlformats.org/officeDocument/2006/relationships/hyperlink" Target="https://www.bhaskar.com/local/rajasthan/jaipur/news/jaipur-coronavirus-lockdown-day-4-live-rajasthan-jaipur-jodhpur-kota-udaipur-ajmer-alwar-sikar-covid-19-cases-latest-news-and-updates-127064319.html" TargetMode="External"/><Relationship Id="rId1879" Type="http://schemas.openxmlformats.org/officeDocument/2006/relationships/hyperlink" Target="https://www.livehindustan.com/uttar-pradesh/varanasi/story-second-case-of-corona-came-out-in-varanasi-youth-returned-from-uae-got-positive-3113644.html" TargetMode="External"/><Relationship Id="rId3094" Type="http://schemas.openxmlformats.org/officeDocument/2006/relationships/hyperlink" Target="https://twitter.com/ANI/status/1245291869027745792?s=19" TargetMode="External"/><Relationship Id="rId4145" Type="http://schemas.openxmlformats.org/officeDocument/2006/relationships/hyperlink" Target="https://twitter.com/ANI/status/1246323461674369024?s=19" TargetMode="External"/><Relationship Id="rId4797" Type="http://schemas.openxmlformats.org/officeDocument/2006/relationships/hyperlink" Target="https://twitter.com/PIBJaipur/status/1247007336989724672?s=19" TargetMode="External"/><Relationship Id="rId1501" Type="http://schemas.openxmlformats.org/officeDocument/2006/relationships/hyperlink" Target="https://www.google.co.in/amp/s/m.economictimes.com/news/politics-and-nation/4-more-test-positive-for-covid-19-in-rajasthan-number-of-cases-touches-54/amp_articleshow/74861217.cms" TargetMode="External"/><Relationship Id="rId1739" Type="http://schemas.openxmlformats.org/officeDocument/2006/relationships/hyperlink" Target="https://www.tribuneindia.com/news/six-out-of-20-coronavirus-patients-recover-in-haryana-62354" TargetMode="External"/><Relationship Id="rId1946" Type="http://schemas.openxmlformats.org/officeDocument/2006/relationships/hyperlink" Target="http://www.outlookindia.com/" TargetMode="External"/><Relationship Id="rId3399" Type="http://schemas.openxmlformats.org/officeDocument/2006/relationships/hyperlink" Target="https://twitter.com/ArogyaAndhra/status/1245581025511501830?s=19" TargetMode="External"/><Relationship Id="rId4005" Type="http://schemas.openxmlformats.org/officeDocument/2006/relationships/hyperlink" Target="https://www.mohfw.gov.in/" TargetMode="External"/><Relationship Id="rId4352" Type="http://schemas.openxmlformats.org/officeDocument/2006/relationships/hyperlink" Target="https://m.eenadu.net/latestnews/New-corona-positive-cases-identified-in-Telangana/1600/120045446" TargetMode="External"/><Relationship Id="rId4657" Type="http://schemas.openxmlformats.org/officeDocument/2006/relationships/hyperlink" Target="https://twitter.com/ANI/status/1246801958037377024?s=20" TargetMode="External"/><Relationship Id="rId4864" Type="http://schemas.openxmlformats.org/officeDocument/2006/relationships/hyperlink" Target="https://twitter.com/ani/status/1247074718538035200?s=21" TargetMode="External"/><Relationship Id="rId1806" Type="http://schemas.openxmlformats.org/officeDocument/2006/relationships/hyperlink" Target="https://twitter.com/DixitGujrat/status/1244244703999963136?s=19" TargetMode="External"/><Relationship Id="rId3161" Type="http://schemas.openxmlformats.org/officeDocument/2006/relationships/hyperlink" Target="https://gujcovid19.gujarat.gov.in/uploads/covid-19latestupdateenglish140401202002485748904012020080238513.pdf" TargetMode="External"/><Relationship Id="rId3259" Type="http://schemas.openxmlformats.org/officeDocument/2006/relationships/hyperlink" Target="https://twitter.com/Eatala_Rajender/status/1245425932929617921?s=20" TargetMode="External"/><Relationship Id="rId3466" Type="http://schemas.openxmlformats.org/officeDocument/2006/relationships/hyperlink" Target="https://www.google.com/amp/s/www.thestatesman.com/india/haryana-records-1st-coronavirus-death-indias-50th-12-fatalities-24-hours-1502872784.html/amp" TargetMode="External"/><Relationship Id="rId4212" Type="http://schemas.openxmlformats.org/officeDocument/2006/relationships/hyperlink" Target="https://gujcovid19.gujarat.gov.in/" TargetMode="External"/><Relationship Id="rId4517" Type="http://schemas.openxmlformats.org/officeDocument/2006/relationships/hyperlink" Target="https://twitter.com/Vijayabaskarofl/status/1246030244990996480?s=19" TargetMode="External"/><Relationship Id="rId387" Type="http://schemas.openxmlformats.org/officeDocument/2006/relationships/hyperlink" Target="https://twitter.com/TelanganaHealth/status/1242724833638711296?s=19" TargetMode="External"/><Relationship Id="rId594" Type="http://schemas.openxmlformats.org/officeDocument/2006/relationships/hyperlink" Target="https://twitter.com/mohfw_gujarat/status/1242857603211972609?s=21" TargetMode="External"/><Relationship Id="rId2068" Type="http://schemas.openxmlformats.org/officeDocument/2006/relationships/hyperlink" Target="https://www.gujaratsamachar.com/news/saurashtra/five-positive-cases-of-corona-in-bhavnagar-district-announced-by-collector-at-the-late-night" TargetMode="External"/><Relationship Id="rId2275" Type="http://schemas.openxmlformats.org/officeDocument/2006/relationships/hyperlink" Target="https://www.business-standard.com/article/pti-stories/coronavirus-positive-woman-from-ludhiana-dies-at-hospital-punjab-s-death-toll-rises-to-3-120033001350_1.html" TargetMode="External"/><Relationship Id="rId3021" Type="http://schemas.openxmlformats.org/officeDocument/2006/relationships/hyperlink" Target="https://bengali.abplive.com/videos/news/state-two-more-people-died-due-to-covid-19-number-of-infected-reach-to-37-681012" TargetMode="External"/><Relationship Id="rId3119" Type="http://schemas.openxmlformats.org/officeDocument/2006/relationships/hyperlink" Target="https://gujcovid19.gujarat.gov.in/uploads/covid-19latestupdateenglish1404012020024857489.pdf" TargetMode="External"/><Relationship Id="rId3326" Type="http://schemas.openxmlformats.org/officeDocument/2006/relationships/hyperlink" Target="https://twitter.com/PTI_News/status/1245547147983896576" TargetMode="External"/><Relationship Id="rId3673" Type="http://schemas.openxmlformats.org/officeDocument/2006/relationships/hyperlink" Target="https://m.patrika.com/amp-news/bikaner-news/two-persons-corona-virus-infected-in-bikaner-5961159/" TargetMode="External"/><Relationship Id="rId3880" Type="http://schemas.openxmlformats.org/officeDocument/2006/relationships/hyperlink" Target="https://www.hindustantimes.com/lucknow/three-test-positive-for-covid-19-in-pratapgarh/story-UGQXQO9T9n6iuljbLWSh8O.html" TargetMode="External"/><Relationship Id="rId3978" Type="http://schemas.openxmlformats.org/officeDocument/2006/relationships/hyperlink" Target="https://twitter.com/timesofindia/status/1246276417442050049?s=19" TargetMode="External"/><Relationship Id="rId4724" Type="http://schemas.openxmlformats.org/officeDocument/2006/relationships/hyperlink" Target="https://m.haryana.punjabkesari.in/haryana/news/second-corona-positive-in-haryana-died-in-pgi-1148621" TargetMode="External"/><Relationship Id="rId4931" Type="http://schemas.openxmlformats.org/officeDocument/2006/relationships/hyperlink" Target="https://twitter.com/ANI/status/1247153043038142464?s=19" TargetMode="External"/><Relationship Id="rId247" Type="http://schemas.openxmlformats.org/officeDocument/2006/relationships/hyperlink" Target="https://twitter.com/ANI/status/1242392509784846336?s=20" TargetMode="External"/><Relationship Id="rId899" Type="http://schemas.openxmlformats.org/officeDocument/2006/relationships/hyperlink" Target="http://qkopy.xyz/prdkerala" TargetMode="External"/><Relationship Id="rId1084" Type="http://schemas.openxmlformats.org/officeDocument/2006/relationships/hyperlink" Target="https://orissadiary.com/amp/third-positive-case-of-coronavirus-in-odisha/" TargetMode="External"/><Relationship Id="rId2482" Type="http://schemas.openxmlformats.org/officeDocument/2006/relationships/hyperlink" Target="http://hmfw.ap.gov.in/Daily_bullettin/31-03-2020/31-03-2020_10AM_English.pdf" TargetMode="External"/><Relationship Id="rId2787" Type="http://schemas.openxmlformats.org/officeDocument/2006/relationships/hyperlink" Target="https://twitter.com/Vijayabaskarofl/status/1244998252803452928" TargetMode="External"/><Relationship Id="rId3533" Type="http://schemas.openxmlformats.org/officeDocument/2006/relationships/hyperlink" Target="https://m.facebook.com/story.php?story_fbid=1650468595101735&amp;id=143038875844722" TargetMode="External"/><Relationship Id="rId3740" Type="http://schemas.openxmlformats.org/officeDocument/2006/relationships/hyperlink" Target="https://twitter.com/ANINewsUP/status/1245971315019763718" TargetMode="External"/><Relationship Id="rId3838" Type="http://schemas.openxmlformats.org/officeDocument/2006/relationships/hyperlink" Target="https://www.jagran.com/uttar-pradesh/kanpur-city-kanpur-coronavirus-positive-update-four-members-of-tablighi-jamaat-corona-infected-in-medical-report-20161414.html" TargetMode="External"/><Relationship Id="rId107" Type="http://schemas.openxmlformats.org/officeDocument/2006/relationships/hyperlink" Target="https://twitter.com/ANI/status/1241966782216204288?s=19" TargetMode="External"/><Relationship Id="rId454" Type="http://schemas.openxmlformats.org/officeDocument/2006/relationships/hyperlink" Target="https://lalluram.com/?p=247649" TargetMode="External"/><Relationship Id="rId661" Type="http://schemas.openxmlformats.org/officeDocument/2006/relationships/hyperlink" Target="https://navbharattimes.indiatimes.com/state/madhya-pradesh/bhopal/indore/coronavirus-in-madhya-pradesh-five-more-positive-case-found-in-indore/articleshow/74820591.cms" TargetMode="External"/><Relationship Id="rId759" Type="http://schemas.openxmlformats.org/officeDocument/2006/relationships/hyperlink" Target="http://gujcovid19.gujarat.gov.in/" TargetMode="External"/><Relationship Id="rId966" Type="http://schemas.openxmlformats.org/officeDocument/2006/relationships/hyperlink" Target="https://twitter.com/PTI_News/status/1243151321852596226?s=20" TargetMode="External"/><Relationship Id="rId1291" Type="http://schemas.openxmlformats.org/officeDocument/2006/relationships/hyperlink" Target="https://twitter.com/PTI_News/status/1243519189412765696?s=19" TargetMode="External"/><Relationship Id="rId1389" Type="http://schemas.openxmlformats.org/officeDocument/2006/relationships/hyperlink" Target="https://www.thehindu.com/news/national/coronavirus-west-bengal-records-first-covid-19-death/article31143240.ece" TargetMode="External"/><Relationship Id="rId1596" Type="http://schemas.openxmlformats.org/officeDocument/2006/relationships/hyperlink" Target="https://twitter.com/ANI/status/1243938409401298944?s=19" TargetMode="External"/><Relationship Id="rId2135" Type="http://schemas.openxmlformats.org/officeDocument/2006/relationships/hyperlink" Target="https://twitter.com/ArogyaAndhra/status/1244505800204095488?s=19" TargetMode="External"/><Relationship Id="rId2342" Type="http://schemas.openxmlformats.org/officeDocument/2006/relationships/hyperlink" Target="https://www.divyabhaskar.co.in/local/gujarat/rajkot/news/corona-update-live-rajkot30-march-2020-127075628.html?art=next" TargetMode="External"/><Relationship Id="rId2647" Type="http://schemas.openxmlformats.org/officeDocument/2006/relationships/hyperlink" Target="https://epaper.bhaskar.com/hansi-bhaskar/390/31032020/cph/1/" TargetMode="External"/><Relationship Id="rId2994" Type="http://schemas.openxmlformats.org/officeDocument/2006/relationships/hyperlink" Target="https://twitter.com/ANI/status/1245242763903471617?s=19" TargetMode="External"/><Relationship Id="rId3600" Type="http://schemas.openxmlformats.org/officeDocument/2006/relationships/hyperlink" Target="https://twitter.com/dhanyarajendran/status/1245738886757642240?s=19" TargetMode="External"/><Relationship Id="rId5053" Type="http://schemas.openxmlformats.org/officeDocument/2006/relationships/hyperlink" Target="https://twitter.com/himantabiswa/status/1247373089974808578?s=19" TargetMode="External"/><Relationship Id="rId314" Type="http://schemas.openxmlformats.org/officeDocument/2006/relationships/hyperlink" Target="http://ndtv.com/" TargetMode="External"/><Relationship Id="rId521" Type="http://schemas.openxmlformats.org/officeDocument/2006/relationships/hyperlink" Target="https://publish.twitter.com/?query=https%3A%2F%2Ftwitter.com%2FVijayabaskarofl%2Fstatus%2F1242841446975070215&amp;widget=Tweet" TargetMode="External"/><Relationship Id="rId619" Type="http://schemas.openxmlformats.org/officeDocument/2006/relationships/hyperlink" Target="http://dhs.kerala.gov.in/category/daily-bulletin/" TargetMode="External"/><Relationship Id="rId1151" Type="http://schemas.openxmlformats.org/officeDocument/2006/relationships/hyperlink" Target="https://economictimes.indiatimes.com/news/politics-and-nation/with-20-cases-bhilwara-fights-covid-19-and-stigma-too/articleshow/74838643.cms" TargetMode="External"/><Relationship Id="rId1249" Type="http://schemas.openxmlformats.org/officeDocument/2006/relationships/hyperlink" Target="https://arogya.maharashtra.gov.in/1175/Novel--Corona-Virus" TargetMode="External"/><Relationship Id="rId2202" Type="http://schemas.openxmlformats.org/officeDocument/2006/relationships/hyperlink" Target="https://twitter.com/ANINewsUP/status/1244594551404126210?s=19" TargetMode="External"/><Relationship Id="rId2854" Type="http://schemas.openxmlformats.org/officeDocument/2006/relationships/hyperlink" Target="https://twitter.com/ANI/status/1245186124970065922?s=19" TargetMode="External"/><Relationship Id="rId3905" Type="http://schemas.openxmlformats.org/officeDocument/2006/relationships/hyperlink" Target="https://twitter.com/ANI/status/1246100744564027392" TargetMode="External"/><Relationship Id="rId5120" Type="http://schemas.openxmlformats.org/officeDocument/2006/relationships/hyperlink" Target="https://www.amarujala.com/uttar-pradesh/varanasi/coronavirus-one-more-positive-case-found-in-azamgarh" TargetMode="External"/><Relationship Id="rId95" Type="http://schemas.openxmlformats.org/officeDocument/2006/relationships/hyperlink" Target="https://www.daijiworld.com/news/newsDisplay.aspx?newsID=687353" TargetMode="External"/><Relationship Id="rId826" Type="http://schemas.openxmlformats.org/officeDocument/2006/relationships/hyperlink" Target="https://www.chfw.telangana.gov.in/writereaddata/files/Media%20bulletin%2025%20march%20at%208PM%20final.pdf" TargetMode="External"/><Relationship Id="rId1011" Type="http://schemas.openxmlformats.org/officeDocument/2006/relationships/hyperlink" Target="https://www.deshabhimani.com/news/kerala/covid-19-pinarayi-vijayan/862223" TargetMode="External"/><Relationship Id="rId1109" Type="http://schemas.openxmlformats.org/officeDocument/2006/relationships/hyperlink" Target="https://www.bhaskar.com/local/mp/gwalior/shivpuri/news/madhya-pradesh-mp-shivpuri-coronavirus-latest-news-updates-sagir-ali-tests-positive-for-novel-covid-19-127052715.html" TargetMode="External"/><Relationship Id="rId1456" Type="http://schemas.openxmlformats.org/officeDocument/2006/relationships/hyperlink" Target="https://www.google.com/amp/s/www.indiatoday.in/amp/india/story/coronavirus-india-with-new-cases-total-confirmed-cases-mounts-gujarat-1660530-2020-03-27" TargetMode="External"/><Relationship Id="rId1663" Type="http://schemas.openxmlformats.org/officeDocument/2006/relationships/hyperlink" Target="https://aajtak.intoday.in/story/corona-virus-death-in-kashmir-covid-19-man-dead-jammu-kashmir-1-1175714.html" TargetMode="External"/><Relationship Id="rId1870" Type="http://schemas.openxmlformats.org/officeDocument/2006/relationships/hyperlink" Target="https://bengali.abplive.com/kolkata/corona-breaking-a-doctor-of-alipore-command-hospital-is-affected-with-covid-19-680145" TargetMode="External"/><Relationship Id="rId1968" Type="http://schemas.openxmlformats.org/officeDocument/2006/relationships/hyperlink" Target="https://twitter.com/ANI/status/1244322274846494721?s=19" TargetMode="External"/><Relationship Id="rId2507" Type="http://schemas.openxmlformats.org/officeDocument/2006/relationships/hyperlink" Target="https://twitter.com/ArogyaAndhra/status/1244863574113046529?s=19" TargetMode="External"/><Relationship Id="rId2714" Type="http://schemas.openxmlformats.org/officeDocument/2006/relationships/hyperlink" Target="https://twitter.com/InfoAhmednagar/status/1244980724178059268?s=19" TargetMode="External"/><Relationship Id="rId2921" Type="http://schemas.openxmlformats.org/officeDocument/2006/relationships/hyperlink" Target="https://www.moneycontrol.com/news/india/20-new-covid-19-cases-in-madhya-pradesh-tally-jumps-to-86-5094421.html" TargetMode="External"/><Relationship Id="rId4167" Type="http://schemas.openxmlformats.org/officeDocument/2006/relationships/hyperlink" Target="https://twitter.com/Vijayabaskarofl/status/1246030244990996480?s=20" TargetMode="External"/><Relationship Id="rId4374" Type="http://schemas.openxmlformats.org/officeDocument/2006/relationships/hyperlink" Target="https://www.google.com/amp/s/www.indiatoday.in/amp/india/story/west-bengal-haldia-port-operations-hit-after-employee-tests-positive-covid19-1663377-2020-04-04" TargetMode="External"/><Relationship Id="rId4581" Type="http://schemas.openxmlformats.org/officeDocument/2006/relationships/hyperlink" Target="https://twitter.com/PBNS_India/status/1246744724385550336?s=20" TargetMode="External"/><Relationship Id="rId1316" Type="http://schemas.openxmlformats.org/officeDocument/2006/relationships/hyperlink" Target="https://twitter.com/ANI/status/1243532889779654658?s=19" TargetMode="External"/><Relationship Id="rId1523" Type="http://schemas.openxmlformats.org/officeDocument/2006/relationships/hyperlink" Target="https://www.bhaskar.com/amp/local/chhattisgarh/raipur/news/raipur-coronavirus-latest-alert-covid-19-cases-detected-in-chhattisgarh-who-retruns-from-uk-127064717.html" TargetMode="External"/><Relationship Id="rId1730" Type="http://schemas.openxmlformats.org/officeDocument/2006/relationships/hyperlink" Target="http://punjab.gov.in/documents/10191/1224923/Media+Bulletin+27-03-2020.pdf/634e518f-6552-4659-beb2-f6153a7c488d" TargetMode="External"/><Relationship Id="rId3183" Type="http://schemas.openxmlformats.org/officeDocument/2006/relationships/hyperlink" Target="https://twitter.com/ANI/status/1245389870974914561?s=20" TargetMode="External"/><Relationship Id="rId3390" Type="http://schemas.openxmlformats.org/officeDocument/2006/relationships/hyperlink" Target="https://twitter.com/ArogyaAndhra/status/1245580598938198016?s=19" TargetMode="External"/><Relationship Id="rId4027" Type="http://schemas.openxmlformats.org/officeDocument/2006/relationships/hyperlink" Target="https://twitter.com/sdeepayan/status/1246040547040485377" TargetMode="External"/><Relationship Id="rId4234" Type="http://schemas.openxmlformats.org/officeDocument/2006/relationships/hyperlink" Target="https://twitter.com/ANI/status/1246446034022088705?s=20" TargetMode="External"/><Relationship Id="rId4441" Type="http://schemas.openxmlformats.org/officeDocument/2006/relationships/hyperlink" Target="https://twitter.com/ANI/status/1246666439706021888" TargetMode="External"/><Relationship Id="rId4679" Type="http://schemas.openxmlformats.org/officeDocument/2006/relationships/hyperlink" Target="https://twitter.com/bhupeshbaghel/status/1246808952395845632?s=19" TargetMode="External"/><Relationship Id="rId4886" Type="http://schemas.openxmlformats.org/officeDocument/2006/relationships/hyperlink" Target="https://dronamaps.com/corona.html" TargetMode="External"/><Relationship Id="rId22" Type="http://schemas.openxmlformats.org/officeDocument/2006/relationships/hyperlink" Target="https://www.google.com/amp/s/m.economictimes.com/news/politics-and-nation/23-yr-old-woman-tests-positive-1st-coronavirus-case-in-chandigarh/amp_articleshow/74705320.cms" TargetMode="External"/><Relationship Id="rId1828" Type="http://schemas.openxmlformats.org/officeDocument/2006/relationships/hyperlink" Target="http://www.nhmharyana.gov.in/page.aspx?id=208" TargetMode="External"/><Relationship Id="rId3043" Type="http://schemas.openxmlformats.org/officeDocument/2006/relationships/hyperlink" Target="https://twitter.com/DY365/status/1245277024928882693" TargetMode="External"/><Relationship Id="rId3250" Type="http://schemas.openxmlformats.org/officeDocument/2006/relationships/hyperlink" Target="http://www.teitter.com/himantabiswasarma" TargetMode="External"/><Relationship Id="rId3488" Type="http://schemas.openxmlformats.org/officeDocument/2006/relationships/hyperlink" Target="https://www.deccanherald.com/state/karnataka-districts/11-people-who-attended-nizamuddin-congregation-from-bidar-district-test-covid-19-positive-820327.html" TargetMode="External"/><Relationship Id="rId3695" Type="http://schemas.openxmlformats.org/officeDocument/2006/relationships/hyperlink" Target="https://jccu2.app.goo.gl/yKKUJpBNJRC5NoRi6" TargetMode="External"/><Relationship Id="rId4539" Type="http://schemas.openxmlformats.org/officeDocument/2006/relationships/hyperlink" Target="https://mobile.twitter.com/ANI/status/1246689724150022144" TargetMode="External"/><Relationship Id="rId4746" Type="http://schemas.openxmlformats.org/officeDocument/2006/relationships/hyperlink" Target="https://www.hindustantimes.com/gurugram/truck-driver-from-nuh-tests-positive-for-covid-19/story-OBFUvHnnlzC69eeJlG0cMI.html" TargetMode="External"/><Relationship Id="rId4953" Type="http://schemas.openxmlformats.org/officeDocument/2006/relationships/hyperlink" Target="https://twitter.com/PTI_News/status/1247175616874467329?s=19" TargetMode="External"/><Relationship Id="rId171" Type="http://schemas.openxmlformats.org/officeDocument/2006/relationships/hyperlink" Target="https://www.news18.com/news/india/london-returnee-tests-positive-for-coronavirus-cases-in-andhra-pradesh-goes-up-2548275.html" TargetMode="External"/><Relationship Id="rId2297" Type="http://schemas.openxmlformats.org/officeDocument/2006/relationships/hyperlink" Target="http://www.mohfw.gov.in/" TargetMode="External"/><Relationship Id="rId3348" Type="http://schemas.openxmlformats.org/officeDocument/2006/relationships/hyperlink" Target="https://twitter.com/PTI_News/status/1245562248388464641?s=19" TargetMode="External"/><Relationship Id="rId3555" Type="http://schemas.openxmlformats.org/officeDocument/2006/relationships/hyperlink" Target="https://m.facebook.com/story.php?story_fbid=273295590350611&amp;id=633986643451626&amp;sfnsn=wiwspwa&amp;extid=cmnOroPligz9gkmi&amp;d=w&amp;vh=e" TargetMode="External"/><Relationship Id="rId3762" Type="http://schemas.openxmlformats.org/officeDocument/2006/relationships/hyperlink" Target="https://twitter.com/ArogyaAndhra/status/1245975685631332353?s=19" TargetMode="External"/><Relationship Id="rId4301" Type="http://schemas.openxmlformats.org/officeDocument/2006/relationships/hyperlink" Target="https://twitter.com/HFWOdisha/status/1246480313217212417?s=19" TargetMode="External"/><Relationship Id="rId4606" Type="http://schemas.openxmlformats.org/officeDocument/2006/relationships/hyperlink" Target="http://www.dainikbhadkar.com/" TargetMode="External"/><Relationship Id="rId4813" Type="http://schemas.openxmlformats.org/officeDocument/2006/relationships/hyperlink" Target="https://timesofindia.indiatimes.com/india/coronavirus-india-live-news-updates-total-number-of-covid-cases-in-india-count-state-wise-death-toll/liveblog/75000767.cms" TargetMode="External"/><Relationship Id="rId269" Type="http://schemas.openxmlformats.org/officeDocument/2006/relationships/hyperlink" Target="https://twitter.com/ANI/status/1242430437898649601?s=19" TargetMode="External"/><Relationship Id="rId476" Type="http://schemas.openxmlformats.org/officeDocument/2006/relationships/hyperlink" Target="https://mp.punjabkesari.in/national/news/first-death-from-corona-in-mp-65-year-old-woman-dies-in-ujjain-1142128" TargetMode="External"/><Relationship Id="rId683" Type="http://schemas.openxmlformats.org/officeDocument/2006/relationships/hyperlink" Target="https://economictimes.indiatimes.com/news/politics-and-nation/coronavirus-cases-in-india-live-news-latest-updates-march26/liveblog/74820249.cms" TargetMode="External"/><Relationship Id="rId890" Type="http://schemas.openxmlformats.org/officeDocument/2006/relationships/hyperlink" Target="https://twitter.com/rajeshtope11/status/1243065897197199360?s=19" TargetMode="External"/><Relationship Id="rId2157" Type="http://schemas.openxmlformats.org/officeDocument/2006/relationships/hyperlink" Target="https://del.dog/ackywimeth.txt" TargetMode="External"/><Relationship Id="rId2364" Type="http://schemas.openxmlformats.org/officeDocument/2006/relationships/hyperlink" Target="https://www.manoramaonline.com/news/latest-news/2020/03/31/one-more-covid-death-in-kerala.html" TargetMode="External"/><Relationship Id="rId2571" Type="http://schemas.openxmlformats.org/officeDocument/2006/relationships/hyperlink" Target="https://twitter.com/DiveshSpeaks/status/1244894183208284160?s=19" TargetMode="External"/><Relationship Id="rId3110" Type="http://schemas.openxmlformats.org/officeDocument/2006/relationships/hyperlink" Target="https://twitter.com/sdeepayan/status/1245334534448504833?s=19" TargetMode="External"/><Relationship Id="rId3208" Type="http://schemas.openxmlformats.org/officeDocument/2006/relationships/hyperlink" Target="https://stopcorona.tn.gov.in/" TargetMode="External"/><Relationship Id="rId3415" Type="http://schemas.openxmlformats.org/officeDocument/2006/relationships/hyperlink" Target="https://www.google.com/amp/s/m.patrika.com/amp-news/bulandshahr-news/2-more-positive-corona-virus-case-found-in-bulandshahr-5954109/" TargetMode="External"/><Relationship Id="rId129" Type="http://schemas.openxmlformats.org/officeDocument/2006/relationships/hyperlink" Target="https://m.tribuneindia.com/news/with-two-fresh-coronavirus-cases-punjab-count-reaches-23-60053" TargetMode="External"/><Relationship Id="rId336" Type="http://schemas.openxmlformats.org/officeDocument/2006/relationships/hyperlink" Target="https://www.mohfw.gov.in/" TargetMode="External"/><Relationship Id="rId543" Type="http://schemas.openxmlformats.org/officeDocument/2006/relationships/hyperlink" Target="https://twitter.com/GujHFWDept/status/1242856706062692352?s=19" TargetMode="External"/><Relationship Id="rId988" Type="http://schemas.openxmlformats.org/officeDocument/2006/relationships/hyperlink" Target="https://twitter.com/ANI/status/1243170706579488775" TargetMode="External"/><Relationship Id="rId1173" Type="http://schemas.openxmlformats.org/officeDocument/2006/relationships/hyperlink" Target="https://www.google.com/amp/s/www.indiatoday.in/amp/india/story/coronavirus-maharashtra-count-mounts-to-130-after-fresh-cases-reported-in-pune-kolhapur-1660167-2020-03-27" TargetMode="External"/><Relationship Id="rId1380" Type="http://schemas.openxmlformats.org/officeDocument/2006/relationships/hyperlink" Target="https://www.facebook.com/tsrawatbjp/videos/229534261577540/?app=fbl" TargetMode="External"/><Relationship Id="rId2017" Type="http://schemas.openxmlformats.org/officeDocument/2006/relationships/hyperlink" Target="https://mobile.twitter.com/PTI_News/status/1244467615549931521" TargetMode="External"/><Relationship Id="rId2224" Type="http://schemas.openxmlformats.org/officeDocument/2006/relationships/hyperlink" Target="https://twitter.com/ANI/status/1244601313456881664?s=19" TargetMode="External"/><Relationship Id="rId2669" Type="http://schemas.openxmlformats.org/officeDocument/2006/relationships/hyperlink" Target="https://mobile.twitter.com/ANI/status/1244974345644052481" TargetMode="External"/><Relationship Id="rId2876" Type="http://schemas.openxmlformats.org/officeDocument/2006/relationships/hyperlink" Target="https://www.newindianexpress.com/states/tamil-nadu/2020/apr/01/two-from-puducherry-who-attended-nizamuddin-congregation-test-positive-for-covid-19-2124270.html" TargetMode="External"/><Relationship Id="rId3622" Type="http://schemas.openxmlformats.org/officeDocument/2006/relationships/hyperlink" Target="https://www.amarujala.com/shimla/complete-curfew-in-una-himachal-after-coronavirus-case-reported" TargetMode="External"/><Relationship Id="rId3927" Type="http://schemas.openxmlformats.org/officeDocument/2006/relationships/hyperlink" Target="https://twitter.com/HFWOdisha/status/1246131083839561728?s=19" TargetMode="External"/><Relationship Id="rId5075" Type="http://schemas.openxmlformats.org/officeDocument/2006/relationships/hyperlink" Target="https://www.instagram.com/p/B-qoFkTlgc5/?igshid=80t3da80812m" TargetMode="External"/><Relationship Id="rId403" Type="http://schemas.openxmlformats.org/officeDocument/2006/relationships/hyperlink" Target="https://www.news18.com/news/india/first-coronavirus-patients-from-maharashtra-recover-set-to-go-home-2550003.html" TargetMode="External"/><Relationship Id="rId750" Type="http://schemas.openxmlformats.org/officeDocument/2006/relationships/hyperlink" Target="https://twitter.com/ANI/status/1243042493119119360" TargetMode="External"/><Relationship Id="rId848" Type="http://schemas.openxmlformats.org/officeDocument/2006/relationships/hyperlink" Target="https://twitter.com/TelanganaHealth/status/1243093796797198336?s=20" TargetMode="External"/><Relationship Id="rId1033" Type="http://schemas.openxmlformats.org/officeDocument/2006/relationships/hyperlink" Target="http://www.mohfw.gov.in/" TargetMode="External"/><Relationship Id="rId1478" Type="http://schemas.openxmlformats.org/officeDocument/2006/relationships/hyperlink" Target="https://twitter.com/ANI/status/1243830123524009985?s=19" TargetMode="External"/><Relationship Id="rId1685" Type="http://schemas.openxmlformats.org/officeDocument/2006/relationships/hyperlink" Target="https://twitter.com/kansalrohit69/status/1244110843983220737?s=19" TargetMode="External"/><Relationship Id="rId1892" Type="http://schemas.openxmlformats.org/officeDocument/2006/relationships/hyperlink" Target="https://twitter.com/ANI/status/1244273952794394625?s=19" TargetMode="External"/><Relationship Id="rId2431" Type="http://schemas.openxmlformats.org/officeDocument/2006/relationships/hyperlink" Target="https://twitter.com/ANI/status/1244852873126539264" TargetMode="External"/><Relationship Id="rId2529" Type="http://schemas.openxmlformats.org/officeDocument/2006/relationships/hyperlink" Target="https://www.google.com/amp/s/m.timesofindia.com/city/kolkata/citys-1st-covid-19-patient-two-others-on-recovery-path-at-id/amp_articleshow/74879874.cms" TargetMode="External"/><Relationship Id="rId2736" Type="http://schemas.openxmlformats.org/officeDocument/2006/relationships/hyperlink" Target="https://www.google.co.in/amp/s/www.amarujala.com/amp/chandigarh/coronavirus-in-haryana-news-in-hindi-seven-new-cases-of-corona-in-haryana" TargetMode="External"/><Relationship Id="rId4091" Type="http://schemas.openxmlformats.org/officeDocument/2006/relationships/hyperlink" Target="https://twitter.com/TOIAhmedabad/status/1246305014722617344" TargetMode="External"/><Relationship Id="rId4189" Type="http://schemas.openxmlformats.org/officeDocument/2006/relationships/hyperlink" Target="https://timesofindia.indiatimes.com/city/aurangabad/two-test-positive-for-coronavirus-in-aurangabad/articleshow/74966706.cms" TargetMode="External"/><Relationship Id="rId5142" Type="http://schemas.openxmlformats.org/officeDocument/2006/relationships/hyperlink" Target="https://www.google.com/amp/s/www.tribuneindia.com/news/punjab/coronavirus-pathankot-mansa-dera-bassi-report-10-new-cases-punjab-tally-rises-to-89-66898" TargetMode="External"/><Relationship Id="rId610" Type="http://schemas.openxmlformats.org/officeDocument/2006/relationships/hyperlink" Target="https://twitter.com/PTI_News/status/1242892090272448512?s=19" TargetMode="External"/><Relationship Id="rId708" Type="http://schemas.openxmlformats.org/officeDocument/2006/relationships/hyperlink" Target="https://twitter.com/PTI_News/status/1243039656540692482?s=19" TargetMode="External"/><Relationship Id="rId915" Type="http://schemas.openxmlformats.org/officeDocument/2006/relationships/hyperlink" Target="https://economictimes.indiatimes.com/news/politics-and-nation/coronavirus-cases-in-india-live-news-latest-updates-march26/liveblog/74820249.cms" TargetMode="External"/><Relationship Id="rId1240" Type="http://schemas.openxmlformats.org/officeDocument/2006/relationships/hyperlink" Target="https://twitter.com/ANI/status/1243479640544432128?s=20" TargetMode="External"/><Relationship Id="rId1338" Type="http://schemas.openxmlformats.org/officeDocument/2006/relationships/hyperlink" Target="https://twitter.com/ANI/status/1243563236449869824?s=19" TargetMode="External"/><Relationship Id="rId1545" Type="http://schemas.openxmlformats.org/officeDocument/2006/relationships/hyperlink" Target="https://www.keralacm.gov.in/" TargetMode="External"/><Relationship Id="rId2943" Type="http://schemas.openxmlformats.org/officeDocument/2006/relationships/hyperlink" Target="https://www.indiatoday.in/india/story/coronavirus-nizamuddin-cluster-2-new-cases-puducherry-1662036-2020-04-01" TargetMode="External"/><Relationship Id="rId4049" Type="http://schemas.openxmlformats.org/officeDocument/2006/relationships/hyperlink" Target="https://twitter.com/ANI/status/1246323461674369024?s=19" TargetMode="External"/><Relationship Id="rId4396" Type="http://schemas.openxmlformats.org/officeDocument/2006/relationships/hyperlink" Target="https://twitter.com/TOIHyderabad/status/1246482238008483840?s=09" TargetMode="External"/><Relationship Id="rId5002" Type="http://schemas.openxmlformats.org/officeDocument/2006/relationships/hyperlink" Target="https://www.indiatvnews.com/news/india/tripura-reports-first-covid19-positive-case-biplab-kumar-deb-605179" TargetMode="External"/><Relationship Id="rId1100" Type="http://schemas.openxmlformats.org/officeDocument/2006/relationships/hyperlink" Target="https://twitter.com/CMOMaharashtra/status/1243079715860049920?s=19" TargetMode="External"/><Relationship Id="rId1405" Type="http://schemas.openxmlformats.org/officeDocument/2006/relationships/hyperlink" Target="https://twitter.com/ANI/status/1243607563049897984?s=19" TargetMode="External"/><Relationship Id="rId1752" Type="http://schemas.openxmlformats.org/officeDocument/2006/relationships/hyperlink" Target="https://www.greaterkashmir.com/news/kashmir/man-suffering-from-covid-19-dies-in-j-k-death-toll-rises-to-2/" TargetMode="External"/><Relationship Id="rId2803" Type="http://schemas.openxmlformats.org/officeDocument/2006/relationships/hyperlink" Target="https://twitter.com/PTI_News/status/1245041016484155393?s=19" TargetMode="External"/><Relationship Id="rId4256" Type="http://schemas.openxmlformats.org/officeDocument/2006/relationships/hyperlink" Target="https://www.outlookindia.com/newsscroll/145-new-coronavirus-cases-in-maha-total-635-six-deaths/1791574" TargetMode="External"/><Relationship Id="rId4463" Type="http://schemas.openxmlformats.org/officeDocument/2006/relationships/hyperlink" Target="https://www.google.com/amp/s/timesofindia.indiatimes.com/india/coronavirus-india-live-news-updates-total-number-of-corona-cases-in-india-state-wise-list-delhi-maharashtra-telangana/amp_liveblog/74975998.cms" TargetMode="External"/><Relationship Id="rId4670" Type="http://schemas.openxmlformats.org/officeDocument/2006/relationships/hyperlink" Target="https://www.mohfw.gov.in/pdf/DistrictWiseList324.pdf" TargetMode="External"/><Relationship Id="rId44" Type="http://schemas.openxmlformats.org/officeDocument/2006/relationships/hyperlink" Target="https://twitter.com/BangaloreMirror/status/1241235111275671554" TargetMode="External"/><Relationship Id="rId1612" Type="http://schemas.openxmlformats.org/officeDocument/2006/relationships/hyperlink" Target="https://twitter.com/ArogyaAndhra/status/1243942706549686272?s=19" TargetMode="External"/><Relationship Id="rId1917" Type="http://schemas.openxmlformats.org/officeDocument/2006/relationships/hyperlink" Target="https://www.tribuneindia.com/news/patiala-reports-its-first-coronavirus-case-two-villages-sealed-62768" TargetMode="External"/><Relationship Id="rId3065" Type="http://schemas.openxmlformats.org/officeDocument/2006/relationships/hyperlink" Target="https://mobile.twitter.com/PTI_News/status/1245290100562354176" TargetMode="External"/><Relationship Id="rId3272" Type="http://schemas.openxmlformats.org/officeDocument/2006/relationships/hyperlink" Target="https://twitter.com/ArogyaAndhra/status/1245312814962507783?s=20" TargetMode="External"/><Relationship Id="rId4116" Type="http://schemas.openxmlformats.org/officeDocument/2006/relationships/hyperlink" Target="https://www.indiatoday.in/india/story/telangana-woman-from-rangareddy-who-died-on-april-1-tests-positive-for-coronavirus-1663185-2020-04-04" TargetMode="External"/><Relationship Id="rId4323" Type="http://schemas.openxmlformats.org/officeDocument/2006/relationships/hyperlink" Target="https://www.google.com/amp/s/www.firstpost.com/health/coronavirus-outbreak-live-updates-covid-19-india-cases-death-count-delhi-tablighi-jamaat-maharashtra-kerala-andhra-pradesh-latest-news-today-8226261.html/amp" TargetMode="External"/><Relationship Id="rId4530" Type="http://schemas.openxmlformats.org/officeDocument/2006/relationships/hyperlink" Target="https://www.indiatoday.in/coronavirus-outbreak/story/covid-19-cases-maharashtra-jump-661-26-new-cases-1663497-2020-04-05" TargetMode="External"/><Relationship Id="rId4768" Type="http://schemas.openxmlformats.org/officeDocument/2006/relationships/hyperlink" Target="https://twitter.com/sriramulubjp/status/1246783569214812162?s=19" TargetMode="External"/><Relationship Id="rId4975" Type="http://schemas.openxmlformats.org/officeDocument/2006/relationships/hyperlink" Target="https://twitter.com/ANI/status/1247146084868280320?s=19" TargetMode="External"/><Relationship Id="rId193" Type="http://schemas.openxmlformats.org/officeDocument/2006/relationships/hyperlink" Target="https://indianexpress.com/article/cities/mumbai/philippines-national-who-tested-positive-critical-on-ventilator/" TargetMode="External"/><Relationship Id="rId498" Type="http://schemas.openxmlformats.org/officeDocument/2006/relationships/hyperlink" Target="https://twitter.com/PTI_News/status/1242811383743315970?s=19" TargetMode="External"/><Relationship Id="rId2081" Type="http://schemas.openxmlformats.org/officeDocument/2006/relationships/hyperlink" Target="https://twitter.com/ians_india/status/1244482928320622592?s=19" TargetMode="External"/><Relationship Id="rId2179" Type="http://schemas.openxmlformats.org/officeDocument/2006/relationships/hyperlink" Target="http://hmfw.ap.gov.in/Daily_bullettin/30-03-2020/30-03-2020_10AM_English.pdf" TargetMode="External"/><Relationship Id="rId3132" Type="http://schemas.openxmlformats.org/officeDocument/2006/relationships/hyperlink" Target="https://twitter.com/abpasmitatv/status/1245332134396477449?s=19" TargetMode="External"/><Relationship Id="rId3577" Type="http://schemas.openxmlformats.org/officeDocument/2006/relationships/hyperlink" Target="http://gujcocid19.gujarat.gov.in/" TargetMode="External"/><Relationship Id="rId3784" Type="http://schemas.openxmlformats.org/officeDocument/2006/relationships/hyperlink" Target="https://twitter.com/ANI/status/1246019274902081537?s=19" TargetMode="External"/><Relationship Id="rId3991" Type="http://schemas.openxmlformats.org/officeDocument/2006/relationships/hyperlink" Target="https://www.mohfw.gov.in/" TargetMode="External"/><Relationship Id="rId4628" Type="http://schemas.openxmlformats.org/officeDocument/2006/relationships/hyperlink" Target="https://twitter.com/ANI/status/1246789359791112195?s=20" TargetMode="External"/><Relationship Id="rId4835" Type="http://schemas.openxmlformats.org/officeDocument/2006/relationships/hyperlink" Target="https://f87kg.app.goo.gl/3T8jKGLnVsrRxUWy8" TargetMode="External"/><Relationship Id="rId260" Type="http://schemas.openxmlformats.org/officeDocument/2006/relationships/hyperlink" Target="https://twitter.com/PTI_News/status/1242393507890749440?s=20" TargetMode="External"/><Relationship Id="rId2386" Type="http://schemas.openxmlformats.org/officeDocument/2006/relationships/hyperlink" Target="https://timesofindia.indiatimes.com/city/noida/5-more-corona-cases-linked-to-noida-firm-chain-size-now-28/articleshow/74902804.cms" TargetMode="External"/><Relationship Id="rId2593" Type="http://schemas.openxmlformats.org/officeDocument/2006/relationships/hyperlink" Target="https://twitter.com/ANI/status/1244952067208368130?s=19" TargetMode="External"/><Relationship Id="rId3437" Type="http://schemas.openxmlformats.org/officeDocument/2006/relationships/hyperlink" Target="https://www.google.com/amp/s/www.firstpost.com/health/coronavirus-outbreak-live-updates-covid-19-india-cases-death-count-delhi-nizamuddin-tablighi-jamaat-markaz-maharashtra-kerala-latest-news-today-8216581.html/amp" TargetMode="External"/><Relationship Id="rId3644" Type="http://schemas.openxmlformats.org/officeDocument/2006/relationships/hyperlink" Target="https://www.google.com/amp/s/www.bhaskar.com/amp/local/mp/bhopal/news/coronavirus-outbreak-live-corona-virus-cases-in-mp-ujjain-gwalior-shivpuri-covid-19-cases-death-toll-latest-news-and-updates-127094216.html" TargetMode="External"/><Relationship Id="rId3851" Type="http://schemas.openxmlformats.org/officeDocument/2006/relationships/hyperlink" Target="https://www.navpradesh.com/chhattisgarh/chhattisgarh-first-corona-positive-patient-discharge-aiims-raipur/" TargetMode="External"/><Relationship Id="rId4902" Type="http://schemas.openxmlformats.org/officeDocument/2006/relationships/hyperlink" Target="https://twitter.com/bhupeshbaghel/status/1247105792685142018?s=19" TargetMode="External"/><Relationship Id="rId5097" Type="http://schemas.openxmlformats.org/officeDocument/2006/relationships/hyperlink" Target="https://twitter.com/ani_digital/status/1247397435820761090?s=19" TargetMode="External"/><Relationship Id="rId120" Type="http://schemas.openxmlformats.org/officeDocument/2006/relationships/hyperlink" Target="https://twitter.com/PTI_News/status/1242033516927320064?s=19" TargetMode="External"/><Relationship Id="rId358" Type="http://schemas.openxmlformats.org/officeDocument/2006/relationships/hyperlink" Target="http://www.mohfw.gov.in/" TargetMode="External"/><Relationship Id="rId565" Type="http://schemas.openxmlformats.org/officeDocument/2006/relationships/hyperlink" Target="https://twitter.com/Vijayabaskarofl/status/1242867032091058176?s=19" TargetMode="External"/><Relationship Id="rId772" Type="http://schemas.openxmlformats.org/officeDocument/2006/relationships/hyperlink" Target="https://twitter.com/ANI/status/1243052933232488449?s=19" TargetMode="External"/><Relationship Id="rId1195" Type="http://schemas.openxmlformats.org/officeDocument/2006/relationships/hyperlink" Target="https://www.indiatoday.in/india/story/madhya-pradesh-second-coronavirus-death-man-indore-covid19-1660040-2020-03-26" TargetMode="External"/><Relationship Id="rId2039" Type="http://schemas.openxmlformats.org/officeDocument/2006/relationships/hyperlink" Target="https://www.google.com/amp/s/economictimes.indiatimes.com/news/politics-and-nation/coronavirus-cases-in-india-live-news-latest-updates-march30/amp_liveblog/74880611.cms" TargetMode="External"/><Relationship Id="rId2246" Type="http://schemas.openxmlformats.org/officeDocument/2006/relationships/hyperlink" Target="https://twitter.com/tv9gujarati/status/1244578800450416640" TargetMode="External"/><Relationship Id="rId2453" Type="http://schemas.openxmlformats.org/officeDocument/2006/relationships/hyperlink" Target="http://hmfw.ap.gov.in/Daily_bullettin/31-03-2020/31-03-2020_10AM_English.pdf" TargetMode="External"/><Relationship Id="rId2660" Type="http://schemas.openxmlformats.org/officeDocument/2006/relationships/hyperlink" Target="https://twitter.com/ANI/status/1244974345644052481?s=19" TargetMode="External"/><Relationship Id="rId2898" Type="http://schemas.openxmlformats.org/officeDocument/2006/relationships/hyperlink" Target="https://twitter.com/Vijayabaskarofl/status/1245040642171916288?s=19" TargetMode="External"/><Relationship Id="rId3504" Type="http://schemas.openxmlformats.org/officeDocument/2006/relationships/hyperlink" Target="https://twitter.com/ani/status/1245676815793831936?s=21" TargetMode="External"/><Relationship Id="rId3711" Type="http://schemas.openxmlformats.org/officeDocument/2006/relationships/hyperlink" Target="https://twitter.com/TOIAhmedabad/status/1245918475307978761?s=20" TargetMode="External"/><Relationship Id="rId3949" Type="http://schemas.openxmlformats.org/officeDocument/2006/relationships/hyperlink" Target="https://twitter.com/HFWOdisha/status/1246131083839561728?s=19" TargetMode="External"/><Relationship Id="rId5164" Type="http://schemas.openxmlformats.org/officeDocument/2006/relationships/hyperlink" Target="https://twitter.com/ANI/status/1247444148765908995?s=08" TargetMode="External"/><Relationship Id="rId218" Type="http://schemas.openxmlformats.org/officeDocument/2006/relationships/hyperlink" Target="https://twitter.com/Vijayabaskarofl/status/1242360657518845953?s=19" TargetMode="External"/><Relationship Id="rId425" Type="http://schemas.openxmlformats.org/officeDocument/2006/relationships/hyperlink" Target="https://dbpost.com/mp-coronavirus-cases-update-scribe-who-attended-kamal-naths-presser-tests-positive-ex-cm-in-self-quarantine/" TargetMode="External"/><Relationship Id="rId632" Type="http://schemas.openxmlformats.org/officeDocument/2006/relationships/hyperlink" Target="https://mobile.twitter.com/ArogyaAndhra/status/1242856239492730881" TargetMode="External"/><Relationship Id="rId1055" Type="http://schemas.openxmlformats.org/officeDocument/2006/relationships/hyperlink" Target="https://www.daijiworld.com/news/newsDisplay.aspx?newsID=689054" TargetMode="External"/><Relationship Id="rId1262" Type="http://schemas.openxmlformats.org/officeDocument/2006/relationships/hyperlink" Target="https://www.bhaskar.com/local/mp/indore/news/indore-mp-coronavirus-outbreak-live-positive-corona-virus-covid-19-cases-in-madhya-pradesh-mp-indore-today-latest-news-127058383.html" TargetMode="External"/><Relationship Id="rId2106" Type="http://schemas.openxmlformats.org/officeDocument/2006/relationships/hyperlink" Target="https://www.vtvgujarati.com/news-details/coronavirus-in-gujarat-5-positive-1-dead-in-bhavnagar" TargetMode="External"/><Relationship Id="rId2313" Type="http://schemas.openxmlformats.org/officeDocument/2006/relationships/hyperlink" Target="http://www.worldometer.com/" TargetMode="External"/><Relationship Id="rId2520" Type="http://schemas.openxmlformats.org/officeDocument/2006/relationships/hyperlink" Target="https://twitter.com/ANI/status/1244876134229000197?s=19" TargetMode="External"/><Relationship Id="rId2758" Type="http://schemas.openxmlformats.org/officeDocument/2006/relationships/hyperlink" Target="https://m.tribuneindia.com/news/chandigarh/two-more-test-positive-for-coronavirus-in-chandigarh-case-count-15-now-63693" TargetMode="External"/><Relationship Id="rId2965" Type="http://schemas.openxmlformats.org/officeDocument/2006/relationships/hyperlink" Target="https://mobile.twitter.com/PTI_News/status/1245228858569187329" TargetMode="External"/><Relationship Id="rId3809" Type="http://schemas.openxmlformats.org/officeDocument/2006/relationships/hyperlink" Target="https://www.facebook.com/329145898982/posts/10157434674973983/?d=n" TargetMode="External"/><Relationship Id="rId5024" Type="http://schemas.openxmlformats.org/officeDocument/2006/relationships/hyperlink" Target="https://mobile.twitter.com/TelanganaHealth/status/1247208958051278849" TargetMode="External"/><Relationship Id="rId937" Type="http://schemas.openxmlformats.org/officeDocument/2006/relationships/hyperlink" Target="https://www.businesstoday.in/latest/trends/coronavirus-update-two-more-test-positive-after-contact-with-bihar-first-patient/story/399292.html" TargetMode="External"/><Relationship Id="rId1122" Type="http://schemas.openxmlformats.org/officeDocument/2006/relationships/hyperlink" Target="https://www.google.com/amp/s/www.outlookindia.com/newsscroll/amp/eight-more-coronavirus-cases-detected-in-maha-total-130/1781378" TargetMode="External"/><Relationship Id="rId1567" Type="http://schemas.openxmlformats.org/officeDocument/2006/relationships/hyperlink" Target="https://twitter.com/kansalrohit69/status/1243919450945884162?s=19" TargetMode="External"/><Relationship Id="rId1774" Type="http://schemas.openxmlformats.org/officeDocument/2006/relationships/hyperlink" Target="https://twitter.com/KTRTRS/status/1244226836134899713?s=19" TargetMode="External"/><Relationship Id="rId1981" Type="http://schemas.openxmlformats.org/officeDocument/2006/relationships/hyperlink" Target="http://zeenews.india.com/bengali/state/anesthetist-at-alipore-command-hospital-effected-in-corona-the-number-of-people-in-the-state-19_307944.html" TargetMode="External"/><Relationship Id="rId2618" Type="http://schemas.openxmlformats.org/officeDocument/2006/relationships/hyperlink" Target="https://www.businesstoday.in/current/economy-politics/coronavirus-in-india-live-updates-covid-19-news-lockdown-death-cases-toll-china-us-italy-iran-maharashtra-delhi/story/399676.html" TargetMode="External"/><Relationship Id="rId2825" Type="http://schemas.openxmlformats.org/officeDocument/2006/relationships/hyperlink" Target="http://twitter.com/ANI" TargetMode="External"/><Relationship Id="rId4180" Type="http://schemas.openxmlformats.org/officeDocument/2006/relationships/hyperlink" Target="https://twitter.com/ANI/status/1246412467447554049?s=20" TargetMode="External"/><Relationship Id="rId4278" Type="http://schemas.openxmlformats.org/officeDocument/2006/relationships/hyperlink" Target="https://twitter.com/PTI_News/status/1246431058037358592?s=20" TargetMode="External"/><Relationship Id="rId4485" Type="http://schemas.openxmlformats.org/officeDocument/2006/relationships/hyperlink" Target="https://twitter.com/TelanganaHealth/status/1246478500405456896/photo/1" TargetMode="External"/><Relationship Id="rId66" Type="http://schemas.openxmlformats.org/officeDocument/2006/relationships/hyperlink" Target="https://twitter.com/ANINewsUP/status/1241421068390129665?s=19" TargetMode="External"/><Relationship Id="rId1427" Type="http://schemas.openxmlformats.org/officeDocument/2006/relationships/hyperlink" Target="https://www.google.com/amp/s/www.indiatoday.in/amp/india/story/novel-coronavirus-covid19-march28-confirmed-positive-cases-deaths-india-usa-italy-spain-china-latest-news-update-1660586-2020-03-28" TargetMode="External"/><Relationship Id="rId1634" Type="http://schemas.openxmlformats.org/officeDocument/2006/relationships/hyperlink" Target="https://twitter.com/samacharnews_in/status/1243956074677301254?s=19" TargetMode="External"/><Relationship Id="rId1841" Type="http://schemas.openxmlformats.org/officeDocument/2006/relationships/hyperlink" Target="https://twitter.com/Vijayabaskarofl/status/1244213555538169857?s=19" TargetMode="External"/><Relationship Id="rId3087" Type="http://schemas.openxmlformats.org/officeDocument/2006/relationships/hyperlink" Target="https://www.google.com/amp/s/www.amarujala.com/amp/uttar-pradesh/meerut/coronavirus-in-meerut-latest-news-first-coronavirus-pojitive-man-in-meerut-died-today" TargetMode="External"/><Relationship Id="rId3294" Type="http://schemas.openxmlformats.org/officeDocument/2006/relationships/hyperlink" Target="https://twitter.com/Eatala_Rajender/status/1245425932929617921" TargetMode="External"/><Relationship Id="rId4040" Type="http://schemas.openxmlformats.org/officeDocument/2006/relationships/hyperlink" Target="https://gujcovid19.gujarat.gov.in/" TargetMode="External"/><Relationship Id="rId4138" Type="http://schemas.openxmlformats.org/officeDocument/2006/relationships/hyperlink" Target="https://twitter.com/ANI/status/1246355288564867072" TargetMode="External"/><Relationship Id="rId4345" Type="http://schemas.openxmlformats.org/officeDocument/2006/relationships/hyperlink" Target="https://twitter.com/himantabiswa/status/1246495036302213120" TargetMode="External"/><Relationship Id="rId4692" Type="http://schemas.openxmlformats.org/officeDocument/2006/relationships/hyperlink" Target="https://twitter.com/HFWOdisha/status/1246826498851352576?s=19" TargetMode="External"/><Relationship Id="rId4997" Type="http://schemas.openxmlformats.org/officeDocument/2006/relationships/hyperlink" Target="http://www.bhupeshbaghel.cg.in/" TargetMode="External"/><Relationship Id="rId1939" Type="http://schemas.openxmlformats.org/officeDocument/2006/relationships/hyperlink" Target="https://dhs.kerala.gov.in/wp-content/uploads/2020/03/Daily-Bulletin-English-29th-March.pdf" TargetMode="External"/><Relationship Id="rId3599" Type="http://schemas.openxmlformats.org/officeDocument/2006/relationships/hyperlink" Target="https://www.jipmer.edu.in/novel-corona-virus" TargetMode="External"/><Relationship Id="rId4552" Type="http://schemas.openxmlformats.org/officeDocument/2006/relationships/hyperlink" Target="https://timesofindia.indiatimes.com/city/bhopal/hope-floats-3-covid-patients-discharged-in-madhya-pradesh/articleshow/74991304.cms" TargetMode="External"/><Relationship Id="rId4857" Type="http://schemas.openxmlformats.org/officeDocument/2006/relationships/hyperlink" Target="https://www.livehindustan.com/ncr/story-first-death-due-to-covid-19-in-haryana-67-year-old-man-from-ambala-dies-3123493.html" TargetMode="External"/><Relationship Id="rId1701" Type="http://schemas.openxmlformats.org/officeDocument/2006/relationships/hyperlink" Target="https://twitter.com/pibahmedabad/status/1244143269061308421?s=21" TargetMode="External"/><Relationship Id="rId3154" Type="http://schemas.openxmlformats.org/officeDocument/2006/relationships/hyperlink" Target="https://gujcovid19.gujarat.gov.in/uploads/covid-19latestupdateenglish140401202002485748904012020080238513.pdf" TargetMode="External"/><Relationship Id="rId3361" Type="http://schemas.openxmlformats.org/officeDocument/2006/relationships/hyperlink" Target="https://twitter.com/ANI/status/1245556206514532352?s=20" TargetMode="External"/><Relationship Id="rId3459" Type="http://schemas.openxmlformats.org/officeDocument/2006/relationships/hyperlink" Target="https://twitter.com/ANI/status/1245585711031390211" TargetMode="External"/><Relationship Id="rId3666" Type="http://schemas.openxmlformats.org/officeDocument/2006/relationships/hyperlink" Target="https://twitter.com/1stIndiaNews/status/1245909071070466050?s=20" TargetMode="External"/><Relationship Id="rId4205" Type="http://schemas.openxmlformats.org/officeDocument/2006/relationships/hyperlink" Target="http://www.rajswasthya.nic.in/" TargetMode="External"/><Relationship Id="rId4412" Type="http://schemas.openxmlformats.org/officeDocument/2006/relationships/hyperlink" Target="https://www.google.com/amp/s/wap.business-standard.com/article-amp/current-affairs/coronavirus-india-live-updates-pm-narendra-modi-video-message-covid-19-lockdown-delhi-nizamuddin-markaz-maharashtra-tamilnadu-latest-news-120040300286_1.html" TargetMode="External"/><Relationship Id="rId282" Type="http://schemas.openxmlformats.org/officeDocument/2006/relationships/hyperlink" Target="https://twitter.com/kansalrohit69/status/1242445955422543872?s=19" TargetMode="External"/><Relationship Id="rId587" Type="http://schemas.openxmlformats.org/officeDocument/2006/relationships/hyperlink" Target="https://youtu.be/_yIJDlbVTAs" TargetMode="External"/><Relationship Id="rId2170" Type="http://schemas.openxmlformats.org/officeDocument/2006/relationships/hyperlink" Target="https://twitter.com/IshitaBhatiaTOI/status/1244534148733104129?s=19" TargetMode="External"/><Relationship Id="rId2268" Type="http://schemas.openxmlformats.org/officeDocument/2006/relationships/hyperlink" Target="https://twitter.com/ANINewsUP/status/1244627469199486977?s=19" TargetMode="External"/><Relationship Id="rId3014" Type="http://schemas.openxmlformats.org/officeDocument/2006/relationships/hyperlink" Target="https://www.covid19india.org/" TargetMode="External"/><Relationship Id="rId3221" Type="http://schemas.openxmlformats.org/officeDocument/2006/relationships/hyperlink" Target="https://twitter.com/HFWOdisha/status/1245409739195834369?s=19" TargetMode="External"/><Relationship Id="rId3319" Type="http://schemas.openxmlformats.org/officeDocument/2006/relationships/hyperlink" Target="http://www.mohfw.gov.in/" TargetMode="External"/><Relationship Id="rId3873" Type="http://schemas.openxmlformats.org/officeDocument/2006/relationships/hyperlink" Target="https://twitter.com/TelanganaHealth/status/1246086765472960519?s=19" TargetMode="External"/><Relationship Id="rId4717" Type="http://schemas.openxmlformats.org/officeDocument/2006/relationships/hyperlink" Target="https://www.livemint.com/news/india/11-new-coronavirus-cases-reported-in-west-bengal-as-of-6-00-pm-apr-05-11586095265139.html" TargetMode="External"/><Relationship Id="rId4924" Type="http://schemas.openxmlformats.org/officeDocument/2006/relationships/hyperlink" Target="https://twitter.com/ani/status/1247147696353431552?s=21" TargetMode="External"/><Relationship Id="rId8" Type="http://schemas.openxmlformats.org/officeDocument/2006/relationships/hyperlink" Target="https://twitter.com/ANINewsUP/status/1240160420905680897?s=20" TargetMode="External"/><Relationship Id="rId142" Type="http://schemas.openxmlformats.org/officeDocument/2006/relationships/hyperlink" Target="https://twitter.com/ANINewsUP/status/1242092359740829696?s=19" TargetMode="External"/><Relationship Id="rId447" Type="http://schemas.openxmlformats.org/officeDocument/2006/relationships/hyperlink" Target="https://www.news18.com/news/india/first-coronavirus-patients-from-maharashtra-recover-set-to-go-home-2550003.html" TargetMode="External"/><Relationship Id="rId794" Type="http://schemas.openxmlformats.org/officeDocument/2006/relationships/hyperlink" Target="https://m.timesofindia.com/city/raipur/two-more-positive-cases-reported-in-chhattisgarh-taking-total-number-of-covid-19-to-3-in-state/articleshow/74814186.cms" TargetMode="External"/><Relationship Id="rId1077" Type="http://schemas.openxmlformats.org/officeDocument/2006/relationships/hyperlink" Target="https://twitter.com/TelanganaHealth/status/1243212125813633025?s=09" TargetMode="External"/><Relationship Id="rId2030" Type="http://schemas.openxmlformats.org/officeDocument/2006/relationships/hyperlink" Target="https://twitter.com/ANI/status/1244470877636288513?s=20" TargetMode="External"/><Relationship Id="rId2128" Type="http://schemas.openxmlformats.org/officeDocument/2006/relationships/hyperlink" Target="https://twitter.com/kansalrohit69/status/1244493942814658561" TargetMode="External"/><Relationship Id="rId2475" Type="http://schemas.openxmlformats.org/officeDocument/2006/relationships/hyperlink" Target="http://hmfw.ap.gov.in/Daily_bullettin/31-03-2020/31-03-2020_10AM_English.pdf" TargetMode="External"/><Relationship Id="rId2682" Type="http://schemas.openxmlformats.org/officeDocument/2006/relationships/hyperlink" Target="https://twitter.com/InfoAhmednagar/status/1244980724178059268?s=19" TargetMode="External"/><Relationship Id="rId2987" Type="http://schemas.openxmlformats.org/officeDocument/2006/relationships/hyperlink" Target="https://www.thehindu.com/news/national/other-states/coronavirus-two-fresh-cases-detected-in-chandigarh/article31222684.ece" TargetMode="External"/><Relationship Id="rId3526" Type="http://schemas.openxmlformats.org/officeDocument/2006/relationships/hyperlink" Target="https://twitter.com/ANI/status/1245693514500804609?s=19" TargetMode="External"/><Relationship Id="rId3733" Type="http://schemas.openxmlformats.org/officeDocument/2006/relationships/hyperlink" Target="https://www.bhaskar.com/local/mp/bhopal/news/coronavirus-madhya-pradesh-cases-lockdown-live-corona-virus-cases-in-mp-bhopal-indore-ujjain-gwalior-shivpuri-covid-19-death-toll-latest-news-and-updates-127100109.html" TargetMode="External"/><Relationship Id="rId3940" Type="http://schemas.openxmlformats.org/officeDocument/2006/relationships/hyperlink" Target="https://twitter.com/HFWOdisha/status/1246131083839561728?s=19" TargetMode="External"/><Relationship Id="rId654" Type="http://schemas.openxmlformats.org/officeDocument/2006/relationships/hyperlink" Target="https://www.thenewsminute.com/article/six-more-covid-19-patients-kerala-recover-total-active-cases-112-121132" TargetMode="External"/><Relationship Id="rId861" Type="http://schemas.openxmlformats.org/officeDocument/2006/relationships/hyperlink" Target="https://twitter.com/ANI/status/1243098661346631681?s=19" TargetMode="External"/><Relationship Id="rId959" Type="http://schemas.openxmlformats.org/officeDocument/2006/relationships/hyperlink" Target="https://twitter.com/sivaetb/status/1243142459900616705" TargetMode="External"/><Relationship Id="rId1284" Type="http://schemas.openxmlformats.org/officeDocument/2006/relationships/hyperlink" Target="https://twitter.com/ANI/status/1243514767970533376?s=20" TargetMode="External"/><Relationship Id="rId1491" Type="http://schemas.openxmlformats.org/officeDocument/2006/relationships/hyperlink" Target="https://lalluram.com/new-corona-positive-case-found-in-raipur-number-rises-to-7-in-chhattisgarh/" TargetMode="External"/><Relationship Id="rId1589" Type="http://schemas.openxmlformats.org/officeDocument/2006/relationships/hyperlink" Target="https://www.latestly.com/india/news/patna-woman-tests-positive-for-covid-19-in-bihar-total-count-10-1641712.html" TargetMode="External"/><Relationship Id="rId2335" Type="http://schemas.openxmlformats.org/officeDocument/2006/relationships/hyperlink" Target="https://lalluram.com/big-breaking-another-corona-positive-case-surfaced-in-chhattisgarh-patient-had-recently-returned-from-london-number-8-in-the-state/" TargetMode="External"/><Relationship Id="rId2542" Type="http://schemas.openxmlformats.org/officeDocument/2006/relationships/hyperlink" Target="https://twitter.com/ANI/status/1244903905642700801" TargetMode="External"/><Relationship Id="rId3800" Type="http://schemas.openxmlformats.org/officeDocument/2006/relationships/hyperlink" Target="https://twitter.com/ANI/status/1246038578699751424?s=19" TargetMode="External"/><Relationship Id="rId5046" Type="http://schemas.openxmlformats.org/officeDocument/2006/relationships/hyperlink" Target="https://www.mohfw.gov.in/" TargetMode="External"/><Relationship Id="rId307" Type="http://schemas.openxmlformats.org/officeDocument/2006/relationships/hyperlink" Target="https://twitter.com/TelanganaHealth/status/1242517671134072834?s=19" TargetMode="External"/><Relationship Id="rId514" Type="http://schemas.openxmlformats.org/officeDocument/2006/relationships/hyperlink" Target="https://www.indiatvnews.com/news/india/covid-19-chhattisgarh-coronavirus-positive-cases-raipur-rajnandgaon-total-rises-to-3-601415" TargetMode="External"/><Relationship Id="rId721" Type="http://schemas.openxmlformats.org/officeDocument/2006/relationships/hyperlink" Target="https://m.timesofindia.com/city/indore/madhya-pradeshs-1st-coronavirus-death-ujjain-woman-dies-in-indore-hospital-after-testing-positive/articleshow/74813966.cms" TargetMode="External"/><Relationship Id="rId1144" Type="http://schemas.openxmlformats.org/officeDocument/2006/relationships/hyperlink" Target="https://twitter.com/bsindia/status/1243368728969875457?s=19" TargetMode="External"/><Relationship Id="rId1351" Type="http://schemas.openxmlformats.org/officeDocument/2006/relationships/hyperlink" Target="https://en.m.wikipedia.org/wiki/2020_coronavirus_pandemic_in_Punjab,_India" TargetMode="External"/><Relationship Id="rId1449" Type="http://schemas.openxmlformats.org/officeDocument/2006/relationships/hyperlink" Target="https://twitter.com/ANI/status/1243793409761882112?s=20" TargetMode="External"/><Relationship Id="rId1796" Type="http://schemas.openxmlformats.org/officeDocument/2006/relationships/hyperlink" Target="https://twitter.com/ANI/status/1244242532134838273?s=19" TargetMode="External"/><Relationship Id="rId2402" Type="http://schemas.openxmlformats.org/officeDocument/2006/relationships/hyperlink" Target="https://bengali.abplive.com/videos/news/nation-coronavirus-makes-india-wake-up-to-its-migrant-labourers-680639" TargetMode="External"/><Relationship Id="rId2847" Type="http://schemas.openxmlformats.org/officeDocument/2006/relationships/hyperlink" Target="https://twitter.com/PTI_News/status/1245185066478612481?s=19" TargetMode="External"/><Relationship Id="rId4062" Type="http://schemas.openxmlformats.org/officeDocument/2006/relationships/hyperlink" Target="https://www.indiatvnews.com/news/india/agra-coronavirus-new-positive-cases-uttar-pradesh-covid19-statewise-toll-604323" TargetMode="External"/><Relationship Id="rId5113" Type="http://schemas.openxmlformats.org/officeDocument/2006/relationships/hyperlink" Target="https://www.google.com/amp/s/www.livemint.com/v/s/www.livemint.com/news/india/11-new-coronavirus-cases-reported-in-bengal-as-of-9-00-am-apr-07/amp-11586230744022.html%3famp_js_v=0.1&amp;usqp=mq331AQFKAGwASA%253D" TargetMode="External"/><Relationship Id="rId88" Type="http://schemas.openxmlformats.org/officeDocument/2006/relationships/hyperlink" Target="http://indiatoday.in/" TargetMode="External"/><Relationship Id="rId819" Type="http://schemas.openxmlformats.org/officeDocument/2006/relationships/hyperlink" Target="https://twitter.com/DDNewsGujarati/status/1243062865956728833?s=20" TargetMode="External"/><Relationship Id="rId1004" Type="http://schemas.openxmlformats.org/officeDocument/2006/relationships/hyperlink" Target="https://www.bhaskar.com/local/maharashtra/pune/news/pune-coronavirus-patient-recovery-story-latest-updates-from-pune-amid-novel-covid-19-cases-rise-in-maharashtra-mumbai-nagpur-127052713.html" TargetMode="External"/><Relationship Id="rId1211" Type="http://schemas.openxmlformats.org/officeDocument/2006/relationships/hyperlink" Target="https://www.tribuneindia.com/news/punjabs-first-coronavirus-patient-cured-to-be-discharged-on-friday-61413" TargetMode="External"/><Relationship Id="rId1656" Type="http://schemas.openxmlformats.org/officeDocument/2006/relationships/hyperlink" Target="https://twitter.com/news24tvchannel/status/1244112065486192640?s=19" TargetMode="External"/><Relationship Id="rId1863" Type="http://schemas.openxmlformats.org/officeDocument/2006/relationships/hyperlink" Target="https://youtu.be/r2l69GPYlS8" TargetMode="External"/><Relationship Id="rId2707" Type="http://schemas.openxmlformats.org/officeDocument/2006/relationships/hyperlink" Target="https://twitter.com/ANI/status/1244990688812339202?s=19" TargetMode="External"/><Relationship Id="rId2914" Type="http://schemas.openxmlformats.org/officeDocument/2006/relationships/hyperlink" Target="https://twitter.com/ANI/status/1245219783034818561" TargetMode="External"/><Relationship Id="rId4367" Type="http://schemas.openxmlformats.org/officeDocument/2006/relationships/hyperlink" Target="https://twitter.com/ANI/status/1246495334999543808?s=19" TargetMode="External"/><Relationship Id="rId4574" Type="http://schemas.openxmlformats.org/officeDocument/2006/relationships/hyperlink" Target="https://twitter.com/HFWOdisha/status/1246740631159889921?s=19" TargetMode="External"/><Relationship Id="rId4781" Type="http://schemas.openxmlformats.org/officeDocument/2006/relationships/hyperlink" Target="https://m.hindustantimes.com/mumbai-news/maha-covid-19-tall-touches-748/story-ulbipEIxD6fbK5TXdcBstN.html" TargetMode="External"/><Relationship Id="rId1309" Type="http://schemas.openxmlformats.org/officeDocument/2006/relationships/hyperlink" Target="https://www.bhaskar.com/amp/local/mp/bhopal/news/bhopal-indore-coronavirus-lockdown-day-3-live-mp-bhopal-indore-jabalpur-ujjain-gwalior-khajuraho-covid-19-cases-news-and-updates-127058699.html" TargetMode="External"/><Relationship Id="rId1516" Type="http://schemas.openxmlformats.org/officeDocument/2006/relationships/hyperlink" Target="https://swarajyamag-com.cdn.ampproject.org/v/s/swarajyamag.com/amp/story/insta%2Fcoronavirus-india-reports-5th-death-due-to-covid-19-as-63-year-old-man-dies-in-maharashtra-cases-at-324?usqp=mq331AQFKAGwASA%3D&amp;amp_js_v=0.1" TargetMode="External"/><Relationship Id="rId1723" Type="http://schemas.openxmlformats.org/officeDocument/2006/relationships/hyperlink" Target="https://twitter.com/kansalrohit69/status/1244110843983220737?s=19" TargetMode="External"/><Relationship Id="rId1930" Type="http://schemas.openxmlformats.org/officeDocument/2006/relationships/hyperlink" Target="http://hmfw.ap.gov.in/covid_dashboard.aspx" TargetMode="External"/><Relationship Id="rId3176" Type="http://schemas.openxmlformats.org/officeDocument/2006/relationships/hyperlink" Target="https://twitter.com/ANI/status/1245383122847502338?s=19" TargetMode="External"/><Relationship Id="rId3383" Type="http://schemas.openxmlformats.org/officeDocument/2006/relationships/hyperlink" Target="https://twitter.com/Yuviii_i/status/1245563653559947264?s=19" TargetMode="External"/><Relationship Id="rId3590" Type="http://schemas.openxmlformats.org/officeDocument/2006/relationships/hyperlink" Target="https://www.divyabhaskar.co.in/local/gujarat/ahmedabad/news/corona-live-update-gujarat-2nd-april-127094011.html?ref=ht" TargetMode="External"/><Relationship Id="rId4227" Type="http://schemas.openxmlformats.org/officeDocument/2006/relationships/hyperlink" Target="https://www.bhaskar.com/local/mp/bhopal/news/bhopal-coronavirus-latest-update-positive-story-of-covid-19-patient-from-hospital-to-home-127106965.html" TargetMode="External"/><Relationship Id="rId4434" Type="http://schemas.openxmlformats.org/officeDocument/2006/relationships/hyperlink" Target="https://www.indiatoday.in/india/story/no-new-covid-19-deaths-in-west-bengal-in-24-hours-official-1663142-2020-04-04" TargetMode="External"/><Relationship Id="rId4879" Type="http://schemas.openxmlformats.org/officeDocument/2006/relationships/hyperlink" Target="https://www.loksatta.com/maharashtra-news/coronaviruslockdown-live-update-coronavirus-covid-19-and-lockdown-in-india-live-update-letest-news-about-coronavirus-and-lockdown-2124663/" TargetMode="External"/><Relationship Id="rId15" Type="http://schemas.openxmlformats.org/officeDocument/2006/relationships/hyperlink" Target="https://twitter.com/PTI_News/status/1240496472384126982" TargetMode="External"/><Relationship Id="rId2192" Type="http://schemas.openxmlformats.org/officeDocument/2006/relationships/hyperlink" Target="https://www.google.co.in/amp/s/www.bhaskar.com/amp/national/news/coronavirus-outbreak-india-live-today-news-updates-delhi-kerala-maharashtra-rajasthan-haryana-cases-novel-corona-covid-19-death-toll-127071146.html" TargetMode="External"/><Relationship Id="rId3036" Type="http://schemas.openxmlformats.org/officeDocument/2006/relationships/hyperlink" Target="https://twitter.com/ANI/status/1245271367336919040?s=19" TargetMode="External"/><Relationship Id="rId3243" Type="http://schemas.openxmlformats.org/officeDocument/2006/relationships/hyperlink" Target="https://twitter.com/himantabiswa/status/1245422025784492037?s=20" TargetMode="External"/><Relationship Id="rId3688" Type="http://schemas.openxmlformats.org/officeDocument/2006/relationships/hyperlink" Target="https://twitter.com/ArogyaAndhra/status/1245940541956616192?s=19" TargetMode="External"/><Relationship Id="rId3895" Type="http://schemas.openxmlformats.org/officeDocument/2006/relationships/hyperlink" Target="https://twitter.com/ANI/status/1246101940582461440?s=19" TargetMode="External"/><Relationship Id="rId4641" Type="http://schemas.openxmlformats.org/officeDocument/2006/relationships/hyperlink" Target="https://twitter.com/ANI/status/1246797969447219201?s=20" TargetMode="External"/><Relationship Id="rId4739" Type="http://schemas.openxmlformats.org/officeDocument/2006/relationships/hyperlink" Target="https://www.mohfw.gov.in/" TargetMode="External"/><Relationship Id="rId4946" Type="http://schemas.openxmlformats.org/officeDocument/2006/relationships/hyperlink" Target="https://twitter.com/ANI/status/1247146084868280320?s=19" TargetMode="External"/><Relationship Id="rId164" Type="http://schemas.openxmlformats.org/officeDocument/2006/relationships/hyperlink" Target="https://twitter.com/ANI/status/1242313723064143877" TargetMode="External"/><Relationship Id="rId371" Type="http://schemas.openxmlformats.org/officeDocument/2006/relationships/hyperlink" Target="https://www.eastmojo.com/coronavirus-updates/2020/03/25/1st-coronavirus-case-reported-in-mizoram-2nd-in-northeast-so-far" TargetMode="External"/><Relationship Id="rId2052" Type="http://schemas.openxmlformats.org/officeDocument/2006/relationships/hyperlink" Target="https://gujcovid19.gujarat.gov.in/" TargetMode="External"/><Relationship Id="rId2497" Type="http://schemas.openxmlformats.org/officeDocument/2006/relationships/hyperlink" Target="https://mobile.twitter.com/ANI/status/1244868840896335873" TargetMode="External"/><Relationship Id="rId3450" Type="http://schemas.openxmlformats.org/officeDocument/2006/relationships/hyperlink" Target="https://twitter.com/tnec_IN/status/1245392916958281728" TargetMode="External"/><Relationship Id="rId3548" Type="http://schemas.openxmlformats.org/officeDocument/2006/relationships/hyperlink" Target="https://gujarati.abplive.com/" TargetMode="External"/><Relationship Id="rId3755" Type="http://schemas.openxmlformats.org/officeDocument/2006/relationships/hyperlink" Target="https://www.youtube.com/watch?v=VMAwgDJIsM0" TargetMode="External"/><Relationship Id="rId4501" Type="http://schemas.openxmlformats.org/officeDocument/2006/relationships/hyperlink" Target="https://twitter.com/sakshi_dayal/status/1246685004383440899" TargetMode="External"/><Relationship Id="rId4806" Type="http://schemas.openxmlformats.org/officeDocument/2006/relationships/hyperlink" Target="https://www.indiatoday.in/india/story/breaking-news-live-updates-coronavirus-india-lockdown-covid-19-world-news-us-new-york-1663711-2020-04-06" TargetMode="External"/><Relationship Id="rId469" Type="http://schemas.openxmlformats.org/officeDocument/2006/relationships/hyperlink" Target="https://twitter.com/kansalrohit69/status/1242775064287698944?s=21" TargetMode="External"/><Relationship Id="rId676" Type="http://schemas.openxmlformats.org/officeDocument/2006/relationships/hyperlink" Target="https://economictimes.indiatimes.com/news/politics-and-nation/coronavirus-cases-in-india-live-news-latest-updates-march26/liveblog/74820249.cms" TargetMode="External"/><Relationship Id="rId883" Type="http://schemas.openxmlformats.org/officeDocument/2006/relationships/hyperlink" Target="http://punjavgovt.com/" TargetMode="External"/><Relationship Id="rId1099" Type="http://schemas.openxmlformats.org/officeDocument/2006/relationships/hyperlink" Target="https://twitter.com/PTI_News/status/1243228254426656768?s=19" TargetMode="External"/><Relationship Id="rId2357" Type="http://schemas.openxmlformats.org/officeDocument/2006/relationships/hyperlink" Target="https://twitter.com/ani_digital/status/1244732651803738112?s=20" TargetMode="External"/><Relationship Id="rId2564" Type="http://schemas.openxmlformats.org/officeDocument/2006/relationships/hyperlink" Target="http://www.indiatoday.in/" TargetMode="External"/><Relationship Id="rId3103" Type="http://schemas.openxmlformats.org/officeDocument/2006/relationships/hyperlink" Target="https://m-hindustantimes-com.cdn.ampproject.org/v/s/m.hindustantimes.com/india-news/coronavirus-update-two-patients-die-in-west-bengal-death-count-reaches-6/story-eFFFvxWbU9T31Dh3h6wT1M_amp.html?amp_js_v=a3&amp;amp_gsa=1&amp;usqp=mq331AQFKAGwASA%3D" TargetMode="External"/><Relationship Id="rId3310" Type="http://schemas.openxmlformats.org/officeDocument/2006/relationships/hyperlink" Target="https://twitter.com/dhanyarajendran/status/1245407107840643074?s=19" TargetMode="External"/><Relationship Id="rId3408" Type="http://schemas.openxmlformats.org/officeDocument/2006/relationships/hyperlink" Target="https://twitter.com/ANI/status/1245383122847502338?s=19" TargetMode="External"/><Relationship Id="rId3615" Type="http://schemas.openxmlformats.org/officeDocument/2006/relationships/hyperlink" Target="https://m.facebook.com/groups/1005041326244632?view=permalink&amp;id=2879660002116079&amp;scmts=scwspsdd&amp;extid=cZdyeKYiPTJ05DmO" TargetMode="External"/><Relationship Id="rId3962" Type="http://schemas.openxmlformats.org/officeDocument/2006/relationships/hyperlink" Target="https://www.outlookindia.com/newsscroll/ups-coronavirus-count-spikes-to-174-after-47-jamaat-members-test-positive/1790505" TargetMode="External"/><Relationship Id="rId5068" Type="http://schemas.openxmlformats.org/officeDocument/2006/relationships/hyperlink" Target="https://www.facebook.com/329145898982/posts/10157447600738983/" TargetMode="External"/><Relationship Id="rId231" Type="http://schemas.openxmlformats.org/officeDocument/2006/relationships/hyperlink" Target="https://www.bhopalsamachar.com/2020/03/8-mp-news.html?m=1" TargetMode="External"/><Relationship Id="rId329" Type="http://schemas.openxmlformats.org/officeDocument/2006/relationships/hyperlink" Target="https://economictimes.indiatimes.com/news/politics-and-nation/coronavirus-cases-in-india-live-news-latest-updates-march25/liveblog/74801993.cms" TargetMode="External"/><Relationship Id="rId536" Type="http://schemas.openxmlformats.org/officeDocument/2006/relationships/hyperlink" Target="https://twitter.com/DeepalTrevedie/status/1242854153744977922?s=19" TargetMode="External"/><Relationship Id="rId1166" Type="http://schemas.openxmlformats.org/officeDocument/2006/relationships/hyperlink" Target="http://mohgw.gov.in/" TargetMode="External"/><Relationship Id="rId1373" Type="http://schemas.openxmlformats.org/officeDocument/2006/relationships/hyperlink" Target="https://firstindianews.com/news/-Coronavirus-Update-7-new-positive-cases-in-Rajasthan-today-Total-figure-reached-50-1553918213" TargetMode="External"/><Relationship Id="rId2217" Type="http://schemas.openxmlformats.org/officeDocument/2006/relationships/hyperlink" Target="https://twitter.com/ANI/status/1244604925260132352?s=19" TargetMode="External"/><Relationship Id="rId2771" Type="http://schemas.openxmlformats.org/officeDocument/2006/relationships/hyperlink" Target="https://lalluram.com/relieved-news-amid-coronas-panic-report-of-two-patients-admitted-to-aiims-negative-discharged/" TargetMode="External"/><Relationship Id="rId2869" Type="http://schemas.openxmlformats.org/officeDocument/2006/relationships/hyperlink" Target="https://arogya.maharashtra.gov.in/1175/Novel--Corona-Virus" TargetMode="External"/><Relationship Id="rId3822" Type="http://schemas.openxmlformats.org/officeDocument/2006/relationships/hyperlink" Target="https://twitter.com/ANI/status/1246038578699751424" TargetMode="External"/><Relationship Id="rId743" Type="http://schemas.openxmlformats.org/officeDocument/2006/relationships/hyperlink" Target="https://www.indiatoday.in/india/story/coronavirus-pandemic-live-updates-india-lockdown-who-italy-united-states-spain-china-death-toll-new-cases-1659783-2020-03-26" TargetMode="External"/><Relationship Id="rId950" Type="http://schemas.openxmlformats.org/officeDocument/2006/relationships/hyperlink" Target="https://timesofindia.indiatimes.com/city/jaipur/two-persons-test-positive-in-rajasthan-one-dies-of-covid-19/articleshow/74827249.cms" TargetMode="External"/><Relationship Id="rId1026" Type="http://schemas.openxmlformats.org/officeDocument/2006/relationships/hyperlink" Target="https://www.indiatoday.in/india/story/rajasthan-18-coronavirus-patients-including-15-doctors-bhilwara-continues-battle-covid-19-1660064-2020-03-26" TargetMode="External"/><Relationship Id="rId1580" Type="http://schemas.openxmlformats.org/officeDocument/2006/relationships/hyperlink" Target="https://www.google.com/amp/s/www.indiatvnews.com/amp/news/india/meerut-reports-4-new-covid-19-cases-up-s-overall-cases-jump-to-55-602395" TargetMode="External"/><Relationship Id="rId1678" Type="http://schemas.openxmlformats.org/officeDocument/2006/relationships/hyperlink" Target="https://epaper.livehindustan.com/imageview_12444_108683106_4_101_29-03-2020_0_i_1_sf.html" TargetMode="External"/><Relationship Id="rId1885" Type="http://schemas.openxmlformats.org/officeDocument/2006/relationships/hyperlink" Target="https://twitter.com/KTRTRS/status/1244226836134899713?s=20" TargetMode="External"/><Relationship Id="rId2424" Type="http://schemas.openxmlformats.org/officeDocument/2006/relationships/hyperlink" Target="https://twitter.com/ShivAroor/status/1244857439683518466" TargetMode="External"/><Relationship Id="rId2631" Type="http://schemas.openxmlformats.org/officeDocument/2006/relationships/hyperlink" Target="https://twitter.com/ANI/status/1244971681182973953?s=19" TargetMode="External"/><Relationship Id="rId2729" Type="http://schemas.openxmlformats.org/officeDocument/2006/relationships/hyperlink" Target="https://news.abplive.com/" TargetMode="External"/><Relationship Id="rId2936" Type="http://schemas.openxmlformats.org/officeDocument/2006/relationships/hyperlink" Target="https://twitter.com/ANI/status/1245219783034818561" TargetMode="External"/><Relationship Id="rId4084" Type="http://schemas.openxmlformats.org/officeDocument/2006/relationships/hyperlink" Target="https://hamarahathras.com/hathras152033-2/" TargetMode="External"/><Relationship Id="rId4291" Type="http://schemas.openxmlformats.org/officeDocument/2006/relationships/hyperlink" Target="https://www.google.com/amp/s/www.thehindubusinessline.com/news/national/another-covid-19-case-reported-in-bengal-count-rises-to-58/article31256273.ece/amp/" TargetMode="External"/><Relationship Id="rId4389" Type="http://schemas.openxmlformats.org/officeDocument/2006/relationships/hyperlink" Target="https://twitter.com/PTI_News/status/1246471086922805250?s=19" TargetMode="External"/><Relationship Id="rId5135" Type="http://schemas.openxmlformats.org/officeDocument/2006/relationships/hyperlink" Target="https://twitter.com/ANI/status/1247426290052763649?s=19" TargetMode="External"/><Relationship Id="rId603" Type="http://schemas.openxmlformats.org/officeDocument/2006/relationships/hyperlink" Target="https://twitter.com/prudentgoa/status/1242892627986591744?s=20" TargetMode="External"/><Relationship Id="rId810" Type="http://schemas.openxmlformats.org/officeDocument/2006/relationships/hyperlink" Target="http://dhunt.in/91FvZ?s=a&amp;ss=wsp" TargetMode="External"/><Relationship Id="rId908" Type="http://schemas.openxmlformats.org/officeDocument/2006/relationships/hyperlink" Target="https://www.mohfw.gov.in/" TargetMode="External"/><Relationship Id="rId1233" Type="http://schemas.openxmlformats.org/officeDocument/2006/relationships/hyperlink" Target="https://naiduniaepaper.jagran.com/mpaper/27-mar-2020-49-edition-Bhilai-Page-1.html" TargetMode="External"/><Relationship Id="rId1440" Type="http://schemas.openxmlformats.org/officeDocument/2006/relationships/hyperlink" Target="https://twitter.com/Vijayabaskarofl/status/1243779585004597248?s=19" TargetMode="External"/><Relationship Id="rId1538" Type="http://schemas.openxmlformats.org/officeDocument/2006/relationships/hyperlink" Target="https://twitter.com/rifatabdullahh/status/1243895927699464193?s=09" TargetMode="External"/><Relationship Id="rId4151" Type="http://schemas.openxmlformats.org/officeDocument/2006/relationships/hyperlink" Target="https://www.ibc24.in/news/another-corona-positive-patient-found-in-chhattisgarh-second-case-in-korba-74593" TargetMode="External"/><Relationship Id="rId4596" Type="http://schemas.openxmlformats.org/officeDocument/2006/relationships/hyperlink" Target="https://mobile.twitter.com/ArogyaAndhra/status/1246126231176622081/photo/1" TargetMode="External"/><Relationship Id="rId1300" Type="http://schemas.openxmlformats.org/officeDocument/2006/relationships/hyperlink" Target="https://twitter.com/GujHFWDept/status/1243130240915906560?s=19" TargetMode="External"/><Relationship Id="rId1745" Type="http://schemas.openxmlformats.org/officeDocument/2006/relationships/hyperlink" Target="https://twitter.com/prudentgoa/status/1244204749332701186?s=19" TargetMode="External"/><Relationship Id="rId1952" Type="http://schemas.openxmlformats.org/officeDocument/2006/relationships/hyperlink" Target="https://m.aajtak.in/breakingnews" TargetMode="External"/><Relationship Id="rId3198" Type="http://schemas.openxmlformats.org/officeDocument/2006/relationships/hyperlink" Target="https://twitter.com/PTI_News/status/1245394295286140928?s=19" TargetMode="External"/><Relationship Id="rId4011" Type="http://schemas.openxmlformats.org/officeDocument/2006/relationships/hyperlink" Target="https://twitter.com/ANI/status/1246310787884302338?s=19" TargetMode="External"/><Relationship Id="rId4249" Type="http://schemas.openxmlformats.org/officeDocument/2006/relationships/hyperlink" Target="https://mobile.twitter.com/arogyaandhra?lang=en" TargetMode="External"/><Relationship Id="rId4456" Type="http://schemas.openxmlformats.org/officeDocument/2006/relationships/hyperlink" Target="https://youtu.be/8vR6ODBSuTM" TargetMode="External"/><Relationship Id="rId4663" Type="http://schemas.openxmlformats.org/officeDocument/2006/relationships/hyperlink" Target="https://www.sangbadpratidin.in/bengal/madhyamgrams-councillor-suspected-corona-virus-infected/" TargetMode="External"/><Relationship Id="rId4870" Type="http://schemas.openxmlformats.org/officeDocument/2006/relationships/hyperlink" Target="https://www.moneycontrol.com/news/india/coronavirus-india-news-live-updates-covid-19-pandemic-us-maharashtra-kerala-statewise-tally-death-toll-lockdown-news-5110441.html" TargetMode="External"/><Relationship Id="rId37" Type="http://schemas.openxmlformats.org/officeDocument/2006/relationships/hyperlink" Target="https://twitter.com/ANI/status/1240968495170334720" TargetMode="External"/><Relationship Id="rId1605" Type="http://schemas.openxmlformats.org/officeDocument/2006/relationships/hyperlink" Target="https://twitter.com/PTI_News/status/1243931947526545410?s=19" TargetMode="External"/><Relationship Id="rId1812" Type="http://schemas.openxmlformats.org/officeDocument/2006/relationships/hyperlink" Target="https://twitter.com/ConnectGujarat/status/1244246240214126593?s=19" TargetMode="External"/><Relationship Id="rId3058" Type="http://schemas.openxmlformats.org/officeDocument/2006/relationships/hyperlink" Target="https://m.timesofindia.com/city/kolkata/two-covid-19-patients-die-in-west-bengal-death-count-6/amp_articleshow/74926466.cms?__twitter_impression=true" TargetMode="External"/><Relationship Id="rId3265" Type="http://schemas.openxmlformats.org/officeDocument/2006/relationships/hyperlink" Target="https://twitter.com/ArogyaAndhra/status/1245312814962507783?s=20" TargetMode="External"/><Relationship Id="rId3472" Type="http://schemas.openxmlformats.org/officeDocument/2006/relationships/hyperlink" Target="https://www.mohfw.gov.in/pdf/DistrictWiseList324.pdf" TargetMode="External"/><Relationship Id="rId4109" Type="http://schemas.openxmlformats.org/officeDocument/2006/relationships/hyperlink" Target="http://www.gujcovid19.gujarat.gov.in/" TargetMode="External"/><Relationship Id="rId4316" Type="http://schemas.openxmlformats.org/officeDocument/2006/relationships/hyperlink" Target="https://mobile.twitter.com/HFWOdisha" TargetMode="External"/><Relationship Id="rId4523" Type="http://schemas.openxmlformats.org/officeDocument/2006/relationships/hyperlink" Target="https://twitter.com/TS_SinghDeo/status/1246656481736273925?s=19" TargetMode="External"/><Relationship Id="rId4730" Type="http://schemas.openxmlformats.org/officeDocument/2006/relationships/hyperlink" Target="https://twitter.com/IPRTelangana/status/1246847163855851520?s=19" TargetMode="External"/><Relationship Id="rId4968" Type="http://schemas.openxmlformats.org/officeDocument/2006/relationships/hyperlink" Target="https://tamil.oneindia.com/news/coimbatore/five-people-were-healed-in-covai-from-the-corona-attack-381927.html" TargetMode="External"/><Relationship Id="rId186" Type="http://schemas.openxmlformats.org/officeDocument/2006/relationships/hyperlink" Target="https://www.google.com/amp/s/news.abplive.com/news/india/coronavirus-india-live-updates-covid-19-confirmed-cases-nears-400-mark-narendra-modi-1180287/amp" TargetMode="External"/><Relationship Id="rId393" Type="http://schemas.openxmlformats.org/officeDocument/2006/relationships/hyperlink" Target="https://www.google.com/amp/s/www.newindianexpress.com/states/andhra-pradesh/2020/mar/23/first-novel-coronavirus-patient-in-andhra-pradesh-recovers-2120411.amp" TargetMode="External"/><Relationship Id="rId2074" Type="http://schemas.openxmlformats.org/officeDocument/2006/relationships/hyperlink" Target="https://www.thehindu.com/news/national/coronavirus-punjab-reports-second-death-positive-cases-put-at-38/article31203165.ece" TargetMode="External"/><Relationship Id="rId2281" Type="http://schemas.openxmlformats.org/officeDocument/2006/relationships/hyperlink" Target="http://www.bhaskar.com/" TargetMode="External"/><Relationship Id="rId3125" Type="http://schemas.openxmlformats.org/officeDocument/2006/relationships/hyperlink" Target="https://twitter.com/ANI/status/1245353934404956165?s=20" TargetMode="External"/><Relationship Id="rId3332" Type="http://schemas.openxmlformats.org/officeDocument/2006/relationships/hyperlink" Target="https://twitter.com/ArogyaAndhra/status/1245388385021128704?s=19" TargetMode="External"/><Relationship Id="rId3777" Type="http://schemas.openxmlformats.org/officeDocument/2006/relationships/hyperlink" Target="https://drive.google.com/open?id=1Sgx9kTmq9rkdoq-1ghezrEgnHL4hYfI3" TargetMode="External"/><Relationship Id="rId3984" Type="http://schemas.openxmlformats.org/officeDocument/2006/relationships/hyperlink" Target="https://twitter.com/ANI/status/1246282227387858944?s=19" TargetMode="External"/><Relationship Id="rId4828" Type="http://schemas.openxmlformats.org/officeDocument/2006/relationships/hyperlink" Target="https://twitter.com/ANI/status/1247037301592481793?s=20" TargetMode="External"/><Relationship Id="rId253" Type="http://schemas.openxmlformats.org/officeDocument/2006/relationships/hyperlink" Target="https://economictimes.indiatimes.com/news/politics-and-nation/three-more-test-positive-for-coronavirus-in-tamil-nadu-tally-goes-up-to-15/articleshow/74790249.cms" TargetMode="External"/><Relationship Id="rId460" Type="http://schemas.openxmlformats.org/officeDocument/2006/relationships/hyperlink" Target="https://www.ibc24.in/news/found-two-new-patent-in-chhattisgarh-total-3-positive-case-in-state-73794?utm_campaign=push&amp;utm_medium=push&amp;utm_source=feedify" TargetMode="External"/><Relationship Id="rId698" Type="http://schemas.openxmlformats.org/officeDocument/2006/relationships/hyperlink" Target="https://www.google.com/url?sa=t&amp;source=web&amp;rct=j&amp;url=https://m.economictimes.com/news/politics-and-nation/50-year-old-man-tests-positive-for-coronavirus-in-mizoram-second-case-in-northeast/amp_articleshow/74807570.cms&amp;ved=2ahUKEwjWtu6LqbfoAhUp6nMBHff1Bj8QFjAAegQIBhAB&amp;usg=AOvVaw0QkEPxeZicrQzbqX2X21Ru&amp;ampcf=1" TargetMode="External"/><Relationship Id="rId1090" Type="http://schemas.openxmlformats.org/officeDocument/2006/relationships/hyperlink" Target="https://health.odisha.gov.in/" TargetMode="External"/><Relationship Id="rId2141" Type="http://schemas.openxmlformats.org/officeDocument/2006/relationships/hyperlink" Target="https://www.thehindu.com/news/national/coronavirus-punjab-reports-second-death-positive-cases-put-at-38/article31203165.ece" TargetMode="External"/><Relationship Id="rId2379" Type="http://schemas.openxmlformats.org/officeDocument/2006/relationships/hyperlink" Target="https://twitter.com/PTI_News/status/1244833261802541057?s=19" TargetMode="External"/><Relationship Id="rId2586" Type="http://schemas.openxmlformats.org/officeDocument/2006/relationships/hyperlink" Target="https://newsd.in/coronavirus-lockdown-day-live-update-covid-19-outbreak-in-india-march-31/" TargetMode="External"/><Relationship Id="rId2793" Type="http://schemas.openxmlformats.org/officeDocument/2006/relationships/hyperlink" Target="https://twitter.com/TelanganaHealth/status/1245009298863861762?s=09" TargetMode="External"/><Relationship Id="rId3637" Type="http://schemas.openxmlformats.org/officeDocument/2006/relationships/hyperlink" Target="https://www.tribuneindia.com/news/chandigarh/chandigarh-first-case-hale-hearty-64335" TargetMode="External"/><Relationship Id="rId3844" Type="http://schemas.openxmlformats.org/officeDocument/2006/relationships/hyperlink" Target="https://twitter.com/HFWOdisha/status/1246066255779393539" TargetMode="External"/><Relationship Id="rId113" Type="http://schemas.openxmlformats.org/officeDocument/2006/relationships/hyperlink" Target="https://twitter.com/PTI_News/status/1241987458679451648?s=19" TargetMode="External"/><Relationship Id="rId320" Type="http://schemas.openxmlformats.org/officeDocument/2006/relationships/hyperlink" Target="https://twitter.com/ANI/status/1242646531561246720?s=20" TargetMode="External"/><Relationship Id="rId558" Type="http://schemas.openxmlformats.org/officeDocument/2006/relationships/hyperlink" Target="https://m.aajtak.in/news/liveblog/corona-virus-covid-19-positive-cases-list-death-toll-lockdown-live-update-833.html" TargetMode="External"/><Relationship Id="rId765" Type="http://schemas.openxmlformats.org/officeDocument/2006/relationships/hyperlink" Target="https://amp.scroll.in/latest/957267/coronavirus-over-3-billion-people-told-to-stay-home-across-world-indias-patient-count-crosses-600?__twitter_impression=true" TargetMode="External"/><Relationship Id="rId972" Type="http://schemas.openxmlformats.org/officeDocument/2006/relationships/hyperlink" Target="https://www.asianetnews.com/kerala-news/covid-19-three-year-old-and-parents-discharged-from-kalamassery-medical-college-q7sxd3" TargetMode="External"/><Relationship Id="rId1188" Type="http://schemas.openxmlformats.org/officeDocument/2006/relationships/hyperlink" Target="https://www.google.com/amp/s/gulfnews.com/amp/world/asia/india/coronavirus-19-new-cases-take-keralas-total-to-126-over-100000-under-watch-1.1585245898085" TargetMode="External"/><Relationship Id="rId1395" Type="http://schemas.openxmlformats.org/officeDocument/2006/relationships/hyperlink" Target="https://www.anandabazar.com/amp/state/coronavirus-in-west-bengal-5-of-a-family-tested-covid-19-positive-dgtl-1.1128141" TargetMode="External"/><Relationship Id="rId2001" Type="http://schemas.openxmlformats.org/officeDocument/2006/relationships/hyperlink" Target="https://www.tribuneindia.com/news/punjab-reports-second-death-due-to-coronavirus-62769" TargetMode="External"/><Relationship Id="rId2239" Type="http://schemas.openxmlformats.org/officeDocument/2006/relationships/hyperlink" Target="https://gujcovid19.gujarat.gov.in/" TargetMode="External"/><Relationship Id="rId2446" Type="http://schemas.openxmlformats.org/officeDocument/2006/relationships/hyperlink" Target="http://hmfw.ap.gov.in/Daily_bullettin/31-03-2020/31-03-2020_10AM_English.pdf" TargetMode="External"/><Relationship Id="rId2653" Type="http://schemas.openxmlformats.org/officeDocument/2006/relationships/hyperlink" Target="https://mobile.twitter.com/ANI/status/1244978684555124738" TargetMode="External"/><Relationship Id="rId2860" Type="http://schemas.openxmlformats.org/officeDocument/2006/relationships/hyperlink" Target="https://youtu.be/1r2w-b5laYo" TargetMode="External"/><Relationship Id="rId3704" Type="http://schemas.openxmlformats.org/officeDocument/2006/relationships/hyperlink" Target="https://gujcovid19.gujarat.gov.in/" TargetMode="External"/><Relationship Id="rId5157" Type="http://schemas.openxmlformats.org/officeDocument/2006/relationships/hyperlink" Target="http://twitter.com/CSS_officers/status/1247199697573306371" TargetMode="External"/><Relationship Id="rId418" Type="http://schemas.openxmlformats.org/officeDocument/2006/relationships/hyperlink" Target="https://www.google.com/amp/s/www.amarujala.com/amp/chandigarh/punjab-coronavirus-live-updates-positive-case" TargetMode="External"/><Relationship Id="rId625" Type="http://schemas.openxmlformats.org/officeDocument/2006/relationships/hyperlink" Target="https://timesofindia.indiatimes.com/india/coronavirus-india-lockdown-news-live-updates-total-number-of-covid-19-india-cases-25-march-2020/liveblog/74801821.cms" TargetMode="External"/><Relationship Id="rId832" Type="http://schemas.openxmlformats.org/officeDocument/2006/relationships/hyperlink" Target="https://twitter.com/rajeshtope11/status/1243065897197199360?s=20" TargetMode="External"/><Relationship Id="rId1048" Type="http://schemas.openxmlformats.org/officeDocument/2006/relationships/hyperlink" Target="https://twitter.com/HFWOdisha/status/1243203975442075650?s=19" TargetMode="External"/><Relationship Id="rId1255" Type="http://schemas.openxmlformats.org/officeDocument/2006/relationships/hyperlink" Target="https://m.hindustantimes.com/cities/wife-of-covid-19-patient-back-from-uk-tests-positive-takes-mohali-count-to-6/story-E579rK88N4ynnTkKOw1SeL_amp.html?__twitter_impression=true" TargetMode="External"/><Relationship Id="rId1462" Type="http://schemas.openxmlformats.org/officeDocument/2006/relationships/hyperlink" Target="http://www.ptinews.com/news/11339116_COVID-19--Maha-tally-now-160-as-seven-more-test-positive.html" TargetMode="External"/><Relationship Id="rId2306" Type="http://schemas.openxmlformats.org/officeDocument/2006/relationships/hyperlink" Target="https://twitter.com/ANI/status/1244653460739338242?s=20" TargetMode="External"/><Relationship Id="rId2513" Type="http://schemas.openxmlformats.org/officeDocument/2006/relationships/hyperlink" Target="https://twitter.com/ArogyaAndhra/status/1244863574113046529?s=19" TargetMode="External"/><Relationship Id="rId2958" Type="http://schemas.openxmlformats.org/officeDocument/2006/relationships/hyperlink" Target="https://www.facebook.com/567292010458614/posts/802147480306398/" TargetMode="External"/><Relationship Id="rId3911" Type="http://schemas.openxmlformats.org/officeDocument/2006/relationships/hyperlink" Target="https://www.google.com/amp/s/www.bhaskar.com/amp/local/himachal/news/coronavirus-punjab-cases-lockdown-live-corona-virus-cases-in-chandigarh-amritsar-ludhiana-amritsar-jalandhar-covid-19-death-toll-latest-news-and-updates-127100531.html" TargetMode="External"/><Relationship Id="rId5017" Type="http://schemas.openxmlformats.org/officeDocument/2006/relationships/hyperlink" Target="https://www.esakal.com/paschim-maharashtra-news/kolhapur/corona-positive-cases-suspected-kolhapur-277589" TargetMode="External"/><Relationship Id="rId1115" Type="http://schemas.openxmlformats.org/officeDocument/2006/relationships/hyperlink" Target="https://www.google.com/amp/s/www.indiatoday.in/amp/india/story/coronavirus-pandemic-live-updates-india-lockdown-who-italy-united-states-spain-china-death-toll-new-cases-1659783-2020-03-26" TargetMode="External"/><Relationship Id="rId1322" Type="http://schemas.openxmlformats.org/officeDocument/2006/relationships/hyperlink" Target="https://economictimes.indiatimes.com/news/politics-and-nation/coronavirus-cases-in-india-live-news-latest-updates-march27/liveblog/74838380.cms" TargetMode="External"/><Relationship Id="rId1767" Type="http://schemas.openxmlformats.org/officeDocument/2006/relationships/hyperlink" Target="http://thewall.in/" TargetMode="External"/><Relationship Id="rId1974" Type="http://schemas.openxmlformats.org/officeDocument/2006/relationships/hyperlink" Target="https://www.mohfw.gov.in/" TargetMode="External"/><Relationship Id="rId2720" Type="http://schemas.openxmlformats.org/officeDocument/2006/relationships/hyperlink" Target="https://twitter.com/ANI/status/1244974345644052481?s=20" TargetMode="External"/><Relationship Id="rId2818" Type="http://schemas.openxmlformats.org/officeDocument/2006/relationships/hyperlink" Target="https://twitter.com/MoupiaNandy/status/1245052032425353216?s=19" TargetMode="External"/><Relationship Id="rId4173" Type="http://schemas.openxmlformats.org/officeDocument/2006/relationships/hyperlink" Target="https://twitter.com/AAPInNews/status/1246410883690971137?s=20" TargetMode="External"/><Relationship Id="rId4380" Type="http://schemas.openxmlformats.org/officeDocument/2006/relationships/hyperlink" Target="https://twitter.com/ANI/status/1246486911977324545?s=19" TargetMode="External"/><Relationship Id="rId4478" Type="http://schemas.openxmlformats.org/officeDocument/2006/relationships/hyperlink" Target="https://twitter.com/ANI/status/1246666439706021888" TargetMode="External"/><Relationship Id="rId59" Type="http://schemas.openxmlformats.org/officeDocument/2006/relationships/hyperlink" Target="https://twitter.com/tv9gujarati/status/1241361717499584513" TargetMode="External"/><Relationship Id="rId1627" Type="http://schemas.openxmlformats.org/officeDocument/2006/relationships/hyperlink" Target="https://www.newindianexpress.com/nation/2020/mar/28/covid-19-two-people-including-bsf-officer-test-positive-madhya-pradesh-count-reaches-35-2122757.html" TargetMode="External"/><Relationship Id="rId1834" Type="http://schemas.openxmlformats.org/officeDocument/2006/relationships/hyperlink" Target="http://m.varthabharati.in/article/2020_03_29/238158" TargetMode="External"/><Relationship Id="rId3287" Type="http://schemas.openxmlformats.org/officeDocument/2006/relationships/hyperlink" Target="https://twitter.com/NBirenSingh/status/1245427411048493056?s=20" TargetMode="External"/><Relationship Id="rId4033" Type="http://schemas.openxmlformats.org/officeDocument/2006/relationships/hyperlink" Target="https://npg.news/another-corona-positive-found-in-korba-district-was-located-at-the-religious-place-quarantine-was-patient/" TargetMode="External"/><Relationship Id="rId4240" Type="http://schemas.openxmlformats.org/officeDocument/2006/relationships/hyperlink" Target="https://www.wbhealth.gov.in/" TargetMode="External"/><Relationship Id="rId4338" Type="http://schemas.openxmlformats.org/officeDocument/2006/relationships/hyperlink" Target="https://twitter.com/HFWOdisha/status/1246480313217212417?s=19" TargetMode="External"/><Relationship Id="rId4685" Type="http://schemas.openxmlformats.org/officeDocument/2006/relationships/hyperlink" Target="http://gujcovid19.gujarat.gov.in/" TargetMode="External"/><Relationship Id="rId4892" Type="http://schemas.openxmlformats.org/officeDocument/2006/relationships/hyperlink" Target="https://www.pressreader.com/india/the-hindu/20200406/281496458396696" TargetMode="External"/><Relationship Id="rId2096" Type="http://schemas.openxmlformats.org/officeDocument/2006/relationships/hyperlink" Target="https://twitter.com/ANI/status/1244496464857821184" TargetMode="External"/><Relationship Id="rId3494" Type="http://schemas.openxmlformats.org/officeDocument/2006/relationships/hyperlink" Target="https://mobile.twitter.com/ArogyaAndhra/status/1245672975895916544" TargetMode="External"/><Relationship Id="rId3799" Type="http://schemas.openxmlformats.org/officeDocument/2006/relationships/hyperlink" Target="https://twitter.com/Vijayabaskarofl/status/1246030244990996480?s=19" TargetMode="External"/><Relationship Id="rId4100" Type="http://schemas.openxmlformats.org/officeDocument/2006/relationships/hyperlink" Target="https://economictimes.indiatimes.com/news/politics-and-nation/coronavirus-cases-in-india-live-news-latest-updates-april4/liveblog/74976228.cms" TargetMode="External"/><Relationship Id="rId4545" Type="http://schemas.openxmlformats.org/officeDocument/2006/relationships/hyperlink" Target="https://scroll.in/latest/958224/coronavirus-cases-in-us-cross-3-lakh-trump-says-he-requested-modi-for-anti-malaria-drug" TargetMode="External"/><Relationship Id="rId4752" Type="http://schemas.openxmlformats.org/officeDocument/2006/relationships/hyperlink" Target="https://www.indiatoday.in/india/story/coronavirus-in-india-west-bengal-records-no-fresh-deaths-11-new-covid-19-cases-1663414-2020-04-05" TargetMode="External"/><Relationship Id="rId1901" Type="http://schemas.openxmlformats.org/officeDocument/2006/relationships/hyperlink" Target="https://english.jagran.com/india/coronavirus-outbreak-65yearold-covid19-patient-dies-in-jk-second-death-in-single-day-10010139" TargetMode="External"/><Relationship Id="rId3147" Type="http://schemas.openxmlformats.org/officeDocument/2006/relationships/hyperlink" Target="https://timesofindia.indiatimes.com/city/meerut/up-records-second-covid-19-death-72-year-old-man-dies-in-meerut/articleshow/74930480.cms" TargetMode="External"/><Relationship Id="rId3354" Type="http://schemas.openxmlformats.org/officeDocument/2006/relationships/hyperlink" Target="https://twitter.com/ani/status/1245535572216578048?s=21" TargetMode="External"/><Relationship Id="rId3561" Type="http://schemas.openxmlformats.org/officeDocument/2006/relationships/hyperlink" Target="https://economictimes.indiatimes.com/news/politics-and-nation/padma-shri-awardee-bhai-nirmal-singh-khalsa-dies-of-cardiac-arrest-after-testing-positive-for-coronavirus/articleshow/74945307.cms" TargetMode="External"/><Relationship Id="rId3659" Type="http://schemas.openxmlformats.org/officeDocument/2006/relationships/hyperlink" Target="https://www.businessinsider.in/india/news/third-coronavirus-case-in-mumbais-dharavi/articleshow/74957176.cms" TargetMode="External"/><Relationship Id="rId4405" Type="http://schemas.openxmlformats.org/officeDocument/2006/relationships/hyperlink" Target="https://twitter.com/TelanganaHealth/status/1246478500405456896?s=19" TargetMode="External"/><Relationship Id="rId4612" Type="http://schemas.openxmlformats.org/officeDocument/2006/relationships/hyperlink" Target="https://twitter.com/ANI/status/1246780001636278274?s=19" TargetMode="External"/><Relationship Id="rId275" Type="http://schemas.openxmlformats.org/officeDocument/2006/relationships/hyperlink" Target="https://kashmirlife.net/coronavirus-one-more-test-positive-in-kashmir-total-cases-7-226743/" TargetMode="External"/><Relationship Id="rId482" Type="http://schemas.openxmlformats.org/officeDocument/2006/relationships/hyperlink" Target="https://cgjanadesh.com/2-new-corona-patients-in-chhattisgarh-3-cases-reported-so-far/" TargetMode="External"/><Relationship Id="rId2163" Type="http://schemas.openxmlformats.org/officeDocument/2006/relationships/hyperlink" Target="https://twitter.com/DennisJesudasan/status/1244532942996557824" TargetMode="External"/><Relationship Id="rId2370" Type="http://schemas.openxmlformats.org/officeDocument/2006/relationships/hyperlink" Target="https://twitter.com/avinashkalla/status/1244832003666505728?s=19" TargetMode="External"/><Relationship Id="rId3007" Type="http://schemas.openxmlformats.org/officeDocument/2006/relationships/hyperlink" Target="https://www.indiatoday.in/india/story/20-new-coronavirus-cases-madhya-pradesh-1662031-2020-04-01" TargetMode="External"/><Relationship Id="rId3214" Type="http://schemas.openxmlformats.org/officeDocument/2006/relationships/hyperlink" Target="http://twitter.com/himantabiswasharma.com" TargetMode="External"/><Relationship Id="rId3421" Type="http://schemas.openxmlformats.org/officeDocument/2006/relationships/hyperlink" Target="https://twitter.com/ANI/status/1245583718720237568?s=19" TargetMode="External"/><Relationship Id="rId3866" Type="http://schemas.openxmlformats.org/officeDocument/2006/relationships/hyperlink" Target="https://twitter.com/TelanganaHealth/status/1246086765472960519?s=09" TargetMode="External"/><Relationship Id="rId4917" Type="http://schemas.openxmlformats.org/officeDocument/2006/relationships/hyperlink" Target="https://youtu.be/-wtISAMRY5s" TargetMode="External"/><Relationship Id="rId5081" Type="http://schemas.openxmlformats.org/officeDocument/2006/relationships/hyperlink" Target="https://www.mohfw.gov.in/" TargetMode="External"/><Relationship Id="rId135" Type="http://schemas.openxmlformats.org/officeDocument/2006/relationships/hyperlink" Target="https://twitter.com/ANI/status/1242095663317307392?s=19" TargetMode="External"/><Relationship Id="rId342" Type="http://schemas.openxmlformats.org/officeDocument/2006/relationships/hyperlink" Target="http://www.mohfw.gov.in/" TargetMode="External"/><Relationship Id="rId787" Type="http://schemas.openxmlformats.org/officeDocument/2006/relationships/hyperlink" Target="https://www.news18.com/news/india/three-persons-with-travel-history-abroad-test-positive-for-coronavirus-in-goa-2551305.html" TargetMode="External"/><Relationship Id="rId994" Type="http://schemas.openxmlformats.org/officeDocument/2006/relationships/hyperlink" Target="https://twitter.com/CMOMaharashtra/status/1243079715860049920" TargetMode="External"/><Relationship Id="rId2023" Type="http://schemas.openxmlformats.org/officeDocument/2006/relationships/hyperlink" Target="https://twitter.com/ANI/status/1244470877636288513?s=19" TargetMode="External"/><Relationship Id="rId2230" Type="http://schemas.openxmlformats.org/officeDocument/2006/relationships/hyperlink" Target="https://www.mohfw.gov.in/" TargetMode="External"/><Relationship Id="rId2468" Type="http://schemas.openxmlformats.org/officeDocument/2006/relationships/hyperlink" Target="http://hmfw.ap.gov.in/Daily_bullettin/31-03-2020/31-03-2020_10AM_English.pdf" TargetMode="External"/><Relationship Id="rId2675" Type="http://schemas.openxmlformats.org/officeDocument/2006/relationships/hyperlink" Target="https://twitter.com/ANI/status/1244974345644052481?s=20" TargetMode="External"/><Relationship Id="rId2882" Type="http://schemas.openxmlformats.org/officeDocument/2006/relationships/hyperlink" Target="https://twitter.com/ani/status/1245210328520105987?s=21" TargetMode="External"/><Relationship Id="rId3519" Type="http://schemas.openxmlformats.org/officeDocument/2006/relationships/hyperlink" Target="https://twitter.com/InfoAhmednagar" TargetMode="External"/><Relationship Id="rId3726" Type="http://schemas.openxmlformats.org/officeDocument/2006/relationships/hyperlink" Target="https://www.google.com/amp/s/m.timesofindia.com/city/jaipur/curfew-in-many-areas-of-udaipur-after-16-year-old-tests-positive/amp_articleshow/74957982.cms" TargetMode="External"/><Relationship Id="rId3933" Type="http://schemas.openxmlformats.org/officeDocument/2006/relationships/hyperlink" Target="https://twitter.com/HFWOdisha/status/1246131083839561728?s=20" TargetMode="External"/><Relationship Id="rId202" Type="http://schemas.openxmlformats.org/officeDocument/2006/relationships/hyperlink" Target="https://news.abplive.com/news/india/coronavirus-in-india-live-updates-covid-19-confirmed-cases-cross-500-pm-narendra-modi-to-address-nation-1180287" TargetMode="External"/><Relationship Id="rId647" Type="http://schemas.openxmlformats.org/officeDocument/2006/relationships/hyperlink" Target="https://www.mohfw.gov.in/" TargetMode="External"/><Relationship Id="rId854" Type="http://schemas.openxmlformats.org/officeDocument/2006/relationships/hyperlink" Target="http://dhs.kerala.gov.in/wp-content/uploads/2020/03/bule_25032020.pdf" TargetMode="External"/><Relationship Id="rId1277" Type="http://schemas.openxmlformats.org/officeDocument/2006/relationships/hyperlink" Target="https://www.worldometers.info/coronavirus/country/india/" TargetMode="External"/><Relationship Id="rId1484" Type="http://schemas.openxmlformats.org/officeDocument/2006/relationships/hyperlink" Target="https://twitter.com/GetNewsd/status/1243836348693221376?s=19" TargetMode="External"/><Relationship Id="rId1691" Type="http://schemas.openxmlformats.org/officeDocument/2006/relationships/hyperlink" Target="https://twitter.com/tv9gujarati/status/1244104235878244353?s=19" TargetMode="External"/><Relationship Id="rId2328" Type="http://schemas.openxmlformats.org/officeDocument/2006/relationships/hyperlink" Target="http://indiatvnews.com/" TargetMode="External"/><Relationship Id="rId2535" Type="http://schemas.openxmlformats.org/officeDocument/2006/relationships/hyperlink" Target="https://twitter.com/kansalrohit69/status/1244903033500127234?s=19" TargetMode="External"/><Relationship Id="rId2742" Type="http://schemas.openxmlformats.org/officeDocument/2006/relationships/hyperlink" Target="https://twitter.com/PTI_News/status/1245004773952065537?s=19" TargetMode="External"/><Relationship Id="rId4195" Type="http://schemas.openxmlformats.org/officeDocument/2006/relationships/hyperlink" Target="https://www.wbhealth.gov.in/uploaded_files/corona/Bulletin_West_Bengal_04.04_.2020_.pdf" TargetMode="External"/><Relationship Id="rId5039" Type="http://schemas.openxmlformats.org/officeDocument/2006/relationships/hyperlink" Target="http://mohfw.gov.in/" TargetMode="External"/><Relationship Id="rId507" Type="http://schemas.openxmlformats.org/officeDocument/2006/relationships/hyperlink" Target="https://m.timesofindia.com/city/agra/three-tested-positive-at-aligarhs-jnmc/articleshow/74799052.cms" TargetMode="External"/><Relationship Id="rId714" Type="http://schemas.openxmlformats.org/officeDocument/2006/relationships/hyperlink" Target="http://m.timesofindia.com/articleshow/74814186.cms?utm_source=contentofinterest&amp;utm_medium=text&amp;utm_campaign=cppst" TargetMode="External"/><Relationship Id="rId921" Type="http://schemas.openxmlformats.org/officeDocument/2006/relationships/hyperlink" Target="https://twitter.com/rajeshtope11/status/1243065897197199360?ref_src=twsrc%5Egoogle%7Ctwcamp%5Eserp%7Ctwgr%5Etweet" TargetMode="External"/><Relationship Id="rId1137" Type="http://schemas.openxmlformats.org/officeDocument/2006/relationships/hyperlink" Target="https://twitter.com/ANI/status/1243356784141590528?s=20" TargetMode="External"/><Relationship Id="rId1344" Type="http://schemas.openxmlformats.org/officeDocument/2006/relationships/hyperlink" Target="http://www.puthiyathalaimurai.com/livetv" TargetMode="External"/><Relationship Id="rId1551" Type="http://schemas.openxmlformats.org/officeDocument/2006/relationships/hyperlink" Target="https://www.prabhatkhabar.com/state/bihar/patna/coronavirus-bihar-live-updates-one-more-coronavirus-positive-case-in-patna-total-now-10-corona-positive-in-bihar" TargetMode="External"/><Relationship Id="rId1789" Type="http://schemas.openxmlformats.org/officeDocument/2006/relationships/hyperlink" Target="https://twitter.com/Vijayabaskarofl/status/1244239453981257728?s=20" TargetMode="External"/><Relationship Id="rId1996" Type="http://schemas.openxmlformats.org/officeDocument/2006/relationships/hyperlink" Target="https://www.mohfw.gov.in/" TargetMode="External"/><Relationship Id="rId2602" Type="http://schemas.openxmlformats.org/officeDocument/2006/relationships/hyperlink" Target="http://www.news11.live/corona-s-entry-in-jharkhand-malesia-s-girl-in-hindpiri-turns-out-to-be-infected/jharkhand/news/1282.html" TargetMode="External"/><Relationship Id="rId4055" Type="http://schemas.openxmlformats.org/officeDocument/2006/relationships/hyperlink" Target="https://twitter.com/ANINewsUP/status/1246314007880806400?s=19" TargetMode="External"/><Relationship Id="rId4262" Type="http://schemas.openxmlformats.org/officeDocument/2006/relationships/hyperlink" Target="https://twitter.com/TelanganaHealth/status/1246473623902105600?s=20" TargetMode="External"/><Relationship Id="rId5106" Type="http://schemas.openxmlformats.org/officeDocument/2006/relationships/hyperlink" Target="https://www.business-standard.com/article/current-affairs/coronavirus-live-updates-total-covid-19-global-india-cases-state-wise-death-toll-maharashtra-delhi-tablighi-nizamuddin-latest-news-120040600123_1.html" TargetMode="External"/><Relationship Id="rId50" Type="http://schemas.openxmlformats.org/officeDocument/2006/relationships/hyperlink" Target="https://twitter.com/ANI/status/1241271455666454528?s=19" TargetMode="External"/><Relationship Id="rId1204" Type="http://schemas.openxmlformats.org/officeDocument/2006/relationships/hyperlink" Target="https://www.youtube.com/watch?v=jdJoOhqCipA" TargetMode="External"/><Relationship Id="rId1411" Type="http://schemas.openxmlformats.org/officeDocument/2006/relationships/hyperlink" Target="https://youtu.be/PeO7vsTRVcA" TargetMode="External"/><Relationship Id="rId1649" Type="http://schemas.openxmlformats.org/officeDocument/2006/relationships/hyperlink" Target="http://siliguritimes.com/" TargetMode="External"/><Relationship Id="rId1856" Type="http://schemas.openxmlformats.org/officeDocument/2006/relationships/hyperlink" Target="https://twitter.com/PTI_News/status/1244256867066368001?s=09" TargetMode="External"/><Relationship Id="rId2907" Type="http://schemas.openxmlformats.org/officeDocument/2006/relationships/hyperlink" Target="https://www.moneycontrol.com/news/india/20-new-covid-19-cases-in-madhya-pradesh-tally-jumps-to-86-5094421.html" TargetMode="External"/><Relationship Id="rId3071" Type="http://schemas.openxmlformats.org/officeDocument/2006/relationships/hyperlink" Target="https://www.naidunia.com/madhya-pradesh/indore-coronavirus-in-indore-37-coronavirus-positive-patient-found-in-one-day-5446385" TargetMode="External"/><Relationship Id="rId4567" Type="http://schemas.openxmlformats.org/officeDocument/2006/relationships/hyperlink" Target="https://twitter.com/ani/status/1246738428370223104?s=21" TargetMode="External"/><Relationship Id="rId4774" Type="http://schemas.openxmlformats.org/officeDocument/2006/relationships/hyperlink" Target="https://www.google.com/amp/s/www.indiatoday.in/amp/india/story/west-bengal-coronavirus-death-1662088-2020-04-01" TargetMode="External"/><Relationship Id="rId1509" Type="http://schemas.openxmlformats.org/officeDocument/2006/relationships/hyperlink" Target="https://www.bhaskar.com/local/bihar/patna/news/bihar-positive-coronavirus-cases-in-patna-gaya-bhagalpur-muzaffarpur-covid-19-cases-death-toll-latest-news-and-updates-127064740.html" TargetMode="External"/><Relationship Id="rId1716" Type="http://schemas.openxmlformats.org/officeDocument/2006/relationships/hyperlink" Target="https://twitter.com/ANINewsUP/status/1244081221149196288?s=19" TargetMode="External"/><Relationship Id="rId1923" Type="http://schemas.openxmlformats.org/officeDocument/2006/relationships/hyperlink" Target="https://twitter.com/ANI/status/1244298011120783362?s=19" TargetMode="External"/><Relationship Id="rId3169" Type="http://schemas.openxmlformats.org/officeDocument/2006/relationships/hyperlink" Target="https://gujcovid19.gujarat.gov.in/uploads/pressbrief0104012020073944442.pdf" TargetMode="External"/><Relationship Id="rId3376" Type="http://schemas.openxmlformats.org/officeDocument/2006/relationships/hyperlink" Target="https://twitter.com/PTI_News/status/1245572818747572224?s=19" TargetMode="External"/><Relationship Id="rId3583" Type="http://schemas.openxmlformats.org/officeDocument/2006/relationships/hyperlink" Target="https://twitter.com/ANI/status/1245737528574918657?s=19" TargetMode="External"/><Relationship Id="rId4122" Type="http://schemas.openxmlformats.org/officeDocument/2006/relationships/hyperlink" Target="https://timesofindia.indiatimes.com/city/aurangabad/two-test-positive-for-coronavirus-in-aurangabad/articleshow/74966706.cms" TargetMode="External"/><Relationship Id="rId4427" Type="http://schemas.openxmlformats.org/officeDocument/2006/relationships/hyperlink" Target="https://lalluram.com/?p=250552" TargetMode="External"/><Relationship Id="rId4981" Type="http://schemas.openxmlformats.org/officeDocument/2006/relationships/hyperlink" Target="https://twitter.com/BjpBiplab/status/1247196259783327747?s=19" TargetMode="External"/><Relationship Id="rId297" Type="http://schemas.openxmlformats.org/officeDocument/2006/relationships/hyperlink" Target="https://indianexpress.com/article/india/gujarat-corona-cases-rise-to-35-case-against-four-patients-of-a-family-6330089/" TargetMode="External"/><Relationship Id="rId2185" Type="http://schemas.openxmlformats.org/officeDocument/2006/relationships/hyperlink" Target="https://twitter.com/ANI/status/1244560992463253504?s=20" TargetMode="External"/><Relationship Id="rId2392" Type="http://schemas.openxmlformats.org/officeDocument/2006/relationships/hyperlink" Target="https://m.hindustantimes.com/chandigarh/three-haryana-women-test-positive-for-covid-19-take-tally-to-24/story-Qw6Jw4zOlLjI0Fr2EgGgaO_amp.html" TargetMode="External"/><Relationship Id="rId3029" Type="http://schemas.openxmlformats.org/officeDocument/2006/relationships/hyperlink" Target="https://www.wbhealth.gov.in/pages/corona/bulletin" TargetMode="External"/><Relationship Id="rId3236" Type="http://schemas.openxmlformats.org/officeDocument/2006/relationships/hyperlink" Target="https://twitter.com/himantabiswa/status/1245422025784492037" TargetMode="External"/><Relationship Id="rId3790" Type="http://schemas.openxmlformats.org/officeDocument/2006/relationships/hyperlink" Target="https://twitter.com/Vijayabaskarofl" TargetMode="External"/><Relationship Id="rId3888" Type="http://schemas.openxmlformats.org/officeDocument/2006/relationships/hyperlink" Target="https://www.mohfw.gov.in/" TargetMode="External"/><Relationship Id="rId4634" Type="http://schemas.openxmlformats.org/officeDocument/2006/relationships/hyperlink" Target="https://www.mohfw.gov.in/" TargetMode="External"/><Relationship Id="rId4841" Type="http://schemas.openxmlformats.org/officeDocument/2006/relationships/hyperlink" Target="https://www.aninews.in/news/national/general-news/patient-from-dadra-and-nagar-haveli-tests-positive-for-coronavirus-contacts-quarantined20200406082342/" TargetMode="External"/><Relationship Id="rId4939" Type="http://schemas.openxmlformats.org/officeDocument/2006/relationships/hyperlink" Target="https://covid19.telangana.gov.in/wp-content/uploads/2020/04/Telangana-Health-Department-Media-bulletin-9-PM-04-04-2020.pdf" TargetMode="External"/><Relationship Id="rId157" Type="http://schemas.openxmlformats.org/officeDocument/2006/relationships/hyperlink" Target="https://twitter.com/xpressandhra/status/1242088017197559808?s=19" TargetMode="External"/><Relationship Id="rId364" Type="http://schemas.openxmlformats.org/officeDocument/2006/relationships/hyperlink" Target="https://marathi.abplive.com/videos/news/pune-pune-first-corona-affected-couple-will-discharge-today-found-2nd-test-negative-754406" TargetMode="External"/><Relationship Id="rId2045" Type="http://schemas.openxmlformats.org/officeDocument/2006/relationships/hyperlink" Target="https://mail.yahoo.com/d/folders/1?mboxstate=DELETED" TargetMode="External"/><Relationship Id="rId2697" Type="http://schemas.openxmlformats.org/officeDocument/2006/relationships/hyperlink" Target="https://twitter.com/ANI/status/1244974345644052481?s=08" TargetMode="External"/><Relationship Id="rId3443" Type="http://schemas.openxmlformats.org/officeDocument/2006/relationships/hyperlink" Target="https://twitter.com/Eatala_Rajender/status/1245425932929617921?s=19" TargetMode="External"/><Relationship Id="rId3650" Type="http://schemas.openxmlformats.org/officeDocument/2006/relationships/hyperlink" Target="https://twitter.com/ANI/status/1245804051188588545?s=19" TargetMode="External"/><Relationship Id="rId3748" Type="http://schemas.openxmlformats.org/officeDocument/2006/relationships/hyperlink" Target="https://twitter.com/ANINewsUP/status/1245971315019763718?s=19" TargetMode="External"/><Relationship Id="rId4701" Type="http://schemas.openxmlformats.org/officeDocument/2006/relationships/hyperlink" Target="https://mobile.twitter.com/HFWOdisha/status/1246826498851352576" TargetMode="External"/><Relationship Id="rId571" Type="http://schemas.openxmlformats.org/officeDocument/2006/relationships/hyperlink" Target="https://mobile.twitter.com/Vijayabaskarofl/status/1242867032091058176" TargetMode="External"/><Relationship Id="rId669" Type="http://schemas.openxmlformats.org/officeDocument/2006/relationships/hyperlink" Target="https://npg.news/corona-big-breaking-5-new-corona-positive-patients-were-found-in-chhattisgarh-the-situation-worsened-in-the-last-24-hours-highest-in-the-capital-total-number-of-patients-increased-to-6/" TargetMode="External"/><Relationship Id="rId876" Type="http://schemas.openxmlformats.org/officeDocument/2006/relationships/hyperlink" Target="https://twitter.com/PTI_News/status/1243027660051079169?s=09" TargetMode="External"/><Relationship Id="rId1299" Type="http://schemas.openxmlformats.org/officeDocument/2006/relationships/hyperlink" Target="https://youtu.be/20mabZgxZNI" TargetMode="External"/><Relationship Id="rId2252" Type="http://schemas.openxmlformats.org/officeDocument/2006/relationships/hyperlink" Target="https://gujcovid19.gujarat.gov.in/" TargetMode="External"/><Relationship Id="rId2557" Type="http://schemas.openxmlformats.org/officeDocument/2006/relationships/hyperlink" Target="https://twitter.com/PTI_News/status/1244918292965232640?s=19" TargetMode="External"/><Relationship Id="rId3303" Type="http://schemas.openxmlformats.org/officeDocument/2006/relationships/hyperlink" Target="https://twitter.com/TelanganaCMO/status/1245446445429166080?s=19" TargetMode="External"/><Relationship Id="rId3510" Type="http://schemas.openxmlformats.org/officeDocument/2006/relationships/hyperlink" Target="https://m.aajtak.in/breakingnews" TargetMode="External"/><Relationship Id="rId3608" Type="http://schemas.openxmlformats.org/officeDocument/2006/relationships/hyperlink" Target="https://twitter.com/HaryanaTweets/status/1245647807299514368?s=09" TargetMode="External"/><Relationship Id="rId3955" Type="http://schemas.openxmlformats.org/officeDocument/2006/relationships/hyperlink" Target="https://twitter.com/ANI/status/1246136614402822144?s=19" TargetMode="External"/><Relationship Id="rId5170" Type="http://schemas.openxmlformats.org/officeDocument/2006/relationships/comments" Target="../comments5.xml"/><Relationship Id="rId224" Type="http://schemas.openxmlformats.org/officeDocument/2006/relationships/hyperlink" Target="https://twitter.com/DainikBhaskar/status/1242382371808088064?s=19" TargetMode="External"/><Relationship Id="rId431" Type="http://schemas.openxmlformats.org/officeDocument/2006/relationships/hyperlink" Target="http://indiatoday.in/" TargetMode="External"/><Relationship Id="rId529" Type="http://schemas.openxmlformats.org/officeDocument/2006/relationships/hyperlink" Target="https://youtu.be/WUmXDqyzq7c" TargetMode="External"/><Relationship Id="rId736" Type="http://schemas.openxmlformats.org/officeDocument/2006/relationships/hyperlink" Target="https://www.naidunia.com/lite/chhattisgarh/raipur-coronavirus-in-chhattisgarh-five-coronavirus-positive-patient-found-in-chhattisgarh-5433967" TargetMode="External"/><Relationship Id="rId1061" Type="http://schemas.openxmlformats.org/officeDocument/2006/relationships/hyperlink" Target="https://www.mohfw.gov.in/" TargetMode="External"/><Relationship Id="rId1159" Type="http://schemas.openxmlformats.org/officeDocument/2006/relationships/hyperlink" Target="https://www.google.com/url?sa=t&amp;source=web&amp;rct=j&amp;url=https://www.indiatoday.in/amp/india/story/madhya-pradesh-second-coronavirus-death-man-indore-covid19-1660040-2020-03-26&amp;ved=0ahUKEwj7-ZHY4rnoAhXd6XMBHSSrBycQyM8BCEAwBQ&amp;usg=AOvVaw2kalbzXIgbdgFnnJ9uq-oC&amp;ampcf=1" TargetMode="External"/><Relationship Id="rId1366" Type="http://schemas.openxmlformats.org/officeDocument/2006/relationships/hyperlink" Target="https://bengali.abplive.com/news/states/corona-outbreak-5-more-case-is-positive-in-west-bengal-679512" TargetMode="External"/><Relationship Id="rId2112" Type="http://schemas.openxmlformats.org/officeDocument/2006/relationships/hyperlink" Target="https://gujcovid19.gujarat.gov.in/" TargetMode="External"/><Relationship Id="rId2417" Type="http://schemas.openxmlformats.org/officeDocument/2006/relationships/hyperlink" Target="https://twitter.com/ANI/status/1244852290302820352" TargetMode="External"/><Relationship Id="rId2764" Type="http://schemas.openxmlformats.org/officeDocument/2006/relationships/hyperlink" Target="https://bec36.com/%E0%A4%95%E0%A5%8B%E0%A4%B0%E0%A5%8B%E0%A4%A8%E0%A4%BE-%E0%A4%B8%E0%A5%87-%E0%A4%9C%E0%A4%82%E0%A4%97-%E0%A4%AE%E0%A5%87%E0%A4%82-%E0%A4%9B%E0%A4%A4%E0%A5%8D%E0%A4%A4%E0%A5%80%E0%A4%B8%E0%A4%97/" TargetMode="External"/><Relationship Id="rId2971" Type="http://schemas.openxmlformats.org/officeDocument/2006/relationships/hyperlink" Target="https://mobile.twitter.com/ANI/status/1245233224483135488" TargetMode="External"/><Relationship Id="rId3815" Type="http://schemas.openxmlformats.org/officeDocument/2006/relationships/hyperlink" Target="https://twitter.com/ani/status/1246038578699751424?s=21" TargetMode="External"/><Relationship Id="rId5030" Type="http://schemas.openxmlformats.org/officeDocument/2006/relationships/hyperlink" Target="https://youtu.be/oJiVk7Rue3w" TargetMode="External"/><Relationship Id="rId943" Type="http://schemas.openxmlformats.org/officeDocument/2006/relationships/hyperlink" Target="https://twitter.com/hashtag/UPDATE?src=hashtag_click" TargetMode="External"/><Relationship Id="rId1019" Type="http://schemas.openxmlformats.org/officeDocument/2006/relationships/hyperlink" Target="https://www.thehindu.com/news/national/other-states/inquiry-ordered-into-first-covid-19-death-in-kashmir/article31170690.ece" TargetMode="External"/><Relationship Id="rId1573" Type="http://schemas.openxmlformats.org/officeDocument/2006/relationships/hyperlink" Target="https://www.indiatoday.in/india/story/novel-coronavirus-covid19-march28-confirmed-positive-cases-deaths-india-usa-italy-spain-china-latest-news-update-1660586-2020-03-28" TargetMode="External"/><Relationship Id="rId1780" Type="http://schemas.openxmlformats.org/officeDocument/2006/relationships/hyperlink" Target="https://twitter.com/Zee24Kalak/status/1244234427388944386?s=19" TargetMode="External"/><Relationship Id="rId1878" Type="http://schemas.openxmlformats.org/officeDocument/2006/relationships/hyperlink" Target="https://www.jagran.com/uttar-pradesh/varanasi-city-second-coronavirus-positive-case-found-in-varanasi-came-home-from-uae-jebelali-on-march20-20146933.html" TargetMode="External"/><Relationship Id="rId2624" Type="http://schemas.openxmlformats.org/officeDocument/2006/relationships/hyperlink" Target="https://www.indiatvnews.com/news/india/indore-covid19-death-madhya-pradesh-districtwise-coronavirus-cases-fatalities-603040" TargetMode="External"/><Relationship Id="rId2831" Type="http://schemas.openxmlformats.org/officeDocument/2006/relationships/hyperlink" Target="https://bengali.abplive.com/news/covid-19-india-live-updates-21-corona-cases-in-bengal-mamta-banerjee-pm-modi-680247" TargetMode="External"/><Relationship Id="rId2929" Type="http://schemas.openxmlformats.org/officeDocument/2006/relationships/hyperlink" Target="https://twitter.com/PTI_News/status/1245220553243242496?s=19" TargetMode="External"/><Relationship Id="rId4077" Type="http://schemas.openxmlformats.org/officeDocument/2006/relationships/hyperlink" Target="https://twitter.com/ANI/status/1246323461674369024?s=19" TargetMode="External"/><Relationship Id="rId4284" Type="http://schemas.openxmlformats.org/officeDocument/2006/relationships/hyperlink" Target="https://twitter.com/ANI/status/1246478222117634049?s=19" TargetMode="External"/><Relationship Id="rId4491" Type="http://schemas.openxmlformats.org/officeDocument/2006/relationships/hyperlink" Target="https://twitter.com/bhupeshbaghel/status/1246660271046709248?s=19" TargetMode="External"/><Relationship Id="rId5128" Type="http://schemas.openxmlformats.org/officeDocument/2006/relationships/hyperlink" Target="https://twitter.com/sanjayjavin/status/1247391211364610048?s=19" TargetMode="External"/><Relationship Id="rId72" Type="http://schemas.openxmlformats.org/officeDocument/2006/relationships/hyperlink" Target="https://twitter.com/sahiljoshii/status/1241586393228271616?s=19" TargetMode="External"/><Relationship Id="rId803" Type="http://schemas.openxmlformats.org/officeDocument/2006/relationships/hyperlink" Target="https://jccu2.app.goo.gl/DRKjAJxuJhoR4q8W9" TargetMode="External"/><Relationship Id="rId1226" Type="http://schemas.openxmlformats.org/officeDocument/2006/relationships/hyperlink" Target="https://m.hindustantimes.com/cities/dombivli-man-who-tested-positive-attended-wedding/story-CGBfd5WLii1JNmKPsCxy6J.html" TargetMode="External"/><Relationship Id="rId1433" Type="http://schemas.openxmlformats.org/officeDocument/2006/relationships/hyperlink" Target="https://www.google.com/url?q=https://www.mohfw.gov.in/&amp;sa=D&amp;ust=1585379292183000&amp;usg=AFQjCNENMMjPu2w-VZOIVy8FpUvI9XKaQg" TargetMode="External"/><Relationship Id="rId1640" Type="http://schemas.openxmlformats.org/officeDocument/2006/relationships/hyperlink" Target="http://dhunt.in/93JhU?s=a&amp;ss=wsp" TargetMode="External"/><Relationship Id="rId1738" Type="http://schemas.openxmlformats.org/officeDocument/2006/relationships/hyperlink" Target="https://www.ptcnews.tv/coronavirus-punjab-confirmed-cases-nawanshahr-jalandhar-curfew-en/" TargetMode="External"/><Relationship Id="rId3093" Type="http://schemas.openxmlformats.org/officeDocument/2006/relationships/hyperlink" Target="https://zeenews.india.com/bengali/nation/live-updates/novel-coronavirus-news-2020-live-updates-305745" TargetMode="External"/><Relationship Id="rId4144" Type="http://schemas.openxmlformats.org/officeDocument/2006/relationships/hyperlink" Target="https://www.deccanherald.com/national/south/tamil-nadu-records-second-covid-19-death-as-51-year-old-passes-away-821227.html" TargetMode="External"/><Relationship Id="rId4351" Type="http://schemas.openxmlformats.org/officeDocument/2006/relationships/hyperlink" Target="https://m.eenadu.net/latestnews/New-corona-positive-cases-identified-in-Telangana/1600/120045446" TargetMode="External"/><Relationship Id="rId4589" Type="http://schemas.openxmlformats.org/officeDocument/2006/relationships/hyperlink" Target="https://www.google.com/amp/s/www.indiatoday.in/amp/india/story/coronavirus-in-india-west-bengal-records-no-fresh-deaths-11-new-covid-19-cases-1663414-2020-04-05" TargetMode="External"/><Relationship Id="rId4796" Type="http://schemas.openxmlformats.org/officeDocument/2006/relationships/hyperlink" Target="https://twitter.com/PIBJaipur/status/1247007336989724672?s=19" TargetMode="External"/><Relationship Id="rId1500" Type="http://schemas.openxmlformats.org/officeDocument/2006/relationships/hyperlink" Target="https://www.mohfw.gov.in/pdf/DistrictWiseList324.pdf" TargetMode="External"/><Relationship Id="rId1945" Type="http://schemas.openxmlformats.org/officeDocument/2006/relationships/hyperlink" Target="https://www.amarujala.com/uttar-pradesh/meerut/coronavirus-update-meerut-news-hindi-eight-new-suspect-found-corona-virus-positive-in-meerut" TargetMode="External"/><Relationship Id="rId3160" Type="http://schemas.openxmlformats.org/officeDocument/2006/relationships/hyperlink" Target="https://gujcovid19.gujarat.gov.in/uploads/covid-19latestupdateenglish140401202002485748904012020080238513.pdf" TargetMode="External"/><Relationship Id="rId3398" Type="http://schemas.openxmlformats.org/officeDocument/2006/relationships/hyperlink" Target="https://twitter.com/ArogyaAndhra/status/1245580598938198016?s=19" TargetMode="External"/><Relationship Id="rId4004" Type="http://schemas.openxmlformats.org/officeDocument/2006/relationships/hyperlink" Target="https://twitter.com/PTI_News/status/1246276273552289793?s=19" TargetMode="External"/><Relationship Id="rId4211" Type="http://schemas.openxmlformats.org/officeDocument/2006/relationships/hyperlink" Target="https://www.mohfw.gov.in/" TargetMode="External"/><Relationship Id="rId4449" Type="http://schemas.openxmlformats.org/officeDocument/2006/relationships/hyperlink" Target="https://gujcovid19.gujarat.gov.in/" TargetMode="External"/><Relationship Id="rId4656" Type="http://schemas.openxmlformats.org/officeDocument/2006/relationships/hyperlink" Target="http://www.rajswasthya.nic.in/" TargetMode="External"/><Relationship Id="rId4863" Type="http://schemas.openxmlformats.org/officeDocument/2006/relationships/hyperlink" Target="https://twitter.com/ani/status/1247059315849981952?s=21" TargetMode="External"/><Relationship Id="rId1805" Type="http://schemas.openxmlformats.org/officeDocument/2006/relationships/hyperlink" Target="https://twitter.com/ANI/status/1244242532134838273?s=19" TargetMode="External"/><Relationship Id="rId3020" Type="http://schemas.openxmlformats.org/officeDocument/2006/relationships/hyperlink" Target="https://www.google.com/amp/s/m.timesofindia.com/city/indore/20-new-coronavirus-cases-in-madhya-pradesh-tally-jumps-to-86/amp_articleshow/74923993.cms" TargetMode="External"/><Relationship Id="rId3258" Type="http://schemas.openxmlformats.org/officeDocument/2006/relationships/hyperlink" Target="https://twitter.com/himantabiswa/status/1245422025784492037?s=19" TargetMode="External"/><Relationship Id="rId3465" Type="http://schemas.openxmlformats.org/officeDocument/2006/relationships/hyperlink" Target="https://www.business-standard.com/article/news-ani/2-test-positive-for-covid-19-in-rameswaram-were-present-at-tablighi-jamaat-gathering-120040200476_1.html" TargetMode="External"/><Relationship Id="rId3672" Type="http://schemas.openxmlformats.org/officeDocument/2006/relationships/hyperlink" Target="https://m.patrika.com/amp-news/bikaner-news/two-persons-corona-virus-infected-in-bikaner-5961159/" TargetMode="External"/><Relationship Id="rId4309" Type="http://schemas.openxmlformats.org/officeDocument/2006/relationships/hyperlink" Target="https://twitter.com/IPR_Odisha/status/1246482573284356097?s=19" TargetMode="External"/><Relationship Id="rId4516" Type="http://schemas.openxmlformats.org/officeDocument/2006/relationships/hyperlink" Target="https://www.thehindu.com/news/national/tamil-nadu/coronavirus-two-more-deaths-in-tamil-nadu-toll-goes-up-to-five/article31261691.ece/amp/?__twitter_impression=true" TargetMode="External"/><Relationship Id="rId4723" Type="http://schemas.openxmlformats.org/officeDocument/2006/relationships/hyperlink" Target="https://m.telegraphindia.com/states/west-bengal/coronavirus-positive-case-sparks-panic-at-haldia-port/cid/1761874" TargetMode="External"/><Relationship Id="rId179" Type="http://schemas.openxmlformats.org/officeDocument/2006/relationships/hyperlink" Target="https://www.bhaskar.com/punjab/jalandhar/news/punjab-coronavirus-outbreak-lockdown-live-corona-virus-cases-in-amritsar-chandigarh-ludhiana-amritsar-jalandhar-covid-19-cases-death-toll-latest-news-and-updates-127040802.html" TargetMode="External"/><Relationship Id="rId386" Type="http://schemas.openxmlformats.org/officeDocument/2006/relationships/hyperlink" Target="https://www.financialexpress.com/lifestyle/health/coronavirus-first-covid-19-patients-from-maharashtra-recover-set-to-go-home/1908665/" TargetMode="External"/><Relationship Id="rId593" Type="http://schemas.openxmlformats.org/officeDocument/2006/relationships/hyperlink" Target="https://www-indiatoday-in.cdn.ampproject.org/v/s/www.indiatoday.in/amp/india/story/coronavirus-india-confirmed-covid-19-cases-death-toll-update-news-1659396-2020-03-25?amp_js_v=a3&amp;amp_gsa=1&amp;usqp=mq331AQFKAGwASA%3D" TargetMode="External"/><Relationship Id="rId2067" Type="http://schemas.openxmlformats.org/officeDocument/2006/relationships/hyperlink" Target="https://www.esakal.com/uttar-maharashtra-news/nashik/first-corona-positive-nashik-nashik-marathi-news-275063" TargetMode="External"/><Relationship Id="rId2274" Type="http://schemas.openxmlformats.org/officeDocument/2006/relationships/hyperlink" Target="https://twitter.com/Asthasaxena88/status/1244639991583539202?s=19" TargetMode="External"/><Relationship Id="rId2481" Type="http://schemas.openxmlformats.org/officeDocument/2006/relationships/hyperlink" Target="http://hmfw.ap.gov.in/Daily_bullettin/31-03-2020/31-03-2020_10AM_English.pdf" TargetMode="External"/><Relationship Id="rId3118" Type="http://schemas.openxmlformats.org/officeDocument/2006/relationships/hyperlink" Target="https://gujcovid19.gujarat.gov.in/uploads/covid-19latestupdateenglish1404012020024857489.pdf" TargetMode="External"/><Relationship Id="rId3325" Type="http://schemas.openxmlformats.org/officeDocument/2006/relationships/hyperlink" Target="https://mobile.twitter.com/PTI_News/status/1245547147983896576" TargetMode="External"/><Relationship Id="rId3532" Type="http://schemas.openxmlformats.org/officeDocument/2006/relationships/hyperlink" Target="https://www.deshdoot.com/death-of-corona-positive-patient/" TargetMode="External"/><Relationship Id="rId3977" Type="http://schemas.openxmlformats.org/officeDocument/2006/relationships/hyperlink" Target="https://m.facebook.com/story.php?story_fbid=2626010710836648&amp;id=392178637553211" TargetMode="External"/><Relationship Id="rId4930" Type="http://schemas.openxmlformats.org/officeDocument/2006/relationships/hyperlink" Target="https://gujarati.abplive.com/news/gujarat/corona-virus-cases-has-increased-to-146-in-gujarat-502658?fbclid=IwAR2N5Wm77Y_pOJqnQgODQbBBzDhM7cScwUcKXybhpvLLPglOU0-pW3DySM4" TargetMode="External"/><Relationship Id="rId246" Type="http://schemas.openxmlformats.org/officeDocument/2006/relationships/hyperlink" Target="https://t.co/7QOZCZcmGD" TargetMode="External"/><Relationship Id="rId453" Type="http://schemas.openxmlformats.org/officeDocument/2006/relationships/hyperlink" Target="https://twitter.com/PTI_News/status/1242777490411548672?s=19" TargetMode="External"/><Relationship Id="rId660" Type="http://schemas.openxmlformats.org/officeDocument/2006/relationships/hyperlink" Target="https://www.asianage.com/india/all-india/250320/first-two-corona-patients-in-maharashtra-go-home-recovered.html" TargetMode="External"/><Relationship Id="rId898" Type="http://schemas.openxmlformats.org/officeDocument/2006/relationships/hyperlink" Target="https://twitter.com/CNNnews18/status/1243100924052029440?s=20" TargetMode="External"/><Relationship Id="rId1083" Type="http://schemas.openxmlformats.org/officeDocument/2006/relationships/hyperlink" Target="https://twitter.com/HFWOdisha/status/1243198105148768263?s=19" TargetMode="External"/><Relationship Id="rId1290" Type="http://schemas.openxmlformats.org/officeDocument/2006/relationships/hyperlink" Target="https://www.indiatoday.in/india/story/covid-19-patient-dies-mumbai-5-deaths-maharashtra-1660131-2020-03-26" TargetMode="External"/><Relationship Id="rId2134" Type="http://schemas.openxmlformats.org/officeDocument/2006/relationships/hyperlink" Target="https://twitter.com/ArogyaAndhra/status/1244505800204095488?s=19" TargetMode="External"/><Relationship Id="rId2341" Type="http://schemas.openxmlformats.org/officeDocument/2006/relationships/hyperlink" Target="https://npg.news/corona-big-breaking-in-chhattisgarh-the-number-of-one-more-corona-positive-patients-has-increased-total-number-of-the-state-increased-8-first-case-was-reported-in-korba-young-man-retu/" TargetMode="External"/><Relationship Id="rId2579" Type="http://schemas.openxmlformats.org/officeDocument/2006/relationships/hyperlink" Target="https://www.google.com/amp/s/www.amarujala.com/amp/haryana/rohtak/corona-first-positive-case-found-in-hisar-district-woman-returned-from-usa-on-march-20-rohtak-news-rtk5489566124" TargetMode="External"/><Relationship Id="rId2786" Type="http://schemas.openxmlformats.org/officeDocument/2006/relationships/hyperlink" Target="https://twitter.com/ANI/status/1245023379943391232?s=20" TargetMode="External"/><Relationship Id="rId2993" Type="http://schemas.openxmlformats.org/officeDocument/2006/relationships/hyperlink" Target="https://twitter.com/ANI/status/1245242763903471617" TargetMode="External"/><Relationship Id="rId3837" Type="http://schemas.openxmlformats.org/officeDocument/2006/relationships/hyperlink" Target="https://twitter.com/sriramulubjp/status/1246056710533332992?s=20" TargetMode="External"/><Relationship Id="rId106" Type="http://schemas.openxmlformats.org/officeDocument/2006/relationships/hyperlink" Target="https://twitter.com/ANI/status/1241966782216204288?s=19" TargetMode="External"/><Relationship Id="rId313" Type="http://schemas.openxmlformats.org/officeDocument/2006/relationships/hyperlink" Target="https://twitter.com/RishikaSadam/status/1242519487997284352?s=19" TargetMode="External"/><Relationship Id="rId758" Type="http://schemas.openxmlformats.org/officeDocument/2006/relationships/hyperlink" Target="http://www.covid19india.org/" TargetMode="External"/><Relationship Id="rId965" Type="http://schemas.openxmlformats.org/officeDocument/2006/relationships/hyperlink" Target="https://twitter.com/xpresskerala/status/1243154932452093953?s=19" TargetMode="External"/><Relationship Id="rId1150" Type="http://schemas.openxmlformats.org/officeDocument/2006/relationships/hyperlink" Target="https://twitter.com/ANI/status/1243372741836718080?s=19" TargetMode="External"/><Relationship Id="rId1388" Type="http://schemas.openxmlformats.org/officeDocument/2006/relationships/hyperlink" Target="https://www.indiatoday.in/india/story/50-year-old-man-tests-positive-for-coronavirus-in-mizoram-second-case-in-northeast-1659522-2020-03-25" TargetMode="External"/><Relationship Id="rId1595" Type="http://schemas.openxmlformats.org/officeDocument/2006/relationships/hyperlink" Target="https://en.wikipedia.org/wiki/2020_coronavirus_pandemic_in_Maharashtra" TargetMode="External"/><Relationship Id="rId2439" Type="http://schemas.openxmlformats.org/officeDocument/2006/relationships/hyperlink" Target="https://twitter.com/ArogyaAndhra/status/1244863574113046529" TargetMode="External"/><Relationship Id="rId2646" Type="http://schemas.openxmlformats.org/officeDocument/2006/relationships/hyperlink" Target="https://twitter.com/ANI/status/1244974345644052481?s=19" TargetMode="External"/><Relationship Id="rId2853" Type="http://schemas.openxmlformats.org/officeDocument/2006/relationships/hyperlink" Target="https://twitter.com/TOIMumbai/status/1245185777664790528?s=19" TargetMode="External"/><Relationship Id="rId3904" Type="http://schemas.openxmlformats.org/officeDocument/2006/relationships/hyperlink" Target="https://www.jagran.com/uttar-pradesh/bareilly-city-the-first-case-of-corona-came-out-in-shahjahanpur-a-sample-positive-in-the-investigation-20161556.html" TargetMode="External"/><Relationship Id="rId4099" Type="http://schemas.openxmlformats.org/officeDocument/2006/relationships/hyperlink" Target="https://twitter.com/PIBJaipur/status/1246316241108602880" TargetMode="External"/><Relationship Id="rId5052" Type="http://schemas.openxmlformats.org/officeDocument/2006/relationships/hyperlink" Target="http://www.mohfw.gov.in/" TargetMode="External"/><Relationship Id="rId94" Type="http://schemas.openxmlformats.org/officeDocument/2006/relationships/hyperlink" Target="https://www.google.com/amp/s/m.jagran.com/lite/bihar/patna-city-coronavirus-corona-knocks-bihar-as-one-reported-died-of-infection-at-patna-aiims-20131678.html" TargetMode="External"/><Relationship Id="rId520" Type="http://schemas.openxmlformats.org/officeDocument/2006/relationships/hyperlink" Target="https://twitter.com/mybmc/status/1242770495570735105" TargetMode="External"/><Relationship Id="rId618" Type="http://schemas.openxmlformats.org/officeDocument/2006/relationships/hyperlink" Target="http://dhs.kerala.gov.in/category/daily-bulletin/" TargetMode="External"/><Relationship Id="rId825" Type="http://schemas.openxmlformats.org/officeDocument/2006/relationships/hyperlink" Target="https://www.indiatoday.in/india/story/coronavirus-pandemic-live-updates-india-lockdown-who-italy-united-states-spain-china-death-toll-new-cases-1659783-2020-03-26" TargetMode="External"/><Relationship Id="rId1248" Type="http://schemas.openxmlformats.org/officeDocument/2006/relationships/hyperlink" Target="https://marathi.abplive.com/news/maharashtra/coronavirus-corona-live-update-covid19-news-breaking-754983" TargetMode="External"/><Relationship Id="rId1455" Type="http://schemas.openxmlformats.org/officeDocument/2006/relationships/hyperlink" Target="https://www.newindianexpress.com/states/tamil-nadu/2020/mar/27/25-year-old-woman-working-at-chennai-mall-tests-positive-for-covid-19-in-ariyalur-2122340.html" TargetMode="External"/><Relationship Id="rId1662" Type="http://schemas.openxmlformats.org/officeDocument/2006/relationships/hyperlink" Target="https://twitter.com/avinashkalla/status/1244113550928269313?s=19" TargetMode="External"/><Relationship Id="rId2201" Type="http://schemas.openxmlformats.org/officeDocument/2006/relationships/hyperlink" Target="https://twitter.com/KTRTRS/status/1244226836134899713?s=20" TargetMode="External"/><Relationship Id="rId2506" Type="http://schemas.openxmlformats.org/officeDocument/2006/relationships/hyperlink" Target="https://twitter.com/timesofindia/status/1244866229325541377?s=19" TargetMode="External"/><Relationship Id="rId1010" Type="http://schemas.openxmlformats.org/officeDocument/2006/relationships/hyperlink" Target="https://m.economictimes.com/news/politics-and-nation/73-year-old-corona-positive-man-dies-in-bhilwara-official/articleshow/74828455.cms" TargetMode="External"/><Relationship Id="rId1108" Type="http://schemas.openxmlformats.org/officeDocument/2006/relationships/hyperlink" Target="https://navbharattimes.indiatimes.com/state/maharashtra/nagpur/nagpur-man-found-coronavirus-positive-in-maharashtra/articleshow/74828749.cms" TargetMode="External"/><Relationship Id="rId1315" Type="http://schemas.openxmlformats.org/officeDocument/2006/relationships/hyperlink" Target="https://twitter.com/bstvlive/status/1243547714794684424?s=19" TargetMode="External"/><Relationship Id="rId1967" Type="http://schemas.openxmlformats.org/officeDocument/2006/relationships/hyperlink" Target="https://www.amarujala.com/india-news/coronavirus-in-india-live-news-updates-in-hindi-maharashtra-kerala-karnataka-madhya-pradesh-up-punjab-delhi-rajasthan-andaman-and-nicobar-islands-lockdown?src=story-related" TargetMode="External"/><Relationship Id="rId2713" Type="http://schemas.openxmlformats.org/officeDocument/2006/relationships/hyperlink" Target="https://twitter.com/InfoAhmednagar/status/1244158493046624258?s=19" TargetMode="External"/><Relationship Id="rId2920" Type="http://schemas.openxmlformats.org/officeDocument/2006/relationships/hyperlink" Target="https://www.moneycontrol.com/news/india/20-new-covid-19-cases-in-madhya-pradesh-tally-jumps-to-86-5094421.html" TargetMode="External"/><Relationship Id="rId4166" Type="http://schemas.openxmlformats.org/officeDocument/2006/relationships/hyperlink" Target="https://twitter.com/GirishDayalan" TargetMode="External"/><Relationship Id="rId4373" Type="http://schemas.openxmlformats.org/officeDocument/2006/relationships/hyperlink" Target="https://twitter.com/HFWOdisha/status/1246480313217212417" TargetMode="External"/><Relationship Id="rId4580" Type="http://schemas.openxmlformats.org/officeDocument/2006/relationships/hyperlink" Target="https://www.google.com/amp/s/www.news18.com/amp/news/india/82-year-old-rajasthan-man-dies-of-coronavirus-state-death-toll-rises-to-5-2564975.html" TargetMode="External"/><Relationship Id="rId4678" Type="http://schemas.openxmlformats.org/officeDocument/2006/relationships/hyperlink" Target="https://www.livemint.com/news/india/11-new-coronavirus-cases-reported-in-west-bengal-as-of-6-00-pm-apr-05-11586095265139.html" TargetMode="External"/><Relationship Id="rId1522" Type="http://schemas.openxmlformats.org/officeDocument/2006/relationships/hyperlink" Target="https://youtu.be/7QX8GaxhzXk" TargetMode="External"/><Relationship Id="rId4885" Type="http://schemas.openxmlformats.org/officeDocument/2006/relationships/hyperlink" Target="https://www.google.com/amp/s/www.bhaskar.com/amp/local/haryana/panipat/news/haryana-palwal-coronavirus-cases-latest-news-updates-8-new-covid-19-patient-found-in-palwal-who-attended-tablighi-jamaat-event-in-nizamuddin-markaz-127118674.html" TargetMode="External"/><Relationship Id="rId21" Type="http://schemas.openxmlformats.org/officeDocument/2006/relationships/hyperlink" Target="https://twitter.com/TimesNow/status/1240548687941529601?s=20" TargetMode="External"/><Relationship Id="rId2089" Type="http://schemas.openxmlformats.org/officeDocument/2006/relationships/hyperlink" Target="https://m.aajtak.in/" TargetMode="External"/><Relationship Id="rId3487" Type="http://schemas.openxmlformats.org/officeDocument/2006/relationships/hyperlink" Target="https://twitter.com/aditya0912/status/1245665764427706370?s=19" TargetMode="External"/><Relationship Id="rId3694" Type="http://schemas.openxmlformats.org/officeDocument/2006/relationships/hyperlink" Target="http://hmfw.ap.gov.in/covid_19_datewisebulletins.aspx?date=03-04-2020" TargetMode="External"/><Relationship Id="rId4538" Type="http://schemas.openxmlformats.org/officeDocument/2006/relationships/hyperlink" Target="https://twitter.com/bhupeshbaghel/status/1246657871992872961" TargetMode="External"/><Relationship Id="rId4745" Type="http://schemas.openxmlformats.org/officeDocument/2006/relationships/hyperlink" Target="https://www.hindustantimes.com/gurugram/truck-driver-from-nuh-tests-positive-for-covid-19/story-OBFUvHnnlzC69eeJlG0cMI.html" TargetMode="External"/><Relationship Id="rId4952" Type="http://schemas.openxmlformats.org/officeDocument/2006/relationships/hyperlink" Target="https://www.deccanherald.com/national/north-and-central/madhya-pradesh-covid-19-count-rises-to-215-with-36-fresh-cases-821894.html" TargetMode="External"/><Relationship Id="rId2296" Type="http://schemas.openxmlformats.org/officeDocument/2006/relationships/hyperlink" Target="https://pbs.twimg.com/media/EUXk96fUwAIK8xs?format=jpg&amp;name=large" TargetMode="External"/><Relationship Id="rId3347" Type="http://schemas.openxmlformats.org/officeDocument/2006/relationships/hyperlink" Target="https://timesofindia.indiatimes.com/india/coronavirus-in-india-live-news-updates-covid-19-tracker-india-total-corona-cases-death-toll-mumbai-delhi-hyderabad/liveblog/74940217.cms" TargetMode="External"/><Relationship Id="rId3554" Type="http://schemas.openxmlformats.org/officeDocument/2006/relationships/hyperlink" Target="https://m.facebook.com/story.php?story_fbid=273295590350611&amp;id=633986643451626&amp;sfnsn=wiwspwa&amp;extid=cmnOroPligz9gkmi&amp;d=w&amp;vh=e" TargetMode="External"/><Relationship Id="rId3761" Type="http://schemas.openxmlformats.org/officeDocument/2006/relationships/hyperlink" Target="https://twitter.com/otvnews/status/1245992336191942659" TargetMode="External"/><Relationship Id="rId4605" Type="http://schemas.openxmlformats.org/officeDocument/2006/relationships/hyperlink" Target="https://www.mohfw.gov.in/" TargetMode="External"/><Relationship Id="rId4812" Type="http://schemas.openxmlformats.org/officeDocument/2006/relationships/hyperlink" Target="https://epaper.prabhatkhabar.com/c/50668026" TargetMode="External"/><Relationship Id="rId268" Type="http://schemas.openxmlformats.org/officeDocument/2006/relationships/hyperlink" Target="https://www.mohfw.gov.in/" TargetMode="External"/><Relationship Id="rId475" Type="http://schemas.openxmlformats.org/officeDocument/2006/relationships/hyperlink" Target="https://twitter.com/EconomicTimes/status/1242793777774776320" TargetMode="External"/><Relationship Id="rId682" Type="http://schemas.openxmlformats.org/officeDocument/2006/relationships/hyperlink" Target="https://twitter.com/ANI/status/1243025712832897024?s=19" TargetMode="External"/><Relationship Id="rId2156" Type="http://schemas.openxmlformats.org/officeDocument/2006/relationships/hyperlink" Target="http://indiatoday.in/" TargetMode="External"/><Relationship Id="rId2363" Type="http://schemas.openxmlformats.org/officeDocument/2006/relationships/hyperlink" Target="https://twitter.com/PTI_News/status/1244825963419947008?s=19" TargetMode="External"/><Relationship Id="rId2570" Type="http://schemas.openxmlformats.org/officeDocument/2006/relationships/hyperlink" Target="https://www.tribuneindia.com/news/chandigarh/panchkula-nurse-tests-positive-for-coronavirus-63664" TargetMode="External"/><Relationship Id="rId3207" Type="http://schemas.openxmlformats.org/officeDocument/2006/relationships/hyperlink" Target="https://twitter.com/ANI/status/1245383122847502338?s=19" TargetMode="External"/><Relationship Id="rId3414" Type="http://schemas.openxmlformats.org/officeDocument/2006/relationships/hyperlink" Target="https://m.facebook.com/story.php?story_fbid=1171810239656200&amp;id=310938152410084" TargetMode="External"/><Relationship Id="rId3621" Type="http://schemas.openxmlformats.org/officeDocument/2006/relationships/hyperlink" Target="https://twitter.com/radhika1705/status/1245753731888476160?s=19" TargetMode="External"/><Relationship Id="rId128" Type="http://schemas.openxmlformats.org/officeDocument/2006/relationships/hyperlink" Target="https://twitter.com/PTI_News/status/1242071269614346241?s=19" TargetMode="External"/><Relationship Id="rId335" Type="http://schemas.openxmlformats.org/officeDocument/2006/relationships/hyperlink" Target="https://www.news18.com/news/india/coronavirus-pandemic-india-live-updates-covid-19-news-cases-manipur-tamil-nadu-maharashtra-lockdown-2549869.html" TargetMode="External"/><Relationship Id="rId542" Type="http://schemas.openxmlformats.org/officeDocument/2006/relationships/hyperlink" Target="http://www.divyabhaskar.com/" TargetMode="External"/><Relationship Id="rId1172" Type="http://schemas.openxmlformats.org/officeDocument/2006/relationships/hyperlink" Target="https://twitter.com/ANI/status/1243395969766412290?s=19" TargetMode="External"/><Relationship Id="rId2016" Type="http://schemas.openxmlformats.org/officeDocument/2006/relationships/hyperlink" Target="https://arogya.maharashtra.gov.in/1175/Novel--Corona-Virus" TargetMode="External"/><Relationship Id="rId2223" Type="http://schemas.openxmlformats.org/officeDocument/2006/relationships/hyperlink" Target="https://twitter.com/ANI/status/1244604434446831616?s=19" TargetMode="External"/><Relationship Id="rId2430" Type="http://schemas.openxmlformats.org/officeDocument/2006/relationships/hyperlink" Target="https://twitter.com/NHM_TN/status/1244861155975114753?s=19" TargetMode="External"/><Relationship Id="rId402" Type="http://schemas.openxmlformats.org/officeDocument/2006/relationships/hyperlink" Target="https://twitter.com/jdjsbhopal/status/1242744030863273984?s=19" TargetMode="External"/><Relationship Id="rId1032" Type="http://schemas.openxmlformats.org/officeDocument/2006/relationships/hyperlink" Target="https://www.lokmat.com/nagpur/fifth-corona-positive-nagpur/" TargetMode="External"/><Relationship Id="rId4188" Type="http://schemas.openxmlformats.org/officeDocument/2006/relationships/hyperlink" Target="https://timesofindia.indiatimes.com/city/aurangabad/two-test-positive-for-coronavirus-in-aurangabad/articleshow/74966706.cms" TargetMode="External"/><Relationship Id="rId4395" Type="http://schemas.openxmlformats.org/officeDocument/2006/relationships/hyperlink" Target="https://twitter.com/JansamparkMP/status/1246469032619823107" TargetMode="External"/><Relationship Id="rId1989" Type="http://schemas.openxmlformats.org/officeDocument/2006/relationships/hyperlink" Target="https://www.amarujala.com/amp/lucknow/coronavirus-in-india-live-news-updates-in-uttar-pradesh" TargetMode="External"/><Relationship Id="rId4048" Type="http://schemas.openxmlformats.org/officeDocument/2006/relationships/hyperlink" Target="https://twitter.com/ANI/status/1246323461674369024?s=19" TargetMode="External"/><Relationship Id="rId4255" Type="http://schemas.openxmlformats.org/officeDocument/2006/relationships/hyperlink" Target="https://twitter.com/ANI/status/1246476616630276097?s=19" TargetMode="External"/><Relationship Id="rId1849" Type="http://schemas.openxmlformats.org/officeDocument/2006/relationships/hyperlink" Target="https://gujcovid19.gujarat.gov.in/" TargetMode="External"/><Relationship Id="rId3064" Type="http://schemas.openxmlformats.org/officeDocument/2006/relationships/hyperlink" Target="https://twitter.com/TOIKolkata/status/1245287341515624448?s=19" TargetMode="External"/><Relationship Id="rId4462" Type="http://schemas.openxmlformats.org/officeDocument/2006/relationships/hyperlink" Target="https://twitter.com/ANI/status/1246672217418665985?ref_src=twsrc%5Etfw%7Ctwcamp%5Etweetembed&amp;ref_url=https%3A%2F%2Fd-10573401782643266243.ampproject.net%2F2004030010070%2Fframe.html" TargetMode="External"/><Relationship Id="rId192" Type="http://schemas.openxmlformats.org/officeDocument/2006/relationships/hyperlink" Target="https://www.daijiworld.com/news/newsDisplay.aspx?newsID=687963" TargetMode="External"/><Relationship Id="rId1709" Type="http://schemas.openxmlformats.org/officeDocument/2006/relationships/hyperlink" Target="https://www.siasat.com/3-new-covid-19-cases-guj-state-tally-reaches-58-1866389/" TargetMode="External"/><Relationship Id="rId1916" Type="http://schemas.openxmlformats.org/officeDocument/2006/relationships/hyperlink" Target="https://twitter.com/newstrackmedia/status/1244276754153271296?s=19" TargetMode="External"/><Relationship Id="rId3271" Type="http://schemas.openxmlformats.org/officeDocument/2006/relationships/hyperlink" Target="https://twitter.com/ArogyaAndhra/status/1245312814962507783?s=20" TargetMode="External"/><Relationship Id="rId4115" Type="http://schemas.openxmlformats.org/officeDocument/2006/relationships/hyperlink" Target="https://gujcovid19.gujarat.gov.in/" TargetMode="External"/><Relationship Id="rId4322" Type="http://schemas.openxmlformats.org/officeDocument/2006/relationships/hyperlink" Target="https://mobile.twitter.com/HFWOdisha/status/1246480313217212417" TargetMode="External"/><Relationship Id="rId2080" Type="http://schemas.openxmlformats.org/officeDocument/2006/relationships/hyperlink" Target="https://simplicity.in/coimbatore/english/news/63446/four-tested-positive-for-covid-19-at-esi-hospital-in-coimbatore" TargetMode="External"/><Relationship Id="rId3131" Type="http://schemas.openxmlformats.org/officeDocument/2006/relationships/hyperlink" Target="https://www.divyabhaskar.co.in/amp/local/gujarat/rajkot/news/corona-update-live-rajkot-1-april-2020-127088049.html?ref=fbo&amp;__twitter_impression=true" TargetMode="External"/><Relationship Id="rId2897" Type="http://schemas.openxmlformats.org/officeDocument/2006/relationships/hyperlink" Target="https://www.moneycontrol.com/news/india/20-new-covid-19-cases-in-madhya-pradesh-tally-jumps-to-86-5094421.html" TargetMode="External"/><Relationship Id="rId3948" Type="http://schemas.openxmlformats.org/officeDocument/2006/relationships/hyperlink" Target="https://mobile.twitter.com/HFWOdisha/status/1246131083839561728" TargetMode="External"/><Relationship Id="rId5096" Type="http://schemas.openxmlformats.org/officeDocument/2006/relationships/hyperlink" Target="https://www.divyabhaskar.co.in/local/gujarat/ahmedabad/news/corona-update-live-gujarat-7-april-2020-127123391.html?art=next" TargetMode="External"/><Relationship Id="rId869" Type="http://schemas.openxmlformats.org/officeDocument/2006/relationships/hyperlink" Target="https://twitter.com/TelanganaHealth/status/1243093796797198336?s=19" TargetMode="External"/><Relationship Id="rId1499" Type="http://schemas.openxmlformats.org/officeDocument/2006/relationships/hyperlink" Target="https://www.bhaskar.com/local/chhattisgarh/raipur/news/raipur-coronavirus-latest-alert-covid-19-cases-detected-in-chhattisgarh-who-retruns-from-uk-127064717.html?utm_campaign=social_share&amp;utm_source=whatsapp.com&amp;utm_medium=browser" TargetMode="External"/><Relationship Id="rId5163" Type="http://schemas.openxmlformats.org/officeDocument/2006/relationships/hyperlink" Target="https://navbharattimes.indiatimes.com/state/punjab-and-haryana/jind/first-case-of-corona-virus-came-out-in-jind-district/articleshow/75014815.cms" TargetMode="External"/><Relationship Id="rId729" Type="http://schemas.openxmlformats.org/officeDocument/2006/relationships/hyperlink" Target="https://www.deccanherald.com/national/coronavirus-news-live-updates-indias-death-toll-is-at-14-tally-jumps-to-636-799686.html" TargetMode="External"/><Relationship Id="rId1359" Type="http://schemas.openxmlformats.org/officeDocument/2006/relationships/hyperlink" Target="https://bengali.abplive.com/news/states/corona-outbreak-5-more-case-is-positive-in-west-bengal-679512" TargetMode="External"/><Relationship Id="rId2757" Type="http://schemas.openxmlformats.org/officeDocument/2006/relationships/hyperlink" Target="https://twitter.com/dhanyarajendran/status/1244998019235213316?s=19" TargetMode="External"/><Relationship Id="rId2964" Type="http://schemas.openxmlformats.org/officeDocument/2006/relationships/hyperlink" Target="https://bengali.abplive.com/news/aaj-focus-e/coronavirus-5-die-in-bengal-in-last-8-days-affected-37-681006" TargetMode="External"/><Relationship Id="rId3808" Type="http://schemas.openxmlformats.org/officeDocument/2006/relationships/hyperlink" Target="https://twitter.com/himantabiswa/status/1246038976793698305?s=19" TargetMode="External"/><Relationship Id="rId5023" Type="http://schemas.openxmlformats.org/officeDocument/2006/relationships/hyperlink" Target="https://mobile.twitter.com/TelanganaHealth/status/1247208958051278849" TargetMode="External"/><Relationship Id="rId936" Type="http://schemas.openxmlformats.org/officeDocument/2006/relationships/hyperlink" Target="https://www.businesstoday.in/latest/trends/coronavirus-update-two-more-test-positive-after-contact-with-bihar-first-patient/story/399292.html" TargetMode="External"/><Relationship Id="rId1219" Type="http://schemas.openxmlformats.org/officeDocument/2006/relationships/hyperlink" Target="https://twitter.com/sandeshnews/status/1240940392373088256" TargetMode="External"/><Relationship Id="rId1566" Type="http://schemas.openxmlformats.org/officeDocument/2006/relationships/hyperlink" Target="https://twitter.com/NewIndianXpress/status/1243908784243617795?s=19" TargetMode="External"/><Relationship Id="rId1773" Type="http://schemas.openxmlformats.org/officeDocument/2006/relationships/hyperlink" Target="https://www.latestly.com/india/news/coronavirus-death-toll-in-maharashtra-rises-to-8th-after-45-year-old-patient-dies-in-buldhana-1643224.html" TargetMode="External"/><Relationship Id="rId1980" Type="http://schemas.openxmlformats.org/officeDocument/2006/relationships/hyperlink" Target="https://twitter.com/PTI_News/status/1244316683390423041?s=19" TargetMode="External"/><Relationship Id="rId2617" Type="http://schemas.openxmlformats.org/officeDocument/2006/relationships/hyperlink" Target="https://timesofindia.indiatimes.com/city/meerut/meerut-records-second-highest-coronavirus-cases-in-up-with-six-more-testing-positive/articleshow/74911845.cms" TargetMode="External"/><Relationship Id="rId2824" Type="http://schemas.openxmlformats.org/officeDocument/2006/relationships/hyperlink" Target="https://twitter.com/Plchakraborty/status/1245052177824886786?s=19" TargetMode="External"/><Relationship Id="rId65" Type="http://schemas.openxmlformats.org/officeDocument/2006/relationships/hyperlink" Target="https://twitter.com/PTI_News/status/1241412535204511745?s=19" TargetMode="External"/><Relationship Id="rId1426" Type="http://schemas.openxmlformats.org/officeDocument/2006/relationships/hyperlink" Target="https://www.mohfw.gov.in/" TargetMode="External"/><Relationship Id="rId1633" Type="http://schemas.openxmlformats.org/officeDocument/2006/relationships/hyperlink" Target="https://twitter.com/TOIPatna/status/1243949503880679424?s=19" TargetMode="External"/><Relationship Id="rId1840" Type="http://schemas.openxmlformats.org/officeDocument/2006/relationships/hyperlink" Target="https://twitter.com/TOIRajkot/status/1244053565061992449?s=19" TargetMode="External"/><Relationship Id="rId4789" Type="http://schemas.openxmlformats.org/officeDocument/2006/relationships/hyperlink" Target="https://bengali.abplive.com/news/covid-19-india-live-updates-21-corona-cases-in-bengal-mamta-banerjee-pm-modi-680247?fbclid=IwAR0r-2NA6uhnB3UBdn6vZ17INGuDQN5IFOfIUJKrs04fM66cuIIHZ2DVYLM" TargetMode="External"/><Relationship Id="rId4996" Type="http://schemas.openxmlformats.org/officeDocument/2006/relationships/hyperlink" Target="https://twitter.com/ANI/status/1247207161949818886?s=20" TargetMode="External"/><Relationship Id="rId1700" Type="http://schemas.openxmlformats.org/officeDocument/2006/relationships/hyperlink" Target="https://twitter.com/pibahmedabad/status/1244143269061308421?s=21" TargetMode="External"/><Relationship Id="rId3598" Type="http://schemas.openxmlformats.org/officeDocument/2006/relationships/hyperlink" Target="https://economictimes.indiatimes.com/news/politics-and-nation/coronavirus-cases-in-india-live-news-latest-updates-april2/liveblog/74940450.cms" TargetMode="External"/><Relationship Id="rId4649" Type="http://schemas.openxmlformats.org/officeDocument/2006/relationships/hyperlink" Target="https://twitter.com/ANINewsUP/status/1246754645625585665?s=20" TargetMode="External"/><Relationship Id="rId4856" Type="http://schemas.openxmlformats.org/officeDocument/2006/relationships/hyperlink" Target="https://www.facebook.com/khabrainabhitaklive/videos/2864911206935475/" TargetMode="External"/><Relationship Id="rId3458" Type="http://schemas.openxmlformats.org/officeDocument/2006/relationships/hyperlink" Target="https://twitter.com/Eatala_Rajender/status/1245425932929617921" TargetMode="External"/><Relationship Id="rId3665" Type="http://schemas.openxmlformats.org/officeDocument/2006/relationships/hyperlink" Target="https://timesofindia.indiatimes.com/india/bengal-death-toll-rises-to-seven-covid-19-cases-cross-50/articleshow/74952568.cms" TargetMode="External"/><Relationship Id="rId3872" Type="http://schemas.openxmlformats.org/officeDocument/2006/relationships/hyperlink" Target="https://twitter.com/htTweets/status/1246088208946827264?s=19" TargetMode="External"/><Relationship Id="rId4509" Type="http://schemas.openxmlformats.org/officeDocument/2006/relationships/hyperlink" Target="https://twitter.com/ians_india/status/1246676178804637696" TargetMode="External"/><Relationship Id="rId4716" Type="http://schemas.openxmlformats.org/officeDocument/2006/relationships/hyperlink" Target="https://twitter.com/HFWOdisha/status/1246826498851352576?s=19" TargetMode="External"/><Relationship Id="rId379" Type="http://schemas.openxmlformats.org/officeDocument/2006/relationships/hyperlink" Target="http://aajtak.in/" TargetMode="External"/><Relationship Id="rId586" Type="http://schemas.openxmlformats.org/officeDocument/2006/relationships/hyperlink" Target="http://dhs.kerala.gov.in/wp-content/uploads/2020/03/bule_25032020.pdf" TargetMode="External"/><Relationship Id="rId793" Type="http://schemas.openxmlformats.org/officeDocument/2006/relationships/hyperlink" Target="https://m.timesofindia.com/city/raipur/two-more-positive-cases-reported-in-chhattisgarh-taking-total-number-of-covid-19-to-3-in-state/articleshow/74814186.cms" TargetMode="External"/><Relationship Id="rId2267" Type="http://schemas.openxmlformats.org/officeDocument/2006/relationships/hyperlink" Target="https://twitter.com/PTI_News/status/1244624068822716417?s=19" TargetMode="External"/><Relationship Id="rId2474" Type="http://schemas.openxmlformats.org/officeDocument/2006/relationships/hyperlink" Target="https://twitter.com/ANI/status/1244868415711408128" TargetMode="External"/><Relationship Id="rId2681" Type="http://schemas.openxmlformats.org/officeDocument/2006/relationships/hyperlink" Target="https://economictimes.indiatimes.com/news/politics-and-nation/coronavirus-cases-in-india-live-news-latest-updates-march31/amp_liveblog/74903785.cms" TargetMode="External"/><Relationship Id="rId3318" Type="http://schemas.openxmlformats.org/officeDocument/2006/relationships/hyperlink" Target="http://www.mohfw.gov.in/" TargetMode="External"/><Relationship Id="rId3525" Type="http://schemas.openxmlformats.org/officeDocument/2006/relationships/hyperlink" Target="https://www.kolkata24x7.com/corona-death-toll-in-bengal-7/" TargetMode="External"/><Relationship Id="rId4923" Type="http://schemas.openxmlformats.org/officeDocument/2006/relationships/hyperlink" Target="https://twitter.com/ani/status/1247146084868280320?s=21" TargetMode="External"/><Relationship Id="rId239" Type="http://schemas.openxmlformats.org/officeDocument/2006/relationships/hyperlink" Target="https://www.deccanherald.com/amp/national/north-and-central/two-more-test-positive-for-coronavirus-in-kashmir-817145.html?__twitter_impression=true" TargetMode="External"/><Relationship Id="rId446" Type="http://schemas.openxmlformats.org/officeDocument/2006/relationships/hyperlink" Target="https://youtu.be/HvJ_s60zZ48" TargetMode="External"/><Relationship Id="rId653" Type="http://schemas.openxmlformats.org/officeDocument/2006/relationships/hyperlink" Target="https://jccu2.app.goo.gl/DRKjAJxuJhoR4q8W9" TargetMode="External"/><Relationship Id="rId1076" Type="http://schemas.openxmlformats.org/officeDocument/2006/relationships/hyperlink" Target="https://twitter.com/HFWOdisha/status/1243198105148768263?s=20" TargetMode="External"/><Relationship Id="rId1283" Type="http://schemas.openxmlformats.org/officeDocument/2006/relationships/hyperlink" Target="https://twitter.com/ANI/status/1243514767970533376?s=19" TargetMode="External"/><Relationship Id="rId1490" Type="http://schemas.openxmlformats.org/officeDocument/2006/relationships/hyperlink" Target="https://lalluram.com/new-corona-positive-case-found-in-raipur-number-rises-to-7-in-chhattisgarh/" TargetMode="External"/><Relationship Id="rId2127" Type="http://schemas.openxmlformats.org/officeDocument/2006/relationships/hyperlink" Target="https://mobile.twitter.com/ANI/status/1244503930819633153" TargetMode="External"/><Relationship Id="rId2334" Type="http://schemas.openxmlformats.org/officeDocument/2006/relationships/hyperlink" Target="https://aajtak.app.link/xGxHed0yh5" TargetMode="External"/><Relationship Id="rId3732" Type="http://schemas.openxmlformats.org/officeDocument/2006/relationships/hyperlink" Target="https://twitter.com/ANI?status/12459477128012308481?s=19" TargetMode="External"/><Relationship Id="rId306" Type="http://schemas.openxmlformats.org/officeDocument/2006/relationships/hyperlink" Target="https://news.google.com/articles/CAIiEAexauf5jIIO5OwPS9bpajUqGQgEKhAIACoHCAowj8n_CjDIrfkCMNKc6AU?hl=en-IN&amp;gl=IN&amp;ceid=IN%3Aen" TargetMode="External"/><Relationship Id="rId860" Type="http://schemas.openxmlformats.org/officeDocument/2006/relationships/hyperlink" Target="https://m.economictimes.com/news/politics-and-nation/kashmir-reports-first-death-due-to-coronavirus/articleshow/74822222.cms?" TargetMode="External"/><Relationship Id="rId1143" Type="http://schemas.openxmlformats.org/officeDocument/2006/relationships/hyperlink" Target="https://twitter.com/bsindia/status/1243368728969875457?s=19" TargetMode="External"/><Relationship Id="rId2541" Type="http://schemas.openxmlformats.org/officeDocument/2006/relationships/hyperlink" Target="https://twitter.com/kansalrohit69/status/1244903033500127234?s=20" TargetMode="External"/><Relationship Id="rId4299" Type="http://schemas.openxmlformats.org/officeDocument/2006/relationships/hyperlink" Target="https://mobile.twitter.com/HFWOdisha/status/1246480313217212417" TargetMode="External"/><Relationship Id="rId513" Type="http://schemas.openxmlformats.org/officeDocument/2006/relationships/hyperlink" Target="https://www.google.com/url?q=https://www.mohfw.gov.in/&amp;sa=D&amp;ust=1585153884845000&amp;usg=AFQjCNGS2E2XlPbWHtYq91pmKq4sBmgbmg" TargetMode="External"/><Relationship Id="rId720" Type="http://schemas.openxmlformats.org/officeDocument/2006/relationships/hyperlink" Target="https://www.google.com/amp/s/m.economictimes.com/news/politics-and-nation/50-year-old-man-tests-positive-for-coronavirus-in-mizoram-second-case-in-northeast/amp_articleshow/74807570.cms" TargetMode="External"/><Relationship Id="rId1350" Type="http://schemas.openxmlformats.org/officeDocument/2006/relationships/hyperlink" Target="https://economictimes.indiatimes.com/news/politics-and-nation/coronavirus-cases-in-india-live-news-latest-updates-march27/liveblog/74838380.cms" TargetMode="External"/><Relationship Id="rId2401" Type="http://schemas.openxmlformats.org/officeDocument/2006/relationships/hyperlink" Target="https://bengali.abplive.com/videos/news/nation-coronavirus-makes-india-wake-up-to-its-migrant-labourers-680639" TargetMode="External"/><Relationship Id="rId4159" Type="http://schemas.openxmlformats.org/officeDocument/2006/relationships/hyperlink" Target="https://twitter.com/ANI/status/1246303828720353280?s=20" TargetMode="External"/><Relationship Id="rId1003" Type="http://schemas.openxmlformats.org/officeDocument/2006/relationships/hyperlink" Target="https://www.safarjan.com/" TargetMode="External"/><Relationship Id="rId1210" Type="http://schemas.openxmlformats.org/officeDocument/2006/relationships/hyperlink" Target="http://economictimes.indiatimes.com/" TargetMode="External"/><Relationship Id="rId4366" Type="http://schemas.openxmlformats.org/officeDocument/2006/relationships/hyperlink" Target="https://www.firstpost.com/health/coronavirus-outbreak-live-updates-covid-19-india-cases-death-count-delhi-tablighi-jamaat-maharashtra-kerala-andhra-pradesh-latest-news-today-8226261.html" TargetMode="External"/><Relationship Id="rId4573" Type="http://schemas.openxmlformats.org/officeDocument/2006/relationships/hyperlink" Target="https://twitter.com/HFWOdisha/status/1246740631159889921?s=19" TargetMode="External"/><Relationship Id="rId4780" Type="http://schemas.openxmlformats.org/officeDocument/2006/relationships/hyperlink" Target="https://www.google.com/amp/s/m.timesofindia.com/city/allahabad/up-first-covid-19-positive-case-reported-in-prayagraj/amp_articleshow/74998941.cms" TargetMode="External"/><Relationship Id="rId3175" Type="http://schemas.openxmlformats.org/officeDocument/2006/relationships/hyperlink" Target="https://twitter.com/PTI_News/status/1245375419404013568?s=19" TargetMode="External"/><Relationship Id="rId3382" Type="http://schemas.openxmlformats.org/officeDocument/2006/relationships/hyperlink" Target="https://twitter.com/dpbhattaET/status/1245572872807927812?s=19" TargetMode="External"/><Relationship Id="rId4019" Type="http://schemas.openxmlformats.org/officeDocument/2006/relationships/hyperlink" Target="https://gujcovid19.gujarat.gov.in/uploads/pressbrief0404042020110344651.pdf" TargetMode="External"/><Relationship Id="rId4226" Type="http://schemas.openxmlformats.org/officeDocument/2006/relationships/hyperlink" Target="https://www.bhaskar.com/local/mp/bhopal/news/bhopal-coronavirus-latest-update-positive-story-of-covid-19-patient-from-hospital-to-home-127106965.html" TargetMode="External"/><Relationship Id="rId4433" Type="http://schemas.openxmlformats.org/officeDocument/2006/relationships/hyperlink" Target="https://twitter.com/ANINewsUP/status/1246627213354496002" TargetMode="External"/><Relationship Id="rId4640" Type="http://schemas.openxmlformats.org/officeDocument/2006/relationships/hyperlink" Target="http://www.rajswasthya.nic.in/" TargetMode="External"/><Relationship Id="rId2191" Type="http://schemas.openxmlformats.org/officeDocument/2006/relationships/hyperlink" Target="https://www.google.co.in/amp/s/www.bhaskar.com/amp/national/news/today-2-more-lives-45-year-old-diabetes-patient-succumbed-in-ahmedabad-one-person-died-in-kashmir-too-127070421.html" TargetMode="External"/><Relationship Id="rId3035" Type="http://schemas.openxmlformats.org/officeDocument/2006/relationships/hyperlink" Target="https://twitter.com/zeerajasthan_/status/1245210055563022337?s=19" TargetMode="External"/><Relationship Id="rId3242" Type="http://schemas.openxmlformats.org/officeDocument/2006/relationships/hyperlink" Target="https://twitter.com/ANI/status/1245428656069128209?s=19" TargetMode="External"/><Relationship Id="rId4500" Type="http://schemas.openxmlformats.org/officeDocument/2006/relationships/hyperlink" Target="https://twitter.com/ANI/status/1246666439706021888" TargetMode="External"/><Relationship Id="rId163" Type="http://schemas.openxmlformats.org/officeDocument/2006/relationships/hyperlink" Target="https://twitter.com/ANI/status/1242312247466029057?s=19" TargetMode="External"/><Relationship Id="rId370" Type="http://schemas.openxmlformats.org/officeDocument/2006/relationships/hyperlink" Target="https://twitter.com/drmanishjain680/status/1242497785254932481?s=19" TargetMode="External"/><Relationship Id="rId2051" Type="http://schemas.openxmlformats.org/officeDocument/2006/relationships/hyperlink" Target="https://twitter.com/ndtv/status/1244480907349618688?s=20" TargetMode="External"/><Relationship Id="rId3102" Type="http://schemas.openxmlformats.org/officeDocument/2006/relationships/hyperlink" Target="https://www.bhaskar.com/haryana/hisar/news/haryana-news-first-positive-case-in-hisar-18-year-old-59-year-old-woman-agroha-refer-husband-admitted-to-isolation-ward-075022-6945748.html" TargetMode="External"/><Relationship Id="rId230" Type="http://schemas.openxmlformats.org/officeDocument/2006/relationships/hyperlink" Target="https://www.google.com/amp/s/www.tribuneindia.com/news/3-more-test-positive-for-coronavirus-in-punjab-60466" TargetMode="External"/><Relationship Id="rId5067" Type="http://schemas.openxmlformats.org/officeDocument/2006/relationships/hyperlink" Target="https://www.mohfw.gov.in/" TargetMode="External"/><Relationship Id="rId2868" Type="http://schemas.openxmlformats.org/officeDocument/2006/relationships/hyperlink" Target="https://www.wbhealth.gov.in/uploaded_files/corona/Bulletin_West_Bengal_31.03_.2020_.pdf" TargetMode="External"/><Relationship Id="rId3919" Type="http://schemas.openxmlformats.org/officeDocument/2006/relationships/hyperlink" Target="https://twitter.com/PTI_News/status/1246130043081785346?s=19" TargetMode="External"/><Relationship Id="rId4083" Type="http://schemas.openxmlformats.org/officeDocument/2006/relationships/hyperlink" Target="https://www.loksatta.com/desh-videsh-news/coronavirus-lockdown-in-india-coronavirus-live-update-coronavirus-in-india-letest-news-2-2123474/" TargetMode="External"/><Relationship Id="rId1677" Type="http://schemas.openxmlformats.org/officeDocument/2006/relationships/hyperlink" Target="https://gujcovid19.gujarat.gov.in/" TargetMode="External"/><Relationship Id="rId1884" Type="http://schemas.openxmlformats.org/officeDocument/2006/relationships/hyperlink" Target="https://twitter.com/rajeshtope11/status/1244214677036392448?s=20" TargetMode="External"/><Relationship Id="rId2728" Type="http://schemas.openxmlformats.org/officeDocument/2006/relationships/hyperlink" Target="https://f87kg.app.goo.gl/mHfdF8VuRmmB6HoY8" TargetMode="External"/><Relationship Id="rId2935" Type="http://schemas.openxmlformats.org/officeDocument/2006/relationships/hyperlink" Target="https://www.moneycontrol.com/news/india/20-new-covid-19-cases-in-madhya-pradesh-tally-jumps-to-86-5094421.html" TargetMode="External"/><Relationship Id="rId4290" Type="http://schemas.openxmlformats.org/officeDocument/2006/relationships/hyperlink" Target="https://www.google.com/amp/s/www.thehindubusinessline.com/news/national/another-covid-19-case-reported-in-bengal-count-rises-to-58/article31256273.ece/amp/" TargetMode="External"/><Relationship Id="rId5134" Type="http://schemas.openxmlformats.org/officeDocument/2006/relationships/hyperlink" Target="https://m.livehindustan.com/uttar-pradesh/story-up-33-new-coronavirus-cases-found-on-monday-positive-patients-figure-reached-to-317-3133328.amp.html" TargetMode="External"/><Relationship Id="rId907" Type="http://schemas.openxmlformats.org/officeDocument/2006/relationships/hyperlink" Target="https://economictimes.indiatimes.com/news/politics-and-nation/coronavirus-cases-in-india-live-news-latest-updates-march26/liveblog/74820249.cms" TargetMode="External"/><Relationship Id="rId1537" Type="http://schemas.openxmlformats.org/officeDocument/2006/relationships/hyperlink" Target="https://www.google.com/amp/s/www.indiatoday.in/amp/india/story/coronavirus-india-telangana-reports-first-covid-19-death-1660766-2020-03-28" TargetMode="External"/><Relationship Id="rId1744" Type="http://schemas.openxmlformats.org/officeDocument/2006/relationships/hyperlink" Target="https://twitter.com/ANI/status/1244204765791145985?s=19" TargetMode="External"/><Relationship Id="rId1951" Type="http://schemas.openxmlformats.org/officeDocument/2006/relationships/hyperlink" Target="https://www.mohfw.gov.in/" TargetMode="External"/><Relationship Id="rId4150" Type="http://schemas.openxmlformats.org/officeDocument/2006/relationships/hyperlink" Target="https://twitter.com/ANI/status/1246303828720353280?s=19" TargetMode="External"/><Relationship Id="rId36" Type="http://schemas.openxmlformats.org/officeDocument/2006/relationships/hyperlink" Target="https://ahmedabadmirror.indiatimes.com/ahmedabad/cover-story/confirmed-first-3-ve-cases-in-ahmedabad-rajkot-surat/articleshow/74720622.cms" TargetMode="External"/><Relationship Id="rId1604" Type="http://schemas.openxmlformats.org/officeDocument/2006/relationships/hyperlink" Target="https://telanganatoday.com/telangana-reports-first-coronavirus-death" TargetMode="External"/><Relationship Id="rId4010" Type="http://schemas.openxmlformats.org/officeDocument/2006/relationships/hyperlink" Target="https://twitter.com/ANI/status/1246310787884302338?s=20" TargetMode="External"/><Relationship Id="rId4967" Type="http://schemas.openxmlformats.org/officeDocument/2006/relationships/hyperlink" Target="https://twitter.com/ANI/status/1247196163217985536?s=19" TargetMode="External"/><Relationship Id="rId1811" Type="http://schemas.openxmlformats.org/officeDocument/2006/relationships/hyperlink" Target="https://www.manoramaonline.com/sports.html" TargetMode="External"/><Relationship Id="rId3569" Type="http://schemas.openxmlformats.org/officeDocument/2006/relationships/hyperlink" Target="https://www.facebook.com/DivyaHimachalTV/videos/704478020320213/?sfnsn=wiwspwa&amp;extid=8FVK8gT9H9RPCGLq&amp;d=w&amp;vh=e" TargetMode="External"/><Relationship Id="rId697" Type="http://schemas.openxmlformats.org/officeDocument/2006/relationships/hyperlink" Target="https://www.ndtv.com/india-news/kashmir-reports-first-coronavirus-death-65-year-old-man-dies-in-srinagar-4-who-came-in-contact-test-2200851?amp=1&amp;akamai-rum=off&amp;__twitter_impression=true" TargetMode="External"/><Relationship Id="rId2378" Type="http://schemas.openxmlformats.org/officeDocument/2006/relationships/hyperlink" Target="https://www.newindianexpress.com/cities/delhi/2020/mar/29/with-five-new-patients-number-of-covid-19-cases-rises-to-31-in-gautam-buddh-nagar-2123032.html" TargetMode="External"/><Relationship Id="rId3429" Type="http://schemas.openxmlformats.org/officeDocument/2006/relationships/hyperlink" Target="https://twitter.com/PTI_News/status/1245593455763443712?s=19" TargetMode="External"/><Relationship Id="rId3776" Type="http://schemas.openxmlformats.org/officeDocument/2006/relationships/hyperlink" Target="https://drive.google.com/open?id=1SwbKQr469egnPfPE10cSpTzl8mMKng4o" TargetMode="External"/><Relationship Id="rId3983" Type="http://schemas.openxmlformats.org/officeDocument/2006/relationships/hyperlink" Target="https://www.indiatoday.in/india/story/covid-19-woman-from-solan-dies-in-chandigarh-hospital-himachal-death-toll-rises-to-two-1662841-2020-04-03" TargetMode="External"/><Relationship Id="rId4827" Type="http://schemas.openxmlformats.org/officeDocument/2006/relationships/hyperlink" Target="http://www.rajswasthya.nic.in/" TargetMode="External"/><Relationship Id="rId1187" Type="http://schemas.openxmlformats.org/officeDocument/2006/relationships/hyperlink" Target="https://www.indiatoday.in/india/story/novel-coronavirus-covid19-march27-confirmed-positive-cases-deaths-casualties-india-social-distancing-lockdown-1660185-2020-03-27" TargetMode="External"/><Relationship Id="rId2585" Type="http://schemas.openxmlformats.org/officeDocument/2006/relationships/hyperlink" Target="http://www.news11.live/corona-s-entry-in-jharkhand-malesia-s-girl-in-hindpiri-turns-out-to-be-infected/jharkhand/news/1282.html" TargetMode="External"/><Relationship Id="rId2792" Type="http://schemas.openxmlformats.org/officeDocument/2006/relationships/hyperlink" Target="https://twitter.com/TelanganaHealth/status/1245009298863861762?s=09" TargetMode="External"/><Relationship Id="rId3636" Type="http://schemas.openxmlformats.org/officeDocument/2006/relationships/hyperlink" Target="https://twitter.com/JansamparkMP/status/1245734205792718848?s=09" TargetMode="External"/><Relationship Id="rId3843" Type="http://schemas.openxmlformats.org/officeDocument/2006/relationships/hyperlink" Target="https://www.aninews.in/news/national/general-news/11-people-from-bidar-who-attended-tablighi-jamaat-test-positive-for-covid-19-ktaka-health-min20200402112509" TargetMode="External"/><Relationship Id="rId557" Type="http://schemas.openxmlformats.org/officeDocument/2006/relationships/hyperlink" Target="https://www.indiatoday.in/india/story/85-year-old-woman-dies-of-coronavirus-in-ahmedabad-india-s-death-toll-now-at-12-1659731-2020-03-25" TargetMode="External"/><Relationship Id="rId764" Type="http://schemas.openxmlformats.org/officeDocument/2006/relationships/hyperlink" Target="http://ani.com/" TargetMode="External"/><Relationship Id="rId971" Type="http://schemas.openxmlformats.org/officeDocument/2006/relationships/hyperlink" Target="https://www.indiatoday.in/india/story/coronavirus-pandemic-live-updates-india-lockdown-who-italy-united-states-spain-china-death-toll-new-cases-1659783-2020-03-26" TargetMode="External"/><Relationship Id="rId1394" Type="http://schemas.openxmlformats.org/officeDocument/2006/relationships/hyperlink" Target="https://www.anandabazar.com/amp/state/coronavirus-in-west-bengal-5-of-a-family-tested-covid-19-positive-dgtl-1.1128141" TargetMode="External"/><Relationship Id="rId2238" Type="http://schemas.openxmlformats.org/officeDocument/2006/relationships/hyperlink" Target="https://timesofindia.indiatimes.com/city/surat/states-first-positive-covid-19-patient-on-recovery-path/articleshow/74867663.cms" TargetMode="External"/><Relationship Id="rId2445" Type="http://schemas.openxmlformats.org/officeDocument/2006/relationships/hyperlink" Target="https://twitter.com/ArogyaAndhra/status/1244863574113046529?s=19" TargetMode="External"/><Relationship Id="rId2652" Type="http://schemas.openxmlformats.org/officeDocument/2006/relationships/hyperlink" Target="https://www.wbhealth.gov.in/uploaded_files/corona/Bulletin_West_Bengal_31.03_.2020_.pdf" TargetMode="External"/><Relationship Id="rId3703" Type="http://schemas.openxmlformats.org/officeDocument/2006/relationships/hyperlink" Target="https://twitter.com/TOIAhmedabad/status/1245943395534532609" TargetMode="External"/><Relationship Id="rId3910" Type="http://schemas.openxmlformats.org/officeDocument/2006/relationships/hyperlink" Target="https://www.google.com/amp/s/www.bhaskar.com/amp/local/himachal/news/coronavirus-punjab-cases-lockdown-live-corona-virus-cases-in-chandigarh-amritsar-ludhiana-amritsar-jalandhar-covid-19-death-toll-latest-news-and-updates-127100531.html" TargetMode="External"/><Relationship Id="rId417" Type="http://schemas.openxmlformats.org/officeDocument/2006/relationships/hyperlink" Target="https://www.google.com/amp/s/www.amarujala.com/amp/chandigarh/punjab-coronavirus-live-updates-positive-case" TargetMode="External"/><Relationship Id="rId624" Type="http://schemas.openxmlformats.org/officeDocument/2006/relationships/hyperlink" Target="https://timesofindia.indiatimes.com/india/coronavirus-india-lockdown-news-live-updates-total-number-of-covid-19-india-cases-25-march-2020/liveblog/74801821.cms" TargetMode="External"/><Relationship Id="rId831" Type="http://schemas.openxmlformats.org/officeDocument/2006/relationships/hyperlink" Target="https://twitter.com/CMOMaharashtra/status/1243079715860049920" TargetMode="External"/><Relationship Id="rId1047" Type="http://schemas.openxmlformats.org/officeDocument/2006/relationships/hyperlink" Target="https://twitter.com/ArogyaAndhra" TargetMode="External"/><Relationship Id="rId1254" Type="http://schemas.openxmlformats.org/officeDocument/2006/relationships/hyperlink" Target="https://m.hindustantimes.com/cities/four-more-test-positive-for-covid-19-in-hoshiarpur-and-jalandhar-taking-punjab-count-to-37/story-8cufjfLngsB8j0CppisRfP_amp.html?__twitter_impression=true" TargetMode="External"/><Relationship Id="rId1461" Type="http://schemas.openxmlformats.org/officeDocument/2006/relationships/hyperlink" Target="https://www.facebook.com/1464220630511616/posts/2536949309905404/" TargetMode="External"/><Relationship Id="rId2305" Type="http://schemas.openxmlformats.org/officeDocument/2006/relationships/hyperlink" Target="https://gujcovid19.gujarat.gov.in/" TargetMode="External"/><Relationship Id="rId2512" Type="http://schemas.openxmlformats.org/officeDocument/2006/relationships/hyperlink" Target="https://twitter.com/ArogyaAndhra/status/1244863574113046529?s=19" TargetMode="External"/><Relationship Id="rId1114" Type="http://schemas.openxmlformats.org/officeDocument/2006/relationships/hyperlink" Target="https://www.google.com/amp/s/www.indiatoday.in/amp/india/story/coronavirus-pandemic-live-updates-india-lockdown-who-italy-united-states-spain-china-death-toll-new-cases-1659783-2020-03-26" TargetMode="External"/><Relationship Id="rId1321" Type="http://schemas.openxmlformats.org/officeDocument/2006/relationships/hyperlink" Target="https://twitter.com/ANI/status/1243532889779654658?s=19" TargetMode="External"/><Relationship Id="rId4477" Type="http://schemas.openxmlformats.org/officeDocument/2006/relationships/hyperlink" Target="https://twitter.com/ANI/status/1246666439706021888" TargetMode="External"/><Relationship Id="rId4684" Type="http://schemas.openxmlformats.org/officeDocument/2006/relationships/hyperlink" Target="https://bangla.hindustantimes.com/bengal/kolkata/coronavirus-latest-news-west-bengal-80-infected-by-covid-19-in-west-bengal-31586096250070.html" TargetMode="External"/><Relationship Id="rId4891" Type="http://schemas.openxmlformats.org/officeDocument/2006/relationships/hyperlink" Target="https://www.bhaskar.com/local/mp/bhopal/news/coronavirus-bhopal-cases-4-madhya-pradesh-health-department-employees-test-positive-bhopal-total-cases-over-46-127118555.html" TargetMode="External"/><Relationship Id="rId3079" Type="http://schemas.openxmlformats.org/officeDocument/2006/relationships/hyperlink" Target="https://www.outlookindia.com/newsscroll/amp/2nd-up-corona-death-in-meerut/1787434" TargetMode="External"/><Relationship Id="rId3286" Type="http://schemas.openxmlformats.org/officeDocument/2006/relationships/hyperlink" Target="https://www.bhaskar.com/national/news/coronavirus-outbreak-india-live-today-news-updates-delhi-kerala-maharashtra-rajasthan-haryana-cases-novel-corona-covid-19-death-toll-127087536.html" TargetMode="External"/><Relationship Id="rId3493" Type="http://schemas.openxmlformats.org/officeDocument/2006/relationships/hyperlink" Target="https://www.devdiscourse.com/article/health/982157-puducherrys-first-covid-19-patient-recovers-to-be-discharged" TargetMode="External"/><Relationship Id="rId4337" Type="http://schemas.openxmlformats.org/officeDocument/2006/relationships/hyperlink" Target="https://www.firstpost.com/health/coronavirus-outbreak-live-updates-covid-19-india-cases-death-count-delhi-tablighi-jamaat-maharashtra-kerala-andhra-pradesh-latest-news-today-8226261.html" TargetMode="External"/><Relationship Id="rId4544" Type="http://schemas.openxmlformats.org/officeDocument/2006/relationships/hyperlink" Target="https://www.deccanherald.com/amp/national/north-and-central/bhopals-1st-covid-19-patient-her-father-discharged-from-hospital-after-testing-negative-821177.html?__twitter_impression=true" TargetMode="External"/><Relationship Id="rId2095" Type="http://schemas.openxmlformats.org/officeDocument/2006/relationships/hyperlink" Target="https://twitter.com/ANI/status/1244496464857821184?s=20" TargetMode="External"/><Relationship Id="rId3146" Type="http://schemas.openxmlformats.org/officeDocument/2006/relationships/hyperlink" Target="https://twitter.com/ANI/status/1245365527842701313?s=20" TargetMode="External"/><Relationship Id="rId3353" Type="http://schemas.openxmlformats.org/officeDocument/2006/relationships/hyperlink" Target="https://twitter.com/news24tvchannel/status/1245558810640556033?s=19" TargetMode="External"/><Relationship Id="rId4751" Type="http://schemas.openxmlformats.org/officeDocument/2006/relationships/hyperlink" Target="https://www.indiatoday.in/india/story/coronavirus-in-india-west-bengal-records-no-fresh-deaths-11-new-covid-19-cases-1663414-2020-04-05" TargetMode="External"/><Relationship Id="rId274" Type="http://schemas.openxmlformats.org/officeDocument/2006/relationships/hyperlink" Target="https://www.bhaskar.com/amp/mp/bhopal/news/bhopal-coronavirus-outbreak-lockdown-live-corona-virus-cases-in-mp-bhopal-indore-ujjain-gwalior-khajuraho-covid-19-cases-death-toll-latest-news-and-updates-127040791.html" TargetMode="External"/><Relationship Id="rId481" Type="http://schemas.openxmlformats.org/officeDocument/2006/relationships/hyperlink" Target="https://cgjanadesh.com/2-new-corona-patients-in-chhattisgarh-3-cases-reported-so-far/" TargetMode="External"/><Relationship Id="rId2162" Type="http://schemas.openxmlformats.org/officeDocument/2006/relationships/hyperlink" Target="https://twitter.com/PIBAhmedabad/status/1244507613531983872?s=19" TargetMode="External"/><Relationship Id="rId3006" Type="http://schemas.openxmlformats.org/officeDocument/2006/relationships/hyperlink" Target="https://en.m.wikipedia.org/wiki/2020_coronavirus_pandemic_in_West_Bengal" TargetMode="External"/><Relationship Id="rId3560" Type="http://schemas.openxmlformats.org/officeDocument/2006/relationships/hyperlink" Target="https://divyamarathi.bhaskar.com/news/aurangabad-reports-two-coroners-affected-two-from-delhi-and-pune-reported-positive-127094661.html" TargetMode="External"/><Relationship Id="rId4404" Type="http://schemas.openxmlformats.org/officeDocument/2006/relationships/hyperlink" Target="https://mbasic.facebook.com/story.php?story_fbid=10157439054098983&amp;id=329145898982&amp;refid=28&amp;_ft_=qid.6812023867267203654%3Amf_story_key.-8363054902728614389%3Atop_level_post_id.10157439054098983%3Acontent_owner_id_new.329145898982%3Apage_id.329145898982%3Asrc.22%3Astory_location.5%3Aview_time.1586047878%3Afilter.h_nor%3Atds_flgs.3%3Apage_insights.%7B%22329145898982%22%3A%7B%22page_id%22%3A329145898982%2C%22actor_id%22%3A329145898982%2C%22dm%22%3A%7B%22isShare%22%3A0%2C%22originalPostOwnerID%22%3A0%7D%2C%22psn%22%3A%22EntStatusCreationStory%22%2C%22post_context%22%3A%7B%22object_fbtype%22%3A266%2C%22publish_time%22%3A1586023008%2C%22story_name%22%3A%22EntStatusCreationStory%22%2C%22story_fbid%22%3A%5B10157439054098983%5D%7D%2C%22role%22%3A1%2C%22sl%22%3A5%2C%22targets%22%3A%5B%7B%22actor_id%22%3A329145898982%2C%22page_id%22%3A329145898982%2C%22post_id%22%3A10157439054098983%2C%22role%22%3A1%2C%22share_id%22%3A0%7D%5D%7D%7D&amp;__tn__=%2AW-R" TargetMode="External"/><Relationship Id="rId4611" Type="http://schemas.openxmlformats.org/officeDocument/2006/relationships/hyperlink" Target="https://twitter.com/ANI/status/1246779399355027456?s=20" TargetMode="External"/><Relationship Id="rId134" Type="http://schemas.openxmlformats.org/officeDocument/2006/relationships/hyperlink" Target="https://twitter.com/TimesNow/status/1242094816395055105?s=19" TargetMode="External"/><Relationship Id="rId3213" Type="http://schemas.openxmlformats.org/officeDocument/2006/relationships/hyperlink" Target="https://twitter.com/HFWOdisha/status/1245409739195834369" TargetMode="External"/><Relationship Id="rId3420" Type="http://schemas.openxmlformats.org/officeDocument/2006/relationships/hyperlink" Target="https://twitter.com/ANI/status/1245585711031390211?s=19" TargetMode="External"/><Relationship Id="rId341" Type="http://schemas.openxmlformats.org/officeDocument/2006/relationships/hyperlink" Target="https://www.google.com/amp/s/m.timesofindia.com/india/coronavirus-second-death-in-delhi-3rd-in-mumbai-slight-dip-in-new-cases/amp_articleshow/74801637.cms" TargetMode="External"/><Relationship Id="rId2022" Type="http://schemas.openxmlformats.org/officeDocument/2006/relationships/hyperlink" Target="https://twitter.com/PTI_News/status/1244470793909620742?s=19" TargetMode="External"/><Relationship Id="rId2979" Type="http://schemas.openxmlformats.org/officeDocument/2006/relationships/hyperlink" Target="https://bengali.abplive.com/news/aaj-focus-e/coronavirus-5-die-in-bengal-in-last-8-days-affected-37-681006" TargetMode="External"/><Relationship Id="rId201" Type="http://schemas.openxmlformats.org/officeDocument/2006/relationships/hyperlink" Target="https://twitter.com/hmtvnewslive/status/1242360388877836288?s=19" TargetMode="External"/><Relationship Id="rId1788" Type="http://schemas.openxmlformats.org/officeDocument/2006/relationships/hyperlink" Target="https://twitter.com/Vijayabaskarofl/status/1244239453981257728?s=20" TargetMode="External"/><Relationship Id="rId1995" Type="http://schemas.openxmlformats.org/officeDocument/2006/relationships/hyperlink" Target="http://www.rajswasthya.nic.in/" TargetMode="External"/><Relationship Id="rId2839" Type="http://schemas.openxmlformats.org/officeDocument/2006/relationships/hyperlink" Target="https://twitter.com/ANI" TargetMode="External"/><Relationship Id="rId4194" Type="http://schemas.openxmlformats.org/officeDocument/2006/relationships/hyperlink" Target="https://bengali.abplive.com/video/cm-warned-of-action-against-people-who-oppose-cremation-of-corona-patients-or-setting-up-of-covid-hospitals-in-their-areas-681830" TargetMode="External"/><Relationship Id="rId5038" Type="http://schemas.openxmlformats.org/officeDocument/2006/relationships/hyperlink" Target="https://youtu.be/fmHz00kNYss" TargetMode="External"/><Relationship Id="rId1648" Type="http://schemas.openxmlformats.org/officeDocument/2006/relationships/hyperlink" Target="https://twitter.com/GujHFWDept/status/1244104135521243136?s=19" TargetMode="External"/><Relationship Id="rId4054" Type="http://schemas.openxmlformats.org/officeDocument/2006/relationships/hyperlink" Target="https://twitter.com/ANI/status/1246324265370013696?s=19" TargetMode="External"/><Relationship Id="rId4261" Type="http://schemas.openxmlformats.org/officeDocument/2006/relationships/hyperlink" Target="http://www.mohfw.gov.in/" TargetMode="External"/><Relationship Id="rId5105" Type="http://schemas.openxmlformats.org/officeDocument/2006/relationships/hyperlink" Target="https://twitter.com/PTI_News/status/1247403976221323264" TargetMode="External"/><Relationship Id="rId1508" Type="http://schemas.openxmlformats.org/officeDocument/2006/relationships/hyperlink" Target="https://hindi.news18.com/news/bihar/patna-one-test-positive-for-coronavirus-in-bihar-total-number-of-cases-in-state-rise-to-10-nodvkj-2968651.html" TargetMode="External"/><Relationship Id="rId1855" Type="http://schemas.openxmlformats.org/officeDocument/2006/relationships/hyperlink" Target="http://dhs.kerala.gov.in/2020/03/29/29-03-2020/" TargetMode="External"/><Relationship Id="rId2906" Type="http://schemas.openxmlformats.org/officeDocument/2006/relationships/hyperlink" Target="https://www.moneycontrol.com/news/india/20-new-covid-19-cases-in-madhya-pradesh-tally-jumps-to-86-5094421.html" TargetMode="External"/><Relationship Id="rId3070" Type="http://schemas.openxmlformats.org/officeDocument/2006/relationships/hyperlink" Target="https://bengali.abplive.com/news/aaj-focus-e/coronavirus-5-die-in-bengal-in-last-8-days-affected-37-681006" TargetMode="External"/><Relationship Id="rId4121" Type="http://schemas.openxmlformats.org/officeDocument/2006/relationships/hyperlink" Target="https://news.abplive.com/news/india/coronavirus-in-india-latest-news-live-updates-covid-19-tracker-total-cases-lockdown-in-india-1180287/amp" TargetMode="External"/><Relationship Id="rId1715" Type="http://schemas.openxmlformats.org/officeDocument/2006/relationships/hyperlink" Target="https://twitter.com/ANI/status/1244162798864625664?s=19" TargetMode="External"/><Relationship Id="rId1922" Type="http://schemas.openxmlformats.org/officeDocument/2006/relationships/hyperlink" Target="https://twitter.com/xpressandhra/status/1244286736168960000?s=19" TargetMode="External"/><Relationship Id="rId3887" Type="http://schemas.openxmlformats.org/officeDocument/2006/relationships/hyperlink" Target="https://timesofindia.indiatimes.com/india/coronavirus-in-india-live-news-updates-covid-19-tracker-india-total-corona-cases-death-toll-mumbai-delhi-hyderabad/liveblog/74940217.cms" TargetMode="External"/><Relationship Id="rId4938" Type="http://schemas.openxmlformats.org/officeDocument/2006/relationships/hyperlink" Target="https://www.manoramanews.com/news/breaking-news/2020/04/06/13-fresh-covid-19-cases-reported-in-kerala-cm-pinarayi-vijayan-6.html,https:/english.manoramaonline.com/news/kerala/2020/04/06/kerala-cm-pinarayi-vijayan-on-coronavirus.html" TargetMode="External"/><Relationship Id="rId2489" Type="http://schemas.openxmlformats.org/officeDocument/2006/relationships/hyperlink" Target="http://hmfw.ap.gov.in/Daily_bullettin/31-03-2020/31-03-2020_10AM_English.pdf" TargetMode="External"/><Relationship Id="rId2696" Type="http://schemas.openxmlformats.org/officeDocument/2006/relationships/hyperlink" Target="https://gujcovid19.gujarat.gov.in/" TargetMode="External"/><Relationship Id="rId3747" Type="http://schemas.openxmlformats.org/officeDocument/2006/relationships/hyperlink" Target="https://www.mohfw.gov.in/pdf/DistrictWiseList324.pdf" TargetMode="External"/><Relationship Id="rId3954" Type="http://schemas.openxmlformats.org/officeDocument/2006/relationships/hyperlink" Target="https://twitter.com/himantabiswa/status/1246135550752350208?s=20" TargetMode="External"/><Relationship Id="rId668" Type="http://schemas.openxmlformats.org/officeDocument/2006/relationships/hyperlink" Target="https://thekashmirwalla.com/2020/03/covid-19-pat-passes-away-in-srinagar-hospital-first-death-in-kashmir/" TargetMode="External"/><Relationship Id="rId875" Type="http://schemas.openxmlformats.org/officeDocument/2006/relationships/hyperlink" Target="https://twitter.com/PTI_News/status/1243081520350257153?s=19" TargetMode="External"/><Relationship Id="rId1298" Type="http://schemas.openxmlformats.org/officeDocument/2006/relationships/hyperlink" Target="https://www.businessinsider.in/india/news/coronavirus-cases-in-hyderabad-telangana-news-and-updates/articleshow/74823424.cms" TargetMode="External"/><Relationship Id="rId2349" Type="http://schemas.openxmlformats.org/officeDocument/2006/relationships/hyperlink" Target="https://twitter.com/ANI/status/1244702762270478336?s=19" TargetMode="External"/><Relationship Id="rId2556" Type="http://schemas.openxmlformats.org/officeDocument/2006/relationships/hyperlink" Target="https://www.amarujala.com/haryana/sirsa/corona-positive-woman-in-sirsa145" TargetMode="External"/><Relationship Id="rId2763" Type="http://schemas.openxmlformats.org/officeDocument/2006/relationships/hyperlink" Target="https://twitter.com/abpanandatv/status/1244989143555256326" TargetMode="External"/><Relationship Id="rId2970" Type="http://schemas.openxmlformats.org/officeDocument/2006/relationships/hyperlink" Target="https://twitter.com/ArogyaAndhra/status/1245225191178768386/photo/1" TargetMode="External"/><Relationship Id="rId3607" Type="http://schemas.openxmlformats.org/officeDocument/2006/relationships/hyperlink" Target="https://twitter.com/HaryanaTweets/status/1245647807299514368?s=09" TargetMode="External"/><Relationship Id="rId3814" Type="http://schemas.openxmlformats.org/officeDocument/2006/relationships/hyperlink" Target="https://twitter.com/Vijayabaskarofl/status/1246030244990996480?s=20" TargetMode="External"/><Relationship Id="rId528" Type="http://schemas.openxmlformats.org/officeDocument/2006/relationships/hyperlink" Target="http://hmfw.ap.gov.in/covid_dashboard.aspx" TargetMode="External"/><Relationship Id="rId735" Type="http://schemas.openxmlformats.org/officeDocument/2006/relationships/hyperlink" Target="https://twitter.com/indiatvnews/status/1243044162745724929?s=19" TargetMode="External"/><Relationship Id="rId942" Type="http://schemas.openxmlformats.org/officeDocument/2006/relationships/hyperlink" Target="https://www.google.com/amp/s/m.economictimes.com/news/politics-and-nation/70-yr-old-covid-19-patient-dies-in-gujarat-state-toll-rises-to-3/amp_articleshow/74824464.cms" TargetMode="External"/><Relationship Id="rId1158" Type="http://schemas.openxmlformats.org/officeDocument/2006/relationships/hyperlink" Target="https://twitter.com/ChetanSanghi/status/1243353655140659203" TargetMode="External"/><Relationship Id="rId1365" Type="http://schemas.openxmlformats.org/officeDocument/2006/relationships/hyperlink" Target="https://twitter.com/NHM_TN/status/1243565704332431360?s=19" TargetMode="External"/><Relationship Id="rId1572" Type="http://schemas.openxmlformats.org/officeDocument/2006/relationships/hyperlink" Target="http://dhs.kerala.gov.in/wp-content/uploads/2020/03/Daily-Bulletin-HFWD-Malayalam-March-28.pdf" TargetMode="External"/><Relationship Id="rId2209" Type="http://schemas.openxmlformats.org/officeDocument/2006/relationships/hyperlink" Target="https://www.covid19india.org/" TargetMode="External"/><Relationship Id="rId2416" Type="http://schemas.openxmlformats.org/officeDocument/2006/relationships/hyperlink" Target="https://gujcovid19.gujarat.gov.in/" TargetMode="External"/><Relationship Id="rId2623" Type="http://schemas.openxmlformats.org/officeDocument/2006/relationships/hyperlink" Target="https://www-indiatvnews-com.cdn.ampproject.org/v/s/www.indiatvnews.com/amp/news/india/covid-19-jharkhand-reports-first-coronavirus-positive-case-603239?amp_js_v=a3&amp;amp_gsa=1&amp;usqp=mq331AQIKAGwASDAAQE%3D" TargetMode="External"/><Relationship Id="rId1018" Type="http://schemas.openxmlformats.org/officeDocument/2006/relationships/hyperlink" Target="https://www.thehindu.com/news/national/other-states/inquiry-ordered-into-first-covid-19-death-in-kashmir/article31170690.ece" TargetMode="External"/><Relationship Id="rId1225" Type="http://schemas.openxmlformats.org/officeDocument/2006/relationships/hyperlink" Target="https://twitter.com/rajeshtope11/status/1243454258789273600?s=19" TargetMode="External"/><Relationship Id="rId1432" Type="http://schemas.openxmlformats.org/officeDocument/2006/relationships/hyperlink" Target="https://wap.business-standard.com/article/current-affairs/coronavirus-live-updates-covid-19-death-cases-india-usa-world-21-day-lockdown-in-india-maharashtra-delhi-news-120032601059_1.html" TargetMode="External"/><Relationship Id="rId2830" Type="http://schemas.openxmlformats.org/officeDocument/2006/relationships/hyperlink" Target="https://economictimes.indiatimes.com/news/politics-and-nation/coronavirus-cases-in-india-live-news-latest-updates-march31/liveblog/74903785.cms" TargetMode="External"/><Relationship Id="rId4588" Type="http://schemas.openxmlformats.org/officeDocument/2006/relationships/hyperlink" Target="https://www.mohfw.gov.in/pdf/DistrictWiseList324.pdf" TargetMode="External"/><Relationship Id="rId71" Type="http://schemas.openxmlformats.org/officeDocument/2006/relationships/hyperlink" Target="http://indiatoday.in/" TargetMode="External"/><Relationship Id="rId802" Type="http://schemas.openxmlformats.org/officeDocument/2006/relationships/hyperlink" Target="https://kashmirlife.net/coronavirus-kashmir-reports-first-death-226989/" TargetMode="External"/><Relationship Id="rId3397" Type="http://schemas.openxmlformats.org/officeDocument/2006/relationships/hyperlink" Target="http://epaperlokmat.in/main-editions/Jalgaon%20Main/2020-04-02/1" TargetMode="External"/><Relationship Id="rId4795" Type="http://schemas.openxmlformats.org/officeDocument/2006/relationships/hyperlink" Target="https://twitter.com/GreaterKashmir/status/1247012677278302208?s=19" TargetMode="External"/><Relationship Id="rId4448" Type="http://schemas.openxmlformats.org/officeDocument/2006/relationships/hyperlink" Target="https://twitter.com/ANI/status/1246666439706021888" TargetMode="External"/><Relationship Id="rId4655" Type="http://schemas.openxmlformats.org/officeDocument/2006/relationships/hyperlink" Target="https://www.mohfw.gov.in/" TargetMode="External"/><Relationship Id="rId4862" Type="http://schemas.openxmlformats.org/officeDocument/2006/relationships/hyperlink" Target="https://twitter.com/ani/status/1247071982408962050?s=21" TargetMode="External"/><Relationship Id="rId178" Type="http://schemas.openxmlformats.org/officeDocument/2006/relationships/hyperlink" Target="https://bengali.abplive.com/news/more-2-corona-affected-in-bengal-678147" TargetMode="External"/><Relationship Id="rId3257" Type="http://schemas.openxmlformats.org/officeDocument/2006/relationships/hyperlink" Target="https://twitter.com/ANI/status/1245428656069128209?s=19" TargetMode="External"/><Relationship Id="rId3464" Type="http://schemas.openxmlformats.org/officeDocument/2006/relationships/hyperlink" Target="https://twitter.com/PTI_News/status/1245593455763443712" TargetMode="External"/><Relationship Id="rId3671" Type="http://schemas.openxmlformats.org/officeDocument/2006/relationships/hyperlink" Target="https://epaper.indianexpress.com/2619802/Jaipur/April-03-2020" TargetMode="External"/><Relationship Id="rId4308" Type="http://schemas.openxmlformats.org/officeDocument/2006/relationships/hyperlink" Target="https://www.bhaskar.com/local/mp/indore/news/indore-novel-coronavirus-covid-19-updates-madhya-pradesh-mp-indore-corona-positive-cases-death-latest-today-news-127106621.html" TargetMode="External"/><Relationship Id="rId4515" Type="http://schemas.openxmlformats.org/officeDocument/2006/relationships/hyperlink" Target="https://economictimes.indiatimes.com/news/politics-and-nation/coronavirus-cases-in-india-live-news-latest-updates-april5/liveblog/74988679.cms" TargetMode="External"/><Relationship Id="rId4722" Type="http://schemas.openxmlformats.org/officeDocument/2006/relationships/hyperlink" Target="http://gujcovid19.gujarat.gov.in/" TargetMode="External"/><Relationship Id="rId385" Type="http://schemas.openxmlformats.org/officeDocument/2006/relationships/hyperlink" Target="https://twitter.com/ani/status/1242706458170408960?s=21" TargetMode="External"/><Relationship Id="rId592" Type="http://schemas.openxmlformats.org/officeDocument/2006/relationships/hyperlink" Target="https://economictimes.indiatimes.com/news/politics-and-nation/coronavirus-cases-in-india-live-news-latest-updates-march25/liveblog/74801993.cms" TargetMode="External"/><Relationship Id="rId2066" Type="http://schemas.openxmlformats.org/officeDocument/2006/relationships/hyperlink" Target="https://www.gujaratsamachar.com/news/saurashtra/five-positive-cases-of-corona-in-bhavnagar-district-announced-by-collector-at-the-late-night" TargetMode="External"/><Relationship Id="rId2273" Type="http://schemas.openxmlformats.org/officeDocument/2006/relationships/hyperlink" Target="https://karunadu.karnataka.gov.in/" TargetMode="External"/><Relationship Id="rId2480" Type="http://schemas.openxmlformats.org/officeDocument/2006/relationships/hyperlink" Target="https://mobile.twitter.com/ANI/status/1244868840896335873" TargetMode="External"/><Relationship Id="rId3117" Type="http://schemas.openxmlformats.org/officeDocument/2006/relationships/hyperlink" Target="https://www.hindustantimes.com/india-news/coronavirus-update-two-patients-die-in-west-bengal-death-count-reaches-6/story-eFFFvxWbU9T31Dh3h6wT1M.html" TargetMode="External"/><Relationship Id="rId3324" Type="http://schemas.openxmlformats.org/officeDocument/2006/relationships/hyperlink" Target="https://twitter.com/PTI_News/status/1245547147983896576?s=19" TargetMode="External"/><Relationship Id="rId3531" Type="http://schemas.openxmlformats.org/officeDocument/2006/relationships/hyperlink" Target="https://twitter.com/ANI/status/1245702900334108672?s=19" TargetMode="External"/><Relationship Id="rId245" Type="http://schemas.openxmlformats.org/officeDocument/2006/relationships/hyperlink" Target="https://www.hindustantimes.com/cities/six-people-including-three-of-family-in-phillaur-test-positive-for-coronavirus-in-punjab-taking-state-s-count-to-29/story-WgQK84nSF0cnUeHIPLVxAN.html" TargetMode="External"/><Relationship Id="rId452" Type="http://schemas.openxmlformats.org/officeDocument/2006/relationships/hyperlink" Target="https://punemirror.indiatimes.com/pune/others/good-news-2-covid-19-patients-recover-to-get-discharge-as-they-test-negative-after-14-days/articleshow/" TargetMode="External"/><Relationship Id="rId1082" Type="http://schemas.openxmlformats.org/officeDocument/2006/relationships/hyperlink" Target="https://twitter.com/bsindia/status/1243215059255316480?s=19" TargetMode="External"/><Relationship Id="rId2133" Type="http://schemas.openxmlformats.org/officeDocument/2006/relationships/hyperlink" Target="https://timesofindia.indiatimes.com/india/coronavirus-in-india-live-news-updates-covid-19-cases-in-india-and-world/liveblog/74880442.cmsto" TargetMode="External"/><Relationship Id="rId2340" Type="http://schemas.openxmlformats.org/officeDocument/2006/relationships/hyperlink" Target="https://twitter.com/tv9gujarati/status/1244672597406564353" TargetMode="External"/><Relationship Id="rId105" Type="http://schemas.openxmlformats.org/officeDocument/2006/relationships/hyperlink" Target="https://t.co/SZz5esJaqG?amp=1" TargetMode="External"/><Relationship Id="rId312" Type="http://schemas.openxmlformats.org/officeDocument/2006/relationships/hyperlink" Target="https://t.co/i8CawgHi9g" TargetMode="External"/><Relationship Id="rId2200" Type="http://schemas.openxmlformats.org/officeDocument/2006/relationships/hyperlink" Target="https://www.google.co.in/amp/s/www.bhaskar.com/amp/national/news/coronavirus-outbreak-india-live-today-news-updates-delhi-kerala-maharashtra-rajasthan-haryana-cases-novel-corona-covid-19-death-toll-127071146.html" TargetMode="External"/><Relationship Id="rId4098" Type="http://schemas.openxmlformats.org/officeDocument/2006/relationships/hyperlink" Target="https://gujcovid19.gujarat.gov.in/" TargetMode="External"/><Relationship Id="rId5149" Type="http://schemas.openxmlformats.org/officeDocument/2006/relationships/hyperlink" Target="https://www.thehindu.com/news/national/tamil-nadu/coronavirus-one-death-50-new-cases-in-tn/article31275099.ece" TargetMode="External"/><Relationship Id="rId1899" Type="http://schemas.openxmlformats.org/officeDocument/2006/relationships/hyperlink" Target="https://www.indiatoday.in/india/story/coronavirus-pandemic-live-updates-india-lockdown-who-italy-united-states-spain-china-death-toll-new-cases-1659783-2020-03-26" TargetMode="External"/><Relationship Id="rId4165" Type="http://schemas.openxmlformats.org/officeDocument/2006/relationships/hyperlink" Target="https://m.jagran.com/uttar-pradesh/bareilly-city-the-first-case-of-corona-came-out-in-shahjahanpur-a-sample-positive-in-the-investigation-20161556.html" TargetMode="External"/><Relationship Id="rId4372" Type="http://schemas.openxmlformats.org/officeDocument/2006/relationships/hyperlink" Target="https://www.mohfw.gov.in/" TargetMode="External"/><Relationship Id="rId5009" Type="http://schemas.openxmlformats.org/officeDocument/2006/relationships/hyperlink" Target="https://www.nagpurtoday.in/alert-corona-takes-first-toll-in-nagpur/04062211" TargetMode="External"/><Relationship Id="rId1759" Type="http://schemas.openxmlformats.org/officeDocument/2006/relationships/hyperlink" Target="https://www.livemint.com/news/india/suspected-coronavirus-patient-dies-in-quarantine-in-goa-11585471008436.html" TargetMode="External"/><Relationship Id="rId1966" Type="http://schemas.openxmlformats.org/officeDocument/2006/relationships/hyperlink" Target="https://photos.app.goo.gl/h81HrqHnqm8Uha5B6" TargetMode="External"/><Relationship Id="rId3181" Type="http://schemas.openxmlformats.org/officeDocument/2006/relationships/hyperlink" Target="https://twitter.com/ANI/status/1245383122847502338" TargetMode="External"/><Relationship Id="rId4025" Type="http://schemas.openxmlformats.org/officeDocument/2006/relationships/hyperlink" Target="https://www.mohfw.gov.in/" TargetMode="External"/><Relationship Id="rId1619" Type="http://schemas.openxmlformats.org/officeDocument/2006/relationships/hyperlink" Target="https://www.uttarbangasambad.com/now-corona-positive-north-bengal/" TargetMode="External"/><Relationship Id="rId1826" Type="http://schemas.openxmlformats.org/officeDocument/2006/relationships/hyperlink" Target="https://mobile.twitter.com/ANI/status/1244250970499862529" TargetMode="External"/><Relationship Id="rId4232" Type="http://schemas.openxmlformats.org/officeDocument/2006/relationships/hyperlink" Target="https://twitter.com/ANI/status/1246456424340717568?s=20" TargetMode="External"/><Relationship Id="rId3041" Type="http://schemas.openxmlformats.org/officeDocument/2006/relationships/hyperlink" Target="https://www.google.com/amp/s/www.thehindubusinessline.com/news/15-more-covid-19-cases-in-telangana/article31221141.ece/amp/" TargetMode="External"/><Relationship Id="rId3998" Type="http://schemas.openxmlformats.org/officeDocument/2006/relationships/hyperlink" Target="https://www.facebook.com/485277578179690/posts/3830032307037517/?d=n" TargetMode="External"/><Relationship Id="rId3858" Type="http://schemas.openxmlformats.org/officeDocument/2006/relationships/hyperlink" Target="https://twitter.com/maryashakil/status/1246066885877104646?s=19" TargetMode="External"/><Relationship Id="rId4909" Type="http://schemas.openxmlformats.org/officeDocument/2006/relationships/hyperlink" Target="https://twitter.com/ANI/status/1247111398490099712?s=20" TargetMode="External"/><Relationship Id="rId779" Type="http://schemas.openxmlformats.org/officeDocument/2006/relationships/hyperlink" Target="https://m.patrika.com/amp-news/jaipur-news/corona-virus-sms-jaipur-airport-covid-19-5931741/?__twitter_impression=true" TargetMode="External"/><Relationship Id="rId986" Type="http://schemas.openxmlformats.org/officeDocument/2006/relationships/hyperlink" Target="https://www.bhaskar.com/local/rajasthan/jaipur/news/jaipur-coronavirus-outbreak-live-corona-virus-cases-in-rajasthan-jaipur-jodhpur-kota-udaipur-ajmer-alwar-sikar-covid-19-cases-death-toll-latest-news-and-updates-127052459.html" TargetMode="External"/><Relationship Id="rId2667" Type="http://schemas.openxmlformats.org/officeDocument/2006/relationships/hyperlink" Target="http://nhmharyana.gov.in/" TargetMode="External"/><Relationship Id="rId3718" Type="http://schemas.openxmlformats.org/officeDocument/2006/relationships/hyperlink" Target="https://gujcovid19.gujarat.gov.in/uploads/pressbrief0304032020104754455.pdf" TargetMode="External"/><Relationship Id="rId5073" Type="http://schemas.openxmlformats.org/officeDocument/2006/relationships/hyperlink" Target="https://twitter.com/ANI/status/1247393983896203265" TargetMode="External"/><Relationship Id="rId639" Type="http://schemas.openxmlformats.org/officeDocument/2006/relationships/hyperlink" Target="https://bengali.abplive.com/news/aaj-focus-e/coronavirus-66-year-old-tests-positive-in-bengal-10th-case-in-state-admitted-at-peerless-hospital-678906" TargetMode="External"/><Relationship Id="rId1269" Type="http://schemas.openxmlformats.org/officeDocument/2006/relationships/hyperlink" Target="https://www.thehindu.com/news/national/other-states/covid-19-65-year-old-man-dies-in-indore/article31182098.ece" TargetMode="External"/><Relationship Id="rId1476" Type="http://schemas.openxmlformats.org/officeDocument/2006/relationships/hyperlink" Target="https://twitter.com/gnnnewsjk/status/1243825195946737664" TargetMode="External"/><Relationship Id="rId2874" Type="http://schemas.openxmlformats.org/officeDocument/2006/relationships/hyperlink" Target="https://twitter.com/aditya0912/status/1245208412046028800?s=19" TargetMode="External"/><Relationship Id="rId3925" Type="http://schemas.openxmlformats.org/officeDocument/2006/relationships/hyperlink" Target="https://twitter.com/HFWOdisha/status/1246131083839561728?s=20" TargetMode="External"/><Relationship Id="rId5140" Type="http://schemas.openxmlformats.org/officeDocument/2006/relationships/hyperlink" Target="https://twitter.com/ANI/status/1247426290052763649?s=08" TargetMode="External"/><Relationship Id="rId846" Type="http://schemas.openxmlformats.org/officeDocument/2006/relationships/hyperlink" Target="https://www.mohfw.gov.in/" TargetMode="External"/><Relationship Id="rId1129" Type="http://schemas.openxmlformats.org/officeDocument/2006/relationships/hyperlink" Target="https://twitter.com/mohol_murlidhar/status/1242662219306975232?s=20" TargetMode="External"/><Relationship Id="rId1683" Type="http://schemas.openxmlformats.org/officeDocument/2006/relationships/hyperlink" Target="https://www.mohfw.gov.in/" TargetMode="External"/><Relationship Id="rId1890" Type="http://schemas.openxmlformats.org/officeDocument/2006/relationships/hyperlink" Target="https://mobile.twitter.com/ANI/status/1244273632395677698" TargetMode="External"/><Relationship Id="rId2527" Type="http://schemas.openxmlformats.org/officeDocument/2006/relationships/hyperlink" Target="https://twitter.com/Zebaism/status/1244894929509376000?s=20" TargetMode="External"/><Relationship Id="rId2734" Type="http://schemas.openxmlformats.org/officeDocument/2006/relationships/hyperlink" Target="http://dhs.kerala.gov.in/wp-content/uploads/2020/03/Daily-Bulletin-HFWD-English-March-31.pdf" TargetMode="External"/><Relationship Id="rId2941" Type="http://schemas.openxmlformats.org/officeDocument/2006/relationships/hyperlink" Target="https://mobile.twitter.com/ANI/status/1245219783034818561" TargetMode="External"/><Relationship Id="rId5000" Type="http://schemas.openxmlformats.org/officeDocument/2006/relationships/hyperlink" Target="https://twitter.com/ani/status/1247210228426342405?s=21" TargetMode="External"/><Relationship Id="rId706" Type="http://schemas.openxmlformats.org/officeDocument/2006/relationships/hyperlink" Target="https://www.thenewsminute.com/article/six-more-covid-19-patients-kerala-recover-total-active-cases-112-121132" TargetMode="External"/><Relationship Id="rId913" Type="http://schemas.openxmlformats.org/officeDocument/2006/relationships/hyperlink" Target="https://timesofindia.indiatimes.com/city/ahmedabad/covid-19-scare-gujarat-records-one-more-death-cases-mount-to-43/articleshow/74826467.cms" TargetMode="External"/><Relationship Id="rId1336" Type="http://schemas.openxmlformats.org/officeDocument/2006/relationships/hyperlink" Target="https://www.bbc.com/news/world-asia-india-52061915?fbclid=IwAR2Zwgqm9Nea4UoAhlmjIE5ggSZxij-R4HWkaU-Zv2XoVTgT9tggBjejgaY" TargetMode="External"/><Relationship Id="rId1543" Type="http://schemas.openxmlformats.org/officeDocument/2006/relationships/hyperlink" Target="https://twitter.com/ChetanSanghi/status/1243901517498740741" TargetMode="External"/><Relationship Id="rId1750" Type="http://schemas.openxmlformats.org/officeDocument/2006/relationships/hyperlink" Target="https://www.google.com/url?q=https://www.mohfw.gov.in/&amp;sa=D&amp;ust=1585482584251000&amp;usg=AFQjCNGN5Kx63eCppm3yxXt_POux-9n2XA" TargetMode="External"/><Relationship Id="rId2801" Type="http://schemas.openxmlformats.org/officeDocument/2006/relationships/hyperlink" Target="https://twitter.com/BollyNumbers/status/1245039489308745728?s=19" TargetMode="External"/><Relationship Id="rId4699" Type="http://schemas.openxmlformats.org/officeDocument/2006/relationships/hyperlink" Target="https://twitter.com/HFWOdisha/status/1246826498851352576?s=19" TargetMode="External"/><Relationship Id="rId42" Type="http://schemas.openxmlformats.org/officeDocument/2006/relationships/hyperlink" Target="https://m.timesofindia.com/city/bengaluru/coronavirus-scare-in-bengaluru-apartment-locks-itself-up-after-inmate-tests-positive/amp_articleshow/74721517.cms" TargetMode="External"/><Relationship Id="rId1403" Type="http://schemas.openxmlformats.org/officeDocument/2006/relationships/hyperlink" Target="https://www.deccanherald.com/national/west/coronavirus-three-more-including-pregnant-woman-test-positive-in-gujarat-818396.html" TargetMode="External"/><Relationship Id="rId1610" Type="http://schemas.openxmlformats.org/officeDocument/2006/relationships/hyperlink" Target="https://mobile.twitter.com/pooja_news/status/1243941989084573696" TargetMode="External"/><Relationship Id="rId4559" Type="http://schemas.openxmlformats.org/officeDocument/2006/relationships/hyperlink" Target="https://twitter.com/ANI/status/1246728873431228417?s=19" TargetMode="External"/><Relationship Id="rId4766" Type="http://schemas.openxmlformats.org/officeDocument/2006/relationships/hyperlink" Target="http://indiatoday.com/" TargetMode="External"/><Relationship Id="rId4973" Type="http://schemas.openxmlformats.org/officeDocument/2006/relationships/hyperlink" Target="https://twitter.com/ANI/status/1247197981381726208?s=20" TargetMode="External"/><Relationship Id="rId3368" Type="http://schemas.openxmlformats.org/officeDocument/2006/relationships/hyperlink" Target="https://bnc.lt/8Sqh/5LvoXKhvl5" TargetMode="External"/><Relationship Id="rId3575" Type="http://schemas.openxmlformats.org/officeDocument/2006/relationships/hyperlink" Target="https://amarujala.com/amp/shimla" TargetMode="External"/><Relationship Id="rId3782" Type="http://schemas.openxmlformats.org/officeDocument/2006/relationships/hyperlink" Target="https://udaipurtimes.com/news/4-positives-from-corona-in-udaipur-so-far/c74416-w2859-cid529089-s10698.htm" TargetMode="External"/><Relationship Id="rId4419" Type="http://schemas.openxmlformats.org/officeDocument/2006/relationships/hyperlink" Target="https://twitter.com/ANI/status/1246650089239707649?s=19" TargetMode="External"/><Relationship Id="rId4626" Type="http://schemas.openxmlformats.org/officeDocument/2006/relationships/hyperlink" Target="https://twitter.com/ANI/status/1246789359791112195?s=19" TargetMode="External"/><Relationship Id="rId4833" Type="http://schemas.openxmlformats.org/officeDocument/2006/relationships/hyperlink" Target="https://twitter.com/ArogyaAndhra/status/1247036015933419520" TargetMode="External"/><Relationship Id="rId289" Type="http://schemas.openxmlformats.org/officeDocument/2006/relationships/hyperlink" Target="https://mobile.twitter.com/zeerajasthan_/status/1242484260386115590" TargetMode="External"/><Relationship Id="rId496" Type="http://schemas.openxmlformats.org/officeDocument/2006/relationships/hyperlink" Target="https://www.rajyasameeksha.com/uttarakhand/10811-pauri-garhwal-youth-found-coronavirus-positiveBREAKING" TargetMode="External"/><Relationship Id="rId2177" Type="http://schemas.openxmlformats.org/officeDocument/2006/relationships/hyperlink" Target="https://twitter.com/ANI/status/1244559845350502400?s=20" TargetMode="External"/><Relationship Id="rId2384" Type="http://schemas.openxmlformats.org/officeDocument/2006/relationships/hyperlink" Target="https://twitter.com/ANI/status/1244702762270478336" TargetMode="External"/><Relationship Id="rId2591" Type="http://schemas.openxmlformats.org/officeDocument/2006/relationships/hyperlink" Target="https://www.google.com/amp/s/m.jagran.com/lite/jharkhand/ranchi-first-coronavirus-patient-found-in-ranchi-jharkhand-coronavirus-update-lockdown-update-20153786.html" TargetMode="External"/><Relationship Id="rId3228" Type="http://schemas.openxmlformats.org/officeDocument/2006/relationships/hyperlink" Target="https://twitter.com/HFWOdisha/status/1245409739195834369?s=20" TargetMode="External"/><Relationship Id="rId3435" Type="http://schemas.openxmlformats.org/officeDocument/2006/relationships/hyperlink" Target="https://www.aninews.in/news/national/general-news/11-people-from-bidar-who-attended-tablighi-jamaat-test-positive-for-covid-19-ktaka-health-min20200402112509" TargetMode="External"/><Relationship Id="rId3642" Type="http://schemas.openxmlformats.org/officeDocument/2006/relationships/hyperlink" Target="https://www.outlookindia.com/newsscroll/three-tablighi-attendees-test-corona-positive-in-himachal/1789368" TargetMode="External"/><Relationship Id="rId149" Type="http://schemas.openxmlformats.org/officeDocument/2006/relationships/hyperlink" Target="https://news.abplive.com/videos/news/india-first-death-in-himachal-pradesh-due-to-coronavirus-1181006" TargetMode="External"/><Relationship Id="rId356" Type="http://schemas.openxmlformats.org/officeDocument/2006/relationships/hyperlink" Target="https://twitter.com/PTI_News/status/1242681262994640896?s=19" TargetMode="External"/><Relationship Id="rId563" Type="http://schemas.openxmlformats.org/officeDocument/2006/relationships/hyperlink" Target="https://twitter.com/GujHFWDept/status/1242856706062692352?s=19" TargetMode="External"/><Relationship Id="rId770" Type="http://schemas.openxmlformats.org/officeDocument/2006/relationships/hyperlink" Target="https://twitter.com/ANI/status/1243052933232488449?s=19" TargetMode="External"/><Relationship Id="rId1193" Type="http://schemas.openxmlformats.org/officeDocument/2006/relationships/hyperlink" Target="https://www.businessinsider.in/india/news/coronavirus-cases-in-mp-madhya-pradesh-news-and-updates/articleshow/74821979.cms" TargetMode="External"/><Relationship Id="rId2037" Type="http://schemas.openxmlformats.org/officeDocument/2006/relationships/hyperlink" Target="https://m.aajtak.in/breakingnews" TargetMode="External"/><Relationship Id="rId2244" Type="http://schemas.openxmlformats.org/officeDocument/2006/relationships/hyperlink" Target="https://twitter.com/PTI_News/status/1244617106055815169?s=19" TargetMode="External"/><Relationship Id="rId2451" Type="http://schemas.openxmlformats.org/officeDocument/2006/relationships/hyperlink" Target="http://hmfw.ap.gov.in/covid_19_datewisebulletins.aspx?date=31-03-2020" TargetMode="External"/><Relationship Id="rId4900" Type="http://schemas.openxmlformats.org/officeDocument/2006/relationships/hyperlink" Target="https://twitter.com/bhupeshbaghel/status/1247105792685142018?s=19" TargetMode="External"/><Relationship Id="rId216" Type="http://schemas.openxmlformats.org/officeDocument/2006/relationships/hyperlink" Target="https://navbharattimes.indiatimes.com/metro/mumbai/other-news/four-people-died-with-corona-in-maharashtra-till-now/articleshow/74788986.cms" TargetMode="External"/><Relationship Id="rId423" Type="http://schemas.openxmlformats.org/officeDocument/2006/relationships/hyperlink" Target="https://twitter.com/Vijayabaskarofl/status/1242743473708486657?s=19" TargetMode="External"/><Relationship Id="rId1053" Type="http://schemas.openxmlformats.org/officeDocument/2006/relationships/hyperlink" Target="about:blank" TargetMode="External"/><Relationship Id="rId1260" Type="http://schemas.openxmlformats.org/officeDocument/2006/relationships/hyperlink" Target="https://www.bhaskar.com/local/mp/indore/news/indore-mp-coronavirus-outbreak-live-positive-corona-virus-covid-19-cases-in-madhya-pradesh-mp-indore-today-latest-news-127058383.html" TargetMode="External"/><Relationship Id="rId2104" Type="http://schemas.openxmlformats.org/officeDocument/2006/relationships/hyperlink" Target="https://gujcovid19.gujarat.gov.in/" TargetMode="External"/><Relationship Id="rId3502" Type="http://schemas.openxmlformats.org/officeDocument/2006/relationships/hyperlink" Target="https://twitter.com/thefirstindia/status/1245679869880610823?s=19" TargetMode="External"/><Relationship Id="rId630" Type="http://schemas.openxmlformats.org/officeDocument/2006/relationships/hyperlink" Target="http://dhs.kerala.gov.in/" TargetMode="External"/><Relationship Id="rId2311" Type="http://schemas.openxmlformats.org/officeDocument/2006/relationships/hyperlink" Target="https://twitter.com/PTI_News/status/1244570963116617731?s=19" TargetMode="External"/><Relationship Id="rId4069" Type="http://schemas.openxmlformats.org/officeDocument/2006/relationships/hyperlink" Target="https://twitter.com/PTI_News/status/1246320149575028736?s=19" TargetMode="External"/><Relationship Id="rId1120" Type="http://schemas.openxmlformats.org/officeDocument/2006/relationships/hyperlink" Target="https://twitter.com/PTI_News/status/1243236812371292160?s=19" TargetMode="External"/><Relationship Id="rId4276" Type="http://schemas.openxmlformats.org/officeDocument/2006/relationships/hyperlink" Target="https://twitter.com/PTI_News/status/1246471086922805250?s=20" TargetMode="External"/><Relationship Id="rId4483" Type="http://schemas.openxmlformats.org/officeDocument/2006/relationships/hyperlink" Target="https://twitter.com/ANI/status/1246666439706021888?s=19" TargetMode="External"/><Relationship Id="rId4690" Type="http://schemas.openxmlformats.org/officeDocument/2006/relationships/hyperlink" Target="http://www.rajswasthya.nic.in/" TargetMode="External"/><Relationship Id="rId1937" Type="http://schemas.openxmlformats.org/officeDocument/2006/relationships/hyperlink" Target="https://twitter.com/BollyNumbers/status/1244303591545831427?s=19" TargetMode="External"/><Relationship Id="rId3085" Type="http://schemas.openxmlformats.org/officeDocument/2006/relationships/hyperlink" Target="https://www.google.com/amp/s/www.news18.com/amp/news/india/coronavirus-live-updates-us-april-fools-day-maharashtra-mumbai-nizamuddin-telangana-india-cases-tips-who-2559285.html" TargetMode="External"/><Relationship Id="rId3292" Type="http://schemas.openxmlformats.org/officeDocument/2006/relationships/hyperlink" Target="https://www.indiatoday.in/india/story/coronavirus-india-holds-its-breath-as-tablighi-cases-explode-across-states-covid-19-tally-crosses-1-900-1662346-2020-04-01" TargetMode="External"/><Relationship Id="rId4136" Type="http://schemas.openxmlformats.org/officeDocument/2006/relationships/hyperlink" Target="https://npg.news/another-corona-positive-found-in-korba-district-was-located-at-the-religious-place-quarantine-was-patient/" TargetMode="External"/><Relationship Id="rId4343" Type="http://schemas.openxmlformats.org/officeDocument/2006/relationships/hyperlink" Target="https://www.firstpost.com/health/coronavirus-outbreak-live-updates-covid-19-india-cases-death-count-delhi-tablighi-jamaat-maharashtra-kerala-andhra-pradesh-latest-news-today-8226261.html" TargetMode="External"/><Relationship Id="rId4550" Type="http://schemas.openxmlformats.org/officeDocument/2006/relationships/hyperlink" Target="https://www.facebook.com/uttarbangasambadofficial/?epa=SEARCH_BOX" TargetMode="External"/><Relationship Id="rId3152" Type="http://schemas.openxmlformats.org/officeDocument/2006/relationships/hyperlink" Target="https://twitter.com/PTI_News/status/1245375419404013568?s=19" TargetMode="External"/><Relationship Id="rId4203" Type="http://schemas.openxmlformats.org/officeDocument/2006/relationships/hyperlink" Target="https://easyupload.io/w04v3v" TargetMode="External"/><Relationship Id="rId4410" Type="http://schemas.openxmlformats.org/officeDocument/2006/relationships/hyperlink" Target="https://twitter.com/TelanganaHealth/status/1246478500405456896?s=20" TargetMode="External"/><Relationship Id="rId280" Type="http://schemas.openxmlformats.org/officeDocument/2006/relationships/hyperlink" Target="https://twitter.com/listenshahid/status/1242420826072158209?s=19" TargetMode="External"/><Relationship Id="rId3012" Type="http://schemas.openxmlformats.org/officeDocument/2006/relationships/hyperlink" Target="https://bengali.abplive.com/news/aaj-focus-e/coronavirus-6-die-in-bengal-in-last-8-days-affected-37-681006" TargetMode="External"/><Relationship Id="rId140" Type="http://schemas.openxmlformats.org/officeDocument/2006/relationships/hyperlink" Target="https://twitter.com/ANI/status/1242106827933773824?s=20" TargetMode="External"/><Relationship Id="rId3969" Type="http://schemas.openxmlformats.org/officeDocument/2006/relationships/hyperlink" Target="https://timesofindia.indiatimes.com/india/coronavirus-in-india-live-news-updates-covid-19-tracker-india-total-corona-cases-death-toll-mumbai-delhi-hyderabad/liveblog/74940217.cms" TargetMode="External"/><Relationship Id="rId6" Type="http://schemas.openxmlformats.org/officeDocument/2006/relationships/hyperlink" Target="https://twitter.com/ANI/status/1240112477951496198?s=09" TargetMode="External"/><Relationship Id="rId2778" Type="http://schemas.openxmlformats.org/officeDocument/2006/relationships/hyperlink" Target="https://twitter.com/ArogyaAndhra/status/1245020258580062215?s=19" TargetMode="External"/><Relationship Id="rId2985" Type="http://schemas.openxmlformats.org/officeDocument/2006/relationships/hyperlink" Target="https://www.anandabazar.com/state/corona-in-west-bengal-an-old-man-from-belghoria-died-dgtl-1.1130199?ref=home-pq-stry-large-image-1" TargetMode="External"/><Relationship Id="rId3829" Type="http://schemas.openxmlformats.org/officeDocument/2006/relationships/hyperlink" Target="https://www.bhaskar.com/local/mp/indore/news/indore-coronavirus-outbreak-updates-covid-19-infected-patient-report-latest-127100614.html" TargetMode="External"/><Relationship Id="rId5044" Type="http://schemas.openxmlformats.org/officeDocument/2006/relationships/hyperlink" Target="https://www.google.com/url?q=https://www.mohfw.gov.in/&amp;sa=D&amp;ust=1586232720777000&amp;usg=AFQjCNGwFZY8X5T7iVGCAe10DLgESNLzdA" TargetMode="External"/><Relationship Id="rId957" Type="http://schemas.openxmlformats.org/officeDocument/2006/relationships/hyperlink" Target="https://twitter.com/PTI_News/status/1243151321852596226?s=20" TargetMode="External"/><Relationship Id="rId1587" Type="http://schemas.openxmlformats.org/officeDocument/2006/relationships/hyperlink" Target="https://arogya.maharashtra.gov.in/pdf/pressnote20.pdf" TargetMode="External"/><Relationship Id="rId1794" Type="http://schemas.openxmlformats.org/officeDocument/2006/relationships/hyperlink" Target="https://twitter.com/Vijayabaskarofl/status/1244239453981257728?s=20" TargetMode="External"/><Relationship Id="rId2638" Type="http://schemas.openxmlformats.org/officeDocument/2006/relationships/hyperlink" Target="https://twitter.com/DY365/status/1244975806507450370?s=20" TargetMode="External"/><Relationship Id="rId2845" Type="http://schemas.openxmlformats.org/officeDocument/2006/relationships/hyperlink" Target="https://m.eenadu.net/appshare/general/1/120043839" TargetMode="External"/><Relationship Id="rId86" Type="http://schemas.openxmlformats.org/officeDocument/2006/relationships/hyperlink" Target="https://economictimes.indiatimes.com/news/politics-and-nation/covid-19-man-with-no-foreign-travel-history-tests-positive-in-bengal/articleshow/74751265.cms" TargetMode="External"/><Relationship Id="rId817" Type="http://schemas.openxmlformats.org/officeDocument/2006/relationships/hyperlink" Target="https://twitter.com/mla_sudhakar/status/1243071259602120710?s=20" TargetMode="External"/><Relationship Id="rId1447" Type="http://schemas.openxmlformats.org/officeDocument/2006/relationships/hyperlink" Target="https://www.manoramanews.com/news/breaking-news/2020/03/28/kerala-first-covid-death-kalamassery-medical-collage-hospital.amp.html?__twitter_impression=true" TargetMode="External"/><Relationship Id="rId1654" Type="http://schemas.openxmlformats.org/officeDocument/2006/relationships/hyperlink" Target="http://dhs.kerala.gov.in/2020/03/28/28-03-2020/" TargetMode="External"/><Relationship Id="rId1861" Type="http://schemas.openxmlformats.org/officeDocument/2006/relationships/hyperlink" Target="https://www.indiatoday.in/india/story/total-number-of-covid-19-cases-rises-to-68-in-uttar-pradesh-1661054-2020-03-29" TargetMode="External"/><Relationship Id="rId2705" Type="http://schemas.openxmlformats.org/officeDocument/2006/relationships/hyperlink" Target="https://twitter.com/tv9gujarati/status/1244981363360448512?s=19" TargetMode="External"/><Relationship Id="rId2912" Type="http://schemas.openxmlformats.org/officeDocument/2006/relationships/hyperlink" Target="https://twitter.com/ConnectGujarat/status/1245217627489759232?s=19" TargetMode="External"/><Relationship Id="rId4060" Type="http://schemas.openxmlformats.org/officeDocument/2006/relationships/hyperlink" Target="https://www.business-standard.com/article/current-affairs/coronavirus-india-live-updates-pm-narendra-modi-video-message-covid-19-lockdown-delhi-nizamuddin-markaz-maharashtra-tamilnadu-latest-news-120040300286_1.html" TargetMode="External"/><Relationship Id="rId5111" Type="http://schemas.openxmlformats.org/officeDocument/2006/relationships/hyperlink" Target="https://twitter.com/ANI/status/1247404883017207810" TargetMode="External"/><Relationship Id="rId1307" Type="http://schemas.openxmlformats.org/officeDocument/2006/relationships/hyperlink" Target="https://twitter.com/DDNewsGujarati/status/1243543073025654787?s=19" TargetMode="External"/><Relationship Id="rId1514" Type="http://schemas.openxmlformats.org/officeDocument/2006/relationships/hyperlink" Target="http://www.epaper.eisamay.com/Details.aspx?id=56304&amp;boxid=50830" TargetMode="External"/><Relationship Id="rId1721" Type="http://schemas.openxmlformats.org/officeDocument/2006/relationships/hyperlink" Target="https://twitter.com/cmohry/status/1243965184567160832" TargetMode="External"/><Relationship Id="rId4877" Type="http://schemas.openxmlformats.org/officeDocument/2006/relationships/hyperlink" Target="https://www.jagran.com/news/national-live-coronavirus-in-india-and-world-updates-83-people-died-and-3577-cases-reported-in-country-lb-20168332.html" TargetMode="External"/><Relationship Id="rId13" Type="http://schemas.openxmlformats.org/officeDocument/2006/relationships/hyperlink" Target="https://www.newindianexpress.com/cities/delhi/2020/mar/18/woman-tests-positive-for-covd-19-in-delhis-dilshad-garden-total-case-in-capital-at-9-2118395.html" TargetMode="External"/><Relationship Id="rId3479" Type="http://schemas.openxmlformats.org/officeDocument/2006/relationships/hyperlink" Target="https://www.hindustantimes.com/cities/bhai-nirmal-singh-passes-away-day-after-testing-positive-for-covid-19/story-jQUzjUCcp6VzKLU9W5riVN.html" TargetMode="External"/><Relationship Id="rId3686" Type="http://schemas.openxmlformats.org/officeDocument/2006/relationships/hyperlink" Target="https://www.amarujala.com/lucknow/coronavirus-in-uttar-pradesh-live-updates-news-in-hindi?src=top-lead" TargetMode="External"/><Relationship Id="rId2288" Type="http://schemas.openxmlformats.org/officeDocument/2006/relationships/hyperlink" Target="https://twitter.com/ANI/status/1244653460739338242?s=19" TargetMode="External"/><Relationship Id="rId2495" Type="http://schemas.openxmlformats.org/officeDocument/2006/relationships/hyperlink" Target="https://mobile.twitter.com/ANI/status/1244868840896335873" TargetMode="External"/><Relationship Id="rId3339" Type="http://schemas.openxmlformats.org/officeDocument/2006/relationships/hyperlink" Target="https://twitter.com/PTI_News/status/1245542870078984193?s=19" TargetMode="External"/><Relationship Id="rId3893" Type="http://schemas.openxmlformats.org/officeDocument/2006/relationships/hyperlink" Target="https://twitter.com/ANI/status/1246103387701235712?s=19" TargetMode="External"/><Relationship Id="rId4737" Type="http://schemas.openxmlformats.org/officeDocument/2006/relationships/hyperlink" Target="https://www.livemint.com/news/india/11-new-coronavirus-cases-reported-in-west-bengal-as-of-6-00-pm-apr-05-11586095265139.html" TargetMode="External"/><Relationship Id="rId4944" Type="http://schemas.openxmlformats.org/officeDocument/2006/relationships/hyperlink" Target="https://www.bhaskar.com/local/mp/bhopal/news/coronavirus-bhopal-cases-4-madhya-pradesh-health-department-employees-test-positive-bhopal-total-cases-over-46-127118555.html" TargetMode="External"/><Relationship Id="rId467" Type="http://schemas.openxmlformats.org/officeDocument/2006/relationships/hyperlink" Target="https://twitter.com/PTI_News/status/1242790242442067969?s=19" TargetMode="External"/><Relationship Id="rId1097" Type="http://schemas.openxmlformats.org/officeDocument/2006/relationships/hyperlink" Target="http://kanaknews.com/one-more-sample-has-tested-positive-for-covid-19-in-the-state/" TargetMode="External"/><Relationship Id="rId2148" Type="http://schemas.openxmlformats.org/officeDocument/2006/relationships/hyperlink" Target="https://firstindianews.com/news/4-members-of-same-family-report-corona-positive-in-Ajmer--396516981" TargetMode="External"/><Relationship Id="rId3546" Type="http://schemas.openxmlformats.org/officeDocument/2006/relationships/hyperlink" Target="https://twitter.com/ANI" TargetMode="External"/><Relationship Id="rId3753" Type="http://schemas.openxmlformats.org/officeDocument/2006/relationships/hyperlink" Target="http://epaperlokmat.in/main-editions/Aurangabad%20Main%20/-1/1" TargetMode="External"/><Relationship Id="rId3960" Type="http://schemas.openxmlformats.org/officeDocument/2006/relationships/hyperlink" Target="https://mobile.twitter.com/HFWOdisha" TargetMode="External"/><Relationship Id="rId4804" Type="http://schemas.openxmlformats.org/officeDocument/2006/relationships/hyperlink" Target="https://www.firstpost.com/health/coronavirus-outbreak-live-updates-covid-19-india-cases-death-count-delhi-tablighi-jamaat-maharashtra-kerala-andhra-pradesh-latest-news-today-8230961.html" TargetMode="External"/><Relationship Id="rId674" Type="http://schemas.openxmlformats.org/officeDocument/2006/relationships/hyperlink" Target="https://economictimes.indiatimes.com/news/politics-and-nation/coronavirus-cases-in-india-live-news-latest-updates-march26/liveblog/74820249.cms" TargetMode="External"/><Relationship Id="rId881" Type="http://schemas.openxmlformats.org/officeDocument/2006/relationships/hyperlink" Target="https://indiatoday.app.link/KPW53slka5" TargetMode="External"/><Relationship Id="rId2355" Type="http://schemas.openxmlformats.org/officeDocument/2006/relationships/hyperlink" Target="https://www.google.com/url?q=https://indianexpress.com/article/india/coronavirus-outbreak-live-updates-pm-modi-6303338/&amp;sa=D&amp;ust=1585618985053000&amp;usg=AFQjCNHOYNUp3qXt8T-nYr_YNDSbVVH2Sg" TargetMode="External"/><Relationship Id="rId2562" Type="http://schemas.openxmlformats.org/officeDocument/2006/relationships/hyperlink" Target="https://twitter.com/news18dotcom/status/1244845666766995458?s=19" TargetMode="External"/><Relationship Id="rId3406" Type="http://schemas.openxmlformats.org/officeDocument/2006/relationships/hyperlink" Target="https://twitter.com/ANI/status/1245525796388769793" TargetMode="External"/><Relationship Id="rId3613" Type="http://schemas.openxmlformats.org/officeDocument/2006/relationships/hyperlink" Target="https://m.facebook.com/groups/1005041326244632?view=permalink&amp;id=2879660002116079&amp;scmts=scwspsdd&amp;extid=cZdyeKYiPTJ05DmO" TargetMode="External"/><Relationship Id="rId3820" Type="http://schemas.openxmlformats.org/officeDocument/2006/relationships/hyperlink" Target="https://twitter.com/himantabiswa/status/1246038976793698305?s=19" TargetMode="External"/><Relationship Id="rId327" Type="http://schemas.openxmlformats.org/officeDocument/2006/relationships/hyperlink" Target="https://economictimes.indiatimes.com/news/politics-and-nation/coronavirus-cases-in-india-live-news-latest-updates-march25/liveblog/74801993.cms" TargetMode="External"/><Relationship Id="rId534" Type="http://schemas.openxmlformats.org/officeDocument/2006/relationships/hyperlink" Target="https://youtu.be/Q6QR4979KIQ" TargetMode="External"/><Relationship Id="rId741" Type="http://schemas.openxmlformats.org/officeDocument/2006/relationships/hyperlink" Target="https://indianexpress.com/article/coronavirus/maharashtra-coronavirus-recovered-patients-return-home-6331901/" TargetMode="External"/><Relationship Id="rId1164" Type="http://schemas.openxmlformats.org/officeDocument/2006/relationships/hyperlink" Target="http://mohd.gov.in/" TargetMode="External"/><Relationship Id="rId1371" Type="http://schemas.openxmlformats.org/officeDocument/2006/relationships/hyperlink" Target="https://firstindianews.com/news/-Coronavirus-Update-7-new-positive-cases-in-Rajasthan-today-Total-figure-reached-50-1553918213" TargetMode="External"/><Relationship Id="rId2008" Type="http://schemas.openxmlformats.org/officeDocument/2006/relationships/hyperlink" Target="https://www.pudhari.news/news/Kolhapur/one-more-corona-positive-patients-found-in-kolhapur/" TargetMode="External"/><Relationship Id="rId2215" Type="http://schemas.openxmlformats.org/officeDocument/2006/relationships/hyperlink" Target="https://economictimes.indiatimes.com/news/politics-and-nation/coronavirus-cases-in-india-live-news-latest-updates-march30/liveblog/74880611.cms" TargetMode="External"/><Relationship Id="rId2422" Type="http://schemas.openxmlformats.org/officeDocument/2006/relationships/hyperlink" Target="https://www.anandabazar.com/state/coronavirus-in-west-bengal-25-persons-are-infected-death-toll-rose-to-2-1.1129561?ref=home-pq-stry-large-image-1" TargetMode="External"/><Relationship Id="rId601" Type="http://schemas.openxmlformats.org/officeDocument/2006/relationships/hyperlink" Target="https://twitter.com/prudentgoa/status/1242892627986591744?s=20" TargetMode="External"/><Relationship Id="rId1024" Type="http://schemas.openxmlformats.org/officeDocument/2006/relationships/hyperlink" Target="https://www.thekashmirmonitor.net/covid19-infant-7-year-old-latest-positive-cases-in-kashmir/" TargetMode="External"/><Relationship Id="rId1231" Type="http://schemas.openxmlformats.org/officeDocument/2006/relationships/hyperlink" Target="http://dhs.kerala.gov.in/wp-content/uploads/2020/03/bulm_26032020e.pdf" TargetMode="External"/><Relationship Id="rId4387" Type="http://schemas.openxmlformats.org/officeDocument/2006/relationships/hyperlink" Target="https://twitter.com/PTI_News/status/1246512350774956032" TargetMode="External"/><Relationship Id="rId4594" Type="http://schemas.openxmlformats.org/officeDocument/2006/relationships/hyperlink" Target="https://www.anandabazar.com/state/coronavirus-in-bengal-4-more-died-in-different-hospitals-reportedly-covid-19-test-positive-dgtl-1.1131955" TargetMode="External"/><Relationship Id="rId3196" Type="http://schemas.openxmlformats.org/officeDocument/2006/relationships/hyperlink" Target="https://twitter.com/the_hindu/status/1245392796510334976?s=19" TargetMode="External"/><Relationship Id="rId4247" Type="http://schemas.openxmlformats.org/officeDocument/2006/relationships/hyperlink" Target="https://mobile.twitter.com/kbssidhu1961/status/1246432643794612225" TargetMode="External"/><Relationship Id="rId4454" Type="http://schemas.openxmlformats.org/officeDocument/2006/relationships/hyperlink" Target="https://twitter.com/PTI_News/status/1246666377412272128" TargetMode="External"/><Relationship Id="rId4661" Type="http://schemas.openxmlformats.org/officeDocument/2006/relationships/hyperlink" Target="https://www.uttarbangasambad.com/north-bengal-corona-virus-death/" TargetMode="External"/><Relationship Id="rId3056" Type="http://schemas.openxmlformats.org/officeDocument/2006/relationships/hyperlink" Target="https://bengali.abplive.com/news/aaj-focus-e/coronavirus-5-die-in-bengal-in-last-8-days-affected-37-681006" TargetMode="External"/><Relationship Id="rId3263" Type="http://schemas.openxmlformats.org/officeDocument/2006/relationships/hyperlink" Target="https://twitter.com/Eatala_Rajender/status/1245425932929617921?s=19" TargetMode="External"/><Relationship Id="rId3470" Type="http://schemas.openxmlformats.org/officeDocument/2006/relationships/hyperlink" Target="https://www.amarujala.com/rajasthan/coronavirus-second-positive-patient-died-in-bhilwara-number-of-infected-patients-reached-45" TargetMode="External"/><Relationship Id="rId4107" Type="http://schemas.openxmlformats.org/officeDocument/2006/relationships/hyperlink" Target="https://gujcovid19.gujarat.gov.in/" TargetMode="External"/><Relationship Id="rId4314" Type="http://schemas.openxmlformats.org/officeDocument/2006/relationships/hyperlink" Target="https://twitter.com/ANI/status/1246478222117634049?s=20" TargetMode="External"/><Relationship Id="rId184" Type="http://schemas.openxmlformats.org/officeDocument/2006/relationships/hyperlink" Target="https://twitter.com/UPGovt/status/1242149356817362945?s=19" TargetMode="External"/><Relationship Id="rId391" Type="http://schemas.openxmlformats.org/officeDocument/2006/relationships/hyperlink" Target="http://newindianexpress.com/" TargetMode="External"/><Relationship Id="rId1908" Type="http://schemas.openxmlformats.org/officeDocument/2006/relationships/hyperlink" Target="https://twitter.com/IshitaBhatiaTOI/status/1244270613251817478" TargetMode="External"/><Relationship Id="rId2072" Type="http://schemas.openxmlformats.org/officeDocument/2006/relationships/hyperlink" Target="https://www.thehindu.com/news/national/coronavirus-punjab-reports-second-death-positive-cases-put-at-38/article31203165.ece" TargetMode="External"/><Relationship Id="rId3123" Type="http://schemas.openxmlformats.org/officeDocument/2006/relationships/hyperlink" Target="https://twitter.com/ANI/status/1245346024417366016?s=19" TargetMode="External"/><Relationship Id="rId4521" Type="http://schemas.openxmlformats.org/officeDocument/2006/relationships/hyperlink" Target="https://youtu.be/f223fye8L0Q" TargetMode="External"/><Relationship Id="rId251" Type="http://schemas.openxmlformats.org/officeDocument/2006/relationships/hyperlink" Target="https://economictimes.indiatimes.com/news/politics-and-nation/three-more-test-positive-for-coronavirus-in-tamil-nadu-tally-goes-up-to-15/articleshow/74790249.cms" TargetMode="External"/><Relationship Id="rId3330" Type="http://schemas.openxmlformats.org/officeDocument/2006/relationships/hyperlink" Target="https://www.livemint.com/news/india/covid-19-patient-dies-in-hyderabad-his-brother-also-infected-attacks-doctor-11585767155870.html" TargetMode="External"/><Relationship Id="rId5088" Type="http://schemas.openxmlformats.org/officeDocument/2006/relationships/hyperlink" Target="https://twitter.com/bhupeshbaghel/status/1247105792685142018" TargetMode="External"/><Relationship Id="rId2889" Type="http://schemas.openxmlformats.org/officeDocument/2006/relationships/hyperlink" Target="https://www.wbhealth.gov.in/uploaded_files/corona/Bulletin_West_Bengal_31.03_.2020_.pdf" TargetMode="External"/><Relationship Id="rId111" Type="http://schemas.openxmlformats.org/officeDocument/2006/relationships/hyperlink" Target="https://www.indiatoday.in/india/story/coronavirus-pandemic-live-updates-italy-death-toll-delhi-mumbai-lockdown-states-india-1658570-2020-03-23" TargetMode="External"/><Relationship Id="rId1698" Type="http://schemas.openxmlformats.org/officeDocument/2006/relationships/hyperlink" Target="https://twitter.com/ahmermkhan/status/1244153269649149953?s=20" TargetMode="External"/><Relationship Id="rId2749" Type="http://schemas.openxmlformats.org/officeDocument/2006/relationships/hyperlink" Target="https://twitter.com/TelanganaHealth/status/1245009298863861762" TargetMode="External"/><Relationship Id="rId2956" Type="http://schemas.openxmlformats.org/officeDocument/2006/relationships/hyperlink" Target="http://www.wbhealth.gov.in/" TargetMode="External"/><Relationship Id="rId5155" Type="http://schemas.openxmlformats.org/officeDocument/2006/relationships/hyperlink" Target="https://m.timesofindia.com/india/12-new-positive-covid-19-cases-reported-in-karnataka-tally-rises-to-175-25-discharged-so-far/amp_articleshow/75024975.cms?__twitter_impression=true" TargetMode="External"/><Relationship Id="rId928" Type="http://schemas.openxmlformats.org/officeDocument/2006/relationships/hyperlink" Target="https://www.facebook.com/1426708644212112/posts/2606954149520883/" TargetMode="External"/><Relationship Id="rId1558" Type="http://schemas.openxmlformats.org/officeDocument/2006/relationships/hyperlink" Target="https://www.google.com/amp/s/www.amarujala.com/amp/uttar-pradesh/meerut/shastri-nagar-and-himayu-nagar-police-sealed-as-soon-as-corona-positive-was-confirmed67" TargetMode="External"/><Relationship Id="rId1765" Type="http://schemas.openxmlformats.org/officeDocument/2006/relationships/hyperlink" Target="https://www.ptcnews.tv/coronavirus-patiala-ramnagar-village-sealed-covid-19-positive-in-punjab-ambala-en/" TargetMode="External"/><Relationship Id="rId2609" Type="http://schemas.openxmlformats.org/officeDocument/2006/relationships/hyperlink" Target="http://www.news11.live/corona-s-entry-in-jharkhand-malesia-s-girl-in-hindpiri-turns-out-to-be-infected/jharkhand/news/1282.html" TargetMode="External"/><Relationship Id="rId4171" Type="http://schemas.openxmlformats.org/officeDocument/2006/relationships/hyperlink" Target="http://www.uniindia.com/no-new-covid-19-case-in-chhattisgarh-in-past-72-hrs-four-out-nine-infected-recover/north/news/1941681.html" TargetMode="External"/><Relationship Id="rId5015" Type="http://schemas.openxmlformats.org/officeDocument/2006/relationships/hyperlink" Target="https://twitter.com/ANI/status/1247221997022646280?s=19" TargetMode="External"/><Relationship Id="rId57" Type="http://schemas.openxmlformats.org/officeDocument/2006/relationships/hyperlink" Target="https://punjabupdate.com/media-bulletin-21-03-2020-covid-19-punjab-total-number-of-positive-cases-rise-to-13.html" TargetMode="External"/><Relationship Id="rId1418" Type="http://schemas.openxmlformats.org/officeDocument/2006/relationships/hyperlink" Target="https://wap.business-standard.com/article/current-affairs/coronavirus-live-updates-covid-19-death-cases-india-usa-world-21-day-lockdown-in-india-maharashtra-delhi-news-120032601059_1.html" TargetMode="External"/><Relationship Id="rId1972" Type="http://schemas.openxmlformats.org/officeDocument/2006/relationships/hyperlink" Target="http://hmfw.ap.gov.in/Daily_bullettin/29-03-2020/29-03-2020_8PM_English.pdf" TargetMode="External"/><Relationship Id="rId2816" Type="http://schemas.openxmlformats.org/officeDocument/2006/relationships/hyperlink" Target="https://timesofindia.indiatimes.com/city/raipur/chhattisgarhs-ninth-covid-19-patient-is-fifth-in-state-with-travel-history-to-united-kingdom/articleshow/74919269.cms" TargetMode="External"/><Relationship Id="rId4031" Type="http://schemas.openxmlformats.org/officeDocument/2006/relationships/hyperlink" Target="https://www.tribuneindia.com/news/haryana/13-more-coronavirus-positive-cases-in-haryanas-palwal-all-tablighi-participants-65511" TargetMode="External"/><Relationship Id="rId1625" Type="http://schemas.openxmlformats.org/officeDocument/2006/relationships/hyperlink" Target="https://twitter.com/ANI/status/1243951819769831426" TargetMode="External"/><Relationship Id="rId1832" Type="http://schemas.openxmlformats.org/officeDocument/2006/relationships/hyperlink" Target="http://m.varthabharati.in/article/2020_03_29/238158" TargetMode="External"/><Relationship Id="rId4988" Type="http://schemas.openxmlformats.org/officeDocument/2006/relationships/hyperlink" Target="https://mobile.twitter.com/TS_SinghDeo/status/1247102880584093696" TargetMode="External"/><Relationship Id="rId3797" Type="http://schemas.openxmlformats.org/officeDocument/2006/relationships/hyperlink" Target="https://twitter.com/PTI_News/status/1246036500707332101" TargetMode="External"/><Relationship Id="rId4848" Type="http://schemas.openxmlformats.org/officeDocument/2006/relationships/hyperlink" Target="https://m.timesofindia.com/city/bhopal/ray-of-hope-6-beat-corona-and-back-in-comfort-of-home/articleshow/75000204.cms" TargetMode="External"/><Relationship Id="rId2399" Type="http://schemas.openxmlformats.org/officeDocument/2006/relationships/hyperlink" Target="https://bengali.abplive.com/videos/news/nation-coronavirus-makes-india-wake-up-to-its-migrant-labourers-680639" TargetMode="External"/><Relationship Id="rId3657" Type="http://schemas.openxmlformats.org/officeDocument/2006/relationships/hyperlink" Target="https://www.indiatoday.in/india/story/himachal-pradesh-tablighi-jamaat-returnees-test-positive-state-total-cases-latest-april-2-1662695-2020-04-02" TargetMode="External"/><Relationship Id="rId3864" Type="http://schemas.openxmlformats.org/officeDocument/2006/relationships/hyperlink" Target="https://twitter.com/RishikaSadam/status/1246085195393982473?s=19" TargetMode="External"/><Relationship Id="rId4708" Type="http://schemas.openxmlformats.org/officeDocument/2006/relationships/hyperlink" Target="https://twitter.com/HFWOdisha/status/1246826498851352576?s=19" TargetMode="External"/><Relationship Id="rId4915" Type="http://schemas.openxmlformats.org/officeDocument/2006/relationships/hyperlink" Target="https://twitter.com/lambavinod/status/1247140550374903809?s=21" TargetMode="External"/><Relationship Id="rId578" Type="http://schemas.openxmlformats.org/officeDocument/2006/relationships/hyperlink" Target="https://twitter.com/Vijayabaskarofl?ref_src=twsrc%5Egoogle%7Ctwcamp%5Eserp%7Ctwgr%5Eauthor" TargetMode="External"/><Relationship Id="rId785" Type="http://schemas.openxmlformats.org/officeDocument/2006/relationships/hyperlink" Target="https://www.indiatoday.in/india/story/maharashtra-covid-19-patients-recover-1659410-2020-03-25" TargetMode="External"/><Relationship Id="rId992" Type="http://schemas.openxmlformats.org/officeDocument/2006/relationships/hyperlink" Target="https://twitter.com/sivaetb/status/1243170280819703810?s=19" TargetMode="External"/><Relationship Id="rId2259" Type="http://schemas.openxmlformats.org/officeDocument/2006/relationships/hyperlink" Target="https://m.aajtak.in/breakingnews" TargetMode="External"/><Relationship Id="rId2466" Type="http://schemas.openxmlformats.org/officeDocument/2006/relationships/hyperlink" Target="http://hmfw.ap.gov.in/Daily_bullettin/31-03-2020/31-03-2020_10AM_English.pdf" TargetMode="External"/><Relationship Id="rId2673" Type="http://schemas.openxmlformats.org/officeDocument/2006/relationships/hyperlink" Target="https://www.indiatvnews.com/news/india/covid-19-jharkhand-reports-first-coronavirus-positive-case-603239" TargetMode="External"/><Relationship Id="rId2880" Type="http://schemas.openxmlformats.org/officeDocument/2006/relationships/hyperlink" Target="https://bengali.abplive.com/videos/news/calcutta-corona-3-patients-discharged-after-recovery-in-kolkata-680638" TargetMode="External"/><Relationship Id="rId3517" Type="http://schemas.openxmlformats.org/officeDocument/2006/relationships/hyperlink" Target="https://www.google.com/amp/s/www.bhaskar.com/amp/local/rajasthan/jaipur/news/jaipur-coronavirus-outbreak-live-corona-virus-cases-in-rajasthan-bhilwara-jhunjhunu-kota-udaipur-ajmer-alwar-sikar-jodhpur-covid-19-cases-death-toll-latest-news-and-updates-127094244.html" TargetMode="External"/><Relationship Id="rId3724" Type="http://schemas.openxmlformats.org/officeDocument/2006/relationships/hyperlink" Target="http://www.justanything.com/" TargetMode="External"/><Relationship Id="rId3931" Type="http://schemas.openxmlformats.org/officeDocument/2006/relationships/hyperlink" Target="https://twitter.com/HFWOdisha/status/1246131083839561728?s=20" TargetMode="External"/><Relationship Id="rId438" Type="http://schemas.openxmlformats.org/officeDocument/2006/relationships/hyperlink" Target="http://www.nhmharyana.gov.in/WriteReadData/userfiles/file/CoronaVirus/Bulletin%20of%20Haryana%20as%20on%2025%20March1.pdf" TargetMode="External"/><Relationship Id="rId645" Type="http://schemas.openxmlformats.org/officeDocument/2006/relationships/hyperlink" Target="https://twitter.com/NavbharatTimes/status/1243003369091788805?s=20" TargetMode="External"/><Relationship Id="rId852" Type="http://schemas.openxmlformats.org/officeDocument/2006/relationships/hyperlink" Target="https://twitter.com/CMOMaharashtra/status/1243079715860049920?s=19" TargetMode="External"/><Relationship Id="rId1068" Type="http://schemas.openxmlformats.org/officeDocument/2006/relationships/hyperlink" Target="http://www.covid19india.org/" TargetMode="External"/><Relationship Id="rId1275" Type="http://schemas.openxmlformats.org/officeDocument/2006/relationships/hyperlink" Target="https://twitter.com/PTI_News/status/1243503417445609472?s=19" TargetMode="External"/><Relationship Id="rId1482" Type="http://schemas.openxmlformats.org/officeDocument/2006/relationships/hyperlink" Target="https://twitter.com/kansalrohit69/status/1243830308102787072?s=20" TargetMode="External"/><Relationship Id="rId2119" Type="http://schemas.openxmlformats.org/officeDocument/2006/relationships/hyperlink" Target="https://gujcovid19.gujarat.gov.in/" TargetMode="External"/><Relationship Id="rId2326" Type="http://schemas.openxmlformats.org/officeDocument/2006/relationships/hyperlink" Target="https://twitter.com/dhanyarajendran/status/1244678192067035136?s=19" TargetMode="External"/><Relationship Id="rId2533" Type="http://schemas.openxmlformats.org/officeDocument/2006/relationships/hyperlink" Target="https://twitter.com/ANI/status/1244900306128760832?s=19" TargetMode="External"/><Relationship Id="rId2740" Type="http://schemas.openxmlformats.org/officeDocument/2006/relationships/hyperlink" Target="https://zeenews.india.com/bengali/kolkata/corona-update-first-3-patients-are-well-now_308109.html" TargetMode="External"/><Relationship Id="rId505" Type="http://schemas.openxmlformats.org/officeDocument/2006/relationships/hyperlink" Target="http://qkopy.xyz/prdkerala" TargetMode="External"/><Relationship Id="rId712" Type="http://schemas.openxmlformats.org/officeDocument/2006/relationships/hyperlink" Target="https://economictimes.indiatimes.com/news/politics-and-nation/new-covid-19-cases-drop-in-kerala-kasargod-reports-no-new-case-on-wednesday/articleshow/74816799.cms?from=mdr" TargetMode="External"/><Relationship Id="rId1135" Type="http://schemas.openxmlformats.org/officeDocument/2006/relationships/hyperlink" Target="https://twitter.com/PTI_News/status/1243236812371292160?s=19" TargetMode="External"/><Relationship Id="rId1342" Type="http://schemas.openxmlformats.org/officeDocument/2006/relationships/hyperlink" Target="https://twitter.com/NHM_TN?s=20" TargetMode="External"/><Relationship Id="rId4498" Type="http://schemas.openxmlformats.org/officeDocument/2006/relationships/hyperlink" Target="https://mobile.twitter.com/PTI_News/status/1246681479918190593" TargetMode="External"/><Relationship Id="rId1202" Type="http://schemas.openxmlformats.org/officeDocument/2006/relationships/hyperlink" Target="https://twitter.com/ConnectGujarat/status/1243430776017911808?s=19" TargetMode="External"/><Relationship Id="rId2600" Type="http://schemas.openxmlformats.org/officeDocument/2006/relationships/hyperlink" Target="https://youtu.be/_NBNxfJXOh8" TargetMode="External"/><Relationship Id="rId4358" Type="http://schemas.openxmlformats.org/officeDocument/2006/relationships/hyperlink" Target="https://timesofindia.indiatimes.com/city/bhubaneswar/kalahandi-man-tests-positive-for-coronavirus-odisha-total-rises-to-21/articleshow/74987543.cms" TargetMode="External"/><Relationship Id="rId3167" Type="http://schemas.openxmlformats.org/officeDocument/2006/relationships/hyperlink" Target="https://www.anandabazar.com/state/coronavirus-in-india-covid-19-elderly-patient-from-nayabad-died-in-hospital-dgtl-1.1130362?ref=home-pq-stry-large-image-1" TargetMode="External"/><Relationship Id="rId4565" Type="http://schemas.openxmlformats.org/officeDocument/2006/relationships/hyperlink" Target="https://twitter.com/ANI/status/1246728873431228417?s=19" TargetMode="External"/><Relationship Id="rId4772" Type="http://schemas.openxmlformats.org/officeDocument/2006/relationships/hyperlink" Target="https://mobile.twitter.com/ladags" TargetMode="External"/><Relationship Id="rId295" Type="http://schemas.openxmlformats.org/officeDocument/2006/relationships/hyperlink" Target="https://www.google.com/amp/s/www.bhaskar.com/amp/mp/gwalior/news/gwalior-coronavirus-cases-today-latest-news-updates-after-novel-covid-19-death-toll-rise-in-madhya-pradesh-127040900.html" TargetMode="External"/><Relationship Id="rId3374" Type="http://schemas.openxmlformats.org/officeDocument/2006/relationships/hyperlink" Target="https://twitter.com/rameshlaus/status/1245536335156228096?s=19" TargetMode="External"/><Relationship Id="rId3581" Type="http://schemas.openxmlformats.org/officeDocument/2006/relationships/hyperlink" Target="https://twitter.com/ANI/status/1245735871996813312?s=19" TargetMode="External"/><Relationship Id="rId4218" Type="http://schemas.openxmlformats.org/officeDocument/2006/relationships/hyperlink" Target="https://www.mohfw.gov.in/" TargetMode="External"/><Relationship Id="rId4425" Type="http://schemas.openxmlformats.org/officeDocument/2006/relationships/hyperlink" Target="https://www.indiatoday.in/india/story/coronavirus-in-india-west-bengal-records-no-fresh-deaths-11-new-covid-19-cases-1663414-2020-04-05" TargetMode="External"/><Relationship Id="rId4632" Type="http://schemas.openxmlformats.org/officeDocument/2006/relationships/hyperlink" Target="https://jccu2.app.goo.gl/Y8RSb2wjJqs1WaxYA" TargetMode="External"/><Relationship Id="rId2183" Type="http://schemas.openxmlformats.org/officeDocument/2006/relationships/hyperlink" Target="https://m.tribuneindia.com/news/coronavirus-faridabad-reports-new-case-total-up-to-4-63193" TargetMode="External"/><Relationship Id="rId2390" Type="http://schemas.openxmlformats.org/officeDocument/2006/relationships/hyperlink" Target="https://gujcovid19.gujarat.gov.in/" TargetMode="External"/><Relationship Id="rId3027" Type="http://schemas.openxmlformats.org/officeDocument/2006/relationships/hyperlink" Target="https://tv9telugu.com/coronavirus-updates-43-covid-19-cases-in-andhra-pradesh-number-raises-to-87-221159.html" TargetMode="External"/><Relationship Id="rId3234" Type="http://schemas.openxmlformats.org/officeDocument/2006/relationships/hyperlink" Target="https://www.facebook.com/329145898982/posts/10157428885168983/" TargetMode="External"/><Relationship Id="rId3441" Type="http://schemas.openxmlformats.org/officeDocument/2006/relationships/hyperlink" Target="https://twitter.com/ANI/status/1245600349282394116?s=19" TargetMode="External"/><Relationship Id="rId155" Type="http://schemas.openxmlformats.org/officeDocument/2006/relationships/hyperlink" Target="https://www.manoramanews.com/news/breaking-news/2020/03/24/two-more-covid-cases-in-kerala.html" TargetMode="External"/><Relationship Id="rId362" Type="http://schemas.openxmlformats.org/officeDocument/2006/relationships/hyperlink" Target="https://www.mohfw.gov.in/" TargetMode="External"/><Relationship Id="rId2043" Type="http://schemas.openxmlformats.org/officeDocument/2006/relationships/hyperlink" Target="https://twitter.com/PTI_News/status/1244474317238202370?s=19" TargetMode="External"/><Relationship Id="rId2250" Type="http://schemas.openxmlformats.org/officeDocument/2006/relationships/hyperlink" Target="https://twitter.com/news24tvchannel/status/1244619079324798976?s=19" TargetMode="External"/><Relationship Id="rId3301" Type="http://schemas.openxmlformats.org/officeDocument/2006/relationships/hyperlink" Target="https://twitter.com/ANI/status/1245535572216578048?s=19" TargetMode="External"/><Relationship Id="rId222" Type="http://schemas.openxmlformats.org/officeDocument/2006/relationships/hyperlink" Target="https://www.opindia.com/2020/03/haryana-11-italian-quarantined-coronavirus-treated-released-to-embassy/" TargetMode="External"/><Relationship Id="rId2110" Type="http://schemas.openxmlformats.org/officeDocument/2006/relationships/hyperlink" Target="https://twitter.com/ANI/status/1244496464857821184?s=19" TargetMode="External"/><Relationship Id="rId5059" Type="http://schemas.openxmlformats.org/officeDocument/2006/relationships/hyperlink" Target="https://twitter.com/ANI/status/1247375480312827904?s=19" TargetMode="External"/><Relationship Id="rId4075" Type="http://schemas.openxmlformats.org/officeDocument/2006/relationships/hyperlink" Target="https://twitter.com/ANI/status/1246295665086529538?s=19" TargetMode="External"/><Relationship Id="rId4282" Type="http://schemas.openxmlformats.org/officeDocument/2006/relationships/hyperlink" Target="https://twitter.com/ANI/status/1246478222117634049?s=19" TargetMode="External"/><Relationship Id="rId5126" Type="http://schemas.openxmlformats.org/officeDocument/2006/relationships/hyperlink" Target="https://mobile.twitter.com/bhupeshbaghel/status/1247105792685142018" TargetMode="External"/><Relationship Id="rId1669" Type="http://schemas.openxmlformats.org/officeDocument/2006/relationships/hyperlink" Target="https://www.google.com/amp/s/m.economictimes.com/news/politics-and-nation/5-new-coronavirus-cases-in-ups-gautam-buddh-nagar/amp_articleshow/74861917.cms" TargetMode="External"/><Relationship Id="rId1876" Type="http://schemas.openxmlformats.org/officeDocument/2006/relationships/hyperlink" Target="https://mobile.twitter.com/Vijayabaskarofl/status/1244213555538169857" TargetMode="External"/><Relationship Id="rId2927" Type="http://schemas.openxmlformats.org/officeDocument/2006/relationships/hyperlink" Target="https://twitter.com/ANI/status/1245219783034818561?s=19" TargetMode="External"/><Relationship Id="rId3091" Type="http://schemas.openxmlformats.org/officeDocument/2006/relationships/hyperlink" Target="https://www.indiatvnews.com/news/india/coronavirus-death-toll-west-bengal-covid-19-positive-cases-603385" TargetMode="External"/><Relationship Id="rId4142" Type="http://schemas.openxmlformats.org/officeDocument/2006/relationships/hyperlink" Target="https://mobile.twitter.com/Manoj_ParidaIAS/status/1246333549600333825" TargetMode="External"/><Relationship Id="rId1529" Type="http://schemas.openxmlformats.org/officeDocument/2006/relationships/hyperlink" Target="https://twitter.com/Vijayabaskarofl/status/1243896326128992257?s=19" TargetMode="External"/><Relationship Id="rId1736" Type="http://schemas.openxmlformats.org/officeDocument/2006/relationships/hyperlink" Target="https://www.ptcnews.tv/coronavirus-punjab-confirmed-cases-nawanshahr-jalandhar-curfew-en/" TargetMode="External"/><Relationship Id="rId1943" Type="http://schemas.openxmlformats.org/officeDocument/2006/relationships/hyperlink" Target="https://twitter.com/ArogyaAndhra/status/1244300390310477824?s=19" TargetMode="External"/><Relationship Id="rId28" Type="http://schemas.openxmlformats.org/officeDocument/2006/relationships/hyperlink" Target="http://dphfw.telangana.gov.in/" TargetMode="External"/><Relationship Id="rId1803" Type="http://schemas.openxmlformats.org/officeDocument/2006/relationships/hyperlink" Target="https://twitter.com/Vijayabaskarofl/status/1244239453981257728" TargetMode="External"/><Relationship Id="rId4002" Type="http://schemas.openxmlformats.org/officeDocument/2006/relationships/hyperlink" Target="https://www.mohfw.gov.in/" TargetMode="External"/><Relationship Id="rId4959" Type="http://schemas.openxmlformats.org/officeDocument/2006/relationships/hyperlink" Target="https://www.indiatoday.in/india/story/2-mumbai-hospitals-declared-containment-zone-as-several-doctors-nurses-test-positive-for-covid-19-1663820-2020-04-06" TargetMode="External"/><Relationship Id="rId3768" Type="http://schemas.openxmlformats.org/officeDocument/2006/relationships/hyperlink" Target="https://mobile.twitter.com/HFWOdisha" TargetMode="External"/><Relationship Id="rId3975" Type="http://schemas.openxmlformats.org/officeDocument/2006/relationships/hyperlink" Target="https://timesofindia.indiatimes.com/city/varanasi/3-jamaat-members-test-ve-for-coronavirus-in-azamgarh/articleshow/74973897.cms" TargetMode="External"/><Relationship Id="rId4819" Type="http://schemas.openxmlformats.org/officeDocument/2006/relationships/hyperlink" Target="https://twitter.com/ANI/status/1247034346101334016?s=19" TargetMode="External"/><Relationship Id="rId689" Type="http://schemas.openxmlformats.org/officeDocument/2006/relationships/hyperlink" Target="https://twitter.com/PTI_News/status/1243012141214400513?s=20" TargetMode="External"/><Relationship Id="rId896" Type="http://schemas.openxmlformats.org/officeDocument/2006/relationships/hyperlink" Target="https://twitter.com/NewIndianXpress/status/1243052166488535040?s=19" TargetMode="External"/><Relationship Id="rId2577" Type="http://schemas.openxmlformats.org/officeDocument/2006/relationships/hyperlink" Target="https://twitter.com/TS_SinghDeo/status/1244938537490931712?s=20" TargetMode="External"/><Relationship Id="rId2784" Type="http://schemas.openxmlformats.org/officeDocument/2006/relationships/hyperlink" Target="https://m.patrika.com/amp-news/raipur-news/another-woman-covid-19-infected-returns-to-london-in-raipur-5953110/?fbclid=IwAR0p7Mylbr75DFlDo8d1ycUng9PgqK9bk1HeQBqOmJLIZHmGXaEOIaCikiw" TargetMode="External"/><Relationship Id="rId3628" Type="http://schemas.openxmlformats.org/officeDocument/2006/relationships/hyperlink" Target="https://twitter.com/ANI/status/1245762707069927424?s=19" TargetMode="External"/><Relationship Id="rId549" Type="http://schemas.openxmlformats.org/officeDocument/2006/relationships/hyperlink" Target="https://mobile.twitter.com/Vijayabaskarofl/status/1242841446975070215?ref_src=twsrc%5Egoogle%7Ctwcamp%5Eserp%7Ctwgr%5Etweet" TargetMode="External"/><Relationship Id="rId756" Type="http://schemas.openxmlformats.org/officeDocument/2006/relationships/hyperlink" Target="https://www.indiatoday.in/india/story/5-more-test-positive-for-coronavirus-in-indore-total-cases-rise-to-10-1659816-2020-03-26" TargetMode="External"/><Relationship Id="rId1179" Type="http://schemas.openxmlformats.org/officeDocument/2006/relationships/hyperlink" Target="http://www.mohfw.gov.in/" TargetMode="External"/><Relationship Id="rId1386" Type="http://schemas.openxmlformats.org/officeDocument/2006/relationships/hyperlink" Target="https://twitter.com/Vijayabaskarofl/status/1243603053682573314?s=19" TargetMode="External"/><Relationship Id="rId1593" Type="http://schemas.openxmlformats.org/officeDocument/2006/relationships/hyperlink" Target="https://telugu.news18.com/news/coronavirus-latest-news/three-new-coronavirus-positive-cases-recorded-in-andhra-pradesh-ba-484084.html" TargetMode="External"/><Relationship Id="rId2437" Type="http://schemas.openxmlformats.org/officeDocument/2006/relationships/hyperlink" Target="https://twitter.com/ShivAroor/status/1244857439683518466?s=08" TargetMode="External"/><Relationship Id="rId2991" Type="http://schemas.openxmlformats.org/officeDocument/2006/relationships/hyperlink" Target="https://www.wbhealth.gov.in/uploaded_files/corona/Bulletin_West_Bengal_31.03_.2020_.pdf" TargetMode="External"/><Relationship Id="rId3835" Type="http://schemas.openxmlformats.org/officeDocument/2006/relationships/hyperlink" Target="https://twitter.com/sriramulubjp/status/1246056710533332992?s=20" TargetMode="External"/><Relationship Id="rId5050" Type="http://schemas.openxmlformats.org/officeDocument/2006/relationships/hyperlink" Target="https://twitter.com/avinashkalla/status/1247369270519975936?s=19" TargetMode="External"/><Relationship Id="rId409" Type="http://schemas.openxmlformats.org/officeDocument/2006/relationships/hyperlink" Target="https://mobile.twitter.com/vijayabaskarofl?lang=en" TargetMode="External"/><Relationship Id="rId963" Type="http://schemas.openxmlformats.org/officeDocument/2006/relationships/hyperlink" Target="http://sandesh.com/in-rajkot-one-more-corona-positive-case-was-registered/" TargetMode="External"/><Relationship Id="rId1039" Type="http://schemas.openxmlformats.org/officeDocument/2006/relationships/hyperlink" Target="https://economictimes.indiatimes.com/news/politics-and-nation/70-yr-old-covid-19-patient-dies-in-gujarat-state-toll-rises-to-3/articleshow/74824464.cms" TargetMode="External"/><Relationship Id="rId1246" Type="http://schemas.openxmlformats.org/officeDocument/2006/relationships/hyperlink" Target="https://www.google.com/amp/s/www.moneycontrol.com/news/world/coronavirus-news-india-lockdown-live-updates-covid-19-pandemic-us-italy-maharashtra-kerala-mumbai-statewise-tally-5078371.html/amp" TargetMode="External"/><Relationship Id="rId2644" Type="http://schemas.openxmlformats.org/officeDocument/2006/relationships/hyperlink" Target="https://twitter.com/ANI/status/1244974345644052481?s=19" TargetMode="External"/><Relationship Id="rId2851" Type="http://schemas.openxmlformats.org/officeDocument/2006/relationships/hyperlink" Target="https://arogya.maharashtra.gov.in/1175/Novel--Corona-Virus" TargetMode="External"/><Relationship Id="rId3902" Type="http://schemas.openxmlformats.org/officeDocument/2006/relationships/hyperlink" Target="https://www.patrika.com/raipur-news/chhattisgarh-first-discharged-corona-positive-patient-aiims-raipur-5963575/" TargetMode="External"/><Relationship Id="rId92" Type="http://schemas.openxmlformats.org/officeDocument/2006/relationships/hyperlink" Target="https://twitter.com/abpanandatv/status/1241737377212559367?s=20" TargetMode="External"/><Relationship Id="rId616" Type="http://schemas.openxmlformats.org/officeDocument/2006/relationships/hyperlink" Target="http://dhs.kerala.gov.in/category/daily-bulletin/" TargetMode="External"/><Relationship Id="rId823" Type="http://schemas.openxmlformats.org/officeDocument/2006/relationships/hyperlink" Target="https://mobile.twitter.com/rajeshtope11?ref_src=twsrc%5Egoogle%7Ctwcamp%5Eserp%7Ctwgr%5Eauthor" TargetMode="External"/><Relationship Id="rId1453" Type="http://schemas.openxmlformats.org/officeDocument/2006/relationships/hyperlink" Target="https://www.aninews.in/news/national/general-news/rajasthan-covid-19-tally-reaches-52-with-two-new-cases20200328114439" TargetMode="External"/><Relationship Id="rId1660" Type="http://schemas.openxmlformats.org/officeDocument/2006/relationships/hyperlink" Target="https://twitter.com/ANI/status/1244112836789276672?s=19" TargetMode="External"/><Relationship Id="rId2504" Type="http://schemas.openxmlformats.org/officeDocument/2006/relationships/hyperlink" Target="https://twitter.com/ArogyaAndhra/status/1244863574113046529?s=19" TargetMode="External"/><Relationship Id="rId2711" Type="http://schemas.openxmlformats.org/officeDocument/2006/relationships/hyperlink" Target="https://twitter.com/ANI/status/1244974345644052481?s=19" TargetMode="External"/><Relationship Id="rId1106" Type="http://schemas.openxmlformats.org/officeDocument/2006/relationships/hyperlink" Target="https://economictimes.indiatimes.com/news/politics-and-nation/coronavirus-cases-in-india-live-news-latest-updates-march26/liveblog/74820249.cms" TargetMode="External"/><Relationship Id="rId1313" Type="http://schemas.openxmlformats.org/officeDocument/2006/relationships/hyperlink" Target="https://www.bhaskar.com/local/mp/bhopal/news/bhopal-indore-coronavirus-lockdown-day-3-live-mp-bhopal-indore-jabalpur-ujjain-gwalior-khajuraho-covid-19-cases-news-and-updates-127058699.html" TargetMode="External"/><Relationship Id="rId1520" Type="http://schemas.openxmlformats.org/officeDocument/2006/relationships/hyperlink" Target="https://www.anandabazar.com/state/corona-in-west-bengal-physical-conditon-of-nayabad-s-old-man-is-very-critical-1.1128346" TargetMode="External"/><Relationship Id="rId4469" Type="http://schemas.openxmlformats.org/officeDocument/2006/relationships/hyperlink" Target="https://www.google.com/amp/s/timesofindia.indiatimes.com/india/coronavirus-india-live-news-updates-total-number-of-corona-cases-in-india-state-wise-list-delhi-maharashtra-telangana/amp_liveblog/74975998.cms" TargetMode="External"/><Relationship Id="rId4676" Type="http://schemas.openxmlformats.org/officeDocument/2006/relationships/hyperlink" Target="https://www.google.com/amp/s/www.livemint.com/v/s/www.livemint.com/news/india/seven-new-covid-19-positive-patients-in-karnataka-total-tally-at-151/amp-11586094532786.html%3famp_js_v=0.1&amp;usqp=mq331AQFKAGwASA%253D" TargetMode="External"/><Relationship Id="rId4883" Type="http://schemas.openxmlformats.org/officeDocument/2006/relationships/hyperlink" Target="https://twitter.com/CollectorDnh/status/1246841816940331009?s=08" TargetMode="External"/><Relationship Id="rId3278" Type="http://schemas.openxmlformats.org/officeDocument/2006/relationships/hyperlink" Target="https://twitter.com/ArogyaAndhra/status/1245312814962507783?s=20" TargetMode="External"/><Relationship Id="rId3485" Type="http://schemas.openxmlformats.org/officeDocument/2006/relationships/hyperlink" Target="https://www.tribuneindia.com/news/haryana/66-year-old-from-ambala-is-haryanas-first-case-of-coronavirus-death-64567" TargetMode="External"/><Relationship Id="rId3692" Type="http://schemas.openxmlformats.org/officeDocument/2006/relationships/hyperlink" Target="http://way2.co/Mzk5Mjc1NA==_lng1/-1" TargetMode="External"/><Relationship Id="rId4329" Type="http://schemas.openxmlformats.org/officeDocument/2006/relationships/hyperlink" Target="https://twitter.com/TelanganaHealth/status/1246478500405456896?s=19" TargetMode="External"/><Relationship Id="rId4536" Type="http://schemas.openxmlformats.org/officeDocument/2006/relationships/hyperlink" Target="https://www.covid19india.org/" TargetMode="External"/><Relationship Id="rId4743" Type="http://schemas.openxmlformats.org/officeDocument/2006/relationships/hyperlink" Target="https://www.facebook.com/DivyaHimachalTV/videos/524249125145728/" TargetMode="External"/><Relationship Id="rId4950" Type="http://schemas.openxmlformats.org/officeDocument/2006/relationships/hyperlink" Target="https://twitter.com/InfoNashik/status/1247142163885916163?s=19" TargetMode="External"/><Relationship Id="rId199" Type="http://schemas.openxmlformats.org/officeDocument/2006/relationships/hyperlink" Target="https://twitter.com/Vijayabaskarofl/status/1242360657518845953?s=19" TargetMode="External"/><Relationship Id="rId2087" Type="http://schemas.openxmlformats.org/officeDocument/2006/relationships/hyperlink" Target="https://twitter.com/TOIAhmedabad/status/1244494297782579201?s=19" TargetMode="External"/><Relationship Id="rId2294" Type="http://schemas.openxmlformats.org/officeDocument/2006/relationships/hyperlink" Target="https://twitter.com/TelanganaHealth?s=09" TargetMode="External"/><Relationship Id="rId3138" Type="http://schemas.openxmlformats.org/officeDocument/2006/relationships/hyperlink" Target="https://twitter.com/CMODelhi/status/1245353004317933568?s=20" TargetMode="External"/><Relationship Id="rId3345" Type="http://schemas.openxmlformats.org/officeDocument/2006/relationships/hyperlink" Target="https://timesofindia.indiatimes.com/india/coronavirus-in-india-live-news-updates-covid-19-tracker-india-total-corona-cases-death-toll-mumbai-delhi-hyderabad/liveblog/74940217.cms" TargetMode="External"/><Relationship Id="rId3552" Type="http://schemas.openxmlformats.org/officeDocument/2006/relationships/hyperlink" Target="https://twitter.com/TOIAhmedabad/status/1245715949019226113?s=19" TargetMode="External"/><Relationship Id="rId4603" Type="http://schemas.openxmlformats.org/officeDocument/2006/relationships/hyperlink" Target="https://timesofindia.indiatimes.com/city/agra/up-four-persons-from-tablighi-jamaat-event-test-positive-in-hathras/articleshow/74977125.cms" TargetMode="External"/><Relationship Id="rId266" Type="http://schemas.openxmlformats.org/officeDocument/2006/relationships/hyperlink" Target="http://livemint.com/news/india/total-coronavirus-cases-cross-100-in-maharashtra-stay-at-home-urges-thackeray/amp-11585026450027.html" TargetMode="External"/><Relationship Id="rId473" Type="http://schemas.openxmlformats.org/officeDocument/2006/relationships/hyperlink" Target="https://www.amarujala.com/madhya-pradesh/corona-virus-women-dead-in-ujjain-who-was-found-positive" TargetMode="External"/><Relationship Id="rId680" Type="http://schemas.openxmlformats.org/officeDocument/2006/relationships/hyperlink" Target="https://www.asianetnews.com/kerala-news/kerala-covid-9-more-patients-pinarayi-vijayan-q7r1ti" TargetMode="External"/><Relationship Id="rId2154" Type="http://schemas.openxmlformats.org/officeDocument/2006/relationships/hyperlink" Target="https://m.timesofindia.com/city/meerut/eight-test-positive-in-a-single-day-in-meerut-take-tally-to-13-in-district/amp_articleshow/74884305.cms?__twitter_impression=true" TargetMode="External"/><Relationship Id="rId2361" Type="http://schemas.openxmlformats.org/officeDocument/2006/relationships/hyperlink" Target="https://twitter.com/mybmc/status/1244679562086084608?s=09" TargetMode="External"/><Relationship Id="rId3205" Type="http://schemas.openxmlformats.org/officeDocument/2006/relationships/hyperlink" Target="https://twitter.com/ANI/status/1245398511518171137?s=19" TargetMode="External"/><Relationship Id="rId3412" Type="http://schemas.openxmlformats.org/officeDocument/2006/relationships/hyperlink" Target="https://www.instagram.com/p/B-dwnovnv6B/?igshid=gykw2ax1dtld" TargetMode="External"/><Relationship Id="rId4810" Type="http://schemas.openxmlformats.org/officeDocument/2006/relationships/hyperlink" Target="https://m.timesofindia.com/city/ranchi/malaysia-woman-staying-near-hindpiri-mosque-is-states-first-covid-19-case/articleshow/74921649.cms" TargetMode="External"/><Relationship Id="rId126" Type="http://schemas.openxmlformats.org/officeDocument/2006/relationships/hyperlink" Target="https://twitter.com/PTI_News/status/1242071269614346241?s=19" TargetMode="External"/><Relationship Id="rId333" Type="http://schemas.openxmlformats.org/officeDocument/2006/relationships/hyperlink" Target="https://www.deccanherald.com/national/south/54-year-old-who-tested-coronavirus-positive-dies-tamil-nadu-reports-first-covid-19-death-817373.html?utm_campaign=fullarticle&amp;utm_medium=referral&amp;utm_source=inshorts" TargetMode="External"/><Relationship Id="rId540" Type="http://schemas.openxmlformats.org/officeDocument/2006/relationships/hyperlink" Target="https://twitter.com/zeerajasthan_/status/1242844249055354882?s=19" TargetMode="External"/><Relationship Id="rId1170" Type="http://schemas.openxmlformats.org/officeDocument/2006/relationships/hyperlink" Target="https://m.aajtak.in/breakingnews" TargetMode="External"/><Relationship Id="rId2014" Type="http://schemas.openxmlformats.org/officeDocument/2006/relationships/hyperlink" Target="https://twitter.com/PTI_News/status/1244467615549931521?s=19" TargetMode="External"/><Relationship Id="rId2221" Type="http://schemas.openxmlformats.org/officeDocument/2006/relationships/hyperlink" Target="https://twitter.com/ANI/status/1244604925260132352?s=19" TargetMode="External"/><Relationship Id="rId1030" Type="http://schemas.openxmlformats.org/officeDocument/2006/relationships/hyperlink" Target="https://www.google.com/amp/s/www.tribuneindia.com/news/two-new-coronavirus-cases-in-punjab-total-now-at-33-61377" TargetMode="External"/><Relationship Id="rId4186" Type="http://schemas.openxmlformats.org/officeDocument/2006/relationships/hyperlink" Target="https://mobile.twitter.com/kbssidhu1961/status/1246411390845194240" TargetMode="External"/><Relationship Id="rId400" Type="http://schemas.openxmlformats.org/officeDocument/2006/relationships/hyperlink" Target="https://www.indiatoday.in/india/story/coronavirus-journalist-tests-positive-mp-kamal-nath-press-conference-1659519-2020-03-25" TargetMode="External"/><Relationship Id="rId1987" Type="http://schemas.openxmlformats.org/officeDocument/2006/relationships/hyperlink" Target="https://indianexpress.com/article/cities/chandigarh/punjabs-first-coronavirus-patient-tests-negative-but-two-fresh-cases-take-total-to-33-6333623/" TargetMode="External"/><Relationship Id="rId4393" Type="http://schemas.openxmlformats.org/officeDocument/2006/relationships/hyperlink" Target="https://experience.arcgis.com/experience/8167a61f882a4af4b9098e947dfd589f/" TargetMode="External"/><Relationship Id="rId1847" Type="http://schemas.openxmlformats.org/officeDocument/2006/relationships/hyperlink" Target="https://twitter.com/PTI_News/status/1244256867066368001" TargetMode="External"/><Relationship Id="rId4046" Type="http://schemas.openxmlformats.org/officeDocument/2006/relationships/hyperlink" Target="https://t.me/indiacovid/1478" TargetMode="External"/><Relationship Id="rId4253" Type="http://schemas.openxmlformats.org/officeDocument/2006/relationships/hyperlink" Target="https://www.bhaskar.com/" TargetMode="External"/><Relationship Id="rId4460" Type="http://schemas.openxmlformats.org/officeDocument/2006/relationships/hyperlink" Target="https://www.google.com/amp/s/ahmedabadmirror.indiatimes.com/ahmedabad/others/rajkot-man-went-to-3-weddings-a-funeral/amp_articleshow/74740060.cms" TargetMode="External"/><Relationship Id="rId1707" Type="http://schemas.openxmlformats.org/officeDocument/2006/relationships/hyperlink" Target="https://twitter.com/kansalrohit69/status/1244152780719132672?s=19" TargetMode="External"/><Relationship Id="rId3062" Type="http://schemas.openxmlformats.org/officeDocument/2006/relationships/hyperlink" Target="https://twitter.com/PTI_News/status/1245289681287131141?s=19" TargetMode="External"/><Relationship Id="rId4113" Type="http://schemas.openxmlformats.org/officeDocument/2006/relationships/hyperlink" Target="https://gujcovid19.gujarat.gov.in/" TargetMode="External"/><Relationship Id="rId4320" Type="http://schemas.openxmlformats.org/officeDocument/2006/relationships/hyperlink" Target="https://twitter.com/ANI/status/1246495334999543808" TargetMode="External"/><Relationship Id="rId190" Type="http://schemas.openxmlformats.org/officeDocument/2006/relationships/hyperlink" Target="https://www.livemint.com/news/india/coronavirus-update-65-year-old-dies-in-mumbai-death-toll-in-india-rises-to-10-11585033975530.html" TargetMode="External"/><Relationship Id="rId1914" Type="http://schemas.openxmlformats.org/officeDocument/2006/relationships/hyperlink" Target="https://twitter.com/KTRTRS/status/1244226836134899713?s=19" TargetMode="External"/><Relationship Id="rId3879" Type="http://schemas.openxmlformats.org/officeDocument/2006/relationships/hyperlink" Target="https://www.mohfw.gov.in/" TargetMode="External"/><Relationship Id="rId5094" Type="http://schemas.openxmlformats.org/officeDocument/2006/relationships/hyperlink" Target="https://twitter.com/ANI/status/1247393983896203265?ref_src=twsrc%5Etfw%7Ctwcamp%5Etweetembed&amp;ref_url=https%3A%2F%2Feconomictimes.indiatimes.com%2Fnews%2Fpolitics-and-nation%2Fcoronavirus-cases-in-india-live-news-latest-updates-april7%2Fliveblog%2F75019151.cms" TargetMode="External"/><Relationship Id="rId2688" Type="http://schemas.openxmlformats.org/officeDocument/2006/relationships/hyperlink" Target="https://twitter.com/himantabiswa/status/1244976349661376512" TargetMode="External"/><Relationship Id="rId2895" Type="http://schemas.openxmlformats.org/officeDocument/2006/relationships/hyperlink" Target="https://www.moneycontrol.com/news/india/20-new-covid-19-cases-in-madhya-pradesh-tally-jumps-to-86-5094421.html" TargetMode="External"/><Relationship Id="rId3739" Type="http://schemas.openxmlformats.org/officeDocument/2006/relationships/hyperlink" Target="https://www.bhaskar.com/local/mp/bhopal/news/coronavirus-madhya-pradesh-cases-lockdown-live-corona-virus-cases-in-mp-bhopal-indore-ujjain-gwalior-shivpuri-covid-19-death-toll-latest-news-and-updates-127100109.html" TargetMode="External"/><Relationship Id="rId3946" Type="http://schemas.openxmlformats.org/officeDocument/2006/relationships/hyperlink" Target="https://twitter.com/HFWOdisha/status/1246131083839561728?s=19" TargetMode="External"/><Relationship Id="rId5161" Type="http://schemas.openxmlformats.org/officeDocument/2006/relationships/hyperlink" Target="http://covid19india.org/" TargetMode="External"/><Relationship Id="rId867" Type="http://schemas.openxmlformats.org/officeDocument/2006/relationships/hyperlink" Target="https://twitter.com/TelanganaHealth/status/1243093796797198336?s=19" TargetMode="External"/><Relationship Id="rId1497" Type="http://schemas.openxmlformats.org/officeDocument/2006/relationships/hyperlink" Target="https://glibs.in/m/MISC/Corona-found-fourth-positive-Raipur-it-was-also-returned-from-London-91281.html" TargetMode="External"/><Relationship Id="rId2548" Type="http://schemas.openxmlformats.org/officeDocument/2006/relationships/hyperlink" Target="https://www.ndtv.com/india-news/coronavirus-india-delhi-markaz-nizamuddin-mosque-sealed-after-7-covid-19-deaths-850-moved-out-for-qu-2203336" TargetMode="External"/><Relationship Id="rId2755" Type="http://schemas.openxmlformats.org/officeDocument/2006/relationships/hyperlink" Target="https://www.indiatoday.in/india/story/coronavirus-in-mumbai-47-new-covid-19-cases-in-city-as-private-lab-data-pours-in-1661482-2020-03-30" TargetMode="External"/><Relationship Id="rId2962" Type="http://schemas.openxmlformats.org/officeDocument/2006/relationships/hyperlink" Target="https://bengali.abplive.com/news/aaj-focus-e/coronavirus-5-die-in-bengal-in-last-8-days-affected-37-681006" TargetMode="External"/><Relationship Id="rId3806" Type="http://schemas.openxmlformats.org/officeDocument/2006/relationships/hyperlink" Target="http://mohfw.gov.in/" TargetMode="External"/><Relationship Id="rId727" Type="http://schemas.openxmlformats.org/officeDocument/2006/relationships/hyperlink" Target="https://www.deccanherald.com/national/coronavirus-news-live-updates-indias-death-toll-is-at-14-tally-jumps-to-636-799686.html" TargetMode="External"/><Relationship Id="rId934" Type="http://schemas.openxmlformats.org/officeDocument/2006/relationships/hyperlink" Target="https://www.indiatoday.in/india/story/kashmir-reports-first-coronavirus-death-1659822-2020-03-26" TargetMode="External"/><Relationship Id="rId1357" Type="http://schemas.openxmlformats.org/officeDocument/2006/relationships/hyperlink" Target="https://www.newindianexpress.com/nation/2020/mar/27/number-of-coronavirus-cases-rises-to-19-in-haryana-as-panipat-man-tests-positive-2122289.html" TargetMode="External"/><Relationship Id="rId1564" Type="http://schemas.openxmlformats.org/officeDocument/2006/relationships/hyperlink" Target="https://www.asianetnews.com/kerala-news/six-more-covid-positve-in-kerala-4-patients-recovered-q7wrqz" TargetMode="External"/><Relationship Id="rId1771" Type="http://schemas.openxmlformats.org/officeDocument/2006/relationships/hyperlink" Target="https://www.outlookindia.com/newsscroll/2-more-test-covid19-positive-tally-reaches-56-in-rajasthan/1783961" TargetMode="External"/><Relationship Id="rId2408" Type="http://schemas.openxmlformats.org/officeDocument/2006/relationships/hyperlink" Target="https://twitter.com/NorbertElekes/status/1244854863474851840" TargetMode="External"/><Relationship Id="rId2615" Type="http://schemas.openxmlformats.org/officeDocument/2006/relationships/hyperlink" Target="https://www.google.com/amp/s/www.indiatvnews.com/amp/news/india/covid-19-jharkhand-reports-first-coronavirus-positive-case-603239" TargetMode="External"/><Relationship Id="rId2822" Type="http://schemas.openxmlformats.org/officeDocument/2006/relationships/hyperlink" Target="https://stopcorona.tn.gov.in/dailybulletin.html" TargetMode="External"/><Relationship Id="rId5021" Type="http://schemas.openxmlformats.org/officeDocument/2006/relationships/hyperlink" Target="https://mobile.twitter.com/TelanganaHealth/status/1247208958051278849" TargetMode="External"/><Relationship Id="rId63" Type="http://schemas.openxmlformats.org/officeDocument/2006/relationships/hyperlink" Target="https://twitter.com/TOILucknow/status/1241396848809533440?s=19" TargetMode="External"/><Relationship Id="rId1217" Type="http://schemas.openxmlformats.org/officeDocument/2006/relationships/hyperlink" Target="https://www.theweek.in/news/india/2020/03/27/karnataka-65-year-old-who-travelled-to-delhi-dies-of-coronavirus-in-tumkur.html" TargetMode="External"/><Relationship Id="rId1424" Type="http://schemas.openxmlformats.org/officeDocument/2006/relationships/hyperlink" Target="https://www.aninews.in/news/national/general-news/3-ifs-officers-test-negative-for-coronavirus-ukhand-cm20200327232226/" TargetMode="External"/><Relationship Id="rId1631" Type="http://schemas.openxmlformats.org/officeDocument/2006/relationships/hyperlink" Target="https://mobile.twitter.com/ANI/status/1243955085077438465" TargetMode="External"/><Relationship Id="rId4787" Type="http://schemas.openxmlformats.org/officeDocument/2006/relationships/hyperlink" Target="https://bengali.abplive.com/tv-show/kolkata/doctors-and-hospital-staffs-of-nrs-medical-college-and-hospital-sent-to-quarantine-682412" TargetMode="External"/><Relationship Id="rId4994" Type="http://schemas.openxmlformats.org/officeDocument/2006/relationships/hyperlink" Target="https://twitter.com/ANI/status/1247210228426342405?s=20" TargetMode="External"/><Relationship Id="rId3389" Type="http://schemas.openxmlformats.org/officeDocument/2006/relationships/hyperlink" Target="https://pbs.twimg.com/media/EUkwmbFU4AQvnmM?format=jpg&amp;name=4096x4096" TargetMode="External"/><Relationship Id="rId3596" Type="http://schemas.openxmlformats.org/officeDocument/2006/relationships/hyperlink" Target="https://twitter.com/BangaloreMirror/status/1245735414570209285?s=19" TargetMode="External"/><Relationship Id="rId4647" Type="http://schemas.openxmlformats.org/officeDocument/2006/relationships/hyperlink" Target="https://www.google.com/url?q=https://www.mohfw.gov.in/&amp;sa=D&amp;ust=1586099136527000&amp;usg=AFQjCNFWGmzM_g4bN987km3uxaQKhjgOjA" TargetMode="External"/><Relationship Id="rId2198" Type="http://schemas.openxmlformats.org/officeDocument/2006/relationships/hyperlink" Target="https://twitter.com/PTI_News/status/1244591937593597954?s=19" TargetMode="External"/><Relationship Id="rId3249" Type="http://schemas.openxmlformats.org/officeDocument/2006/relationships/hyperlink" Target="https://twitter.com/ANI/status/1245425895650754561?s=20" TargetMode="External"/><Relationship Id="rId3456" Type="http://schemas.openxmlformats.org/officeDocument/2006/relationships/hyperlink" Target="http://worldometers.info/coronavirus" TargetMode="External"/><Relationship Id="rId4854" Type="http://schemas.openxmlformats.org/officeDocument/2006/relationships/hyperlink" Target="https://twitter.com/ANINewsUP/status/1247062579391787008" TargetMode="External"/><Relationship Id="rId377" Type="http://schemas.openxmlformats.org/officeDocument/2006/relationships/hyperlink" Target="https://www.daijiworld.com/news/newsDisplay.aspx?newsID=688388" TargetMode="External"/><Relationship Id="rId584" Type="http://schemas.openxmlformats.org/officeDocument/2006/relationships/hyperlink" Target="http://www.gov.in/" TargetMode="External"/><Relationship Id="rId2058" Type="http://schemas.openxmlformats.org/officeDocument/2006/relationships/hyperlink" Target="https://m.aajtak.in/breakingnews" TargetMode="External"/><Relationship Id="rId2265" Type="http://schemas.openxmlformats.org/officeDocument/2006/relationships/hyperlink" Target="https://twitter.com/ANINewsUP/status/1244627469199486977?s=20" TargetMode="External"/><Relationship Id="rId3109" Type="http://schemas.openxmlformats.org/officeDocument/2006/relationships/hyperlink" Target="https://www.instagram.com/p/B-cIb8AhcVS/?igshid=c69jrl822ls1" TargetMode="External"/><Relationship Id="rId3663" Type="http://schemas.openxmlformats.org/officeDocument/2006/relationships/hyperlink" Target="https://m.patrika.com/amp-news/udaipur-news/coronavirus-positive-case-in-udaipur-curfew-in-ambamata-area-5960147/" TargetMode="External"/><Relationship Id="rId3870" Type="http://schemas.openxmlformats.org/officeDocument/2006/relationships/hyperlink" Target="https://twitter.com/PTI_News/status/1246070728685809670?s=19" TargetMode="External"/><Relationship Id="rId4507" Type="http://schemas.openxmlformats.org/officeDocument/2006/relationships/hyperlink" Target="https://twitter.com/ANI/status/1246681660093083648" TargetMode="External"/><Relationship Id="rId4714" Type="http://schemas.openxmlformats.org/officeDocument/2006/relationships/hyperlink" Target="https://m.livehindustan.com/uttar-pradesh/story-corona-report-positive-of-2-tabligi-jaamati-in-rae-bareli-3129293.amp.html" TargetMode="External"/><Relationship Id="rId4921" Type="http://schemas.openxmlformats.org/officeDocument/2006/relationships/hyperlink" Target="https://twitter.com/ANI/status/1247105206942302208?s=19" TargetMode="External"/><Relationship Id="rId237" Type="http://schemas.openxmlformats.org/officeDocument/2006/relationships/hyperlink" Target="https://m.timesofindia.com/city/hyderabad/three-new-covid-19-cases-in-telangana-total-mounts-to-36/amp_articleshow/74790168.cms" TargetMode="External"/><Relationship Id="rId791" Type="http://schemas.openxmlformats.org/officeDocument/2006/relationships/hyperlink" Target="https://www.indiatoday.in/india/story/coronavirus-pandemic-live-updates-india-lockdown-who-italy-united-states-spain-china-death-toll-new-cases-1659783-2020-03-26" TargetMode="External"/><Relationship Id="rId1074" Type="http://schemas.openxmlformats.org/officeDocument/2006/relationships/hyperlink" Target="about:blank" TargetMode="External"/><Relationship Id="rId2472" Type="http://schemas.openxmlformats.org/officeDocument/2006/relationships/hyperlink" Target="http://hmfw.ap.gov.in/Daily_bullettin/31-03-2020/31-03-2020_10AM_English.pdf" TargetMode="External"/><Relationship Id="rId3316" Type="http://schemas.openxmlformats.org/officeDocument/2006/relationships/hyperlink" Target="http://www.mohfw.gov.in/" TargetMode="External"/><Relationship Id="rId3523" Type="http://schemas.openxmlformats.org/officeDocument/2006/relationships/hyperlink" Target="https://twitter.com/InfoAhmednagar" TargetMode="External"/><Relationship Id="rId3730" Type="http://schemas.openxmlformats.org/officeDocument/2006/relationships/hyperlink" Target="https://www.aninews.in/news/national/general-news/36-year-old-male-tests-positive-for-covid-19-in-mps-chhindwara20200403091746" TargetMode="External"/><Relationship Id="rId444" Type="http://schemas.openxmlformats.org/officeDocument/2006/relationships/hyperlink" Target="https://www.bhaskar.com/amp/chhattisgarh/raipur/news/bhilai-coronavirus-outbreak-live-corona-virus-cases-in-chhattisgarh-raipur-bhilai-bilaspur-korba-covid-19-cases-death-toll-latest-news-and-updates-127046709.html?__twitter_impression=true" TargetMode="External"/><Relationship Id="rId651" Type="http://schemas.openxmlformats.org/officeDocument/2006/relationships/hyperlink" Target="https://twitter.com/PTI_News/status/1243012141214400513?s=19" TargetMode="External"/><Relationship Id="rId1281" Type="http://schemas.openxmlformats.org/officeDocument/2006/relationships/hyperlink" Target="https://timesofindia.indiatimes.com/city/noida/3-new-cases-in-noida-toll-touches-17-eight-cases-traced-to-a-single-source/articleshow/74845904.cms?utm_campaign=andapp&amp;utm_medium=referral&amp;utm_source=native_share_tray" TargetMode="External"/><Relationship Id="rId2125" Type="http://schemas.openxmlformats.org/officeDocument/2006/relationships/hyperlink" Target="https://www.crosstownnews.in/post/49293/covid-19-3-more-positive-cases-in-jammu-division-total-41-in-jak-.html" TargetMode="External"/><Relationship Id="rId2332" Type="http://schemas.openxmlformats.org/officeDocument/2006/relationships/hyperlink" Target="https://m.patrika.com/amp-news/alwar-news/corona-positive-case-in-alwar-district-5949381/?utm_source=Facebook&amp;utm_medium=Social&amp;utm_campaign=PatrikaRP" TargetMode="External"/><Relationship Id="rId304" Type="http://schemas.openxmlformats.org/officeDocument/2006/relationships/hyperlink" Target="https://twitter.com/Vijayabaskarofl/status/1242549748352966656?s=20" TargetMode="External"/><Relationship Id="rId511" Type="http://schemas.openxmlformats.org/officeDocument/2006/relationships/hyperlink" Target="https://m.hindustantimes.com/delhi-news/5-more-coronavirus-cases-in-delhi-says-arvind-kejriwal-follows-up-with-a-request/story-upAJq54uosw5N0vrGjgZPP_amp.html" TargetMode="External"/><Relationship Id="rId1141" Type="http://schemas.openxmlformats.org/officeDocument/2006/relationships/hyperlink" Target="https://www.livemint.com/news/india/first-coronavirus-patients-from-maharashtra-recover-set-to-go-home-11585107245119.html" TargetMode="External"/><Relationship Id="rId4297" Type="http://schemas.openxmlformats.org/officeDocument/2006/relationships/hyperlink" Target="https://economictimes.indiatimes.com/news/politics-and-nation/coronavirus-cases-in-india-live-news-latest-updates-april4/liveblog/74976228.cms" TargetMode="External"/><Relationship Id="rId1001" Type="http://schemas.openxmlformats.org/officeDocument/2006/relationships/hyperlink" Target="https://twitter.com/sandeshnews/status/1243144256694280197?s=19" TargetMode="External"/><Relationship Id="rId4157" Type="http://schemas.openxmlformats.org/officeDocument/2006/relationships/hyperlink" Target="https://www.jagran.com/haryana/panipat-first-case-of-coronavirus-positive-in-kaithal-20164143.html" TargetMode="External"/><Relationship Id="rId4364" Type="http://schemas.openxmlformats.org/officeDocument/2006/relationships/hyperlink" Target="https://twitter.com/ANI/status/1246495334999543808?s=19" TargetMode="External"/><Relationship Id="rId4571" Type="http://schemas.openxmlformats.org/officeDocument/2006/relationships/hyperlink" Target="https://epaper.bhaskar.com/dholpur/151/05042020/0/1/" TargetMode="External"/><Relationship Id="rId1958" Type="http://schemas.openxmlformats.org/officeDocument/2006/relationships/hyperlink" Target="https://twitter.com/PTI_News/status/1244316683390423041?s=19" TargetMode="External"/><Relationship Id="rId3173" Type="http://schemas.openxmlformats.org/officeDocument/2006/relationships/hyperlink" Target="https://twitter.com/ZeeNewsEnglish/status/1245382090582970371?s=19" TargetMode="External"/><Relationship Id="rId3380" Type="http://schemas.openxmlformats.org/officeDocument/2006/relationships/hyperlink" Target="https://twitter.com/TaruniGandhi/status/1245543993880035328?s=19" TargetMode="External"/><Relationship Id="rId4017" Type="http://schemas.openxmlformats.org/officeDocument/2006/relationships/hyperlink" Target="https://gujcovid19.gujarat.gov.in/uploads/pressbrief0404042020110344651.pdf" TargetMode="External"/><Relationship Id="rId4224" Type="http://schemas.openxmlformats.org/officeDocument/2006/relationships/hyperlink" Target="https://www.loksatta.com/pune-news/pune-division-104-corona-virus-patient-pune-divisional-commissioner-deepak-maihiskar-nck-90-svk-88-2123926/" TargetMode="External"/><Relationship Id="rId4431" Type="http://schemas.openxmlformats.org/officeDocument/2006/relationships/hyperlink" Target="https://www.tribuneindia.com/news/nation/nine-fresh-cases-hp-count-mounts-to-15-65842" TargetMode="External"/><Relationship Id="rId1818" Type="http://schemas.openxmlformats.org/officeDocument/2006/relationships/hyperlink" Target="https://twitter.com/ANI/status/1244106558000091142?s=19" TargetMode="External"/><Relationship Id="rId3033" Type="http://schemas.openxmlformats.org/officeDocument/2006/relationships/hyperlink" Target="https://twitter.com/BangaloreTimes1/status/1245267833522499585?s=20" TargetMode="External"/><Relationship Id="rId3240" Type="http://schemas.openxmlformats.org/officeDocument/2006/relationships/hyperlink" Target="https://twitter.com/ANI/status/1245428656069128209?s=19" TargetMode="External"/><Relationship Id="rId161" Type="http://schemas.openxmlformats.org/officeDocument/2006/relationships/hyperlink" Target="https://twitter.com/shailajateacher/status/1242097987100135424?s=19" TargetMode="External"/><Relationship Id="rId2799" Type="http://schemas.openxmlformats.org/officeDocument/2006/relationships/hyperlink" Target="https://odishatv.in/coronavirus/4th-covid-19-positive-case-in-odisha-patient-has-travel-history-to-dubai-443330" TargetMode="External"/><Relationship Id="rId3100" Type="http://schemas.openxmlformats.org/officeDocument/2006/relationships/hyperlink" Target="https://mobile.twitter.com/PTI_News/status/1245332046173491200" TargetMode="External"/><Relationship Id="rId978" Type="http://schemas.openxmlformats.org/officeDocument/2006/relationships/hyperlink" Target="https://www.google.com/amp/s/m.economictimes.com/news/politics-and-nation/kashmir-reports-first-death-due-to-coronavirus/amp_articleshow/74822222.cms" TargetMode="External"/><Relationship Id="rId2659" Type="http://schemas.openxmlformats.org/officeDocument/2006/relationships/hyperlink" Target="https://twitter.com/ANI/status/1244978684555124738?s=19" TargetMode="External"/><Relationship Id="rId2866" Type="http://schemas.openxmlformats.org/officeDocument/2006/relationships/hyperlink" Target="https://www.wbhealth.gov.in/uploaded_files/corona/Bulletin_West_Bengal_31.03_.2020_.pdf" TargetMode="External"/><Relationship Id="rId3917" Type="http://schemas.openxmlformats.org/officeDocument/2006/relationships/hyperlink" Target="https://twitter.com/HFWOdisha/status/1246131083839561728" TargetMode="External"/><Relationship Id="rId5065" Type="http://schemas.openxmlformats.org/officeDocument/2006/relationships/hyperlink" Target="https://twitter.com/ANI/status/1247375480312827904?s=08" TargetMode="External"/><Relationship Id="rId838" Type="http://schemas.openxmlformats.org/officeDocument/2006/relationships/hyperlink" Target="https://twitter.com/CMOMaharashtra/status/1243079715860049920" TargetMode="External"/><Relationship Id="rId1468" Type="http://schemas.openxmlformats.org/officeDocument/2006/relationships/hyperlink" Target="https://twitter.com/PTI_News/status/1243826073030156288?s=19" TargetMode="External"/><Relationship Id="rId1675" Type="http://schemas.openxmlformats.org/officeDocument/2006/relationships/hyperlink" Target="https://www.google.com/url?sa=t&amp;source=web&amp;rct=j&amp;url=http://gujcovid19.gujarat.gov.in/&amp;ved=2ahUKEwjB0pOMsL3oAhWuyjgGHd7_CYcQFjABegQIAhAB&amp;usg=AOvVaw3DckgExQn37HPpw3ulLolg&amp;cshid=1585405744791" TargetMode="External"/><Relationship Id="rId1882" Type="http://schemas.openxmlformats.org/officeDocument/2006/relationships/hyperlink" Target="https://mobile.twitter.com/ANI/status/1244273632395677698" TargetMode="External"/><Relationship Id="rId2519" Type="http://schemas.openxmlformats.org/officeDocument/2006/relationships/hyperlink" Target="https://twitter.com/ANI/status/1244875878225477632" TargetMode="External"/><Relationship Id="rId2726" Type="http://schemas.openxmlformats.org/officeDocument/2006/relationships/hyperlink" Target="http://hmfw.ap.gov.in/Daily_bullettin/29-03-2020/29-03-2020_8PM_English.pdf" TargetMode="External"/><Relationship Id="rId4081" Type="http://schemas.openxmlformats.org/officeDocument/2006/relationships/hyperlink" Target="https://www.jagran.com/gujarat/ahmedabad-one-covid19-patient-has-passed-away-in-ahmedabad-20163965.html" TargetMode="External"/><Relationship Id="rId5132" Type="http://schemas.openxmlformats.org/officeDocument/2006/relationships/hyperlink" Target="http://tv9.com/" TargetMode="External"/><Relationship Id="rId1328" Type="http://schemas.openxmlformats.org/officeDocument/2006/relationships/hyperlink" Target="https://twitter.com/ANI/status/1243557582125649921?s=19" TargetMode="External"/><Relationship Id="rId1535" Type="http://schemas.openxmlformats.org/officeDocument/2006/relationships/hyperlink" Target="https://twitter.com/Vijayabaskarofl/status/1243896326128992257?s=19" TargetMode="External"/><Relationship Id="rId2933" Type="http://schemas.openxmlformats.org/officeDocument/2006/relationships/hyperlink" Target="https://www.moneycontrol.com/news/india/20-new-covid-19-cases-in-madhya-pradesh-tally-jumps-to-86-5094421.html" TargetMode="External"/><Relationship Id="rId905" Type="http://schemas.openxmlformats.org/officeDocument/2006/relationships/hyperlink" Target="https://www.worldometers.info/coronavirus/" TargetMode="External"/><Relationship Id="rId1742" Type="http://schemas.openxmlformats.org/officeDocument/2006/relationships/hyperlink" Target="https://www.bhaskar.com/national/news/today-2-more-lives-45-year-old-diabetes-patient-succumbed-in-ahmedabad-one-person-died-in-kashmir-too-127070421.html?ref=ht" TargetMode="External"/><Relationship Id="rId4898" Type="http://schemas.openxmlformats.org/officeDocument/2006/relationships/hyperlink" Target="https://twitter.com/PTI_News/status/1247047843484819456?s=19" TargetMode="External"/><Relationship Id="rId34" Type="http://schemas.openxmlformats.org/officeDocument/2006/relationships/hyperlink" Target="http://manoramaonline.com/" TargetMode="External"/><Relationship Id="rId1602" Type="http://schemas.openxmlformats.org/officeDocument/2006/relationships/hyperlink" Target="https://twitter.com/PTI_News/status/1243938826680020993?s=20" TargetMode="External"/><Relationship Id="rId4758" Type="http://schemas.openxmlformats.org/officeDocument/2006/relationships/hyperlink" Target="https://www.mohfw.gov.in/" TargetMode="External"/><Relationship Id="rId4965" Type="http://schemas.openxmlformats.org/officeDocument/2006/relationships/hyperlink" Target="http://ihateindians.com/" TargetMode="External"/><Relationship Id="rId3567" Type="http://schemas.openxmlformats.org/officeDocument/2006/relationships/hyperlink" Target="https://www.covid19india.org/" TargetMode="External"/><Relationship Id="rId3774" Type="http://schemas.openxmlformats.org/officeDocument/2006/relationships/hyperlink" Target="https://drive.google.com/open?id=1TVnZ_Pp_L8HLy-KK5vBOX3a5cUUiAIzy" TargetMode="External"/><Relationship Id="rId3981" Type="http://schemas.openxmlformats.org/officeDocument/2006/relationships/hyperlink" Target="https://twitter.com/PTI_News/status/1246274595734163456?s=19" TargetMode="External"/><Relationship Id="rId4618" Type="http://schemas.openxmlformats.org/officeDocument/2006/relationships/hyperlink" Target="https://twitter.com/NHM_TN/status/1246783797988700160?s=19" TargetMode="External"/><Relationship Id="rId4825" Type="http://schemas.openxmlformats.org/officeDocument/2006/relationships/hyperlink" Target="https://mobile.twitter.com/ArogyaAndhra/status/1247036220556709896" TargetMode="External"/><Relationship Id="rId488" Type="http://schemas.openxmlformats.org/officeDocument/2006/relationships/hyperlink" Target="https://jccu2.app.goo.gl/DRKjAJxuJhoR4q8W9" TargetMode="External"/><Relationship Id="rId695" Type="http://schemas.openxmlformats.org/officeDocument/2006/relationships/hyperlink" Target="https://economictimes.indiatimes.com/news/politics-and-nation/coronavirus-cases-in-india-live-news-latest-updates-march26/liveblog/74820249.cms" TargetMode="External"/><Relationship Id="rId2169" Type="http://schemas.openxmlformats.org/officeDocument/2006/relationships/hyperlink" Target="https://thekashmirwalla.com/2020/03/covid-19-two-south-kashmir-residents-among-four-test-positive-total-45-in-j-k/" TargetMode="External"/><Relationship Id="rId2376" Type="http://schemas.openxmlformats.org/officeDocument/2006/relationships/hyperlink" Target="https://twitter.com/ANI/status/1244702762270478336" TargetMode="External"/><Relationship Id="rId2583" Type="http://schemas.openxmlformats.org/officeDocument/2006/relationships/hyperlink" Target="http://www.news11.live/corona-s-entry-in-jharkhand-malesia-s-girl-in-hindpiri-turns-out-to-be-infected/jharkhand/news/1282.html" TargetMode="External"/><Relationship Id="rId2790" Type="http://schemas.openxmlformats.org/officeDocument/2006/relationships/hyperlink" Target="https://www.bhaskar.com/local/mp/indore/news/coronavirus-in-ujjain-updates-covid-19-positive-patients-in-ujjain-5-members-of-same-family-infected-at-novel-corona-virus-127082588.html" TargetMode="External"/><Relationship Id="rId3427" Type="http://schemas.openxmlformats.org/officeDocument/2006/relationships/hyperlink" Target="https://twitter.com/KirenRijiju/status/1245591953971937288?s=19" TargetMode="External"/><Relationship Id="rId3634" Type="http://schemas.openxmlformats.org/officeDocument/2006/relationships/hyperlink" Target="https://www.bhaskar.com/local/mp/bhopal/news/coronavirus-outbreak-live-corona-virus-cases-in-mp-ujjain-gwalior-shivpuri-covid-19-cases-death-toll-latest-news-and-updates-127094216.html" TargetMode="External"/><Relationship Id="rId3841" Type="http://schemas.openxmlformats.org/officeDocument/2006/relationships/hyperlink" Target="https://twitter.com/PTI_News/status/1245572818747572224?s=19" TargetMode="External"/><Relationship Id="rId348" Type="http://schemas.openxmlformats.org/officeDocument/2006/relationships/hyperlink" Target="http://m.timesofindia.com/city/bhopal" TargetMode="External"/><Relationship Id="rId555" Type="http://schemas.openxmlformats.org/officeDocument/2006/relationships/hyperlink" Target="https://twitter.com/ANI/status/1242861846954037248?s=20" TargetMode="External"/><Relationship Id="rId762" Type="http://schemas.openxmlformats.org/officeDocument/2006/relationships/hyperlink" Target="https://www.indiatoday.in/india/story/5-more-test-positive-for-coronavirus-in-indore-total-cases-rise-to-10-1659816-2020-03-26" TargetMode="External"/><Relationship Id="rId1185" Type="http://schemas.openxmlformats.org/officeDocument/2006/relationships/hyperlink" Target="https://www.deccanherald.com/national/north-and-central/coronavirus-60-yr-old-covid-19-patient-dies-in-bhilwara-rajasthan-818106.html" TargetMode="External"/><Relationship Id="rId1392" Type="http://schemas.openxmlformats.org/officeDocument/2006/relationships/hyperlink" Target="https://www.google.com/url?q=https://www.mohfw.gov.in/&amp;sa=D&amp;ust=1585338902744000&amp;usg=AFQjCNHVj713lTF6bDTzv4_tI93AXuKgdw" TargetMode="External"/><Relationship Id="rId2029" Type="http://schemas.openxmlformats.org/officeDocument/2006/relationships/hyperlink" Target="https://mobile.twitter.com/PTI_News/status/1244472639428558848" TargetMode="External"/><Relationship Id="rId2236" Type="http://schemas.openxmlformats.org/officeDocument/2006/relationships/hyperlink" Target="https://twitter.com/ANI/status/1244601313456881664?s=19" TargetMode="External"/><Relationship Id="rId2443" Type="http://schemas.openxmlformats.org/officeDocument/2006/relationships/hyperlink" Target="https://m.aajtak.in/breakingnews" TargetMode="External"/><Relationship Id="rId2650" Type="http://schemas.openxmlformats.org/officeDocument/2006/relationships/hyperlink" Target="https://twitter.com/ndtv/status/1244978407873474560?s=19" TargetMode="External"/><Relationship Id="rId3701" Type="http://schemas.openxmlformats.org/officeDocument/2006/relationships/hyperlink" Target="https://twitter.com/prudentgoa/status/1245895343343984640" TargetMode="External"/><Relationship Id="rId208" Type="http://schemas.openxmlformats.org/officeDocument/2006/relationships/hyperlink" Target="https://twitter.com/TelanganaHealth/status/1242353133994438658?s=19" TargetMode="External"/><Relationship Id="rId415" Type="http://schemas.openxmlformats.org/officeDocument/2006/relationships/hyperlink" Target="https://www.google.com/amp/s/www.amarujala.com/amp/chandigarh/punjab-coronavirus-live-updates-positive-case" TargetMode="External"/><Relationship Id="rId622" Type="http://schemas.openxmlformats.org/officeDocument/2006/relationships/hyperlink" Target="https://timesofindia.indiatimes.com/india/coronavirus-india-lockdown-news-live-up" TargetMode="External"/><Relationship Id="rId1045" Type="http://schemas.openxmlformats.org/officeDocument/2006/relationships/hyperlink" Target="https://twitter.com/HFWOdisha/status/1243198105148768263?s=19" TargetMode="External"/><Relationship Id="rId1252" Type="http://schemas.openxmlformats.org/officeDocument/2006/relationships/hyperlink" Target="http://twitter.com/ANI/status/1243479640544431128" TargetMode="External"/><Relationship Id="rId2303" Type="http://schemas.openxmlformats.org/officeDocument/2006/relationships/hyperlink" Target="https://twitter.com/TelanganaHealth/status/1244652635736559616?s=19" TargetMode="External"/><Relationship Id="rId2510" Type="http://schemas.openxmlformats.org/officeDocument/2006/relationships/hyperlink" Target="https://twitter.com/ArogyaAndhra/status/1244863574113046529?s=19" TargetMode="External"/><Relationship Id="rId1112" Type="http://schemas.openxmlformats.org/officeDocument/2006/relationships/hyperlink" Target="https://twitter.com/CMODelhi/status/1243207676294807552?s=20" TargetMode="External"/><Relationship Id="rId4268" Type="http://schemas.openxmlformats.org/officeDocument/2006/relationships/hyperlink" Target="https://twitter.com/HFWOdisha/status/1246480313217212417" TargetMode="External"/><Relationship Id="rId4475" Type="http://schemas.openxmlformats.org/officeDocument/2006/relationships/hyperlink" Target="https://gujcovid19.gujarat.gov.in/" TargetMode="External"/><Relationship Id="rId3077" Type="http://schemas.openxmlformats.org/officeDocument/2006/relationships/hyperlink" Target="https://bengali.abplive.com/news/aaj-focus-e/coronavirus-5-die-in-bengal-in-last-8-days-affected-37-681006" TargetMode="External"/><Relationship Id="rId3284" Type="http://schemas.openxmlformats.org/officeDocument/2006/relationships/hyperlink" Target="https://www.newslivetv.com/top-news/big-breaking-3-coronavirus-cases-in-goalpara-total-number-rises-to-16-in-assam/" TargetMode="External"/><Relationship Id="rId4128" Type="http://schemas.openxmlformats.org/officeDocument/2006/relationships/hyperlink" Target="https://gujcovid19.gujarat.gov.in/" TargetMode="External"/><Relationship Id="rId4682" Type="http://schemas.openxmlformats.org/officeDocument/2006/relationships/hyperlink" Target="https://twitter.com/bhupeshbaghel/status/1246808952395845632?s=19" TargetMode="External"/><Relationship Id="rId1929" Type="http://schemas.openxmlformats.org/officeDocument/2006/relationships/hyperlink" Target="https://twitter.com/ANI/status/1244298011120783362?s=20" TargetMode="External"/><Relationship Id="rId2093" Type="http://schemas.openxmlformats.org/officeDocument/2006/relationships/hyperlink" Target="https://timesofindia.indiatimes.com/india/coronavirus-in-india-live-news-updates-covid-19-cases-in-india-and-world/liveblog/74880442.cms" TargetMode="External"/><Relationship Id="rId3491" Type="http://schemas.openxmlformats.org/officeDocument/2006/relationships/hyperlink" Target="https://www.aninews.in/news/national/general-news/11-people-from-bidar-who-attended-tablighi-jamaat-test-positive-for-covid-19-ktaka-health-min20200402112509" TargetMode="External"/><Relationship Id="rId4335" Type="http://schemas.openxmlformats.org/officeDocument/2006/relationships/hyperlink" Target="https://twitter.com/TelanganaHealth/status/1246478500405456896?s=19" TargetMode="External"/><Relationship Id="rId4542" Type="http://schemas.openxmlformats.org/officeDocument/2006/relationships/hyperlink" Target="https://twitter.com/TS_SinghDeo/status/1246653910061682688?s=19" TargetMode="External"/><Relationship Id="rId3144" Type="http://schemas.openxmlformats.org/officeDocument/2006/relationships/hyperlink" Target="https://twitter.com/ANI/status/1245346024417366016?s=20" TargetMode="External"/><Relationship Id="rId3351" Type="http://schemas.openxmlformats.org/officeDocument/2006/relationships/hyperlink" Target="https://twitter.com/PTI_News/status/1245562248388464641?s=19" TargetMode="External"/><Relationship Id="rId4402" Type="http://schemas.openxmlformats.org/officeDocument/2006/relationships/hyperlink" Target="https://www.mohfw.gov.in/" TargetMode="External"/><Relationship Id="rId272" Type="http://schemas.openxmlformats.org/officeDocument/2006/relationships/hyperlink" Target="https://mobile.twitter.com/Hamzwa/status/1242432548614991872" TargetMode="External"/><Relationship Id="rId2160" Type="http://schemas.openxmlformats.org/officeDocument/2006/relationships/hyperlink" Target="http://haryanahealth.nic.in/" TargetMode="External"/><Relationship Id="rId3004" Type="http://schemas.openxmlformats.org/officeDocument/2006/relationships/hyperlink" Target="https://www.google.com/amp/s/www.indiatvnews.com/amp/news/india/coronavirus-death-toll-west-bengal-covid-19-positive-cases-603385" TargetMode="External"/><Relationship Id="rId3211" Type="http://schemas.openxmlformats.org/officeDocument/2006/relationships/hyperlink" Target="https://twitter.com/TelanganaHealth/status/1245405869291925504?s=20" TargetMode="External"/><Relationship Id="rId132" Type="http://schemas.openxmlformats.org/officeDocument/2006/relationships/hyperlink" Target="https://twitter.com/TOIChandigarh/status/1242093991937507328?s=19" TargetMode="External"/><Relationship Id="rId2020" Type="http://schemas.openxmlformats.org/officeDocument/2006/relationships/hyperlink" Target="https://t.co/fIGayfZ2ph?amp=1" TargetMode="External"/><Relationship Id="rId1579" Type="http://schemas.openxmlformats.org/officeDocument/2006/relationships/hyperlink" Target="https://www.indiatoday.in/india/story/coronavirus-india-telangana-reports-first-covid-19-death-1660766-2020-03-28" TargetMode="External"/><Relationship Id="rId2977" Type="http://schemas.openxmlformats.org/officeDocument/2006/relationships/hyperlink" Target="https://m.tribuneindia.com/news/chandigarh/two-more-city-residents-test-ve-63790" TargetMode="External"/><Relationship Id="rId4192" Type="http://schemas.openxmlformats.org/officeDocument/2006/relationships/hyperlink" Target="https://bengali.abplive.com/video/cm-warned-of-action-against-people-who-oppose-cremation-of-corona-patients-or-setting-up-of-covid-hospitals-in-their-areas-681830" TargetMode="External"/><Relationship Id="rId5036" Type="http://schemas.openxmlformats.org/officeDocument/2006/relationships/hyperlink" Target="https://www.google.com/amp/s/www.indiatvnews.com/amp/news/india/covid-19-chhattisgarh-9th-patient-discharged-1-coronavirus-active-case-left-605139" TargetMode="External"/><Relationship Id="rId949" Type="http://schemas.openxmlformats.org/officeDocument/2006/relationships/hyperlink" Target="https://www.mohfw.gov.in/" TargetMode="External"/><Relationship Id="rId1786" Type="http://schemas.openxmlformats.org/officeDocument/2006/relationships/hyperlink" Target="https://twitter.com/KTRTRS/status/1244226836134899713?s=19" TargetMode="External"/><Relationship Id="rId1993" Type="http://schemas.openxmlformats.org/officeDocument/2006/relationships/hyperlink" Target="https://youtu.be/jU24RQTxgZ4" TargetMode="External"/><Relationship Id="rId2837" Type="http://schemas.openxmlformats.org/officeDocument/2006/relationships/hyperlink" Target="https://www.livemint.com/news/india/covid-19-cases-ain-maharashtra-jump-to-302-biggest-rise-in-single-day-11585664054496.html" TargetMode="External"/><Relationship Id="rId4052" Type="http://schemas.openxmlformats.org/officeDocument/2006/relationships/hyperlink" Target="https://gujcovid19.gujarat.gov.in/" TargetMode="External"/><Relationship Id="rId5103" Type="http://schemas.openxmlformats.org/officeDocument/2006/relationships/hyperlink" Target="https://twitter.com/ANI/status/1247402121235849217?ref_src=twsrc%5Etfw%7Ctwcamp%5Etweetembed&amp;ref_url=https%3A%2F%2Feconomictimes.indiatimes.com%2Fnews%2Fpolitics-and-nation%2Fcoronavirus-cases-in-india-live-news-latest-updates-april7%2Fliveblog%2F75019151.cms" TargetMode="External"/><Relationship Id="rId78" Type="http://schemas.openxmlformats.org/officeDocument/2006/relationships/hyperlink" Target="https://twitter.com/ANI/status/1241641572162101249" TargetMode="External"/><Relationship Id="rId809" Type="http://schemas.openxmlformats.org/officeDocument/2006/relationships/hyperlink" Target="https://economictimes.indiatimes.com/news/politics-and-nation/coronavirus-cases-in-india-live-news-latest-updates-march26/liveblog/74820249.cms" TargetMode="External"/><Relationship Id="rId1439" Type="http://schemas.openxmlformats.org/officeDocument/2006/relationships/hyperlink" Target="https://twitter.com/Vijayabaskarofl/status/1243779585004597248?s=19" TargetMode="External"/><Relationship Id="rId1646" Type="http://schemas.openxmlformats.org/officeDocument/2006/relationships/hyperlink" Target="https://timesofindia.indiatimes.com/india/coronavirus-in-india-live-updates-covid-19-cases-rise-to-873-in-india-death-toll-stands-at-19/liveblog/74855953.cms" TargetMode="External"/><Relationship Id="rId1853" Type="http://schemas.openxmlformats.org/officeDocument/2006/relationships/hyperlink" Target="https://twitter.com/ANI/status/1244257388812591106?s=19" TargetMode="External"/><Relationship Id="rId2904" Type="http://schemas.openxmlformats.org/officeDocument/2006/relationships/hyperlink" Target="https://www.moneycontrol.com/news/india/20-new-covid-19-cases-in-madhya-pradesh-tally-jumps-to-86-5094421.html" TargetMode="External"/><Relationship Id="rId1506" Type="http://schemas.openxmlformats.org/officeDocument/2006/relationships/hyperlink" Target="https://www.facebook.com/100001810531596/posts/3592758617461121/" TargetMode="External"/><Relationship Id="rId1713" Type="http://schemas.openxmlformats.org/officeDocument/2006/relationships/hyperlink" Target="https://www.outlookindia.com/newsscroll/three-more-test-positive-for-covid19-in-west-bengal/1783589" TargetMode="External"/><Relationship Id="rId1920" Type="http://schemas.openxmlformats.org/officeDocument/2006/relationships/hyperlink" Target="https://twitter.com/xpressandhra/status/1244286736168960000?s=19" TargetMode="External"/><Relationship Id="rId4869" Type="http://schemas.openxmlformats.org/officeDocument/2006/relationships/hyperlink" Target="https://www.youtube.com/user/etvmpindia" TargetMode="External"/><Relationship Id="rId3678" Type="http://schemas.openxmlformats.org/officeDocument/2006/relationships/hyperlink" Target="https://www.newindianexpress.com/nation/2020/apr/02/third-death-reported-in-rajasthan-after-alwar-man-dies-due-to-coronavirus-2124730.html" TargetMode="External"/><Relationship Id="rId3885" Type="http://schemas.openxmlformats.org/officeDocument/2006/relationships/hyperlink" Target="https://twitter.com/ANI/status/1246098133035159555?s=19" TargetMode="External"/><Relationship Id="rId4729" Type="http://schemas.openxmlformats.org/officeDocument/2006/relationships/hyperlink" Target="https://www.livehindustan.com/uttar-pradesh/story-third-death-due-to-coronavirus-in-up-varanasi-businessman-dies-covid19-uttar-pradesh-3129407.html" TargetMode="External"/><Relationship Id="rId4936" Type="http://schemas.openxmlformats.org/officeDocument/2006/relationships/hyperlink" Target="https://www.naidunia.com/madhya-pradesh/vidisha-coronavirus-in-vidisha-coronavirus-positive-jamaati-found-in-madhya-pradeshs-sironj-5451284" TargetMode="External"/><Relationship Id="rId599" Type="http://schemas.openxmlformats.org/officeDocument/2006/relationships/hyperlink" Target="https://twitter.com/PTI_News/status/1242892090272448512?s=19" TargetMode="External"/><Relationship Id="rId2487" Type="http://schemas.openxmlformats.org/officeDocument/2006/relationships/hyperlink" Target="https://mobile.twitter.com/ANI/status/1244868840896335873" TargetMode="External"/><Relationship Id="rId2694" Type="http://schemas.openxmlformats.org/officeDocument/2006/relationships/hyperlink" Target="https://gujcovid19.gujarat.gov.in/" TargetMode="External"/><Relationship Id="rId3538" Type="http://schemas.openxmlformats.org/officeDocument/2006/relationships/hyperlink" Target="https://www.lokmat.com/jalgaon/coronavirus-another-corona-positive-patient-jalgaon-hrb/" TargetMode="External"/><Relationship Id="rId3745" Type="http://schemas.openxmlformats.org/officeDocument/2006/relationships/hyperlink" Target="https://www.tribuneindia.com/news/haryana/66-year-old-man-from-ambala-is-haryanas-first-case-of-coronavirus-death-64567" TargetMode="External"/><Relationship Id="rId459" Type="http://schemas.openxmlformats.org/officeDocument/2006/relationships/hyperlink" Target="https://www.google.co.in/amp/s/www.bhaskar.com/amp/chhattisgarh/raipur/news/bhilai-coronavirus-outbreak-live-corona-virus-cases-in-chhattisgarh-raipur-bhilai-bilaspur-korba-covid-19-cases-death-toll-latest-news-and-updates-127046709.html" TargetMode="External"/><Relationship Id="rId666" Type="http://schemas.openxmlformats.org/officeDocument/2006/relationships/hyperlink" Target="https://economictimes.indiatimes.com/news/politics-and-nation/coronavirus-cases-in-india-live-news-latest-updates-march26/liveblog/74820249.cms?frmapp=yes&amp;platform=android" TargetMode="External"/><Relationship Id="rId873" Type="http://schemas.openxmlformats.org/officeDocument/2006/relationships/hyperlink" Target="https://www.mohfw.gov.in/" TargetMode="External"/><Relationship Id="rId1089" Type="http://schemas.openxmlformats.org/officeDocument/2006/relationships/hyperlink" Target="http://www.mohfw.gov.in/" TargetMode="External"/><Relationship Id="rId1296" Type="http://schemas.openxmlformats.org/officeDocument/2006/relationships/hyperlink" Target="https://twitter.com/PTI_News/status/1243529340572192768?s=19" TargetMode="External"/><Relationship Id="rId2347" Type="http://schemas.openxmlformats.org/officeDocument/2006/relationships/hyperlink" Target="https://lalluram.com/big-breaking-another-corona-positive-case-surfaced-in-chhattisgarh-patient-had-recently-returned-from-london-number-8-in-the-state/" TargetMode="External"/><Relationship Id="rId2554" Type="http://schemas.openxmlformats.org/officeDocument/2006/relationships/hyperlink" Target="https://twitter.com/ANI/status/1244912959765135360" TargetMode="External"/><Relationship Id="rId3952" Type="http://schemas.openxmlformats.org/officeDocument/2006/relationships/hyperlink" Target="https://twitter.com/himantabiswa/status/1246135550752350208?s=20" TargetMode="External"/><Relationship Id="rId319" Type="http://schemas.openxmlformats.org/officeDocument/2006/relationships/hyperlink" Target="https://www.google.com/amp/s/www.indiatoday.in/amp/india/story/coronavirus-india-covid-19-patient-dies-tamil-nadu-toll-rises-11-1659349-2020-03-25" TargetMode="External"/><Relationship Id="rId526" Type="http://schemas.openxmlformats.org/officeDocument/2006/relationships/hyperlink" Target="https://twitter.com/ArogyaAndhra/status/1242842210132992001?s=19" TargetMode="External"/><Relationship Id="rId1156" Type="http://schemas.openxmlformats.org/officeDocument/2006/relationships/hyperlink" Target="https://www.google.com/amp/s/www.firstpost.com/health/coronavirus-outbreak-live-updates-covid-19-india-lockdown-cases-death-count-maharashtra-punjab-nationwide-shutdown-latest-news-today-8195231.html/amp" TargetMode="External"/><Relationship Id="rId1363" Type="http://schemas.openxmlformats.org/officeDocument/2006/relationships/hyperlink" Target="https://bengali.abplive.com/news/states/corona-outbreak-5-more-case-is-positive-in-west-bengal-679512" TargetMode="External"/><Relationship Id="rId2207" Type="http://schemas.openxmlformats.org/officeDocument/2006/relationships/hyperlink" Target="https://economictimes.indiatimes.com/news/politics-and-nation/coronavirus-cases-in-india-live-news-latest-updates-march30/liveblog/74880611.cms" TargetMode="External"/><Relationship Id="rId2761" Type="http://schemas.openxmlformats.org/officeDocument/2006/relationships/hyperlink" Target="https://bec36.com/%E0%A4%95%E0%A5%8B%E0%A4%B0%E0%A5%8B%E0%A4%A8%E0%A4%BE-%E0%A4%B8%E0%A5%87-%E0%A4%9C%E0%A4%82%E0%A4%97-%E0%A4%AE%E0%A5%87%E0%A4%82-%E0%A4%9B%E0%A4%A4%E0%A5%8D%E0%A4%A4%E0%A5%80%E0%A4%B8%E0%A4%97/" TargetMode="External"/><Relationship Id="rId3605" Type="http://schemas.openxmlformats.org/officeDocument/2006/relationships/hyperlink" Target="https://economictimes.indiatimes.com/news/politics-and-nation/coronavirus-cases-in-india-live-news-latest-updates-april2/liveblog/74940450.cms" TargetMode="External"/><Relationship Id="rId3812" Type="http://schemas.openxmlformats.org/officeDocument/2006/relationships/hyperlink" Target="https://www.facebook.com/329145898982/posts/10157434674973983/?d=n" TargetMode="External"/><Relationship Id="rId733" Type="http://schemas.openxmlformats.org/officeDocument/2006/relationships/hyperlink" Target="https://www.mohfw.gov.in/" TargetMode="External"/><Relationship Id="rId940" Type="http://schemas.openxmlformats.org/officeDocument/2006/relationships/hyperlink" Target="https://twitter.com/tv9gujarati/status/1243053195691081729?s=19" TargetMode="External"/><Relationship Id="rId1016" Type="http://schemas.openxmlformats.org/officeDocument/2006/relationships/hyperlink" Target="https://www.google.com/amp/s/www.indiatoday.in/amp/india/story/coronavirus-outbreak-new-covid19-cases-srinagar-1660048-2020-03-26" TargetMode="External"/><Relationship Id="rId1570" Type="http://schemas.openxmlformats.org/officeDocument/2006/relationships/hyperlink" Target="http://dhs.kerala.gov.in/2020/03/28/28-03-2020/" TargetMode="External"/><Relationship Id="rId2414" Type="http://schemas.openxmlformats.org/officeDocument/2006/relationships/hyperlink" Target="https://twitter.com/ANI/status/1244852873126539264" TargetMode="External"/><Relationship Id="rId2621" Type="http://schemas.openxmlformats.org/officeDocument/2006/relationships/hyperlink" Target="https://www.google.com/amp/s/m.timesofindia.com/city/raipur/chhattisgarhs-two-covid-19-patients-discharged-from-aiims/amp_articleshow/74910860.cms" TargetMode="External"/><Relationship Id="rId800" Type="http://schemas.openxmlformats.org/officeDocument/2006/relationships/hyperlink" Target="https://mobile.twitter.com/rajeshtope11/status/1243065897197199360" TargetMode="External"/><Relationship Id="rId1223" Type="http://schemas.openxmlformats.org/officeDocument/2006/relationships/hyperlink" Target="https://twitter.com/DDNewsGujarati/status/1243137912570408962" TargetMode="External"/><Relationship Id="rId1430" Type="http://schemas.openxmlformats.org/officeDocument/2006/relationships/hyperlink" Target="https://twitter.com/NHM_TN/status/1243778578208010241?s=19" TargetMode="External"/><Relationship Id="rId4379" Type="http://schemas.openxmlformats.org/officeDocument/2006/relationships/hyperlink" Target="https://timesofindia.indiatimes.com/india/coronavirus-india-live-news-updates-total-number-of-corona-cases-in-india-state-wise-list-delhi-maharashtra-telangana/liveblog/74975998.cms" TargetMode="External"/><Relationship Id="rId4586" Type="http://schemas.openxmlformats.org/officeDocument/2006/relationships/hyperlink" Target="https://twitter.com/rajeshtope11/status/1246737216941854721" TargetMode="External"/><Relationship Id="rId4793" Type="http://schemas.openxmlformats.org/officeDocument/2006/relationships/hyperlink" Target="https://twitter.com/PIBJaipur/status/1247007336989724672?s=19" TargetMode="External"/><Relationship Id="rId3188" Type="http://schemas.openxmlformats.org/officeDocument/2006/relationships/hyperlink" Target="https://docs.google.com/spreadsheets/d/e/2PACX-1vRjf74Jf2ylnCbJtixahdP8LaxjIqcGkZ6CYfjXWYG9BtmvmtlvbU9qSVgvEBCJCutXyGm9R3ms4TcB/pubhtml" TargetMode="External"/><Relationship Id="rId3395" Type="http://schemas.openxmlformats.org/officeDocument/2006/relationships/hyperlink" Target="https://www.newslivetv.com/top-news/breaking-8-more-coronavirus-positive-case-in-assam-number-rises-to-13/" TargetMode="External"/><Relationship Id="rId4239" Type="http://schemas.openxmlformats.org/officeDocument/2006/relationships/hyperlink" Target="https://economictimes.indiatimes.com/news/politics-and-nation/coronavirus-cases-in-india-live-news-latest-updates-april4/liveblog/74976228.cms" TargetMode="External"/><Relationship Id="rId4446" Type="http://schemas.openxmlformats.org/officeDocument/2006/relationships/hyperlink" Target="https://twitter.com/ANI/status/1246663246053957633" TargetMode="External"/><Relationship Id="rId4653" Type="http://schemas.openxmlformats.org/officeDocument/2006/relationships/hyperlink" Target="https://twitter.com/ipskabra/status/1246800284665298945?s=19" TargetMode="External"/><Relationship Id="rId4860" Type="http://schemas.openxmlformats.org/officeDocument/2006/relationships/hyperlink" Target="https://twitter.com/ANINewsUP/status/1247062579391787008?s=20" TargetMode="External"/><Relationship Id="rId3048" Type="http://schemas.openxmlformats.org/officeDocument/2006/relationships/hyperlink" Target="https://www.covid19india.org/" TargetMode="External"/><Relationship Id="rId3255" Type="http://schemas.openxmlformats.org/officeDocument/2006/relationships/hyperlink" Target="https://twitter.com/PTI_News/status/1245426594237173762?s=19" TargetMode="External"/><Relationship Id="rId3462" Type="http://schemas.openxmlformats.org/officeDocument/2006/relationships/hyperlink" Target="https://twitter.com/ANI/status/1245583718720237568" TargetMode="External"/><Relationship Id="rId4306" Type="http://schemas.openxmlformats.org/officeDocument/2006/relationships/hyperlink" Target="https://twitter.com/ANI/status/1246478222117634049?s=20" TargetMode="External"/><Relationship Id="rId4513" Type="http://schemas.openxmlformats.org/officeDocument/2006/relationships/hyperlink" Target="https://economictimes.indiatimes.com/news/politics-and-nation/coronavirus-cases-in-india-live-news-latest-updates-april5/liveblog/74988679.cms" TargetMode="External"/><Relationship Id="rId4720" Type="http://schemas.openxmlformats.org/officeDocument/2006/relationships/hyperlink" Target="http://covid19.midnapore.in/" TargetMode="External"/><Relationship Id="rId176" Type="http://schemas.openxmlformats.org/officeDocument/2006/relationships/hyperlink" Target="https://www.anandabazar.com/state/coronavirus-in-west-bengal-two-more-people-affected-in-this-state-dgtl-1.1126608" TargetMode="External"/><Relationship Id="rId383" Type="http://schemas.openxmlformats.org/officeDocument/2006/relationships/hyperlink" Target="https://www.outlookindia.com/newsscroll/two-coronavirus-patients-in-ladakh-recovered-fully/1778350" TargetMode="External"/><Relationship Id="rId590" Type="http://schemas.openxmlformats.org/officeDocument/2006/relationships/hyperlink" Target="https://www.indiatoday.in/india/story/coronavirus-in-india-live-updates-complete-lockdown-pm-modi-covid-19-death-toll-italy-spain-iran-china-1659354-2020-03-25" TargetMode="External"/><Relationship Id="rId2064" Type="http://schemas.openxmlformats.org/officeDocument/2006/relationships/hyperlink" Target="https://gujarati.abplive.com/news/gujarat/new-5-corona-virus-positive-case-in-bhavnagar-number-of-infected-patients-has-increased-to-68-in-gujarat-500071" TargetMode="External"/><Relationship Id="rId2271" Type="http://schemas.openxmlformats.org/officeDocument/2006/relationships/hyperlink" Target="https://twitter.com/ANINewsUP/status/1244627469199486977?s=19" TargetMode="External"/><Relationship Id="rId3115" Type="http://schemas.openxmlformats.org/officeDocument/2006/relationships/hyperlink" Target="https://twitter.com/news24tvchannel/status/1245351786556174338?s=19" TargetMode="External"/><Relationship Id="rId3322" Type="http://schemas.openxmlformats.org/officeDocument/2006/relationships/hyperlink" Target="https://mobile.twitter.com/PTI_News/status/1245548238607802368" TargetMode="External"/><Relationship Id="rId243" Type="http://schemas.openxmlformats.org/officeDocument/2006/relationships/hyperlink" Target="https://www.hindustantimes.com/cities/six-people-including-three-of-family-in-phillaur-test-positive-for-coronavirus-in-punjab-taking-state-s-count-to-29/story-WgQK84nSF0cnUeHIPLVxAN.html" TargetMode="External"/><Relationship Id="rId450" Type="http://schemas.openxmlformats.org/officeDocument/2006/relationships/hyperlink" Target="https://www.google.com/amp/s/www.bhaskar.com/amp/chhattisgarh/raipur/news/bhilai-coronavirus-outbreak-live-corona-virus-cases-in-chhattisgarh-raipur-bhilai-bilaspur-korba-covid-19-cases-death-toll-latest-news-and-updates-127046709.htmlq" TargetMode="External"/><Relationship Id="rId1080" Type="http://schemas.openxmlformats.org/officeDocument/2006/relationships/hyperlink" Target="https://m.aajtak.in/breakingnews" TargetMode="External"/><Relationship Id="rId2131" Type="http://schemas.openxmlformats.org/officeDocument/2006/relationships/hyperlink" Target="https://twitter.com/PTI_News/status/1244504098981818373?s=19" TargetMode="External"/><Relationship Id="rId103" Type="http://schemas.openxmlformats.org/officeDocument/2006/relationships/hyperlink" Target="https://twitter.com/ANI/status/1241953201072394240?s=19" TargetMode="External"/><Relationship Id="rId310" Type="http://schemas.openxmlformats.org/officeDocument/2006/relationships/hyperlink" Target="https://timesofindia.indiatimes.com/india/coronavirus-india-lockdown-news-live-updates-total-number-of-covid-19-india-cases-25-march-2020/liveblog/74801821.cms?utm_campaign=andapp&amp;utm_medium=referral&amp;utm_source=native_share_tray" TargetMode="External"/><Relationship Id="rId4096" Type="http://schemas.openxmlformats.org/officeDocument/2006/relationships/hyperlink" Target="https://twitter.com/DainikBhaskar/status/1246325589771870208?s=19" TargetMode="External"/><Relationship Id="rId5147" Type="http://schemas.openxmlformats.org/officeDocument/2006/relationships/hyperlink" Target="https://www.patrika.com/rajnandgaon-news/relief-news-the-only-corona-positive-youth-of-rajnandgaon-reached-hom-5973558/" TargetMode="External"/><Relationship Id="rId1897" Type="http://schemas.openxmlformats.org/officeDocument/2006/relationships/hyperlink" Target="https://twitter.com/IshitaBhatiaTOI/status/1244270613251817478?s=19" TargetMode="External"/><Relationship Id="rId2948" Type="http://schemas.openxmlformats.org/officeDocument/2006/relationships/hyperlink" Target="https://twitter.com/ANI/status/1245224849867509761?s=19" TargetMode="External"/><Relationship Id="rId1757" Type="http://schemas.openxmlformats.org/officeDocument/2006/relationships/hyperlink" Target="http://www.prudentmedia.com/Goa/" TargetMode="External"/><Relationship Id="rId1964" Type="http://schemas.openxmlformats.org/officeDocument/2006/relationships/hyperlink" Target="https://twitter.com/ANI/status/1244322274846494721?s=19" TargetMode="External"/><Relationship Id="rId2808" Type="http://schemas.openxmlformats.org/officeDocument/2006/relationships/hyperlink" Target="https://twitter.com/Vijayabaskarofl/status/1244239453981257728?s=19" TargetMode="External"/><Relationship Id="rId4163" Type="http://schemas.openxmlformats.org/officeDocument/2006/relationships/hyperlink" Target="https://www-bhaskar-com.cdn.ampproject.org/c/s/www.bhaskar.com/amp/local/chhattisgarh/raipur/news/states-first-corona-sufferer-cured-welcome-home-winners-leave-aiims-after-17-days-of-treatment-127100936.html" TargetMode="External"/><Relationship Id="rId4370" Type="http://schemas.openxmlformats.org/officeDocument/2006/relationships/hyperlink" Target="https://twitter.com/ANI/status/1246495334999543808?s=20" TargetMode="External"/><Relationship Id="rId5007" Type="http://schemas.openxmlformats.org/officeDocument/2006/relationships/hyperlink" Target="https://twitter.com/ANI/status/1247210228426342405?s=19" TargetMode="External"/><Relationship Id="rId49" Type="http://schemas.openxmlformats.org/officeDocument/2006/relationships/hyperlink" Target="https://twitter.com/ANI/status/1241271455666454528?s=19" TargetMode="External"/><Relationship Id="rId1617" Type="http://schemas.openxmlformats.org/officeDocument/2006/relationships/hyperlink" Target="https://bengali.abplive.com/news/nation/covid-19-india-live-updates-10-corona-cases-in-bengal-mamta-banerjee-pm-modi-679224" TargetMode="External"/><Relationship Id="rId1824" Type="http://schemas.openxmlformats.org/officeDocument/2006/relationships/hyperlink" Target="https://mobile.twitter.com/PTI_News/status/1244251162657738752" TargetMode="External"/><Relationship Id="rId4023" Type="http://schemas.openxmlformats.org/officeDocument/2006/relationships/hyperlink" Target="https://twitter.com/ANI/status/1246310787884302338?s=19" TargetMode="External"/><Relationship Id="rId4230" Type="http://schemas.openxmlformats.org/officeDocument/2006/relationships/hyperlink" Target="https://www.livemint.com/news/india/10-new-coronavirus-cases-reported-in-west-bengal-as-of-6-00-pm-apr-03-11585927110803.html" TargetMode="External"/><Relationship Id="rId3789" Type="http://schemas.openxmlformats.org/officeDocument/2006/relationships/hyperlink" Target="https://twitter.com/Vijayabaskarofl/status/1246030244990996480?s=19" TargetMode="External"/><Relationship Id="rId2598" Type="http://schemas.openxmlformats.org/officeDocument/2006/relationships/hyperlink" Target="https://m.tribuneindia.com/news/chandigarh/panchkula-nurse-tests-positive-for-coronavirus-63664" TargetMode="External"/><Relationship Id="rId3996" Type="http://schemas.openxmlformats.org/officeDocument/2006/relationships/hyperlink" Target="https://www.lokmat.com/usmanabad/coronavirus-first-corona-positive-patient-found-osmanabad-hrb/" TargetMode="External"/><Relationship Id="rId3649" Type="http://schemas.openxmlformats.org/officeDocument/2006/relationships/hyperlink" Target="https://twitter.com/ANI/status/1245801329911648262?s=19" TargetMode="External"/><Relationship Id="rId3856" Type="http://schemas.openxmlformats.org/officeDocument/2006/relationships/hyperlink" Target="https://twitter.com/bhupeshbaghel/status/1246072695923462144" TargetMode="External"/><Relationship Id="rId4907" Type="http://schemas.openxmlformats.org/officeDocument/2006/relationships/hyperlink" Target="https://www.google.com/amp/s/m.timesofindia.com/city/allahabad/up-first-covid-19-positive-case-reported-in-prayagraj/amp_articleshow/74998941.cms" TargetMode="External"/><Relationship Id="rId5071" Type="http://schemas.openxmlformats.org/officeDocument/2006/relationships/hyperlink" Target="https://twitter.com/ANI/status/1247387529675812865?s=08" TargetMode="External"/><Relationship Id="rId777" Type="http://schemas.openxmlformats.org/officeDocument/2006/relationships/hyperlink" Target="https://www.livehindustan.com/bihar/story-two-more-corona-positive-case-reported-in-bihar-covid-19-patients-number-rise-to-six-in-the-state-3108735.html" TargetMode="External"/><Relationship Id="rId984" Type="http://schemas.openxmlformats.org/officeDocument/2006/relationships/hyperlink" Target="https://www.worldometers.info/coronavirus/" TargetMode="External"/><Relationship Id="rId2458" Type="http://schemas.openxmlformats.org/officeDocument/2006/relationships/hyperlink" Target="https://gujcovid19.gujarat.gov.in/" TargetMode="External"/><Relationship Id="rId2665" Type="http://schemas.openxmlformats.org/officeDocument/2006/relationships/hyperlink" Target="https://epaper.bhaskar.com/hansi-bhaskar/390/31032020/cph/1/" TargetMode="External"/><Relationship Id="rId2872" Type="http://schemas.openxmlformats.org/officeDocument/2006/relationships/hyperlink" Target="https://twitter.com/ANI/status/1245205677816991744?s=09" TargetMode="External"/><Relationship Id="rId3509" Type="http://schemas.openxmlformats.org/officeDocument/2006/relationships/hyperlink" Target="https://www.anandabazar.com/state/coronavirus-in-bengal-total-positive-cases-in-west-bengal-are-rising-dgtl-1.1130743?ref=home-pq-stry-large-image-1" TargetMode="External"/><Relationship Id="rId3716" Type="http://schemas.openxmlformats.org/officeDocument/2006/relationships/hyperlink" Target="https://udaipurtimes.com/news/udaipur-reports-first-positive-corona-case-area-being/c74416-w2859-cid528488-s10698.htm" TargetMode="External"/><Relationship Id="rId3923" Type="http://schemas.openxmlformats.org/officeDocument/2006/relationships/hyperlink" Target="https://twitter.com/HFWOdisha/status/1246131083839561728" TargetMode="External"/><Relationship Id="rId637" Type="http://schemas.openxmlformats.org/officeDocument/2006/relationships/hyperlink" Target="https://www.m.indiablooms.com/health-details/H/5702/west-bengal-reports-another-positive-case-of-covid-19.html" TargetMode="External"/><Relationship Id="rId844" Type="http://schemas.openxmlformats.org/officeDocument/2006/relationships/hyperlink" Target="https://twitter.com/rajeshtope11/status/1243065897197199360?s=19" TargetMode="External"/><Relationship Id="rId1267" Type="http://schemas.openxmlformats.org/officeDocument/2006/relationships/hyperlink" Target="https://www.thehindu.com/news/national/other-states/covid-19-65-year-old-man-dies-in-indore/article31182098.ece" TargetMode="External"/><Relationship Id="rId1474" Type="http://schemas.openxmlformats.org/officeDocument/2006/relationships/hyperlink" Target="https://twitter.com/gnnnewsjk/status/1243825195946737664" TargetMode="External"/><Relationship Id="rId1681" Type="http://schemas.openxmlformats.org/officeDocument/2006/relationships/hyperlink" Target="https://twitter.com/ANI/status/1244112836789276672" TargetMode="External"/><Relationship Id="rId2318" Type="http://schemas.openxmlformats.org/officeDocument/2006/relationships/hyperlink" Target="https://twitter.com/NorbertElekes/status/1244673563409473536?s=19" TargetMode="External"/><Relationship Id="rId2525" Type="http://schemas.openxmlformats.org/officeDocument/2006/relationships/hyperlink" Target="https://twitter.com/ANI/status/1244852873126539264?s=19" TargetMode="External"/><Relationship Id="rId2732" Type="http://schemas.openxmlformats.org/officeDocument/2006/relationships/hyperlink" Target="https://twitter.com/ANI/status/1244990688812339202?s=20" TargetMode="External"/><Relationship Id="rId704" Type="http://schemas.openxmlformats.org/officeDocument/2006/relationships/hyperlink" Target="https://www.indiatoday.in/india/story/kashmir-reports-first-coronavirus-death-1659822-2020-03-26" TargetMode="External"/><Relationship Id="rId911" Type="http://schemas.openxmlformats.org/officeDocument/2006/relationships/hyperlink" Target="https://www.facebook.com/CMOMaharashtra/posts/2606954149520883" TargetMode="External"/><Relationship Id="rId1127" Type="http://schemas.openxmlformats.org/officeDocument/2006/relationships/hyperlink" Target="https://www.jagran.com/uttar-pradesh/agra-city-one-more-corona-positive-case-found-in-agra-20142498.html" TargetMode="External"/><Relationship Id="rId1334" Type="http://schemas.openxmlformats.org/officeDocument/2006/relationships/hyperlink" Target="https://www.tribuneindia.com/news/chandigarh-reports-new-coronavirus-case-tally-now-8-61868" TargetMode="External"/><Relationship Id="rId1541" Type="http://schemas.openxmlformats.org/officeDocument/2006/relationships/hyperlink" Target="https://www.google.com/amp/s/www.bhaskar.com/amp/local/mp/bhopal/news/bhopal-indore-coronavirus-lockdown-day-3-live-mp-bhopal-indore-jabalpur-ujjain-gwalior-khajuraho-covid-19-cases-news-and-updates-127064441.html" TargetMode="External"/><Relationship Id="rId4697" Type="http://schemas.openxmlformats.org/officeDocument/2006/relationships/hyperlink" Target="https://mobile.twitter.com/HFWOdisha/status/1246826498851352576" TargetMode="External"/><Relationship Id="rId40" Type="http://schemas.openxmlformats.org/officeDocument/2006/relationships/hyperlink" Target="https://twitter.com/ANI/status/1241197895702827014?s=20" TargetMode="External"/><Relationship Id="rId1401" Type="http://schemas.openxmlformats.org/officeDocument/2006/relationships/hyperlink" Target="https://shivare.com/2020/03/27/two-more-corona-positives-were-found-in-jabalpur-been-in-isolation-for-four-days-the-bullion-merchants-already-infected-are-the-staff/" TargetMode="External"/><Relationship Id="rId3299" Type="http://schemas.openxmlformats.org/officeDocument/2006/relationships/hyperlink" Target="https://economictimes.indiatimes.com/news/politics-and-nation/coronavirus-cases-in-india-live-news-latest-updates-april2/liveblog/74940450.cms" TargetMode="External"/><Relationship Id="rId4557" Type="http://schemas.openxmlformats.org/officeDocument/2006/relationships/hyperlink" Target="https://l.facebook.com/l.php?u=https%3A%2F%2Fwww.uttarbangasambad.com%2F2-unnatural-deaths-in-coochbehar%2F%3Ffbclid%3DIwAR1IWwgG5NUdAyVp308Lu21rNayfvH_506azcfiTL64ssfAOWgxaUie_1V8&amp;h=AT0qlKPtXaWOv6KlXGXVyZJ6OwPxlFAS8wm86pGr46h68K6HCKCHftBjJgRwRpKzUQNCizOwsei6EJwL9r99ae2FTI4hZoM8JQoFPGgEMNKQqJ_iP9i6Za0Yttyp8Z7EFInYuS1D_4ymCtVr5ETOM0lCftWoLuypmZELbKcCA5RK1j4yFGMuXTVDrl9dQA7Mk1Lu_LiIJw4WPTb250hHbKdymti-sr9VE9jn1kesddmQUBzmxO7pSB5iwieIQ_B1qGCYTnextgxxN3HJ473fXfogfKdMIfhEjD2THy18VsjF5WDcZ3xgycv7sEy08tbXBqo7TyishpxOpJsIKozotpQHv7ZyljgjwApPmkKVPmxFaMC4CR9r-tYTBIVBMZKN7w9cKBLHxiLDdQse79FlN7im4bEypco0mv9QWy-k4LLNG35ngxtPBVJ-hiUguvUuwT5Z-Zc3KRwNBvbnBEvAHWAfS-WFz5bamQ0ojEC5Whixpy9uxxzU4mVWudzMljCOZuGdv2hhNQ-cIeuqevQjD40f4l0NRu_bq-HyIclWqluD8819gudLpQ4QRCZwLcH3s6JqMwAsCShexJouMrDAsuhw5YIxux7IgJcqcqVKfEMecsBBuX20zAZguN8Jt6LszurcQQ" TargetMode="External"/><Relationship Id="rId4764" Type="http://schemas.openxmlformats.org/officeDocument/2006/relationships/hyperlink" Target="https://www.mohfw.gov.in/" TargetMode="External"/><Relationship Id="rId3159" Type="http://schemas.openxmlformats.org/officeDocument/2006/relationships/hyperlink" Target="https://gujcovid19.gujarat.gov.in/uploads/covid-19latestupdateenglish140401202002485748904012020080238513.pdf" TargetMode="External"/><Relationship Id="rId3366" Type="http://schemas.openxmlformats.org/officeDocument/2006/relationships/hyperlink" Target="https://twitter.com/ANI/status/1245556206514532352?s=20" TargetMode="External"/><Relationship Id="rId3573" Type="http://schemas.openxmlformats.org/officeDocument/2006/relationships/hyperlink" Target="https://himachalwatcher.com/2020/04/02/covid-19-himachal-three-more-test-positive-had-returned-from-tablighi-jamaat/?fbclid=IwAR0vvpXSlf5ujok27xHWkaYnmj5v9bFciADaki-C9BzTUE3aFmWkH3eV7mc" TargetMode="External"/><Relationship Id="rId4417" Type="http://schemas.openxmlformats.org/officeDocument/2006/relationships/hyperlink" Target="https://www.mohfw.gov.in/" TargetMode="External"/><Relationship Id="rId4971" Type="http://schemas.openxmlformats.org/officeDocument/2006/relationships/hyperlink" Target="https://twitter.com/ANI/status/1247197366064734209?s=20" TargetMode="External"/><Relationship Id="rId287" Type="http://schemas.openxmlformats.org/officeDocument/2006/relationships/hyperlink" Target="https://twitter.com/Vijayabaskarofl/status/1242482077091524608" TargetMode="External"/><Relationship Id="rId494" Type="http://schemas.openxmlformats.org/officeDocument/2006/relationships/hyperlink" Target="https://www.mohfw.gov.in/" TargetMode="External"/><Relationship Id="rId2175" Type="http://schemas.openxmlformats.org/officeDocument/2006/relationships/hyperlink" Target="https://twitter.com/DrOM_Machra/status/1244553735851761664/photo/1" TargetMode="External"/><Relationship Id="rId2382" Type="http://schemas.openxmlformats.org/officeDocument/2006/relationships/hyperlink" Target="https://twitter.com/ANI/status/1244702762270478336" TargetMode="External"/><Relationship Id="rId3019" Type="http://schemas.openxmlformats.org/officeDocument/2006/relationships/hyperlink" Target="https://www.amarujala.com/amp/gorakhpur/first-corona-positive-patient-died-in-brd-college-gorakhpur" TargetMode="External"/><Relationship Id="rId3226" Type="http://schemas.openxmlformats.org/officeDocument/2006/relationships/hyperlink" Target="https://twitter.com/PTI_News/status/1245414681042227201?s=19" TargetMode="External"/><Relationship Id="rId3780" Type="http://schemas.openxmlformats.org/officeDocument/2006/relationships/hyperlink" Target="https://m.jagran.com/lite/uttar-pradesh/bareilly-city-the-first-case-of-corona-came-out-in-shahjahanpur-a-sample-positive-in-the-investigation-20161556.html?__twitter_impression=true" TargetMode="External"/><Relationship Id="rId4624" Type="http://schemas.openxmlformats.org/officeDocument/2006/relationships/hyperlink" Target="https://www.mohfw.gov.in/" TargetMode="External"/><Relationship Id="rId4831" Type="http://schemas.openxmlformats.org/officeDocument/2006/relationships/hyperlink" Target="https://twitter.com/ANI/status/1247037286161629185?s=19" TargetMode="External"/><Relationship Id="rId147" Type="http://schemas.openxmlformats.org/officeDocument/2006/relationships/hyperlink" Target="https://twitter.com/Vijayabaskarofl/status/1242122022022340610" TargetMode="External"/><Relationship Id="rId354" Type="http://schemas.openxmlformats.org/officeDocument/2006/relationships/hyperlink" Target="https://twitter.com/ANI/status/1242681688481660928?s=20" TargetMode="External"/><Relationship Id="rId1191" Type="http://schemas.openxmlformats.org/officeDocument/2006/relationships/hyperlink" Target="https://www.mohfw.gov.in/" TargetMode="External"/><Relationship Id="rId2035" Type="http://schemas.openxmlformats.org/officeDocument/2006/relationships/hyperlink" Target="https://twitter.com/ANI/status/1244464642115522560?s=20" TargetMode="External"/><Relationship Id="rId3433" Type="http://schemas.openxmlformats.org/officeDocument/2006/relationships/hyperlink" Target="https://twitter.com/PTI_News/status/1245426594237173762?s=19" TargetMode="External"/><Relationship Id="rId3640" Type="http://schemas.openxmlformats.org/officeDocument/2006/relationships/hyperlink" Target="https://www.outlookindia.com/newsscroll/three-tablighi-attendees-test-corona-positive-in-himachal/1789368" TargetMode="External"/><Relationship Id="rId561" Type="http://schemas.openxmlformats.org/officeDocument/2006/relationships/hyperlink" Target="https://twitter.com/ANI/status/1242869447838162944?s=20" TargetMode="External"/><Relationship Id="rId2242" Type="http://schemas.openxmlformats.org/officeDocument/2006/relationships/hyperlink" Target="https://gujcovid19.gujarat.gov.in/" TargetMode="External"/><Relationship Id="rId3500" Type="http://schemas.openxmlformats.org/officeDocument/2006/relationships/hyperlink" Target="https://twitter.com/ArogyaAndhra/status/1245672975895916544" TargetMode="External"/><Relationship Id="rId214" Type="http://schemas.openxmlformats.org/officeDocument/2006/relationships/hyperlink" Target="https://twitter.com/ANI/status/1242364647946063872?s=20" TargetMode="External"/><Relationship Id="rId421" Type="http://schemas.openxmlformats.org/officeDocument/2006/relationships/hyperlink" Target="https://timesofindia.indiatimes.com/city/bengaluru/75-year-old-suspected-of-covid-19-dies-in-bengaluru/articleshow/74807386.cms" TargetMode="External"/><Relationship Id="rId1051" Type="http://schemas.openxmlformats.org/officeDocument/2006/relationships/hyperlink" Target="about:blank" TargetMode="External"/><Relationship Id="rId2102" Type="http://schemas.openxmlformats.org/officeDocument/2006/relationships/hyperlink" Target="https://www.facebook.com/groups/Jodhpuries/permalink/2833604576885427/" TargetMode="External"/><Relationship Id="rId1868" Type="http://schemas.openxmlformats.org/officeDocument/2006/relationships/hyperlink" Target="http://zeenews.india.com/bengali/state/anesthetist-at-alipore-command-hospital-effected-in-corona-the-number-of-people-in-the-state-19_307944.html" TargetMode="External"/><Relationship Id="rId4067" Type="http://schemas.openxmlformats.org/officeDocument/2006/relationships/hyperlink" Target="https://twitter.com/PTI_News/status/1246274595734163456?s=19" TargetMode="External"/><Relationship Id="rId4274" Type="http://schemas.openxmlformats.org/officeDocument/2006/relationships/hyperlink" Target="http://odishatv.in/" TargetMode="External"/><Relationship Id="rId4481" Type="http://schemas.openxmlformats.org/officeDocument/2006/relationships/hyperlink" Target="https://twitter.com/PTI_News/status/1246681479918190593?s=19" TargetMode="External"/><Relationship Id="rId5118" Type="http://schemas.openxmlformats.org/officeDocument/2006/relationships/hyperlink" Target="https://twitter.com/bhupeshbaghel/status/1247105792685142018?s=19" TargetMode="External"/><Relationship Id="rId2919" Type="http://schemas.openxmlformats.org/officeDocument/2006/relationships/hyperlink" Target="https://www.moneycontrol.com/news/india/20-new-covid-19-cases-in-madhya-pradesh-tally-jumps-to-86-5094421.html" TargetMode="External"/><Relationship Id="rId3083" Type="http://schemas.openxmlformats.org/officeDocument/2006/relationships/hyperlink" Target="https://twitter.com/saha_abhi1990/status/1245274015070949376?s=19" TargetMode="External"/><Relationship Id="rId3290" Type="http://schemas.openxmlformats.org/officeDocument/2006/relationships/hyperlink" Target="https://www.google.com/amp/s/www.siasat.com/12-fresh-covid-19-cases-reported-hyderabad-cp-visits-hospital-1868088/amp/" TargetMode="External"/><Relationship Id="rId4134" Type="http://schemas.openxmlformats.org/officeDocument/2006/relationships/hyperlink" Target="https://gujcovid19.gujarat.gov.in/" TargetMode="External"/><Relationship Id="rId4341" Type="http://schemas.openxmlformats.org/officeDocument/2006/relationships/hyperlink" Target="https://mobile.twitter.com/ANI/status/1246495334999543808" TargetMode="External"/><Relationship Id="rId1728" Type="http://schemas.openxmlformats.org/officeDocument/2006/relationships/hyperlink" Target="https://mobile.twitter.com/ANINewsUP/status/1244190714776322048" TargetMode="External"/><Relationship Id="rId1935" Type="http://schemas.openxmlformats.org/officeDocument/2006/relationships/hyperlink" Target="https://twitter.com/ArogyaAndhra/status/1244300390310477824?s=19" TargetMode="External"/><Relationship Id="rId3150" Type="http://schemas.openxmlformats.org/officeDocument/2006/relationships/hyperlink" Target="https://twitter.com/PTI_News/status/1245360990641729536?s=19" TargetMode="External"/><Relationship Id="rId4201" Type="http://schemas.openxmlformats.org/officeDocument/2006/relationships/hyperlink" Target="https://www.wbhealth.gov.in/uploaded_files/corona/Bulletin_West_Bengal_04.04_.2020_.pdf" TargetMode="External"/><Relationship Id="rId3010" Type="http://schemas.openxmlformats.org/officeDocument/2006/relationships/hyperlink" Target="https://navbharattimes.indiatimes.com/state/uttar-pradesh/others/first-coronavirus-positive-case-in-shamli-uttar-pradesh-family-placed-under-quarantine/articleshow/74798433.cms" TargetMode="External"/><Relationship Id="rId3967" Type="http://schemas.openxmlformats.org/officeDocument/2006/relationships/hyperlink" Target="http://www.rajswasthya.nic.in/Index.htm" TargetMode="External"/><Relationship Id="rId4" Type="http://schemas.openxmlformats.org/officeDocument/2006/relationships/hyperlink" Target="https://twitter.com/TOIHyderabad/status/1239797891671060480" TargetMode="External"/><Relationship Id="rId888" Type="http://schemas.openxmlformats.org/officeDocument/2006/relationships/hyperlink" Target="http://dhs.kerala.gov.in/2020/03/25/25-03-2020/" TargetMode="External"/><Relationship Id="rId2569" Type="http://schemas.openxmlformats.org/officeDocument/2006/relationships/hyperlink" Target="https://twitter.com/abhishekangad/status/1244930380131479553" TargetMode="External"/><Relationship Id="rId2776" Type="http://schemas.openxmlformats.org/officeDocument/2006/relationships/hyperlink" Target="https://twitter.com/ANI/status/1245023379943391232" TargetMode="External"/><Relationship Id="rId2983" Type="http://schemas.openxmlformats.org/officeDocument/2006/relationships/hyperlink" Target="https://twitter.com/TheQuint/status/1245237597925863426" TargetMode="External"/><Relationship Id="rId3827" Type="http://schemas.openxmlformats.org/officeDocument/2006/relationships/hyperlink" Target="https://twitter.com/ANI/status/1246045737407754242" TargetMode="External"/><Relationship Id="rId748" Type="http://schemas.openxmlformats.org/officeDocument/2006/relationships/hyperlink" Target="https://twitter.com/ANI/status/1243042493119119360?s=20" TargetMode="External"/><Relationship Id="rId955" Type="http://schemas.openxmlformats.org/officeDocument/2006/relationships/hyperlink" Target="https://twitter.com/kansalrohit69/status/1243146699159171072?s=19" TargetMode="External"/><Relationship Id="rId1378" Type="http://schemas.openxmlformats.org/officeDocument/2006/relationships/hyperlink" Target="https://twitter.com/PTI_News/status/1243582277365325824?s=20" TargetMode="External"/><Relationship Id="rId1585" Type="http://schemas.openxmlformats.org/officeDocument/2006/relationships/hyperlink" Target="https://twitter.com/NewIndianXpress/status/1243908784243617795?s=19" TargetMode="External"/><Relationship Id="rId1792" Type="http://schemas.openxmlformats.org/officeDocument/2006/relationships/hyperlink" Target="http://www.nhmharyana.gov.in/page.aspx?id=208" TargetMode="External"/><Relationship Id="rId2429" Type="http://schemas.openxmlformats.org/officeDocument/2006/relationships/hyperlink" Target="https://twitter.com/ANI/status/1244852290302820352" TargetMode="External"/><Relationship Id="rId2636" Type="http://schemas.openxmlformats.org/officeDocument/2006/relationships/hyperlink" Target="https://m.tribuneindia.com/news/chandigarh/panchkula-nurse-tests-positive-for-coronavirus-63664" TargetMode="External"/><Relationship Id="rId2843" Type="http://schemas.openxmlformats.org/officeDocument/2006/relationships/hyperlink" Target="https://www.google.com/amp/s/m.livehindustan.com/uttar-pradesh/story-six-more-covid-19-cases-found-in-meerut-corona-patients-number-increased-to-19-in-city-3118973.amp.html" TargetMode="External"/><Relationship Id="rId5042" Type="http://schemas.openxmlformats.org/officeDocument/2006/relationships/hyperlink" Target="https://www.amarujala.com/dehradun/coronavirus-lockdown-in-uttarakhand-one-more-patient-from-kaladhungi-detected-corona-positive" TargetMode="External"/><Relationship Id="rId84" Type="http://schemas.openxmlformats.org/officeDocument/2006/relationships/hyperlink" Target="https://english.manoramaonline.com/news/kerala/2020/03/22/coronavirus-kerala-lockdown-cm-chief-sec-different-voices.amp.html?__twitter_impression=true" TargetMode="External"/><Relationship Id="rId608" Type="http://schemas.openxmlformats.org/officeDocument/2006/relationships/hyperlink" Target="https://www.facebook.com/240828429303398/posts/3058075000912046/" TargetMode="External"/><Relationship Id="rId815" Type="http://schemas.openxmlformats.org/officeDocument/2006/relationships/hyperlink" Target="https://economictimes.indiatimes.com/news/politics-and-nation/coronavirus-cases-in-india-live-news-latest-updates-march26/liveblog/74820249.cms" TargetMode="External"/><Relationship Id="rId1238" Type="http://schemas.openxmlformats.org/officeDocument/2006/relationships/hyperlink" Target="https://twitter.com/ANI/status/1243477622874505217?s=20" TargetMode="External"/><Relationship Id="rId1445" Type="http://schemas.openxmlformats.org/officeDocument/2006/relationships/hyperlink" Target="https://www.manoramaonline.com/news/latest-news/2020/03/28/covid-death-kerala.html" TargetMode="External"/><Relationship Id="rId1652" Type="http://schemas.openxmlformats.org/officeDocument/2006/relationships/hyperlink" Target="https://twitter.com/ANI/status/1244109281579786240?s=19" TargetMode="External"/><Relationship Id="rId1305" Type="http://schemas.openxmlformats.org/officeDocument/2006/relationships/hyperlink" Target="https://www.amarujala.com/uttar-pradesh/agra/coronavirus-update-in-agra-london-return-woman-test-positive?pageId=1" TargetMode="External"/><Relationship Id="rId2703" Type="http://schemas.openxmlformats.org/officeDocument/2006/relationships/hyperlink" Target="https://www.amarujala.com/haryana/rohtak/corona-first-positive-case-found-in-hisar-district-woman-returned-from-usa-on-march-20-rohtak-news-rtk5489566124" TargetMode="External"/><Relationship Id="rId2910" Type="http://schemas.openxmlformats.org/officeDocument/2006/relationships/hyperlink" Target="https://jccu2.app.goo.gl/ht8ZwLL8khkUwieYA" TargetMode="External"/><Relationship Id="rId1512" Type="http://schemas.openxmlformats.org/officeDocument/2006/relationships/hyperlink" Target="https://npg.news/corona-big-breaking-one-more-corona-positive-patient-found-in-raipur-number-of-patients-increased-in-the-capital-4-total-number-increased-in-the-state-so-far-7/" TargetMode="External"/><Relationship Id="rId4668" Type="http://schemas.openxmlformats.org/officeDocument/2006/relationships/hyperlink" Target="https://twitter.com/ANI/status/1246808765057335296?s=19" TargetMode="External"/><Relationship Id="rId4875" Type="http://schemas.openxmlformats.org/officeDocument/2006/relationships/hyperlink" Target="https://twitter.com/ANI/status/1247071982408962050?s=19" TargetMode="External"/><Relationship Id="rId11" Type="http://schemas.openxmlformats.org/officeDocument/2006/relationships/hyperlink" Target="https://twitter.com/ANINewsUP/status/1239777755505373184" TargetMode="External"/><Relationship Id="rId398" Type="http://schemas.openxmlformats.org/officeDocument/2006/relationships/hyperlink" Target="https://twitter.com/the_hindu/status/1242738501344509953?s=19" TargetMode="External"/><Relationship Id="rId2079" Type="http://schemas.openxmlformats.org/officeDocument/2006/relationships/hyperlink" Target="https://twitter.com/ANI/status/1244484668096798720?s=19" TargetMode="External"/><Relationship Id="rId3477" Type="http://schemas.openxmlformats.org/officeDocument/2006/relationships/hyperlink" Target="https://www.wbhealth.gov.in/uploaded_files/corona/Bulletin_West_Bengal_01.04_.2020_.pdf" TargetMode="External"/><Relationship Id="rId3684" Type="http://schemas.openxmlformats.org/officeDocument/2006/relationships/hyperlink" Target="https://gujarati.abplive.com/videos/news/vadodara-one-more-person-died-in-gujarat-due-to-covid-19-total-8-died-in-state-501369" TargetMode="External"/><Relationship Id="rId3891" Type="http://schemas.openxmlformats.org/officeDocument/2006/relationships/hyperlink" Target="https://mobile.twitter.com/sanjayjavin/status/1246100321115357187" TargetMode="External"/><Relationship Id="rId4528" Type="http://schemas.openxmlformats.org/officeDocument/2006/relationships/hyperlink" Target="https://english.manoramaonline.com/news/nation/2020/04/05/covid-19-lockdown-india-status-new-cases-death-toll-live-updates.html" TargetMode="External"/><Relationship Id="rId4735" Type="http://schemas.openxmlformats.org/officeDocument/2006/relationships/hyperlink" Target="https://twitter.com/ANI/status/1246848834732515329?s=20" TargetMode="External"/><Relationship Id="rId4942" Type="http://schemas.openxmlformats.org/officeDocument/2006/relationships/hyperlink" Target="https://twitter.com/ANI/status/1247156491900973057" TargetMode="External"/><Relationship Id="rId2286" Type="http://schemas.openxmlformats.org/officeDocument/2006/relationships/hyperlink" Target="https://twitter.com/ANINewsUP/status/1244627469199486977?s=19" TargetMode="External"/><Relationship Id="rId2493" Type="http://schemas.openxmlformats.org/officeDocument/2006/relationships/hyperlink" Target="http://hmfw.ap.gov.in/Daily_bullettin/31-03-2020/31-03-2020_10AM_English.pdf" TargetMode="External"/><Relationship Id="rId3337" Type="http://schemas.openxmlformats.org/officeDocument/2006/relationships/hyperlink" Target="https://twitter.com/ANI/status/1245543590945677313?s=19" TargetMode="External"/><Relationship Id="rId3544" Type="http://schemas.openxmlformats.org/officeDocument/2006/relationships/hyperlink" Target="https://twitter.com/ShimlaTimes/status/1245712238884737024?s=19" TargetMode="External"/><Relationship Id="rId3751" Type="http://schemas.openxmlformats.org/officeDocument/2006/relationships/hyperlink" Target="https://twitter.com/ArogyaAndhra/status/1245975685631332353?s=19" TargetMode="External"/><Relationship Id="rId4802" Type="http://schemas.openxmlformats.org/officeDocument/2006/relationships/hyperlink" Target="https://m.timesofindia.com/city/ranchi/malaysia-woman-staying-near-hindpiri-mosque-is-states-first-covid-19-case/articleshow/74921649.cms" TargetMode="External"/><Relationship Id="rId258" Type="http://schemas.openxmlformats.org/officeDocument/2006/relationships/hyperlink" Target="https://twitter.com/ABPNews/status/1242385769743798272?s=19" TargetMode="External"/><Relationship Id="rId465" Type="http://schemas.openxmlformats.org/officeDocument/2006/relationships/hyperlink" Target="https://khabaruttarakhand.com/111big-news-from-uttarakhand-corona-confirmed-in-28-year-old-youth-brothers-report-yet-to-come/" TargetMode="External"/><Relationship Id="rId672" Type="http://schemas.openxmlformats.org/officeDocument/2006/relationships/hyperlink" Target="https://npg.news/corona-big-breaking-5-new-corona-positive-patients-were-found-in-chhattisgarh-the-situation-worsened-in-the-last-24-hours-highest-in-the-capital-total-number-of-patients-increased-to-6/" TargetMode="External"/><Relationship Id="rId1095" Type="http://schemas.openxmlformats.org/officeDocument/2006/relationships/hyperlink" Target="https://twitter.com/HFWOdisha/status/1243198105148768263?s=19" TargetMode="External"/><Relationship Id="rId2146" Type="http://schemas.openxmlformats.org/officeDocument/2006/relationships/hyperlink" Target="https://www.amarujala.com/uttar-pradesh/meerut/coronavirus-update-meerut-news-hindi-eight-new-suspect-found-corona-virus-positive-in-meerut" TargetMode="External"/><Relationship Id="rId2353" Type="http://schemas.openxmlformats.org/officeDocument/2006/relationships/hyperlink" Target="https://youtu.be/qWnOTt1KpAE" TargetMode="External"/><Relationship Id="rId2560" Type="http://schemas.openxmlformats.org/officeDocument/2006/relationships/hyperlink" Target="https://bengali.abplive.com/" TargetMode="External"/><Relationship Id="rId3404" Type="http://schemas.openxmlformats.org/officeDocument/2006/relationships/hyperlink" Target="https://twitter.com/PTI_News/status/1245580872029372418?s=19" TargetMode="External"/><Relationship Id="rId3611" Type="http://schemas.openxmlformats.org/officeDocument/2006/relationships/hyperlink" Target="https://www.wbhealth.gov.in/pages/corona/bulletin" TargetMode="External"/><Relationship Id="rId118" Type="http://schemas.openxmlformats.org/officeDocument/2006/relationships/hyperlink" Target="https://twitter.com/PTI_News/status/1242033516927320064?s=19" TargetMode="External"/><Relationship Id="rId325" Type="http://schemas.openxmlformats.org/officeDocument/2006/relationships/hyperlink" Target="https://hindi.news18.com/amp/news/bihar/patna-corona-alert-in-bihar-only-four-people-found-corona-positive-in-bihar-nodgm-2958397.html?__twitter_impression=true" TargetMode="External"/><Relationship Id="rId532" Type="http://schemas.openxmlformats.org/officeDocument/2006/relationships/hyperlink" Target="http://www.tv9news.com/" TargetMode="External"/><Relationship Id="rId1162" Type="http://schemas.openxmlformats.org/officeDocument/2006/relationships/hyperlink" Target="http://www.googlinews.com/2020/03/7-46-14.html" TargetMode="External"/><Relationship Id="rId2006" Type="http://schemas.openxmlformats.org/officeDocument/2006/relationships/hyperlink" Target="http://webpcache.epapr.in/index.php?in=https://cache.epapr.in/2614463/14f63999-303c-448f-b6bd-604ad899245e/1600x2515-800x838/2x2.png" TargetMode="External"/><Relationship Id="rId2213" Type="http://schemas.openxmlformats.org/officeDocument/2006/relationships/hyperlink" Target="https://www.bhaskar.com/local/mp/indore/news/covid-19-positive-patient-41-year-old-dies-in-madhya-pradesh-indore-127076707.html" TargetMode="External"/><Relationship Id="rId2420" Type="http://schemas.openxmlformats.org/officeDocument/2006/relationships/hyperlink" Target="https://instagram.com/my_bmc?igshid=136uosepeppzq" TargetMode="External"/><Relationship Id="rId1022" Type="http://schemas.openxmlformats.org/officeDocument/2006/relationships/hyperlink" Target="https://economictimes.indiatimes.com/news/politics-and-nation/coronavirus-cases-in-india-live-news-latest-updates-march26/liveblog/74820249.cms?frmapp=yes&amp;platform=android" TargetMode="External"/><Relationship Id="rId4178" Type="http://schemas.openxmlformats.org/officeDocument/2006/relationships/hyperlink" Target="http://www.nhmharyana.gov.in/WriteReadData/userfiles/file/CoronaVirus/Meida%20Bulletin%2004042020%20evening.pdf" TargetMode="External"/><Relationship Id="rId4385" Type="http://schemas.openxmlformats.org/officeDocument/2006/relationships/hyperlink" Target="http://www.google.com/" TargetMode="External"/><Relationship Id="rId4592" Type="http://schemas.openxmlformats.org/officeDocument/2006/relationships/hyperlink" Target="https://www.livehindustan.com/uttar-pradesh/story-third-death-due-to-coronavirus-in-up-varanasi-businessman-dies-covid19-uttar-pradesh-3129407.html" TargetMode="External"/><Relationship Id="rId1979" Type="http://schemas.openxmlformats.org/officeDocument/2006/relationships/hyperlink" Target="https://mobile.twitter.com/ANI/status/1244322274846494721" TargetMode="External"/><Relationship Id="rId3194" Type="http://schemas.openxmlformats.org/officeDocument/2006/relationships/hyperlink" Target="https://timesofindia.indiatimes.com/india/coronavirus-india-live-news-updates-corona-cases-in-india-has-crossed-1637-and-the-death-toll-is-over-38/liveblog/74903265.cms" TargetMode="External"/><Relationship Id="rId4038" Type="http://schemas.openxmlformats.org/officeDocument/2006/relationships/hyperlink" Target="https://twitter.com/himantabiswa/status/1246313235705253889?s=20" TargetMode="External"/><Relationship Id="rId4245" Type="http://schemas.openxmlformats.org/officeDocument/2006/relationships/hyperlink" Target="http://mphealthresponse.nhmmp.gov.in/" TargetMode="External"/><Relationship Id="rId1839" Type="http://schemas.openxmlformats.org/officeDocument/2006/relationships/hyperlink" Target="https://gujcovid19.gujarat.gov.in/" TargetMode="External"/><Relationship Id="rId3054" Type="http://schemas.openxmlformats.org/officeDocument/2006/relationships/hyperlink" Target="https://indianexpress.com/article/cities/kolkata/west-bengal-15-more-test-positive-highest-single-day-jump-takes-count-to-37-6341172/?346346346" TargetMode="External"/><Relationship Id="rId4452" Type="http://schemas.openxmlformats.org/officeDocument/2006/relationships/hyperlink" Target="https://twitter.com/ANI/status/1246669957590421504" TargetMode="External"/><Relationship Id="rId182" Type="http://schemas.openxmlformats.org/officeDocument/2006/relationships/hyperlink" Target="https://twitter.com/ANI/status/1242344778185891841?s=19" TargetMode="External"/><Relationship Id="rId1906" Type="http://schemas.openxmlformats.org/officeDocument/2006/relationships/hyperlink" Target="https://twitter.com/timesofindia/status/1244209278119903233?s=19" TargetMode="External"/><Relationship Id="rId3261" Type="http://schemas.openxmlformats.org/officeDocument/2006/relationships/hyperlink" Target="https://twitter.com/himantabiswa/status/1245422025784492037?s=19" TargetMode="External"/><Relationship Id="rId4105" Type="http://schemas.openxmlformats.org/officeDocument/2006/relationships/hyperlink" Target="http://hmfw.ap.gov.in/covid_19_dailybulletins.aspx" TargetMode="External"/><Relationship Id="rId4312" Type="http://schemas.openxmlformats.org/officeDocument/2006/relationships/hyperlink" Target="https://www.google.com/amp/s/www.bhaskar.com/amp/local/rajasthan/bikaner/news/60-year-old-woman-admitted-to-pbm-hospital-for-three-days-late-night-investigation-report-after-death-127106510.html" TargetMode="External"/><Relationship Id="rId2070" Type="http://schemas.openxmlformats.org/officeDocument/2006/relationships/hyperlink" Target="https://twitter.com/NorbertElekes/status/1244482829993607168?s=19" TargetMode="External"/><Relationship Id="rId3121" Type="http://schemas.openxmlformats.org/officeDocument/2006/relationships/hyperlink" Target="https://gujarati.abplive.com/news/ahmedabad/new-three-cases-of-covid-19-arrived-in-guajrat-total-85-cases-in-state-500878" TargetMode="External"/><Relationship Id="rId999" Type="http://schemas.openxmlformats.org/officeDocument/2006/relationships/hyperlink" Target="https://www.livemint.com/news/india/first-coronavirus-patients-from-maharashtra-recover-set-to-go-home-11585107245119.html" TargetMode="External"/><Relationship Id="rId2887" Type="http://schemas.openxmlformats.org/officeDocument/2006/relationships/hyperlink" Target="https://youtu.be/wdGfVnpy26I" TargetMode="External"/><Relationship Id="rId5086" Type="http://schemas.openxmlformats.org/officeDocument/2006/relationships/hyperlink" Target="https://www.lokmat.com/akola/coronas-entry-akola-one-reported-positive" TargetMode="External"/><Relationship Id="rId859" Type="http://schemas.openxmlformats.org/officeDocument/2006/relationships/hyperlink" Target="http://dhs.kerala.gov.in/category/daily-bulletin/" TargetMode="External"/><Relationship Id="rId1489" Type="http://schemas.openxmlformats.org/officeDocument/2006/relationships/hyperlink" Target="https://munaadi.com/breaking-news-munaadi-rajy-me-paya-gaya-ek-or-corona-ka-marijcg-me-mrijo-ki-sankhya-badhkar-7-hui-videsh-se-lauta-tha-yuwak/" TargetMode="External"/><Relationship Id="rId1696" Type="http://schemas.openxmlformats.org/officeDocument/2006/relationships/hyperlink" Target="https://twitter.com/kansalrohit69/status/1244152780719132672?s=19" TargetMode="External"/><Relationship Id="rId3938" Type="http://schemas.openxmlformats.org/officeDocument/2006/relationships/hyperlink" Target="https://twitter.com/HFWOdisha/status/1246131083839561728?s=19" TargetMode="External"/><Relationship Id="rId5153" Type="http://schemas.openxmlformats.org/officeDocument/2006/relationships/hyperlink" Target="https://twitter.com/HFWOdisha/status/1247441298400800768?s=19" TargetMode="External"/><Relationship Id="rId1349" Type="http://schemas.openxmlformats.org/officeDocument/2006/relationships/hyperlink" Target="https://twitter.com/NHM_TN/status/1243565704332431360?s=19" TargetMode="External"/><Relationship Id="rId2747" Type="http://schemas.openxmlformats.org/officeDocument/2006/relationships/hyperlink" Target="https://zeenews.india.com/bengali/kolkata/corona-update-first-3-patients-are-well-now_308109.html" TargetMode="External"/><Relationship Id="rId2954" Type="http://schemas.openxmlformats.org/officeDocument/2006/relationships/hyperlink" Target="https://www.google.com/amp/s/www.tribuneindia.com/news/chandigarh/panchkula-nurse-tests-positive-for-coronavirus-63664" TargetMode="External"/><Relationship Id="rId5013" Type="http://schemas.openxmlformats.org/officeDocument/2006/relationships/hyperlink" Target="https://m-timesofindia-com.cdn.ampproject.org/v/s/m.timesofindia.com/city/meerut/seven-more-test-positive-for-covid-19-in-meerut-two-in-hapur-all-attended-jamaat-event/amp_articleshow/74990427.cms?amp_js_v=a3&amp;amp_gsa=1&amp;usqp=mq331AQFKAGwASA%3D" TargetMode="External"/><Relationship Id="rId719" Type="http://schemas.openxmlformats.org/officeDocument/2006/relationships/hyperlink" Target="https://www.google.com/amp/s/economictimes.indiatimes.com/news/politics-and-nation/coronavirus-cases-in-india-live-news-latest-updates-march25/amp_liveblog/74801993.cms" TargetMode="External"/><Relationship Id="rId926" Type="http://schemas.openxmlformats.org/officeDocument/2006/relationships/hyperlink" Target="https://twitter.com/PTI_News/status/1243027660051079169" TargetMode="External"/><Relationship Id="rId1556" Type="http://schemas.openxmlformats.org/officeDocument/2006/relationships/hyperlink" Target="https://www.amarujala.com/haryana/panchkula/one-more-case-in-faridabad-20-corona-patients-now-in-haryana-panchkula-news-pkl3708378106" TargetMode="External"/><Relationship Id="rId1763" Type="http://schemas.openxmlformats.org/officeDocument/2006/relationships/hyperlink" Target="https://twitter.com/Vijayabaskarofl/status/1244213555538169857" TargetMode="External"/><Relationship Id="rId1970" Type="http://schemas.openxmlformats.org/officeDocument/2006/relationships/hyperlink" Target="https://economictimes.indiatimes.com/news/politics-and-nation/coronavirus-cases-in-india-live-news-latest-updates-march29/liveblog/74869066.cms" TargetMode="External"/><Relationship Id="rId2607" Type="http://schemas.openxmlformats.org/officeDocument/2006/relationships/hyperlink" Target="https://www.google.com/url?sa=t&amp;source=web&amp;rct=j&amp;url=https://m.jagran.com/lite/jharkhand/ranchi-first-coronavirus-patient-found-in-ranchi-jharkhand-coronavirus-update-lockdown-update-20153786.html&amp;ved=2ahUKEwjEmeGG08ToAhVaSX0KHfQdDogQFjAPegQICxAC&amp;usg=AOvVaw12p6WdcflMw4zC3ISAcO70&amp;ampcf=1" TargetMode="External"/><Relationship Id="rId2814" Type="http://schemas.openxmlformats.org/officeDocument/2006/relationships/hyperlink" Target="https://twitter.com/ANI/status/1245049995209760769?s=19" TargetMode="External"/><Relationship Id="rId55" Type="http://schemas.openxmlformats.org/officeDocument/2006/relationships/hyperlink" Target="https://twitter.com/ANI/status/1241302679097241600?s=19" TargetMode="External"/><Relationship Id="rId1209" Type="http://schemas.openxmlformats.org/officeDocument/2006/relationships/hyperlink" Target="https://twitter.com/SwarajyaMag/status/1243440579146465280?s=20" TargetMode="External"/><Relationship Id="rId1416" Type="http://schemas.openxmlformats.org/officeDocument/2006/relationships/hyperlink" Target="https://twitter.com/ANI/status/1243755699357671425?s=19" TargetMode="External"/><Relationship Id="rId1623" Type="http://schemas.openxmlformats.org/officeDocument/2006/relationships/hyperlink" Target="https://www.firstpost.com/health/coronavirus-outbreak-live-updates-covid-19-india-lockdown-cases-death-count-maharashtra-punjab-nationwide-shutdown-latest-news-today-8199531.html" TargetMode="External"/><Relationship Id="rId1830" Type="http://schemas.openxmlformats.org/officeDocument/2006/relationships/hyperlink" Target="https://gujcovid19.gujarat.gov.in/" TargetMode="External"/><Relationship Id="rId4779" Type="http://schemas.openxmlformats.org/officeDocument/2006/relationships/hyperlink" Target="https://www.google.com/amp/s/m.timesofindia.com/city/allahabad/up-first-covid-19-positive-case-reported-in-prayagraj/amp_articleshow/74998941.cms" TargetMode="External"/><Relationship Id="rId4986" Type="http://schemas.openxmlformats.org/officeDocument/2006/relationships/hyperlink" Target="https://covid19.telangana.gov.in/wp-content/uploads/2020/04/Telangana-Health-Department-Media-bulletin-06-04-2020.pdf" TargetMode="External"/><Relationship Id="rId3588" Type="http://schemas.openxmlformats.org/officeDocument/2006/relationships/hyperlink" Target="https://www.livemint.com/news/india/covid-19-ap-records-21-new-cases-telangana-reports-30-11585811826201.html" TargetMode="External"/><Relationship Id="rId3795" Type="http://schemas.openxmlformats.org/officeDocument/2006/relationships/hyperlink" Target="https://mobile.twitter.com/PTI_News/status/1246036500707332101" TargetMode="External"/><Relationship Id="rId4639" Type="http://schemas.openxmlformats.org/officeDocument/2006/relationships/hyperlink" Target="https://www.mohfw.gov.in/" TargetMode="External"/><Relationship Id="rId4846" Type="http://schemas.openxmlformats.org/officeDocument/2006/relationships/hyperlink" Target="https://m.timesofindia.com/city/bhopal/ray-of-hope-6-beat-corona-and-back-in-comfort-of-home/articleshow/75000204.cms" TargetMode="External"/><Relationship Id="rId2397" Type="http://schemas.openxmlformats.org/officeDocument/2006/relationships/hyperlink" Target="https://bengali.abplive.com/videos/news/nation-coronavirus-makes-india-wake-up-to-its-migrant-labourers-680639" TargetMode="External"/><Relationship Id="rId3448" Type="http://schemas.openxmlformats.org/officeDocument/2006/relationships/hyperlink" Target="https://twitter.com/ANI/status/1245606367341101056?s=19" TargetMode="External"/><Relationship Id="rId3655" Type="http://schemas.openxmlformats.org/officeDocument/2006/relationships/hyperlink" Target="https://www.bhaskar.com/local/mp/bhopal/news/coronavirus-madhya-pradesh-cases-lockdown-live-corona-virus-cases-in-mp-bhopal-indore-ujjain-gwalior-shivpuri-covid-19-death-toll-latest-news-and-updates-127094705.html" TargetMode="External"/><Relationship Id="rId3862" Type="http://schemas.openxmlformats.org/officeDocument/2006/relationships/hyperlink" Target="https://www.jagran.com/uttar-pradesh/bareilly-city-the-first-case-of-corona-came-out-in-shahjahanpur-a-sample-positive-in-the-investigation-20161556.html" TargetMode="External"/><Relationship Id="rId4706" Type="http://schemas.openxmlformats.org/officeDocument/2006/relationships/hyperlink" Target="https://twitter.com/HFWOdisha/status/1246826498851352576?s=19" TargetMode="External"/><Relationship Id="rId369" Type="http://schemas.openxmlformats.org/officeDocument/2006/relationships/hyperlink" Target="https://twitter.com/ANI/status/1242706458170408960?s=20" TargetMode="External"/><Relationship Id="rId576" Type="http://schemas.openxmlformats.org/officeDocument/2006/relationships/hyperlink" Target="https://www.google.com/url?sa=t&amp;source=web&amp;rct=j&amp;url=https://www.indiatoday.in/aajtak-livetv&amp;ved=2ahUKEwjkgNnbnbboAhUDOSsKHZNiDNQQFjAIegQIBRAB&amp;usg=AOvVaw1wMCHNLHGYLp6NqDyZv_pg" TargetMode="External"/><Relationship Id="rId783" Type="http://schemas.openxmlformats.org/officeDocument/2006/relationships/hyperlink" Target="https://twitter.com/PTI_News/status/1243027660051079169" TargetMode="External"/><Relationship Id="rId990" Type="http://schemas.openxmlformats.org/officeDocument/2006/relationships/hyperlink" Target="https://www.divyabhaskar.co.in/local/gujarat/ahmedabad/gandhinagar/news/third-death-of-corona-virus-in-gujarat-total-cases-reach-at-43-127052493.html?ref=ht" TargetMode="External"/><Relationship Id="rId2257" Type="http://schemas.openxmlformats.org/officeDocument/2006/relationships/hyperlink" Target="https://twitter.com/airnewsalerts/status/1244620659373649923?s=19" TargetMode="External"/><Relationship Id="rId2464" Type="http://schemas.openxmlformats.org/officeDocument/2006/relationships/hyperlink" Target="https://www.business-standard.com/article/current-affairs/coronavirus-pandemic-live-updates-india-lockdown-migrants-covid-19-positive-cases-death-toll-in-delhi-maharashtra-us-italy-spain-latest-news-120032900403_1.html" TargetMode="External"/><Relationship Id="rId2671" Type="http://schemas.openxmlformats.org/officeDocument/2006/relationships/hyperlink" Target="https://mobile.twitter.com/ANI/status/1244974345644052481" TargetMode="External"/><Relationship Id="rId3308" Type="http://schemas.openxmlformats.org/officeDocument/2006/relationships/hyperlink" Target="https://thenewsmill.com/manipur-reports-second-covid-19-positive-case/" TargetMode="External"/><Relationship Id="rId3515" Type="http://schemas.openxmlformats.org/officeDocument/2006/relationships/hyperlink" Target="https://twitter.com/news7tamil" TargetMode="External"/><Relationship Id="rId4913" Type="http://schemas.openxmlformats.org/officeDocument/2006/relationships/hyperlink" Target="http://www.firstpost.com/" TargetMode="External"/><Relationship Id="rId229" Type="http://schemas.openxmlformats.org/officeDocument/2006/relationships/hyperlink" Target="https://www.newindianexpress.com/nation/2020/mar/24/12-covid-19-patients-cured-in-maharashtra-to-be-released-soon-2120946.html" TargetMode="External"/><Relationship Id="rId436" Type="http://schemas.openxmlformats.org/officeDocument/2006/relationships/hyperlink" Target="https://twitter.com/mybmc/status/1242426577247301634" TargetMode="External"/><Relationship Id="rId643" Type="http://schemas.openxmlformats.org/officeDocument/2006/relationships/hyperlink" Target="https://www.indiatoday.in/india/story/coronavirus-india-persons-test-positive-covid-19-in-goa-1659770-2020-03-26" TargetMode="External"/><Relationship Id="rId1066" Type="http://schemas.openxmlformats.org/officeDocument/2006/relationships/hyperlink" Target="http://dhs.kerala.gov.in/wp-content/uploads/2020/03/bulm_26032020e.pdf" TargetMode="External"/><Relationship Id="rId1273" Type="http://schemas.openxmlformats.org/officeDocument/2006/relationships/hyperlink" Target="https://twitter.com/PTI_News/status/1243503417445609472?s=19" TargetMode="External"/><Relationship Id="rId1480" Type="http://schemas.openxmlformats.org/officeDocument/2006/relationships/hyperlink" Target="https://twitter.com/kansalrohit69/status/1243830308102787072?s=19" TargetMode="External"/><Relationship Id="rId2117" Type="http://schemas.openxmlformats.org/officeDocument/2006/relationships/hyperlink" Target="https://gujcovid19.gujarat.gov.in/" TargetMode="External"/><Relationship Id="rId2324" Type="http://schemas.openxmlformats.org/officeDocument/2006/relationships/hyperlink" Target="https://twitter.com/dhanyarajendran/status/1244678192067035136?s=19" TargetMode="External"/><Relationship Id="rId3722" Type="http://schemas.openxmlformats.org/officeDocument/2006/relationships/hyperlink" Target="https://twitter.com/ANI/status/1245948159471136768" TargetMode="External"/><Relationship Id="rId850" Type="http://schemas.openxmlformats.org/officeDocument/2006/relationships/hyperlink" Target="https://economictimes.indiatimes.com/news/politics-and-nation/coronavirus-cases-in-india-live-news-latest-updates-march26/liveblog/74820249.cms" TargetMode="External"/><Relationship Id="rId1133" Type="http://schemas.openxmlformats.org/officeDocument/2006/relationships/hyperlink" Target="https://www.google.com/amp/s/m.hindustantimes.com/cities/punjab-s-first-covid-19-patient-recovers-to-be-discharged-soon/story-M4ENRuL4ZuvtVOL1wJcKPL_amp.html" TargetMode="External"/><Relationship Id="rId2531" Type="http://schemas.openxmlformats.org/officeDocument/2006/relationships/hyperlink" Target="https://www.indiatoday.in/india/story/covid-19-outbreak-1-more-coronavirus-patient-found-in-agra-city-total-reaches-10-1660483-2020-03-27" TargetMode="External"/><Relationship Id="rId4289" Type="http://schemas.openxmlformats.org/officeDocument/2006/relationships/hyperlink" Target="https://www.google.com/amp/s/www.thehindubusinessline.com/news/national/another-covid-19-case-reported-in-bengal-count-rises-to-58/article31256273.ece/amp/" TargetMode="External"/><Relationship Id="rId503" Type="http://schemas.openxmlformats.org/officeDocument/2006/relationships/hyperlink" Target="https://mobile.twitter.com/IBC24News/status/1242800603215958018" TargetMode="External"/><Relationship Id="rId710" Type="http://schemas.openxmlformats.org/officeDocument/2006/relationships/hyperlink" Target="https://www.thenewsminute.com/article/six-more-covid-19-patients-kerala-recover-total-active-cases-112-121132" TargetMode="External"/><Relationship Id="rId1340" Type="http://schemas.openxmlformats.org/officeDocument/2006/relationships/hyperlink" Target="https://www.vtvgujarati.com/news-details/three-more-coronavirus-cases-in-rajkot-gujarat" TargetMode="External"/><Relationship Id="rId3098" Type="http://schemas.openxmlformats.org/officeDocument/2006/relationships/hyperlink" Target="https://twitter.com/ShivAroor/status/1245331588449071104" TargetMode="External"/><Relationship Id="rId4496" Type="http://schemas.openxmlformats.org/officeDocument/2006/relationships/hyperlink" Target="https://mobile.twitter.com/bhupeshbaghel/status/1246660271046709248" TargetMode="External"/><Relationship Id="rId1200" Type="http://schemas.openxmlformats.org/officeDocument/2006/relationships/hyperlink" Target="https://twitter.com/ArogyaAndhra/status/1243417511212666880" TargetMode="External"/><Relationship Id="rId4149" Type="http://schemas.openxmlformats.org/officeDocument/2006/relationships/hyperlink" Target="https://www.newindianexpress.com/nation/2020/apr/04/woman-dies-of-covid-19-in-ahmedabad-gujarat-death-toll-reaches-10-2125669.html" TargetMode="External"/><Relationship Id="rId4356" Type="http://schemas.openxmlformats.org/officeDocument/2006/relationships/hyperlink" Target="https://gujcovid19.gujarat.gov.in/" TargetMode="External"/><Relationship Id="rId4563" Type="http://schemas.openxmlformats.org/officeDocument/2006/relationships/hyperlink" Target="https://twitter.com/ANI/status/1246728474745696256?s=19" TargetMode="External"/><Relationship Id="rId4770" Type="http://schemas.openxmlformats.org/officeDocument/2006/relationships/hyperlink" Target="https://mobile.twitter.com/PIBJaipur/status/1246839809663893504?utm_campaign=fullarticle&amp;utm_medium=referral&amp;utm_source=inshorts" TargetMode="External"/><Relationship Id="rId3165" Type="http://schemas.openxmlformats.org/officeDocument/2006/relationships/hyperlink" Target="https://gujcovid19.gujarat.gov.in/uploads/covid-19latestupdateenglish140401202002485748904012020080238513.pdf" TargetMode="External"/><Relationship Id="rId3372" Type="http://schemas.openxmlformats.org/officeDocument/2006/relationships/hyperlink" Target="https://twitter.com/PTI_News/status/1245572818747572224?s=19" TargetMode="External"/><Relationship Id="rId4009" Type="http://schemas.openxmlformats.org/officeDocument/2006/relationships/hyperlink" Target="https://twitter.com/Vijayabaskarofl/status/1246030244990996480?s=19" TargetMode="External"/><Relationship Id="rId4216" Type="http://schemas.openxmlformats.org/officeDocument/2006/relationships/hyperlink" Target="https://www.mohfw.gov.in/" TargetMode="External"/><Relationship Id="rId4423" Type="http://schemas.openxmlformats.org/officeDocument/2006/relationships/hyperlink" Target="https://lalluram.com/3-corona-patients-fully-recovered-in-chhattisgarh-discharges-done/" TargetMode="External"/><Relationship Id="rId4630" Type="http://schemas.openxmlformats.org/officeDocument/2006/relationships/hyperlink" Target="https://www.mohfw.gov.in/" TargetMode="External"/><Relationship Id="rId293" Type="http://schemas.openxmlformats.org/officeDocument/2006/relationships/hyperlink" Target="https://m.maharashtratimes.com/maharashtra/mumbai-news/corona-test-of-ssc-student-in-mumbai-found-positive/amp_articleshow/74798419.cms?__twitter_impression=true" TargetMode="External"/><Relationship Id="rId2181" Type="http://schemas.openxmlformats.org/officeDocument/2006/relationships/hyperlink" Target="https://twitter.com/NEWS9TWEETS/status/1244555301212188672?s=20" TargetMode="External"/><Relationship Id="rId3025" Type="http://schemas.openxmlformats.org/officeDocument/2006/relationships/hyperlink" Target="https://twitter.com/kbssidhu1961/status/1245259345765347329?s=20" TargetMode="External"/><Relationship Id="rId3232" Type="http://schemas.openxmlformats.org/officeDocument/2006/relationships/hyperlink" Target="https://www.amarujala.com/video/gorakhpur/corona-virus-uttar-pradesh-first-death-gorakhpur-brd-medical-college" TargetMode="External"/><Relationship Id="rId153" Type="http://schemas.openxmlformats.org/officeDocument/2006/relationships/hyperlink" Target="https://m.timesofindia.com/india/saudi-arabia-returned-woman-tests-positive-of-coronavirus-in-up/articleshow/74781340.cms" TargetMode="External"/><Relationship Id="rId360" Type="http://schemas.openxmlformats.org/officeDocument/2006/relationships/hyperlink" Target="http://aajtak.in/" TargetMode="External"/><Relationship Id="rId2041" Type="http://schemas.openxmlformats.org/officeDocument/2006/relationships/hyperlink" Target="https://twitter.com/ANI/status/1244470877636288513?s=19" TargetMode="External"/><Relationship Id="rId220" Type="http://schemas.openxmlformats.org/officeDocument/2006/relationships/hyperlink" Target="https://m.lokmat.com/satara/corona-virus-two-times-number-corona-infections-week-one-infected/" TargetMode="External"/><Relationship Id="rId2998" Type="http://schemas.openxmlformats.org/officeDocument/2006/relationships/hyperlink" Target="https://twitter.com/abpanandatv/status/1245240487629357057?s=20" TargetMode="External"/><Relationship Id="rId5057" Type="http://schemas.openxmlformats.org/officeDocument/2006/relationships/hyperlink" Target="https://twitter.com/ani/status/1247375480312827904?s=21" TargetMode="External"/><Relationship Id="rId2858" Type="http://schemas.openxmlformats.org/officeDocument/2006/relationships/hyperlink" Target="https://twitter.com/PTI_News/status/1245196392294780928?s=19" TargetMode="External"/><Relationship Id="rId3909" Type="http://schemas.openxmlformats.org/officeDocument/2006/relationships/hyperlink" Target="https://www.google.com/amp/s/www.bhaskar.com/amp/local/himachal/news/coronavirus-punjab-cases-lockdown-live-corona-virus-cases-in-chandigarh-amritsar-ludhiana-amritsar-jalandhar-covid-19-death-toll-latest-news-and-updates-127100531.html" TargetMode="External"/><Relationship Id="rId4073" Type="http://schemas.openxmlformats.org/officeDocument/2006/relationships/hyperlink" Target="https://twitter.com/ANI/status/1246310787884302338" TargetMode="External"/><Relationship Id="rId99" Type="http://schemas.openxmlformats.org/officeDocument/2006/relationships/hyperlink" Target="https://twitter.com/Vijayabaskarofl/status/1241766156324573184?s=19" TargetMode="External"/><Relationship Id="rId1667" Type="http://schemas.openxmlformats.org/officeDocument/2006/relationships/hyperlink" Target="https://twitter.com/ANI/status/1244116694290673664" TargetMode="External"/><Relationship Id="rId1874" Type="http://schemas.openxmlformats.org/officeDocument/2006/relationships/hyperlink" Target="https://www.mohfw.gov.in/pdf/DistrictWiseList324.pdf" TargetMode="External"/><Relationship Id="rId2718" Type="http://schemas.openxmlformats.org/officeDocument/2006/relationships/hyperlink" Target="https://bengali.abplive.com/videos/tv-show/district-first-three-covid-19-patient-recovered-advised-to-be-in-home-quarantine-680903" TargetMode="External"/><Relationship Id="rId2925" Type="http://schemas.openxmlformats.org/officeDocument/2006/relationships/hyperlink" Target="https://www.moneycontrol.com/news/india/20-new-covid-19-cases-in-madhya-pradesh-tally-jumps-to-86-5094421.html" TargetMode="External"/><Relationship Id="rId4280" Type="http://schemas.openxmlformats.org/officeDocument/2006/relationships/hyperlink" Target="https://twitter.com/ANI/status/1246478222117634049?s=19" TargetMode="External"/><Relationship Id="rId5124" Type="http://schemas.openxmlformats.org/officeDocument/2006/relationships/hyperlink" Target="http://www.nhmharyana.gov.in/WriteReadData/userfiles/file/CoronaVirus/bulletin_07.04.2020_Morning.pdf" TargetMode="External"/><Relationship Id="rId1527" Type="http://schemas.openxmlformats.org/officeDocument/2006/relationships/hyperlink" Target="https://telanganatoday.com/telangana-reports-first-coronavirus-death/amp" TargetMode="External"/><Relationship Id="rId1734" Type="http://schemas.openxmlformats.org/officeDocument/2006/relationships/hyperlink" Target="https://www.google.com/amp/s/www.deccanherald.com/amp/national/north-and-central/another-covid-19-case-in-chhattisgarh-tally-rises-to-7-818676.html" TargetMode="External"/><Relationship Id="rId1941" Type="http://schemas.openxmlformats.org/officeDocument/2006/relationships/hyperlink" Target="http://hmfw.ap.gov.in/Daily_bullettin/29-03-2020/29-03-2020_8PM_English.pdf" TargetMode="External"/><Relationship Id="rId4140" Type="http://schemas.openxmlformats.org/officeDocument/2006/relationships/hyperlink" Target="https://www.indiatoday.in/coronavirus-outbreak/story/covid-19-6-test-positive-in-up-s-maharajganj-1663215-2020-04-04" TargetMode="External"/><Relationship Id="rId26" Type="http://schemas.openxmlformats.org/officeDocument/2006/relationships/hyperlink" Target="http://dphfw.telangana.gov.in/" TargetMode="External"/><Relationship Id="rId3699" Type="http://schemas.openxmlformats.org/officeDocument/2006/relationships/hyperlink" Target="https://twitter.com/ANI/status/1245936006760525824" TargetMode="External"/><Relationship Id="rId4000" Type="http://schemas.openxmlformats.org/officeDocument/2006/relationships/hyperlink" Target="http://indiatoday.in/" TargetMode="External"/><Relationship Id="rId1801" Type="http://schemas.openxmlformats.org/officeDocument/2006/relationships/hyperlink" Target="https://economictimes.indiatimes.com/news/politics-and-nation/coronavirus-cases-in-india-live-news-latest-updates-march29/liveblog/74869066.cms" TargetMode="External"/><Relationship Id="rId3559" Type="http://schemas.openxmlformats.org/officeDocument/2006/relationships/hyperlink" Target="https://twitter.com/ANI/status/1245717391356694530?s=19" TargetMode="External"/><Relationship Id="rId4957" Type="http://schemas.openxmlformats.org/officeDocument/2006/relationships/hyperlink" Target="https://www.bhaskar.com/local/mp/bhopal/news/coronavirus-bhopal-cases-4-madhya-pradesh-health-department-employees-test-positive-bhopal-total-cases-over-46-127118555.html" TargetMode="External"/><Relationship Id="rId687" Type="http://schemas.openxmlformats.org/officeDocument/2006/relationships/hyperlink" Target="https://www.indiatoday.in/india/story/coronavirus-in-india-live-updates-complete-lockdown-pm-modi-covid-19-death-toll-italy-spain-iran-china-1659354-2020-03-25" TargetMode="External"/><Relationship Id="rId2368" Type="http://schemas.openxmlformats.org/officeDocument/2006/relationships/hyperlink" Target="https://www.news18.com/news/india/coronavirus-pandemic-live-updates-nizammudin-maharashtra-ventilator-price-karnataka-telangana-us-world-death-toll-2557841.html" TargetMode="External"/><Relationship Id="rId3766" Type="http://schemas.openxmlformats.org/officeDocument/2006/relationships/hyperlink" Target="https://twitter.com/hfwodisha/status/1245991616994619392?s=21" TargetMode="External"/><Relationship Id="rId3973" Type="http://schemas.openxmlformats.org/officeDocument/2006/relationships/hyperlink" Target="https://www.google.com/amp/s/www.amarujala.com/amp/uttar-pradesh/varanasi/corona-virus-positive-cases-in-varanasi" TargetMode="External"/><Relationship Id="rId4817" Type="http://schemas.openxmlformats.org/officeDocument/2006/relationships/hyperlink" Target="https://www.mygov.in/corona-data/covid19-statewise-status" TargetMode="External"/><Relationship Id="rId894" Type="http://schemas.openxmlformats.org/officeDocument/2006/relationships/hyperlink" Target="https://twitter.com/DHFWKA/status/1243104470545969152?s=20" TargetMode="External"/><Relationship Id="rId1177" Type="http://schemas.openxmlformats.org/officeDocument/2006/relationships/hyperlink" Target="https://m.timesofindia.com/india/coronavirus-7-more-deaths-take-toll-to-20-cases-cross-700-in-india/amp_articleshow/74838046.cms" TargetMode="External"/><Relationship Id="rId2575" Type="http://schemas.openxmlformats.org/officeDocument/2006/relationships/hyperlink" Target="https://twitter.com/ANI/status/1244911094633644032?s=19" TargetMode="External"/><Relationship Id="rId2782" Type="http://schemas.openxmlformats.org/officeDocument/2006/relationships/hyperlink" Target="https://m.patrika.com/amp-news/raipur-news/another-woman-covid-19-infected-returns-to-london-in-raipur-5953110/?fbclid=IwAR0p7Mylbr75DFlDo8d1ycUng9PgqK9bk1HeQBqOmJLIZHmGXaEOIaCikiw" TargetMode="External"/><Relationship Id="rId3419" Type="http://schemas.openxmlformats.org/officeDocument/2006/relationships/hyperlink" Target="https://odishabytes.com/odishas-2nd-covid-19-patient-test-negative-for-virus-to-be-discharged-from-aiims/" TargetMode="External"/><Relationship Id="rId3626" Type="http://schemas.openxmlformats.org/officeDocument/2006/relationships/hyperlink" Target="https://economictimes.indiatimes.com/news/politics-and-nation/coronavirus-cases-in-india-live-news-latest-updates-april2/liveblog/74940450.cms" TargetMode="External"/><Relationship Id="rId3833" Type="http://schemas.openxmlformats.org/officeDocument/2006/relationships/hyperlink" Target="https://allaboutbelgaum.com/news/3-positive-for-covid-19-in-belagavi-shettar/" TargetMode="External"/><Relationship Id="rId547" Type="http://schemas.openxmlformats.org/officeDocument/2006/relationships/hyperlink" Target="https://webcache.googleusercontent.com/search?q=cache:https://mohfw.gov.in/" TargetMode="External"/><Relationship Id="rId754" Type="http://schemas.openxmlformats.org/officeDocument/2006/relationships/hyperlink" Target="https://www.google.com/amp/s/news.abplive.com/news/india/coronavirus-in-india-today-live-updates-covid-19-india-lockdown-narendra-modi-1180287/amp" TargetMode="External"/><Relationship Id="rId961" Type="http://schemas.openxmlformats.org/officeDocument/2006/relationships/hyperlink" Target="https://twitter.com/ANI/status/1243052933232488449?s=19" TargetMode="External"/><Relationship Id="rId1384" Type="http://schemas.openxmlformats.org/officeDocument/2006/relationships/hyperlink" Target="https://twitter.com/Vijayabaskarofl/status/1243603053682573314?s=20" TargetMode="External"/><Relationship Id="rId1591" Type="http://schemas.openxmlformats.org/officeDocument/2006/relationships/hyperlink" Target="https://en.wikipedia.org/wiki/2020_coronavirus_pandemic_in_Maharashtra" TargetMode="External"/><Relationship Id="rId2228" Type="http://schemas.openxmlformats.org/officeDocument/2006/relationships/hyperlink" Target="https://twitter.com/ANINewsUP/status/1244594551404126210?s=19" TargetMode="External"/><Relationship Id="rId2435" Type="http://schemas.openxmlformats.org/officeDocument/2006/relationships/hyperlink" Target="https://twitter.com/TimesNow/status/1244861624055255041?s=19" TargetMode="External"/><Relationship Id="rId2642" Type="http://schemas.openxmlformats.org/officeDocument/2006/relationships/hyperlink" Target="https://twitter.com/ANI/status/1244974345644052481?s=19" TargetMode="External"/><Relationship Id="rId3900" Type="http://schemas.openxmlformats.org/officeDocument/2006/relationships/hyperlink" Target="https://www.mohfw.gov.in/" TargetMode="External"/><Relationship Id="rId90" Type="http://schemas.openxmlformats.org/officeDocument/2006/relationships/hyperlink" Target="https://twitter.com/ANI/status/1241717232972910593" TargetMode="External"/><Relationship Id="rId407" Type="http://schemas.openxmlformats.org/officeDocument/2006/relationships/hyperlink" Target="https://twitter.com/Vijayabaskarofl/status/1242743473708486657" TargetMode="External"/><Relationship Id="rId614" Type="http://schemas.openxmlformats.org/officeDocument/2006/relationships/hyperlink" Target="https://twitter.com/ANI/status/1242904440404758529?s=20" TargetMode="External"/><Relationship Id="rId821" Type="http://schemas.openxmlformats.org/officeDocument/2006/relationships/hyperlink" Target="https://www.business-standard.com/article/current-affairs/70-yr-old-covid-19-patient-dies-in-guj-state-s-toll-at-3-new-cases-emerge-120032600500_1.html" TargetMode="External"/><Relationship Id="rId1037" Type="http://schemas.openxmlformats.org/officeDocument/2006/relationships/hyperlink" Target="https://www.bhaskar.com/local/rajasthan/jaipur/news/jaipur-coronavirus-outbreak-live-corona-virus-cases-in-rajasthan-jaipur-jodhpur-kota-udaipur-ajmer-alwar-sikar-covid-19-cases-death-toll-latest-news-and-updates-127052459.html" TargetMode="External"/><Relationship Id="rId1244" Type="http://schemas.openxmlformats.org/officeDocument/2006/relationships/hyperlink" Target="https://twitter.com/NH_India/status/1243483679399104512?s=19" TargetMode="External"/><Relationship Id="rId1451" Type="http://schemas.openxmlformats.org/officeDocument/2006/relationships/hyperlink" Target="http://qkopy.xyz/prdkerala" TargetMode="External"/><Relationship Id="rId2502" Type="http://schemas.openxmlformats.org/officeDocument/2006/relationships/hyperlink" Target="https://twitter.com/ArogyaAndhra/status/1244863574113046529?s=19" TargetMode="External"/><Relationship Id="rId1104" Type="http://schemas.openxmlformats.org/officeDocument/2006/relationships/hyperlink" Target="http://www.rajswasthya.nic.in/" TargetMode="External"/><Relationship Id="rId1311" Type="http://schemas.openxmlformats.org/officeDocument/2006/relationships/hyperlink" Target="https://www.tribuneindia.com/news/chandigarh-reports-new-coronavirus-case-tally-now-8-61868" TargetMode="External"/><Relationship Id="rId4467" Type="http://schemas.openxmlformats.org/officeDocument/2006/relationships/hyperlink" Target="https://twitter.com/ANI/status/1246673264161808384" TargetMode="External"/><Relationship Id="rId4674" Type="http://schemas.openxmlformats.org/officeDocument/2006/relationships/hyperlink" Target="https://m-bharat.republicworld.com/" TargetMode="External"/><Relationship Id="rId4881" Type="http://schemas.openxmlformats.org/officeDocument/2006/relationships/hyperlink" Target="https://economictimes.indiatimes.com/news/politics-and-nation/coronavirus-cases-in-india-live-news-latest-updates-april6/liveblog/75000925.cms" TargetMode="External"/><Relationship Id="rId3069" Type="http://schemas.openxmlformats.org/officeDocument/2006/relationships/hyperlink" Target="https://twitter.com/PTI_News/status/1245289681287131141?s=19" TargetMode="External"/><Relationship Id="rId3276" Type="http://schemas.openxmlformats.org/officeDocument/2006/relationships/hyperlink" Target="https://twitter.com/ArogyaAndhra/status/1245312814962507783?s=20" TargetMode="External"/><Relationship Id="rId3483" Type="http://schemas.openxmlformats.org/officeDocument/2006/relationships/hyperlink" Target="https://publictv.in/bidar-corona-11-positive-case-lockdown/amp" TargetMode="External"/><Relationship Id="rId3690" Type="http://schemas.openxmlformats.org/officeDocument/2006/relationships/hyperlink" Target="http://amarujala.com/" TargetMode="External"/><Relationship Id="rId4327" Type="http://schemas.openxmlformats.org/officeDocument/2006/relationships/hyperlink" Target="https://mobile.twitter.com/HFWOdisha" TargetMode="External"/><Relationship Id="rId4534" Type="http://schemas.openxmlformats.org/officeDocument/2006/relationships/hyperlink" Target="https://twitter.com/ANINewsUP/status/1246627213354496002" TargetMode="External"/><Relationship Id="rId197" Type="http://schemas.openxmlformats.org/officeDocument/2006/relationships/hyperlink" Target="https://www.tribuneindia.com/news/3-more-test-positive-for-coronavirus-in-punjab-60466" TargetMode="External"/><Relationship Id="rId2085" Type="http://schemas.openxmlformats.org/officeDocument/2006/relationships/hyperlink" Target="https://twitter.com/ChetanSanghi/status/1244453799768416258?s=19" TargetMode="External"/><Relationship Id="rId2292" Type="http://schemas.openxmlformats.org/officeDocument/2006/relationships/hyperlink" Target="https://www.google.com/amp/s/timesofindia.indiatimes.com/india/coronavirus-in-india-live-news-updates-many-show-symptoms-after-religious-meet-at-delhis-nizamuddin/amp_liveblog/74880442.cms" TargetMode="External"/><Relationship Id="rId3136" Type="http://schemas.openxmlformats.org/officeDocument/2006/relationships/hyperlink" Target="https://twitter.com/the_hindu/status/1245358872954433537?s=19" TargetMode="External"/><Relationship Id="rId3343" Type="http://schemas.openxmlformats.org/officeDocument/2006/relationships/hyperlink" Target="https://timesofindia.indiatimes.com/india/coronavirus-in-india-live-news-updates-covid-19-tracker-india-total-corona-cases-death-toll-mumbai-delhi-hyderabad/liveblog/74940217.cms" TargetMode="External"/><Relationship Id="rId4741" Type="http://schemas.openxmlformats.org/officeDocument/2006/relationships/hyperlink" Target="https://www.indiatoday.in/india/story/coronavirus-in-india-west-bengal-records-no-fresh-deaths-11-new-covid-19-cases-1663414-2020-04-05" TargetMode="External"/><Relationship Id="rId264" Type="http://schemas.openxmlformats.org/officeDocument/2006/relationships/hyperlink" Target="https://www.livemint.com/news/india/total-coronavirus-cases-cross-100-in-maharashtra-stay-at-home-urges-thackeray-11585026450027.html" TargetMode="External"/><Relationship Id="rId471" Type="http://schemas.openxmlformats.org/officeDocument/2006/relationships/hyperlink" Target="https://twitter.com/nikhilnarayanan/status/1242792043312599041?s=19" TargetMode="External"/><Relationship Id="rId2152" Type="http://schemas.openxmlformats.org/officeDocument/2006/relationships/hyperlink" Target="https://gujcovid19.gujarat.gov.in/" TargetMode="External"/><Relationship Id="rId3550" Type="http://schemas.openxmlformats.org/officeDocument/2006/relationships/hyperlink" Target="https://twitter.com/VtvGujarati/status/1245715508055302146?s=09" TargetMode="External"/><Relationship Id="rId4601" Type="http://schemas.openxmlformats.org/officeDocument/2006/relationships/hyperlink" Target="http://zee5.com/" TargetMode="External"/><Relationship Id="rId124" Type="http://schemas.openxmlformats.org/officeDocument/2006/relationships/hyperlink" Target="https://twitter.com/GujHFWDept/status/1242055510532202497?s=20" TargetMode="External"/><Relationship Id="rId3203" Type="http://schemas.openxmlformats.org/officeDocument/2006/relationships/hyperlink" Target="https://gujcovid19.gujarat.gov.in/" TargetMode="External"/><Relationship Id="rId3410" Type="http://schemas.openxmlformats.org/officeDocument/2006/relationships/hyperlink" Target="https://mobile.twitter.com/ANI/status/1245585711031390211" TargetMode="External"/><Relationship Id="rId331" Type="http://schemas.openxmlformats.org/officeDocument/2006/relationships/hyperlink" Target="https://www.indiatoday.in/india/story/coronavirus-india-covid-19-patient-dies-tamil-nadu-toll-rises-11-1659349-2020-03-25" TargetMode="External"/><Relationship Id="rId2012" Type="http://schemas.openxmlformats.org/officeDocument/2006/relationships/hyperlink" Target="https://mobile.twitter.com/ANI/status/1244464642115522560" TargetMode="External"/><Relationship Id="rId2969" Type="http://schemas.openxmlformats.org/officeDocument/2006/relationships/hyperlink" Target="https://twitter.com/ANI/status/1245233224483135488?s=19" TargetMode="External"/><Relationship Id="rId5168" Type="http://schemas.openxmlformats.org/officeDocument/2006/relationships/hyperlink" Target="https://www.facebook.com/JantaTvNews/videos/834834560360335/?v=834834560360335&amp;notif_id=1586249722212433&amp;notif_t=live_video_explicit" TargetMode="External"/><Relationship Id="rId1778" Type="http://schemas.openxmlformats.org/officeDocument/2006/relationships/hyperlink" Target="https://twitter.com/Vijayabaskarofl/status/1244218248201039874?s=19" TargetMode="External"/><Relationship Id="rId1985" Type="http://schemas.openxmlformats.org/officeDocument/2006/relationships/hyperlink" Target="https://twitter.com/nasikreport/status/1244296651050713088?s=19" TargetMode="External"/><Relationship Id="rId2829" Type="http://schemas.openxmlformats.org/officeDocument/2006/relationships/hyperlink" Target="https://economictimes.indiatimes.com/news/politics-and-nation/ward-boy-of-private-hospital-in-patna-tests-positive-for-coronavirus/articleshow/74841204.cms?from=mdr" TargetMode="External"/><Relationship Id="rId4184" Type="http://schemas.openxmlformats.org/officeDocument/2006/relationships/hyperlink" Target="https://www.wbhealth.gov.in/uploaded_files/corona/Bulletin_West_Bengal_04.04_.2020_.pdf" TargetMode="External"/><Relationship Id="rId4391" Type="http://schemas.openxmlformats.org/officeDocument/2006/relationships/hyperlink" Target="https://twitter.com/ANI/status/1246504962907086850?s=19" TargetMode="External"/><Relationship Id="rId5028" Type="http://schemas.openxmlformats.org/officeDocument/2006/relationships/hyperlink" Target="https://youtu.be/oJiVk7Rue3w" TargetMode="External"/><Relationship Id="rId1638" Type="http://schemas.openxmlformats.org/officeDocument/2006/relationships/hyperlink" Target="https://www.google.com/url?q=https://www.mohfw.gov.in/&amp;sa=D&amp;ust=1585423188242000&amp;usg=AFQjCNEUZ3k7aBF5_Q_MrvHuzjXT9rNvuw" TargetMode="External"/><Relationship Id="rId4044" Type="http://schemas.openxmlformats.org/officeDocument/2006/relationships/hyperlink" Target="https://mobile.twitter.com/arogyaandhra?lang=en" TargetMode="External"/><Relationship Id="rId4251" Type="http://schemas.openxmlformats.org/officeDocument/2006/relationships/hyperlink" Target="https://twitter.com/CMODelhi/status/1246443618228785152?s=19" TargetMode="External"/><Relationship Id="rId1845" Type="http://schemas.openxmlformats.org/officeDocument/2006/relationships/hyperlink" Target="https://www.google.com/url?sa=t&amp;source=web&amp;rct=j&amp;url=https://m.timesofindia.com/city/patna/bihar-reports-11th-covid-19-positive-case/amp_articleshow/74869844.cms&amp;ved=2ahUKEwjrv6OD57_oAhXRCTQIHZEdAvsQ0PADegQIBhAH&amp;usg=AOvVaw1YrjU_AfZEXt4cBK009zvR&amp;ampcf=1" TargetMode="External"/><Relationship Id="rId3060" Type="http://schemas.openxmlformats.org/officeDocument/2006/relationships/hyperlink" Target="https://bengali.abplive.com/news/aaj-focus-e/coronavirus-5-die-in-bengal-in-last-8-days-affected-37-681006" TargetMode="External"/><Relationship Id="rId4111" Type="http://schemas.openxmlformats.org/officeDocument/2006/relationships/hyperlink" Target="https://www.livemint.com/news/india/10-new-coronavirus-cases-reported-in-west-bengal-as-of-6-00-pm-apr-03-11585927110803.html" TargetMode="External"/><Relationship Id="rId1705" Type="http://schemas.openxmlformats.org/officeDocument/2006/relationships/hyperlink" Target="https://www.anandabazar.com/district/midnapore/coronavirus-in-west-bengal-two-more-corona-suspected-patients-were-admitted-in-egra-hospital-1.1128642" TargetMode="External"/><Relationship Id="rId1912" Type="http://schemas.openxmlformats.org/officeDocument/2006/relationships/hyperlink" Target="https://www.ndtv.com/india-news/second-coronavirus-death-in-jammu-and-kashmir-52-year-old-man-dies-2202467" TargetMode="External"/><Relationship Id="rId3877" Type="http://schemas.openxmlformats.org/officeDocument/2006/relationships/hyperlink" Target="https://twitter.com/TelanganaHealth/status/1246086765472960519?s=09" TargetMode="External"/><Relationship Id="rId4928" Type="http://schemas.openxmlformats.org/officeDocument/2006/relationships/hyperlink" Target="https://twitter.com/ANI/status/1247147696353431552?ref_src=twsrc%5Etfw%7Ctwcamp%5Eembeddedtimeline%7Ctwterm%5Eprofile%3AANI%7Ctwcon%5Etimelinechrome&amp;ref_url=https%3A%2F%2Faninews.in%2F" TargetMode="External"/><Relationship Id="rId5092" Type="http://schemas.openxmlformats.org/officeDocument/2006/relationships/hyperlink" Target="https://twitter.com/ANI/status/1247403660096598016" TargetMode="External"/><Relationship Id="rId798" Type="http://schemas.openxmlformats.org/officeDocument/2006/relationships/hyperlink" Target="https://twitter.com/rajeshtope11/status/1243065897197199360" TargetMode="External"/><Relationship Id="rId2479" Type="http://schemas.openxmlformats.org/officeDocument/2006/relationships/hyperlink" Target="http://hmfw.ap.gov.in/Daily_bullettin/31-03-2020/31-03-2020_10AM_English.pdf" TargetMode="External"/><Relationship Id="rId2686" Type="http://schemas.openxmlformats.org/officeDocument/2006/relationships/hyperlink" Target="https://twitter.com/himantabiswa/status/1244976349661376512?s=20" TargetMode="External"/><Relationship Id="rId2893" Type="http://schemas.openxmlformats.org/officeDocument/2006/relationships/hyperlink" Target="https://www.moneycontrol.com/news/india/20-new-covid-19-cases-in-madhya-pradesh-tally-jumps-to-86-5094421.html" TargetMode="External"/><Relationship Id="rId3737" Type="http://schemas.openxmlformats.org/officeDocument/2006/relationships/hyperlink" Target="https://www.bhaskar.com/local/rajasthan/jaipur/news/jaipur-coronavirus-outbreak-live-corona-virus-cases-in-rajasthan-bhilwara-jhunjhunu-kota-udaipur-ajmer-alwar-sikar-jodhpur-covid-19-cases-death-toll-latest-news-and-updates-127094244.html" TargetMode="External"/><Relationship Id="rId3944" Type="http://schemas.openxmlformats.org/officeDocument/2006/relationships/hyperlink" Target="https://twitter.com/ANI/status/1246136614402822144?s=19" TargetMode="External"/><Relationship Id="rId658" Type="http://schemas.openxmlformats.org/officeDocument/2006/relationships/hyperlink" Target="https://twitter.com/pti_news/status/1243012141214400513?s=21" TargetMode="External"/><Relationship Id="rId865" Type="http://schemas.openxmlformats.org/officeDocument/2006/relationships/hyperlink" Target="https://www.bhaskar.com/national/news/coronavirus-outbreak-india-live-today-news-updates-march-26th-2020-delhi-kerala-maharashtra-rajasthan-haryana-cases-novel-corona-covid-19-death-toll-127051049.html?ref=ht" TargetMode="External"/><Relationship Id="rId1288" Type="http://schemas.openxmlformats.org/officeDocument/2006/relationships/hyperlink" Target="https://twitter.com/ANI/status/1243514767970533376?s=20" TargetMode="External"/><Relationship Id="rId1495" Type="http://schemas.openxmlformats.org/officeDocument/2006/relationships/hyperlink" Target="https://twitter.com/ngpnmc/status/1243844814443032576?s=09" TargetMode="External"/><Relationship Id="rId2339" Type="http://schemas.openxmlformats.org/officeDocument/2006/relationships/hyperlink" Target="https://twitter.com/tv9gujarati/status/1244672597406564353" TargetMode="External"/><Relationship Id="rId2546" Type="http://schemas.openxmlformats.org/officeDocument/2006/relationships/hyperlink" Target="https://www.google.co.in/amp/s/m.jagran.com/lite/haryana/hisar-coronavirus-positive-first-case-found-in-hisar-sirsa-lady-also-positive-20152602.html" TargetMode="External"/><Relationship Id="rId2753" Type="http://schemas.openxmlformats.org/officeDocument/2006/relationships/hyperlink" Target="https://gujcovid19.gujarat.gov.in/" TargetMode="External"/><Relationship Id="rId2960" Type="http://schemas.openxmlformats.org/officeDocument/2006/relationships/hyperlink" Target="https://api.eenadu.net/notification_app_page.php?newsid=181123993" TargetMode="External"/><Relationship Id="rId3804" Type="http://schemas.openxmlformats.org/officeDocument/2006/relationships/hyperlink" Target="https://twitter.com/Vijayabaskarofl/status/1246030244990996480" TargetMode="External"/><Relationship Id="rId518" Type="http://schemas.openxmlformats.org/officeDocument/2006/relationships/hyperlink" Target="https://twitter.com/Vijayabaskarofl?s=20" TargetMode="External"/><Relationship Id="rId725" Type="http://schemas.openxmlformats.org/officeDocument/2006/relationships/hyperlink" Target="http://epaper.navabharat.news/" TargetMode="External"/><Relationship Id="rId932" Type="http://schemas.openxmlformats.org/officeDocument/2006/relationships/hyperlink" Target="https://twitter.com/rajeshtope11/status/1243065897197199360?s=19" TargetMode="External"/><Relationship Id="rId1148" Type="http://schemas.openxmlformats.org/officeDocument/2006/relationships/hyperlink" Target="http://newspaper.pudhari.co.in/viewpage.php?edn=Kolhapur&amp;edid=PUDHARI_KOL&amp;pid=PUDHARI_KOL&amp;pn=1" TargetMode="External"/><Relationship Id="rId1355" Type="http://schemas.openxmlformats.org/officeDocument/2006/relationships/hyperlink" Target="https://www.outlookindia.com/newsscroll/with-three-new-cases-coronavirus-count-in-gujarat-at-47/1782443?utm_source=amp&amp;utm_medium=wa&amp;utm_campaign=amp" TargetMode="External"/><Relationship Id="rId1562" Type="http://schemas.openxmlformats.org/officeDocument/2006/relationships/hyperlink" Target="https://twitter.com/ANI/status/1243896303781740550" TargetMode="External"/><Relationship Id="rId2406" Type="http://schemas.openxmlformats.org/officeDocument/2006/relationships/hyperlink" Target="https://twitter.com/ANI/status/1244852290302820352?s=19" TargetMode="External"/><Relationship Id="rId2613" Type="http://schemas.openxmlformats.org/officeDocument/2006/relationships/hyperlink" Target="https://twitter.com/DC_Ranchi/status/1244957483719770114" TargetMode="External"/><Relationship Id="rId1008" Type="http://schemas.openxmlformats.org/officeDocument/2006/relationships/hyperlink" Target="https://twitter.com/ANI/status/1243178927452868617?s=19" TargetMode="External"/><Relationship Id="rId1215" Type="http://schemas.openxmlformats.org/officeDocument/2006/relationships/hyperlink" Target="https://twitter.com/rajeshtope11/status/1243455080939970560?s=19" TargetMode="External"/><Relationship Id="rId1422" Type="http://schemas.openxmlformats.org/officeDocument/2006/relationships/hyperlink" Target="https://www.mohfw.gov.in/" TargetMode="External"/><Relationship Id="rId2820" Type="http://schemas.openxmlformats.org/officeDocument/2006/relationships/hyperlink" Target="https://stopcorona.tn.gov.in/dailybulletin.html" TargetMode="External"/><Relationship Id="rId4578" Type="http://schemas.openxmlformats.org/officeDocument/2006/relationships/hyperlink" Target="https://arogya.maharashtra.gov.in/pdf/covidepressnote04.pdf" TargetMode="External"/><Relationship Id="rId61" Type="http://schemas.openxmlformats.org/officeDocument/2006/relationships/hyperlink" Target="https://twitter.com/dhanyarajendran/status/1241399797677871105?s=19" TargetMode="External"/><Relationship Id="rId3387" Type="http://schemas.openxmlformats.org/officeDocument/2006/relationships/hyperlink" Target="https://twitter.com/Eatala_Rajender/status/1245425932929617921?s=19" TargetMode="External"/><Relationship Id="rId4785" Type="http://schemas.openxmlformats.org/officeDocument/2006/relationships/hyperlink" Target="https://www.facebook.com/1730164907277337/posts/2266758136951342/" TargetMode="External"/><Relationship Id="rId4992" Type="http://schemas.openxmlformats.org/officeDocument/2006/relationships/hyperlink" Target="https://m.facebook.com/story.php?story_fbid=2405593839542277&amp;id=632536300181382" TargetMode="External"/><Relationship Id="rId2196" Type="http://schemas.openxmlformats.org/officeDocument/2006/relationships/hyperlink" Target="https://www.ndtv.com/aurangabad-news/coronavirus-patient-in-maharashtras-aurangabad-recovers-tests-negative-2198525" TargetMode="External"/><Relationship Id="rId3594" Type="http://schemas.openxmlformats.org/officeDocument/2006/relationships/hyperlink" Target="https://timesofindia.indiatimes.com/india/bengal-death-toll-rises-to-seven-covid-19-cases-cross-50/articleshow/74952568.cms" TargetMode="External"/><Relationship Id="rId4438" Type="http://schemas.openxmlformats.org/officeDocument/2006/relationships/hyperlink" Target="https://www.facebook.com/245708465537707/posts/2660321837409679/" TargetMode="External"/><Relationship Id="rId4645" Type="http://schemas.openxmlformats.org/officeDocument/2006/relationships/hyperlink" Target="https://allaboutbelgaum.com/news/4-from-raibag-more-test-positive-for-covid19-in-belagavi-district/" TargetMode="External"/><Relationship Id="rId4852" Type="http://schemas.openxmlformats.org/officeDocument/2006/relationships/hyperlink" Target="https://www.google.co.in/amp/s/news.abplive.com/news/india/coronavirus-in-india-live-updates-covid-19-lockdown-in-india-pm-narendra-modi-latest-announcement-1180287/amp" TargetMode="External"/><Relationship Id="rId168" Type="http://schemas.openxmlformats.org/officeDocument/2006/relationships/hyperlink" Target="https://www.facebook.com/1588733288030112/posts/2596942053875892/?d=n" TargetMode="External"/><Relationship Id="rId3247" Type="http://schemas.openxmlformats.org/officeDocument/2006/relationships/hyperlink" Target="https://twitter.com/ANI/status/1245430874176356354?s=20" TargetMode="External"/><Relationship Id="rId3454" Type="http://schemas.openxmlformats.org/officeDocument/2006/relationships/hyperlink" Target="http://www.nhmharyana.gov.in/WriteReadData/userfiles/file/CoronaVirus/Media%20Bulletin%20Evening31-03-20.pdf" TargetMode="External"/><Relationship Id="rId3661" Type="http://schemas.openxmlformats.org/officeDocument/2006/relationships/hyperlink" Target="https://tnhealth.tn.gov.in/notifications.php" TargetMode="External"/><Relationship Id="rId4505" Type="http://schemas.openxmlformats.org/officeDocument/2006/relationships/hyperlink" Target="https://timesofindia.indiatimes.com/india/coronavirus-india-live-news-updates-total-number-of-corona-cases-in-india-state-wise-list-delhi-maharashtra-telangana/liveblog/74975998.cms" TargetMode="External"/><Relationship Id="rId4712" Type="http://schemas.openxmlformats.org/officeDocument/2006/relationships/hyperlink" Target="https://twitter.com/hfwodisha/status/1246826498851352576?s=21" TargetMode="External"/><Relationship Id="rId375" Type="http://schemas.openxmlformats.org/officeDocument/2006/relationships/hyperlink" Target="https://www.tribuneindia.com/news/first-covid-19-positive-patient-in-city-60679" TargetMode="External"/><Relationship Id="rId582" Type="http://schemas.openxmlformats.org/officeDocument/2006/relationships/hyperlink" Target="http://www.mohfw.gov.in/" TargetMode="External"/><Relationship Id="rId2056" Type="http://schemas.openxmlformats.org/officeDocument/2006/relationships/hyperlink" Target="https://www.nagpurtoday.in/coronavirus-nagpur-update-two-more-tested-positive-tally-goes-to-16-in-city/03301002" TargetMode="External"/><Relationship Id="rId2263" Type="http://schemas.openxmlformats.org/officeDocument/2006/relationships/hyperlink" Target="https://twitter.com/sengarlive/status/1244624702514982912?s=19" TargetMode="External"/><Relationship Id="rId2470" Type="http://schemas.openxmlformats.org/officeDocument/2006/relationships/hyperlink" Target="https://twitter.com/ANI/status/1244868415711408128" TargetMode="External"/><Relationship Id="rId3107" Type="http://schemas.openxmlformats.org/officeDocument/2006/relationships/hyperlink" Target="https://twitter.com/ANI/status/1245332493613404160" TargetMode="External"/><Relationship Id="rId3314" Type="http://schemas.openxmlformats.org/officeDocument/2006/relationships/hyperlink" Target="http://www.mohfw.gov.in/" TargetMode="External"/><Relationship Id="rId3521" Type="http://schemas.openxmlformats.org/officeDocument/2006/relationships/hyperlink" Target="https://twitter.com/InfoAhmednagar" TargetMode="External"/><Relationship Id="rId235" Type="http://schemas.openxmlformats.org/officeDocument/2006/relationships/hyperlink" Target="https://weather.com/en-IN/india/news/news/2020-03-24-coronavirus-updates-mar-24-2020-global-death-toll-confirmed-cases-india" TargetMode="External"/><Relationship Id="rId442" Type="http://schemas.openxmlformats.org/officeDocument/2006/relationships/hyperlink" Target="https://www.bhaskar.com/uttar-pradesh/lucknow/news/up-coronavirus-outbreak-live-corona-virus-cases-in-varanasi-lucknow-kanpur-agra-allahabad-ghaziabad-covid-19-cases-death-toll-latest-news-and-updates-127046488.html" TargetMode="External"/><Relationship Id="rId1072" Type="http://schemas.openxmlformats.org/officeDocument/2006/relationships/hyperlink" Target="https://twitter.com/HFWOdisha/status/1243198105148768263?s=20" TargetMode="External"/><Relationship Id="rId2123" Type="http://schemas.openxmlformats.org/officeDocument/2006/relationships/hyperlink" Target="https://timesofindia.indiatimes.com/" TargetMode="External"/><Relationship Id="rId2330" Type="http://schemas.openxmlformats.org/officeDocument/2006/relationships/hyperlink" Target="https://twitter.com/ShivAroor/status/1244680810751393792?s=19" TargetMode="External"/><Relationship Id="rId302" Type="http://schemas.openxmlformats.org/officeDocument/2006/relationships/hyperlink" Target="https://twitter.com/Vijayabaskarofl/status/1242549748352966656" TargetMode="External"/><Relationship Id="rId4088" Type="http://schemas.openxmlformats.org/officeDocument/2006/relationships/hyperlink" Target="https://www.google.com/amp/s/wap.business-standard.com/article-amp/current-affairs/coronavirus-india-live-updates-pm-narendra-modi-video-message-covid-19-lockdown-delhi-nizamuddin-markaz-maharashtra-tamilnadu-latest-news-120040300286_1.html" TargetMode="External"/><Relationship Id="rId4295" Type="http://schemas.openxmlformats.org/officeDocument/2006/relationships/hyperlink" Target="https://www.firstpost.com/health/coronavirus-outbreak-live-updates-covid-19-india-cases-death-count-delhi-tablighi-jamaat-maharashtra-kerala-andhra-pradesh-latest-news-today-8226261.html" TargetMode="External"/><Relationship Id="rId5139" Type="http://schemas.openxmlformats.org/officeDocument/2006/relationships/hyperlink" Target="https://m.livehindustan.com/uttar-pradesh/story-up-33-new-coronavirus-cases-found-on-monday-positive-patients-figure-reached-to-317-3133328.amp.html" TargetMode="External"/><Relationship Id="rId1889" Type="http://schemas.openxmlformats.org/officeDocument/2006/relationships/hyperlink" Target="https://hindi.news18.com/news/bihar/patna-samples-of-two-corona-positive-patient-finds-negative-in-test-will-discharged-today-brsk-bramk-2970424.html?utm_source=social_share_article" TargetMode="External"/><Relationship Id="rId4155" Type="http://schemas.openxmlformats.org/officeDocument/2006/relationships/hyperlink" Target="https://tamil.oneindia.com/news/villupuram/one-persond-died-in-coronavirus-ward-in-villupuram-381706.html" TargetMode="External"/><Relationship Id="rId4362" Type="http://schemas.openxmlformats.org/officeDocument/2006/relationships/hyperlink" Target="https://www.timesnownews.com/india/article/coronavirus-telangana-reports-43-new-covid-19-cases-states-total-mounts-to/573935" TargetMode="External"/><Relationship Id="rId1749" Type="http://schemas.openxmlformats.org/officeDocument/2006/relationships/hyperlink" Target="https://twitter.com/PTI_News/status/1244212572712103936" TargetMode="External"/><Relationship Id="rId1956" Type="http://schemas.openxmlformats.org/officeDocument/2006/relationships/hyperlink" Target="https://twitter.com/ArogyaAndhra/status/1244302798923022336?s=19" TargetMode="External"/><Relationship Id="rId3171" Type="http://schemas.openxmlformats.org/officeDocument/2006/relationships/hyperlink" Target="https://gujcovid19.gujarat.gov.in/uploads/pressbrief0104012020073944442.pdf" TargetMode="External"/><Relationship Id="rId4015" Type="http://schemas.openxmlformats.org/officeDocument/2006/relationships/hyperlink" Target="https://gujcovid19.gujarat.gov.in/uploads/pressbrief0404042020110344651.pdf" TargetMode="External"/><Relationship Id="rId1609" Type="http://schemas.openxmlformats.org/officeDocument/2006/relationships/hyperlink" Target="https://twitter.com/TelanganaHealth/status/1243944898329317377?s=09" TargetMode="External"/><Relationship Id="rId1816" Type="http://schemas.openxmlformats.org/officeDocument/2006/relationships/hyperlink" Target="https://twitter.com/ANI/status/1244106558000091142?s=19" TargetMode="External"/><Relationship Id="rId4222" Type="http://schemas.openxmlformats.org/officeDocument/2006/relationships/hyperlink" Target="https://m.facebook.com/story.php?story_fbid=2499885140116083&amp;id=100002838644999&amp;sfnsn=scwspwa&amp;d=w&amp;vh=i&amp;funlid=iCEiD8jozh6kQvbO" TargetMode="External"/><Relationship Id="rId3031" Type="http://schemas.openxmlformats.org/officeDocument/2006/relationships/hyperlink" Target="https://twitter.com/BangaloreTimes1/status/1245267833522499585?s=20" TargetMode="External"/><Relationship Id="rId3988" Type="http://schemas.openxmlformats.org/officeDocument/2006/relationships/hyperlink" Target="https://mobile.twitter.com/kbssidhu1961/status/1245994669512617984" TargetMode="External"/><Relationship Id="rId2797" Type="http://schemas.openxmlformats.org/officeDocument/2006/relationships/hyperlink" Target="https://twitter.com/HFWOdisha/status/1245032124127645698" TargetMode="External"/><Relationship Id="rId3848" Type="http://schemas.openxmlformats.org/officeDocument/2006/relationships/hyperlink" Target="http://dhs.kerala.gov.in/2020/04/03/03-04-2020/" TargetMode="External"/><Relationship Id="rId769" Type="http://schemas.openxmlformats.org/officeDocument/2006/relationships/hyperlink" Target="https://twitter.com/kansalrohit69/status/1243024892468977664" TargetMode="External"/><Relationship Id="rId976" Type="http://schemas.openxmlformats.org/officeDocument/2006/relationships/hyperlink" Target="https://twitter.com/indiatoday/status/1243163470930952192?s=21" TargetMode="External"/><Relationship Id="rId1399" Type="http://schemas.openxmlformats.org/officeDocument/2006/relationships/hyperlink" Target="https://www.anandabazar.com/amp/state/coronavirus-in-west-bengal-5-of-a-family-tested-covid-19-positive-dgtl-1.1128141" TargetMode="External"/><Relationship Id="rId2657" Type="http://schemas.openxmlformats.org/officeDocument/2006/relationships/hyperlink" Target="https://twitter.com/ANI/status/1244974345644052481?s=20" TargetMode="External"/><Relationship Id="rId5063" Type="http://schemas.openxmlformats.org/officeDocument/2006/relationships/hyperlink" Target="https://twitter.com/himantabiswa/status/1247373089974808578?s=19" TargetMode="External"/><Relationship Id="rId629" Type="http://schemas.openxmlformats.org/officeDocument/2006/relationships/hyperlink" Target="https://www.freepressjournal.in/mumbai/coronavirus-in-mumbai-goodbyes-are-good-says-bmc-after-eight-patients-discharged-from-kasturba-hospital" TargetMode="External"/><Relationship Id="rId1259" Type="http://schemas.openxmlformats.org/officeDocument/2006/relationships/hyperlink" Target="https://en.m.wikipedia.org/wiki/2020_coronavirus_pandemic_in_Punjab,_India" TargetMode="External"/><Relationship Id="rId1466" Type="http://schemas.openxmlformats.org/officeDocument/2006/relationships/hyperlink" Target="https://epaper.bhaskar.com/indore/129/28032020/mpcg/1/" TargetMode="External"/><Relationship Id="rId2864" Type="http://schemas.openxmlformats.org/officeDocument/2006/relationships/hyperlink" Target="https://www.wbhealth.gov.in/uploaded_files/corona/Bulletin_West_Bengal_31.03_.2020_.pdf" TargetMode="External"/><Relationship Id="rId3708" Type="http://schemas.openxmlformats.org/officeDocument/2006/relationships/hyperlink" Target="https://gujcovid19.gujarat.gov.in/" TargetMode="External"/><Relationship Id="rId3915" Type="http://schemas.openxmlformats.org/officeDocument/2006/relationships/hyperlink" Target="https://news.abplive.com/videos/news/india-34-new-coronavirus-positive-cases-registered-in-lucknow-1188409" TargetMode="External"/><Relationship Id="rId5130" Type="http://schemas.openxmlformats.org/officeDocument/2006/relationships/hyperlink" Target="https://twitter.com/ANI/status/1247426290052763649" TargetMode="External"/><Relationship Id="rId836" Type="http://schemas.openxmlformats.org/officeDocument/2006/relationships/hyperlink" Target="https://twitter.com/dhanyarajendran/status/1243082427376910343" TargetMode="External"/><Relationship Id="rId1119" Type="http://schemas.openxmlformats.org/officeDocument/2006/relationships/hyperlink" Target="https://twitter.com/PTI_News/status/1243233120427470848?s=19" TargetMode="External"/><Relationship Id="rId1673" Type="http://schemas.openxmlformats.org/officeDocument/2006/relationships/hyperlink" Target="https://www.google.com/url?sa=t&amp;source=web&amp;rct=j&amp;url=http://gujcovid19.gujarat.gov.in/&amp;ved=2ahUKEwjB0pOMsL3oAhWuyjgGHd7_CYcQFjABegQIAhAB&amp;usg=AOvVaw3DckgExQn37HPpw3ulLolg&amp;cshid=1585405744791" TargetMode="External"/><Relationship Id="rId1880" Type="http://schemas.openxmlformats.org/officeDocument/2006/relationships/hyperlink" Target="https://gujcovid19.gujarat.gov.in/" TargetMode="External"/><Relationship Id="rId2517" Type="http://schemas.openxmlformats.org/officeDocument/2006/relationships/hyperlink" Target="https://twitter.com/ArogyaAndhra/status/1244863574113046529?s=19" TargetMode="External"/><Relationship Id="rId2724" Type="http://schemas.openxmlformats.org/officeDocument/2006/relationships/hyperlink" Target="https://twitter.com/ANI/status/1244994278528626689?s=19" TargetMode="External"/><Relationship Id="rId2931" Type="http://schemas.openxmlformats.org/officeDocument/2006/relationships/hyperlink" Target="https://www.moneycontrol.com/news/india/20-new-covid-19-cases-in-madhya-pradesh-tally-jumps-to-86-5094421.html" TargetMode="External"/><Relationship Id="rId903" Type="http://schemas.openxmlformats.org/officeDocument/2006/relationships/hyperlink" Target="https://twitter.com/DHFWKA/status/1243104470545969152/photo/1" TargetMode="External"/><Relationship Id="rId1326" Type="http://schemas.openxmlformats.org/officeDocument/2006/relationships/hyperlink" Target="https://twitter.com/MahaGovtMic/status/1243556410203541506?s=19" TargetMode="External"/><Relationship Id="rId1533" Type="http://schemas.openxmlformats.org/officeDocument/2006/relationships/hyperlink" Target="http://haryanahealth.nic.in/" TargetMode="External"/><Relationship Id="rId1740" Type="http://schemas.openxmlformats.org/officeDocument/2006/relationships/hyperlink" Target="https://gujcovid19.gujarat.gov.in/" TargetMode="External"/><Relationship Id="rId4689" Type="http://schemas.openxmlformats.org/officeDocument/2006/relationships/hyperlink" Target="https://purvanchalpost.com/25616" TargetMode="External"/><Relationship Id="rId4896" Type="http://schemas.openxmlformats.org/officeDocument/2006/relationships/hyperlink" Target="https://twitter.com/bhupeshbaghel/status/1247105792685142018?s=19" TargetMode="External"/><Relationship Id="rId32" Type="http://schemas.openxmlformats.org/officeDocument/2006/relationships/hyperlink" Target="https://www.financialexpress.com/lifestyle/health/covid-19-kalyan-man-who-tested-positive-attended-wedding-came-in-contact-with-over-1000-people-says-report/1903514/" TargetMode="External"/><Relationship Id="rId1600" Type="http://schemas.openxmlformats.org/officeDocument/2006/relationships/hyperlink" Target="https://twitter.com/mysuru_days/status/1243940776666492934?s=21" TargetMode="External"/><Relationship Id="rId3498" Type="http://schemas.openxmlformats.org/officeDocument/2006/relationships/hyperlink" Target="https://twitter.com/PTI_News/status/1245676761297244161?s=19" TargetMode="External"/><Relationship Id="rId4549" Type="http://schemas.openxmlformats.org/officeDocument/2006/relationships/hyperlink" Target="https://www.indiatoday.in/india/story/coronavirus-in-india-west-bengal-records-no-fresh-deaths-11-new-covid-19-cases-1663414-2020-04-05" TargetMode="External"/><Relationship Id="rId4756" Type="http://schemas.openxmlformats.org/officeDocument/2006/relationships/hyperlink" Target="https://twitter.com/CMODelhi" TargetMode="External"/><Relationship Id="rId4963" Type="http://schemas.openxmlformats.org/officeDocument/2006/relationships/hyperlink" Target="https://gujcovid19.gujarat.gov.in/" TargetMode="External"/><Relationship Id="rId3358" Type="http://schemas.openxmlformats.org/officeDocument/2006/relationships/hyperlink" Target="https://www.livemint.com/news/india/covid-19-patient-dies-in-hyderabad-his-brother-also-infected-attacks-doctor-11585767155870.html" TargetMode="External"/><Relationship Id="rId3565" Type="http://schemas.openxmlformats.org/officeDocument/2006/relationships/hyperlink" Target="https://www.covid19india.org/" TargetMode="External"/><Relationship Id="rId3772" Type="http://schemas.openxmlformats.org/officeDocument/2006/relationships/hyperlink" Target="https://timesofindia.indiatimes.com/city/lucknow/covid-19-cases-rise-to-134-in-uttar-pradesh/articleshow/74962310.cms" TargetMode="External"/><Relationship Id="rId4409" Type="http://schemas.openxmlformats.org/officeDocument/2006/relationships/hyperlink" Target="https://twitter.com/bhupeshbaghel/status/1246072695923462144?s=19" TargetMode="External"/><Relationship Id="rId4616" Type="http://schemas.openxmlformats.org/officeDocument/2006/relationships/hyperlink" Target="http://www.nhmharyana.gov.in/WriteReadData/userfiles/file/CoronaVirus/media%20bulletin%2005042020Morning.pdf" TargetMode="External"/><Relationship Id="rId4823" Type="http://schemas.openxmlformats.org/officeDocument/2006/relationships/hyperlink" Target="https://www.google.com/amp/s/wap.business-standard.com/article-amp/news-ani/patient-from-dadra-and-nagar-haveli-tests-positive-for-coronavirus-contacts-quarantined-120040600163_1.html" TargetMode="External"/><Relationship Id="rId279" Type="http://schemas.openxmlformats.org/officeDocument/2006/relationships/hyperlink" Target="https://twitter.com/kansalrohit69/status/1242445955422543872?s=20" TargetMode="External"/><Relationship Id="rId486" Type="http://schemas.openxmlformats.org/officeDocument/2006/relationships/hyperlink" Target="https://www.outlookindia.com/website/story/india-news-coronavirus-outbreak-live-updates-india-in-lockdown-us-records-10000-new-cases-libya-its-first/349385" TargetMode="External"/><Relationship Id="rId693" Type="http://schemas.openxmlformats.org/officeDocument/2006/relationships/hyperlink" Target="https://www.sambalpur.nic.in/" TargetMode="External"/><Relationship Id="rId2167" Type="http://schemas.openxmlformats.org/officeDocument/2006/relationships/hyperlink" Target="https://twitter.com/PIBJaipur/status/1244559664135565312?s=19" TargetMode="External"/><Relationship Id="rId2374" Type="http://schemas.openxmlformats.org/officeDocument/2006/relationships/hyperlink" Target="https://www.google.com/amp/s/www.indiatvnews.com/amp/news/india/indore-covid19-death-madhya-pradesh-districtwise-coronavirus-cases-fatalities-603040" TargetMode="External"/><Relationship Id="rId2581" Type="http://schemas.openxmlformats.org/officeDocument/2006/relationships/hyperlink" Target="https://www.livehindustan.com/bihar/story-bihar-first-woman-anita-vinod-infected-corona-virus-covid-19-admitted-to-patna-aiims-fully-recovered-3118299.html" TargetMode="External"/><Relationship Id="rId3218" Type="http://schemas.openxmlformats.org/officeDocument/2006/relationships/hyperlink" Target="https://timesofindia.indiatimes.com/city/surat/gujarat-sales-executive-of-dmart-tests-positive-of-covid-19-in-surat/articleshow/74935236.cms" TargetMode="External"/><Relationship Id="rId3425" Type="http://schemas.openxmlformats.org/officeDocument/2006/relationships/hyperlink" Target="https://twitter.com/Eatala_Rajender/status/1245425932929617921?s=19" TargetMode="External"/><Relationship Id="rId3632" Type="http://schemas.openxmlformats.org/officeDocument/2006/relationships/hyperlink" Target="https://m.timesofindia.com/city/kolkata/govt-revises-covid-19-toll-in-bengal-fight-may-be-entering-critical-phase-say-experts/articleshow/74939920.cms" TargetMode="External"/><Relationship Id="rId139" Type="http://schemas.openxmlformats.org/officeDocument/2006/relationships/hyperlink" Target="https://twitter.com/NTVJustIn/status/1242107124383006720?s=19" TargetMode="External"/><Relationship Id="rId346" Type="http://schemas.openxmlformats.org/officeDocument/2006/relationships/hyperlink" Target="https://twitter.com/PTI_News/status/1242679753103953920" TargetMode="External"/><Relationship Id="rId553" Type="http://schemas.openxmlformats.org/officeDocument/2006/relationships/hyperlink" Target="https://mobile.twitter.com/ArogyaAndhra/status/1242855271216619522/photo/1" TargetMode="External"/><Relationship Id="rId760" Type="http://schemas.openxmlformats.org/officeDocument/2006/relationships/hyperlink" Target="https://marathi.abplive.com/videos/news/maharashtra-maharashtra-corona-patients-figure-128-21-new-corona-positive-patients-added-in-24-hrs-754746" TargetMode="External"/><Relationship Id="rId1183" Type="http://schemas.openxmlformats.org/officeDocument/2006/relationships/hyperlink" Target="https://www.businessinsider.in/india/news/coronavirus-cases-in-mp-madhya-pradesh-news-and-updates/articleshow/74821979.cms" TargetMode="External"/><Relationship Id="rId1390" Type="http://schemas.openxmlformats.org/officeDocument/2006/relationships/hyperlink" Target="http://www.ptinews.com/news/11338684_Number-of-coronavirus-patients-in-MP-rises-to-33.html" TargetMode="External"/><Relationship Id="rId2027" Type="http://schemas.openxmlformats.org/officeDocument/2006/relationships/hyperlink" Target="https://twitter.com/avinashkalla/status/1244472137647157249?s=19" TargetMode="External"/><Relationship Id="rId2234" Type="http://schemas.openxmlformats.org/officeDocument/2006/relationships/hyperlink" Target="https://twitter.com/ANI/status/1244601313456881664?s=20" TargetMode="External"/><Relationship Id="rId2441" Type="http://schemas.openxmlformats.org/officeDocument/2006/relationships/hyperlink" Target="https://twitter.com/PTI_News/status/1244865476355690496?s=19" TargetMode="External"/><Relationship Id="rId206" Type="http://schemas.openxmlformats.org/officeDocument/2006/relationships/hyperlink" Target="https://twitter.com/TelanganaHealth/status/1242353133994438658?s=19" TargetMode="External"/><Relationship Id="rId413" Type="http://schemas.openxmlformats.org/officeDocument/2006/relationships/hyperlink" Target="https://twitter.com/ANI/status/1242748217193672704?s=09" TargetMode="External"/><Relationship Id="rId1043" Type="http://schemas.openxmlformats.org/officeDocument/2006/relationships/hyperlink" Target="https://twitter.com/HFWOdisha/status/1243198105148768263?s=19" TargetMode="External"/><Relationship Id="rId4199" Type="http://schemas.openxmlformats.org/officeDocument/2006/relationships/hyperlink" Target="https://twitter.com/ladags/status/1246269295044116481?s=19" TargetMode="External"/><Relationship Id="rId620" Type="http://schemas.openxmlformats.org/officeDocument/2006/relationships/hyperlink" Target="http://dhs.kerala.gov.in/category/daily-bulletin/" TargetMode="External"/><Relationship Id="rId1250" Type="http://schemas.openxmlformats.org/officeDocument/2006/relationships/hyperlink" Target="http://haryanahealth.nic.in/" TargetMode="External"/><Relationship Id="rId2301" Type="http://schemas.openxmlformats.org/officeDocument/2006/relationships/hyperlink" Target="https://twitter.com/TelanganaHealth/status/1244652635736559616?s=19" TargetMode="External"/><Relationship Id="rId4059" Type="http://schemas.openxmlformats.org/officeDocument/2006/relationships/hyperlink" Target="https://gujcovid19.gujarat.gov.in/" TargetMode="External"/><Relationship Id="rId1110" Type="http://schemas.openxmlformats.org/officeDocument/2006/relationships/hyperlink" Target="https://twitter.com/ANI/status/1243228295476310016?s=20" TargetMode="External"/><Relationship Id="rId4266" Type="http://schemas.openxmlformats.org/officeDocument/2006/relationships/hyperlink" Target="https://www.hindustantimes.com/india-news/covid-19-11-more-test-positive-in-bengal-number-of-infections-go-up-to-68/story-BN7vtsAkBxZjWYIIJJf0WM.html" TargetMode="External"/><Relationship Id="rId4473" Type="http://schemas.openxmlformats.org/officeDocument/2006/relationships/hyperlink" Target="https://www.mohfw.gov.in/index.html" TargetMode="External"/><Relationship Id="rId4680" Type="http://schemas.openxmlformats.org/officeDocument/2006/relationships/hyperlink" Target="https://twitter.com/ArogyaAndhra/status/1246810959781326850?s=19" TargetMode="External"/><Relationship Id="rId1927" Type="http://schemas.openxmlformats.org/officeDocument/2006/relationships/hyperlink" Target="https://twitter.com/bstvlive/status/1244300989059878912?s=19" TargetMode="External"/><Relationship Id="rId3075" Type="http://schemas.openxmlformats.org/officeDocument/2006/relationships/hyperlink" Target="https://mobile.twitter.com/ANI/status/1245293361038270464" TargetMode="External"/><Relationship Id="rId3282" Type="http://schemas.openxmlformats.org/officeDocument/2006/relationships/hyperlink" Target="https://www.newslivetv.com/top-news/big-breaking-3-coronavirus-cases-in-goalpara-total-number-rises-to-16-in-assam/" TargetMode="External"/><Relationship Id="rId4126" Type="http://schemas.openxmlformats.org/officeDocument/2006/relationships/hyperlink" Target="https://gujcovid19.gujarat.gov.in/" TargetMode="External"/><Relationship Id="rId4333" Type="http://schemas.openxmlformats.org/officeDocument/2006/relationships/hyperlink" Target="https://twitter.com/ANI/status/1246492130240946176?s=19" TargetMode="External"/><Relationship Id="rId4540" Type="http://schemas.openxmlformats.org/officeDocument/2006/relationships/hyperlink" Target="https://www.indiatoday.in/india/story/coronavirus-in-india-west-bengal-records-no-fresh-deaths-11-new-covid-19-cases-1663414-2020-04-05" TargetMode="External"/><Relationship Id="rId2091" Type="http://schemas.openxmlformats.org/officeDocument/2006/relationships/hyperlink" Target="https://gujcovid19.gujarat.gov.in/" TargetMode="External"/><Relationship Id="rId3142" Type="http://schemas.openxmlformats.org/officeDocument/2006/relationships/hyperlink" Target="https://mobile.twitter.com/PTI_News/status/1245360990641729536" TargetMode="External"/><Relationship Id="rId4400" Type="http://schemas.openxmlformats.org/officeDocument/2006/relationships/hyperlink" Target="https://twitter.com/BarabankiD/status/1246411635125678080?s=20" TargetMode="External"/><Relationship Id="rId270" Type="http://schemas.openxmlformats.org/officeDocument/2006/relationships/hyperlink" Target="https://twitter.com/InfoAhmednagar/status/1242428439673491456?s=19" TargetMode="External"/><Relationship Id="rId3002" Type="http://schemas.openxmlformats.org/officeDocument/2006/relationships/hyperlink" Target="https://www.google.com/url?q=https://www.mohfw.gov.in/&amp;sa=D&amp;ust=1585728418526000&amp;usg=AFQjCNELKKpAsWz08lgZeydS9JotVScqdA" TargetMode="External"/><Relationship Id="rId130" Type="http://schemas.openxmlformats.org/officeDocument/2006/relationships/hyperlink" Target="https://twitter.com/ANI/status/1242085764638208000?s=19" TargetMode="External"/><Relationship Id="rId3959" Type="http://schemas.openxmlformats.org/officeDocument/2006/relationships/hyperlink" Target="https://twitter.com/HFWOdisha/status/1246131083839561728?s=19" TargetMode="External"/><Relationship Id="rId2768" Type="http://schemas.openxmlformats.org/officeDocument/2006/relationships/hyperlink" Target="https://twitter.com/ArogyaAndhra/status/1245018289786384385?s=19" TargetMode="External"/><Relationship Id="rId2975" Type="http://schemas.openxmlformats.org/officeDocument/2006/relationships/hyperlink" Target="https://zeenews.india.com/bengali/state/57-years-old-man-died-effected-by-coronavirus-in-belgharia_308264.html" TargetMode="External"/><Relationship Id="rId3819" Type="http://schemas.openxmlformats.org/officeDocument/2006/relationships/hyperlink" Target="https://youtu.be/1azy4H3YH3U" TargetMode="External"/><Relationship Id="rId5034" Type="http://schemas.openxmlformats.org/officeDocument/2006/relationships/hyperlink" Target="https://twitter.com/TelanganaHealth/status/1247208958051278849?s=20" TargetMode="External"/><Relationship Id="rId947" Type="http://schemas.openxmlformats.org/officeDocument/2006/relationships/hyperlink" Target="https://www.google.com/amp/s/m.economictimes.com/news/politics-and-nation/70-yr-old-covid-19-patient-dies-in-gujarat-state-toll-rises-to-3/amp_articleshow/74824464.cms" TargetMode="External"/><Relationship Id="rId1577" Type="http://schemas.openxmlformats.org/officeDocument/2006/relationships/hyperlink" Target="https://www.indiatoday.in/india/story/coronavirus-india-telangana-reports-first-covid-19-death-1660766-2020-03-28" TargetMode="External"/><Relationship Id="rId1784" Type="http://schemas.openxmlformats.org/officeDocument/2006/relationships/hyperlink" Target="https://twitter.com/Vijayabaskarofl/status/1244239453981257728?s=20" TargetMode="External"/><Relationship Id="rId1991" Type="http://schemas.openxmlformats.org/officeDocument/2006/relationships/hyperlink" Target="http://www.rajswasthya.nic.in/" TargetMode="External"/><Relationship Id="rId2628" Type="http://schemas.openxmlformats.org/officeDocument/2006/relationships/hyperlink" Target="http://www.mymahanagar.com/mumbai/corona-patients-increase-as-new-patients-found-in-prabhadevi/171420/" TargetMode="External"/><Relationship Id="rId2835" Type="http://schemas.openxmlformats.org/officeDocument/2006/relationships/hyperlink" Target="https://gujcovid19.gujarat.gov.in/" TargetMode="External"/><Relationship Id="rId4190" Type="http://schemas.openxmlformats.org/officeDocument/2006/relationships/hyperlink" Target="https://www.wbhealth.gov.in/uploaded_files/corona/Bulletin_West_Bengal_04.04_.2020_.pdf" TargetMode="External"/><Relationship Id="rId76" Type="http://schemas.openxmlformats.org/officeDocument/2006/relationships/hyperlink" Target="http://ndtv.in/" TargetMode="External"/><Relationship Id="rId807" Type="http://schemas.openxmlformats.org/officeDocument/2006/relationships/hyperlink" Target="https://economictimes.indiatimes.com/news/politics-and-nation/coronavirus-cases-in-india-live-news-latest-updates-march26/liveblog/74820249.cms" TargetMode="External"/><Relationship Id="rId1437" Type="http://schemas.openxmlformats.org/officeDocument/2006/relationships/hyperlink" Target="https://mobile.twitter.com/rajeshtope11/status/1243778470087462913" TargetMode="External"/><Relationship Id="rId1644" Type="http://schemas.openxmlformats.org/officeDocument/2006/relationships/hyperlink" Target="https://m.patrika.com/shahdol-news/coronavirus-in-hindi-5941605/" TargetMode="External"/><Relationship Id="rId1851" Type="http://schemas.openxmlformats.org/officeDocument/2006/relationships/hyperlink" Target="https://twitter.com/PTI_News/status/1244256867066368001?s=19" TargetMode="External"/><Relationship Id="rId2902" Type="http://schemas.openxmlformats.org/officeDocument/2006/relationships/hyperlink" Target="https://twitter.com/TOIAhmedabad/status/1245216998499299328?s=19" TargetMode="External"/><Relationship Id="rId4050" Type="http://schemas.openxmlformats.org/officeDocument/2006/relationships/hyperlink" Target="https://www.mygov.in/corona-data/covid19-statewise-status" TargetMode="External"/><Relationship Id="rId5101" Type="http://schemas.openxmlformats.org/officeDocument/2006/relationships/hyperlink" Target="https://twitter.com/ani/status/1247404883017207810?s=21" TargetMode="External"/><Relationship Id="rId1504" Type="http://schemas.openxmlformats.org/officeDocument/2006/relationships/hyperlink" Target="https://f87kg.app.goo.gl/vWr5gjndc68FZ7aT7" TargetMode="External"/><Relationship Id="rId1711" Type="http://schemas.openxmlformats.org/officeDocument/2006/relationships/hyperlink" Target="https://twitter.com/kansalrohit69/status/1244152780719132672?s=19" TargetMode="External"/><Relationship Id="rId4867" Type="http://schemas.openxmlformats.org/officeDocument/2006/relationships/hyperlink" Target="https://twitter.com/ANI/status/1247071982408962050?s=20" TargetMode="External"/><Relationship Id="rId3469" Type="http://schemas.openxmlformats.org/officeDocument/2006/relationships/hyperlink" Target="https://www.google.com/amp/s/www.bhaskar.com/amp/local/rajasthan/jaipur/news/jaipur-coronavirus-lockdown-live-rajasthan-jaipur-kota-udaipur-ajmer-alwar-jodhpur-sikar-covid-19-cases-latest-news-and-update-127094210.html" TargetMode="External"/><Relationship Id="rId3676" Type="http://schemas.openxmlformats.org/officeDocument/2006/relationships/hyperlink" Target="https://twitter.com/TOIAhmedabad/status/1245918475307978761" TargetMode="External"/><Relationship Id="rId597" Type="http://schemas.openxmlformats.org/officeDocument/2006/relationships/hyperlink" Target="https://twitter.com/sriramulubjp/status/1242694667197505537?s=19" TargetMode="External"/><Relationship Id="rId2278" Type="http://schemas.openxmlformats.org/officeDocument/2006/relationships/hyperlink" Target="https://twitter.com/Msmeghantwitz/status/1244625618672570368?s=20" TargetMode="External"/><Relationship Id="rId2485" Type="http://schemas.openxmlformats.org/officeDocument/2006/relationships/hyperlink" Target="https://twitter.com/PTI_News/status/1244862708035366913?s=19" TargetMode="External"/><Relationship Id="rId3329" Type="http://schemas.openxmlformats.org/officeDocument/2006/relationships/hyperlink" Target="https://mobile.twitter.com/ANI/status/1245553188926717952" TargetMode="External"/><Relationship Id="rId3883" Type="http://schemas.openxmlformats.org/officeDocument/2006/relationships/hyperlink" Target="https://twitter.com/PTI_News/status/1246096401534078977?s=19" TargetMode="External"/><Relationship Id="rId4727" Type="http://schemas.openxmlformats.org/officeDocument/2006/relationships/hyperlink" Target="https://www.amarujala.com/amp/uttar-pradesh/meerut/corona-virus-update-three-jamati-corona-positive-found-in-auraiya-district-of-uttar-pradesh" TargetMode="External"/><Relationship Id="rId4934" Type="http://schemas.openxmlformats.org/officeDocument/2006/relationships/hyperlink" Target="https://twitter.com/ArogyaAndhra/status/1247147756784762881" TargetMode="External"/><Relationship Id="rId457" Type="http://schemas.openxmlformats.org/officeDocument/2006/relationships/hyperlink" Target="https://www.indiatvnews.com/news/india/mizoram-man-tests-positive-for-coronavirus-second-case-in-northeast-601266" TargetMode="External"/><Relationship Id="rId1087" Type="http://schemas.openxmlformats.org/officeDocument/2006/relationships/hyperlink" Target="https://twitter.com/ANI/status/1243220535388958721?s=20" TargetMode="External"/><Relationship Id="rId1294" Type="http://schemas.openxmlformats.org/officeDocument/2006/relationships/hyperlink" Target="https://www.google.co.in/amp/s/www.newindianexpress.com/nation/2020/mar/27/number-of-coronavirus-cases-rises-to-19-in-haryana-as-panipat-man-tests-positive-2122289.amp" TargetMode="External"/><Relationship Id="rId2138" Type="http://schemas.openxmlformats.org/officeDocument/2006/relationships/hyperlink" Target="https://www.deccanherald.com/national/punjab-reports-second-covid-19-death-62-year-old-man-dies-in-amritsar-cmo-819097.html" TargetMode="External"/><Relationship Id="rId2692" Type="http://schemas.openxmlformats.org/officeDocument/2006/relationships/hyperlink" Target="https://twitter.com/himantabiswa/status/1244976349661376512?s=20" TargetMode="External"/><Relationship Id="rId3536" Type="http://schemas.openxmlformats.org/officeDocument/2006/relationships/hyperlink" Target="https://jionewsapi.media.jio.com/s/1/apis?d=NyZpZD0xMTY0NjMy" TargetMode="External"/><Relationship Id="rId3743" Type="http://schemas.openxmlformats.org/officeDocument/2006/relationships/hyperlink" Target="http://haryanahealth.nic.in/" TargetMode="External"/><Relationship Id="rId3950" Type="http://schemas.openxmlformats.org/officeDocument/2006/relationships/hyperlink" Target="https://twitter.com/HFWOdisha" TargetMode="External"/><Relationship Id="rId664" Type="http://schemas.openxmlformats.org/officeDocument/2006/relationships/hyperlink" Target="https://twitter.com/news24tvchannel/status/1243019283191304193?s=19" TargetMode="External"/><Relationship Id="rId871" Type="http://schemas.openxmlformats.org/officeDocument/2006/relationships/hyperlink" Target="https://twitter.com/PTI_News/status/1243099305600139264?s=19" TargetMode="External"/><Relationship Id="rId2345" Type="http://schemas.openxmlformats.org/officeDocument/2006/relationships/hyperlink" Target="https://www.amarujala.com/uttar-pradesh/meerut/corona-virus-meerut-update-six-new-suspect-of-corona-positive-found-in-meerut-city" TargetMode="External"/><Relationship Id="rId2552" Type="http://schemas.openxmlformats.org/officeDocument/2006/relationships/hyperlink" Target="https://twitter.com/avinashkalla/status/1244913246437425152?s=19" TargetMode="External"/><Relationship Id="rId3603" Type="http://schemas.openxmlformats.org/officeDocument/2006/relationships/hyperlink" Target="https://twitter.com/ANI/status/1245741477960929287?s=19" TargetMode="External"/><Relationship Id="rId3810" Type="http://schemas.openxmlformats.org/officeDocument/2006/relationships/hyperlink" Target="https://twitter.com/PTI_News/status/1246036500707332101?s=19" TargetMode="External"/><Relationship Id="rId317" Type="http://schemas.openxmlformats.org/officeDocument/2006/relationships/hyperlink" Target="https://twitter.com/RishikaSadam/status/1242519487997284352?s=19" TargetMode="External"/><Relationship Id="rId524" Type="http://schemas.openxmlformats.org/officeDocument/2006/relationships/hyperlink" Target="https://twitter.com/Vijayabaskarofl/status/1242841446975070215?s=09" TargetMode="External"/><Relationship Id="rId731" Type="http://schemas.openxmlformats.org/officeDocument/2006/relationships/hyperlink" Target="https://twitter.com/ANI/status/124300..." TargetMode="External"/><Relationship Id="rId1154" Type="http://schemas.openxmlformats.org/officeDocument/2006/relationships/hyperlink" Target="https://www.indiatoday.in/india/story/rajasthan-18-coronavirus-patients-including-15-doctors-bhilwara-continues-battle-covid-19-1660064-2020-03-26" TargetMode="External"/><Relationship Id="rId1361" Type="http://schemas.openxmlformats.org/officeDocument/2006/relationships/hyperlink" Target="https://twitter.com/NHM_TN/status/1243565704332431360?s=19" TargetMode="External"/><Relationship Id="rId2205" Type="http://schemas.openxmlformats.org/officeDocument/2006/relationships/hyperlink" Target="https://www.ndtv.com/india-news/coronavirus-india-news-mizoram-man-tests-coronavirus-positive-2nd-case-in-northeast-2200778" TargetMode="External"/><Relationship Id="rId2412" Type="http://schemas.openxmlformats.org/officeDocument/2006/relationships/hyperlink" Target="https://twitter.com/ANI/status/1244855428371976193?s=19" TargetMode="External"/><Relationship Id="rId1014" Type="http://schemas.openxmlformats.org/officeDocument/2006/relationships/hyperlink" Target="https://gujarati.abplive.com/videos/news/rajkot-coronavirus-effect-one-more-case-positive-of-covid-19-total-44-cases-in-gujarat-498847" TargetMode="External"/><Relationship Id="rId1221" Type="http://schemas.openxmlformats.org/officeDocument/2006/relationships/hyperlink" Target="https://www.theweek.in/news/india/2020/03/27/karnataka-65-year-old-who-travelled-to-delhi-dies-of-coronavirus-in-tumkur.html" TargetMode="External"/><Relationship Id="rId4377" Type="http://schemas.openxmlformats.org/officeDocument/2006/relationships/hyperlink" Target="https://bengali.abplive.com/videos/news/district-newspapers-are-reaching-at-doorsteps-maintaining-proper-hygiene-7-tay-bangla-682166" TargetMode="External"/><Relationship Id="rId4584" Type="http://schemas.openxmlformats.org/officeDocument/2006/relationships/hyperlink" Target="https://twitter.com/kansalrohit69/status/1246742174122659840?s=20" TargetMode="External"/><Relationship Id="rId4791" Type="http://schemas.openxmlformats.org/officeDocument/2006/relationships/hyperlink" Target="https://www.indiatoday.in/india/story/puducherry-orders-21-cops-residents-of-coronavirus-affected-areas-into-self-isolation-1663546-2020-04-05" TargetMode="External"/><Relationship Id="rId3186" Type="http://schemas.openxmlformats.org/officeDocument/2006/relationships/hyperlink" Target="https://mobile.twitter.com/ANI/status/1245390902509494273" TargetMode="External"/><Relationship Id="rId3393" Type="http://schemas.openxmlformats.org/officeDocument/2006/relationships/hyperlink" Target="https://twitter.com/ArogyaAndhra/status/1245580598938198016?s=19" TargetMode="External"/><Relationship Id="rId4237" Type="http://schemas.openxmlformats.org/officeDocument/2006/relationships/hyperlink" Target="https://www.mohfw.gov.in/" TargetMode="External"/><Relationship Id="rId4444" Type="http://schemas.openxmlformats.org/officeDocument/2006/relationships/hyperlink" Target="https://twitter.com/ANI/status/1246656472509042692" TargetMode="External"/><Relationship Id="rId4651" Type="http://schemas.openxmlformats.org/officeDocument/2006/relationships/hyperlink" Target="https://www.mohfw.gov.in/" TargetMode="External"/><Relationship Id="rId3046" Type="http://schemas.openxmlformats.org/officeDocument/2006/relationships/hyperlink" Target="https://www.mohfw.gov.in/" TargetMode="External"/><Relationship Id="rId3253" Type="http://schemas.openxmlformats.org/officeDocument/2006/relationships/hyperlink" Target="https://www.amarujala.com/uttar-pradesh/jhansi/jhansi-people-informs-police-control-room-about-corona-virus-suspects" TargetMode="External"/><Relationship Id="rId3460" Type="http://schemas.openxmlformats.org/officeDocument/2006/relationships/hyperlink" Target="https://twitter.com/NEWS9TWEETS/status/1245587044954333187?s=19" TargetMode="External"/><Relationship Id="rId4304" Type="http://schemas.openxmlformats.org/officeDocument/2006/relationships/hyperlink" Target="https://t.co/17BudPWbu6" TargetMode="External"/><Relationship Id="rId174" Type="http://schemas.openxmlformats.org/officeDocument/2006/relationships/hyperlink" Target="https://twitter.com/PTI_News/status/1242320937497714688?s=20" TargetMode="External"/><Relationship Id="rId381" Type="http://schemas.openxmlformats.org/officeDocument/2006/relationships/hyperlink" Target="https://www.daijiworld.com/news/newsDisplay.aspx?newsID=688388" TargetMode="External"/><Relationship Id="rId2062" Type="http://schemas.openxmlformats.org/officeDocument/2006/relationships/hyperlink" Target="https://twitter.com/ANI/status/1244484668096798720?s=20" TargetMode="External"/><Relationship Id="rId3113" Type="http://schemas.openxmlformats.org/officeDocument/2006/relationships/hyperlink" Target="https://twitter.com/ANI/status/1245346024417366016" TargetMode="External"/><Relationship Id="rId4511" Type="http://schemas.openxmlformats.org/officeDocument/2006/relationships/hyperlink" Target="https://twitter.com/ANI/status/1246672217418665985?s=20" TargetMode="External"/><Relationship Id="rId241" Type="http://schemas.openxmlformats.org/officeDocument/2006/relationships/hyperlink" Target="https://timesofindia.indiatimes.com/city/lucknow/lucknows-first-coronavirus-case-discharged-from-hospital-after-recovery/articleshow/74747000.cms" TargetMode="External"/><Relationship Id="rId3320" Type="http://schemas.openxmlformats.org/officeDocument/2006/relationships/hyperlink" Target="http://www.mohfw.gov.in/" TargetMode="External"/><Relationship Id="rId5078" Type="http://schemas.openxmlformats.org/officeDocument/2006/relationships/hyperlink" Target="https://www.mohfw.gov.in/" TargetMode="External"/><Relationship Id="rId2879" Type="http://schemas.openxmlformats.org/officeDocument/2006/relationships/hyperlink" Target="http://aajtak.com/" TargetMode="External"/><Relationship Id="rId101" Type="http://schemas.openxmlformats.org/officeDocument/2006/relationships/hyperlink" Target="https://twitter.com/dave_janak/status/1241905559332204544?s=19" TargetMode="External"/><Relationship Id="rId1688" Type="http://schemas.openxmlformats.org/officeDocument/2006/relationships/hyperlink" Target="https://twitter.com/DeshGujarat/status/1244130886389338112?s=19" TargetMode="External"/><Relationship Id="rId1895" Type="http://schemas.openxmlformats.org/officeDocument/2006/relationships/hyperlink" Target="https://twitter.com/PTI_News/status/1244275406821191680?s=19" TargetMode="External"/><Relationship Id="rId2739" Type="http://schemas.openxmlformats.org/officeDocument/2006/relationships/hyperlink" Target="https://www.facebook.com/patrika.sikar/videos/571327953733887/" TargetMode="External"/><Relationship Id="rId2946" Type="http://schemas.openxmlformats.org/officeDocument/2006/relationships/hyperlink" Target="https://twitter.com/ArogyaAndhra/status/1245225191178768386?s=19" TargetMode="External"/><Relationship Id="rId4094" Type="http://schemas.openxmlformats.org/officeDocument/2006/relationships/hyperlink" Target="https://www.mohfw.gov.in/" TargetMode="External"/><Relationship Id="rId5145" Type="http://schemas.openxmlformats.org/officeDocument/2006/relationships/hyperlink" Target="https://m.jagran.com/haryana/panipat-first-patient-of-coronavirus-positive-found-in-jind-20169690.html" TargetMode="External"/><Relationship Id="rId918" Type="http://schemas.openxmlformats.org/officeDocument/2006/relationships/hyperlink" Target="https://www.deccanherald.com/amp/national/west/one-more-covid-19-patient-dies-in-mumbai-positive-cases-in-maharashtra-cross-100-817116.html" TargetMode="External"/><Relationship Id="rId1548" Type="http://schemas.openxmlformats.org/officeDocument/2006/relationships/hyperlink" Target="https://twitter.com/1stIndiaNews/status/1243586809143218178?s=19" TargetMode="External"/><Relationship Id="rId1755" Type="http://schemas.openxmlformats.org/officeDocument/2006/relationships/hyperlink" Target="https://twitter.com/Vijayabaskarofl/status/1244213555538169857?s=19" TargetMode="External"/><Relationship Id="rId4161" Type="http://schemas.openxmlformats.org/officeDocument/2006/relationships/hyperlink" Target="https://twitter.com/ANI/status/1246335126499241984" TargetMode="External"/><Relationship Id="rId5005" Type="http://schemas.openxmlformats.org/officeDocument/2006/relationships/hyperlink" Target="https://drive.google.com/open?id=1PZVATbWuy7kEnGCaGhhzTxVfUueH1U--" TargetMode="External"/><Relationship Id="rId1408" Type="http://schemas.openxmlformats.org/officeDocument/2006/relationships/hyperlink" Target="https://arogya.maharashtra.gov.in/1175/Novel--Corona-Virus" TargetMode="External"/><Relationship Id="rId1962" Type="http://schemas.openxmlformats.org/officeDocument/2006/relationships/hyperlink" Target="https://twitter.com/ANI/status/1244322274846494721?s=19" TargetMode="External"/><Relationship Id="rId2806" Type="http://schemas.openxmlformats.org/officeDocument/2006/relationships/hyperlink" Target="https://www.amarujala.com/lucknow/corona-virus-in-india-hindi-news-live-updates-of-uttar-pradesh" TargetMode="External"/><Relationship Id="rId4021" Type="http://schemas.openxmlformats.org/officeDocument/2006/relationships/hyperlink" Target="https://www.amarujala.com/dehradun/coronavirus-in-uttarakhand-live-update-news-within-two-days-nine-positive-case-found" TargetMode="External"/><Relationship Id="rId47" Type="http://schemas.openxmlformats.org/officeDocument/2006/relationships/hyperlink" Target="https://m.hindustantimes.com/cities/four-more-test-positive-for-covid-19-in-chandigarh-panchkula-and-mohali-taking-count-to-10-in-tricity/story-2KPatugr8JiGcNIUXZAJhI_amp.html?__twitter_impression=true" TargetMode="External"/><Relationship Id="rId1615" Type="http://schemas.openxmlformats.org/officeDocument/2006/relationships/hyperlink" Target="https://www.google.com/url?sa=t&amp;source=web&amp;rct=j&amp;url=https://bengali.abplive.com/&amp;ved=2ahUKEwjy7P7t073oAhXFe30KHTevBPEQFjAZegQICBAD&amp;usg=AOvVaw2e9ZJBrEYsRzkitHg_S4XP" TargetMode="External"/><Relationship Id="rId1822" Type="http://schemas.openxmlformats.org/officeDocument/2006/relationships/hyperlink" Target="https://twitter.com/ANI/status/1244106558000091142?s=19" TargetMode="External"/><Relationship Id="rId4978" Type="http://schemas.openxmlformats.org/officeDocument/2006/relationships/hyperlink" Target="http://hmfw.ap.gov.in/Daily_bullettin/06-04-2020/06-04-2020_6PM_Telugu.pdf" TargetMode="External"/><Relationship Id="rId3787" Type="http://schemas.openxmlformats.org/officeDocument/2006/relationships/hyperlink" Target="https://twitter.com/Vijayabaskarofl/status/1246030244990996480?s=19" TargetMode="External"/><Relationship Id="rId3994" Type="http://schemas.openxmlformats.org/officeDocument/2006/relationships/hyperlink" Target="https://timesofindia.indiatimes.com/city/aurangabad/two-test-positive-for-coronavirus-in-aurangabad/articleshow/74966706.cms" TargetMode="External"/><Relationship Id="rId4838" Type="http://schemas.openxmlformats.org/officeDocument/2006/relationships/hyperlink" Target="https://twitter.com/ANINewsUP/status/1246995722991333376?s=19" TargetMode="External"/><Relationship Id="rId2389" Type="http://schemas.openxmlformats.org/officeDocument/2006/relationships/hyperlink" Target="https://twitter.com/ANI/status/1244646080911798272?s=20" TargetMode="External"/><Relationship Id="rId2596" Type="http://schemas.openxmlformats.org/officeDocument/2006/relationships/hyperlink" Target="https://bengali.abplive.com/videos/news/calcutta-another-covid-19-positive-case-found-in-west-bengal-680803" TargetMode="External"/><Relationship Id="rId3647" Type="http://schemas.openxmlformats.org/officeDocument/2006/relationships/hyperlink" Target="https://docs.google.com/spreadsheets/d/e/2PACX-1vSc_2y5N0I67wDU38DjDh35IZSIS30rQf7_NYZhtYYGU1jJYT6_kDx4YpF-qw0LSlGsBYP8pqM_a1Pd/pubhtml" TargetMode="External"/><Relationship Id="rId3854" Type="http://schemas.openxmlformats.org/officeDocument/2006/relationships/hyperlink" Target="http://haryanahealth.nic.in/" TargetMode="External"/><Relationship Id="rId4905" Type="http://schemas.openxmlformats.org/officeDocument/2006/relationships/hyperlink" Target="https://aninews.in/news/national/general-news/nine-more-test-positive-for-covid-19-in-bhopal20200406162757/" TargetMode="External"/><Relationship Id="rId568" Type="http://schemas.openxmlformats.org/officeDocument/2006/relationships/hyperlink" Target="https://economictimes.indiatimes.com/news/politics-and-nation/coronavirus-cases-in-india-live-news-latest-updates-march25/liveblog/74801993.cms" TargetMode="External"/><Relationship Id="rId775" Type="http://schemas.openxmlformats.org/officeDocument/2006/relationships/hyperlink" Target="https://www.livehindustan.com/bihar/story-two-more-corona-positive-case-reported-in-bihar-covid-19-patients-number-rise-to-six-in-the-state-3108735.html" TargetMode="External"/><Relationship Id="rId982" Type="http://schemas.openxmlformats.org/officeDocument/2006/relationships/hyperlink" Target="https://english.mathrubhumi.com/news/kerala/five-covid-19-patients-recover-in-ernakulam-discharged-from-hospital-1.4645690" TargetMode="External"/><Relationship Id="rId1198" Type="http://schemas.openxmlformats.org/officeDocument/2006/relationships/hyperlink" Target="https://www.businessinsider.in/india/news/coronavirus-cases-in-mp-madhya-pradesh-news-and-updates/articleshow/74821979.cms" TargetMode="External"/><Relationship Id="rId2249" Type="http://schemas.openxmlformats.org/officeDocument/2006/relationships/hyperlink" Target="https://gujcovid19.gujarat.gov.in/" TargetMode="External"/><Relationship Id="rId2456" Type="http://schemas.openxmlformats.org/officeDocument/2006/relationships/hyperlink" Target="http://hmfw.ap.gov.in/Daily_bullettin/31-03-2020/31-03-2020_10AM_English.pdf" TargetMode="External"/><Relationship Id="rId2663" Type="http://schemas.openxmlformats.org/officeDocument/2006/relationships/hyperlink" Target="https://mobile.twitter.com/PTI_News/status/1244978766096371712" TargetMode="External"/><Relationship Id="rId2870" Type="http://schemas.openxmlformats.org/officeDocument/2006/relationships/hyperlink" Target="https://twitter.com/ANI/status/1244601313456881664?s=19" TargetMode="External"/><Relationship Id="rId3507" Type="http://schemas.openxmlformats.org/officeDocument/2006/relationships/hyperlink" Target="https://twitter.com/ANI/status/1245676815793831936?s=19" TargetMode="External"/><Relationship Id="rId3714" Type="http://schemas.openxmlformats.org/officeDocument/2006/relationships/hyperlink" Target="https://gujcovid19.gujarat.gov.in/" TargetMode="External"/><Relationship Id="rId3921" Type="http://schemas.openxmlformats.org/officeDocument/2006/relationships/hyperlink" Target="https://twitter.com/HFWOdisha/status/1246131083839561728" TargetMode="External"/><Relationship Id="rId428" Type="http://schemas.openxmlformats.org/officeDocument/2006/relationships/hyperlink" Target="https://www.daijiworld.com/news/newsDisplay.aspx?newsID=688388" TargetMode="External"/><Relationship Id="rId635" Type="http://schemas.openxmlformats.org/officeDocument/2006/relationships/hyperlink" Target="https://www.ndtv.com/india-news/coronavirus-india-news-mizoram-man-tests-coronavirus-positive-2nd-case-in-northeast-2200778" TargetMode="External"/><Relationship Id="rId842" Type="http://schemas.openxmlformats.org/officeDocument/2006/relationships/hyperlink" Target="https://twitter.com/rajeshtope11/status/1243065897197199360?s=19" TargetMode="External"/><Relationship Id="rId1058" Type="http://schemas.openxmlformats.org/officeDocument/2006/relationships/hyperlink" Target="https://twitter.com/HFWOdisha/status/1243198105148768263?s=19" TargetMode="External"/><Relationship Id="rId1265" Type="http://schemas.openxmlformats.org/officeDocument/2006/relationships/hyperlink" Target="https://www.thehindu.com/news/national/other-states/covid-19-65-year-old-man-dies-in-indore/article31182098.ece" TargetMode="External"/><Relationship Id="rId1472" Type="http://schemas.openxmlformats.org/officeDocument/2006/relationships/hyperlink" Target="https://twitter.com/gnnnewsjk/status/1243825195946737664" TargetMode="External"/><Relationship Id="rId2109" Type="http://schemas.openxmlformats.org/officeDocument/2006/relationships/hyperlink" Target="https://twitter.com/ANI/status/1244322274846494721?s=19" TargetMode="External"/><Relationship Id="rId2316" Type="http://schemas.openxmlformats.org/officeDocument/2006/relationships/hyperlink" Target="https://www.amarujala.com/amp/uttar-pradesh/bareilly/first-corona-positive-case-reported-in-bareilly-district-of-up-family-under-isolation" TargetMode="External"/><Relationship Id="rId2523" Type="http://schemas.openxmlformats.org/officeDocument/2006/relationships/hyperlink" Target="https://twitter.com/Justice_4Vizag/status/1242315820811735041?s=19" TargetMode="External"/><Relationship Id="rId2730" Type="http://schemas.openxmlformats.org/officeDocument/2006/relationships/hyperlink" Target="https://www.indiatoday.in/india/story/meerut-records-second-highest-coronavirus-cases-in-up-with-six-more-testing-positive-1661827-2020-03-31" TargetMode="External"/><Relationship Id="rId702" Type="http://schemas.openxmlformats.org/officeDocument/2006/relationships/hyperlink" Target="https://twitter.com/PTI_News/status/1243034874929283072?s=20" TargetMode="External"/><Relationship Id="rId1125" Type="http://schemas.openxmlformats.org/officeDocument/2006/relationships/hyperlink" Target="https://www.nagpurtoday.in/coronavirus-nagpur-update-one-more-tests-positive-in-nagpur-total-5-in-city/03261550" TargetMode="External"/><Relationship Id="rId1332" Type="http://schemas.openxmlformats.org/officeDocument/2006/relationships/hyperlink" Target="https://twitter.com/ANI/status/1243556168552853504?s=20" TargetMode="External"/><Relationship Id="rId4488" Type="http://schemas.openxmlformats.org/officeDocument/2006/relationships/hyperlink" Target="https://twitter.com/ANI/status/1246667576874110977?s=19" TargetMode="External"/><Relationship Id="rId4695" Type="http://schemas.openxmlformats.org/officeDocument/2006/relationships/hyperlink" Target="https://twitter.com/HFWOdisha/status/1246826498851352576?s=19" TargetMode="External"/><Relationship Id="rId3297" Type="http://schemas.openxmlformats.org/officeDocument/2006/relationships/hyperlink" Target="https://twitter.com/himantabiswa/status/1245422025784492037?s=19" TargetMode="External"/><Relationship Id="rId4348" Type="http://schemas.openxmlformats.org/officeDocument/2006/relationships/hyperlink" Target="https://phdmah.maps.arcgis.com/apps/opsdashboard/index.html" TargetMode="External"/><Relationship Id="rId3157" Type="http://schemas.openxmlformats.org/officeDocument/2006/relationships/hyperlink" Target="https://gujcovid19.gujarat.gov.in/uploads/covid-19latestupdateenglish140401202002485748904012020080238513.pdf" TargetMode="External"/><Relationship Id="rId4555" Type="http://schemas.openxmlformats.org/officeDocument/2006/relationships/hyperlink" Target="https://www.indiatoday.in/india/story/coronavirus-in-india-west-bengal-records-no-fresh-deaths-11-new-covid-19-cases-1663414-2020-04-05" TargetMode="External"/><Relationship Id="rId4762" Type="http://schemas.openxmlformats.org/officeDocument/2006/relationships/hyperlink" Target="https://gujcovid19.gujarat.gov.in/" TargetMode="External"/><Relationship Id="rId285" Type="http://schemas.openxmlformats.org/officeDocument/2006/relationships/hyperlink" Target="https://twitter.com/Vijayabaskarofl/status/1242482077091524608" TargetMode="External"/><Relationship Id="rId3364" Type="http://schemas.openxmlformats.org/officeDocument/2006/relationships/hyperlink" Target="https://telanganatoday.com/three-deaths-30-fresh-covid-19-cases-in-telangana-on-wednesday" TargetMode="External"/><Relationship Id="rId3571" Type="http://schemas.openxmlformats.org/officeDocument/2006/relationships/hyperlink" Target="https://www.facebook.com/DivyaHimachalTV/videos/704478020320213/?sfnsn=wiwspwa&amp;extid=8FVK8gT9H9RPCGLq&amp;d=w&amp;vh=e" TargetMode="External"/><Relationship Id="rId4208" Type="http://schemas.openxmlformats.org/officeDocument/2006/relationships/hyperlink" Target="https://www-bhaskar-com.cdn.ampproject.org/c/s/www.bhaskar.com/amp/local/chhattisgarh/raipur/news/states-first-corona-sufferer-cured-welcome-home-winners-leave-aiims-after-17-days-of-treatment-127100936.html" TargetMode="External"/><Relationship Id="rId4415" Type="http://schemas.openxmlformats.org/officeDocument/2006/relationships/hyperlink" Target="http://www.mohfw.gov.in/" TargetMode="External"/><Relationship Id="rId4622" Type="http://schemas.openxmlformats.org/officeDocument/2006/relationships/hyperlink" Target="https://twitter.com/TelanganaHealth?s=09" TargetMode="External"/><Relationship Id="rId492" Type="http://schemas.openxmlformats.org/officeDocument/2006/relationships/hyperlink" Target="https://www.indiatvnews.com/news/india/covid-19-chhattisgarh-coronavirus-positive-cases-raipur-rajnandgaon-total-rises-to-3-601415" TargetMode="External"/><Relationship Id="rId2173" Type="http://schemas.openxmlformats.org/officeDocument/2006/relationships/hyperlink" Target="https://twitter.com/ANI/status/1244559845350502400?s=20" TargetMode="External"/><Relationship Id="rId2380" Type="http://schemas.openxmlformats.org/officeDocument/2006/relationships/hyperlink" Target="https://twitter.com/ANI/status/1244702762270478336" TargetMode="External"/><Relationship Id="rId3017" Type="http://schemas.openxmlformats.org/officeDocument/2006/relationships/hyperlink" Target="http://www.aajtak.com/" TargetMode="External"/><Relationship Id="rId3224" Type="http://schemas.openxmlformats.org/officeDocument/2006/relationships/hyperlink" Target="https://twitter.com/HFWOdisha/status/1245409739195834369?s=20" TargetMode="External"/><Relationship Id="rId3431" Type="http://schemas.openxmlformats.org/officeDocument/2006/relationships/hyperlink" Target="https://twitter.com/ApnaJammu/status/1245441630309502977?s=20" TargetMode="External"/><Relationship Id="rId145" Type="http://schemas.openxmlformats.org/officeDocument/2006/relationships/hyperlink" Target="https://twitter.com/Vijayabaskarofl/status/1242122022022340610" TargetMode="External"/><Relationship Id="rId352" Type="http://schemas.openxmlformats.org/officeDocument/2006/relationships/hyperlink" Target="https://twitter.com/PTI_News/status/1242679753103953920?s=19" TargetMode="External"/><Relationship Id="rId2033" Type="http://schemas.openxmlformats.org/officeDocument/2006/relationships/hyperlink" Target="https://twitter.com/ANI/status/1244470877636288513?s=20" TargetMode="External"/><Relationship Id="rId2240" Type="http://schemas.openxmlformats.org/officeDocument/2006/relationships/hyperlink" Target="https://gujcovid19.gujarat.gov.in/" TargetMode="External"/><Relationship Id="rId212" Type="http://schemas.openxmlformats.org/officeDocument/2006/relationships/hyperlink" Target="https://www.livemint.com/news/india/coronavirus-update-65-year-old-dies-in-mumbai-death-toll-in-india-rises-to-10-11585033975530.html" TargetMode="External"/><Relationship Id="rId1799" Type="http://schemas.openxmlformats.org/officeDocument/2006/relationships/hyperlink" Target="https://twitter.com/Vijayabaskarofl/status/1243896326128992257?s=19" TargetMode="External"/><Relationship Id="rId2100" Type="http://schemas.openxmlformats.org/officeDocument/2006/relationships/hyperlink" Target="https://www.vtvgujarati.com/news-details/coronavirus-in-gujarat-5-positive-1-dead-in-bhavnagar" TargetMode="External"/><Relationship Id="rId5049" Type="http://schemas.openxmlformats.org/officeDocument/2006/relationships/hyperlink" Target="https://www.hindustantimes.com/chandigarh/20-new-cases-take-haryana-tally-to-96/story-gVRQa0RMQitlbw6X2qreHK.html" TargetMode="External"/><Relationship Id="rId4065" Type="http://schemas.openxmlformats.org/officeDocument/2006/relationships/hyperlink" Target="https://twitter.com/ArogyaAndhra/status/1246315207162355712?s=19" TargetMode="External"/><Relationship Id="rId4272" Type="http://schemas.openxmlformats.org/officeDocument/2006/relationships/hyperlink" Target="https://twitter.com/HFWOdisha/status/1246480313217212417?s=20" TargetMode="External"/><Relationship Id="rId5116" Type="http://schemas.openxmlformats.org/officeDocument/2006/relationships/hyperlink" Target="https://www.livemint.com/news/india/11-new-coronavirus-cases-reported-in-bengal-as-of-9-00-am-apr-07-11586230744022.html" TargetMode="External"/><Relationship Id="rId1659" Type="http://schemas.openxmlformats.org/officeDocument/2006/relationships/hyperlink" Target="https://twitter.com/ANINewsUP/status/1244081221149196288?s=19" TargetMode="External"/><Relationship Id="rId1866" Type="http://schemas.openxmlformats.org/officeDocument/2006/relationships/hyperlink" Target="https://gujcovid19.gujarat.gov.in/" TargetMode="External"/><Relationship Id="rId2917" Type="http://schemas.openxmlformats.org/officeDocument/2006/relationships/hyperlink" Target="https://www.moneycontrol.com/news/india/20-new-covid-19-cases-in-madhya-pradesh-tally-jumps-to-86-5094421.html" TargetMode="External"/><Relationship Id="rId3081" Type="http://schemas.openxmlformats.org/officeDocument/2006/relationships/hyperlink" Target="https://www.bhaskar.com/coronavirus/news/coronavirus-india-death-toll-novel-corona-covid-19-cases-in-india-indore-mumbai-kerala-delhi-today-latest-day-wise-details-updates-information-127088296.html" TargetMode="External"/><Relationship Id="rId4132" Type="http://schemas.openxmlformats.org/officeDocument/2006/relationships/hyperlink" Target="https://gujcovid19.gujarat.gov.in/" TargetMode="External"/><Relationship Id="rId1519" Type="http://schemas.openxmlformats.org/officeDocument/2006/relationships/hyperlink" Target="https://twitter.com/Paul_Oommen/status/1243886617950994434" TargetMode="External"/><Relationship Id="rId1726" Type="http://schemas.openxmlformats.org/officeDocument/2006/relationships/hyperlink" Target="https://www.bhaskar.com/local/uttar-pradesh/lucknow/news/up-coronavirus-outbreak-live-corona-virus-positive-cases-in-varanasi-lucknow-kanpur-agra-allahabad-ghaziabad-covid-19-cases-death-toll-latest-news-and-updates-127070701.html" TargetMode="External"/><Relationship Id="rId1933" Type="http://schemas.openxmlformats.org/officeDocument/2006/relationships/hyperlink" Target="https://twitter.com/ArogyaAndhra/status/1244302798923022336" TargetMode="External"/><Relationship Id="rId18" Type="http://schemas.openxmlformats.org/officeDocument/2006/relationships/hyperlink" Target="https://economictimes.indiatimes.com/news/politics-and-nation/coronavirus-cases-in-india-live-news-latest-updates-march19/liveblog/74701965.cms" TargetMode="External"/><Relationship Id="rId3898" Type="http://schemas.openxmlformats.org/officeDocument/2006/relationships/hyperlink" Target="https://www.mohfw.gov.in/" TargetMode="External"/><Relationship Id="rId4949" Type="http://schemas.openxmlformats.org/officeDocument/2006/relationships/hyperlink" Target="http://www.nhmharyana.gov.in/WriteReadData/userfiles/file/CoronaVirus/Media%20Bulletin%2006042020Evening.pdf" TargetMode="External"/><Relationship Id="rId3758" Type="http://schemas.openxmlformats.org/officeDocument/2006/relationships/hyperlink" Target="https://twitter.com/HFWOdisha/status/1245991616994619392?s=20" TargetMode="External"/><Relationship Id="rId3965" Type="http://schemas.openxmlformats.org/officeDocument/2006/relationships/hyperlink" Target="https://twitter.com/himantabiswa/status/1246147959823028224" TargetMode="External"/><Relationship Id="rId4809" Type="http://schemas.openxmlformats.org/officeDocument/2006/relationships/hyperlink" Target="https://www.divyabhaskar.co.in/local/gujarat/surat/news/corona-update-live-surat-6-april-2020-127118146.html" TargetMode="External"/><Relationship Id="rId679" Type="http://schemas.openxmlformats.org/officeDocument/2006/relationships/hyperlink" Target="https://chfw.telangana.gov.in/writereaddata/files/Media%20bulletin%2025%20march%20at%208PM%20final.pdf" TargetMode="External"/><Relationship Id="rId886" Type="http://schemas.openxmlformats.org/officeDocument/2006/relationships/hyperlink" Target="https://twitter.com/PTI_News/status/1243099305600139264?s=19" TargetMode="External"/><Relationship Id="rId2567" Type="http://schemas.openxmlformats.org/officeDocument/2006/relationships/hyperlink" Target="https://www.hindustantimes.com/chandigarh/three-haryana-women-test-positive-for-covid-19-take-tally-to-24/story-Qw6Jw4zOlLjI0Fr2EgGgaO.html" TargetMode="External"/><Relationship Id="rId2774" Type="http://schemas.openxmlformats.org/officeDocument/2006/relationships/hyperlink" Target="https://mobile.twitter.com/TS_SinghDeo/status/1244959573431029760" TargetMode="External"/><Relationship Id="rId3618" Type="http://schemas.openxmlformats.org/officeDocument/2006/relationships/hyperlink" Target="https://twitter.com/PTI_News/status/1245752854528184320?s=19" TargetMode="External"/><Relationship Id="rId2" Type="http://schemas.openxmlformats.org/officeDocument/2006/relationships/hyperlink" Target="https://twitter.com/ANI/status/1239464597486071808?s=20" TargetMode="External"/><Relationship Id="rId539" Type="http://schemas.openxmlformats.org/officeDocument/2006/relationships/hyperlink" Target="https://www.google.com/url?q=https://www.mohfw.gov.in/&amp;sa=D&amp;ust=1585158832809000&amp;usg=AFQjCNF4jCA82rS4_OS7xZqtBWjOvZ32KQ" TargetMode="External"/><Relationship Id="rId746" Type="http://schemas.openxmlformats.org/officeDocument/2006/relationships/hyperlink" Target="https://www.indiatoday.in/india/story/coronavirus-pandemic-live-updates-india-lockdown-who-italy-united-states-spain-china-death-toll-new-cases-1659783-2020-03-26" TargetMode="External"/><Relationship Id="rId1169" Type="http://schemas.openxmlformats.org/officeDocument/2006/relationships/hyperlink" Target="https://www.google.com/amp/s/www.indiatoday.in/amp/india/story/coronavirus-maharashtra-count-mounts-to-130-after-fresh-cases-reported-in-pune-kolhapur-1660167-2020-03-27" TargetMode="External"/><Relationship Id="rId1376" Type="http://schemas.openxmlformats.org/officeDocument/2006/relationships/hyperlink" Target="https://www.bhaskar.com/local/mp/jabalpur/news/jabalpur-positive-coronavirus-total-covid-19-cases-latest-news-update-127058805.html" TargetMode="External"/><Relationship Id="rId1583" Type="http://schemas.openxmlformats.org/officeDocument/2006/relationships/hyperlink" Target="https://thepigeonexpress.com/maharashtra-records-44th-coronavirus-case/" TargetMode="External"/><Relationship Id="rId2427" Type="http://schemas.openxmlformats.org/officeDocument/2006/relationships/hyperlink" Target="https://twitter.com/SreyashiDey/status/1244492448232964097" TargetMode="External"/><Relationship Id="rId2981" Type="http://schemas.openxmlformats.org/officeDocument/2006/relationships/hyperlink" Target="https://twitter.com/ArogyaAndhra/status/1245225191178768386?s=08" TargetMode="External"/><Relationship Id="rId3825" Type="http://schemas.openxmlformats.org/officeDocument/2006/relationships/hyperlink" Target="https://www.facebook.com/KarnalBreakingNews/videos/2403513393272221/" TargetMode="External"/><Relationship Id="rId5040" Type="http://schemas.openxmlformats.org/officeDocument/2006/relationships/hyperlink" Target="https://www.pudhari.news/news/Kolhapur/a-63-year-old-women-found-corona-positive-in-kolhapur-total-toll-reach-at-3/m/" TargetMode="External"/><Relationship Id="rId953" Type="http://schemas.openxmlformats.org/officeDocument/2006/relationships/hyperlink" Target="https://economictimes.indiatimes.com/news/politics-and-nation/70-yr-old-covid-19-patient-dies-in-gujarat-state-toll-rises-to-3/articleshow/74824464.cms" TargetMode="External"/><Relationship Id="rId1029" Type="http://schemas.openxmlformats.org/officeDocument/2006/relationships/hyperlink" Target="https://twitter.com/rajeshtope11/status/1243065897197199360?s=19" TargetMode="External"/><Relationship Id="rId1236" Type="http://schemas.openxmlformats.org/officeDocument/2006/relationships/hyperlink" Target="https://m.punjab.punjabkesari.in/punjab/news/3-out-of-24-case-positive-in-morawali-1143232" TargetMode="External"/><Relationship Id="rId1790" Type="http://schemas.openxmlformats.org/officeDocument/2006/relationships/hyperlink" Target="https://twitter.com/ANI/status/1244239582415032322?s=20" TargetMode="External"/><Relationship Id="rId2634" Type="http://schemas.openxmlformats.org/officeDocument/2006/relationships/hyperlink" Target="https://twitter.com/ANI/status/1244974345644052481?s=19" TargetMode="External"/><Relationship Id="rId2841" Type="http://schemas.openxmlformats.org/officeDocument/2006/relationships/hyperlink" Target="http://www.amarujala.com/amp/uttar-pradesh/meerut/corona-virus-meerut-update-six-new-suspect-of-corona-positive-found-in-meerut-city5.cms" TargetMode="External"/><Relationship Id="rId82" Type="http://schemas.openxmlformats.org/officeDocument/2006/relationships/hyperlink" Target="https://twitter.com/GujHFWDept/status/1241669442964262917?s=19" TargetMode="External"/><Relationship Id="rId606" Type="http://schemas.openxmlformats.org/officeDocument/2006/relationships/hyperlink" Target="https://www.facebook.com/240828429303398/posts/3058075000912046/" TargetMode="External"/><Relationship Id="rId813" Type="http://schemas.openxmlformats.org/officeDocument/2006/relationships/hyperlink" Target="https://twitter.com/NewIndianXpress/status/1243065806339977216?s=19" TargetMode="External"/><Relationship Id="rId1443" Type="http://schemas.openxmlformats.org/officeDocument/2006/relationships/hyperlink" Target="https://twitter.com/PTI_News/status/1243791509092061184?s=19" TargetMode="External"/><Relationship Id="rId1650" Type="http://schemas.openxmlformats.org/officeDocument/2006/relationships/hyperlink" Target="https://twitter.com/ANI/status/1244109281579786240?s=19" TargetMode="External"/><Relationship Id="rId2701" Type="http://schemas.openxmlformats.org/officeDocument/2006/relationships/hyperlink" Target="https://twitter.com/TS_SinghDeo/status/1244959573431029760" TargetMode="External"/><Relationship Id="rId4599" Type="http://schemas.openxmlformats.org/officeDocument/2006/relationships/hyperlink" Target="https://www.google.com/amp/s/m.timesofindia.com/city/meerut/seven-more-test-positive-for-covid-19-in-meerut-two-in-hapur-all-attended-jamaat-event/amp_articleshow/74990427.cms" TargetMode="External"/><Relationship Id="rId1303" Type="http://schemas.openxmlformats.org/officeDocument/2006/relationships/hyperlink" Target="https://m.tribuneindia.com/news/chandigarh-reports-new-coronavirus-case-tally-now-8-61868" TargetMode="External"/><Relationship Id="rId1510" Type="http://schemas.openxmlformats.org/officeDocument/2006/relationships/hyperlink" Target="https://twitter.com/PTI_News/status/1243879430071578624" TargetMode="External"/><Relationship Id="rId4459" Type="http://schemas.openxmlformats.org/officeDocument/2006/relationships/hyperlink" Target="https://www.divyabhaskar.co.in/local/gujarat/rajkot/news/rajkots-first-patient-to-be-discharged-from-civil-today-doctors-proudly-bring-out-young-man-127088764.html" TargetMode="External"/><Relationship Id="rId4666" Type="http://schemas.openxmlformats.org/officeDocument/2006/relationships/hyperlink" Target="http://www.mohfw.gov.in/" TargetMode="External"/><Relationship Id="rId4873" Type="http://schemas.openxmlformats.org/officeDocument/2006/relationships/hyperlink" Target="https://economictimes.indiatimes.com/news/politics-and-nation/covid-19-cases-in-maharashtra-jump-to-661-26-new-patients/articleshow/74991046.cms" TargetMode="External"/><Relationship Id="rId3268" Type="http://schemas.openxmlformats.org/officeDocument/2006/relationships/hyperlink" Target="https://twitter.com/ArogyaAndhra/status/1245312814962507783?s=20" TargetMode="External"/><Relationship Id="rId3475" Type="http://schemas.openxmlformats.org/officeDocument/2006/relationships/hyperlink" Target="https://economictimes.indiatimes.com/" TargetMode="External"/><Relationship Id="rId3682" Type="http://schemas.openxmlformats.org/officeDocument/2006/relationships/hyperlink" Target="https://twitter.com/ani/status/1245933428551254016?s=21" TargetMode="External"/><Relationship Id="rId4319" Type="http://schemas.openxmlformats.org/officeDocument/2006/relationships/hyperlink" Target="https://twitter.com/ANI/status/1246495334999543808?s=19" TargetMode="External"/><Relationship Id="rId4526" Type="http://schemas.openxmlformats.org/officeDocument/2006/relationships/hyperlink" Target="https://english.manoramaonline.com/news/nation/2020/04/05/covid-19-lockdown-india-status-new-cases-death-toll-live-updates.html" TargetMode="External"/><Relationship Id="rId4733" Type="http://schemas.openxmlformats.org/officeDocument/2006/relationships/hyperlink" Target="https://www.mohfw.gov.in/" TargetMode="External"/><Relationship Id="rId4940" Type="http://schemas.openxmlformats.org/officeDocument/2006/relationships/hyperlink" Target="https://mobile.twitter.com/bhupeshbaghel/status/1247105792685142018" TargetMode="External"/><Relationship Id="rId189" Type="http://schemas.openxmlformats.org/officeDocument/2006/relationships/hyperlink" Target="https://www.livemint.com/news/india/coronavirus-update-65-year-old-dies-in-mumbai-death-toll-in-india-rises-to-10-11585033975530.html" TargetMode="External"/><Relationship Id="rId396" Type="http://schemas.openxmlformats.org/officeDocument/2006/relationships/hyperlink" Target="https://www.bhaskar.com/mp/bhopal/news/kamal-nath-former-madhya-pradesh-chief-minister-coronavirus-quarantine-himself-amid-mp-bhopal-coronavirus-rises-127046869.html" TargetMode="External"/><Relationship Id="rId2077" Type="http://schemas.openxmlformats.org/officeDocument/2006/relationships/hyperlink" Target="https://gujcovid19.gujarat.gov.in/" TargetMode="External"/><Relationship Id="rId2284" Type="http://schemas.openxmlformats.org/officeDocument/2006/relationships/hyperlink" Target="https://twitter.com/ArogyaAndhra/status/1244615376039579649" TargetMode="External"/><Relationship Id="rId2491" Type="http://schemas.openxmlformats.org/officeDocument/2006/relationships/hyperlink" Target="http://hmfw.ap.gov.in/Daily_bullettin/31-03-2020/31-03-2020_10AM_English.pdf" TargetMode="External"/><Relationship Id="rId3128" Type="http://schemas.openxmlformats.org/officeDocument/2006/relationships/hyperlink" Target="https://twitter.com/abpasmitatv/status/1245332134396477449?s=19" TargetMode="External"/><Relationship Id="rId3335" Type="http://schemas.openxmlformats.org/officeDocument/2006/relationships/hyperlink" Target="https://twitter.com/ANI/status/1245535572216578048?s=19" TargetMode="External"/><Relationship Id="rId3542" Type="http://schemas.openxmlformats.org/officeDocument/2006/relationships/hyperlink" Target="https://twitter.com/PTI_News/status/1245708810297040902?s=19" TargetMode="External"/><Relationship Id="rId256" Type="http://schemas.openxmlformats.org/officeDocument/2006/relationships/hyperlink" Target="https://mobile.twitter.com/ANI/status/1242394613865836545" TargetMode="External"/><Relationship Id="rId463" Type="http://schemas.openxmlformats.org/officeDocument/2006/relationships/hyperlink" Target="https://www.bhaskar.com/chhattisgarh/raipur/news/bhilai-coronavirus-outbreak-live-corona-virus-cases-in-chhattisgarh-raipur-bhilai-bilaspur-korba-covid-19-cases-death-toll-latest-news-and-updates-127046709.html" TargetMode="External"/><Relationship Id="rId670" Type="http://schemas.openxmlformats.org/officeDocument/2006/relationships/hyperlink" Target="https://npg.news/corona-big-breaking-5-new-corona-positive-patients-were-found-in-chhattisgarh-the-situation-worsened-in-the-last-24-hours-highest-in-the-capital-total-number-of-patients-increased-to-6/" TargetMode="External"/><Relationship Id="rId1093" Type="http://schemas.openxmlformats.org/officeDocument/2006/relationships/hyperlink" Target="https://twitter.com/otvnews/status/1243207282977935360?s=19" TargetMode="External"/><Relationship Id="rId2144" Type="http://schemas.openxmlformats.org/officeDocument/2006/relationships/hyperlink" Target="https://twitter.com/PTI_News/status/1244514836668510210?s=20" TargetMode="External"/><Relationship Id="rId2351" Type="http://schemas.openxmlformats.org/officeDocument/2006/relationships/hyperlink" Target="https://twitter.com/ANI/status/1244702762270478336?s=19" TargetMode="External"/><Relationship Id="rId3402" Type="http://schemas.openxmlformats.org/officeDocument/2006/relationships/hyperlink" Target="https://www.newslivetv.com/top-news/breaking-8-more-coronavirus-positive-case-in-assam-number-rises-to-13/" TargetMode="External"/><Relationship Id="rId4800" Type="http://schemas.openxmlformats.org/officeDocument/2006/relationships/hyperlink" Target="https://twitter.com/ANI/status/1246930336325525504?s=20" TargetMode="External"/><Relationship Id="rId116" Type="http://schemas.openxmlformats.org/officeDocument/2006/relationships/hyperlink" Target="https://www.moneycontrol.com/news/india/coronavirus-live-updates-india-lockdown-section-144-maharashtra-kerala-gujarat-karnataka-covid-19-statewise-tally-5059851.html" TargetMode="External"/><Relationship Id="rId323" Type="http://schemas.openxmlformats.org/officeDocument/2006/relationships/hyperlink" Target="https://www.google.com/amp/s/www.amarujala.com/amp/madhya-pradesh/coronavirus-two-more-infection-case-in-gwalior-and-shivpuri-commissioner-mv-ojha-confirmed" TargetMode="External"/><Relationship Id="rId530" Type="http://schemas.openxmlformats.org/officeDocument/2006/relationships/hyperlink" Target="https://youtu.be/WUmXDqyzq7c" TargetMode="External"/><Relationship Id="rId1160" Type="http://schemas.openxmlformats.org/officeDocument/2006/relationships/hyperlink" Target="https://www.google.com/url?sa=t&amp;source=web&amp;rct=j&amp;url=https://www.businessinsider.in/india/news/coronavirus-cases-in-mp-madhya-pradesh-news-and-updates/amp_articleshow/74821979.cms&amp;ved=0ahUKEwinxIba47noAhWQV30KHdroCIoQyM8BCDEwAg&amp;usg=AOvVaw3qo6Uq2SYZkhWKcvxmyJJr&amp;ampcf=1" TargetMode="External"/><Relationship Id="rId2004" Type="http://schemas.openxmlformats.org/officeDocument/2006/relationships/hyperlink" Target="https://twitter.com/rajeshtope11/status/1244201215312846848?s=19" TargetMode="External"/><Relationship Id="rId2211" Type="http://schemas.openxmlformats.org/officeDocument/2006/relationships/hyperlink" Target="https://twitter.com/PTI_News/status/1244570963116617731?s=19" TargetMode="External"/><Relationship Id="rId4176" Type="http://schemas.openxmlformats.org/officeDocument/2006/relationships/hyperlink" Target="https://www.bhaskar.com/local/chhattisgarh/raipur/news/states-first-corona-sufferer-cured-welcome-home-winners-leave-aiims-after-17-days-of-treatment-127100936.html" TargetMode="External"/><Relationship Id="rId1020" Type="http://schemas.openxmlformats.org/officeDocument/2006/relationships/hyperlink" Target="https://www.thehindu.com/news/national/other-states/inquiry-ordered-into-first-covid-19-death-in-kashmir/article31170690.ece" TargetMode="External"/><Relationship Id="rId1977" Type="http://schemas.openxmlformats.org/officeDocument/2006/relationships/hyperlink" Target="https://twitter.com/ANI/status/1244322274846494721?s=20" TargetMode="External"/><Relationship Id="rId4383" Type="http://schemas.openxmlformats.org/officeDocument/2006/relationships/hyperlink" Target="https://www.firstpost.com/health/coronavirus-outbreak-live-updates-covid-19-india-cases-death-count-delhi-tablighi-jamaat-maharashtra-kerala-andhra-pradesh-latest-news-today-8226261.html" TargetMode="External"/><Relationship Id="rId4590" Type="http://schemas.openxmlformats.org/officeDocument/2006/relationships/hyperlink" Target="https://www.livehindustan.com/uttar-pradesh/story-third-death-due-to-coronavirus-in-up-varanasi-businessman-dies-covid19-uttar-pradesh-3129407.html" TargetMode="External"/><Relationship Id="rId1837" Type="http://schemas.openxmlformats.org/officeDocument/2006/relationships/hyperlink" Target="https://gujcovid19.gujarat.gov.in/" TargetMode="External"/><Relationship Id="rId3192" Type="http://schemas.openxmlformats.org/officeDocument/2006/relationships/hyperlink" Target="https://twitter.com/ArogyaAndhra/status/1245392974025908225?s=20" TargetMode="External"/><Relationship Id="rId4036" Type="http://schemas.openxmlformats.org/officeDocument/2006/relationships/hyperlink" Target="https://jajpur.nic.in/" TargetMode="External"/><Relationship Id="rId4243" Type="http://schemas.openxmlformats.org/officeDocument/2006/relationships/hyperlink" Target="https://www.google.com/amp/s/www.businessinsider.in/india/news/data-of-coronavirus-patients-state-wise-in-india/amp_articleshow/74669748.cms" TargetMode="External"/><Relationship Id="rId4450" Type="http://schemas.openxmlformats.org/officeDocument/2006/relationships/hyperlink" Target="https://twitter.com/ANI/status/1246667576874110977" TargetMode="External"/><Relationship Id="rId3052" Type="http://schemas.openxmlformats.org/officeDocument/2006/relationships/hyperlink" Target="https://twitter.com/PTI_News/status/1245280285081493504?s=19" TargetMode="External"/><Relationship Id="rId4103" Type="http://schemas.openxmlformats.org/officeDocument/2006/relationships/hyperlink" Target="https://timesofindia.indiatimes.com/spotlight/airtel-thanks-app-makes-staying-indoors-a-little-easier/articleshow/74862293.cms?utm_source=twitter.com&amp;utm_medium=social&amp;utm_campaign=TOI_Varanasi" TargetMode="External"/><Relationship Id="rId4310" Type="http://schemas.openxmlformats.org/officeDocument/2006/relationships/hyperlink" Target="https://twitter.com/HFWOdisha/status/1246480313217212417" TargetMode="External"/><Relationship Id="rId180" Type="http://schemas.openxmlformats.org/officeDocument/2006/relationships/hyperlink" Target="https://pbs.twimg.com/media/ET2w4clXQAAa6Ne?format=jpg&amp;name=small" TargetMode="External"/><Relationship Id="rId1904" Type="http://schemas.openxmlformats.org/officeDocument/2006/relationships/hyperlink" Target="https://youtu.be/zcrUCvBD16k" TargetMode="External"/><Relationship Id="rId3869" Type="http://schemas.openxmlformats.org/officeDocument/2006/relationships/hyperlink" Target="https://twitter.com/PTI_News/status/1246070728685809670?s=19" TargetMode="External"/><Relationship Id="rId5084" Type="http://schemas.openxmlformats.org/officeDocument/2006/relationships/hyperlink" Target="https://www.mohfw.gov.in/" TargetMode="External"/><Relationship Id="rId997" Type="http://schemas.openxmlformats.org/officeDocument/2006/relationships/hyperlink" Target="https://www.livemint.com/news/india/first-coronavirus-patients-from-maharashtra-recover-set-to-go-home-11585107245119.html" TargetMode="External"/><Relationship Id="rId2678" Type="http://schemas.openxmlformats.org/officeDocument/2006/relationships/hyperlink" Target="https://twitter.com/himantabiswa/status/1244976349661376512?s=20" TargetMode="External"/><Relationship Id="rId2885" Type="http://schemas.openxmlformats.org/officeDocument/2006/relationships/hyperlink" Target="https://www.telegraphindia.com/states/west-bengal/2-more-coronavirus-deaths-in-bengal/cid/1760980?ref=top-stories_home-template" TargetMode="External"/><Relationship Id="rId3729" Type="http://schemas.openxmlformats.org/officeDocument/2006/relationships/hyperlink" Target="https://twitter.com/ANI/status/1245936006760525824?s=20" TargetMode="External"/><Relationship Id="rId3936" Type="http://schemas.openxmlformats.org/officeDocument/2006/relationships/hyperlink" Target="https://www.mohfw.gov.in/" TargetMode="External"/><Relationship Id="rId5151" Type="http://schemas.openxmlformats.org/officeDocument/2006/relationships/hyperlink" Target="https://twitter.com/otvnews/status/1247441829844398080?s=19" TargetMode="External"/><Relationship Id="rId857" Type="http://schemas.openxmlformats.org/officeDocument/2006/relationships/hyperlink" Target="https://twitter.com/ANI/status/1243095628789374976?s=20" TargetMode="External"/><Relationship Id="rId1487" Type="http://schemas.openxmlformats.org/officeDocument/2006/relationships/hyperlink" Target="http://uttarakhandpost.com/one-more-person-tests-corona-virus-positive-in-uttarakhand/" TargetMode="External"/><Relationship Id="rId1694" Type="http://schemas.openxmlformats.org/officeDocument/2006/relationships/hyperlink" Target="https://www.news18.com/news/india/london-returnee-tests-positive-for-coronavirus-cases-in-andhra-pradesh-goes-up-2548275.html" TargetMode="External"/><Relationship Id="rId2538" Type="http://schemas.openxmlformats.org/officeDocument/2006/relationships/hyperlink" Target="https://www.ndtv.com/noida-news/noida-company-sealed-after-16-people-test-positive-for-coronavirus-2203407" TargetMode="External"/><Relationship Id="rId2745" Type="http://schemas.openxmlformats.org/officeDocument/2006/relationships/hyperlink" Target="https://www.google.com/amp/s/m.jagran.com/lite/bihar/patna-city-coronavirus-one-positive-case-confirm-in-patna-rmri-total-numbers-of-posititive-cases-arrive16-20153130.html" TargetMode="External"/><Relationship Id="rId2952" Type="http://schemas.openxmlformats.org/officeDocument/2006/relationships/hyperlink" Target="https://twitter.com/ArogyaAndhra/status/1245225191178768386?s=19" TargetMode="External"/><Relationship Id="rId717" Type="http://schemas.openxmlformats.org/officeDocument/2006/relationships/hyperlink" Target="https://twitter.com/PTI_News/status/1243035546026250241?s=19" TargetMode="External"/><Relationship Id="rId924" Type="http://schemas.openxmlformats.org/officeDocument/2006/relationships/hyperlink" Target="https://www.google.com/amp/s/www.financialexpress.com/lifestyle/health/coronavirus-india-coronavirus-covid-coronavirus-lockdown-coronavirus-vaccine-coronavirus-symptoms-coronavirus-india-update-coronavirus-india-status-coronavirus-india-death-covid-19-symptoms-covid/1908621/lite/" TargetMode="External"/><Relationship Id="rId1347" Type="http://schemas.openxmlformats.org/officeDocument/2006/relationships/hyperlink" Target="https://economictimes.indiatimes.com/news/politics-and-nation/coronavirus-cases-in-india-live-news-latest-updates-march27/liveblog/74838380.cms" TargetMode="External"/><Relationship Id="rId1554" Type="http://schemas.openxmlformats.org/officeDocument/2006/relationships/hyperlink" Target="https://www.google.com/amp/s/www.indiatoday.in/amp/india/story/coronavirus-india-telangana-reports-first-covid-19-death-1660766-2020-03-28" TargetMode="External"/><Relationship Id="rId1761" Type="http://schemas.openxmlformats.org/officeDocument/2006/relationships/hyperlink" Target="http://predentmedia.com/" TargetMode="External"/><Relationship Id="rId2605" Type="http://schemas.openxmlformats.org/officeDocument/2006/relationships/hyperlink" Target="https://youtu.be/MW5vREQvNMg" TargetMode="External"/><Relationship Id="rId2812" Type="http://schemas.openxmlformats.org/officeDocument/2006/relationships/hyperlink" Target="https://twitter.com/TelanganaHealth?s=09" TargetMode="External"/><Relationship Id="rId5011" Type="http://schemas.openxmlformats.org/officeDocument/2006/relationships/hyperlink" Target="https://telanganatoday.com/27-covid-19-positive-cases-registered-in-erstwhile-nizamabad" TargetMode="External"/><Relationship Id="rId53" Type="http://schemas.openxmlformats.org/officeDocument/2006/relationships/hyperlink" Target="https://mobile.twitter.com/TimesNow/status/1241239665945935872" TargetMode="External"/><Relationship Id="rId1207" Type="http://schemas.openxmlformats.org/officeDocument/2006/relationships/hyperlink" Target="https://publictv.in/coronavirus-hospital-district-collector-tumakuru/amp" TargetMode="External"/><Relationship Id="rId1414" Type="http://schemas.openxmlformats.org/officeDocument/2006/relationships/hyperlink" Target="https://m.patrika.com/jodhpur-news/coronavirus-6th-positive-case-found-in-jodhpur-5937585/" TargetMode="External"/><Relationship Id="rId1621" Type="http://schemas.openxmlformats.org/officeDocument/2006/relationships/hyperlink" Target="https://karunadu.karnataka.gov.in/hfw/kannada/Pages/covid-19.aspx" TargetMode="External"/><Relationship Id="rId4777" Type="http://schemas.openxmlformats.org/officeDocument/2006/relationships/hyperlink" Target="https://twitter.com/AditiSingh_IAS/status/1246460784332308480?s=19" TargetMode="External"/><Relationship Id="rId4984" Type="http://schemas.openxmlformats.org/officeDocument/2006/relationships/hyperlink" Target="https://www.amarujala.com/amp/shimla/one-more-coronavirus-positive-case-in-kangra-himachal-patients-number-reached-11-in-state" TargetMode="External"/><Relationship Id="rId3379" Type="http://schemas.openxmlformats.org/officeDocument/2006/relationships/hyperlink" Target="https://economictimes.indiatimes.com/news/politics-and-nation/coronavirus-cases-in-india-live-news-latest-updates-april2/liveblog/74940450.cms" TargetMode="External"/><Relationship Id="rId3586" Type="http://schemas.openxmlformats.org/officeDocument/2006/relationships/hyperlink" Target="https://twitter.com/rakeshprakash1/status/1245734884800225281?s=19" TargetMode="External"/><Relationship Id="rId3793" Type="http://schemas.openxmlformats.org/officeDocument/2006/relationships/hyperlink" Target="https://twitter.com/Vijayabaskarofl/status/1246030244990996480?s=19" TargetMode="External"/><Relationship Id="rId4637" Type="http://schemas.openxmlformats.org/officeDocument/2006/relationships/hyperlink" Target="http://mohfw.gov.in/" TargetMode="External"/><Relationship Id="rId2188" Type="http://schemas.openxmlformats.org/officeDocument/2006/relationships/hyperlink" Target="https://www.indiatoday.in/india/story/coronavirus-india-cases-covid19-positive-india-news-update-death-toll-1661216-2020-03-30https:/www.livemint.com/" TargetMode="External"/><Relationship Id="rId2395" Type="http://schemas.openxmlformats.org/officeDocument/2006/relationships/hyperlink" Target="https://twitter.com/ANI/status/1244836107876884480?s=19" TargetMode="External"/><Relationship Id="rId3239" Type="http://schemas.openxmlformats.org/officeDocument/2006/relationships/hyperlink" Target="https://twitter.com/himantabiswa/status/1245422025784492037" TargetMode="External"/><Relationship Id="rId3446" Type="http://schemas.openxmlformats.org/officeDocument/2006/relationships/hyperlink" Target="https://lalluram.com/chhattisgarh-aiims-corona-positive-patient-discharge/" TargetMode="External"/><Relationship Id="rId4844" Type="http://schemas.openxmlformats.org/officeDocument/2006/relationships/hyperlink" Target="https://www.outlookindia.com/newsscroll/amp/mp-corona-cases-cross-215-bhopal-hit-hard/1792621" TargetMode="External"/><Relationship Id="rId367" Type="http://schemas.openxmlformats.org/officeDocument/2006/relationships/hyperlink" Target="https://twitter.com/ANI/status/1242706458170408960?s=19" TargetMode="External"/><Relationship Id="rId574" Type="http://schemas.openxmlformats.org/officeDocument/2006/relationships/hyperlink" Target="https://mobile.twitter.com/MoHFW_GUJARAT" TargetMode="External"/><Relationship Id="rId2048" Type="http://schemas.openxmlformats.org/officeDocument/2006/relationships/hyperlink" Target="https://twitter.com/ANI/status/1244464642115522560" TargetMode="External"/><Relationship Id="rId2255" Type="http://schemas.openxmlformats.org/officeDocument/2006/relationships/hyperlink" Target="https://www.amarujala.com/delhi-ncr/coronavirus-lockdown-in-india-new-cases-in-delhi-ghaziabad-faridabad-gurugram-noida-greater-noida-after-4-pm-no-one-can-go-out-of-home" TargetMode="External"/><Relationship Id="rId3653" Type="http://schemas.openxmlformats.org/officeDocument/2006/relationships/hyperlink" Target="https://www.lokmat.com/usmanabad/coronavirus-first-corona-positive-patient-found-osmanabad-hrb/" TargetMode="External"/><Relationship Id="rId3860" Type="http://schemas.openxmlformats.org/officeDocument/2006/relationships/hyperlink" Target="https://www.lokmat.com/vashim/corona-positive-found-washim-district/" TargetMode="External"/><Relationship Id="rId4704" Type="http://schemas.openxmlformats.org/officeDocument/2006/relationships/hyperlink" Target="https://twitter.com/HFWOdisha?s=09" TargetMode="External"/><Relationship Id="rId4911" Type="http://schemas.openxmlformats.org/officeDocument/2006/relationships/hyperlink" Target="https://www.jagran.com/uttar-pradesh/allahabad-city-first-coronavirus-positive-found-in-prayagraj-that-is-indonesian-jamati-20168392.html" TargetMode="External"/><Relationship Id="rId227" Type="http://schemas.openxmlformats.org/officeDocument/2006/relationships/hyperlink" Target="https://twitter.com/ANI/status/1242381651251875840?s=20" TargetMode="External"/><Relationship Id="rId781" Type="http://schemas.openxmlformats.org/officeDocument/2006/relationships/hyperlink" Target="https://twitter.com/ANI/status/1243052933232488449?s=19" TargetMode="External"/><Relationship Id="rId2462" Type="http://schemas.openxmlformats.org/officeDocument/2006/relationships/hyperlink" Target="http://hmfw.ap.gov.in/Daily_bullettin/31-03-2020/31-03-2020_10AM_English.pdf" TargetMode="External"/><Relationship Id="rId3306" Type="http://schemas.openxmlformats.org/officeDocument/2006/relationships/hyperlink" Target="https://twitter.com/ANI/status/1245430874176356354?s=20" TargetMode="External"/><Relationship Id="rId3513" Type="http://schemas.openxmlformats.org/officeDocument/2006/relationships/hyperlink" Target="https://www.manoramaonline.com/news/latest-news/2020/04/02/cm-pinarayi-vijayan-press-meet.html" TargetMode="External"/><Relationship Id="rId3720" Type="http://schemas.openxmlformats.org/officeDocument/2006/relationships/hyperlink" Target="https://twitter.com/ANI/status/1245948159471136768" TargetMode="External"/><Relationship Id="rId434" Type="http://schemas.openxmlformats.org/officeDocument/2006/relationships/hyperlink" Target="http://nhmharyana.gov.in/" TargetMode="External"/><Relationship Id="rId641" Type="http://schemas.openxmlformats.org/officeDocument/2006/relationships/hyperlink" Target="https://www.indiatoday.in/india/story/coronavirus-india-persons-test-positive-covid-19-in-goa-1659770-2020-03-26" TargetMode="External"/><Relationship Id="rId1064" Type="http://schemas.openxmlformats.org/officeDocument/2006/relationships/hyperlink" Target="http://gujcovid19.gujarat.gov.in/" TargetMode="External"/><Relationship Id="rId1271" Type="http://schemas.openxmlformats.org/officeDocument/2006/relationships/hyperlink" Target="https://www.thehindu.com/news/national/other-states/covid-19-65-year-old-man-dies-in-indore/article31182098.ece" TargetMode="External"/><Relationship Id="rId2115" Type="http://schemas.openxmlformats.org/officeDocument/2006/relationships/hyperlink" Target="https://twitter.com/PTI_News/status/1244495961319067648?s=19" TargetMode="External"/><Relationship Id="rId2322" Type="http://schemas.openxmlformats.org/officeDocument/2006/relationships/hyperlink" Target="https://twitter.com/PTI_News/status/1244677217084293130?s=19" TargetMode="External"/><Relationship Id="rId501" Type="http://schemas.openxmlformats.org/officeDocument/2006/relationships/hyperlink" Target="https://m.timesofindia.com/india/coronavirus-second-death-in-delhi-3rd-in-mumbai-slight-dip-in-new-cases/articleshow/74801637.cms" TargetMode="External"/><Relationship Id="rId1131" Type="http://schemas.openxmlformats.org/officeDocument/2006/relationships/hyperlink" Target="https://www.gtainside.com/downloads/picr/2014-09/1411200754_gallery1.jpg" TargetMode="External"/><Relationship Id="rId4287" Type="http://schemas.openxmlformats.org/officeDocument/2006/relationships/hyperlink" Target="https://www.facebook.com/664127387117603/posts/1200566896806980/" TargetMode="External"/><Relationship Id="rId4494" Type="http://schemas.openxmlformats.org/officeDocument/2006/relationships/hyperlink" Target="https://twitter.com/ANI/status/1246681660093083648?s=19" TargetMode="External"/><Relationship Id="rId3096" Type="http://schemas.openxmlformats.org/officeDocument/2006/relationships/hyperlink" Target="https://twitter.com/Ahmedshabbir20/status/1245330709138399232?s=19" TargetMode="External"/><Relationship Id="rId4147" Type="http://schemas.openxmlformats.org/officeDocument/2006/relationships/hyperlink" Target="https://twitter.com/ANI/status/1246333065779167232?s=19" TargetMode="External"/><Relationship Id="rId4354" Type="http://schemas.openxmlformats.org/officeDocument/2006/relationships/hyperlink" Target="https://twitter.com/ANI/status/1246495334999543808?s=20" TargetMode="External"/><Relationship Id="rId4561" Type="http://schemas.openxmlformats.org/officeDocument/2006/relationships/hyperlink" Target="https://twitter.com/DHFWKA/status/1246719573300260865?s=19" TargetMode="External"/><Relationship Id="rId1948" Type="http://schemas.openxmlformats.org/officeDocument/2006/relationships/hyperlink" Target="https://www.google.com/amp/s/m.timesofindia.com/city/mumbai/mumbai-coronavirus-update-todays-news-from-your-locked-down-city/amp_articleshow/74869280.cms" TargetMode="External"/><Relationship Id="rId3163" Type="http://schemas.openxmlformats.org/officeDocument/2006/relationships/hyperlink" Target="https://purvanchalpost.com/25271" TargetMode="External"/><Relationship Id="rId3370" Type="http://schemas.openxmlformats.org/officeDocument/2006/relationships/hyperlink" Target="https://twitter.com/ANI/status/1245430874176356354?s=20" TargetMode="External"/><Relationship Id="rId4007" Type="http://schemas.openxmlformats.org/officeDocument/2006/relationships/hyperlink" Target="https://www.indiatoday.in/india/story/puducherry-first-covid-19-patient-recovers-to-be-discharged-soon-1660818-2020-03-29" TargetMode="External"/><Relationship Id="rId4214" Type="http://schemas.openxmlformats.org/officeDocument/2006/relationships/hyperlink" Target="https://www.patrika.com/raipur-news/chhattisgarh-first-discharged-corona-positive-patient-aiims-raipur-5963575/" TargetMode="External"/><Relationship Id="rId4421" Type="http://schemas.openxmlformats.org/officeDocument/2006/relationships/hyperlink" Target="https://twitter.com/ANI/status/1246656472509042692" TargetMode="External"/><Relationship Id="rId291" Type="http://schemas.openxmlformats.org/officeDocument/2006/relationships/hyperlink" Target="https://jccu2.app.goo.gl/PL5DvAwGAgaUFqhs9" TargetMode="External"/><Relationship Id="rId1808" Type="http://schemas.openxmlformats.org/officeDocument/2006/relationships/hyperlink" Target="https://twitter.com/dhanyarajendran/status/1244244428614545408" TargetMode="External"/><Relationship Id="rId3023" Type="http://schemas.openxmlformats.org/officeDocument/2006/relationships/hyperlink" Target="https://www.amarujala.com/amp/gorakhpur/first-corona-positive-patient-died-in-brd-college-gorakhpur" TargetMode="External"/><Relationship Id="rId151" Type="http://schemas.openxmlformats.org/officeDocument/2006/relationships/hyperlink" Target="https://twitter.com/ANINewsUP/status/1242105254482554882?s=19" TargetMode="External"/><Relationship Id="rId3230" Type="http://schemas.openxmlformats.org/officeDocument/2006/relationships/hyperlink" Target="https://www.esakal.com/uttar-maharashtra/marathi-news-jalgaon-corona-positive-second-case-city-276046" TargetMode="External"/><Relationship Id="rId2789" Type="http://schemas.openxmlformats.org/officeDocument/2006/relationships/hyperlink" Target="https://www.google.com/amp/s/eisamay.indiatimes.com/west-bengal-news/kolkata-news/3-covid-19-patients-recovered-in-west-bengal-advised-to-be-in-home-quarantine/amp_articleshow/74917397.cms" TargetMode="External"/><Relationship Id="rId2996" Type="http://schemas.openxmlformats.org/officeDocument/2006/relationships/hyperlink" Target="https://www.google.com/url?sa=t&amp;source=web&amp;rct=j&amp;url=https://www.amarujala.com/amp/gorakhpur/first-corona-positive-patient-died-in-brd-college-gorakhpur&amp;ved=2ahUKEwirleeG0sboAhXbXisKHVNCA3AQiJQBMAF6BAgPEAM&amp;usg=AOvVaw2aAO7Ejyt0cEy7iFnLLIkP&amp;ampcf=1" TargetMode="External"/><Relationship Id="rId968" Type="http://schemas.openxmlformats.org/officeDocument/2006/relationships/hyperlink" Target="https://economictimes.indiatimes.com/news/politics-and-nation/first-covid-19-death-in-kashmir-65-year-old-with-underlying-conditions-dies-due-to-heart-attack/articleshow/74823247.cms" TargetMode="External"/><Relationship Id="rId1598" Type="http://schemas.openxmlformats.org/officeDocument/2006/relationships/hyperlink" Target="https://twitter.com/PTI_News/status/1243938826680020993?s=19" TargetMode="External"/><Relationship Id="rId2649" Type="http://schemas.openxmlformats.org/officeDocument/2006/relationships/hyperlink" Target="https://www.mohfw.gov.in/" TargetMode="External"/><Relationship Id="rId2856" Type="http://schemas.openxmlformats.org/officeDocument/2006/relationships/hyperlink" Target="https://twitter.com/Debjani_TNIE/status/1245186950899707904?s=19" TargetMode="External"/><Relationship Id="rId3907" Type="http://schemas.openxmlformats.org/officeDocument/2006/relationships/hyperlink" Target="https://twitter.com/ANI/status/1246100744564027392" TargetMode="External"/><Relationship Id="rId5055" Type="http://schemas.openxmlformats.org/officeDocument/2006/relationships/hyperlink" Target="https://www.mohfw.gov.in/" TargetMode="External"/><Relationship Id="rId97" Type="http://schemas.openxmlformats.org/officeDocument/2006/relationships/hyperlink" Target="https://twitter.com/PTI_News/status/1241766733788004352?s=19" TargetMode="External"/><Relationship Id="rId828" Type="http://schemas.openxmlformats.org/officeDocument/2006/relationships/hyperlink" Target="https://timesofindia.indiatimes.com/city/raipur/two-more-positive-cases-reported-in-chhattisgarh-taking-total-number-of-covid-19-to-3-in-state/articleshow/74814186.cms" TargetMode="External"/><Relationship Id="rId1458" Type="http://schemas.openxmlformats.org/officeDocument/2006/relationships/hyperlink" Target="https://www.indiatoday.in/amp/india/story/bihar-ward-boy-of-private-hospital-in-patna-tests-positive-for-coronavirus-1660247-2020-03-27" TargetMode="External"/><Relationship Id="rId1665" Type="http://schemas.openxmlformats.org/officeDocument/2006/relationships/hyperlink" Target="https://twitter.com/ANI/status/1244116694290673664?s=19" TargetMode="External"/><Relationship Id="rId1872" Type="http://schemas.openxmlformats.org/officeDocument/2006/relationships/hyperlink" Target="https://twitter.com/rajeshtope11/status/1244214677036392448?s=20" TargetMode="External"/><Relationship Id="rId2509" Type="http://schemas.openxmlformats.org/officeDocument/2006/relationships/hyperlink" Target="https://twitter.com/ArogyaAndhra/status/1244863574113046529?s=19" TargetMode="External"/><Relationship Id="rId2716" Type="http://schemas.openxmlformats.org/officeDocument/2006/relationships/hyperlink" Target="https://twitter.com/KashishBihar/status/1244992286661832708?s=19" TargetMode="External"/><Relationship Id="rId4071" Type="http://schemas.openxmlformats.org/officeDocument/2006/relationships/hyperlink" Target="https://twitter.com/ANI/status/1246333065779167232?s=19" TargetMode="External"/><Relationship Id="rId5122" Type="http://schemas.openxmlformats.org/officeDocument/2006/relationships/hyperlink" Target="https://twitter.com/bhupeshbaghel/status/1247105792685142018?s=21" TargetMode="External"/><Relationship Id="rId1318" Type="http://schemas.openxmlformats.org/officeDocument/2006/relationships/hyperlink" Target="https://zeenews.india.com/hindi/india/madhya-pradesh-chhattisgarh/covid-19-rajnandgaon-chhattisgarh-returned-from-england-coronavirus-cg-news-in-hindi/658841" TargetMode="External"/><Relationship Id="rId1525" Type="http://schemas.openxmlformats.org/officeDocument/2006/relationships/hyperlink" Target="https://twitter.com/PTI_News/status/1243893271971037185?s=19" TargetMode="External"/><Relationship Id="rId2923" Type="http://schemas.openxmlformats.org/officeDocument/2006/relationships/hyperlink" Target="https://bengali.abplive.com/news/aaj-focus-e/coronavirus-5-die-in-bengal-in-last-8-days-affected-37-681006" TargetMode="External"/><Relationship Id="rId1732" Type="http://schemas.openxmlformats.org/officeDocument/2006/relationships/hyperlink" Target="https://www.financialexpress.com/lifestyle/health/three-more-test-positive-for-covid-19-in-west-bengal/1912469/" TargetMode="External"/><Relationship Id="rId4888" Type="http://schemas.openxmlformats.org/officeDocument/2006/relationships/hyperlink" Target="https://bangaloremirror.indiatimes.com/coronavirus/news/karnataka-records-12-fresh-covid-19-cases-state-toll-rises-to-163/articleshow/75007410.cms" TargetMode="External"/><Relationship Id="rId24" Type="http://schemas.openxmlformats.org/officeDocument/2006/relationships/hyperlink" Target="https://twitter.com/PTI_News/status/1240685827979534339" TargetMode="External"/><Relationship Id="rId2299" Type="http://schemas.openxmlformats.org/officeDocument/2006/relationships/hyperlink" Target="https://twitter.com/ANI/status/1244653460739338242?s=20" TargetMode="External"/><Relationship Id="rId3697" Type="http://schemas.openxmlformats.org/officeDocument/2006/relationships/hyperlink" Target="https://www.deccanherald.com/national/first-death-due-to-covid-19-in-haryana-67-year-old-man-from-ambala-dies-820331.html" TargetMode="External"/><Relationship Id="rId4748" Type="http://schemas.openxmlformats.org/officeDocument/2006/relationships/hyperlink" Target="https://www.bhaskar.com/local/mp/bhopal/news/26-patients-of-corona-in-bhopal-8-people-and-report-came-positive-three-doctors-in-it-entire-city-total-locked-down-from-tonight-127113003.html?ref=appshare" TargetMode="External"/><Relationship Id="rId4955" Type="http://schemas.openxmlformats.org/officeDocument/2006/relationships/hyperlink" Target="https://twitter.com/ani/status/1247175938003042305?s=21" TargetMode="External"/><Relationship Id="rId3557" Type="http://schemas.openxmlformats.org/officeDocument/2006/relationships/hyperlink" Target="https://dronamaps.com/corona.html" TargetMode="External"/><Relationship Id="rId3764" Type="http://schemas.openxmlformats.org/officeDocument/2006/relationships/hyperlink" Target="https://mobile.twitter.com/HFWOdisha" TargetMode="External"/><Relationship Id="rId3971" Type="http://schemas.openxmlformats.org/officeDocument/2006/relationships/hyperlink" Target="https://mbasic.facebook.com/story.php?story_fbid=10157435989798983&amp;id=329145898982&amp;refid=17&amp;_ft_=mf_story_key.10157435989798983%3Atop_level_post_id.10157435989798983%3Atl_objid.10157435989798983%3Acontent_owner_id_new.329145898982%3Athrowback_story_fbid.10157435989798983%3Apage_id.329145898982%3Astory_location.4%3Atds_flgs.3%3Apage_insights.%7B%22329145898982%22%3A%7B%22page_id%22%3A329145898982%2C%22actor_id%22%3A329145898982%2C%22dm%22%3A%7B%22isShare%22%3A0%2C%22originalPostOwnerID%22%3A0%7D%2C%22psn%22%3A%22EntStatusCreationStory%22%2C%22post_context%22%3A%7B%22object_fbtype%22%3A266%2C%22publish_time%22%3A1585940842%2C%22story_name%22%3A%22EntStatusCreationStory%22%2C%22story_fbid%22%3A%5B10157435989798983%5D%7D%2C%22role%22%3A1%2C%22sl%22%3A4%2C%22targets%22%3A%5B%7B%22actor_id%22%3A329145898982%2C%22page_id%22%3A329145898982%2C%22post_id%22%3A10157435989798983%2C%22role%22%3A1%2C%22share_id%22%3A0%7D%5D%7D%7D%3Athid.329145898982%3A306061129499414%3A2%3A0%3A1588316399%3A4437842766817311064&amp;__tn__=%2AW-R" TargetMode="External"/><Relationship Id="rId4608" Type="http://schemas.openxmlformats.org/officeDocument/2006/relationships/hyperlink" Target="http://www.nhmharyana.gov.in/page.aspx?id=208" TargetMode="External"/><Relationship Id="rId4815" Type="http://schemas.openxmlformats.org/officeDocument/2006/relationships/hyperlink" Target="https://mumbaimirror.indiatimes.com/coronavirus/news/wockhardt-hospital-declared-containment-zone-as-26-nurses-and-three-doctors-test-positive/articleshow/75002412.cms" TargetMode="External"/><Relationship Id="rId478" Type="http://schemas.openxmlformats.org/officeDocument/2006/relationships/hyperlink" Target="https://mobile.twitter.com/ANI/status/1242792363975532546?utm_campaign=fullarticle&amp;utm_medium=referral&amp;utm_source=inshorts" TargetMode="External"/><Relationship Id="rId685" Type="http://schemas.openxmlformats.org/officeDocument/2006/relationships/hyperlink" Target="https://www.indiatoday.in/india/story/coronavirus-in-india-live-updates-complete-lockdown-pm-modi-covid-19-death-toll-italy-spain-iran-china-1659354-2020-03-25" TargetMode="External"/><Relationship Id="rId892" Type="http://schemas.openxmlformats.org/officeDocument/2006/relationships/hyperlink" Target="https://www.google.com/url?sa=t&amp;source=web&amp;rct=j&amp;url=https://m.economictimes.com/news/politics-and-nation/70-yr-old-covid-19-patient-dies-in-gujarat-state-toll-rises-to-3/amp_articleshow/74824464.cms&amp;ved=2ahUKEwiVvuKt57foAhWHxjgGHbbjDokQFjAEegQIBxAC&amp;usg=AOvVaw3CDZUMzUwDFRywokpaKlf6&amp;ampcf=1&amp;cshid=1585214433990" TargetMode="External"/><Relationship Id="rId2159" Type="http://schemas.openxmlformats.org/officeDocument/2006/relationships/hyperlink" Target="http://youtube.com/watch?v=0ZjLLHBRLv4" TargetMode="External"/><Relationship Id="rId2366" Type="http://schemas.openxmlformats.org/officeDocument/2006/relationships/hyperlink" Target="https://twitter.com/PTI_News/status/1244825963419947008?s=19" TargetMode="External"/><Relationship Id="rId2573" Type="http://schemas.openxmlformats.org/officeDocument/2006/relationships/hyperlink" Target="https://www.amarujala.com/haryana/rohtak/two-women-from-hisar-sirsa-found-corona-positive-rohtak-news-rtk548955739" TargetMode="External"/><Relationship Id="rId2780" Type="http://schemas.openxmlformats.org/officeDocument/2006/relationships/hyperlink" Target="http://hmfw.ap.gov.in/Daily_bullettin/31-03-2020/31-03-2020_After_6PM_Telugu.pdf" TargetMode="External"/><Relationship Id="rId3417" Type="http://schemas.openxmlformats.org/officeDocument/2006/relationships/hyperlink" Target="https://gujcovid19.gujarat.gov.in/" TargetMode="External"/><Relationship Id="rId3624" Type="http://schemas.openxmlformats.org/officeDocument/2006/relationships/hyperlink" Target="https://twitter.com/TelanganaHealth/status/1245749069898629122?s=19" TargetMode="External"/><Relationship Id="rId3831" Type="http://schemas.openxmlformats.org/officeDocument/2006/relationships/hyperlink" Target="http://www.eenadu.net/" TargetMode="External"/><Relationship Id="rId338" Type="http://schemas.openxmlformats.org/officeDocument/2006/relationships/hyperlink" Target="https://www.google.com/amp/s/m.timesofindia.com/city/bhopal/madhya-pradesh-coronavirus-count-touches-9-curfew-in-gwalior/amp_articleshow/74802791.cms" TargetMode="External"/><Relationship Id="rId545" Type="http://schemas.openxmlformats.org/officeDocument/2006/relationships/hyperlink" Target="https://m.facebook.com/story.php?story_fbid=2890087207745908&amp;id=577768035644515" TargetMode="External"/><Relationship Id="rId752" Type="http://schemas.openxmlformats.org/officeDocument/2006/relationships/hyperlink" Target="https://twitter.com/ANI/status/1243045523575025665" TargetMode="External"/><Relationship Id="rId1175" Type="http://schemas.openxmlformats.org/officeDocument/2006/relationships/hyperlink" Target="https://m.jagran.com/bihar/patna-city-coronavirus-two-another-person-found-corona-positive-total-number-of-corona-positive-9-in-bihar-20143631.html" TargetMode="External"/><Relationship Id="rId1382" Type="http://schemas.openxmlformats.org/officeDocument/2006/relationships/hyperlink" Target="https://www.indiatoday.in/india/story/covid-19-patient-dies-mumbai-5-deaths-maharashtra-1660131-2020-03-26" TargetMode="External"/><Relationship Id="rId2019" Type="http://schemas.openxmlformats.org/officeDocument/2006/relationships/hyperlink" Target="https://www.google.com/url?sa=t&amp;source=web&amp;rct=j&amp;url=https://m.timesofindia.com/city/hyderabad/three-fresh-coronavirus-cases-in-telangana-total-rises-to-70/amp_articleshow/74878954.cms&amp;ved=2ahUKEwjj1POqosDoAhV5yDgGHSGkDxQQFjAJegQIBhAB&amp;usg=AOvVaw1GbCENbfdhyQasXWqXBQ4A&amp;ampcf=1" TargetMode="External"/><Relationship Id="rId2226" Type="http://schemas.openxmlformats.org/officeDocument/2006/relationships/hyperlink" Target="https://www.google.co.in/amp/s/m.timesofindia.com/india/coronavirus-cases-in-haryana-rise-to-22/amp_articleshow/74893177.cms" TargetMode="External"/><Relationship Id="rId2433" Type="http://schemas.openxmlformats.org/officeDocument/2006/relationships/hyperlink" Target="https://twitter.com/NHM_TN/status/1244861155975114753?s=19" TargetMode="External"/><Relationship Id="rId2640" Type="http://schemas.openxmlformats.org/officeDocument/2006/relationships/hyperlink" Target="https://www.manoramaonline.com/news/latest-news/2020/03/31/cm-pinarayi-vijayan-press-meet.html" TargetMode="External"/><Relationship Id="rId405" Type="http://schemas.openxmlformats.org/officeDocument/2006/relationships/hyperlink" Target="https://mobile.twitter.com/Vijayabaskarofl/status/1242743473708486657" TargetMode="External"/><Relationship Id="rId612" Type="http://schemas.openxmlformats.org/officeDocument/2006/relationships/hyperlink" Target="https://twitter.com/ANI/status/1242904440404758529?s=20" TargetMode="External"/><Relationship Id="rId1035" Type="http://schemas.openxmlformats.org/officeDocument/2006/relationships/hyperlink" Target="https://indianexpress.com/article/coronavirus/maharashtra-coronavirus-recovered-patients-return-home-6331901/" TargetMode="External"/><Relationship Id="rId1242" Type="http://schemas.openxmlformats.org/officeDocument/2006/relationships/hyperlink" Target="https://twitter.com/thejaram92/status/1242817920234688513?s=19" TargetMode="External"/><Relationship Id="rId2500" Type="http://schemas.openxmlformats.org/officeDocument/2006/relationships/hyperlink" Target="https://www.firstpost.com/health/coronavirus-outbreak-live-updates-covid-19-india-lockdown-cases-death-count-maharashtra-kerala-delhi-nizamuddin-latest-news-today-8207661.html/amp" TargetMode="External"/><Relationship Id="rId4398" Type="http://schemas.openxmlformats.org/officeDocument/2006/relationships/hyperlink" Target="https://www.business-standard.com/article/pti-stories/coronavirus-8-of-12-detained-from-latur-mosque-test-positive-120040401032_1.html" TargetMode="External"/><Relationship Id="rId1102" Type="http://schemas.openxmlformats.org/officeDocument/2006/relationships/hyperlink" Target="https://twitter.com/CMOMaharashtra/status/1243079715860049920?s=19" TargetMode="External"/><Relationship Id="rId4258" Type="http://schemas.openxmlformats.org/officeDocument/2006/relationships/hyperlink" Target="https://www.mohfw.gov.in/" TargetMode="External"/><Relationship Id="rId4465" Type="http://schemas.openxmlformats.org/officeDocument/2006/relationships/hyperlink" Target="https://www.google.com/amp/s/timesofindia.indiatimes.com/india/coronavirus-india-live-news-updates-total-number-of-corona-cases-in-india-state-wise-list-delhi-maharashtra-telangana/amp_liveblog/74975998.cms" TargetMode="External"/><Relationship Id="rId3067" Type="http://schemas.openxmlformats.org/officeDocument/2006/relationships/hyperlink" Target="https://twitter.com/PTI_News/status/1245290100562354176?s=19" TargetMode="External"/><Relationship Id="rId3274" Type="http://schemas.openxmlformats.org/officeDocument/2006/relationships/hyperlink" Target="https://twitter.com/ArogyaAndhra/status/1245312814962507783?s=20" TargetMode="External"/><Relationship Id="rId4118" Type="http://schemas.openxmlformats.org/officeDocument/2006/relationships/hyperlink" Target="https://timesofindia.indiatimes.com/city/aurangabad/two-test-positive-for-coronavirus-in-aurangabad/articleshow/74966706.cms" TargetMode="External"/><Relationship Id="rId4672" Type="http://schemas.openxmlformats.org/officeDocument/2006/relationships/hyperlink" Target="http://www.kutchkhabar.com/kutch/second-positive-case-of-corona-reported-in-kutch-8213" TargetMode="External"/><Relationship Id="rId195" Type="http://schemas.openxmlformats.org/officeDocument/2006/relationships/hyperlink" Target="https://twitter.com/PTI_News/status/1242320937497714688?s=19" TargetMode="External"/><Relationship Id="rId1919" Type="http://schemas.openxmlformats.org/officeDocument/2006/relationships/hyperlink" Target="https://www.facebook.com/155417167835918/posts/3246496558727948/?app=fbl" TargetMode="External"/><Relationship Id="rId3481" Type="http://schemas.openxmlformats.org/officeDocument/2006/relationships/hyperlink" Target="https://www.google.com/amp/s/www.bhaskar.com/amp/local/rajasthan/udaipur/news/bhilwara-coronavirus-covid-19-cases-death-toll-latest-news-and-updates-127094344.html" TargetMode="External"/><Relationship Id="rId4325" Type="http://schemas.openxmlformats.org/officeDocument/2006/relationships/hyperlink" Target="https://www.firstpost.com/health/coronavirus-outbreak-live-updates-covid-19-india-cases-death-count-delhi-tablighi-jamaat-maharashtra-kerala-andhra-pradesh-latest-news-today-8226261.html" TargetMode="External"/><Relationship Id="rId4532" Type="http://schemas.openxmlformats.org/officeDocument/2006/relationships/hyperlink" Target="https://www.mohfw.gov.in/" TargetMode="External"/><Relationship Id="rId2083" Type="http://schemas.openxmlformats.org/officeDocument/2006/relationships/hyperlink" Target="https://twitter.com/abpanandatv/status/1244489408155435009?s=19" TargetMode="External"/><Relationship Id="rId2290" Type="http://schemas.openxmlformats.org/officeDocument/2006/relationships/hyperlink" Target="https://pbs.twimg.com/media/EUXk96fUwAIK8xs?format=jpg&amp;name=large" TargetMode="External"/><Relationship Id="rId3134" Type="http://schemas.openxmlformats.org/officeDocument/2006/relationships/hyperlink" Target="http://www.ptitrust.com/" TargetMode="External"/><Relationship Id="rId3341" Type="http://schemas.openxmlformats.org/officeDocument/2006/relationships/hyperlink" Target="https://www.facebook.com/329145898982/posts/10157428885168983/?d=n" TargetMode="External"/><Relationship Id="rId262" Type="http://schemas.openxmlformats.org/officeDocument/2006/relationships/hyperlink" Target="https://mobile.twitter.com/PTI_News/status/1242403827619266560" TargetMode="External"/><Relationship Id="rId2150" Type="http://schemas.openxmlformats.org/officeDocument/2006/relationships/hyperlink" Target="https://www.naidunia.com/madhya-pradesh/ujjain-coronavirus-in-mp-ujjain-man-died-from-coronavirus-third-death-in-madhya-pradesh-5438361" TargetMode="External"/><Relationship Id="rId3201" Type="http://schemas.openxmlformats.org/officeDocument/2006/relationships/hyperlink" Target="https://twitter.com/ANI/status/1245383122847502338" TargetMode="External"/><Relationship Id="rId5099" Type="http://schemas.openxmlformats.org/officeDocument/2006/relationships/hyperlink" Target="https://twitter.com/ANI/status/1247403660096598016?ref_src=twsrc%5Etfw%7Ctwcamp%5Etweetembed&amp;ref_url=https%3A%2F%2Feconomictimes.indiatimes.com%2Fnews%2Fpolitics-and-nation%2Fcoronavirus-cases-in-india-live-news-latest-updates-april7%2Fliveblog%2F75019151.cms"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icmr.nic.in/sites/default/files/whats_new/ICMR_testing_update_05April_9PM_IST.pdf" TargetMode="External"/><Relationship Id="rId2" Type="http://schemas.openxmlformats.org/officeDocument/2006/relationships/hyperlink" Target="https://icmr.nic.in/sites/default/files/whats_new/ICMR_testing_update_04April_9PM_IST.pdf" TargetMode="External"/><Relationship Id="rId1" Type="http://schemas.openxmlformats.org/officeDocument/2006/relationships/hyperlink" Target="https://twitter.com/PTI_News/status/1245308976440340482" TargetMode="External"/><Relationship Id="rId6" Type="http://schemas.openxmlformats.org/officeDocument/2006/relationships/comments" Target="../comments6.xml"/><Relationship Id="rId5" Type="http://schemas.openxmlformats.org/officeDocument/2006/relationships/vmlDrawing" Target="../drawings/vmlDrawing6.vml"/><Relationship Id="rId4" Type="http://schemas.openxmlformats.org/officeDocument/2006/relationships/hyperlink" Target="https://icmr.nic.in/sites/default/files/whats_new/ICMR_testing_update_06April_9PM_IST.pdf"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117" Type="http://schemas.openxmlformats.org/officeDocument/2006/relationships/hyperlink" Target="https://drive.google.com/drive/folders/1yAgt3IN1u8jX8g8jEasC4KNR26HUqeKi" TargetMode="External"/><Relationship Id="rId21" Type="http://schemas.openxmlformats.org/officeDocument/2006/relationships/hyperlink" Target="https://drive.google.com/drive/folders/1yAgt3IN1u8jX8g8jEasC4KNR26HUqeKi" TargetMode="External"/><Relationship Id="rId42" Type="http://schemas.openxmlformats.org/officeDocument/2006/relationships/hyperlink" Target="https://drive.google.com/drive/folders/1yAgt3IN1u8jX8g8jEasC4KNR26HUqeKi" TargetMode="External"/><Relationship Id="rId63" Type="http://schemas.openxmlformats.org/officeDocument/2006/relationships/hyperlink" Target="https://drive.google.com/drive/folders/1yAgt3IN1u8jX8g8jEasC4KNR26HUqeKi" TargetMode="External"/><Relationship Id="rId84" Type="http://schemas.openxmlformats.org/officeDocument/2006/relationships/hyperlink" Target="https://drive.google.com/drive/folders/1yAgt3IN1u8jX8g8jEasC4KNR26HUqeKi" TargetMode="External"/><Relationship Id="rId138" Type="http://schemas.openxmlformats.org/officeDocument/2006/relationships/hyperlink" Target="https://drive.google.com/drive/folders/1yAgt3IN1u8jX8g8jEasC4KNR26HUqeKi" TargetMode="External"/><Relationship Id="rId159" Type="http://schemas.openxmlformats.org/officeDocument/2006/relationships/hyperlink" Target="https://drive.google.com/drive/folders/1yAgt3IN1u8jX8g8jEasC4KNR26HUqeKi" TargetMode="External"/><Relationship Id="rId170" Type="http://schemas.openxmlformats.org/officeDocument/2006/relationships/hyperlink" Target="https://drive.google.com/drive/folders/1yAgt3IN1u8jX8g8jEasC4KNR26HUqeKi" TargetMode="External"/><Relationship Id="rId191" Type="http://schemas.openxmlformats.org/officeDocument/2006/relationships/hyperlink" Target="https://drive.google.com/drive/folders/1yAgt3IN1u8jX8g8jEasC4KNR26HUqeKi" TargetMode="External"/><Relationship Id="rId205" Type="http://schemas.openxmlformats.org/officeDocument/2006/relationships/hyperlink" Target="https://drive.google.com/drive/folders/1yAgt3IN1u8jX8g8jEasC4KNR26HUqeKi" TargetMode="External"/><Relationship Id="rId226" Type="http://schemas.openxmlformats.org/officeDocument/2006/relationships/hyperlink" Target="https://drive.google.com/drive/folders/1yAgt3IN1u8jX8g8jEasC4KNR26HUqeKi" TargetMode="External"/><Relationship Id="rId107" Type="http://schemas.openxmlformats.org/officeDocument/2006/relationships/hyperlink" Target="https://drive.google.com/drive/folders/1yAgt3IN1u8jX8g8jEasC4KNR26HUqeKi" TargetMode="External"/><Relationship Id="rId11" Type="http://schemas.openxmlformats.org/officeDocument/2006/relationships/hyperlink" Target="https://drive.google.com/drive/folders/1yAgt3IN1u8jX8g8jEasC4KNR26HUqeKi" TargetMode="External"/><Relationship Id="rId32" Type="http://schemas.openxmlformats.org/officeDocument/2006/relationships/hyperlink" Target="https://drive.google.com/drive/folders/1yAgt3IN1u8jX8g8jEasC4KNR26HUqeKi" TargetMode="External"/><Relationship Id="rId53" Type="http://schemas.openxmlformats.org/officeDocument/2006/relationships/hyperlink" Target="https://drive.google.com/drive/folders/1yAgt3IN1u8jX8g8jEasC4KNR26HUqeKi" TargetMode="External"/><Relationship Id="rId74" Type="http://schemas.openxmlformats.org/officeDocument/2006/relationships/hyperlink" Target="https://drive.google.com/drive/folders/1yAgt3IN1u8jX8g8jEasC4KNR26HUqeKi" TargetMode="External"/><Relationship Id="rId128" Type="http://schemas.openxmlformats.org/officeDocument/2006/relationships/hyperlink" Target="https://drive.google.com/drive/folders/1yAgt3IN1u8jX8g8jEasC4KNR26HUqeKi" TargetMode="External"/><Relationship Id="rId149" Type="http://schemas.openxmlformats.org/officeDocument/2006/relationships/hyperlink" Target="https://drive.google.com/drive/folders/1yAgt3IN1u8jX8g8jEasC4KNR26HUqeKi" TargetMode="External"/><Relationship Id="rId5" Type="http://schemas.openxmlformats.org/officeDocument/2006/relationships/hyperlink" Target="https://drive.google.com/drive/folders/1yAgt3IN1u8jX8g8jEasC4KNR26HUqeKi" TargetMode="External"/><Relationship Id="rId95" Type="http://schemas.openxmlformats.org/officeDocument/2006/relationships/hyperlink" Target="https://drive.google.com/drive/folders/1yAgt3IN1u8jX8g8jEasC4KNR26HUqeKi" TargetMode="External"/><Relationship Id="rId160" Type="http://schemas.openxmlformats.org/officeDocument/2006/relationships/hyperlink" Target="https://drive.google.com/drive/folders/1yAgt3IN1u8jX8g8jEasC4KNR26HUqeKi" TargetMode="External"/><Relationship Id="rId181" Type="http://schemas.openxmlformats.org/officeDocument/2006/relationships/hyperlink" Target="https://drive.google.com/drive/folders/1yAgt3IN1u8jX8g8jEasC4KNR26HUqeKi" TargetMode="External"/><Relationship Id="rId216" Type="http://schemas.openxmlformats.org/officeDocument/2006/relationships/hyperlink" Target="https://drive.google.com/drive/folders/1yAgt3IN1u8jX8g8jEasC4KNR26HUqeKi" TargetMode="External"/><Relationship Id="rId237" Type="http://schemas.openxmlformats.org/officeDocument/2006/relationships/hyperlink" Target="https://drive.google.com/drive/folders/1yAgt3IN1u8jX8g8jEasC4KNR26HUqeKi" TargetMode="External"/><Relationship Id="rId22" Type="http://schemas.openxmlformats.org/officeDocument/2006/relationships/hyperlink" Target="https://drive.google.com/drive/folders/1yAgt3IN1u8jX8g8jEasC4KNR26HUqeKi" TargetMode="External"/><Relationship Id="rId43" Type="http://schemas.openxmlformats.org/officeDocument/2006/relationships/hyperlink" Target="https://drive.google.com/drive/folders/1yAgt3IN1u8jX8g8jEasC4KNR26HUqeKi" TargetMode="External"/><Relationship Id="rId64" Type="http://schemas.openxmlformats.org/officeDocument/2006/relationships/hyperlink" Target="https://drive.google.com/drive/folders/1yAgt3IN1u8jX8g8jEasC4KNR26HUqeKi" TargetMode="External"/><Relationship Id="rId118" Type="http://schemas.openxmlformats.org/officeDocument/2006/relationships/hyperlink" Target="https://drive.google.com/drive/folders/1yAgt3IN1u8jX8g8jEasC4KNR26HUqeKi" TargetMode="External"/><Relationship Id="rId139" Type="http://schemas.openxmlformats.org/officeDocument/2006/relationships/hyperlink" Target="https://drive.google.com/drive/folders/1yAgt3IN1u8jX8g8jEasC4KNR26HUqeKi" TargetMode="External"/><Relationship Id="rId80" Type="http://schemas.openxmlformats.org/officeDocument/2006/relationships/hyperlink" Target="https://drive.google.com/drive/folders/1yAgt3IN1u8jX8g8jEasC4KNR26HUqeKi" TargetMode="External"/><Relationship Id="rId85" Type="http://schemas.openxmlformats.org/officeDocument/2006/relationships/hyperlink" Target="https://drive.google.com/drive/folders/1yAgt3IN1u8jX8g8jEasC4KNR26HUqeKi" TargetMode="External"/><Relationship Id="rId150" Type="http://schemas.openxmlformats.org/officeDocument/2006/relationships/hyperlink" Target="https://drive.google.com/drive/folders/1yAgt3IN1u8jX8g8jEasC4KNR26HUqeKi" TargetMode="External"/><Relationship Id="rId155" Type="http://schemas.openxmlformats.org/officeDocument/2006/relationships/hyperlink" Target="https://drive.google.com/drive/folders/1yAgt3IN1u8jX8g8jEasC4KNR26HUqeKi" TargetMode="External"/><Relationship Id="rId171" Type="http://schemas.openxmlformats.org/officeDocument/2006/relationships/hyperlink" Target="https://drive.google.com/drive/folders/1yAgt3IN1u8jX8g8jEasC4KNR26HUqeKi" TargetMode="External"/><Relationship Id="rId176" Type="http://schemas.openxmlformats.org/officeDocument/2006/relationships/hyperlink" Target="https://drive.google.com/drive/folders/1yAgt3IN1u8jX8g8jEasC4KNR26HUqeKi" TargetMode="External"/><Relationship Id="rId192" Type="http://schemas.openxmlformats.org/officeDocument/2006/relationships/hyperlink" Target="https://drive.google.com/drive/folders/1yAgt3IN1u8jX8g8jEasC4KNR26HUqeKi" TargetMode="External"/><Relationship Id="rId197" Type="http://schemas.openxmlformats.org/officeDocument/2006/relationships/hyperlink" Target="https://drive.google.com/drive/folders/1yAgt3IN1u8jX8g8jEasC4KNR26HUqeKi" TargetMode="External"/><Relationship Id="rId206" Type="http://schemas.openxmlformats.org/officeDocument/2006/relationships/hyperlink" Target="https://drive.google.com/drive/folders/1yAgt3IN1u8jX8g8jEasC4KNR26HUqeKi" TargetMode="External"/><Relationship Id="rId227" Type="http://schemas.openxmlformats.org/officeDocument/2006/relationships/hyperlink" Target="https://drive.google.com/drive/folders/1yAgt3IN1u8jX8g8jEasC4KNR26HUqeKi" TargetMode="External"/><Relationship Id="rId201" Type="http://schemas.openxmlformats.org/officeDocument/2006/relationships/hyperlink" Target="https://drive.google.com/drive/folders/1yAgt3IN1u8jX8g8jEasC4KNR26HUqeKi" TargetMode="External"/><Relationship Id="rId222" Type="http://schemas.openxmlformats.org/officeDocument/2006/relationships/hyperlink" Target="https://drive.google.com/drive/folders/1yAgt3IN1u8jX8g8jEasC4KNR26HUqeKi" TargetMode="External"/><Relationship Id="rId12" Type="http://schemas.openxmlformats.org/officeDocument/2006/relationships/hyperlink" Target="https://drive.google.com/drive/folders/1yAgt3IN1u8jX8g8jEasC4KNR26HUqeKi" TargetMode="External"/><Relationship Id="rId17" Type="http://schemas.openxmlformats.org/officeDocument/2006/relationships/hyperlink" Target="https://drive.google.com/drive/folders/1yAgt3IN1u8jX8g8jEasC4KNR26HUqeKi" TargetMode="External"/><Relationship Id="rId33" Type="http://schemas.openxmlformats.org/officeDocument/2006/relationships/hyperlink" Target="https://drive.google.com/drive/folders/1yAgt3IN1u8jX8g8jEasC4KNR26HUqeKi" TargetMode="External"/><Relationship Id="rId38" Type="http://schemas.openxmlformats.org/officeDocument/2006/relationships/hyperlink" Target="https://drive.google.com/drive/folders/1yAgt3IN1u8jX8g8jEasC4KNR26HUqeKi" TargetMode="External"/><Relationship Id="rId59" Type="http://schemas.openxmlformats.org/officeDocument/2006/relationships/hyperlink" Target="https://drive.google.com/drive/folders/1yAgt3IN1u8jX8g8jEasC4KNR26HUqeKi" TargetMode="External"/><Relationship Id="rId103" Type="http://schemas.openxmlformats.org/officeDocument/2006/relationships/hyperlink" Target="https://drive.google.com/drive/folders/1yAgt3IN1u8jX8g8jEasC4KNR26HUqeKi" TargetMode="External"/><Relationship Id="rId108" Type="http://schemas.openxmlformats.org/officeDocument/2006/relationships/hyperlink" Target="https://drive.google.com/drive/folders/1yAgt3IN1u8jX8g8jEasC4KNR26HUqeKi" TargetMode="External"/><Relationship Id="rId124" Type="http://schemas.openxmlformats.org/officeDocument/2006/relationships/hyperlink" Target="https://drive.google.com/drive/folders/1yAgt3IN1u8jX8g8jEasC4KNR26HUqeKi" TargetMode="External"/><Relationship Id="rId129" Type="http://schemas.openxmlformats.org/officeDocument/2006/relationships/hyperlink" Target="https://drive.google.com/drive/folders/1yAgt3IN1u8jX8g8jEasC4KNR26HUqeKi" TargetMode="External"/><Relationship Id="rId54" Type="http://schemas.openxmlformats.org/officeDocument/2006/relationships/hyperlink" Target="https://drive.google.com/drive/folders/1yAgt3IN1u8jX8g8jEasC4KNR26HUqeKi" TargetMode="External"/><Relationship Id="rId70" Type="http://schemas.openxmlformats.org/officeDocument/2006/relationships/hyperlink" Target="https://drive.google.com/drive/folders/1yAgt3IN1u8jX8g8jEasC4KNR26HUqeKi" TargetMode="External"/><Relationship Id="rId75" Type="http://schemas.openxmlformats.org/officeDocument/2006/relationships/hyperlink" Target="https://drive.google.com/drive/folders/1yAgt3IN1u8jX8g8jEasC4KNR26HUqeKi" TargetMode="External"/><Relationship Id="rId91" Type="http://schemas.openxmlformats.org/officeDocument/2006/relationships/hyperlink" Target="https://drive.google.com/drive/folders/1yAgt3IN1u8jX8g8jEasC4KNR26HUqeKi" TargetMode="External"/><Relationship Id="rId96" Type="http://schemas.openxmlformats.org/officeDocument/2006/relationships/hyperlink" Target="https://drive.google.com/drive/folders/1yAgt3IN1u8jX8g8jEasC4KNR26HUqeKi" TargetMode="External"/><Relationship Id="rId140" Type="http://schemas.openxmlformats.org/officeDocument/2006/relationships/hyperlink" Target="https://drive.google.com/drive/folders/1yAgt3IN1u8jX8g8jEasC4KNR26HUqeKi" TargetMode="External"/><Relationship Id="rId145" Type="http://schemas.openxmlformats.org/officeDocument/2006/relationships/hyperlink" Target="https://drive.google.com/drive/folders/1yAgt3IN1u8jX8g8jEasC4KNR26HUqeKi" TargetMode="External"/><Relationship Id="rId161" Type="http://schemas.openxmlformats.org/officeDocument/2006/relationships/hyperlink" Target="https://drive.google.com/drive/folders/1yAgt3IN1u8jX8g8jEasC4KNR26HUqeKi" TargetMode="External"/><Relationship Id="rId166" Type="http://schemas.openxmlformats.org/officeDocument/2006/relationships/hyperlink" Target="https://drive.google.com/drive/folders/1yAgt3IN1u8jX8g8jEasC4KNR26HUqeKi" TargetMode="External"/><Relationship Id="rId182" Type="http://schemas.openxmlformats.org/officeDocument/2006/relationships/hyperlink" Target="https://drive.google.com/drive/folders/1yAgt3IN1u8jX8g8jEasC4KNR26HUqeKi" TargetMode="External"/><Relationship Id="rId187" Type="http://schemas.openxmlformats.org/officeDocument/2006/relationships/hyperlink" Target="https://drive.google.com/drive/folders/1yAgt3IN1u8jX8g8jEasC4KNR26HUqeKi" TargetMode="External"/><Relationship Id="rId217" Type="http://schemas.openxmlformats.org/officeDocument/2006/relationships/hyperlink" Target="https://drive.google.com/drive/folders/1yAgt3IN1u8jX8g8jEasC4KNR26HUqeKi" TargetMode="External"/><Relationship Id="rId1" Type="http://schemas.openxmlformats.org/officeDocument/2006/relationships/hyperlink" Target="https://drive.google.com/drive/folders/1yAgt3IN1u8jX8g8jEasC4KNR26HUqeKi" TargetMode="External"/><Relationship Id="rId6" Type="http://schemas.openxmlformats.org/officeDocument/2006/relationships/hyperlink" Target="https://drive.google.com/drive/folders/1yAgt3IN1u8jX8g8jEasC4KNR26HUqeKi" TargetMode="External"/><Relationship Id="rId212" Type="http://schemas.openxmlformats.org/officeDocument/2006/relationships/hyperlink" Target="https://drive.google.com/drive/folders/1yAgt3IN1u8jX8g8jEasC4KNR26HUqeKi" TargetMode="External"/><Relationship Id="rId233" Type="http://schemas.openxmlformats.org/officeDocument/2006/relationships/hyperlink" Target="https://drive.google.com/drive/folders/1yAgt3IN1u8jX8g8jEasC4KNR26HUqeKi" TargetMode="External"/><Relationship Id="rId238" Type="http://schemas.openxmlformats.org/officeDocument/2006/relationships/hyperlink" Target="https://drive.google.com/drive/folders/1yAgt3IN1u8jX8g8jEasC4KNR26HUqeKi" TargetMode="External"/><Relationship Id="rId23" Type="http://schemas.openxmlformats.org/officeDocument/2006/relationships/hyperlink" Target="https://drive.google.com/drive/folders/1yAgt3IN1u8jX8g8jEasC4KNR26HUqeKi" TargetMode="External"/><Relationship Id="rId28" Type="http://schemas.openxmlformats.org/officeDocument/2006/relationships/hyperlink" Target="https://drive.google.com/drive/folders/1yAgt3IN1u8jX8g8jEasC4KNR26HUqeKi" TargetMode="External"/><Relationship Id="rId49" Type="http://schemas.openxmlformats.org/officeDocument/2006/relationships/hyperlink" Target="https://drive.google.com/drive/folders/1yAgt3IN1u8jX8g8jEasC4KNR26HUqeKi" TargetMode="External"/><Relationship Id="rId114" Type="http://schemas.openxmlformats.org/officeDocument/2006/relationships/hyperlink" Target="https://drive.google.com/drive/folders/1yAgt3IN1u8jX8g8jEasC4KNR26HUqeKi" TargetMode="External"/><Relationship Id="rId119" Type="http://schemas.openxmlformats.org/officeDocument/2006/relationships/hyperlink" Target="https://drive.google.com/drive/folders/1yAgt3IN1u8jX8g8jEasC4KNR26HUqeKi" TargetMode="External"/><Relationship Id="rId44" Type="http://schemas.openxmlformats.org/officeDocument/2006/relationships/hyperlink" Target="https://drive.google.com/drive/folders/1yAgt3IN1u8jX8g8jEasC4KNR26HUqeKi" TargetMode="External"/><Relationship Id="rId60" Type="http://schemas.openxmlformats.org/officeDocument/2006/relationships/hyperlink" Target="https://drive.google.com/drive/folders/1yAgt3IN1u8jX8g8jEasC4KNR26HUqeKi" TargetMode="External"/><Relationship Id="rId65" Type="http://schemas.openxmlformats.org/officeDocument/2006/relationships/hyperlink" Target="https://drive.google.com/drive/folders/1yAgt3IN1u8jX8g8jEasC4KNR26HUqeKi" TargetMode="External"/><Relationship Id="rId81" Type="http://schemas.openxmlformats.org/officeDocument/2006/relationships/hyperlink" Target="https://drive.google.com/drive/folders/1yAgt3IN1u8jX8g8jEasC4KNR26HUqeKi" TargetMode="External"/><Relationship Id="rId86" Type="http://schemas.openxmlformats.org/officeDocument/2006/relationships/hyperlink" Target="https://drive.google.com/drive/folders/1yAgt3IN1u8jX8g8jEasC4KNR26HUqeKi" TargetMode="External"/><Relationship Id="rId130" Type="http://schemas.openxmlformats.org/officeDocument/2006/relationships/hyperlink" Target="https://drive.google.com/drive/folders/1yAgt3IN1u8jX8g8jEasC4KNR26HUqeKi" TargetMode="External"/><Relationship Id="rId135" Type="http://schemas.openxmlformats.org/officeDocument/2006/relationships/hyperlink" Target="https://drive.google.com/drive/folders/1yAgt3IN1u8jX8g8jEasC4KNR26HUqeKi" TargetMode="External"/><Relationship Id="rId151" Type="http://schemas.openxmlformats.org/officeDocument/2006/relationships/hyperlink" Target="https://drive.google.com/drive/folders/1yAgt3IN1u8jX8g8jEasC4KNR26HUqeKi" TargetMode="External"/><Relationship Id="rId156" Type="http://schemas.openxmlformats.org/officeDocument/2006/relationships/hyperlink" Target="https://drive.google.com/drive/folders/1yAgt3IN1u8jX8g8jEasC4KNR26HUqeKi" TargetMode="External"/><Relationship Id="rId177" Type="http://schemas.openxmlformats.org/officeDocument/2006/relationships/hyperlink" Target="https://drive.google.com/drive/folders/1yAgt3IN1u8jX8g8jEasC4KNR26HUqeKi" TargetMode="External"/><Relationship Id="rId198" Type="http://schemas.openxmlformats.org/officeDocument/2006/relationships/hyperlink" Target="https://drive.google.com/drive/folders/1yAgt3IN1u8jX8g8jEasC4KNR26HUqeKi" TargetMode="External"/><Relationship Id="rId172" Type="http://schemas.openxmlformats.org/officeDocument/2006/relationships/hyperlink" Target="https://drive.google.com/drive/folders/1yAgt3IN1u8jX8g8jEasC4KNR26HUqeKi" TargetMode="External"/><Relationship Id="rId193" Type="http://schemas.openxmlformats.org/officeDocument/2006/relationships/hyperlink" Target="https://drive.google.com/drive/folders/1yAgt3IN1u8jX8g8jEasC4KNR26HUqeKi" TargetMode="External"/><Relationship Id="rId202" Type="http://schemas.openxmlformats.org/officeDocument/2006/relationships/hyperlink" Target="https://drive.google.com/drive/folders/1yAgt3IN1u8jX8g8jEasC4KNR26HUqeKi" TargetMode="External"/><Relationship Id="rId207" Type="http://schemas.openxmlformats.org/officeDocument/2006/relationships/hyperlink" Target="https://drive.google.com/drive/folders/1yAgt3IN1u8jX8g8jEasC4KNR26HUqeKi" TargetMode="External"/><Relationship Id="rId223" Type="http://schemas.openxmlformats.org/officeDocument/2006/relationships/hyperlink" Target="https://drive.google.com/drive/folders/1yAgt3IN1u8jX8g8jEasC4KNR26HUqeKi" TargetMode="External"/><Relationship Id="rId228" Type="http://schemas.openxmlformats.org/officeDocument/2006/relationships/hyperlink" Target="https://drive.google.com/drive/folders/1yAgt3IN1u8jX8g8jEasC4KNR26HUqeKi" TargetMode="External"/><Relationship Id="rId13" Type="http://schemas.openxmlformats.org/officeDocument/2006/relationships/hyperlink" Target="https://drive.google.com/drive/folders/1yAgt3IN1u8jX8g8jEasC4KNR26HUqeKi" TargetMode="External"/><Relationship Id="rId18" Type="http://schemas.openxmlformats.org/officeDocument/2006/relationships/hyperlink" Target="https://drive.google.com/drive/folders/1yAgt3IN1u8jX8g8jEasC4KNR26HUqeKi" TargetMode="External"/><Relationship Id="rId39" Type="http://schemas.openxmlformats.org/officeDocument/2006/relationships/hyperlink" Target="https://drive.google.com/drive/folders/1yAgt3IN1u8jX8g8jEasC4KNR26HUqeKi" TargetMode="External"/><Relationship Id="rId109" Type="http://schemas.openxmlformats.org/officeDocument/2006/relationships/hyperlink" Target="https://drive.google.com/drive/folders/1yAgt3IN1u8jX8g8jEasC4KNR26HUqeKi" TargetMode="External"/><Relationship Id="rId34" Type="http://schemas.openxmlformats.org/officeDocument/2006/relationships/hyperlink" Target="https://drive.google.com/drive/folders/1yAgt3IN1u8jX8g8jEasC4KNR26HUqeKi" TargetMode="External"/><Relationship Id="rId50" Type="http://schemas.openxmlformats.org/officeDocument/2006/relationships/hyperlink" Target="https://drive.google.com/drive/folders/1yAgt3IN1u8jX8g8jEasC4KNR26HUqeKi" TargetMode="External"/><Relationship Id="rId55" Type="http://schemas.openxmlformats.org/officeDocument/2006/relationships/hyperlink" Target="https://drive.google.com/drive/folders/1yAgt3IN1u8jX8g8jEasC4KNR26HUqeKi" TargetMode="External"/><Relationship Id="rId76" Type="http://schemas.openxmlformats.org/officeDocument/2006/relationships/hyperlink" Target="https://drive.google.com/drive/folders/1yAgt3IN1u8jX8g8jEasC4KNR26HUqeKi" TargetMode="External"/><Relationship Id="rId97" Type="http://schemas.openxmlformats.org/officeDocument/2006/relationships/hyperlink" Target="https://drive.google.com/drive/folders/1yAgt3IN1u8jX8g8jEasC4KNR26HUqeKi" TargetMode="External"/><Relationship Id="rId104" Type="http://schemas.openxmlformats.org/officeDocument/2006/relationships/hyperlink" Target="https://drive.google.com/drive/folders/1yAgt3IN1u8jX8g8jEasC4KNR26HUqeKi" TargetMode="External"/><Relationship Id="rId120" Type="http://schemas.openxmlformats.org/officeDocument/2006/relationships/hyperlink" Target="https://drive.google.com/drive/folders/1yAgt3IN1u8jX8g8jEasC4KNR26HUqeKi" TargetMode="External"/><Relationship Id="rId125" Type="http://schemas.openxmlformats.org/officeDocument/2006/relationships/hyperlink" Target="https://drive.google.com/drive/folders/1yAgt3IN1u8jX8g8jEasC4KNR26HUqeKi" TargetMode="External"/><Relationship Id="rId141" Type="http://schemas.openxmlformats.org/officeDocument/2006/relationships/hyperlink" Target="https://drive.google.com/drive/folders/1yAgt3IN1u8jX8g8jEasC4KNR26HUqeKi" TargetMode="External"/><Relationship Id="rId146" Type="http://schemas.openxmlformats.org/officeDocument/2006/relationships/hyperlink" Target="https://drive.google.com/drive/folders/1yAgt3IN1u8jX8g8jEasC4KNR26HUqeKi" TargetMode="External"/><Relationship Id="rId167" Type="http://schemas.openxmlformats.org/officeDocument/2006/relationships/hyperlink" Target="https://drive.google.com/drive/folders/1yAgt3IN1u8jX8g8jEasC4KNR26HUqeKi" TargetMode="External"/><Relationship Id="rId188" Type="http://schemas.openxmlformats.org/officeDocument/2006/relationships/hyperlink" Target="https://drive.google.com/drive/folders/1yAgt3IN1u8jX8g8jEasC4KNR26HUqeKi" TargetMode="External"/><Relationship Id="rId7" Type="http://schemas.openxmlformats.org/officeDocument/2006/relationships/hyperlink" Target="https://drive.google.com/drive/folders/1yAgt3IN1u8jX8g8jEasC4KNR26HUqeKi" TargetMode="External"/><Relationship Id="rId71" Type="http://schemas.openxmlformats.org/officeDocument/2006/relationships/hyperlink" Target="https://drive.google.com/drive/folders/1yAgt3IN1u8jX8g8jEasC4KNR26HUqeKi" TargetMode="External"/><Relationship Id="rId92" Type="http://schemas.openxmlformats.org/officeDocument/2006/relationships/hyperlink" Target="https://drive.google.com/drive/folders/1yAgt3IN1u8jX8g8jEasC4KNR26HUqeKi" TargetMode="External"/><Relationship Id="rId162" Type="http://schemas.openxmlformats.org/officeDocument/2006/relationships/hyperlink" Target="https://drive.google.com/drive/folders/1yAgt3IN1u8jX8g8jEasC4KNR26HUqeKi" TargetMode="External"/><Relationship Id="rId183" Type="http://schemas.openxmlformats.org/officeDocument/2006/relationships/hyperlink" Target="https://drive.google.com/drive/folders/1yAgt3IN1u8jX8g8jEasC4KNR26HUqeKi" TargetMode="External"/><Relationship Id="rId213" Type="http://schemas.openxmlformats.org/officeDocument/2006/relationships/hyperlink" Target="https://drive.google.com/drive/folders/1yAgt3IN1u8jX8g8jEasC4KNR26HUqeKi" TargetMode="External"/><Relationship Id="rId218" Type="http://schemas.openxmlformats.org/officeDocument/2006/relationships/hyperlink" Target="https://drive.google.com/drive/folders/1yAgt3IN1u8jX8g8jEasC4KNR26HUqeKi" TargetMode="External"/><Relationship Id="rId234" Type="http://schemas.openxmlformats.org/officeDocument/2006/relationships/hyperlink" Target="https://drive.google.com/drive/folders/1yAgt3IN1u8jX8g8jEasC4KNR26HUqeKi" TargetMode="External"/><Relationship Id="rId239" Type="http://schemas.openxmlformats.org/officeDocument/2006/relationships/hyperlink" Target="https://drive.google.com/drive/folders/1yAgt3IN1u8jX8g8jEasC4KNR26HUqeKi" TargetMode="External"/><Relationship Id="rId2" Type="http://schemas.openxmlformats.org/officeDocument/2006/relationships/hyperlink" Target="https://drive.google.com/drive/folders/1yAgt3IN1u8jX8g8jEasC4KNR26HUqeKi" TargetMode="External"/><Relationship Id="rId29" Type="http://schemas.openxmlformats.org/officeDocument/2006/relationships/hyperlink" Target="https://drive.google.com/drive/folders/1yAgt3IN1u8jX8g8jEasC4KNR26HUqeKi" TargetMode="External"/><Relationship Id="rId24" Type="http://schemas.openxmlformats.org/officeDocument/2006/relationships/hyperlink" Target="https://drive.google.com/drive/folders/1yAgt3IN1u8jX8g8jEasC4KNR26HUqeKi" TargetMode="External"/><Relationship Id="rId40" Type="http://schemas.openxmlformats.org/officeDocument/2006/relationships/hyperlink" Target="https://drive.google.com/drive/folders/1yAgt3IN1u8jX8g8jEasC4KNR26HUqeKi" TargetMode="External"/><Relationship Id="rId45" Type="http://schemas.openxmlformats.org/officeDocument/2006/relationships/hyperlink" Target="https://drive.google.com/drive/folders/1yAgt3IN1u8jX8g8jEasC4KNR26HUqeKi" TargetMode="External"/><Relationship Id="rId66" Type="http://schemas.openxmlformats.org/officeDocument/2006/relationships/hyperlink" Target="https://drive.google.com/drive/folders/1yAgt3IN1u8jX8g8jEasC4KNR26HUqeKi" TargetMode="External"/><Relationship Id="rId87" Type="http://schemas.openxmlformats.org/officeDocument/2006/relationships/hyperlink" Target="https://drive.google.com/drive/folders/1yAgt3IN1u8jX8g8jEasC4KNR26HUqeKi" TargetMode="External"/><Relationship Id="rId110" Type="http://schemas.openxmlformats.org/officeDocument/2006/relationships/hyperlink" Target="https://drive.google.com/drive/folders/1yAgt3IN1u8jX8g8jEasC4KNR26HUqeKi" TargetMode="External"/><Relationship Id="rId115" Type="http://schemas.openxmlformats.org/officeDocument/2006/relationships/hyperlink" Target="https://drive.google.com/drive/folders/1yAgt3IN1u8jX8g8jEasC4KNR26HUqeKi" TargetMode="External"/><Relationship Id="rId131" Type="http://schemas.openxmlformats.org/officeDocument/2006/relationships/hyperlink" Target="https://drive.google.com/drive/folders/1yAgt3IN1u8jX8g8jEasC4KNR26HUqeKi" TargetMode="External"/><Relationship Id="rId136" Type="http://schemas.openxmlformats.org/officeDocument/2006/relationships/hyperlink" Target="https://drive.google.com/drive/folders/1yAgt3IN1u8jX8g8jEasC4KNR26HUqeKi" TargetMode="External"/><Relationship Id="rId157" Type="http://schemas.openxmlformats.org/officeDocument/2006/relationships/hyperlink" Target="https://drive.google.com/drive/folders/1yAgt3IN1u8jX8g8jEasC4KNR26HUqeKi" TargetMode="External"/><Relationship Id="rId178" Type="http://schemas.openxmlformats.org/officeDocument/2006/relationships/hyperlink" Target="https://drive.google.com/drive/folders/1yAgt3IN1u8jX8g8jEasC4KNR26HUqeKi" TargetMode="External"/><Relationship Id="rId61" Type="http://schemas.openxmlformats.org/officeDocument/2006/relationships/hyperlink" Target="https://drive.google.com/drive/folders/1yAgt3IN1u8jX8g8jEasC4KNR26HUqeKi" TargetMode="External"/><Relationship Id="rId82" Type="http://schemas.openxmlformats.org/officeDocument/2006/relationships/hyperlink" Target="https://drive.google.com/drive/folders/1yAgt3IN1u8jX8g8jEasC4KNR26HUqeKi" TargetMode="External"/><Relationship Id="rId152" Type="http://schemas.openxmlformats.org/officeDocument/2006/relationships/hyperlink" Target="https://drive.google.com/drive/folders/1yAgt3IN1u8jX8g8jEasC4KNR26HUqeKi" TargetMode="External"/><Relationship Id="rId173" Type="http://schemas.openxmlformats.org/officeDocument/2006/relationships/hyperlink" Target="https://drive.google.com/drive/folders/1yAgt3IN1u8jX8g8jEasC4KNR26HUqeKi" TargetMode="External"/><Relationship Id="rId194" Type="http://schemas.openxmlformats.org/officeDocument/2006/relationships/hyperlink" Target="https://drive.google.com/drive/folders/1yAgt3IN1u8jX8g8jEasC4KNR26HUqeKi" TargetMode="External"/><Relationship Id="rId199" Type="http://schemas.openxmlformats.org/officeDocument/2006/relationships/hyperlink" Target="https://drive.google.com/drive/folders/1yAgt3IN1u8jX8g8jEasC4KNR26HUqeKi" TargetMode="External"/><Relationship Id="rId203" Type="http://schemas.openxmlformats.org/officeDocument/2006/relationships/hyperlink" Target="https://drive.google.com/drive/folders/1yAgt3IN1u8jX8g8jEasC4KNR26HUqeKi" TargetMode="External"/><Relationship Id="rId208" Type="http://schemas.openxmlformats.org/officeDocument/2006/relationships/hyperlink" Target="https://drive.google.com/drive/folders/1yAgt3IN1u8jX8g8jEasC4KNR26HUqeKi" TargetMode="External"/><Relationship Id="rId229" Type="http://schemas.openxmlformats.org/officeDocument/2006/relationships/hyperlink" Target="https://drive.google.com/drive/folders/1yAgt3IN1u8jX8g8jEasC4KNR26HUqeKi" TargetMode="External"/><Relationship Id="rId19" Type="http://schemas.openxmlformats.org/officeDocument/2006/relationships/hyperlink" Target="https://drive.google.com/drive/folders/1yAgt3IN1u8jX8g8jEasC4KNR26HUqeKi" TargetMode="External"/><Relationship Id="rId224" Type="http://schemas.openxmlformats.org/officeDocument/2006/relationships/hyperlink" Target="https://drive.google.com/drive/folders/1yAgt3IN1u8jX8g8jEasC4KNR26HUqeKi" TargetMode="External"/><Relationship Id="rId14" Type="http://schemas.openxmlformats.org/officeDocument/2006/relationships/hyperlink" Target="https://drive.google.com/drive/folders/1yAgt3IN1u8jX8g8jEasC4KNR26HUqeKi" TargetMode="External"/><Relationship Id="rId30" Type="http://schemas.openxmlformats.org/officeDocument/2006/relationships/hyperlink" Target="https://drive.google.com/drive/folders/1yAgt3IN1u8jX8g8jEasC4KNR26HUqeKi" TargetMode="External"/><Relationship Id="rId35" Type="http://schemas.openxmlformats.org/officeDocument/2006/relationships/hyperlink" Target="https://drive.google.com/drive/folders/1yAgt3IN1u8jX8g8jEasC4KNR26HUqeKi" TargetMode="External"/><Relationship Id="rId56" Type="http://schemas.openxmlformats.org/officeDocument/2006/relationships/hyperlink" Target="https://drive.google.com/drive/folders/1yAgt3IN1u8jX8g8jEasC4KNR26HUqeKi" TargetMode="External"/><Relationship Id="rId77" Type="http://schemas.openxmlformats.org/officeDocument/2006/relationships/hyperlink" Target="https://drive.google.com/drive/folders/1yAgt3IN1u8jX8g8jEasC4KNR26HUqeKi" TargetMode="External"/><Relationship Id="rId100" Type="http://schemas.openxmlformats.org/officeDocument/2006/relationships/hyperlink" Target="https://drive.google.com/drive/folders/1yAgt3IN1u8jX8g8jEasC4KNR26HUqeKi" TargetMode="External"/><Relationship Id="rId105" Type="http://schemas.openxmlformats.org/officeDocument/2006/relationships/hyperlink" Target="https://drive.google.com/drive/folders/1yAgt3IN1u8jX8g8jEasC4KNR26HUqeKi" TargetMode="External"/><Relationship Id="rId126" Type="http://schemas.openxmlformats.org/officeDocument/2006/relationships/hyperlink" Target="https://drive.google.com/drive/folders/1yAgt3IN1u8jX8g8jEasC4KNR26HUqeKi" TargetMode="External"/><Relationship Id="rId147" Type="http://schemas.openxmlformats.org/officeDocument/2006/relationships/hyperlink" Target="https://drive.google.com/drive/folders/1yAgt3IN1u8jX8g8jEasC4KNR26HUqeKi" TargetMode="External"/><Relationship Id="rId168" Type="http://schemas.openxmlformats.org/officeDocument/2006/relationships/hyperlink" Target="https://drive.google.com/drive/folders/1yAgt3IN1u8jX8g8jEasC4KNR26HUqeKi" TargetMode="External"/><Relationship Id="rId8" Type="http://schemas.openxmlformats.org/officeDocument/2006/relationships/hyperlink" Target="https://drive.google.com/drive/folders/1yAgt3IN1u8jX8g8jEasC4KNR26HUqeKi" TargetMode="External"/><Relationship Id="rId51" Type="http://schemas.openxmlformats.org/officeDocument/2006/relationships/hyperlink" Target="https://drive.google.com/drive/folders/1yAgt3IN1u8jX8g8jEasC4KNR26HUqeKi" TargetMode="External"/><Relationship Id="rId72" Type="http://schemas.openxmlformats.org/officeDocument/2006/relationships/hyperlink" Target="https://drive.google.com/drive/folders/1yAgt3IN1u8jX8g8jEasC4KNR26HUqeKi" TargetMode="External"/><Relationship Id="rId93" Type="http://schemas.openxmlformats.org/officeDocument/2006/relationships/hyperlink" Target="https://drive.google.com/drive/folders/1yAgt3IN1u8jX8g8jEasC4KNR26HUqeKi" TargetMode="External"/><Relationship Id="rId98" Type="http://schemas.openxmlformats.org/officeDocument/2006/relationships/hyperlink" Target="https://drive.google.com/drive/folders/1yAgt3IN1u8jX8g8jEasC4KNR26HUqeKi" TargetMode="External"/><Relationship Id="rId121" Type="http://schemas.openxmlformats.org/officeDocument/2006/relationships/hyperlink" Target="https://drive.google.com/drive/folders/1yAgt3IN1u8jX8g8jEasC4KNR26HUqeKi" TargetMode="External"/><Relationship Id="rId142" Type="http://schemas.openxmlformats.org/officeDocument/2006/relationships/hyperlink" Target="https://drive.google.com/drive/folders/1yAgt3IN1u8jX8g8jEasC4KNR26HUqeKi" TargetMode="External"/><Relationship Id="rId163" Type="http://schemas.openxmlformats.org/officeDocument/2006/relationships/hyperlink" Target="https://drive.google.com/drive/folders/1yAgt3IN1u8jX8g8jEasC4KNR26HUqeKi" TargetMode="External"/><Relationship Id="rId184" Type="http://schemas.openxmlformats.org/officeDocument/2006/relationships/hyperlink" Target="https://drive.google.com/drive/folders/1yAgt3IN1u8jX8g8jEasC4KNR26HUqeKi" TargetMode="External"/><Relationship Id="rId189" Type="http://schemas.openxmlformats.org/officeDocument/2006/relationships/hyperlink" Target="https://drive.google.com/drive/folders/1yAgt3IN1u8jX8g8jEasC4KNR26HUqeKi" TargetMode="External"/><Relationship Id="rId219" Type="http://schemas.openxmlformats.org/officeDocument/2006/relationships/hyperlink" Target="https://drive.google.com/drive/folders/1yAgt3IN1u8jX8g8jEasC4KNR26HUqeKi" TargetMode="External"/><Relationship Id="rId3" Type="http://schemas.openxmlformats.org/officeDocument/2006/relationships/hyperlink" Target="https://drive.google.com/drive/folders/1yAgt3IN1u8jX8g8jEasC4KNR26HUqeKi" TargetMode="External"/><Relationship Id="rId214" Type="http://schemas.openxmlformats.org/officeDocument/2006/relationships/hyperlink" Target="https://drive.google.com/drive/folders/1yAgt3IN1u8jX8g8jEasC4KNR26HUqeKi" TargetMode="External"/><Relationship Id="rId230" Type="http://schemas.openxmlformats.org/officeDocument/2006/relationships/hyperlink" Target="https://drive.google.com/drive/folders/1yAgt3IN1u8jX8g8jEasC4KNR26HUqeKi" TargetMode="External"/><Relationship Id="rId235" Type="http://schemas.openxmlformats.org/officeDocument/2006/relationships/hyperlink" Target="https://drive.google.com/drive/folders/1yAgt3IN1u8jX8g8jEasC4KNR26HUqeKi" TargetMode="External"/><Relationship Id="rId25" Type="http://schemas.openxmlformats.org/officeDocument/2006/relationships/hyperlink" Target="https://drive.google.com/drive/folders/1yAgt3IN1u8jX8g8jEasC4KNR26HUqeKi" TargetMode="External"/><Relationship Id="rId46" Type="http://schemas.openxmlformats.org/officeDocument/2006/relationships/hyperlink" Target="https://drive.google.com/drive/folders/1yAgt3IN1u8jX8g8jEasC4KNR26HUqeKi" TargetMode="External"/><Relationship Id="rId67" Type="http://schemas.openxmlformats.org/officeDocument/2006/relationships/hyperlink" Target="https://drive.google.com/drive/folders/1yAgt3IN1u8jX8g8jEasC4KNR26HUqeKi" TargetMode="External"/><Relationship Id="rId116" Type="http://schemas.openxmlformats.org/officeDocument/2006/relationships/hyperlink" Target="https://drive.google.com/drive/folders/1yAgt3IN1u8jX8g8jEasC4KNR26HUqeKi" TargetMode="External"/><Relationship Id="rId137" Type="http://schemas.openxmlformats.org/officeDocument/2006/relationships/hyperlink" Target="https://drive.google.com/drive/folders/1yAgt3IN1u8jX8g8jEasC4KNR26HUqeKi" TargetMode="External"/><Relationship Id="rId158" Type="http://schemas.openxmlformats.org/officeDocument/2006/relationships/hyperlink" Target="https://drive.google.com/drive/folders/1yAgt3IN1u8jX8g8jEasC4KNR26HUqeKi" TargetMode="External"/><Relationship Id="rId20" Type="http://schemas.openxmlformats.org/officeDocument/2006/relationships/hyperlink" Target="https://drive.google.com/drive/folders/1yAgt3IN1u8jX8g8jEasC4KNR26HUqeKi" TargetMode="External"/><Relationship Id="rId41" Type="http://schemas.openxmlformats.org/officeDocument/2006/relationships/hyperlink" Target="https://drive.google.com/drive/folders/1yAgt3IN1u8jX8g8jEasC4KNR26HUqeKi" TargetMode="External"/><Relationship Id="rId62" Type="http://schemas.openxmlformats.org/officeDocument/2006/relationships/hyperlink" Target="https://drive.google.com/drive/folders/1yAgt3IN1u8jX8g8jEasC4KNR26HUqeKi" TargetMode="External"/><Relationship Id="rId83" Type="http://schemas.openxmlformats.org/officeDocument/2006/relationships/hyperlink" Target="https://drive.google.com/drive/folders/1yAgt3IN1u8jX8g8jEasC4KNR26HUqeKi" TargetMode="External"/><Relationship Id="rId88" Type="http://schemas.openxmlformats.org/officeDocument/2006/relationships/hyperlink" Target="https://drive.google.com/drive/folders/1yAgt3IN1u8jX8g8jEasC4KNR26HUqeKi" TargetMode="External"/><Relationship Id="rId111" Type="http://schemas.openxmlformats.org/officeDocument/2006/relationships/hyperlink" Target="https://drive.google.com/drive/folders/1yAgt3IN1u8jX8g8jEasC4KNR26HUqeKi" TargetMode="External"/><Relationship Id="rId132" Type="http://schemas.openxmlformats.org/officeDocument/2006/relationships/hyperlink" Target="https://drive.google.com/drive/folders/1yAgt3IN1u8jX8g8jEasC4KNR26HUqeKi" TargetMode="External"/><Relationship Id="rId153" Type="http://schemas.openxmlformats.org/officeDocument/2006/relationships/hyperlink" Target="https://drive.google.com/drive/folders/1yAgt3IN1u8jX8g8jEasC4KNR26HUqeKi" TargetMode="External"/><Relationship Id="rId174" Type="http://schemas.openxmlformats.org/officeDocument/2006/relationships/hyperlink" Target="https://drive.google.com/drive/folders/1yAgt3IN1u8jX8g8jEasC4KNR26HUqeKi" TargetMode="External"/><Relationship Id="rId179" Type="http://schemas.openxmlformats.org/officeDocument/2006/relationships/hyperlink" Target="https://drive.google.com/drive/folders/1yAgt3IN1u8jX8g8jEasC4KNR26HUqeKi" TargetMode="External"/><Relationship Id="rId195" Type="http://schemas.openxmlformats.org/officeDocument/2006/relationships/hyperlink" Target="https://drive.google.com/drive/folders/1yAgt3IN1u8jX8g8jEasC4KNR26HUqeKi" TargetMode="External"/><Relationship Id="rId209" Type="http://schemas.openxmlformats.org/officeDocument/2006/relationships/hyperlink" Target="https://drive.google.com/drive/folders/1yAgt3IN1u8jX8g8jEasC4KNR26HUqeKi" TargetMode="External"/><Relationship Id="rId190" Type="http://schemas.openxmlformats.org/officeDocument/2006/relationships/hyperlink" Target="https://drive.google.com/drive/folders/1yAgt3IN1u8jX8g8jEasC4KNR26HUqeKi" TargetMode="External"/><Relationship Id="rId204" Type="http://schemas.openxmlformats.org/officeDocument/2006/relationships/hyperlink" Target="https://drive.google.com/drive/folders/1yAgt3IN1u8jX8g8jEasC4KNR26HUqeKi" TargetMode="External"/><Relationship Id="rId220" Type="http://schemas.openxmlformats.org/officeDocument/2006/relationships/hyperlink" Target="https://drive.google.com/drive/folders/1yAgt3IN1u8jX8g8jEasC4KNR26HUqeKi" TargetMode="External"/><Relationship Id="rId225" Type="http://schemas.openxmlformats.org/officeDocument/2006/relationships/hyperlink" Target="https://drive.google.com/drive/folders/1yAgt3IN1u8jX8g8jEasC4KNR26HUqeKi" TargetMode="External"/><Relationship Id="rId15" Type="http://schemas.openxmlformats.org/officeDocument/2006/relationships/hyperlink" Target="https://drive.google.com/drive/folders/1yAgt3IN1u8jX8g8jEasC4KNR26HUqeKi" TargetMode="External"/><Relationship Id="rId36" Type="http://schemas.openxmlformats.org/officeDocument/2006/relationships/hyperlink" Target="https://drive.google.com/drive/folders/1yAgt3IN1u8jX8g8jEasC4KNR26HUqeKi" TargetMode="External"/><Relationship Id="rId57" Type="http://schemas.openxmlformats.org/officeDocument/2006/relationships/hyperlink" Target="https://drive.google.com/drive/folders/1yAgt3IN1u8jX8g8jEasC4KNR26HUqeKi" TargetMode="External"/><Relationship Id="rId106" Type="http://schemas.openxmlformats.org/officeDocument/2006/relationships/hyperlink" Target="https://drive.google.com/drive/folders/1yAgt3IN1u8jX8g8jEasC4KNR26HUqeKi" TargetMode="External"/><Relationship Id="rId127" Type="http://schemas.openxmlformats.org/officeDocument/2006/relationships/hyperlink" Target="https://drive.google.com/drive/folders/1yAgt3IN1u8jX8g8jEasC4KNR26HUqeKi" TargetMode="External"/><Relationship Id="rId10" Type="http://schemas.openxmlformats.org/officeDocument/2006/relationships/hyperlink" Target="https://drive.google.com/drive/folders/1yAgt3IN1u8jX8g8jEasC4KNR26HUqeKi" TargetMode="External"/><Relationship Id="rId31" Type="http://schemas.openxmlformats.org/officeDocument/2006/relationships/hyperlink" Target="https://drive.google.com/drive/folders/1yAgt3IN1u8jX8g8jEasC4KNR26HUqeKi" TargetMode="External"/><Relationship Id="rId52" Type="http://schemas.openxmlformats.org/officeDocument/2006/relationships/hyperlink" Target="https://drive.google.com/drive/folders/1yAgt3IN1u8jX8g8jEasC4KNR26HUqeKi" TargetMode="External"/><Relationship Id="rId73" Type="http://schemas.openxmlformats.org/officeDocument/2006/relationships/hyperlink" Target="https://drive.google.com/drive/folders/1yAgt3IN1u8jX8g8jEasC4KNR26HUqeKi" TargetMode="External"/><Relationship Id="rId78" Type="http://schemas.openxmlformats.org/officeDocument/2006/relationships/hyperlink" Target="https://drive.google.com/drive/folders/1yAgt3IN1u8jX8g8jEasC4KNR26HUqeKi" TargetMode="External"/><Relationship Id="rId94" Type="http://schemas.openxmlformats.org/officeDocument/2006/relationships/hyperlink" Target="https://drive.google.com/drive/folders/1yAgt3IN1u8jX8g8jEasC4KNR26HUqeKi" TargetMode="External"/><Relationship Id="rId99" Type="http://schemas.openxmlformats.org/officeDocument/2006/relationships/hyperlink" Target="https://drive.google.com/drive/folders/1yAgt3IN1u8jX8g8jEasC4KNR26HUqeKi" TargetMode="External"/><Relationship Id="rId101" Type="http://schemas.openxmlformats.org/officeDocument/2006/relationships/hyperlink" Target="https://drive.google.com/drive/folders/1yAgt3IN1u8jX8g8jEasC4KNR26HUqeKi" TargetMode="External"/><Relationship Id="rId122" Type="http://schemas.openxmlformats.org/officeDocument/2006/relationships/hyperlink" Target="https://drive.google.com/drive/folders/1yAgt3IN1u8jX8g8jEasC4KNR26HUqeKi" TargetMode="External"/><Relationship Id="rId143" Type="http://schemas.openxmlformats.org/officeDocument/2006/relationships/hyperlink" Target="https://drive.google.com/drive/folders/1yAgt3IN1u8jX8g8jEasC4KNR26HUqeKi" TargetMode="External"/><Relationship Id="rId148" Type="http://schemas.openxmlformats.org/officeDocument/2006/relationships/hyperlink" Target="https://drive.google.com/drive/folders/1yAgt3IN1u8jX8g8jEasC4KNR26HUqeKi" TargetMode="External"/><Relationship Id="rId164" Type="http://schemas.openxmlformats.org/officeDocument/2006/relationships/hyperlink" Target="https://drive.google.com/drive/folders/1yAgt3IN1u8jX8g8jEasC4KNR26HUqeKi" TargetMode="External"/><Relationship Id="rId169" Type="http://schemas.openxmlformats.org/officeDocument/2006/relationships/hyperlink" Target="https://drive.google.com/drive/folders/1yAgt3IN1u8jX8g8jEasC4KNR26HUqeKi" TargetMode="External"/><Relationship Id="rId185" Type="http://schemas.openxmlformats.org/officeDocument/2006/relationships/hyperlink" Target="https://drive.google.com/drive/folders/1yAgt3IN1u8jX8g8jEasC4KNR26HUqeKi" TargetMode="External"/><Relationship Id="rId4" Type="http://schemas.openxmlformats.org/officeDocument/2006/relationships/hyperlink" Target="https://drive.google.com/drive/folders/1yAgt3IN1u8jX8g8jEasC4KNR26HUqeKi" TargetMode="External"/><Relationship Id="rId9" Type="http://schemas.openxmlformats.org/officeDocument/2006/relationships/hyperlink" Target="https://drive.google.com/drive/folders/1yAgt3IN1u8jX8g8jEasC4KNR26HUqeKi" TargetMode="External"/><Relationship Id="rId180" Type="http://schemas.openxmlformats.org/officeDocument/2006/relationships/hyperlink" Target="https://drive.google.com/drive/folders/1yAgt3IN1u8jX8g8jEasC4KNR26HUqeKi" TargetMode="External"/><Relationship Id="rId210" Type="http://schemas.openxmlformats.org/officeDocument/2006/relationships/hyperlink" Target="https://drive.google.com/drive/folders/1yAgt3IN1u8jX8g8jEasC4KNR26HUqeKi" TargetMode="External"/><Relationship Id="rId215" Type="http://schemas.openxmlformats.org/officeDocument/2006/relationships/hyperlink" Target="https://drive.google.com/drive/folders/1yAgt3IN1u8jX8g8jEasC4KNR26HUqeKi" TargetMode="External"/><Relationship Id="rId236" Type="http://schemas.openxmlformats.org/officeDocument/2006/relationships/hyperlink" Target="https://drive.google.com/drive/folders/1yAgt3IN1u8jX8g8jEasC4KNR26HUqeKi" TargetMode="External"/><Relationship Id="rId26" Type="http://schemas.openxmlformats.org/officeDocument/2006/relationships/hyperlink" Target="https://drive.google.com/drive/folders/1yAgt3IN1u8jX8g8jEasC4KNR26HUqeKi" TargetMode="External"/><Relationship Id="rId231" Type="http://schemas.openxmlformats.org/officeDocument/2006/relationships/hyperlink" Target="https://drive.google.com/drive/folders/1yAgt3IN1u8jX8g8jEasC4KNR26HUqeKi" TargetMode="External"/><Relationship Id="rId47" Type="http://schemas.openxmlformats.org/officeDocument/2006/relationships/hyperlink" Target="https://drive.google.com/drive/folders/1yAgt3IN1u8jX8g8jEasC4KNR26HUqeKi" TargetMode="External"/><Relationship Id="rId68" Type="http://schemas.openxmlformats.org/officeDocument/2006/relationships/hyperlink" Target="https://drive.google.com/drive/folders/1yAgt3IN1u8jX8g8jEasC4KNR26HUqeKi" TargetMode="External"/><Relationship Id="rId89" Type="http://schemas.openxmlformats.org/officeDocument/2006/relationships/hyperlink" Target="https://drive.google.com/drive/folders/1yAgt3IN1u8jX8g8jEasC4KNR26HUqeKi" TargetMode="External"/><Relationship Id="rId112" Type="http://schemas.openxmlformats.org/officeDocument/2006/relationships/hyperlink" Target="https://drive.google.com/drive/folders/1yAgt3IN1u8jX8g8jEasC4KNR26HUqeKi" TargetMode="External"/><Relationship Id="rId133" Type="http://schemas.openxmlformats.org/officeDocument/2006/relationships/hyperlink" Target="https://drive.google.com/drive/folders/1yAgt3IN1u8jX8g8jEasC4KNR26HUqeKi" TargetMode="External"/><Relationship Id="rId154" Type="http://schemas.openxmlformats.org/officeDocument/2006/relationships/hyperlink" Target="https://drive.google.com/drive/folders/1yAgt3IN1u8jX8g8jEasC4KNR26HUqeKi" TargetMode="External"/><Relationship Id="rId175" Type="http://schemas.openxmlformats.org/officeDocument/2006/relationships/hyperlink" Target="https://drive.google.com/drive/folders/1yAgt3IN1u8jX8g8jEasC4KNR26HUqeKi" TargetMode="External"/><Relationship Id="rId196" Type="http://schemas.openxmlformats.org/officeDocument/2006/relationships/hyperlink" Target="https://drive.google.com/drive/folders/1yAgt3IN1u8jX8g8jEasC4KNR26HUqeKi" TargetMode="External"/><Relationship Id="rId200" Type="http://schemas.openxmlformats.org/officeDocument/2006/relationships/hyperlink" Target="https://drive.google.com/drive/folders/1yAgt3IN1u8jX8g8jEasC4KNR26HUqeKi" TargetMode="External"/><Relationship Id="rId16" Type="http://schemas.openxmlformats.org/officeDocument/2006/relationships/hyperlink" Target="https://drive.google.com/drive/folders/1yAgt3IN1u8jX8g8jEasC4KNR26HUqeKi" TargetMode="External"/><Relationship Id="rId221" Type="http://schemas.openxmlformats.org/officeDocument/2006/relationships/hyperlink" Target="https://drive.google.com/drive/folders/1yAgt3IN1u8jX8g8jEasC4KNR26HUqeKi" TargetMode="External"/><Relationship Id="rId37" Type="http://schemas.openxmlformats.org/officeDocument/2006/relationships/hyperlink" Target="https://drive.google.com/drive/folders/1yAgt3IN1u8jX8g8jEasC4KNR26HUqeKi" TargetMode="External"/><Relationship Id="rId58" Type="http://schemas.openxmlformats.org/officeDocument/2006/relationships/hyperlink" Target="https://drive.google.com/drive/folders/1yAgt3IN1u8jX8g8jEasC4KNR26HUqeKi" TargetMode="External"/><Relationship Id="rId79" Type="http://schemas.openxmlformats.org/officeDocument/2006/relationships/hyperlink" Target="https://drive.google.com/drive/folders/1yAgt3IN1u8jX8g8jEasC4KNR26HUqeKi" TargetMode="External"/><Relationship Id="rId102" Type="http://schemas.openxmlformats.org/officeDocument/2006/relationships/hyperlink" Target="https://drive.google.com/drive/folders/1yAgt3IN1u8jX8g8jEasC4KNR26HUqeKi" TargetMode="External"/><Relationship Id="rId123" Type="http://schemas.openxmlformats.org/officeDocument/2006/relationships/hyperlink" Target="https://drive.google.com/drive/folders/1yAgt3IN1u8jX8g8jEasC4KNR26HUqeKi" TargetMode="External"/><Relationship Id="rId144" Type="http://schemas.openxmlformats.org/officeDocument/2006/relationships/hyperlink" Target="https://drive.google.com/drive/folders/1yAgt3IN1u8jX8g8jEasC4KNR26HUqeKi" TargetMode="External"/><Relationship Id="rId90" Type="http://schemas.openxmlformats.org/officeDocument/2006/relationships/hyperlink" Target="https://drive.google.com/drive/folders/1yAgt3IN1u8jX8g8jEasC4KNR26HUqeKi" TargetMode="External"/><Relationship Id="rId165" Type="http://schemas.openxmlformats.org/officeDocument/2006/relationships/hyperlink" Target="https://drive.google.com/drive/folders/1yAgt3IN1u8jX8g8jEasC4KNR26HUqeKi" TargetMode="External"/><Relationship Id="rId186" Type="http://schemas.openxmlformats.org/officeDocument/2006/relationships/hyperlink" Target="https://drive.google.com/drive/folders/1yAgt3IN1u8jX8g8jEasC4KNR26HUqeKi" TargetMode="External"/><Relationship Id="rId211" Type="http://schemas.openxmlformats.org/officeDocument/2006/relationships/hyperlink" Target="https://drive.google.com/drive/folders/1yAgt3IN1u8jX8g8jEasC4KNR26HUqeKi" TargetMode="External"/><Relationship Id="rId232" Type="http://schemas.openxmlformats.org/officeDocument/2006/relationships/hyperlink" Target="https://drive.google.com/drive/folders/1yAgt3IN1u8jX8g8jEasC4KNR26HUqeKi" TargetMode="External"/><Relationship Id="rId27" Type="http://schemas.openxmlformats.org/officeDocument/2006/relationships/hyperlink" Target="https://drive.google.com/drive/folders/1yAgt3IN1u8jX8g8jEasC4KNR26HUqeKi" TargetMode="External"/><Relationship Id="rId48" Type="http://schemas.openxmlformats.org/officeDocument/2006/relationships/hyperlink" Target="https://drive.google.com/drive/folders/1yAgt3IN1u8jX8g8jEasC4KNR26HUqeKi" TargetMode="External"/><Relationship Id="rId69" Type="http://schemas.openxmlformats.org/officeDocument/2006/relationships/hyperlink" Target="https://drive.google.com/drive/folders/1yAgt3IN1u8jX8g8jEasC4KNR26HUqeKi" TargetMode="External"/><Relationship Id="rId113" Type="http://schemas.openxmlformats.org/officeDocument/2006/relationships/hyperlink" Target="https://drive.google.com/drive/folders/1yAgt3IN1u8jX8g8jEasC4KNR26HUqeKi" TargetMode="External"/><Relationship Id="rId134" Type="http://schemas.openxmlformats.org/officeDocument/2006/relationships/hyperlink" Target="https://drive.google.com/drive/folders/1yAgt3IN1u8jX8g8jEasC4KNR26HUqeKi" TargetMode="External"/></Relationships>
</file>

<file path=xl/worksheets/_rels/sheet1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A5101"/>
  <sheetViews>
    <sheetView workbookViewId="0">
      <pane ySplit="1" topLeftCell="A2" activePane="bottomLeft" state="frozen"/>
      <selection pane="bottomLeft" activeCell="B3" sqref="B3"/>
    </sheetView>
  </sheetViews>
  <sheetFormatPr defaultColWidth="14.42578125" defaultRowHeight="15.75" customHeight="1"/>
  <cols>
    <col min="1" max="1" width="7.85546875" customWidth="1"/>
    <col min="2" max="2" width="8.7109375" customWidth="1"/>
    <col min="3" max="3" width="10.42578125" customWidth="1"/>
    <col min="4" max="4" width="10.5703125" hidden="1" customWidth="1"/>
    <col min="5" max="5" width="7.28515625" customWidth="1"/>
    <col min="6" max="6" width="7" customWidth="1"/>
    <col min="7" max="7" width="16" customWidth="1"/>
    <col min="8" max="8" width="18.7109375" customWidth="1"/>
    <col min="9" max="9" width="28.85546875" customWidth="1"/>
    <col min="10" max="10" width="10" customWidth="1"/>
    <col min="11" max="11" width="17.85546875" customWidth="1"/>
    <col min="12" max="12" width="27.28515625" customWidth="1"/>
    <col min="13" max="13" width="13.85546875" customWidth="1"/>
    <col min="14" max="16" width="14.28515625" customWidth="1"/>
    <col min="17" max="17" width="37" customWidth="1"/>
    <col min="18" max="19" width="13.85546875" customWidth="1"/>
  </cols>
  <sheetData>
    <row r="1" spans="1:27" ht="35.25" customHeight="1">
      <c r="A1" s="3" t="s">
        <v>1</v>
      </c>
      <c r="B1" s="4" t="s">
        <v>4</v>
      </c>
      <c r="C1" s="5" t="s">
        <v>5</v>
      </c>
      <c r="D1" s="7" t="s">
        <v>7</v>
      </c>
      <c r="E1" s="9" t="s">
        <v>10</v>
      </c>
      <c r="F1" s="13" t="s">
        <v>13</v>
      </c>
      <c r="G1" s="13" t="s">
        <v>14</v>
      </c>
      <c r="H1" s="3" t="s">
        <v>15</v>
      </c>
      <c r="I1" s="17" t="s">
        <v>16</v>
      </c>
      <c r="J1" s="3" t="s">
        <v>22</v>
      </c>
      <c r="K1" s="3" t="s">
        <v>23</v>
      </c>
      <c r="L1" s="19" t="s">
        <v>24</v>
      </c>
      <c r="M1" s="20" t="s">
        <v>26</v>
      </c>
      <c r="N1" s="17" t="s">
        <v>25</v>
      </c>
      <c r="O1" s="17" t="s">
        <v>28</v>
      </c>
      <c r="P1" s="5" t="s">
        <v>30</v>
      </c>
      <c r="Q1" s="19" t="s">
        <v>27</v>
      </c>
      <c r="R1" s="19" t="s">
        <v>29</v>
      </c>
      <c r="S1" s="19" t="s">
        <v>32</v>
      </c>
      <c r="T1" s="20" t="s">
        <v>35</v>
      </c>
      <c r="U1" s="22"/>
      <c r="V1" s="22"/>
      <c r="W1" s="22"/>
      <c r="X1" s="22"/>
      <c r="Y1" s="22"/>
      <c r="Z1" s="22"/>
      <c r="AA1" s="22"/>
    </row>
    <row r="2" spans="1:27" ht="12.75">
      <c r="A2" s="24">
        <v>1</v>
      </c>
      <c r="B2" s="23" t="s">
        <v>37</v>
      </c>
      <c r="C2" s="26">
        <v>43860</v>
      </c>
      <c r="D2" s="27"/>
      <c r="E2" s="27">
        <v>20</v>
      </c>
      <c r="F2" s="2" t="s">
        <v>40</v>
      </c>
      <c r="G2" s="2" t="s">
        <v>41</v>
      </c>
      <c r="H2" s="28" t="s">
        <v>41</v>
      </c>
      <c r="I2" s="2" t="s">
        <v>47</v>
      </c>
      <c r="J2" s="15" t="str">
        <f>IF(ISERROR(VLOOKUP(I2,State_codes!$B$2:$C$38, 2, FALSE)),"",VLOOKUP(I2,State_codes!$B$2:$C$38, 2, FALSE))</f>
        <v>KL</v>
      </c>
      <c r="K2" s="2" t="s">
        <v>51</v>
      </c>
      <c r="L2" s="31" t="s">
        <v>52</v>
      </c>
      <c r="M2" s="32"/>
      <c r="N2" s="33" t="s">
        <v>56</v>
      </c>
      <c r="O2" s="33" t="s">
        <v>58</v>
      </c>
      <c r="P2" s="35">
        <v>43875</v>
      </c>
      <c r="Q2" s="37" t="s">
        <v>61</v>
      </c>
      <c r="R2" s="353" t="s">
        <v>65</v>
      </c>
      <c r="S2" s="354"/>
      <c r="T2" s="2" t="s">
        <v>71</v>
      </c>
    </row>
    <row r="3" spans="1:27" ht="12.75">
      <c r="A3" s="38">
        <v>2</v>
      </c>
      <c r="B3" s="23" t="s">
        <v>73</v>
      </c>
      <c r="C3" s="39">
        <v>43863</v>
      </c>
      <c r="D3" s="40"/>
      <c r="E3" s="41"/>
      <c r="G3" s="2" t="s">
        <v>79</v>
      </c>
      <c r="H3" s="28" t="s">
        <v>79</v>
      </c>
      <c r="I3" s="2" t="s">
        <v>47</v>
      </c>
      <c r="J3" s="15" t="str">
        <f>IF(ISERROR(VLOOKUP(I3,State_codes!$B$2:$C$38, 2, FALSE)),"",VLOOKUP(I3,State_codes!$B$2:$C$38, 2, FALSE))</f>
        <v>KL</v>
      </c>
      <c r="K3" s="2" t="s">
        <v>51</v>
      </c>
      <c r="L3" s="31" t="s">
        <v>52</v>
      </c>
      <c r="M3" s="32"/>
      <c r="N3" s="33" t="s">
        <v>56</v>
      </c>
      <c r="O3" s="33" t="s">
        <v>58</v>
      </c>
      <c r="P3" s="43">
        <v>43875</v>
      </c>
      <c r="Q3" s="37" t="s">
        <v>82</v>
      </c>
      <c r="R3" s="37" t="s">
        <v>65</v>
      </c>
      <c r="S3" s="46"/>
      <c r="T3" s="47" t="s">
        <v>71</v>
      </c>
    </row>
    <row r="4" spans="1:27" ht="12.75">
      <c r="A4" s="38">
        <v>3</v>
      </c>
      <c r="B4" s="23" t="s">
        <v>87</v>
      </c>
      <c r="C4" s="39">
        <v>43864</v>
      </c>
      <c r="D4" s="40"/>
      <c r="E4" s="41"/>
      <c r="G4" s="2" t="s">
        <v>88</v>
      </c>
      <c r="H4" s="2" t="s">
        <v>88</v>
      </c>
      <c r="I4" s="2" t="s">
        <v>47</v>
      </c>
      <c r="J4" s="15" t="str">
        <f>IF(ISERROR(VLOOKUP(I4,State_codes!$B$2:$C$38, 2, FALSE)),"",VLOOKUP(I4,State_codes!$B$2:$C$38, 2, FALSE))</f>
        <v>KL</v>
      </c>
      <c r="K4" s="2" t="s">
        <v>51</v>
      </c>
      <c r="L4" s="31" t="s">
        <v>52</v>
      </c>
      <c r="M4" s="32"/>
      <c r="N4" s="33" t="s">
        <v>56</v>
      </c>
      <c r="O4" s="33" t="s">
        <v>58</v>
      </c>
      <c r="P4" s="43">
        <v>43875</v>
      </c>
      <c r="Q4" s="37" t="s">
        <v>90</v>
      </c>
      <c r="R4" s="37" t="s">
        <v>91</v>
      </c>
      <c r="S4" s="37" t="s">
        <v>65</v>
      </c>
      <c r="T4" s="47" t="s">
        <v>71</v>
      </c>
    </row>
    <row r="5" spans="1:27" ht="12.75">
      <c r="A5" s="38">
        <v>4</v>
      </c>
      <c r="B5" s="23" t="s">
        <v>92</v>
      </c>
      <c r="C5" s="39">
        <v>43892</v>
      </c>
      <c r="D5" s="49"/>
      <c r="E5" s="27">
        <v>45</v>
      </c>
      <c r="F5" s="2" t="s">
        <v>39</v>
      </c>
      <c r="G5" s="2" t="s">
        <v>93</v>
      </c>
      <c r="H5" s="28" t="s">
        <v>94</v>
      </c>
      <c r="I5" s="2" t="s">
        <v>95</v>
      </c>
      <c r="J5" s="15" t="str">
        <f>IF(ISERROR(VLOOKUP(I5,State_codes!$B$2:$C$38, 2, FALSE)),"",VLOOKUP(I5,State_codes!$B$2:$C$38, 2, FALSE))</f>
        <v>DL</v>
      </c>
      <c r="K5" s="2" t="s">
        <v>51</v>
      </c>
      <c r="L5" s="31" t="s">
        <v>96</v>
      </c>
      <c r="M5" s="32"/>
      <c r="N5" s="33" t="s">
        <v>56</v>
      </c>
      <c r="O5" s="33" t="s">
        <v>58</v>
      </c>
      <c r="P5" s="39">
        <v>43905</v>
      </c>
      <c r="Q5" s="37" t="s">
        <v>97</v>
      </c>
      <c r="R5" s="37" t="s">
        <v>98</v>
      </c>
      <c r="S5" s="46"/>
      <c r="T5" s="2" t="s">
        <v>99</v>
      </c>
    </row>
    <row r="6" spans="1:27" ht="12.75">
      <c r="A6" s="50">
        <v>5</v>
      </c>
      <c r="B6" s="23" t="s">
        <v>100</v>
      </c>
      <c r="C6" s="39">
        <v>43892</v>
      </c>
      <c r="D6" s="40"/>
      <c r="E6" s="27">
        <v>24</v>
      </c>
      <c r="F6" s="2" t="s">
        <v>39</v>
      </c>
      <c r="G6" s="2" t="s">
        <v>31</v>
      </c>
      <c r="H6" s="28" t="s">
        <v>31</v>
      </c>
      <c r="I6" s="2" t="s">
        <v>101</v>
      </c>
      <c r="J6" s="15" t="str">
        <f>IF(ISERROR(VLOOKUP(I6,State_codes!$B$2:$C$38, 2, FALSE)),"",VLOOKUP(I6,State_codes!$B$2:$C$38, 2, FALSE))</f>
        <v>TG</v>
      </c>
      <c r="K6" s="2" t="s">
        <v>51</v>
      </c>
      <c r="L6" s="31" t="s">
        <v>102</v>
      </c>
      <c r="M6" s="32"/>
      <c r="N6" s="33" t="s">
        <v>56</v>
      </c>
      <c r="O6" s="33" t="s">
        <v>58</v>
      </c>
      <c r="P6" s="43">
        <v>43892</v>
      </c>
      <c r="Q6" s="34" t="s">
        <v>103</v>
      </c>
      <c r="R6" s="37" t="s">
        <v>104</v>
      </c>
      <c r="S6" s="34" t="s">
        <v>105</v>
      </c>
      <c r="T6" s="2" t="s">
        <v>106</v>
      </c>
    </row>
    <row r="7" spans="1:27" ht="12.75">
      <c r="A7" s="50">
        <v>6</v>
      </c>
      <c r="B7" s="25"/>
      <c r="C7" s="39">
        <v>43893</v>
      </c>
      <c r="D7" s="49"/>
      <c r="E7" s="27">
        <v>69</v>
      </c>
      <c r="F7" s="2" t="s">
        <v>39</v>
      </c>
      <c r="G7" s="2" t="s">
        <v>107</v>
      </c>
      <c r="H7" s="2" t="s">
        <v>108</v>
      </c>
      <c r="I7" s="2" t="s">
        <v>109</v>
      </c>
      <c r="J7" s="15" t="str">
        <f>IF(ISERROR(VLOOKUP(I7,State_codes!$B$2:$C$38, 2, FALSE)),"",VLOOKUP(I7,State_codes!$B$2:$C$38, 2, FALSE))</f>
        <v>RJ</v>
      </c>
      <c r="K7" s="2" t="s">
        <v>51</v>
      </c>
      <c r="L7" s="31" t="s">
        <v>110</v>
      </c>
      <c r="M7" s="32"/>
      <c r="N7" s="33" t="s">
        <v>111</v>
      </c>
      <c r="O7" s="33" t="s">
        <v>58</v>
      </c>
      <c r="P7" s="43">
        <v>43893</v>
      </c>
      <c r="Q7" s="37" t="s">
        <v>112</v>
      </c>
      <c r="R7" s="37" t="s">
        <v>113</v>
      </c>
      <c r="S7" s="37" t="s">
        <v>114</v>
      </c>
      <c r="T7" s="2" t="s">
        <v>115</v>
      </c>
    </row>
    <row r="8" spans="1:27" ht="12.75">
      <c r="A8" s="50">
        <v>7</v>
      </c>
      <c r="B8" s="25"/>
      <c r="C8" s="39">
        <v>43894</v>
      </c>
      <c r="D8" s="49"/>
      <c r="E8" s="27">
        <v>55</v>
      </c>
      <c r="F8" s="41"/>
      <c r="G8" s="28" t="s">
        <v>116</v>
      </c>
      <c r="H8" s="2" t="s">
        <v>108</v>
      </c>
      <c r="I8" s="2" t="s">
        <v>117</v>
      </c>
      <c r="J8" s="15" t="str">
        <f>IF(ISERROR(VLOOKUP(I8,State_codes!$B$2:$C$38, 2, FALSE)),"",VLOOKUP(I8,State_codes!$B$2:$C$38, 2, FALSE))</f>
        <v>HR</v>
      </c>
      <c r="K8" s="2" t="s">
        <v>51</v>
      </c>
      <c r="L8" s="31" t="s">
        <v>110</v>
      </c>
      <c r="M8" s="8" t="s">
        <v>118</v>
      </c>
      <c r="N8" s="33" t="s">
        <v>111</v>
      </c>
      <c r="O8" s="33" t="s">
        <v>58</v>
      </c>
      <c r="P8" s="51">
        <v>43919</v>
      </c>
      <c r="Q8" s="37" t="s">
        <v>112</v>
      </c>
      <c r="R8" s="37" t="s">
        <v>104</v>
      </c>
      <c r="T8" s="2" t="s">
        <v>115</v>
      </c>
    </row>
    <row r="9" spans="1:27" ht="12.75">
      <c r="A9" s="50">
        <v>8</v>
      </c>
      <c r="B9" s="25"/>
      <c r="C9" s="39">
        <v>43894</v>
      </c>
      <c r="D9" s="49"/>
      <c r="E9" s="27">
        <v>55</v>
      </c>
      <c r="G9" s="28" t="s">
        <v>116</v>
      </c>
      <c r="H9" s="2" t="s">
        <v>108</v>
      </c>
      <c r="I9" s="2" t="s">
        <v>117</v>
      </c>
      <c r="J9" s="15" t="str">
        <f>IF(ISERROR(VLOOKUP(I9,State_codes!$B$2:$C$38, 2, FALSE)),"",VLOOKUP(I9,State_codes!$B$2:$C$38, 2, FALSE))</f>
        <v>HR</v>
      </c>
      <c r="K9" s="2" t="s">
        <v>51</v>
      </c>
      <c r="L9" s="31" t="s">
        <v>110</v>
      </c>
      <c r="M9" s="8" t="s">
        <v>118</v>
      </c>
      <c r="N9" s="33" t="s">
        <v>111</v>
      </c>
      <c r="O9" s="33" t="s">
        <v>58</v>
      </c>
      <c r="P9" s="51">
        <v>43919</v>
      </c>
      <c r="Q9" s="37" t="s">
        <v>112</v>
      </c>
      <c r="R9" s="37" t="s">
        <v>104</v>
      </c>
      <c r="S9" s="46"/>
      <c r="T9" s="2" t="s">
        <v>115</v>
      </c>
    </row>
    <row r="10" spans="1:27" ht="12.75">
      <c r="A10" s="50">
        <v>9</v>
      </c>
      <c r="B10" s="25"/>
      <c r="C10" s="39">
        <v>43894</v>
      </c>
      <c r="D10" s="49"/>
      <c r="E10" s="27">
        <v>55</v>
      </c>
      <c r="G10" s="28" t="s">
        <v>116</v>
      </c>
      <c r="H10" s="2" t="s">
        <v>108</v>
      </c>
      <c r="I10" s="2" t="s">
        <v>117</v>
      </c>
      <c r="J10" s="15" t="str">
        <f>IF(ISERROR(VLOOKUP(I10,State_codes!$B$2:$C$38, 2, FALSE)),"",VLOOKUP(I10,State_codes!$B$2:$C$38, 2, FALSE))</f>
        <v>HR</v>
      </c>
      <c r="K10" s="2" t="s">
        <v>51</v>
      </c>
      <c r="L10" s="31" t="s">
        <v>110</v>
      </c>
      <c r="M10" s="8" t="s">
        <v>118</v>
      </c>
      <c r="N10" s="33" t="s">
        <v>111</v>
      </c>
      <c r="O10" s="33" t="s">
        <v>58</v>
      </c>
      <c r="P10" s="51">
        <v>43919</v>
      </c>
      <c r="Q10" s="37" t="s">
        <v>112</v>
      </c>
      <c r="R10" s="37" t="s">
        <v>104</v>
      </c>
      <c r="S10" s="46"/>
      <c r="T10" s="2" t="s">
        <v>115</v>
      </c>
    </row>
    <row r="11" spans="1:27" ht="12.75">
      <c r="A11" s="50">
        <v>10</v>
      </c>
      <c r="B11" s="25"/>
      <c r="C11" s="39">
        <v>43894</v>
      </c>
      <c r="D11" s="49"/>
      <c r="E11" s="27">
        <v>55</v>
      </c>
      <c r="G11" s="28" t="s">
        <v>116</v>
      </c>
      <c r="H11" s="2" t="s">
        <v>108</v>
      </c>
      <c r="I11" s="2" t="s">
        <v>117</v>
      </c>
      <c r="J11" s="15" t="str">
        <f>IF(ISERROR(VLOOKUP(I11,State_codes!$B$2:$C$38, 2, FALSE)),"",VLOOKUP(I11,State_codes!$B$2:$C$38, 2, FALSE))</f>
        <v>HR</v>
      </c>
      <c r="K11" s="2" t="s">
        <v>51</v>
      </c>
      <c r="L11" s="31" t="s">
        <v>110</v>
      </c>
      <c r="M11" s="8" t="s">
        <v>118</v>
      </c>
      <c r="N11" s="33" t="s">
        <v>111</v>
      </c>
      <c r="O11" s="33" t="s">
        <v>58</v>
      </c>
      <c r="P11" s="51">
        <v>43919</v>
      </c>
      <c r="Q11" s="37" t="s">
        <v>112</v>
      </c>
      <c r="R11" s="37" t="s">
        <v>104</v>
      </c>
      <c r="S11" s="46"/>
      <c r="T11" s="2" t="s">
        <v>115</v>
      </c>
    </row>
    <row r="12" spans="1:27" ht="12.75">
      <c r="A12" s="24">
        <v>11</v>
      </c>
      <c r="B12" s="25"/>
      <c r="C12" s="39">
        <v>43894</v>
      </c>
      <c r="D12" s="49"/>
      <c r="E12" s="27">
        <v>55</v>
      </c>
      <c r="G12" s="28" t="s">
        <v>116</v>
      </c>
      <c r="H12" s="2" t="s">
        <v>108</v>
      </c>
      <c r="I12" s="2" t="s">
        <v>117</v>
      </c>
      <c r="J12" s="15" t="str">
        <f>IF(ISERROR(VLOOKUP(I12,State_codes!$B$2:$C$38, 2, FALSE)),"",VLOOKUP(I12,State_codes!$B$2:$C$38, 2, FALSE))</f>
        <v>HR</v>
      </c>
      <c r="K12" s="2" t="s">
        <v>51</v>
      </c>
      <c r="L12" s="31" t="s">
        <v>110</v>
      </c>
      <c r="M12" s="8" t="s">
        <v>118</v>
      </c>
      <c r="N12" s="33" t="s">
        <v>111</v>
      </c>
      <c r="O12" s="33" t="s">
        <v>58</v>
      </c>
      <c r="P12" s="51">
        <v>43919</v>
      </c>
      <c r="Q12" s="37" t="s">
        <v>112</v>
      </c>
      <c r="R12" s="37" t="s">
        <v>104</v>
      </c>
      <c r="S12" s="46"/>
      <c r="T12" s="2" t="s">
        <v>115</v>
      </c>
    </row>
    <row r="13" spans="1:27" ht="12.75">
      <c r="A13" s="38">
        <v>12</v>
      </c>
      <c r="B13" s="25"/>
      <c r="C13" s="39">
        <v>43894</v>
      </c>
      <c r="D13" s="49"/>
      <c r="E13" s="27">
        <v>55</v>
      </c>
      <c r="G13" s="28" t="s">
        <v>116</v>
      </c>
      <c r="H13" s="2" t="s">
        <v>108</v>
      </c>
      <c r="I13" s="2" t="s">
        <v>117</v>
      </c>
      <c r="J13" s="15" t="str">
        <f>IF(ISERROR(VLOOKUP(I13,State_codes!$B$2:$C$38, 2, FALSE)),"",VLOOKUP(I13,State_codes!$B$2:$C$38, 2, FALSE))</f>
        <v>HR</v>
      </c>
      <c r="K13" s="2" t="s">
        <v>51</v>
      </c>
      <c r="L13" s="31" t="s">
        <v>110</v>
      </c>
      <c r="M13" s="8" t="s">
        <v>118</v>
      </c>
      <c r="N13" s="33" t="s">
        <v>111</v>
      </c>
      <c r="O13" s="33" t="s">
        <v>58</v>
      </c>
      <c r="P13" s="51">
        <v>43919</v>
      </c>
      <c r="Q13" s="37" t="s">
        <v>112</v>
      </c>
      <c r="R13" s="37" t="s">
        <v>104</v>
      </c>
      <c r="S13" s="46"/>
      <c r="T13" s="2" t="s">
        <v>115</v>
      </c>
    </row>
    <row r="14" spans="1:27" ht="12.75">
      <c r="A14" s="38">
        <v>13</v>
      </c>
      <c r="B14" s="25"/>
      <c r="C14" s="39">
        <v>43894</v>
      </c>
      <c r="D14" s="49"/>
      <c r="E14" s="27">
        <v>55</v>
      </c>
      <c r="G14" s="28" t="s">
        <v>116</v>
      </c>
      <c r="H14" s="2" t="s">
        <v>108</v>
      </c>
      <c r="I14" s="2" t="s">
        <v>117</v>
      </c>
      <c r="J14" s="15" t="str">
        <f>IF(ISERROR(VLOOKUP(I14,State_codes!$B$2:$C$38, 2, FALSE)),"",VLOOKUP(I14,State_codes!$B$2:$C$38, 2, FALSE))</f>
        <v>HR</v>
      </c>
      <c r="K14" s="2" t="s">
        <v>51</v>
      </c>
      <c r="L14" s="31" t="s">
        <v>110</v>
      </c>
      <c r="M14" s="8" t="s">
        <v>118</v>
      </c>
      <c r="N14" s="33" t="s">
        <v>111</v>
      </c>
      <c r="O14" s="33" t="s">
        <v>58</v>
      </c>
      <c r="P14" s="51">
        <v>43919</v>
      </c>
      <c r="Q14" s="37" t="s">
        <v>112</v>
      </c>
      <c r="R14" s="37" t="s">
        <v>104</v>
      </c>
      <c r="S14" s="46"/>
      <c r="T14" s="2" t="s">
        <v>115</v>
      </c>
    </row>
    <row r="15" spans="1:27" ht="12.75">
      <c r="A15" s="38">
        <v>14</v>
      </c>
      <c r="B15" s="25"/>
      <c r="C15" s="39">
        <v>43894</v>
      </c>
      <c r="D15" s="49"/>
      <c r="E15" s="27">
        <v>55</v>
      </c>
      <c r="G15" s="28" t="s">
        <v>116</v>
      </c>
      <c r="H15" s="2" t="s">
        <v>108</v>
      </c>
      <c r="I15" s="2" t="s">
        <v>117</v>
      </c>
      <c r="J15" s="15" t="str">
        <f>IF(ISERROR(VLOOKUP(I15,State_codes!$B$2:$C$38, 2, FALSE)),"",VLOOKUP(I15,State_codes!$B$2:$C$38, 2, FALSE))</f>
        <v>HR</v>
      </c>
      <c r="K15" s="2" t="s">
        <v>51</v>
      </c>
      <c r="L15" s="31" t="s">
        <v>110</v>
      </c>
      <c r="M15" s="8" t="s">
        <v>118</v>
      </c>
      <c r="N15" s="33" t="s">
        <v>111</v>
      </c>
      <c r="O15" s="33" t="s">
        <v>58</v>
      </c>
      <c r="P15" s="51">
        <v>43919</v>
      </c>
      <c r="Q15" s="37" t="s">
        <v>112</v>
      </c>
      <c r="R15" s="37" t="s">
        <v>104</v>
      </c>
      <c r="S15" s="46"/>
      <c r="T15" s="2" t="s">
        <v>115</v>
      </c>
    </row>
    <row r="16" spans="1:27" ht="12.75">
      <c r="A16" s="50">
        <v>15</v>
      </c>
      <c r="B16" s="25"/>
      <c r="C16" s="39">
        <v>43894</v>
      </c>
      <c r="D16" s="49"/>
      <c r="E16" s="27">
        <v>55</v>
      </c>
      <c r="G16" s="28" t="s">
        <v>116</v>
      </c>
      <c r="H16" s="2" t="s">
        <v>108</v>
      </c>
      <c r="I16" s="2" t="s">
        <v>117</v>
      </c>
      <c r="J16" s="15" t="str">
        <f>IF(ISERROR(VLOOKUP(I16,State_codes!$B$2:$C$38, 2, FALSE)),"",VLOOKUP(I16,State_codes!$B$2:$C$38, 2, FALSE))</f>
        <v>HR</v>
      </c>
      <c r="K16" s="2" t="s">
        <v>51</v>
      </c>
      <c r="L16" s="31" t="s">
        <v>110</v>
      </c>
      <c r="M16" s="8" t="s">
        <v>118</v>
      </c>
      <c r="N16" s="33" t="s">
        <v>111</v>
      </c>
      <c r="O16" s="33" t="s">
        <v>58</v>
      </c>
      <c r="P16" s="51">
        <v>43919</v>
      </c>
      <c r="Q16" s="37" t="s">
        <v>112</v>
      </c>
      <c r="R16" s="37" t="s">
        <v>104</v>
      </c>
      <c r="S16" s="46"/>
      <c r="T16" s="2" t="s">
        <v>115</v>
      </c>
    </row>
    <row r="17" spans="1:20" ht="12.75">
      <c r="A17" s="50">
        <v>16</v>
      </c>
      <c r="B17" s="25"/>
      <c r="C17" s="39">
        <v>43894</v>
      </c>
      <c r="D17" s="49"/>
      <c r="E17" s="27">
        <v>55</v>
      </c>
      <c r="G17" s="28" t="s">
        <v>116</v>
      </c>
      <c r="H17" s="2" t="s">
        <v>108</v>
      </c>
      <c r="I17" s="2" t="s">
        <v>117</v>
      </c>
      <c r="J17" s="15" t="str">
        <f>IF(ISERROR(VLOOKUP(I17,State_codes!$B$2:$C$38, 2, FALSE)),"",VLOOKUP(I17,State_codes!$B$2:$C$38, 2, FALSE))</f>
        <v>HR</v>
      </c>
      <c r="K17" s="2" t="s">
        <v>51</v>
      </c>
      <c r="L17" s="31" t="s">
        <v>110</v>
      </c>
      <c r="M17" s="8" t="s">
        <v>118</v>
      </c>
      <c r="N17" s="33" t="s">
        <v>111</v>
      </c>
      <c r="O17" s="33" t="s">
        <v>58</v>
      </c>
      <c r="P17" s="51">
        <v>43919</v>
      </c>
      <c r="Q17" s="37" t="s">
        <v>112</v>
      </c>
      <c r="R17" s="37" t="s">
        <v>104</v>
      </c>
      <c r="S17" s="46"/>
      <c r="T17" s="2" t="s">
        <v>115</v>
      </c>
    </row>
    <row r="18" spans="1:20" ht="12.75">
      <c r="A18" s="50">
        <v>17</v>
      </c>
      <c r="B18" s="25"/>
      <c r="C18" s="39">
        <v>43894</v>
      </c>
      <c r="D18" s="49"/>
      <c r="E18" s="27">
        <v>55</v>
      </c>
      <c r="G18" s="28" t="s">
        <v>116</v>
      </c>
      <c r="H18" s="2" t="s">
        <v>108</v>
      </c>
      <c r="I18" s="2" t="s">
        <v>117</v>
      </c>
      <c r="J18" s="15" t="str">
        <f>IF(ISERROR(VLOOKUP(I18,State_codes!$B$2:$C$38, 2, FALSE)),"",VLOOKUP(I18,State_codes!$B$2:$C$38, 2, FALSE))</f>
        <v>HR</v>
      </c>
      <c r="K18" s="2" t="s">
        <v>51</v>
      </c>
      <c r="L18" s="31" t="s">
        <v>110</v>
      </c>
      <c r="M18" s="8" t="s">
        <v>118</v>
      </c>
      <c r="N18" s="33" t="s">
        <v>111</v>
      </c>
      <c r="O18" s="33" t="s">
        <v>58</v>
      </c>
      <c r="P18" s="51">
        <v>43919</v>
      </c>
      <c r="Q18" s="37" t="s">
        <v>112</v>
      </c>
      <c r="R18" s="37" t="s">
        <v>104</v>
      </c>
      <c r="S18" s="46"/>
      <c r="T18" s="2" t="s">
        <v>115</v>
      </c>
    </row>
    <row r="19" spans="1:20" ht="12.75">
      <c r="A19" s="50">
        <v>18</v>
      </c>
      <c r="B19" s="25"/>
      <c r="C19" s="39">
        <v>43894</v>
      </c>
      <c r="D19" s="49"/>
      <c r="E19" s="27">
        <v>55</v>
      </c>
      <c r="G19" s="28" t="s">
        <v>116</v>
      </c>
      <c r="H19" s="2" t="s">
        <v>108</v>
      </c>
      <c r="I19" s="2" t="s">
        <v>117</v>
      </c>
      <c r="J19" s="15" t="str">
        <f>IF(ISERROR(VLOOKUP(I19,State_codes!$B$2:$C$38, 2, FALSE)),"",VLOOKUP(I19,State_codes!$B$2:$C$38, 2, FALSE))</f>
        <v>HR</v>
      </c>
      <c r="K19" s="2" t="s">
        <v>51</v>
      </c>
      <c r="L19" s="31" t="s">
        <v>110</v>
      </c>
      <c r="M19" s="8" t="s">
        <v>118</v>
      </c>
      <c r="N19" s="33" t="s">
        <v>111</v>
      </c>
      <c r="O19" s="33" t="s">
        <v>58</v>
      </c>
      <c r="P19" s="51">
        <v>43919</v>
      </c>
      <c r="Q19" s="37" t="s">
        <v>112</v>
      </c>
      <c r="R19" s="37" t="s">
        <v>104</v>
      </c>
      <c r="S19" s="46"/>
      <c r="T19" s="2" t="s">
        <v>115</v>
      </c>
    </row>
    <row r="20" spans="1:20" ht="12.75">
      <c r="A20" s="50">
        <v>19</v>
      </c>
      <c r="B20" s="25"/>
      <c r="C20" s="39">
        <v>43894</v>
      </c>
      <c r="D20" s="49"/>
      <c r="E20" s="27">
        <v>55</v>
      </c>
      <c r="G20" s="28" t="s">
        <v>116</v>
      </c>
      <c r="H20" s="2" t="s">
        <v>108</v>
      </c>
      <c r="I20" s="2" t="s">
        <v>117</v>
      </c>
      <c r="J20" s="15" t="str">
        <f>IF(ISERROR(VLOOKUP(I20,State_codes!$B$2:$C$38, 2, FALSE)),"",VLOOKUP(I20,State_codes!$B$2:$C$38, 2, FALSE))</f>
        <v>HR</v>
      </c>
      <c r="K20" s="2" t="s">
        <v>122</v>
      </c>
      <c r="L20" s="31" t="s">
        <v>110</v>
      </c>
      <c r="M20" s="8" t="s">
        <v>118</v>
      </c>
      <c r="N20" s="33" t="s">
        <v>111</v>
      </c>
      <c r="O20" s="33" t="s">
        <v>58</v>
      </c>
      <c r="P20" s="39">
        <v>43894</v>
      </c>
      <c r="Q20" s="37" t="s">
        <v>112</v>
      </c>
      <c r="R20" s="37" t="s">
        <v>104</v>
      </c>
      <c r="S20" s="46"/>
      <c r="T20" s="2" t="s">
        <v>115</v>
      </c>
    </row>
    <row r="21" spans="1:20" ht="12.75">
      <c r="A21" s="50">
        <v>20</v>
      </c>
      <c r="B21" s="25"/>
      <c r="C21" s="39">
        <v>43894</v>
      </c>
      <c r="D21" s="49"/>
      <c r="E21" s="27">
        <v>55</v>
      </c>
      <c r="G21" s="28" t="s">
        <v>116</v>
      </c>
      <c r="H21" s="2" t="s">
        <v>108</v>
      </c>
      <c r="I21" s="2" t="s">
        <v>117</v>
      </c>
      <c r="J21" s="15" t="str">
        <f>IF(ISERROR(VLOOKUP(I21,State_codes!$B$2:$C$38, 2, FALSE)),"",VLOOKUP(I21,State_codes!$B$2:$C$38, 2, FALSE))</f>
        <v>HR</v>
      </c>
      <c r="K21" s="2" t="s">
        <v>122</v>
      </c>
      <c r="L21" s="31" t="s">
        <v>110</v>
      </c>
      <c r="M21" s="8" t="s">
        <v>118</v>
      </c>
      <c r="N21" s="33" t="s">
        <v>111</v>
      </c>
      <c r="O21" s="33" t="s">
        <v>58</v>
      </c>
      <c r="P21" s="39">
        <v>43894</v>
      </c>
      <c r="Q21" s="37" t="s">
        <v>112</v>
      </c>
      <c r="R21" s="37" t="s">
        <v>104</v>
      </c>
      <c r="S21" s="46"/>
      <c r="T21" s="2" t="s">
        <v>115</v>
      </c>
    </row>
    <row r="22" spans="1:20" ht="12.75">
      <c r="A22" s="24">
        <v>21</v>
      </c>
      <c r="B22" s="25"/>
      <c r="C22" s="39">
        <v>43894</v>
      </c>
      <c r="D22" s="49"/>
      <c r="E22" s="27">
        <v>70</v>
      </c>
      <c r="F22" s="2" t="s">
        <v>40</v>
      </c>
      <c r="G22" s="2" t="s">
        <v>107</v>
      </c>
      <c r="H22" s="2" t="s">
        <v>108</v>
      </c>
      <c r="I22" s="2" t="s">
        <v>109</v>
      </c>
      <c r="J22" s="15" t="str">
        <f>IF(ISERROR(VLOOKUP(I22,State_codes!$B$2:$C$38, 2, FALSE)),"",VLOOKUP(I22,State_codes!$B$2:$C$38, 2, FALSE))</f>
        <v>RJ</v>
      </c>
      <c r="K22" s="2" t="s">
        <v>51</v>
      </c>
      <c r="L22" s="31" t="s">
        <v>123</v>
      </c>
      <c r="M22" s="8" t="s">
        <v>118</v>
      </c>
      <c r="N22" s="33" t="s">
        <v>111</v>
      </c>
      <c r="O22" s="33" t="s">
        <v>58</v>
      </c>
      <c r="P22" s="43">
        <v>43894</v>
      </c>
      <c r="Q22" s="37" t="s">
        <v>112</v>
      </c>
      <c r="R22" s="37" t="s">
        <v>104</v>
      </c>
      <c r="S22" s="37" t="s">
        <v>113</v>
      </c>
      <c r="T22" s="2" t="s">
        <v>124</v>
      </c>
    </row>
    <row r="23" spans="1:20" ht="12.75">
      <c r="A23" s="38">
        <v>22</v>
      </c>
      <c r="B23" s="25"/>
      <c r="C23" s="39">
        <v>43894</v>
      </c>
      <c r="D23" s="40"/>
      <c r="E23" s="41"/>
      <c r="F23" s="2" t="s">
        <v>39</v>
      </c>
      <c r="G23" s="2" t="s">
        <v>125</v>
      </c>
      <c r="H23" s="28" t="s">
        <v>125</v>
      </c>
      <c r="I23" s="2" t="s">
        <v>126</v>
      </c>
      <c r="J23" s="15" t="str">
        <f>IF(ISERROR(VLOOKUP(I23,State_codes!$B$2:$C$38, 2, FALSE)),"",VLOOKUP(I23,State_codes!$B$2:$C$38, 2, FALSE))</f>
        <v>UP</v>
      </c>
      <c r="K23" s="2" t="s">
        <v>122</v>
      </c>
      <c r="L23" s="31" t="s">
        <v>127</v>
      </c>
      <c r="M23" s="8" t="s">
        <v>128</v>
      </c>
      <c r="N23" s="33" t="s">
        <v>56</v>
      </c>
      <c r="O23" s="33" t="s">
        <v>129</v>
      </c>
      <c r="P23" s="39">
        <v>43894</v>
      </c>
      <c r="Q23" s="37" t="s">
        <v>130</v>
      </c>
      <c r="R23" s="53"/>
      <c r="S23" s="46"/>
      <c r="T23" s="2" t="s">
        <v>127</v>
      </c>
    </row>
    <row r="24" spans="1:20" ht="12.75">
      <c r="A24" s="38">
        <v>23</v>
      </c>
      <c r="B24" s="25"/>
      <c r="C24" s="39">
        <v>43894</v>
      </c>
      <c r="D24" s="40"/>
      <c r="E24" s="41"/>
      <c r="F24" s="2" t="s">
        <v>40</v>
      </c>
      <c r="G24" s="2" t="s">
        <v>125</v>
      </c>
      <c r="H24" s="28" t="s">
        <v>125</v>
      </c>
      <c r="I24" s="2" t="s">
        <v>126</v>
      </c>
      <c r="J24" s="15" t="str">
        <f>IF(ISERROR(VLOOKUP(I24,State_codes!$B$2:$C$38, 2, FALSE)),"",VLOOKUP(I24,State_codes!$B$2:$C$38, 2, FALSE))</f>
        <v>UP</v>
      </c>
      <c r="K24" s="2" t="s">
        <v>51</v>
      </c>
      <c r="L24" s="31" t="s">
        <v>127</v>
      </c>
      <c r="M24" s="8" t="s">
        <v>128</v>
      </c>
      <c r="N24" s="33" t="s">
        <v>56</v>
      </c>
      <c r="O24" s="33" t="s">
        <v>129</v>
      </c>
      <c r="P24" s="39">
        <v>43905</v>
      </c>
      <c r="Q24" s="37" t="s">
        <v>130</v>
      </c>
      <c r="R24" s="46"/>
      <c r="S24" s="46"/>
      <c r="T24" s="2" t="s">
        <v>127</v>
      </c>
    </row>
    <row r="25" spans="1:20" ht="12.75">
      <c r="A25" s="38">
        <v>24</v>
      </c>
      <c r="B25" s="25"/>
      <c r="C25" s="39">
        <v>43894</v>
      </c>
      <c r="D25" s="40"/>
      <c r="E25" s="27">
        <v>45</v>
      </c>
      <c r="F25" s="2" t="s">
        <v>40</v>
      </c>
      <c r="G25" s="2" t="s">
        <v>125</v>
      </c>
      <c r="H25" s="28" t="s">
        <v>125</v>
      </c>
      <c r="I25" s="2" t="s">
        <v>126</v>
      </c>
      <c r="J25" s="15" t="str">
        <f>IF(ISERROR(VLOOKUP(I25,State_codes!$B$2:$C$38, 2, FALSE)),"",VLOOKUP(I25,State_codes!$B$2:$C$38, 2, FALSE))</f>
        <v>UP</v>
      </c>
      <c r="K25" s="2" t="s">
        <v>51</v>
      </c>
      <c r="L25" s="31" t="s">
        <v>127</v>
      </c>
      <c r="M25" s="8" t="s">
        <v>128</v>
      </c>
      <c r="N25" s="33" t="s">
        <v>56</v>
      </c>
      <c r="O25" s="33" t="s">
        <v>129</v>
      </c>
      <c r="P25" s="39">
        <v>43905</v>
      </c>
      <c r="Q25" s="37" t="s">
        <v>130</v>
      </c>
      <c r="R25" s="46"/>
      <c r="S25" s="46"/>
      <c r="T25" s="2" t="s">
        <v>127</v>
      </c>
    </row>
    <row r="26" spans="1:20" ht="12.75">
      <c r="A26" s="50">
        <v>25</v>
      </c>
      <c r="B26" s="25"/>
      <c r="C26" s="39">
        <v>43894</v>
      </c>
      <c r="D26" s="40"/>
      <c r="F26" s="2" t="s">
        <v>39</v>
      </c>
      <c r="G26" s="2" t="s">
        <v>125</v>
      </c>
      <c r="H26" s="28" t="s">
        <v>125</v>
      </c>
      <c r="I26" s="2" t="s">
        <v>126</v>
      </c>
      <c r="J26" s="15" t="str">
        <f>IF(ISERROR(VLOOKUP(I26,State_codes!$B$2:$C$38, 2, FALSE)),"",VLOOKUP(I26,State_codes!$B$2:$C$38, 2, FALSE))</f>
        <v>UP</v>
      </c>
      <c r="K26" s="2" t="s">
        <v>51</v>
      </c>
      <c r="L26" s="31" t="s">
        <v>127</v>
      </c>
      <c r="M26" s="8" t="s">
        <v>128</v>
      </c>
      <c r="N26" s="33" t="s">
        <v>56</v>
      </c>
      <c r="O26" s="33" t="s">
        <v>129</v>
      </c>
      <c r="P26" s="39">
        <v>43905</v>
      </c>
      <c r="Q26" s="37" t="s">
        <v>130</v>
      </c>
      <c r="R26" s="46"/>
      <c r="S26" s="46"/>
      <c r="T26" s="2" t="s">
        <v>127</v>
      </c>
    </row>
    <row r="27" spans="1:20" ht="12.75">
      <c r="A27" s="50">
        <v>26</v>
      </c>
      <c r="B27" s="25"/>
      <c r="C27" s="39">
        <v>43894</v>
      </c>
      <c r="D27" s="40"/>
      <c r="E27" s="27">
        <v>16</v>
      </c>
      <c r="F27" s="2" t="s">
        <v>39</v>
      </c>
      <c r="G27" s="2" t="s">
        <v>125</v>
      </c>
      <c r="H27" s="28" t="s">
        <v>125</v>
      </c>
      <c r="I27" s="2" t="s">
        <v>126</v>
      </c>
      <c r="J27" s="15" t="str">
        <f>IF(ISERROR(VLOOKUP(I27,State_codes!$B$2:$C$38, 2, FALSE)),"",VLOOKUP(I27,State_codes!$B$2:$C$38, 2, FALSE))</f>
        <v>UP</v>
      </c>
      <c r="K27" s="2" t="s">
        <v>51</v>
      </c>
      <c r="L27" s="31" t="s">
        <v>127</v>
      </c>
      <c r="M27" s="8" t="s">
        <v>128</v>
      </c>
      <c r="N27" s="33" t="s">
        <v>56</v>
      </c>
      <c r="O27" s="33" t="s">
        <v>129</v>
      </c>
      <c r="P27" s="39">
        <v>43905</v>
      </c>
      <c r="Q27" s="37" t="s">
        <v>130</v>
      </c>
      <c r="R27" s="46"/>
      <c r="S27" s="46"/>
      <c r="T27" s="2" t="s">
        <v>127</v>
      </c>
    </row>
    <row r="28" spans="1:20" ht="12.75">
      <c r="A28" s="50">
        <v>27</v>
      </c>
      <c r="B28" s="25"/>
      <c r="C28" s="39">
        <v>43894</v>
      </c>
      <c r="D28" s="40"/>
      <c r="E28" s="41"/>
      <c r="G28" s="2" t="s">
        <v>125</v>
      </c>
      <c r="H28" s="28" t="s">
        <v>125</v>
      </c>
      <c r="I28" s="2" t="s">
        <v>126</v>
      </c>
      <c r="J28" s="15" t="str">
        <f>IF(ISERROR(VLOOKUP(I28,State_codes!$B$2:$C$38, 2, FALSE)),"",VLOOKUP(I28,State_codes!$B$2:$C$38, 2, FALSE))</f>
        <v>UP</v>
      </c>
      <c r="K28" s="2" t="s">
        <v>122</v>
      </c>
      <c r="L28" s="31" t="s">
        <v>127</v>
      </c>
      <c r="M28" s="8" t="s">
        <v>128</v>
      </c>
      <c r="N28" s="33" t="s">
        <v>56</v>
      </c>
      <c r="O28" s="33" t="s">
        <v>129</v>
      </c>
      <c r="P28" s="39">
        <v>43894</v>
      </c>
      <c r="Q28" s="37" t="s">
        <v>130</v>
      </c>
      <c r="R28" s="46"/>
      <c r="S28" s="46"/>
      <c r="T28" s="2" t="s">
        <v>127</v>
      </c>
    </row>
    <row r="29" spans="1:20" ht="12.75">
      <c r="A29" s="50">
        <v>28</v>
      </c>
      <c r="B29" s="25"/>
      <c r="C29" s="39">
        <v>43894</v>
      </c>
      <c r="D29" s="40"/>
      <c r="E29" s="41"/>
      <c r="H29" s="2" t="s">
        <v>125</v>
      </c>
      <c r="I29" s="2" t="s">
        <v>126</v>
      </c>
      <c r="J29" s="15" t="str">
        <f>IF(ISERROR(VLOOKUP(I29,State_codes!$B$2:$C$38, 2, FALSE)),"",VLOOKUP(I29,State_codes!$B$2:$C$38, 2, FALSE))</f>
        <v>UP</v>
      </c>
      <c r="K29" s="2" t="s">
        <v>122</v>
      </c>
      <c r="L29" s="31" t="s">
        <v>131</v>
      </c>
      <c r="M29" s="8" t="s">
        <v>118</v>
      </c>
      <c r="N29" s="33" t="s">
        <v>56</v>
      </c>
      <c r="O29" s="33" t="s">
        <v>129</v>
      </c>
      <c r="P29" s="39">
        <v>43894</v>
      </c>
      <c r="Q29" s="37" t="s">
        <v>112</v>
      </c>
      <c r="R29" s="54" t="s">
        <v>104</v>
      </c>
      <c r="S29" s="46"/>
      <c r="T29" s="2" t="s">
        <v>132</v>
      </c>
    </row>
    <row r="30" spans="1:20" ht="12.75">
      <c r="A30" s="50">
        <v>29</v>
      </c>
      <c r="B30" s="23" t="s">
        <v>133</v>
      </c>
      <c r="C30" s="39">
        <v>43895</v>
      </c>
      <c r="D30" s="40"/>
      <c r="E30" s="27">
        <v>27</v>
      </c>
      <c r="F30" s="2" t="s">
        <v>39</v>
      </c>
      <c r="G30" s="2" t="s">
        <v>135</v>
      </c>
      <c r="H30" s="2" t="s">
        <v>136</v>
      </c>
      <c r="I30" s="2" t="s">
        <v>95</v>
      </c>
      <c r="J30" s="15" t="str">
        <f>IF(ISERROR(VLOOKUP(I30,State_codes!$B$2:$C$38, 2, FALSE)),"",VLOOKUP(I30,State_codes!$B$2:$C$38, 2, FALSE))</f>
        <v>DL</v>
      </c>
      <c r="K30" s="2" t="s">
        <v>122</v>
      </c>
      <c r="L30" s="31" t="s">
        <v>137</v>
      </c>
      <c r="M30" s="32"/>
      <c r="N30" s="33" t="s">
        <v>56</v>
      </c>
      <c r="O30" s="33" t="s">
        <v>58</v>
      </c>
      <c r="P30" s="39">
        <v>43895</v>
      </c>
      <c r="Q30" s="37" t="s">
        <v>112</v>
      </c>
      <c r="R30" s="37" t="s">
        <v>104</v>
      </c>
      <c r="S30" s="46"/>
      <c r="T30" s="2" t="s">
        <v>138</v>
      </c>
    </row>
    <row r="31" spans="1:20" ht="12.75">
      <c r="A31" s="50">
        <v>30</v>
      </c>
      <c r="B31" s="25"/>
      <c r="C31" s="39">
        <v>43895</v>
      </c>
      <c r="D31" s="40"/>
      <c r="E31" s="27">
        <v>59</v>
      </c>
      <c r="F31" s="2" t="s">
        <v>39</v>
      </c>
      <c r="G31" s="2" t="s">
        <v>139</v>
      </c>
      <c r="H31" s="28" t="s">
        <v>139</v>
      </c>
      <c r="I31" s="2" t="s">
        <v>126</v>
      </c>
      <c r="J31" s="15" t="str">
        <f>IF(ISERROR(VLOOKUP(I31,State_codes!$B$2:$C$38, 2, FALSE)),"",VLOOKUP(I31,State_codes!$B$2:$C$38, 2, FALSE))</f>
        <v>UP</v>
      </c>
      <c r="K31" s="2" t="s">
        <v>51</v>
      </c>
      <c r="L31" s="31" t="s">
        <v>140</v>
      </c>
      <c r="M31" s="32"/>
      <c r="N31" s="33" t="s">
        <v>56</v>
      </c>
      <c r="O31" s="33" t="s">
        <v>58</v>
      </c>
      <c r="P31" s="43">
        <v>43895</v>
      </c>
      <c r="Q31" s="37" t="s">
        <v>112</v>
      </c>
      <c r="R31" s="37" t="s">
        <v>141</v>
      </c>
      <c r="S31" s="37" t="s">
        <v>142</v>
      </c>
      <c r="T31" s="2" t="s">
        <v>144</v>
      </c>
    </row>
    <row r="32" spans="1:20" ht="12.75">
      <c r="A32" s="24">
        <v>31</v>
      </c>
      <c r="B32" s="23" t="s">
        <v>145</v>
      </c>
      <c r="C32" s="39">
        <v>43896</v>
      </c>
      <c r="D32" s="40"/>
      <c r="E32" s="41"/>
      <c r="G32" s="2" t="s">
        <v>146</v>
      </c>
      <c r="H32" s="28" t="s">
        <v>147</v>
      </c>
      <c r="I32" s="2" t="s">
        <v>95</v>
      </c>
      <c r="J32" s="15" t="str">
        <f>IF(ISERROR(VLOOKUP(I32,State_codes!$B$2:$C$38, 2, FALSE)),"",VLOOKUP(I32,State_codes!$B$2:$C$38, 2, FALSE))</f>
        <v>DL</v>
      </c>
      <c r="K32" s="2" t="s">
        <v>51</v>
      </c>
      <c r="L32" s="31" t="s">
        <v>149</v>
      </c>
      <c r="M32" s="32"/>
      <c r="N32" s="33" t="s">
        <v>56</v>
      </c>
      <c r="O32" s="33" t="s">
        <v>58</v>
      </c>
      <c r="P32" s="39">
        <v>43905</v>
      </c>
      <c r="Q32" s="37" t="s">
        <v>112</v>
      </c>
      <c r="R32" s="37" t="s">
        <v>141</v>
      </c>
      <c r="S32" s="34" t="s">
        <v>151</v>
      </c>
      <c r="T32" s="2" t="s">
        <v>152</v>
      </c>
    </row>
    <row r="33" spans="1:20" ht="12.75">
      <c r="A33" s="38">
        <v>32</v>
      </c>
      <c r="B33" s="25"/>
      <c r="C33" s="39">
        <v>43897</v>
      </c>
      <c r="D33" s="40"/>
      <c r="E33" s="27">
        <v>65</v>
      </c>
      <c r="F33" s="2" t="s">
        <v>39</v>
      </c>
      <c r="G33" s="2" t="s">
        <v>153</v>
      </c>
      <c r="H33" s="28" t="s">
        <v>154</v>
      </c>
      <c r="I33" s="2" t="s">
        <v>153</v>
      </c>
      <c r="J33" s="15" t="str">
        <f>IF(ISERROR(VLOOKUP(I33,State_codes!$B$2:$C$38, 2, FALSE)),"",VLOOKUP(I33,State_codes!$B$2:$C$38, 2, FALSE))</f>
        <v>LA</v>
      </c>
      <c r="K33" s="2" t="s">
        <v>122</v>
      </c>
      <c r="L33" s="31" t="s">
        <v>140</v>
      </c>
      <c r="M33" s="32"/>
      <c r="N33" s="33" t="s">
        <v>56</v>
      </c>
      <c r="O33" s="33" t="s">
        <v>58</v>
      </c>
      <c r="P33" s="39">
        <v>43897</v>
      </c>
      <c r="Q33" s="37" t="s">
        <v>112</v>
      </c>
      <c r="R33" s="37" t="s">
        <v>104</v>
      </c>
      <c r="S33" s="46"/>
      <c r="T33" s="2" t="s">
        <v>140</v>
      </c>
    </row>
    <row r="34" spans="1:20" ht="12.75">
      <c r="A34" s="38">
        <v>33</v>
      </c>
      <c r="B34" s="25"/>
      <c r="C34" s="39">
        <v>43897</v>
      </c>
      <c r="D34" s="40"/>
      <c r="E34" s="27">
        <v>75</v>
      </c>
      <c r="F34" s="2" t="s">
        <v>39</v>
      </c>
      <c r="G34" s="2" t="s">
        <v>153</v>
      </c>
      <c r="H34" s="28" t="s">
        <v>154</v>
      </c>
      <c r="I34" s="2" t="s">
        <v>153</v>
      </c>
      <c r="J34" s="15" t="str">
        <f>IF(ISERROR(VLOOKUP(I34,State_codes!$B$2:$C$38, 2, FALSE)),"",VLOOKUP(I34,State_codes!$B$2:$C$38, 2, FALSE))</f>
        <v>LA</v>
      </c>
      <c r="K34" s="2" t="s">
        <v>122</v>
      </c>
      <c r="M34" s="32"/>
      <c r="N34" s="33" t="s">
        <v>56</v>
      </c>
      <c r="O34" s="33" t="s">
        <v>155</v>
      </c>
      <c r="P34" s="39">
        <v>43897</v>
      </c>
      <c r="Q34" s="37" t="s">
        <v>112</v>
      </c>
      <c r="R34" s="37" t="s">
        <v>104</v>
      </c>
      <c r="S34" s="46"/>
      <c r="T34" s="2" t="s">
        <v>140</v>
      </c>
    </row>
    <row r="35" spans="1:20" ht="12.75">
      <c r="A35" s="38">
        <v>34</v>
      </c>
      <c r="B35" s="23" t="s">
        <v>156</v>
      </c>
      <c r="C35" s="39">
        <v>43897</v>
      </c>
      <c r="D35" s="49"/>
      <c r="E35" s="27">
        <v>45</v>
      </c>
      <c r="F35" s="2" t="s">
        <v>39</v>
      </c>
      <c r="G35" s="2" t="s">
        <v>157</v>
      </c>
      <c r="H35" s="2" t="s">
        <v>157</v>
      </c>
      <c r="I35" s="2" t="s">
        <v>158</v>
      </c>
      <c r="J35" s="15" t="str">
        <f>IF(ISERROR(VLOOKUP(I35,State_codes!$B$2:$C$38, 2, FALSE)),"",VLOOKUP(I35,State_codes!$B$2:$C$38, 2, FALSE))</f>
        <v>TN</v>
      </c>
      <c r="K35" s="2" t="s">
        <v>51</v>
      </c>
      <c r="L35" s="31" t="s">
        <v>159</v>
      </c>
      <c r="M35" s="32"/>
      <c r="N35" s="33" t="s">
        <v>56</v>
      </c>
      <c r="O35" s="33" t="s">
        <v>58</v>
      </c>
      <c r="P35" s="43">
        <v>43897</v>
      </c>
      <c r="Q35" s="37" t="s">
        <v>112</v>
      </c>
      <c r="R35" s="37" t="s">
        <v>160</v>
      </c>
      <c r="S35" s="37" t="s">
        <v>104</v>
      </c>
      <c r="T35" s="2" t="s">
        <v>162</v>
      </c>
    </row>
    <row r="36" spans="1:20" ht="12.75">
      <c r="A36" s="50">
        <v>35</v>
      </c>
      <c r="B36" s="23" t="s">
        <v>163</v>
      </c>
      <c r="C36" s="39">
        <v>43898</v>
      </c>
      <c r="D36" s="49"/>
      <c r="E36" s="27">
        <v>24</v>
      </c>
      <c r="F36" s="2" t="s">
        <v>39</v>
      </c>
      <c r="G36" s="2" t="s">
        <v>164</v>
      </c>
      <c r="H36" s="28" t="s">
        <v>165</v>
      </c>
      <c r="I36" s="2" t="s">
        <v>47</v>
      </c>
      <c r="J36" s="15" t="str">
        <f>IF(ISERROR(VLOOKUP(I36,State_codes!$B$2:$C$38, 2, FALSE)),"",VLOOKUP(I36,State_codes!$B$2:$C$38, 2, FALSE))</f>
        <v>KL</v>
      </c>
      <c r="K36" s="2" t="s">
        <v>51</v>
      </c>
      <c r="L36" s="31" t="s">
        <v>170</v>
      </c>
      <c r="M36" s="32"/>
      <c r="N36" s="33" t="s">
        <v>56</v>
      </c>
      <c r="O36" s="33" t="s">
        <v>58</v>
      </c>
      <c r="P36" s="39">
        <v>43917</v>
      </c>
      <c r="Q36" s="37" t="s">
        <v>112</v>
      </c>
      <c r="R36" s="37" t="s">
        <v>173</v>
      </c>
      <c r="S36" s="37" t="s">
        <v>174</v>
      </c>
      <c r="T36" s="2" t="s">
        <v>175</v>
      </c>
    </row>
    <row r="37" spans="1:20" ht="12.75">
      <c r="A37" s="50">
        <v>36</v>
      </c>
      <c r="B37" s="23" t="s">
        <v>163</v>
      </c>
      <c r="C37" s="39">
        <v>43898</v>
      </c>
      <c r="D37" s="49"/>
      <c r="E37" s="27">
        <v>54</v>
      </c>
      <c r="F37" s="2" t="s">
        <v>39</v>
      </c>
      <c r="G37" s="2" t="s">
        <v>164</v>
      </c>
      <c r="H37" s="28" t="s">
        <v>165</v>
      </c>
      <c r="I37" s="2" t="s">
        <v>47</v>
      </c>
      <c r="J37" s="15" t="str">
        <f>IF(ISERROR(VLOOKUP(I37,State_codes!$B$2:$C$38, 2, FALSE)),"",VLOOKUP(I37,State_codes!$B$2:$C$38, 2, FALSE))</f>
        <v>KL</v>
      </c>
      <c r="K37" s="2" t="s">
        <v>51</v>
      </c>
      <c r="L37" s="31" t="s">
        <v>170</v>
      </c>
      <c r="M37" s="8" t="s">
        <v>177</v>
      </c>
      <c r="N37" s="33" t="s">
        <v>56</v>
      </c>
      <c r="O37" s="33" t="s">
        <v>58</v>
      </c>
      <c r="P37" s="39">
        <v>43919</v>
      </c>
      <c r="Q37" s="37" t="s">
        <v>178</v>
      </c>
      <c r="R37" s="37" t="s">
        <v>173</v>
      </c>
      <c r="S37" s="37" t="s">
        <v>174</v>
      </c>
      <c r="T37" s="2" t="s">
        <v>175</v>
      </c>
    </row>
    <row r="38" spans="1:20" ht="12.75">
      <c r="A38" s="50">
        <v>37</v>
      </c>
      <c r="B38" s="23" t="s">
        <v>179</v>
      </c>
      <c r="C38" s="39">
        <v>43898</v>
      </c>
      <c r="D38" s="49"/>
      <c r="E38" s="27">
        <v>53</v>
      </c>
      <c r="F38" s="2" t="s">
        <v>40</v>
      </c>
      <c r="G38" s="2" t="s">
        <v>164</v>
      </c>
      <c r="H38" s="28" t="s">
        <v>165</v>
      </c>
      <c r="I38" s="2" t="s">
        <v>47</v>
      </c>
      <c r="J38" s="15" t="str">
        <f>IF(ISERROR(VLOOKUP(I38,State_codes!$B$2:$C$38, 2, FALSE)),"",VLOOKUP(I38,State_codes!$B$2:$C$38, 2, FALSE))</f>
        <v>KL</v>
      </c>
      <c r="K38" s="2" t="s">
        <v>51</v>
      </c>
      <c r="L38" s="31" t="s">
        <v>170</v>
      </c>
      <c r="M38" s="8" t="s">
        <v>177</v>
      </c>
      <c r="N38" s="33" t="s">
        <v>56</v>
      </c>
      <c r="O38" s="33" t="s">
        <v>58</v>
      </c>
      <c r="P38" s="39">
        <v>43919</v>
      </c>
      <c r="Q38" s="37" t="s">
        <v>178</v>
      </c>
      <c r="R38" s="37" t="s">
        <v>173</v>
      </c>
      <c r="S38" s="37" t="s">
        <v>174</v>
      </c>
      <c r="T38" s="2" t="s">
        <v>175</v>
      </c>
    </row>
    <row r="39" spans="1:20" ht="12.75">
      <c r="A39" s="50">
        <v>38</v>
      </c>
      <c r="B39" s="23" t="s">
        <v>180</v>
      </c>
      <c r="C39" s="39">
        <v>43898</v>
      </c>
      <c r="D39" s="49"/>
      <c r="E39" s="27">
        <v>65</v>
      </c>
      <c r="F39" s="2" t="s">
        <v>39</v>
      </c>
      <c r="G39" s="2" t="s">
        <v>164</v>
      </c>
      <c r="H39" s="28" t="s">
        <v>165</v>
      </c>
      <c r="I39" s="2" t="s">
        <v>47</v>
      </c>
      <c r="J39" s="15" t="str">
        <f>IF(ISERROR(VLOOKUP(I39,State_codes!$B$2:$C$38, 2, FALSE)),"",VLOOKUP(I39,State_codes!$B$2:$C$38, 2, FALSE))</f>
        <v>KL</v>
      </c>
      <c r="K39" s="2" t="s">
        <v>51</v>
      </c>
      <c r="L39" s="31" t="s">
        <v>185</v>
      </c>
      <c r="M39" s="8" t="s">
        <v>177</v>
      </c>
      <c r="N39" s="33" t="s">
        <v>56</v>
      </c>
      <c r="O39" s="33" t="s">
        <v>129</v>
      </c>
      <c r="P39" s="39">
        <v>43919</v>
      </c>
      <c r="Q39" s="37" t="s">
        <v>178</v>
      </c>
      <c r="R39" s="37" t="s">
        <v>173</v>
      </c>
      <c r="S39" s="37" t="s">
        <v>174</v>
      </c>
      <c r="T39" s="2" t="s">
        <v>185</v>
      </c>
    </row>
    <row r="40" spans="1:20" ht="12.75">
      <c r="A40" s="50">
        <v>39</v>
      </c>
      <c r="B40" s="23" t="s">
        <v>180</v>
      </c>
      <c r="C40" s="39">
        <v>43898</v>
      </c>
      <c r="D40" s="49"/>
      <c r="E40" s="27">
        <v>61</v>
      </c>
      <c r="F40" s="2" t="s">
        <v>40</v>
      </c>
      <c r="G40" s="2" t="s">
        <v>164</v>
      </c>
      <c r="H40" s="28" t="s">
        <v>165</v>
      </c>
      <c r="I40" s="2" t="s">
        <v>47</v>
      </c>
      <c r="J40" s="15" t="str">
        <f>IF(ISERROR(VLOOKUP(I40,State_codes!$B$2:$C$38, 2, FALSE)),"",VLOOKUP(I40,State_codes!$B$2:$C$38, 2, FALSE))</f>
        <v>KL</v>
      </c>
      <c r="K40" s="2" t="s">
        <v>51</v>
      </c>
      <c r="L40" s="31" t="s">
        <v>193</v>
      </c>
      <c r="M40" s="8" t="s">
        <v>177</v>
      </c>
      <c r="N40" s="33" t="s">
        <v>56</v>
      </c>
      <c r="O40" s="33" t="s">
        <v>129</v>
      </c>
      <c r="P40" s="39">
        <v>43919</v>
      </c>
      <c r="Q40" s="37" t="s">
        <v>178</v>
      </c>
      <c r="R40" s="37" t="s">
        <v>173</v>
      </c>
      <c r="S40" s="37" t="s">
        <v>174</v>
      </c>
      <c r="T40" s="2" t="s">
        <v>193</v>
      </c>
    </row>
    <row r="41" spans="1:20" ht="12.75">
      <c r="A41" s="50">
        <v>40</v>
      </c>
      <c r="B41" s="23" t="s">
        <v>196</v>
      </c>
      <c r="C41" s="39">
        <v>43899</v>
      </c>
      <c r="D41" s="40"/>
      <c r="E41" s="27">
        <v>25</v>
      </c>
      <c r="F41" s="2" t="s">
        <v>40</v>
      </c>
      <c r="G41" s="2" t="s">
        <v>197</v>
      </c>
      <c r="H41" s="2" t="s">
        <v>198</v>
      </c>
      <c r="I41" s="2" t="s">
        <v>95</v>
      </c>
      <c r="J41" s="15" t="str">
        <f>IF(ISERROR(VLOOKUP(I41,State_codes!$B$2:$C$38, 2, FALSE)),"",VLOOKUP(I41,State_codes!$B$2:$C$38, 2, FALSE))</f>
        <v>DL</v>
      </c>
      <c r="K41" s="2" t="s">
        <v>122</v>
      </c>
      <c r="L41" s="31" t="s">
        <v>199</v>
      </c>
      <c r="M41" s="8" t="s">
        <v>200</v>
      </c>
      <c r="N41" s="33" t="s">
        <v>56</v>
      </c>
      <c r="O41" s="33" t="s">
        <v>129</v>
      </c>
      <c r="P41" s="39">
        <v>43899</v>
      </c>
      <c r="Q41" s="37" t="s">
        <v>104</v>
      </c>
      <c r="R41" s="34" t="s">
        <v>203</v>
      </c>
      <c r="S41" s="34" t="s">
        <v>204</v>
      </c>
      <c r="T41" s="2" t="s">
        <v>199</v>
      </c>
    </row>
    <row r="42" spans="1:20" ht="12.75">
      <c r="A42" s="24">
        <v>41</v>
      </c>
      <c r="B42" s="25"/>
      <c r="C42" s="39">
        <v>43899</v>
      </c>
      <c r="D42" s="49"/>
      <c r="E42" s="27">
        <v>63</v>
      </c>
      <c r="F42" s="2" t="s">
        <v>40</v>
      </c>
      <c r="G42" s="2" t="s">
        <v>206</v>
      </c>
      <c r="H42" s="2" t="s">
        <v>206</v>
      </c>
      <c r="I42" s="2" t="s">
        <v>207</v>
      </c>
      <c r="J42" s="15" t="str">
        <f>IF(ISERROR(VLOOKUP(I42,State_codes!$B$2:$C$38, 2, FALSE)),"",VLOOKUP(I42,State_codes!$B$2:$C$38, 2, FALSE))</f>
        <v>JK</v>
      </c>
      <c r="K42" s="2" t="s">
        <v>122</v>
      </c>
      <c r="L42" s="31" t="s">
        <v>140</v>
      </c>
      <c r="M42" s="32"/>
      <c r="N42" s="33" t="s">
        <v>56</v>
      </c>
      <c r="O42" s="33" t="s">
        <v>58</v>
      </c>
      <c r="P42" s="39">
        <v>43899</v>
      </c>
      <c r="Q42" s="37" t="s">
        <v>208</v>
      </c>
      <c r="R42" s="46"/>
      <c r="S42" s="46"/>
      <c r="T42" s="2" t="s">
        <v>209</v>
      </c>
    </row>
    <row r="43" spans="1:20" ht="12.75">
      <c r="A43" s="38">
        <v>42</v>
      </c>
      <c r="B43" s="23" t="s">
        <v>210</v>
      </c>
      <c r="C43" s="39">
        <v>43899</v>
      </c>
      <c r="D43" s="40"/>
      <c r="E43" s="42"/>
      <c r="F43" s="2" t="s">
        <v>39</v>
      </c>
      <c r="G43" s="2" t="s">
        <v>211</v>
      </c>
      <c r="H43" s="2" t="s">
        <v>211</v>
      </c>
      <c r="I43" s="2" t="s">
        <v>134</v>
      </c>
      <c r="J43" s="15" t="str">
        <f>IF(ISERROR(VLOOKUP(I43,State_codes!$B$2:$C$38, 2, FALSE)),"",VLOOKUP(I43,State_codes!$B$2:$C$38, 2, FALSE))</f>
        <v>KA</v>
      </c>
      <c r="K43" s="2" t="s">
        <v>51</v>
      </c>
      <c r="L43" s="31" t="s">
        <v>212</v>
      </c>
      <c r="M43" s="32"/>
      <c r="N43" s="33" t="s">
        <v>56</v>
      </c>
      <c r="O43" s="33" t="s">
        <v>58</v>
      </c>
      <c r="P43" s="39">
        <v>43917</v>
      </c>
      <c r="Q43" s="54" t="s">
        <v>213</v>
      </c>
      <c r="R43" s="46"/>
      <c r="S43" s="46"/>
      <c r="T43" s="2" t="s">
        <v>214</v>
      </c>
    </row>
    <row r="44" spans="1:20" ht="12.75">
      <c r="A44" s="38">
        <v>43</v>
      </c>
      <c r="B44" s="23" t="s">
        <v>215</v>
      </c>
      <c r="C44" s="39">
        <v>43899</v>
      </c>
      <c r="D44" s="49"/>
      <c r="E44" s="71">
        <v>3</v>
      </c>
      <c r="F44" s="2" t="s">
        <v>39</v>
      </c>
      <c r="G44" s="2" t="s">
        <v>216</v>
      </c>
      <c r="H44" s="28" t="s">
        <v>216</v>
      </c>
      <c r="I44" s="2" t="s">
        <v>47</v>
      </c>
      <c r="J44" s="15" t="str">
        <f>IF(ISERROR(VLOOKUP(I44,State_codes!$B$2:$C$38, 2, FALSE)),"",VLOOKUP(I44,State_codes!$B$2:$C$38, 2, FALSE))</f>
        <v>KL</v>
      </c>
      <c r="K44" s="2" t="s">
        <v>51</v>
      </c>
      <c r="L44" s="31" t="s">
        <v>217</v>
      </c>
      <c r="M44" s="32"/>
      <c r="N44" s="33" t="s">
        <v>56</v>
      </c>
      <c r="O44" s="33" t="s">
        <v>58</v>
      </c>
      <c r="P44" s="72">
        <v>43916</v>
      </c>
      <c r="Q44" s="37" t="s">
        <v>218</v>
      </c>
      <c r="R44" s="37" t="s">
        <v>219</v>
      </c>
      <c r="S44" s="53"/>
      <c r="T44" s="2" t="s">
        <v>220</v>
      </c>
    </row>
    <row r="45" spans="1:20" ht="12.75">
      <c r="A45" s="38">
        <v>44</v>
      </c>
      <c r="B45" s="25"/>
      <c r="C45" s="39">
        <v>43899</v>
      </c>
      <c r="D45" s="40"/>
      <c r="E45" s="41"/>
      <c r="F45" s="2" t="s">
        <v>39</v>
      </c>
      <c r="G45" s="2" t="s">
        <v>119</v>
      </c>
      <c r="H45" s="28" t="s">
        <v>119</v>
      </c>
      <c r="I45" s="2" t="s">
        <v>45</v>
      </c>
      <c r="J45" s="15" t="str">
        <f>IF(ISERROR(VLOOKUP(I45,State_codes!$B$2:$C$38, 2, FALSE)),"",VLOOKUP(I45,State_codes!$B$2:$C$38, 2, FALSE))</f>
        <v>MH</v>
      </c>
      <c r="K45" s="2" t="s">
        <v>51</v>
      </c>
      <c r="L45" s="31" t="s">
        <v>221</v>
      </c>
      <c r="M45" s="32"/>
      <c r="N45" s="33" t="s">
        <v>56</v>
      </c>
      <c r="O45" s="33" t="s">
        <v>58</v>
      </c>
      <c r="P45" s="39">
        <v>43915</v>
      </c>
      <c r="Q45" s="37" t="s">
        <v>222</v>
      </c>
      <c r="R45" s="37" t="s">
        <v>225</v>
      </c>
      <c r="S45" s="37" t="s">
        <v>227</v>
      </c>
      <c r="T45" s="2" t="s">
        <v>228</v>
      </c>
    </row>
    <row r="46" spans="1:20" ht="12.75">
      <c r="A46" s="50">
        <v>45</v>
      </c>
      <c r="B46" s="25"/>
      <c r="C46" s="39">
        <v>43899</v>
      </c>
      <c r="D46" s="40"/>
      <c r="E46" s="41"/>
      <c r="F46" s="2" t="s">
        <v>40</v>
      </c>
      <c r="G46" s="2" t="s">
        <v>119</v>
      </c>
      <c r="H46" s="28" t="s">
        <v>119</v>
      </c>
      <c r="I46" s="2" t="s">
        <v>45</v>
      </c>
      <c r="J46" s="15" t="str">
        <f>IF(ISERROR(VLOOKUP(I46,State_codes!$B$2:$C$38, 2, FALSE)),"",VLOOKUP(I46,State_codes!$B$2:$C$38, 2, FALSE))</f>
        <v>MH</v>
      </c>
      <c r="K46" s="2" t="s">
        <v>51</v>
      </c>
      <c r="L46" s="31" t="s">
        <v>229</v>
      </c>
      <c r="M46" s="32"/>
      <c r="N46" s="33" t="s">
        <v>56</v>
      </c>
      <c r="O46" s="33" t="s">
        <v>58</v>
      </c>
      <c r="P46" s="39">
        <v>43915</v>
      </c>
      <c r="Q46" s="37" t="s">
        <v>222</v>
      </c>
      <c r="R46" s="54" t="s">
        <v>225</v>
      </c>
      <c r="S46" s="54" t="s">
        <v>227</v>
      </c>
      <c r="T46" s="2" t="s">
        <v>230</v>
      </c>
    </row>
    <row r="47" spans="1:20" ht="12.75">
      <c r="A47" s="50">
        <v>46</v>
      </c>
      <c r="B47" s="23" t="s">
        <v>231</v>
      </c>
      <c r="C47" s="39">
        <v>43899</v>
      </c>
      <c r="D47" s="40"/>
      <c r="E47" s="41"/>
      <c r="F47" s="2" t="s">
        <v>39</v>
      </c>
      <c r="G47" s="2" t="s">
        <v>232</v>
      </c>
      <c r="H47" s="28" t="s">
        <v>232</v>
      </c>
      <c r="I47" s="2" t="s">
        <v>233</v>
      </c>
      <c r="J47" s="15" t="str">
        <f>IF(ISERROR(VLOOKUP(I47,State_codes!$B$2:$C$38, 2, FALSE)),"",VLOOKUP(I47,State_codes!$B$2:$C$38, 2, FALSE))</f>
        <v>PB</v>
      </c>
      <c r="K47" s="28" t="s">
        <v>122</v>
      </c>
      <c r="L47" s="31" t="s">
        <v>110</v>
      </c>
      <c r="M47" s="32"/>
      <c r="N47" s="33" t="s">
        <v>111</v>
      </c>
      <c r="O47" s="33" t="s">
        <v>58</v>
      </c>
      <c r="P47" s="39">
        <v>43899</v>
      </c>
      <c r="Q47" s="54" t="s">
        <v>234</v>
      </c>
      <c r="R47" s="34" t="s">
        <v>235</v>
      </c>
      <c r="S47" s="46"/>
      <c r="T47" s="2" t="s">
        <v>237</v>
      </c>
    </row>
    <row r="48" spans="1:20" ht="12.75">
      <c r="A48" s="50">
        <v>47</v>
      </c>
      <c r="B48" s="25"/>
      <c r="C48" s="39">
        <v>43899</v>
      </c>
      <c r="D48" s="40"/>
      <c r="E48" s="27">
        <v>48</v>
      </c>
      <c r="F48" s="28" t="s">
        <v>39</v>
      </c>
      <c r="G48" s="2" t="s">
        <v>125</v>
      </c>
      <c r="H48" s="2" t="s">
        <v>125</v>
      </c>
      <c r="I48" s="2" t="s">
        <v>126</v>
      </c>
      <c r="J48" s="15" t="str">
        <f>IF(ISERROR(VLOOKUP(I48,State_codes!$B$2:$C$38, 2, FALSE)),"",VLOOKUP(I48,State_codes!$B$2:$C$38, 2, FALSE))</f>
        <v>UP</v>
      </c>
      <c r="K48" s="2" t="s">
        <v>51</v>
      </c>
      <c r="L48" s="31" t="s">
        <v>238</v>
      </c>
      <c r="M48" s="8" t="s">
        <v>128</v>
      </c>
      <c r="N48" s="33" t="s">
        <v>56</v>
      </c>
      <c r="O48" s="33" t="s">
        <v>129</v>
      </c>
      <c r="P48" s="39">
        <v>43910</v>
      </c>
      <c r="Q48" s="37" t="s">
        <v>239</v>
      </c>
      <c r="R48" s="46"/>
      <c r="S48" s="46"/>
      <c r="T48" s="2" t="s">
        <v>240</v>
      </c>
    </row>
    <row r="49" spans="1:20" ht="12.75">
      <c r="A49" s="50">
        <v>48</v>
      </c>
      <c r="B49" s="73"/>
      <c r="C49" s="74">
        <v>43899</v>
      </c>
      <c r="D49" s="11"/>
      <c r="E49" s="11"/>
      <c r="F49" s="75"/>
      <c r="G49" s="2" t="s">
        <v>125</v>
      </c>
      <c r="H49" s="2" t="s">
        <v>125</v>
      </c>
      <c r="I49" s="2" t="s">
        <v>126</v>
      </c>
      <c r="J49" s="15" t="str">
        <f>IF(ISERROR(VLOOKUP(I49,State_codes!$B$2:$C$38, 2, FALSE)),"",VLOOKUP(I49,State_codes!$B$2:$C$38, 2, FALSE))</f>
        <v>UP</v>
      </c>
      <c r="K49" s="2" t="s">
        <v>122</v>
      </c>
      <c r="L49" s="31" t="s">
        <v>241</v>
      </c>
      <c r="M49" s="8" t="s">
        <v>242</v>
      </c>
      <c r="N49" s="33" t="s">
        <v>56</v>
      </c>
      <c r="O49" s="33" t="s">
        <v>129</v>
      </c>
      <c r="P49" s="74">
        <v>43899</v>
      </c>
      <c r="Q49" s="37" t="s">
        <v>208</v>
      </c>
      <c r="R49" s="46"/>
      <c r="S49" s="46"/>
      <c r="T49" s="2" t="s">
        <v>241</v>
      </c>
    </row>
    <row r="50" spans="1:20" ht="12.75">
      <c r="A50" s="50">
        <v>49</v>
      </c>
      <c r="B50" s="23" t="s">
        <v>243</v>
      </c>
      <c r="C50" s="39">
        <v>43900</v>
      </c>
      <c r="D50" s="40"/>
      <c r="E50" s="42"/>
      <c r="G50" s="2" t="s">
        <v>244</v>
      </c>
      <c r="H50" s="28" t="s">
        <v>165</v>
      </c>
      <c r="I50" s="2" t="s">
        <v>47</v>
      </c>
      <c r="J50" s="15" t="str">
        <f>IF(ISERROR(VLOOKUP(I50,State_codes!$B$2:$C$38, 2, FALSE)),"",VLOOKUP(I50,State_codes!$B$2:$C$38, 2, FALSE))</f>
        <v>KL</v>
      </c>
      <c r="K50" s="2" t="s">
        <v>51</v>
      </c>
      <c r="L50" s="31" t="s">
        <v>245</v>
      </c>
      <c r="M50" s="76" t="s">
        <v>246</v>
      </c>
      <c r="N50" s="33" t="s">
        <v>56</v>
      </c>
      <c r="O50" s="33" t="s">
        <v>129</v>
      </c>
      <c r="P50" s="39">
        <v>43924</v>
      </c>
      <c r="Q50" s="37" t="s">
        <v>247</v>
      </c>
      <c r="R50" s="37" t="s">
        <v>248</v>
      </c>
      <c r="S50" s="37" t="s">
        <v>249</v>
      </c>
      <c r="T50" s="2" t="s">
        <v>245</v>
      </c>
    </row>
    <row r="51" spans="1:20" ht="12.75">
      <c r="A51" s="50">
        <v>50</v>
      </c>
      <c r="B51" s="23" t="s">
        <v>250</v>
      </c>
      <c r="C51" s="39">
        <v>43900</v>
      </c>
      <c r="D51" s="40"/>
      <c r="E51" s="41"/>
      <c r="G51" s="2" t="s">
        <v>244</v>
      </c>
      <c r="H51" s="28" t="s">
        <v>165</v>
      </c>
      <c r="I51" s="2" t="s">
        <v>47</v>
      </c>
      <c r="J51" s="15" t="str">
        <f>IF(ISERROR(VLOOKUP(I51,State_codes!$B$2:$C$38, 2, FALSE)),"",VLOOKUP(I51,State_codes!$B$2:$C$38, 2, FALSE))</f>
        <v>KL</v>
      </c>
      <c r="K51" s="2" t="s">
        <v>122</v>
      </c>
      <c r="L51" s="31" t="s">
        <v>245</v>
      </c>
      <c r="M51" s="76" t="s">
        <v>246</v>
      </c>
      <c r="N51" s="33" t="s">
        <v>56</v>
      </c>
      <c r="O51" s="33" t="s">
        <v>129</v>
      </c>
      <c r="P51" s="39">
        <v>43900</v>
      </c>
      <c r="Q51" s="37" t="s">
        <v>247</v>
      </c>
      <c r="R51" s="37" t="s">
        <v>248</v>
      </c>
      <c r="S51" s="37" t="s">
        <v>249</v>
      </c>
      <c r="T51" s="2" t="s">
        <v>245</v>
      </c>
    </row>
    <row r="52" spans="1:20" ht="12.75">
      <c r="A52" s="24">
        <v>51</v>
      </c>
      <c r="B52" s="77" t="s">
        <v>251</v>
      </c>
      <c r="C52" s="74">
        <v>43900</v>
      </c>
      <c r="D52" s="78"/>
      <c r="E52" s="79">
        <v>40</v>
      </c>
      <c r="F52" s="80" t="s">
        <v>39</v>
      </c>
      <c r="G52" s="2" t="s">
        <v>211</v>
      </c>
      <c r="H52" s="2" t="s">
        <v>211</v>
      </c>
      <c r="I52" s="2" t="s">
        <v>134</v>
      </c>
      <c r="J52" s="15" t="str">
        <f>IF(ISERROR(VLOOKUP(I52,State_codes!$B$2:$C$38, 2, FALSE)),"",VLOOKUP(I52,State_codes!$B$2:$C$38, 2, FALSE))</f>
        <v>KA</v>
      </c>
      <c r="K52" s="2" t="s">
        <v>51</v>
      </c>
      <c r="L52" s="81" t="s">
        <v>254</v>
      </c>
      <c r="M52" s="82"/>
      <c r="N52" s="33" t="s">
        <v>56</v>
      </c>
      <c r="O52" s="33" t="s">
        <v>58</v>
      </c>
      <c r="P52" s="74">
        <v>43914</v>
      </c>
      <c r="Q52" s="37" t="s">
        <v>104</v>
      </c>
      <c r="R52" s="46"/>
      <c r="S52" s="46"/>
      <c r="T52" s="80" t="s">
        <v>255</v>
      </c>
    </row>
    <row r="53" spans="1:20" ht="12.75">
      <c r="A53" s="38">
        <v>52</v>
      </c>
      <c r="B53" s="77" t="s">
        <v>256</v>
      </c>
      <c r="C53" s="74">
        <v>43900</v>
      </c>
      <c r="D53" s="11"/>
      <c r="E53" s="11"/>
      <c r="F53" s="80" t="s">
        <v>40</v>
      </c>
      <c r="G53" s="2" t="s">
        <v>211</v>
      </c>
      <c r="H53" s="2" t="s">
        <v>211</v>
      </c>
      <c r="I53" s="2" t="s">
        <v>134</v>
      </c>
      <c r="J53" s="15" t="str">
        <f>IF(ISERROR(VLOOKUP(I53,State_codes!$B$2:$C$38, 2, FALSE)),"",VLOOKUP(I53,State_codes!$B$2:$C$38, 2, FALSE))</f>
        <v>KA</v>
      </c>
      <c r="K53" s="2" t="s">
        <v>51</v>
      </c>
      <c r="L53" s="81" t="s">
        <v>257</v>
      </c>
      <c r="M53" s="8" t="s">
        <v>258</v>
      </c>
      <c r="N53" s="33" t="s">
        <v>56</v>
      </c>
      <c r="O53" s="33" t="s">
        <v>129</v>
      </c>
      <c r="P53" s="74">
        <v>43917</v>
      </c>
      <c r="Q53" s="37" t="s">
        <v>104</v>
      </c>
      <c r="R53" s="37" t="s">
        <v>259</v>
      </c>
      <c r="S53" s="46"/>
      <c r="T53" s="80" t="s">
        <v>257</v>
      </c>
    </row>
    <row r="54" spans="1:20" ht="14.25">
      <c r="A54" s="38">
        <v>53</v>
      </c>
      <c r="B54" s="23" t="s">
        <v>265</v>
      </c>
      <c r="C54" s="39">
        <v>43900</v>
      </c>
      <c r="D54" s="49"/>
      <c r="E54" s="71">
        <v>13</v>
      </c>
      <c r="F54" s="2" t="s">
        <v>40</v>
      </c>
      <c r="G54" s="2" t="s">
        <v>211</v>
      </c>
      <c r="H54" s="2" t="s">
        <v>211</v>
      </c>
      <c r="I54" s="2" t="s">
        <v>134</v>
      </c>
      <c r="J54" s="15" t="str">
        <f>IF(ISERROR(VLOOKUP(I54,State_codes!$B$2:$C$38, 2, FALSE)),"",VLOOKUP(I54,State_codes!$B$2:$C$38, 2, FALSE))</f>
        <v>KA</v>
      </c>
      <c r="K54" s="2" t="s">
        <v>51</v>
      </c>
      <c r="L54" s="31" t="s">
        <v>266</v>
      </c>
      <c r="M54" s="8" t="s">
        <v>258</v>
      </c>
      <c r="N54" s="33" t="s">
        <v>56</v>
      </c>
      <c r="O54" s="33" t="s">
        <v>129</v>
      </c>
      <c r="P54" s="39">
        <v>43914</v>
      </c>
      <c r="Q54" s="83" t="s">
        <v>104</v>
      </c>
      <c r="R54" s="53"/>
      <c r="S54" s="46"/>
      <c r="T54" s="2" t="s">
        <v>266</v>
      </c>
    </row>
    <row r="55" spans="1:20" ht="14.25">
      <c r="A55" s="38">
        <v>54</v>
      </c>
      <c r="B55" s="23" t="s">
        <v>270</v>
      </c>
      <c r="C55" s="39">
        <v>43900</v>
      </c>
      <c r="D55" s="40"/>
      <c r="E55" s="41"/>
      <c r="F55" s="2" t="s">
        <v>39</v>
      </c>
      <c r="G55" s="2" t="s">
        <v>271</v>
      </c>
      <c r="H55" s="28" t="s">
        <v>272</v>
      </c>
      <c r="I55" s="2" t="s">
        <v>47</v>
      </c>
      <c r="J55" s="15" t="str">
        <f>IF(ISERROR(VLOOKUP(I55,State_codes!$B$2:$C$38, 2, FALSE)),"",VLOOKUP(I55,State_codes!$B$2:$C$38, 2, FALSE))</f>
        <v>KL</v>
      </c>
      <c r="K55" s="2" t="s">
        <v>51</v>
      </c>
      <c r="L55" s="31" t="s">
        <v>273</v>
      </c>
      <c r="M55" s="8" t="s">
        <v>274</v>
      </c>
      <c r="N55" s="33" t="s">
        <v>56</v>
      </c>
      <c r="O55" s="33" t="s">
        <v>129</v>
      </c>
      <c r="P55" s="39">
        <v>43916</v>
      </c>
      <c r="Q55" s="83" t="s">
        <v>275</v>
      </c>
      <c r="R55" s="37" t="s">
        <v>248</v>
      </c>
      <c r="S55" s="37" t="s">
        <v>219</v>
      </c>
      <c r="T55" s="2" t="s">
        <v>273</v>
      </c>
    </row>
    <row r="56" spans="1:20" ht="12.75">
      <c r="A56" s="50">
        <v>55</v>
      </c>
      <c r="B56" s="23" t="s">
        <v>277</v>
      </c>
      <c r="C56" s="39">
        <v>43900</v>
      </c>
      <c r="D56" s="40"/>
      <c r="E56" s="42"/>
      <c r="F56" s="2" t="s">
        <v>40</v>
      </c>
      <c r="G56" s="2" t="s">
        <v>271</v>
      </c>
      <c r="H56" s="28" t="s">
        <v>272</v>
      </c>
      <c r="I56" s="2" t="s">
        <v>47</v>
      </c>
      <c r="J56" s="15" t="str">
        <f>IF(ISERROR(VLOOKUP(I56,State_codes!$B$2:$C$38, 2, FALSE)),"",VLOOKUP(I56,State_codes!$B$2:$C$38, 2, FALSE))</f>
        <v>KL</v>
      </c>
      <c r="K56" s="2" t="s">
        <v>51</v>
      </c>
      <c r="L56" s="31" t="s">
        <v>279</v>
      </c>
      <c r="M56" s="8" t="s">
        <v>274</v>
      </c>
      <c r="N56" s="33" t="s">
        <v>56</v>
      </c>
      <c r="O56" s="33" t="s">
        <v>129</v>
      </c>
      <c r="P56" s="39">
        <v>43916</v>
      </c>
      <c r="Q56" s="37" t="s">
        <v>275</v>
      </c>
      <c r="R56" s="54" t="s">
        <v>248</v>
      </c>
      <c r="S56" s="37" t="s">
        <v>219</v>
      </c>
      <c r="T56" s="2" t="s">
        <v>279</v>
      </c>
    </row>
    <row r="57" spans="1:20" ht="12.75">
      <c r="A57" s="50">
        <v>56</v>
      </c>
      <c r="B57" s="23" t="s">
        <v>280</v>
      </c>
      <c r="C57" s="39">
        <v>43900</v>
      </c>
      <c r="D57" s="49"/>
      <c r="E57" s="71">
        <v>96</v>
      </c>
      <c r="F57" s="28" t="s">
        <v>39</v>
      </c>
      <c r="G57" s="2" t="s">
        <v>164</v>
      </c>
      <c r="H57" s="28" t="s">
        <v>165</v>
      </c>
      <c r="I57" s="2" t="s">
        <v>47</v>
      </c>
      <c r="J57" s="15" t="str">
        <f>IF(ISERROR(VLOOKUP(I57,State_codes!$B$2:$C$38, 2, FALSE)),"",VLOOKUP(I57,State_codes!$B$2:$C$38, 2, FALSE))</f>
        <v>KL</v>
      </c>
      <c r="K57" s="2" t="s">
        <v>51</v>
      </c>
      <c r="L57" s="31" t="s">
        <v>283</v>
      </c>
      <c r="M57" s="84" t="s">
        <v>284</v>
      </c>
      <c r="N57" s="33" t="s">
        <v>56</v>
      </c>
      <c r="O57" s="33" t="s">
        <v>129</v>
      </c>
      <c r="P57" s="39">
        <v>43921</v>
      </c>
      <c r="Q57" s="37" t="s">
        <v>285</v>
      </c>
      <c r="R57" s="37" t="s">
        <v>289</v>
      </c>
      <c r="S57" s="37" t="s">
        <v>290</v>
      </c>
      <c r="T57" s="2" t="s">
        <v>283</v>
      </c>
    </row>
    <row r="58" spans="1:20" ht="12.75">
      <c r="A58" s="50">
        <v>57</v>
      </c>
      <c r="B58" s="23" t="s">
        <v>293</v>
      </c>
      <c r="C58" s="39">
        <v>43900</v>
      </c>
      <c r="D58" s="49"/>
      <c r="E58" s="27">
        <v>89</v>
      </c>
      <c r="F58" s="28" t="s">
        <v>40</v>
      </c>
      <c r="G58" s="2" t="s">
        <v>164</v>
      </c>
      <c r="H58" s="28" t="s">
        <v>165</v>
      </c>
      <c r="I58" s="2" t="s">
        <v>47</v>
      </c>
      <c r="J58" s="15" t="str">
        <f>IF(ISERROR(VLOOKUP(I58,State_codes!$B$2:$C$38, 2, FALSE)),"",VLOOKUP(I58,State_codes!$B$2:$C$38, 2, FALSE))</f>
        <v>KL</v>
      </c>
      <c r="K58" s="2" t="s">
        <v>51</v>
      </c>
      <c r="L58" s="31" t="s">
        <v>295</v>
      </c>
      <c r="M58" s="84" t="s">
        <v>284</v>
      </c>
      <c r="N58" s="33" t="s">
        <v>56</v>
      </c>
      <c r="O58" s="33" t="s">
        <v>129</v>
      </c>
      <c r="P58" s="39">
        <v>43921</v>
      </c>
      <c r="Q58" s="37" t="s">
        <v>285</v>
      </c>
      <c r="R58" s="37" t="s">
        <v>289</v>
      </c>
      <c r="S58" s="37" t="s">
        <v>290</v>
      </c>
      <c r="T58" s="2" t="s">
        <v>295</v>
      </c>
    </row>
    <row r="59" spans="1:20" ht="12.75">
      <c r="A59" s="50">
        <v>58</v>
      </c>
      <c r="B59" s="23" t="s">
        <v>299</v>
      </c>
      <c r="C59" s="39">
        <v>43900</v>
      </c>
      <c r="D59" s="40"/>
      <c r="E59" s="41"/>
      <c r="F59" s="2" t="s">
        <v>39</v>
      </c>
      <c r="G59" s="2" t="s">
        <v>301</v>
      </c>
      <c r="H59" s="28" t="s">
        <v>303</v>
      </c>
      <c r="I59" s="2" t="s">
        <v>47</v>
      </c>
      <c r="J59" s="15" t="str">
        <f>IF(ISERROR(VLOOKUP(I59,State_codes!$B$2:$C$38, 2, FALSE)),"",VLOOKUP(I59,State_codes!$B$2:$C$38, 2, FALSE))</f>
        <v>KL</v>
      </c>
      <c r="K59" s="2" t="s">
        <v>51</v>
      </c>
      <c r="L59" s="31" t="s">
        <v>305</v>
      </c>
      <c r="M59" s="84" t="s">
        <v>284</v>
      </c>
      <c r="N59" s="33" t="s">
        <v>56</v>
      </c>
      <c r="O59" s="33" t="s">
        <v>129</v>
      </c>
      <c r="P59" s="39">
        <v>43918</v>
      </c>
      <c r="Q59" s="37" t="s">
        <v>306</v>
      </c>
      <c r="R59" s="37" t="s">
        <v>307</v>
      </c>
      <c r="S59" s="37" t="s">
        <v>248</v>
      </c>
      <c r="T59" s="2" t="s">
        <v>305</v>
      </c>
    </row>
    <row r="60" spans="1:20" ht="12.75">
      <c r="A60" s="50">
        <v>59</v>
      </c>
      <c r="B60" s="23" t="s">
        <v>312</v>
      </c>
      <c r="C60" s="39">
        <v>43900</v>
      </c>
      <c r="D60" s="40"/>
      <c r="E60" s="42"/>
      <c r="F60" s="2" t="s">
        <v>40</v>
      </c>
      <c r="G60" s="2" t="s">
        <v>301</v>
      </c>
      <c r="H60" s="28" t="s">
        <v>303</v>
      </c>
      <c r="I60" s="2" t="s">
        <v>47</v>
      </c>
      <c r="J60" s="15" t="str">
        <f>IF(ISERROR(VLOOKUP(I60,State_codes!$B$2:$C$38, 2, FALSE)),"",VLOOKUP(I60,State_codes!$B$2:$C$38, 2, FALSE))</f>
        <v>KL</v>
      </c>
      <c r="K60" s="2" t="s">
        <v>51</v>
      </c>
      <c r="L60" s="31" t="s">
        <v>314</v>
      </c>
      <c r="M60" s="84" t="s">
        <v>284</v>
      </c>
      <c r="N60" s="33" t="s">
        <v>56</v>
      </c>
      <c r="O60" s="33" t="s">
        <v>129</v>
      </c>
      <c r="P60" s="39">
        <v>43918</v>
      </c>
      <c r="Q60" s="37" t="s">
        <v>306</v>
      </c>
      <c r="R60" s="37" t="s">
        <v>307</v>
      </c>
      <c r="S60" s="37" t="s">
        <v>248</v>
      </c>
      <c r="T60" s="2" t="s">
        <v>314</v>
      </c>
    </row>
    <row r="61" spans="1:20" ht="12.75">
      <c r="A61" s="50">
        <v>60</v>
      </c>
      <c r="B61" s="25"/>
      <c r="C61" s="39">
        <v>43900</v>
      </c>
      <c r="D61" s="49"/>
      <c r="E61" s="71">
        <v>3</v>
      </c>
      <c r="F61" s="28" t="s">
        <v>40</v>
      </c>
      <c r="G61" s="2" t="s">
        <v>119</v>
      </c>
      <c r="H61" s="28" t="s">
        <v>119</v>
      </c>
      <c r="I61" s="2" t="s">
        <v>45</v>
      </c>
      <c r="J61" s="15" t="str">
        <f>IF(ISERROR(VLOOKUP(I61,State_codes!$B$2:$C$38, 2, FALSE)),"",VLOOKUP(I61,State_codes!$B$2:$C$38, 2, FALSE))</f>
        <v>MH</v>
      </c>
      <c r="K61" s="2" t="s">
        <v>122</v>
      </c>
      <c r="L61" s="31" t="s">
        <v>318</v>
      </c>
      <c r="M61" s="8" t="s">
        <v>319</v>
      </c>
      <c r="N61" s="33" t="s">
        <v>56</v>
      </c>
      <c r="O61" s="33" t="s">
        <v>129</v>
      </c>
      <c r="P61" s="39">
        <v>43900</v>
      </c>
      <c r="Q61" s="37" t="s">
        <v>320</v>
      </c>
      <c r="R61" s="37" t="s">
        <v>321</v>
      </c>
      <c r="S61" s="37" t="s">
        <v>323</v>
      </c>
      <c r="T61" s="2" t="s">
        <v>318</v>
      </c>
    </row>
    <row r="62" spans="1:20" ht="12.75">
      <c r="A62" s="24">
        <v>61</v>
      </c>
      <c r="B62" s="25"/>
      <c r="C62" s="39">
        <v>43900</v>
      </c>
      <c r="D62" s="40"/>
      <c r="E62" s="41"/>
      <c r="F62" s="86"/>
      <c r="G62" s="2" t="s">
        <v>119</v>
      </c>
      <c r="H62" s="28" t="s">
        <v>119</v>
      </c>
      <c r="I62" s="2" t="s">
        <v>45</v>
      </c>
      <c r="J62" s="15" t="str">
        <f>IF(ISERROR(VLOOKUP(I62,State_codes!$B$2:$C$38, 2, FALSE)),"",VLOOKUP(I62,State_codes!$B$2:$C$38, 2, FALSE))</f>
        <v>MH</v>
      </c>
      <c r="K62" s="2" t="s">
        <v>122</v>
      </c>
      <c r="L62" s="31" t="s">
        <v>326</v>
      </c>
      <c r="M62" s="8" t="s">
        <v>319</v>
      </c>
      <c r="N62" s="33" t="s">
        <v>56</v>
      </c>
      <c r="O62" s="33" t="s">
        <v>129</v>
      </c>
      <c r="P62" s="39">
        <v>43900</v>
      </c>
      <c r="Q62" s="37" t="s">
        <v>320</v>
      </c>
      <c r="R62" s="37" t="s">
        <v>321</v>
      </c>
      <c r="S62" s="37" t="s">
        <v>323</v>
      </c>
      <c r="T62" s="2" t="s">
        <v>326</v>
      </c>
    </row>
    <row r="63" spans="1:20" ht="12.75">
      <c r="A63" s="38">
        <v>62</v>
      </c>
      <c r="B63" s="25"/>
      <c r="C63" s="39">
        <v>43900</v>
      </c>
      <c r="D63" s="40"/>
      <c r="E63" s="42"/>
      <c r="F63" s="2" t="s">
        <v>39</v>
      </c>
      <c r="G63" s="2" t="s">
        <v>119</v>
      </c>
      <c r="H63" s="28" t="s">
        <v>119</v>
      </c>
      <c r="I63" s="2" t="s">
        <v>45</v>
      </c>
      <c r="J63" s="15" t="str">
        <f>IF(ISERROR(VLOOKUP(I63,State_codes!$B$2:$C$38, 2, FALSE)),"",VLOOKUP(I63,State_codes!$B$2:$C$38, 2, FALSE))</f>
        <v>MH</v>
      </c>
      <c r="K63" s="2" t="s">
        <v>122</v>
      </c>
      <c r="L63" s="31" t="s">
        <v>332</v>
      </c>
      <c r="M63" s="8" t="s">
        <v>319</v>
      </c>
      <c r="N63" s="33" t="s">
        <v>56</v>
      </c>
      <c r="O63" s="33" t="s">
        <v>129</v>
      </c>
      <c r="P63" s="39">
        <v>43900</v>
      </c>
      <c r="Q63" s="37" t="s">
        <v>320</v>
      </c>
      <c r="R63" s="54" t="s">
        <v>321</v>
      </c>
      <c r="S63" s="54" t="s">
        <v>323</v>
      </c>
      <c r="T63" s="2" t="s">
        <v>332</v>
      </c>
    </row>
    <row r="64" spans="1:20" ht="12.75">
      <c r="A64" s="38">
        <v>63</v>
      </c>
      <c r="B64" s="25"/>
      <c r="C64" s="39">
        <v>43900</v>
      </c>
      <c r="D64" s="49"/>
      <c r="E64" s="27">
        <v>85</v>
      </c>
      <c r="F64" s="2" t="s">
        <v>39</v>
      </c>
      <c r="G64" s="2" t="s">
        <v>107</v>
      </c>
      <c r="H64" s="28" t="s">
        <v>107</v>
      </c>
      <c r="I64" s="2" t="s">
        <v>109</v>
      </c>
      <c r="J64" s="15" t="str">
        <f>IF(ISERROR(VLOOKUP(I64,State_codes!$B$2:$C$38, 2, FALSE)),"",VLOOKUP(I64,State_codes!$B$2:$C$38, 2, FALSE))</f>
        <v>RJ</v>
      </c>
      <c r="K64" s="2" t="s">
        <v>51</v>
      </c>
      <c r="L64" s="31" t="s">
        <v>334</v>
      </c>
      <c r="M64" s="32"/>
      <c r="N64" s="33" t="s">
        <v>56</v>
      </c>
      <c r="O64" s="33" t="s">
        <v>58</v>
      </c>
      <c r="P64" s="43">
        <v>43900</v>
      </c>
      <c r="Q64" s="37" t="s">
        <v>335</v>
      </c>
      <c r="R64" s="37" t="s">
        <v>113</v>
      </c>
      <c r="S64" s="46"/>
      <c r="T64" s="2" t="s">
        <v>336</v>
      </c>
    </row>
    <row r="65" spans="1:20" ht="12.75">
      <c r="A65" s="38">
        <v>64</v>
      </c>
      <c r="B65" s="23" t="s">
        <v>337</v>
      </c>
      <c r="C65" s="39">
        <v>43901</v>
      </c>
      <c r="D65" s="49"/>
      <c r="E65" s="71">
        <v>46</v>
      </c>
      <c r="F65" s="2" t="s">
        <v>39</v>
      </c>
      <c r="G65" s="2" t="s">
        <v>135</v>
      </c>
      <c r="H65" s="2" t="s">
        <v>136</v>
      </c>
      <c r="I65" s="2" t="s">
        <v>95</v>
      </c>
      <c r="J65" s="15" t="str">
        <f>IF(ISERROR(VLOOKUP(I65,State_codes!$B$2:$C$38, 2, FALSE)),"",VLOOKUP(I65,State_codes!$B$2:$C$38, 2, FALSE))</f>
        <v>DL</v>
      </c>
      <c r="K65" s="2" t="s">
        <v>122</v>
      </c>
      <c r="L65" s="31" t="s">
        <v>340</v>
      </c>
      <c r="M65" s="32"/>
      <c r="N65" s="33" t="s">
        <v>56</v>
      </c>
      <c r="O65" s="33" t="s">
        <v>58</v>
      </c>
      <c r="P65" s="39">
        <v>43914</v>
      </c>
      <c r="Q65" s="88" t="s">
        <v>341</v>
      </c>
      <c r="R65" s="46"/>
      <c r="S65" s="46"/>
      <c r="T65" s="28" t="s">
        <v>344</v>
      </c>
    </row>
    <row r="66" spans="1:20" ht="12.75">
      <c r="A66" s="50">
        <v>65</v>
      </c>
      <c r="B66" s="25"/>
      <c r="C66" s="39">
        <v>43901</v>
      </c>
      <c r="D66" s="40"/>
      <c r="E66" s="42"/>
      <c r="F66" s="2" t="s">
        <v>39</v>
      </c>
      <c r="G66" s="2" t="s">
        <v>345</v>
      </c>
      <c r="H66" s="28" t="s">
        <v>154</v>
      </c>
      <c r="I66" s="2" t="s">
        <v>153</v>
      </c>
      <c r="J66" s="15" t="str">
        <f>IF(ISERROR(VLOOKUP(I66,State_codes!$B$2:$C$38, 2, FALSE)),"",VLOOKUP(I66,State_codes!$B$2:$C$38, 2, FALSE))</f>
        <v>LA</v>
      </c>
      <c r="K66" s="2" t="s">
        <v>122</v>
      </c>
      <c r="L66" s="31" t="s">
        <v>140</v>
      </c>
      <c r="M66" s="32"/>
      <c r="N66" s="33" t="s">
        <v>56</v>
      </c>
      <c r="O66" s="33" t="s">
        <v>58</v>
      </c>
      <c r="P66" s="39">
        <v>43901</v>
      </c>
      <c r="Q66" s="88" t="s">
        <v>347</v>
      </c>
      <c r="R66" s="53"/>
      <c r="S66" s="46"/>
      <c r="T66" s="2" t="s">
        <v>349</v>
      </c>
    </row>
    <row r="67" spans="1:20" ht="12.75">
      <c r="A67" s="50">
        <v>66</v>
      </c>
      <c r="B67" s="25"/>
      <c r="C67" s="39">
        <v>43901</v>
      </c>
      <c r="D67" s="49"/>
      <c r="E67" s="27">
        <v>70</v>
      </c>
      <c r="F67" s="2" t="s">
        <v>39</v>
      </c>
      <c r="G67" s="2" t="s">
        <v>43</v>
      </c>
      <c r="H67" s="28" t="s">
        <v>43</v>
      </c>
      <c r="I67" s="2" t="s">
        <v>45</v>
      </c>
      <c r="J67" s="15" t="str">
        <f>IF(ISERROR(VLOOKUP(I67,State_codes!$B$2:$C$38, 2, FALSE)),"",VLOOKUP(I67,State_codes!$B$2:$C$38, 2, FALSE))</f>
        <v>MH</v>
      </c>
      <c r="K67" s="2" t="s">
        <v>122</v>
      </c>
      <c r="L67" s="31" t="s">
        <v>350</v>
      </c>
      <c r="M67" s="8" t="s">
        <v>319</v>
      </c>
      <c r="N67" s="33" t="s">
        <v>56</v>
      </c>
      <c r="O67" s="33" t="s">
        <v>58</v>
      </c>
      <c r="P67" s="39">
        <v>43901</v>
      </c>
      <c r="Q67" s="37" t="s">
        <v>351</v>
      </c>
      <c r="R67" s="37" t="s">
        <v>352</v>
      </c>
      <c r="S67" s="46"/>
      <c r="T67" s="2" t="s">
        <v>353</v>
      </c>
    </row>
    <row r="68" spans="1:20" ht="12.75">
      <c r="A68" s="50">
        <v>67</v>
      </c>
      <c r="B68" s="25"/>
      <c r="C68" s="39">
        <v>43901</v>
      </c>
      <c r="D68" s="49"/>
      <c r="E68" s="71">
        <v>68</v>
      </c>
      <c r="F68" s="28" t="s">
        <v>40</v>
      </c>
      <c r="G68" s="2" t="s">
        <v>43</v>
      </c>
      <c r="H68" s="28" t="s">
        <v>43</v>
      </c>
      <c r="I68" s="2" t="s">
        <v>45</v>
      </c>
      <c r="J68" s="15" t="str">
        <f>IF(ISERROR(VLOOKUP(I68,State_codes!$B$2:$C$38, 2, FALSE)),"",VLOOKUP(I68,State_codes!$B$2:$C$38, 2, FALSE))</f>
        <v>MH</v>
      </c>
      <c r="K68" s="2" t="s">
        <v>122</v>
      </c>
      <c r="L68" s="31" t="s">
        <v>355</v>
      </c>
      <c r="M68" s="8" t="s">
        <v>319</v>
      </c>
      <c r="N68" s="33" t="s">
        <v>56</v>
      </c>
      <c r="O68" s="33" t="s">
        <v>58</v>
      </c>
      <c r="P68" s="39">
        <v>43901</v>
      </c>
      <c r="Q68" s="37" t="s">
        <v>351</v>
      </c>
      <c r="R68" s="37" t="s">
        <v>352</v>
      </c>
      <c r="S68" s="46"/>
      <c r="T68" s="2" t="s">
        <v>356</v>
      </c>
    </row>
    <row r="69" spans="1:20" ht="12.75">
      <c r="A69" s="50">
        <v>68</v>
      </c>
      <c r="B69" s="25"/>
      <c r="C69" s="39">
        <v>43901</v>
      </c>
      <c r="D69" s="40"/>
      <c r="E69" s="41"/>
      <c r="G69" s="2" t="s">
        <v>119</v>
      </c>
      <c r="H69" s="28" t="s">
        <v>119</v>
      </c>
      <c r="I69" s="2" t="s">
        <v>45</v>
      </c>
      <c r="J69" s="15" t="str">
        <f>IF(ISERROR(VLOOKUP(I69,State_codes!$B$2:$C$38, 2, FALSE)),"",VLOOKUP(I69,State_codes!$B$2:$C$38, 2, FALSE))</f>
        <v>MH</v>
      </c>
      <c r="K69" s="2" t="s">
        <v>122</v>
      </c>
      <c r="L69" s="31" t="s">
        <v>357</v>
      </c>
      <c r="M69" s="32"/>
      <c r="N69" s="33" t="s">
        <v>56</v>
      </c>
      <c r="O69" s="33" t="s">
        <v>58</v>
      </c>
      <c r="P69" s="39">
        <v>43901</v>
      </c>
      <c r="Q69" s="37" t="s">
        <v>352</v>
      </c>
      <c r="R69" s="37" t="s">
        <v>358</v>
      </c>
      <c r="S69" s="46"/>
      <c r="T69" s="2" t="s">
        <v>360</v>
      </c>
    </row>
    <row r="70" spans="1:20" ht="12.75">
      <c r="A70" s="50">
        <v>69</v>
      </c>
      <c r="B70" s="25"/>
      <c r="C70" s="39">
        <v>43901</v>
      </c>
      <c r="D70" s="40"/>
      <c r="E70" s="41"/>
      <c r="G70" s="2" t="s">
        <v>119</v>
      </c>
      <c r="H70" s="28" t="s">
        <v>119</v>
      </c>
      <c r="I70" s="2" t="s">
        <v>45</v>
      </c>
      <c r="J70" s="15" t="str">
        <f>IF(ISERROR(VLOOKUP(I70,State_codes!$B$2:$C$38, 2, FALSE)),"",VLOOKUP(I70,State_codes!$B$2:$C$38, 2, FALSE))</f>
        <v>MH</v>
      </c>
      <c r="K70" s="2" t="s">
        <v>122</v>
      </c>
      <c r="L70" s="31" t="s">
        <v>357</v>
      </c>
      <c r="M70" s="32"/>
      <c r="N70" s="33" t="s">
        <v>56</v>
      </c>
      <c r="O70" s="33" t="s">
        <v>58</v>
      </c>
      <c r="P70" s="39">
        <v>43901</v>
      </c>
      <c r="Q70" s="37" t="s">
        <v>352</v>
      </c>
      <c r="R70" s="37" t="s">
        <v>358</v>
      </c>
      <c r="S70" s="46"/>
      <c r="T70" s="2" t="s">
        <v>360</v>
      </c>
    </row>
    <row r="71" spans="1:20" ht="12.75">
      <c r="A71" s="50">
        <v>70</v>
      </c>
      <c r="B71" s="25"/>
      <c r="C71" s="39">
        <v>43901</v>
      </c>
      <c r="D71" s="40"/>
      <c r="E71" s="41"/>
      <c r="F71" s="86"/>
      <c r="G71" s="2" t="s">
        <v>119</v>
      </c>
      <c r="H71" s="2" t="s">
        <v>119</v>
      </c>
      <c r="I71" s="2" t="s">
        <v>45</v>
      </c>
      <c r="J71" s="15" t="str">
        <f>IF(ISERROR(VLOOKUP(I71,State_codes!$B$2:$C$38, 2, FALSE)),"",VLOOKUP(I71,State_codes!$B$2:$C$38, 2, FALSE))</f>
        <v>MH</v>
      </c>
      <c r="K71" s="2" t="s">
        <v>122</v>
      </c>
      <c r="L71" s="31" t="s">
        <v>357</v>
      </c>
      <c r="M71" s="82"/>
      <c r="N71" s="33" t="s">
        <v>56</v>
      </c>
      <c r="O71" s="33" t="s">
        <v>58</v>
      </c>
      <c r="P71" s="39">
        <v>43901</v>
      </c>
      <c r="Q71" s="37" t="s">
        <v>352</v>
      </c>
      <c r="R71" s="54" t="s">
        <v>358</v>
      </c>
      <c r="S71" s="46"/>
      <c r="T71" s="2" t="s">
        <v>360</v>
      </c>
    </row>
    <row r="72" spans="1:20" ht="12.75">
      <c r="A72" s="24">
        <v>71</v>
      </c>
      <c r="B72" s="23" t="s">
        <v>363</v>
      </c>
      <c r="C72" s="39">
        <v>43902</v>
      </c>
      <c r="D72" s="40"/>
      <c r="E72" s="27">
        <v>27</v>
      </c>
      <c r="F72" s="2" t="s">
        <v>39</v>
      </c>
      <c r="G72" s="2" t="s">
        <v>365</v>
      </c>
      <c r="H72" s="2" t="s">
        <v>366</v>
      </c>
      <c r="I72" s="2" t="s">
        <v>236</v>
      </c>
      <c r="J72" s="15" t="str">
        <f>IF(ISERROR(VLOOKUP(I72,State_codes!$B$2:$C$38, 2, FALSE)),"",VLOOKUP(I72,State_codes!$B$2:$C$38, 2, FALSE))</f>
        <v>AP</v>
      </c>
      <c r="K72" s="2" t="s">
        <v>51</v>
      </c>
      <c r="L72" s="31" t="s">
        <v>367</v>
      </c>
      <c r="M72" s="82"/>
      <c r="N72" s="33" t="s">
        <v>56</v>
      </c>
      <c r="O72" s="33" t="s">
        <v>58</v>
      </c>
      <c r="P72" s="39">
        <v>43922</v>
      </c>
      <c r="Q72" s="37" t="s">
        <v>368</v>
      </c>
      <c r="R72" s="34" t="s">
        <v>371</v>
      </c>
      <c r="S72" s="37" t="s">
        <v>372</v>
      </c>
      <c r="T72" s="2" t="s">
        <v>374</v>
      </c>
    </row>
    <row r="73" spans="1:20" ht="12.75">
      <c r="A73" s="38">
        <v>72</v>
      </c>
      <c r="B73" s="23" t="s">
        <v>375</v>
      </c>
      <c r="C73" s="39">
        <v>43902</v>
      </c>
      <c r="D73" s="49"/>
      <c r="E73" s="27">
        <v>69</v>
      </c>
      <c r="F73" s="2" t="s">
        <v>40</v>
      </c>
      <c r="G73" s="2" t="s">
        <v>135</v>
      </c>
      <c r="H73" s="2" t="s">
        <v>136</v>
      </c>
      <c r="I73" s="2" t="s">
        <v>95</v>
      </c>
      <c r="J73" s="15" t="str">
        <f>IF(ISERROR(VLOOKUP(I73,State_codes!$B$2:$C$38, 2, FALSE)),"",VLOOKUP(I73,State_codes!$B$2:$C$38, 2, FALSE))</f>
        <v>DL</v>
      </c>
      <c r="K73" s="2" t="s">
        <v>42</v>
      </c>
      <c r="L73" s="31" t="s">
        <v>376</v>
      </c>
      <c r="M73" s="8" t="s">
        <v>377</v>
      </c>
      <c r="N73" s="33" t="s">
        <v>56</v>
      </c>
      <c r="O73" s="33" t="s">
        <v>129</v>
      </c>
      <c r="P73" s="39">
        <v>43902</v>
      </c>
      <c r="Q73" s="88" t="s">
        <v>378</v>
      </c>
      <c r="R73" s="53"/>
      <c r="S73" s="46"/>
      <c r="T73" s="2" t="s">
        <v>376</v>
      </c>
    </row>
    <row r="74" spans="1:20" ht="12.75">
      <c r="A74" s="38">
        <v>73</v>
      </c>
      <c r="B74" s="23" t="s">
        <v>380</v>
      </c>
      <c r="C74" s="39">
        <v>43902</v>
      </c>
      <c r="D74" s="49"/>
      <c r="E74" s="27">
        <v>26</v>
      </c>
      <c r="F74" s="2" t="s">
        <v>39</v>
      </c>
      <c r="G74" s="2" t="s">
        <v>211</v>
      </c>
      <c r="H74" s="2" t="s">
        <v>211</v>
      </c>
      <c r="I74" s="2" t="s">
        <v>134</v>
      </c>
      <c r="J74" s="15" t="str">
        <f>IF(ISERROR(VLOOKUP(I74,State_codes!$B$2:$C$38, 2, FALSE)),"",VLOOKUP(I74,State_codes!$B$2:$C$38, 2, FALSE))</f>
        <v>KA</v>
      </c>
      <c r="K74" s="2" t="s">
        <v>51</v>
      </c>
      <c r="L74" s="31" t="s">
        <v>382</v>
      </c>
      <c r="M74" s="32"/>
      <c r="N74" s="33" t="s">
        <v>56</v>
      </c>
      <c r="O74" s="33" t="s">
        <v>58</v>
      </c>
      <c r="P74" s="39">
        <v>43910</v>
      </c>
      <c r="Q74" s="37" t="s">
        <v>213</v>
      </c>
      <c r="R74" s="37" t="s">
        <v>259</v>
      </c>
      <c r="S74" s="46"/>
      <c r="T74" s="2" t="s">
        <v>386</v>
      </c>
    </row>
    <row r="75" spans="1:20" ht="12.75">
      <c r="A75" s="38">
        <v>74</v>
      </c>
      <c r="B75" s="23" t="s">
        <v>388</v>
      </c>
      <c r="C75" s="39">
        <v>43902</v>
      </c>
      <c r="D75" s="49"/>
      <c r="E75" s="71">
        <v>76</v>
      </c>
      <c r="F75" s="28" t="s">
        <v>39</v>
      </c>
      <c r="G75" s="2" t="s">
        <v>389</v>
      </c>
      <c r="H75" s="28" t="s">
        <v>389</v>
      </c>
      <c r="I75" s="2" t="s">
        <v>134</v>
      </c>
      <c r="J75" s="15" t="str">
        <f>IF(ISERROR(VLOOKUP(I75,State_codes!$B$2:$C$38, 2, FALSE)),"",VLOOKUP(I75,State_codes!$B$2:$C$38, 2, FALSE))</f>
        <v>KA</v>
      </c>
      <c r="K75" s="2" t="s">
        <v>42</v>
      </c>
      <c r="L75" s="31" t="s">
        <v>390</v>
      </c>
      <c r="M75" s="32"/>
      <c r="N75" s="33" t="s">
        <v>56</v>
      </c>
      <c r="O75" s="33" t="s">
        <v>58</v>
      </c>
      <c r="P75" s="39">
        <v>43902</v>
      </c>
      <c r="Q75" s="37" t="s">
        <v>391</v>
      </c>
      <c r="R75" s="54" t="s">
        <v>213</v>
      </c>
      <c r="S75" s="46"/>
      <c r="T75" s="2" t="s">
        <v>394</v>
      </c>
    </row>
    <row r="76" spans="1:20" ht="12.75">
      <c r="A76" s="50">
        <v>75</v>
      </c>
      <c r="B76" s="23" t="s">
        <v>395</v>
      </c>
      <c r="C76" s="39">
        <v>43902</v>
      </c>
      <c r="D76" s="40"/>
      <c r="E76" s="41"/>
      <c r="G76" s="2" t="s">
        <v>216</v>
      </c>
      <c r="H76" s="28" t="s">
        <v>216</v>
      </c>
      <c r="I76" s="2" t="s">
        <v>47</v>
      </c>
      <c r="J76" s="15" t="str">
        <f>IF(ISERROR(VLOOKUP(I76,State_codes!$B$2:$C$38, 2, FALSE)),"",VLOOKUP(I76,State_codes!$B$2:$C$38, 2, FALSE))</f>
        <v>KL</v>
      </c>
      <c r="K76" s="2" t="s">
        <v>51</v>
      </c>
      <c r="L76" s="31" t="s">
        <v>397</v>
      </c>
      <c r="M76" s="32"/>
      <c r="N76" s="33" t="s">
        <v>56</v>
      </c>
      <c r="O76" s="33" t="s">
        <v>58</v>
      </c>
      <c r="P76" s="39">
        <v>43913</v>
      </c>
      <c r="Q76" s="37" t="s">
        <v>398</v>
      </c>
      <c r="R76" s="37" t="s">
        <v>400</v>
      </c>
      <c r="S76" s="37" t="s">
        <v>401</v>
      </c>
      <c r="T76" s="2" t="s">
        <v>336</v>
      </c>
    </row>
    <row r="77" spans="1:20" ht="12.75">
      <c r="A77" s="50">
        <v>76</v>
      </c>
      <c r="B77" s="23" t="s">
        <v>37</v>
      </c>
      <c r="C77" s="39">
        <v>43902</v>
      </c>
      <c r="D77" s="40"/>
      <c r="E77" s="42"/>
      <c r="F77" s="86"/>
      <c r="G77" s="2" t="s">
        <v>41</v>
      </c>
      <c r="H77" s="28" t="s">
        <v>41</v>
      </c>
      <c r="I77" s="2" t="s">
        <v>47</v>
      </c>
      <c r="J77" s="15" t="str">
        <f>IF(ISERROR(VLOOKUP(I77,State_codes!$B$2:$C$38, 2, FALSE)),"",VLOOKUP(I77,State_codes!$B$2:$C$38, 2, FALSE))</f>
        <v>KL</v>
      </c>
      <c r="K77" s="2" t="s">
        <v>51</v>
      </c>
      <c r="L77" s="31" t="s">
        <v>404</v>
      </c>
      <c r="M77" s="32"/>
      <c r="N77" s="33" t="s">
        <v>56</v>
      </c>
      <c r="O77" s="33" t="s">
        <v>58</v>
      </c>
      <c r="P77" s="39">
        <v>43914</v>
      </c>
      <c r="Q77" s="37" t="s">
        <v>398</v>
      </c>
      <c r="R77" s="37" t="s">
        <v>400</v>
      </c>
      <c r="S77" s="37" t="s">
        <v>408</v>
      </c>
      <c r="T77" s="2" t="s">
        <v>411</v>
      </c>
    </row>
    <row r="78" spans="1:20" ht="12.75">
      <c r="A78" s="50">
        <v>77</v>
      </c>
      <c r="B78" s="25"/>
      <c r="C78" s="39">
        <v>43902</v>
      </c>
      <c r="D78" s="49"/>
      <c r="E78" s="27">
        <v>65</v>
      </c>
      <c r="F78" s="2" t="s">
        <v>39</v>
      </c>
      <c r="G78" s="2" t="s">
        <v>43</v>
      </c>
      <c r="H78" s="28" t="s">
        <v>43</v>
      </c>
      <c r="I78" s="2" t="s">
        <v>45</v>
      </c>
      <c r="J78" s="15" t="str">
        <f>IF(ISERROR(VLOOKUP(I78,State_codes!$B$2:$C$38, 2, FALSE)),"",VLOOKUP(I78,State_codes!$B$2:$C$38, 2, FALSE))</f>
        <v>MH</v>
      </c>
      <c r="K78" s="2" t="s">
        <v>42</v>
      </c>
      <c r="L78" s="31" t="s">
        <v>413</v>
      </c>
      <c r="M78" s="32"/>
      <c r="N78" s="33" t="s">
        <v>56</v>
      </c>
      <c r="O78" s="33" t="s">
        <v>58</v>
      </c>
      <c r="P78" s="39">
        <v>43902</v>
      </c>
      <c r="Q78" s="37" t="s">
        <v>415</v>
      </c>
      <c r="R78" s="37" t="s">
        <v>417</v>
      </c>
      <c r="S78" s="37" t="s">
        <v>422</v>
      </c>
      <c r="T78" s="2" t="s">
        <v>424</v>
      </c>
    </row>
    <row r="79" spans="1:20" ht="12.75">
      <c r="A79" s="50">
        <v>78</v>
      </c>
      <c r="B79" s="25"/>
      <c r="C79" s="39">
        <v>43902</v>
      </c>
      <c r="D79" s="49"/>
      <c r="E79" s="27">
        <v>45</v>
      </c>
      <c r="F79" s="2" t="s">
        <v>39</v>
      </c>
      <c r="G79" s="2" t="s">
        <v>333</v>
      </c>
      <c r="H79" s="28" t="s">
        <v>333</v>
      </c>
      <c r="I79" s="2" t="s">
        <v>45</v>
      </c>
      <c r="J79" s="15" t="str">
        <f>IF(ISERROR(VLOOKUP(I79,State_codes!$B$2:$C$38, 2, FALSE)),"",VLOOKUP(I79,State_codes!$B$2:$C$38, 2, FALSE))</f>
        <v>MH</v>
      </c>
      <c r="K79" s="2" t="s">
        <v>122</v>
      </c>
      <c r="L79" s="31" t="s">
        <v>427</v>
      </c>
      <c r="M79" s="32"/>
      <c r="N79" s="33" t="s">
        <v>56</v>
      </c>
      <c r="O79" s="33" t="s">
        <v>58</v>
      </c>
      <c r="P79" s="39">
        <v>43902</v>
      </c>
      <c r="Q79" s="37" t="s">
        <v>428</v>
      </c>
      <c r="R79" s="53"/>
      <c r="S79" s="53"/>
      <c r="T79" s="2" t="s">
        <v>432</v>
      </c>
    </row>
    <row r="80" spans="1:20" ht="12.75">
      <c r="A80" s="50">
        <v>79</v>
      </c>
      <c r="B80" s="25"/>
      <c r="C80" s="39">
        <v>43902</v>
      </c>
      <c r="D80" s="49"/>
      <c r="E80" s="27">
        <v>33</v>
      </c>
      <c r="F80" s="2" t="s">
        <v>39</v>
      </c>
      <c r="G80" s="2" t="s">
        <v>119</v>
      </c>
      <c r="H80" s="28" t="s">
        <v>119</v>
      </c>
      <c r="I80" s="2" t="s">
        <v>45</v>
      </c>
      <c r="J80" s="15" t="str">
        <f>IF(ISERROR(VLOOKUP(I80,State_codes!$B$2:$C$38, 2, FALSE)),"",VLOOKUP(I80,State_codes!$B$2:$C$38, 2, FALSE))</f>
        <v>MH</v>
      </c>
      <c r="K80" s="2" t="s">
        <v>122</v>
      </c>
      <c r="L80" s="31" t="s">
        <v>434</v>
      </c>
      <c r="M80" s="32"/>
      <c r="N80" s="33" t="s">
        <v>56</v>
      </c>
      <c r="O80" s="33" t="s">
        <v>58</v>
      </c>
      <c r="P80" s="39">
        <v>43902</v>
      </c>
      <c r="Q80" s="37" t="s">
        <v>435</v>
      </c>
      <c r="R80" s="37" t="s">
        <v>436</v>
      </c>
      <c r="S80" s="54" t="s">
        <v>417</v>
      </c>
      <c r="T80" s="2" t="s">
        <v>438</v>
      </c>
    </row>
    <row r="81" spans="1:20" ht="15">
      <c r="A81" s="50">
        <v>80</v>
      </c>
      <c r="B81" s="25"/>
      <c r="C81" s="39">
        <v>43902</v>
      </c>
      <c r="D81" s="49"/>
      <c r="E81" s="27">
        <v>33</v>
      </c>
      <c r="F81" s="2" t="s">
        <v>39</v>
      </c>
      <c r="G81" s="2" t="s">
        <v>83</v>
      </c>
      <c r="H81" s="2" t="s">
        <v>83</v>
      </c>
      <c r="I81" s="87" t="s">
        <v>45</v>
      </c>
      <c r="J81" s="15" t="str">
        <f>IF(ISERROR(VLOOKUP(I81,State_codes!$B$2:$C$38, 2, FALSE)),"",VLOOKUP(I81,State_codes!$B$2:$C$38, 2, FALSE))</f>
        <v>MH</v>
      </c>
      <c r="K81" s="2" t="s">
        <v>122</v>
      </c>
      <c r="L81" s="31" t="s">
        <v>441</v>
      </c>
      <c r="M81" s="82"/>
      <c r="N81" s="33" t="s">
        <v>56</v>
      </c>
      <c r="O81" s="33" t="s">
        <v>58</v>
      </c>
      <c r="P81" s="39">
        <v>43902</v>
      </c>
      <c r="Q81" s="37" t="s">
        <v>415</v>
      </c>
      <c r="R81" s="54" t="s">
        <v>417</v>
      </c>
      <c r="S81" s="34" t="s">
        <v>444</v>
      </c>
      <c r="T81" s="2" t="s">
        <v>445</v>
      </c>
    </row>
    <row r="82" spans="1:20" ht="15">
      <c r="A82" s="24">
        <v>81</v>
      </c>
      <c r="B82" s="25"/>
      <c r="C82" s="39">
        <v>43902</v>
      </c>
      <c r="D82" s="40"/>
      <c r="E82" s="41"/>
      <c r="F82" s="2" t="s">
        <v>40</v>
      </c>
      <c r="G82" s="2" t="s">
        <v>316</v>
      </c>
      <c r="H82" s="2" t="s">
        <v>316</v>
      </c>
      <c r="I82" s="87" t="s">
        <v>126</v>
      </c>
      <c r="J82" s="15" t="str">
        <f>IF(ISERROR(VLOOKUP(I82,State_codes!$B$2:$C$38, 2, FALSE)),"",VLOOKUP(I82,State_codes!$B$2:$C$38, 2, FALSE))</f>
        <v>UP</v>
      </c>
      <c r="K82" s="2" t="s">
        <v>122</v>
      </c>
      <c r="L82" s="31" t="s">
        <v>446</v>
      </c>
      <c r="M82" s="82"/>
      <c r="N82" s="27" t="s">
        <v>447</v>
      </c>
      <c r="O82" s="33" t="s">
        <v>58</v>
      </c>
      <c r="P82" s="39">
        <v>43902</v>
      </c>
      <c r="Q82" s="37" t="s">
        <v>448</v>
      </c>
      <c r="R82" s="46"/>
      <c r="S82" s="46"/>
      <c r="T82" s="2" t="s">
        <v>449</v>
      </c>
    </row>
    <row r="83" spans="1:20" ht="12.75">
      <c r="A83" s="38">
        <v>82</v>
      </c>
      <c r="B83" s="25"/>
      <c r="C83" s="39">
        <v>43902</v>
      </c>
      <c r="D83" s="40"/>
      <c r="E83" s="27">
        <v>27</v>
      </c>
      <c r="F83" s="2" t="s">
        <v>39</v>
      </c>
      <c r="G83" s="2" t="s">
        <v>139</v>
      </c>
      <c r="H83" s="2" t="s">
        <v>139</v>
      </c>
      <c r="I83" s="2" t="s">
        <v>126</v>
      </c>
      <c r="J83" s="15" t="str">
        <f>IF(ISERROR(VLOOKUP(I83,State_codes!$B$2:$C$38, 2, FALSE)),"",VLOOKUP(I83,State_codes!$B$2:$C$38, 2, FALSE))</f>
        <v>UP</v>
      </c>
      <c r="K83" s="2" t="s">
        <v>122</v>
      </c>
      <c r="L83" s="31" t="s">
        <v>453</v>
      </c>
      <c r="M83" s="8" t="s">
        <v>454</v>
      </c>
      <c r="N83" s="33" t="s">
        <v>56</v>
      </c>
      <c r="O83" s="33" t="s">
        <v>129</v>
      </c>
      <c r="P83" s="39">
        <v>43902</v>
      </c>
      <c r="Q83" s="37" t="s">
        <v>456</v>
      </c>
      <c r="R83" s="46"/>
      <c r="S83" s="46"/>
      <c r="T83" s="2" t="s">
        <v>453</v>
      </c>
    </row>
    <row r="84" spans="1:20" ht="12.75">
      <c r="A84" s="38">
        <v>83</v>
      </c>
      <c r="B84" s="23" t="s">
        <v>458</v>
      </c>
      <c r="C84" s="39">
        <v>43903</v>
      </c>
      <c r="D84" s="40"/>
      <c r="E84" s="41"/>
      <c r="F84" s="28" t="s">
        <v>39</v>
      </c>
      <c r="G84" s="28" t="s">
        <v>95</v>
      </c>
      <c r="H84" s="2" t="s">
        <v>459</v>
      </c>
      <c r="I84" s="2" t="s">
        <v>95</v>
      </c>
      <c r="J84" s="15" t="str">
        <f>IF(ISERROR(VLOOKUP(I84,State_codes!$B$2:$C$38, 2, FALSE)),"",VLOOKUP(I84,State_codes!$B$2:$C$38, 2, FALSE))</f>
        <v>DL</v>
      </c>
      <c r="K84" s="2" t="s">
        <v>122</v>
      </c>
      <c r="L84" s="31" t="s">
        <v>461</v>
      </c>
      <c r="M84" s="32"/>
      <c r="N84" s="33" t="s">
        <v>56</v>
      </c>
      <c r="O84" s="33" t="s">
        <v>58</v>
      </c>
      <c r="P84" s="39">
        <v>43903</v>
      </c>
      <c r="Q84" s="88" t="s">
        <v>463</v>
      </c>
      <c r="R84" s="46"/>
      <c r="S84" s="46"/>
      <c r="T84" s="2" t="s">
        <v>464</v>
      </c>
    </row>
    <row r="85" spans="1:20" ht="12.75">
      <c r="A85" s="38">
        <v>84</v>
      </c>
      <c r="B85" s="25"/>
      <c r="C85" s="39">
        <v>43903</v>
      </c>
      <c r="D85" s="40"/>
      <c r="E85" s="41"/>
      <c r="G85" s="2" t="s">
        <v>206</v>
      </c>
      <c r="H85" s="2" t="s">
        <v>206</v>
      </c>
      <c r="I85" s="2" t="s">
        <v>207</v>
      </c>
      <c r="J85" s="15" t="str">
        <f>IF(ISERROR(VLOOKUP(I85,State_codes!$B$2:$C$38, 2, FALSE)),"",VLOOKUP(I85,State_codes!$B$2:$C$38, 2, FALSE))</f>
        <v>JK</v>
      </c>
      <c r="K85" s="2" t="s">
        <v>122</v>
      </c>
      <c r="L85" s="31" t="s">
        <v>466</v>
      </c>
      <c r="M85" s="8" t="s">
        <v>467</v>
      </c>
      <c r="N85" s="33" t="s">
        <v>56</v>
      </c>
      <c r="O85" s="33" t="s">
        <v>129</v>
      </c>
      <c r="P85" s="39">
        <v>43903</v>
      </c>
      <c r="Q85" s="88" t="s">
        <v>469</v>
      </c>
      <c r="R85" s="46"/>
      <c r="S85" s="46"/>
      <c r="T85" s="2" t="s">
        <v>470</v>
      </c>
    </row>
    <row r="86" spans="1:20" ht="12.75">
      <c r="A86" s="50">
        <v>85</v>
      </c>
      <c r="B86" s="23" t="s">
        <v>471</v>
      </c>
      <c r="C86" s="39">
        <v>43903</v>
      </c>
      <c r="D86" s="40"/>
      <c r="E86" s="41"/>
      <c r="G86" s="2" t="s">
        <v>472</v>
      </c>
      <c r="H86" s="28" t="s">
        <v>407</v>
      </c>
      <c r="I86" s="2" t="s">
        <v>47</v>
      </c>
      <c r="J86" s="15" t="str">
        <f>IF(ISERROR(VLOOKUP(I86,State_codes!$B$2:$C$38, 2, FALSE)),"",VLOOKUP(I86,State_codes!$B$2:$C$38, 2, FALSE))</f>
        <v>KL</v>
      </c>
      <c r="K86" s="2" t="s">
        <v>51</v>
      </c>
      <c r="L86" s="31" t="s">
        <v>474</v>
      </c>
      <c r="M86" s="32"/>
      <c r="N86" s="33" t="s">
        <v>111</v>
      </c>
      <c r="O86" s="33" t="s">
        <v>58</v>
      </c>
      <c r="P86" s="39">
        <v>43914</v>
      </c>
      <c r="Q86" s="37" t="s">
        <v>475</v>
      </c>
      <c r="R86" s="37" t="s">
        <v>477</v>
      </c>
      <c r="S86" s="37" t="s">
        <v>479</v>
      </c>
      <c r="T86" s="2" t="s">
        <v>480</v>
      </c>
    </row>
    <row r="87" spans="1:20" ht="12.75">
      <c r="A87" s="50">
        <v>86</v>
      </c>
      <c r="B87" s="23" t="s">
        <v>481</v>
      </c>
      <c r="C87" s="39">
        <v>43903</v>
      </c>
      <c r="D87" s="40"/>
      <c r="E87" s="41"/>
      <c r="G87" s="47" t="s">
        <v>482</v>
      </c>
      <c r="H87" s="28" t="s">
        <v>407</v>
      </c>
      <c r="I87" s="2" t="s">
        <v>47</v>
      </c>
      <c r="J87" s="15" t="str">
        <f>IF(ISERROR(VLOOKUP(I87,State_codes!$B$2:$C$38, 2, FALSE)),"",VLOOKUP(I87,State_codes!$B$2:$C$38, 2, FALSE))</f>
        <v>KL</v>
      </c>
      <c r="K87" s="2" t="s">
        <v>51</v>
      </c>
      <c r="L87" s="31" t="s">
        <v>484</v>
      </c>
      <c r="M87" s="32"/>
      <c r="N87" s="33" t="s">
        <v>56</v>
      </c>
      <c r="O87" s="33" t="s">
        <v>58</v>
      </c>
      <c r="P87" s="39">
        <v>43918</v>
      </c>
      <c r="Q87" s="37" t="s">
        <v>475</v>
      </c>
      <c r="R87" s="37" t="s">
        <v>477</v>
      </c>
      <c r="S87" s="37" t="s">
        <v>487</v>
      </c>
      <c r="T87" s="2" t="s">
        <v>489</v>
      </c>
    </row>
    <row r="88" spans="1:20" ht="12.75">
      <c r="A88" s="50">
        <v>87</v>
      </c>
      <c r="B88" s="23" t="s">
        <v>490</v>
      </c>
      <c r="C88" s="39">
        <v>43903</v>
      </c>
      <c r="D88" s="40"/>
      <c r="E88" s="41"/>
      <c r="F88" s="2" t="s">
        <v>39</v>
      </c>
      <c r="G88" s="2" t="s">
        <v>407</v>
      </c>
      <c r="H88" s="28" t="s">
        <v>407</v>
      </c>
      <c r="I88" s="2" t="s">
        <v>47</v>
      </c>
      <c r="J88" s="15" t="str">
        <f>IF(ISERROR(VLOOKUP(I88,State_codes!$B$2:$C$38, 2, FALSE)),"",VLOOKUP(I88,State_codes!$B$2:$C$38, 2, FALSE))</f>
        <v>KL</v>
      </c>
      <c r="K88" s="2" t="s">
        <v>51</v>
      </c>
      <c r="L88" s="31" t="s">
        <v>496</v>
      </c>
      <c r="M88" s="82"/>
      <c r="N88" s="33" t="s">
        <v>56</v>
      </c>
      <c r="O88" s="33" t="s">
        <v>58</v>
      </c>
      <c r="P88" s="39">
        <v>43891</v>
      </c>
      <c r="Q88" s="37" t="s">
        <v>475</v>
      </c>
      <c r="R88" s="37" t="s">
        <v>477</v>
      </c>
      <c r="S88" s="46"/>
      <c r="T88" s="2" t="s">
        <v>498</v>
      </c>
    </row>
    <row r="89" spans="1:20" ht="12.75">
      <c r="A89" s="50">
        <v>88</v>
      </c>
      <c r="B89" s="25"/>
      <c r="C89" s="39">
        <v>43903</v>
      </c>
      <c r="D89" s="40"/>
      <c r="E89" s="41"/>
      <c r="F89" s="2" t="s">
        <v>40</v>
      </c>
      <c r="G89" s="2" t="s">
        <v>333</v>
      </c>
      <c r="H89" s="28" t="s">
        <v>333</v>
      </c>
      <c r="I89" s="2" t="s">
        <v>45</v>
      </c>
      <c r="J89" s="15" t="str">
        <f>IF(ISERROR(VLOOKUP(I89,State_codes!$B$2:$C$38, 2, FALSE)),"",VLOOKUP(I89,State_codes!$B$2:$C$38, 2, FALSE))</f>
        <v>MH</v>
      </c>
      <c r="K89" s="2" t="s">
        <v>122</v>
      </c>
      <c r="L89" s="31" t="s">
        <v>502</v>
      </c>
      <c r="M89" s="8" t="s">
        <v>503</v>
      </c>
      <c r="N89" s="33" t="s">
        <v>56</v>
      </c>
      <c r="O89" s="33" t="s">
        <v>129</v>
      </c>
      <c r="P89" s="39">
        <v>43903</v>
      </c>
      <c r="Q89" s="37" t="s">
        <v>504</v>
      </c>
      <c r="R89" s="37" t="s">
        <v>507</v>
      </c>
      <c r="S89" s="46"/>
      <c r="T89" s="2" t="s">
        <v>502</v>
      </c>
    </row>
    <row r="90" spans="1:20" ht="12.75">
      <c r="A90" s="50">
        <v>89</v>
      </c>
      <c r="B90" s="25"/>
      <c r="C90" s="39">
        <v>43903</v>
      </c>
      <c r="D90" s="40"/>
      <c r="E90" s="41"/>
      <c r="F90" s="28" t="s">
        <v>39</v>
      </c>
      <c r="G90" s="2" t="s">
        <v>333</v>
      </c>
      <c r="H90" s="28" t="s">
        <v>333</v>
      </c>
      <c r="I90" s="2" t="s">
        <v>45</v>
      </c>
      <c r="J90" s="15" t="str">
        <f>IF(ISERROR(VLOOKUP(I90,State_codes!$B$2:$C$38, 2, FALSE)),"",VLOOKUP(I90,State_codes!$B$2:$C$38, 2, FALSE))</f>
        <v>MH</v>
      </c>
      <c r="K90" s="2" t="s">
        <v>122</v>
      </c>
      <c r="L90" s="31" t="s">
        <v>509</v>
      </c>
      <c r="M90" s="91" t="s">
        <v>503</v>
      </c>
      <c r="N90" s="33" t="s">
        <v>56</v>
      </c>
      <c r="O90" s="33" t="s">
        <v>129</v>
      </c>
      <c r="P90" s="39">
        <v>43903</v>
      </c>
      <c r="Q90" s="37" t="s">
        <v>504</v>
      </c>
      <c r="R90" s="37" t="s">
        <v>507</v>
      </c>
      <c r="S90" s="46"/>
      <c r="T90" s="2" t="s">
        <v>509</v>
      </c>
    </row>
    <row r="91" spans="1:20" ht="12.75">
      <c r="A91" s="50">
        <v>90</v>
      </c>
      <c r="B91" s="25"/>
      <c r="C91" s="39">
        <v>43903</v>
      </c>
      <c r="D91" s="40"/>
      <c r="E91" s="41"/>
      <c r="F91" s="86"/>
      <c r="G91" s="28" t="s">
        <v>119</v>
      </c>
      <c r="H91" s="28" t="s">
        <v>119</v>
      </c>
      <c r="I91" s="2" t="s">
        <v>45</v>
      </c>
      <c r="J91" s="15" t="str">
        <f>IF(ISERROR(VLOOKUP(I91,State_codes!$B$2:$C$38, 2, FALSE)),"",VLOOKUP(I91,State_codes!$B$2:$C$38, 2, FALSE))</f>
        <v>MH</v>
      </c>
      <c r="K91" s="28" t="s">
        <v>122</v>
      </c>
      <c r="L91" s="31" t="s">
        <v>515</v>
      </c>
      <c r="M91" s="32"/>
      <c r="N91" s="33" t="s">
        <v>56</v>
      </c>
      <c r="O91" s="33" t="s">
        <v>58</v>
      </c>
      <c r="P91" s="39">
        <v>43903</v>
      </c>
      <c r="Q91" s="54" t="s">
        <v>504</v>
      </c>
      <c r="R91" s="54" t="s">
        <v>507</v>
      </c>
      <c r="S91" s="46"/>
      <c r="T91" s="2" t="s">
        <v>517</v>
      </c>
    </row>
    <row r="92" spans="1:20" ht="12.75">
      <c r="A92" s="24">
        <v>91</v>
      </c>
      <c r="B92" s="25"/>
      <c r="C92" s="39">
        <v>43903</v>
      </c>
      <c r="D92" s="40"/>
      <c r="E92" s="41"/>
      <c r="F92" s="2" t="s">
        <v>40</v>
      </c>
      <c r="G92" s="2" t="s">
        <v>125</v>
      </c>
      <c r="H92" s="2" t="s">
        <v>125</v>
      </c>
      <c r="I92" s="2" t="s">
        <v>126</v>
      </c>
      <c r="J92" s="15" t="str">
        <f>IF(ISERROR(VLOOKUP(I92,State_codes!$B$2:$C$38, 2, FALSE)),"",VLOOKUP(I92,State_codes!$B$2:$C$38, 2, FALSE))</f>
        <v>UP</v>
      </c>
      <c r="K92" s="2" t="s">
        <v>122</v>
      </c>
      <c r="L92" s="31" t="s">
        <v>519</v>
      </c>
      <c r="M92" s="8" t="s">
        <v>520</v>
      </c>
      <c r="N92" s="33" t="s">
        <v>56</v>
      </c>
      <c r="O92" s="33" t="s">
        <v>129</v>
      </c>
      <c r="P92" s="39">
        <v>43903</v>
      </c>
      <c r="Q92" s="37" t="s">
        <v>521</v>
      </c>
      <c r="R92" s="46"/>
      <c r="S92" s="46"/>
      <c r="T92" s="2" t="s">
        <v>519</v>
      </c>
    </row>
    <row r="93" spans="1:20" ht="12.75">
      <c r="A93" s="38">
        <v>92</v>
      </c>
      <c r="B93" s="25"/>
      <c r="C93" s="39">
        <v>43904</v>
      </c>
      <c r="D93" s="40"/>
      <c r="E93" s="41"/>
      <c r="F93" s="86"/>
      <c r="G93" s="2" t="s">
        <v>524</v>
      </c>
      <c r="H93" s="2" t="s">
        <v>338</v>
      </c>
      <c r="I93" s="2" t="s">
        <v>45</v>
      </c>
      <c r="J93" s="15" t="str">
        <f>IF(ISERROR(VLOOKUP(I93,State_codes!$B$2:$C$38, 2, FALSE)),"",VLOOKUP(I93,State_codes!$B$2:$C$38, 2, FALSE))</f>
        <v>MH</v>
      </c>
      <c r="K93" s="2" t="s">
        <v>122</v>
      </c>
      <c r="L93" s="31" t="s">
        <v>334</v>
      </c>
      <c r="M93" s="82"/>
      <c r="N93" s="33" t="s">
        <v>56</v>
      </c>
      <c r="O93" s="33" t="s">
        <v>58</v>
      </c>
      <c r="P93" s="39">
        <v>43904</v>
      </c>
      <c r="Q93" s="37" t="s">
        <v>526</v>
      </c>
      <c r="R93" s="53"/>
      <c r="S93" s="46"/>
      <c r="T93" s="2" t="s">
        <v>336</v>
      </c>
    </row>
    <row r="94" spans="1:20" ht="12.75">
      <c r="A94" s="38">
        <v>93</v>
      </c>
      <c r="B94" s="25"/>
      <c r="C94" s="39">
        <v>43904</v>
      </c>
      <c r="D94" s="40"/>
      <c r="E94" s="42"/>
      <c r="F94" s="2" t="s">
        <v>40</v>
      </c>
      <c r="G94" s="2" t="s">
        <v>43</v>
      </c>
      <c r="H94" s="28" t="s">
        <v>43</v>
      </c>
      <c r="I94" s="2" t="s">
        <v>45</v>
      </c>
      <c r="J94" s="15" t="str">
        <f>IF(ISERROR(VLOOKUP(I94,State_codes!$B$2:$C$38, 2, FALSE)),"",VLOOKUP(I94,State_codes!$B$2:$C$38, 2, FALSE))</f>
        <v>MH</v>
      </c>
      <c r="K94" s="2" t="s">
        <v>122</v>
      </c>
      <c r="L94" s="31" t="s">
        <v>529</v>
      </c>
      <c r="M94" s="8" t="s">
        <v>530</v>
      </c>
      <c r="N94" s="33" t="s">
        <v>56</v>
      </c>
      <c r="O94" s="33" t="s">
        <v>129</v>
      </c>
      <c r="P94" s="39">
        <v>43904</v>
      </c>
      <c r="Q94" s="37" t="s">
        <v>526</v>
      </c>
      <c r="R94" s="37" t="s">
        <v>532</v>
      </c>
      <c r="S94" s="46"/>
      <c r="T94" s="2" t="s">
        <v>529</v>
      </c>
    </row>
    <row r="95" spans="1:20" ht="12.75">
      <c r="A95" s="38">
        <v>94</v>
      </c>
      <c r="B95" s="25"/>
      <c r="C95" s="39">
        <v>43904</v>
      </c>
      <c r="D95" s="40"/>
      <c r="E95" s="41"/>
      <c r="F95" s="28" t="s">
        <v>39</v>
      </c>
      <c r="G95" s="28" t="s">
        <v>43</v>
      </c>
      <c r="H95" s="28" t="s">
        <v>43</v>
      </c>
      <c r="I95" s="2" t="s">
        <v>45</v>
      </c>
      <c r="J95" s="15" t="str">
        <f>IF(ISERROR(VLOOKUP(I95,State_codes!$B$2:$C$38, 2, FALSE)),"",VLOOKUP(I95,State_codes!$B$2:$C$38, 2, FALSE))</f>
        <v>MH</v>
      </c>
      <c r="K95" s="2" t="s">
        <v>122</v>
      </c>
      <c r="L95" s="31" t="s">
        <v>533</v>
      </c>
      <c r="M95" s="91" t="s">
        <v>530</v>
      </c>
      <c r="N95" s="33" t="s">
        <v>56</v>
      </c>
      <c r="O95" s="33" t="s">
        <v>58</v>
      </c>
      <c r="P95" s="39">
        <v>43904</v>
      </c>
      <c r="Q95" s="37" t="s">
        <v>534</v>
      </c>
      <c r="R95" s="92" t="s">
        <v>532</v>
      </c>
      <c r="S95" s="46"/>
      <c r="T95" s="2" t="s">
        <v>535</v>
      </c>
    </row>
    <row r="96" spans="1:20" ht="12.75">
      <c r="A96" s="50">
        <v>95</v>
      </c>
      <c r="B96" s="25"/>
      <c r="C96" s="39">
        <v>43904</v>
      </c>
      <c r="D96" s="49"/>
      <c r="E96" s="71">
        <v>37</v>
      </c>
      <c r="F96" s="2" t="s">
        <v>39</v>
      </c>
      <c r="G96" s="2" t="s">
        <v>538</v>
      </c>
      <c r="H96" s="28" t="s">
        <v>43</v>
      </c>
      <c r="I96" s="2" t="s">
        <v>45</v>
      </c>
      <c r="J96" s="15" t="str">
        <f>IF(ISERROR(VLOOKUP(I96,State_codes!$B$2:$C$38, 2, FALSE)),"",VLOOKUP(I96,State_codes!$B$2:$C$38, 2, FALSE))</f>
        <v>MH</v>
      </c>
      <c r="K96" s="2" t="s">
        <v>122</v>
      </c>
      <c r="L96" s="31" t="s">
        <v>539</v>
      </c>
      <c r="M96" s="32"/>
      <c r="N96" s="33" t="s">
        <v>56</v>
      </c>
      <c r="O96" s="33" t="s">
        <v>58</v>
      </c>
      <c r="P96" s="39">
        <v>43904</v>
      </c>
      <c r="Q96" s="37" t="s">
        <v>534</v>
      </c>
      <c r="R96" s="37" t="s">
        <v>532</v>
      </c>
      <c r="S96" s="37" t="s">
        <v>540</v>
      </c>
      <c r="T96" s="2" t="s">
        <v>541</v>
      </c>
    </row>
    <row r="97" spans="1:20" ht="12.75">
      <c r="A97" s="50">
        <v>96</v>
      </c>
      <c r="B97" s="25"/>
      <c r="C97" s="39">
        <v>43904</v>
      </c>
      <c r="D97" s="49"/>
      <c r="E97" s="71">
        <v>59</v>
      </c>
      <c r="F97" s="86"/>
      <c r="G97" s="2" t="s">
        <v>43</v>
      </c>
      <c r="H97" s="28" t="s">
        <v>43</v>
      </c>
      <c r="I97" s="2" t="s">
        <v>45</v>
      </c>
      <c r="J97" s="15" t="str">
        <f>IF(ISERROR(VLOOKUP(I97,State_codes!$B$2:$C$38, 2, FALSE)),"",VLOOKUP(I97,State_codes!$B$2:$C$38, 2, FALSE))</f>
        <v>MH</v>
      </c>
      <c r="K97" s="2" t="s">
        <v>122</v>
      </c>
      <c r="L97" s="31" t="s">
        <v>542</v>
      </c>
      <c r="M97" s="82"/>
      <c r="N97" s="33" t="s">
        <v>56</v>
      </c>
      <c r="O97" s="33" t="s">
        <v>58</v>
      </c>
      <c r="P97" s="39">
        <v>43904</v>
      </c>
      <c r="Q97" s="37" t="s">
        <v>534</v>
      </c>
      <c r="R97" s="37" t="s">
        <v>532</v>
      </c>
      <c r="S97" s="46"/>
      <c r="T97" s="2" t="s">
        <v>544</v>
      </c>
    </row>
    <row r="98" spans="1:20" ht="12.75">
      <c r="A98" s="50">
        <v>97</v>
      </c>
      <c r="B98" s="25"/>
      <c r="C98" s="39">
        <v>43904</v>
      </c>
      <c r="D98" s="40"/>
      <c r="E98" s="42"/>
      <c r="G98" s="2" t="s">
        <v>545</v>
      </c>
      <c r="H98" s="2" t="s">
        <v>83</v>
      </c>
      <c r="I98" s="2" t="s">
        <v>45</v>
      </c>
      <c r="J98" s="15" t="str">
        <f>IF(ISERROR(VLOOKUP(I98,State_codes!$B$2:$C$38, 2, FALSE)),"",VLOOKUP(I98,State_codes!$B$2:$C$38, 2, FALSE))</f>
        <v>MH</v>
      </c>
      <c r="K98" s="2" t="s">
        <v>122</v>
      </c>
      <c r="L98" s="31" t="s">
        <v>546</v>
      </c>
      <c r="M98" s="32"/>
      <c r="N98" s="33" t="s">
        <v>56</v>
      </c>
      <c r="O98" s="33" t="s">
        <v>58</v>
      </c>
      <c r="P98" s="39">
        <v>43904</v>
      </c>
      <c r="Q98" s="37" t="s">
        <v>534</v>
      </c>
      <c r="R98" s="37" t="s">
        <v>532</v>
      </c>
      <c r="S98" s="46"/>
      <c r="T98" s="2" t="s">
        <v>547</v>
      </c>
    </row>
    <row r="99" spans="1:20" ht="12.75">
      <c r="A99" s="50">
        <v>98</v>
      </c>
      <c r="B99" s="25"/>
      <c r="C99" s="39">
        <v>43904</v>
      </c>
      <c r="D99" s="49"/>
      <c r="E99" s="27">
        <v>43</v>
      </c>
      <c r="F99" s="28" t="s">
        <v>39</v>
      </c>
      <c r="G99" s="2" t="s">
        <v>333</v>
      </c>
      <c r="H99" s="28" t="s">
        <v>333</v>
      </c>
      <c r="I99" s="2" t="s">
        <v>45</v>
      </c>
      <c r="J99" s="15" t="str">
        <f>IF(ISERROR(VLOOKUP(I99,State_codes!$B$2:$C$38, 2, FALSE)),"",VLOOKUP(I99,State_codes!$B$2:$C$38, 2, FALSE))</f>
        <v>MH</v>
      </c>
      <c r="K99" s="2" t="s">
        <v>122</v>
      </c>
      <c r="L99" s="31" t="s">
        <v>548</v>
      </c>
      <c r="M99" s="91" t="s">
        <v>503</v>
      </c>
      <c r="N99" s="33" t="s">
        <v>56</v>
      </c>
      <c r="O99" s="33" t="s">
        <v>58</v>
      </c>
      <c r="P99" s="39">
        <v>43904</v>
      </c>
      <c r="Q99" s="37" t="s">
        <v>549</v>
      </c>
      <c r="R99" s="37" t="s">
        <v>105</v>
      </c>
      <c r="S99" s="46"/>
      <c r="T99" s="2" t="s">
        <v>550</v>
      </c>
    </row>
    <row r="100" spans="1:20" ht="12.75">
      <c r="A100" s="50">
        <v>99</v>
      </c>
      <c r="B100" s="25"/>
      <c r="C100" s="39">
        <v>43904</v>
      </c>
      <c r="D100" s="40"/>
      <c r="E100" s="41"/>
      <c r="F100" s="28" t="s">
        <v>40</v>
      </c>
      <c r="G100" s="2" t="s">
        <v>120</v>
      </c>
      <c r="H100" s="28" t="s">
        <v>119</v>
      </c>
      <c r="I100" s="2" t="s">
        <v>45</v>
      </c>
      <c r="J100" s="15" t="str">
        <f>IF(ISERROR(VLOOKUP(I100,State_codes!$B$2:$C$38, 2, FALSE)),"",VLOOKUP(I100,State_codes!$B$2:$C$38, 2, FALSE))</f>
        <v>MH</v>
      </c>
      <c r="K100" s="2" t="s">
        <v>122</v>
      </c>
      <c r="L100" s="31" t="s">
        <v>552</v>
      </c>
      <c r="M100" s="32"/>
      <c r="N100" s="33" t="s">
        <v>56</v>
      </c>
      <c r="O100" s="33" t="s">
        <v>129</v>
      </c>
      <c r="P100" s="39">
        <v>43904</v>
      </c>
      <c r="Q100" s="37" t="s">
        <v>553</v>
      </c>
      <c r="R100" s="37" t="s">
        <v>555</v>
      </c>
      <c r="S100" s="46"/>
      <c r="T100" s="2" t="s">
        <v>552</v>
      </c>
    </row>
    <row r="101" spans="1:20" ht="12.75">
      <c r="A101" s="50">
        <v>100</v>
      </c>
      <c r="B101" s="25"/>
      <c r="C101" s="39">
        <v>43904</v>
      </c>
      <c r="D101" s="40"/>
      <c r="E101" s="41"/>
      <c r="F101" s="2" t="s">
        <v>40</v>
      </c>
      <c r="G101" s="2" t="s">
        <v>120</v>
      </c>
      <c r="H101" s="28" t="s">
        <v>119</v>
      </c>
      <c r="I101" s="2" t="s">
        <v>45</v>
      </c>
      <c r="J101" s="15" t="str">
        <f>IF(ISERROR(VLOOKUP(I101,State_codes!$B$2:$C$38, 2, FALSE)),"",VLOOKUP(I101,State_codes!$B$2:$C$38, 2, FALSE))</f>
        <v>MH</v>
      </c>
      <c r="K101" s="2" t="s">
        <v>122</v>
      </c>
      <c r="L101" s="31" t="s">
        <v>552</v>
      </c>
      <c r="M101" s="32"/>
      <c r="N101" s="33" t="s">
        <v>56</v>
      </c>
      <c r="O101" s="33" t="s">
        <v>129</v>
      </c>
      <c r="P101" s="39">
        <v>43904</v>
      </c>
      <c r="Q101" s="37" t="s">
        <v>553</v>
      </c>
      <c r="R101" s="37" t="s">
        <v>555</v>
      </c>
      <c r="S101" s="46"/>
      <c r="T101" s="2" t="s">
        <v>552</v>
      </c>
    </row>
    <row r="102" spans="1:20" ht="12.75">
      <c r="A102" s="24">
        <v>101</v>
      </c>
      <c r="B102" s="25"/>
      <c r="C102" s="39">
        <v>43904</v>
      </c>
      <c r="D102" s="40"/>
      <c r="E102" s="41"/>
      <c r="F102" s="2" t="s">
        <v>40</v>
      </c>
      <c r="G102" s="2" t="s">
        <v>120</v>
      </c>
      <c r="H102" s="28" t="s">
        <v>119</v>
      </c>
      <c r="I102" s="2" t="s">
        <v>45</v>
      </c>
      <c r="J102" s="15" t="str">
        <f>IF(ISERROR(VLOOKUP(I102,State_codes!$B$2:$C$38, 2, FALSE)),"",VLOOKUP(I102,State_codes!$B$2:$C$38, 2, FALSE))</f>
        <v>MH</v>
      </c>
      <c r="K102" s="2" t="s">
        <v>122</v>
      </c>
      <c r="L102" s="31" t="s">
        <v>552</v>
      </c>
      <c r="M102" s="32"/>
      <c r="N102" s="33" t="s">
        <v>56</v>
      </c>
      <c r="O102" s="33" t="s">
        <v>129</v>
      </c>
      <c r="P102" s="39">
        <v>43904</v>
      </c>
      <c r="Q102" s="37" t="s">
        <v>553</v>
      </c>
      <c r="R102" s="37" t="s">
        <v>555</v>
      </c>
      <c r="S102" s="46"/>
      <c r="T102" s="2" t="s">
        <v>552</v>
      </c>
    </row>
    <row r="103" spans="1:20" ht="12.75">
      <c r="A103" s="38">
        <v>102</v>
      </c>
      <c r="B103" s="25"/>
      <c r="C103" s="39">
        <v>43904</v>
      </c>
      <c r="D103" s="40"/>
      <c r="E103" s="41"/>
      <c r="F103" s="2" t="s">
        <v>39</v>
      </c>
      <c r="G103" s="2" t="s">
        <v>120</v>
      </c>
      <c r="H103" s="28" t="s">
        <v>119</v>
      </c>
      <c r="I103" s="2" t="s">
        <v>45</v>
      </c>
      <c r="J103" s="15" t="str">
        <f>IF(ISERROR(VLOOKUP(I103,State_codes!$B$2:$C$38, 2, FALSE)),"",VLOOKUP(I103,State_codes!$B$2:$C$38, 2, FALSE))</f>
        <v>MH</v>
      </c>
      <c r="K103" s="2" t="s">
        <v>122</v>
      </c>
      <c r="L103" s="31" t="s">
        <v>552</v>
      </c>
      <c r="M103" s="32"/>
      <c r="N103" s="33" t="s">
        <v>56</v>
      </c>
      <c r="O103" s="33" t="s">
        <v>129</v>
      </c>
      <c r="P103" s="39">
        <v>43904</v>
      </c>
      <c r="Q103" s="37" t="s">
        <v>553</v>
      </c>
      <c r="R103" s="37" t="s">
        <v>555</v>
      </c>
      <c r="S103" s="46"/>
      <c r="T103" s="2" t="s">
        <v>552</v>
      </c>
    </row>
    <row r="104" spans="1:20" ht="12.75">
      <c r="A104" s="38">
        <v>103</v>
      </c>
      <c r="B104" s="25"/>
      <c r="C104" s="39">
        <v>43904</v>
      </c>
      <c r="D104" s="49"/>
      <c r="E104" s="71">
        <v>21</v>
      </c>
      <c r="F104" s="2" t="s">
        <v>39</v>
      </c>
      <c r="G104" s="2" t="s">
        <v>120</v>
      </c>
      <c r="H104" s="28" t="s">
        <v>119</v>
      </c>
      <c r="I104" s="2" t="s">
        <v>45</v>
      </c>
      <c r="J104" s="15" t="str">
        <f>IF(ISERROR(VLOOKUP(I104,State_codes!$B$2:$C$38, 2, FALSE)),"",VLOOKUP(I104,State_codes!$B$2:$C$38, 2, FALSE))</f>
        <v>MH</v>
      </c>
      <c r="K104" s="2" t="s">
        <v>122</v>
      </c>
      <c r="L104" s="31" t="s">
        <v>562</v>
      </c>
      <c r="M104" s="32"/>
      <c r="N104" s="33" t="s">
        <v>56</v>
      </c>
      <c r="O104" s="33" t="s">
        <v>58</v>
      </c>
      <c r="P104" s="39">
        <v>43904</v>
      </c>
      <c r="Q104" s="37" t="s">
        <v>553</v>
      </c>
      <c r="R104" s="37" t="s">
        <v>555</v>
      </c>
      <c r="S104" s="46"/>
      <c r="T104" s="2" t="s">
        <v>562</v>
      </c>
    </row>
    <row r="105" spans="1:20" ht="12.75">
      <c r="A105" s="38">
        <v>104</v>
      </c>
      <c r="B105" s="25"/>
      <c r="C105" s="39">
        <v>43904</v>
      </c>
      <c r="D105" s="40"/>
      <c r="E105" s="42"/>
      <c r="F105" s="86"/>
      <c r="G105" s="2" t="s">
        <v>331</v>
      </c>
      <c r="H105" s="28" t="s">
        <v>331</v>
      </c>
      <c r="I105" s="2" t="s">
        <v>45</v>
      </c>
      <c r="J105" s="15" t="str">
        <f>IF(ISERROR(VLOOKUP(I105,State_codes!$B$2:$C$38, 2, FALSE)),"",VLOOKUP(I105,State_codes!$B$2:$C$38, 2, FALSE))</f>
        <v>MH</v>
      </c>
      <c r="K105" s="2" t="s">
        <v>122</v>
      </c>
      <c r="L105" s="31" t="s">
        <v>565</v>
      </c>
      <c r="M105" s="32"/>
      <c r="N105" s="33" t="s">
        <v>56</v>
      </c>
      <c r="O105" s="33" t="s">
        <v>58</v>
      </c>
      <c r="P105" s="39">
        <v>43904</v>
      </c>
      <c r="Q105" s="37" t="s">
        <v>566</v>
      </c>
      <c r="R105" s="37" t="s">
        <v>568</v>
      </c>
      <c r="S105" s="46"/>
      <c r="T105" s="2" t="s">
        <v>571</v>
      </c>
    </row>
    <row r="106" spans="1:20" ht="12.75">
      <c r="A106" s="50">
        <v>105</v>
      </c>
      <c r="B106" s="25"/>
      <c r="C106" s="39">
        <v>43904</v>
      </c>
      <c r="D106" s="40"/>
      <c r="E106" s="42"/>
      <c r="F106" s="86"/>
      <c r="G106" s="2" t="s">
        <v>331</v>
      </c>
      <c r="H106" s="28" t="s">
        <v>331</v>
      </c>
      <c r="I106" s="2" t="s">
        <v>45</v>
      </c>
      <c r="J106" s="15" t="str">
        <f>IF(ISERROR(VLOOKUP(I106,State_codes!$B$2:$C$38, 2, FALSE)),"",VLOOKUP(I106,State_codes!$B$2:$C$38, 2, FALSE))</f>
        <v>MH</v>
      </c>
      <c r="K106" s="2" t="s">
        <v>122</v>
      </c>
      <c r="L106" s="31" t="s">
        <v>565</v>
      </c>
      <c r="M106" s="32"/>
      <c r="N106" s="33" t="s">
        <v>56</v>
      </c>
      <c r="O106" s="33" t="s">
        <v>58</v>
      </c>
      <c r="P106" s="39">
        <v>43904</v>
      </c>
      <c r="Q106" s="37" t="s">
        <v>566</v>
      </c>
      <c r="R106" s="54" t="s">
        <v>568</v>
      </c>
      <c r="S106" s="46"/>
      <c r="T106" s="2" t="s">
        <v>571</v>
      </c>
    </row>
    <row r="107" spans="1:20" ht="12.75">
      <c r="A107" s="50">
        <v>106</v>
      </c>
      <c r="B107" s="25"/>
      <c r="C107" s="39">
        <v>43904</v>
      </c>
      <c r="D107" s="49"/>
      <c r="E107" s="71">
        <v>24</v>
      </c>
      <c r="F107" s="28" t="s">
        <v>39</v>
      </c>
      <c r="G107" s="2" t="s">
        <v>107</v>
      </c>
      <c r="H107" s="28" t="s">
        <v>107</v>
      </c>
      <c r="I107" s="2" t="s">
        <v>109</v>
      </c>
      <c r="J107" s="15" t="str">
        <f>IF(ISERROR(VLOOKUP(I107,State_codes!$B$2:$C$38, 2, FALSE)),"",VLOOKUP(I107,State_codes!$B$2:$C$38, 2, FALSE))</f>
        <v>RJ</v>
      </c>
      <c r="K107" s="2" t="s">
        <v>122</v>
      </c>
      <c r="L107" s="31" t="s">
        <v>579</v>
      </c>
      <c r="M107" s="32"/>
      <c r="N107" s="33" t="s">
        <v>56</v>
      </c>
      <c r="O107" s="33" t="s">
        <v>58</v>
      </c>
      <c r="P107" s="39">
        <v>43904</v>
      </c>
      <c r="Q107" s="37" t="s">
        <v>581</v>
      </c>
      <c r="R107" s="46"/>
      <c r="S107" s="46"/>
      <c r="T107" s="2" t="s">
        <v>583</v>
      </c>
    </row>
    <row r="108" spans="1:20" ht="14.25">
      <c r="A108" s="50">
        <v>107</v>
      </c>
      <c r="B108" s="23" t="s">
        <v>584</v>
      </c>
      <c r="C108" s="39">
        <v>43904</v>
      </c>
      <c r="D108" s="40"/>
      <c r="E108" s="41"/>
      <c r="F108" s="86"/>
      <c r="G108" s="2" t="s">
        <v>31</v>
      </c>
      <c r="H108" s="28" t="s">
        <v>31</v>
      </c>
      <c r="I108" s="2" t="s">
        <v>101</v>
      </c>
      <c r="J108" s="15" t="str">
        <f>IF(ISERROR(VLOOKUP(I108,State_codes!$B$2:$C$38, 2, FALSE)),"",VLOOKUP(I108,State_codes!$B$2:$C$38, 2, FALSE))</f>
        <v>TG</v>
      </c>
      <c r="K108" s="2" t="s">
        <v>122</v>
      </c>
      <c r="L108" s="31" t="s">
        <v>110</v>
      </c>
      <c r="M108" s="32"/>
      <c r="N108" s="33" t="s">
        <v>56</v>
      </c>
      <c r="O108" s="33" t="s">
        <v>58</v>
      </c>
      <c r="P108" s="39">
        <v>43904</v>
      </c>
      <c r="Q108" s="94" t="s">
        <v>588</v>
      </c>
      <c r="R108" s="46"/>
      <c r="S108" s="46"/>
      <c r="T108" s="2" t="s">
        <v>589</v>
      </c>
    </row>
    <row r="109" spans="1:20" ht="12.75">
      <c r="A109" s="50">
        <v>108</v>
      </c>
      <c r="B109" s="23" t="s">
        <v>590</v>
      </c>
      <c r="C109" s="39">
        <v>43905</v>
      </c>
      <c r="D109" s="40"/>
      <c r="E109" s="41"/>
      <c r="F109" s="28" t="s">
        <v>39</v>
      </c>
      <c r="G109" s="2" t="s">
        <v>591</v>
      </c>
      <c r="H109" s="28" t="s">
        <v>594</v>
      </c>
      <c r="I109" s="2" t="s">
        <v>47</v>
      </c>
      <c r="J109" s="15" t="str">
        <f>IF(ISERROR(VLOOKUP(I109,State_codes!$B$2:$C$38, 2, FALSE)),"",VLOOKUP(I109,State_codes!$B$2:$C$38, 2, FALSE))</f>
        <v>KL</v>
      </c>
      <c r="K109" s="2" t="s">
        <v>51</v>
      </c>
      <c r="L109" s="31" t="s">
        <v>595</v>
      </c>
      <c r="M109" s="32"/>
      <c r="N109" s="27" t="s">
        <v>596</v>
      </c>
      <c r="O109" s="33" t="s">
        <v>58</v>
      </c>
      <c r="P109" s="39">
        <v>43918</v>
      </c>
      <c r="Q109" s="54" t="s">
        <v>597</v>
      </c>
      <c r="R109" s="95" t="s">
        <v>598</v>
      </c>
      <c r="S109" s="46"/>
      <c r="T109" s="2" t="s">
        <v>599</v>
      </c>
    </row>
    <row r="110" spans="1:20" ht="12.75">
      <c r="A110" s="50">
        <v>109</v>
      </c>
      <c r="B110" s="23" t="s">
        <v>601</v>
      </c>
      <c r="C110" s="39">
        <v>43905</v>
      </c>
      <c r="D110" s="40"/>
      <c r="E110" s="42"/>
      <c r="F110" s="2" t="s">
        <v>39</v>
      </c>
      <c r="G110" s="28" t="s">
        <v>407</v>
      </c>
      <c r="H110" s="28" t="s">
        <v>407</v>
      </c>
      <c r="I110" s="2" t="s">
        <v>47</v>
      </c>
      <c r="J110" s="15" t="str">
        <f>IF(ISERROR(VLOOKUP(I110,State_codes!$B$2:$C$38, 2, FALSE)),"",VLOOKUP(I110,State_codes!$B$2:$C$38, 2, FALSE))</f>
        <v>KL</v>
      </c>
      <c r="K110" s="2" t="s">
        <v>51</v>
      </c>
      <c r="L110" s="31" t="s">
        <v>604</v>
      </c>
      <c r="M110" s="32"/>
      <c r="N110" s="33" t="s">
        <v>56</v>
      </c>
      <c r="O110" s="33" t="s">
        <v>58</v>
      </c>
      <c r="P110" s="39">
        <v>43923</v>
      </c>
      <c r="Q110" s="96" t="s">
        <v>597</v>
      </c>
      <c r="R110" s="34" t="s">
        <v>606</v>
      </c>
      <c r="S110" s="37" t="s">
        <v>608</v>
      </c>
      <c r="T110" s="2" t="s">
        <v>611</v>
      </c>
    </row>
    <row r="111" spans="1:20" ht="12.75">
      <c r="A111" s="50">
        <v>110</v>
      </c>
      <c r="B111" s="25"/>
      <c r="C111" s="39">
        <v>43905</v>
      </c>
      <c r="D111" s="49"/>
      <c r="E111" s="71">
        <v>59</v>
      </c>
      <c r="F111" s="28" t="s">
        <v>40</v>
      </c>
      <c r="G111" s="2" t="s">
        <v>342</v>
      </c>
      <c r="H111" s="28" t="s">
        <v>342</v>
      </c>
      <c r="I111" s="2" t="s">
        <v>45</v>
      </c>
      <c r="J111" s="15" t="str">
        <f>IF(ISERROR(VLOOKUP(I111,State_codes!$B$2:$C$38, 2, FALSE)),"",VLOOKUP(I111,State_codes!$B$2:$C$38, 2, FALSE))</f>
        <v>MH</v>
      </c>
      <c r="K111" s="2" t="s">
        <v>122</v>
      </c>
      <c r="L111" s="31" t="s">
        <v>612</v>
      </c>
      <c r="M111" s="32"/>
      <c r="N111" s="33" t="s">
        <v>56</v>
      </c>
      <c r="O111" s="33" t="s">
        <v>58</v>
      </c>
      <c r="P111" s="39">
        <v>43905</v>
      </c>
      <c r="Q111" s="37" t="s">
        <v>613</v>
      </c>
      <c r="R111" s="37" t="s">
        <v>615</v>
      </c>
      <c r="S111" s="46"/>
      <c r="T111" s="28" t="s">
        <v>616</v>
      </c>
    </row>
    <row r="112" spans="1:20" ht="12.75">
      <c r="A112" s="24">
        <v>111</v>
      </c>
      <c r="B112" s="25"/>
      <c r="C112" s="39">
        <v>43906</v>
      </c>
      <c r="D112" s="40"/>
      <c r="E112" s="42"/>
      <c r="F112" s="2" t="s">
        <v>39</v>
      </c>
      <c r="G112" s="2" t="s">
        <v>120</v>
      </c>
      <c r="H112" s="2" t="s">
        <v>119</v>
      </c>
      <c r="I112" s="2" t="s">
        <v>45</v>
      </c>
      <c r="J112" s="15" t="str">
        <f>IF(ISERROR(VLOOKUP(I112,State_codes!$B$2:$C$38, 2, FALSE)),"",VLOOKUP(I112,State_codes!$B$2:$C$38, 2, FALSE))</f>
        <v>MH</v>
      </c>
      <c r="K112" s="2" t="s">
        <v>122</v>
      </c>
      <c r="L112" s="31" t="s">
        <v>617</v>
      </c>
      <c r="M112" s="32"/>
      <c r="N112" s="33" t="s">
        <v>56</v>
      </c>
      <c r="O112" s="33" t="s">
        <v>58</v>
      </c>
      <c r="P112" s="39">
        <v>43905</v>
      </c>
      <c r="Q112" s="37" t="s">
        <v>619</v>
      </c>
      <c r="R112" s="37" t="s">
        <v>615</v>
      </c>
      <c r="S112" s="46"/>
      <c r="T112" s="2" t="s">
        <v>621</v>
      </c>
    </row>
    <row r="113" spans="1:20" ht="12.75">
      <c r="A113" s="38">
        <v>112</v>
      </c>
      <c r="B113" s="25"/>
      <c r="C113" s="39">
        <v>43905</v>
      </c>
      <c r="D113" s="49"/>
      <c r="E113" s="71">
        <v>46</v>
      </c>
      <c r="F113" s="86"/>
      <c r="G113" s="2" t="s">
        <v>31</v>
      </c>
      <c r="H113" s="28" t="s">
        <v>31</v>
      </c>
      <c r="I113" s="2" t="s">
        <v>101</v>
      </c>
      <c r="J113" s="15" t="str">
        <f>IF(ISERROR(VLOOKUP(I113,State_codes!$B$2:$C$38, 2, FALSE)),"",VLOOKUP(I113,State_codes!$B$2:$C$38, 2, FALSE))</f>
        <v>TG</v>
      </c>
      <c r="K113" s="2" t="s">
        <v>122</v>
      </c>
      <c r="L113" s="31" t="s">
        <v>624</v>
      </c>
      <c r="M113" s="32"/>
      <c r="N113" s="33" t="s">
        <v>56</v>
      </c>
      <c r="O113" s="33" t="s">
        <v>58</v>
      </c>
      <c r="P113" s="39">
        <v>43905</v>
      </c>
      <c r="Q113" s="37" t="s">
        <v>625</v>
      </c>
      <c r="R113" s="46"/>
      <c r="S113" s="46"/>
      <c r="T113" s="2" t="s">
        <v>627</v>
      </c>
    </row>
    <row r="114" spans="1:20" ht="12.75">
      <c r="A114" s="38">
        <v>113</v>
      </c>
      <c r="B114" s="25"/>
      <c r="C114" s="39">
        <v>43905</v>
      </c>
      <c r="D114" s="40"/>
      <c r="E114" s="41"/>
      <c r="F114" s="28" t="s">
        <v>39</v>
      </c>
      <c r="G114" s="28" t="s">
        <v>628</v>
      </c>
      <c r="H114" s="28" t="s">
        <v>628</v>
      </c>
      <c r="I114" s="2" t="s">
        <v>276</v>
      </c>
      <c r="J114" s="15" t="str">
        <f>IF(ISERROR(VLOOKUP(I114,State_codes!$B$2:$C$38, 2, FALSE)),"",VLOOKUP(I114,State_codes!$B$2:$C$38, 2, FALSE))</f>
        <v>UT</v>
      </c>
      <c r="K114" s="2" t="s">
        <v>122</v>
      </c>
      <c r="L114" s="31" t="s">
        <v>629</v>
      </c>
      <c r="M114" s="32"/>
      <c r="N114" s="33" t="s">
        <v>56</v>
      </c>
      <c r="O114" s="33" t="s">
        <v>58</v>
      </c>
      <c r="P114" s="39">
        <v>43905</v>
      </c>
      <c r="Q114" s="37" t="s">
        <v>630</v>
      </c>
      <c r="R114" s="53"/>
      <c r="S114" s="46"/>
      <c r="T114" s="2" t="s">
        <v>632</v>
      </c>
    </row>
    <row r="115" spans="1:20" ht="12.75">
      <c r="A115" s="38">
        <v>114</v>
      </c>
      <c r="B115" s="25"/>
      <c r="C115" s="39">
        <v>43906</v>
      </c>
      <c r="D115" s="40"/>
      <c r="E115" s="42"/>
      <c r="F115" s="86"/>
      <c r="G115" s="2" t="s">
        <v>633</v>
      </c>
      <c r="H115" s="2" t="s">
        <v>206</v>
      </c>
      <c r="I115" s="2" t="s">
        <v>207</v>
      </c>
      <c r="J115" s="15" t="str">
        <f>IF(ISERROR(VLOOKUP(I115,State_codes!$B$2:$C$38, 2, FALSE)),"",VLOOKUP(I115,State_codes!$B$2:$C$38, 2, FALSE))</f>
        <v>JK</v>
      </c>
      <c r="K115" s="2" t="s">
        <v>122</v>
      </c>
      <c r="L115" s="31" t="s">
        <v>634</v>
      </c>
      <c r="M115" s="82"/>
      <c r="N115" s="33" t="s">
        <v>56</v>
      </c>
      <c r="O115" s="33" t="s">
        <v>58</v>
      </c>
      <c r="P115" s="39">
        <v>43906</v>
      </c>
      <c r="Q115" s="98" t="s">
        <v>635</v>
      </c>
      <c r="R115" s="54" t="s">
        <v>636</v>
      </c>
      <c r="S115" s="46"/>
      <c r="T115" s="2" t="s">
        <v>637</v>
      </c>
    </row>
    <row r="116" spans="1:20" ht="12.75">
      <c r="A116" s="50">
        <v>115</v>
      </c>
      <c r="B116" s="23" t="s">
        <v>452</v>
      </c>
      <c r="C116" s="39">
        <v>43906</v>
      </c>
      <c r="D116" s="49"/>
      <c r="E116" s="27">
        <v>32</v>
      </c>
      <c r="F116" s="2" t="s">
        <v>39</v>
      </c>
      <c r="G116" s="2" t="s">
        <v>211</v>
      </c>
      <c r="H116" s="2" t="s">
        <v>211</v>
      </c>
      <c r="I116" s="2" t="s">
        <v>134</v>
      </c>
      <c r="J116" s="15" t="str">
        <f>IF(ISERROR(VLOOKUP(I116,State_codes!$B$2:$C$38, 2, FALSE)),"",VLOOKUP(I116,State_codes!$B$2:$C$38, 2, FALSE))</f>
        <v>KA</v>
      </c>
      <c r="K116" s="2" t="s">
        <v>51</v>
      </c>
      <c r="L116" s="31" t="s">
        <v>640</v>
      </c>
      <c r="M116" s="32"/>
      <c r="N116" s="33" t="s">
        <v>56</v>
      </c>
      <c r="O116" s="33" t="s">
        <v>58</v>
      </c>
      <c r="P116" s="39">
        <v>43906</v>
      </c>
      <c r="Q116" s="37" t="s">
        <v>641</v>
      </c>
      <c r="R116" s="46"/>
      <c r="S116" s="46"/>
      <c r="T116" s="2" t="s">
        <v>642</v>
      </c>
    </row>
    <row r="117" spans="1:20" ht="12.75">
      <c r="A117" s="50">
        <v>116</v>
      </c>
      <c r="B117" s="23" t="s">
        <v>450</v>
      </c>
      <c r="C117" s="39">
        <v>43906</v>
      </c>
      <c r="D117" s="49"/>
      <c r="E117" s="71">
        <v>45</v>
      </c>
      <c r="F117" s="28" t="s">
        <v>40</v>
      </c>
      <c r="G117" s="2" t="s">
        <v>389</v>
      </c>
      <c r="H117" s="2" t="s">
        <v>389</v>
      </c>
      <c r="I117" s="2" t="s">
        <v>134</v>
      </c>
      <c r="J117" s="15" t="str">
        <f>IF(ISERROR(VLOOKUP(I117,State_codes!$B$2:$C$38, 2, FALSE)),"",VLOOKUP(I117,State_codes!$B$2:$C$38, 2, FALSE))</f>
        <v>KA</v>
      </c>
      <c r="K117" s="2" t="s">
        <v>51</v>
      </c>
      <c r="L117" s="31" t="s">
        <v>643</v>
      </c>
      <c r="M117" s="91" t="s">
        <v>143</v>
      </c>
      <c r="N117" s="33" t="s">
        <v>56</v>
      </c>
      <c r="O117" s="33" t="s">
        <v>129</v>
      </c>
      <c r="P117" s="39">
        <v>43906</v>
      </c>
      <c r="Q117" s="37" t="s">
        <v>644</v>
      </c>
      <c r="R117" s="46"/>
      <c r="S117" s="46"/>
      <c r="T117" s="2" t="s">
        <v>643</v>
      </c>
    </row>
    <row r="118" spans="1:20" ht="12.75">
      <c r="A118" s="50">
        <v>117</v>
      </c>
      <c r="B118" s="23" t="s">
        <v>647</v>
      </c>
      <c r="C118" s="39">
        <v>43906</v>
      </c>
      <c r="D118" s="40"/>
      <c r="E118" s="41"/>
      <c r="G118" s="2" t="s">
        <v>648</v>
      </c>
      <c r="H118" s="28" t="s">
        <v>88</v>
      </c>
      <c r="I118" s="2" t="s">
        <v>47</v>
      </c>
      <c r="J118" s="15" t="str">
        <f>IF(ISERROR(VLOOKUP(I118,State_codes!$B$2:$C$38, 2, FALSE)),"",VLOOKUP(I118,State_codes!$B$2:$C$38, 2, FALSE))</f>
        <v>KL</v>
      </c>
      <c r="K118" s="2" t="s">
        <v>122</v>
      </c>
      <c r="L118" s="31" t="s">
        <v>649</v>
      </c>
      <c r="M118" s="32"/>
      <c r="N118" s="33" t="s">
        <v>56</v>
      </c>
      <c r="O118" s="33" t="s">
        <v>58</v>
      </c>
      <c r="P118" s="39">
        <v>43906</v>
      </c>
      <c r="Q118" s="37" t="s">
        <v>650</v>
      </c>
      <c r="R118" s="34" t="s">
        <v>653</v>
      </c>
      <c r="T118" s="2" t="s">
        <v>654</v>
      </c>
    </row>
    <row r="119" spans="1:20" ht="12.75">
      <c r="A119" s="50">
        <v>118</v>
      </c>
      <c r="B119" s="23" t="s">
        <v>655</v>
      </c>
      <c r="C119" s="39">
        <v>43906</v>
      </c>
      <c r="D119" s="40"/>
      <c r="E119" s="41"/>
      <c r="F119" s="2" t="s">
        <v>40</v>
      </c>
      <c r="G119" s="2" t="s">
        <v>656</v>
      </c>
      <c r="H119" s="28" t="s">
        <v>656</v>
      </c>
      <c r="I119" s="2" t="s">
        <v>47</v>
      </c>
      <c r="J119" s="15" t="str">
        <f>IF(ISERROR(VLOOKUP(I119,State_codes!$B$2:$C$38, 2, FALSE)),"",VLOOKUP(I119,State_codes!$B$2:$C$38, 2, FALSE))</f>
        <v>KL</v>
      </c>
      <c r="K119" s="2" t="s">
        <v>51</v>
      </c>
      <c r="L119" s="99" t="s">
        <v>649</v>
      </c>
      <c r="M119" s="32"/>
      <c r="N119" s="33" t="s">
        <v>56</v>
      </c>
      <c r="O119" s="33" t="s">
        <v>58</v>
      </c>
      <c r="P119" s="39">
        <v>43923</v>
      </c>
      <c r="Q119" s="37" t="s">
        <v>650</v>
      </c>
      <c r="R119" s="30" t="s">
        <v>608</v>
      </c>
      <c r="S119" s="37" t="s">
        <v>661</v>
      </c>
      <c r="T119" s="47" t="s">
        <v>654</v>
      </c>
    </row>
    <row r="120" spans="1:20" ht="14.25">
      <c r="A120" s="50">
        <v>119</v>
      </c>
      <c r="B120" s="23" t="s">
        <v>662</v>
      </c>
      <c r="C120" s="26">
        <v>43906</v>
      </c>
      <c r="E120" s="41"/>
      <c r="F120" s="2" t="s">
        <v>40</v>
      </c>
      <c r="G120" s="2" t="s">
        <v>656</v>
      </c>
      <c r="H120" s="28" t="s">
        <v>656</v>
      </c>
      <c r="I120" s="2" t="s">
        <v>47</v>
      </c>
      <c r="J120" s="15" t="str">
        <f>IF(ISERROR(VLOOKUP(I120,State_codes!$B$2:$C$38, 2, FALSE)),"",VLOOKUP(I120,State_codes!$B$2:$C$38, 2, FALSE))</f>
        <v>KL</v>
      </c>
      <c r="K120" s="2" t="s">
        <v>122</v>
      </c>
      <c r="L120" s="99" t="s">
        <v>649</v>
      </c>
      <c r="M120" s="32"/>
      <c r="N120" s="33" t="s">
        <v>56</v>
      </c>
      <c r="O120" s="33" t="s">
        <v>58</v>
      </c>
      <c r="P120" s="26">
        <v>43906</v>
      </c>
      <c r="Q120" s="94" t="s">
        <v>650</v>
      </c>
      <c r="R120" s="46"/>
      <c r="S120" s="37" t="s">
        <v>661</v>
      </c>
      <c r="T120" s="47" t="s">
        <v>654</v>
      </c>
    </row>
    <row r="121" spans="1:20" ht="14.25">
      <c r="A121" s="50">
        <v>120</v>
      </c>
      <c r="B121" s="25"/>
      <c r="C121" s="39">
        <v>43906</v>
      </c>
      <c r="D121" s="40"/>
      <c r="E121" s="27">
        <v>47</v>
      </c>
      <c r="G121" s="2" t="s">
        <v>545</v>
      </c>
      <c r="H121" s="2" t="s">
        <v>83</v>
      </c>
      <c r="I121" s="2" t="s">
        <v>45</v>
      </c>
      <c r="J121" s="15" t="str">
        <f>IF(ISERROR(VLOOKUP(I121,State_codes!$B$2:$C$38, 2, FALSE)),"",VLOOKUP(I121,State_codes!$B$2:$C$38, 2, FALSE))</f>
        <v>MH</v>
      </c>
      <c r="K121" s="2" t="s">
        <v>122</v>
      </c>
      <c r="L121" s="31" t="s">
        <v>663</v>
      </c>
      <c r="M121" s="32"/>
      <c r="N121" s="27" t="s">
        <v>664</v>
      </c>
      <c r="O121" s="33" t="s">
        <v>58</v>
      </c>
      <c r="P121" s="39">
        <v>43906</v>
      </c>
      <c r="Q121" s="94" t="s">
        <v>665</v>
      </c>
      <c r="R121" s="37" t="s">
        <v>540</v>
      </c>
      <c r="S121" s="46"/>
      <c r="T121" s="2" t="s">
        <v>666</v>
      </c>
    </row>
    <row r="122" spans="1:20" ht="14.25">
      <c r="A122" s="24">
        <v>121</v>
      </c>
      <c r="B122" s="25"/>
      <c r="C122" s="26">
        <v>43906</v>
      </c>
      <c r="D122" s="40"/>
      <c r="E122" s="27">
        <v>42</v>
      </c>
      <c r="G122" s="2" t="s">
        <v>545</v>
      </c>
      <c r="H122" s="2" t="s">
        <v>83</v>
      </c>
      <c r="I122" s="2" t="s">
        <v>45</v>
      </c>
      <c r="J122" s="15" t="str">
        <f>IF(ISERROR(VLOOKUP(I122,State_codes!$B$2:$C$38, 2, FALSE)),"",VLOOKUP(I122,State_codes!$B$2:$C$38, 2, FALSE))</f>
        <v>MH</v>
      </c>
      <c r="K122" s="2" t="s">
        <v>122</v>
      </c>
      <c r="L122" s="31" t="s">
        <v>663</v>
      </c>
      <c r="M122" s="32"/>
      <c r="N122" s="27" t="s">
        <v>664</v>
      </c>
      <c r="O122" s="33" t="s">
        <v>58</v>
      </c>
      <c r="P122" s="26">
        <v>43906</v>
      </c>
      <c r="Q122" s="94" t="s">
        <v>665</v>
      </c>
      <c r="R122" s="37" t="s">
        <v>540</v>
      </c>
      <c r="S122" s="46"/>
      <c r="T122" s="2" t="s">
        <v>666</v>
      </c>
    </row>
    <row r="123" spans="1:20" ht="14.25">
      <c r="A123" s="38">
        <v>122</v>
      </c>
      <c r="B123" s="25"/>
      <c r="C123" s="39">
        <v>43906</v>
      </c>
      <c r="D123" s="40"/>
      <c r="E123" s="27">
        <v>33</v>
      </c>
      <c r="F123" s="2" t="s">
        <v>40</v>
      </c>
      <c r="G123" s="2" t="s">
        <v>538</v>
      </c>
      <c r="H123" s="2" t="s">
        <v>43</v>
      </c>
      <c r="I123" s="2" t="s">
        <v>45</v>
      </c>
      <c r="J123" s="15" t="str">
        <f>IF(ISERROR(VLOOKUP(I123,State_codes!$B$2:$C$38, 2, FALSE)),"",VLOOKUP(I123,State_codes!$B$2:$C$38, 2, FALSE))</f>
        <v>MH</v>
      </c>
      <c r="K123" s="2" t="s">
        <v>122</v>
      </c>
      <c r="L123" s="31" t="s">
        <v>668</v>
      </c>
      <c r="M123" s="8" t="s">
        <v>669</v>
      </c>
      <c r="N123" s="33" t="s">
        <v>56</v>
      </c>
      <c r="O123" s="33" t="s">
        <v>129</v>
      </c>
      <c r="P123" s="39">
        <v>43906</v>
      </c>
      <c r="Q123" s="94" t="s">
        <v>665</v>
      </c>
      <c r="R123" s="37" t="s">
        <v>540</v>
      </c>
      <c r="S123" s="46"/>
      <c r="T123" s="2" t="s">
        <v>668</v>
      </c>
    </row>
    <row r="124" spans="1:20" ht="12.75">
      <c r="A124" s="38">
        <v>123</v>
      </c>
      <c r="B124" s="25"/>
      <c r="C124" s="39">
        <v>43906</v>
      </c>
      <c r="D124" s="49"/>
      <c r="E124" s="27">
        <v>3</v>
      </c>
      <c r="F124" s="2" t="s">
        <v>40</v>
      </c>
      <c r="G124" s="2" t="s">
        <v>538</v>
      </c>
      <c r="H124" s="2" t="s">
        <v>43</v>
      </c>
      <c r="I124" s="2" t="s">
        <v>45</v>
      </c>
      <c r="J124" s="15" t="str">
        <f>IF(ISERROR(VLOOKUP(I124,State_codes!$B$2:$C$38, 2, FALSE)),"",VLOOKUP(I124,State_codes!$B$2:$C$38, 2, FALSE))</f>
        <v>MH</v>
      </c>
      <c r="K124" s="2" t="s">
        <v>122</v>
      </c>
      <c r="L124" s="31" t="s">
        <v>670</v>
      </c>
      <c r="M124" s="8" t="s">
        <v>669</v>
      </c>
      <c r="N124" s="33" t="s">
        <v>56</v>
      </c>
      <c r="O124" s="33" t="s">
        <v>129</v>
      </c>
      <c r="P124" s="39">
        <v>43906</v>
      </c>
      <c r="Q124" s="37" t="s">
        <v>671</v>
      </c>
      <c r="R124" s="37" t="s">
        <v>672</v>
      </c>
      <c r="S124" s="37" t="s">
        <v>540</v>
      </c>
      <c r="T124" s="2" t="s">
        <v>670</v>
      </c>
    </row>
    <row r="125" spans="1:20" ht="12.75">
      <c r="A125" s="38">
        <v>124</v>
      </c>
      <c r="B125" s="25"/>
      <c r="C125" s="39">
        <v>43906</v>
      </c>
      <c r="D125" s="40"/>
      <c r="E125" s="27">
        <v>44</v>
      </c>
      <c r="F125" s="2" t="s">
        <v>40</v>
      </c>
      <c r="G125" s="2" t="s">
        <v>43</v>
      </c>
      <c r="H125" s="2" t="s">
        <v>43</v>
      </c>
      <c r="I125" s="2" t="s">
        <v>45</v>
      </c>
      <c r="J125" s="15" t="str">
        <f>IF(ISERROR(VLOOKUP(I125,State_codes!$B$2:$C$38, 2, FALSE)),"",VLOOKUP(I125,State_codes!$B$2:$C$38, 2, FALSE))</f>
        <v>MH</v>
      </c>
      <c r="K125" s="2" t="s">
        <v>122</v>
      </c>
      <c r="L125" s="31" t="s">
        <v>673</v>
      </c>
      <c r="M125" s="32"/>
      <c r="N125" s="33" t="s">
        <v>56</v>
      </c>
      <c r="O125" s="33" t="s">
        <v>58</v>
      </c>
      <c r="P125" s="39">
        <v>43906</v>
      </c>
      <c r="Q125" s="37" t="s">
        <v>665</v>
      </c>
      <c r="R125" s="37" t="s">
        <v>540</v>
      </c>
      <c r="S125" s="46"/>
      <c r="T125" s="2" t="s">
        <v>675</v>
      </c>
    </row>
    <row r="126" spans="1:20" ht="12.75">
      <c r="A126" s="50">
        <v>125</v>
      </c>
      <c r="B126" s="25"/>
      <c r="C126" s="39">
        <v>43906</v>
      </c>
      <c r="D126" s="49"/>
      <c r="E126" s="27">
        <v>51</v>
      </c>
      <c r="F126" s="2" t="s">
        <v>40</v>
      </c>
      <c r="G126" s="2" t="s">
        <v>331</v>
      </c>
      <c r="H126" s="2" t="s">
        <v>331</v>
      </c>
      <c r="I126" s="2" t="s">
        <v>45</v>
      </c>
      <c r="J126" s="15" t="str">
        <f>IF(ISERROR(VLOOKUP(I126,State_codes!$B$2:$C$38, 2, FALSE)),"",VLOOKUP(I126,State_codes!$B$2:$C$38, 2, FALSE))</f>
        <v>MH</v>
      </c>
      <c r="K126" s="2" t="s">
        <v>122</v>
      </c>
      <c r="L126" s="31" t="s">
        <v>678</v>
      </c>
      <c r="M126" s="32"/>
      <c r="N126" s="33" t="s">
        <v>56</v>
      </c>
      <c r="O126" s="33" t="s">
        <v>58</v>
      </c>
      <c r="P126" s="39">
        <v>43906</v>
      </c>
      <c r="Q126" s="37" t="s">
        <v>679</v>
      </c>
      <c r="R126" s="54" t="s">
        <v>681</v>
      </c>
      <c r="S126" s="46"/>
      <c r="T126" s="2" t="s">
        <v>682</v>
      </c>
    </row>
    <row r="127" spans="1:20" ht="12.75">
      <c r="A127" s="50">
        <v>126</v>
      </c>
      <c r="B127" s="25"/>
      <c r="C127" s="39">
        <v>43906</v>
      </c>
      <c r="D127" s="49"/>
      <c r="E127" s="71">
        <v>31</v>
      </c>
      <c r="F127" s="2" t="s">
        <v>39</v>
      </c>
      <c r="G127" s="2" t="s">
        <v>576</v>
      </c>
      <c r="H127" s="2" t="s">
        <v>577</v>
      </c>
      <c r="I127" s="2" t="s">
        <v>322</v>
      </c>
      <c r="J127" s="15" t="str">
        <f>IF(ISERROR(VLOOKUP(I127,State_codes!$B$2:$C$38, 2, FALSE)),"",VLOOKUP(I127,State_codes!$B$2:$C$38, 2, FALSE))</f>
        <v>OR</v>
      </c>
      <c r="K127" s="2" t="s">
        <v>122</v>
      </c>
      <c r="L127" s="31" t="s">
        <v>110</v>
      </c>
      <c r="M127" s="32"/>
      <c r="N127" s="33" t="s">
        <v>56</v>
      </c>
      <c r="O127" s="33" t="s">
        <v>58</v>
      </c>
      <c r="P127" s="39">
        <v>43917</v>
      </c>
      <c r="Q127" s="37" t="s">
        <v>683</v>
      </c>
      <c r="R127" s="46"/>
      <c r="S127" s="46"/>
      <c r="T127" s="28" t="s">
        <v>589</v>
      </c>
    </row>
    <row r="128" spans="1:20" ht="12.75">
      <c r="A128" s="50">
        <v>127</v>
      </c>
      <c r="B128" s="23" t="s">
        <v>684</v>
      </c>
      <c r="C128" s="26">
        <v>43906</v>
      </c>
      <c r="E128" s="41"/>
      <c r="F128" s="28" t="s">
        <v>39</v>
      </c>
      <c r="G128" s="2" t="s">
        <v>31</v>
      </c>
      <c r="H128" s="28" t="s">
        <v>31</v>
      </c>
      <c r="I128" s="2" t="s">
        <v>101</v>
      </c>
      <c r="J128" s="15" t="str">
        <f>IF(ISERROR(VLOOKUP(I128,State_codes!$B$2:$C$38, 2, FALSE)),"",VLOOKUP(I128,State_codes!$B$2:$C$38, 2, FALSE))</f>
        <v>TG</v>
      </c>
      <c r="K128" s="2" t="s">
        <v>122</v>
      </c>
      <c r="L128" s="31" t="s">
        <v>685</v>
      </c>
      <c r="M128" s="32"/>
      <c r="N128" s="33" t="s">
        <v>56</v>
      </c>
      <c r="O128" s="33" t="s">
        <v>58</v>
      </c>
      <c r="P128" s="26">
        <v>43906</v>
      </c>
      <c r="Q128" s="37" t="s">
        <v>686</v>
      </c>
      <c r="R128" s="46"/>
      <c r="S128" s="46"/>
      <c r="T128" s="2" t="s">
        <v>687</v>
      </c>
    </row>
    <row r="129" spans="1:20" ht="17.25" customHeight="1">
      <c r="A129" s="50">
        <v>128</v>
      </c>
      <c r="B129" s="23" t="s">
        <v>688</v>
      </c>
      <c r="C129" s="39">
        <v>43907</v>
      </c>
      <c r="E129" s="42"/>
      <c r="F129" s="86"/>
      <c r="G129" s="2" t="s">
        <v>95</v>
      </c>
      <c r="H129" s="2" t="s">
        <v>459</v>
      </c>
      <c r="I129" s="2" t="s">
        <v>95</v>
      </c>
      <c r="J129" s="15" t="str">
        <f>IF(ISERROR(VLOOKUP(I129,State_codes!$B$2:$C$38, 2, FALSE)),"",VLOOKUP(I129,State_codes!$B$2:$C$38, 2, FALSE))</f>
        <v>DL</v>
      </c>
      <c r="K129" s="2" t="s">
        <v>122</v>
      </c>
      <c r="L129" s="31" t="s">
        <v>690</v>
      </c>
      <c r="M129" s="32"/>
      <c r="N129" s="33" t="s">
        <v>56</v>
      </c>
      <c r="O129" s="33" t="s">
        <v>58</v>
      </c>
      <c r="P129" s="39">
        <v>43907</v>
      </c>
      <c r="Q129" s="37" t="s">
        <v>691</v>
      </c>
      <c r="R129" s="53"/>
      <c r="S129" s="46"/>
      <c r="T129" s="2" t="s">
        <v>694</v>
      </c>
    </row>
    <row r="130" spans="1:20" ht="12.75">
      <c r="A130" s="50">
        <v>129</v>
      </c>
      <c r="B130" s="23" t="s">
        <v>695</v>
      </c>
      <c r="C130" s="85">
        <v>43907</v>
      </c>
      <c r="E130" s="41"/>
      <c r="G130" s="2" t="s">
        <v>95</v>
      </c>
      <c r="H130" s="2" t="s">
        <v>459</v>
      </c>
      <c r="I130" s="2" t="s">
        <v>95</v>
      </c>
      <c r="J130" s="15" t="str">
        <f>IF(ISERROR(VLOOKUP(I130,State_codes!$B$2:$C$38, 2, FALSE)),"",VLOOKUP(I130,State_codes!$B$2:$C$38, 2, FALSE))</f>
        <v>DL</v>
      </c>
      <c r="K130" s="2" t="s">
        <v>122</v>
      </c>
      <c r="L130" s="31" t="s">
        <v>696</v>
      </c>
      <c r="M130" s="32"/>
      <c r="N130" s="33" t="s">
        <v>56</v>
      </c>
      <c r="O130" s="33" t="s">
        <v>58</v>
      </c>
      <c r="P130" s="85">
        <v>43907</v>
      </c>
      <c r="Q130" s="37" t="s">
        <v>691</v>
      </c>
      <c r="R130" s="46"/>
      <c r="S130" s="46"/>
      <c r="T130" s="2" t="s">
        <v>697</v>
      </c>
    </row>
    <row r="131" spans="1:20" ht="12.75">
      <c r="A131" s="50">
        <v>130</v>
      </c>
      <c r="B131" s="23" t="s">
        <v>698</v>
      </c>
      <c r="C131" s="85">
        <v>43907</v>
      </c>
      <c r="E131" s="41"/>
      <c r="G131" s="2" t="s">
        <v>699</v>
      </c>
      <c r="H131" s="2" t="s">
        <v>700</v>
      </c>
      <c r="I131" s="2" t="s">
        <v>95</v>
      </c>
      <c r="J131" s="15" t="str">
        <f>IF(ISERROR(VLOOKUP(I131,State_codes!$B$2:$C$38, 2, FALSE)),"",VLOOKUP(I131,State_codes!$B$2:$C$38, 2, FALSE))</f>
        <v>DL</v>
      </c>
      <c r="K131" s="2" t="s">
        <v>701</v>
      </c>
      <c r="L131" s="31" t="s">
        <v>702</v>
      </c>
      <c r="M131" s="32"/>
      <c r="N131" s="33" t="s">
        <v>56</v>
      </c>
      <c r="O131" s="33" t="s">
        <v>58</v>
      </c>
      <c r="P131" s="85">
        <v>43910</v>
      </c>
      <c r="Q131" s="37" t="s">
        <v>703</v>
      </c>
      <c r="R131" s="34" t="s">
        <v>705</v>
      </c>
      <c r="T131" s="2" t="s">
        <v>706</v>
      </c>
    </row>
    <row r="132" spans="1:20" ht="12.75">
      <c r="A132" s="24">
        <v>131</v>
      </c>
      <c r="B132" s="25"/>
      <c r="C132" s="39">
        <v>43907</v>
      </c>
      <c r="D132" s="28"/>
      <c r="E132" s="71">
        <v>29</v>
      </c>
      <c r="F132" s="28" t="s">
        <v>40</v>
      </c>
      <c r="G132" s="2" t="s">
        <v>116</v>
      </c>
      <c r="H132" s="28" t="s">
        <v>116</v>
      </c>
      <c r="I132" s="2" t="s">
        <v>117</v>
      </c>
      <c r="J132" s="15" t="str">
        <f>IF(ISERROR(VLOOKUP(I132,State_codes!$B$2:$C$38, 2, FALSE)),"",VLOOKUP(I132,State_codes!$B$2:$C$38, 2, FALSE))</f>
        <v>HR</v>
      </c>
      <c r="K132" s="2" t="s">
        <v>122</v>
      </c>
      <c r="L132" s="31" t="s">
        <v>709</v>
      </c>
      <c r="M132" s="32"/>
      <c r="N132" s="33" t="s">
        <v>56</v>
      </c>
      <c r="O132" s="33" t="s">
        <v>58</v>
      </c>
      <c r="P132" s="39">
        <v>43907</v>
      </c>
      <c r="Q132" s="100" t="s">
        <v>710</v>
      </c>
      <c r="R132" s="54" t="s">
        <v>712</v>
      </c>
      <c r="S132" s="46"/>
      <c r="T132" s="28" t="s">
        <v>713</v>
      </c>
    </row>
    <row r="133" spans="1:20" ht="12.75">
      <c r="A133" s="38">
        <v>132</v>
      </c>
      <c r="B133" s="25"/>
      <c r="C133" s="39">
        <v>43907</v>
      </c>
      <c r="D133" s="40"/>
      <c r="E133" s="41"/>
      <c r="F133" s="2" t="s">
        <v>40</v>
      </c>
      <c r="G133" s="2" t="s">
        <v>714</v>
      </c>
      <c r="H133" s="28" t="s">
        <v>714</v>
      </c>
      <c r="I133" s="2" t="s">
        <v>153</v>
      </c>
      <c r="J133" s="15" t="str">
        <f>IF(ISERROR(VLOOKUP(I133,State_codes!$B$2:$C$38, 2, FALSE)),"",VLOOKUP(I133,State_codes!$B$2:$C$38, 2, FALSE))</f>
        <v>LA</v>
      </c>
      <c r="K133" s="2" t="s">
        <v>122</v>
      </c>
      <c r="L133" s="31" t="s">
        <v>140</v>
      </c>
      <c r="M133" s="32"/>
      <c r="N133" s="33" t="s">
        <v>56</v>
      </c>
      <c r="O133" s="33" t="s">
        <v>58</v>
      </c>
      <c r="P133" s="39">
        <v>43907</v>
      </c>
      <c r="Q133" s="100" t="s">
        <v>715</v>
      </c>
      <c r="R133" s="37" t="s">
        <v>716</v>
      </c>
      <c r="S133" s="46"/>
      <c r="T133" s="2" t="s">
        <v>140</v>
      </c>
    </row>
    <row r="134" spans="1:20" ht="12.75">
      <c r="A134" s="38">
        <v>133</v>
      </c>
      <c r="B134" s="25"/>
      <c r="C134" s="39">
        <v>43907</v>
      </c>
      <c r="D134" s="40"/>
      <c r="E134" s="41"/>
      <c r="G134" s="2" t="s">
        <v>154</v>
      </c>
      <c r="H134" s="28" t="s">
        <v>154</v>
      </c>
      <c r="I134" s="2" t="s">
        <v>153</v>
      </c>
      <c r="J134" s="15" t="str">
        <f>IF(ISERROR(VLOOKUP(I134,State_codes!$B$2:$C$38, 2, FALSE)),"",VLOOKUP(I134,State_codes!$B$2:$C$38, 2, FALSE))</f>
        <v>LA</v>
      </c>
      <c r="K134" s="2" t="s">
        <v>122</v>
      </c>
      <c r="L134" s="46"/>
      <c r="M134" s="32"/>
      <c r="N134" s="33" t="s">
        <v>56</v>
      </c>
      <c r="O134" s="33" t="s">
        <v>155</v>
      </c>
      <c r="P134" s="39">
        <v>43907</v>
      </c>
      <c r="Q134" s="100" t="s">
        <v>715</v>
      </c>
      <c r="R134" s="46"/>
      <c r="S134" s="46"/>
    </row>
    <row r="135" spans="1:20" ht="12.75">
      <c r="A135" s="38">
        <v>134</v>
      </c>
      <c r="B135" s="25"/>
      <c r="C135" s="39">
        <v>43907</v>
      </c>
      <c r="D135" s="40"/>
      <c r="E135" s="42"/>
      <c r="F135" s="86"/>
      <c r="G135" s="2" t="s">
        <v>154</v>
      </c>
      <c r="H135" s="28" t="s">
        <v>154</v>
      </c>
      <c r="I135" s="2" t="s">
        <v>153</v>
      </c>
      <c r="J135" s="15" t="str">
        <f>IF(ISERROR(VLOOKUP(I135,State_codes!$B$2:$C$38, 2, FALSE)),"",VLOOKUP(I135,State_codes!$B$2:$C$38, 2, FALSE))</f>
        <v>LA</v>
      </c>
      <c r="K135" s="2" t="s">
        <v>122</v>
      </c>
      <c r="L135" s="46"/>
      <c r="M135" s="32"/>
      <c r="N135" s="33" t="s">
        <v>56</v>
      </c>
      <c r="O135" s="33" t="s">
        <v>155</v>
      </c>
      <c r="P135" s="39">
        <v>43907</v>
      </c>
      <c r="Q135" s="37" t="s">
        <v>715</v>
      </c>
      <c r="R135" s="46"/>
      <c r="S135" s="46"/>
    </row>
    <row r="136" spans="1:20" ht="12.75">
      <c r="A136" s="50">
        <v>135</v>
      </c>
      <c r="B136" s="23" t="s">
        <v>692</v>
      </c>
      <c r="C136" s="39">
        <v>43907</v>
      </c>
      <c r="D136" s="49"/>
      <c r="E136" s="27">
        <v>20</v>
      </c>
      <c r="F136" s="2" t="s">
        <v>40</v>
      </c>
      <c r="G136" s="2" t="s">
        <v>211</v>
      </c>
      <c r="H136" s="2" t="s">
        <v>211</v>
      </c>
      <c r="I136" s="2" t="s">
        <v>134</v>
      </c>
      <c r="J136" s="15" t="str">
        <f>IF(ISERROR(VLOOKUP(I136,State_codes!$B$2:$C$38, 2, FALSE)),"",VLOOKUP(I136,State_codes!$B$2:$C$38, 2, FALSE))</f>
        <v>KA</v>
      </c>
      <c r="K136" s="2" t="s">
        <v>51</v>
      </c>
      <c r="L136" s="31" t="s">
        <v>729</v>
      </c>
      <c r="M136" s="82"/>
      <c r="N136" s="33" t="s">
        <v>56</v>
      </c>
      <c r="O136" s="33" t="s">
        <v>58</v>
      </c>
      <c r="P136" s="39">
        <v>43907</v>
      </c>
      <c r="Q136" s="88" t="s">
        <v>730</v>
      </c>
      <c r="R136" s="46"/>
      <c r="S136" s="46"/>
      <c r="T136" s="2" t="s">
        <v>732</v>
      </c>
    </row>
    <row r="137" spans="1:20" ht="12.75">
      <c r="A137" s="50">
        <v>136</v>
      </c>
      <c r="B137" s="23" t="s">
        <v>733</v>
      </c>
      <c r="C137" s="39">
        <v>43907</v>
      </c>
      <c r="D137" s="49"/>
      <c r="E137" s="27">
        <v>67</v>
      </c>
      <c r="F137" s="2" t="s">
        <v>40</v>
      </c>
      <c r="G137" s="2" t="s">
        <v>211</v>
      </c>
      <c r="H137" s="2" t="s">
        <v>211</v>
      </c>
      <c r="I137" s="2" t="s">
        <v>134</v>
      </c>
      <c r="J137" s="15" t="str">
        <f>IF(ISERROR(VLOOKUP(I137,State_codes!$B$2:$C$38, 2, FALSE)),"",VLOOKUP(I137,State_codes!$B$2:$C$38, 2, FALSE))</f>
        <v>KA</v>
      </c>
      <c r="K137" s="2" t="s">
        <v>51</v>
      </c>
      <c r="L137" s="31" t="s">
        <v>334</v>
      </c>
      <c r="M137" s="32"/>
      <c r="N137" s="33" t="s">
        <v>56</v>
      </c>
      <c r="O137" s="33" t="s">
        <v>58</v>
      </c>
      <c r="P137" s="39">
        <v>43922</v>
      </c>
      <c r="Q137" s="37" t="s">
        <v>736</v>
      </c>
      <c r="R137" s="46"/>
      <c r="S137" s="46"/>
      <c r="T137" s="2" t="s">
        <v>739</v>
      </c>
    </row>
    <row r="138" spans="1:20" ht="12.75">
      <c r="A138" s="50">
        <v>137</v>
      </c>
      <c r="B138" s="23" t="s">
        <v>689</v>
      </c>
      <c r="C138" s="39">
        <v>43907</v>
      </c>
      <c r="D138" s="49"/>
      <c r="E138" s="27">
        <v>63</v>
      </c>
      <c r="F138" s="2" t="s">
        <v>39</v>
      </c>
      <c r="G138" s="2" t="s">
        <v>389</v>
      </c>
      <c r="H138" s="2" t="s">
        <v>389</v>
      </c>
      <c r="I138" s="2" t="s">
        <v>134</v>
      </c>
      <c r="J138" s="15" t="str">
        <f>IF(ISERROR(VLOOKUP(I138,State_codes!$B$2:$C$38, 2, FALSE)),"",VLOOKUP(I138,State_codes!$B$2:$C$38, 2, FALSE))</f>
        <v>KA</v>
      </c>
      <c r="K138" s="2" t="s">
        <v>51</v>
      </c>
      <c r="L138" s="31" t="s">
        <v>742</v>
      </c>
      <c r="M138" s="91" t="s">
        <v>143</v>
      </c>
      <c r="N138" s="33" t="s">
        <v>56</v>
      </c>
      <c r="O138" s="33" t="s">
        <v>129</v>
      </c>
      <c r="P138" s="39">
        <v>43907</v>
      </c>
      <c r="Q138" s="88" t="s">
        <v>743</v>
      </c>
      <c r="R138" s="53"/>
      <c r="S138" s="46"/>
      <c r="T138" s="2" t="s">
        <v>742</v>
      </c>
    </row>
    <row r="139" spans="1:20" ht="12.75">
      <c r="A139" s="50">
        <v>138</v>
      </c>
      <c r="B139" s="25"/>
      <c r="C139" s="39">
        <v>43907</v>
      </c>
      <c r="D139" s="49"/>
      <c r="E139" s="27">
        <v>49</v>
      </c>
      <c r="F139" s="2" t="s">
        <v>39</v>
      </c>
      <c r="G139" s="2" t="s">
        <v>43</v>
      </c>
      <c r="H139" s="2" t="s">
        <v>43</v>
      </c>
      <c r="I139" s="2" t="s">
        <v>45</v>
      </c>
      <c r="J139" s="15" t="str">
        <f>IF(ISERROR(VLOOKUP(I139,State_codes!$B$2:$C$38, 2, FALSE)),"",VLOOKUP(I139,State_codes!$B$2:$C$38, 2, FALSE))</f>
        <v>MH</v>
      </c>
      <c r="K139" s="2" t="s">
        <v>122</v>
      </c>
      <c r="L139" s="31" t="s">
        <v>746</v>
      </c>
      <c r="M139" s="32"/>
      <c r="N139" s="33" t="s">
        <v>56</v>
      </c>
      <c r="O139" s="33" t="s">
        <v>58</v>
      </c>
      <c r="P139" s="39">
        <v>43907</v>
      </c>
      <c r="Q139" s="37" t="s">
        <v>747</v>
      </c>
      <c r="R139" s="37" t="s">
        <v>748</v>
      </c>
      <c r="S139" s="46"/>
      <c r="T139" s="2" t="s">
        <v>750</v>
      </c>
    </row>
    <row r="140" spans="1:20" ht="12.75">
      <c r="A140" s="50">
        <v>139</v>
      </c>
      <c r="B140" s="25"/>
      <c r="C140" s="39">
        <v>43907</v>
      </c>
      <c r="D140" s="49"/>
      <c r="E140" s="27">
        <v>26</v>
      </c>
      <c r="F140" s="2" t="s">
        <v>39</v>
      </c>
      <c r="G140" s="2" t="s">
        <v>119</v>
      </c>
      <c r="H140" s="28" t="s">
        <v>119</v>
      </c>
      <c r="I140" s="2" t="s">
        <v>45</v>
      </c>
      <c r="J140" s="15" t="str">
        <f>IF(ISERROR(VLOOKUP(I140,State_codes!$B$2:$C$38, 2, FALSE)),"",VLOOKUP(I140,State_codes!$B$2:$C$38, 2, FALSE))</f>
        <v>MH</v>
      </c>
      <c r="K140" s="2" t="s">
        <v>122</v>
      </c>
      <c r="L140" s="31" t="s">
        <v>751</v>
      </c>
      <c r="M140" s="32"/>
      <c r="N140" s="33" t="s">
        <v>56</v>
      </c>
      <c r="O140" s="33" t="s">
        <v>58</v>
      </c>
      <c r="P140" s="39">
        <v>43907</v>
      </c>
      <c r="Q140" s="37" t="s">
        <v>753</v>
      </c>
      <c r="R140" s="54" t="s">
        <v>748</v>
      </c>
      <c r="S140" s="46"/>
      <c r="T140" s="2" t="s">
        <v>754</v>
      </c>
    </row>
    <row r="141" spans="1:20" ht="12.75">
      <c r="A141" s="50">
        <v>140</v>
      </c>
      <c r="B141" s="25"/>
      <c r="C141" s="39">
        <v>43907</v>
      </c>
      <c r="D141" s="49"/>
      <c r="E141" s="71">
        <v>68</v>
      </c>
      <c r="F141" s="2" t="s">
        <v>40</v>
      </c>
      <c r="G141" s="28" t="s">
        <v>755</v>
      </c>
      <c r="H141" s="28" t="s">
        <v>755</v>
      </c>
      <c r="I141" s="2" t="s">
        <v>373</v>
      </c>
      <c r="J141" s="15" t="str">
        <f>IF(ISERROR(VLOOKUP(I141,State_codes!$B$2:$C$38, 2, FALSE)),"",VLOOKUP(I141,State_codes!$B$2:$C$38, 2, FALSE))</f>
        <v>PY</v>
      </c>
      <c r="K141" s="2" t="s">
        <v>122</v>
      </c>
      <c r="L141" s="31" t="s">
        <v>757</v>
      </c>
      <c r="M141" s="32"/>
      <c r="N141" s="33" t="s">
        <v>56</v>
      </c>
      <c r="O141" s="33" t="s">
        <v>58</v>
      </c>
      <c r="P141" s="39">
        <v>43907</v>
      </c>
      <c r="Q141" s="37" t="s">
        <v>758</v>
      </c>
      <c r="R141" s="34" t="s">
        <v>759</v>
      </c>
      <c r="S141" s="37" t="s">
        <v>760</v>
      </c>
      <c r="T141" s="2" t="s">
        <v>762</v>
      </c>
    </row>
    <row r="142" spans="1:20" ht="12.75">
      <c r="A142" s="24">
        <v>141</v>
      </c>
      <c r="B142" s="23" t="s">
        <v>763</v>
      </c>
      <c r="C142" s="39">
        <v>43907</v>
      </c>
      <c r="E142" s="27">
        <v>52</v>
      </c>
      <c r="F142" s="2" t="s">
        <v>39</v>
      </c>
      <c r="G142" s="2" t="s">
        <v>31</v>
      </c>
      <c r="H142" s="28" t="s">
        <v>31</v>
      </c>
      <c r="I142" s="2" t="s">
        <v>101</v>
      </c>
      <c r="J142" s="15" t="str">
        <f>IF(ISERROR(VLOOKUP(I142,State_codes!$B$2:$C$38, 2, FALSE)),"",VLOOKUP(I142,State_codes!$B$2:$C$38, 2, FALSE))</f>
        <v>TG</v>
      </c>
      <c r="K142" s="2" t="s">
        <v>122</v>
      </c>
      <c r="L142" s="31" t="s">
        <v>765</v>
      </c>
      <c r="M142" s="8" t="s">
        <v>766</v>
      </c>
      <c r="N142" s="27" t="s">
        <v>767</v>
      </c>
      <c r="O142" s="33" t="s">
        <v>58</v>
      </c>
      <c r="P142" s="39">
        <v>43907</v>
      </c>
      <c r="Q142" s="37" t="s">
        <v>768</v>
      </c>
      <c r="R142" s="53"/>
      <c r="S142" s="46"/>
      <c r="T142" s="2" t="s">
        <v>765</v>
      </c>
    </row>
    <row r="143" spans="1:20" ht="12.75">
      <c r="A143" s="38">
        <v>142</v>
      </c>
      <c r="B143" s="25"/>
      <c r="C143" s="39">
        <v>43907</v>
      </c>
      <c r="E143" s="41"/>
      <c r="F143" s="2" t="s">
        <v>39</v>
      </c>
      <c r="G143" s="2" t="s">
        <v>770</v>
      </c>
      <c r="H143" s="2" t="s">
        <v>771</v>
      </c>
      <c r="I143" s="2" t="s">
        <v>126</v>
      </c>
      <c r="J143" s="15" t="str">
        <f>IF(ISERROR(VLOOKUP(I143,State_codes!$B$2:$C$38, 2, FALSE)),"",VLOOKUP(I143,State_codes!$B$2:$C$38, 2, FALSE))</f>
        <v>UP</v>
      </c>
      <c r="K143" s="2" t="s">
        <v>122</v>
      </c>
      <c r="L143" s="31" t="s">
        <v>772</v>
      </c>
      <c r="M143" s="8" t="s">
        <v>377</v>
      </c>
      <c r="N143" s="27" t="s">
        <v>56</v>
      </c>
      <c r="O143" s="27" t="s">
        <v>129</v>
      </c>
      <c r="P143" s="39">
        <v>43907</v>
      </c>
      <c r="Q143" s="37" t="s">
        <v>773</v>
      </c>
      <c r="R143" s="37" t="s">
        <v>775</v>
      </c>
      <c r="S143" s="34" t="s">
        <v>776</v>
      </c>
      <c r="T143" s="2" t="s">
        <v>772</v>
      </c>
    </row>
    <row r="144" spans="1:20" ht="12.75">
      <c r="A144" s="38">
        <v>143</v>
      </c>
      <c r="B144" s="23" t="s">
        <v>778</v>
      </c>
      <c r="C144" s="39">
        <v>43907</v>
      </c>
      <c r="D144" s="40"/>
      <c r="E144" s="27">
        <v>22</v>
      </c>
      <c r="F144" s="2" t="s">
        <v>40</v>
      </c>
      <c r="G144" s="2" t="s">
        <v>770</v>
      </c>
      <c r="H144" s="2" t="s">
        <v>771</v>
      </c>
      <c r="I144" s="2" t="s">
        <v>126</v>
      </c>
      <c r="J144" s="15" t="str">
        <f>IF(ISERROR(VLOOKUP(I144,State_codes!$B$2:$C$38, 2, FALSE)),"",VLOOKUP(I144,State_codes!$B$2:$C$38, 2, FALSE))</f>
        <v>UP</v>
      </c>
      <c r="K144" s="2" t="s">
        <v>122</v>
      </c>
      <c r="L144" s="31" t="s">
        <v>780</v>
      </c>
      <c r="M144" s="32"/>
      <c r="N144" s="33" t="s">
        <v>56</v>
      </c>
      <c r="O144" s="33" t="s">
        <v>58</v>
      </c>
      <c r="P144" s="39">
        <v>43907</v>
      </c>
      <c r="Q144" s="37" t="s">
        <v>773</v>
      </c>
      <c r="R144" s="37" t="s">
        <v>775</v>
      </c>
      <c r="S144" s="34" t="s">
        <v>776</v>
      </c>
      <c r="T144" s="2" t="s">
        <v>782</v>
      </c>
    </row>
    <row r="145" spans="1:20" ht="12.75">
      <c r="A145" s="38">
        <v>144</v>
      </c>
      <c r="B145" s="25"/>
      <c r="C145" s="39">
        <v>43907</v>
      </c>
      <c r="D145" s="49"/>
      <c r="E145" s="71">
        <v>18</v>
      </c>
      <c r="F145" s="80" t="s">
        <v>39</v>
      </c>
      <c r="G145" s="2" t="s">
        <v>493</v>
      </c>
      <c r="H145" s="28" t="s">
        <v>493</v>
      </c>
      <c r="I145" s="2" t="s">
        <v>262</v>
      </c>
      <c r="J145" s="15" t="str">
        <f>IF(ISERROR(VLOOKUP(I145,State_codes!$B$2:$C$38, 2, FALSE)),"",VLOOKUP(I145,State_codes!$B$2:$C$38, 2, FALSE))</f>
        <v>WB</v>
      </c>
      <c r="K145" s="2" t="s">
        <v>51</v>
      </c>
      <c r="L145" s="31" t="s">
        <v>784</v>
      </c>
      <c r="M145" s="32"/>
      <c r="N145" s="33" t="s">
        <v>56</v>
      </c>
      <c r="O145" s="33" t="s">
        <v>58</v>
      </c>
      <c r="P145" s="39">
        <v>43907</v>
      </c>
      <c r="Q145" s="37" t="s">
        <v>785</v>
      </c>
      <c r="R145" s="54" t="s">
        <v>786</v>
      </c>
      <c r="S145" s="34" t="s">
        <v>787</v>
      </c>
      <c r="T145" s="2" t="s">
        <v>789</v>
      </c>
    </row>
    <row r="146" spans="1:20" ht="12.75">
      <c r="A146" s="50">
        <v>145</v>
      </c>
      <c r="B146" s="25"/>
      <c r="C146" s="39">
        <v>43907</v>
      </c>
      <c r="D146" s="40"/>
      <c r="E146" s="27">
        <v>34</v>
      </c>
      <c r="F146" s="2" t="s">
        <v>39</v>
      </c>
      <c r="G146" s="2" t="s">
        <v>154</v>
      </c>
      <c r="H146" s="28" t="s">
        <v>154</v>
      </c>
      <c r="I146" s="2" t="s">
        <v>153</v>
      </c>
      <c r="J146" s="15" t="str">
        <f>IF(ISERROR(VLOOKUP(I146,State_codes!$B$2:$C$38, 2, FALSE)),"",VLOOKUP(I146,State_codes!$B$2:$C$38, 2, FALSE))</f>
        <v>LA</v>
      </c>
      <c r="K146" s="2" t="s">
        <v>122</v>
      </c>
      <c r="L146" s="31" t="s">
        <v>790</v>
      </c>
      <c r="M146" s="8" t="s">
        <v>791</v>
      </c>
      <c r="N146" s="33" t="s">
        <v>56</v>
      </c>
      <c r="O146" s="33" t="s">
        <v>129</v>
      </c>
      <c r="P146" s="39">
        <v>43907</v>
      </c>
      <c r="Q146" s="37" t="s">
        <v>792</v>
      </c>
      <c r="R146" s="37" t="s">
        <v>794</v>
      </c>
      <c r="S146" s="37" t="s">
        <v>142</v>
      </c>
      <c r="T146" s="2" t="s">
        <v>790</v>
      </c>
    </row>
    <row r="147" spans="1:20" ht="12.75">
      <c r="A147" s="50">
        <v>146</v>
      </c>
      <c r="B147" s="25"/>
      <c r="C147" s="39">
        <v>43907</v>
      </c>
      <c r="D147" s="40"/>
      <c r="E147" s="41"/>
      <c r="F147" s="2" t="s">
        <v>39</v>
      </c>
      <c r="G147" s="2" t="s">
        <v>154</v>
      </c>
      <c r="H147" s="2" t="s">
        <v>154</v>
      </c>
      <c r="I147" s="2" t="s">
        <v>153</v>
      </c>
      <c r="J147" s="15" t="str">
        <f>IF(ISERROR(VLOOKUP(I147,State_codes!$B$2:$C$38, 2, FALSE)),"",VLOOKUP(I147,State_codes!$B$2:$C$38, 2, FALSE))</f>
        <v>LA</v>
      </c>
      <c r="K147" s="2" t="s">
        <v>122</v>
      </c>
      <c r="L147" s="31" t="s">
        <v>796</v>
      </c>
      <c r="M147" s="32"/>
      <c r="N147" s="33" t="s">
        <v>56</v>
      </c>
      <c r="O147" s="33" t="s">
        <v>58</v>
      </c>
      <c r="P147" s="39">
        <v>43907</v>
      </c>
      <c r="Q147" s="37" t="s">
        <v>792</v>
      </c>
      <c r="R147" s="37" t="s">
        <v>794</v>
      </c>
      <c r="S147" s="46"/>
      <c r="T147" s="2" t="s">
        <v>797</v>
      </c>
    </row>
    <row r="148" spans="1:20" ht="12.75">
      <c r="A148" s="50">
        <v>147</v>
      </c>
      <c r="B148" s="25"/>
      <c r="C148" s="39">
        <v>43908</v>
      </c>
      <c r="D148" s="40"/>
      <c r="E148" s="27">
        <v>28</v>
      </c>
      <c r="F148" s="2" t="s">
        <v>40</v>
      </c>
      <c r="G148" s="2" t="s">
        <v>119</v>
      </c>
      <c r="H148" s="28" t="s">
        <v>119</v>
      </c>
      <c r="I148" s="2" t="s">
        <v>45</v>
      </c>
      <c r="J148" s="15" t="str">
        <f>IF(ISERROR(VLOOKUP(I148,State_codes!$B$2:$C$38, 2, FALSE)),"",VLOOKUP(I148,State_codes!$B$2:$C$38, 2, FALSE))</f>
        <v>MH</v>
      </c>
      <c r="K148" s="2" t="s">
        <v>122</v>
      </c>
      <c r="L148" s="31" t="s">
        <v>798</v>
      </c>
      <c r="M148" s="32"/>
      <c r="N148" s="33" t="s">
        <v>56</v>
      </c>
      <c r="O148" s="33" t="s">
        <v>58</v>
      </c>
      <c r="P148" s="39">
        <v>43908</v>
      </c>
      <c r="Q148" s="37" t="s">
        <v>799</v>
      </c>
      <c r="R148" s="37" t="s">
        <v>800</v>
      </c>
      <c r="S148" s="37" t="s">
        <v>801</v>
      </c>
      <c r="T148" s="2" t="s">
        <v>802</v>
      </c>
    </row>
    <row r="149" spans="1:20" ht="12.75">
      <c r="A149" s="50">
        <v>148</v>
      </c>
      <c r="B149" s="25"/>
      <c r="C149" s="39">
        <v>43908</v>
      </c>
      <c r="D149" s="40"/>
      <c r="E149" s="27">
        <v>25</v>
      </c>
      <c r="F149" s="2" t="s">
        <v>39</v>
      </c>
      <c r="G149" s="2" t="s">
        <v>316</v>
      </c>
      <c r="H149" s="28" t="s">
        <v>316</v>
      </c>
      <c r="I149" s="2" t="s">
        <v>126</v>
      </c>
      <c r="J149" s="15" t="str">
        <f>IF(ISERROR(VLOOKUP(I149,State_codes!$B$2:$C$38, 2, FALSE)),"",VLOOKUP(I149,State_codes!$B$2:$C$38, 2, FALSE))</f>
        <v>UP</v>
      </c>
      <c r="K149" s="2" t="s">
        <v>122</v>
      </c>
      <c r="L149" s="31" t="s">
        <v>803</v>
      </c>
      <c r="M149" s="8" t="s">
        <v>804</v>
      </c>
      <c r="N149" s="33" t="s">
        <v>56</v>
      </c>
      <c r="O149" s="33" t="s">
        <v>129</v>
      </c>
      <c r="P149" s="39">
        <v>43908</v>
      </c>
      <c r="Q149" s="37" t="s">
        <v>805</v>
      </c>
      <c r="R149" s="46"/>
      <c r="S149" s="46"/>
      <c r="T149" s="2" t="s">
        <v>803</v>
      </c>
    </row>
    <row r="150" spans="1:20" ht="12.75">
      <c r="A150" s="50">
        <v>149</v>
      </c>
      <c r="B150" s="23" t="s">
        <v>806</v>
      </c>
      <c r="C150" s="39">
        <v>43908</v>
      </c>
      <c r="D150" s="40"/>
      <c r="E150" s="27">
        <v>22</v>
      </c>
      <c r="F150" s="2" t="s">
        <v>39</v>
      </c>
      <c r="G150" s="2" t="s">
        <v>31</v>
      </c>
      <c r="H150" s="28" t="s">
        <v>31</v>
      </c>
      <c r="I150" s="2" t="s">
        <v>101</v>
      </c>
      <c r="J150" s="15" t="str">
        <f>IF(ISERROR(VLOOKUP(I150,State_codes!$B$2:$C$38, 2, FALSE)),"",VLOOKUP(I150,State_codes!$B$2:$C$38, 2, FALSE))</f>
        <v>TG</v>
      </c>
      <c r="K150" s="2" t="s">
        <v>122</v>
      </c>
      <c r="L150" s="31" t="s">
        <v>807</v>
      </c>
      <c r="M150" s="32"/>
      <c r="N150" s="33" t="s">
        <v>56</v>
      </c>
      <c r="O150" s="33" t="s">
        <v>58</v>
      </c>
      <c r="P150" s="39">
        <v>43908</v>
      </c>
      <c r="Q150" s="37" t="s">
        <v>808</v>
      </c>
      <c r="R150" s="37" t="s">
        <v>809</v>
      </c>
      <c r="S150" s="46"/>
      <c r="T150" s="2" t="s">
        <v>810</v>
      </c>
    </row>
    <row r="151" spans="1:20" ht="12.75">
      <c r="A151" s="50">
        <v>150</v>
      </c>
      <c r="B151" s="23" t="s">
        <v>811</v>
      </c>
      <c r="C151" s="39">
        <v>43908</v>
      </c>
      <c r="D151" s="40"/>
      <c r="E151" s="27">
        <v>56</v>
      </c>
      <c r="F151" s="2" t="s">
        <v>40</v>
      </c>
      <c r="G151" s="2" t="s">
        <v>812</v>
      </c>
      <c r="H151" s="2" t="s">
        <v>211</v>
      </c>
      <c r="I151" s="2" t="s">
        <v>134</v>
      </c>
      <c r="J151" s="15" t="str">
        <f>IF(ISERROR(VLOOKUP(I151,State_codes!$B$2:$C$38, 2, FALSE)),"",VLOOKUP(I151,State_codes!$B$2:$C$38, 2, FALSE))</f>
        <v>KA</v>
      </c>
      <c r="K151" s="2" t="s">
        <v>51</v>
      </c>
      <c r="L151" s="31" t="s">
        <v>515</v>
      </c>
      <c r="M151" s="32"/>
      <c r="N151" s="33" t="s">
        <v>56</v>
      </c>
      <c r="O151" s="33" t="s">
        <v>58</v>
      </c>
      <c r="P151" s="39">
        <v>43908</v>
      </c>
      <c r="Q151" s="37" t="s">
        <v>813</v>
      </c>
      <c r="R151" s="46"/>
      <c r="S151" s="46"/>
      <c r="T151" s="2" t="s">
        <v>814</v>
      </c>
    </row>
    <row r="152" spans="1:20" ht="12.75">
      <c r="A152" s="24">
        <v>151</v>
      </c>
      <c r="B152" s="23" t="s">
        <v>815</v>
      </c>
      <c r="C152" s="39">
        <v>43908</v>
      </c>
      <c r="D152" s="40"/>
      <c r="E152" s="27">
        <v>25</v>
      </c>
      <c r="F152" s="2" t="s">
        <v>39</v>
      </c>
      <c r="G152" s="2" t="s">
        <v>812</v>
      </c>
      <c r="H152" s="2" t="s">
        <v>211</v>
      </c>
      <c r="I152" s="2" t="s">
        <v>134</v>
      </c>
      <c r="J152" s="15" t="str">
        <f>IF(ISERROR(VLOOKUP(I152,State_codes!$B$2:$C$38, 2, FALSE)),"",VLOOKUP(I152,State_codes!$B$2:$C$38, 2, FALSE))</f>
        <v>KA</v>
      </c>
      <c r="K152" s="2" t="s">
        <v>51</v>
      </c>
      <c r="L152" s="31" t="s">
        <v>816</v>
      </c>
      <c r="M152" s="32"/>
      <c r="N152" s="33" t="s">
        <v>56</v>
      </c>
      <c r="O152" s="33" t="s">
        <v>58</v>
      </c>
      <c r="P152" s="39">
        <v>43908</v>
      </c>
      <c r="Q152" s="37" t="s">
        <v>813</v>
      </c>
      <c r="R152" s="46"/>
      <c r="S152" s="46"/>
      <c r="T152" s="2" t="s">
        <v>817</v>
      </c>
    </row>
    <row r="153" spans="1:20" ht="12.75">
      <c r="A153" s="38">
        <v>152</v>
      </c>
      <c r="B153" s="23" t="s">
        <v>818</v>
      </c>
      <c r="C153" s="39">
        <v>43908</v>
      </c>
      <c r="D153" s="40"/>
      <c r="E153" s="27">
        <v>27</v>
      </c>
      <c r="F153" s="2" t="s">
        <v>39</v>
      </c>
      <c r="G153" s="2" t="s">
        <v>819</v>
      </c>
      <c r="H153" s="2" t="s">
        <v>771</v>
      </c>
      <c r="I153" s="2" t="s">
        <v>126</v>
      </c>
      <c r="J153" s="15" t="str">
        <f>IF(ISERROR(VLOOKUP(I153,State_codes!$B$2:$C$38, 2, FALSE)),"",VLOOKUP(I153,State_codes!$B$2:$C$38, 2, FALSE))</f>
        <v>UP</v>
      </c>
      <c r="K153" s="2" t="s">
        <v>122</v>
      </c>
      <c r="L153" s="31" t="s">
        <v>820</v>
      </c>
      <c r="M153" s="32"/>
      <c r="N153" s="33" t="s">
        <v>56</v>
      </c>
      <c r="O153" s="33" t="s">
        <v>58</v>
      </c>
      <c r="P153" s="39">
        <v>43908</v>
      </c>
      <c r="Q153" s="37" t="s">
        <v>821</v>
      </c>
      <c r="R153" s="46"/>
      <c r="S153" s="46"/>
      <c r="T153" s="2" t="s">
        <v>822</v>
      </c>
    </row>
    <row r="154" spans="1:20" ht="12.75">
      <c r="A154" s="38">
        <v>153</v>
      </c>
      <c r="B154" s="25"/>
      <c r="C154" s="39">
        <v>43908</v>
      </c>
      <c r="D154" s="40"/>
      <c r="E154" s="27">
        <v>44</v>
      </c>
      <c r="F154" s="2" t="s">
        <v>39</v>
      </c>
      <c r="G154" s="2" t="s">
        <v>116</v>
      </c>
      <c r="H154" s="28" t="s">
        <v>116</v>
      </c>
      <c r="I154" s="2" t="s">
        <v>117</v>
      </c>
      <c r="J154" s="15" t="str">
        <f>IF(ISERROR(VLOOKUP(I154,State_codes!$B$2:$C$38, 2, FALSE)),"",VLOOKUP(I154,State_codes!$B$2:$C$38, 2, FALSE))</f>
        <v>HR</v>
      </c>
      <c r="K154" s="2" t="s">
        <v>122</v>
      </c>
      <c r="L154" s="31" t="s">
        <v>729</v>
      </c>
      <c r="M154" s="32"/>
      <c r="N154" s="33" t="s">
        <v>56</v>
      </c>
      <c r="O154" s="33" t="s">
        <v>58</v>
      </c>
      <c r="P154" s="39">
        <v>43908</v>
      </c>
      <c r="Q154" s="37" t="s">
        <v>823</v>
      </c>
      <c r="R154" s="34" t="s">
        <v>824</v>
      </c>
      <c r="S154" s="46"/>
      <c r="T154" s="2" t="s">
        <v>825</v>
      </c>
    </row>
    <row r="155" spans="1:20" ht="12.75">
      <c r="A155" s="38">
        <v>154</v>
      </c>
      <c r="B155" s="23" t="s">
        <v>826</v>
      </c>
      <c r="C155" s="39">
        <v>43908</v>
      </c>
      <c r="D155" s="40"/>
      <c r="E155" s="27">
        <v>20</v>
      </c>
      <c r="F155" s="2" t="s">
        <v>39</v>
      </c>
      <c r="G155" s="2" t="s">
        <v>827</v>
      </c>
      <c r="H155" s="2" t="s">
        <v>827</v>
      </c>
      <c r="I155" s="2" t="s">
        <v>158</v>
      </c>
      <c r="J155" s="15" t="str">
        <f>IF(ISERROR(VLOOKUP(I155,State_codes!$B$2:$C$38, 2, FALSE)),"",VLOOKUP(I155,State_codes!$B$2:$C$38, 2, FALSE))</f>
        <v>TN</v>
      </c>
      <c r="K155" s="2" t="s">
        <v>122</v>
      </c>
      <c r="L155" s="31" t="s">
        <v>828</v>
      </c>
      <c r="M155" s="32"/>
      <c r="N155" s="33" t="s">
        <v>56</v>
      </c>
      <c r="O155" s="33" t="s">
        <v>129</v>
      </c>
      <c r="P155" s="39">
        <v>43908</v>
      </c>
      <c r="Q155" s="37" t="s">
        <v>829</v>
      </c>
      <c r="R155" s="46"/>
      <c r="S155" s="46"/>
      <c r="T155" s="2" t="s">
        <v>830</v>
      </c>
    </row>
    <row r="156" spans="1:20" ht="12.75">
      <c r="A156" s="50">
        <v>155</v>
      </c>
      <c r="B156" s="25"/>
      <c r="C156" s="39">
        <v>43908</v>
      </c>
      <c r="D156" s="40"/>
      <c r="E156" s="27">
        <v>68</v>
      </c>
      <c r="F156" s="2" t="s">
        <v>40</v>
      </c>
      <c r="G156" s="2" t="s">
        <v>43</v>
      </c>
      <c r="H156" s="2" t="s">
        <v>43</v>
      </c>
      <c r="I156" s="2" t="s">
        <v>45</v>
      </c>
      <c r="J156" s="15" t="str">
        <f>IF(ISERROR(VLOOKUP(I156,State_codes!$B$2:$C$38, 2, FALSE)),"",VLOOKUP(I156,State_codes!$B$2:$C$38, 2, FALSE))</f>
        <v>MH</v>
      </c>
      <c r="K156" s="2" t="s">
        <v>122</v>
      </c>
      <c r="L156" s="31" t="s">
        <v>831</v>
      </c>
      <c r="M156" s="8" t="s">
        <v>832</v>
      </c>
      <c r="N156" s="33" t="s">
        <v>56</v>
      </c>
      <c r="O156" s="33" t="s">
        <v>129</v>
      </c>
      <c r="P156" s="39">
        <v>43908</v>
      </c>
      <c r="Q156" s="37" t="s">
        <v>833</v>
      </c>
      <c r="R156" s="37" t="s">
        <v>834</v>
      </c>
      <c r="S156" s="46"/>
      <c r="T156" s="2" t="s">
        <v>835</v>
      </c>
    </row>
    <row r="157" spans="1:20" ht="12.75">
      <c r="A157" s="50">
        <v>156</v>
      </c>
      <c r="B157" s="23" t="s">
        <v>836</v>
      </c>
      <c r="C157" s="39">
        <v>43908</v>
      </c>
      <c r="D157" s="40"/>
      <c r="E157" s="27">
        <v>35</v>
      </c>
      <c r="F157" s="2" t="s">
        <v>39</v>
      </c>
      <c r="G157" s="2" t="s">
        <v>812</v>
      </c>
      <c r="H157" s="2" t="s">
        <v>211</v>
      </c>
      <c r="I157" s="2" t="s">
        <v>134</v>
      </c>
      <c r="J157" s="15" t="str">
        <f>IF(ISERROR(VLOOKUP(I157,State_codes!$B$2:$C$38, 2, FALSE)),"",VLOOKUP(I157,State_codes!$B$2:$C$38, 2, FALSE))</f>
        <v>KA</v>
      </c>
      <c r="K157" s="2" t="s">
        <v>51</v>
      </c>
      <c r="L157" s="31" t="s">
        <v>837</v>
      </c>
      <c r="M157" s="32"/>
      <c r="N157" s="33" t="s">
        <v>56</v>
      </c>
      <c r="O157" s="33" t="s">
        <v>58</v>
      </c>
      <c r="P157" s="39">
        <v>43908</v>
      </c>
      <c r="Q157" s="46"/>
      <c r="R157" s="34" t="s">
        <v>838</v>
      </c>
      <c r="S157" s="46"/>
      <c r="T157" s="2" t="s">
        <v>814</v>
      </c>
    </row>
    <row r="158" spans="1:20" ht="12.75">
      <c r="A158" s="50">
        <v>157</v>
      </c>
      <c r="B158" s="25"/>
      <c r="C158" s="39">
        <v>43908</v>
      </c>
      <c r="D158" s="40"/>
      <c r="E158" s="27">
        <v>21</v>
      </c>
      <c r="F158" s="2" t="s">
        <v>39</v>
      </c>
      <c r="G158" s="2" t="s">
        <v>120</v>
      </c>
      <c r="H158" s="2" t="s">
        <v>119</v>
      </c>
      <c r="I158" s="2" t="s">
        <v>45</v>
      </c>
      <c r="J158" s="15" t="str">
        <f>IF(ISERROR(VLOOKUP(I158,State_codes!$B$2:$C$38, 2, FALSE)),"",VLOOKUP(I158,State_codes!$B$2:$C$38, 2, FALSE))</f>
        <v>MH</v>
      </c>
      <c r="K158" s="2" t="s">
        <v>122</v>
      </c>
      <c r="L158" s="31" t="s">
        <v>839</v>
      </c>
      <c r="M158" s="32"/>
      <c r="N158" s="33" t="s">
        <v>56</v>
      </c>
      <c r="O158" s="33" t="s">
        <v>58</v>
      </c>
      <c r="P158" s="39">
        <v>43908</v>
      </c>
      <c r="Q158" s="37" t="s">
        <v>840</v>
      </c>
      <c r="R158" s="37" t="s">
        <v>841</v>
      </c>
      <c r="S158" s="34" t="s">
        <v>843</v>
      </c>
      <c r="T158" s="2" t="s">
        <v>844</v>
      </c>
    </row>
    <row r="159" spans="1:20" ht="12.75">
      <c r="A159" s="50">
        <v>158</v>
      </c>
      <c r="B159" s="23" t="s">
        <v>845</v>
      </c>
      <c r="C159" s="39">
        <v>43908</v>
      </c>
      <c r="D159" s="40"/>
      <c r="E159" s="27">
        <v>50</v>
      </c>
      <c r="G159" s="2" t="s">
        <v>846</v>
      </c>
      <c r="H159" s="2" t="s">
        <v>847</v>
      </c>
      <c r="I159" s="2" t="s">
        <v>45</v>
      </c>
      <c r="J159" s="15" t="str">
        <f>IF(ISERROR(VLOOKUP(I159,State_codes!$B$2:$C$38, 2, FALSE)),"",VLOOKUP(I159,State_codes!$B$2:$C$38, 2, FALSE))</f>
        <v>MH</v>
      </c>
      <c r="K159" s="2" t="s">
        <v>122</v>
      </c>
      <c r="L159" s="31" t="s">
        <v>848</v>
      </c>
      <c r="M159" s="32"/>
      <c r="N159" s="33" t="s">
        <v>56</v>
      </c>
      <c r="O159" s="33" t="s">
        <v>58</v>
      </c>
      <c r="P159" s="39">
        <v>43908</v>
      </c>
      <c r="Q159" s="37" t="s">
        <v>849</v>
      </c>
      <c r="R159" s="37" t="s">
        <v>850</v>
      </c>
      <c r="S159" s="46"/>
      <c r="T159" s="2" t="s">
        <v>851</v>
      </c>
    </row>
    <row r="160" spans="1:20" ht="12.75">
      <c r="A160" s="50">
        <v>159</v>
      </c>
      <c r="B160" s="25"/>
      <c r="C160" s="39">
        <v>43908</v>
      </c>
      <c r="D160" s="40"/>
      <c r="E160" s="27">
        <v>67</v>
      </c>
      <c r="F160" s="2" t="s">
        <v>40</v>
      </c>
      <c r="G160" s="2" t="s">
        <v>852</v>
      </c>
      <c r="H160" s="2" t="s">
        <v>853</v>
      </c>
      <c r="I160" s="2" t="s">
        <v>207</v>
      </c>
      <c r="J160" s="15" t="str">
        <f>IF(ISERROR(VLOOKUP(I160,State_codes!$B$2:$C$38, 2, FALSE)),"",VLOOKUP(I160,State_codes!$B$2:$C$38, 2, FALSE))</f>
        <v>JK</v>
      </c>
      <c r="K160" s="2" t="s">
        <v>122</v>
      </c>
      <c r="L160" s="31" t="s">
        <v>854</v>
      </c>
      <c r="M160" s="32"/>
      <c r="N160" s="33" t="s">
        <v>56</v>
      </c>
      <c r="O160" s="33" t="s">
        <v>58</v>
      </c>
      <c r="P160" s="39">
        <v>43908</v>
      </c>
      <c r="Q160" s="37" t="s">
        <v>855</v>
      </c>
      <c r="R160" s="37" t="s">
        <v>856</v>
      </c>
      <c r="S160" s="34" t="s">
        <v>857</v>
      </c>
      <c r="T160" s="2" t="s">
        <v>858</v>
      </c>
    </row>
    <row r="161" spans="1:20" ht="12.75">
      <c r="A161" s="50">
        <v>160</v>
      </c>
      <c r="B161" s="25"/>
      <c r="C161" s="39">
        <v>43908</v>
      </c>
      <c r="D161" s="40"/>
      <c r="E161" s="27">
        <v>33</v>
      </c>
      <c r="F161" s="2" t="s">
        <v>39</v>
      </c>
      <c r="G161" s="2" t="s">
        <v>859</v>
      </c>
      <c r="H161" s="2" t="s">
        <v>859</v>
      </c>
      <c r="I161" s="2" t="s">
        <v>109</v>
      </c>
      <c r="J161" s="15" t="str">
        <f>IF(ISERROR(VLOOKUP(I161,State_codes!$B$2:$C$38, 2, FALSE)),"",VLOOKUP(I161,State_codes!$B$2:$C$38, 2, FALSE))</f>
        <v>RJ</v>
      </c>
      <c r="K161" s="2" t="s">
        <v>122</v>
      </c>
      <c r="L161" s="31" t="s">
        <v>860</v>
      </c>
      <c r="M161" s="32"/>
      <c r="N161" s="33" t="s">
        <v>56</v>
      </c>
      <c r="O161" s="33" t="s">
        <v>58</v>
      </c>
      <c r="P161" s="39">
        <v>43908</v>
      </c>
      <c r="Q161" s="37" t="s">
        <v>861</v>
      </c>
      <c r="R161" s="37" t="s">
        <v>862</v>
      </c>
      <c r="S161" s="37" t="s">
        <v>863</v>
      </c>
      <c r="T161" s="2" t="s">
        <v>864</v>
      </c>
    </row>
    <row r="162" spans="1:20" ht="12.75">
      <c r="A162" s="24">
        <v>161</v>
      </c>
      <c r="B162" s="25"/>
      <c r="C162" s="39">
        <v>43908</v>
      </c>
      <c r="D162" s="40"/>
      <c r="E162" s="27">
        <v>30</v>
      </c>
      <c r="F162" s="2" t="s">
        <v>40</v>
      </c>
      <c r="G162" s="2" t="s">
        <v>859</v>
      </c>
      <c r="H162" s="2" t="s">
        <v>859</v>
      </c>
      <c r="I162" s="2" t="s">
        <v>109</v>
      </c>
      <c r="J162" s="15" t="str">
        <f>IF(ISERROR(VLOOKUP(I162,State_codes!$B$2:$C$38, 2, FALSE)),"",VLOOKUP(I162,State_codes!$B$2:$C$38, 2, FALSE))</f>
        <v>RJ</v>
      </c>
      <c r="K162" s="2" t="s">
        <v>122</v>
      </c>
      <c r="L162" s="31" t="s">
        <v>860</v>
      </c>
      <c r="M162" s="8" t="s">
        <v>866</v>
      </c>
      <c r="N162" s="33" t="s">
        <v>56</v>
      </c>
      <c r="O162" s="33" t="s">
        <v>58</v>
      </c>
      <c r="P162" s="39">
        <v>43908</v>
      </c>
      <c r="Q162" s="37" t="s">
        <v>861</v>
      </c>
      <c r="R162" s="37" t="s">
        <v>862</v>
      </c>
      <c r="S162" s="37" t="s">
        <v>863</v>
      </c>
      <c r="T162" s="2" t="s">
        <v>864</v>
      </c>
    </row>
    <row r="163" spans="1:20" ht="12.75">
      <c r="A163" s="38">
        <v>162</v>
      </c>
      <c r="B163" s="25"/>
      <c r="C163" s="39">
        <v>43908</v>
      </c>
      <c r="D163" s="40"/>
      <c r="E163" s="27">
        <v>3</v>
      </c>
      <c r="F163" s="2" t="s">
        <v>40</v>
      </c>
      <c r="G163" s="2" t="s">
        <v>859</v>
      </c>
      <c r="H163" s="2" t="s">
        <v>859</v>
      </c>
      <c r="I163" s="2" t="s">
        <v>109</v>
      </c>
      <c r="J163" s="15" t="str">
        <f>IF(ISERROR(VLOOKUP(I163,State_codes!$B$2:$C$38, 2, FALSE)),"",VLOOKUP(I163,State_codes!$B$2:$C$38, 2, FALSE))</f>
        <v>RJ</v>
      </c>
      <c r="K163" s="2" t="s">
        <v>122</v>
      </c>
      <c r="L163" s="31" t="s">
        <v>860</v>
      </c>
      <c r="M163" s="8" t="s">
        <v>866</v>
      </c>
      <c r="N163" s="33" t="s">
        <v>56</v>
      </c>
      <c r="O163" s="33" t="s">
        <v>58</v>
      </c>
      <c r="P163" s="39">
        <v>43908</v>
      </c>
      <c r="Q163" s="37" t="s">
        <v>861</v>
      </c>
      <c r="R163" s="37" t="s">
        <v>862</v>
      </c>
      <c r="S163" s="37" t="s">
        <v>863</v>
      </c>
      <c r="T163" s="2" t="s">
        <v>864</v>
      </c>
    </row>
    <row r="164" spans="1:20" ht="12.75">
      <c r="A164" s="38">
        <v>163</v>
      </c>
      <c r="B164" s="23" t="s">
        <v>868</v>
      </c>
      <c r="C164" s="39">
        <v>43908</v>
      </c>
      <c r="D164" s="40"/>
      <c r="E164" s="41"/>
      <c r="G164" s="2" t="s">
        <v>31</v>
      </c>
      <c r="H164" s="2" t="s">
        <v>31</v>
      </c>
      <c r="I164" s="2" t="s">
        <v>101</v>
      </c>
      <c r="J164" s="15" t="str">
        <f>IF(ISERROR(VLOOKUP(I164,State_codes!$B$2:$C$38, 2, FALSE)),"",VLOOKUP(I164,State_codes!$B$2:$C$38, 2, FALSE))</f>
        <v>TG</v>
      </c>
      <c r="K164" s="2" t="s">
        <v>122</v>
      </c>
      <c r="L164" s="31" t="s">
        <v>869</v>
      </c>
      <c r="M164" s="8" t="s">
        <v>766</v>
      </c>
      <c r="N164" s="27" t="s">
        <v>767</v>
      </c>
      <c r="O164" s="33" t="s">
        <v>58</v>
      </c>
      <c r="P164" s="39">
        <v>43908</v>
      </c>
      <c r="Q164" s="37" t="s">
        <v>870</v>
      </c>
      <c r="R164" s="46"/>
      <c r="S164" s="46"/>
      <c r="T164" s="2" t="s">
        <v>869</v>
      </c>
    </row>
    <row r="165" spans="1:20" ht="12.75">
      <c r="A165" s="38">
        <v>164</v>
      </c>
      <c r="B165" s="23" t="s">
        <v>877</v>
      </c>
      <c r="C165" s="39">
        <v>43908</v>
      </c>
      <c r="D165" s="40"/>
      <c r="E165" s="41"/>
      <c r="G165" s="2" t="s">
        <v>31</v>
      </c>
      <c r="H165" s="2" t="s">
        <v>31</v>
      </c>
      <c r="I165" s="2" t="s">
        <v>101</v>
      </c>
      <c r="J165" s="15" t="str">
        <f>IF(ISERROR(VLOOKUP(I165,State_codes!$B$2:$C$38, 2, FALSE)),"",VLOOKUP(I165,State_codes!$B$2:$C$38, 2, FALSE))</f>
        <v>TG</v>
      </c>
      <c r="K165" s="2" t="s">
        <v>122</v>
      </c>
      <c r="L165" s="31" t="s">
        <v>869</v>
      </c>
      <c r="M165" s="8" t="s">
        <v>766</v>
      </c>
      <c r="N165" s="27" t="s">
        <v>767</v>
      </c>
      <c r="O165" s="33" t="s">
        <v>58</v>
      </c>
      <c r="P165" s="39">
        <v>43908</v>
      </c>
      <c r="Q165" s="37" t="s">
        <v>870</v>
      </c>
      <c r="R165" s="46"/>
      <c r="S165" s="46"/>
      <c r="T165" s="2" t="s">
        <v>869</v>
      </c>
    </row>
    <row r="166" spans="1:20" ht="12.75">
      <c r="A166" s="50">
        <v>165</v>
      </c>
      <c r="B166" s="23" t="s">
        <v>882</v>
      </c>
      <c r="C166" s="39">
        <v>43908</v>
      </c>
      <c r="D166" s="40"/>
      <c r="E166" s="41"/>
      <c r="G166" s="2" t="s">
        <v>31</v>
      </c>
      <c r="H166" s="2" t="s">
        <v>31</v>
      </c>
      <c r="I166" s="2" t="s">
        <v>101</v>
      </c>
      <c r="J166" s="15" t="str">
        <f>IF(ISERROR(VLOOKUP(I166,State_codes!$B$2:$C$38, 2, FALSE)),"",VLOOKUP(I166,State_codes!$B$2:$C$38, 2, FALSE))</f>
        <v>TG</v>
      </c>
      <c r="K166" s="2" t="s">
        <v>122</v>
      </c>
      <c r="L166" s="31" t="s">
        <v>869</v>
      </c>
      <c r="M166" s="8" t="s">
        <v>766</v>
      </c>
      <c r="N166" s="27" t="s">
        <v>767</v>
      </c>
      <c r="O166" s="33" t="s">
        <v>58</v>
      </c>
      <c r="P166" s="39">
        <v>43908</v>
      </c>
      <c r="Q166" s="37" t="s">
        <v>870</v>
      </c>
      <c r="R166" s="46"/>
      <c r="S166" s="46"/>
      <c r="T166" s="2" t="s">
        <v>869</v>
      </c>
    </row>
    <row r="167" spans="1:20" ht="12.75">
      <c r="A167" s="50">
        <v>166</v>
      </c>
      <c r="B167" s="23" t="s">
        <v>886</v>
      </c>
      <c r="C167" s="39">
        <v>43908</v>
      </c>
      <c r="D167" s="40"/>
      <c r="E167" s="41"/>
      <c r="G167" s="2" t="s">
        <v>31</v>
      </c>
      <c r="H167" s="2" t="s">
        <v>31</v>
      </c>
      <c r="I167" s="2" t="s">
        <v>101</v>
      </c>
      <c r="J167" s="15" t="str">
        <f>IF(ISERROR(VLOOKUP(I167,State_codes!$B$2:$C$38, 2, FALSE)),"",VLOOKUP(I167,State_codes!$B$2:$C$38, 2, FALSE))</f>
        <v>TG</v>
      </c>
      <c r="K167" s="2" t="s">
        <v>122</v>
      </c>
      <c r="L167" s="31" t="s">
        <v>869</v>
      </c>
      <c r="M167" s="8" t="s">
        <v>766</v>
      </c>
      <c r="N167" s="27" t="s">
        <v>767</v>
      </c>
      <c r="O167" s="33" t="s">
        <v>58</v>
      </c>
      <c r="P167" s="39">
        <v>43908</v>
      </c>
      <c r="Q167" s="37" t="s">
        <v>870</v>
      </c>
      <c r="R167" s="46"/>
      <c r="S167" s="46"/>
      <c r="T167" s="2" t="s">
        <v>869</v>
      </c>
    </row>
    <row r="168" spans="1:20" ht="12.75">
      <c r="A168" s="50">
        <v>167</v>
      </c>
      <c r="B168" s="23" t="s">
        <v>892</v>
      </c>
      <c r="C168" s="39">
        <v>43908</v>
      </c>
      <c r="D168" s="40"/>
      <c r="E168" s="41"/>
      <c r="G168" s="2" t="s">
        <v>31</v>
      </c>
      <c r="H168" s="2" t="s">
        <v>31</v>
      </c>
      <c r="I168" s="2" t="s">
        <v>101</v>
      </c>
      <c r="J168" s="15" t="str">
        <f>IF(ISERROR(VLOOKUP(I168,State_codes!$B$2:$C$38, 2, FALSE)),"",VLOOKUP(I168,State_codes!$B$2:$C$38, 2, FALSE))</f>
        <v>TG</v>
      </c>
      <c r="K168" s="2" t="s">
        <v>122</v>
      </c>
      <c r="L168" s="31" t="s">
        <v>869</v>
      </c>
      <c r="M168" s="8" t="s">
        <v>766</v>
      </c>
      <c r="N168" s="27" t="s">
        <v>767</v>
      </c>
      <c r="O168" s="33" t="s">
        <v>58</v>
      </c>
      <c r="P168" s="39">
        <v>43908</v>
      </c>
      <c r="Q168" s="37" t="s">
        <v>870</v>
      </c>
      <c r="R168" s="46"/>
      <c r="S168" s="46"/>
      <c r="T168" s="2" t="s">
        <v>869</v>
      </c>
    </row>
    <row r="169" spans="1:20" ht="12.75">
      <c r="A169" s="50">
        <v>168</v>
      </c>
      <c r="B169" s="23" t="s">
        <v>896</v>
      </c>
      <c r="C169" s="39">
        <v>43908</v>
      </c>
      <c r="D169" s="40"/>
      <c r="E169" s="41"/>
      <c r="G169" s="2" t="s">
        <v>31</v>
      </c>
      <c r="H169" s="2" t="s">
        <v>31</v>
      </c>
      <c r="I169" s="2" t="s">
        <v>101</v>
      </c>
      <c r="J169" s="15" t="str">
        <f>IF(ISERROR(VLOOKUP(I169,State_codes!$B$2:$C$38, 2, FALSE)),"",VLOOKUP(I169,State_codes!$B$2:$C$38, 2, FALSE))</f>
        <v>TG</v>
      </c>
      <c r="K169" s="2" t="s">
        <v>122</v>
      </c>
      <c r="L169" s="31" t="s">
        <v>869</v>
      </c>
      <c r="M169" s="8" t="s">
        <v>766</v>
      </c>
      <c r="N169" s="27" t="s">
        <v>767</v>
      </c>
      <c r="O169" s="33" t="s">
        <v>58</v>
      </c>
      <c r="P169" s="39">
        <v>43908</v>
      </c>
      <c r="Q169" s="37" t="s">
        <v>870</v>
      </c>
      <c r="R169" s="46"/>
      <c r="S169" s="46"/>
      <c r="T169" s="2" t="s">
        <v>869</v>
      </c>
    </row>
    <row r="170" spans="1:20" ht="12.75">
      <c r="A170" s="50">
        <v>169</v>
      </c>
      <c r="B170" s="23" t="s">
        <v>902</v>
      </c>
      <c r="C170" s="39">
        <v>43908</v>
      </c>
      <c r="D170" s="40"/>
      <c r="E170" s="41"/>
      <c r="G170" s="2" t="s">
        <v>31</v>
      </c>
      <c r="H170" s="2" t="s">
        <v>31</v>
      </c>
      <c r="I170" s="2" t="s">
        <v>101</v>
      </c>
      <c r="J170" s="15" t="str">
        <f>IF(ISERROR(VLOOKUP(I170,State_codes!$B$2:$C$38, 2, FALSE)),"",VLOOKUP(I170,State_codes!$B$2:$C$38, 2, FALSE))</f>
        <v>TG</v>
      </c>
      <c r="K170" s="2" t="s">
        <v>122</v>
      </c>
      <c r="L170" s="31" t="s">
        <v>869</v>
      </c>
      <c r="M170" s="8" t="s">
        <v>766</v>
      </c>
      <c r="N170" s="27" t="s">
        <v>767</v>
      </c>
      <c r="O170" s="33" t="s">
        <v>58</v>
      </c>
      <c r="P170" s="39">
        <v>43908</v>
      </c>
      <c r="Q170" s="37" t="s">
        <v>870</v>
      </c>
      <c r="R170" s="46"/>
      <c r="S170" s="46"/>
      <c r="T170" s="2" t="s">
        <v>869</v>
      </c>
    </row>
    <row r="171" spans="1:20" ht="12.75">
      <c r="A171" s="50">
        <v>170</v>
      </c>
      <c r="B171" s="25"/>
      <c r="C171" s="39">
        <v>43908</v>
      </c>
      <c r="D171" s="40"/>
      <c r="E171" s="41"/>
      <c r="F171" s="2" t="s">
        <v>40</v>
      </c>
      <c r="G171" s="2" t="s">
        <v>116</v>
      </c>
      <c r="H171" s="2" t="s">
        <v>116</v>
      </c>
      <c r="I171" s="2" t="s">
        <v>117</v>
      </c>
      <c r="J171" s="15" t="str">
        <f>IF(ISERROR(VLOOKUP(I171,State_codes!$B$2:$C$38, 2, FALSE)),"",VLOOKUP(I171,State_codes!$B$2:$C$38, 2, FALSE))</f>
        <v>HR</v>
      </c>
      <c r="K171" s="2" t="s">
        <v>122</v>
      </c>
      <c r="L171" s="31" t="s">
        <v>909</v>
      </c>
      <c r="M171" s="8" t="s">
        <v>910</v>
      </c>
      <c r="N171" s="33" t="s">
        <v>56</v>
      </c>
      <c r="O171" s="33" t="s">
        <v>129</v>
      </c>
      <c r="P171" s="39">
        <v>43908</v>
      </c>
      <c r="Q171" s="37" t="s">
        <v>824</v>
      </c>
      <c r="R171" s="46"/>
      <c r="S171" s="46"/>
      <c r="T171" s="2" t="s">
        <v>909</v>
      </c>
    </row>
    <row r="172" spans="1:20" ht="12.75">
      <c r="A172" s="15">
        <v>171</v>
      </c>
      <c r="B172" s="23" t="s">
        <v>913</v>
      </c>
      <c r="C172" s="39">
        <v>43908</v>
      </c>
      <c r="E172" s="27">
        <v>38</v>
      </c>
      <c r="F172" s="2" t="s">
        <v>40</v>
      </c>
      <c r="G172" s="2" t="s">
        <v>914</v>
      </c>
      <c r="H172" s="2" t="s">
        <v>915</v>
      </c>
      <c r="I172" s="2" t="s">
        <v>95</v>
      </c>
      <c r="J172" s="15" t="str">
        <f>IF(ISERROR(VLOOKUP(I172,State_codes!$B$2:$C$38, 2, FALSE)),"",VLOOKUP(I172,State_codes!$B$2:$C$38, 2, FALSE))</f>
        <v>DL</v>
      </c>
      <c r="K172" s="2" t="s">
        <v>122</v>
      </c>
      <c r="L172" s="31" t="s">
        <v>854</v>
      </c>
      <c r="M172" s="32"/>
      <c r="N172" s="33" t="s">
        <v>56</v>
      </c>
      <c r="O172" s="33" t="s">
        <v>58</v>
      </c>
      <c r="P172" s="39">
        <v>43908</v>
      </c>
      <c r="Q172" s="37" t="s">
        <v>917</v>
      </c>
      <c r="T172" s="2" t="s">
        <v>918</v>
      </c>
    </row>
    <row r="173" spans="1:20" ht="12.75">
      <c r="A173" s="15">
        <v>172</v>
      </c>
      <c r="B173" s="25"/>
      <c r="C173" s="39">
        <v>43909</v>
      </c>
      <c r="D173" s="40"/>
      <c r="E173" s="27">
        <v>23</v>
      </c>
      <c r="F173" s="2" t="s">
        <v>40</v>
      </c>
      <c r="G173" s="2" t="s">
        <v>330</v>
      </c>
      <c r="H173" s="2" t="s">
        <v>330</v>
      </c>
      <c r="I173" s="2" t="s">
        <v>330</v>
      </c>
      <c r="J173" s="15" t="str">
        <f>IF(ISERROR(VLOOKUP(I173,State_codes!$B$2:$C$38, 2, FALSE)),"",VLOOKUP(I173,State_codes!$B$2:$C$38, 2, FALSE))</f>
        <v>CH</v>
      </c>
      <c r="K173" s="2" t="s">
        <v>122</v>
      </c>
      <c r="L173" s="31" t="s">
        <v>729</v>
      </c>
      <c r="M173" s="32"/>
      <c r="N173" s="33" t="s">
        <v>56</v>
      </c>
      <c r="O173" s="33" t="s">
        <v>58</v>
      </c>
      <c r="P173" s="39">
        <v>43909</v>
      </c>
      <c r="Q173" s="37" t="s">
        <v>922</v>
      </c>
      <c r="R173" s="46"/>
      <c r="S173" s="46"/>
      <c r="T173" s="2" t="s">
        <v>923</v>
      </c>
    </row>
    <row r="174" spans="1:20" ht="12.75">
      <c r="A174" s="15">
        <v>173</v>
      </c>
      <c r="B174" s="25"/>
      <c r="C174" s="39">
        <v>43909</v>
      </c>
      <c r="D174" s="40"/>
      <c r="E174" s="27">
        <v>22</v>
      </c>
      <c r="F174" s="2" t="s">
        <v>40</v>
      </c>
      <c r="G174" s="2" t="s">
        <v>43</v>
      </c>
      <c r="H174" s="2" t="s">
        <v>43</v>
      </c>
      <c r="I174" s="2" t="s">
        <v>45</v>
      </c>
      <c r="J174" s="15" t="str">
        <f>IF(ISERROR(VLOOKUP(I174,State_codes!$B$2:$C$38, 2, FALSE)),"",VLOOKUP(I174,State_codes!$B$2:$C$38, 2, FALSE))</f>
        <v>MH</v>
      </c>
      <c r="K174" s="2" t="s">
        <v>122</v>
      </c>
      <c r="L174" s="31" t="s">
        <v>729</v>
      </c>
      <c r="M174" s="32"/>
      <c r="N174" s="33" t="s">
        <v>56</v>
      </c>
      <c r="O174" s="33" t="s">
        <v>58</v>
      </c>
      <c r="P174" s="39">
        <v>43909</v>
      </c>
      <c r="Q174" s="37" t="s">
        <v>926</v>
      </c>
      <c r="R174" s="46"/>
      <c r="S174" s="46"/>
      <c r="T174" s="2" t="s">
        <v>923</v>
      </c>
    </row>
    <row r="175" spans="1:20" ht="12.75">
      <c r="A175" s="15">
        <v>174</v>
      </c>
      <c r="B175" s="25"/>
      <c r="C175" s="39">
        <v>43909</v>
      </c>
      <c r="D175" s="40"/>
      <c r="E175" s="27">
        <v>49</v>
      </c>
      <c r="F175" s="2" t="s">
        <v>40</v>
      </c>
      <c r="G175" s="2" t="s">
        <v>927</v>
      </c>
      <c r="H175" s="2" t="s">
        <v>83</v>
      </c>
      <c r="I175" s="2" t="s">
        <v>45</v>
      </c>
      <c r="J175" s="15" t="str">
        <f>IF(ISERROR(VLOOKUP(I175,State_codes!$B$2:$C$38, 2, FALSE)),"",VLOOKUP(I175,State_codes!$B$2:$C$38, 2, FALSE))</f>
        <v>MH</v>
      </c>
      <c r="K175" s="2" t="s">
        <v>122</v>
      </c>
      <c r="L175" s="31" t="s">
        <v>334</v>
      </c>
      <c r="M175" s="32"/>
      <c r="N175" s="33" t="s">
        <v>56</v>
      </c>
      <c r="O175" s="33" t="s">
        <v>58</v>
      </c>
      <c r="P175" s="39">
        <v>43909</v>
      </c>
      <c r="Q175" s="37" t="s">
        <v>926</v>
      </c>
      <c r="R175" s="46"/>
      <c r="S175" s="46"/>
      <c r="T175" s="2" t="s">
        <v>931</v>
      </c>
    </row>
    <row r="176" spans="1:20" ht="12.75">
      <c r="A176" s="15">
        <v>175</v>
      </c>
      <c r="B176" s="23" t="s">
        <v>933</v>
      </c>
      <c r="C176" s="39">
        <v>43909</v>
      </c>
      <c r="D176" s="40"/>
      <c r="E176" s="27">
        <v>35</v>
      </c>
      <c r="F176" s="2" t="s">
        <v>39</v>
      </c>
      <c r="G176" s="2" t="s">
        <v>934</v>
      </c>
      <c r="H176" s="2" t="s">
        <v>934</v>
      </c>
      <c r="I176" s="2" t="s">
        <v>134</v>
      </c>
      <c r="J176" s="15" t="str">
        <f>IF(ISERROR(VLOOKUP(I176,State_codes!$B$2:$C$38, 2, FALSE)),"",VLOOKUP(I176,State_codes!$B$2:$C$38, 2, FALSE))</f>
        <v>KA</v>
      </c>
      <c r="K176" s="2" t="s">
        <v>122</v>
      </c>
      <c r="L176" s="31" t="s">
        <v>854</v>
      </c>
      <c r="M176" s="32"/>
      <c r="N176" s="33" t="s">
        <v>56</v>
      </c>
      <c r="O176" s="33" t="s">
        <v>58</v>
      </c>
      <c r="P176" s="39">
        <v>43909</v>
      </c>
      <c r="Q176" s="37" t="s">
        <v>937</v>
      </c>
      <c r="R176" s="46"/>
      <c r="S176" s="46"/>
      <c r="T176" s="2" t="s">
        <v>637</v>
      </c>
    </row>
    <row r="177" spans="1:20" ht="12.75">
      <c r="A177" s="15">
        <v>176</v>
      </c>
      <c r="B177" s="23" t="s">
        <v>939</v>
      </c>
      <c r="C177" s="39">
        <v>43909</v>
      </c>
      <c r="D177" s="40"/>
      <c r="E177" s="27">
        <v>24</v>
      </c>
      <c r="F177" s="2" t="s">
        <v>39</v>
      </c>
      <c r="G177" s="2" t="s">
        <v>940</v>
      </c>
      <c r="H177" s="2" t="s">
        <v>941</v>
      </c>
      <c r="I177" s="2" t="s">
        <v>236</v>
      </c>
      <c r="J177" s="15" t="str">
        <f>IF(ISERROR(VLOOKUP(I177,State_codes!$B$2:$C$38, 2, FALSE)),"",VLOOKUP(I177,State_codes!$B$2:$C$38, 2, FALSE))</f>
        <v>AP</v>
      </c>
      <c r="K177" s="2" t="s">
        <v>122</v>
      </c>
      <c r="L177" s="31" t="s">
        <v>729</v>
      </c>
      <c r="M177" s="32"/>
      <c r="N177" s="33" t="s">
        <v>56</v>
      </c>
      <c r="O177" s="33" t="s">
        <v>58</v>
      </c>
      <c r="P177" s="39">
        <v>43909</v>
      </c>
      <c r="Q177" s="37" t="s">
        <v>944</v>
      </c>
      <c r="R177" s="34" t="s">
        <v>946</v>
      </c>
      <c r="S177" s="46"/>
      <c r="T177" s="2" t="s">
        <v>923</v>
      </c>
    </row>
    <row r="178" spans="1:20" ht="12.75">
      <c r="A178" s="15">
        <v>177</v>
      </c>
      <c r="B178" s="25"/>
      <c r="C178" s="39">
        <v>43909</v>
      </c>
      <c r="D178" s="40"/>
      <c r="E178" s="27">
        <v>24</v>
      </c>
      <c r="F178" s="2" t="s">
        <v>40</v>
      </c>
      <c r="G178" s="2" t="s">
        <v>947</v>
      </c>
      <c r="H178" s="2" t="s">
        <v>947</v>
      </c>
      <c r="I178" s="2" t="s">
        <v>354</v>
      </c>
      <c r="J178" s="15" t="str">
        <f>IF(ISERROR(VLOOKUP(I178,State_codes!$B$2:$C$38, 2, FALSE)),"",VLOOKUP(I178,State_codes!$B$2:$C$38, 2, FALSE))</f>
        <v>CT</v>
      </c>
      <c r="K178" s="2" t="s">
        <v>51</v>
      </c>
      <c r="L178" s="31" t="s">
        <v>729</v>
      </c>
      <c r="M178" s="32"/>
      <c r="N178" s="33" t="s">
        <v>56</v>
      </c>
      <c r="O178" s="33" t="s">
        <v>58</v>
      </c>
      <c r="P178" s="39">
        <v>43909</v>
      </c>
      <c r="Q178" s="37" t="s">
        <v>949</v>
      </c>
      <c r="R178" s="37" t="s">
        <v>951</v>
      </c>
      <c r="S178" s="46"/>
      <c r="T178" s="2" t="s">
        <v>923</v>
      </c>
    </row>
    <row r="179" spans="1:20" ht="12.75">
      <c r="A179" s="15">
        <v>178</v>
      </c>
      <c r="B179" s="25"/>
      <c r="C179" s="39">
        <v>43909</v>
      </c>
      <c r="D179" s="40"/>
      <c r="E179" s="41"/>
      <c r="F179" s="2" t="s">
        <v>39</v>
      </c>
      <c r="G179" s="2" t="s">
        <v>770</v>
      </c>
      <c r="H179" s="2" t="s">
        <v>771</v>
      </c>
      <c r="I179" s="2" t="s">
        <v>126</v>
      </c>
      <c r="J179" s="15" t="str">
        <f>IF(ISERROR(VLOOKUP(I179,State_codes!$B$2:$C$38, 2, FALSE)),"",VLOOKUP(I179,State_codes!$B$2:$C$38, 2, FALSE))</f>
        <v>UP</v>
      </c>
      <c r="K179" s="2" t="s">
        <v>122</v>
      </c>
      <c r="L179" s="31" t="s">
        <v>953</v>
      </c>
      <c r="M179" s="32"/>
      <c r="N179" s="33" t="s">
        <v>56</v>
      </c>
      <c r="O179" s="33" t="s">
        <v>58</v>
      </c>
      <c r="P179" s="39">
        <v>43909</v>
      </c>
      <c r="Q179" s="37" t="s">
        <v>954</v>
      </c>
      <c r="R179" s="46"/>
      <c r="S179" s="46"/>
      <c r="T179" s="2" t="s">
        <v>956</v>
      </c>
    </row>
    <row r="180" spans="1:20" ht="12.75">
      <c r="A180" s="15">
        <v>179</v>
      </c>
      <c r="B180" s="25"/>
      <c r="C180" s="39">
        <v>43909</v>
      </c>
      <c r="D180" s="40"/>
      <c r="E180" s="41"/>
      <c r="G180" s="2" t="s">
        <v>316</v>
      </c>
      <c r="H180" s="2" t="s">
        <v>316</v>
      </c>
      <c r="I180" s="2" t="s">
        <v>126</v>
      </c>
      <c r="J180" s="15" t="str">
        <f>IF(ISERROR(VLOOKUP(I180,State_codes!$B$2:$C$38, 2, FALSE)),"",VLOOKUP(I180,State_codes!$B$2:$C$38, 2, FALSE))</f>
        <v>UP</v>
      </c>
      <c r="K180" s="2" t="s">
        <v>122</v>
      </c>
      <c r="L180" s="31" t="s">
        <v>729</v>
      </c>
      <c r="M180" s="32"/>
      <c r="N180" s="33" t="s">
        <v>56</v>
      </c>
      <c r="O180" s="33" t="s">
        <v>58</v>
      </c>
      <c r="P180" s="39">
        <v>43909</v>
      </c>
      <c r="Q180" s="37" t="s">
        <v>957</v>
      </c>
      <c r="R180" s="34" t="s">
        <v>959</v>
      </c>
      <c r="S180" s="46"/>
      <c r="T180" s="2" t="s">
        <v>960</v>
      </c>
    </row>
    <row r="181" spans="1:20" ht="12.75">
      <c r="A181" s="15">
        <v>180</v>
      </c>
      <c r="B181" s="25"/>
      <c r="C181" s="39">
        <v>43909</v>
      </c>
      <c r="D181" s="40"/>
      <c r="E181" s="41"/>
      <c r="G181" s="2" t="s">
        <v>961</v>
      </c>
      <c r="H181" s="2" t="s">
        <v>962</v>
      </c>
      <c r="I181" s="2" t="s">
        <v>126</v>
      </c>
      <c r="J181" s="15" t="str">
        <f>IF(ISERROR(VLOOKUP(I181,State_codes!$B$2:$C$38, 2, FALSE)),"",VLOOKUP(I181,State_codes!$B$2:$C$38, 2, FALSE))</f>
        <v>UP</v>
      </c>
      <c r="K181" s="2" t="s">
        <v>122</v>
      </c>
      <c r="L181" s="31" t="s">
        <v>964</v>
      </c>
      <c r="M181" s="32"/>
      <c r="N181" s="33" t="s">
        <v>56</v>
      </c>
      <c r="O181" s="33" t="s">
        <v>58</v>
      </c>
      <c r="P181" s="39">
        <v>43909</v>
      </c>
      <c r="Q181" s="37" t="s">
        <v>957</v>
      </c>
      <c r="R181" s="34" t="s">
        <v>959</v>
      </c>
      <c r="S181" s="46"/>
      <c r="T181" s="2" t="s">
        <v>966</v>
      </c>
    </row>
    <row r="182" spans="1:20" ht="12.75">
      <c r="A182" s="15">
        <v>181</v>
      </c>
      <c r="B182" s="23" t="s">
        <v>967</v>
      </c>
      <c r="C182" s="39">
        <v>43909</v>
      </c>
      <c r="D182" s="40"/>
      <c r="E182" s="27">
        <v>21</v>
      </c>
      <c r="F182" s="2" t="s">
        <v>39</v>
      </c>
      <c r="G182" s="2" t="s">
        <v>827</v>
      </c>
      <c r="H182" s="2" t="s">
        <v>827</v>
      </c>
      <c r="I182" s="2" t="s">
        <v>158</v>
      </c>
      <c r="J182" s="15" t="str">
        <f>IF(ISERROR(VLOOKUP(I182,State_codes!$B$2:$C$38, 2, FALSE)),"",VLOOKUP(I182,State_codes!$B$2:$C$38, 2, FALSE))</f>
        <v>TN</v>
      </c>
      <c r="K182" s="2" t="s">
        <v>51</v>
      </c>
      <c r="L182" s="31" t="s">
        <v>968</v>
      </c>
      <c r="M182" s="32"/>
      <c r="N182" s="33" t="s">
        <v>56</v>
      </c>
      <c r="O182" s="33" t="s">
        <v>58</v>
      </c>
      <c r="P182" s="39">
        <v>43918</v>
      </c>
      <c r="Q182" s="37" t="s">
        <v>969</v>
      </c>
      <c r="R182" s="34" t="s">
        <v>970</v>
      </c>
      <c r="S182" s="46"/>
      <c r="T182" s="2" t="s">
        <v>971</v>
      </c>
    </row>
    <row r="183" spans="1:20" ht="12.75">
      <c r="A183" s="15">
        <v>182</v>
      </c>
      <c r="B183" s="23" t="s">
        <v>972</v>
      </c>
      <c r="C183" s="39">
        <v>43909</v>
      </c>
      <c r="D183" s="40"/>
      <c r="E183" s="27">
        <v>70</v>
      </c>
      <c r="F183" s="2" t="s">
        <v>39</v>
      </c>
      <c r="G183" s="2" t="s">
        <v>973</v>
      </c>
      <c r="H183" s="2" t="s">
        <v>974</v>
      </c>
      <c r="I183" s="2" t="s">
        <v>233</v>
      </c>
      <c r="J183" s="15" t="str">
        <f>IF(ISERROR(VLOOKUP(I183,State_codes!$B$2:$C$38, 2, FALSE)),"",VLOOKUP(I183,State_codes!$B$2:$C$38, 2, FALSE))</f>
        <v>PB</v>
      </c>
      <c r="K183" s="2" t="s">
        <v>42</v>
      </c>
      <c r="L183" s="31" t="s">
        <v>975</v>
      </c>
      <c r="M183" s="32"/>
      <c r="N183" s="33" t="s">
        <v>56</v>
      </c>
      <c r="O183" s="33" t="s">
        <v>58</v>
      </c>
      <c r="P183" s="39">
        <v>43909</v>
      </c>
      <c r="Q183" s="37" t="s">
        <v>976</v>
      </c>
      <c r="R183" s="34" t="s">
        <v>978</v>
      </c>
      <c r="S183" s="34" t="s">
        <v>235</v>
      </c>
      <c r="T183" s="2" t="s">
        <v>979</v>
      </c>
    </row>
    <row r="184" spans="1:20" ht="12.75">
      <c r="A184" s="15">
        <v>183</v>
      </c>
      <c r="B184" s="23" t="s">
        <v>980</v>
      </c>
      <c r="C184" s="39">
        <v>43909</v>
      </c>
      <c r="D184" s="40"/>
      <c r="E184" s="27">
        <v>47</v>
      </c>
      <c r="F184" s="2" t="s">
        <v>39</v>
      </c>
      <c r="G184" s="2" t="s">
        <v>981</v>
      </c>
      <c r="H184" s="28" t="s">
        <v>88</v>
      </c>
      <c r="I184" s="2" t="s">
        <v>47</v>
      </c>
      <c r="J184" s="15" t="str">
        <f>IF(ISERROR(VLOOKUP(I184,State_codes!$B$2:$C$38, 2, FALSE)),"",VLOOKUP(I184,State_codes!$B$2:$C$38, 2, FALSE))</f>
        <v>KL</v>
      </c>
      <c r="K184" s="2" t="s">
        <v>122</v>
      </c>
      <c r="L184" s="31" t="s">
        <v>982</v>
      </c>
      <c r="M184" s="32"/>
      <c r="N184" s="27" t="s">
        <v>56</v>
      </c>
      <c r="O184" s="33" t="s">
        <v>58</v>
      </c>
      <c r="P184" s="39">
        <v>43909</v>
      </c>
      <c r="Q184" s="37" t="s">
        <v>983</v>
      </c>
      <c r="R184" s="37" t="s">
        <v>984</v>
      </c>
      <c r="S184" s="46"/>
      <c r="T184" s="2" t="s">
        <v>985</v>
      </c>
    </row>
    <row r="185" spans="1:20" ht="12.75">
      <c r="A185" s="15">
        <v>184</v>
      </c>
      <c r="B185" s="25"/>
      <c r="C185" s="39">
        <v>43909</v>
      </c>
      <c r="D185" s="40"/>
      <c r="E185" s="27">
        <v>32</v>
      </c>
      <c r="F185" s="2" t="s">
        <v>39</v>
      </c>
      <c r="G185" s="2" t="s">
        <v>986</v>
      </c>
      <c r="H185" s="2" t="s">
        <v>986</v>
      </c>
      <c r="I185" s="2" t="s">
        <v>182</v>
      </c>
      <c r="J185" s="15" t="str">
        <f>IF(ISERROR(VLOOKUP(I185,State_codes!$B$2:$C$38, 2, FALSE)),"",VLOOKUP(I185,State_codes!$B$2:$C$38, 2, FALSE))</f>
        <v>GJ</v>
      </c>
      <c r="K185" s="2" t="s">
        <v>122</v>
      </c>
      <c r="L185" s="31" t="s">
        <v>987</v>
      </c>
      <c r="M185" s="32"/>
      <c r="N185" s="33" t="s">
        <v>56</v>
      </c>
      <c r="O185" s="33" t="s">
        <v>58</v>
      </c>
      <c r="P185" s="39">
        <v>43909</v>
      </c>
      <c r="Q185" s="37" t="s">
        <v>988</v>
      </c>
      <c r="R185" s="34" t="s">
        <v>989</v>
      </c>
      <c r="S185" s="46"/>
      <c r="T185" s="2" t="s">
        <v>987</v>
      </c>
    </row>
    <row r="186" spans="1:20" ht="12.75">
      <c r="A186" s="15">
        <v>185</v>
      </c>
      <c r="B186" s="25"/>
      <c r="C186" s="39">
        <v>43909</v>
      </c>
      <c r="D186" s="40"/>
      <c r="E186" s="27">
        <v>21</v>
      </c>
      <c r="F186" s="2" t="s">
        <v>40</v>
      </c>
      <c r="G186" s="2" t="s">
        <v>181</v>
      </c>
      <c r="H186" s="2" t="s">
        <v>181</v>
      </c>
      <c r="I186" s="2" t="s">
        <v>182</v>
      </c>
      <c r="J186" s="15" t="str">
        <f>IF(ISERROR(VLOOKUP(I186,State_codes!$B$2:$C$38, 2, FALSE)),"",VLOOKUP(I186,State_codes!$B$2:$C$38, 2, FALSE))</f>
        <v>GJ</v>
      </c>
      <c r="K186" s="2" t="s">
        <v>122</v>
      </c>
      <c r="L186" s="31" t="s">
        <v>990</v>
      </c>
      <c r="M186" s="32"/>
      <c r="N186" s="33" t="s">
        <v>56</v>
      </c>
      <c r="O186" s="33" t="s">
        <v>58</v>
      </c>
      <c r="P186" s="39">
        <v>43909</v>
      </c>
      <c r="Q186" s="37" t="s">
        <v>988</v>
      </c>
      <c r="R186" s="34" t="s">
        <v>989</v>
      </c>
      <c r="S186" s="46"/>
      <c r="T186" s="2" t="s">
        <v>990</v>
      </c>
    </row>
    <row r="187" spans="1:20" ht="12.75">
      <c r="A187" s="15">
        <v>186</v>
      </c>
      <c r="B187" s="25"/>
      <c r="C187" s="39">
        <v>43910</v>
      </c>
      <c r="D187" s="40"/>
      <c r="E187" s="41"/>
      <c r="H187" s="2" t="s">
        <v>43</v>
      </c>
      <c r="I187" s="2" t="s">
        <v>45</v>
      </c>
      <c r="J187" s="15" t="str">
        <f>IF(ISERROR(VLOOKUP(I187,State_codes!$B$2:$C$38, 2, FALSE)),"",VLOOKUP(I187,State_codes!$B$2:$C$38, 2, FALSE))</f>
        <v>MH</v>
      </c>
      <c r="K187" s="2" t="s">
        <v>122</v>
      </c>
      <c r="L187" s="46"/>
      <c r="M187" s="32"/>
      <c r="N187" s="33" t="s">
        <v>56</v>
      </c>
      <c r="O187" s="33" t="s">
        <v>155</v>
      </c>
      <c r="P187" s="39">
        <v>43909</v>
      </c>
      <c r="Q187" s="37" t="s">
        <v>991</v>
      </c>
      <c r="R187" s="46"/>
      <c r="S187" s="46"/>
    </row>
    <row r="188" spans="1:20" ht="12.75">
      <c r="A188" s="15">
        <v>187</v>
      </c>
      <c r="B188" s="23" t="s">
        <v>992</v>
      </c>
      <c r="C188" s="39">
        <v>43909</v>
      </c>
      <c r="D188" s="40"/>
      <c r="E188" s="27">
        <v>51</v>
      </c>
      <c r="F188" s="2" t="s">
        <v>39</v>
      </c>
      <c r="G188" s="2" t="s">
        <v>524</v>
      </c>
      <c r="H188" s="2" t="s">
        <v>338</v>
      </c>
      <c r="I188" s="2" t="s">
        <v>45</v>
      </c>
      <c r="J188" s="15" t="str">
        <f>IF(ISERROR(VLOOKUP(I188,State_codes!$B$2:$C$38, 2, FALSE)),"",VLOOKUP(I188,State_codes!$B$2:$C$38, 2, FALSE))</f>
        <v>MH</v>
      </c>
      <c r="K188" s="2" t="s">
        <v>122</v>
      </c>
      <c r="L188" s="31" t="s">
        <v>334</v>
      </c>
      <c r="M188" s="32"/>
      <c r="N188" s="33" t="s">
        <v>56</v>
      </c>
      <c r="O188" s="33" t="s">
        <v>58</v>
      </c>
      <c r="P188" s="39">
        <v>43909</v>
      </c>
      <c r="Q188" s="37" t="s">
        <v>993</v>
      </c>
      <c r="S188" s="46"/>
      <c r="T188" s="2" t="s">
        <v>336</v>
      </c>
    </row>
    <row r="189" spans="1:20" ht="12.75">
      <c r="A189" s="15">
        <v>188</v>
      </c>
      <c r="B189" s="25"/>
      <c r="C189" s="39">
        <v>43909</v>
      </c>
      <c r="D189" s="40"/>
      <c r="E189" s="41"/>
      <c r="G189" s="2" t="s">
        <v>628</v>
      </c>
      <c r="H189" s="2" t="s">
        <v>628</v>
      </c>
      <c r="I189" s="2" t="s">
        <v>276</v>
      </c>
      <c r="J189" s="15" t="str">
        <f>IF(ISERROR(VLOOKUP(I189,State_codes!$B$2:$C$38, 2, FALSE)),"",VLOOKUP(I189,State_codes!$B$2:$C$38, 2, FALSE))</f>
        <v>UT</v>
      </c>
      <c r="K189" s="2" t="s">
        <v>51</v>
      </c>
      <c r="L189" s="31" t="s">
        <v>994</v>
      </c>
      <c r="M189" s="32"/>
      <c r="N189" s="33" t="s">
        <v>56</v>
      </c>
      <c r="O189" s="33" t="s">
        <v>58</v>
      </c>
      <c r="P189" s="39">
        <v>43909</v>
      </c>
      <c r="Q189" s="37" t="s">
        <v>995</v>
      </c>
      <c r="R189" s="34" t="s">
        <v>996</v>
      </c>
      <c r="S189" s="46"/>
      <c r="T189" s="2" t="s">
        <v>997</v>
      </c>
    </row>
    <row r="190" spans="1:20" ht="12.75">
      <c r="A190" s="15">
        <v>189</v>
      </c>
      <c r="B190" s="25"/>
      <c r="C190" s="39">
        <v>43909</v>
      </c>
      <c r="D190" s="40"/>
      <c r="E190" s="41"/>
      <c r="G190" s="2" t="s">
        <v>628</v>
      </c>
      <c r="H190" s="2" t="s">
        <v>628</v>
      </c>
      <c r="I190" s="2" t="s">
        <v>276</v>
      </c>
      <c r="J190" s="15" t="str">
        <f>IF(ISERROR(VLOOKUP(I190,State_codes!$B$2:$C$38, 2, FALSE)),"",VLOOKUP(I190,State_codes!$B$2:$C$38, 2, FALSE))</f>
        <v>UT</v>
      </c>
      <c r="K190" s="2" t="s">
        <v>122</v>
      </c>
      <c r="L190" s="31" t="s">
        <v>994</v>
      </c>
      <c r="M190" s="32"/>
      <c r="N190" s="33" t="s">
        <v>56</v>
      </c>
      <c r="O190" s="33" t="s">
        <v>58</v>
      </c>
      <c r="P190" s="39">
        <v>43909</v>
      </c>
      <c r="Q190" s="37" t="s">
        <v>995</v>
      </c>
      <c r="R190" s="46"/>
      <c r="S190" s="46"/>
      <c r="T190" s="2" t="s">
        <v>997</v>
      </c>
    </row>
    <row r="191" spans="1:20" ht="12.75">
      <c r="A191" s="15">
        <v>190</v>
      </c>
      <c r="B191" s="23" t="s">
        <v>998</v>
      </c>
      <c r="C191" s="39">
        <v>43909</v>
      </c>
      <c r="D191" s="40"/>
      <c r="E191" s="41"/>
      <c r="G191" s="2" t="s">
        <v>31</v>
      </c>
      <c r="H191" s="2" t="s">
        <v>31</v>
      </c>
      <c r="I191" s="2" t="s">
        <v>101</v>
      </c>
      <c r="J191" s="15" t="str">
        <f>IF(ISERROR(VLOOKUP(I191,State_codes!$B$2:$C$38, 2, FALSE)),"",VLOOKUP(I191,State_codes!$B$2:$C$38, 2, FALSE))</f>
        <v>TG</v>
      </c>
      <c r="K191" s="2" t="s">
        <v>122</v>
      </c>
      <c r="L191" s="31" t="s">
        <v>999</v>
      </c>
      <c r="M191" s="32"/>
      <c r="N191" s="33" t="s">
        <v>56</v>
      </c>
      <c r="O191" s="33" t="s">
        <v>58</v>
      </c>
      <c r="P191" s="39">
        <v>43909</v>
      </c>
      <c r="Q191" s="37" t="s">
        <v>1000</v>
      </c>
      <c r="R191" s="37" t="s">
        <v>1001</v>
      </c>
      <c r="S191" s="46"/>
      <c r="T191" s="2" t="s">
        <v>1002</v>
      </c>
    </row>
    <row r="192" spans="1:20" ht="12.75">
      <c r="A192" s="15">
        <v>191</v>
      </c>
      <c r="B192" s="23" t="s">
        <v>1003</v>
      </c>
      <c r="C192" s="39">
        <v>43909</v>
      </c>
      <c r="D192" s="40"/>
      <c r="E192" s="41"/>
      <c r="G192" s="2" t="s">
        <v>31</v>
      </c>
      <c r="H192" s="2" t="s">
        <v>31</v>
      </c>
      <c r="I192" s="2" t="s">
        <v>101</v>
      </c>
      <c r="J192" s="15" t="str">
        <f>IF(ISERROR(VLOOKUP(I192,State_codes!$B$2:$C$38, 2, FALSE)),"",VLOOKUP(I192,State_codes!$B$2:$C$38, 2, FALSE))</f>
        <v>TG</v>
      </c>
      <c r="K192" s="2" t="s">
        <v>122</v>
      </c>
      <c r="L192" s="31" t="s">
        <v>1004</v>
      </c>
      <c r="M192" s="32"/>
      <c r="N192" s="33" t="s">
        <v>56</v>
      </c>
      <c r="O192" s="33" t="s">
        <v>58</v>
      </c>
      <c r="P192" s="39">
        <v>43909</v>
      </c>
      <c r="Q192" s="37" t="s">
        <v>1000</v>
      </c>
      <c r="R192" s="37" t="s">
        <v>1001</v>
      </c>
      <c r="S192" s="46"/>
      <c r="T192" s="2" t="s">
        <v>1005</v>
      </c>
    </row>
    <row r="193" spans="1:20" ht="12.75">
      <c r="A193" s="15">
        <v>192</v>
      </c>
      <c r="B193" s="23" t="s">
        <v>1006</v>
      </c>
      <c r="C193" s="39">
        <v>43909</v>
      </c>
      <c r="D193" s="40"/>
      <c r="E193" s="41"/>
      <c r="G193" s="2" t="s">
        <v>31</v>
      </c>
      <c r="H193" s="2" t="s">
        <v>31</v>
      </c>
      <c r="I193" s="2" t="s">
        <v>101</v>
      </c>
      <c r="J193" s="15" t="str">
        <f>IF(ISERROR(VLOOKUP(I193,State_codes!$B$2:$C$38, 2, FALSE)),"",VLOOKUP(I193,State_codes!$B$2:$C$38, 2, FALSE))</f>
        <v>TG</v>
      </c>
      <c r="K193" s="2" t="s">
        <v>122</v>
      </c>
      <c r="L193" s="31" t="s">
        <v>729</v>
      </c>
      <c r="M193" s="32"/>
      <c r="N193" s="33" t="s">
        <v>56</v>
      </c>
      <c r="O193" s="33" t="s">
        <v>58</v>
      </c>
      <c r="P193" s="39">
        <v>43909</v>
      </c>
      <c r="Q193" s="37" t="s">
        <v>1000</v>
      </c>
      <c r="R193" s="37" t="s">
        <v>1001</v>
      </c>
      <c r="S193" s="46"/>
      <c r="T193" s="2" t="s">
        <v>1007</v>
      </c>
    </row>
    <row r="194" spans="1:20" ht="12.75">
      <c r="A194" s="15">
        <v>193</v>
      </c>
      <c r="B194" s="25"/>
      <c r="C194" s="39">
        <v>43909</v>
      </c>
      <c r="D194" s="40"/>
      <c r="E194" s="27">
        <v>19</v>
      </c>
      <c r="F194" s="2" t="s">
        <v>39</v>
      </c>
      <c r="G194" s="2" t="s">
        <v>576</v>
      </c>
      <c r="H194" s="2" t="s">
        <v>577</v>
      </c>
      <c r="I194" s="2" t="s">
        <v>322</v>
      </c>
      <c r="J194" s="15" t="str">
        <f>IF(ISERROR(VLOOKUP(I194,State_codes!$B$2:$C$38, 2, FALSE)),"",VLOOKUP(I194,State_codes!$B$2:$C$38, 2, FALSE))</f>
        <v>OR</v>
      </c>
      <c r="K194" s="2" t="s">
        <v>122</v>
      </c>
      <c r="L194" s="31" t="s">
        <v>729</v>
      </c>
      <c r="M194" s="32"/>
      <c r="N194" s="33" t="s">
        <v>56</v>
      </c>
      <c r="O194" s="33" t="s">
        <v>58</v>
      </c>
      <c r="P194" s="39">
        <v>43909</v>
      </c>
      <c r="Q194" s="37" t="s">
        <v>1008</v>
      </c>
      <c r="R194" s="37" t="s">
        <v>1009</v>
      </c>
      <c r="S194" s="46"/>
      <c r="T194" s="2" t="s">
        <v>825</v>
      </c>
    </row>
    <row r="195" spans="1:20" ht="12.75">
      <c r="A195" s="15">
        <v>194</v>
      </c>
      <c r="B195" s="25"/>
      <c r="C195" s="39">
        <v>43909</v>
      </c>
      <c r="D195" s="40"/>
      <c r="E195" s="41"/>
      <c r="F195" s="2" t="s">
        <v>39</v>
      </c>
      <c r="G195" s="2" t="s">
        <v>107</v>
      </c>
      <c r="H195" s="2" t="s">
        <v>107</v>
      </c>
      <c r="I195" s="2" t="s">
        <v>109</v>
      </c>
      <c r="J195" s="15" t="str">
        <f>IF(ISERROR(VLOOKUP(I195,State_codes!$B$2:$C$38, 2, FALSE)),"",VLOOKUP(I195,State_codes!$B$2:$C$38, 2, FALSE))</f>
        <v>RJ</v>
      </c>
      <c r="K195" s="2" t="s">
        <v>122</v>
      </c>
      <c r="L195" s="31" t="s">
        <v>1010</v>
      </c>
      <c r="M195" s="32"/>
      <c r="N195" s="33" t="s">
        <v>56</v>
      </c>
      <c r="O195" s="33" t="s">
        <v>58</v>
      </c>
      <c r="P195" s="39">
        <v>43909</v>
      </c>
      <c r="Q195" s="37" t="s">
        <v>1011</v>
      </c>
      <c r="R195" s="31" t="s">
        <v>1012</v>
      </c>
      <c r="S195" s="46"/>
      <c r="T195" s="2" t="s">
        <v>1013</v>
      </c>
    </row>
    <row r="196" spans="1:20" ht="12.75">
      <c r="A196" s="15">
        <v>195</v>
      </c>
      <c r="B196" s="25"/>
      <c r="C196" s="39">
        <v>43909</v>
      </c>
      <c r="D196" s="40"/>
      <c r="E196" s="41"/>
      <c r="F196" s="2" t="s">
        <v>40</v>
      </c>
      <c r="G196" s="2" t="s">
        <v>107</v>
      </c>
      <c r="H196" s="2" t="s">
        <v>107</v>
      </c>
      <c r="I196" s="2" t="s">
        <v>109</v>
      </c>
      <c r="J196" s="15" t="str">
        <f>IF(ISERROR(VLOOKUP(I196,State_codes!$B$2:$C$38, 2, FALSE)),"",VLOOKUP(I196,State_codes!$B$2:$C$38, 2, FALSE))</f>
        <v>RJ</v>
      </c>
      <c r="K196" s="2" t="s">
        <v>122</v>
      </c>
      <c r="L196" s="31" t="s">
        <v>1014</v>
      </c>
      <c r="M196" s="32"/>
      <c r="N196" s="33" t="s">
        <v>56</v>
      </c>
      <c r="O196" s="33" t="s">
        <v>58</v>
      </c>
      <c r="P196" s="39">
        <v>43909</v>
      </c>
      <c r="Q196" s="37" t="s">
        <v>1011</v>
      </c>
      <c r="R196" s="37" t="s">
        <v>1015</v>
      </c>
      <c r="S196" s="46"/>
      <c r="T196" s="2" t="s">
        <v>1016</v>
      </c>
    </row>
    <row r="197" spans="1:20" ht="14.25">
      <c r="A197" s="15">
        <v>196</v>
      </c>
      <c r="B197" s="23" t="s">
        <v>1017</v>
      </c>
      <c r="C197" s="39">
        <v>43909</v>
      </c>
      <c r="D197" s="40"/>
      <c r="E197" s="27">
        <v>65</v>
      </c>
      <c r="F197" s="2" t="s">
        <v>39</v>
      </c>
      <c r="G197" s="2" t="s">
        <v>1018</v>
      </c>
      <c r="H197" s="2" t="s">
        <v>1019</v>
      </c>
      <c r="I197" s="2" t="s">
        <v>236</v>
      </c>
      <c r="J197" s="15" t="str">
        <f>IF(ISERROR(VLOOKUP(I197,State_codes!$B$2:$C$38, 2, FALSE)),"",VLOOKUP(I197,State_codes!$B$2:$C$38, 2, FALSE))</f>
        <v>AP</v>
      </c>
      <c r="K197" s="2" t="s">
        <v>51</v>
      </c>
      <c r="L197" s="31" t="s">
        <v>1020</v>
      </c>
      <c r="M197" s="32"/>
      <c r="N197" s="33" t="s">
        <v>56</v>
      </c>
      <c r="O197" s="33" t="s">
        <v>58</v>
      </c>
      <c r="P197" s="39">
        <v>43919</v>
      </c>
      <c r="Q197" s="37" t="s">
        <v>1021</v>
      </c>
      <c r="R197" s="113" t="s">
        <v>1022</v>
      </c>
      <c r="S197" s="46"/>
      <c r="T197" s="2" t="s">
        <v>1023</v>
      </c>
    </row>
    <row r="198" spans="1:20" ht="12.75">
      <c r="A198" s="15">
        <v>197</v>
      </c>
      <c r="B198" s="29"/>
      <c r="C198" s="39">
        <v>43909</v>
      </c>
      <c r="D198" s="40"/>
      <c r="E198" s="27">
        <v>22</v>
      </c>
      <c r="F198" s="2" t="s">
        <v>40</v>
      </c>
      <c r="G198" s="2" t="s">
        <v>1024</v>
      </c>
      <c r="H198" s="114" t="s">
        <v>198</v>
      </c>
      <c r="I198" s="2" t="s">
        <v>95</v>
      </c>
      <c r="J198" s="15" t="str">
        <f>IF(ISERROR(VLOOKUP(I198,State_codes!$B$2:$C$38, 2, FALSE)),"",VLOOKUP(I198,State_codes!$B$2:$C$38, 2, FALSE))</f>
        <v>DL</v>
      </c>
      <c r="K198" s="2" t="s">
        <v>122</v>
      </c>
      <c r="L198" s="31" t="s">
        <v>1027</v>
      </c>
      <c r="M198" s="32"/>
      <c r="N198" s="33" t="s">
        <v>56</v>
      </c>
      <c r="O198" s="33" t="s">
        <v>58</v>
      </c>
      <c r="P198" s="39">
        <v>43909</v>
      </c>
      <c r="Q198" s="37" t="s">
        <v>1028</v>
      </c>
      <c r="R198" s="34" t="s">
        <v>204</v>
      </c>
      <c r="S198" s="46"/>
      <c r="T198" s="2" t="s">
        <v>1007</v>
      </c>
    </row>
    <row r="199" spans="1:20" ht="12.75">
      <c r="A199" s="15">
        <v>198</v>
      </c>
      <c r="B199" s="23" t="s">
        <v>1029</v>
      </c>
      <c r="C199" s="39">
        <v>43909</v>
      </c>
      <c r="D199" s="40"/>
      <c r="E199" s="27">
        <v>22</v>
      </c>
      <c r="F199" s="2" t="s">
        <v>39</v>
      </c>
      <c r="G199" s="2" t="s">
        <v>1030</v>
      </c>
      <c r="H199" s="114" t="s">
        <v>1031</v>
      </c>
      <c r="I199" s="2" t="s">
        <v>95</v>
      </c>
      <c r="J199" s="15" t="str">
        <f>IF(ISERROR(VLOOKUP(I199,State_codes!$B$2:$C$38, 2, FALSE)),"",VLOOKUP(I199,State_codes!$B$2:$C$38, 2, FALSE))</f>
        <v>DL</v>
      </c>
      <c r="K199" s="2" t="s">
        <v>122</v>
      </c>
      <c r="L199" s="31" t="s">
        <v>729</v>
      </c>
      <c r="M199" s="32"/>
      <c r="N199" s="33" t="s">
        <v>56</v>
      </c>
      <c r="O199" s="33" t="s">
        <v>58</v>
      </c>
      <c r="P199" s="39">
        <v>43909</v>
      </c>
      <c r="Q199" s="37" t="s">
        <v>1033</v>
      </c>
      <c r="R199" s="34" t="s">
        <v>1034</v>
      </c>
      <c r="S199" s="46"/>
      <c r="T199" s="2" t="s">
        <v>960</v>
      </c>
    </row>
    <row r="200" spans="1:20" ht="12.75">
      <c r="A200" s="15">
        <v>199</v>
      </c>
      <c r="B200" s="23" t="s">
        <v>1035</v>
      </c>
      <c r="C200" s="39">
        <v>43909</v>
      </c>
      <c r="D200" s="40"/>
      <c r="E200" s="27">
        <v>32</v>
      </c>
      <c r="F200" s="2" t="s">
        <v>39</v>
      </c>
      <c r="G200" s="2" t="s">
        <v>1036</v>
      </c>
      <c r="H200" s="114" t="s">
        <v>700</v>
      </c>
      <c r="I200" s="2" t="s">
        <v>95</v>
      </c>
      <c r="J200" s="15" t="str">
        <f>IF(ISERROR(VLOOKUP(I200,State_codes!$B$2:$C$38, 2, FALSE)),"",VLOOKUP(I200,State_codes!$B$2:$C$38, 2, FALSE))</f>
        <v>DL</v>
      </c>
      <c r="K200" s="2" t="s">
        <v>122</v>
      </c>
      <c r="L200" s="31" t="s">
        <v>1037</v>
      </c>
      <c r="M200" s="32"/>
      <c r="N200" s="33" t="s">
        <v>56</v>
      </c>
      <c r="O200" s="33" t="s">
        <v>58</v>
      </c>
      <c r="P200" s="39">
        <v>43909</v>
      </c>
      <c r="Q200" s="37" t="s">
        <v>1033</v>
      </c>
      <c r="R200" s="34" t="s">
        <v>1034</v>
      </c>
      <c r="S200" s="46"/>
      <c r="T200" s="2" t="s">
        <v>1045</v>
      </c>
    </row>
    <row r="201" spans="1:20" ht="12.75">
      <c r="A201" s="15">
        <v>200</v>
      </c>
      <c r="B201" s="25"/>
      <c r="C201" s="39">
        <v>43910</v>
      </c>
      <c r="D201" s="40"/>
      <c r="E201" s="27">
        <v>22</v>
      </c>
      <c r="F201" s="2" t="s">
        <v>39</v>
      </c>
      <c r="G201" s="2" t="s">
        <v>1048</v>
      </c>
      <c r="H201" s="2" t="s">
        <v>493</v>
      </c>
      <c r="I201" s="2" t="s">
        <v>262</v>
      </c>
      <c r="J201" s="15" t="str">
        <f>IF(ISERROR(VLOOKUP(I201,State_codes!$B$2:$C$38, 2, FALSE)),"",VLOOKUP(I201,State_codes!$B$2:$C$38, 2, FALSE))</f>
        <v>WB</v>
      </c>
      <c r="K201" s="2" t="s">
        <v>122</v>
      </c>
      <c r="L201" s="31" t="s">
        <v>1049</v>
      </c>
      <c r="M201" s="32"/>
      <c r="N201" s="33" t="s">
        <v>56</v>
      </c>
      <c r="O201" s="33" t="s">
        <v>58</v>
      </c>
      <c r="P201" s="39">
        <v>43910</v>
      </c>
      <c r="Q201" s="37" t="s">
        <v>1050</v>
      </c>
      <c r="R201" s="46"/>
      <c r="S201" s="46"/>
      <c r="T201" s="2" t="s">
        <v>1049</v>
      </c>
    </row>
    <row r="202" spans="1:20" ht="12.75">
      <c r="A202" s="15">
        <v>201</v>
      </c>
      <c r="B202" s="23" t="s">
        <v>1051</v>
      </c>
      <c r="C202" s="39">
        <v>43910</v>
      </c>
      <c r="D202" s="40"/>
      <c r="E202" s="27">
        <v>69</v>
      </c>
      <c r="F202" s="2" t="s">
        <v>40</v>
      </c>
      <c r="G202" s="2" t="s">
        <v>1052</v>
      </c>
      <c r="H202" s="2" t="s">
        <v>437</v>
      </c>
      <c r="I202" s="2" t="s">
        <v>233</v>
      </c>
      <c r="J202" s="15" t="str">
        <f>IF(ISERROR(VLOOKUP(I202,State_codes!$B$2:$C$38, 2, FALSE)),"",VLOOKUP(I202,State_codes!$B$2:$C$38, 2, FALSE))</f>
        <v>PB</v>
      </c>
      <c r="K202" s="2" t="s">
        <v>122</v>
      </c>
      <c r="L202" s="31" t="s">
        <v>729</v>
      </c>
      <c r="M202" s="32"/>
      <c r="N202" s="33" t="s">
        <v>56</v>
      </c>
      <c r="O202" s="33" t="s">
        <v>58</v>
      </c>
      <c r="P202" s="39">
        <v>43910</v>
      </c>
      <c r="Q202" s="37" t="s">
        <v>1054</v>
      </c>
      <c r="R202" s="34" t="s">
        <v>235</v>
      </c>
      <c r="S202" s="46"/>
      <c r="T202" s="2" t="s">
        <v>732</v>
      </c>
    </row>
    <row r="203" spans="1:20" ht="12.75">
      <c r="A203" s="15">
        <v>202</v>
      </c>
      <c r="B203" s="119"/>
      <c r="C203" s="39">
        <v>43910</v>
      </c>
      <c r="D203" s="40"/>
      <c r="E203" s="41"/>
      <c r="G203" s="2" t="s">
        <v>1055</v>
      </c>
      <c r="H203" s="2" t="s">
        <v>154</v>
      </c>
      <c r="I203" s="2" t="s">
        <v>153</v>
      </c>
      <c r="J203" s="15" t="str">
        <f>IF(ISERROR(VLOOKUP(I203,State_codes!$B$2:$C$38, 2, FALSE)),"",VLOOKUP(I203,State_codes!$B$2:$C$38, 2, FALSE))</f>
        <v>LA</v>
      </c>
      <c r="K203" s="2" t="s">
        <v>122</v>
      </c>
      <c r="L203" s="31" t="s">
        <v>1056</v>
      </c>
      <c r="M203" s="32"/>
      <c r="N203" s="33" t="s">
        <v>56</v>
      </c>
      <c r="O203" s="33" t="s">
        <v>129</v>
      </c>
      <c r="P203" s="39">
        <v>43910</v>
      </c>
      <c r="Q203" s="37" t="s">
        <v>1057</v>
      </c>
      <c r="S203" s="46"/>
      <c r="T203" s="2" t="s">
        <v>1056</v>
      </c>
    </row>
    <row r="204" spans="1:20" ht="12.75">
      <c r="A204" s="15">
        <v>203</v>
      </c>
      <c r="B204" s="119"/>
      <c r="C204" s="39">
        <v>43910</v>
      </c>
      <c r="D204" s="40"/>
      <c r="E204" s="41"/>
      <c r="G204" s="2" t="s">
        <v>1055</v>
      </c>
      <c r="H204" s="2" t="s">
        <v>154</v>
      </c>
      <c r="I204" s="2" t="s">
        <v>153</v>
      </c>
      <c r="J204" s="15" t="str">
        <f>IF(ISERROR(VLOOKUP(I204,State_codes!$B$2:$C$38, 2, FALSE)),"",VLOOKUP(I204,State_codes!$B$2:$C$38, 2, FALSE))</f>
        <v>LA</v>
      </c>
      <c r="K204" s="2" t="s">
        <v>122</v>
      </c>
      <c r="L204" s="31" t="s">
        <v>429</v>
      </c>
      <c r="M204" s="32"/>
      <c r="N204" s="27" t="s">
        <v>56</v>
      </c>
      <c r="O204" s="33" t="s">
        <v>155</v>
      </c>
      <c r="P204" s="39">
        <v>43910</v>
      </c>
      <c r="Q204" s="37" t="s">
        <v>1057</v>
      </c>
      <c r="S204" s="46"/>
      <c r="T204" s="2" t="s">
        <v>429</v>
      </c>
    </row>
    <row r="205" spans="1:20" ht="12.75">
      <c r="A205" s="15">
        <v>204</v>
      </c>
      <c r="B205" s="119"/>
      <c r="C205" s="39">
        <v>43910</v>
      </c>
      <c r="D205" s="40"/>
      <c r="E205" s="41"/>
      <c r="F205" s="2" t="s">
        <v>39</v>
      </c>
      <c r="G205" s="2" t="s">
        <v>1060</v>
      </c>
      <c r="H205" s="114" t="s">
        <v>1031</v>
      </c>
      <c r="I205" s="2" t="s">
        <v>95</v>
      </c>
      <c r="J205" s="15" t="str">
        <f>IF(ISERROR(VLOOKUP(I205,State_codes!$B$2:$C$38, 2, FALSE)),"",VLOOKUP(I205,State_codes!$B$2:$C$38, 2, FALSE))</f>
        <v>DL</v>
      </c>
      <c r="K205" s="2" t="s">
        <v>122</v>
      </c>
      <c r="L205" s="31" t="s">
        <v>1063</v>
      </c>
      <c r="M205" s="8" t="s">
        <v>1064</v>
      </c>
      <c r="N205" s="27" t="s">
        <v>56</v>
      </c>
      <c r="O205" s="27" t="s">
        <v>129</v>
      </c>
      <c r="P205" s="39">
        <v>43910</v>
      </c>
      <c r="Q205" s="37" t="s">
        <v>1065</v>
      </c>
      <c r="R205" s="34" t="s">
        <v>1067</v>
      </c>
      <c r="S205" s="46"/>
      <c r="T205" s="2" t="s">
        <v>1068</v>
      </c>
    </row>
    <row r="206" spans="1:20" ht="12.75">
      <c r="A206" s="15">
        <v>205</v>
      </c>
      <c r="B206" s="119"/>
      <c r="C206" s="39">
        <v>43910</v>
      </c>
      <c r="D206" s="40"/>
      <c r="E206" s="41"/>
      <c r="F206" s="2" t="s">
        <v>40</v>
      </c>
      <c r="G206" s="2" t="s">
        <v>1060</v>
      </c>
      <c r="H206" s="114" t="s">
        <v>1031</v>
      </c>
      <c r="I206" s="2" t="s">
        <v>95</v>
      </c>
      <c r="J206" s="15" t="str">
        <f>IF(ISERROR(VLOOKUP(I206,State_codes!$B$2:$C$38, 2, FALSE)),"",VLOOKUP(I206,State_codes!$B$2:$C$38, 2, FALSE))</f>
        <v>DL</v>
      </c>
      <c r="K206" s="2" t="s">
        <v>122</v>
      </c>
      <c r="L206" s="31" t="s">
        <v>1070</v>
      </c>
      <c r="M206" s="8" t="s">
        <v>1064</v>
      </c>
      <c r="N206" s="27" t="s">
        <v>56</v>
      </c>
      <c r="O206" s="27" t="s">
        <v>129</v>
      </c>
      <c r="P206" s="39">
        <v>43910</v>
      </c>
      <c r="Q206" s="37" t="s">
        <v>1065</v>
      </c>
      <c r="R206" s="34" t="s">
        <v>1067</v>
      </c>
      <c r="S206" s="46"/>
      <c r="T206" s="2" t="s">
        <v>1068</v>
      </c>
    </row>
    <row r="207" spans="1:20" ht="12.75">
      <c r="A207" s="15">
        <v>206</v>
      </c>
      <c r="B207" s="119"/>
      <c r="C207" s="39">
        <v>43910</v>
      </c>
      <c r="D207" s="40"/>
      <c r="E207" s="27">
        <v>58</v>
      </c>
      <c r="F207" s="2" t="s">
        <v>39</v>
      </c>
      <c r="G207" s="2" t="s">
        <v>198</v>
      </c>
      <c r="H207" s="2" t="s">
        <v>198</v>
      </c>
      <c r="I207" s="2" t="s">
        <v>95</v>
      </c>
      <c r="J207" s="15" t="str">
        <f>IF(ISERROR(VLOOKUP(I207,State_codes!$B$2:$C$38, 2, FALSE)),"",VLOOKUP(I207,State_codes!$B$2:$C$38, 2, FALSE))</f>
        <v>DL</v>
      </c>
      <c r="K207" s="2" t="s">
        <v>122</v>
      </c>
      <c r="L207" s="31" t="s">
        <v>729</v>
      </c>
      <c r="M207" s="32"/>
      <c r="N207" s="27" t="s">
        <v>56</v>
      </c>
      <c r="O207" s="27" t="s">
        <v>58</v>
      </c>
      <c r="P207" s="39">
        <v>43910</v>
      </c>
      <c r="Q207" s="37" t="s">
        <v>1065</v>
      </c>
      <c r="R207" s="34" t="s">
        <v>1067</v>
      </c>
      <c r="S207" s="46"/>
      <c r="T207" s="2" t="s">
        <v>960</v>
      </c>
    </row>
    <row r="208" spans="1:20" ht="12.75">
      <c r="A208" s="15">
        <v>207</v>
      </c>
      <c r="B208" s="119"/>
      <c r="C208" s="39">
        <v>43910</v>
      </c>
      <c r="D208" s="40"/>
      <c r="E208" s="27">
        <v>24</v>
      </c>
      <c r="F208" s="2" t="s">
        <v>39</v>
      </c>
      <c r="G208" s="2" t="s">
        <v>120</v>
      </c>
      <c r="H208" s="2" t="s">
        <v>119</v>
      </c>
      <c r="I208" s="2" t="s">
        <v>45</v>
      </c>
      <c r="J208" s="15" t="str">
        <f>IF(ISERROR(VLOOKUP(I208,State_codes!$B$2:$C$38, 2, FALSE)),"",VLOOKUP(I208,State_codes!$B$2:$C$38, 2, FALSE))</f>
        <v>MH</v>
      </c>
      <c r="K208" s="2" t="s">
        <v>122</v>
      </c>
      <c r="L208" s="31" t="s">
        <v>1073</v>
      </c>
      <c r="M208" s="8" t="s">
        <v>1074</v>
      </c>
      <c r="N208" s="27" t="s">
        <v>56</v>
      </c>
      <c r="O208" s="27" t="s">
        <v>129</v>
      </c>
      <c r="P208" s="39">
        <v>43910</v>
      </c>
      <c r="Q208" s="37" t="s">
        <v>1075</v>
      </c>
      <c r="R208" s="46"/>
      <c r="S208" s="46"/>
      <c r="T208" s="2" t="s">
        <v>1073</v>
      </c>
    </row>
    <row r="209" spans="1:20" ht="12.75">
      <c r="A209" s="15">
        <v>208</v>
      </c>
      <c r="B209" s="119"/>
      <c r="C209" s="39">
        <v>43910</v>
      </c>
      <c r="D209" s="40"/>
      <c r="E209" s="27">
        <v>38</v>
      </c>
      <c r="F209" s="2" t="s">
        <v>39</v>
      </c>
      <c r="G209" s="2" t="s">
        <v>43</v>
      </c>
      <c r="H209" s="2" t="s">
        <v>43</v>
      </c>
      <c r="I209" s="2" t="s">
        <v>45</v>
      </c>
      <c r="J209" s="15" t="str">
        <f>IF(ISERROR(VLOOKUP(I209,State_codes!$B$2:$C$38, 2, FALSE)),"",VLOOKUP(I209,State_codes!$B$2:$C$38, 2, FALSE))</f>
        <v>MH</v>
      </c>
      <c r="K209" s="2" t="s">
        <v>122</v>
      </c>
      <c r="L209" s="31" t="s">
        <v>964</v>
      </c>
      <c r="M209" s="32"/>
      <c r="N209" s="27" t="s">
        <v>56</v>
      </c>
      <c r="O209" s="33" t="s">
        <v>58</v>
      </c>
      <c r="P209" s="39">
        <v>43910</v>
      </c>
      <c r="Q209" s="37" t="s">
        <v>1075</v>
      </c>
      <c r="R209" s="46"/>
      <c r="S209" s="46"/>
      <c r="T209" s="2" t="s">
        <v>1076</v>
      </c>
    </row>
    <row r="210" spans="1:20" ht="12.75">
      <c r="A210" s="15">
        <v>209</v>
      </c>
      <c r="B210" s="119"/>
      <c r="C210" s="39">
        <v>43910</v>
      </c>
      <c r="D210" s="40"/>
      <c r="E210" s="27">
        <v>20</v>
      </c>
      <c r="F210" s="2" t="s">
        <v>39</v>
      </c>
      <c r="G210" s="2" t="s">
        <v>43</v>
      </c>
      <c r="H210" s="2" t="s">
        <v>43</v>
      </c>
      <c r="I210" s="2" t="s">
        <v>45</v>
      </c>
      <c r="J210" s="15" t="str">
        <f>IF(ISERROR(VLOOKUP(I210,State_codes!$B$2:$C$38, 2, FALSE)),"",VLOOKUP(I210,State_codes!$B$2:$C$38, 2, FALSE))</f>
        <v>MH</v>
      </c>
      <c r="K210" s="2" t="s">
        <v>122</v>
      </c>
      <c r="L210" s="31" t="s">
        <v>729</v>
      </c>
      <c r="M210" s="32"/>
      <c r="N210" s="27" t="s">
        <v>56</v>
      </c>
      <c r="O210" s="33" t="s">
        <v>58</v>
      </c>
      <c r="P210" s="39">
        <v>43910</v>
      </c>
      <c r="Q210" s="37" t="s">
        <v>1075</v>
      </c>
      <c r="R210" s="46"/>
      <c r="S210" s="46"/>
      <c r="T210" s="2" t="s">
        <v>1077</v>
      </c>
    </row>
    <row r="211" spans="1:20" ht="12.75">
      <c r="A211" s="15">
        <v>210</v>
      </c>
      <c r="B211" s="119"/>
      <c r="C211" s="39">
        <v>43910</v>
      </c>
      <c r="D211" s="40"/>
      <c r="E211" s="27">
        <v>22</v>
      </c>
      <c r="F211" s="2" t="s">
        <v>40</v>
      </c>
      <c r="G211" s="2" t="s">
        <v>1078</v>
      </c>
      <c r="H211" s="2" t="s">
        <v>187</v>
      </c>
      <c r="I211" s="2" t="s">
        <v>182</v>
      </c>
      <c r="J211" s="15" t="str">
        <f>IF(ISERROR(VLOOKUP(I211,State_codes!$B$2:$C$38, 2, FALSE)),"",VLOOKUP(I211,State_codes!$B$2:$C$38, 2, FALSE))</f>
        <v>GJ</v>
      </c>
      <c r="K211" s="2" t="s">
        <v>122</v>
      </c>
      <c r="L211" s="31" t="s">
        <v>515</v>
      </c>
      <c r="M211" s="32"/>
      <c r="N211" s="33" t="s">
        <v>56</v>
      </c>
      <c r="O211" s="33" t="s">
        <v>58</v>
      </c>
      <c r="P211" s="39">
        <v>43910</v>
      </c>
      <c r="Q211" s="37" t="s">
        <v>1079</v>
      </c>
      <c r="R211" s="34" t="s">
        <v>1080</v>
      </c>
      <c r="S211" s="46"/>
      <c r="T211" s="2" t="s">
        <v>1081</v>
      </c>
    </row>
    <row r="212" spans="1:20" ht="12.75">
      <c r="A212" s="15">
        <v>211</v>
      </c>
      <c r="B212" s="119"/>
      <c r="C212" s="39">
        <v>43910</v>
      </c>
      <c r="D212" s="40"/>
      <c r="E212" s="27">
        <v>34</v>
      </c>
      <c r="F212" s="2" t="s">
        <v>40</v>
      </c>
      <c r="G212" s="2" t="s">
        <v>1078</v>
      </c>
      <c r="H212" s="2" t="s">
        <v>187</v>
      </c>
      <c r="I212" s="2" t="s">
        <v>182</v>
      </c>
      <c r="J212" s="15" t="str">
        <f>IF(ISERROR(VLOOKUP(I212,State_codes!$B$2:$C$38, 2, FALSE)),"",VLOOKUP(I212,State_codes!$B$2:$C$38, 2, FALSE))</f>
        <v>GJ</v>
      </c>
      <c r="K212" s="2" t="s">
        <v>51</v>
      </c>
      <c r="L212" s="31" t="s">
        <v>1082</v>
      </c>
      <c r="M212" s="32"/>
      <c r="N212" s="33" t="s">
        <v>56</v>
      </c>
      <c r="O212" s="33" t="s">
        <v>58</v>
      </c>
      <c r="P212" s="39">
        <v>43910</v>
      </c>
      <c r="Q212" s="37" t="s">
        <v>1079</v>
      </c>
      <c r="R212" s="34" t="s">
        <v>1083</v>
      </c>
      <c r="S212" s="46"/>
      <c r="T212" s="2" t="s">
        <v>1084</v>
      </c>
    </row>
    <row r="213" spans="1:20" ht="12.75">
      <c r="A213" s="15">
        <v>212</v>
      </c>
      <c r="B213" s="119"/>
      <c r="C213" s="39">
        <v>43910</v>
      </c>
      <c r="D213" s="40"/>
      <c r="E213" s="27">
        <v>47</v>
      </c>
      <c r="F213" s="2" t="s">
        <v>39</v>
      </c>
      <c r="G213" s="2" t="s">
        <v>600</v>
      </c>
      <c r="H213" s="2" t="s">
        <v>600</v>
      </c>
      <c r="I213" s="2" t="s">
        <v>182</v>
      </c>
      <c r="J213" s="15" t="str">
        <f>IF(ISERROR(VLOOKUP(I213,State_codes!$B$2:$C$38, 2, FALSE)),"",VLOOKUP(I213,State_codes!$B$2:$C$38, 2, FALSE))</f>
        <v>GJ</v>
      </c>
      <c r="K213" s="2" t="s">
        <v>122</v>
      </c>
      <c r="L213" s="31" t="s">
        <v>1086</v>
      </c>
      <c r="M213" s="32"/>
      <c r="N213" s="33" t="s">
        <v>56</v>
      </c>
      <c r="O213" s="33" t="s">
        <v>58</v>
      </c>
      <c r="P213" s="39">
        <v>43910</v>
      </c>
      <c r="Q213" s="37" t="s">
        <v>1079</v>
      </c>
      <c r="R213" s="34" t="s">
        <v>1083</v>
      </c>
      <c r="S213" s="46"/>
      <c r="T213" s="2" t="s">
        <v>1087</v>
      </c>
    </row>
    <row r="214" spans="1:20" ht="12.75">
      <c r="A214" s="15">
        <v>213</v>
      </c>
      <c r="B214" s="119"/>
      <c r="C214" s="39">
        <v>43910</v>
      </c>
      <c r="D214" s="40"/>
      <c r="E214" s="27">
        <v>37</v>
      </c>
      <c r="F214" s="2" t="s">
        <v>39</v>
      </c>
      <c r="G214" s="2" t="s">
        <v>316</v>
      </c>
      <c r="H214" s="2" t="s">
        <v>316</v>
      </c>
      <c r="I214" s="2" t="s">
        <v>126</v>
      </c>
      <c r="J214" s="15" t="str">
        <f>IF(ISERROR(VLOOKUP(I214,State_codes!$B$2:$C$38, 2, FALSE)),"",VLOOKUP(I214,State_codes!$B$2:$C$38, 2, FALSE))</f>
        <v>UP</v>
      </c>
      <c r="K214" s="2" t="s">
        <v>122</v>
      </c>
      <c r="L214" s="31" t="s">
        <v>1088</v>
      </c>
      <c r="M214" s="8" t="s">
        <v>1089</v>
      </c>
      <c r="N214" s="27" t="s">
        <v>56</v>
      </c>
      <c r="O214" s="27" t="s">
        <v>129</v>
      </c>
      <c r="P214" s="39">
        <v>43910</v>
      </c>
      <c r="Q214" s="37" t="s">
        <v>1090</v>
      </c>
      <c r="R214" s="34" t="s">
        <v>1091</v>
      </c>
      <c r="S214" s="46"/>
      <c r="T214" s="2" t="s">
        <v>1088</v>
      </c>
    </row>
    <row r="215" spans="1:20" ht="12.75">
      <c r="A215" s="15">
        <v>214</v>
      </c>
      <c r="B215" s="119"/>
      <c r="C215" s="39">
        <v>43910</v>
      </c>
      <c r="D215" s="40"/>
      <c r="E215" s="27">
        <v>35</v>
      </c>
      <c r="F215" s="2" t="s">
        <v>39</v>
      </c>
      <c r="G215" s="2" t="s">
        <v>316</v>
      </c>
      <c r="H215" s="2" t="s">
        <v>316</v>
      </c>
      <c r="I215" s="2" t="s">
        <v>126</v>
      </c>
      <c r="J215" s="15" t="str">
        <f>IF(ISERROR(VLOOKUP(I215,State_codes!$B$2:$C$38, 2, FALSE)),"",VLOOKUP(I215,State_codes!$B$2:$C$38, 2, FALSE))</f>
        <v>UP</v>
      </c>
      <c r="K215" s="2" t="s">
        <v>122</v>
      </c>
      <c r="L215" s="31" t="s">
        <v>1088</v>
      </c>
      <c r="M215" s="8" t="s">
        <v>1089</v>
      </c>
      <c r="N215" s="27" t="s">
        <v>56</v>
      </c>
      <c r="O215" s="27" t="s">
        <v>129</v>
      </c>
      <c r="P215" s="39">
        <v>43910</v>
      </c>
      <c r="Q215" s="37" t="s">
        <v>1090</v>
      </c>
      <c r="R215" s="34" t="s">
        <v>1091</v>
      </c>
      <c r="S215" s="46"/>
      <c r="T215" s="2" t="s">
        <v>1088</v>
      </c>
    </row>
    <row r="216" spans="1:20" ht="12.75">
      <c r="A216" s="15">
        <v>215</v>
      </c>
      <c r="B216" s="119"/>
      <c r="C216" s="39">
        <v>43910</v>
      </c>
      <c r="D216" s="40"/>
      <c r="E216" s="27">
        <v>20</v>
      </c>
      <c r="F216" s="2" t="s">
        <v>40</v>
      </c>
      <c r="G216" s="2" t="s">
        <v>316</v>
      </c>
      <c r="H216" s="2" t="s">
        <v>316</v>
      </c>
      <c r="I216" s="2" t="s">
        <v>126</v>
      </c>
      <c r="J216" s="15" t="str">
        <f>IF(ISERROR(VLOOKUP(I216,State_codes!$B$2:$C$38, 2, FALSE)),"",VLOOKUP(I216,State_codes!$B$2:$C$38, 2, FALSE))</f>
        <v>UP</v>
      </c>
      <c r="K216" s="2" t="s">
        <v>122</v>
      </c>
      <c r="L216" s="31" t="s">
        <v>1088</v>
      </c>
      <c r="M216" s="8" t="s">
        <v>1089</v>
      </c>
      <c r="N216" s="27" t="s">
        <v>56</v>
      </c>
      <c r="O216" s="27" t="s">
        <v>129</v>
      </c>
      <c r="P216" s="39">
        <v>43910</v>
      </c>
      <c r="Q216" s="37" t="s">
        <v>1090</v>
      </c>
      <c r="R216" s="34" t="s">
        <v>1091</v>
      </c>
      <c r="S216" s="46"/>
      <c r="T216" s="2" t="s">
        <v>1088</v>
      </c>
    </row>
    <row r="217" spans="1:20" ht="12.75">
      <c r="A217" s="15">
        <v>216</v>
      </c>
      <c r="B217" s="119"/>
      <c r="C217" s="39">
        <v>43910</v>
      </c>
      <c r="D217" s="40"/>
      <c r="E217" s="27">
        <v>41</v>
      </c>
      <c r="F217" s="2" t="s">
        <v>40</v>
      </c>
      <c r="G217" s="2" t="s">
        <v>316</v>
      </c>
      <c r="H217" s="2" t="s">
        <v>316</v>
      </c>
      <c r="I217" s="2" t="s">
        <v>126</v>
      </c>
      <c r="J217" s="15" t="str">
        <f>IF(ISERROR(VLOOKUP(I217,State_codes!$B$2:$C$38, 2, FALSE)),"",VLOOKUP(I217,State_codes!$B$2:$C$38, 2, FALSE))</f>
        <v>UP</v>
      </c>
      <c r="K217" s="2" t="s">
        <v>122</v>
      </c>
      <c r="L217" s="31" t="s">
        <v>729</v>
      </c>
      <c r="M217" s="32"/>
      <c r="N217" s="33" t="s">
        <v>56</v>
      </c>
      <c r="O217" s="33" t="s">
        <v>58</v>
      </c>
      <c r="P217" s="51">
        <v>43910</v>
      </c>
      <c r="Q217" s="37" t="s">
        <v>1090</v>
      </c>
      <c r="R217" s="46"/>
      <c r="S217" s="46"/>
      <c r="T217" s="2" t="s">
        <v>960</v>
      </c>
    </row>
    <row r="218" spans="1:20" ht="12.75">
      <c r="A218" s="15">
        <v>217</v>
      </c>
      <c r="B218" s="119"/>
      <c r="C218" s="39">
        <v>43910</v>
      </c>
      <c r="D218" s="40"/>
      <c r="E218" s="41"/>
      <c r="G218" s="2" t="s">
        <v>107</v>
      </c>
      <c r="H218" s="2" t="s">
        <v>107</v>
      </c>
      <c r="I218" s="2" t="s">
        <v>109</v>
      </c>
      <c r="J218" s="15" t="str">
        <f>IF(ISERROR(VLOOKUP(I218,State_codes!$B$2:$C$38, 2, FALSE)),"",VLOOKUP(I218,State_codes!$B$2:$C$38, 2, FALSE))</f>
        <v>RJ</v>
      </c>
      <c r="K218" s="2" t="s">
        <v>122</v>
      </c>
      <c r="L218" s="31" t="s">
        <v>429</v>
      </c>
      <c r="M218" s="32"/>
      <c r="N218" s="27" t="s">
        <v>56</v>
      </c>
      <c r="O218" s="33" t="s">
        <v>155</v>
      </c>
      <c r="P218" s="39">
        <v>43910</v>
      </c>
      <c r="Q218" s="37" t="s">
        <v>1094</v>
      </c>
      <c r="R218" s="46"/>
      <c r="S218" s="46"/>
      <c r="T218" s="2" t="s">
        <v>1095</v>
      </c>
    </row>
    <row r="219" spans="1:20" ht="12.75">
      <c r="A219" s="15">
        <v>218</v>
      </c>
      <c r="B219" s="119"/>
      <c r="C219" s="39">
        <v>43910</v>
      </c>
      <c r="D219" s="40"/>
      <c r="E219" s="41"/>
      <c r="G219" s="2" t="s">
        <v>1096</v>
      </c>
      <c r="H219" s="2" t="s">
        <v>1096</v>
      </c>
      <c r="I219" s="2" t="s">
        <v>109</v>
      </c>
      <c r="J219" s="15" t="str">
        <f>IF(ISERROR(VLOOKUP(I219,State_codes!$B$2:$C$38, 2, FALSE)),"",VLOOKUP(I219,State_codes!$B$2:$C$38, 2, FALSE))</f>
        <v>RJ</v>
      </c>
      <c r="K219" s="2" t="s">
        <v>122</v>
      </c>
      <c r="L219" s="31" t="s">
        <v>1097</v>
      </c>
      <c r="M219" s="32"/>
      <c r="N219" s="27" t="s">
        <v>56</v>
      </c>
      <c r="O219" s="27" t="s">
        <v>129</v>
      </c>
      <c r="P219" s="39">
        <v>43910</v>
      </c>
      <c r="Q219" s="37" t="s">
        <v>1094</v>
      </c>
      <c r="R219" s="46"/>
      <c r="S219" s="46"/>
      <c r="T219" s="2" t="s">
        <v>1098</v>
      </c>
    </row>
    <row r="220" spans="1:20" ht="12.75">
      <c r="A220" s="15">
        <v>219</v>
      </c>
      <c r="B220" s="119"/>
      <c r="C220" s="39">
        <v>43910</v>
      </c>
      <c r="D220" s="40"/>
      <c r="E220" s="41"/>
      <c r="G220" s="2" t="s">
        <v>1096</v>
      </c>
      <c r="H220" s="2" t="s">
        <v>1096</v>
      </c>
      <c r="I220" s="2" t="s">
        <v>109</v>
      </c>
      <c r="J220" s="15" t="str">
        <f>IF(ISERROR(VLOOKUP(I220,State_codes!$B$2:$C$38, 2, FALSE)),"",VLOOKUP(I220,State_codes!$B$2:$C$38, 2, FALSE))</f>
        <v>RJ</v>
      </c>
      <c r="K220" s="2" t="s">
        <v>122</v>
      </c>
      <c r="L220" s="31" t="s">
        <v>1098</v>
      </c>
      <c r="M220" s="8" t="s">
        <v>1099</v>
      </c>
      <c r="N220" s="27" t="s">
        <v>56</v>
      </c>
      <c r="O220" s="33" t="s">
        <v>155</v>
      </c>
      <c r="P220" s="39">
        <v>43910</v>
      </c>
      <c r="Q220" s="37" t="s">
        <v>1100</v>
      </c>
      <c r="R220" s="34" t="s">
        <v>1101</v>
      </c>
      <c r="S220" s="46"/>
      <c r="T220" s="2" t="s">
        <v>1098</v>
      </c>
    </row>
    <row r="221" spans="1:20" ht="12.75">
      <c r="A221" s="15">
        <v>220</v>
      </c>
      <c r="B221" s="23" t="s">
        <v>1102</v>
      </c>
      <c r="C221" s="39">
        <v>43910</v>
      </c>
      <c r="D221" s="40"/>
      <c r="E221" s="27">
        <v>18</v>
      </c>
      <c r="F221" s="2" t="s">
        <v>40</v>
      </c>
      <c r="G221" s="2" t="s">
        <v>31</v>
      </c>
      <c r="H221" s="2" t="s">
        <v>31</v>
      </c>
      <c r="I221" s="2" t="s">
        <v>101</v>
      </c>
      <c r="J221" s="15" t="str">
        <f>IF(ISERROR(VLOOKUP(I221,State_codes!$B$2:$C$38, 2, FALSE)),"",VLOOKUP(I221,State_codes!$B$2:$C$38, 2, FALSE))</f>
        <v>TG</v>
      </c>
      <c r="K221" s="2" t="s">
        <v>122</v>
      </c>
      <c r="L221" s="31" t="s">
        <v>1027</v>
      </c>
      <c r="M221" s="32"/>
      <c r="N221" s="27" t="s">
        <v>56</v>
      </c>
      <c r="O221" s="33" t="s">
        <v>58</v>
      </c>
      <c r="P221" s="39">
        <v>43910</v>
      </c>
      <c r="Q221" s="37" t="s">
        <v>1103</v>
      </c>
      <c r="R221" s="46"/>
      <c r="S221" s="46"/>
      <c r="T221" s="2" t="s">
        <v>960</v>
      </c>
    </row>
    <row r="222" spans="1:20" ht="12.75">
      <c r="A222" s="15">
        <v>221</v>
      </c>
      <c r="B222" s="119"/>
      <c r="C222" s="39">
        <v>43910</v>
      </c>
      <c r="D222" s="40"/>
      <c r="E222" s="41"/>
      <c r="G222" s="2" t="s">
        <v>107</v>
      </c>
      <c r="H222" s="2" t="s">
        <v>107</v>
      </c>
      <c r="I222" s="2" t="s">
        <v>109</v>
      </c>
      <c r="J222" s="15" t="str">
        <f>IF(ISERROR(VLOOKUP(I222,State_codes!$B$2:$C$38, 2, FALSE)),"",VLOOKUP(I222,State_codes!$B$2:$C$38, 2, FALSE))</f>
        <v>RJ</v>
      </c>
      <c r="K222" s="2" t="s">
        <v>122</v>
      </c>
      <c r="L222" s="31" t="s">
        <v>429</v>
      </c>
      <c r="M222" s="32"/>
      <c r="N222" s="27" t="s">
        <v>56</v>
      </c>
      <c r="O222" s="33" t="s">
        <v>155</v>
      </c>
      <c r="P222" s="39">
        <v>43910</v>
      </c>
      <c r="Q222" s="37" t="s">
        <v>1094</v>
      </c>
      <c r="R222" s="46"/>
      <c r="S222" s="46"/>
      <c r="T222" s="2" t="s">
        <v>429</v>
      </c>
    </row>
    <row r="223" spans="1:20" ht="12.75">
      <c r="A223" s="15">
        <v>222</v>
      </c>
      <c r="B223" s="119"/>
      <c r="C223" s="39">
        <v>43910</v>
      </c>
      <c r="D223" s="40"/>
      <c r="E223" s="27">
        <v>69</v>
      </c>
      <c r="F223" s="2" t="s">
        <v>40</v>
      </c>
      <c r="G223" s="2" t="s">
        <v>600</v>
      </c>
      <c r="H223" s="2" t="s">
        <v>600</v>
      </c>
      <c r="I223" s="2" t="s">
        <v>182</v>
      </c>
      <c r="J223" s="15" t="str">
        <f>IF(ISERROR(VLOOKUP(I223,State_codes!$B$2:$C$38, 2, FALSE)),"",VLOOKUP(I223,State_codes!$B$2:$C$38, 2, FALSE))</f>
        <v>GJ</v>
      </c>
      <c r="K223" s="2" t="s">
        <v>122</v>
      </c>
      <c r="L223" s="31" t="s">
        <v>1105</v>
      </c>
      <c r="M223" s="32"/>
      <c r="N223" s="33" t="s">
        <v>56</v>
      </c>
      <c r="O223" s="33" t="s">
        <v>58</v>
      </c>
      <c r="P223" s="39">
        <v>43910</v>
      </c>
      <c r="Q223" s="37" t="s">
        <v>1106</v>
      </c>
      <c r="R223" s="34" t="s">
        <v>1107</v>
      </c>
      <c r="S223" s="34" t="s">
        <v>1083</v>
      </c>
      <c r="T223" s="2" t="s">
        <v>1108</v>
      </c>
    </row>
    <row r="224" spans="1:20" ht="12.75">
      <c r="A224" s="15">
        <v>223</v>
      </c>
      <c r="B224" s="119"/>
      <c r="C224" s="39">
        <v>43910</v>
      </c>
      <c r="D224" s="40"/>
      <c r="E224" s="27">
        <v>27</v>
      </c>
      <c r="F224" s="2" t="s">
        <v>39</v>
      </c>
      <c r="G224" s="2" t="s">
        <v>1078</v>
      </c>
      <c r="H224" s="2" t="s">
        <v>187</v>
      </c>
      <c r="I224" s="2" t="s">
        <v>182</v>
      </c>
      <c r="J224" s="15" t="str">
        <f>IF(ISERROR(VLOOKUP(I224,State_codes!$B$2:$C$38, 2, FALSE)),"",VLOOKUP(I224,State_codes!$B$2:$C$38, 2, FALSE))</f>
        <v>GJ</v>
      </c>
      <c r="K224" s="2" t="s">
        <v>122</v>
      </c>
      <c r="L224" s="31" t="s">
        <v>729</v>
      </c>
      <c r="M224" s="32"/>
      <c r="N224" s="33" t="s">
        <v>56</v>
      </c>
      <c r="O224" s="33" t="s">
        <v>58</v>
      </c>
      <c r="P224" s="39">
        <v>43910</v>
      </c>
      <c r="Q224" s="37" t="s">
        <v>1106</v>
      </c>
      <c r="R224" s="34" t="s">
        <v>1083</v>
      </c>
      <c r="S224" s="46"/>
      <c r="T224" s="2" t="s">
        <v>1109</v>
      </c>
    </row>
    <row r="225" spans="1:20" ht="12.75">
      <c r="A225" s="15">
        <v>224</v>
      </c>
      <c r="B225" s="119"/>
      <c r="C225" s="39">
        <v>43910</v>
      </c>
      <c r="D225" s="40"/>
      <c r="E225" s="41"/>
      <c r="F225" s="2" t="s">
        <v>40</v>
      </c>
      <c r="G225" s="2" t="s">
        <v>330</v>
      </c>
      <c r="H225" s="2" t="s">
        <v>330</v>
      </c>
      <c r="I225" s="2" t="s">
        <v>330</v>
      </c>
      <c r="J225" s="15" t="str">
        <f>IF(ISERROR(VLOOKUP(I225,State_codes!$B$2:$C$38, 2, FALSE)),"",VLOOKUP(I225,State_codes!$B$2:$C$38, 2, FALSE))</f>
        <v>CH</v>
      </c>
      <c r="K225" s="2" t="s">
        <v>122</v>
      </c>
      <c r="L225" s="31" t="s">
        <v>1110</v>
      </c>
      <c r="M225" s="8" t="s">
        <v>1111</v>
      </c>
      <c r="N225" s="33" t="s">
        <v>56</v>
      </c>
      <c r="O225" s="33" t="s">
        <v>129</v>
      </c>
      <c r="P225" s="39">
        <v>43910</v>
      </c>
      <c r="Q225" s="37" t="s">
        <v>1112</v>
      </c>
      <c r="R225" s="46"/>
      <c r="S225" s="46"/>
      <c r="T225" s="2" t="s">
        <v>1110</v>
      </c>
    </row>
    <row r="226" spans="1:20" ht="12.75">
      <c r="A226" s="15">
        <v>225</v>
      </c>
      <c r="B226" s="119"/>
      <c r="C226" s="39">
        <v>43910</v>
      </c>
      <c r="D226" s="40"/>
      <c r="E226" s="41"/>
      <c r="F226" s="2" t="s">
        <v>39</v>
      </c>
      <c r="G226" s="2" t="s">
        <v>330</v>
      </c>
      <c r="H226" s="2" t="s">
        <v>330</v>
      </c>
      <c r="I226" s="2" t="s">
        <v>330</v>
      </c>
      <c r="J226" s="15" t="str">
        <f>IF(ISERROR(VLOOKUP(I226,State_codes!$B$2:$C$38, 2, FALSE)),"",VLOOKUP(I226,State_codes!$B$2:$C$38, 2, FALSE))</f>
        <v>CH</v>
      </c>
      <c r="K226" s="2" t="s">
        <v>122</v>
      </c>
      <c r="L226" s="31" t="s">
        <v>1113</v>
      </c>
      <c r="M226" s="8" t="s">
        <v>1111</v>
      </c>
      <c r="N226" s="33" t="s">
        <v>56</v>
      </c>
      <c r="O226" s="33" t="s">
        <v>129</v>
      </c>
      <c r="P226" s="39">
        <v>43910</v>
      </c>
      <c r="Q226" s="37" t="s">
        <v>1112</v>
      </c>
      <c r="R226" s="46"/>
      <c r="S226" s="46"/>
      <c r="T226" s="2" t="s">
        <v>1113</v>
      </c>
    </row>
    <row r="227" spans="1:20" ht="12.75">
      <c r="A227" s="15">
        <v>226</v>
      </c>
      <c r="B227" s="119"/>
      <c r="C227" s="39">
        <v>43910</v>
      </c>
      <c r="D227" s="40"/>
      <c r="E227" s="41"/>
      <c r="F227" s="2" t="s">
        <v>39</v>
      </c>
      <c r="G227" s="2" t="s">
        <v>330</v>
      </c>
      <c r="H227" s="2" t="s">
        <v>330</v>
      </c>
      <c r="I227" s="2" t="s">
        <v>330</v>
      </c>
      <c r="J227" s="15" t="str">
        <f>IF(ISERROR(VLOOKUP(I227,State_codes!$B$2:$C$38, 2, FALSE)),"",VLOOKUP(I227,State_codes!$B$2:$C$38, 2, FALSE))</f>
        <v>CH</v>
      </c>
      <c r="K227" s="2" t="s">
        <v>122</v>
      </c>
      <c r="L227" s="31" t="s">
        <v>1115</v>
      </c>
      <c r="M227" s="8" t="s">
        <v>1111</v>
      </c>
      <c r="N227" s="33" t="s">
        <v>56</v>
      </c>
      <c r="O227" s="33" t="s">
        <v>129</v>
      </c>
      <c r="P227" s="39">
        <v>43910</v>
      </c>
      <c r="Q227" s="37" t="s">
        <v>1112</v>
      </c>
      <c r="R227" s="46"/>
      <c r="S227" s="46"/>
      <c r="T227" s="2" t="s">
        <v>1115</v>
      </c>
    </row>
    <row r="228" spans="1:20" ht="12.75">
      <c r="A228" s="15">
        <v>227</v>
      </c>
      <c r="B228" s="119"/>
      <c r="C228" s="39">
        <v>43910</v>
      </c>
      <c r="D228" s="40"/>
      <c r="E228" s="27">
        <v>26</v>
      </c>
      <c r="F228" s="2" t="s">
        <v>40</v>
      </c>
      <c r="G228" s="2" t="s">
        <v>330</v>
      </c>
      <c r="H228" s="2" t="s">
        <v>330</v>
      </c>
      <c r="I228" s="2" t="s">
        <v>330</v>
      </c>
      <c r="J228" s="15" t="str">
        <f>IF(ISERROR(VLOOKUP(I228,State_codes!$B$2:$C$38, 2, FALSE)),"",VLOOKUP(I228,State_codes!$B$2:$C$38, 2, FALSE))</f>
        <v>CH</v>
      </c>
      <c r="K228" s="2" t="s">
        <v>122</v>
      </c>
      <c r="L228" s="31" t="s">
        <v>1119</v>
      </c>
      <c r="M228" s="32"/>
      <c r="N228" s="33" t="s">
        <v>56</v>
      </c>
      <c r="O228" s="33" t="s">
        <v>58</v>
      </c>
      <c r="P228" s="39">
        <v>43910</v>
      </c>
      <c r="Q228" s="37" t="s">
        <v>1112</v>
      </c>
      <c r="R228" s="34" t="s">
        <v>1120</v>
      </c>
      <c r="S228" s="46"/>
      <c r="T228" s="2" t="s">
        <v>1121</v>
      </c>
    </row>
    <row r="229" spans="1:20" ht="12.75">
      <c r="A229" s="15">
        <v>228</v>
      </c>
      <c r="B229" s="119"/>
      <c r="C229" s="39">
        <v>43910</v>
      </c>
      <c r="D229" s="40"/>
      <c r="E229" s="41"/>
      <c r="F229" s="2" t="s">
        <v>40</v>
      </c>
      <c r="G229" s="2" t="s">
        <v>271</v>
      </c>
      <c r="H229" s="2" t="s">
        <v>272</v>
      </c>
      <c r="I229" s="2" t="s">
        <v>47</v>
      </c>
      <c r="J229" s="15" t="str">
        <f>IF(ISERROR(VLOOKUP(I229,State_codes!$B$2:$C$38, 2, FALSE)),"",VLOOKUP(I229,State_codes!$B$2:$C$38, 2, FALSE))</f>
        <v>KL</v>
      </c>
      <c r="K229" s="2" t="s">
        <v>122</v>
      </c>
      <c r="L229" s="31" t="s">
        <v>1124</v>
      </c>
      <c r="M229" s="8" t="s">
        <v>1125</v>
      </c>
      <c r="N229" s="27" t="s">
        <v>596</v>
      </c>
      <c r="O229" s="33" t="s">
        <v>58</v>
      </c>
      <c r="P229" s="39">
        <v>43910</v>
      </c>
      <c r="Q229" s="37" t="s">
        <v>1126</v>
      </c>
      <c r="R229" s="37" t="s">
        <v>1127</v>
      </c>
      <c r="S229" s="31"/>
      <c r="T229" s="2" t="s">
        <v>1130</v>
      </c>
    </row>
    <row r="230" spans="1:20" ht="12.75">
      <c r="A230" s="15">
        <v>229</v>
      </c>
      <c r="B230" s="119"/>
      <c r="C230" s="39">
        <v>43910</v>
      </c>
      <c r="D230" s="40"/>
      <c r="E230" s="41"/>
      <c r="F230" s="2" t="s">
        <v>39</v>
      </c>
      <c r="G230" s="2" t="s">
        <v>271</v>
      </c>
      <c r="H230" s="2" t="s">
        <v>272</v>
      </c>
      <c r="I230" s="2" t="s">
        <v>47</v>
      </c>
      <c r="J230" s="15" t="str">
        <f>IF(ISERROR(VLOOKUP(I230,State_codes!$B$2:$C$38, 2, FALSE)),"",VLOOKUP(I230,State_codes!$B$2:$C$38, 2, FALSE))</f>
        <v>KL</v>
      </c>
      <c r="K230" s="2" t="s">
        <v>51</v>
      </c>
      <c r="L230" s="31" t="s">
        <v>1124</v>
      </c>
      <c r="M230" s="8" t="s">
        <v>1125</v>
      </c>
      <c r="N230" s="27" t="s">
        <v>596</v>
      </c>
      <c r="O230" s="33" t="s">
        <v>58</v>
      </c>
      <c r="P230" s="39">
        <v>43918</v>
      </c>
      <c r="Q230" s="37" t="s">
        <v>1126</v>
      </c>
      <c r="R230" s="37" t="s">
        <v>1127</v>
      </c>
      <c r="S230" s="31"/>
      <c r="T230" s="2" t="s">
        <v>1130</v>
      </c>
    </row>
    <row r="231" spans="1:20" ht="12.75">
      <c r="A231" s="15">
        <v>230</v>
      </c>
      <c r="B231" s="119"/>
      <c r="C231" s="39">
        <v>43910</v>
      </c>
      <c r="D231" s="40"/>
      <c r="E231" s="41"/>
      <c r="F231" s="2" t="s">
        <v>39</v>
      </c>
      <c r="G231" s="2" t="s">
        <v>271</v>
      </c>
      <c r="H231" s="2" t="s">
        <v>272</v>
      </c>
      <c r="I231" s="2" t="s">
        <v>47</v>
      </c>
      <c r="J231" s="15" t="str">
        <f>IF(ISERROR(VLOOKUP(I231,State_codes!$B$2:$C$38, 2, FALSE)),"",VLOOKUP(I231,State_codes!$B$2:$C$38, 2, FALSE))</f>
        <v>KL</v>
      </c>
      <c r="K231" s="2" t="s">
        <v>51</v>
      </c>
      <c r="L231" s="31" t="s">
        <v>1124</v>
      </c>
      <c r="M231" s="8" t="s">
        <v>1125</v>
      </c>
      <c r="N231" s="27" t="s">
        <v>596</v>
      </c>
      <c r="O231" s="33" t="s">
        <v>58</v>
      </c>
      <c r="P231" s="39">
        <v>43918</v>
      </c>
      <c r="Q231" s="37" t="s">
        <v>1126</v>
      </c>
      <c r="R231" s="37" t="s">
        <v>1127</v>
      </c>
      <c r="S231" s="31"/>
      <c r="T231" s="2" t="s">
        <v>1130</v>
      </c>
    </row>
    <row r="232" spans="1:20" ht="12.75">
      <c r="A232" s="15">
        <v>231</v>
      </c>
      <c r="B232" s="119"/>
      <c r="C232" s="39">
        <v>43910</v>
      </c>
      <c r="D232" s="40"/>
      <c r="E232" s="41"/>
      <c r="F232" s="2" t="s">
        <v>39</v>
      </c>
      <c r="G232" s="2" t="s">
        <v>271</v>
      </c>
      <c r="H232" s="2" t="s">
        <v>272</v>
      </c>
      <c r="I232" s="2" t="s">
        <v>47</v>
      </c>
      <c r="J232" s="15" t="str">
        <f>IF(ISERROR(VLOOKUP(I232,State_codes!$B$2:$C$38, 2, FALSE)),"",VLOOKUP(I232,State_codes!$B$2:$C$38, 2, FALSE))</f>
        <v>KL</v>
      </c>
      <c r="K232" s="2" t="s">
        <v>122</v>
      </c>
      <c r="L232" s="31" t="s">
        <v>1124</v>
      </c>
      <c r="M232" s="8" t="s">
        <v>1125</v>
      </c>
      <c r="N232" s="27" t="s">
        <v>596</v>
      </c>
      <c r="O232" s="33" t="s">
        <v>58</v>
      </c>
      <c r="P232" s="39">
        <v>43910</v>
      </c>
      <c r="Q232" s="37" t="s">
        <v>1126</v>
      </c>
      <c r="R232" s="37" t="s">
        <v>1127</v>
      </c>
      <c r="S232" s="31"/>
      <c r="T232" s="2" t="s">
        <v>1130</v>
      </c>
    </row>
    <row r="233" spans="1:20" ht="12.75">
      <c r="A233" s="15">
        <v>232</v>
      </c>
      <c r="B233" s="119"/>
      <c r="C233" s="39">
        <v>43910</v>
      </c>
      <c r="D233" s="40"/>
      <c r="E233" s="41"/>
      <c r="F233" s="2" t="s">
        <v>39</v>
      </c>
      <c r="G233" s="2" t="s">
        <v>271</v>
      </c>
      <c r="H233" s="2" t="s">
        <v>272</v>
      </c>
      <c r="I233" s="2" t="s">
        <v>47</v>
      </c>
      <c r="J233" s="15" t="str">
        <f>IF(ISERROR(VLOOKUP(I233,State_codes!$B$2:$C$38, 2, FALSE)),"",VLOOKUP(I233,State_codes!$B$2:$C$38, 2, FALSE))</f>
        <v>KL</v>
      </c>
      <c r="K233" s="2" t="s">
        <v>122</v>
      </c>
      <c r="L233" s="31" t="s">
        <v>1124</v>
      </c>
      <c r="M233" s="8" t="s">
        <v>1125</v>
      </c>
      <c r="N233" s="27" t="s">
        <v>596</v>
      </c>
      <c r="O233" s="33" t="s">
        <v>58</v>
      </c>
      <c r="P233" s="39">
        <v>43910</v>
      </c>
      <c r="Q233" s="37" t="s">
        <v>1126</v>
      </c>
      <c r="R233" s="37" t="s">
        <v>1127</v>
      </c>
      <c r="S233" s="31"/>
      <c r="T233" s="2" t="s">
        <v>1130</v>
      </c>
    </row>
    <row r="234" spans="1:20" ht="12.75">
      <c r="A234" s="15">
        <v>233</v>
      </c>
      <c r="B234" s="119"/>
      <c r="C234" s="39">
        <v>43910</v>
      </c>
      <c r="D234" s="40"/>
      <c r="E234" s="41"/>
      <c r="G234" s="2" t="s">
        <v>1096</v>
      </c>
      <c r="H234" s="2" t="s">
        <v>1096</v>
      </c>
      <c r="I234" s="2" t="s">
        <v>109</v>
      </c>
      <c r="J234" s="15" t="str">
        <f>IF(ISERROR(VLOOKUP(I234,State_codes!$B$2:$C$38, 2, FALSE)),"",VLOOKUP(I234,State_codes!$B$2:$C$38, 2, FALSE))</f>
        <v>RJ</v>
      </c>
      <c r="K234" s="2" t="s">
        <v>122</v>
      </c>
      <c r="L234" s="31" t="s">
        <v>1145</v>
      </c>
      <c r="M234" s="32"/>
      <c r="N234" s="33" t="s">
        <v>56</v>
      </c>
      <c r="O234" s="33" t="s">
        <v>129</v>
      </c>
      <c r="P234" s="39">
        <v>43910</v>
      </c>
      <c r="Q234" s="37" t="s">
        <v>1146</v>
      </c>
      <c r="R234" s="46"/>
      <c r="S234" s="46"/>
      <c r="T234" s="2" t="s">
        <v>1145</v>
      </c>
    </row>
    <row r="235" spans="1:20" ht="12.75">
      <c r="A235" s="15">
        <v>234</v>
      </c>
      <c r="B235" s="119"/>
      <c r="C235" s="39">
        <v>43910</v>
      </c>
      <c r="D235" s="40"/>
      <c r="E235" s="41"/>
      <c r="G235" s="2" t="s">
        <v>1096</v>
      </c>
      <c r="H235" s="2" t="s">
        <v>1096</v>
      </c>
      <c r="I235" s="2" t="s">
        <v>109</v>
      </c>
      <c r="J235" s="15" t="str">
        <f>IF(ISERROR(VLOOKUP(I235,State_codes!$B$2:$C$38, 2, FALSE)),"",VLOOKUP(I235,State_codes!$B$2:$C$38, 2, FALSE))</f>
        <v>RJ</v>
      </c>
      <c r="K235" s="2" t="s">
        <v>122</v>
      </c>
      <c r="L235" s="31" t="s">
        <v>1155</v>
      </c>
      <c r="M235" s="32"/>
      <c r="N235" s="33" t="s">
        <v>56</v>
      </c>
      <c r="O235" s="33" t="s">
        <v>129</v>
      </c>
      <c r="P235" s="39">
        <v>43910</v>
      </c>
      <c r="Q235" s="37" t="s">
        <v>1146</v>
      </c>
      <c r="R235" s="46"/>
      <c r="S235" s="46"/>
      <c r="T235" s="2" t="s">
        <v>1155</v>
      </c>
    </row>
    <row r="236" spans="1:20" ht="12.75">
      <c r="A236" s="15">
        <v>235</v>
      </c>
      <c r="B236" s="119"/>
      <c r="C236" s="39">
        <v>43910</v>
      </c>
      <c r="D236" s="40"/>
      <c r="E236" s="41"/>
      <c r="G236" s="2" t="s">
        <v>1096</v>
      </c>
      <c r="H236" s="2" t="s">
        <v>1096</v>
      </c>
      <c r="I236" s="2" t="s">
        <v>109</v>
      </c>
      <c r="J236" s="15" t="str">
        <f>IF(ISERROR(VLOOKUP(I236,State_codes!$B$2:$C$38, 2, FALSE)),"",VLOOKUP(I236,State_codes!$B$2:$C$38, 2, FALSE))</f>
        <v>RJ</v>
      </c>
      <c r="K236" s="2" t="s">
        <v>122</v>
      </c>
      <c r="L236" s="31" t="s">
        <v>1155</v>
      </c>
      <c r="M236" s="32"/>
      <c r="N236" s="33" t="s">
        <v>56</v>
      </c>
      <c r="O236" s="33" t="s">
        <v>129</v>
      </c>
      <c r="P236" s="39">
        <v>43910</v>
      </c>
      <c r="Q236" s="37" t="s">
        <v>1146</v>
      </c>
      <c r="R236" s="46"/>
      <c r="S236" s="46"/>
      <c r="T236" s="2" t="s">
        <v>1155</v>
      </c>
    </row>
    <row r="237" spans="1:20" ht="12.75">
      <c r="A237" s="15">
        <v>236</v>
      </c>
      <c r="B237" s="119"/>
      <c r="C237" s="39">
        <v>43910</v>
      </c>
      <c r="D237" s="40"/>
      <c r="E237" s="41"/>
      <c r="G237" s="2" t="s">
        <v>1096</v>
      </c>
      <c r="H237" s="2" t="s">
        <v>1096</v>
      </c>
      <c r="I237" s="2" t="s">
        <v>109</v>
      </c>
      <c r="J237" s="15" t="str">
        <f>IF(ISERROR(VLOOKUP(I237,State_codes!$B$2:$C$38, 2, FALSE)),"",VLOOKUP(I237,State_codes!$B$2:$C$38, 2, FALSE))</f>
        <v>RJ</v>
      </c>
      <c r="K237" s="2" t="s">
        <v>122</v>
      </c>
      <c r="L237" s="31" t="s">
        <v>1155</v>
      </c>
      <c r="M237" s="32"/>
      <c r="N237" s="33" t="s">
        <v>56</v>
      </c>
      <c r="O237" s="33" t="s">
        <v>129</v>
      </c>
      <c r="P237" s="39">
        <v>43910</v>
      </c>
      <c r="Q237" s="37" t="s">
        <v>1146</v>
      </c>
      <c r="R237" s="46"/>
      <c r="S237" s="46"/>
      <c r="T237" s="2" t="s">
        <v>1155</v>
      </c>
    </row>
    <row r="238" spans="1:20" ht="12.75">
      <c r="A238" s="15">
        <v>237</v>
      </c>
      <c r="B238" s="119"/>
      <c r="C238" s="39">
        <v>43910</v>
      </c>
      <c r="D238" s="40"/>
      <c r="E238" s="27">
        <v>52</v>
      </c>
      <c r="F238" s="2" t="s">
        <v>40</v>
      </c>
      <c r="G238" s="2" t="s">
        <v>556</v>
      </c>
      <c r="H238" s="2" t="s">
        <v>556</v>
      </c>
      <c r="I238" s="2" t="s">
        <v>117</v>
      </c>
      <c r="J238" s="15" t="str">
        <f>IF(ISERROR(VLOOKUP(I238,State_codes!$B$2:$C$38, 2, FALSE)),"",VLOOKUP(I238,State_codes!$B$2:$C$38, 2, FALSE))</f>
        <v>HR</v>
      </c>
      <c r="K238" s="2" t="s">
        <v>122</v>
      </c>
      <c r="L238" s="31" t="s">
        <v>579</v>
      </c>
      <c r="M238" s="32"/>
      <c r="N238" s="33" t="s">
        <v>56</v>
      </c>
      <c r="O238" s="33" t="s">
        <v>58</v>
      </c>
      <c r="P238" s="85">
        <v>43910</v>
      </c>
      <c r="Q238" s="37" t="s">
        <v>1165</v>
      </c>
      <c r="R238" s="46"/>
      <c r="S238" s="46"/>
      <c r="T238" s="2" t="s">
        <v>1166</v>
      </c>
    </row>
    <row r="239" spans="1:20" ht="12.75">
      <c r="A239" s="15">
        <v>238</v>
      </c>
      <c r="B239" s="29"/>
      <c r="C239" s="85">
        <v>43910</v>
      </c>
      <c r="E239" s="27">
        <v>21</v>
      </c>
      <c r="F239" s="2" t="s">
        <v>39</v>
      </c>
      <c r="G239" s="2" t="s">
        <v>551</v>
      </c>
      <c r="H239" s="2" t="s">
        <v>551</v>
      </c>
      <c r="I239" s="2" t="s">
        <v>117</v>
      </c>
      <c r="J239" s="15" t="str">
        <f>IF(ISERROR(VLOOKUP(I239,State_codes!$B$2:$C$38, 2, FALSE)),"",VLOOKUP(I239,State_codes!$B$2:$C$38, 2, FALSE))</f>
        <v>HR</v>
      </c>
      <c r="K239" s="2" t="s">
        <v>122</v>
      </c>
      <c r="L239" s="31" t="s">
        <v>729</v>
      </c>
      <c r="M239" s="32"/>
      <c r="N239" s="33" t="s">
        <v>56</v>
      </c>
      <c r="O239" s="33" t="s">
        <v>58</v>
      </c>
      <c r="P239" s="85">
        <v>43910</v>
      </c>
      <c r="Q239" s="37" t="s">
        <v>1165</v>
      </c>
      <c r="T239" s="2" t="s">
        <v>923</v>
      </c>
    </row>
    <row r="240" spans="1:20" ht="12.75">
      <c r="A240" s="15">
        <v>239</v>
      </c>
      <c r="B240" s="119"/>
      <c r="C240" s="39">
        <v>43910</v>
      </c>
      <c r="D240" s="40"/>
      <c r="E240" s="27">
        <v>52</v>
      </c>
      <c r="F240" s="2" t="s">
        <v>39</v>
      </c>
      <c r="G240" s="28" t="s">
        <v>88</v>
      </c>
      <c r="H240" s="2" t="s">
        <v>88</v>
      </c>
      <c r="I240" s="2" t="s">
        <v>47</v>
      </c>
      <c r="J240" s="15" t="str">
        <f>IF(ISERROR(VLOOKUP(I240,State_codes!$B$2:$C$38, 2, FALSE)),"",VLOOKUP(I240,State_codes!$B$2:$C$38, 2, FALSE))</f>
        <v>KL</v>
      </c>
      <c r="K240" s="2" t="s">
        <v>122</v>
      </c>
      <c r="L240" s="31" t="s">
        <v>1170</v>
      </c>
      <c r="M240" s="32"/>
      <c r="N240" s="33" t="s">
        <v>56</v>
      </c>
      <c r="O240" s="33" t="s">
        <v>58</v>
      </c>
      <c r="P240" s="39">
        <v>43910</v>
      </c>
      <c r="Q240" s="37" t="s">
        <v>1171</v>
      </c>
      <c r="R240" s="37" t="s">
        <v>1172</v>
      </c>
      <c r="S240" s="37" t="s">
        <v>1174</v>
      </c>
      <c r="T240" s="2" t="s">
        <v>1175</v>
      </c>
    </row>
    <row r="241" spans="1:20" ht="12.75">
      <c r="A241" s="15">
        <v>240</v>
      </c>
      <c r="B241" s="119"/>
      <c r="C241" s="39">
        <v>43910</v>
      </c>
      <c r="D241" s="40"/>
      <c r="E241" s="27">
        <v>27</v>
      </c>
      <c r="F241" s="2" t="s">
        <v>39</v>
      </c>
      <c r="G241" s="28" t="s">
        <v>88</v>
      </c>
      <c r="H241" s="28" t="s">
        <v>88</v>
      </c>
      <c r="I241" s="2" t="s">
        <v>47</v>
      </c>
      <c r="J241" s="15" t="str">
        <f>IF(ISERROR(VLOOKUP(I241,State_codes!$B$2:$C$38, 2, FALSE)),"",VLOOKUP(I241,State_codes!$B$2:$C$38, 2, FALSE))</f>
        <v>KL</v>
      </c>
      <c r="K241" s="2" t="s">
        <v>122</v>
      </c>
      <c r="L241" s="31" t="s">
        <v>1176</v>
      </c>
      <c r="M241" s="32"/>
      <c r="N241" s="33" t="s">
        <v>56</v>
      </c>
      <c r="O241" s="33" t="s">
        <v>58</v>
      </c>
      <c r="P241" s="39">
        <v>43910</v>
      </c>
      <c r="Q241" s="37" t="s">
        <v>1171</v>
      </c>
      <c r="R241" s="37" t="s">
        <v>1172</v>
      </c>
      <c r="S241" s="37" t="s">
        <v>1174</v>
      </c>
      <c r="T241" s="2" t="s">
        <v>1179</v>
      </c>
    </row>
    <row r="242" spans="1:20" ht="12.75">
      <c r="A242" s="15">
        <v>241</v>
      </c>
      <c r="B242" s="119"/>
      <c r="C242" s="85">
        <v>43910</v>
      </c>
      <c r="E242" s="41"/>
      <c r="F242" s="2" t="s">
        <v>39</v>
      </c>
      <c r="G242" s="28" t="s">
        <v>88</v>
      </c>
      <c r="H242" s="28" t="s">
        <v>88</v>
      </c>
      <c r="I242" s="2" t="s">
        <v>47</v>
      </c>
      <c r="J242" s="15" t="str">
        <f>IF(ISERROR(VLOOKUP(I242,State_codes!$B$2:$C$38, 2, FALSE)),"",VLOOKUP(I242,State_codes!$B$2:$C$38, 2, FALSE))</f>
        <v>KL</v>
      </c>
      <c r="K242" s="2" t="s">
        <v>122</v>
      </c>
      <c r="L242" s="31" t="s">
        <v>1180</v>
      </c>
      <c r="M242" s="8" t="s">
        <v>1181</v>
      </c>
      <c r="N242" s="27" t="s">
        <v>56</v>
      </c>
      <c r="O242" s="27" t="s">
        <v>129</v>
      </c>
      <c r="P242" s="85">
        <v>43910</v>
      </c>
      <c r="Q242" s="37" t="s">
        <v>1171</v>
      </c>
      <c r="R242" s="37" t="s">
        <v>1172</v>
      </c>
      <c r="S242" s="37" t="s">
        <v>1174</v>
      </c>
      <c r="T242" s="2" t="s">
        <v>1180</v>
      </c>
    </row>
    <row r="243" spans="1:20" ht="12.75">
      <c r="A243" s="15">
        <v>242</v>
      </c>
      <c r="B243" s="119"/>
      <c r="C243" s="85">
        <v>43910</v>
      </c>
      <c r="E243" s="41"/>
      <c r="F243" s="2" t="s">
        <v>40</v>
      </c>
      <c r="G243" s="28" t="s">
        <v>88</v>
      </c>
      <c r="H243" s="28" t="s">
        <v>88</v>
      </c>
      <c r="I243" s="2" t="s">
        <v>47</v>
      </c>
      <c r="J243" s="15" t="str">
        <f>IF(ISERROR(VLOOKUP(I243,State_codes!$B$2:$C$38, 2, FALSE)),"",VLOOKUP(I243,State_codes!$B$2:$C$38, 2, FALSE))</f>
        <v>KL</v>
      </c>
      <c r="K243" s="2" t="s">
        <v>122</v>
      </c>
      <c r="L243" s="31" t="s">
        <v>1183</v>
      </c>
      <c r="M243" s="84" t="s">
        <v>1181</v>
      </c>
      <c r="N243" s="33" t="s">
        <v>56</v>
      </c>
      <c r="O243" s="33" t="s">
        <v>129</v>
      </c>
      <c r="P243" s="39">
        <v>43910</v>
      </c>
      <c r="Q243" s="37" t="s">
        <v>1171</v>
      </c>
      <c r="R243" s="37" t="s">
        <v>1172</v>
      </c>
      <c r="S243" s="37" t="s">
        <v>1174</v>
      </c>
      <c r="T243" s="2" t="s">
        <v>1183</v>
      </c>
    </row>
    <row r="244" spans="1:20" ht="12.75">
      <c r="A244" s="15">
        <v>243</v>
      </c>
      <c r="B244" s="119"/>
      <c r="C244" s="85">
        <v>43910</v>
      </c>
      <c r="D244" s="40"/>
      <c r="E244" s="41"/>
      <c r="F244" s="2" t="s">
        <v>40</v>
      </c>
      <c r="G244" s="2" t="s">
        <v>88</v>
      </c>
      <c r="H244" s="28" t="s">
        <v>88</v>
      </c>
      <c r="I244" s="2" t="s">
        <v>47</v>
      </c>
      <c r="J244" s="15" t="str">
        <f>IF(ISERROR(VLOOKUP(I244,State_codes!$B$2:$C$38, 2, FALSE)),"",VLOOKUP(I244,State_codes!$B$2:$C$38, 2, FALSE))</f>
        <v>KL</v>
      </c>
      <c r="K244" s="2" t="s">
        <v>122</v>
      </c>
      <c r="L244" s="31" t="s">
        <v>1183</v>
      </c>
      <c r="M244" s="84" t="s">
        <v>1181</v>
      </c>
      <c r="N244" s="33" t="s">
        <v>56</v>
      </c>
      <c r="O244" s="33" t="s">
        <v>129</v>
      </c>
      <c r="P244" s="39">
        <v>43910</v>
      </c>
      <c r="Q244" s="37" t="s">
        <v>1171</v>
      </c>
      <c r="R244" s="37" t="s">
        <v>1172</v>
      </c>
      <c r="S244" s="37" t="s">
        <v>1174</v>
      </c>
      <c r="T244" s="2" t="s">
        <v>1183</v>
      </c>
    </row>
    <row r="245" spans="1:20" ht="12.75">
      <c r="A245" s="15">
        <v>244</v>
      </c>
      <c r="B245" s="119"/>
      <c r="C245" s="85">
        <v>43910</v>
      </c>
      <c r="D245" s="40"/>
      <c r="E245" s="27">
        <v>2</v>
      </c>
      <c r="G245" s="2" t="s">
        <v>88</v>
      </c>
      <c r="H245" s="28" t="s">
        <v>88</v>
      </c>
      <c r="I245" s="2" t="s">
        <v>47</v>
      </c>
      <c r="J245" s="15" t="str">
        <f>IF(ISERROR(VLOOKUP(I245,State_codes!$B$2:$C$38, 2, FALSE)),"",VLOOKUP(I245,State_codes!$B$2:$C$38, 2, FALSE))</f>
        <v>KL</v>
      </c>
      <c r="K245" s="2" t="s">
        <v>122</v>
      </c>
      <c r="L245" s="31" t="s">
        <v>1183</v>
      </c>
      <c r="M245" s="84" t="s">
        <v>1181</v>
      </c>
      <c r="N245" s="33" t="s">
        <v>56</v>
      </c>
      <c r="O245" s="33" t="s">
        <v>129</v>
      </c>
      <c r="P245" s="85">
        <v>43910</v>
      </c>
      <c r="Q245" s="37" t="s">
        <v>1171</v>
      </c>
      <c r="R245" s="37" t="s">
        <v>1172</v>
      </c>
      <c r="S245" s="37" t="s">
        <v>1174</v>
      </c>
      <c r="T245" s="2" t="s">
        <v>1183</v>
      </c>
    </row>
    <row r="246" spans="1:20" ht="12.75">
      <c r="A246" s="15">
        <v>245</v>
      </c>
      <c r="B246" s="119"/>
      <c r="C246" s="85">
        <v>43910</v>
      </c>
      <c r="D246" s="40"/>
      <c r="E246" s="41"/>
      <c r="F246" s="2" t="s">
        <v>39</v>
      </c>
      <c r="G246" s="2" t="s">
        <v>271</v>
      </c>
      <c r="H246" s="2" t="s">
        <v>272</v>
      </c>
      <c r="I246" s="2" t="s">
        <v>47</v>
      </c>
      <c r="J246" s="15" t="str">
        <f>IF(ISERROR(VLOOKUP(I246,State_codes!$B$2:$C$38, 2, FALSE)),"",VLOOKUP(I246,State_codes!$B$2:$C$38, 2, FALSE))</f>
        <v>KL</v>
      </c>
      <c r="K246" s="2" t="s">
        <v>122</v>
      </c>
      <c r="L246" s="31" t="s">
        <v>1192</v>
      </c>
      <c r="M246" s="32"/>
      <c r="N246" s="33" t="s">
        <v>56</v>
      </c>
      <c r="O246" s="33" t="s">
        <v>58</v>
      </c>
      <c r="P246" s="39">
        <v>43910</v>
      </c>
      <c r="Q246" s="37" t="s">
        <v>1171</v>
      </c>
      <c r="R246" s="37" t="s">
        <v>1172</v>
      </c>
      <c r="S246" s="37" t="s">
        <v>1194</v>
      </c>
      <c r="T246" s="2" t="s">
        <v>1195</v>
      </c>
    </row>
    <row r="247" spans="1:20" ht="12.75">
      <c r="A247" s="15">
        <v>246</v>
      </c>
      <c r="B247" s="119"/>
      <c r="C247" s="85">
        <v>43910</v>
      </c>
      <c r="D247" s="40"/>
      <c r="E247" s="27">
        <v>63</v>
      </c>
      <c r="F247" s="2" t="s">
        <v>40</v>
      </c>
      <c r="G247" s="2" t="s">
        <v>1196</v>
      </c>
      <c r="H247" s="2" t="s">
        <v>1196</v>
      </c>
      <c r="I247" s="2" t="s">
        <v>278</v>
      </c>
      <c r="J247" s="15" t="str">
        <f>IF(ISERROR(VLOOKUP(I247,State_codes!$B$2:$C$38, 2, FALSE)),"",VLOOKUP(I247,State_codes!$B$2:$C$38, 2, FALSE))</f>
        <v>HP</v>
      </c>
      <c r="K247" s="2" t="s">
        <v>122</v>
      </c>
      <c r="L247" s="31" t="s">
        <v>334</v>
      </c>
      <c r="M247" s="32"/>
      <c r="N247" s="33" t="s">
        <v>56</v>
      </c>
      <c r="O247" s="33" t="s">
        <v>58</v>
      </c>
      <c r="P247" s="85">
        <v>43910</v>
      </c>
      <c r="Q247" s="37" t="s">
        <v>1197</v>
      </c>
      <c r="R247" s="37" t="s">
        <v>1198</v>
      </c>
      <c r="T247" s="128"/>
    </row>
    <row r="248" spans="1:20" ht="12.75">
      <c r="A248" s="15">
        <v>247</v>
      </c>
      <c r="B248" s="119"/>
      <c r="C248" s="85">
        <v>43910</v>
      </c>
      <c r="D248" s="40"/>
      <c r="E248" s="27">
        <v>32</v>
      </c>
      <c r="F248" s="2" t="s">
        <v>39</v>
      </c>
      <c r="G248" s="2" t="s">
        <v>1196</v>
      </c>
      <c r="H248" s="2" t="s">
        <v>1196</v>
      </c>
      <c r="I248" s="2" t="s">
        <v>278</v>
      </c>
      <c r="J248" s="15" t="str">
        <f>IF(ISERROR(VLOOKUP(I248,State_codes!$B$2:$C$38, 2, FALSE)),"",VLOOKUP(I248,State_codes!$B$2:$C$38, 2, FALSE))</f>
        <v>HP</v>
      </c>
      <c r="K248" s="2" t="s">
        <v>51</v>
      </c>
      <c r="L248" s="31" t="s">
        <v>1200</v>
      </c>
      <c r="M248" s="32"/>
      <c r="N248" s="33" t="s">
        <v>56</v>
      </c>
      <c r="O248" s="33" t="s">
        <v>58</v>
      </c>
      <c r="P248" s="39">
        <v>43917</v>
      </c>
      <c r="Q248" s="37" t="s">
        <v>1197</v>
      </c>
      <c r="R248" s="37" t="s">
        <v>1198</v>
      </c>
      <c r="S248" s="34" t="s">
        <v>1201</v>
      </c>
      <c r="T248" s="2" t="s">
        <v>1202</v>
      </c>
    </row>
    <row r="249" spans="1:20" ht="12.75">
      <c r="A249" s="15">
        <v>248</v>
      </c>
      <c r="B249" s="119"/>
      <c r="C249" s="85">
        <v>43910</v>
      </c>
      <c r="D249" s="40"/>
      <c r="E249" s="27">
        <v>59</v>
      </c>
      <c r="F249" s="2" t="s">
        <v>39</v>
      </c>
      <c r="G249" s="2" t="s">
        <v>1187</v>
      </c>
      <c r="H249" s="2" t="s">
        <v>1187</v>
      </c>
      <c r="I249" s="2" t="s">
        <v>224</v>
      </c>
      <c r="J249" s="15" t="str">
        <f>IF(ISERROR(VLOOKUP(I249,State_codes!$B$2:$C$38, 2, FALSE)),"",VLOOKUP(I249,State_codes!$B$2:$C$38, 2, FALSE))</f>
        <v>MP</v>
      </c>
      <c r="K249" s="2" t="s">
        <v>122</v>
      </c>
      <c r="L249" s="31" t="s">
        <v>1203</v>
      </c>
      <c r="M249" s="32"/>
      <c r="N249" s="33" t="s">
        <v>56</v>
      </c>
      <c r="O249" s="33" t="s">
        <v>58</v>
      </c>
      <c r="P249" s="39">
        <v>43910</v>
      </c>
      <c r="Q249" s="37" t="s">
        <v>1204</v>
      </c>
      <c r="R249" s="37" t="s">
        <v>1205</v>
      </c>
      <c r="S249" s="46"/>
      <c r="T249" s="2" t="s">
        <v>1206</v>
      </c>
    </row>
    <row r="250" spans="1:20" ht="12.75">
      <c r="A250" s="15">
        <v>249</v>
      </c>
      <c r="B250" s="119"/>
      <c r="C250" s="39">
        <v>43910</v>
      </c>
      <c r="D250" s="40"/>
      <c r="E250" s="27">
        <v>45</v>
      </c>
      <c r="F250" s="2" t="s">
        <v>40</v>
      </c>
      <c r="G250" s="2" t="s">
        <v>1187</v>
      </c>
      <c r="H250" s="2" t="s">
        <v>1187</v>
      </c>
      <c r="I250" s="2" t="s">
        <v>224</v>
      </c>
      <c r="J250" s="15" t="str">
        <f>IF(ISERROR(VLOOKUP(I250,State_codes!$B$2:$C$38, 2, FALSE)),"",VLOOKUP(I250,State_codes!$B$2:$C$38, 2, FALSE))</f>
        <v>MP</v>
      </c>
      <c r="K250" s="2" t="s">
        <v>122</v>
      </c>
      <c r="L250" s="31" t="s">
        <v>1203</v>
      </c>
      <c r="M250" s="8" t="s">
        <v>1207</v>
      </c>
      <c r="N250" s="33" t="s">
        <v>56</v>
      </c>
      <c r="O250" s="33" t="s">
        <v>58</v>
      </c>
      <c r="P250" s="39">
        <v>43910</v>
      </c>
      <c r="Q250" s="37" t="s">
        <v>1204</v>
      </c>
      <c r="R250" s="37" t="s">
        <v>1205</v>
      </c>
      <c r="S250" s="46"/>
      <c r="T250" s="2" t="s">
        <v>1206</v>
      </c>
    </row>
    <row r="251" spans="1:20" ht="12.75">
      <c r="A251" s="15">
        <v>250</v>
      </c>
      <c r="B251" s="119"/>
      <c r="C251" s="39">
        <v>43910</v>
      </c>
      <c r="D251" s="40"/>
      <c r="E251" s="27">
        <v>22</v>
      </c>
      <c r="F251" s="2" t="s">
        <v>40</v>
      </c>
      <c r="G251" s="2" t="s">
        <v>1187</v>
      </c>
      <c r="H251" s="2" t="s">
        <v>1187</v>
      </c>
      <c r="I251" s="2" t="s">
        <v>224</v>
      </c>
      <c r="J251" s="15" t="str">
        <f>IF(ISERROR(VLOOKUP(I251,State_codes!$B$2:$C$38, 2, FALSE)),"",VLOOKUP(I251,State_codes!$B$2:$C$38, 2, FALSE))</f>
        <v>MP</v>
      </c>
      <c r="K251" s="2" t="s">
        <v>122</v>
      </c>
      <c r="L251" s="31" t="s">
        <v>1203</v>
      </c>
      <c r="M251" s="8" t="s">
        <v>1207</v>
      </c>
      <c r="N251" s="33" t="s">
        <v>56</v>
      </c>
      <c r="O251" s="33" t="s">
        <v>58</v>
      </c>
      <c r="P251" s="39">
        <v>43910</v>
      </c>
      <c r="Q251" s="37" t="s">
        <v>1204</v>
      </c>
      <c r="R251" s="37" t="s">
        <v>1205</v>
      </c>
      <c r="S251" s="46"/>
      <c r="T251" s="2" t="s">
        <v>1206</v>
      </c>
    </row>
    <row r="252" spans="1:20" ht="12.75">
      <c r="A252" s="15">
        <v>251</v>
      </c>
      <c r="B252" s="119"/>
      <c r="C252" s="39">
        <v>43910</v>
      </c>
      <c r="D252" s="40"/>
      <c r="E252" s="27">
        <v>24</v>
      </c>
      <c r="F252" s="2" t="s">
        <v>39</v>
      </c>
      <c r="G252" s="2" t="s">
        <v>1187</v>
      </c>
      <c r="H252" s="2" t="s">
        <v>1187</v>
      </c>
      <c r="I252" s="2" t="s">
        <v>224</v>
      </c>
      <c r="J252" s="15" t="str">
        <f>IF(ISERROR(VLOOKUP(I252,State_codes!$B$2:$C$38, 2, FALSE)),"",VLOOKUP(I252,State_codes!$B$2:$C$38, 2, FALSE))</f>
        <v>MP</v>
      </c>
      <c r="K252" s="2" t="s">
        <v>122</v>
      </c>
      <c r="L252" s="31" t="s">
        <v>1211</v>
      </c>
      <c r="M252" s="32"/>
      <c r="N252" s="33" t="s">
        <v>56</v>
      </c>
      <c r="O252" s="33" t="s">
        <v>58</v>
      </c>
      <c r="P252" s="39">
        <v>43910</v>
      </c>
      <c r="Q252" s="37" t="s">
        <v>1204</v>
      </c>
      <c r="R252" s="37" t="s">
        <v>1205</v>
      </c>
      <c r="S252" s="46"/>
      <c r="T252" s="2" t="s">
        <v>1212</v>
      </c>
    </row>
    <row r="253" spans="1:20" ht="12.75">
      <c r="A253" s="15">
        <v>252</v>
      </c>
      <c r="B253" s="23" t="s">
        <v>1213</v>
      </c>
      <c r="C253" s="39">
        <v>43910</v>
      </c>
      <c r="D253" s="40"/>
      <c r="E253" s="27">
        <v>27</v>
      </c>
      <c r="F253" s="2" t="s">
        <v>39</v>
      </c>
      <c r="G253" s="2" t="s">
        <v>50</v>
      </c>
      <c r="H253" s="2" t="s">
        <v>50</v>
      </c>
      <c r="I253" s="2" t="s">
        <v>101</v>
      </c>
      <c r="J253" s="15" t="str">
        <f>IF(ISERROR(VLOOKUP(I253,State_codes!$B$2:$C$38, 2, FALSE)),"",VLOOKUP(I253,State_codes!$B$2:$C$38, 2, FALSE))</f>
        <v>TG</v>
      </c>
      <c r="K253" s="2" t="s">
        <v>122</v>
      </c>
      <c r="L253" s="31" t="s">
        <v>1214</v>
      </c>
      <c r="M253" s="8" t="s">
        <v>766</v>
      </c>
      <c r="N253" s="27" t="s">
        <v>767</v>
      </c>
      <c r="O253" s="33" t="s">
        <v>58</v>
      </c>
      <c r="P253" s="39">
        <v>43910</v>
      </c>
      <c r="Q253" s="37" t="s">
        <v>1215</v>
      </c>
      <c r="R253" s="46"/>
      <c r="S253" s="46"/>
      <c r="T253" s="2" t="s">
        <v>1214</v>
      </c>
    </row>
    <row r="254" spans="1:20" ht="12.75">
      <c r="A254" s="15">
        <v>253</v>
      </c>
      <c r="B254" s="23" t="s">
        <v>1217</v>
      </c>
      <c r="C254" s="39">
        <v>43910</v>
      </c>
      <c r="D254" s="40"/>
      <c r="E254" s="27">
        <v>60</v>
      </c>
      <c r="F254" s="2" t="s">
        <v>39</v>
      </c>
      <c r="G254" s="2" t="s">
        <v>50</v>
      </c>
      <c r="H254" s="2" t="s">
        <v>50</v>
      </c>
      <c r="I254" s="2" t="s">
        <v>101</v>
      </c>
      <c r="J254" s="15" t="str">
        <f>IF(ISERROR(VLOOKUP(I254,State_codes!$B$2:$C$38, 2, FALSE)),"",VLOOKUP(I254,State_codes!$B$2:$C$38, 2, FALSE))</f>
        <v>TG</v>
      </c>
      <c r="K254" s="2" t="s">
        <v>122</v>
      </c>
      <c r="L254" s="31" t="s">
        <v>1214</v>
      </c>
      <c r="M254" s="8" t="s">
        <v>766</v>
      </c>
      <c r="N254" s="27" t="s">
        <v>767</v>
      </c>
      <c r="O254" s="33" t="s">
        <v>58</v>
      </c>
      <c r="P254" s="39">
        <v>43910</v>
      </c>
      <c r="Q254" s="37" t="s">
        <v>1215</v>
      </c>
      <c r="R254" s="46"/>
      <c r="S254" s="46"/>
      <c r="T254" s="2" t="s">
        <v>1214</v>
      </c>
    </row>
    <row r="255" spans="1:20" ht="12.75">
      <c r="A255" s="15">
        <v>254</v>
      </c>
      <c r="B255" s="119"/>
      <c r="C255" s="85">
        <v>43910</v>
      </c>
      <c r="E255" s="27">
        <v>32</v>
      </c>
      <c r="F255" s="2" t="s">
        <v>39</v>
      </c>
      <c r="G255" s="2" t="s">
        <v>147</v>
      </c>
      <c r="H255" s="2" t="s">
        <v>147</v>
      </c>
      <c r="I255" s="2" t="s">
        <v>95</v>
      </c>
      <c r="J255" s="15" t="str">
        <f>IF(ISERROR(VLOOKUP(I255,State_codes!$B$2:$C$38, 2, FALSE)),"",VLOOKUP(I255,State_codes!$B$2:$C$38, 2, FALSE))</f>
        <v>DL</v>
      </c>
      <c r="K255" s="2" t="s">
        <v>122</v>
      </c>
      <c r="L255" s="31" t="s">
        <v>1221</v>
      </c>
      <c r="M255" s="32"/>
      <c r="N255" s="33" t="s">
        <v>56</v>
      </c>
      <c r="O255" s="33" t="s">
        <v>58</v>
      </c>
      <c r="P255" s="85">
        <v>43910</v>
      </c>
      <c r="Q255" s="37" t="s">
        <v>1222</v>
      </c>
      <c r="R255" s="34" t="s">
        <v>1067</v>
      </c>
      <c r="T255" s="2" t="s">
        <v>1223</v>
      </c>
    </row>
    <row r="256" spans="1:20" ht="12.75">
      <c r="A256" s="15">
        <v>255</v>
      </c>
      <c r="B256" s="119"/>
      <c r="C256" s="85">
        <v>43910</v>
      </c>
      <c r="E256" s="41"/>
      <c r="H256" s="15"/>
      <c r="I256" s="2" t="s">
        <v>95</v>
      </c>
      <c r="J256" s="15" t="str">
        <f>IF(ISERROR(VLOOKUP(I256,State_codes!$B$2:$C$38, 2, FALSE)),"",VLOOKUP(I256,State_codes!$B$2:$C$38, 2, FALSE))</f>
        <v>DL</v>
      </c>
      <c r="K256" s="2" t="s">
        <v>122</v>
      </c>
      <c r="L256" s="31" t="s">
        <v>429</v>
      </c>
      <c r="M256" s="32"/>
      <c r="N256" s="33"/>
      <c r="O256" s="33" t="s">
        <v>155</v>
      </c>
      <c r="P256" s="85">
        <v>43910</v>
      </c>
      <c r="Q256" s="37" t="s">
        <v>1222</v>
      </c>
      <c r="T256" s="2" t="s">
        <v>429</v>
      </c>
    </row>
    <row r="257" spans="1:20" ht="12.75">
      <c r="A257" s="15">
        <v>256</v>
      </c>
      <c r="B257" s="119"/>
      <c r="C257" s="85">
        <v>43910</v>
      </c>
      <c r="E257" s="41"/>
      <c r="H257" s="15"/>
      <c r="I257" s="2" t="s">
        <v>95</v>
      </c>
      <c r="J257" s="15" t="str">
        <f>IF(ISERROR(VLOOKUP(I257,State_codes!$B$2:$C$38, 2, FALSE)),"",VLOOKUP(I257,State_codes!$B$2:$C$38, 2, FALSE))</f>
        <v>DL</v>
      </c>
      <c r="K257" s="2" t="s">
        <v>122</v>
      </c>
      <c r="L257" s="31" t="s">
        <v>429</v>
      </c>
      <c r="M257" s="32"/>
      <c r="N257" s="51"/>
      <c r="O257" s="33" t="s">
        <v>155</v>
      </c>
      <c r="P257" s="85">
        <v>43910</v>
      </c>
      <c r="Q257" s="37" t="s">
        <v>1222</v>
      </c>
      <c r="T257" s="2" t="s">
        <v>429</v>
      </c>
    </row>
    <row r="258" spans="1:20" ht="12.75">
      <c r="A258" s="15">
        <v>257</v>
      </c>
      <c r="B258" s="119"/>
      <c r="C258" s="85">
        <v>43910</v>
      </c>
      <c r="D258" s="40"/>
      <c r="E258" s="27">
        <v>53</v>
      </c>
      <c r="F258" s="2" t="s">
        <v>39</v>
      </c>
      <c r="G258" s="2" t="s">
        <v>538</v>
      </c>
      <c r="H258" s="2" t="s">
        <v>43</v>
      </c>
      <c r="I258" s="2" t="s">
        <v>45</v>
      </c>
      <c r="J258" s="15" t="str">
        <f>IF(ISERROR(VLOOKUP(I258,State_codes!$B$2:$C$38, 2, FALSE)),"",VLOOKUP(I258,State_codes!$B$2:$C$38, 2, FALSE))</f>
        <v>MH</v>
      </c>
      <c r="K258" s="2" t="s">
        <v>122</v>
      </c>
      <c r="L258" s="31" t="s">
        <v>334</v>
      </c>
      <c r="M258" s="32"/>
      <c r="N258" s="27" t="s">
        <v>56</v>
      </c>
      <c r="O258" s="33" t="s">
        <v>58</v>
      </c>
      <c r="P258" s="39">
        <v>43910</v>
      </c>
      <c r="Q258" s="37" t="s">
        <v>1228</v>
      </c>
      <c r="R258" s="46"/>
      <c r="S258" s="46"/>
      <c r="T258" s="2" t="s">
        <v>931</v>
      </c>
    </row>
    <row r="259" spans="1:20" ht="12.75">
      <c r="A259" s="15">
        <v>258</v>
      </c>
      <c r="B259" s="119"/>
      <c r="C259" s="85">
        <v>43910</v>
      </c>
      <c r="D259" s="40"/>
      <c r="E259" s="27">
        <v>20</v>
      </c>
      <c r="F259" s="2" t="s">
        <v>39</v>
      </c>
      <c r="G259" s="2" t="s">
        <v>119</v>
      </c>
      <c r="H259" s="2" t="s">
        <v>119</v>
      </c>
      <c r="I259" s="2" t="s">
        <v>45</v>
      </c>
      <c r="J259" s="15" t="str">
        <f>IF(ISERROR(VLOOKUP(I259,State_codes!$B$2:$C$38, 2, FALSE)),"",VLOOKUP(I259,State_codes!$B$2:$C$38, 2, FALSE))</f>
        <v>MH</v>
      </c>
      <c r="K259" s="2" t="s">
        <v>122</v>
      </c>
      <c r="L259" s="31" t="s">
        <v>729</v>
      </c>
      <c r="M259" s="32"/>
      <c r="N259" s="27" t="s">
        <v>56</v>
      </c>
      <c r="O259" s="33" t="s">
        <v>58</v>
      </c>
      <c r="P259" s="39">
        <v>43910</v>
      </c>
      <c r="Q259" s="37" t="s">
        <v>1228</v>
      </c>
      <c r="R259" s="46"/>
      <c r="S259" s="46"/>
      <c r="T259" s="2" t="s">
        <v>1077</v>
      </c>
    </row>
    <row r="260" spans="1:20" ht="12.75">
      <c r="A260" s="15">
        <v>259</v>
      </c>
      <c r="B260" s="119"/>
      <c r="C260" s="39">
        <v>43911</v>
      </c>
      <c r="D260" s="40"/>
      <c r="E260" s="27">
        <v>23</v>
      </c>
      <c r="F260" s="2" t="s">
        <v>40</v>
      </c>
      <c r="G260" s="2" t="s">
        <v>1231</v>
      </c>
      <c r="H260" s="2" t="s">
        <v>261</v>
      </c>
      <c r="I260" s="2" t="s">
        <v>262</v>
      </c>
      <c r="J260" s="15" t="str">
        <f>IF(ISERROR(VLOOKUP(I260,State_codes!$B$2:$C$38, 2, FALSE)),"",VLOOKUP(I260,State_codes!$B$2:$C$38, 2, FALSE))</f>
        <v>WB</v>
      </c>
      <c r="K260" s="2" t="s">
        <v>51</v>
      </c>
      <c r="L260" s="31" t="s">
        <v>1232</v>
      </c>
      <c r="M260" s="32"/>
      <c r="N260" s="27" t="s">
        <v>56</v>
      </c>
      <c r="O260" s="33" t="s">
        <v>58</v>
      </c>
      <c r="P260" s="39">
        <v>43911</v>
      </c>
      <c r="Q260" s="37" t="s">
        <v>1233</v>
      </c>
      <c r="R260" s="37" t="s">
        <v>1234</v>
      </c>
      <c r="S260" s="34" t="s">
        <v>787</v>
      </c>
      <c r="T260" s="2" t="s">
        <v>1235</v>
      </c>
    </row>
    <row r="261" spans="1:20" ht="12.75">
      <c r="A261" s="15">
        <v>260</v>
      </c>
      <c r="B261" s="119"/>
      <c r="C261" s="39">
        <v>43911</v>
      </c>
      <c r="D261" s="40"/>
      <c r="E261" s="41"/>
      <c r="G261" s="2" t="s">
        <v>1096</v>
      </c>
      <c r="H261" s="2" t="s">
        <v>1096</v>
      </c>
      <c r="I261" s="2" t="s">
        <v>109</v>
      </c>
      <c r="J261" s="15" t="str">
        <f>IF(ISERROR(VLOOKUP(I261,State_codes!$B$2:$C$38, 2, FALSE)),"",VLOOKUP(I261,State_codes!$B$2:$C$38, 2, FALSE))</f>
        <v>RJ</v>
      </c>
      <c r="K261" s="2" t="s">
        <v>122</v>
      </c>
      <c r="L261" s="31" t="s">
        <v>1236</v>
      </c>
      <c r="M261" s="32"/>
      <c r="N261" s="27" t="s">
        <v>56</v>
      </c>
      <c r="O261" s="27" t="s">
        <v>129</v>
      </c>
      <c r="P261" s="39">
        <v>43911</v>
      </c>
      <c r="Q261" s="37" t="s">
        <v>1237</v>
      </c>
      <c r="R261" s="37" t="s">
        <v>1238</v>
      </c>
      <c r="S261" s="46"/>
      <c r="T261" s="2" t="s">
        <v>1236</v>
      </c>
    </row>
    <row r="262" spans="1:20" ht="12.75">
      <c r="A262" s="15">
        <v>261</v>
      </c>
      <c r="B262" s="119"/>
      <c r="C262" s="39">
        <v>43911</v>
      </c>
      <c r="D262" s="40"/>
      <c r="E262" s="41"/>
      <c r="G262" s="2" t="s">
        <v>1096</v>
      </c>
      <c r="H262" s="2" t="s">
        <v>1096</v>
      </c>
      <c r="I262" s="2" t="s">
        <v>109</v>
      </c>
      <c r="J262" s="15" t="str">
        <f>IF(ISERROR(VLOOKUP(I262,State_codes!$B$2:$C$38, 2, FALSE)),"",VLOOKUP(I262,State_codes!$B$2:$C$38, 2, FALSE))</f>
        <v>RJ</v>
      </c>
      <c r="K262" s="2" t="s">
        <v>122</v>
      </c>
      <c r="L262" s="31" t="s">
        <v>1236</v>
      </c>
      <c r="M262" s="8" t="s">
        <v>1239</v>
      </c>
      <c r="N262" s="27" t="s">
        <v>56</v>
      </c>
      <c r="O262" s="27" t="s">
        <v>129</v>
      </c>
      <c r="P262" s="39">
        <v>43911</v>
      </c>
      <c r="Q262" s="37" t="s">
        <v>1237</v>
      </c>
      <c r="R262" s="37" t="s">
        <v>1238</v>
      </c>
      <c r="S262" s="46"/>
      <c r="T262" s="2" t="s">
        <v>1236</v>
      </c>
    </row>
    <row r="263" spans="1:20" ht="12.75">
      <c r="A263" s="15">
        <v>262</v>
      </c>
      <c r="B263" s="119"/>
      <c r="C263" s="39">
        <v>43911</v>
      </c>
      <c r="D263" s="40"/>
      <c r="E263" s="41"/>
      <c r="G263" s="2" t="s">
        <v>1096</v>
      </c>
      <c r="H263" s="2" t="s">
        <v>1096</v>
      </c>
      <c r="I263" s="2" t="s">
        <v>109</v>
      </c>
      <c r="J263" s="15" t="str">
        <f>IF(ISERROR(VLOOKUP(I263,State_codes!$B$2:$C$38, 2, FALSE)),"",VLOOKUP(I263,State_codes!$B$2:$C$38, 2, FALSE))</f>
        <v>RJ</v>
      </c>
      <c r="K263" s="2" t="s">
        <v>122</v>
      </c>
      <c r="L263" s="31" t="s">
        <v>1236</v>
      </c>
      <c r="M263" s="8" t="s">
        <v>1239</v>
      </c>
      <c r="N263" s="27" t="s">
        <v>56</v>
      </c>
      <c r="O263" s="27" t="s">
        <v>129</v>
      </c>
      <c r="P263" s="39">
        <v>43911</v>
      </c>
      <c r="Q263" s="37" t="s">
        <v>1237</v>
      </c>
      <c r="R263" s="37" t="s">
        <v>1238</v>
      </c>
      <c r="S263" s="46"/>
      <c r="T263" s="2" t="s">
        <v>1236</v>
      </c>
    </row>
    <row r="264" spans="1:20" ht="12.75">
      <c r="A264" s="15">
        <v>263</v>
      </c>
      <c r="B264" s="119"/>
      <c r="C264" s="39">
        <v>43911</v>
      </c>
      <c r="D264" s="40"/>
      <c r="E264" s="41"/>
      <c r="G264" s="2" t="s">
        <v>1096</v>
      </c>
      <c r="H264" s="2" t="s">
        <v>1096</v>
      </c>
      <c r="I264" s="2" t="s">
        <v>109</v>
      </c>
      <c r="J264" s="15" t="str">
        <f>IF(ISERROR(VLOOKUP(I264,State_codes!$B$2:$C$38, 2, FALSE)),"",VLOOKUP(I264,State_codes!$B$2:$C$38, 2, FALSE))</f>
        <v>RJ</v>
      </c>
      <c r="K264" s="2" t="s">
        <v>122</v>
      </c>
      <c r="L264" s="31" t="s">
        <v>1236</v>
      </c>
      <c r="M264" s="8" t="s">
        <v>1239</v>
      </c>
      <c r="N264" s="27" t="s">
        <v>56</v>
      </c>
      <c r="O264" s="27" t="s">
        <v>129</v>
      </c>
      <c r="P264" s="39">
        <v>43911</v>
      </c>
      <c r="Q264" s="37" t="s">
        <v>1237</v>
      </c>
      <c r="R264" s="37" t="s">
        <v>1238</v>
      </c>
      <c r="S264" s="46"/>
      <c r="T264" s="2" t="s">
        <v>1236</v>
      </c>
    </row>
    <row r="265" spans="1:20" ht="12.75">
      <c r="A265" s="15">
        <v>264</v>
      </c>
      <c r="B265" s="119"/>
      <c r="C265" s="39">
        <v>43911</v>
      </c>
      <c r="D265" s="40"/>
      <c r="E265" s="41"/>
      <c r="G265" s="2" t="s">
        <v>1096</v>
      </c>
      <c r="H265" s="2" t="s">
        <v>1096</v>
      </c>
      <c r="I265" s="2" t="s">
        <v>109</v>
      </c>
      <c r="J265" s="15" t="str">
        <f>IF(ISERROR(VLOOKUP(I265,State_codes!$B$2:$C$38, 2, FALSE)),"",VLOOKUP(I265,State_codes!$B$2:$C$38, 2, FALSE))</f>
        <v>RJ</v>
      </c>
      <c r="K265" s="2" t="s">
        <v>122</v>
      </c>
      <c r="L265" s="31" t="s">
        <v>1236</v>
      </c>
      <c r="M265" s="8" t="s">
        <v>1239</v>
      </c>
      <c r="N265" s="27" t="s">
        <v>56</v>
      </c>
      <c r="O265" s="27" t="s">
        <v>129</v>
      </c>
      <c r="P265" s="39">
        <v>43911</v>
      </c>
      <c r="Q265" s="37" t="s">
        <v>1237</v>
      </c>
      <c r="R265" s="37" t="s">
        <v>1238</v>
      </c>
      <c r="S265" s="46"/>
      <c r="T265" s="2" t="s">
        <v>1236</v>
      </c>
    </row>
    <row r="266" spans="1:20" ht="12.75">
      <c r="A266" s="15">
        <v>265</v>
      </c>
      <c r="B266" s="119"/>
      <c r="C266" s="39">
        <v>43911</v>
      </c>
      <c r="D266" s="40"/>
      <c r="E266" s="41"/>
      <c r="G266" s="2" t="s">
        <v>1096</v>
      </c>
      <c r="H266" s="2" t="s">
        <v>1096</v>
      </c>
      <c r="I266" s="2" t="s">
        <v>109</v>
      </c>
      <c r="J266" s="15" t="str">
        <f>IF(ISERROR(VLOOKUP(I266,State_codes!$B$2:$C$38, 2, FALSE)),"",VLOOKUP(I266,State_codes!$B$2:$C$38, 2, FALSE))</f>
        <v>RJ</v>
      </c>
      <c r="K266" s="2" t="s">
        <v>122</v>
      </c>
      <c r="L266" s="31" t="s">
        <v>429</v>
      </c>
      <c r="M266" s="32"/>
      <c r="N266" s="27" t="s">
        <v>56</v>
      </c>
      <c r="O266" s="33" t="s">
        <v>155</v>
      </c>
      <c r="P266" s="39">
        <v>43911</v>
      </c>
      <c r="Q266" s="37" t="s">
        <v>1237</v>
      </c>
      <c r="R266" s="46"/>
      <c r="S266" s="46"/>
      <c r="T266" s="2" t="s">
        <v>429</v>
      </c>
    </row>
    <row r="267" spans="1:20" ht="12.75">
      <c r="A267" s="15">
        <v>266</v>
      </c>
      <c r="B267" s="23" t="s">
        <v>1257</v>
      </c>
      <c r="C267" s="39">
        <v>43911</v>
      </c>
      <c r="D267" s="40"/>
      <c r="E267" s="27">
        <v>42</v>
      </c>
      <c r="F267" s="2" t="s">
        <v>39</v>
      </c>
      <c r="G267" s="2" t="s">
        <v>1052</v>
      </c>
      <c r="H267" s="2" t="s">
        <v>437</v>
      </c>
      <c r="I267" s="2" t="s">
        <v>233</v>
      </c>
      <c r="J267" s="15" t="str">
        <f>IF(ISERROR(VLOOKUP(I267,State_codes!$B$2:$C$38, 2, FALSE)),"",VLOOKUP(I267,State_codes!$B$2:$C$38, 2, FALSE))</f>
        <v>PB</v>
      </c>
      <c r="K267" s="2" t="s">
        <v>122</v>
      </c>
      <c r="L267" s="31" t="s">
        <v>729</v>
      </c>
      <c r="M267" s="32"/>
      <c r="N267" s="27" t="s">
        <v>56</v>
      </c>
      <c r="O267" s="33" t="s">
        <v>58</v>
      </c>
      <c r="P267" s="39">
        <v>43911</v>
      </c>
      <c r="Q267" s="37" t="s">
        <v>1260</v>
      </c>
      <c r="R267" s="34" t="s">
        <v>1261</v>
      </c>
      <c r="S267" s="34" t="s">
        <v>1263</v>
      </c>
      <c r="T267" s="2" t="s">
        <v>960</v>
      </c>
    </row>
    <row r="268" spans="1:20" ht="12.75">
      <c r="A268" s="15">
        <v>267</v>
      </c>
      <c r="B268" s="23" t="s">
        <v>1267</v>
      </c>
      <c r="C268" s="39">
        <v>43911</v>
      </c>
      <c r="D268" s="40"/>
      <c r="E268" s="27">
        <v>74</v>
      </c>
      <c r="F268" s="2" t="s">
        <v>40</v>
      </c>
      <c r="G268" s="2" t="s">
        <v>1052</v>
      </c>
      <c r="H268" s="2" t="s">
        <v>437</v>
      </c>
      <c r="I268" s="2" t="s">
        <v>233</v>
      </c>
      <c r="J268" s="15" t="str">
        <f>IF(ISERROR(VLOOKUP(I268,State_codes!$B$2:$C$38, 2, FALSE)),"",VLOOKUP(I268,State_codes!$B$2:$C$38, 2, FALSE))</f>
        <v>PB</v>
      </c>
      <c r="K268" s="2" t="s">
        <v>122</v>
      </c>
      <c r="L268" s="31" t="s">
        <v>1270</v>
      </c>
      <c r="M268" s="8" t="s">
        <v>1271</v>
      </c>
      <c r="N268" s="27" t="s">
        <v>56</v>
      </c>
      <c r="O268" s="27" t="s">
        <v>129</v>
      </c>
      <c r="P268" s="39">
        <v>43911</v>
      </c>
      <c r="Q268" s="37" t="s">
        <v>1260</v>
      </c>
      <c r="R268" s="34" t="s">
        <v>1261</v>
      </c>
      <c r="S268" s="34" t="s">
        <v>1263</v>
      </c>
      <c r="T268" s="2" t="s">
        <v>1270</v>
      </c>
    </row>
    <row r="269" spans="1:20" ht="12.75">
      <c r="A269" s="15">
        <v>268</v>
      </c>
      <c r="B269" s="23" t="s">
        <v>1274</v>
      </c>
      <c r="C269" s="39">
        <v>43911</v>
      </c>
      <c r="D269" s="40"/>
      <c r="E269" s="27">
        <v>28</v>
      </c>
      <c r="F269" s="2" t="s">
        <v>40</v>
      </c>
      <c r="G269" s="2" t="s">
        <v>1052</v>
      </c>
      <c r="H269" s="2" t="s">
        <v>437</v>
      </c>
      <c r="I269" s="2" t="s">
        <v>233</v>
      </c>
      <c r="J269" s="15" t="str">
        <f>IF(ISERROR(VLOOKUP(I269,State_codes!$B$2:$C$38, 2, FALSE)),"",VLOOKUP(I269,State_codes!$B$2:$C$38, 2, FALSE))</f>
        <v>PB</v>
      </c>
      <c r="K269" s="2" t="s">
        <v>122</v>
      </c>
      <c r="L269" s="31" t="s">
        <v>1277</v>
      </c>
      <c r="M269" s="8" t="s">
        <v>1111</v>
      </c>
      <c r="N269" s="27" t="s">
        <v>56</v>
      </c>
      <c r="O269" s="27" t="s">
        <v>129</v>
      </c>
      <c r="P269" s="39">
        <v>43911</v>
      </c>
      <c r="Q269" s="37" t="s">
        <v>1260</v>
      </c>
      <c r="R269" s="34" t="s">
        <v>1261</v>
      </c>
      <c r="S269" s="34" t="s">
        <v>1282</v>
      </c>
      <c r="T269" s="2" t="s">
        <v>1277</v>
      </c>
    </row>
    <row r="270" spans="1:20" ht="12.75">
      <c r="A270" s="15">
        <v>269</v>
      </c>
      <c r="B270" s="119"/>
      <c r="C270" s="39">
        <v>43911</v>
      </c>
      <c r="D270" s="40"/>
      <c r="E270" s="27">
        <v>59</v>
      </c>
      <c r="F270" s="2" t="s">
        <v>39</v>
      </c>
      <c r="G270" s="2" t="s">
        <v>600</v>
      </c>
      <c r="H270" s="2" t="s">
        <v>600</v>
      </c>
      <c r="I270" s="2" t="s">
        <v>182</v>
      </c>
      <c r="J270" s="15" t="str">
        <f>IF(ISERROR(VLOOKUP(I270,State_codes!$B$2:$C$38, 2, FALSE)),"",VLOOKUP(I270,State_codes!$B$2:$C$38, 2, FALSE))</f>
        <v>GJ</v>
      </c>
      <c r="K270" s="2" t="s">
        <v>122</v>
      </c>
      <c r="L270" s="31" t="s">
        <v>1286</v>
      </c>
      <c r="M270" s="32"/>
      <c r="N270" s="27" t="s">
        <v>56</v>
      </c>
      <c r="O270" s="33" t="s">
        <v>58</v>
      </c>
      <c r="P270" s="39">
        <v>43911</v>
      </c>
      <c r="Q270" s="37" t="s">
        <v>1100</v>
      </c>
      <c r="R270" s="34" t="s">
        <v>1289</v>
      </c>
      <c r="S270" s="46"/>
      <c r="T270" s="2" t="s">
        <v>1290</v>
      </c>
    </row>
    <row r="271" spans="1:20" ht="12.75">
      <c r="A271" s="15">
        <v>270</v>
      </c>
      <c r="B271" s="119"/>
      <c r="C271" s="39">
        <v>43911</v>
      </c>
      <c r="D271" s="40"/>
      <c r="E271" s="27">
        <v>63</v>
      </c>
      <c r="F271" s="2" t="s">
        <v>39</v>
      </c>
      <c r="G271" s="2" t="s">
        <v>43</v>
      </c>
      <c r="H271" s="2" t="s">
        <v>43</v>
      </c>
      <c r="I271" s="2" t="s">
        <v>45</v>
      </c>
      <c r="J271" s="15" t="str">
        <f>IF(ISERROR(VLOOKUP(I271,State_codes!$B$2:$C$38, 2, FALSE)),"",VLOOKUP(I271,State_codes!$B$2:$C$38, 2, FALSE))</f>
        <v>MH</v>
      </c>
      <c r="K271" s="2" t="s">
        <v>42</v>
      </c>
      <c r="L271" s="31" t="s">
        <v>1291</v>
      </c>
      <c r="M271" s="32"/>
      <c r="N271" s="27" t="s">
        <v>56</v>
      </c>
      <c r="O271" s="33" t="s">
        <v>58</v>
      </c>
      <c r="P271" s="39">
        <v>43912</v>
      </c>
      <c r="Q271" s="37" t="s">
        <v>1292</v>
      </c>
      <c r="R271" s="37" t="s">
        <v>1228</v>
      </c>
      <c r="S271" s="34" t="s">
        <v>1296</v>
      </c>
      <c r="T271" s="2" t="s">
        <v>1298</v>
      </c>
    </row>
    <row r="272" spans="1:20" ht="12.75">
      <c r="A272" s="15">
        <v>271</v>
      </c>
      <c r="B272" s="119"/>
      <c r="C272" s="39">
        <v>43911</v>
      </c>
      <c r="D272" s="40"/>
      <c r="E272" s="41"/>
      <c r="G272" s="2" t="s">
        <v>43</v>
      </c>
      <c r="H272" s="2" t="s">
        <v>43</v>
      </c>
      <c r="I272" s="2" t="s">
        <v>45</v>
      </c>
      <c r="J272" s="15" t="str">
        <f>IF(ISERROR(VLOOKUP(I272,State_codes!$B$2:$C$38, 2, FALSE)),"",VLOOKUP(I272,State_codes!$B$2:$C$38, 2, FALSE))</f>
        <v>MH</v>
      </c>
      <c r="K272" s="2" t="s">
        <v>122</v>
      </c>
      <c r="L272" s="31" t="s">
        <v>429</v>
      </c>
      <c r="M272" s="32"/>
      <c r="N272" s="27" t="s">
        <v>56</v>
      </c>
      <c r="O272" s="33" t="s">
        <v>155</v>
      </c>
      <c r="P272" s="39">
        <v>43911</v>
      </c>
      <c r="Q272" s="37" t="s">
        <v>1292</v>
      </c>
      <c r="R272" s="37" t="s">
        <v>1228</v>
      </c>
      <c r="S272" s="46"/>
      <c r="T272" s="2" t="s">
        <v>429</v>
      </c>
    </row>
    <row r="273" spans="1:20" ht="12.75">
      <c r="A273" s="15">
        <v>272</v>
      </c>
      <c r="B273" s="119"/>
      <c r="C273" s="39">
        <v>43911</v>
      </c>
      <c r="D273" s="40"/>
      <c r="E273" s="27">
        <v>41</v>
      </c>
      <c r="F273" s="2" t="s">
        <v>40</v>
      </c>
      <c r="G273" s="2" t="s">
        <v>119</v>
      </c>
      <c r="H273" s="2" t="s">
        <v>119</v>
      </c>
      <c r="I273" s="2" t="s">
        <v>45</v>
      </c>
      <c r="J273" s="15" t="str">
        <f>IF(ISERROR(VLOOKUP(I273,State_codes!$B$2:$C$38, 2, FALSE)),"",VLOOKUP(I273,State_codes!$B$2:$C$38, 2, FALSE))</f>
        <v>MH</v>
      </c>
      <c r="K273" s="2" t="s">
        <v>122</v>
      </c>
      <c r="L273" s="31" t="s">
        <v>1302</v>
      </c>
      <c r="M273" s="32"/>
      <c r="N273" s="27" t="s">
        <v>56</v>
      </c>
      <c r="O273" s="33" t="s">
        <v>155</v>
      </c>
      <c r="P273" s="39">
        <v>43911</v>
      </c>
      <c r="Q273" s="37" t="s">
        <v>1304</v>
      </c>
      <c r="R273" s="46"/>
      <c r="S273" s="46"/>
      <c r="T273" s="2" t="s">
        <v>1302</v>
      </c>
    </row>
    <row r="274" spans="1:20" ht="12.75">
      <c r="A274" s="15">
        <v>273</v>
      </c>
      <c r="B274" s="119"/>
      <c r="C274" s="39">
        <v>43911</v>
      </c>
      <c r="D274" s="40"/>
      <c r="E274" s="41"/>
      <c r="G274" s="2" t="s">
        <v>119</v>
      </c>
      <c r="H274" s="2" t="s">
        <v>119</v>
      </c>
      <c r="I274" s="2" t="s">
        <v>45</v>
      </c>
      <c r="J274" s="15" t="str">
        <f>IF(ISERROR(VLOOKUP(I274,State_codes!$B$2:$C$38, 2, FALSE)),"",VLOOKUP(I274,State_codes!$B$2:$C$38, 2, FALSE))</f>
        <v>MH</v>
      </c>
      <c r="K274" s="2" t="s">
        <v>122</v>
      </c>
      <c r="L274" s="31" t="s">
        <v>1305</v>
      </c>
      <c r="M274" s="32"/>
      <c r="N274" s="27" t="s">
        <v>56</v>
      </c>
      <c r="O274" s="33" t="s">
        <v>58</v>
      </c>
      <c r="P274" s="39">
        <v>43911</v>
      </c>
      <c r="Q274" s="37" t="s">
        <v>1306</v>
      </c>
      <c r="R274" s="46"/>
      <c r="S274" s="46"/>
      <c r="T274" s="2" t="s">
        <v>1307</v>
      </c>
    </row>
    <row r="275" spans="1:20" ht="12.75">
      <c r="A275" s="15">
        <v>274</v>
      </c>
      <c r="B275" s="119"/>
      <c r="C275" s="39">
        <v>43911</v>
      </c>
      <c r="D275" s="40"/>
      <c r="E275" s="41"/>
      <c r="G275" s="2" t="s">
        <v>43</v>
      </c>
      <c r="H275" s="2" t="s">
        <v>43</v>
      </c>
      <c r="I275" s="2" t="s">
        <v>45</v>
      </c>
      <c r="J275" s="15" t="str">
        <f>IF(ISERROR(VLOOKUP(I275,State_codes!$B$2:$C$38, 2, FALSE)),"",VLOOKUP(I275,State_codes!$B$2:$C$38, 2, FALSE))</f>
        <v>MH</v>
      </c>
      <c r="K275" s="2" t="s">
        <v>122</v>
      </c>
      <c r="L275" s="31" t="s">
        <v>429</v>
      </c>
      <c r="M275" s="32"/>
      <c r="N275" s="130"/>
      <c r="O275" s="33" t="s">
        <v>155</v>
      </c>
      <c r="P275" s="39">
        <v>43911</v>
      </c>
      <c r="Q275" s="37" t="s">
        <v>1292</v>
      </c>
      <c r="R275" s="46"/>
      <c r="S275" s="46"/>
      <c r="T275" s="2" t="s">
        <v>429</v>
      </c>
    </row>
    <row r="276" spans="1:20" ht="12.75">
      <c r="A276" s="15">
        <v>275</v>
      </c>
      <c r="B276" s="119"/>
      <c r="C276" s="39">
        <v>43911</v>
      </c>
      <c r="D276" s="40"/>
      <c r="E276" s="41"/>
      <c r="G276" s="2" t="s">
        <v>43</v>
      </c>
      <c r="H276" s="2" t="s">
        <v>43</v>
      </c>
      <c r="I276" s="2" t="s">
        <v>45</v>
      </c>
      <c r="J276" s="15" t="str">
        <f>IF(ISERROR(VLOOKUP(I276,State_codes!$B$2:$C$38, 2, FALSE)),"",VLOOKUP(I276,State_codes!$B$2:$C$38, 2, FALSE))</f>
        <v>MH</v>
      </c>
      <c r="K276" s="2" t="s">
        <v>122</v>
      </c>
      <c r="L276" s="31" t="s">
        <v>429</v>
      </c>
      <c r="M276" s="32"/>
      <c r="N276" s="130"/>
      <c r="O276" s="33" t="s">
        <v>155</v>
      </c>
      <c r="P276" s="39">
        <v>43911</v>
      </c>
      <c r="Q276" s="37" t="s">
        <v>1292</v>
      </c>
      <c r="R276" s="46"/>
      <c r="S276" s="46"/>
      <c r="T276" s="2" t="s">
        <v>429</v>
      </c>
    </row>
    <row r="277" spans="1:20" ht="12.75">
      <c r="A277" s="15">
        <v>276</v>
      </c>
      <c r="B277" s="119"/>
      <c r="C277" s="39">
        <v>43911</v>
      </c>
      <c r="D277" s="40"/>
      <c r="E277" s="41"/>
      <c r="G277" s="2" t="s">
        <v>43</v>
      </c>
      <c r="H277" s="2" t="s">
        <v>43</v>
      </c>
      <c r="I277" s="2" t="s">
        <v>45</v>
      </c>
      <c r="J277" s="15" t="str">
        <f>IF(ISERROR(VLOOKUP(I277,State_codes!$B$2:$C$38, 2, FALSE)),"",VLOOKUP(I277,State_codes!$B$2:$C$38, 2, FALSE))</f>
        <v>MH</v>
      </c>
      <c r="K277" s="2" t="s">
        <v>122</v>
      </c>
      <c r="L277" s="31" t="s">
        <v>429</v>
      </c>
      <c r="M277" s="32"/>
      <c r="N277" s="130"/>
      <c r="O277" s="33" t="s">
        <v>155</v>
      </c>
      <c r="P277" s="39">
        <v>43911</v>
      </c>
      <c r="Q277" s="37" t="s">
        <v>1292</v>
      </c>
      <c r="R277" s="46"/>
      <c r="S277" s="46"/>
      <c r="T277" s="2" t="s">
        <v>429</v>
      </c>
    </row>
    <row r="278" spans="1:20" ht="12.75">
      <c r="A278" s="15">
        <v>277</v>
      </c>
      <c r="B278" s="119"/>
      <c r="C278" s="39">
        <v>43911</v>
      </c>
      <c r="D278" s="40"/>
      <c r="E278" s="41"/>
      <c r="H278" s="2" t="s">
        <v>43</v>
      </c>
      <c r="I278" s="2" t="s">
        <v>45</v>
      </c>
      <c r="J278" s="15" t="str">
        <f>IF(ISERROR(VLOOKUP(I278,State_codes!$B$2:$C$38, 2, FALSE)),"",VLOOKUP(I278,State_codes!$B$2:$C$38, 2, FALSE))</f>
        <v>MH</v>
      </c>
      <c r="K278" s="2" t="s">
        <v>122</v>
      </c>
      <c r="L278" s="31" t="s">
        <v>429</v>
      </c>
      <c r="M278" s="32"/>
      <c r="N278" s="130"/>
      <c r="O278" s="33" t="s">
        <v>155</v>
      </c>
      <c r="P278" s="39">
        <v>43911</v>
      </c>
      <c r="Q278" s="37" t="s">
        <v>1292</v>
      </c>
      <c r="R278" s="46"/>
      <c r="S278" s="46"/>
      <c r="T278" s="2" t="s">
        <v>429</v>
      </c>
    </row>
    <row r="279" spans="1:20" ht="12.75">
      <c r="A279" s="15">
        <v>278</v>
      </c>
      <c r="B279" s="119"/>
      <c r="C279" s="39">
        <v>43911</v>
      </c>
      <c r="D279" s="40"/>
      <c r="E279" s="41"/>
      <c r="G279" s="2" t="s">
        <v>43</v>
      </c>
      <c r="H279" s="2" t="s">
        <v>43</v>
      </c>
      <c r="I279" s="2" t="s">
        <v>45</v>
      </c>
      <c r="J279" s="15" t="str">
        <f>IF(ISERROR(VLOOKUP(I279,State_codes!$B$2:$C$38, 2, FALSE)),"",VLOOKUP(I279,State_codes!$B$2:$C$38, 2, FALSE))</f>
        <v>MH</v>
      </c>
      <c r="K279" s="2" t="s">
        <v>122</v>
      </c>
      <c r="L279" s="31" t="s">
        <v>1312</v>
      </c>
      <c r="M279" s="32"/>
      <c r="N279" s="130"/>
      <c r="O279" s="33" t="s">
        <v>155</v>
      </c>
      <c r="P279" s="39">
        <v>43911</v>
      </c>
      <c r="Q279" s="37" t="s">
        <v>1292</v>
      </c>
      <c r="R279" s="46"/>
      <c r="S279" s="46"/>
      <c r="T279" s="2" t="s">
        <v>1312</v>
      </c>
    </row>
    <row r="280" spans="1:20" ht="12.75">
      <c r="A280" s="15">
        <v>279</v>
      </c>
      <c r="B280" s="119"/>
      <c r="C280" s="39">
        <v>43911</v>
      </c>
      <c r="D280" s="40"/>
      <c r="E280" s="27">
        <v>24</v>
      </c>
      <c r="F280" s="2" t="s">
        <v>40</v>
      </c>
      <c r="H280" s="15"/>
      <c r="I280" s="2" t="s">
        <v>95</v>
      </c>
      <c r="J280" s="15" t="str">
        <f>IF(ISERROR(VLOOKUP(I280,State_codes!$B$2:$C$38, 2, FALSE)),"",VLOOKUP(I280,State_codes!$B$2:$C$38, 2, FALSE))</f>
        <v>DL</v>
      </c>
      <c r="K280" s="2" t="s">
        <v>122</v>
      </c>
      <c r="L280" s="31" t="s">
        <v>1314</v>
      </c>
      <c r="M280" s="8" t="s">
        <v>1064</v>
      </c>
      <c r="N280" s="27" t="s">
        <v>56</v>
      </c>
      <c r="O280" s="27" t="s">
        <v>129</v>
      </c>
      <c r="P280" s="39">
        <v>43911</v>
      </c>
      <c r="Q280" s="37" t="s">
        <v>1315</v>
      </c>
      <c r="R280" s="37" t="s">
        <v>1316</v>
      </c>
      <c r="S280" s="46"/>
      <c r="T280" s="2" t="s">
        <v>1317</v>
      </c>
    </row>
    <row r="281" spans="1:20" ht="12.75">
      <c r="A281" s="15">
        <v>280</v>
      </c>
      <c r="B281" s="119"/>
      <c r="C281" s="39">
        <v>43911</v>
      </c>
      <c r="D281" s="40"/>
      <c r="E281" s="27">
        <v>26</v>
      </c>
      <c r="F281" s="2" t="s">
        <v>40</v>
      </c>
      <c r="H281" s="15"/>
      <c r="I281" s="2" t="s">
        <v>95</v>
      </c>
      <c r="J281" s="15" t="str">
        <f>IF(ISERROR(VLOOKUP(I281,State_codes!$B$2:$C$38, 2, FALSE)),"",VLOOKUP(I281,State_codes!$B$2:$C$38, 2, FALSE))</f>
        <v>DL</v>
      </c>
      <c r="K281" s="2" t="s">
        <v>122</v>
      </c>
      <c r="L281" s="31" t="s">
        <v>1314</v>
      </c>
      <c r="M281" s="8" t="s">
        <v>1064</v>
      </c>
      <c r="N281" s="27" t="s">
        <v>56</v>
      </c>
      <c r="O281" s="27" t="s">
        <v>129</v>
      </c>
      <c r="P281" s="39">
        <v>43911</v>
      </c>
      <c r="Q281" s="37" t="s">
        <v>1315</v>
      </c>
      <c r="R281" s="37" t="s">
        <v>1316</v>
      </c>
      <c r="S281" s="46"/>
      <c r="T281" s="2" t="s">
        <v>1317</v>
      </c>
    </row>
    <row r="282" spans="1:20" ht="12.75">
      <c r="A282" s="15">
        <v>281</v>
      </c>
      <c r="B282" s="119"/>
      <c r="C282" s="39">
        <v>43911</v>
      </c>
      <c r="D282" s="40"/>
      <c r="E282" s="41"/>
      <c r="H282" s="15"/>
      <c r="I282" s="2" t="s">
        <v>95</v>
      </c>
      <c r="J282" s="15" t="str">
        <f>IF(ISERROR(VLOOKUP(I282,State_codes!$B$2:$C$38, 2, FALSE)),"",VLOOKUP(I282,State_codes!$B$2:$C$38, 2, FALSE))</f>
        <v>DL</v>
      </c>
      <c r="K282" s="2" t="s">
        <v>122</v>
      </c>
      <c r="L282" s="31" t="s">
        <v>1317</v>
      </c>
      <c r="M282" s="32"/>
      <c r="N282" s="130"/>
      <c r="O282" s="33" t="s">
        <v>155</v>
      </c>
      <c r="P282" s="39">
        <v>43911</v>
      </c>
      <c r="Q282" s="37" t="s">
        <v>1315</v>
      </c>
      <c r="R282" s="46"/>
      <c r="S282" s="46"/>
      <c r="T282" s="2" t="s">
        <v>1317</v>
      </c>
    </row>
    <row r="283" spans="1:20" ht="12.75">
      <c r="A283" s="15">
        <v>282</v>
      </c>
      <c r="B283" s="119"/>
      <c r="C283" s="39">
        <v>43911</v>
      </c>
      <c r="D283" s="40"/>
      <c r="E283" s="41"/>
      <c r="H283" s="15"/>
      <c r="I283" s="2" t="s">
        <v>95</v>
      </c>
      <c r="J283" s="15" t="str">
        <f>IF(ISERROR(VLOOKUP(I283,State_codes!$B$2:$C$38, 2, FALSE)),"",VLOOKUP(I283,State_codes!$B$2:$C$38, 2, FALSE))</f>
        <v>DL</v>
      </c>
      <c r="K283" s="2" t="s">
        <v>122</v>
      </c>
      <c r="L283" s="31" t="s">
        <v>1317</v>
      </c>
      <c r="M283" s="32"/>
      <c r="N283" s="130"/>
      <c r="O283" s="33" t="s">
        <v>155</v>
      </c>
      <c r="P283" s="39">
        <v>43911</v>
      </c>
      <c r="Q283" s="37" t="s">
        <v>1315</v>
      </c>
      <c r="R283" s="46"/>
      <c r="S283" s="46"/>
      <c r="T283" s="2" t="s">
        <v>1317</v>
      </c>
    </row>
    <row r="284" spans="1:20" ht="12.75">
      <c r="A284" s="15">
        <v>283</v>
      </c>
      <c r="B284" s="119"/>
      <c r="C284" s="39">
        <v>43911</v>
      </c>
      <c r="D284" s="40"/>
      <c r="E284" s="41"/>
      <c r="H284" s="15"/>
      <c r="I284" s="2" t="s">
        <v>95</v>
      </c>
      <c r="J284" s="15" t="str">
        <f>IF(ISERROR(VLOOKUP(I284,State_codes!$B$2:$C$38, 2, FALSE)),"",VLOOKUP(I284,State_codes!$B$2:$C$38, 2, FALSE))</f>
        <v>DL</v>
      </c>
      <c r="K284" s="2" t="s">
        <v>122</v>
      </c>
      <c r="L284" s="31" t="s">
        <v>1317</v>
      </c>
      <c r="M284" s="32"/>
      <c r="N284" s="130"/>
      <c r="O284" s="33" t="s">
        <v>155</v>
      </c>
      <c r="P284" s="39">
        <v>43911</v>
      </c>
      <c r="Q284" s="37" t="s">
        <v>1315</v>
      </c>
      <c r="R284" s="46"/>
      <c r="S284" s="46"/>
      <c r="T284" s="2" t="s">
        <v>1317</v>
      </c>
    </row>
    <row r="285" spans="1:20" ht="12.75">
      <c r="A285" s="15">
        <v>284</v>
      </c>
      <c r="B285" s="119"/>
      <c r="C285" s="39">
        <v>43911</v>
      </c>
      <c r="D285" s="40"/>
      <c r="E285" s="41"/>
      <c r="H285" s="15"/>
      <c r="I285" s="2" t="s">
        <v>95</v>
      </c>
      <c r="J285" s="15" t="str">
        <f>IF(ISERROR(VLOOKUP(I285,State_codes!$B$2:$C$38, 2, FALSE)),"",VLOOKUP(I285,State_codes!$B$2:$C$38, 2, FALSE))</f>
        <v>DL</v>
      </c>
      <c r="K285" s="2" t="s">
        <v>122</v>
      </c>
      <c r="L285" s="31" t="s">
        <v>1317</v>
      </c>
      <c r="M285" s="32"/>
      <c r="N285" s="130"/>
      <c r="O285" s="33" t="s">
        <v>155</v>
      </c>
      <c r="P285" s="39">
        <v>43911</v>
      </c>
      <c r="Q285" s="37" t="s">
        <v>1315</v>
      </c>
      <c r="R285" s="46"/>
      <c r="S285" s="46"/>
      <c r="T285" s="2" t="s">
        <v>1317</v>
      </c>
    </row>
    <row r="286" spans="1:20" ht="12.75">
      <c r="A286" s="15">
        <v>285</v>
      </c>
      <c r="B286" s="23" t="s">
        <v>1325</v>
      </c>
      <c r="C286" s="39">
        <v>43911</v>
      </c>
      <c r="D286" s="40"/>
      <c r="E286" s="27">
        <v>32</v>
      </c>
      <c r="F286" s="2" t="s">
        <v>39</v>
      </c>
      <c r="G286" s="2" t="s">
        <v>1326</v>
      </c>
      <c r="H286" s="2" t="s">
        <v>1327</v>
      </c>
      <c r="I286" s="2" t="s">
        <v>134</v>
      </c>
      <c r="J286" s="15" t="str">
        <f>IF(ISERROR(VLOOKUP(I286,State_codes!$B$2:$C$38, 2, FALSE)),"",VLOOKUP(I286,State_codes!$B$2:$C$38, 2, FALSE))</f>
        <v>KA</v>
      </c>
      <c r="K286" s="2" t="s">
        <v>122</v>
      </c>
      <c r="L286" s="31" t="s">
        <v>987</v>
      </c>
      <c r="M286" s="32"/>
      <c r="N286" s="27" t="s">
        <v>56</v>
      </c>
      <c r="O286" s="33" t="s">
        <v>58</v>
      </c>
      <c r="P286" s="39">
        <v>43911</v>
      </c>
      <c r="Q286" s="37" t="s">
        <v>1329</v>
      </c>
      <c r="R286" s="46"/>
      <c r="S286" s="46"/>
      <c r="T286" s="2" t="s">
        <v>1331</v>
      </c>
    </row>
    <row r="287" spans="1:20" ht="12.75">
      <c r="A287" s="15">
        <v>286</v>
      </c>
      <c r="B287" s="119"/>
      <c r="C287" s="39">
        <v>43911</v>
      </c>
      <c r="D287" s="40"/>
      <c r="E287" s="41"/>
      <c r="G287" s="2" t="s">
        <v>770</v>
      </c>
      <c r="H287" s="2" t="s">
        <v>771</v>
      </c>
      <c r="I287" s="2" t="s">
        <v>126</v>
      </c>
      <c r="J287" s="15" t="str">
        <f>IF(ISERROR(VLOOKUP(I287,State_codes!$B$2:$C$38, 2, FALSE)),"",VLOOKUP(I287,State_codes!$B$2:$C$38, 2, FALSE))</f>
        <v>UP</v>
      </c>
      <c r="K287" s="2" t="s">
        <v>122</v>
      </c>
      <c r="L287" s="31" t="s">
        <v>1332</v>
      </c>
      <c r="M287" s="32"/>
      <c r="N287" s="27" t="s">
        <v>56</v>
      </c>
      <c r="O287" s="33" t="s">
        <v>58</v>
      </c>
      <c r="P287" s="39">
        <v>43911</v>
      </c>
      <c r="Q287" s="37" t="s">
        <v>1333</v>
      </c>
      <c r="R287" s="46"/>
      <c r="S287" s="46"/>
      <c r="T287" s="2" t="s">
        <v>1332</v>
      </c>
    </row>
    <row r="288" spans="1:20" ht="12.75">
      <c r="A288" s="15">
        <v>287</v>
      </c>
      <c r="B288" s="119"/>
      <c r="C288" s="39">
        <v>43911</v>
      </c>
      <c r="D288" s="40"/>
      <c r="E288" s="27">
        <v>38</v>
      </c>
      <c r="F288" s="2" t="s">
        <v>40</v>
      </c>
      <c r="G288" s="2" t="s">
        <v>1334</v>
      </c>
      <c r="H288" s="2" t="s">
        <v>1334</v>
      </c>
      <c r="I288" s="2" t="s">
        <v>117</v>
      </c>
      <c r="J288" s="15" t="str">
        <f>IF(ISERROR(VLOOKUP(I288,State_codes!$B$2:$C$38, 2, FALSE)),"",VLOOKUP(I288,State_codes!$B$2:$C$38, 2, FALSE))</f>
        <v>HR</v>
      </c>
      <c r="K288" s="2" t="s">
        <v>122</v>
      </c>
      <c r="L288" s="31" t="s">
        <v>1335</v>
      </c>
      <c r="M288" s="8" t="s">
        <v>1111</v>
      </c>
      <c r="N288" s="27" t="s">
        <v>56</v>
      </c>
      <c r="O288" s="27" t="s">
        <v>129</v>
      </c>
      <c r="P288" s="39">
        <v>43911</v>
      </c>
      <c r="Q288" s="37" t="s">
        <v>1282</v>
      </c>
      <c r="R288" s="46"/>
      <c r="S288" s="46"/>
      <c r="T288" s="2" t="s">
        <v>1335</v>
      </c>
    </row>
    <row r="289" spans="1:20" ht="12.75">
      <c r="A289" s="15">
        <v>288</v>
      </c>
      <c r="B289" s="119"/>
      <c r="C289" s="39">
        <v>43911</v>
      </c>
      <c r="D289" s="40"/>
      <c r="E289" s="41"/>
      <c r="G289" s="2" t="s">
        <v>154</v>
      </c>
      <c r="H289" s="28" t="s">
        <v>154</v>
      </c>
      <c r="I289" s="2" t="s">
        <v>153</v>
      </c>
      <c r="J289" s="15" t="str">
        <f>IF(ISERROR(VLOOKUP(I289,State_codes!$B$2:$C$38, 2, FALSE)),"",VLOOKUP(I289,State_codes!$B$2:$C$38, 2, FALSE))</f>
        <v>LA</v>
      </c>
      <c r="K289" s="2" t="s">
        <v>122</v>
      </c>
      <c r="L289" s="31" t="s">
        <v>1336</v>
      </c>
      <c r="M289" s="32"/>
      <c r="N289" s="27" t="s">
        <v>56</v>
      </c>
      <c r="O289" s="27" t="s">
        <v>129</v>
      </c>
      <c r="P289" s="39">
        <v>43911</v>
      </c>
      <c r="Q289" s="37" t="s">
        <v>1337</v>
      </c>
      <c r="R289" s="46"/>
      <c r="S289" s="46"/>
      <c r="T289" s="2" t="s">
        <v>1336</v>
      </c>
    </row>
    <row r="290" spans="1:20" ht="12.75">
      <c r="A290" s="15">
        <v>289</v>
      </c>
      <c r="B290" s="119"/>
      <c r="C290" s="39">
        <v>43911</v>
      </c>
      <c r="D290" s="40"/>
      <c r="E290" s="41"/>
      <c r="G290" s="2" t="s">
        <v>154</v>
      </c>
      <c r="H290" s="28" t="s">
        <v>154</v>
      </c>
      <c r="I290" s="2" t="s">
        <v>153</v>
      </c>
      <c r="J290" s="15" t="str">
        <f>IF(ISERROR(VLOOKUP(I290,State_codes!$B$2:$C$38, 2, FALSE)),"",VLOOKUP(I290,State_codes!$B$2:$C$38, 2, FALSE))</f>
        <v>LA</v>
      </c>
      <c r="K290" s="2" t="s">
        <v>122</v>
      </c>
      <c r="L290" s="31" t="s">
        <v>1336</v>
      </c>
      <c r="M290" s="32"/>
      <c r="N290" s="27" t="s">
        <v>56</v>
      </c>
      <c r="O290" s="27" t="s">
        <v>129</v>
      </c>
      <c r="P290" s="39">
        <v>43911</v>
      </c>
      <c r="Q290" s="37" t="s">
        <v>1337</v>
      </c>
      <c r="R290" s="46"/>
      <c r="S290" s="46"/>
      <c r="T290" s="2" t="s">
        <v>1336</v>
      </c>
    </row>
    <row r="291" spans="1:20" ht="12.75">
      <c r="A291" s="15">
        <v>290</v>
      </c>
      <c r="B291" s="119"/>
      <c r="C291" s="39">
        <v>43911</v>
      </c>
      <c r="D291" s="40"/>
      <c r="E291" s="41"/>
      <c r="G291" s="2" t="s">
        <v>1338</v>
      </c>
      <c r="H291" s="2" t="s">
        <v>714</v>
      </c>
      <c r="I291" s="2" t="s">
        <v>153</v>
      </c>
      <c r="J291" s="15" t="str">
        <f>IF(ISERROR(VLOOKUP(I291,State_codes!$B$2:$C$38, 2, FALSE)),"",VLOOKUP(I291,State_codes!$B$2:$C$38, 2, FALSE))</f>
        <v>LA</v>
      </c>
      <c r="K291" s="2" t="s">
        <v>122</v>
      </c>
      <c r="L291" s="31" t="s">
        <v>1340</v>
      </c>
      <c r="M291" s="8" t="s">
        <v>1341</v>
      </c>
      <c r="N291" s="27" t="s">
        <v>56</v>
      </c>
      <c r="O291" s="27" t="s">
        <v>129</v>
      </c>
      <c r="P291" s="39">
        <v>43911</v>
      </c>
      <c r="Q291" s="37" t="s">
        <v>1337</v>
      </c>
      <c r="R291" s="31"/>
      <c r="S291" s="46"/>
      <c r="T291" s="2" t="s">
        <v>1340</v>
      </c>
    </row>
    <row r="292" spans="1:20" ht="12.75">
      <c r="A292" s="15">
        <v>291</v>
      </c>
      <c r="B292" s="119"/>
      <c r="C292" s="39">
        <v>43911</v>
      </c>
      <c r="D292" s="40"/>
      <c r="E292" s="41"/>
      <c r="G292" s="2" t="s">
        <v>1078</v>
      </c>
      <c r="H292" s="2" t="s">
        <v>187</v>
      </c>
      <c r="I292" s="2" t="s">
        <v>182</v>
      </c>
      <c r="J292" s="15" t="str">
        <f>IF(ISERROR(VLOOKUP(I292,State_codes!$B$2:$C$38, 2, FALSE)),"",VLOOKUP(I292,State_codes!$B$2:$C$38, 2, FALSE))</f>
        <v>GJ</v>
      </c>
      <c r="K292" s="2" t="s">
        <v>122</v>
      </c>
      <c r="L292" s="31" t="s">
        <v>429</v>
      </c>
      <c r="M292" s="32"/>
      <c r="N292" s="27" t="s">
        <v>56</v>
      </c>
      <c r="O292" s="33" t="s">
        <v>155</v>
      </c>
      <c r="P292" s="39">
        <v>43911</v>
      </c>
      <c r="Q292" s="37" t="s">
        <v>1344</v>
      </c>
      <c r="R292" s="37" t="s">
        <v>1345</v>
      </c>
      <c r="S292" s="46"/>
      <c r="T292" s="2" t="s">
        <v>429</v>
      </c>
    </row>
    <row r="293" spans="1:20" ht="12.75">
      <c r="A293" s="15">
        <v>292</v>
      </c>
      <c r="B293" s="119"/>
      <c r="C293" s="39">
        <v>43911</v>
      </c>
      <c r="D293" s="40"/>
      <c r="E293" s="41"/>
      <c r="G293" s="2" t="s">
        <v>1078</v>
      </c>
      <c r="H293" s="2" t="s">
        <v>187</v>
      </c>
      <c r="I293" s="2" t="s">
        <v>182</v>
      </c>
      <c r="J293" s="15" t="str">
        <f>IF(ISERROR(VLOOKUP(I293,State_codes!$B$2:$C$38, 2, FALSE)),"",VLOOKUP(I293,State_codes!$B$2:$C$38, 2, FALSE))</f>
        <v>GJ</v>
      </c>
      <c r="K293" s="2" t="s">
        <v>122</v>
      </c>
      <c r="L293" s="31" t="s">
        <v>429</v>
      </c>
      <c r="M293" s="32"/>
      <c r="N293" s="27" t="s">
        <v>56</v>
      </c>
      <c r="O293" s="33" t="s">
        <v>155</v>
      </c>
      <c r="P293" s="39">
        <v>43911</v>
      </c>
      <c r="Q293" s="37" t="s">
        <v>1344</v>
      </c>
      <c r="R293" s="37" t="s">
        <v>1345</v>
      </c>
      <c r="S293" s="46"/>
      <c r="T293" s="2" t="s">
        <v>429</v>
      </c>
    </row>
    <row r="294" spans="1:20" ht="12.75">
      <c r="A294" s="15">
        <v>293</v>
      </c>
      <c r="B294" s="119"/>
      <c r="C294" s="39">
        <v>43911</v>
      </c>
      <c r="D294" s="40"/>
      <c r="E294" s="41"/>
      <c r="G294" s="2" t="s">
        <v>181</v>
      </c>
      <c r="H294" s="2" t="s">
        <v>181</v>
      </c>
      <c r="I294" s="2" t="s">
        <v>182</v>
      </c>
      <c r="J294" s="15" t="str">
        <f>IF(ISERROR(VLOOKUP(I294,State_codes!$B$2:$C$38, 2, FALSE)),"",VLOOKUP(I294,State_codes!$B$2:$C$38, 2, FALSE))</f>
        <v>GJ</v>
      </c>
      <c r="K294" s="2" t="s">
        <v>122</v>
      </c>
      <c r="L294" s="31" t="s">
        <v>1349</v>
      </c>
      <c r="M294" s="32"/>
      <c r="N294" s="27" t="s">
        <v>56</v>
      </c>
      <c r="O294" s="27" t="s">
        <v>129</v>
      </c>
      <c r="P294" s="39">
        <v>43911</v>
      </c>
      <c r="Q294" s="37" t="s">
        <v>1344</v>
      </c>
      <c r="R294" s="37" t="s">
        <v>1345</v>
      </c>
      <c r="S294" s="34" t="s">
        <v>1351</v>
      </c>
      <c r="T294" s="2" t="s">
        <v>429</v>
      </c>
    </row>
    <row r="295" spans="1:20" ht="12.75">
      <c r="A295" s="15">
        <v>294</v>
      </c>
      <c r="B295" s="119"/>
      <c r="C295" s="39">
        <v>43911</v>
      </c>
      <c r="D295" s="40"/>
      <c r="E295" s="27">
        <v>67</v>
      </c>
      <c r="F295" s="2" t="s">
        <v>39</v>
      </c>
      <c r="G295" s="2" t="s">
        <v>181</v>
      </c>
      <c r="H295" s="2" t="s">
        <v>181</v>
      </c>
      <c r="I295" s="2" t="s">
        <v>182</v>
      </c>
      <c r="J295" s="15" t="str">
        <f>IF(ISERROR(VLOOKUP(I295,State_codes!$B$2:$C$38, 2, FALSE)),"",VLOOKUP(I295,State_codes!$B$2:$C$38, 2, FALSE))</f>
        <v>GJ</v>
      </c>
      <c r="K295" s="2" t="s">
        <v>42</v>
      </c>
      <c r="L295" s="31" t="s">
        <v>1353</v>
      </c>
      <c r="M295" s="32"/>
      <c r="N295" s="27" t="s">
        <v>56</v>
      </c>
      <c r="O295" s="27" t="s">
        <v>129</v>
      </c>
      <c r="P295" s="39">
        <v>43912</v>
      </c>
      <c r="Q295" s="37" t="s">
        <v>1344</v>
      </c>
      <c r="R295" s="37" t="s">
        <v>1345</v>
      </c>
      <c r="S295" s="37" t="s">
        <v>1354</v>
      </c>
      <c r="T295" s="2" t="s">
        <v>429</v>
      </c>
    </row>
    <row r="296" spans="1:20" ht="12.75">
      <c r="A296" s="15">
        <v>295</v>
      </c>
      <c r="B296" s="119"/>
      <c r="C296" s="39">
        <v>43911</v>
      </c>
      <c r="D296" s="40"/>
      <c r="E296" s="27">
        <v>26</v>
      </c>
      <c r="F296" s="2" t="s">
        <v>39</v>
      </c>
      <c r="G296" s="2" t="s">
        <v>1356</v>
      </c>
      <c r="H296" s="2" t="s">
        <v>1356</v>
      </c>
      <c r="I296" s="2" t="s">
        <v>182</v>
      </c>
      <c r="J296" s="15" t="str">
        <f>IF(ISERROR(VLOOKUP(I296,State_codes!$B$2:$C$38, 2, FALSE)),"",VLOOKUP(I296,State_codes!$B$2:$C$38, 2, FALSE))</f>
        <v>GJ</v>
      </c>
      <c r="K296" s="2" t="s">
        <v>122</v>
      </c>
      <c r="L296" s="31" t="s">
        <v>334</v>
      </c>
      <c r="M296" s="32"/>
      <c r="N296" s="27" t="s">
        <v>56</v>
      </c>
      <c r="O296" s="33" t="s">
        <v>58</v>
      </c>
      <c r="P296" s="39">
        <v>43911</v>
      </c>
      <c r="Q296" s="37" t="s">
        <v>1344</v>
      </c>
      <c r="R296" s="37" t="s">
        <v>1345</v>
      </c>
      <c r="S296" s="34" t="s">
        <v>1289</v>
      </c>
      <c r="T296" s="2" t="s">
        <v>429</v>
      </c>
    </row>
    <row r="297" spans="1:20" ht="12.75">
      <c r="A297" s="15">
        <v>296</v>
      </c>
      <c r="B297" s="23" t="s">
        <v>1359</v>
      </c>
      <c r="C297" s="39">
        <v>43911</v>
      </c>
      <c r="D297" s="40"/>
      <c r="E297" s="27">
        <v>53</v>
      </c>
      <c r="F297" s="2" t="s">
        <v>40</v>
      </c>
      <c r="G297" s="2" t="s">
        <v>211</v>
      </c>
      <c r="H297" s="2" t="s">
        <v>211</v>
      </c>
      <c r="I297" s="2" t="s">
        <v>134</v>
      </c>
      <c r="J297" s="15" t="str">
        <f>IF(ISERROR(VLOOKUP(I297,State_codes!$B$2:$C$38, 2, FALSE)),"",VLOOKUP(I297,State_codes!$B$2:$C$38, 2, FALSE))</f>
        <v>KA</v>
      </c>
      <c r="K297" s="2" t="s">
        <v>122</v>
      </c>
      <c r="L297" s="31" t="s">
        <v>1361</v>
      </c>
      <c r="M297" s="8" t="s">
        <v>1362</v>
      </c>
      <c r="N297" s="27" t="s">
        <v>56</v>
      </c>
      <c r="O297" s="27" t="s">
        <v>129</v>
      </c>
      <c r="P297" s="39">
        <v>43911</v>
      </c>
      <c r="Q297" s="37" t="s">
        <v>1363</v>
      </c>
      <c r="R297" s="46"/>
      <c r="S297" s="46"/>
      <c r="T297" s="2" t="s">
        <v>1361</v>
      </c>
    </row>
    <row r="298" spans="1:20" ht="12.75">
      <c r="A298" s="15">
        <v>297</v>
      </c>
      <c r="B298" s="23" t="s">
        <v>1364</v>
      </c>
      <c r="C298" s="39">
        <v>43911</v>
      </c>
      <c r="D298" s="40"/>
      <c r="E298" s="27">
        <v>39</v>
      </c>
      <c r="F298" s="2" t="s">
        <v>39</v>
      </c>
      <c r="G298" s="2" t="s">
        <v>211</v>
      </c>
      <c r="H298" s="2" t="s">
        <v>211</v>
      </c>
      <c r="I298" s="2" t="s">
        <v>134</v>
      </c>
      <c r="J298" s="15" t="str">
        <f>IF(ISERROR(VLOOKUP(I298,State_codes!$B$2:$C$38, 2, FALSE)),"",VLOOKUP(I298,State_codes!$B$2:$C$38, 2, FALSE))</f>
        <v>KA</v>
      </c>
      <c r="K298" s="2" t="s">
        <v>122</v>
      </c>
      <c r="L298" s="31" t="s">
        <v>1365</v>
      </c>
      <c r="M298" s="32"/>
      <c r="N298" s="27" t="s">
        <v>56</v>
      </c>
      <c r="O298" s="33" t="s">
        <v>58</v>
      </c>
      <c r="P298" s="39">
        <v>43911</v>
      </c>
      <c r="Q298" s="37" t="s">
        <v>1363</v>
      </c>
      <c r="R298" s="46"/>
      <c r="S298" s="46"/>
      <c r="T298" s="2" t="s">
        <v>1366</v>
      </c>
    </row>
    <row r="299" spans="1:20" ht="12.75">
      <c r="A299" s="15">
        <v>298</v>
      </c>
      <c r="B299" s="119"/>
      <c r="C299" s="39">
        <v>43911</v>
      </c>
      <c r="D299" s="40"/>
      <c r="E299" s="27">
        <v>19</v>
      </c>
      <c r="F299" s="2" t="s">
        <v>40</v>
      </c>
      <c r="G299" s="2" t="s">
        <v>1367</v>
      </c>
      <c r="H299" s="2" t="s">
        <v>1367</v>
      </c>
      <c r="I299" s="2" t="s">
        <v>126</v>
      </c>
      <c r="J299" s="15" t="str">
        <f>IF(ISERROR(VLOOKUP(I299,State_codes!$B$2:$C$38, 2, FALSE)),"",VLOOKUP(I299,State_codes!$B$2:$C$38, 2, FALSE))</f>
        <v>UP</v>
      </c>
      <c r="K299" s="2" t="s">
        <v>122</v>
      </c>
      <c r="L299" s="31" t="s">
        <v>1221</v>
      </c>
      <c r="M299" s="32"/>
      <c r="N299" s="27" t="s">
        <v>56</v>
      </c>
      <c r="O299" s="33" t="s">
        <v>58</v>
      </c>
      <c r="P299" s="39">
        <v>43911</v>
      </c>
      <c r="Q299" s="37" t="s">
        <v>1368</v>
      </c>
      <c r="R299" s="46"/>
      <c r="S299" s="46"/>
      <c r="T299" s="2" t="s">
        <v>1369</v>
      </c>
    </row>
    <row r="300" spans="1:20" ht="12.75">
      <c r="A300" s="15">
        <v>299</v>
      </c>
      <c r="B300" s="23" t="s">
        <v>1370</v>
      </c>
      <c r="C300" s="39">
        <v>43911</v>
      </c>
      <c r="D300" s="40"/>
      <c r="E300" s="27">
        <v>35</v>
      </c>
      <c r="F300" s="2" t="s">
        <v>39</v>
      </c>
      <c r="G300" s="2" t="s">
        <v>31</v>
      </c>
      <c r="H300" s="2" t="s">
        <v>31</v>
      </c>
      <c r="I300" s="2" t="s">
        <v>101</v>
      </c>
      <c r="J300" s="15" t="str">
        <f>IF(ISERROR(VLOOKUP(I300,State_codes!$B$2:$C$38, 2, FALSE)),"",VLOOKUP(I300,State_codes!$B$2:$C$38, 2, FALSE))</f>
        <v>TG</v>
      </c>
      <c r="K300" s="2" t="s">
        <v>122</v>
      </c>
      <c r="L300" s="31" t="s">
        <v>1371</v>
      </c>
      <c r="M300" s="8" t="s">
        <v>1372</v>
      </c>
      <c r="N300" s="27" t="s">
        <v>56</v>
      </c>
      <c r="O300" s="27" t="s">
        <v>129</v>
      </c>
      <c r="P300" s="39">
        <v>43911</v>
      </c>
      <c r="Q300" s="31"/>
      <c r="R300" s="46"/>
      <c r="S300" s="46"/>
      <c r="T300" s="2" t="s">
        <v>429</v>
      </c>
    </row>
    <row r="301" spans="1:20" ht="12.75">
      <c r="A301" s="15">
        <v>300</v>
      </c>
      <c r="B301" s="23" t="s">
        <v>1373</v>
      </c>
      <c r="C301" s="39">
        <v>43911</v>
      </c>
      <c r="D301" s="40"/>
      <c r="E301" s="27">
        <v>33</v>
      </c>
      <c r="F301" s="2" t="s">
        <v>39</v>
      </c>
      <c r="G301" s="2" t="s">
        <v>31</v>
      </c>
      <c r="H301" s="2" t="s">
        <v>31</v>
      </c>
      <c r="I301" s="2" t="s">
        <v>101</v>
      </c>
      <c r="J301" s="15" t="str">
        <f>IF(ISERROR(VLOOKUP(I301,State_codes!$B$2:$C$38, 2, FALSE)),"",VLOOKUP(I301,State_codes!$B$2:$C$38, 2, FALSE))</f>
        <v>TG</v>
      </c>
      <c r="K301" s="2" t="s">
        <v>122</v>
      </c>
      <c r="L301" s="31" t="s">
        <v>1374</v>
      </c>
      <c r="M301" s="32"/>
      <c r="N301" s="27" t="s">
        <v>56</v>
      </c>
      <c r="O301" s="33" t="s">
        <v>58</v>
      </c>
      <c r="P301" s="39">
        <v>43911</v>
      </c>
      <c r="Q301" s="31"/>
      <c r="R301" s="46"/>
      <c r="S301" s="46"/>
      <c r="T301" s="2" t="s">
        <v>1375</v>
      </c>
    </row>
    <row r="302" spans="1:20" ht="12.75">
      <c r="A302" s="15">
        <v>301</v>
      </c>
      <c r="B302" s="23" t="s">
        <v>1376</v>
      </c>
      <c r="C302" s="39">
        <v>43911</v>
      </c>
      <c r="D302" s="40"/>
      <c r="E302" s="27">
        <v>69</v>
      </c>
      <c r="F302" s="2" t="s">
        <v>39</v>
      </c>
      <c r="G302" s="2" t="s">
        <v>1377</v>
      </c>
      <c r="H302" s="2" t="s">
        <v>1378</v>
      </c>
      <c r="I302" s="2" t="s">
        <v>158</v>
      </c>
      <c r="J302" s="15" t="str">
        <f>IF(ISERROR(VLOOKUP(I302,State_codes!$B$2:$C$38, 2, FALSE)),"",VLOOKUP(I302,State_codes!$B$2:$C$38, 2, FALSE))</f>
        <v>TN</v>
      </c>
      <c r="K302" s="2" t="s">
        <v>122</v>
      </c>
      <c r="L302" s="31" t="s">
        <v>1379</v>
      </c>
      <c r="M302" s="32"/>
      <c r="N302" s="27" t="s">
        <v>1380</v>
      </c>
      <c r="O302" s="33" t="s">
        <v>58</v>
      </c>
      <c r="P302" s="39">
        <v>43911</v>
      </c>
      <c r="Q302" s="37" t="s">
        <v>1381</v>
      </c>
      <c r="R302" s="46"/>
      <c r="S302" s="46"/>
      <c r="T302" s="2" t="s">
        <v>429</v>
      </c>
    </row>
    <row r="303" spans="1:20" ht="12.75">
      <c r="A303" s="15">
        <v>302</v>
      </c>
      <c r="B303" s="23" t="s">
        <v>1382</v>
      </c>
      <c r="C303" s="39">
        <v>43911</v>
      </c>
      <c r="D303" s="40"/>
      <c r="E303" s="27">
        <v>75</v>
      </c>
      <c r="F303" s="2" t="s">
        <v>39</v>
      </c>
      <c r="G303" s="2" t="s">
        <v>1377</v>
      </c>
      <c r="H303" s="2" t="s">
        <v>1378</v>
      </c>
      <c r="I303" s="2" t="s">
        <v>158</v>
      </c>
      <c r="J303" s="15" t="str">
        <f>IF(ISERROR(VLOOKUP(I303,State_codes!$B$2:$C$38, 2, FALSE)),"",VLOOKUP(I303,State_codes!$B$2:$C$38, 2, FALSE))</f>
        <v>TN</v>
      </c>
      <c r="K303" s="2" t="s">
        <v>122</v>
      </c>
      <c r="L303" s="124" t="s">
        <v>1383</v>
      </c>
      <c r="M303" s="32"/>
      <c r="N303" s="27" t="s">
        <v>1380</v>
      </c>
      <c r="O303" s="33" t="s">
        <v>58</v>
      </c>
      <c r="P303" s="39">
        <v>43911</v>
      </c>
      <c r="Q303" s="37" t="s">
        <v>1381</v>
      </c>
      <c r="R303" s="46"/>
      <c r="S303" s="46"/>
      <c r="T303" s="2" t="s">
        <v>429</v>
      </c>
    </row>
    <row r="304" spans="1:20" ht="12.75">
      <c r="A304" s="15">
        <v>303</v>
      </c>
      <c r="B304" s="23" t="s">
        <v>1384</v>
      </c>
      <c r="C304" s="39">
        <v>43911</v>
      </c>
      <c r="D304" s="40"/>
      <c r="E304" s="27">
        <v>65</v>
      </c>
      <c r="F304" s="2" t="s">
        <v>39</v>
      </c>
      <c r="G304" s="2" t="s">
        <v>827</v>
      </c>
      <c r="H304" s="2" t="s">
        <v>827</v>
      </c>
      <c r="I304" s="2" t="s">
        <v>158</v>
      </c>
      <c r="J304" s="15" t="str">
        <f>IF(ISERROR(VLOOKUP(I304,State_codes!$B$2:$C$38, 2, FALSE)),"",VLOOKUP(I304,State_codes!$B$2:$C$38, 2, FALSE))</f>
        <v>TN</v>
      </c>
      <c r="K304" s="2" t="s">
        <v>122</v>
      </c>
      <c r="L304" s="31" t="s">
        <v>1385</v>
      </c>
      <c r="M304" s="32"/>
      <c r="N304" s="27" t="s">
        <v>56</v>
      </c>
      <c r="O304" s="33" t="s">
        <v>58</v>
      </c>
      <c r="P304" s="39">
        <v>43911</v>
      </c>
      <c r="Q304" s="37" t="s">
        <v>1386</v>
      </c>
      <c r="R304" s="46"/>
      <c r="S304" s="46"/>
      <c r="T304" s="2" t="s">
        <v>1387</v>
      </c>
    </row>
    <row r="305" spans="1:20" ht="12.75">
      <c r="A305" s="15">
        <v>304</v>
      </c>
      <c r="B305" s="23" t="s">
        <v>1388</v>
      </c>
      <c r="C305" s="39">
        <v>43911</v>
      </c>
      <c r="D305" s="40"/>
      <c r="E305" s="27">
        <v>35</v>
      </c>
      <c r="F305" s="2" t="s">
        <v>39</v>
      </c>
      <c r="G305" s="2" t="s">
        <v>1389</v>
      </c>
      <c r="H305" s="2" t="s">
        <v>974</v>
      </c>
      <c r="I305" s="2" t="s">
        <v>233</v>
      </c>
      <c r="J305" s="15" t="str">
        <f>IF(ISERROR(VLOOKUP(I305,State_codes!$B$2:$C$38, 2, FALSE)),"",VLOOKUP(I305,State_codes!$B$2:$C$38, 2, FALSE))</f>
        <v>PB</v>
      </c>
      <c r="K305" s="2" t="s">
        <v>122</v>
      </c>
      <c r="L305" s="31" t="s">
        <v>1390</v>
      </c>
      <c r="M305" s="8" t="s">
        <v>1391</v>
      </c>
      <c r="N305" s="27" t="s">
        <v>56</v>
      </c>
      <c r="O305" s="27" t="s">
        <v>129</v>
      </c>
      <c r="P305" s="39">
        <v>43911</v>
      </c>
      <c r="Q305" s="37" t="s">
        <v>1392</v>
      </c>
      <c r="R305" s="34" t="s">
        <v>235</v>
      </c>
      <c r="S305" s="46"/>
      <c r="T305" s="2" t="s">
        <v>1390</v>
      </c>
    </row>
    <row r="306" spans="1:20" ht="12.75">
      <c r="A306" s="15">
        <v>305</v>
      </c>
      <c r="B306" s="23" t="s">
        <v>1393</v>
      </c>
      <c r="C306" s="39">
        <v>43911</v>
      </c>
      <c r="D306" s="40"/>
      <c r="E306" s="27">
        <v>34</v>
      </c>
      <c r="F306" s="2" t="s">
        <v>39</v>
      </c>
      <c r="G306" s="2" t="s">
        <v>1389</v>
      </c>
      <c r="H306" s="2" t="s">
        <v>974</v>
      </c>
      <c r="I306" s="2" t="s">
        <v>233</v>
      </c>
      <c r="J306" s="15" t="str">
        <f>IF(ISERROR(VLOOKUP(I306,State_codes!$B$2:$C$38, 2, FALSE)),"",VLOOKUP(I306,State_codes!$B$2:$C$38, 2, FALSE))</f>
        <v>PB</v>
      </c>
      <c r="K306" s="2" t="s">
        <v>122</v>
      </c>
      <c r="L306" s="31" t="s">
        <v>1390</v>
      </c>
      <c r="M306" s="8" t="s">
        <v>1391</v>
      </c>
      <c r="N306" s="27" t="s">
        <v>56</v>
      </c>
      <c r="O306" s="27" t="s">
        <v>129</v>
      </c>
      <c r="P306" s="39">
        <v>43911</v>
      </c>
      <c r="Q306" s="37" t="s">
        <v>1392</v>
      </c>
      <c r="R306" s="34" t="s">
        <v>235</v>
      </c>
      <c r="S306" s="46"/>
      <c r="T306" s="2" t="s">
        <v>1390</v>
      </c>
    </row>
    <row r="307" spans="1:20" ht="12.75">
      <c r="A307" s="15">
        <v>306</v>
      </c>
      <c r="B307" s="23" t="s">
        <v>1394</v>
      </c>
      <c r="C307" s="39">
        <v>43911</v>
      </c>
      <c r="D307" s="40"/>
      <c r="E307" s="27">
        <v>45</v>
      </c>
      <c r="F307" s="2" t="s">
        <v>39</v>
      </c>
      <c r="G307" s="2" t="s">
        <v>1389</v>
      </c>
      <c r="H307" s="2" t="s">
        <v>974</v>
      </c>
      <c r="I307" s="2" t="s">
        <v>233</v>
      </c>
      <c r="J307" s="15" t="str">
        <f>IF(ISERROR(VLOOKUP(I307,State_codes!$B$2:$C$38, 2, FALSE)),"",VLOOKUP(I307,State_codes!$B$2:$C$38, 2, FALSE))</f>
        <v>PB</v>
      </c>
      <c r="K307" s="2" t="s">
        <v>122</v>
      </c>
      <c r="L307" s="31" t="s">
        <v>1390</v>
      </c>
      <c r="M307" s="8" t="s">
        <v>1391</v>
      </c>
      <c r="N307" s="27" t="s">
        <v>56</v>
      </c>
      <c r="O307" s="27" t="s">
        <v>129</v>
      </c>
      <c r="P307" s="39">
        <v>43911</v>
      </c>
      <c r="Q307" s="37" t="s">
        <v>1392</v>
      </c>
      <c r="R307" s="34" t="s">
        <v>235</v>
      </c>
      <c r="S307" s="46"/>
      <c r="T307" s="2" t="s">
        <v>1390</v>
      </c>
    </row>
    <row r="308" spans="1:20" ht="12.75">
      <c r="A308" s="15">
        <v>307</v>
      </c>
      <c r="B308" s="23" t="s">
        <v>1395</v>
      </c>
      <c r="C308" s="39">
        <v>43911</v>
      </c>
      <c r="D308" s="40"/>
      <c r="E308" s="27">
        <v>40</v>
      </c>
      <c r="F308" s="2" t="s">
        <v>40</v>
      </c>
      <c r="G308" s="2" t="s">
        <v>1389</v>
      </c>
      <c r="H308" s="2" t="s">
        <v>974</v>
      </c>
      <c r="I308" s="2" t="s">
        <v>233</v>
      </c>
      <c r="J308" s="15" t="str">
        <f>IF(ISERROR(VLOOKUP(I308,State_codes!$B$2:$C$38, 2, FALSE)),"",VLOOKUP(I308,State_codes!$B$2:$C$38, 2, FALSE))</f>
        <v>PB</v>
      </c>
      <c r="K308" s="2" t="s">
        <v>122</v>
      </c>
      <c r="L308" s="31" t="s">
        <v>1396</v>
      </c>
      <c r="M308" s="8" t="s">
        <v>1391</v>
      </c>
      <c r="N308" s="27" t="s">
        <v>56</v>
      </c>
      <c r="O308" s="27" t="s">
        <v>129</v>
      </c>
      <c r="P308" s="39">
        <v>43911</v>
      </c>
      <c r="Q308" s="37" t="s">
        <v>1392</v>
      </c>
      <c r="R308" s="34" t="s">
        <v>235</v>
      </c>
      <c r="S308" s="46"/>
      <c r="T308" s="2" t="s">
        <v>1396</v>
      </c>
    </row>
    <row r="309" spans="1:20" ht="12.75">
      <c r="A309" s="15">
        <v>308</v>
      </c>
      <c r="B309" s="23" t="s">
        <v>1397</v>
      </c>
      <c r="C309" s="39">
        <v>43911</v>
      </c>
      <c r="D309" s="40"/>
      <c r="E309" s="27">
        <v>17</v>
      </c>
      <c r="F309" s="2" t="s">
        <v>39</v>
      </c>
      <c r="G309" s="2" t="s">
        <v>1389</v>
      </c>
      <c r="H309" s="2" t="s">
        <v>974</v>
      </c>
      <c r="I309" s="2" t="s">
        <v>233</v>
      </c>
      <c r="J309" s="15" t="str">
        <f>IF(ISERROR(VLOOKUP(I309,State_codes!$B$2:$C$38, 2, FALSE)),"",VLOOKUP(I309,State_codes!$B$2:$C$38, 2, FALSE))</f>
        <v>PB</v>
      </c>
      <c r="K309" s="2" t="s">
        <v>122</v>
      </c>
      <c r="L309" s="31" t="s">
        <v>1398</v>
      </c>
      <c r="M309" s="8" t="s">
        <v>1391</v>
      </c>
      <c r="N309" s="27" t="s">
        <v>56</v>
      </c>
      <c r="O309" s="27" t="s">
        <v>129</v>
      </c>
      <c r="P309" s="39">
        <v>43911</v>
      </c>
      <c r="Q309" s="37" t="s">
        <v>1392</v>
      </c>
      <c r="R309" s="34" t="s">
        <v>235</v>
      </c>
      <c r="S309" s="46"/>
      <c r="T309" s="2" t="s">
        <v>1398</v>
      </c>
    </row>
    <row r="310" spans="1:20" ht="12.75">
      <c r="A310" s="15">
        <v>309</v>
      </c>
      <c r="B310" s="23" t="s">
        <v>1402</v>
      </c>
      <c r="C310" s="39">
        <v>43911</v>
      </c>
      <c r="D310" s="40"/>
      <c r="E310" s="27">
        <v>36</v>
      </c>
      <c r="F310" s="2" t="s">
        <v>40</v>
      </c>
      <c r="G310" s="2" t="s">
        <v>1389</v>
      </c>
      <c r="H310" s="2" t="s">
        <v>974</v>
      </c>
      <c r="I310" s="2" t="s">
        <v>233</v>
      </c>
      <c r="J310" s="15" t="str">
        <f>IF(ISERROR(VLOOKUP(I310,State_codes!$B$2:$C$38, 2, FALSE)),"",VLOOKUP(I310,State_codes!$B$2:$C$38, 2, FALSE))</f>
        <v>PB</v>
      </c>
      <c r="K310" s="2" t="s">
        <v>122</v>
      </c>
      <c r="L310" s="31" t="s">
        <v>1436</v>
      </c>
      <c r="M310" s="8" t="s">
        <v>1391</v>
      </c>
      <c r="N310" s="27" t="s">
        <v>56</v>
      </c>
      <c r="O310" s="27" t="s">
        <v>129</v>
      </c>
      <c r="P310" s="39">
        <v>43911</v>
      </c>
      <c r="Q310" s="37" t="s">
        <v>1392</v>
      </c>
      <c r="R310" s="34" t="s">
        <v>235</v>
      </c>
      <c r="S310" s="46"/>
      <c r="T310" s="2" t="s">
        <v>1436</v>
      </c>
    </row>
    <row r="311" spans="1:20" ht="12.75">
      <c r="A311" s="15">
        <v>310</v>
      </c>
      <c r="B311" s="119"/>
      <c r="C311" s="39">
        <v>43911</v>
      </c>
      <c r="D311" s="40"/>
      <c r="E311" s="41"/>
      <c r="G311" s="2" t="s">
        <v>331</v>
      </c>
      <c r="H311" s="2" t="s">
        <v>331</v>
      </c>
      <c r="I311" s="2" t="s">
        <v>45</v>
      </c>
      <c r="J311" s="15" t="str">
        <f>IF(ISERROR(VLOOKUP(I311,State_codes!$B$2:$C$38, 2, FALSE)),"",VLOOKUP(I311,State_codes!$B$2:$C$38, 2, FALSE))</f>
        <v>MH</v>
      </c>
      <c r="K311" s="2" t="s">
        <v>122</v>
      </c>
      <c r="L311" s="31" t="s">
        <v>1440</v>
      </c>
      <c r="M311" s="32"/>
      <c r="N311" s="33" t="s">
        <v>56</v>
      </c>
      <c r="O311" s="33" t="s">
        <v>58</v>
      </c>
      <c r="P311" s="39">
        <v>43911</v>
      </c>
      <c r="Q311" s="37" t="s">
        <v>1441</v>
      </c>
      <c r="R311" s="46"/>
      <c r="S311" s="46"/>
      <c r="T311" s="2" t="s">
        <v>1442</v>
      </c>
    </row>
    <row r="312" spans="1:20" ht="12.75">
      <c r="A312" s="15">
        <v>311</v>
      </c>
      <c r="B312" s="23" t="s">
        <v>1443</v>
      </c>
      <c r="C312" s="39">
        <v>43911</v>
      </c>
      <c r="D312" s="40"/>
      <c r="E312" s="27">
        <v>60</v>
      </c>
      <c r="F312" s="2" t="s">
        <v>39</v>
      </c>
      <c r="G312" s="2" t="s">
        <v>1444</v>
      </c>
      <c r="H312" s="2" t="s">
        <v>298</v>
      </c>
      <c r="I312" s="2" t="s">
        <v>233</v>
      </c>
      <c r="J312" s="15" t="str">
        <f>IF(ISERROR(VLOOKUP(I312,State_codes!$B$2:$C$38, 2, FALSE)),"",VLOOKUP(I312,State_codes!$B$2:$C$38, 2, FALSE))</f>
        <v>PB</v>
      </c>
      <c r="K312" s="2" t="s">
        <v>122</v>
      </c>
      <c r="L312" s="31" t="s">
        <v>1445</v>
      </c>
      <c r="M312" s="8" t="s">
        <v>1391</v>
      </c>
      <c r="N312" s="27" t="s">
        <v>56</v>
      </c>
      <c r="O312" s="27" t="s">
        <v>129</v>
      </c>
      <c r="P312" s="39">
        <v>43911</v>
      </c>
      <c r="Q312" s="37" t="s">
        <v>1446</v>
      </c>
      <c r="R312" s="31"/>
      <c r="S312" s="46"/>
      <c r="T312" s="2" t="s">
        <v>1445</v>
      </c>
    </row>
    <row r="313" spans="1:20" ht="12.75">
      <c r="A313" s="15">
        <v>312</v>
      </c>
      <c r="B313" s="119"/>
      <c r="C313" s="39">
        <v>43911</v>
      </c>
      <c r="D313" s="40"/>
      <c r="E313" s="41"/>
      <c r="H313" s="2" t="s">
        <v>216</v>
      </c>
      <c r="I313" s="2" t="s">
        <v>47</v>
      </c>
      <c r="J313" s="15" t="str">
        <f>IF(ISERROR(VLOOKUP(I313,State_codes!$B$2:$C$38, 2, FALSE)),"",VLOOKUP(I313,State_codes!$B$2:$C$38, 2, FALSE))</f>
        <v>KL</v>
      </c>
      <c r="K313" s="2" t="s">
        <v>51</v>
      </c>
      <c r="L313" s="31" t="s">
        <v>1448</v>
      </c>
      <c r="M313" s="32"/>
      <c r="N313" s="27" t="s">
        <v>56</v>
      </c>
      <c r="O313" s="33" t="s">
        <v>58</v>
      </c>
      <c r="P313" s="39">
        <v>43921</v>
      </c>
      <c r="Q313" s="37" t="s">
        <v>1449</v>
      </c>
      <c r="R313" s="37" t="s">
        <v>1451</v>
      </c>
      <c r="S313" s="37" t="s">
        <v>1452</v>
      </c>
      <c r="T313" s="2" t="s">
        <v>1453</v>
      </c>
    </row>
    <row r="314" spans="1:20" ht="12.75">
      <c r="A314" s="15">
        <v>313</v>
      </c>
      <c r="B314" s="119"/>
      <c r="C314" s="39">
        <v>43911</v>
      </c>
      <c r="D314" s="40"/>
      <c r="E314" s="41"/>
      <c r="H314" s="47" t="s">
        <v>216</v>
      </c>
      <c r="I314" s="2" t="s">
        <v>47</v>
      </c>
      <c r="J314" s="15" t="str">
        <f>IF(ISERROR(VLOOKUP(I314,State_codes!$B$2:$C$38, 2, FALSE)),"",VLOOKUP(I314,State_codes!$B$2:$C$38, 2, FALSE))</f>
        <v>KL</v>
      </c>
      <c r="K314" s="2" t="s">
        <v>51</v>
      </c>
      <c r="L314" s="99" t="s">
        <v>1454</v>
      </c>
      <c r="M314" s="32"/>
      <c r="N314" s="27" t="s">
        <v>56</v>
      </c>
      <c r="O314" s="33" t="s">
        <v>58</v>
      </c>
      <c r="P314" s="39">
        <v>43921</v>
      </c>
      <c r="Q314" s="37" t="s">
        <v>1449</v>
      </c>
      <c r="R314" s="37" t="s">
        <v>1451</v>
      </c>
      <c r="S314" s="37" t="s">
        <v>1455</v>
      </c>
      <c r="T314" s="2" t="s">
        <v>1453</v>
      </c>
    </row>
    <row r="315" spans="1:20" ht="12.75">
      <c r="A315" s="15">
        <v>314</v>
      </c>
      <c r="B315" s="119"/>
      <c r="C315" s="39">
        <v>43911</v>
      </c>
      <c r="D315" s="40"/>
      <c r="E315" s="41"/>
      <c r="H315" s="47" t="s">
        <v>216</v>
      </c>
      <c r="I315" s="2" t="s">
        <v>47</v>
      </c>
      <c r="J315" s="15" t="str">
        <f>IF(ISERROR(VLOOKUP(I315,State_codes!$B$2:$C$38, 2, FALSE)),"",VLOOKUP(I315,State_codes!$B$2:$C$38, 2, FALSE))</f>
        <v>KL</v>
      </c>
      <c r="K315" s="2" t="s">
        <v>122</v>
      </c>
      <c r="L315" s="31" t="s">
        <v>1457</v>
      </c>
      <c r="M315" s="32"/>
      <c r="N315" s="27" t="s">
        <v>56</v>
      </c>
      <c r="O315" s="33" t="s">
        <v>58</v>
      </c>
      <c r="P315" s="39">
        <v>43911</v>
      </c>
      <c r="Q315" s="37" t="s">
        <v>1449</v>
      </c>
      <c r="R315" s="37" t="s">
        <v>1451</v>
      </c>
      <c r="S315" s="37" t="s">
        <v>1458</v>
      </c>
      <c r="T315" s="2" t="s">
        <v>1453</v>
      </c>
    </row>
    <row r="316" spans="1:20" ht="12.75">
      <c r="A316" s="15">
        <v>315</v>
      </c>
      <c r="B316" s="119"/>
      <c r="C316" s="39">
        <v>43911</v>
      </c>
      <c r="D316" s="40"/>
      <c r="E316" s="27">
        <v>54</v>
      </c>
      <c r="F316" s="2" t="s">
        <v>39</v>
      </c>
      <c r="H316" s="2" t="s">
        <v>88</v>
      </c>
      <c r="I316" s="2" t="s">
        <v>47</v>
      </c>
      <c r="J316" s="15" t="str">
        <f>IF(ISERROR(VLOOKUP(I316,State_codes!$B$2:$C$38, 2, FALSE)),"",VLOOKUP(I316,State_codes!$B$2:$C$38, 2, FALSE))</f>
        <v>KL</v>
      </c>
      <c r="K316" s="2" t="s">
        <v>122</v>
      </c>
      <c r="L316" s="31" t="s">
        <v>1459</v>
      </c>
      <c r="M316" s="32"/>
      <c r="N316" s="27" t="s">
        <v>56</v>
      </c>
      <c r="O316" s="33" t="s">
        <v>58</v>
      </c>
      <c r="P316" s="39">
        <v>43911</v>
      </c>
      <c r="Q316" s="37" t="s">
        <v>1449</v>
      </c>
      <c r="R316" s="37" t="s">
        <v>1451</v>
      </c>
      <c r="S316" s="37" t="s">
        <v>1463</v>
      </c>
      <c r="T316" s="2" t="s">
        <v>336</v>
      </c>
    </row>
    <row r="317" spans="1:20" ht="12.75">
      <c r="A317" s="15">
        <v>316</v>
      </c>
      <c r="B317" s="119"/>
      <c r="C317" s="39">
        <v>43911</v>
      </c>
      <c r="D317" s="40"/>
      <c r="E317" s="41"/>
      <c r="F317" s="2" t="s">
        <v>39</v>
      </c>
      <c r="H317" s="2" t="s">
        <v>88</v>
      </c>
      <c r="I317" s="2" t="s">
        <v>47</v>
      </c>
      <c r="J317" s="15" t="str">
        <f>IF(ISERROR(VLOOKUP(I317,State_codes!$B$2:$C$38, 2, FALSE)),"",VLOOKUP(I317,State_codes!$B$2:$C$38, 2, FALSE))</f>
        <v>KL</v>
      </c>
      <c r="K317" s="2" t="s">
        <v>122</v>
      </c>
      <c r="L317" s="31" t="s">
        <v>334</v>
      </c>
      <c r="M317" s="32"/>
      <c r="N317" s="27" t="s">
        <v>56</v>
      </c>
      <c r="O317" s="33" t="s">
        <v>58</v>
      </c>
      <c r="P317" s="39">
        <v>43911</v>
      </c>
      <c r="Q317" s="37" t="s">
        <v>1449</v>
      </c>
      <c r="R317" s="37" t="s">
        <v>1451</v>
      </c>
      <c r="S317" s="37" t="s">
        <v>1463</v>
      </c>
      <c r="T317" s="2" t="s">
        <v>336</v>
      </c>
    </row>
    <row r="318" spans="1:20" ht="12.75">
      <c r="A318" s="15">
        <v>317</v>
      </c>
      <c r="B318" s="119"/>
      <c r="C318" s="39">
        <v>43911</v>
      </c>
      <c r="D318" s="40"/>
      <c r="E318" s="41"/>
      <c r="F318" s="2" t="s">
        <v>39</v>
      </c>
      <c r="H318" s="2" t="s">
        <v>88</v>
      </c>
      <c r="I318" s="2" t="s">
        <v>47</v>
      </c>
      <c r="J318" s="15" t="str">
        <f>IF(ISERROR(VLOOKUP(I318,State_codes!$B$2:$C$38, 2, FALSE)),"",VLOOKUP(I318,State_codes!$B$2:$C$38, 2, FALSE))</f>
        <v>KL</v>
      </c>
      <c r="K318" s="2" t="s">
        <v>122</v>
      </c>
      <c r="L318" s="31" t="s">
        <v>334</v>
      </c>
      <c r="M318" s="32"/>
      <c r="N318" s="27" t="s">
        <v>56</v>
      </c>
      <c r="O318" s="33" t="s">
        <v>58</v>
      </c>
      <c r="P318" s="39">
        <v>43911</v>
      </c>
      <c r="Q318" s="37" t="s">
        <v>1449</v>
      </c>
      <c r="R318" s="37" t="s">
        <v>1451</v>
      </c>
      <c r="S318" s="37" t="s">
        <v>1463</v>
      </c>
      <c r="T318" s="2" t="s">
        <v>336</v>
      </c>
    </row>
    <row r="319" spans="1:20" ht="12.75">
      <c r="A319" s="15">
        <v>318</v>
      </c>
      <c r="B319" s="119"/>
      <c r="C319" s="39">
        <v>43911</v>
      </c>
      <c r="D319" s="40"/>
      <c r="E319" s="41"/>
      <c r="F319" s="2" t="s">
        <v>39</v>
      </c>
      <c r="H319" s="2" t="s">
        <v>88</v>
      </c>
      <c r="I319" s="2" t="s">
        <v>47</v>
      </c>
      <c r="J319" s="15" t="str">
        <f>IF(ISERROR(VLOOKUP(I319,State_codes!$B$2:$C$38, 2, FALSE)),"",VLOOKUP(I319,State_codes!$B$2:$C$38, 2, FALSE))</f>
        <v>KL</v>
      </c>
      <c r="K319" s="2" t="s">
        <v>122</v>
      </c>
      <c r="L319" s="31" t="s">
        <v>334</v>
      </c>
      <c r="M319" s="32"/>
      <c r="N319" s="27" t="s">
        <v>56</v>
      </c>
      <c r="O319" s="33" t="s">
        <v>58</v>
      </c>
      <c r="P319" s="39">
        <v>43911</v>
      </c>
      <c r="Q319" s="37" t="s">
        <v>1449</v>
      </c>
      <c r="R319" s="37" t="s">
        <v>1451</v>
      </c>
      <c r="S319" s="37" t="s">
        <v>1463</v>
      </c>
      <c r="T319" s="2" t="s">
        <v>336</v>
      </c>
    </row>
    <row r="320" spans="1:20" ht="12.75">
      <c r="A320" s="15">
        <v>319</v>
      </c>
      <c r="B320" s="119"/>
      <c r="C320" s="39">
        <v>43911</v>
      </c>
      <c r="D320" s="40"/>
      <c r="E320" s="41"/>
      <c r="F320" s="2" t="s">
        <v>39</v>
      </c>
      <c r="H320" s="2" t="s">
        <v>88</v>
      </c>
      <c r="I320" s="2" t="s">
        <v>47</v>
      </c>
      <c r="J320" s="15" t="str">
        <f>IF(ISERROR(VLOOKUP(I320,State_codes!$B$2:$C$38, 2, FALSE)),"",VLOOKUP(I320,State_codes!$B$2:$C$38, 2, FALSE))</f>
        <v>KL</v>
      </c>
      <c r="K320" s="2" t="s">
        <v>122</v>
      </c>
      <c r="L320" s="31" t="s">
        <v>334</v>
      </c>
      <c r="M320" s="32"/>
      <c r="N320" s="27" t="s">
        <v>56</v>
      </c>
      <c r="O320" s="33" t="s">
        <v>58</v>
      </c>
      <c r="P320" s="39">
        <v>43911</v>
      </c>
      <c r="Q320" s="37" t="s">
        <v>1449</v>
      </c>
      <c r="R320" s="37" t="s">
        <v>1451</v>
      </c>
      <c r="S320" s="37" t="s">
        <v>1463</v>
      </c>
      <c r="T320" s="2" t="s">
        <v>336</v>
      </c>
    </row>
    <row r="321" spans="1:20" ht="12.75">
      <c r="A321" s="15">
        <v>320</v>
      </c>
      <c r="B321" s="119"/>
      <c r="C321" s="39">
        <v>43911</v>
      </c>
      <c r="D321" s="40"/>
      <c r="E321" s="41"/>
      <c r="F321" s="2" t="s">
        <v>39</v>
      </c>
      <c r="H321" s="2" t="s">
        <v>88</v>
      </c>
      <c r="I321" s="2" t="s">
        <v>47</v>
      </c>
      <c r="J321" s="15" t="str">
        <f>IF(ISERROR(VLOOKUP(I321,State_codes!$B$2:$C$38, 2, FALSE)),"",VLOOKUP(I321,State_codes!$B$2:$C$38, 2, FALSE))</f>
        <v>KL</v>
      </c>
      <c r="K321" s="2" t="s">
        <v>51</v>
      </c>
      <c r="L321" s="31" t="s">
        <v>334</v>
      </c>
      <c r="M321" s="32"/>
      <c r="N321" s="27" t="s">
        <v>56</v>
      </c>
      <c r="O321" s="33" t="s">
        <v>58</v>
      </c>
      <c r="P321" s="39">
        <v>43924</v>
      </c>
      <c r="Q321" s="37" t="s">
        <v>1449</v>
      </c>
      <c r="R321" s="37" t="s">
        <v>1451</v>
      </c>
      <c r="S321" s="37" t="s">
        <v>1463</v>
      </c>
      <c r="T321" s="2" t="s">
        <v>336</v>
      </c>
    </row>
    <row r="322" spans="1:20" ht="12.75">
      <c r="A322" s="15">
        <v>321</v>
      </c>
      <c r="B322" s="119"/>
      <c r="C322" s="39">
        <v>43911</v>
      </c>
      <c r="D322" s="40"/>
      <c r="E322" s="41"/>
      <c r="H322" s="2" t="s">
        <v>272</v>
      </c>
      <c r="I322" s="2" t="s">
        <v>47</v>
      </c>
      <c r="J322" s="15" t="str">
        <f>IF(ISERROR(VLOOKUP(I322,State_codes!$B$2:$C$38, 2, FALSE)),"",VLOOKUP(I322,State_codes!$B$2:$C$38, 2, FALSE))</f>
        <v>KL</v>
      </c>
      <c r="K322" s="2" t="s">
        <v>122</v>
      </c>
      <c r="L322" s="31" t="s">
        <v>1464</v>
      </c>
      <c r="M322" s="32"/>
      <c r="N322" s="27" t="s">
        <v>56</v>
      </c>
      <c r="O322" s="33" t="s">
        <v>58</v>
      </c>
      <c r="P322" s="39">
        <v>43911</v>
      </c>
      <c r="Q322" s="37" t="s">
        <v>1449</v>
      </c>
      <c r="R322" s="37" t="s">
        <v>1451</v>
      </c>
      <c r="S322" s="46"/>
      <c r="T322" s="2" t="s">
        <v>1453</v>
      </c>
    </row>
    <row r="323" spans="1:20" ht="12.75">
      <c r="A323" s="15">
        <v>322</v>
      </c>
      <c r="B323" s="119"/>
      <c r="C323" s="39">
        <v>43911</v>
      </c>
      <c r="D323" s="40"/>
      <c r="E323" s="41"/>
      <c r="H323" s="2" t="s">
        <v>272</v>
      </c>
      <c r="I323" s="2" t="s">
        <v>47</v>
      </c>
      <c r="J323" s="15" t="str">
        <f>IF(ISERROR(VLOOKUP(I323,State_codes!$B$2:$C$38, 2, FALSE)),"",VLOOKUP(I323,State_codes!$B$2:$C$38, 2, FALSE))</f>
        <v>KL</v>
      </c>
      <c r="K323" s="2" t="s">
        <v>122</v>
      </c>
      <c r="L323" s="31" t="s">
        <v>1464</v>
      </c>
      <c r="M323" s="32"/>
      <c r="N323" s="27" t="s">
        <v>56</v>
      </c>
      <c r="O323" s="33" t="s">
        <v>58</v>
      </c>
      <c r="P323" s="39">
        <v>43911</v>
      </c>
      <c r="Q323" s="37" t="s">
        <v>1449</v>
      </c>
      <c r="R323" s="37" t="s">
        <v>1451</v>
      </c>
      <c r="S323" s="46"/>
      <c r="T323" s="2" t="s">
        <v>1453</v>
      </c>
    </row>
    <row r="324" spans="1:20" ht="12.75">
      <c r="A324" s="15">
        <v>323</v>
      </c>
      <c r="B324" s="119"/>
      <c r="C324" s="39">
        <v>43911</v>
      </c>
      <c r="D324" s="40"/>
      <c r="E324" s="41"/>
      <c r="H324" s="2" t="s">
        <v>272</v>
      </c>
      <c r="I324" s="2" t="s">
        <v>47</v>
      </c>
      <c r="J324" s="15" t="str">
        <f>IF(ISERROR(VLOOKUP(I324,State_codes!$B$2:$C$38, 2, FALSE)),"",VLOOKUP(I324,State_codes!$B$2:$C$38, 2, FALSE))</f>
        <v>KL</v>
      </c>
      <c r="K324" s="2" t="s">
        <v>122</v>
      </c>
      <c r="L324" s="31" t="s">
        <v>1464</v>
      </c>
      <c r="M324" s="32"/>
      <c r="N324" s="27" t="s">
        <v>56</v>
      </c>
      <c r="O324" s="33" t="s">
        <v>58</v>
      </c>
      <c r="P324" s="39">
        <v>43911</v>
      </c>
      <c r="Q324" s="37" t="s">
        <v>1449</v>
      </c>
      <c r="R324" s="37" t="s">
        <v>1451</v>
      </c>
      <c r="S324" s="46"/>
      <c r="T324" s="2" t="s">
        <v>1453</v>
      </c>
    </row>
    <row r="325" spans="1:20" ht="12.75">
      <c r="A325" s="15">
        <v>324</v>
      </c>
      <c r="B325" s="23" t="s">
        <v>1465</v>
      </c>
      <c r="C325" s="39">
        <v>43911</v>
      </c>
      <c r="D325" s="40"/>
      <c r="E325" s="27">
        <v>21</v>
      </c>
      <c r="F325" s="2" t="s">
        <v>39</v>
      </c>
      <c r="G325" s="2" t="s">
        <v>211</v>
      </c>
      <c r="H325" s="2" t="s">
        <v>211</v>
      </c>
      <c r="I325" s="2" t="s">
        <v>134</v>
      </c>
      <c r="J325" s="15" t="str">
        <f>IF(ISERROR(VLOOKUP(I325,State_codes!$B$2:$C$38, 2, FALSE)),"",VLOOKUP(I325,State_codes!$B$2:$C$38, 2, FALSE))</f>
        <v>KA</v>
      </c>
      <c r="K325" s="2" t="s">
        <v>122</v>
      </c>
      <c r="L325" s="31" t="s">
        <v>729</v>
      </c>
      <c r="M325" s="32"/>
      <c r="N325" s="27" t="s">
        <v>56</v>
      </c>
      <c r="O325" s="33" t="s">
        <v>58</v>
      </c>
      <c r="P325" s="39">
        <v>43911</v>
      </c>
      <c r="Q325" s="46"/>
      <c r="R325" s="46"/>
      <c r="S325" s="46"/>
      <c r="T325" s="2" t="s">
        <v>1466</v>
      </c>
    </row>
    <row r="326" spans="1:20" ht="12.75">
      <c r="A326" s="15">
        <v>325</v>
      </c>
      <c r="B326" s="23" t="s">
        <v>1467</v>
      </c>
      <c r="C326" s="39">
        <v>43911</v>
      </c>
      <c r="D326" s="40"/>
      <c r="E326" s="27">
        <v>35</v>
      </c>
      <c r="F326" s="2" t="s">
        <v>39</v>
      </c>
      <c r="G326" s="2" t="s">
        <v>1468</v>
      </c>
      <c r="H326" s="2" t="s">
        <v>1468</v>
      </c>
      <c r="I326" s="2" t="s">
        <v>134</v>
      </c>
      <c r="J326" s="15" t="str">
        <f>IF(ISERROR(VLOOKUP(I326,State_codes!$B$2:$C$38, 2, FALSE)),"",VLOOKUP(I326,State_codes!$B$2:$C$38, 2, FALSE))</f>
        <v>KA</v>
      </c>
      <c r="K326" s="2" t="s">
        <v>122</v>
      </c>
      <c r="L326" s="31" t="s">
        <v>1469</v>
      </c>
      <c r="M326" s="32"/>
      <c r="N326" s="27" t="s">
        <v>56</v>
      </c>
      <c r="O326" s="33" t="s">
        <v>58</v>
      </c>
      <c r="P326" s="39">
        <v>43911</v>
      </c>
      <c r="Q326" s="37" t="s">
        <v>1470</v>
      </c>
      <c r="R326" s="46"/>
      <c r="S326" s="46"/>
      <c r="T326" s="2" t="s">
        <v>1471</v>
      </c>
    </row>
    <row r="327" spans="1:20" ht="12.75">
      <c r="A327" s="15">
        <v>326</v>
      </c>
      <c r="B327" s="119"/>
      <c r="C327" s="39">
        <v>43911</v>
      </c>
      <c r="D327" s="40"/>
      <c r="E327" s="27">
        <v>23</v>
      </c>
      <c r="F327" s="2" t="s">
        <v>40</v>
      </c>
      <c r="G327" s="2" t="s">
        <v>1472</v>
      </c>
      <c r="H327" s="2" t="s">
        <v>1473</v>
      </c>
      <c r="I327" s="2" t="s">
        <v>117</v>
      </c>
      <c r="J327" s="15" t="str">
        <f>IF(ISERROR(VLOOKUP(I327,State_codes!$B$2:$C$38, 2, FALSE)),"",VLOOKUP(I327,State_codes!$B$2:$C$38, 2, FALSE))</f>
        <v>HR</v>
      </c>
      <c r="K327" s="2" t="s">
        <v>122</v>
      </c>
      <c r="L327" s="31" t="s">
        <v>729</v>
      </c>
      <c r="M327" s="32"/>
      <c r="N327" s="27" t="s">
        <v>56</v>
      </c>
      <c r="O327" s="33" t="s">
        <v>58</v>
      </c>
      <c r="P327" s="39">
        <v>43911</v>
      </c>
      <c r="Q327" s="37" t="s">
        <v>1474</v>
      </c>
      <c r="R327" s="46"/>
      <c r="S327" s="46"/>
      <c r="T327" s="2" t="s">
        <v>1475</v>
      </c>
    </row>
    <row r="328" spans="1:20" ht="12.75">
      <c r="A328" s="15">
        <v>327</v>
      </c>
      <c r="B328" s="23" t="s">
        <v>1476</v>
      </c>
      <c r="C328" s="39">
        <v>43911</v>
      </c>
      <c r="D328" s="40"/>
      <c r="E328" s="27">
        <v>57</v>
      </c>
      <c r="F328" s="2" t="s">
        <v>39</v>
      </c>
      <c r="G328" s="2" t="s">
        <v>260</v>
      </c>
      <c r="H328" s="2" t="s">
        <v>493</v>
      </c>
      <c r="I328" s="2" t="s">
        <v>262</v>
      </c>
      <c r="J328" s="15" t="str">
        <f>IF(ISERROR(VLOOKUP(I328,State_codes!$B$2:$C$38, 2, FALSE)),"",VLOOKUP(I328,State_codes!$B$2:$C$38, 2, FALSE))</f>
        <v>WB</v>
      </c>
      <c r="K328" s="2" t="s">
        <v>42</v>
      </c>
      <c r="L328" s="31" t="s">
        <v>1477</v>
      </c>
      <c r="M328" s="32"/>
      <c r="N328" s="27" t="s">
        <v>56</v>
      </c>
      <c r="O328" s="27" t="s">
        <v>129</v>
      </c>
      <c r="P328" s="39">
        <v>43913</v>
      </c>
      <c r="Q328" s="37" t="s">
        <v>1478</v>
      </c>
      <c r="R328" s="37" t="s">
        <v>1479</v>
      </c>
      <c r="S328" s="34" t="s">
        <v>1480</v>
      </c>
      <c r="T328" s="124" t="s">
        <v>1481</v>
      </c>
    </row>
    <row r="329" spans="1:20" ht="12.75">
      <c r="A329" s="15">
        <v>328</v>
      </c>
      <c r="B329" s="119"/>
      <c r="C329" s="39">
        <v>43911</v>
      </c>
      <c r="D329" s="40"/>
      <c r="E329" s="41"/>
      <c r="G329" s="2" t="s">
        <v>1482</v>
      </c>
      <c r="H329" s="2" t="s">
        <v>1096</v>
      </c>
      <c r="I329" s="2" t="s">
        <v>109</v>
      </c>
      <c r="J329" s="15" t="str">
        <f>IF(ISERROR(VLOOKUP(I329,State_codes!$B$2:$C$38, 2, FALSE)),"",VLOOKUP(I329,State_codes!$B$2:$C$38, 2, FALSE))</f>
        <v>RJ</v>
      </c>
      <c r="K329" s="2" t="s">
        <v>122</v>
      </c>
      <c r="L329" s="31" t="s">
        <v>429</v>
      </c>
      <c r="M329" s="32"/>
      <c r="N329" s="27" t="s">
        <v>56</v>
      </c>
      <c r="O329" s="33" t="s">
        <v>155</v>
      </c>
      <c r="P329" s="39">
        <v>43911</v>
      </c>
      <c r="Q329" s="37" t="s">
        <v>1483</v>
      </c>
      <c r="R329" s="46"/>
      <c r="S329" s="46"/>
      <c r="T329" s="2" t="s">
        <v>429</v>
      </c>
    </row>
    <row r="330" spans="1:20" ht="12.75">
      <c r="A330" s="15">
        <v>329</v>
      </c>
      <c r="B330" s="119"/>
      <c r="C330" s="39">
        <v>43911</v>
      </c>
      <c r="D330" s="40"/>
      <c r="E330" s="27">
        <v>59</v>
      </c>
      <c r="F330" s="2" t="s">
        <v>40</v>
      </c>
      <c r="G330" s="2" t="s">
        <v>1484</v>
      </c>
      <c r="H330" s="2" t="s">
        <v>1485</v>
      </c>
      <c r="I330" s="2" t="s">
        <v>182</v>
      </c>
      <c r="J330" s="15" t="str">
        <f>IF(ISERROR(VLOOKUP(I330,State_codes!$B$2:$C$38, 2, FALSE)),"",VLOOKUP(I330,State_codes!$B$2:$C$38, 2, FALSE))</f>
        <v>GJ</v>
      </c>
      <c r="K330" s="2" t="s">
        <v>122</v>
      </c>
      <c r="L330" s="31" t="s">
        <v>854</v>
      </c>
      <c r="M330" s="32"/>
      <c r="N330" s="27" t="s">
        <v>56</v>
      </c>
      <c r="O330" s="33" t="s">
        <v>58</v>
      </c>
      <c r="P330" s="39">
        <v>43911</v>
      </c>
      <c r="Q330" s="37" t="s">
        <v>1392</v>
      </c>
      <c r="R330" s="34" t="s">
        <v>1486</v>
      </c>
      <c r="S330" s="46"/>
      <c r="T330" s="2" t="s">
        <v>918</v>
      </c>
    </row>
    <row r="331" spans="1:20" ht="12.75">
      <c r="A331" s="15">
        <v>330</v>
      </c>
      <c r="B331" s="23" t="s">
        <v>1487</v>
      </c>
      <c r="C331" s="39">
        <v>43911</v>
      </c>
      <c r="D331" s="40"/>
      <c r="E331" s="27">
        <v>22</v>
      </c>
      <c r="F331" s="2" t="s">
        <v>39</v>
      </c>
      <c r="G331" s="2" t="s">
        <v>1488</v>
      </c>
      <c r="H331" s="2" t="s">
        <v>1489</v>
      </c>
      <c r="I331" s="2" t="s">
        <v>236</v>
      </c>
      <c r="J331" s="15" t="str">
        <f>IF(ISERROR(VLOOKUP(I331,State_codes!$B$2:$C$38, 2, FALSE)),"",VLOOKUP(I331,State_codes!$B$2:$C$38, 2, FALSE))</f>
        <v>AP</v>
      </c>
      <c r="K331" s="2" t="s">
        <v>122</v>
      </c>
      <c r="L331" s="31" t="s">
        <v>729</v>
      </c>
      <c r="M331" s="32"/>
      <c r="N331" s="27" t="s">
        <v>56</v>
      </c>
      <c r="O331" s="33" t="s">
        <v>58</v>
      </c>
      <c r="P331" s="39">
        <v>43911</v>
      </c>
      <c r="Q331" s="37" t="s">
        <v>1490</v>
      </c>
      <c r="R331" s="46"/>
      <c r="S331" s="46"/>
      <c r="T331" s="2" t="s">
        <v>1491</v>
      </c>
    </row>
    <row r="332" spans="1:20" ht="12.75">
      <c r="A332" s="2">
        <v>331</v>
      </c>
      <c r="B332" s="23" t="s">
        <v>1492</v>
      </c>
      <c r="C332" s="39">
        <v>43911</v>
      </c>
      <c r="D332" s="40"/>
      <c r="E332" s="27">
        <v>24</v>
      </c>
      <c r="F332" s="2" t="s">
        <v>39</v>
      </c>
      <c r="G332" s="2" t="s">
        <v>725</v>
      </c>
      <c r="H332" s="2" t="s">
        <v>726</v>
      </c>
      <c r="I332" s="2" t="s">
        <v>236</v>
      </c>
      <c r="J332" s="15" t="str">
        <f>IF(ISERROR(VLOOKUP(I332,State_codes!$B$2:$C$38, 2, FALSE)),"",VLOOKUP(I332,State_codes!$B$2:$C$38, 2, FALSE))</f>
        <v>AP</v>
      </c>
      <c r="K332" s="2" t="s">
        <v>122</v>
      </c>
      <c r="L332" s="31" t="s">
        <v>1493</v>
      </c>
      <c r="M332" s="32"/>
      <c r="N332" s="27" t="s">
        <v>56</v>
      </c>
      <c r="O332" s="33" t="s">
        <v>58</v>
      </c>
      <c r="P332" s="39">
        <v>43911</v>
      </c>
      <c r="Q332" s="37" t="s">
        <v>1490</v>
      </c>
      <c r="R332" s="46"/>
      <c r="S332" s="46"/>
      <c r="T332" s="2" t="s">
        <v>1494</v>
      </c>
    </row>
    <row r="333" spans="1:20" ht="12.75">
      <c r="A333" s="15">
        <v>332</v>
      </c>
      <c r="B333" s="119"/>
      <c r="C333" s="39">
        <v>43911</v>
      </c>
      <c r="D333" s="40"/>
      <c r="E333" s="41"/>
      <c r="H333" s="15"/>
      <c r="I333" s="28" t="s">
        <v>95</v>
      </c>
      <c r="J333" s="15" t="str">
        <f>IF(ISERROR(VLOOKUP(I333,State_codes!$B$2:$C$38, 2, FALSE)),"",VLOOKUP(I333,State_codes!$B$2:$C$38, 2, FALSE))</f>
        <v>DL</v>
      </c>
      <c r="K333" s="28" t="s">
        <v>122</v>
      </c>
      <c r="L333" s="54" t="s">
        <v>429</v>
      </c>
      <c r="M333" s="32"/>
      <c r="N333" s="27" t="s">
        <v>56</v>
      </c>
      <c r="O333" s="33" t="s">
        <v>155</v>
      </c>
      <c r="P333" s="39">
        <v>43911</v>
      </c>
      <c r="Q333" s="31" t="s">
        <v>1495</v>
      </c>
      <c r="S333" s="46"/>
      <c r="T333" s="28" t="s">
        <v>429</v>
      </c>
    </row>
    <row r="334" spans="1:20" ht="12.75">
      <c r="A334" s="15">
        <v>333</v>
      </c>
      <c r="B334" s="23" t="s">
        <v>1496</v>
      </c>
      <c r="C334" s="39">
        <v>43911</v>
      </c>
      <c r="D334" s="40"/>
      <c r="E334" s="71">
        <v>31</v>
      </c>
      <c r="F334" s="28" t="s">
        <v>39</v>
      </c>
      <c r="G334" s="28" t="s">
        <v>1497</v>
      </c>
      <c r="H334" s="2" t="s">
        <v>771</v>
      </c>
      <c r="I334" s="2" t="s">
        <v>126</v>
      </c>
      <c r="J334" s="15" t="str">
        <f>IF(ISERROR(VLOOKUP(I334,State_codes!$B$2:$C$38, 2, FALSE)),"",VLOOKUP(I334,State_codes!$B$2:$C$38, 2, FALSE))</f>
        <v>UP</v>
      </c>
      <c r="K334" s="2" t="s">
        <v>122</v>
      </c>
      <c r="L334" s="31" t="s">
        <v>334</v>
      </c>
      <c r="M334" s="32"/>
      <c r="N334" s="27" t="s">
        <v>56</v>
      </c>
      <c r="O334" s="33" t="s">
        <v>58</v>
      </c>
      <c r="P334" s="39">
        <v>43911</v>
      </c>
      <c r="Q334" s="37" t="s">
        <v>1498</v>
      </c>
      <c r="R334" s="37" t="s">
        <v>1499</v>
      </c>
      <c r="S334" s="46"/>
      <c r="T334" s="2" t="s">
        <v>336</v>
      </c>
    </row>
    <row r="335" spans="1:20" ht="12.75">
      <c r="A335" s="15">
        <v>334</v>
      </c>
      <c r="B335" s="119"/>
      <c r="C335" s="39">
        <v>43911</v>
      </c>
      <c r="D335" s="40"/>
      <c r="E335" s="27">
        <v>30</v>
      </c>
      <c r="F335" s="2" t="s">
        <v>39</v>
      </c>
      <c r="G335" s="2" t="s">
        <v>1224</v>
      </c>
      <c r="H335" s="2" t="s">
        <v>1224</v>
      </c>
      <c r="I335" s="2" t="s">
        <v>126</v>
      </c>
      <c r="J335" s="15" t="str">
        <f>IF(ISERROR(VLOOKUP(I335,State_codes!$B$2:$C$38, 2, FALSE)),"",VLOOKUP(I335,State_codes!$B$2:$C$38, 2, FALSE))</f>
        <v>UP</v>
      </c>
      <c r="K335" s="2" t="s">
        <v>122</v>
      </c>
      <c r="L335" s="31" t="s">
        <v>1500</v>
      </c>
      <c r="M335" s="32"/>
      <c r="N335" s="27" t="s">
        <v>56</v>
      </c>
      <c r="O335" s="33" t="s">
        <v>58</v>
      </c>
      <c r="P335" s="39">
        <v>43911</v>
      </c>
      <c r="Q335" s="37" t="s">
        <v>1501</v>
      </c>
      <c r="R335" s="46"/>
      <c r="S335" s="46"/>
      <c r="T335" s="2" t="s">
        <v>1502</v>
      </c>
    </row>
    <row r="336" spans="1:20" ht="12.75">
      <c r="A336" s="15">
        <v>335</v>
      </c>
      <c r="B336" s="119"/>
      <c r="C336" s="39">
        <v>43912</v>
      </c>
      <c r="D336" s="40"/>
      <c r="E336" s="41"/>
      <c r="F336" s="2" t="s">
        <v>39</v>
      </c>
      <c r="G336" s="2" t="s">
        <v>330</v>
      </c>
      <c r="H336" s="2" t="s">
        <v>330</v>
      </c>
      <c r="I336" s="2" t="s">
        <v>330</v>
      </c>
      <c r="J336" s="15" t="str">
        <f>IF(ISERROR(VLOOKUP(I336,State_codes!$B$2:$C$38, 2, FALSE)),"",VLOOKUP(I336,State_codes!$B$2:$C$38, 2, FALSE))</f>
        <v>CH</v>
      </c>
      <c r="K336" s="2" t="s">
        <v>122</v>
      </c>
      <c r="L336" s="31" t="s">
        <v>1503</v>
      </c>
      <c r="M336" s="8" t="s">
        <v>1111</v>
      </c>
      <c r="N336" s="27" t="s">
        <v>56</v>
      </c>
      <c r="O336" s="27" t="s">
        <v>129</v>
      </c>
      <c r="P336" s="39">
        <v>43912</v>
      </c>
      <c r="Q336" s="37" t="s">
        <v>1504</v>
      </c>
      <c r="R336" s="46"/>
      <c r="S336" s="46"/>
      <c r="T336" s="2" t="s">
        <v>1503</v>
      </c>
    </row>
    <row r="337" spans="1:20" ht="12.75">
      <c r="A337" s="15">
        <v>336</v>
      </c>
      <c r="B337" s="23" t="s">
        <v>1258</v>
      </c>
      <c r="C337" s="39">
        <v>43912</v>
      </c>
      <c r="D337" s="40"/>
      <c r="E337" s="27">
        <v>33</v>
      </c>
      <c r="F337" s="2" t="s">
        <v>39</v>
      </c>
      <c r="G337" s="2" t="s">
        <v>1505</v>
      </c>
      <c r="H337" s="2" t="s">
        <v>1506</v>
      </c>
      <c r="I337" s="2" t="s">
        <v>134</v>
      </c>
      <c r="J337" s="15" t="str">
        <f>IF(ISERROR(VLOOKUP(I337,State_codes!$B$2:$C$38, 2, FALSE)),"",VLOOKUP(I337,State_codes!$B$2:$C$38, 2, FALSE))</f>
        <v>KA</v>
      </c>
      <c r="K337" s="2" t="s">
        <v>51</v>
      </c>
      <c r="L337" s="31" t="s">
        <v>1507</v>
      </c>
      <c r="M337" s="32"/>
      <c r="N337" s="27" t="s">
        <v>56</v>
      </c>
      <c r="O337" s="33" t="s">
        <v>58</v>
      </c>
      <c r="P337" s="39">
        <v>43912</v>
      </c>
      <c r="Q337" s="37" t="s">
        <v>1508</v>
      </c>
      <c r="R337" s="37" t="s">
        <v>1509</v>
      </c>
      <c r="S337" s="46"/>
      <c r="T337" s="2" t="s">
        <v>1510</v>
      </c>
    </row>
    <row r="338" spans="1:20" ht="12.75">
      <c r="A338" s="15">
        <v>337</v>
      </c>
      <c r="B338" s="119"/>
      <c r="C338" s="39">
        <v>43912</v>
      </c>
      <c r="D338" s="40"/>
      <c r="E338" s="27">
        <v>32</v>
      </c>
      <c r="F338" s="2" t="s">
        <v>39</v>
      </c>
      <c r="G338" s="2" t="s">
        <v>1511</v>
      </c>
      <c r="H338" s="2" t="s">
        <v>43</v>
      </c>
      <c r="I338" s="2" t="s">
        <v>45</v>
      </c>
      <c r="J338" s="15" t="str">
        <f>IF(ISERROR(VLOOKUP(I338,State_codes!$B$2:$C$38, 2, FALSE)),"",VLOOKUP(I338,State_codes!$B$2:$C$38, 2, FALSE))</f>
        <v>MH</v>
      </c>
      <c r="K338" s="2" t="s">
        <v>122</v>
      </c>
      <c r="L338" s="31" t="s">
        <v>1512</v>
      </c>
      <c r="M338" s="32"/>
      <c r="N338" s="27" t="s">
        <v>56</v>
      </c>
      <c r="O338" s="33" t="s">
        <v>58</v>
      </c>
      <c r="P338" s="39">
        <v>43912</v>
      </c>
      <c r="Q338" s="37" t="s">
        <v>1513</v>
      </c>
      <c r="R338" s="34" t="s">
        <v>1514</v>
      </c>
      <c r="S338" s="46"/>
      <c r="T338" s="28" t="s">
        <v>429</v>
      </c>
    </row>
    <row r="339" spans="1:20" ht="12.75">
      <c r="A339" s="15">
        <v>338</v>
      </c>
      <c r="B339" s="119"/>
      <c r="C339" s="39">
        <v>43912</v>
      </c>
      <c r="D339" s="40"/>
      <c r="E339" s="27">
        <v>30</v>
      </c>
      <c r="F339" s="2" t="s">
        <v>40</v>
      </c>
      <c r="G339" s="2" t="s">
        <v>1511</v>
      </c>
      <c r="H339" s="2" t="s">
        <v>43</v>
      </c>
      <c r="I339" s="2" t="s">
        <v>45</v>
      </c>
      <c r="J339" s="15" t="str">
        <f>IF(ISERROR(VLOOKUP(I339,State_codes!$B$2:$C$38, 2, FALSE)),"",VLOOKUP(I339,State_codes!$B$2:$C$38, 2, FALSE))</f>
        <v>MH</v>
      </c>
      <c r="K339" s="2" t="s">
        <v>122</v>
      </c>
      <c r="L339" s="31" t="s">
        <v>1512</v>
      </c>
      <c r="M339" s="32"/>
      <c r="N339" s="27" t="s">
        <v>56</v>
      </c>
      <c r="O339" s="33" t="s">
        <v>58</v>
      </c>
      <c r="P339" s="39">
        <v>43912</v>
      </c>
      <c r="Q339" s="37" t="s">
        <v>1513</v>
      </c>
      <c r="R339" s="34" t="s">
        <v>1514</v>
      </c>
      <c r="S339" s="46"/>
      <c r="T339" s="28" t="s">
        <v>429</v>
      </c>
    </row>
    <row r="340" spans="1:20" ht="12.75">
      <c r="A340" s="15">
        <v>339</v>
      </c>
      <c r="B340" s="119"/>
      <c r="C340" s="39">
        <v>43912</v>
      </c>
      <c r="D340" s="40"/>
      <c r="E340" s="27">
        <v>21</v>
      </c>
      <c r="F340" s="2" t="s">
        <v>39</v>
      </c>
      <c r="G340" s="2" t="s">
        <v>1511</v>
      </c>
      <c r="H340" s="2" t="s">
        <v>43</v>
      </c>
      <c r="I340" s="2" t="s">
        <v>45</v>
      </c>
      <c r="J340" s="15" t="str">
        <f>IF(ISERROR(VLOOKUP(I340,State_codes!$B$2:$C$38, 2, FALSE)),"",VLOOKUP(I340,State_codes!$B$2:$C$38, 2, FALSE))</f>
        <v>MH</v>
      </c>
      <c r="K340" s="2" t="s">
        <v>122</v>
      </c>
      <c r="L340" s="31" t="s">
        <v>1515</v>
      </c>
      <c r="M340" s="32"/>
      <c r="N340" s="27" t="s">
        <v>56</v>
      </c>
      <c r="O340" s="33" t="s">
        <v>58</v>
      </c>
      <c r="P340" s="39">
        <v>43912</v>
      </c>
      <c r="Q340" s="37" t="s">
        <v>1513</v>
      </c>
      <c r="R340" s="34" t="s">
        <v>1514</v>
      </c>
      <c r="S340" s="46"/>
      <c r="T340" s="28" t="s">
        <v>429</v>
      </c>
    </row>
    <row r="341" spans="1:20" ht="12.75">
      <c r="A341" s="15">
        <v>340</v>
      </c>
      <c r="B341" s="119"/>
      <c r="C341" s="39">
        <v>43912</v>
      </c>
      <c r="D341" s="40"/>
      <c r="E341" s="27">
        <v>60</v>
      </c>
      <c r="F341" s="2" t="s">
        <v>40</v>
      </c>
      <c r="G341" s="2" t="s">
        <v>1511</v>
      </c>
      <c r="H341" s="2" t="s">
        <v>43</v>
      </c>
      <c r="I341" s="2" t="s">
        <v>45</v>
      </c>
      <c r="J341" s="15" t="str">
        <f>IF(ISERROR(VLOOKUP(I341,State_codes!$B$2:$C$38, 2, FALSE)),"",VLOOKUP(I341,State_codes!$B$2:$C$38, 2, FALSE))</f>
        <v>MH</v>
      </c>
      <c r="K341" s="2" t="s">
        <v>122</v>
      </c>
      <c r="L341" s="31" t="s">
        <v>1516</v>
      </c>
      <c r="M341" s="32"/>
      <c r="N341" s="27" t="s">
        <v>56</v>
      </c>
      <c r="O341" s="33" t="s">
        <v>58</v>
      </c>
      <c r="P341" s="39">
        <v>43912</v>
      </c>
      <c r="Q341" s="37" t="s">
        <v>1513</v>
      </c>
      <c r="R341" s="34" t="s">
        <v>1514</v>
      </c>
      <c r="S341" s="46"/>
      <c r="T341" s="28" t="s">
        <v>429</v>
      </c>
    </row>
    <row r="342" spans="1:20" ht="12.75">
      <c r="A342" s="15">
        <v>341</v>
      </c>
      <c r="B342" s="119"/>
      <c r="C342" s="39">
        <v>43912</v>
      </c>
      <c r="D342" s="40"/>
      <c r="E342" s="27">
        <v>64</v>
      </c>
      <c r="F342" s="2" t="s">
        <v>40</v>
      </c>
      <c r="G342" s="2" t="s">
        <v>1517</v>
      </c>
      <c r="H342" s="2" t="s">
        <v>43</v>
      </c>
      <c r="I342" s="2" t="s">
        <v>45</v>
      </c>
      <c r="J342" s="15" t="str">
        <f>IF(ISERROR(VLOOKUP(I342,State_codes!$B$2:$C$38, 2, FALSE)),"",VLOOKUP(I342,State_codes!$B$2:$C$38, 2, FALSE))</f>
        <v>MH</v>
      </c>
      <c r="K342" s="2" t="s">
        <v>122</v>
      </c>
      <c r="L342" s="31" t="s">
        <v>1518</v>
      </c>
      <c r="M342" s="142"/>
      <c r="N342" s="27" t="s">
        <v>56</v>
      </c>
      <c r="O342" s="27" t="s">
        <v>129</v>
      </c>
      <c r="P342" s="39">
        <v>43912</v>
      </c>
      <c r="Q342" s="37" t="s">
        <v>1513</v>
      </c>
      <c r="R342" s="34" t="s">
        <v>1514</v>
      </c>
      <c r="S342" s="46"/>
      <c r="T342" s="28" t="s">
        <v>429</v>
      </c>
    </row>
    <row r="343" spans="1:20" ht="12.75">
      <c r="A343" s="15">
        <v>342</v>
      </c>
      <c r="B343" s="119"/>
      <c r="C343" s="39">
        <v>43912</v>
      </c>
      <c r="D343" s="40"/>
      <c r="E343" s="27">
        <v>35</v>
      </c>
      <c r="F343" s="2" t="s">
        <v>39</v>
      </c>
      <c r="G343" s="2" t="s">
        <v>545</v>
      </c>
      <c r="H343" s="2" t="s">
        <v>83</v>
      </c>
      <c r="I343" s="2" t="s">
        <v>45</v>
      </c>
      <c r="J343" s="15" t="str">
        <f>IF(ISERROR(VLOOKUP(I343,State_codes!$B$2:$C$38, 2, FALSE)),"",VLOOKUP(I343,State_codes!$B$2:$C$38, 2, FALSE))</f>
        <v>MH</v>
      </c>
      <c r="K343" s="2" t="s">
        <v>122</v>
      </c>
      <c r="L343" s="31" t="s">
        <v>1519</v>
      </c>
      <c r="M343" s="32"/>
      <c r="N343" s="27" t="s">
        <v>56</v>
      </c>
      <c r="O343" s="27" t="s">
        <v>58</v>
      </c>
      <c r="P343" s="39">
        <v>43912</v>
      </c>
      <c r="Q343" s="37" t="s">
        <v>1513</v>
      </c>
      <c r="R343" s="34" t="s">
        <v>1514</v>
      </c>
      <c r="S343" s="46"/>
      <c r="T343" s="28" t="s">
        <v>429</v>
      </c>
    </row>
    <row r="344" spans="1:20" ht="12.75">
      <c r="A344" s="15">
        <v>343</v>
      </c>
      <c r="B344" s="119"/>
      <c r="C344" s="39">
        <v>43912</v>
      </c>
      <c r="D344" s="40"/>
      <c r="E344" s="41"/>
      <c r="G344" s="2" t="s">
        <v>119</v>
      </c>
      <c r="H344" s="2" t="s">
        <v>119</v>
      </c>
      <c r="I344" s="2" t="s">
        <v>45</v>
      </c>
      <c r="J344" s="15" t="str">
        <f>IF(ISERROR(VLOOKUP(I344,State_codes!$B$2:$C$38, 2, FALSE)),"",VLOOKUP(I344,State_codes!$B$2:$C$38, 2, FALSE))</f>
        <v>MH</v>
      </c>
      <c r="K344" s="2" t="s">
        <v>122</v>
      </c>
      <c r="L344" s="99" t="s">
        <v>1520</v>
      </c>
      <c r="M344" s="8" t="s">
        <v>1521</v>
      </c>
      <c r="N344" s="27" t="s">
        <v>56</v>
      </c>
      <c r="O344" s="27" t="s">
        <v>129</v>
      </c>
      <c r="P344" s="39">
        <v>43912</v>
      </c>
      <c r="Q344" s="37" t="s">
        <v>1513</v>
      </c>
      <c r="R344" s="34" t="s">
        <v>1522</v>
      </c>
      <c r="S344" s="46"/>
      <c r="T344" s="2" t="s">
        <v>1523</v>
      </c>
    </row>
    <row r="345" spans="1:20" ht="12.75">
      <c r="A345" s="15">
        <v>344</v>
      </c>
      <c r="B345" s="119"/>
      <c r="C345" s="39">
        <v>43912</v>
      </c>
      <c r="D345" s="40"/>
      <c r="E345" s="41"/>
      <c r="G345" s="2" t="s">
        <v>119</v>
      </c>
      <c r="H345" s="2" t="s">
        <v>119</v>
      </c>
      <c r="I345" s="2" t="s">
        <v>45</v>
      </c>
      <c r="J345" s="15" t="str">
        <f>IF(ISERROR(VLOOKUP(I345,State_codes!$B$2:$C$38, 2, FALSE)),"",VLOOKUP(I345,State_codes!$B$2:$C$38, 2, FALSE))</f>
        <v>MH</v>
      </c>
      <c r="K345" s="2" t="s">
        <v>122</v>
      </c>
      <c r="L345" s="99" t="s">
        <v>1520</v>
      </c>
      <c r="M345" s="8" t="s">
        <v>1521</v>
      </c>
      <c r="N345" s="27" t="s">
        <v>56</v>
      </c>
      <c r="O345" s="27" t="s">
        <v>129</v>
      </c>
      <c r="P345" s="39">
        <v>43912</v>
      </c>
      <c r="Q345" s="37" t="s">
        <v>1513</v>
      </c>
      <c r="R345" s="37" t="s">
        <v>1522</v>
      </c>
      <c r="S345" s="46"/>
      <c r="T345" s="2" t="s">
        <v>1523</v>
      </c>
    </row>
    <row r="346" spans="1:20" ht="12.75">
      <c r="A346" s="15">
        <v>345</v>
      </c>
      <c r="B346" s="119"/>
      <c r="C346" s="39">
        <v>43912</v>
      </c>
      <c r="D346" s="40"/>
      <c r="E346" s="41"/>
      <c r="G346" s="2" t="s">
        <v>119</v>
      </c>
      <c r="H346" s="2" t="s">
        <v>119</v>
      </c>
      <c r="I346" s="2" t="s">
        <v>45</v>
      </c>
      <c r="J346" s="15" t="str">
        <f>IF(ISERROR(VLOOKUP(I346,State_codes!$B$2:$C$38, 2, FALSE)),"",VLOOKUP(I346,State_codes!$B$2:$C$38, 2, FALSE))</f>
        <v>MH</v>
      </c>
      <c r="K346" s="2" t="s">
        <v>122</v>
      </c>
      <c r="L346" s="99" t="s">
        <v>1520</v>
      </c>
      <c r="M346" s="8" t="s">
        <v>1521</v>
      </c>
      <c r="N346" s="27" t="s">
        <v>56</v>
      </c>
      <c r="O346" s="27" t="s">
        <v>129</v>
      </c>
      <c r="P346" s="39">
        <v>43912</v>
      </c>
      <c r="Q346" s="37" t="s">
        <v>1513</v>
      </c>
      <c r="R346" s="37" t="s">
        <v>1522</v>
      </c>
      <c r="S346" s="46"/>
      <c r="T346" s="2" t="s">
        <v>1523</v>
      </c>
    </row>
    <row r="347" spans="1:20" ht="12.75">
      <c r="A347" s="15">
        <v>346</v>
      </c>
      <c r="B347" s="119"/>
      <c r="C347" s="39">
        <v>43912</v>
      </c>
      <c r="D347" s="40"/>
      <c r="E347" s="41"/>
      <c r="G347" s="2" t="s">
        <v>119</v>
      </c>
      <c r="H347" s="2" t="s">
        <v>119</v>
      </c>
      <c r="I347" s="2" t="s">
        <v>45</v>
      </c>
      <c r="J347" s="15" t="str">
        <f>IF(ISERROR(VLOOKUP(I347,State_codes!$B$2:$C$38, 2, FALSE)),"",VLOOKUP(I347,State_codes!$B$2:$C$38, 2, FALSE))</f>
        <v>MH</v>
      </c>
      <c r="K347" s="2" t="s">
        <v>122</v>
      </c>
      <c r="L347" s="99" t="s">
        <v>1520</v>
      </c>
      <c r="M347" s="8" t="s">
        <v>1521</v>
      </c>
      <c r="N347" s="27" t="s">
        <v>56</v>
      </c>
      <c r="O347" s="27" t="s">
        <v>129</v>
      </c>
      <c r="P347" s="39">
        <v>43912</v>
      </c>
      <c r="Q347" s="37" t="s">
        <v>1513</v>
      </c>
      <c r="R347" s="37" t="s">
        <v>1522</v>
      </c>
      <c r="S347" s="46"/>
      <c r="T347" s="2" t="s">
        <v>1523</v>
      </c>
    </row>
    <row r="348" spans="1:20" ht="12.75">
      <c r="A348" s="15">
        <v>347</v>
      </c>
      <c r="B348" s="23" t="s">
        <v>1524</v>
      </c>
      <c r="C348" s="39">
        <v>43912</v>
      </c>
      <c r="D348" s="40"/>
      <c r="E348" s="27">
        <v>25</v>
      </c>
      <c r="F348" s="2" t="s">
        <v>40</v>
      </c>
      <c r="G348" s="2" t="s">
        <v>1339</v>
      </c>
      <c r="H348" s="2" t="s">
        <v>1339</v>
      </c>
      <c r="I348" s="2" t="s">
        <v>158</v>
      </c>
      <c r="J348" s="15" t="str">
        <f>IF(ISERROR(VLOOKUP(I348,State_codes!$B$2:$C$38, 2, FALSE)),"",VLOOKUP(I348,State_codes!$B$2:$C$38, 2, FALSE))</f>
        <v>TN</v>
      </c>
      <c r="K348" s="2" t="s">
        <v>122</v>
      </c>
      <c r="L348" s="31" t="s">
        <v>1525</v>
      </c>
      <c r="M348" s="32"/>
      <c r="N348" s="27" t="s">
        <v>56</v>
      </c>
      <c r="O348" s="27" t="s">
        <v>58</v>
      </c>
      <c r="P348" s="39">
        <v>43912</v>
      </c>
      <c r="Q348" s="37" t="s">
        <v>1526</v>
      </c>
      <c r="R348" s="37" t="s">
        <v>1527</v>
      </c>
      <c r="S348" s="31"/>
      <c r="T348" s="2" t="s">
        <v>1528</v>
      </c>
    </row>
    <row r="349" spans="1:20" ht="12.75">
      <c r="A349" s="15">
        <v>348</v>
      </c>
      <c r="B349" s="119"/>
      <c r="C349" s="39">
        <v>43912</v>
      </c>
      <c r="D349" s="40"/>
      <c r="E349" s="27">
        <v>38</v>
      </c>
      <c r="F349" s="2" t="s">
        <v>39</v>
      </c>
      <c r="G349" s="2" t="s">
        <v>267</v>
      </c>
      <c r="H349" s="2" t="s">
        <v>267</v>
      </c>
      <c r="I349" s="2" t="s">
        <v>268</v>
      </c>
      <c r="J349" s="15" t="str">
        <f>IF(ISERROR(VLOOKUP(I349,State_codes!$B$2:$C$38, 2, FALSE)),"",VLOOKUP(I349,State_codes!$B$2:$C$38, 2, FALSE))</f>
        <v>BR</v>
      </c>
      <c r="K349" s="2" t="s">
        <v>42</v>
      </c>
      <c r="L349" s="31" t="s">
        <v>1529</v>
      </c>
      <c r="M349" s="32"/>
      <c r="N349" s="27" t="s">
        <v>56</v>
      </c>
      <c r="O349" s="27" t="s">
        <v>58</v>
      </c>
      <c r="P349" s="39">
        <v>43912</v>
      </c>
      <c r="Q349" s="37" t="s">
        <v>1530</v>
      </c>
      <c r="R349" s="37" t="s">
        <v>1531</v>
      </c>
      <c r="S349" s="46"/>
      <c r="T349" s="2" t="s">
        <v>1532</v>
      </c>
    </row>
    <row r="350" spans="1:20" ht="12.75">
      <c r="A350" s="15">
        <v>349</v>
      </c>
      <c r="B350" s="119"/>
      <c r="C350" s="39">
        <v>43912</v>
      </c>
      <c r="D350" s="40"/>
      <c r="E350" s="41"/>
      <c r="F350" s="2" t="s">
        <v>40</v>
      </c>
      <c r="G350" s="2" t="s">
        <v>658</v>
      </c>
      <c r="H350" s="2" t="s">
        <v>658</v>
      </c>
      <c r="I350" s="2" t="s">
        <v>268</v>
      </c>
      <c r="J350" s="15" t="str">
        <f>IF(ISERROR(VLOOKUP(I350,State_codes!$B$2:$C$38, 2, FALSE)),"",VLOOKUP(I350,State_codes!$B$2:$C$38, 2, FALSE))</f>
        <v>BR</v>
      </c>
      <c r="K350" s="2" t="s">
        <v>122</v>
      </c>
      <c r="L350" s="31" t="s">
        <v>1533</v>
      </c>
      <c r="M350" s="32"/>
      <c r="N350" s="27" t="s">
        <v>56</v>
      </c>
      <c r="O350" s="27" t="s">
        <v>58</v>
      </c>
      <c r="P350" s="39">
        <v>43912</v>
      </c>
      <c r="Q350" s="37" t="s">
        <v>1534</v>
      </c>
      <c r="R350" s="37" t="s">
        <v>1531</v>
      </c>
      <c r="S350" s="46"/>
      <c r="T350" s="2" t="s">
        <v>1535</v>
      </c>
    </row>
    <row r="351" spans="1:20" ht="12.75">
      <c r="A351" s="15">
        <v>350</v>
      </c>
      <c r="B351" s="23" t="s">
        <v>1536</v>
      </c>
      <c r="C351" s="39">
        <v>43912</v>
      </c>
      <c r="D351" s="40"/>
      <c r="E351" s="27">
        <v>24</v>
      </c>
      <c r="F351" s="2" t="s">
        <v>39</v>
      </c>
      <c r="G351" s="2" t="s">
        <v>31</v>
      </c>
      <c r="H351" s="2" t="s">
        <v>31</v>
      </c>
      <c r="I351" s="2" t="s">
        <v>101</v>
      </c>
      <c r="J351" s="15" t="str">
        <f>IF(ISERROR(VLOOKUP(I351,State_codes!$B$2:$C$38, 2, FALSE)),"",VLOOKUP(I351,State_codes!$B$2:$C$38, 2, FALSE))</f>
        <v>TG</v>
      </c>
      <c r="K351" s="2" t="s">
        <v>122</v>
      </c>
      <c r="L351" s="31" t="s">
        <v>1537</v>
      </c>
      <c r="M351" s="32"/>
      <c r="N351" s="27" t="s">
        <v>56</v>
      </c>
      <c r="O351" s="27" t="s">
        <v>58</v>
      </c>
      <c r="P351" s="39">
        <v>43912</v>
      </c>
      <c r="Q351" s="37" t="s">
        <v>1538</v>
      </c>
      <c r="R351" s="46"/>
      <c r="S351" s="46"/>
      <c r="T351" s="2" t="s">
        <v>1539</v>
      </c>
    </row>
    <row r="352" spans="1:20" ht="12.75">
      <c r="A352" s="15">
        <v>351</v>
      </c>
      <c r="B352" s="119"/>
      <c r="C352" s="39">
        <v>43912</v>
      </c>
      <c r="D352" s="40"/>
      <c r="E352" s="41"/>
      <c r="G352" s="2" t="s">
        <v>1078</v>
      </c>
      <c r="H352" s="2" t="s">
        <v>187</v>
      </c>
      <c r="I352" s="2" t="s">
        <v>182</v>
      </c>
      <c r="J352" s="15" t="str">
        <f>IF(ISERROR(VLOOKUP(I352,State_codes!$B$2:$C$38, 2, FALSE)),"",VLOOKUP(I352,State_codes!$B$2:$C$38, 2, FALSE))</f>
        <v>GJ</v>
      </c>
      <c r="K352" s="2" t="s">
        <v>122</v>
      </c>
      <c r="L352" s="54" t="s">
        <v>429</v>
      </c>
      <c r="M352" s="32"/>
      <c r="N352" s="130"/>
      <c r="O352" s="33" t="s">
        <v>155</v>
      </c>
      <c r="P352" s="39">
        <v>43912</v>
      </c>
      <c r="Q352" s="37" t="s">
        <v>1540</v>
      </c>
      <c r="R352" s="46"/>
      <c r="S352" s="46"/>
    </row>
    <row r="353" spans="1:20" ht="12.75">
      <c r="A353" s="15">
        <v>352</v>
      </c>
      <c r="B353" s="119"/>
      <c r="C353" s="39">
        <v>43912</v>
      </c>
      <c r="D353" s="40"/>
      <c r="E353" s="41"/>
      <c r="G353" s="2" t="s">
        <v>1078</v>
      </c>
      <c r="H353" s="2" t="s">
        <v>187</v>
      </c>
      <c r="I353" s="2" t="s">
        <v>182</v>
      </c>
      <c r="J353" s="15" t="str">
        <f>IF(ISERROR(VLOOKUP(I353,State_codes!$B$2:$C$38, 2, FALSE)),"",VLOOKUP(I353,State_codes!$B$2:$C$38, 2, FALSE))</f>
        <v>GJ</v>
      </c>
      <c r="K353" s="2" t="s">
        <v>122</v>
      </c>
      <c r="L353" s="54" t="s">
        <v>429</v>
      </c>
      <c r="M353" s="32"/>
      <c r="N353" s="130"/>
      <c r="O353" s="33" t="s">
        <v>155</v>
      </c>
      <c r="P353" s="39">
        <v>43912</v>
      </c>
      <c r="Q353" s="37" t="s">
        <v>1540</v>
      </c>
      <c r="R353" s="46"/>
      <c r="S353" s="46"/>
    </row>
    <row r="354" spans="1:20" ht="12.75">
      <c r="A354" s="15">
        <v>353</v>
      </c>
      <c r="B354" s="119"/>
      <c r="C354" s="39">
        <v>43912</v>
      </c>
      <c r="D354" s="40"/>
      <c r="E354" s="41"/>
      <c r="G354" s="2" t="s">
        <v>1078</v>
      </c>
      <c r="H354" s="2" t="s">
        <v>187</v>
      </c>
      <c r="I354" s="2" t="s">
        <v>182</v>
      </c>
      <c r="J354" s="15" t="str">
        <f>IF(ISERROR(VLOOKUP(I354,State_codes!$B$2:$C$38, 2, FALSE)),"",VLOOKUP(I354,State_codes!$B$2:$C$38, 2, FALSE))</f>
        <v>GJ</v>
      </c>
      <c r="K354" s="2" t="s">
        <v>122</v>
      </c>
      <c r="L354" s="54" t="s">
        <v>429</v>
      </c>
      <c r="M354" s="32"/>
      <c r="N354" s="130"/>
      <c r="O354" s="33" t="s">
        <v>155</v>
      </c>
      <c r="P354" s="39">
        <v>43912</v>
      </c>
      <c r="Q354" s="37" t="s">
        <v>1540</v>
      </c>
      <c r="R354" s="46"/>
      <c r="S354" s="46"/>
    </row>
    <row r="355" spans="1:20" ht="12.75">
      <c r="A355" s="15">
        <v>354</v>
      </c>
      <c r="B355" s="119"/>
      <c r="C355" s="39">
        <v>43912</v>
      </c>
      <c r="D355" s="40"/>
      <c r="E355" s="27">
        <v>81</v>
      </c>
      <c r="F355" s="2" t="s">
        <v>40</v>
      </c>
      <c r="G355" s="2" t="s">
        <v>1356</v>
      </c>
      <c r="H355" s="2" t="s">
        <v>1356</v>
      </c>
      <c r="I355" s="2" t="s">
        <v>182</v>
      </c>
      <c r="J355" s="15" t="str">
        <f>IF(ISERROR(VLOOKUP(I355,State_codes!$B$2:$C$38, 2, FALSE)),"",VLOOKUP(I355,State_codes!$B$2:$C$38, 2, FALSE))</f>
        <v>GJ</v>
      </c>
      <c r="K355" s="2" t="s">
        <v>122</v>
      </c>
      <c r="L355" s="31" t="s">
        <v>1541</v>
      </c>
      <c r="M355" s="8" t="s">
        <v>1542</v>
      </c>
      <c r="N355" s="27" t="s">
        <v>56</v>
      </c>
      <c r="O355" s="27" t="s">
        <v>58</v>
      </c>
      <c r="P355" s="39">
        <v>43912</v>
      </c>
      <c r="Q355" s="37" t="s">
        <v>1540</v>
      </c>
      <c r="R355" s="34" t="s">
        <v>1289</v>
      </c>
      <c r="S355" s="34" t="s">
        <v>1543</v>
      </c>
    </row>
    <row r="356" spans="1:20" ht="12.75">
      <c r="A356" s="15">
        <v>355</v>
      </c>
      <c r="B356" s="119"/>
      <c r="C356" s="39">
        <v>43912</v>
      </c>
      <c r="D356" s="40"/>
      <c r="E356" s="41"/>
      <c r="H356" s="2" t="s">
        <v>232</v>
      </c>
      <c r="I356" s="2" t="s">
        <v>233</v>
      </c>
      <c r="J356" s="15" t="str">
        <f>IF(ISERROR(VLOOKUP(I356,State_codes!$B$2:$C$38, 2, FALSE)),"",VLOOKUP(I356,State_codes!$B$2:$C$38, 2, FALSE))</f>
        <v>PB</v>
      </c>
      <c r="K356" s="2" t="s">
        <v>122</v>
      </c>
      <c r="L356" s="31" t="s">
        <v>1544</v>
      </c>
      <c r="M356" s="32"/>
      <c r="N356" s="27" t="s">
        <v>56</v>
      </c>
      <c r="O356" s="27" t="s">
        <v>58</v>
      </c>
      <c r="P356" s="39">
        <v>43912</v>
      </c>
      <c r="Q356" s="37" t="s">
        <v>1545</v>
      </c>
      <c r="R356" s="31"/>
      <c r="S356" s="34" t="s">
        <v>1546</v>
      </c>
      <c r="T356" s="2" t="s">
        <v>429</v>
      </c>
    </row>
    <row r="357" spans="1:20" ht="12.75">
      <c r="A357" s="15">
        <v>356</v>
      </c>
      <c r="B357" s="119"/>
      <c r="C357" s="39">
        <v>43912</v>
      </c>
      <c r="D357" s="40"/>
      <c r="E357" s="41"/>
      <c r="H357" s="2" t="s">
        <v>974</v>
      </c>
      <c r="I357" s="2" t="s">
        <v>233</v>
      </c>
      <c r="J357" s="15" t="str">
        <f>IF(ISERROR(VLOOKUP(I357,State_codes!$B$2:$C$38, 2, FALSE)),"",VLOOKUP(I357,State_codes!$B$2:$C$38, 2, FALSE))</f>
        <v>PB</v>
      </c>
      <c r="K357" s="2" t="s">
        <v>122</v>
      </c>
      <c r="L357" s="31" t="s">
        <v>975</v>
      </c>
      <c r="M357" s="32"/>
      <c r="N357" s="27" t="s">
        <v>56</v>
      </c>
      <c r="O357" s="27" t="s">
        <v>58</v>
      </c>
      <c r="P357" s="39">
        <v>43912</v>
      </c>
      <c r="Q357" s="37" t="s">
        <v>1545</v>
      </c>
      <c r="R357" s="37" t="s">
        <v>1547</v>
      </c>
      <c r="S357" s="34" t="s">
        <v>1546</v>
      </c>
      <c r="T357" s="2" t="s">
        <v>429</v>
      </c>
    </row>
    <row r="358" spans="1:20" ht="12.75">
      <c r="A358" s="15">
        <v>357</v>
      </c>
      <c r="B358" s="119"/>
      <c r="C358" s="39">
        <v>43912</v>
      </c>
      <c r="D358" s="40"/>
      <c r="E358" s="41"/>
      <c r="H358" s="2" t="s">
        <v>974</v>
      </c>
      <c r="I358" s="2" t="s">
        <v>233</v>
      </c>
      <c r="J358" s="15" t="str">
        <f>IF(ISERROR(VLOOKUP(I358,State_codes!$B$2:$C$38, 2, FALSE)),"",VLOOKUP(I358,State_codes!$B$2:$C$38, 2, FALSE))</f>
        <v>PB</v>
      </c>
      <c r="K358" s="2" t="s">
        <v>122</v>
      </c>
      <c r="L358" s="31" t="s">
        <v>975</v>
      </c>
      <c r="M358" s="32"/>
      <c r="N358" s="27" t="s">
        <v>56</v>
      </c>
      <c r="O358" s="27" t="s">
        <v>58</v>
      </c>
      <c r="P358" s="39">
        <v>43912</v>
      </c>
      <c r="Q358" s="37" t="s">
        <v>1545</v>
      </c>
      <c r="R358" s="37" t="s">
        <v>1547</v>
      </c>
      <c r="S358" s="34" t="s">
        <v>1546</v>
      </c>
      <c r="T358" s="2" t="s">
        <v>429</v>
      </c>
    </row>
    <row r="359" spans="1:20" ht="12.75">
      <c r="A359" s="15">
        <v>358</v>
      </c>
      <c r="B359" s="119"/>
      <c r="C359" s="39">
        <v>43912</v>
      </c>
      <c r="D359" s="40"/>
      <c r="E359" s="41"/>
      <c r="H359" s="2" t="s">
        <v>974</v>
      </c>
      <c r="I359" s="2" t="s">
        <v>233</v>
      </c>
      <c r="J359" s="15" t="str">
        <f>IF(ISERROR(VLOOKUP(I359,State_codes!$B$2:$C$38, 2, FALSE)),"",VLOOKUP(I359,State_codes!$B$2:$C$38, 2, FALSE))</f>
        <v>PB</v>
      </c>
      <c r="K359" s="2" t="s">
        <v>122</v>
      </c>
      <c r="L359" s="31" t="s">
        <v>1548</v>
      </c>
      <c r="M359" s="8" t="s">
        <v>1391</v>
      </c>
      <c r="N359" s="27" t="s">
        <v>56</v>
      </c>
      <c r="O359" s="27" t="s">
        <v>129</v>
      </c>
      <c r="P359" s="39">
        <v>43912</v>
      </c>
      <c r="Q359" s="37" t="s">
        <v>1545</v>
      </c>
      <c r="R359" s="37" t="s">
        <v>1547</v>
      </c>
      <c r="S359" s="34" t="s">
        <v>1546</v>
      </c>
      <c r="T359" s="2" t="s">
        <v>429</v>
      </c>
    </row>
    <row r="360" spans="1:20" ht="12.75">
      <c r="A360" s="15">
        <v>359</v>
      </c>
      <c r="B360" s="119"/>
      <c r="C360" s="39">
        <v>43912</v>
      </c>
      <c r="D360" s="40"/>
      <c r="E360" s="41"/>
      <c r="H360" s="2" t="s">
        <v>974</v>
      </c>
      <c r="I360" s="2" t="s">
        <v>233</v>
      </c>
      <c r="J360" s="15" t="str">
        <f>IF(ISERROR(VLOOKUP(I360,State_codes!$B$2:$C$38, 2, FALSE)),"",VLOOKUP(I360,State_codes!$B$2:$C$38, 2, FALSE))</f>
        <v>PB</v>
      </c>
      <c r="K360" s="2" t="s">
        <v>122</v>
      </c>
      <c r="L360" s="31" t="s">
        <v>1548</v>
      </c>
      <c r="M360" s="8" t="s">
        <v>1391</v>
      </c>
      <c r="N360" s="27" t="s">
        <v>56</v>
      </c>
      <c r="O360" s="27" t="s">
        <v>129</v>
      </c>
      <c r="P360" s="39">
        <v>43912</v>
      </c>
      <c r="Q360" s="37" t="s">
        <v>1545</v>
      </c>
      <c r="R360" s="37" t="s">
        <v>1547</v>
      </c>
      <c r="S360" s="34" t="s">
        <v>1546</v>
      </c>
      <c r="T360" s="2" t="s">
        <v>429</v>
      </c>
    </row>
    <row r="361" spans="1:20" ht="12.75">
      <c r="A361" s="15">
        <v>360</v>
      </c>
      <c r="B361" s="119"/>
      <c r="C361" s="39">
        <v>43912</v>
      </c>
      <c r="D361" s="40"/>
      <c r="E361" s="41"/>
      <c r="H361" s="2" t="s">
        <v>974</v>
      </c>
      <c r="I361" s="2" t="s">
        <v>233</v>
      </c>
      <c r="J361" s="15" t="str">
        <f>IF(ISERROR(VLOOKUP(I361,State_codes!$B$2:$C$38, 2, FALSE)),"",VLOOKUP(I361,State_codes!$B$2:$C$38, 2, FALSE))</f>
        <v>PB</v>
      </c>
      <c r="K361" s="2" t="s">
        <v>122</v>
      </c>
      <c r="L361" s="31" t="s">
        <v>1548</v>
      </c>
      <c r="M361" s="8" t="s">
        <v>1391</v>
      </c>
      <c r="N361" s="27" t="s">
        <v>56</v>
      </c>
      <c r="O361" s="27" t="s">
        <v>129</v>
      </c>
      <c r="P361" s="39">
        <v>43912</v>
      </c>
      <c r="Q361" s="37" t="s">
        <v>1545</v>
      </c>
      <c r="R361" s="37" t="s">
        <v>1547</v>
      </c>
      <c r="S361" s="34" t="s">
        <v>1546</v>
      </c>
      <c r="T361" s="2" t="s">
        <v>429</v>
      </c>
    </row>
    <row r="362" spans="1:20" ht="12.75">
      <c r="A362" s="15">
        <v>361</v>
      </c>
      <c r="B362" s="119"/>
      <c r="C362" s="39">
        <v>43912</v>
      </c>
      <c r="D362" s="40"/>
      <c r="E362" s="41"/>
      <c r="H362" s="2" t="s">
        <v>974</v>
      </c>
      <c r="I362" s="2" t="s">
        <v>233</v>
      </c>
      <c r="J362" s="15" t="str">
        <f>IF(ISERROR(VLOOKUP(I362,State_codes!$B$2:$C$38, 2, FALSE)),"",VLOOKUP(I362,State_codes!$B$2:$C$38, 2, FALSE))</f>
        <v>PB</v>
      </c>
      <c r="K362" s="2" t="s">
        <v>122</v>
      </c>
      <c r="L362" s="31" t="s">
        <v>1548</v>
      </c>
      <c r="M362" s="8" t="s">
        <v>1391</v>
      </c>
      <c r="N362" s="27" t="s">
        <v>56</v>
      </c>
      <c r="O362" s="27" t="s">
        <v>129</v>
      </c>
      <c r="P362" s="39">
        <v>43912</v>
      </c>
      <c r="Q362" s="37" t="s">
        <v>1545</v>
      </c>
      <c r="R362" s="37" t="s">
        <v>1547</v>
      </c>
      <c r="S362" s="34" t="s">
        <v>1546</v>
      </c>
      <c r="T362" s="2" t="s">
        <v>429</v>
      </c>
    </row>
    <row r="363" spans="1:20" ht="12.75">
      <c r="A363" s="15">
        <v>362</v>
      </c>
      <c r="B363" s="119"/>
      <c r="C363" s="39">
        <v>43912</v>
      </c>
      <c r="D363" s="40"/>
      <c r="E363" s="27">
        <v>26</v>
      </c>
      <c r="F363" s="2" t="s">
        <v>40</v>
      </c>
      <c r="G363" s="144" t="s">
        <v>1242</v>
      </c>
      <c r="H363" s="2" t="s">
        <v>1242</v>
      </c>
      <c r="I363" s="2" t="s">
        <v>224</v>
      </c>
      <c r="J363" s="15" t="str">
        <f>IF(ISERROR(VLOOKUP(I363,State_codes!$B$2:$C$38, 2, FALSE)),"",VLOOKUP(I363,State_codes!$B$2:$C$38, 2, FALSE))</f>
        <v>MP</v>
      </c>
      <c r="K363" s="2" t="s">
        <v>122</v>
      </c>
      <c r="L363" s="31" t="s">
        <v>1549</v>
      </c>
      <c r="M363" s="32"/>
      <c r="N363" s="27" t="s">
        <v>56</v>
      </c>
      <c r="O363" s="27" t="s">
        <v>58</v>
      </c>
      <c r="P363" s="39">
        <v>43912</v>
      </c>
      <c r="Q363" s="37" t="s">
        <v>1550</v>
      </c>
      <c r="R363" s="34" t="s">
        <v>1551</v>
      </c>
      <c r="S363" s="46"/>
      <c r="T363" s="2" t="s">
        <v>1552</v>
      </c>
    </row>
    <row r="364" spans="1:20" ht="12.75">
      <c r="A364" s="15">
        <v>363</v>
      </c>
      <c r="B364" s="119"/>
      <c r="C364" s="85">
        <v>43912</v>
      </c>
      <c r="D364" s="40"/>
      <c r="E364" s="27">
        <v>58</v>
      </c>
      <c r="F364" s="2" t="s">
        <v>39</v>
      </c>
      <c r="G364" s="2"/>
      <c r="H364" s="2" t="s">
        <v>88</v>
      </c>
      <c r="I364" s="2" t="s">
        <v>47</v>
      </c>
      <c r="J364" s="15" t="str">
        <f>IF(ISERROR(VLOOKUP(I364,State_codes!$B$2:$C$38, 2, FALSE)),"",VLOOKUP(I364,State_codes!$B$2:$C$38, 2, FALSE))</f>
        <v>KL</v>
      </c>
      <c r="K364" s="2" t="s">
        <v>122</v>
      </c>
      <c r="L364" s="31" t="s">
        <v>1553</v>
      </c>
      <c r="M364" s="32"/>
      <c r="N364" s="27" t="s">
        <v>56</v>
      </c>
      <c r="O364" s="27" t="s">
        <v>58</v>
      </c>
      <c r="P364" s="39">
        <v>43912</v>
      </c>
      <c r="Q364" s="37" t="s">
        <v>1554</v>
      </c>
      <c r="R364" s="37" t="s">
        <v>1555</v>
      </c>
      <c r="S364" s="34" t="s">
        <v>1556</v>
      </c>
    </row>
    <row r="365" spans="1:20" ht="12.75">
      <c r="A365" s="15">
        <v>364</v>
      </c>
      <c r="B365" s="119"/>
      <c r="C365" s="85">
        <v>43912</v>
      </c>
      <c r="D365" s="40"/>
      <c r="E365" s="27">
        <v>27</v>
      </c>
      <c r="F365" s="2" t="s">
        <v>39</v>
      </c>
      <c r="H365" s="2" t="s">
        <v>88</v>
      </c>
      <c r="I365" s="2" t="s">
        <v>47</v>
      </c>
      <c r="J365" s="15" t="str">
        <f>IF(ISERROR(VLOOKUP(I365,State_codes!$B$2:$C$38, 2, FALSE)),"",VLOOKUP(I365,State_codes!$B$2:$C$38, 2, FALSE))</f>
        <v>KL</v>
      </c>
      <c r="K365" s="2" t="s">
        <v>122</v>
      </c>
      <c r="L365" s="31" t="s">
        <v>649</v>
      </c>
      <c r="M365" s="32"/>
      <c r="N365" s="27" t="s">
        <v>56</v>
      </c>
      <c r="O365" s="27" t="s">
        <v>58</v>
      </c>
      <c r="P365" s="39">
        <v>43912</v>
      </c>
      <c r="Q365" s="37" t="s">
        <v>1554</v>
      </c>
      <c r="R365" s="37" t="s">
        <v>1555</v>
      </c>
      <c r="S365" s="46"/>
    </row>
    <row r="366" spans="1:20" ht="12.75">
      <c r="A366" s="15">
        <v>365</v>
      </c>
      <c r="B366" s="119"/>
      <c r="C366" s="85">
        <v>43912</v>
      </c>
      <c r="D366" s="40"/>
      <c r="E366" s="27">
        <v>32</v>
      </c>
      <c r="F366" s="2" t="s">
        <v>39</v>
      </c>
      <c r="H366" s="2" t="s">
        <v>88</v>
      </c>
      <c r="I366" s="2" t="s">
        <v>47</v>
      </c>
      <c r="J366" s="15" t="str">
        <f>IF(ISERROR(VLOOKUP(I366,State_codes!$B$2:$C$38, 2, FALSE)),"",VLOOKUP(I366,State_codes!$B$2:$C$38, 2, FALSE))</f>
        <v>KL</v>
      </c>
      <c r="K366" s="2" t="s">
        <v>122</v>
      </c>
      <c r="L366" s="31" t="s">
        <v>649</v>
      </c>
      <c r="M366" s="32"/>
      <c r="N366" s="27" t="s">
        <v>56</v>
      </c>
      <c r="O366" s="27" t="s">
        <v>58</v>
      </c>
      <c r="P366" s="39">
        <v>43912</v>
      </c>
      <c r="Q366" s="37" t="s">
        <v>1554</v>
      </c>
      <c r="R366" s="37" t="s">
        <v>1555</v>
      </c>
      <c r="S366" s="46"/>
    </row>
    <row r="367" spans="1:20" ht="12.75">
      <c r="A367" s="15">
        <v>366</v>
      </c>
      <c r="B367" s="119"/>
      <c r="C367" s="85">
        <v>43912</v>
      </c>
      <c r="D367" s="40"/>
      <c r="E367" s="27">
        <v>41</v>
      </c>
      <c r="F367" s="2" t="s">
        <v>39</v>
      </c>
      <c r="H367" s="2" t="s">
        <v>88</v>
      </c>
      <c r="I367" s="2" t="s">
        <v>47</v>
      </c>
      <c r="J367" s="15" t="str">
        <f>IF(ISERROR(VLOOKUP(I367,State_codes!$B$2:$C$38, 2, FALSE)),"",VLOOKUP(I367,State_codes!$B$2:$C$38, 2, FALSE))</f>
        <v>KL</v>
      </c>
      <c r="K367" s="2" t="s">
        <v>122</v>
      </c>
      <c r="L367" s="31" t="s">
        <v>649</v>
      </c>
      <c r="M367" s="32"/>
      <c r="N367" s="27" t="s">
        <v>56</v>
      </c>
      <c r="O367" s="27" t="s">
        <v>58</v>
      </c>
      <c r="P367" s="39">
        <v>43912</v>
      </c>
      <c r="Q367" s="37" t="s">
        <v>1554</v>
      </c>
      <c r="R367" s="37" t="s">
        <v>1555</v>
      </c>
      <c r="S367" s="46"/>
    </row>
    <row r="368" spans="1:20" ht="12.75">
      <c r="A368" s="15">
        <v>367</v>
      </c>
      <c r="B368" s="119"/>
      <c r="C368" s="85">
        <v>43912</v>
      </c>
      <c r="D368" s="40"/>
      <c r="E368" s="27">
        <v>33</v>
      </c>
      <c r="F368" s="2" t="s">
        <v>39</v>
      </c>
      <c r="H368" s="2" t="s">
        <v>88</v>
      </c>
      <c r="I368" s="2" t="s">
        <v>47</v>
      </c>
      <c r="J368" s="15" t="str">
        <f>IF(ISERROR(VLOOKUP(I368,State_codes!$B$2:$C$38, 2, FALSE)),"",VLOOKUP(I368,State_codes!$B$2:$C$38, 2, FALSE))</f>
        <v>KL</v>
      </c>
      <c r="K368" s="2" t="s">
        <v>122</v>
      </c>
      <c r="L368" s="31" t="s">
        <v>649</v>
      </c>
      <c r="M368" s="32"/>
      <c r="N368" s="27" t="s">
        <v>56</v>
      </c>
      <c r="O368" s="27" t="s">
        <v>58</v>
      </c>
      <c r="P368" s="39">
        <v>43912</v>
      </c>
      <c r="Q368" s="37" t="s">
        <v>1554</v>
      </c>
      <c r="R368" s="37" t="s">
        <v>1555</v>
      </c>
      <c r="S368" s="46"/>
    </row>
    <row r="369" spans="1:19" ht="12.75">
      <c r="A369" s="15">
        <v>368</v>
      </c>
      <c r="B369" s="23" t="s">
        <v>1557</v>
      </c>
      <c r="C369" s="85">
        <v>43912</v>
      </c>
      <c r="D369" s="40"/>
      <c r="E369" s="27">
        <v>26</v>
      </c>
      <c r="F369" s="2" t="s">
        <v>39</v>
      </c>
      <c r="G369" s="2" t="s">
        <v>31</v>
      </c>
      <c r="H369" s="2" t="s">
        <v>31</v>
      </c>
      <c r="I369" s="2" t="s">
        <v>101</v>
      </c>
      <c r="J369" s="15" t="str">
        <f>IF(ISERROR(VLOOKUP(I369,State_codes!$B$2:$C$38, 2, FALSE)),"",VLOOKUP(I369,State_codes!$B$2:$C$38, 2, FALSE))</f>
        <v>TG</v>
      </c>
      <c r="K369" s="2" t="s">
        <v>122</v>
      </c>
      <c r="L369" s="31" t="s">
        <v>1558</v>
      </c>
      <c r="M369" s="32"/>
      <c r="N369" s="27" t="s">
        <v>56</v>
      </c>
      <c r="O369" s="27" t="s">
        <v>58</v>
      </c>
      <c r="P369" s="39">
        <v>43912</v>
      </c>
      <c r="Q369" s="37" t="s">
        <v>1559</v>
      </c>
      <c r="R369" s="37" t="s">
        <v>1560</v>
      </c>
      <c r="S369" s="46"/>
    </row>
    <row r="370" spans="1:19" ht="12.75">
      <c r="A370" s="15">
        <v>369</v>
      </c>
      <c r="B370" s="23" t="s">
        <v>1561</v>
      </c>
      <c r="C370" s="85">
        <v>43912</v>
      </c>
      <c r="D370" s="40"/>
      <c r="E370" s="27">
        <v>34</v>
      </c>
      <c r="F370" s="2" t="s">
        <v>39</v>
      </c>
      <c r="G370" s="2" t="s">
        <v>31</v>
      </c>
      <c r="H370" s="2" t="s">
        <v>31</v>
      </c>
      <c r="I370" s="47" t="s">
        <v>101</v>
      </c>
      <c r="J370" s="15" t="str">
        <f>IF(ISERROR(VLOOKUP(I370,State_codes!$B$2:$C$38, 2, FALSE)),"",VLOOKUP(I370,State_codes!$B$2:$C$38, 2, FALSE))</f>
        <v>TG</v>
      </c>
      <c r="K370" s="2" t="s">
        <v>122</v>
      </c>
      <c r="L370" s="31" t="s">
        <v>1562</v>
      </c>
      <c r="M370" s="32"/>
      <c r="N370" s="27" t="s">
        <v>56</v>
      </c>
      <c r="O370" s="27" t="s">
        <v>58</v>
      </c>
      <c r="P370" s="39">
        <v>43912</v>
      </c>
      <c r="Q370" s="37" t="s">
        <v>1559</v>
      </c>
      <c r="R370" s="37" t="s">
        <v>1560</v>
      </c>
      <c r="S370" s="46"/>
    </row>
    <row r="371" spans="1:19" ht="12.75">
      <c r="A371" s="15">
        <v>370</v>
      </c>
      <c r="B371" s="23" t="s">
        <v>1563</v>
      </c>
      <c r="C371" s="39">
        <v>43912</v>
      </c>
      <c r="D371" s="40"/>
      <c r="E371" s="27">
        <v>23</v>
      </c>
      <c r="F371" s="2" t="s">
        <v>39</v>
      </c>
      <c r="G371" s="2" t="s">
        <v>1564</v>
      </c>
      <c r="H371" s="2" t="s">
        <v>1565</v>
      </c>
      <c r="I371" s="47" t="s">
        <v>101</v>
      </c>
      <c r="J371" s="15" t="str">
        <f>IF(ISERROR(VLOOKUP(I371,State_codes!$B$2:$C$38, 2, FALSE)),"",VLOOKUP(I371,State_codes!$B$2:$C$38, 2, FALSE))</f>
        <v>TG</v>
      </c>
      <c r="K371" s="2" t="s">
        <v>122</v>
      </c>
      <c r="L371" s="31" t="s">
        <v>1027</v>
      </c>
      <c r="M371" s="32"/>
      <c r="N371" s="27" t="s">
        <v>56</v>
      </c>
      <c r="O371" s="27" t="s">
        <v>58</v>
      </c>
      <c r="P371" s="39">
        <v>43912</v>
      </c>
      <c r="Q371" s="37" t="s">
        <v>1559</v>
      </c>
      <c r="R371" s="37" t="s">
        <v>1560</v>
      </c>
      <c r="S371" s="46"/>
    </row>
    <row r="372" spans="1:19" ht="12.75">
      <c r="A372" s="2">
        <v>371</v>
      </c>
      <c r="B372" s="23" t="s">
        <v>1566</v>
      </c>
      <c r="C372" s="39">
        <v>43912</v>
      </c>
      <c r="D372" s="40"/>
      <c r="E372" s="27">
        <v>23</v>
      </c>
      <c r="F372" s="2" t="s">
        <v>39</v>
      </c>
      <c r="G372" s="2" t="s">
        <v>1567</v>
      </c>
      <c r="H372" s="2" t="s">
        <v>31</v>
      </c>
      <c r="I372" s="2" t="s">
        <v>101</v>
      </c>
      <c r="J372" s="15" t="str">
        <f>IF(ISERROR(VLOOKUP(I372,State_codes!$B$2:$C$38, 2, FALSE)),"",VLOOKUP(I372,State_codes!$B$2:$C$38, 2, FALSE))</f>
        <v>TG</v>
      </c>
      <c r="K372" s="2" t="s">
        <v>122</v>
      </c>
      <c r="L372" s="31" t="s">
        <v>1568</v>
      </c>
      <c r="M372" s="32"/>
      <c r="N372" s="27" t="s">
        <v>56</v>
      </c>
      <c r="O372" s="27" t="s">
        <v>58</v>
      </c>
      <c r="P372" s="39">
        <v>43912</v>
      </c>
      <c r="Q372" s="37" t="s">
        <v>1559</v>
      </c>
      <c r="R372" s="37" t="s">
        <v>1560</v>
      </c>
      <c r="S372" s="46"/>
    </row>
    <row r="373" spans="1:19" ht="12.75">
      <c r="A373" s="15">
        <v>372</v>
      </c>
      <c r="B373" s="23" t="s">
        <v>1569</v>
      </c>
      <c r="C373" s="39">
        <v>43912</v>
      </c>
      <c r="D373" s="40"/>
      <c r="E373" s="27">
        <v>50</v>
      </c>
      <c r="F373" s="2" t="s">
        <v>40</v>
      </c>
      <c r="G373" s="2" t="s">
        <v>31</v>
      </c>
      <c r="H373" s="2" t="s">
        <v>31</v>
      </c>
      <c r="I373" s="2" t="s">
        <v>101</v>
      </c>
      <c r="J373" s="15" t="str">
        <f>IF(ISERROR(VLOOKUP(I373,State_codes!$B$2:$C$38, 2, FALSE)),"",VLOOKUP(I373,State_codes!$B$2:$C$38, 2, FALSE))</f>
        <v>TG</v>
      </c>
      <c r="K373" s="2" t="s">
        <v>122</v>
      </c>
      <c r="L373" s="31" t="s">
        <v>334</v>
      </c>
      <c r="M373" s="32"/>
      <c r="N373" s="27" t="s">
        <v>56</v>
      </c>
      <c r="O373" s="27" t="s">
        <v>58</v>
      </c>
      <c r="P373" s="39">
        <v>43912</v>
      </c>
      <c r="Q373" s="37" t="s">
        <v>1559</v>
      </c>
      <c r="R373" s="37" t="s">
        <v>1560</v>
      </c>
      <c r="S373" s="46"/>
    </row>
    <row r="374" spans="1:19" ht="12.75">
      <c r="A374" s="15">
        <v>373</v>
      </c>
      <c r="B374" s="23" t="s">
        <v>1268</v>
      </c>
      <c r="C374" s="39">
        <v>43912</v>
      </c>
      <c r="D374" s="40"/>
      <c r="E374" s="44">
        <v>22</v>
      </c>
      <c r="F374" s="45" t="s">
        <v>39</v>
      </c>
      <c r="G374" s="45" t="s">
        <v>1265</v>
      </c>
      <c r="H374" s="80" t="s">
        <v>1266</v>
      </c>
      <c r="I374" s="45" t="s">
        <v>134</v>
      </c>
      <c r="J374" s="15" t="str">
        <f>IF(ISERROR(VLOOKUP(I374,State_codes!$B$2:$C$38, 2, FALSE)),"",VLOOKUP(I374,State_codes!$B$2:$C$38, 2, FALSE))</f>
        <v>KA</v>
      </c>
      <c r="K374" s="2" t="s">
        <v>51</v>
      </c>
      <c r="L374" s="81" t="s">
        <v>1570</v>
      </c>
      <c r="M374" s="32"/>
      <c r="N374" s="27" t="s">
        <v>56</v>
      </c>
      <c r="O374" s="27" t="s">
        <v>58</v>
      </c>
      <c r="P374" s="39">
        <v>43912</v>
      </c>
      <c r="Q374" s="37" t="s">
        <v>1571</v>
      </c>
      <c r="R374" s="37" t="s">
        <v>1560</v>
      </c>
    </row>
    <row r="375" spans="1:19" ht="12.75">
      <c r="A375" s="15">
        <v>374</v>
      </c>
      <c r="B375" s="119"/>
      <c r="C375" s="39">
        <v>43912</v>
      </c>
      <c r="D375" s="40"/>
      <c r="E375" s="41"/>
      <c r="H375" s="2" t="s">
        <v>216</v>
      </c>
      <c r="I375" s="2" t="s">
        <v>47</v>
      </c>
      <c r="J375" s="15" t="str">
        <f>IF(ISERROR(VLOOKUP(I375,State_codes!$B$2:$C$38, 2, FALSE)),"",VLOOKUP(I375,State_codes!$B$2:$C$38, 2, FALSE))</f>
        <v>KL</v>
      </c>
      <c r="K375" s="2" t="s">
        <v>122</v>
      </c>
      <c r="L375" s="31" t="s">
        <v>334</v>
      </c>
      <c r="M375" s="32"/>
      <c r="N375" s="27" t="s">
        <v>56</v>
      </c>
      <c r="O375" s="27" t="s">
        <v>58</v>
      </c>
      <c r="P375" s="39">
        <v>43912</v>
      </c>
      <c r="Q375" s="37" t="s">
        <v>1572</v>
      </c>
      <c r="R375" s="46"/>
      <c r="S375" s="46"/>
    </row>
    <row r="376" spans="1:19" ht="12.75">
      <c r="A376" s="15">
        <v>375</v>
      </c>
      <c r="B376" s="119"/>
      <c r="C376" s="39">
        <v>43912</v>
      </c>
      <c r="D376" s="40"/>
      <c r="E376" s="41"/>
      <c r="H376" s="2" t="s">
        <v>216</v>
      </c>
      <c r="I376" s="2" t="s">
        <v>47</v>
      </c>
      <c r="J376" s="15" t="str">
        <f>IF(ISERROR(VLOOKUP(I376,State_codes!$B$2:$C$38, 2, FALSE)),"",VLOOKUP(I376,State_codes!$B$2:$C$38, 2, FALSE))</f>
        <v>KL</v>
      </c>
      <c r="K376" s="2" t="s">
        <v>122</v>
      </c>
      <c r="L376" s="31" t="s">
        <v>334</v>
      </c>
      <c r="M376" s="32"/>
      <c r="N376" s="27" t="s">
        <v>56</v>
      </c>
      <c r="O376" s="27" t="s">
        <v>58</v>
      </c>
      <c r="P376" s="39">
        <v>43912</v>
      </c>
      <c r="Q376" s="37" t="s">
        <v>1572</v>
      </c>
      <c r="R376" s="46"/>
      <c r="S376" s="46"/>
    </row>
    <row r="377" spans="1:19" ht="12.75">
      <c r="A377" s="15">
        <v>376</v>
      </c>
      <c r="B377" s="119"/>
      <c r="C377" s="39">
        <v>43912</v>
      </c>
      <c r="D377" s="40"/>
      <c r="E377" s="27">
        <v>32</v>
      </c>
      <c r="F377" s="2" t="s">
        <v>39</v>
      </c>
      <c r="G377" s="2" t="s">
        <v>1573</v>
      </c>
      <c r="H377" s="2" t="s">
        <v>656</v>
      </c>
      <c r="I377" s="2" t="s">
        <v>47</v>
      </c>
      <c r="J377" s="15" t="str">
        <f>IF(ISERROR(VLOOKUP(I377,State_codes!$B$2:$C$38, 2, FALSE)),"",VLOOKUP(I377,State_codes!$B$2:$C$38, 2, FALSE))</f>
        <v>KL</v>
      </c>
      <c r="K377" s="2" t="s">
        <v>122</v>
      </c>
      <c r="L377" s="31" t="s">
        <v>1574</v>
      </c>
      <c r="M377" s="32"/>
      <c r="N377" s="27" t="s">
        <v>56</v>
      </c>
      <c r="O377" s="27" t="s">
        <v>58</v>
      </c>
      <c r="P377" s="39">
        <v>43912</v>
      </c>
      <c r="Q377" s="37" t="s">
        <v>1572</v>
      </c>
      <c r="R377" s="37" t="s">
        <v>1575</v>
      </c>
      <c r="S377" s="46"/>
    </row>
    <row r="378" spans="1:19" ht="12.75">
      <c r="A378" s="15">
        <v>377</v>
      </c>
      <c r="B378" s="119"/>
      <c r="C378" s="39">
        <v>43912</v>
      </c>
      <c r="D378" s="40"/>
      <c r="E378" s="27">
        <v>24</v>
      </c>
      <c r="F378" s="2" t="s">
        <v>39</v>
      </c>
      <c r="G378" s="2" t="s">
        <v>1576</v>
      </c>
      <c r="H378" s="2" t="s">
        <v>656</v>
      </c>
      <c r="I378" s="2" t="s">
        <v>47</v>
      </c>
      <c r="J378" s="15" t="str">
        <f>IF(ISERROR(VLOOKUP(I378,State_codes!$B$2:$C$38, 2, FALSE)),"",VLOOKUP(I378,State_codes!$B$2:$C$38, 2, FALSE))</f>
        <v>KL</v>
      </c>
      <c r="K378" s="2" t="s">
        <v>122</v>
      </c>
      <c r="L378" s="31" t="s">
        <v>1577</v>
      </c>
      <c r="M378" s="32"/>
      <c r="N378" s="27" t="s">
        <v>56</v>
      </c>
      <c r="O378" s="27" t="s">
        <v>58</v>
      </c>
      <c r="P378" s="39">
        <v>43912</v>
      </c>
      <c r="Q378" s="37" t="s">
        <v>1572</v>
      </c>
      <c r="R378" s="37" t="s">
        <v>1575</v>
      </c>
      <c r="S378" s="46"/>
    </row>
    <row r="379" spans="1:19" ht="12.75">
      <c r="A379" s="15">
        <v>378</v>
      </c>
      <c r="B379" s="119"/>
      <c r="C379" s="39">
        <v>43912</v>
      </c>
      <c r="D379" s="40"/>
      <c r="E379" s="27">
        <v>41</v>
      </c>
      <c r="F379" s="2" t="s">
        <v>40</v>
      </c>
      <c r="H379" s="2" t="s">
        <v>560</v>
      </c>
      <c r="I379" s="2" t="s">
        <v>47</v>
      </c>
      <c r="J379" s="15" t="str">
        <f>IF(ISERROR(VLOOKUP(I379,State_codes!$B$2:$C$38, 2, FALSE)),"",VLOOKUP(I379,State_codes!$B$2:$C$38, 2, FALSE))</f>
        <v>KL</v>
      </c>
      <c r="K379" s="2" t="s">
        <v>122</v>
      </c>
      <c r="L379" s="31" t="s">
        <v>1578</v>
      </c>
      <c r="M379" s="32"/>
      <c r="N379" s="27" t="s">
        <v>56</v>
      </c>
      <c r="O379" s="27" t="s">
        <v>58</v>
      </c>
      <c r="P379" s="39">
        <v>43912</v>
      </c>
      <c r="Q379" s="37" t="s">
        <v>1572</v>
      </c>
      <c r="R379" s="37" t="s">
        <v>1579</v>
      </c>
      <c r="S379" s="46"/>
    </row>
    <row r="380" spans="1:19" ht="12.75">
      <c r="A380" s="15">
        <v>379</v>
      </c>
      <c r="B380" s="119"/>
      <c r="C380" s="39">
        <v>43912</v>
      </c>
      <c r="D380" s="40"/>
      <c r="E380" s="27">
        <v>27</v>
      </c>
      <c r="F380" s="2" t="s">
        <v>39</v>
      </c>
      <c r="H380" s="2" t="s">
        <v>560</v>
      </c>
      <c r="I380" s="2" t="s">
        <v>47</v>
      </c>
      <c r="J380" s="15" t="str">
        <f>IF(ISERROR(VLOOKUP(I380,State_codes!$B$2:$C$38, 2, FALSE)),"",VLOOKUP(I380,State_codes!$B$2:$C$38, 2, FALSE))</f>
        <v>KL</v>
      </c>
      <c r="K380" s="2" t="s">
        <v>51</v>
      </c>
      <c r="L380" s="31" t="s">
        <v>1580</v>
      </c>
      <c r="M380" s="32"/>
      <c r="N380" s="27" t="s">
        <v>56</v>
      </c>
      <c r="O380" s="27" t="s">
        <v>58</v>
      </c>
      <c r="P380" s="39">
        <v>43921</v>
      </c>
      <c r="Q380" s="37" t="s">
        <v>1572</v>
      </c>
      <c r="R380" s="37" t="s">
        <v>1579</v>
      </c>
      <c r="S380" s="37" t="s">
        <v>561</v>
      </c>
    </row>
    <row r="381" spans="1:19" ht="12.75">
      <c r="A381" s="15">
        <v>380</v>
      </c>
      <c r="B381" s="119"/>
      <c r="C381" s="39">
        <v>43912</v>
      </c>
      <c r="D381" s="40"/>
      <c r="E381" s="27">
        <v>69</v>
      </c>
      <c r="F381" s="2" t="s">
        <v>39</v>
      </c>
      <c r="G381" s="2" t="s">
        <v>1581</v>
      </c>
      <c r="H381" s="2" t="s">
        <v>272</v>
      </c>
      <c r="I381" s="2" t="s">
        <v>47</v>
      </c>
      <c r="J381" s="15" t="str">
        <f>IF(ISERROR(VLOOKUP(I381,State_codes!$B$2:$C$38, 2, FALSE)),"",VLOOKUP(I381,State_codes!$B$2:$C$38, 2, FALSE))</f>
        <v>KL</v>
      </c>
      <c r="K381" s="2" t="s">
        <v>42</v>
      </c>
      <c r="L381" s="31" t="s">
        <v>334</v>
      </c>
      <c r="M381" s="32"/>
      <c r="N381" s="27" t="s">
        <v>56</v>
      </c>
      <c r="O381" s="27" t="s">
        <v>58</v>
      </c>
      <c r="P381" s="39">
        <v>43918</v>
      </c>
      <c r="Q381" s="37" t="s">
        <v>1572</v>
      </c>
      <c r="R381" s="37" t="s">
        <v>1582</v>
      </c>
      <c r="S381" s="108" t="s">
        <v>1583</v>
      </c>
    </row>
    <row r="382" spans="1:19" ht="12.75">
      <c r="A382" s="15">
        <v>381</v>
      </c>
      <c r="B382" s="119"/>
      <c r="C382" s="39">
        <v>43912</v>
      </c>
      <c r="D382" s="40"/>
      <c r="E382" s="27">
        <v>21</v>
      </c>
      <c r="F382" s="2" t="s">
        <v>40</v>
      </c>
      <c r="H382" s="2" t="s">
        <v>272</v>
      </c>
      <c r="I382" s="2" t="s">
        <v>47</v>
      </c>
      <c r="J382" s="15" t="str">
        <f>IF(ISERROR(VLOOKUP(I382,State_codes!$B$2:$C$38, 2, FALSE)),"",VLOOKUP(I382,State_codes!$B$2:$C$38, 2, FALSE))</f>
        <v>KL</v>
      </c>
      <c r="K382" s="2" t="s">
        <v>122</v>
      </c>
      <c r="L382" s="31" t="s">
        <v>1584</v>
      </c>
      <c r="M382" s="32"/>
      <c r="N382" s="27" t="s">
        <v>56</v>
      </c>
      <c r="O382" s="27" t="s">
        <v>58</v>
      </c>
      <c r="P382" s="39">
        <v>43912</v>
      </c>
      <c r="Q382" s="37" t="s">
        <v>1572</v>
      </c>
      <c r="R382" s="37" t="s">
        <v>1582</v>
      </c>
      <c r="S382" s="46"/>
    </row>
    <row r="383" spans="1:19" ht="12.75">
      <c r="A383" s="15">
        <v>382</v>
      </c>
      <c r="B383" s="23" t="s">
        <v>1585</v>
      </c>
      <c r="C383" s="39">
        <v>43912</v>
      </c>
      <c r="D383" s="40"/>
      <c r="E383" s="27">
        <v>64</v>
      </c>
      <c r="F383" s="2" t="s">
        <v>40</v>
      </c>
      <c r="G383" s="2" t="s">
        <v>1326</v>
      </c>
      <c r="H383" s="2" t="s">
        <v>1327</v>
      </c>
      <c r="I383" s="2" t="s">
        <v>134</v>
      </c>
      <c r="J383" s="15" t="str">
        <f>IF(ISERROR(VLOOKUP(I383,State_codes!$B$2:$C$38, 2, FALSE)),"",VLOOKUP(I383,State_codes!$B$2:$C$38, 2, FALSE))</f>
        <v>KA</v>
      </c>
      <c r="K383" s="2" t="s">
        <v>122</v>
      </c>
      <c r="L383" s="31" t="s">
        <v>1586</v>
      </c>
      <c r="M383" s="8" t="s">
        <v>1587</v>
      </c>
      <c r="N383" s="27" t="s">
        <v>56</v>
      </c>
      <c r="O383" s="27" t="s">
        <v>58</v>
      </c>
      <c r="P383" s="39">
        <v>43912</v>
      </c>
      <c r="Q383" s="31" t="s">
        <v>1588</v>
      </c>
      <c r="R383" s="46"/>
      <c r="S383" s="46"/>
    </row>
    <row r="384" spans="1:19" ht="12.75">
      <c r="A384" s="15">
        <v>383</v>
      </c>
      <c r="B384" s="23" t="s">
        <v>1589</v>
      </c>
      <c r="C384" s="39">
        <v>43912</v>
      </c>
      <c r="D384" s="40"/>
      <c r="E384" s="27">
        <v>36</v>
      </c>
      <c r="F384" s="2" t="s">
        <v>40</v>
      </c>
      <c r="G384" s="2" t="s">
        <v>211</v>
      </c>
      <c r="H384" s="2" t="s">
        <v>211</v>
      </c>
      <c r="I384" s="2" t="s">
        <v>134</v>
      </c>
      <c r="J384" s="15" t="str">
        <f>IF(ISERROR(VLOOKUP(I384,State_codes!$B$2:$C$38, 2, FALSE)),"",VLOOKUP(I384,State_codes!$B$2:$C$38, 2, FALSE))</f>
        <v>KA</v>
      </c>
      <c r="K384" s="2" t="s">
        <v>122</v>
      </c>
      <c r="L384" s="31" t="s">
        <v>1590</v>
      </c>
      <c r="M384" s="32"/>
      <c r="N384" s="27" t="s">
        <v>56</v>
      </c>
      <c r="O384" s="27" t="s">
        <v>58</v>
      </c>
      <c r="P384" s="39">
        <v>43912</v>
      </c>
      <c r="Q384" s="31" t="s">
        <v>1588</v>
      </c>
      <c r="R384" s="46"/>
      <c r="S384" s="46"/>
    </row>
    <row r="385" spans="1:19" ht="12.75">
      <c r="A385" s="15">
        <v>384</v>
      </c>
      <c r="B385" s="23" t="s">
        <v>1262</v>
      </c>
      <c r="C385" s="39">
        <v>43912</v>
      </c>
      <c r="D385" s="40"/>
      <c r="E385" s="27">
        <v>27</v>
      </c>
      <c r="F385" s="2" t="s">
        <v>39</v>
      </c>
      <c r="G385" s="2" t="s">
        <v>211</v>
      </c>
      <c r="H385" s="2" t="s">
        <v>211</v>
      </c>
      <c r="I385" s="2" t="s">
        <v>134</v>
      </c>
      <c r="J385" s="15" t="str">
        <f>IF(ISERROR(VLOOKUP(I385,State_codes!$B$2:$C$38, 2, FALSE)),"",VLOOKUP(I385,State_codes!$B$2:$C$38, 2, FALSE))</f>
        <v>KA</v>
      </c>
      <c r="K385" s="2" t="s">
        <v>51</v>
      </c>
      <c r="L385" s="31" t="s">
        <v>1591</v>
      </c>
      <c r="M385" s="32"/>
      <c r="N385" s="27" t="s">
        <v>56</v>
      </c>
      <c r="O385" s="27" t="s">
        <v>58</v>
      </c>
      <c r="P385" s="39">
        <v>43912</v>
      </c>
      <c r="Q385" s="31" t="s">
        <v>1588</v>
      </c>
      <c r="R385" s="46"/>
      <c r="S385" s="46"/>
    </row>
    <row r="386" spans="1:19" ht="12.75">
      <c r="A386" s="15">
        <v>385</v>
      </c>
      <c r="B386" s="23" t="s">
        <v>1592</v>
      </c>
      <c r="C386" s="39">
        <v>43912</v>
      </c>
      <c r="D386" s="40"/>
      <c r="E386" s="27">
        <v>51</v>
      </c>
      <c r="F386" s="2" t="s">
        <v>39</v>
      </c>
      <c r="G386" s="2" t="s">
        <v>211</v>
      </c>
      <c r="H386" s="2" t="s">
        <v>211</v>
      </c>
      <c r="I386" s="2" t="s">
        <v>134</v>
      </c>
      <c r="J386" s="15" t="str">
        <f>IF(ISERROR(VLOOKUP(I386,State_codes!$B$2:$C$38, 2, FALSE)),"",VLOOKUP(I386,State_codes!$B$2:$C$38, 2, FALSE))</f>
        <v>KA</v>
      </c>
      <c r="K386" s="2" t="s">
        <v>122</v>
      </c>
      <c r="L386" s="31" t="s">
        <v>1027</v>
      </c>
      <c r="M386" s="32"/>
      <c r="N386" s="27" t="s">
        <v>56</v>
      </c>
      <c r="O386" s="27" t="s">
        <v>58</v>
      </c>
      <c r="P386" s="39">
        <v>43912</v>
      </c>
      <c r="Q386" s="31" t="s">
        <v>1588</v>
      </c>
      <c r="R386" s="46"/>
      <c r="S386" s="46"/>
    </row>
    <row r="387" spans="1:19" ht="12.75">
      <c r="A387" s="15">
        <v>386</v>
      </c>
      <c r="B387" s="119"/>
      <c r="C387" s="39">
        <v>43912</v>
      </c>
      <c r="D387" s="40"/>
      <c r="E387" s="41"/>
      <c r="H387" s="2" t="s">
        <v>216</v>
      </c>
      <c r="I387" s="2" t="s">
        <v>47</v>
      </c>
      <c r="J387" s="15" t="str">
        <f>IF(ISERROR(VLOOKUP(I387,State_codes!$B$2:$C$38, 2, FALSE)),"",VLOOKUP(I387,State_codes!$B$2:$C$38, 2, FALSE))</f>
        <v>KL</v>
      </c>
      <c r="K387" s="2" t="s">
        <v>122</v>
      </c>
      <c r="L387" s="31" t="s">
        <v>334</v>
      </c>
      <c r="M387" s="32"/>
      <c r="N387" s="27" t="s">
        <v>56</v>
      </c>
      <c r="O387" s="27" t="s">
        <v>58</v>
      </c>
      <c r="P387" s="39">
        <v>43912</v>
      </c>
      <c r="Q387" s="37" t="s">
        <v>1572</v>
      </c>
      <c r="R387" s="46"/>
      <c r="S387" s="46"/>
    </row>
    <row r="388" spans="1:19" ht="12.75">
      <c r="A388" s="15">
        <v>387</v>
      </c>
      <c r="B388" s="119"/>
      <c r="C388" s="39">
        <v>43912</v>
      </c>
      <c r="D388" s="40"/>
      <c r="E388" s="41"/>
      <c r="H388" s="2" t="s">
        <v>216</v>
      </c>
      <c r="I388" s="2" t="s">
        <v>47</v>
      </c>
      <c r="J388" s="15" t="str">
        <f>IF(ISERROR(VLOOKUP(I388,State_codes!$B$2:$C$38, 2, FALSE)),"",VLOOKUP(I388,State_codes!$B$2:$C$38, 2, FALSE))</f>
        <v>KL</v>
      </c>
      <c r="K388" s="2" t="s">
        <v>122</v>
      </c>
      <c r="L388" s="31" t="s">
        <v>334</v>
      </c>
      <c r="M388" s="32"/>
      <c r="N388" s="27" t="s">
        <v>56</v>
      </c>
      <c r="O388" s="27" t="s">
        <v>58</v>
      </c>
      <c r="P388" s="39">
        <v>43912</v>
      </c>
      <c r="Q388" s="37" t="s">
        <v>1572</v>
      </c>
      <c r="R388" s="46"/>
      <c r="S388" s="46"/>
    </row>
    <row r="389" spans="1:19" ht="12.75">
      <c r="A389" s="15">
        <v>388</v>
      </c>
      <c r="B389" s="119"/>
      <c r="C389" s="39">
        <v>43912</v>
      </c>
      <c r="D389" s="40"/>
      <c r="E389" s="41"/>
      <c r="H389" s="2" t="s">
        <v>974</v>
      </c>
      <c r="I389" s="2" t="s">
        <v>233</v>
      </c>
      <c r="J389" s="15" t="str">
        <f>IF(ISERROR(VLOOKUP(I389,State_codes!$B$2:$C$38, 2, FALSE)),"",VLOOKUP(I389,State_codes!$B$2:$C$38, 2, FALSE))</f>
        <v>PB</v>
      </c>
      <c r="K389" s="2" t="s">
        <v>122</v>
      </c>
      <c r="L389" s="31" t="s">
        <v>1548</v>
      </c>
      <c r="M389" s="8" t="s">
        <v>1391</v>
      </c>
      <c r="N389" s="27" t="s">
        <v>56</v>
      </c>
      <c r="O389" s="27" t="s">
        <v>129</v>
      </c>
      <c r="P389" s="39">
        <v>43912</v>
      </c>
      <c r="Q389" s="37" t="s">
        <v>1545</v>
      </c>
      <c r="R389" s="37" t="s">
        <v>1547</v>
      </c>
      <c r="S389" s="34" t="s">
        <v>1546</v>
      </c>
    </row>
    <row r="390" spans="1:19" ht="12.75">
      <c r="A390" s="15">
        <v>389</v>
      </c>
      <c r="B390" s="23" t="s">
        <v>1593</v>
      </c>
      <c r="C390" s="39">
        <v>43912</v>
      </c>
      <c r="D390" s="40"/>
      <c r="E390" s="27">
        <v>37</v>
      </c>
      <c r="F390" s="2" t="s">
        <v>39</v>
      </c>
      <c r="G390" s="2" t="s">
        <v>1497</v>
      </c>
      <c r="H390" s="2" t="s">
        <v>771</v>
      </c>
      <c r="I390" s="2" t="s">
        <v>126</v>
      </c>
      <c r="J390" s="15" t="str">
        <f>IF(ISERROR(VLOOKUP(I390,State_codes!$B$2:$C$38, 2, FALSE)),"",VLOOKUP(I390,State_codes!$B$2:$C$38, 2, FALSE))</f>
        <v>UP</v>
      </c>
      <c r="K390" s="2" t="s">
        <v>122</v>
      </c>
      <c r="L390" s="31" t="s">
        <v>1594</v>
      </c>
      <c r="N390" s="27" t="s">
        <v>56</v>
      </c>
      <c r="O390" s="27" t="s">
        <v>58</v>
      </c>
      <c r="P390" s="39">
        <v>43912</v>
      </c>
      <c r="Q390" s="37" t="s">
        <v>1595</v>
      </c>
      <c r="R390" s="34" t="s">
        <v>1596</v>
      </c>
      <c r="S390" s="46"/>
    </row>
    <row r="391" spans="1:19" ht="12.75">
      <c r="A391" s="15">
        <v>390</v>
      </c>
      <c r="B391" s="23" t="s">
        <v>1597</v>
      </c>
      <c r="C391" s="39">
        <v>43912</v>
      </c>
      <c r="D391" s="40"/>
      <c r="E391" s="27">
        <v>62</v>
      </c>
      <c r="F391" s="2" t="s">
        <v>40</v>
      </c>
      <c r="G391" s="47" t="s">
        <v>1497</v>
      </c>
      <c r="H391" s="2" t="s">
        <v>771</v>
      </c>
      <c r="I391" s="2" t="s">
        <v>126</v>
      </c>
      <c r="J391" s="15" t="str">
        <f>IF(ISERROR(VLOOKUP(I391,State_codes!$B$2:$C$38, 2, FALSE)),"",VLOOKUP(I391,State_codes!$B$2:$C$38, 2, FALSE))</f>
        <v>UP</v>
      </c>
      <c r="K391" s="2" t="s">
        <v>122</v>
      </c>
      <c r="L391" s="31" t="s">
        <v>1598</v>
      </c>
      <c r="M391" s="8" t="s">
        <v>1599</v>
      </c>
      <c r="N391" s="27" t="s">
        <v>56</v>
      </c>
      <c r="O391" s="27" t="s">
        <v>129</v>
      </c>
      <c r="P391" s="39">
        <v>43912</v>
      </c>
      <c r="Q391" s="37" t="s">
        <v>1595</v>
      </c>
      <c r="R391" s="34" t="s">
        <v>1596</v>
      </c>
      <c r="S391" s="46"/>
    </row>
    <row r="392" spans="1:19" ht="12.75">
      <c r="A392" s="15">
        <v>391</v>
      </c>
      <c r="B392" s="119"/>
      <c r="C392" s="39">
        <v>43912</v>
      </c>
      <c r="D392" s="40"/>
      <c r="E392" s="27">
        <v>48</v>
      </c>
      <c r="F392" s="2" t="s">
        <v>39</v>
      </c>
      <c r="G392" s="2" t="s">
        <v>493</v>
      </c>
      <c r="H392" s="2" t="s">
        <v>493</v>
      </c>
      <c r="I392" s="2" t="s">
        <v>262</v>
      </c>
      <c r="J392" s="15" t="str">
        <f>IF(ISERROR(VLOOKUP(I392,State_codes!$B$2:$C$38, 2, FALSE)),"",VLOOKUP(I392,State_codes!$B$2:$C$38, 2, FALSE))</f>
        <v>WB</v>
      </c>
      <c r="K392" s="2" t="s">
        <v>51</v>
      </c>
      <c r="L392" s="31" t="s">
        <v>1600</v>
      </c>
      <c r="M392" s="8" t="s">
        <v>1601</v>
      </c>
      <c r="N392" s="27" t="s">
        <v>56</v>
      </c>
      <c r="O392" s="27" t="s">
        <v>129</v>
      </c>
      <c r="P392" s="39">
        <v>43912</v>
      </c>
      <c r="Q392" s="37" t="s">
        <v>1602</v>
      </c>
      <c r="R392" s="37" t="s">
        <v>1603</v>
      </c>
      <c r="S392" s="46"/>
    </row>
    <row r="393" spans="1:19" ht="12.75">
      <c r="A393" s="15">
        <v>392</v>
      </c>
      <c r="B393" s="119"/>
      <c r="C393" s="39">
        <v>43912</v>
      </c>
      <c r="D393" s="40"/>
      <c r="E393" s="27">
        <v>47</v>
      </c>
      <c r="F393" s="2" t="s">
        <v>40</v>
      </c>
      <c r="G393" s="2" t="s">
        <v>493</v>
      </c>
      <c r="H393" s="2" t="s">
        <v>493</v>
      </c>
      <c r="I393" s="2" t="s">
        <v>262</v>
      </c>
      <c r="J393" s="15" t="str">
        <f>IF(ISERROR(VLOOKUP(I393,State_codes!$B$2:$C$38, 2, FALSE)),"",VLOOKUP(I393,State_codes!$B$2:$C$38, 2, FALSE))</f>
        <v>WB</v>
      </c>
      <c r="K393" s="2" t="s">
        <v>122</v>
      </c>
      <c r="L393" s="31" t="s">
        <v>1604</v>
      </c>
      <c r="M393" s="8" t="s">
        <v>1601</v>
      </c>
      <c r="N393" s="27" t="s">
        <v>56</v>
      </c>
      <c r="O393" s="27" t="s">
        <v>129</v>
      </c>
      <c r="P393" s="39">
        <v>43912</v>
      </c>
      <c r="Q393" s="37" t="s">
        <v>1602</v>
      </c>
      <c r="R393" s="37" t="s">
        <v>1603</v>
      </c>
      <c r="S393" s="46"/>
    </row>
    <row r="394" spans="1:19" ht="12.75">
      <c r="A394" s="15">
        <v>393</v>
      </c>
      <c r="B394" s="119"/>
      <c r="C394" s="39">
        <v>43912</v>
      </c>
      <c r="D394" s="40"/>
      <c r="E394" s="27">
        <v>20</v>
      </c>
      <c r="F394" s="2" t="s">
        <v>40</v>
      </c>
      <c r="G394" s="2" t="s">
        <v>493</v>
      </c>
      <c r="H394" s="2" t="s">
        <v>493</v>
      </c>
      <c r="I394" s="2" t="s">
        <v>262</v>
      </c>
      <c r="J394" s="15" t="str">
        <f>IF(ISERROR(VLOOKUP(I394,State_codes!$B$2:$C$38, 2, FALSE)),"",VLOOKUP(I394,State_codes!$B$2:$C$38, 2, FALSE))</f>
        <v>WB</v>
      </c>
      <c r="K394" s="2" t="s">
        <v>122</v>
      </c>
      <c r="L394" s="31" t="s">
        <v>1605</v>
      </c>
      <c r="M394" s="8" t="s">
        <v>1601</v>
      </c>
      <c r="N394" s="27" t="s">
        <v>56</v>
      </c>
      <c r="O394" s="27" t="s">
        <v>129</v>
      </c>
      <c r="P394" s="39">
        <v>43912</v>
      </c>
      <c r="Q394" s="37" t="s">
        <v>1602</v>
      </c>
      <c r="R394" s="37" t="s">
        <v>1603</v>
      </c>
      <c r="S394" s="46"/>
    </row>
    <row r="395" spans="1:19" ht="12.75">
      <c r="A395" s="15">
        <v>394</v>
      </c>
      <c r="B395" s="119"/>
      <c r="C395" s="39">
        <v>43912</v>
      </c>
      <c r="D395" s="40"/>
      <c r="E395" s="27">
        <v>53</v>
      </c>
      <c r="F395" s="2" t="s">
        <v>39</v>
      </c>
      <c r="G395" s="2" t="s">
        <v>1187</v>
      </c>
      <c r="H395" s="2" t="s">
        <v>1187</v>
      </c>
      <c r="I395" s="2" t="s">
        <v>224</v>
      </c>
      <c r="J395" s="15" t="str">
        <f>IF(ISERROR(VLOOKUP(I395,State_codes!$B$2:$C$38, 2, FALSE)),"",VLOOKUP(I395,State_codes!$B$2:$C$38, 2, FALSE))</f>
        <v>MP</v>
      </c>
      <c r="K395" s="2" t="s">
        <v>122</v>
      </c>
      <c r="L395" s="31" t="s">
        <v>1606</v>
      </c>
      <c r="M395" s="8" t="s">
        <v>1207</v>
      </c>
      <c r="N395" s="27" t="s">
        <v>56</v>
      </c>
      <c r="O395" s="27" t="s">
        <v>129</v>
      </c>
      <c r="P395" s="39">
        <v>43912</v>
      </c>
      <c r="Q395" s="37" t="s">
        <v>1607</v>
      </c>
      <c r="R395" s="34" t="s">
        <v>1608</v>
      </c>
      <c r="S395" s="46"/>
    </row>
    <row r="396" spans="1:19" ht="12.75">
      <c r="A396" s="15">
        <v>395</v>
      </c>
      <c r="B396" s="23" t="s">
        <v>1609</v>
      </c>
      <c r="C396" s="39">
        <v>43912</v>
      </c>
      <c r="D396" s="40"/>
      <c r="E396" s="27">
        <v>64</v>
      </c>
      <c r="F396" s="2" t="s">
        <v>40</v>
      </c>
      <c r="G396" s="2" t="s">
        <v>827</v>
      </c>
      <c r="H396" s="2" t="s">
        <v>827</v>
      </c>
      <c r="I396" s="2" t="s">
        <v>158</v>
      </c>
      <c r="J396" s="15" t="str">
        <f>IF(ISERROR(VLOOKUP(I396,State_codes!$B$2:$C$38, 2, FALSE)),"",VLOOKUP(I396,State_codes!$B$2:$C$38, 2, FALSE))</f>
        <v>TN</v>
      </c>
      <c r="K396" s="2" t="s">
        <v>122</v>
      </c>
      <c r="L396" s="31" t="s">
        <v>1610</v>
      </c>
      <c r="M396" s="32"/>
      <c r="N396" s="27" t="s">
        <v>56</v>
      </c>
      <c r="O396" s="27" t="s">
        <v>58</v>
      </c>
      <c r="P396" s="39">
        <v>43912</v>
      </c>
      <c r="Q396" s="37" t="s">
        <v>1611</v>
      </c>
      <c r="R396" s="46"/>
      <c r="S396" s="46"/>
    </row>
    <row r="397" spans="1:19" ht="12.75">
      <c r="A397" s="15">
        <v>396</v>
      </c>
      <c r="B397" s="23" t="s">
        <v>1612</v>
      </c>
      <c r="C397" s="39">
        <v>43912</v>
      </c>
      <c r="D397" s="40"/>
      <c r="E397" s="27">
        <v>43</v>
      </c>
      <c r="F397" s="2" t="s">
        <v>39</v>
      </c>
      <c r="G397" s="2" t="s">
        <v>1613</v>
      </c>
      <c r="H397" s="2" t="s">
        <v>1613</v>
      </c>
      <c r="I397" s="2" t="s">
        <v>158</v>
      </c>
      <c r="J397" s="15" t="str">
        <f>IF(ISERROR(VLOOKUP(I397,State_codes!$B$2:$C$38, 2, FALSE)),"",VLOOKUP(I397,State_codes!$B$2:$C$38, 2, FALSE))</f>
        <v>TN</v>
      </c>
      <c r="K397" s="2" t="s">
        <v>122</v>
      </c>
      <c r="L397" s="31" t="s">
        <v>1614</v>
      </c>
      <c r="M397" s="32"/>
      <c r="N397" s="27" t="s">
        <v>56</v>
      </c>
      <c r="O397" s="27" t="s">
        <v>58</v>
      </c>
      <c r="P397" s="39">
        <v>43912</v>
      </c>
      <c r="Q397" s="37" t="s">
        <v>1611</v>
      </c>
      <c r="R397" s="46"/>
      <c r="S397" s="46"/>
    </row>
    <row r="398" spans="1:19" ht="12.75">
      <c r="A398" s="15">
        <v>397</v>
      </c>
      <c r="B398" s="23" t="s">
        <v>1615</v>
      </c>
      <c r="C398" s="39">
        <v>43912</v>
      </c>
      <c r="D398" s="40"/>
      <c r="E398" s="27">
        <v>49</v>
      </c>
      <c r="F398" s="2" t="s">
        <v>40</v>
      </c>
      <c r="G398" s="2" t="s">
        <v>1019</v>
      </c>
      <c r="H398" s="2" t="s">
        <v>1019</v>
      </c>
      <c r="I398" s="2" t="s">
        <v>236</v>
      </c>
      <c r="J398" s="15" t="str">
        <f>IF(ISERROR(VLOOKUP(I398,State_codes!$B$2:$C$38, 2, FALSE)),"",VLOOKUP(I398,State_codes!$B$2:$C$38, 2, FALSE))</f>
        <v>AP</v>
      </c>
      <c r="K398" s="2" t="s">
        <v>122</v>
      </c>
      <c r="L398" s="31" t="s">
        <v>1616</v>
      </c>
      <c r="M398" s="8" t="s">
        <v>1617</v>
      </c>
      <c r="N398" s="27" t="s">
        <v>56</v>
      </c>
      <c r="O398" s="27" t="s">
        <v>129</v>
      </c>
      <c r="P398" s="39">
        <v>43912</v>
      </c>
      <c r="Q398" s="37" t="s">
        <v>1618</v>
      </c>
      <c r="R398" s="46"/>
      <c r="S398" s="46"/>
    </row>
    <row r="399" spans="1:19" ht="12.75">
      <c r="A399" s="15">
        <v>398</v>
      </c>
      <c r="B399" s="119"/>
      <c r="C399" s="39">
        <v>43912</v>
      </c>
      <c r="D399" s="40"/>
      <c r="E399" s="41"/>
      <c r="H399" s="2" t="s">
        <v>1619</v>
      </c>
      <c r="I399" s="2" t="s">
        <v>109</v>
      </c>
      <c r="J399" s="15" t="str">
        <f>IF(ISERROR(VLOOKUP(I399,State_codes!$B$2:$C$38, 2, FALSE)),"",VLOOKUP(I399,State_codes!$B$2:$C$38, 2, FALSE))</f>
        <v>RJ</v>
      </c>
      <c r="K399" s="2" t="s">
        <v>122</v>
      </c>
      <c r="L399" s="54" t="s">
        <v>429</v>
      </c>
      <c r="M399" s="32"/>
      <c r="N399" s="130"/>
      <c r="O399" s="33" t="s">
        <v>155</v>
      </c>
      <c r="P399" s="39">
        <v>43912</v>
      </c>
      <c r="Q399" s="37" t="s">
        <v>1620</v>
      </c>
      <c r="R399" s="46"/>
      <c r="S399" s="46"/>
    </row>
    <row r="400" spans="1:19" ht="12.75">
      <c r="A400" s="15">
        <v>399</v>
      </c>
      <c r="B400" s="119"/>
      <c r="C400" s="39">
        <v>43912</v>
      </c>
      <c r="D400" s="40"/>
      <c r="E400" s="41"/>
      <c r="H400" s="2" t="s">
        <v>1621</v>
      </c>
      <c r="I400" s="2" t="s">
        <v>109</v>
      </c>
      <c r="J400" s="15" t="str">
        <f>IF(ISERROR(VLOOKUP(I400,State_codes!$B$2:$C$38, 2, FALSE)),"",VLOOKUP(I400,State_codes!$B$2:$C$38, 2, FALSE))</f>
        <v>RJ</v>
      </c>
      <c r="K400" s="2" t="s">
        <v>122</v>
      </c>
      <c r="L400" s="54" t="s">
        <v>429</v>
      </c>
      <c r="M400" s="32"/>
      <c r="N400" s="130"/>
      <c r="O400" s="33" t="s">
        <v>155</v>
      </c>
      <c r="P400" s="39">
        <v>43912</v>
      </c>
      <c r="Q400" s="37" t="s">
        <v>1620</v>
      </c>
      <c r="R400" s="46"/>
      <c r="S400" s="46"/>
    </row>
    <row r="401" spans="1:19" ht="12.75">
      <c r="A401" s="15">
        <v>400</v>
      </c>
      <c r="B401" s="119"/>
      <c r="C401" s="39">
        <v>43912</v>
      </c>
      <c r="D401" s="40"/>
      <c r="E401" s="41"/>
      <c r="H401" s="2" t="s">
        <v>1622</v>
      </c>
      <c r="I401" s="2" t="s">
        <v>109</v>
      </c>
      <c r="J401" s="15" t="str">
        <f>IF(ISERROR(VLOOKUP(I401,State_codes!$B$2:$C$38, 2, FALSE)),"",VLOOKUP(I401,State_codes!$B$2:$C$38, 2, FALSE))</f>
        <v>RJ</v>
      </c>
      <c r="K401" s="2" t="s">
        <v>122</v>
      </c>
      <c r="L401" s="54" t="s">
        <v>429</v>
      </c>
      <c r="M401" s="32"/>
      <c r="N401" s="130"/>
      <c r="O401" s="33" t="s">
        <v>155</v>
      </c>
      <c r="P401" s="39">
        <v>43912</v>
      </c>
      <c r="Q401" s="37" t="s">
        <v>1620</v>
      </c>
      <c r="R401" s="46"/>
      <c r="S401" s="46"/>
    </row>
    <row r="402" spans="1:19" ht="12.75">
      <c r="A402" s="15">
        <v>401</v>
      </c>
      <c r="B402" s="119"/>
      <c r="C402" s="39">
        <v>43912</v>
      </c>
      <c r="D402" s="40"/>
      <c r="E402" s="41"/>
      <c r="F402" s="2" t="s">
        <v>39</v>
      </c>
      <c r="G402" s="2" t="s">
        <v>859</v>
      </c>
      <c r="H402" s="2" t="s">
        <v>859</v>
      </c>
      <c r="I402" s="2" t="s">
        <v>109</v>
      </c>
      <c r="J402" s="15" t="str">
        <f>IF(ISERROR(VLOOKUP(I402,State_codes!$B$2:$C$38, 2, FALSE)),"",VLOOKUP(I402,State_codes!$B$2:$C$38, 2, FALSE))</f>
        <v>RJ</v>
      </c>
      <c r="K402" s="2" t="s">
        <v>122</v>
      </c>
      <c r="L402" s="31" t="s">
        <v>334</v>
      </c>
      <c r="M402" s="32"/>
      <c r="N402" s="27" t="s">
        <v>56</v>
      </c>
      <c r="O402" s="27" t="s">
        <v>58</v>
      </c>
      <c r="P402" s="39">
        <v>43912</v>
      </c>
      <c r="Q402" s="37" t="s">
        <v>1620</v>
      </c>
      <c r="R402" s="34" t="s">
        <v>1623</v>
      </c>
      <c r="S402" s="46"/>
    </row>
    <row r="403" spans="1:19" ht="12.75">
      <c r="A403" s="15">
        <v>402</v>
      </c>
      <c r="B403" s="119"/>
      <c r="C403" s="39">
        <v>43912</v>
      </c>
      <c r="D403" s="40"/>
      <c r="E403" s="27">
        <v>36</v>
      </c>
      <c r="F403" s="2" t="s">
        <v>39</v>
      </c>
      <c r="G403" s="2" t="s">
        <v>1624</v>
      </c>
      <c r="H403" s="2" t="s">
        <v>1619</v>
      </c>
      <c r="I403" s="2" t="s">
        <v>109</v>
      </c>
      <c r="J403" s="15" t="str">
        <f>IF(ISERROR(VLOOKUP(I403,State_codes!$B$2:$C$38, 2, FALSE)),"",VLOOKUP(I403,State_codes!$B$2:$C$38, 2, FALSE))</f>
        <v>RJ</v>
      </c>
      <c r="K403" s="2" t="s">
        <v>122</v>
      </c>
      <c r="L403" s="31" t="s">
        <v>1625</v>
      </c>
      <c r="M403" s="32"/>
      <c r="N403" s="27" t="s">
        <v>56</v>
      </c>
      <c r="O403" s="27" t="s">
        <v>58</v>
      </c>
      <c r="P403" s="39">
        <v>43912</v>
      </c>
      <c r="Q403" s="37" t="s">
        <v>1623</v>
      </c>
      <c r="R403" s="46"/>
      <c r="S403" s="46"/>
    </row>
    <row r="404" spans="1:19" ht="12.75">
      <c r="A404" s="15">
        <v>403</v>
      </c>
      <c r="B404" s="119"/>
      <c r="C404" s="39">
        <v>43913</v>
      </c>
      <c r="D404" s="40"/>
      <c r="E404" s="41"/>
      <c r="G404" s="2" t="s">
        <v>119</v>
      </c>
      <c r="H404" s="2" t="s">
        <v>119</v>
      </c>
      <c r="I404" s="2" t="s">
        <v>45</v>
      </c>
      <c r="J404" s="15" t="str">
        <f>IF(ISERROR(VLOOKUP(I404,State_codes!$B$2:$C$38, 2, FALSE)),"",VLOOKUP(I404,State_codes!$B$2:$C$38, 2, FALSE))</f>
        <v>MH</v>
      </c>
      <c r="K404" s="2" t="s">
        <v>122</v>
      </c>
      <c r="L404" s="54" t="s">
        <v>429</v>
      </c>
      <c r="M404" s="32"/>
      <c r="N404" s="130"/>
      <c r="O404" s="33" t="s">
        <v>155</v>
      </c>
      <c r="P404" s="39">
        <v>43913</v>
      </c>
      <c r="Q404" s="37" t="s">
        <v>1626</v>
      </c>
      <c r="R404" s="46"/>
      <c r="S404" s="46"/>
    </row>
    <row r="405" spans="1:19" ht="12.75">
      <c r="A405" s="15">
        <v>404</v>
      </c>
      <c r="B405" s="119"/>
      <c r="C405" s="39">
        <v>43913</v>
      </c>
      <c r="D405" s="40"/>
      <c r="E405" s="41"/>
      <c r="G405" s="2" t="s">
        <v>43</v>
      </c>
      <c r="H405" s="2" t="s">
        <v>43</v>
      </c>
      <c r="I405" s="2" t="s">
        <v>45</v>
      </c>
      <c r="J405" s="15" t="str">
        <f>IF(ISERROR(VLOOKUP(I405,State_codes!$B$2:$C$38, 2, FALSE)),"",VLOOKUP(I405,State_codes!$B$2:$C$38, 2, FALSE))</f>
        <v>MH</v>
      </c>
      <c r="K405" s="2" t="s">
        <v>122</v>
      </c>
      <c r="L405" s="54" t="s">
        <v>429</v>
      </c>
      <c r="M405" s="32"/>
      <c r="N405" s="130"/>
      <c r="O405" s="33" t="s">
        <v>155</v>
      </c>
      <c r="P405" s="39">
        <v>43913</v>
      </c>
      <c r="Q405" s="37" t="s">
        <v>1626</v>
      </c>
      <c r="R405" s="37" t="s">
        <v>1627</v>
      </c>
      <c r="S405" s="46"/>
    </row>
    <row r="406" spans="1:19" ht="12.75">
      <c r="A406" s="15">
        <v>405</v>
      </c>
      <c r="B406" s="119"/>
      <c r="C406" s="39">
        <v>43913</v>
      </c>
      <c r="D406" s="40"/>
      <c r="E406" s="41"/>
      <c r="G406" s="2" t="s">
        <v>43</v>
      </c>
      <c r="H406" s="2" t="s">
        <v>43</v>
      </c>
      <c r="I406" s="2" t="s">
        <v>45</v>
      </c>
      <c r="J406" s="15" t="str">
        <f>IF(ISERROR(VLOOKUP(I406,State_codes!$B$2:$C$38, 2, FALSE)),"",VLOOKUP(I406,State_codes!$B$2:$C$38, 2, FALSE))</f>
        <v>MH</v>
      </c>
      <c r="K406" s="2" t="s">
        <v>122</v>
      </c>
      <c r="L406" s="54" t="s">
        <v>429</v>
      </c>
      <c r="M406" s="32"/>
      <c r="N406" s="130"/>
      <c r="O406" s="33" t="s">
        <v>155</v>
      </c>
      <c r="P406" s="39">
        <v>43913</v>
      </c>
      <c r="Q406" s="37" t="s">
        <v>1626</v>
      </c>
      <c r="R406" s="37" t="s">
        <v>1627</v>
      </c>
      <c r="S406" s="46"/>
    </row>
    <row r="407" spans="1:19" ht="12.75">
      <c r="A407" s="15">
        <v>406</v>
      </c>
      <c r="B407" s="119"/>
      <c r="C407" s="39">
        <v>43913</v>
      </c>
      <c r="D407" s="40"/>
      <c r="E407" s="41"/>
      <c r="G407" s="2" t="s">
        <v>43</v>
      </c>
      <c r="H407" s="2" t="s">
        <v>43</v>
      </c>
      <c r="I407" s="2" t="s">
        <v>45</v>
      </c>
      <c r="J407" s="15" t="str">
        <f>IF(ISERROR(VLOOKUP(I407,State_codes!$B$2:$C$38, 2, FALSE)),"",VLOOKUP(I407,State_codes!$B$2:$C$38, 2, FALSE))</f>
        <v>MH</v>
      </c>
      <c r="K407" s="2" t="s">
        <v>122</v>
      </c>
      <c r="L407" s="54" t="s">
        <v>429</v>
      </c>
      <c r="M407" s="32"/>
      <c r="N407" s="130"/>
      <c r="O407" s="33" t="s">
        <v>155</v>
      </c>
      <c r="P407" s="39">
        <v>43913</v>
      </c>
      <c r="Q407" s="37" t="s">
        <v>1626</v>
      </c>
      <c r="R407" s="37" t="s">
        <v>1627</v>
      </c>
      <c r="S407" s="46"/>
    </row>
    <row r="408" spans="1:19" ht="12.75">
      <c r="A408" s="15">
        <v>407</v>
      </c>
      <c r="B408" s="119"/>
      <c r="C408" s="39">
        <v>43913</v>
      </c>
      <c r="D408" s="40"/>
      <c r="E408" s="41"/>
      <c r="G408" s="2" t="s">
        <v>43</v>
      </c>
      <c r="H408" s="2" t="s">
        <v>43</v>
      </c>
      <c r="I408" s="2" t="s">
        <v>45</v>
      </c>
      <c r="J408" s="15" t="str">
        <f>IF(ISERROR(VLOOKUP(I408,State_codes!$B$2:$C$38, 2, FALSE)),"",VLOOKUP(I408,State_codes!$B$2:$C$38, 2, FALSE))</f>
        <v>MH</v>
      </c>
      <c r="K408" s="2" t="s">
        <v>122</v>
      </c>
      <c r="L408" s="54" t="s">
        <v>429</v>
      </c>
      <c r="M408" s="32"/>
      <c r="N408" s="130"/>
      <c r="O408" s="33" t="s">
        <v>155</v>
      </c>
      <c r="P408" s="39">
        <v>43913</v>
      </c>
      <c r="Q408" s="37" t="s">
        <v>1626</v>
      </c>
      <c r="R408" s="37" t="s">
        <v>1627</v>
      </c>
      <c r="S408" s="46"/>
    </row>
    <row r="409" spans="1:19" ht="12.75">
      <c r="A409" s="15">
        <v>408</v>
      </c>
      <c r="B409" s="119"/>
      <c r="C409" s="39">
        <v>43913</v>
      </c>
      <c r="D409" s="40"/>
      <c r="E409" s="41"/>
      <c r="G409" s="2" t="s">
        <v>43</v>
      </c>
      <c r="H409" s="2" t="s">
        <v>43</v>
      </c>
      <c r="I409" s="2" t="s">
        <v>45</v>
      </c>
      <c r="J409" s="15" t="str">
        <f>IF(ISERROR(VLOOKUP(I409,State_codes!$B$2:$C$38, 2, FALSE)),"",VLOOKUP(I409,State_codes!$B$2:$C$38, 2, FALSE))</f>
        <v>MH</v>
      </c>
      <c r="K409" s="2" t="s">
        <v>122</v>
      </c>
      <c r="L409" s="54" t="s">
        <v>429</v>
      </c>
      <c r="M409" s="32"/>
      <c r="N409" s="130"/>
      <c r="O409" s="33" t="s">
        <v>155</v>
      </c>
      <c r="P409" s="39">
        <v>43913</v>
      </c>
      <c r="Q409" s="37" t="s">
        <v>1626</v>
      </c>
      <c r="R409" s="37" t="s">
        <v>1627</v>
      </c>
      <c r="S409" s="46"/>
    </row>
    <row r="410" spans="1:19" ht="12.75">
      <c r="A410" s="15">
        <v>409</v>
      </c>
      <c r="B410" s="119"/>
      <c r="C410" s="39">
        <v>43913</v>
      </c>
      <c r="D410" s="40"/>
      <c r="E410" s="41"/>
      <c r="G410" s="2" t="s">
        <v>43</v>
      </c>
      <c r="H410" s="2" t="s">
        <v>43</v>
      </c>
      <c r="I410" s="2" t="s">
        <v>45</v>
      </c>
      <c r="J410" s="15" t="str">
        <f>IF(ISERROR(VLOOKUP(I410,State_codes!$B$2:$C$38, 2, FALSE)),"",VLOOKUP(I410,State_codes!$B$2:$C$38, 2, FALSE))</f>
        <v>MH</v>
      </c>
      <c r="K410" s="2" t="s">
        <v>122</v>
      </c>
      <c r="L410" s="54" t="s">
        <v>429</v>
      </c>
      <c r="M410" s="32"/>
      <c r="N410" s="130"/>
      <c r="O410" s="33" t="s">
        <v>155</v>
      </c>
      <c r="P410" s="39">
        <v>43913</v>
      </c>
      <c r="Q410" s="37" t="s">
        <v>1626</v>
      </c>
      <c r="R410" s="37" t="s">
        <v>1627</v>
      </c>
      <c r="S410" s="46"/>
    </row>
    <row r="411" spans="1:19" ht="12.75">
      <c r="A411" s="15">
        <v>410</v>
      </c>
      <c r="B411" s="119"/>
      <c r="C411" s="39">
        <v>43913</v>
      </c>
      <c r="D411" s="40"/>
      <c r="E411" s="41"/>
      <c r="G411" s="2" t="s">
        <v>43</v>
      </c>
      <c r="H411" s="2" t="s">
        <v>43</v>
      </c>
      <c r="I411" s="2" t="s">
        <v>45</v>
      </c>
      <c r="J411" s="15" t="str">
        <f>IF(ISERROR(VLOOKUP(I411,State_codes!$B$2:$C$38, 2, FALSE)),"",VLOOKUP(I411,State_codes!$B$2:$C$38, 2, FALSE))</f>
        <v>MH</v>
      </c>
      <c r="K411" s="2" t="s">
        <v>122</v>
      </c>
      <c r="L411" s="54" t="s">
        <v>429</v>
      </c>
      <c r="M411" s="32"/>
      <c r="N411" s="130"/>
      <c r="O411" s="33" t="s">
        <v>155</v>
      </c>
      <c r="P411" s="39">
        <v>43913</v>
      </c>
      <c r="Q411" s="37" t="s">
        <v>1626</v>
      </c>
      <c r="R411" s="37" t="s">
        <v>1627</v>
      </c>
      <c r="S411" s="46"/>
    </row>
    <row r="412" spans="1:19" ht="12.75">
      <c r="A412" s="15">
        <v>411</v>
      </c>
      <c r="B412" s="119"/>
      <c r="C412" s="39">
        <v>43913</v>
      </c>
      <c r="D412" s="40"/>
      <c r="E412" s="41"/>
      <c r="G412" s="2" t="s">
        <v>43</v>
      </c>
      <c r="H412" s="2" t="s">
        <v>43</v>
      </c>
      <c r="I412" s="2" t="s">
        <v>45</v>
      </c>
      <c r="J412" s="15" t="str">
        <f>IF(ISERROR(VLOOKUP(I412,State_codes!$B$2:$C$38, 2, FALSE)),"",VLOOKUP(I412,State_codes!$B$2:$C$38, 2, FALSE))</f>
        <v>MH</v>
      </c>
      <c r="K412" s="2" t="s">
        <v>122</v>
      </c>
      <c r="L412" s="54" t="s">
        <v>429</v>
      </c>
      <c r="M412" s="32"/>
      <c r="N412" s="130"/>
      <c r="O412" s="33" t="s">
        <v>155</v>
      </c>
      <c r="P412" s="39">
        <v>43913</v>
      </c>
      <c r="Q412" s="37" t="s">
        <v>1626</v>
      </c>
      <c r="R412" s="37" t="s">
        <v>1627</v>
      </c>
      <c r="S412" s="46"/>
    </row>
    <row r="413" spans="1:19" ht="12.75">
      <c r="A413" s="15">
        <v>412</v>
      </c>
      <c r="B413" s="119"/>
      <c r="C413" s="39">
        <v>43913</v>
      </c>
      <c r="D413" s="40"/>
      <c r="E413" s="41"/>
      <c r="G413" s="2" t="s">
        <v>43</v>
      </c>
      <c r="H413" s="2" t="s">
        <v>43</v>
      </c>
      <c r="I413" s="2" t="s">
        <v>45</v>
      </c>
      <c r="J413" s="15" t="str">
        <f>IF(ISERROR(VLOOKUP(I413,State_codes!$B$2:$C$38, 2, FALSE)),"",VLOOKUP(I413,State_codes!$B$2:$C$38, 2, FALSE))</f>
        <v>MH</v>
      </c>
      <c r="K413" s="2" t="s">
        <v>122</v>
      </c>
      <c r="L413" s="54" t="s">
        <v>429</v>
      </c>
      <c r="M413" s="32"/>
      <c r="N413" s="130"/>
      <c r="O413" s="33" t="s">
        <v>155</v>
      </c>
      <c r="P413" s="39">
        <v>43913</v>
      </c>
      <c r="Q413" s="37" t="s">
        <v>1626</v>
      </c>
      <c r="R413" s="37" t="s">
        <v>1627</v>
      </c>
      <c r="S413" s="46"/>
    </row>
    <row r="414" spans="1:19" ht="12.75">
      <c r="A414" s="15">
        <v>413</v>
      </c>
      <c r="B414" s="119"/>
      <c r="C414" s="39">
        <v>43913</v>
      </c>
      <c r="E414" s="41"/>
      <c r="G414" s="2" t="s">
        <v>43</v>
      </c>
      <c r="H414" s="2" t="s">
        <v>43</v>
      </c>
      <c r="I414" s="2" t="s">
        <v>45</v>
      </c>
      <c r="J414" s="15" t="str">
        <f>IF(ISERROR(VLOOKUP(I414,State_codes!$B$2:$C$38, 2, FALSE)),"",VLOOKUP(I414,State_codes!$B$2:$C$38, 2, FALSE))</f>
        <v>MH</v>
      </c>
      <c r="K414" s="2" t="s">
        <v>122</v>
      </c>
      <c r="L414" s="54" t="s">
        <v>429</v>
      </c>
      <c r="M414" s="32"/>
      <c r="N414" s="130"/>
      <c r="O414" s="33" t="s">
        <v>155</v>
      </c>
      <c r="P414" s="39">
        <v>43913</v>
      </c>
      <c r="Q414" s="37" t="s">
        <v>1626</v>
      </c>
      <c r="R414" s="37" t="s">
        <v>1627</v>
      </c>
      <c r="S414" s="46"/>
    </row>
    <row r="415" spans="1:19" ht="12.75">
      <c r="A415" s="2">
        <v>414</v>
      </c>
      <c r="B415" s="119"/>
      <c r="C415" s="39">
        <v>43913</v>
      </c>
      <c r="E415" s="41"/>
      <c r="G415" s="2" t="s">
        <v>43</v>
      </c>
      <c r="H415" s="2" t="s">
        <v>43</v>
      </c>
      <c r="I415" s="2" t="s">
        <v>45</v>
      </c>
      <c r="J415" s="15" t="str">
        <f>IF(ISERROR(VLOOKUP(I415,State_codes!$B$2:$C$38, 2, FALSE)),"",VLOOKUP(I415,State_codes!$B$2:$C$38, 2, FALSE))</f>
        <v>MH</v>
      </c>
      <c r="K415" s="2" t="s">
        <v>122</v>
      </c>
      <c r="L415" s="54" t="s">
        <v>429</v>
      </c>
      <c r="M415" s="32"/>
      <c r="N415" s="130"/>
      <c r="O415" s="33" t="s">
        <v>155</v>
      </c>
      <c r="P415" s="39">
        <v>43913</v>
      </c>
      <c r="Q415" s="37" t="s">
        <v>1626</v>
      </c>
      <c r="R415" s="37" t="s">
        <v>1627</v>
      </c>
      <c r="S415" s="46"/>
    </row>
    <row r="416" spans="1:19" ht="12.75">
      <c r="A416" s="2">
        <v>415</v>
      </c>
      <c r="B416" s="119"/>
      <c r="C416" s="39">
        <v>43913</v>
      </c>
      <c r="E416" s="41"/>
      <c r="H416" s="2" t="s">
        <v>83</v>
      </c>
      <c r="I416" s="2" t="s">
        <v>45</v>
      </c>
      <c r="J416" s="15" t="str">
        <f>IF(ISERROR(VLOOKUP(I416,State_codes!$B$2:$C$38, 2, FALSE)),"",VLOOKUP(I416,State_codes!$B$2:$C$38, 2, FALSE))</f>
        <v>MH</v>
      </c>
      <c r="K416" s="2" t="s">
        <v>122</v>
      </c>
      <c r="L416" s="54" t="s">
        <v>429</v>
      </c>
      <c r="M416" s="32"/>
      <c r="N416" s="130"/>
      <c r="O416" s="33" t="s">
        <v>155</v>
      </c>
      <c r="P416" s="39">
        <v>43913</v>
      </c>
      <c r="Q416" s="37" t="s">
        <v>1626</v>
      </c>
      <c r="R416" s="37" t="s">
        <v>1627</v>
      </c>
      <c r="S416" s="46"/>
    </row>
    <row r="417" spans="1:20" ht="12.75">
      <c r="A417" s="2">
        <v>416</v>
      </c>
      <c r="B417" s="119"/>
      <c r="C417" s="39">
        <v>43913</v>
      </c>
      <c r="E417" s="41"/>
      <c r="G417" s="2" t="s">
        <v>545</v>
      </c>
      <c r="H417" s="2" t="s">
        <v>83</v>
      </c>
      <c r="I417" s="2" t="s">
        <v>45</v>
      </c>
      <c r="J417" s="15" t="str">
        <f>IF(ISERROR(VLOOKUP(I417,State_codes!$B$2:$C$38, 2, FALSE)),"",VLOOKUP(I417,State_codes!$B$2:$C$38, 2, FALSE))</f>
        <v>MH</v>
      </c>
      <c r="K417" s="2" t="s">
        <v>122</v>
      </c>
      <c r="L417" s="54" t="s">
        <v>429</v>
      </c>
      <c r="M417" s="32"/>
      <c r="N417" s="130"/>
      <c r="O417" s="33" t="s">
        <v>155</v>
      </c>
      <c r="P417" s="39">
        <v>43913</v>
      </c>
      <c r="Q417" s="37" t="s">
        <v>1626</v>
      </c>
      <c r="R417" s="37" t="s">
        <v>1627</v>
      </c>
      <c r="S417" s="46"/>
    </row>
    <row r="418" spans="1:20" ht="12.75">
      <c r="A418" s="2">
        <v>417</v>
      </c>
      <c r="B418" s="119"/>
      <c r="C418" s="39">
        <v>43913</v>
      </c>
      <c r="D418" s="40"/>
      <c r="E418" s="41"/>
      <c r="G418" s="2" t="s">
        <v>1628</v>
      </c>
      <c r="H418" s="2" t="s">
        <v>43</v>
      </c>
      <c r="I418" s="2" t="s">
        <v>45</v>
      </c>
      <c r="J418" s="15" t="str">
        <f>IF(ISERROR(VLOOKUP(I418,State_codes!$B$2:$C$38, 2, FALSE)),"",VLOOKUP(I418,State_codes!$B$2:$C$38, 2, FALSE))</f>
        <v>MH</v>
      </c>
      <c r="K418" s="2" t="s">
        <v>122</v>
      </c>
      <c r="L418" s="54" t="s">
        <v>429</v>
      </c>
      <c r="M418" s="32"/>
      <c r="N418" s="130"/>
      <c r="O418" s="33" t="s">
        <v>155</v>
      </c>
      <c r="P418" s="39">
        <v>43913</v>
      </c>
      <c r="Q418" s="37" t="s">
        <v>1626</v>
      </c>
      <c r="R418" s="37" t="s">
        <v>1627</v>
      </c>
      <c r="S418" s="46"/>
    </row>
    <row r="419" spans="1:20" ht="12.75">
      <c r="A419" s="2">
        <v>418</v>
      </c>
      <c r="B419" s="23" t="s">
        <v>1629</v>
      </c>
      <c r="C419" s="39">
        <v>43913</v>
      </c>
      <c r="D419" s="40"/>
      <c r="E419" s="27">
        <v>46</v>
      </c>
      <c r="F419" s="2" t="s">
        <v>39</v>
      </c>
      <c r="G419" s="2" t="s">
        <v>1468</v>
      </c>
      <c r="H419" s="2" t="s">
        <v>1468</v>
      </c>
      <c r="I419" s="2" t="s">
        <v>134</v>
      </c>
      <c r="J419" s="15" t="str">
        <f>IF(ISERROR(VLOOKUP(I419,State_codes!$B$2:$C$38, 2, FALSE)),"",VLOOKUP(I419,State_codes!$B$2:$C$38, 2, FALSE))</f>
        <v>KA</v>
      </c>
      <c r="K419" s="2" t="s">
        <v>122</v>
      </c>
      <c r="L419" s="31" t="s">
        <v>1630</v>
      </c>
      <c r="M419" s="32"/>
      <c r="N419" s="27" t="s">
        <v>56</v>
      </c>
      <c r="O419" s="27" t="s">
        <v>58</v>
      </c>
      <c r="P419" s="39">
        <v>43913</v>
      </c>
      <c r="Q419" s="37" t="s">
        <v>1631</v>
      </c>
      <c r="R419" s="34" t="s">
        <v>1632</v>
      </c>
      <c r="S419" s="31" t="s">
        <v>1633</v>
      </c>
    </row>
    <row r="420" spans="1:20" ht="12.75">
      <c r="A420" s="2">
        <v>419</v>
      </c>
      <c r="B420" s="119"/>
      <c r="C420" s="39">
        <v>43913</v>
      </c>
      <c r="D420" s="40"/>
      <c r="E420" s="41"/>
      <c r="F420" s="2" t="s">
        <v>39</v>
      </c>
      <c r="G420" s="2" t="s">
        <v>557</v>
      </c>
      <c r="H420" s="2" t="s">
        <v>557</v>
      </c>
      <c r="I420" s="2" t="s">
        <v>117</v>
      </c>
      <c r="J420" s="15" t="str">
        <f>IF(ISERROR(VLOOKUP(I420,State_codes!$B$2:$C$38, 2, FALSE)),"",VLOOKUP(I420,State_codes!$B$2:$C$38, 2, FALSE))</f>
        <v>HR</v>
      </c>
      <c r="K420" s="2" t="s">
        <v>122</v>
      </c>
      <c r="L420" s="31" t="s">
        <v>1634</v>
      </c>
      <c r="M420" s="32"/>
      <c r="N420" s="27" t="s">
        <v>56</v>
      </c>
      <c r="O420" s="27" t="s">
        <v>58</v>
      </c>
      <c r="P420" s="39">
        <v>43913</v>
      </c>
      <c r="Q420" s="37" t="s">
        <v>1635</v>
      </c>
      <c r="R420" s="46"/>
      <c r="S420" s="46"/>
      <c r="T420" s="145" t="s">
        <v>1636</v>
      </c>
    </row>
    <row r="421" spans="1:20" ht="12.75">
      <c r="A421" s="2">
        <v>420</v>
      </c>
      <c r="B421" s="119"/>
      <c r="C421" s="39">
        <v>43913</v>
      </c>
      <c r="D421" s="40"/>
      <c r="E421" s="27">
        <v>45</v>
      </c>
      <c r="F421" s="2" t="s">
        <v>39</v>
      </c>
      <c r="G421" s="2" t="s">
        <v>181</v>
      </c>
      <c r="H421" s="2" t="s">
        <v>181</v>
      </c>
      <c r="I421" s="2" t="s">
        <v>182</v>
      </c>
      <c r="J421" s="15" t="str">
        <f>IF(ISERROR(VLOOKUP(I421,State_codes!$B$2:$C$38, 2, FALSE)),"",VLOOKUP(I421,State_codes!$B$2:$C$38, 2, FALSE))</f>
        <v>GJ</v>
      </c>
      <c r="K421" s="2" t="s">
        <v>122</v>
      </c>
      <c r="L421" s="31" t="s">
        <v>1637</v>
      </c>
      <c r="M421" s="32"/>
      <c r="N421" s="27" t="s">
        <v>56</v>
      </c>
      <c r="O421" s="27" t="s">
        <v>129</v>
      </c>
      <c r="P421" s="39">
        <v>43913</v>
      </c>
      <c r="Q421" s="37" t="s">
        <v>1638</v>
      </c>
      <c r="R421" s="46"/>
      <c r="S421" s="46"/>
    </row>
    <row r="422" spans="1:20" ht="12.75">
      <c r="A422" s="2">
        <v>421</v>
      </c>
      <c r="B422" s="119"/>
      <c r="C422" s="39">
        <v>43913</v>
      </c>
      <c r="D422" s="40"/>
      <c r="E422" s="27">
        <v>58</v>
      </c>
      <c r="F422" s="2" t="s">
        <v>39</v>
      </c>
      <c r="G422" s="2" t="s">
        <v>1078</v>
      </c>
      <c r="H422" s="2" t="s">
        <v>187</v>
      </c>
      <c r="I422" s="2" t="s">
        <v>182</v>
      </c>
      <c r="J422" s="15" t="str">
        <f>IF(ISERROR(VLOOKUP(I422,State_codes!$B$2:$C$38, 2, FALSE)),"",VLOOKUP(I422,State_codes!$B$2:$C$38, 2, FALSE))</f>
        <v>GJ</v>
      </c>
      <c r="K422" s="2" t="s">
        <v>122</v>
      </c>
      <c r="L422" s="99" t="s">
        <v>854</v>
      </c>
      <c r="M422" s="32"/>
      <c r="N422" s="27" t="s">
        <v>56</v>
      </c>
      <c r="O422" s="27" t="s">
        <v>58</v>
      </c>
      <c r="P422" s="39">
        <v>43913</v>
      </c>
      <c r="Q422" s="37" t="s">
        <v>1638</v>
      </c>
      <c r="R422" s="46"/>
      <c r="S422" s="46"/>
    </row>
    <row r="423" spans="1:20" ht="12.75">
      <c r="A423" s="2">
        <v>422</v>
      </c>
      <c r="B423" s="119"/>
      <c r="C423" s="39">
        <v>43913</v>
      </c>
      <c r="D423" s="40"/>
      <c r="E423" s="27">
        <v>57</v>
      </c>
      <c r="F423" s="2" t="s">
        <v>40</v>
      </c>
      <c r="G423" s="2" t="s">
        <v>1078</v>
      </c>
      <c r="H423" s="2" t="s">
        <v>187</v>
      </c>
      <c r="I423" s="2" t="s">
        <v>182</v>
      </c>
      <c r="J423" s="15" t="str">
        <f>IF(ISERROR(VLOOKUP(I423,State_codes!$B$2:$C$38, 2, FALSE)),"",VLOOKUP(I423,State_codes!$B$2:$C$38, 2, FALSE))</f>
        <v>GJ</v>
      </c>
      <c r="K423" s="2" t="s">
        <v>122</v>
      </c>
      <c r="L423" s="99" t="s">
        <v>854</v>
      </c>
      <c r="M423" s="32"/>
      <c r="N423" s="27" t="s">
        <v>56</v>
      </c>
      <c r="O423" s="27" t="s">
        <v>58</v>
      </c>
      <c r="P423" s="39">
        <v>43913</v>
      </c>
      <c r="Q423" s="37" t="s">
        <v>1638</v>
      </c>
      <c r="R423" s="46"/>
      <c r="S423" s="46"/>
    </row>
    <row r="424" spans="1:20" ht="12.75">
      <c r="A424" s="2">
        <v>423</v>
      </c>
      <c r="B424" s="119"/>
      <c r="C424" s="39">
        <v>43913</v>
      </c>
      <c r="D424" s="40"/>
      <c r="E424" s="27">
        <v>27</v>
      </c>
      <c r="F424" s="2" t="s">
        <v>40</v>
      </c>
      <c r="G424" s="2" t="s">
        <v>600</v>
      </c>
      <c r="H424" s="2" t="s">
        <v>600</v>
      </c>
      <c r="I424" s="2" t="s">
        <v>182</v>
      </c>
      <c r="J424" s="15" t="str">
        <f>IF(ISERROR(VLOOKUP(I424,State_codes!$B$2:$C$38, 2, FALSE)),"",VLOOKUP(I424,State_codes!$B$2:$C$38, 2, FALSE))</f>
        <v>GJ</v>
      </c>
      <c r="K424" s="2" t="s">
        <v>122</v>
      </c>
      <c r="L424" s="99" t="s">
        <v>1639</v>
      </c>
      <c r="M424" s="8" t="s">
        <v>1640</v>
      </c>
      <c r="N424" s="33" t="s">
        <v>56</v>
      </c>
      <c r="O424" s="27" t="s">
        <v>129</v>
      </c>
      <c r="P424" s="39">
        <v>43913</v>
      </c>
      <c r="Q424" s="37" t="s">
        <v>1638</v>
      </c>
      <c r="R424" s="34" t="s">
        <v>1289</v>
      </c>
      <c r="S424" s="46"/>
    </row>
    <row r="425" spans="1:20" ht="12.75">
      <c r="A425" s="2">
        <v>424</v>
      </c>
      <c r="B425" s="119"/>
      <c r="C425" s="39">
        <v>43913</v>
      </c>
      <c r="D425" s="40"/>
      <c r="E425" s="27">
        <v>29</v>
      </c>
      <c r="F425" s="2" t="s">
        <v>40</v>
      </c>
      <c r="G425" s="2" t="s">
        <v>600</v>
      </c>
      <c r="H425" s="2" t="s">
        <v>600</v>
      </c>
      <c r="I425" s="2" t="s">
        <v>182</v>
      </c>
      <c r="J425" s="15" t="str">
        <f>IF(ISERROR(VLOOKUP(I425,State_codes!$B$2:$C$38, 2, FALSE)),"",VLOOKUP(I425,State_codes!$B$2:$C$38, 2, FALSE))</f>
        <v>GJ</v>
      </c>
      <c r="K425" s="2" t="s">
        <v>122</v>
      </c>
      <c r="L425" s="99" t="s">
        <v>1641</v>
      </c>
      <c r="M425" s="8" t="s">
        <v>1640</v>
      </c>
      <c r="N425" s="33" t="s">
        <v>56</v>
      </c>
      <c r="O425" s="27" t="s">
        <v>129</v>
      </c>
      <c r="P425" s="39">
        <v>43913</v>
      </c>
      <c r="Q425" s="37" t="s">
        <v>1638</v>
      </c>
      <c r="R425" s="34" t="s">
        <v>1289</v>
      </c>
      <c r="S425" s="46"/>
    </row>
    <row r="426" spans="1:20" ht="12.75">
      <c r="A426" s="2">
        <v>425</v>
      </c>
      <c r="B426" s="119"/>
      <c r="C426" s="39">
        <v>43913</v>
      </c>
      <c r="D426" s="40"/>
      <c r="E426" s="27">
        <v>24</v>
      </c>
      <c r="F426" s="2" t="s">
        <v>40</v>
      </c>
      <c r="G426" s="2" t="s">
        <v>1078</v>
      </c>
      <c r="H426" s="2" t="s">
        <v>187</v>
      </c>
      <c r="I426" s="2" t="s">
        <v>182</v>
      </c>
      <c r="J426" s="15" t="str">
        <f>IF(ISERROR(VLOOKUP(I426,State_codes!$B$2:$C$38, 2, FALSE)),"",VLOOKUP(I426,State_codes!$B$2:$C$38, 2, FALSE))</f>
        <v>GJ</v>
      </c>
      <c r="K426" s="2" t="s">
        <v>122</v>
      </c>
      <c r="L426" s="99" t="s">
        <v>1493</v>
      </c>
      <c r="M426" s="32"/>
      <c r="N426" s="27" t="s">
        <v>56</v>
      </c>
      <c r="O426" s="27" t="s">
        <v>58</v>
      </c>
      <c r="P426" s="39">
        <v>43913</v>
      </c>
      <c r="Q426" s="37" t="s">
        <v>1638</v>
      </c>
      <c r="R426" s="46"/>
      <c r="S426" s="46"/>
    </row>
    <row r="427" spans="1:20" ht="12.75">
      <c r="A427" s="2">
        <v>426</v>
      </c>
      <c r="B427" s="119"/>
      <c r="C427" s="146">
        <v>43913</v>
      </c>
      <c r="D427" s="40"/>
      <c r="E427" s="27">
        <v>33</v>
      </c>
      <c r="F427" s="2" t="s">
        <v>39</v>
      </c>
      <c r="G427" s="2" t="s">
        <v>1078</v>
      </c>
      <c r="H427" s="2" t="s">
        <v>187</v>
      </c>
      <c r="I427" s="2" t="s">
        <v>182</v>
      </c>
      <c r="J427" s="15" t="str">
        <f>IF(ISERROR(VLOOKUP(I427,State_codes!$B$2:$C$38, 2, FALSE)),"",VLOOKUP(I427,State_codes!$B$2:$C$38, 2, FALSE))</f>
        <v>GJ</v>
      </c>
      <c r="K427" s="2" t="s">
        <v>122</v>
      </c>
      <c r="L427" s="99" t="s">
        <v>1637</v>
      </c>
      <c r="M427" s="32"/>
      <c r="N427" s="33" t="s">
        <v>56</v>
      </c>
      <c r="O427" s="27" t="s">
        <v>129</v>
      </c>
      <c r="P427" s="39">
        <v>43913</v>
      </c>
      <c r="Q427" s="37" t="s">
        <v>1638</v>
      </c>
      <c r="R427" s="46"/>
      <c r="S427" s="46"/>
    </row>
    <row r="428" spans="1:20" ht="12.75">
      <c r="A428" s="2">
        <v>427</v>
      </c>
      <c r="B428" s="119"/>
      <c r="C428" s="146">
        <v>43913</v>
      </c>
      <c r="D428" s="40"/>
      <c r="E428" s="27">
        <v>49</v>
      </c>
      <c r="F428" s="2" t="s">
        <v>39</v>
      </c>
      <c r="G428" s="2" t="s">
        <v>1356</v>
      </c>
      <c r="H428" s="2" t="s">
        <v>1356</v>
      </c>
      <c r="I428" s="2" t="s">
        <v>182</v>
      </c>
      <c r="J428" s="15" t="str">
        <f>IF(ISERROR(VLOOKUP(I428,State_codes!$B$2:$C$38, 2, FALSE)),"",VLOOKUP(I428,State_codes!$B$2:$C$38, 2, FALSE))</f>
        <v>GJ</v>
      </c>
      <c r="K428" s="2" t="s">
        <v>122</v>
      </c>
      <c r="L428" s="99" t="s">
        <v>1642</v>
      </c>
      <c r="M428" s="8" t="s">
        <v>1542</v>
      </c>
      <c r="N428" s="33" t="s">
        <v>56</v>
      </c>
      <c r="O428" s="27" t="s">
        <v>129</v>
      </c>
      <c r="P428" s="39">
        <v>43913</v>
      </c>
      <c r="Q428" s="37" t="s">
        <v>1638</v>
      </c>
      <c r="R428" s="46"/>
      <c r="S428" s="46"/>
    </row>
    <row r="429" spans="1:20" ht="12.75">
      <c r="A429" s="2">
        <v>428</v>
      </c>
      <c r="B429" s="119"/>
      <c r="C429" s="146">
        <v>43913</v>
      </c>
      <c r="D429" s="40"/>
      <c r="E429" s="27">
        <v>46</v>
      </c>
      <c r="F429" s="2" t="s">
        <v>40</v>
      </c>
      <c r="G429" s="2" t="s">
        <v>600</v>
      </c>
      <c r="H429" s="2" t="s">
        <v>600</v>
      </c>
      <c r="I429" s="2" t="s">
        <v>182</v>
      </c>
      <c r="J429" s="15" t="str">
        <f>IF(ISERROR(VLOOKUP(I429,State_codes!$B$2:$C$38, 2, FALSE)),"",VLOOKUP(I429,State_codes!$B$2:$C$38, 2, FALSE))</f>
        <v>GJ</v>
      </c>
      <c r="K429" s="2" t="s">
        <v>122</v>
      </c>
      <c r="L429" s="99" t="s">
        <v>1643</v>
      </c>
      <c r="M429" s="8" t="s">
        <v>1640</v>
      </c>
      <c r="N429" s="27" t="s">
        <v>56</v>
      </c>
      <c r="O429" s="27" t="s">
        <v>58</v>
      </c>
      <c r="P429" s="39">
        <v>43913</v>
      </c>
      <c r="Q429" s="37" t="s">
        <v>1638</v>
      </c>
      <c r="R429" s="34" t="s">
        <v>1289</v>
      </c>
      <c r="S429" s="46"/>
    </row>
    <row r="430" spans="1:20" ht="12.75">
      <c r="A430" s="2">
        <v>429</v>
      </c>
      <c r="B430" s="119"/>
      <c r="C430" s="146">
        <v>43913</v>
      </c>
      <c r="D430" s="40"/>
      <c r="E430" s="27">
        <v>61</v>
      </c>
      <c r="F430" s="2" t="s">
        <v>39</v>
      </c>
      <c r="G430" s="2" t="s">
        <v>1078</v>
      </c>
      <c r="H430" s="2" t="s">
        <v>187</v>
      </c>
      <c r="I430" s="2" t="s">
        <v>182</v>
      </c>
      <c r="J430" s="15" t="str">
        <f>IF(ISERROR(VLOOKUP(I430,State_codes!$B$2:$C$38, 2, FALSE)),"",VLOOKUP(I430,State_codes!$B$2:$C$38, 2, FALSE))</f>
        <v>GJ</v>
      </c>
      <c r="K430" s="2" t="s">
        <v>122</v>
      </c>
      <c r="L430" s="99" t="s">
        <v>729</v>
      </c>
      <c r="M430" s="32"/>
      <c r="N430" s="27" t="s">
        <v>56</v>
      </c>
      <c r="O430" s="27" t="s">
        <v>58</v>
      </c>
      <c r="P430" s="39">
        <v>43913</v>
      </c>
      <c r="Q430" s="37" t="s">
        <v>1638</v>
      </c>
      <c r="R430" s="46"/>
      <c r="S430" s="46"/>
    </row>
    <row r="431" spans="1:20" ht="14.25">
      <c r="A431" s="2">
        <v>430</v>
      </c>
      <c r="B431" s="119"/>
      <c r="C431" s="146">
        <v>43913</v>
      </c>
      <c r="D431" s="40"/>
      <c r="E431" s="27">
        <v>85</v>
      </c>
      <c r="F431" s="2" t="s">
        <v>40</v>
      </c>
      <c r="G431" s="2" t="s">
        <v>1078</v>
      </c>
      <c r="H431" s="2" t="s">
        <v>187</v>
      </c>
      <c r="I431" s="2" t="s">
        <v>182</v>
      </c>
      <c r="J431" s="15" t="str">
        <f>IF(ISERROR(VLOOKUP(I431,State_codes!$B$2:$C$38, 2, FALSE)),"",VLOOKUP(I431,State_codes!$B$2:$C$38, 2, FALSE))</f>
        <v>GJ</v>
      </c>
      <c r="K431" s="2" t="s">
        <v>42</v>
      </c>
      <c r="L431" s="99" t="s">
        <v>1644</v>
      </c>
      <c r="M431" s="32"/>
      <c r="N431" s="27" t="s">
        <v>56</v>
      </c>
      <c r="O431" s="27" t="s">
        <v>58</v>
      </c>
      <c r="P431" s="39">
        <v>43915</v>
      </c>
      <c r="Q431" s="37" t="s">
        <v>1638</v>
      </c>
      <c r="R431" s="113" t="s">
        <v>1645</v>
      </c>
      <c r="S431" s="46"/>
    </row>
    <row r="432" spans="1:20" ht="12.75">
      <c r="A432" s="2">
        <v>431</v>
      </c>
      <c r="B432" s="119"/>
      <c r="C432" s="39">
        <v>43912</v>
      </c>
      <c r="D432" s="40"/>
      <c r="E432" s="41"/>
      <c r="G432" s="2" t="s">
        <v>95</v>
      </c>
      <c r="H432" s="15"/>
      <c r="I432" s="2" t="s">
        <v>95</v>
      </c>
      <c r="J432" s="15" t="str">
        <f>IF(ISERROR(VLOOKUP(I432,State_codes!$B$2:$C$38, 2, FALSE)),"",VLOOKUP(I432,State_codes!$B$2:$C$38, 2, FALSE))</f>
        <v>DL</v>
      </c>
      <c r="K432" s="2" t="s">
        <v>122</v>
      </c>
      <c r="L432" s="31" t="s">
        <v>1646</v>
      </c>
      <c r="M432" s="147" t="s">
        <v>1064</v>
      </c>
      <c r="N432" s="27" t="s">
        <v>56</v>
      </c>
      <c r="O432" s="27" t="s">
        <v>129</v>
      </c>
      <c r="P432" s="39">
        <v>43912</v>
      </c>
      <c r="Q432" s="37" t="s">
        <v>1647</v>
      </c>
      <c r="R432" s="37" t="s">
        <v>1648</v>
      </c>
      <c r="S432" s="34" t="s">
        <v>1649</v>
      </c>
    </row>
    <row r="433" spans="1:19" ht="12.75">
      <c r="A433" s="2">
        <v>432</v>
      </c>
      <c r="B433" s="119"/>
      <c r="C433" s="146">
        <v>43913</v>
      </c>
      <c r="D433" s="40"/>
      <c r="E433" s="41"/>
      <c r="G433" s="2" t="s">
        <v>95</v>
      </c>
      <c r="H433" s="15"/>
      <c r="I433" s="2" t="s">
        <v>95</v>
      </c>
      <c r="J433" s="15" t="str">
        <f>IF(ISERROR(VLOOKUP(I433,State_codes!$B$2:$C$38, 2, FALSE)),"",VLOOKUP(I433,State_codes!$B$2:$C$38, 2, FALSE))</f>
        <v>DL</v>
      </c>
      <c r="K433" s="2" t="s">
        <v>122</v>
      </c>
      <c r="L433" s="54" t="s">
        <v>429</v>
      </c>
      <c r="M433" s="147" t="s">
        <v>1064</v>
      </c>
      <c r="N433" s="27" t="s">
        <v>56</v>
      </c>
      <c r="O433" s="33" t="s">
        <v>155</v>
      </c>
      <c r="P433" s="39">
        <v>43913</v>
      </c>
      <c r="Q433" s="37" t="s">
        <v>1647</v>
      </c>
      <c r="R433" s="34" t="s">
        <v>1649</v>
      </c>
      <c r="S433" s="46"/>
    </row>
    <row r="434" spans="1:19" ht="12.75">
      <c r="A434" s="2">
        <v>433</v>
      </c>
      <c r="B434" s="119"/>
      <c r="C434" s="146">
        <v>43913</v>
      </c>
      <c r="D434" s="40"/>
      <c r="E434" s="41"/>
      <c r="G434" s="2" t="s">
        <v>95</v>
      </c>
      <c r="H434" s="15"/>
      <c r="I434" s="2" t="s">
        <v>95</v>
      </c>
      <c r="J434" s="15" t="str">
        <f>IF(ISERROR(VLOOKUP(I434,State_codes!$B$2:$C$38, 2, FALSE)),"",VLOOKUP(I434,State_codes!$B$2:$C$38, 2, FALSE))</f>
        <v>DL</v>
      </c>
      <c r="K434" s="2" t="s">
        <v>122</v>
      </c>
      <c r="L434" s="54" t="s">
        <v>429</v>
      </c>
      <c r="M434" s="147" t="s">
        <v>1064</v>
      </c>
      <c r="N434" s="27" t="s">
        <v>56</v>
      </c>
      <c r="O434" s="33" t="s">
        <v>155</v>
      </c>
      <c r="P434" s="39">
        <v>43913</v>
      </c>
      <c r="Q434" s="37" t="s">
        <v>1647</v>
      </c>
      <c r="R434" s="34" t="s">
        <v>1649</v>
      </c>
      <c r="S434" s="46"/>
    </row>
    <row r="435" spans="1:19" ht="12.75">
      <c r="A435" s="2">
        <v>434</v>
      </c>
      <c r="B435" s="23" t="s">
        <v>1650</v>
      </c>
      <c r="C435" s="146">
        <v>43913</v>
      </c>
      <c r="D435" s="40"/>
      <c r="E435" s="27">
        <v>21</v>
      </c>
      <c r="F435" s="2" t="s">
        <v>39</v>
      </c>
      <c r="G435" s="2" t="s">
        <v>1651</v>
      </c>
      <c r="H435" s="2" t="s">
        <v>31</v>
      </c>
      <c r="I435" s="2" t="s">
        <v>101</v>
      </c>
      <c r="J435" s="15" t="str">
        <f>IF(ISERROR(VLOOKUP(I435,State_codes!$B$2:$C$38, 2, FALSE)),"",VLOOKUP(I435,State_codes!$B$2:$C$38, 2, FALSE))</f>
        <v>TG</v>
      </c>
      <c r="K435" s="2" t="s">
        <v>122</v>
      </c>
      <c r="L435" s="31" t="s">
        <v>1221</v>
      </c>
      <c r="M435" s="32"/>
      <c r="N435" s="27" t="s">
        <v>56</v>
      </c>
      <c r="O435" s="27" t="s">
        <v>58</v>
      </c>
      <c r="P435" s="39">
        <v>43913</v>
      </c>
      <c r="Q435" s="37" t="s">
        <v>1652</v>
      </c>
      <c r="R435" s="46"/>
      <c r="S435" s="46"/>
    </row>
    <row r="436" spans="1:19" ht="12.75">
      <c r="A436" s="2">
        <v>435</v>
      </c>
      <c r="B436" s="23" t="s">
        <v>1653</v>
      </c>
      <c r="C436" s="146">
        <v>43913</v>
      </c>
      <c r="D436" s="40"/>
      <c r="E436" s="27">
        <v>30</v>
      </c>
      <c r="F436" s="2" t="s">
        <v>39</v>
      </c>
      <c r="G436" s="2" t="s">
        <v>1654</v>
      </c>
      <c r="H436" s="2" t="s">
        <v>31</v>
      </c>
      <c r="I436" s="2" t="s">
        <v>101</v>
      </c>
      <c r="J436" s="15" t="str">
        <f>IF(ISERROR(VLOOKUP(I436,State_codes!$B$2:$C$38, 2, FALSE)),"",VLOOKUP(I436,State_codes!$B$2:$C$38, 2, FALSE))</f>
        <v>TG</v>
      </c>
      <c r="K436" s="2" t="s">
        <v>122</v>
      </c>
      <c r="L436" s="31" t="s">
        <v>1027</v>
      </c>
      <c r="M436" s="32"/>
      <c r="N436" s="27" t="s">
        <v>56</v>
      </c>
      <c r="O436" s="27" t="s">
        <v>58</v>
      </c>
      <c r="P436" s="39">
        <v>43913</v>
      </c>
      <c r="Q436" s="37" t="s">
        <v>1652</v>
      </c>
      <c r="R436" s="46"/>
      <c r="S436" s="46"/>
    </row>
    <row r="437" spans="1:19" ht="12.75">
      <c r="A437" s="2">
        <v>436</v>
      </c>
      <c r="B437" s="23" t="s">
        <v>1655</v>
      </c>
      <c r="C437" s="146">
        <v>43913</v>
      </c>
      <c r="D437" s="40"/>
      <c r="E437" s="27">
        <v>23</v>
      </c>
      <c r="F437" s="2" t="s">
        <v>39</v>
      </c>
      <c r="G437" s="2" t="s">
        <v>50</v>
      </c>
      <c r="H437" s="2" t="s">
        <v>50</v>
      </c>
      <c r="I437" s="2" t="s">
        <v>101</v>
      </c>
      <c r="J437" s="15" t="str">
        <f>IF(ISERROR(VLOOKUP(I437,State_codes!$B$2:$C$38, 2, FALSE)),"",VLOOKUP(I437,State_codes!$B$2:$C$38, 2, FALSE))</f>
        <v>TG</v>
      </c>
      <c r="K437" s="2" t="s">
        <v>122</v>
      </c>
      <c r="L437" s="31" t="s">
        <v>1656</v>
      </c>
      <c r="M437" s="8" t="s">
        <v>1657</v>
      </c>
      <c r="N437" s="27" t="s">
        <v>56</v>
      </c>
      <c r="O437" s="27" t="s">
        <v>129</v>
      </c>
      <c r="P437" s="39">
        <v>43913</v>
      </c>
      <c r="Q437" s="37" t="s">
        <v>1652</v>
      </c>
      <c r="R437" s="46"/>
      <c r="S437" s="46"/>
    </row>
    <row r="438" spans="1:19" ht="12.75">
      <c r="A438" s="2">
        <v>437</v>
      </c>
      <c r="B438" s="119"/>
      <c r="C438" s="146">
        <v>43913</v>
      </c>
      <c r="D438" s="40"/>
      <c r="E438" s="27">
        <v>21</v>
      </c>
      <c r="F438" s="2" t="s">
        <v>39</v>
      </c>
      <c r="G438" s="2" t="s">
        <v>330</v>
      </c>
      <c r="H438" s="2" t="s">
        <v>330</v>
      </c>
      <c r="I438" s="2" t="s">
        <v>330</v>
      </c>
      <c r="J438" s="15" t="str">
        <f>IF(ISERROR(VLOOKUP(I438,State_codes!$B$2:$C$38, 2, FALSE)),"",VLOOKUP(I438,State_codes!$B$2:$C$38, 2, FALSE))</f>
        <v>CH</v>
      </c>
      <c r="K438" s="2" t="s">
        <v>122</v>
      </c>
      <c r="L438" s="31" t="s">
        <v>1658</v>
      </c>
      <c r="M438" s="8" t="s">
        <v>1659</v>
      </c>
      <c r="N438" s="27" t="s">
        <v>56</v>
      </c>
      <c r="O438" s="27" t="s">
        <v>129</v>
      </c>
      <c r="P438" s="39">
        <v>43913</v>
      </c>
      <c r="Q438" s="37" t="s">
        <v>1660</v>
      </c>
      <c r="R438" s="34" t="s">
        <v>1661</v>
      </c>
      <c r="S438" s="46"/>
    </row>
    <row r="439" spans="1:19" ht="12.75">
      <c r="A439" s="2">
        <v>438</v>
      </c>
      <c r="B439" s="23" t="s">
        <v>1662</v>
      </c>
      <c r="C439" s="39">
        <v>43913</v>
      </c>
      <c r="D439" s="40"/>
      <c r="E439" s="27">
        <v>20</v>
      </c>
      <c r="F439" s="2" t="s">
        <v>39</v>
      </c>
      <c r="G439" s="2" t="s">
        <v>1663</v>
      </c>
      <c r="H439" s="2" t="s">
        <v>31</v>
      </c>
      <c r="I439" s="2" t="s">
        <v>101</v>
      </c>
      <c r="J439" s="15" t="str">
        <f>IF(ISERROR(VLOOKUP(I439,State_codes!$B$2:$C$38, 2, FALSE)),"",VLOOKUP(I439,State_codes!$B$2:$C$38, 2, FALSE))</f>
        <v>TG</v>
      </c>
      <c r="K439" s="2" t="s">
        <v>122</v>
      </c>
      <c r="L439" s="31" t="s">
        <v>1664</v>
      </c>
      <c r="M439" s="32"/>
      <c r="N439" s="27" t="s">
        <v>56</v>
      </c>
      <c r="O439" s="27" t="s">
        <v>58</v>
      </c>
      <c r="P439" s="39">
        <v>43913</v>
      </c>
      <c r="Q439" s="37" t="s">
        <v>1665</v>
      </c>
    </row>
    <row r="440" spans="1:19" ht="12.75">
      <c r="A440" s="2">
        <v>439</v>
      </c>
      <c r="B440" s="23" t="s">
        <v>1666</v>
      </c>
      <c r="C440" s="146">
        <v>43913</v>
      </c>
      <c r="D440" s="40"/>
      <c r="E440" s="27">
        <v>25</v>
      </c>
      <c r="F440" s="2" t="s">
        <v>39</v>
      </c>
      <c r="G440" s="2" t="s">
        <v>1667</v>
      </c>
      <c r="H440" s="2" t="s">
        <v>31</v>
      </c>
      <c r="I440" s="2" t="s">
        <v>101</v>
      </c>
      <c r="J440" s="15" t="str">
        <f>IF(ISERROR(VLOOKUP(I440,State_codes!$B$2:$C$38, 2, FALSE)),"",VLOOKUP(I440,State_codes!$B$2:$C$38, 2, FALSE))</f>
        <v>TG</v>
      </c>
      <c r="K440" s="2" t="s">
        <v>122</v>
      </c>
      <c r="L440" s="31" t="s">
        <v>1668</v>
      </c>
      <c r="M440" s="32"/>
      <c r="N440" s="27" t="s">
        <v>56</v>
      </c>
      <c r="O440" s="27" t="s">
        <v>58</v>
      </c>
      <c r="P440" s="39">
        <v>43913</v>
      </c>
      <c r="Q440" s="37" t="s">
        <v>1665</v>
      </c>
      <c r="R440" s="37" t="s">
        <v>1669</v>
      </c>
      <c r="S440" s="46"/>
    </row>
    <row r="441" spans="1:19" ht="12.75">
      <c r="A441" s="2">
        <v>440</v>
      </c>
      <c r="B441" s="23" t="s">
        <v>1670</v>
      </c>
      <c r="C441" s="146">
        <v>43913</v>
      </c>
      <c r="D441" s="40"/>
      <c r="E441" s="27">
        <v>56</v>
      </c>
      <c r="F441" s="2" t="s">
        <v>39</v>
      </c>
      <c r="G441" s="2" t="s">
        <v>1567</v>
      </c>
      <c r="H441" s="2" t="s">
        <v>31</v>
      </c>
      <c r="I441" s="2" t="s">
        <v>101</v>
      </c>
      <c r="J441" s="15" t="str">
        <f>IF(ISERROR(VLOOKUP(I441,State_codes!$B$2:$C$38, 2, FALSE)),"",VLOOKUP(I441,State_codes!$B$2:$C$38, 2, FALSE))</f>
        <v>TG</v>
      </c>
      <c r="K441" s="2" t="s">
        <v>122</v>
      </c>
      <c r="L441" s="99" t="s">
        <v>1105</v>
      </c>
      <c r="M441" s="32"/>
      <c r="N441" s="27" t="s">
        <v>56</v>
      </c>
      <c r="O441" s="27" t="s">
        <v>58</v>
      </c>
      <c r="P441" s="39">
        <v>43913</v>
      </c>
      <c r="Q441" s="37" t="s">
        <v>1665</v>
      </c>
      <c r="R441" s="37" t="s">
        <v>1669</v>
      </c>
      <c r="S441" s="46"/>
    </row>
    <row r="442" spans="1:19" ht="12.75">
      <c r="A442" s="2">
        <v>441</v>
      </c>
      <c r="B442" s="119"/>
      <c r="C442" s="146">
        <v>43913</v>
      </c>
      <c r="D442" s="40"/>
      <c r="E442" s="27">
        <v>32</v>
      </c>
      <c r="F442" s="2" t="s">
        <v>39</v>
      </c>
      <c r="G442" s="2" t="s">
        <v>600</v>
      </c>
      <c r="H442" s="2" t="s">
        <v>600</v>
      </c>
      <c r="I442" s="2" t="s">
        <v>182</v>
      </c>
      <c r="J442" s="15" t="str">
        <f>IF(ISERROR(VLOOKUP(I442,State_codes!$B$2:$C$38, 2, FALSE)),"",VLOOKUP(I442,State_codes!$B$2:$C$38, 2, FALSE))</f>
        <v>GJ</v>
      </c>
      <c r="K442" s="2" t="s">
        <v>122</v>
      </c>
      <c r="L442" s="31" t="s">
        <v>1671</v>
      </c>
      <c r="M442" s="8" t="s">
        <v>1640</v>
      </c>
      <c r="N442" s="27" t="s">
        <v>56</v>
      </c>
      <c r="O442" s="27" t="s">
        <v>129</v>
      </c>
      <c r="P442" s="39">
        <v>43913</v>
      </c>
      <c r="Q442" s="37" t="s">
        <v>1672</v>
      </c>
      <c r="R442" s="34" t="s">
        <v>1289</v>
      </c>
      <c r="S442" s="46"/>
    </row>
    <row r="443" spans="1:19" ht="12.75">
      <c r="A443" s="2">
        <v>442</v>
      </c>
      <c r="B443" s="119"/>
      <c r="C443" s="146">
        <v>43913</v>
      </c>
      <c r="D443" s="40"/>
      <c r="E443" s="27">
        <v>49</v>
      </c>
      <c r="F443" s="2" t="s">
        <v>39</v>
      </c>
      <c r="H443" s="2" t="s">
        <v>628</v>
      </c>
      <c r="I443" s="2" t="s">
        <v>276</v>
      </c>
      <c r="J443" s="15" t="str">
        <f>IF(ISERROR(VLOOKUP(I443,State_codes!$B$2:$C$38, 2, FALSE)),"",VLOOKUP(I443,State_codes!$B$2:$C$38, 2, FALSE))</f>
        <v>UT</v>
      </c>
      <c r="K443" s="2" t="s">
        <v>122</v>
      </c>
      <c r="L443" s="2" t="s">
        <v>1673</v>
      </c>
      <c r="M443" s="32"/>
      <c r="N443" s="27" t="s">
        <v>1674</v>
      </c>
      <c r="O443" s="33" t="s">
        <v>155</v>
      </c>
      <c r="P443" s="39">
        <v>43913</v>
      </c>
      <c r="Q443" s="37" t="s">
        <v>1675</v>
      </c>
      <c r="R443" s="46"/>
      <c r="S443" s="46"/>
    </row>
    <row r="444" spans="1:19" ht="12.75">
      <c r="A444" s="2">
        <v>443</v>
      </c>
      <c r="B444" s="119"/>
      <c r="C444" s="39">
        <v>43913</v>
      </c>
      <c r="D444" s="40"/>
      <c r="E444" s="27">
        <v>24</v>
      </c>
      <c r="F444" s="2" t="s">
        <v>39</v>
      </c>
      <c r="G444" s="2" t="s">
        <v>88</v>
      </c>
      <c r="H444" s="2" t="s">
        <v>88</v>
      </c>
      <c r="I444" s="2" t="s">
        <v>47</v>
      </c>
      <c r="J444" s="15" t="str">
        <f>IF(ISERROR(VLOOKUP(I444,State_codes!$B$2:$C$38, 2, FALSE)),"",VLOOKUP(I444,State_codes!$B$2:$C$38, 2, FALSE))</f>
        <v>KL</v>
      </c>
      <c r="K444" s="2" t="s">
        <v>122</v>
      </c>
      <c r="L444" s="31" t="s">
        <v>1676</v>
      </c>
      <c r="M444" s="32"/>
      <c r="N444" s="27" t="s">
        <v>56</v>
      </c>
      <c r="O444" s="27" t="s">
        <v>58</v>
      </c>
      <c r="P444" s="39">
        <v>43913</v>
      </c>
      <c r="Q444" s="37" t="s">
        <v>1677</v>
      </c>
      <c r="R444" s="37" t="s">
        <v>1678</v>
      </c>
      <c r="S444" s="46"/>
    </row>
    <row r="445" spans="1:19" ht="12.75">
      <c r="A445" s="2">
        <v>444</v>
      </c>
      <c r="B445" s="119"/>
      <c r="C445" s="39">
        <v>43913</v>
      </c>
      <c r="D445" s="40"/>
      <c r="E445" s="27">
        <v>30</v>
      </c>
      <c r="F445" s="2" t="s">
        <v>39</v>
      </c>
      <c r="G445" s="2" t="s">
        <v>88</v>
      </c>
      <c r="H445" s="2" t="s">
        <v>88</v>
      </c>
      <c r="I445" s="2" t="s">
        <v>47</v>
      </c>
      <c r="J445" s="15" t="str">
        <f>IF(ISERROR(VLOOKUP(I445,State_codes!$B$2:$C$38, 2, FALSE)),"",VLOOKUP(I445,State_codes!$B$2:$C$38, 2, FALSE))</f>
        <v>KL</v>
      </c>
      <c r="K445" s="2" t="s">
        <v>122</v>
      </c>
      <c r="L445" s="31" t="s">
        <v>1676</v>
      </c>
      <c r="M445" s="32"/>
      <c r="N445" s="27" t="s">
        <v>56</v>
      </c>
      <c r="O445" s="27" t="s">
        <v>58</v>
      </c>
      <c r="P445" s="39">
        <v>43913</v>
      </c>
      <c r="Q445" s="37" t="s">
        <v>1677</v>
      </c>
      <c r="R445" s="34" t="s">
        <v>1678</v>
      </c>
      <c r="S445" s="46"/>
    </row>
    <row r="446" spans="1:19" ht="12.75">
      <c r="A446" s="2">
        <v>445</v>
      </c>
      <c r="B446" s="119"/>
      <c r="C446" s="39">
        <v>43913</v>
      </c>
      <c r="D446" s="40"/>
      <c r="E446" s="27">
        <v>31</v>
      </c>
      <c r="F446" s="2" t="s">
        <v>39</v>
      </c>
      <c r="G446" s="2" t="s">
        <v>88</v>
      </c>
      <c r="H446" s="2" t="s">
        <v>88</v>
      </c>
      <c r="I446" s="75" t="s">
        <v>47</v>
      </c>
      <c r="J446" s="15" t="str">
        <f>IF(ISERROR(VLOOKUP(I446,State_codes!$B$2:$C$38, 2, FALSE)),"",VLOOKUP(I446,State_codes!$B$2:$C$38, 2, FALSE))</f>
        <v>KL</v>
      </c>
      <c r="K446" s="2" t="s">
        <v>122</v>
      </c>
      <c r="L446" s="31" t="s">
        <v>1676</v>
      </c>
      <c r="M446" s="32"/>
      <c r="N446" s="27" t="s">
        <v>56</v>
      </c>
      <c r="O446" s="27" t="s">
        <v>58</v>
      </c>
      <c r="P446" s="39">
        <v>43913</v>
      </c>
      <c r="Q446" s="37" t="s">
        <v>1677</v>
      </c>
      <c r="R446" s="34" t="s">
        <v>1678</v>
      </c>
      <c r="S446" s="46"/>
    </row>
    <row r="447" spans="1:19" ht="12.75">
      <c r="A447" s="2">
        <v>446</v>
      </c>
      <c r="B447" s="119"/>
      <c r="C447" s="39">
        <v>43913</v>
      </c>
      <c r="D447" s="40"/>
      <c r="E447" s="27">
        <v>41</v>
      </c>
      <c r="F447" s="2" t="s">
        <v>39</v>
      </c>
      <c r="G447" s="2" t="s">
        <v>88</v>
      </c>
      <c r="H447" s="2" t="s">
        <v>88</v>
      </c>
      <c r="I447" s="75" t="s">
        <v>47</v>
      </c>
      <c r="J447" s="15" t="str">
        <f>IF(ISERROR(VLOOKUP(I447,State_codes!$B$2:$C$38, 2, FALSE)),"",VLOOKUP(I447,State_codes!$B$2:$C$38, 2, FALSE))</f>
        <v>KL</v>
      </c>
      <c r="K447" s="2" t="s">
        <v>122</v>
      </c>
      <c r="L447" s="31" t="s">
        <v>1676</v>
      </c>
      <c r="M447" s="32"/>
      <c r="N447" s="27" t="s">
        <v>56</v>
      </c>
      <c r="O447" s="27" t="s">
        <v>58</v>
      </c>
      <c r="P447" s="39">
        <v>43913</v>
      </c>
      <c r="Q447" s="37" t="s">
        <v>1677</v>
      </c>
      <c r="R447" s="34" t="s">
        <v>1678</v>
      </c>
      <c r="S447" s="46"/>
    </row>
    <row r="448" spans="1:19" ht="12.75">
      <c r="A448" s="2">
        <v>447</v>
      </c>
      <c r="B448" s="119"/>
      <c r="C448" s="39">
        <v>43913</v>
      </c>
      <c r="D448" s="40"/>
      <c r="E448" s="27">
        <v>34</v>
      </c>
      <c r="F448" s="2" t="s">
        <v>39</v>
      </c>
      <c r="G448" s="2" t="s">
        <v>88</v>
      </c>
      <c r="H448" s="2" t="s">
        <v>88</v>
      </c>
      <c r="I448" s="75" t="s">
        <v>47</v>
      </c>
      <c r="J448" s="15" t="str">
        <f>IF(ISERROR(VLOOKUP(I448,State_codes!$B$2:$C$38, 2, FALSE)),"",VLOOKUP(I448,State_codes!$B$2:$C$38, 2, FALSE))</f>
        <v>KL</v>
      </c>
      <c r="K448" s="2" t="s">
        <v>122</v>
      </c>
      <c r="L448" s="31" t="s">
        <v>1676</v>
      </c>
      <c r="M448" s="32"/>
      <c r="N448" s="27" t="s">
        <v>56</v>
      </c>
      <c r="O448" s="27" t="s">
        <v>58</v>
      </c>
      <c r="P448" s="39">
        <v>43913</v>
      </c>
      <c r="Q448" s="37" t="s">
        <v>1677</v>
      </c>
      <c r="R448" s="34" t="s">
        <v>1678</v>
      </c>
      <c r="S448" s="46"/>
    </row>
    <row r="449" spans="1:19" ht="12.75">
      <c r="A449" s="2">
        <v>448</v>
      </c>
      <c r="B449" s="119"/>
      <c r="C449" s="39">
        <v>43913</v>
      </c>
      <c r="D449" s="40"/>
      <c r="E449" s="27">
        <v>40</v>
      </c>
      <c r="F449" s="2" t="s">
        <v>39</v>
      </c>
      <c r="G449" s="2" t="s">
        <v>88</v>
      </c>
      <c r="H449" s="2" t="s">
        <v>88</v>
      </c>
      <c r="I449" s="75" t="s">
        <v>47</v>
      </c>
      <c r="J449" s="15" t="str">
        <f>IF(ISERROR(VLOOKUP(I449,State_codes!$B$2:$C$38, 2, FALSE)),"",VLOOKUP(I449,State_codes!$B$2:$C$38, 2, FALSE))</f>
        <v>KL</v>
      </c>
      <c r="K449" s="2" t="s">
        <v>122</v>
      </c>
      <c r="L449" s="31" t="s">
        <v>1676</v>
      </c>
      <c r="M449" s="32"/>
      <c r="N449" s="27" t="s">
        <v>56</v>
      </c>
      <c r="O449" s="27" t="s">
        <v>58</v>
      </c>
      <c r="P449" s="39">
        <v>43913</v>
      </c>
      <c r="Q449" s="37" t="s">
        <v>1677</v>
      </c>
      <c r="R449" s="34" t="s">
        <v>1678</v>
      </c>
      <c r="S449" s="46"/>
    </row>
    <row r="450" spans="1:19" ht="12.75">
      <c r="A450" s="2">
        <v>449</v>
      </c>
      <c r="B450" s="119"/>
      <c r="C450" s="39">
        <v>43913</v>
      </c>
      <c r="D450" s="40"/>
      <c r="E450" s="27">
        <v>37</v>
      </c>
      <c r="F450" s="2" t="s">
        <v>39</v>
      </c>
      <c r="G450" s="2" t="s">
        <v>88</v>
      </c>
      <c r="H450" s="2" t="s">
        <v>88</v>
      </c>
      <c r="I450" s="75" t="s">
        <v>47</v>
      </c>
      <c r="J450" s="15" t="str">
        <f>IF(ISERROR(VLOOKUP(I450,State_codes!$B$2:$C$38, 2, FALSE)),"",VLOOKUP(I450,State_codes!$B$2:$C$38, 2, FALSE))</f>
        <v>KL</v>
      </c>
      <c r="K450" s="2" t="s">
        <v>122</v>
      </c>
      <c r="L450" s="31" t="s">
        <v>1676</v>
      </c>
      <c r="M450" s="32"/>
      <c r="N450" s="27" t="s">
        <v>56</v>
      </c>
      <c r="O450" s="27" t="s">
        <v>58</v>
      </c>
      <c r="P450" s="39">
        <v>43913</v>
      </c>
      <c r="Q450" s="37" t="s">
        <v>1677</v>
      </c>
      <c r="R450" s="34" t="s">
        <v>1678</v>
      </c>
      <c r="S450" s="46"/>
    </row>
    <row r="451" spans="1:19" ht="12.75">
      <c r="A451" s="2">
        <v>450</v>
      </c>
      <c r="B451" s="119"/>
      <c r="C451" s="39">
        <v>43913</v>
      </c>
      <c r="D451" s="40"/>
      <c r="E451" s="27">
        <v>47</v>
      </c>
      <c r="G451" s="2" t="s">
        <v>88</v>
      </c>
      <c r="H451" s="2" t="s">
        <v>88</v>
      </c>
      <c r="I451" s="75" t="s">
        <v>47</v>
      </c>
      <c r="J451" s="15" t="str">
        <f>IF(ISERROR(VLOOKUP(I451,State_codes!$B$2:$C$38, 2, FALSE)),"",VLOOKUP(I451,State_codes!$B$2:$C$38, 2, FALSE))</f>
        <v>KL</v>
      </c>
      <c r="K451" s="2" t="s">
        <v>122</v>
      </c>
      <c r="L451" s="31" t="s">
        <v>1676</v>
      </c>
      <c r="M451" s="32"/>
      <c r="N451" s="27" t="s">
        <v>56</v>
      </c>
      <c r="O451" s="27" t="s">
        <v>58</v>
      </c>
      <c r="P451" s="39">
        <v>43913</v>
      </c>
      <c r="Q451" s="37" t="s">
        <v>1677</v>
      </c>
      <c r="R451" s="34" t="s">
        <v>1678</v>
      </c>
      <c r="S451" s="46"/>
    </row>
    <row r="452" spans="1:19" ht="12.75">
      <c r="A452" s="2">
        <v>451</v>
      </c>
      <c r="B452" s="119"/>
      <c r="C452" s="39">
        <v>43913</v>
      </c>
      <c r="D452" s="40"/>
      <c r="E452" s="27">
        <v>34</v>
      </c>
      <c r="G452" s="2" t="s">
        <v>88</v>
      </c>
      <c r="H452" s="2" t="s">
        <v>88</v>
      </c>
      <c r="I452" s="75" t="s">
        <v>47</v>
      </c>
      <c r="J452" s="15" t="str">
        <f>IF(ISERROR(VLOOKUP(I452,State_codes!$B$2:$C$38, 2, FALSE)),"",VLOOKUP(I452,State_codes!$B$2:$C$38, 2, FALSE))</f>
        <v>KL</v>
      </c>
      <c r="K452" s="2" t="s">
        <v>122</v>
      </c>
      <c r="L452" s="31" t="s">
        <v>1676</v>
      </c>
      <c r="M452" s="32"/>
      <c r="N452" s="27" t="s">
        <v>56</v>
      </c>
      <c r="O452" s="27" t="s">
        <v>58</v>
      </c>
      <c r="P452" s="39">
        <v>43913</v>
      </c>
      <c r="Q452" s="37" t="s">
        <v>1677</v>
      </c>
      <c r="R452" s="34" t="s">
        <v>1678</v>
      </c>
      <c r="S452" s="46"/>
    </row>
    <row r="453" spans="1:19" ht="12.75">
      <c r="A453" s="2">
        <v>452</v>
      </c>
      <c r="B453" s="119"/>
      <c r="C453" s="39">
        <v>43913</v>
      </c>
      <c r="D453" s="40"/>
      <c r="E453" s="27">
        <v>21</v>
      </c>
      <c r="G453" s="2" t="s">
        <v>88</v>
      </c>
      <c r="H453" s="2" t="s">
        <v>88</v>
      </c>
      <c r="I453" s="75" t="s">
        <v>47</v>
      </c>
      <c r="J453" s="15" t="str">
        <f>IF(ISERROR(VLOOKUP(I453,State_codes!$B$2:$C$38, 2, FALSE)),"",VLOOKUP(I453,State_codes!$B$2:$C$38, 2, FALSE))</f>
        <v>KL</v>
      </c>
      <c r="K453" s="2" t="s">
        <v>51</v>
      </c>
      <c r="L453" s="31" t="s">
        <v>1676</v>
      </c>
      <c r="M453" s="32"/>
      <c r="N453" s="27" t="s">
        <v>56</v>
      </c>
      <c r="O453" s="27" t="s">
        <v>58</v>
      </c>
      <c r="P453" s="39">
        <v>43924</v>
      </c>
      <c r="Q453" s="37" t="s">
        <v>1677</v>
      </c>
      <c r="R453" s="34" t="s">
        <v>1678</v>
      </c>
      <c r="S453" s="46"/>
    </row>
    <row r="454" spans="1:19" ht="12.75">
      <c r="A454" s="2">
        <v>453</v>
      </c>
      <c r="B454" s="119"/>
      <c r="C454" s="39">
        <v>43913</v>
      </c>
      <c r="D454" s="40"/>
      <c r="E454" s="27">
        <v>50</v>
      </c>
      <c r="G454" s="2" t="s">
        <v>88</v>
      </c>
      <c r="H454" s="2" t="s">
        <v>88</v>
      </c>
      <c r="I454" s="2" t="s">
        <v>47</v>
      </c>
      <c r="J454" s="15" t="str">
        <f>IF(ISERROR(VLOOKUP(I454,State_codes!$B$2:$C$38, 2, FALSE)),"",VLOOKUP(I454,State_codes!$B$2:$C$38, 2, FALSE))</f>
        <v>KL</v>
      </c>
      <c r="K454" s="2" t="s">
        <v>122</v>
      </c>
      <c r="L454" s="31" t="s">
        <v>1676</v>
      </c>
      <c r="M454" s="32"/>
      <c r="N454" s="27" t="s">
        <v>56</v>
      </c>
      <c r="O454" s="27" t="s">
        <v>58</v>
      </c>
      <c r="P454" s="39">
        <v>43913</v>
      </c>
      <c r="Q454" s="37" t="s">
        <v>1677</v>
      </c>
      <c r="R454" s="34" t="s">
        <v>1678</v>
      </c>
      <c r="S454" s="46"/>
    </row>
    <row r="455" spans="1:19" ht="12.75">
      <c r="A455" s="2">
        <v>454</v>
      </c>
      <c r="B455" s="119"/>
      <c r="C455" s="146">
        <v>43913</v>
      </c>
      <c r="D455" s="40"/>
      <c r="E455" s="27">
        <v>32</v>
      </c>
      <c r="G455" s="2" t="s">
        <v>88</v>
      </c>
      <c r="H455" s="2" t="s">
        <v>88</v>
      </c>
      <c r="I455" s="2" t="s">
        <v>47</v>
      </c>
      <c r="J455" s="15" t="str">
        <f>IF(ISERROR(VLOOKUP(I455,State_codes!$B$2:$C$38, 2, FALSE)),"",VLOOKUP(I455,State_codes!$B$2:$C$38, 2, FALSE))</f>
        <v>KL</v>
      </c>
      <c r="K455" s="2" t="s">
        <v>122</v>
      </c>
      <c r="L455" s="31" t="s">
        <v>1676</v>
      </c>
      <c r="M455" s="32"/>
      <c r="N455" s="27" t="s">
        <v>56</v>
      </c>
      <c r="O455" s="27" t="s">
        <v>58</v>
      </c>
      <c r="P455" s="39">
        <v>43913</v>
      </c>
      <c r="Q455" s="37" t="s">
        <v>1677</v>
      </c>
      <c r="R455" s="34" t="s">
        <v>1678</v>
      </c>
      <c r="S455" s="46"/>
    </row>
    <row r="456" spans="1:19" ht="12.75">
      <c r="A456" s="2">
        <v>455</v>
      </c>
      <c r="B456" s="119"/>
      <c r="C456" s="146">
        <v>43913</v>
      </c>
      <c r="D456" s="40"/>
      <c r="E456" s="27">
        <v>27</v>
      </c>
      <c r="G456" s="2" t="s">
        <v>88</v>
      </c>
      <c r="H456" s="2" t="s">
        <v>88</v>
      </c>
      <c r="I456" s="2" t="s">
        <v>47</v>
      </c>
      <c r="J456" s="15" t="str">
        <f>IF(ISERROR(VLOOKUP(I456,State_codes!$B$2:$C$38, 2, FALSE)),"",VLOOKUP(I456,State_codes!$B$2:$C$38, 2, FALSE))</f>
        <v>KL</v>
      </c>
      <c r="K456" s="2" t="s">
        <v>122</v>
      </c>
      <c r="L456" s="31" t="s">
        <v>1676</v>
      </c>
      <c r="M456" s="32"/>
      <c r="N456" s="27" t="s">
        <v>56</v>
      </c>
      <c r="O456" s="27" t="s">
        <v>58</v>
      </c>
      <c r="P456" s="39">
        <v>43913</v>
      </c>
      <c r="Q456" s="37" t="s">
        <v>1677</v>
      </c>
      <c r="R456" s="34" t="s">
        <v>1678</v>
      </c>
      <c r="S456" s="46"/>
    </row>
    <row r="457" spans="1:19" ht="12.75">
      <c r="A457" s="2">
        <v>456</v>
      </c>
      <c r="B457" s="119"/>
      <c r="C457" s="146">
        <v>43913</v>
      </c>
      <c r="D457" s="40"/>
      <c r="E457" s="27">
        <v>33</v>
      </c>
      <c r="G457" s="2" t="s">
        <v>88</v>
      </c>
      <c r="H457" s="2" t="s">
        <v>88</v>
      </c>
      <c r="I457" s="2" t="s">
        <v>47</v>
      </c>
      <c r="J457" s="15" t="str">
        <f>IF(ISERROR(VLOOKUP(I457,State_codes!$B$2:$C$38, 2, FALSE)),"",VLOOKUP(I457,State_codes!$B$2:$C$38, 2, FALSE))</f>
        <v>KL</v>
      </c>
      <c r="K457" s="2" t="s">
        <v>122</v>
      </c>
      <c r="L457" s="31" t="s">
        <v>1676</v>
      </c>
      <c r="M457" s="32"/>
      <c r="N457" s="27" t="s">
        <v>56</v>
      </c>
      <c r="O457" s="27" t="s">
        <v>58</v>
      </c>
      <c r="P457" s="39">
        <v>43913</v>
      </c>
      <c r="Q457" s="37" t="s">
        <v>1677</v>
      </c>
      <c r="R457" s="34" t="s">
        <v>1678</v>
      </c>
      <c r="S457" s="46"/>
    </row>
    <row r="458" spans="1:19" ht="12.75">
      <c r="A458" s="2">
        <v>457</v>
      </c>
      <c r="B458" s="119"/>
      <c r="C458" s="146">
        <v>43913</v>
      </c>
      <c r="D458" s="40"/>
      <c r="E458" s="27">
        <v>32</v>
      </c>
      <c r="G458" s="2" t="s">
        <v>88</v>
      </c>
      <c r="H458" s="2" t="s">
        <v>88</v>
      </c>
      <c r="I458" s="2" t="s">
        <v>47</v>
      </c>
      <c r="J458" s="15" t="str">
        <f>IF(ISERROR(VLOOKUP(I458,State_codes!$B$2:$C$38, 2, FALSE)),"",VLOOKUP(I458,State_codes!$B$2:$C$38, 2, FALSE))</f>
        <v>KL</v>
      </c>
      <c r="K458" s="2" t="s">
        <v>122</v>
      </c>
      <c r="L458" s="31" t="s">
        <v>1676</v>
      </c>
      <c r="M458" s="32"/>
      <c r="N458" s="27" t="s">
        <v>56</v>
      </c>
      <c r="O458" s="27" t="s">
        <v>58</v>
      </c>
      <c r="P458" s="39">
        <v>43913</v>
      </c>
      <c r="Q458" s="37" t="s">
        <v>1677</v>
      </c>
      <c r="R458" s="34" t="s">
        <v>1678</v>
      </c>
      <c r="S458" s="46"/>
    </row>
    <row r="459" spans="1:19" ht="12.75">
      <c r="A459" s="2">
        <v>458</v>
      </c>
      <c r="B459" s="119"/>
      <c r="C459" s="146">
        <v>43913</v>
      </c>
      <c r="D459" s="40"/>
      <c r="E459" s="27">
        <v>27</v>
      </c>
      <c r="G459" s="2" t="s">
        <v>88</v>
      </c>
      <c r="H459" s="2" t="s">
        <v>88</v>
      </c>
      <c r="I459" s="2" t="s">
        <v>47</v>
      </c>
      <c r="J459" s="15" t="str">
        <f>IF(ISERROR(VLOOKUP(I459,State_codes!$B$2:$C$38, 2, FALSE)),"",VLOOKUP(I459,State_codes!$B$2:$C$38, 2, FALSE))</f>
        <v>KL</v>
      </c>
      <c r="K459" s="2" t="s">
        <v>122</v>
      </c>
      <c r="L459" s="31" t="s">
        <v>1676</v>
      </c>
      <c r="M459" s="32"/>
      <c r="N459" s="27" t="s">
        <v>56</v>
      </c>
      <c r="O459" s="27" t="s">
        <v>58</v>
      </c>
      <c r="P459" s="39">
        <v>43913</v>
      </c>
      <c r="Q459" s="37" t="s">
        <v>1677</v>
      </c>
      <c r="R459" s="34" t="s">
        <v>1678</v>
      </c>
      <c r="S459" s="46"/>
    </row>
    <row r="460" spans="1:19" ht="12.75">
      <c r="A460" s="2">
        <v>459</v>
      </c>
      <c r="B460" s="119"/>
      <c r="C460" s="146">
        <v>43913</v>
      </c>
      <c r="D460" s="40"/>
      <c r="E460" s="27">
        <v>34</v>
      </c>
      <c r="G460" s="2" t="s">
        <v>88</v>
      </c>
      <c r="H460" s="2" t="s">
        <v>88</v>
      </c>
      <c r="I460" s="2" t="s">
        <v>47</v>
      </c>
      <c r="J460" s="15" t="str">
        <f>IF(ISERROR(VLOOKUP(I460,State_codes!$B$2:$C$38, 2, FALSE)),"",VLOOKUP(I460,State_codes!$B$2:$C$38, 2, FALSE))</f>
        <v>KL</v>
      </c>
      <c r="K460" s="2" t="s">
        <v>122</v>
      </c>
      <c r="L460" s="31" t="s">
        <v>1676</v>
      </c>
      <c r="M460" s="32"/>
      <c r="N460" s="27" t="s">
        <v>56</v>
      </c>
      <c r="O460" s="27" t="s">
        <v>58</v>
      </c>
      <c r="P460" s="39">
        <v>43913</v>
      </c>
      <c r="Q460" s="37" t="s">
        <v>1677</v>
      </c>
      <c r="R460" s="34" t="s">
        <v>1678</v>
      </c>
      <c r="S460" s="46"/>
    </row>
    <row r="461" spans="1:19" ht="12.75">
      <c r="A461" s="2">
        <v>460</v>
      </c>
      <c r="B461" s="119"/>
      <c r="C461" s="146">
        <v>43913</v>
      </c>
      <c r="D461" s="40"/>
      <c r="E461" s="27">
        <v>52</v>
      </c>
      <c r="G461" s="2" t="s">
        <v>88</v>
      </c>
      <c r="H461" s="2" t="s">
        <v>88</v>
      </c>
      <c r="I461" s="2" t="s">
        <v>47</v>
      </c>
      <c r="J461" s="15" t="str">
        <f>IF(ISERROR(VLOOKUP(I461,State_codes!$B$2:$C$38, 2, FALSE)),"",VLOOKUP(I461,State_codes!$B$2:$C$38, 2, FALSE))</f>
        <v>KL</v>
      </c>
      <c r="K461" s="2" t="s">
        <v>122</v>
      </c>
      <c r="L461" s="31" t="s">
        <v>1676</v>
      </c>
      <c r="M461" s="32"/>
      <c r="N461" s="27" t="s">
        <v>56</v>
      </c>
      <c r="O461" s="27" t="s">
        <v>58</v>
      </c>
      <c r="P461" s="39">
        <v>43913</v>
      </c>
      <c r="Q461" s="37" t="s">
        <v>1677</v>
      </c>
      <c r="R461" s="34" t="s">
        <v>1678</v>
      </c>
      <c r="S461" s="46"/>
    </row>
    <row r="462" spans="1:19" ht="12.75">
      <c r="A462" s="2">
        <v>461</v>
      </c>
      <c r="B462" s="119"/>
      <c r="C462" s="146">
        <v>43913</v>
      </c>
      <c r="D462" s="40"/>
      <c r="E462" s="27">
        <v>26</v>
      </c>
      <c r="F462" s="2" t="s">
        <v>40</v>
      </c>
      <c r="G462" s="2" t="s">
        <v>88</v>
      </c>
      <c r="H462" s="2" t="s">
        <v>88</v>
      </c>
      <c r="I462" s="2" t="s">
        <v>47</v>
      </c>
      <c r="J462" s="15" t="str">
        <f>IF(ISERROR(VLOOKUP(I462,State_codes!$B$2:$C$38, 2, FALSE)),"",VLOOKUP(I462,State_codes!$B$2:$C$38, 2, FALSE))</f>
        <v>KL</v>
      </c>
      <c r="K462" s="2" t="s">
        <v>122</v>
      </c>
      <c r="L462" s="31" t="s">
        <v>1676</v>
      </c>
      <c r="M462" s="32"/>
      <c r="N462" s="27" t="s">
        <v>56</v>
      </c>
      <c r="O462" s="27" t="s">
        <v>58</v>
      </c>
      <c r="P462" s="39">
        <v>43913</v>
      </c>
      <c r="Q462" s="37" t="s">
        <v>1677</v>
      </c>
      <c r="R462" s="34" t="s">
        <v>1678</v>
      </c>
      <c r="S462" s="46"/>
    </row>
    <row r="463" spans="1:19" ht="12.75">
      <c r="A463" s="2">
        <v>462</v>
      </c>
      <c r="B463" s="119"/>
      <c r="C463" s="146">
        <v>43913</v>
      </c>
      <c r="D463" s="40"/>
      <c r="E463" s="41"/>
      <c r="H463" s="2" t="s">
        <v>216</v>
      </c>
      <c r="I463" s="2" t="s">
        <v>47</v>
      </c>
      <c r="J463" s="15" t="str">
        <f>IF(ISERROR(VLOOKUP(I463,State_codes!$B$2:$C$38, 2, FALSE)),"",VLOOKUP(I463,State_codes!$B$2:$C$38, 2, FALSE))</f>
        <v>KL</v>
      </c>
      <c r="K463" s="2" t="s">
        <v>51</v>
      </c>
      <c r="L463" s="31" t="s">
        <v>1676</v>
      </c>
      <c r="M463" s="32"/>
      <c r="N463" s="27" t="s">
        <v>56</v>
      </c>
      <c r="O463" s="27" t="s">
        <v>58</v>
      </c>
      <c r="P463" s="39">
        <v>43924</v>
      </c>
      <c r="Q463" s="37" t="s">
        <v>1677</v>
      </c>
      <c r="R463" s="37" t="s">
        <v>1679</v>
      </c>
      <c r="S463" s="46"/>
    </row>
    <row r="464" spans="1:19" ht="12.75">
      <c r="A464" s="2">
        <v>463</v>
      </c>
      <c r="B464" s="119"/>
      <c r="C464" s="146">
        <v>43913</v>
      </c>
      <c r="D464" s="40"/>
      <c r="E464" s="41"/>
      <c r="H464" s="2" t="s">
        <v>216</v>
      </c>
      <c r="I464" s="2" t="s">
        <v>47</v>
      </c>
      <c r="J464" s="15" t="str">
        <f>IF(ISERROR(VLOOKUP(I464,State_codes!$B$2:$C$38, 2, FALSE)),"",VLOOKUP(I464,State_codes!$B$2:$C$38, 2, FALSE))</f>
        <v>KL</v>
      </c>
      <c r="K464" s="2" t="s">
        <v>51</v>
      </c>
      <c r="L464" s="31" t="s">
        <v>1676</v>
      </c>
      <c r="M464" s="32"/>
      <c r="N464" s="27" t="s">
        <v>56</v>
      </c>
      <c r="O464" s="27" t="s">
        <v>58</v>
      </c>
      <c r="P464" s="39">
        <v>43924</v>
      </c>
      <c r="Q464" s="37" t="s">
        <v>1677</v>
      </c>
      <c r="R464" s="37" t="s">
        <v>1679</v>
      </c>
      <c r="S464" s="46"/>
    </row>
    <row r="465" spans="1:27" ht="12.75">
      <c r="A465" s="2">
        <v>464</v>
      </c>
      <c r="B465" s="119"/>
      <c r="C465" s="146">
        <v>43913</v>
      </c>
      <c r="D465" s="40"/>
      <c r="E465" s="41"/>
      <c r="H465" s="2" t="s">
        <v>216</v>
      </c>
      <c r="I465" s="2" t="s">
        <v>47</v>
      </c>
      <c r="J465" s="15" t="str">
        <f>IF(ISERROR(VLOOKUP(I465,State_codes!$B$2:$C$38, 2, FALSE)),"",VLOOKUP(I465,State_codes!$B$2:$C$38, 2, FALSE))</f>
        <v>KL</v>
      </c>
      <c r="K465" s="2" t="s">
        <v>122</v>
      </c>
      <c r="L465" s="31" t="s">
        <v>1676</v>
      </c>
      <c r="M465" s="32"/>
      <c r="N465" s="27" t="s">
        <v>56</v>
      </c>
      <c r="O465" s="27" t="s">
        <v>58</v>
      </c>
      <c r="P465" s="39">
        <v>43913</v>
      </c>
      <c r="Q465" s="37" t="s">
        <v>1677</v>
      </c>
      <c r="R465" s="37" t="s">
        <v>1679</v>
      </c>
      <c r="S465" s="46"/>
    </row>
    <row r="466" spans="1:27" ht="12.75">
      <c r="A466" s="2">
        <v>465</v>
      </c>
      <c r="B466" s="119"/>
      <c r="C466" s="146">
        <v>43913</v>
      </c>
      <c r="D466" s="40"/>
      <c r="E466" s="41"/>
      <c r="H466" s="2" t="s">
        <v>216</v>
      </c>
      <c r="I466" s="2" t="s">
        <v>47</v>
      </c>
      <c r="J466" s="15" t="str">
        <f>IF(ISERROR(VLOOKUP(I466,State_codes!$B$2:$C$38, 2, FALSE)),"",VLOOKUP(I466,State_codes!$B$2:$C$38, 2, FALSE))</f>
        <v>KL</v>
      </c>
      <c r="K466" s="2" t="s">
        <v>122</v>
      </c>
      <c r="L466" s="31" t="s">
        <v>1676</v>
      </c>
      <c r="M466" s="32"/>
      <c r="N466" s="27" t="s">
        <v>56</v>
      </c>
      <c r="O466" s="27" t="s">
        <v>58</v>
      </c>
      <c r="P466" s="39">
        <v>43913</v>
      </c>
      <c r="Q466" s="37" t="s">
        <v>1677</v>
      </c>
      <c r="R466" s="37" t="s">
        <v>1679</v>
      </c>
      <c r="S466" s="46"/>
    </row>
    <row r="467" spans="1:27" ht="12.75">
      <c r="A467" s="2">
        <v>466</v>
      </c>
      <c r="B467" s="119"/>
      <c r="C467" s="39">
        <v>43913</v>
      </c>
      <c r="D467" s="40"/>
      <c r="E467" s="41"/>
      <c r="H467" s="2" t="s">
        <v>216</v>
      </c>
      <c r="I467" s="2" t="s">
        <v>47</v>
      </c>
      <c r="J467" s="15" t="str">
        <f>IF(ISERROR(VLOOKUP(I467,State_codes!$B$2:$C$38, 2, FALSE)),"",VLOOKUP(I467,State_codes!$B$2:$C$38, 2, FALSE))</f>
        <v>KL</v>
      </c>
      <c r="K467" s="2" t="s">
        <v>122</v>
      </c>
      <c r="L467" s="31" t="s">
        <v>1676</v>
      </c>
      <c r="M467" s="32"/>
      <c r="N467" s="27" t="s">
        <v>56</v>
      </c>
      <c r="O467" s="27" t="s">
        <v>58</v>
      </c>
      <c r="P467" s="39">
        <v>43913</v>
      </c>
      <c r="Q467" s="37" t="s">
        <v>1677</v>
      </c>
      <c r="R467" s="37" t="s">
        <v>1679</v>
      </c>
      <c r="S467" s="46"/>
    </row>
    <row r="468" spans="1:27" ht="12.75">
      <c r="A468" s="2">
        <v>467</v>
      </c>
      <c r="B468" s="119"/>
      <c r="C468" s="146">
        <v>43913</v>
      </c>
      <c r="D468" s="40"/>
      <c r="E468" s="27">
        <v>61</v>
      </c>
      <c r="F468" s="2" t="s">
        <v>40</v>
      </c>
      <c r="H468" s="2" t="s">
        <v>272</v>
      </c>
      <c r="I468" s="2" t="s">
        <v>47</v>
      </c>
      <c r="J468" s="15" t="str">
        <f>IF(ISERROR(VLOOKUP(I468,State_codes!$B$2:$C$38, 2, FALSE)),"",VLOOKUP(I468,State_codes!$B$2:$C$38, 2, FALSE))</f>
        <v>KL</v>
      </c>
      <c r="K468" s="2" t="s">
        <v>122</v>
      </c>
      <c r="L468" s="31" t="s">
        <v>1680</v>
      </c>
      <c r="M468" s="8" t="s">
        <v>1125</v>
      </c>
      <c r="N468" s="27" t="s">
        <v>596</v>
      </c>
      <c r="O468" s="27" t="s">
        <v>58</v>
      </c>
      <c r="P468" s="39">
        <v>43913</v>
      </c>
      <c r="Q468" s="37" t="s">
        <v>1677</v>
      </c>
      <c r="R468" s="37" t="s">
        <v>1681</v>
      </c>
      <c r="S468" s="46"/>
    </row>
    <row r="469" spans="1:27" ht="12.75">
      <c r="A469" s="2">
        <v>468</v>
      </c>
      <c r="B469" s="119"/>
      <c r="C469" s="146">
        <v>43913</v>
      </c>
      <c r="D469" s="40"/>
      <c r="E469" s="27">
        <v>56</v>
      </c>
      <c r="G469" s="2" t="s">
        <v>271</v>
      </c>
      <c r="H469" s="2" t="s">
        <v>272</v>
      </c>
      <c r="I469" s="2" t="s">
        <v>47</v>
      </c>
      <c r="J469" s="15" t="str">
        <f>IF(ISERROR(VLOOKUP(I469,State_codes!$B$2:$C$38, 2, FALSE)),"",VLOOKUP(I469,State_codes!$B$2:$C$38, 2, FALSE))</f>
        <v>KL</v>
      </c>
      <c r="K469" s="2" t="s">
        <v>122</v>
      </c>
      <c r="L469" s="31" t="s">
        <v>1682</v>
      </c>
      <c r="M469" s="32"/>
      <c r="N469" s="27" t="s">
        <v>56</v>
      </c>
      <c r="O469" s="27" t="s">
        <v>58</v>
      </c>
      <c r="P469" s="39">
        <v>43913</v>
      </c>
      <c r="Q469" s="37" t="s">
        <v>1677</v>
      </c>
      <c r="R469" s="37" t="s">
        <v>1681</v>
      </c>
      <c r="S469" s="46"/>
    </row>
    <row r="470" spans="1:27" ht="12.75">
      <c r="A470" s="2">
        <v>469</v>
      </c>
      <c r="B470" s="119"/>
      <c r="C470" s="146">
        <v>43913</v>
      </c>
      <c r="D470" s="40"/>
      <c r="E470" s="41"/>
      <c r="F470" s="2" t="s">
        <v>40</v>
      </c>
      <c r="H470" s="2" t="s">
        <v>41</v>
      </c>
      <c r="I470" s="2" t="s">
        <v>47</v>
      </c>
      <c r="J470" s="15" t="str">
        <f>IF(ISERROR(VLOOKUP(I470,State_codes!$B$2:$C$38, 2, FALSE)),"",VLOOKUP(I470,State_codes!$B$2:$C$38, 2, FALSE))</f>
        <v>KL</v>
      </c>
      <c r="K470" s="2" t="s">
        <v>122</v>
      </c>
      <c r="L470" s="31" t="s">
        <v>1221</v>
      </c>
      <c r="M470" s="32"/>
      <c r="N470" s="27" t="s">
        <v>56</v>
      </c>
      <c r="O470" s="27" t="s">
        <v>58</v>
      </c>
      <c r="P470" s="39">
        <v>43913</v>
      </c>
      <c r="Q470" s="37" t="s">
        <v>1677</v>
      </c>
      <c r="R470" s="37" t="s">
        <v>1683</v>
      </c>
      <c r="S470" s="46"/>
    </row>
    <row r="471" spans="1:27" ht="12.75">
      <c r="A471" s="2">
        <v>470</v>
      </c>
      <c r="B471" s="119"/>
      <c r="C471" s="146">
        <v>43913</v>
      </c>
      <c r="D471" s="40"/>
      <c r="E471" s="41"/>
      <c r="H471" s="2" t="s">
        <v>165</v>
      </c>
      <c r="I471" s="2" t="s">
        <v>47</v>
      </c>
      <c r="J471" s="15" t="str">
        <f>IF(ISERROR(VLOOKUP(I471,State_codes!$B$2:$C$38, 2, FALSE)),"",VLOOKUP(I471,State_codes!$B$2:$C$38, 2, FALSE))</f>
        <v>KL</v>
      </c>
      <c r="K471" s="2" t="s">
        <v>122</v>
      </c>
      <c r="L471" s="31" t="s">
        <v>1684</v>
      </c>
      <c r="M471" s="32"/>
      <c r="N471" s="27" t="s">
        <v>56</v>
      </c>
      <c r="O471" s="27" t="s">
        <v>58</v>
      </c>
      <c r="P471" s="39">
        <v>43913</v>
      </c>
      <c r="Q471" s="37" t="s">
        <v>1677</v>
      </c>
      <c r="R471" s="37" t="s">
        <v>1685</v>
      </c>
      <c r="S471" s="46"/>
    </row>
    <row r="472" spans="1:27" ht="12.75">
      <c r="A472" s="2">
        <v>471</v>
      </c>
      <c r="B472" s="23" t="s">
        <v>1686</v>
      </c>
      <c r="C472" s="146">
        <v>43913</v>
      </c>
      <c r="D472" s="40"/>
      <c r="E472" s="27">
        <v>38</v>
      </c>
      <c r="F472" s="2" t="s">
        <v>39</v>
      </c>
      <c r="G472" s="2" t="s">
        <v>211</v>
      </c>
      <c r="H472" s="2" t="s">
        <v>211</v>
      </c>
      <c r="I472" s="2" t="s">
        <v>134</v>
      </c>
      <c r="J472" s="15" t="str">
        <f>IF(ISERROR(VLOOKUP(I472,State_codes!$B$2:$C$38, 2, FALSE)),"",VLOOKUP(I472,State_codes!$B$2:$C$38, 2, FALSE))</f>
        <v>KA</v>
      </c>
      <c r="K472" s="2" t="s">
        <v>122</v>
      </c>
      <c r="L472" s="31" t="s">
        <v>334</v>
      </c>
      <c r="M472" s="32"/>
      <c r="N472" s="27" t="s">
        <v>56</v>
      </c>
      <c r="O472" s="27" t="s">
        <v>58</v>
      </c>
      <c r="P472" s="39">
        <v>43913</v>
      </c>
      <c r="Q472" s="37" t="s">
        <v>1687</v>
      </c>
      <c r="R472" s="31" t="s">
        <v>1633</v>
      </c>
      <c r="S472" s="46"/>
    </row>
    <row r="473" spans="1:27" ht="12.75">
      <c r="A473" s="2">
        <v>472</v>
      </c>
      <c r="B473" s="23" t="s">
        <v>1272</v>
      </c>
      <c r="C473" s="146">
        <v>43913</v>
      </c>
      <c r="D473" s="40"/>
      <c r="E473" s="27">
        <v>41</v>
      </c>
      <c r="F473" s="2" t="s">
        <v>39</v>
      </c>
      <c r="G473" s="2" t="s">
        <v>211</v>
      </c>
      <c r="H473" s="2" t="s">
        <v>211</v>
      </c>
      <c r="I473" s="2" t="s">
        <v>134</v>
      </c>
      <c r="J473" s="15" t="str">
        <f>IF(ISERROR(VLOOKUP(I473,State_codes!$B$2:$C$38, 2, FALSE)),"",VLOOKUP(I473,State_codes!$B$2:$C$38, 2, FALSE))</f>
        <v>KA</v>
      </c>
      <c r="K473" s="2" t="s">
        <v>51</v>
      </c>
      <c r="L473" s="31" t="s">
        <v>1027</v>
      </c>
      <c r="M473" s="32"/>
      <c r="N473" s="27" t="s">
        <v>56</v>
      </c>
      <c r="O473" s="27" t="s">
        <v>58</v>
      </c>
      <c r="P473" s="39">
        <v>43913</v>
      </c>
      <c r="Q473" s="37" t="s">
        <v>1687</v>
      </c>
      <c r="R473" s="31" t="s">
        <v>1633</v>
      </c>
      <c r="S473" s="46"/>
    </row>
    <row r="474" spans="1:27" ht="12.75">
      <c r="A474" s="2">
        <v>473</v>
      </c>
      <c r="B474" s="23" t="s">
        <v>1688</v>
      </c>
      <c r="C474" s="146">
        <v>43913</v>
      </c>
      <c r="D474" s="40"/>
      <c r="E474" s="27">
        <v>30</v>
      </c>
      <c r="F474" s="2" t="s">
        <v>40</v>
      </c>
      <c r="G474" s="2" t="s">
        <v>211</v>
      </c>
      <c r="H474" s="2" t="s">
        <v>211</v>
      </c>
      <c r="I474" s="2" t="s">
        <v>134</v>
      </c>
      <c r="J474" s="15" t="str">
        <f>IF(ISERROR(VLOOKUP(I474,State_codes!$B$2:$C$38, 2, FALSE)),"",VLOOKUP(I474,State_codes!$B$2:$C$38, 2, FALSE))</f>
        <v>KA</v>
      </c>
      <c r="K474" s="2" t="s">
        <v>122</v>
      </c>
      <c r="L474" s="31" t="s">
        <v>1689</v>
      </c>
      <c r="M474" s="8" t="s">
        <v>1690</v>
      </c>
      <c r="N474" s="27" t="s">
        <v>56</v>
      </c>
      <c r="O474" s="27" t="s">
        <v>129</v>
      </c>
      <c r="P474" s="39">
        <v>43913</v>
      </c>
      <c r="Q474" s="37" t="s">
        <v>1687</v>
      </c>
      <c r="R474" s="31" t="s">
        <v>1633</v>
      </c>
      <c r="S474" s="46"/>
    </row>
    <row r="475" spans="1:27" ht="12.75">
      <c r="A475" s="2">
        <v>474</v>
      </c>
      <c r="B475" s="23" t="s">
        <v>1275</v>
      </c>
      <c r="C475" s="146">
        <v>43913</v>
      </c>
      <c r="D475" s="40"/>
      <c r="E475" s="27">
        <v>24</v>
      </c>
      <c r="F475" s="2" t="s">
        <v>39</v>
      </c>
      <c r="G475" s="2" t="s">
        <v>211</v>
      </c>
      <c r="H475" s="2" t="s">
        <v>211</v>
      </c>
      <c r="I475" s="2" t="s">
        <v>134</v>
      </c>
      <c r="J475" s="15" t="str">
        <f>IF(ISERROR(VLOOKUP(I475,State_codes!$B$2:$C$38, 2, FALSE)),"",VLOOKUP(I475,State_codes!$B$2:$C$38, 2, FALSE))</f>
        <v>KA</v>
      </c>
      <c r="K475" s="2" t="s">
        <v>51</v>
      </c>
      <c r="L475" s="31" t="s">
        <v>1691</v>
      </c>
      <c r="M475" s="32"/>
      <c r="N475" s="27" t="s">
        <v>56</v>
      </c>
      <c r="O475" s="27" t="s">
        <v>58</v>
      </c>
      <c r="P475" s="39">
        <v>43913</v>
      </c>
      <c r="Q475" s="37" t="s">
        <v>1687</v>
      </c>
      <c r="R475" s="31" t="s">
        <v>1633</v>
      </c>
      <c r="S475" s="46"/>
    </row>
    <row r="476" spans="1:27" ht="12.75">
      <c r="A476" s="2">
        <v>475</v>
      </c>
      <c r="B476" s="23" t="s">
        <v>1692</v>
      </c>
      <c r="C476" s="146">
        <v>43913</v>
      </c>
      <c r="D476" s="40"/>
      <c r="E476" s="27">
        <v>60</v>
      </c>
      <c r="F476" s="2" t="s">
        <v>39</v>
      </c>
      <c r="G476" s="2" t="s">
        <v>211</v>
      </c>
      <c r="H476" s="2" t="s">
        <v>211</v>
      </c>
      <c r="I476" s="2" t="s">
        <v>134</v>
      </c>
      <c r="J476" s="15" t="str">
        <f>IF(ISERROR(VLOOKUP(I476,State_codes!$B$2:$C$38, 2, FALSE)),"",VLOOKUP(I476,State_codes!$B$2:$C$38, 2, FALSE))</f>
        <v>KA</v>
      </c>
      <c r="K476" s="2" t="s">
        <v>122</v>
      </c>
      <c r="L476" s="31" t="s">
        <v>1591</v>
      </c>
      <c r="M476" s="32"/>
      <c r="N476" s="27" t="s">
        <v>56</v>
      </c>
      <c r="O476" s="27" t="s">
        <v>58</v>
      </c>
      <c r="P476" s="39">
        <v>43913</v>
      </c>
      <c r="Q476" s="37" t="s">
        <v>1687</v>
      </c>
      <c r="R476" s="31" t="s">
        <v>1633</v>
      </c>
      <c r="S476" s="46"/>
    </row>
    <row r="477" spans="1:27" ht="12.75">
      <c r="A477" s="2">
        <v>476</v>
      </c>
      <c r="B477" s="23" t="s">
        <v>1693</v>
      </c>
      <c r="C477" s="146">
        <v>43913</v>
      </c>
      <c r="D477" s="40"/>
      <c r="E477" s="27">
        <v>22</v>
      </c>
      <c r="F477" s="2" t="s">
        <v>39</v>
      </c>
      <c r="G477" s="2" t="s">
        <v>211</v>
      </c>
      <c r="H477" s="2" t="s">
        <v>211</v>
      </c>
      <c r="I477" s="2" t="s">
        <v>134</v>
      </c>
      <c r="J477" s="15" t="str">
        <f>IF(ISERROR(VLOOKUP(I477,State_codes!$B$2:$C$38, 2, FALSE)),"",VLOOKUP(I477,State_codes!$B$2:$C$38, 2, FALSE))</f>
        <v>KA</v>
      </c>
      <c r="K477" s="2" t="s">
        <v>122</v>
      </c>
      <c r="L477" s="31" t="s">
        <v>1694</v>
      </c>
      <c r="M477" s="32"/>
      <c r="N477" s="27" t="s">
        <v>56</v>
      </c>
      <c r="O477" s="27" t="s">
        <v>58</v>
      </c>
      <c r="P477" s="39">
        <v>43913</v>
      </c>
      <c r="Q477" s="37" t="s">
        <v>1687</v>
      </c>
      <c r="R477" s="31" t="s">
        <v>1633</v>
      </c>
      <c r="S477" s="46"/>
    </row>
    <row r="478" spans="1:27" ht="12.75">
      <c r="A478" s="50">
        <v>477</v>
      </c>
      <c r="B478" s="148"/>
      <c r="C478" s="149">
        <v>43914</v>
      </c>
      <c r="D478" s="150"/>
      <c r="E478" s="24">
        <v>38</v>
      </c>
      <c r="F478" s="50" t="s">
        <v>40</v>
      </c>
      <c r="G478" s="50" t="s">
        <v>43</v>
      </c>
      <c r="H478" s="2" t="s">
        <v>43</v>
      </c>
      <c r="I478" s="50" t="s">
        <v>45</v>
      </c>
      <c r="J478" s="15" t="str">
        <f>IF(ISERROR(VLOOKUP(I478,State_codes!$B$2:$C$38, 2, FALSE)),"",VLOOKUP(I478,State_codes!$B$2:$C$38, 2, FALSE))</f>
        <v>MH</v>
      </c>
      <c r="K478" s="50" t="s">
        <v>122</v>
      </c>
      <c r="L478" s="151" t="s">
        <v>1695</v>
      </c>
      <c r="M478" s="152"/>
      <c r="N478" s="27" t="s">
        <v>56</v>
      </c>
      <c r="O478" s="27" t="s">
        <v>58</v>
      </c>
      <c r="P478" s="153">
        <v>43913</v>
      </c>
      <c r="Q478" s="154" t="s">
        <v>1696</v>
      </c>
      <c r="R478" s="155" t="s">
        <v>1697</v>
      </c>
      <c r="S478" s="156" t="s">
        <v>1698</v>
      </c>
      <c r="T478" s="157"/>
      <c r="U478" s="157"/>
      <c r="V478" s="157"/>
      <c r="W478" s="157"/>
      <c r="X478" s="157"/>
      <c r="Y478" s="157"/>
      <c r="Z478" s="157"/>
      <c r="AA478" s="157"/>
    </row>
    <row r="479" spans="1:27" ht="12.75">
      <c r="A479" s="50">
        <v>478</v>
      </c>
      <c r="B479" s="148"/>
      <c r="C479" s="149">
        <v>43914</v>
      </c>
      <c r="D479" s="150"/>
      <c r="E479" s="158"/>
      <c r="F479" s="157"/>
      <c r="G479" s="50" t="s">
        <v>43</v>
      </c>
      <c r="H479" s="2" t="s">
        <v>43</v>
      </c>
      <c r="I479" s="50" t="s">
        <v>45</v>
      </c>
      <c r="J479" s="15" t="str">
        <f>IF(ISERROR(VLOOKUP(I479,State_codes!$B$2:$C$38, 2, FALSE)),"",VLOOKUP(I479,State_codes!$B$2:$C$38, 2, FALSE))</f>
        <v>MH</v>
      </c>
      <c r="K479" s="50" t="s">
        <v>122</v>
      </c>
      <c r="L479" s="159" t="s">
        <v>429</v>
      </c>
      <c r="M479" s="152"/>
      <c r="N479" s="160"/>
      <c r="O479" s="33" t="s">
        <v>155</v>
      </c>
      <c r="P479" s="153">
        <v>43913</v>
      </c>
      <c r="Q479" s="154" t="s">
        <v>1696</v>
      </c>
      <c r="R479" s="161"/>
      <c r="S479" s="161"/>
      <c r="T479" s="157"/>
      <c r="U479" s="157"/>
      <c r="V479" s="157"/>
      <c r="W479" s="157"/>
      <c r="X479" s="157"/>
      <c r="Y479" s="157"/>
      <c r="Z479" s="157"/>
      <c r="AA479" s="157"/>
    </row>
    <row r="480" spans="1:27" ht="12.75">
      <c r="A480" s="50">
        <v>479</v>
      </c>
      <c r="B480" s="148"/>
      <c r="C480" s="149">
        <v>43914</v>
      </c>
      <c r="D480" s="150"/>
      <c r="E480" s="158"/>
      <c r="F480" s="157"/>
      <c r="G480" s="50" t="s">
        <v>83</v>
      </c>
      <c r="H480" s="50" t="s">
        <v>83</v>
      </c>
      <c r="I480" s="50" t="s">
        <v>45</v>
      </c>
      <c r="J480" s="15" t="str">
        <f>IF(ISERROR(VLOOKUP(I480,State_codes!$B$2:$C$38, 2, FALSE)),"",VLOOKUP(I480,State_codes!$B$2:$C$38, 2, FALSE))</f>
        <v>MH</v>
      </c>
      <c r="K480" s="50" t="s">
        <v>122</v>
      </c>
      <c r="L480" s="151" t="s">
        <v>1699</v>
      </c>
      <c r="M480" s="152"/>
      <c r="N480" s="27" t="s">
        <v>56</v>
      </c>
      <c r="O480" s="24" t="s">
        <v>129</v>
      </c>
      <c r="P480" s="153">
        <v>43913</v>
      </c>
      <c r="Q480" s="154" t="s">
        <v>1696</v>
      </c>
      <c r="R480" s="156" t="s">
        <v>444</v>
      </c>
      <c r="S480" s="161"/>
      <c r="T480" s="157"/>
      <c r="U480" s="157"/>
      <c r="V480" s="157"/>
      <c r="W480" s="157"/>
      <c r="X480" s="157"/>
      <c r="Y480" s="157"/>
      <c r="Z480" s="157"/>
      <c r="AA480" s="157"/>
    </row>
    <row r="481" spans="1:27" ht="12.75">
      <c r="A481" s="50">
        <v>480</v>
      </c>
      <c r="B481" s="148"/>
      <c r="C481" s="149">
        <v>43914</v>
      </c>
      <c r="D481" s="150"/>
      <c r="E481" s="158"/>
      <c r="F481" s="50" t="s">
        <v>39</v>
      </c>
      <c r="G481" s="50" t="s">
        <v>1129</v>
      </c>
      <c r="H481" s="50" t="s">
        <v>1129</v>
      </c>
      <c r="I481" s="50" t="s">
        <v>45</v>
      </c>
      <c r="J481" s="15" t="str">
        <f>IF(ISERROR(VLOOKUP(I481,State_codes!$B$2:$C$38, 2, FALSE)),"",VLOOKUP(I481,State_codes!$B$2:$C$38, 2, FALSE))</f>
        <v>MH</v>
      </c>
      <c r="K481" s="50" t="s">
        <v>122</v>
      </c>
      <c r="L481" s="151" t="s">
        <v>1700</v>
      </c>
      <c r="M481" s="152"/>
      <c r="N481" s="27" t="s">
        <v>56</v>
      </c>
      <c r="O481" s="27" t="s">
        <v>58</v>
      </c>
      <c r="P481" s="153">
        <v>43913</v>
      </c>
      <c r="Q481" s="154" t="s">
        <v>1696</v>
      </c>
      <c r="R481" s="156" t="s">
        <v>1696</v>
      </c>
      <c r="S481" s="156" t="s">
        <v>1698</v>
      </c>
      <c r="T481" s="157"/>
      <c r="U481" s="157"/>
      <c r="V481" s="157"/>
      <c r="W481" s="157"/>
      <c r="X481" s="157"/>
      <c r="Y481" s="157"/>
      <c r="Z481" s="157"/>
      <c r="AA481" s="157"/>
    </row>
    <row r="482" spans="1:27" ht="12.75">
      <c r="A482" s="50">
        <v>481</v>
      </c>
      <c r="B482" s="148"/>
      <c r="C482" s="149">
        <v>43914</v>
      </c>
      <c r="D482" s="150"/>
      <c r="E482" s="158"/>
      <c r="F482" s="50" t="s">
        <v>40</v>
      </c>
      <c r="G482" s="50" t="s">
        <v>1129</v>
      </c>
      <c r="H482" s="50" t="s">
        <v>1129</v>
      </c>
      <c r="I482" s="50" t="s">
        <v>45</v>
      </c>
      <c r="J482" s="15" t="str">
        <f>IF(ISERROR(VLOOKUP(I482,State_codes!$B$2:$C$38, 2, FALSE)),"",VLOOKUP(I482,State_codes!$B$2:$C$38, 2, FALSE))</f>
        <v>MH</v>
      </c>
      <c r="K482" s="50" t="s">
        <v>122</v>
      </c>
      <c r="L482" s="151" t="s">
        <v>1700</v>
      </c>
      <c r="M482" s="152"/>
      <c r="N482" s="27" t="s">
        <v>56</v>
      </c>
      <c r="O482" s="27" t="s">
        <v>58</v>
      </c>
      <c r="P482" s="153">
        <v>43913</v>
      </c>
      <c r="Q482" s="154" t="s">
        <v>1696</v>
      </c>
      <c r="R482" s="156" t="s">
        <v>1696</v>
      </c>
      <c r="S482" s="156" t="s">
        <v>1698</v>
      </c>
      <c r="T482" s="157"/>
      <c r="U482" s="157"/>
      <c r="V482" s="157"/>
      <c r="W482" s="157"/>
      <c r="X482" s="157"/>
      <c r="Y482" s="157"/>
      <c r="Z482" s="157"/>
      <c r="AA482" s="157"/>
    </row>
    <row r="483" spans="1:27" ht="12.75">
      <c r="A483" s="50">
        <v>482</v>
      </c>
      <c r="B483" s="148"/>
      <c r="C483" s="149">
        <v>43914</v>
      </c>
      <c r="D483" s="150"/>
      <c r="E483" s="158"/>
      <c r="F483" s="50" t="s">
        <v>40</v>
      </c>
      <c r="G483" s="50" t="s">
        <v>1129</v>
      </c>
      <c r="H483" s="50" t="s">
        <v>1129</v>
      </c>
      <c r="I483" s="50" t="s">
        <v>45</v>
      </c>
      <c r="J483" s="15" t="str">
        <f>IF(ISERROR(VLOOKUP(I483,State_codes!$B$2:$C$38, 2, FALSE)),"",VLOOKUP(I483,State_codes!$B$2:$C$38, 2, FALSE))</f>
        <v>MH</v>
      </c>
      <c r="K483" s="50" t="s">
        <v>122</v>
      </c>
      <c r="L483" s="151" t="s">
        <v>1700</v>
      </c>
      <c r="M483" s="152"/>
      <c r="N483" s="27" t="s">
        <v>56</v>
      </c>
      <c r="O483" s="27" t="s">
        <v>58</v>
      </c>
      <c r="P483" s="153">
        <v>43913</v>
      </c>
      <c r="Q483" s="154" t="s">
        <v>1696</v>
      </c>
      <c r="R483" s="156" t="s">
        <v>1696</v>
      </c>
      <c r="S483" s="156" t="s">
        <v>1698</v>
      </c>
      <c r="T483" s="157"/>
      <c r="U483" s="157"/>
      <c r="V483" s="157"/>
      <c r="W483" s="157"/>
      <c r="X483" s="157"/>
      <c r="Y483" s="157"/>
      <c r="Z483" s="157"/>
      <c r="AA483" s="157"/>
    </row>
    <row r="484" spans="1:27" ht="12.75">
      <c r="A484" s="50">
        <v>483</v>
      </c>
      <c r="B484" s="148"/>
      <c r="C484" s="149">
        <v>43914</v>
      </c>
      <c r="D484" s="150"/>
      <c r="E484" s="158"/>
      <c r="F484" s="50" t="s">
        <v>40</v>
      </c>
      <c r="G484" s="50" t="s">
        <v>1129</v>
      </c>
      <c r="H484" s="50" t="s">
        <v>1129</v>
      </c>
      <c r="I484" s="50" t="s">
        <v>45</v>
      </c>
      <c r="J484" s="15" t="str">
        <f>IF(ISERROR(VLOOKUP(I484,State_codes!$B$2:$C$38, 2, FALSE)),"",VLOOKUP(I484,State_codes!$B$2:$C$38, 2, FALSE))</f>
        <v>MH</v>
      </c>
      <c r="K484" s="50" t="s">
        <v>122</v>
      </c>
      <c r="L484" s="151" t="s">
        <v>1700</v>
      </c>
      <c r="M484" s="152"/>
      <c r="N484" s="27" t="s">
        <v>56</v>
      </c>
      <c r="O484" s="27" t="s">
        <v>58</v>
      </c>
      <c r="P484" s="153">
        <v>43913</v>
      </c>
      <c r="Q484" s="154" t="s">
        <v>1696</v>
      </c>
      <c r="R484" s="156" t="s">
        <v>1696</v>
      </c>
      <c r="S484" s="156" t="s">
        <v>1698</v>
      </c>
      <c r="T484" s="157"/>
      <c r="U484" s="157"/>
      <c r="V484" s="157"/>
      <c r="W484" s="157"/>
      <c r="X484" s="157"/>
      <c r="Y484" s="157"/>
      <c r="Z484" s="157"/>
      <c r="AA484" s="157"/>
    </row>
    <row r="485" spans="1:27" ht="12.75">
      <c r="A485" s="50">
        <v>484</v>
      </c>
      <c r="B485" s="148"/>
      <c r="C485" s="149">
        <v>43914</v>
      </c>
      <c r="D485" s="150"/>
      <c r="E485" s="24">
        <v>45</v>
      </c>
      <c r="F485" s="50" t="s">
        <v>40</v>
      </c>
      <c r="G485" s="50" t="s">
        <v>1701</v>
      </c>
      <c r="H485" s="50" t="s">
        <v>1140</v>
      </c>
      <c r="I485" s="50" t="s">
        <v>45</v>
      </c>
      <c r="J485" s="15" t="str">
        <f>IF(ISERROR(VLOOKUP(I485,State_codes!$B$2:$C$38, 2, FALSE)),"",VLOOKUP(I485,State_codes!$B$2:$C$38, 2, FALSE))</f>
        <v>MH</v>
      </c>
      <c r="K485" s="50" t="s">
        <v>122</v>
      </c>
      <c r="L485" s="151" t="s">
        <v>1676</v>
      </c>
      <c r="M485" s="152"/>
      <c r="N485" s="27" t="s">
        <v>56</v>
      </c>
      <c r="O485" s="27" t="s">
        <v>58</v>
      </c>
      <c r="P485" s="153">
        <v>43913</v>
      </c>
      <c r="Q485" s="154" t="s">
        <v>1696</v>
      </c>
      <c r="R485" s="156" t="s">
        <v>1702</v>
      </c>
      <c r="S485" s="156" t="s">
        <v>1698</v>
      </c>
      <c r="T485" s="157"/>
      <c r="U485" s="157"/>
      <c r="V485" s="157"/>
      <c r="W485" s="157"/>
      <c r="X485" s="157"/>
      <c r="Y485" s="157"/>
      <c r="Z485" s="157"/>
      <c r="AA485" s="157"/>
    </row>
    <row r="486" spans="1:27" ht="12.75">
      <c r="A486" s="2">
        <v>485</v>
      </c>
      <c r="B486" s="119"/>
      <c r="C486" s="146">
        <v>43913</v>
      </c>
      <c r="D486" s="40"/>
      <c r="E486" s="41"/>
      <c r="G486" s="47" t="s">
        <v>1703</v>
      </c>
      <c r="H486" s="2" t="s">
        <v>1704</v>
      </c>
      <c r="I486" s="2" t="s">
        <v>126</v>
      </c>
      <c r="J486" s="15" t="str">
        <f>IF(ISERROR(VLOOKUP(I486,State_codes!$B$2:$C$38, 2, FALSE)),"",VLOOKUP(I486,State_codes!$B$2:$C$38, 2, FALSE))</f>
        <v>UP</v>
      </c>
      <c r="K486" s="2" t="s">
        <v>122</v>
      </c>
      <c r="L486" s="31" t="s">
        <v>1705</v>
      </c>
      <c r="M486" s="32"/>
      <c r="N486" s="27" t="s">
        <v>56</v>
      </c>
      <c r="O486" s="27" t="s">
        <v>58</v>
      </c>
      <c r="P486" s="39">
        <v>43913</v>
      </c>
      <c r="Q486" s="37" t="s">
        <v>1706</v>
      </c>
      <c r="R486" s="34" t="s">
        <v>1707</v>
      </c>
      <c r="S486" s="46"/>
      <c r="T486" s="47" t="s">
        <v>1708</v>
      </c>
    </row>
    <row r="487" spans="1:27" ht="12.75">
      <c r="A487" s="2">
        <v>486</v>
      </c>
      <c r="B487" s="119"/>
      <c r="C487" s="146">
        <v>43913</v>
      </c>
      <c r="D487" s="40"/>
      <c r="E487" s="27">
        <v>45</v>
      </c>
      <c r="F487" s="2" t="s">
        <v>40</v>
      </c>
      <c r="G487" s="2" t="s">
        <v>1709</v>
      </c>
      <c r="H487" s="2" t="s">
        <v>1709</v>
      </c>
      <c r="I487" s="2" t="s">
        <v>126</v>
      </c>
      <c r="J487" s="15" t="str">
        <f>IF(ISERROR(VLOOKUP(I487,State_codes!$B$2:$C$38, 2, FALSE)),"",VLOOKUP(I487,State_codes!$B$2:$C$38, 2, FALSE))</f>
        <v>UP</v>
      </c>
      <c r="K487" s="2" t="s">
        <v>122</v>
      </c>
      <c r="L487" s="31" t="s">
        <v>854</v>
      </c>
      <c r="M487" s="32"/>
      <c r="N487" s="27" t="s">
        <v>56</v>
      </c>
      <c r="O487" s="27" t="s">
        <v>58</v>
      </c>
      <c r="P487" s="39">
        <v>43913</v>
      </c>
      <c r="Q487" s="37" t="s">
        <v>1710</v>
      </c>
      <c r="R487" s="34" t="s">
        <v>1711</v>
      </c>
      <c r="S487" s="34" t="s">
        <v>1712</v>
      </c>
      <c r="T487" s="2" t="s">
        <v>1713</v>
      </c>
    </row>
    <row r="488" spans="1:27" ht="12.75">
      <c r="A488" s="2">
        <v>487</v>
      </c>
      <c r="B488" s="119"/>
      <c r="C488" s="146">
        <v>43913</v>
      </c>
      <c r="D488" s="40"/>
      <c r="E488" s="27">
        <v>69</v>
      </c>
      <c r="F488" s="2" t="s">
        <v>39</v>
      </c>
      <c r="G488" s="2" t="s">
        <v>1196</v>
      </c>
      <c r="H488" s="2" t="s">
        <v>1196</v>
      </c>
      <c r="I488" s="2" t="s">
        <v>278</v>
      </c>
      <c r="J488" s="15" t="str">
        <f>IF(ISERROR(VLOOKUP(I488,State_codes!$B$2:$C$38, 2, FALSE)),"",VLOOKUP(I488,State_codes!$B$2:$C$38, 2, FALSE))</f>
        <v>HP</v>
      </c>
      <c r="K488" s="2" t="s">
        <v>42</v>
      </c>
      <c r="L488" s="2" t="s">
        <v>1714</v>
      </c>
      <c r="M488" s="32"/>
      <c r="N488" s="27" t="s">
        <v>1715</v>
      </c>
      <c r="O488" s="27" t="s">
        <v>58</v>
      </c>
      <c r="P488" s="39">
        <v>43913</v>
      </c>
      <c r="Q488" s="37" t="s">
        <v>1716</v>
      </c>
      <c r="R488" s="46"/>
      <c r="S488" s="46"/>
    </row>
    <row r="489" spans="1:27" ht="15">
      <c r="A489" s="2">
        <v>488</v>
      </c>
      <c r="B489" s="119"/>
      <c r="C489" s="146">
        <v>43913</v>
      </c>
      <c r="D489" s="40"/>
      <c r="E489" s="27">
        <v>2</v>
      </c>
      <c r="F489" s="2" t="s">
        <v>39</v>
      </c>
      <c r="H489" s="2" t="s">
        <v>974</v>
      </c>
      <c r="I489" s="2" t="s">
        <v>233</v>
      </c>
      <c r="J489" s="15" t="str">
        <f>IF(ISERROR(VLOOKUP(I489,State_codes!$B$2:$C$38, 2, FALSE)),"",VLOOKUP(I489,State_codes!$B$2:$C$38, 2, FALSE))</f>
        <v>PB</v>
      </c>
      <c r="K489" s="2" t="s">
        <v>122</v>
      </c>
      <c r="L489" s="81" t="s">
        <v>1717</v>
      </c>
      <c r="M489" s="8" t="s">
        <v>1391</v>
      </c>
      <c r="N489" s="27" t="s">
        <v>56</v>
      </c>
      <c r="O489" s="27" t="s">
        <v>129</v>
      </c>
      <c r="P489" s="39">
        <v>43913</v>
      </c>
      <c r="Q489" s="37" t="s">
        <v>1718</v>
      </c>
      <c r="R489" s="162" t="s">
        <v>1719</v>
      </c>
      <c r="S489" s="46"/>
    </row>
    <row r="490" spans="1:27" ht="12.75">
      <c r="A490" s="2">
        <v>489</v>
      </c>
      <c r="B490" s="119"/>
      <c r="C490" s="146">
        <v>43913</v>
      </c>
      <c r="D490" s="40"/>
      <c r="E490" s="41"/>
      <c r="G490" s="2" t="s">
        <v>1052</v>
      </c>
      <c r="H490" s="2" t="s">
        <v>437</v>
      </c>
      <c r="I490" s="2" t="s">
        <v>233</v>
      </c>
      <c r="J490" s="15" t="str">
        <f>IF(ISERROR(VLOOKUP(I490,State_codes!$B$2:$C$38, 2, FALSE)),"",VLOOKUP(I490,State_codes!$B$2:$C$38, 2, FALSE))</f>
        <v>PB</v>
      </c>
      <c r="K490" s="2" t="s">
        <v>122</v>
      </c>
      <c r="L490" s="81" t="s">
        <v>1720</v>
      </c>
      <c r="M490" s="32"/>
      <c r="N490" s="27" t="s">
        <v>56</v>
      </c>
      <c r="O490" s="27" t="s">
        <v>129</v>
      </c>
      <c r="P490" s="39">
        <v>43913</v>
      </c>
      <c r="Q490" s="37" t="s">
        <v>1718</v>
      </c>
      <c r="S490" s="46"/>
    </row>
    <row r="491" spans="1:27" ht="12.75">
      <c r="A491" s="2">
        <v>490</v>
      </c>
      <c r="B491" s="119"/>
      <c r="C491" s="146">
        <v>43913</v>
      </c>
      <c r="D491" s="40"/>
      <c r="E491" s="41"/>
      <c r="H491" s="2" t="s">
        <v>1619</v>
      </c>
      <c r="I491" s="2" t="s">
        <v>109</v>
      </c>
      <c r="J491" s="15" t="str">
        <f>IF(ISERROR(VLOOKUP(I491,State_codes!$B$2:$C$38, 2, FALSE)),"",VLOOKUP(I491,State_codes!$B$2:$C$38, 2, FALSE))</f>
        <v>RJ</v>
      </c>
      <c r="K491" s="2" t="s">
        <v>122</v>
      </c>
      <c r="L491" s="163" t="s">
        <v>429</v>
      </c>
      <c r="M491" s="32"/>
      <c r="N491" s="130"/>
      <c r="O491" s="33" t="s">
        <v>155</v>
      </c>
      <c r="P491" s="39">
        <v>43913</v>
      </c>
      <c r="Q491" s="37" t="s">
        <v>1721</v>
      </c>
      <c r="R491" s="46"/>
      <c r="S491" s="46"/>
    </row>
    <row r="492" spans="1:27" ht="12.75">
      <c r="A492" s="2">
        <v>491</v>
      </c>
      <c r="B492" s="119"/>
      <c r="C492" s="146">
        <v>43913</v>
      </c>
      <c r="D492" s="40"/>
      <c r="E492" s="41"/>
      <c r="H492" s="2" t="s">
        <v>1722</v>
      </c>
      <c r="I492" s="2" t="s">
        <v>109</v>
      </c>
      <c r="J492" s="15" t="str">
        <f>IF(ISERROR(VLOOKUP(I492,State_codes!$B$2:$C$38, 2, FALSE)),"",VLOOKUP(I492,State_codes!$B$2:$C$38, 2, FALSE))</f>
        <v>RJ</v>
      </c>
      <c r="K492" s="2" t="s">
        <v>122</v>
      </c>
      <c r="L492" s="163" t="s">
        <v>429</v>
      </c>
      <c r="M492" s="32"/>
      <c r="N492" s="130"/>
      <c r="O492" s="33" t="s">
        <v>155</v>
      </c>
      <c r="P492" s="39">
        <v>43913</v>
      </c>
      <c r="Q492" s="37" t="s">
        <v>1721</v>
      </c>
      <c r="R492" s="46"/>
      <c r="S492" s="46"/>
    </row>
    <row r="493" spans="1:27" ht="12.75">
      <c r="A493" s="2">
        <v>492</v>
      </c>
      <c r="B493" s="119"/>
      <c r="C493" s="146">
        <v>43913</v>
      </c>
      <c r="D493" s="40"/>
      <c r="E493" s="41"/>
      <c r="H493" s="2" t="s">
        <v>1722</v>
      </c>
      <c r="I493" s="2" t="s">
        <v>109</v>
      </c>
      <c r="J493" s="15" t="str">
        <f>IF(ISERROR(VLOOKUP(I493,State_codes!$B$2:$C$38, 2, FALSE)),"",VLOOKUP(I493,State_codes!$B$2:$C$38, 2, FALSE))</f>
        <v>RJ</v>
      </c>
      <c r="K493" s="2" t="s">
        <v>122</v>
      </c>
      <c r="L493" s="163" t="s">
        <v>429</v>
      </c>
      <c r="M493" s="32"/>
      <c r="N493" s="130"/>
      <c r="O493" s="33" t="s">
        <v>155</v>
      </c>
      <c r="P493" s="39">
        <v>43913</v>
      </c>
      <c r="Q493" s="37" t="s">
        <v>1721</v>
      </c>
      <c r="R493" s="46"/>
      <c r="S493" s="46"/>
    </row>
    <row r="494" spans="1:27" ht="12.75">
      <c r="A494" s="107">
        <v>493</v>
      </c>
      <c r="B494" s="164" t="s">
        <v>1723</v>
      </c>
      <c r="C494" s="165">
        <v>43913</v>
      </c>
      <c r="D494" s="166"/>
      <c r="E494" s="167">
        <v>25</v>
      </c>
      <c r="F494" s="107" t="s">
        <v>39</v>
      </c>
      <c r="G494" s="107" t="s">
        <v>1019</v>
      </c>
      <c r="H494" s="107" t="s">
        <v>1019</v>
      </c>
      <c r="I494" s="107" t="s">
        <v>236</v>
      </c>
      <c r="J494" s="15" t="str">
        <f>IF(ISERROR(VLOOKUP(I494,State_codes!$B$2:$C$38, 2, FALSE)),"",VLOOKUP(I494,State_codes!$B$2:$C$38, 2, FALSE))</f>
        <v>AP</v>
      </c>
      <c r="K494" s="107" t="s">
        <v>122</v>
      </c>
      <c r="L494" s="168" t="s">
        <v>1724</v>
      </c>
      <c r="M494" s="142"/>
      <c r="N494" s="27" t="s">
        <v>56</v>
      </c>
      <c r="O494" s="167" t="s">
        <v>58</v>
      </c>
      <c r="P494" s="72">
        <v>43913</v>
      </c>
      <c r="Q494" s="169" t="s">
        <v>1725</v>
      </c>
      <c r="R494" s="170"/>
      <c r="S494" s="170"/>
      <c r="T494" s="107" t="s">
        <v>1726</v>
      </c>
      <c r="U494" s="105"/>
      <c r="V494" s="105"/>
      <c r="W494" s="105"/>
      <c r="X494" s="105"/>
      <c r="Y494" s="105"/>
      <c r="Z494" s="105"/>
      <c r="AA494" s="105"/>
    </row>
    <row r="495" spans="1:27" ht="12.75">
      <c r="A495" s="2">
        <v>494</v>
      </c>
      <c r="B495" s="119"/>
      <c r="C495" s="146">
        <v>43913</v>
      </c>
      <c r="D495" s="40"/>
      <c r="E495" s="41"/>
      <c r="H495" s="2" t="s">
        <v>116</v>
      </c>
      <c r="I495" s="2" t="s">
        <v>117</v>
      </c>
      <c r="J495" s="15" t="str">
        <f>IF(ISERROR(VLOOKUP(I495,State_codes!$B$2:$C$38, 2, FALSE)),"",VLOOKUP(I495,State_codes!$B$2:$C$38, 2, FALSE))</f>
        <v>HR</v>
      </c>
      <c r="K495" s="2" t="s">
        <v>122</v>
      </c>
      <c r="L495" s="2" t="s">
        <v>1727</v>
      </c>
      <c r="M495" s="32"/>
      <c r="N495" s="27" t="s">
        <v>56</v>
      </c>
      <c r="O495" s="33" t="s">
        <v>155</v>
      </c>
      <c r="P495" s="39">
        <v>43913</v>
      </c>
      <c r="Q495" s="37" t="s">
        <v>1728</v>
      </c>
      <c r="R495" s="46"/>
      <c r="S495" s="46"/>
    </row>
    <row r="496" spans="1:27" ht="12.75">
      <c r="A496" s="2">
        <v>495</v>
      </c>
      <c r="B496" s="119"/>
      <c r="C496" s="146">
        <v>43913</v>
      </c>
      <c r="D496" s="40"/>
      <c r="E496" s="41"/>
      <c r="H496" s="2" t="s">
        <v>116</v>
      </c>
      <c r="I496" s="2" t="s">
        <v>117</v>
      </c>
      <c r="J496" s="15" t="str">
        <f>IF(ISERROR(VLOOKUP(I496,State_codes!$B$2:$C$38, 2, FALSE)),"",VLOOKUP(I496,State_codes!$B$2:$C$38, 2, FALSE))</f>
        <v>HR</v>
      </c>
      <c r="K496" s="2" t="s">
        <v>122</v>
      </c>
      <c r="L496" s="2" t="s">
        <v>1727</v>
      </c>
      <c r="M496" s="32"/>
      <c r="N496" s="27" t="s">
        <v>56</v>
      </c>
      <c r="O496" s="33" t="s">
        <v>155</v>
      </c>
      <c r="P496" s="39">
        <v>43913</v>
      </c>
      <c r="Q496" s="37" t="s">
        <v>1728</v>
      </c>
      <c r="R496" s="46"/>
      <c r="S496" s="46"/>
    </row>
    <row r="497" spans="1:19" ht="12.75">
      <c r="A497" s="2">
        <v>496</v>
      </c>
      <c r="B497" s="119"/>
      <c r="C497" s="146">
        <v>43913</v>
      </c>
      <c r="D497" s="40"/>
      <c r="E497" s="41"/>
      <c r="H497" s="2" t="s">
        <v>116</v>
      </c>
      <c r="I497" s="2" t="s">
        <v>117</v>
      </c>
      <c r="J497" s="15" t="str">
        <f>IF(ISERROR(VLOOKUP(I497,State_codes!$B$2:$C$38, 2, FALSE)),"",VLOOKUP(I497,State_codes!$B$2:$C$38, 2, FALSE))</f>
        <v>HR</v>
      </c>
      <c r="K497" s="2" t="s">
        <v>122</v>
      </c>
      <c r="L497" s="2" t="s">
        <v>1727</v>
      </c>
      <c r="M497" s="32"/>
      <c r="N497" s="27" t="s">
        <v>56</v>
      </c>
      <c r="O497" s="33" t="s">
        <v>155</v>
      </c>
      <c r="P497" s="39">
        <v>43913</v>
      </c>
      <c r="Q497" s="37" t="s">
        <v>1728</v>
      </c>
      <c r="R497" s="46"/>
      <c r="S497" s="46"/>
    </row>
    <row r="498" spans="1:19" ht="12.75">
      <c r="A498" s="2">
        <v>497</v>
      </c>
      <c r="B498" s="119"/>
      <c r="C498" s="146">
        <v>43913</v>
      </c>
      <c r="D498" s="40"/>
      <c r="E498" s="41"/>
      <c r="H498" s="2" t="s">
        <v>116</v>
      </c>
      <c r="I498" s="2" t="s">
        <v>117</v>
      </c>
      <c r="J498" s="15" t="str">
        <f>IF(ISERROR(VLOOKUP(I498,State_codes!$B$2:$C$38, 2, FALSE)),"",VLOOKUP(I498,State_codes!$B$2:$C$38, 2, FALSE))</f>
        <v>HR</v>
      </c>
      <c r="K498" s="2" t="s">
        <v>122</v>
      </c>
      <c r="L498" s="2" t="s">
        <v>1727</v>
      </c>
      <c r="M498" s="32"/>
      <c r="N498" s="27" t="s">
        <v>56</v>
      </c>
      <c r="O498" s="33" t="s">
        <v>155</v>
      </c>
      <c r="P498" s="39">
        <v>43913</v>
      </c>
      <c r="Q498" s="37" t="s">
        <v>1728</v>
      </c>
      <c r="R498" s="46"/>
      <c r="S498" s="46"/>
    </row>
    <row r="499" spans="1:19" ht="12.75">
      <c r="A499" s="2">
        <v>498</v>
      </c>
      <c r="B499" s="119"/>
      <c r="C499" s="146">
        <v>43913</v>
      </c>
      <c r="D499" s="40"/>
      <c r="E499" s="41"/>
      <c r="H499" s="2" t="s">
        <v>116</v>
      </c>
      <c r="I499" s="2" t="s">
        <v>117</v>
      </c>
      <c r="J499" s="15" t="str">
        <f>IF(ISERROR(VLOOKUP(I499,State_codes!$B$2:$C$38, 2, FALSE)),"",VLOOKUP(I499,State_codes!$B$2:$C$38, 2, FALSE))</f>
        <v>HR</v>
      </c>
      <c r="K499" s="2" t="s">
        <v>122</v>
      </c>
      <c r="L499" s="2" t="s">
        <v>1727</v>
      </c>
      <c r="M499" s="32"/>
      <c r="N499" s="27" t="s">
        <v>56</v>
      </c>
      <c r="O499" s="33" t="s">
        <v>155</v>
      </c>
      <c r="P499" s="39">
        <v>43913</v>
      </c>
      <c r="Q499" s="37" t="s">
        <v>1728</v>
      </c>
      <c r="R499" s="46"/>
      <c r="S499" s="46"/>
    </row>
    <row r="500" spans="1:19" ht="12.75">
      <c r="A500" s="2">
        <v>499</v>
      </c>
      <c r="B500" s="119"/>
      <c r="C500" s="146">
        <v>43913</v>
      </c>
      <c r="D500" s="40"/>
      <c r="E500" s="41"/>
      <c r="H500" s="2" t="s">
        <v>116</v>
      </c>
      <c r="I500" s="2" t="s">
        <v>117</v>
      </c>
      <c r="J500" s="15" t="str">
        <f>IF(ISERROR(VLOOKUP(I500,State_codes!$B$2:$C$38, 2, FALSE)),"",VLOOKUP(I500,State_codes!$B$2:$C$38, 2, FALSE))</f>
        <v>HR</v>
      </c>
      <c r="K500" s="2" t="s">
        <v>122</v>
      </c>
      <c r="L500" s="2" t="s">
        <v>1473</v>
      </c>
      <c r="M500" s="32"/>
      <c r="N500" s="27" t="s">
        <v>56</v>
      </c>
      <c r="O500" s="33" t="s">
        <v>155</v>
      </c>
      <c r="P500" s="39">
        <v>43913</v>
      </c>
      <c r="Q500" s="37" t="s">
        <v>1728</v>
      </c>
      <c r="R500" s="46"/>
      <c r="S500" s="46"/>
    </row>
    <row r="501" spans="1:19" ht="12.75">
      <c r="A501" s="2">
        <v>500</v>
      </c>
      <c r="B501" s="23" t="s">
        <v>1729</v>
      </c>
      <c r="C501" s="146">
        <v>43913</v>
      </c>
      <c r="D501" s="40"/>
      <c r="E501" s="27">
        <v>25</v>
      </c>
      <c r="F501" s="2" t="s">
        <v>39</v>
      </c>
      <c r="G501" s="2" t="s">
        <v>827</v>
      </c>
      <c r="H501" s="2" t="s">
        <v>827</v>
      </c>
      <c r="I501" s="2" t="s">
        <v>158</v>
      </c>
      <c r="J501" s="15" t="str">
        <f>IF(ISERROR(VLOOKUP(I501,State_codes!$B$2:$C$38, 2, FALSE)),"",VLOOKUP(I501,State_codes!$B$2:$C$38, 2, FALSE))</f>
        <v>TN</v>
      </c>
      <c r="K501" s="2" t="s">
        <v>122</v>
      </c>
      <c r="L501" s="31" t="s">
        <v>1730</v>
      </c>
      <c r="M501" s="32"/>
      <c r="N501" s="27" t="s">
        <v>56</v>
      </c>
      <c r="O501" s="167" t="s">
        <v>58</v>
      </c>
      <c r="P501" s="39">
        <v>43913</v>
      </c>
      <c r="Q501" s="37" t="s">
        <v>1731</v>
      </c>
      <c r="R501" s="46"/>
      <c r="S501" s="46"/>
    </row>
    <row r="502" spans="1:19" ht="12.75">
      <c r="A502" s="2">
        <v>501</v>
      </c>
      <c r="B502" s="23" t="s">
        <v>1732</v>
      </c>
      <c r="C502" s="146">
        <v>43913</v>
      </c>
      <c r="D502" s="40"/>
      <c r="E502" s="27">
        <v>48</v>
      </c>
      <c r="F502" s="2" t="s">
        <v>39</v>
      </c>
      <c r="G502" s="2" t="s">
        <v>1733</v>
      </c>
      <c r="H502" s="2" t="s">
        <v>1733</v>
      </c>
      <c r="I502" s="2" t="s">
        <v>158</v>
      </c>
      <c r="J502" s="15" t="str">
        <f>IF(ISERROR(VLOOKUP(I502,State_codes!$B$2:$C$38, 2, FALSE)),"",VLOOKUP(I502,State_codes!$B$2:$C$38, 2, FALSE))</f>
        <v>TN</v>
      </c>
      <c r="K502" s="2" t="s">
        <v>122</v>
      </c>
      <c r="L502" s="31" t="s">
        <v>1734</v>
      </c>
      <c r="M502" s="32"/>
      <c r="N502" s="27" t="s">
        <v>56</v>
      </c>
      <c r="O502" s="167" t="s">
        <v>58</v>
      </c>
      <c r="P502" s="39">
        <v>43913</v>
      </c>
      <c r="Q502" s="37" t="s">
        <v>1731</v>
      </c>
      <c r="R502" s="46"/>
      <c r="S502" s="46"/>
    </row>
    <row r="503" spans="1:19" ht="15">
      <c r="A503" s="2">
        <v>502</v>
      </c>
      <c r="B503" s="23" t="s">
        <v>1735</v>
      </c>
      <c r="C503" s="146">
        <v>43913</v>
      </c>
      <c r="D503" s="40"/>
      <c r="E503" s="27">
        <v>54</v>
      </c>
      <c r="F503" s="2" t="s">
        <v>39</v>
      </c>
      <c r="G503" s="2" t="s">
        <v>1736</v>
      </c>
      <c r="H503" s="2" t="s">
        <v>1736</v>
      </c>
      <c r="I503" s="2" t="s">
        <v>158</v>
      </c>
      <c r="J503" s="15" t="str">
        <f>IF(ISERROR(VLOOKUP(I503,State_codes!$B$2:$C$38, 2, FALSE)),"",VLOOKUP(I503,State_codes!$B$2:$C$38, 2, FALSE))</f>
        <v>TN</v>
      </c>
      <c r="K503" s="2" t="s">
        <v>42</v>
      </c>
      <c r="L503" s="31" t="s">
        <v>1737</v>
      </c>
      <c r="M503" s="8" t="s">
        <v>1738</v>
      </c>
      <c r="N503" s="27" t="s">
        <v>56</v>
      </c>
      <c r="O503" s="27" t="s">
        <v>129</v>
      </c>
      <c r="P503" s="39">
        <v>43915</v>
      </c>
      <c r="Q503" s="37" t="s">
        <v>1731</v>
      </c>
      <c r="R503" s="162" t="s">
        <v>1739</v>
      </c>
      <c r="S503" s="46"/>
    </row>
    <row r="504" spans="1:19" ht="12.75">
      <c r="A504" s="2">
        <v>503</v>
      </c>
      <c r="B504" s="23"/>
      <c r="C504" s="146">
        <v>43913</v>
      </c>
      <c r="D504" s="40"/>
      <c r="E504" s="27">
        <v>24</v>
      </c>
      <c r="F504" s="2" t="s">
        <v>39</v>
      </c>
      <c r="H504" s="2" t="s">
        <v>658</v>
      </c>
      <c r="I504" s="2" t="s">
        <v>268</v>
      </c>
      <c r="J504" s="15" t="str">
        <f>IF(ISERROR(VLOOKUP(I504,State_codes!$B$2:$C$38, 2, FALSE)),"",VLOOKUP(I504,State_codes!$B$2:$C$38, 2, FALSE))</f>
        <v>BR</v>
      </c>
      <c r="K504" s="2" t="s">
        <v>122</v>
      </c>
      <c r="L504" s="31" t="s">
        <v>685</v>
      </c>
      <c r="M504" s="32"/>
      <c r="N504" s="27" t="s">
        <v>56</v>
      </c>
      <c r="O504" s="167" t="s">
        <v>58</v>
      </c>
      <c r="P504" s="39">
        <v>43913</v>
      </c>
      <c r="Q504" s="37" t="s">
        <v>1740</v>
      </c>
      <c r="S504" s="46"/>
    </row>
    <row r="505" spans="1:19" ht="15">
      <c r="A505" s="2">
        <v>504</v>
      </c>
      <c r="B505" s="119"/>
      <c r="C505" s="146">
        <v>43913</v>
      </c>
      <c r="D505" s="40"/>
      <c r="E505" s="27">
        <v>35</v>
      </c>
      <c r="F505" s="2" t="s">
        <v>39</v>
      </c>
      <c r="G505" s="2" t="s">
        <v>1741</v>
      </c>
      <c r="H505" s="2" t="s">
        <v>1741</v>
      </c>
      <c r="I505" s="2" t="s">
        <v>126</v>
      </c>
      <c r="J505" s="15" t="str">
        <f>IF(ISERROR(VLOOKUP(I505,State_codes!$B$2:$C$38, 2, FALSE)),"",VLOOKUP(I505,State_codes!$B$2:$C$38, 2, FALSE))</f>
        <v>UP</v>
      </c>
      <c r="K505" s="2" t="s">
        <v>122</v>
      </c>
      <c r="L505" s="31" t="s">
        <v>1742</v>
      </c>
      <c r="M505" s="32"/>
      <c r="N505" s="27" t="s">
        <v>56</v>
      </c>
      <c r="O505" s="167" t="s">
        <v>58</v>
      </c>
      <c r="P505" s="39">
        <v>43913</v>
      </c>
      <c r="Q505" s="171" t="s">
        <v>1743</v>
      </c>
      <c r="R505" s="34" t="s">
        <v>1744</v>
      </c>
      <c r="S505" s="46"/>
    </row>
    <row r="506" spans="1:19" ht="12.75">
      <c r="A506" s="2">
        <v>505</v>
      </c>
      <c r="B506" s="119"/>
      <c r="C506" s="146">
        <v>43913</v>
      </c>
      <c r="D506" s="40"/>
      <c r="E506" s="27">
        <v>41</v>
      </c>
      <c r="F506" s="2" t="s">
        <v>39</v>
      </c>
      <c r="G506" s="2" t="s">
        <v>1745</v>
      </c>
      <c r="H506" s="2" t="s">
        <v>139</v>
      </c>
      <c r="I506" s="2" t="s">
        <v>126</v>
      </c>
      <c r="J506" s="15" t="str">
        <f>IF(ISERROR(VLOOKUP(I506,State_codes!$B$2:$C$38, 2, FALSE)),"",VLOOKUP(I506,State_codes!$B$2:$C$38, 2, FALSE))</f>
        <v>UP</v>
      </c>
      <c r="K506" s="2" t="s">
        <v>122</v>
      </c>
      <c r="L506" s="31" t="s">
        <v>1746</v>
      </c>
      <c r="M506" s="32"/>
      <c r="N506" s="27" t="s">
        <v>56</v>
      </c>
      <c r="O506" s="167" t="s">
        <v>58</v>
      </c>
      <c r="P506" s="39">
        <v>43913</v>
      </c>
      <c r="Q506" s="37" t="s">
        <v>1747</v>
      </c>
      <c r="R506" s="46"/>
      <c r="S506" s="46"/>
    </row>
    <row r="507" spans="1:19" ht="12.75">
      <c r="A507" s="2">
        <v>506</v>
      </c>
      <c r="B507" s="119"/>
      <c r="C507" s="74">
        <v>43914</v>
      </c>
      <c r="D507" s="40"/>
      <c r="E507" s="27">
        <v>23</v>
      </c>
      <c r="F507" s="2" t="s">
        <v>40</v>
      </c>
      <c r="G507" s="2" t="s">
        <v>1748</v>
      </c>
      <c r="H507" s="2" t="s">
        <v>1749</v>
      </c>
      <c r="I507" s="2" t="s">
        <v>399</v>
      </c>
      <c r="J507" s="15" t="str">
        <f>IF(ISERROR(VLOOKUP(I507,State_codes!$B$2:$C$38, 2, FALSE)),"",VLOOKUP(I507,State_codes!$B$2:$C$38, 2, FALSE))</f>
        <v>MN</v>
      </c>
      <c r="K507" s="2" t="s">
        <v>51</v>
      </c>
      <c r="L507" s="31" t="s">
        <v>1027</v>
      </c>
      <c r="M507" s="32"/>
      <c r="N507" s="27" t="s">
        <v>56</v>
      </c>
      <c r="O507" s="167" t="s">
        <v>58</v>
      </c>
      <c r="P507" s="74">
        <v>43927</v>
      </c>
      <c r="Q507" s="37" t="s">
        <v>1750</v>
      </c>
      <c r="R507" s="34" t="s">
        <v>1751</v>
      </c>
      <c r="S507" s="37" t="s">
        <v>1324</v>
      </c>
    </row>
    <row r="508" spans="1:19" ht="12.75">
      <c r="A508" s="2">
        <v>507</v>
      </c>
      <c r="B508" s="119"/>
      <c r="C508" s="74">
        <v>43914</v>
      </c>
      <c r="D508" s="40"/>
      <c r="E508" s="41"/>
      <c r="H508" s="2" t="s">
        <v>119</v>
      </c>
      <c r="I508" s="2" t="s">
        <v>45</v>
      </c>
      <c r="J508" s="15" t="str">
        <f>IF(ISERROR(VLOOKUP(I508,State_codes!$B$2:$C$38, 2, FALSE)),"",VLOOKUP(I508,State_codes!$B$2:$C$38, 2, FALSE))</f>
        <v>MH</v>
      </c>
      <c r="K508" s="2" t="s">
        <v>122</v>
      </c>
      <c r="L508" s="31" t="s">
        <v>429</v>
      </c>
      <c r="M508" s="32"/>
      <c r="N508" s="130"/>
      <c r="O508" s="33" t="s">
        <v>155</v>
      </c>
      <c r="P508" s="74">
        <v>43914</v>
      </c>
      <c r="Q508" s="37" t="s">
        <v>1752</v>
      </c>
      <c r="R508" s="46"/>
      <c r="S508" s="46"/>
    </row>
    <row r="509" spans="1:19" ht="12.75">
      <c r="A509" s="2">
        <v>508</v>
      </c>
      <c r="B509" s="119"/>
      <c r="C509" s="74">
        <v>43914</v>
      </c>
      <c r="D509" s="40"/>
      <c r="E509" s="41"/>
      <c r="H509" s="2" t="s">
        <v>119</v>
      </c>
      <c r="I509" s="2" t="s">
        <v>45</v>
      </c>
      <c r="J509" s="15" t="str">
        <f>IF(ISERROR(VLOOKUP(I509,State_codes!$B$2:$C$38, 2, FALSE)),"",VLOOKUP(I509,State_codes!$B$2:$C$38, 2, FALSE))</f>
        <v>MH</v>
      </c>
      <c r="K509" s="2" t="s">
        <v>122</v>
      </c>
      <c r="L509" s="31" t="s">
        <v>429</v>
      </c>
      <c r="N509" s="130"/>
      <c r="O509" s="33" t="s">
        <v>155</v>
      </c>
      <c r="P509" s="74">
        <v>43914</v>
      </c>
      <c r="Q509" s="37" t="s">
        <v>1752</v>
      </c>
      <c r="R509" s="46"/>
      <c r="S509" s="46"/>
    </row>
    <row r="510" spans="1:19" ht="12.75">
      <c r="A510" s="2">
        <v>509</v>
      </c>
      <c r="B510" s="119"/>
      <c r="C510" s="74">
        <v>43914</v>
      </c>
      <c r="D510" s="40"/>
      <c r="E510" s="41"/>
      <c r="H510" s="2" t="s">
        <v>119</v>
      </c>
      <c r="I510" s="2" t="s">
        <v>45</v>
      </c>
      <c r="J510" s="15" t="str">
        <f>IF(ISERROR(VLOOKUP(I510,State_codes!$B$2:$C$38, 2, FALSE)),"",VLOOKUP(I510,State_codes!$B$2:$C$38, 2, FALSE))</f>
        <v>MH</v>
      </c>
      <c r="K510" s="2" t="s">
        <v>122</v>
      </c>
      <c r="L510" s="31" t="s">
        <v>429</v>
      </c>
      <c r="N510" s="130"/>
      <c r="O510" s="33" t="s">
        <v>155</v>
      </c>
      <c r="P510" s="74">
        <v>43914</v>
      </c>
      <c r="Q510" s="37" t="s">
        <v>1752</v>
      </c>
      <c r="R510" s="46"/>
      <c r="S510" s="46"/>
    </row>
    <row r="511" spans="1:19" ht="12.75">
      <c r="A511" s="2">
        <v>510</v>
      </c>
      <c r="B511" s="119"/>
      <c r="C511" s="74">
        <v>43914</v>
      </c>
      <c r="D511" s="40"/>
      <c r="E511" s="41"/>
      <c r="H511" s="2" t="s">
        <v>1140</v>
      </c>
      <c r="I511" s="2" t="s">
        <v>45</v>
      </c>
      <c r="J511" s="15" t="str">
        <f>IF(ISERROR(VLOOKUP(I511,State_codes!$B$2:$C$38, 2, FALSE)),"",VLOOKUP(I511,State_codes!$B$2:$C$38, 2, FALSE))</f>
        <v>MH</v>
      </c>
      <c r="K511" s="2" t="s">
        <v>122</v>
      </c>
      <c r="L511" s="31" t="s">
        <v>429</v>
      </c>
      <c r="N511" s="130"/>
      <c r="O511" s="33" t="s">
        <v>155</v>
      </c>
      <c r="P511" s="74">
        <v>43914</v>
      </c>
      <c r="Q511" s="37" t="s">
        <v>1752</v>
      </c>
      <c r="R511" s="46"/>
      <c r="S511" s="46"/>
    </row>
    <row r="512" spans="1:19" ht="12.75">
      <c r="A512" s="2">
        <v>511</v>
      </c>
      <c r="B512" s="119"/>
      <c r="C512" s="74">
        <v>43914</v>
      </c>
      <c r="D512" s="40"/>
      <c r="E512" s="41"/>
      <c r="G512" s="2" t="s">
        <v>1187</v>
      </c>
      <c r="H512" s="2" t="s">
        <v>1187</v>
      </c>
      <c r="I512" s="2" t="s">
        <v>224</v>
      </c>
      <c r="J512" s="15" t="str">
        <f>IF(ISERROR(VLOOKUP(I512,State_codes!$B$2:$C$38, 2, FALSE)),"",VLOOKUP(I512,State_codes!$B$2:$C$38, 2, FALSE))</f>
        <v>MP</v>
      </c>
      <c r="K512" s="2" t="s">
        <v>122</v>
      </c>
      <c r="L512" s="31" t="s">
        <v>1753</v>
      </c>
      <c r="M512" s="172"/>
      <c r="N512" s="27" t="s">
        <v>56</v>
      </c>
      <c r="O512" s="27" t="s">
        <v>129</v>
      </c>
      <c r="P512" s="74">
        <v>43913</v>
      </c>
      <c r="Q512" s="37" t="s">
        <v>1754</v>
      </c>
      <c r="R512" s="46"/>
      <c r="S512" s="46"/>
    </row>
    <row r="513" spans="1:19" ht="12.75">
      <c r="A513" s="2">
        <v>512</v>
      </c>
      <c r="B513" s="23" t="s">
        <v>1755</v>
      </c>
      <c r="C513" s="74">
        <v>43914</v>
      </c>
      <c r="D513" s="40"/>
      <c r="E513" s="27">
        <v>32</v>
      </c>
      <c r="F513" s="2" t="s">
        <v>39</v>
      </c>
      <c r="G513" s="2" t="s">
        <v>1756</v>
      </c>
      <c r="H513" s="2" t="s">
        <v>1757</v>
      </c>
      <c r="I513" s="2" t="s">
        <v>134</v>
      </c>
      <c r="J513" s="15" t="str">
        <f>IF(ISERROR(VLOOKUP(I513,State_codes!$B$2:$C$38, 2, FALSE)),"",VLOOKUP(I513,State_codes!$B$2:$C$38, 2, FALSE))</f>
        <v>KA</v>
      </c>
      <c r="K513" s="2" t="s">
        <v>122</v>
      </c>
      <c r="L513" s="31" t="s">
        <v>1758</v>
      </c>
      <c r="N513" s="27" t="s">
        <v>56</v>
      </c>
      <c r="O513" s="27" t="s">
        <v>58</v>
      </c>
      <c r="P513" s="74">
        <v>43914</v>
      </c>
      <c r="Q513" s="37" t="s">
        <v>1759</v>
      </c>
      <c r="R513" s="31" t="s">
        <v>1760</v>
      </c>
      <c r="S513" s="46"/>
    </row>
    <row r="514" spans="1:19" ht="12.75">
      <c r="A514" s="2">
        <v>513</v>
      </c>
      <c r="B514" s="23" t="s">
        <v>1761</v>
      </c>
      <c r="C514" s="74">
        <v>43914</v>
      </c>
      <c r="D514" s="40"/>
      <c r="E514" s="27">
        <v>40</v>
      </c>
      <c r="F514" s="2" t="s">
        <v>39</v>
      </c>
      <c r="H514" s="2" t="s">
        <v>1266</v>
      </c>
      <c r="I514" s="2" t="s">
        <v>134</v>
      </c>
      <c r="J514" s="15" t="str">
        <f>IF(ISERROR(VLOOKUP(I514,State_codes!$B$2:$C$38, 2, FALSE)),"",VLOOKUP(I514,State_codes!$B$2:$C$38, 2, FALSE))</f>
        <v>KA</v>
      </c>
      <c r="K514" s="2" t="s">
        <v>122</v>
      </c>
      <c r="L514" s="31" t="s">
        <v>1762</v>
      </c>
      <c r="N514" s="27" t="s">
        <v>56</v>
      </c>
      <c r="O514" s="27" t="s">
        <v>58</v>
      </c>
      <c r="P514" s="74">
        <v>43914</v>
      </c>
      <c r="Q514" s="37" t="s">
        <v>1759</v>
      </c>
      <c r="R514" s="31" t="s">
        <v>1760</v>
      </c>
      <c r="S514" s="46"/>
    </row>
    <row r="515" spans="1:19" ht="12.75">
      <c r="A515" s="2">
        <v>514</v>
      </c>
      <c r="B515" s="23" t="s">
        <v>1763</v>
      </c>
      <c r="C515" s="74">
        <v>43914</v>
      </c>
      <c r="D515" s="40"/>
      <c r="E515" s="27">
        <v>65</v>
      </c>
      <c r="F515" s="2" t="s">
        <v>39</v>
      </c>
      <c r="G515" s="2" t="s">
        <v>1265</v>
      </c>
      <c r="H515" s="2" t="s">
        <v>1266</v>
      </c>
      <c r="I515" s="2" t="s">
        <v>134</v>
      </c>
      <c r="J515" s="15" t="str">
        <f>IF(ISERROR(VLOOKUP(I515,State_codes!$B$2:$C$38, 2, FALSE)),"",VLOOKUP(I515,State_codes!$B$2:$C$38, 2, FALSE))</f>
        <v>KA</v>
      </c>
      <c r="K515" s="2" t="s">
        <v>122</v>
      </c>
      <c r="L515" s="31" t="s">
        <v>1764</v>
      </c>
      <c r="N515" s="27" t="s">
        <v>56</v>
      </c>
      <c r="O515" s="27" t="s">
        <v>58</v>
      </c>
      <c r="P515" s="74">
        <v>43914</v>
      </c>
      <c r="Q515" s="31" t="s">
        <v>1760</v>
      </c>
      <c r="R515" s="46"/>
      <c r="S515" s="46"/>
    </row>
    <row r="516" spans="1:19" ht="12.75">
      <c r="A516" s="2">
        <v>515</v>
      </c>
      <c r="B516" s="23" t="s">
        <v>1765</v>
      </c>
      <c r="C516" s="74">
        <v>43914</v>
      </c>
      <c r="D516" s="40"/>
      <c r="E516" s="27">
        <v>56</v>
      </c>
      <c r="F516" s="2" t="s">
        <v>40</v>
      </c>
      <c r="G516" s="2" t="s">
        <v>1327</v>
      </c>
      <c r="H516" s="2" t="s">
        <v>1327</v>
      </c>
      <c r="I516" s="2" t="s">
        <v>134</v>
      </c>
      <c r="J516" s="15" t="str">
        <f>IF(ISERROR(VLOOKUP(I516,State_codes!$B$2:$C$38, 2, FALSE)),"",VLOOKUP(I516,State_codes!$B$2:$C$38, 2, FALSE))</f>
        <v>KA</v>
      </c>
      <c r="K516" s="2" t="s">
        <v>122</v>
      </c>
      <c r="L516" s="31" t="s">
        <v>1766</v>
      </c>
      <c r="M516" s="2" t="s">
        <v>1587</v>
      </c>
      <c r="N516" s="27" t="s">
        <v>56</v>
      </c>
      <c r="O516" s="27" t="s">
        <v>58</v>
      </c>
      <c r="P516" s="74">
        <v>43914</v>
      </c>
      <c r="Q516" s="31" t="s">
        <v>1760</v>
      </c>
      <c r="R516" s="46"/>
      <c r="S516" s="46"/>
    </row>
    <row r="517" spans="1:19" ht="12.75">
      <c r="A517" s="2">
        <v>516</v>
      </c>
      <c r="B517" s="23" t="s">
        <v>1767</v>
      </c>
      <c r="C517" s="74">
        <v>43914</v>
      </c>
      <c r="D517" s="40"/>
      <c r="E517" s="41"/>
      <c r="H517" s="2" t="s">
        <v>560</v>
      </c>
      <c r="I517" s="2" t="s">
        <v>47</v>
      </c>
      <c r="J517" s="15" t="str">
        <f>IF(ISERROR(VLOOKUP(I517,State_codes!$B$2:$C$38, 2, FALSE)),"",VLOOKUP(I517,State_codes!$B$2:$C$38, 2, FALSE))</f>
        <v>KL</v>
      </c>
      <c r="K517" s="2" t="s">
        <v>122</v>
      </c>
      <c r="L517" s="31" t="s">
        <v>1768</v>
      </c>
      <c r="N517" s="27" t="s">
        <v>56</v>
      </c>
      <c r="O517" s="27" t="s">
        <v>58</v>
      </c>
      <c r="P517" s="74">
        <v>43914</v>
      </c>
      <c r="Q517" s="37" t="s">
        <v>1769</v>
      </c>
      <c r="R517" s="37" t="s">
        <v>1556</v>
      </c>
      <c r="S517" s="46"/>
    </row>
    <row r="518" spans="1:19" ht="12.75">
      <c r="A518" s="2">
        <v>517</v>
      </c>
      <c r="B518" s="23" t="s">
        <v>1770</v>
      </c>
      <c r="C518" s="74">
        <v>43914</v>
      </c>
      <c r="D518" s="40"/>
      <c r="E518" s="41"/>
      <c r="H518" s="2" t="s">
        <v>560</v>
      </c>
      <c r="I518" s="2" t="s">
        <v>47</v>
      </c>
      <c r="J518" s="15" t="str">
        <f>IF(ISERROR(VLOOKUP(I518,State_codes!$B$2:$C$38, 2, FALSE)),"",VLOOKUP(I518,State_codes!$B$2:$C$38, 2, FALSE))</f>
        <v>KL</v>
      </c>
      <c r="K518" s="2" t="s">
        <v>122</v>
      </c>
      <c r="L518" s="31" t="s">
        <v>1771</v>
      </c>
      <c r="N518" s="27" t="s">
        <v>56</v>
      </c>
      <c r="O518" s="27" t="s">
        <v>58</v>
      </c>
      <c r="P518" s="74">
        <v>43914</v>
      </c>
      <c r="Q518" s="37" t="s">
        <v>1769</v>
      </c>
      <c r="R518" s="37" t="s">
        <v>1556</v>
      </c>
      <c r="S518" s="46"/>
    </row>
    <row r="519" spans="1:19" ht="12.75">
      <c r="A519" s="2">
        <v>518</v>
      </c>
      <c r="B519" s="119"/>
      <c r="C519" s="74">
        <v>43914</v>
      </c>
      <c r="D519" s="40"/>
      <c r="E519" s="27">
        <v>65</v>
      </c>
      <c r="F519" s="2" t="s">
        <v>39</v>
      </c>
      <c r="G519" s="2" t="s">
        <v>181</v>
      </c>
      <c r="H519" s="2" t="s">
        <v>181</v>
      </c>
      <c r="I519" s="2" t="s">
        <v>182</v>
      </c>
      <c r="J519" s="15" t="str">
        <f>IF(ISERROR(VLOOKUP(I519,State_codes!$B$2:$C$38, 2, FALSE)),"",VLOOKUP(I519,State_codes!$B$2:$C$38, 2, FALSE))</f>
        <v>GJ</v>
      </c>
      <c r="K519" s="2" t="s">
        <v>122</v>
      </c>
      <c r="L519" s="31" t="s">
        <v>1772</v>
      </c>
      <c r="N519" s="27" t="s">
        <v>56</v>
      </c>
      <c r="O519" s="27" t="s">
        <v>58</v>
      </c>
      <c r="P519" s="74">
        <v>43914</v>
      </c>
      <c r="Q519" s="37" t="s">
        <v>1773</v>
      </c>
      <c r="R519" s="31"/>
      <c r="S519" s="46"/>
    </row>
    <row r="520" spans="1:19" ht="12.75">
      <c r="A520" s="2">
        <v>519</v>
      </c>
      <c r="B520" s="119"/>
      <c r="C520" s="74">
        <v>43914</v>
      </c>
      <c r="D520" s="40"/>
      <c r="E520" s="27">
        <v>53</v>
      </c>
      <c r="F520" s="2" t="s">
        <v>39</v>
      </c>
      <c r="G520" s="2" t="s">
        <v>1356</v>
      </c>
      <c r="H520" s="2" t="s">
        <v>1356</v>
      </c>
      <c r="I520" s="2" t="s">
        <v>182</v>
      </c>
      <c r="J520" s="15" t="str">
        <f>IF(ISERROR(VLOOKUP(I520,State_codes!$B$2:$C$38, 2, FALSE)),"",VLOOKUP(I520,State_codes!$B$2:$C$38, 2, FALSE))</f>
        <v>GJ</v>
      </c>
      <c r="K520" s="2" t="s">
        <v>122</v>
      </c>
      <c r="L520" s="31" t="s">
        <v>1774</v>
      </c>
      <c r="M520" s="2" t="s">
        <v>1542</v>
      </c>
      <c r="N520" s="27" t="s">
        <v>56</v>
      </c>
      <c r="O520" s="27" t="s">
        <v>129</v>
      </c>
      <c r="P520" s="74">
        <v>43914</v>
      </c>
      <c r="Q520" s="37" t="s">
        <v>1773</v>
      </c>
      <c r="R520" s="37" t="s">
        <v>1775</v>
      </c>
      <c r="S520" s="34" t="s">
        <v>1289</v>
      </c>
    </row>
    <row r="521" spans="1:19" ht="12.75">
      <c r="A521" s="2">
        <v>520</v>
      </c>
      <c r="B521" s="119"/>
      <c r="C521" s="74">
        <v>43914</v>
      </c>
      <c r="D521" s="40"/>
      <c r="E521" s="27">
        <v>54</v>
      </c>
      <c r="F521" s="2" t="s">
        <v>40</v>
      </c>
      <c r="G521" s="2" t="s">
        <v>1356</v>
      </c>
      <c r="H521" s="2" t="s">
        <v>1356</v>
      </c>
      <c r="I521" s="2" t="s">
        <v>182</v>
      </c>
      <c r="J521" s="15" t="str">
        <f>IF(ISERROR(VLOOKUP(I521,State_codes!$B$2:$C$38, 2, FALSE)),"",VLOOKUP(I521,State_codes!$B$2:$C$38, 2, FALSE))</f>
        <v>GJ</v>
      </c>
      <c r="K521" s="2" t="s">
        <v>122</v>
      </c>
      <c r="L521" s="31" t="s">
        <v>1776</v>
      </c>
      <c r="M521" s="2" t="s">
        <v>1542</v>
      </c>
      <c r="N521" s="27" t="s">
        <v>56</v>
      </c>
      <c r="O521" s="27" t="s">
        <v>129</v>
      </c>
      <c r="P521" s="74">
        <v>43914</v>
      </c>
      <c r="Q521" s="37" t="s">
        <v>1773</v>
      </c>
      <c r="R521" s="37" t="s">
        <v>1775</v>
      </c>
      <c r="S521" s="34" t="s">
        <v>1289</v>
      </c>
    </row>
    <row r="522" spans="1:19" ht="12.75">
      <c r="A522" s="2">
        <v>521</v>
      </c>
      <c r="B522" s="119"/>
      <c r="C522" s="74">
        <v>43914</v>
      </c>
      <c r="D522" s="40"/>
      <c r="E522" s="27">
        <v>58</v>
      </c>
      <c r="F522" s="2" t="s">
        <v>39</v>
      </c>
      <c r="G522" s="2" t="s">
        <v>1048</v>
      </c>
      <c r="H522" s="2" t="s">
        <v>493</v>
      </c>
      <c r="I522" s="2" t="s">
        <v>262</v>
      </c>
      <c r="J522" s="15" t="str">
        <f>IF(ISERROR(VLOOKUP(I522,State_codes!$B$2:$C$38, 2, FALSE)),"",VLOOKUP(I522,State_codes!$B$2:$C$38, 2, FALSE))</f>
        <v>WB</v>
      </c>
      <c r="K522" s="2" t="s">
        <v>122</v>
      </c>
      <c r="L522" s="31" t="s">
        <v>1777</v>
      </c>
      <c r="N522" s="27" t="s">
        <v>56</v>
      </c>
      <c r="O522" s="27" t="s">
        <v>58</v>
      </c>
      <c r="P522" s="74">
        <v>43914</v>
      </c>
      <c r="Q522" s="37" t="s">
        <v>1778</v>
      </c>
      <c r="R522" s="34" t="s">
        <v>1779</v>
      </c>
      <c r="S522" s="34" t="s">
        <v>1780</v>
      </c>
    </row>
    <row r="523" spans="1:19" ht="12.75">
      <c r="A523" s="2">
        <v>522</v>
      </c>
      <c r="B523" s="23" t="s">
        <v>1781</v>
      </c>
      <c r="C523" s="74">
        <v>43914</v>
      </c>
      <c r="D523" s="40"/>
      <c r="E523" s="27">
        <v>74</v>
      </c>
      <c r="F523" s="2" t="s">
        <v>39</v>
      </c>
      <c r="G523" s="2" t="s">
        <v>1782</v>
      </c>
      <c r="H523" s="2" t="s">
        <v>827</v>
      </c>
      <c r="I523" s="2" t="s">
        <v>158</v>
      </c>
      <c r="J523" s="15" t="str">
        <f>IF(ISERROR(VLOOKUP(I523,State_codes!$B$2:$C$38, 2, FALSE)),"",VLOOKUP(I523,State_codes!$B$2:$C$38, 2, FALSE))</f>
        <v>TN</v>
      </c>
      <c r="K523" s="2" t="s">
        <v>122</v>
      </c>
      <c r="L523" s="31" t="s">
        <v>1783</v>
      </c>
      <c r="N523" s="27" t="s">
        <v>56</v>
      </c>
      <c r="O523" s="27" t="s">
        <v>58</v>
      </c>
      <c r="P523" s="146">
        <v>43914</v>
      </c>
      <c r="Q523" s="37" t="s">
        <v>1784</v>
      </c>
      <c r="R523" s="46"/>
      <c r="S523" s="46"/>
    </row>
    <row r="524" spans="1:19" ht="12.75">
      <c r="A524" s="2">
        <v>523</v>
      </c>
      <c r="B524" s="23" t="s">
        <v>1785</v>
      </c>
      <c r="C524" s="74">
        <v>43914</v>
      </c>
      <c r="D524" s="40"/>
      <c r="E524" s="33">
        <v>52</v>
      </c>
      <c r="F524" s="2" t="s">
        <v>40</v>
      </c>
      <c r="G524" s="2" t="s">
        <v>1786</v>
      </c>
      <c r="H524" s="2" t="s">
        <v>827</v>
      </c>
      <c r="I524" s="2" t="s">
        <v>158</v>
      </c>
      <c r="J524" s="15" t="str">
        <f>IF(ISERROR(VLOOKUP(I524,State_codes!$B$2:$C$38, 2, FALSE)),"",VLOOKUP(I524,State_codes!$B$2:$C$38, 2, FALSE))</f>
        <v>TN</v>
      </c>
      <c r="K524" s="2" t="s">
        <v>122</v>
      </c>
      <c r="L524" s="31" t="s">
        <v>1787</v>
      </c>
      <c r="N524" s="27" t="s">
        <v>56</v>
      </c>
      <c r="O524" s="27" t="s">
        <v>58</v>
      </c>
      <c r="P524" s="146">
        <v>43914</v>
      </c>
      <c r="Q524" s="37" t="s">
        <v>1784</v>
      </c>
      <c r="R524" s="46"/>
      <c r="S524" s="46"/>
    </row>
    <row r="525" spans="1:19" ht="12.75">
      <c r="A525" s="2">
        <v>524</v>
      </c>
      <c r="B525" s="23" t="s">
        <v>1788</v>
      </c>
      <c r="C525" s="74">
        <v>43914</v>
      </c>
      <c r="D525" s="40"/>
      <c r="E525" s="27">
        <v>25</v>
      </c>
      <c r="F525" s="2" t="s">
        <v>40</v>
      </c>
      <c r="G525" s="2" t="s">
        <v>1789</v>
      </c>
      <c r="H525" s="2" t="s">
        <v>827</v>
      </c>
      <c r="I525" s="2" t="s">
        <v>158</v>
      </c>
      <c r="J525" s="15" t="str">
        <f>IF(ISERROR(VLOOKUP(I525,State_codes!$B$2:$C$38, 2, FALSE)),"",VLOOKUP(I525,State_codes!$B$2:$C$38, 2, FALSE))</f>
        <v>TN</v>
      </c>
      <c r="K525" s="2" t="s">
        <v>122</v>
      </c>
      <c r="L525" s="31" t="s">
        <v>1790</v>
      </c>
      <c r="N525" s="27" t="s">
        <v>56</v>
      </c>
      <c r="O525" s="27" t="s">
        <v>58</v>
      </c>
      <c r="P525" s="146">
        <v>43914</v>
      </c>
      <c r="Q525" s="37" t="s">
        <v>1784</v>
      </c>
      <c r="R525" s="46"/>
      <c r="S525" s="46"/>
    </row>
    <row r="526" spans="1:19" ht="12.75">
      <c r="A526" s="2">
        <v>525</v>
      </c>
      <c r="B526" s="23" t="s">
        <v>1791</v>
      </c>
      <c r="C526" s="74">
        <v>43914</v>
      </c>
      <c r="D526" s="40"/>
      <c r="E526" s="27">
        <v>49</v>
      </c>
      <c r="F526" s="2" t="s">
        <v>39</v>
      </c>
      <c r="G526" s="2" t="s">
        <v>1792</v>
      </c>
      <c r="H526" s="2" t="s">
        <v>1793</v>
      </c>
      <c r="I526" s="2" t="s">
        <v>101</v>
      </c>
      <c r="J526" s="15" t="str">
        <f>IF(ISERROR(VLOOKUP(I526,State_codes!$B$2:$C$38, 2, FALSE)),"",VLOOKUP(I526,State_codes!$B$2:$C$38, 2, FALSE))</f>
        <v>TG</v>
      </c>
      <c r="K526" s="2" t="s">
        <v>122</v>
      </c>
      <c r="L526" s="31" t="s">
        <v>1027</v>
      </c>
      <c r="N526" s="27" t="s">
        <v>56</v>
      </c>
      <c r="O526" s="27" t="s">
        <v>58</v>
      </c>
      <c r="P526" s="146">
        <v>43914</v>
      </c>
      <c r="Q526" s="37" t="s">
        <v>1794</v>
      </c>
      <c r="R526" s="46"/>
      <c r="S526" s="46"/>
    </row>
    <row r="527" spans="1:19" ht="12.75">
      <c r="A527" s="2">
        <v>526</v>
      </c>
      <c r="B527" s="23" t="s">
        <v>1795</v>
      </c>
      <c r="C527" s="74">
        <v>43914</v>
      </c>
      <c r="D527" s="40"/>
      <c r="E527" s="27">
        <v>39</v>
      </c>
      <c r="F527" s="2" t="s">
        <v>40</v>
      </c>
      <c r="G527" s="2" t="s">
        <v>1796</v>
      </c>
      <c r="H527" s="2" t="s">
        <v>1793</v>
      </c>
      <c r="I527" s="2" t="s">
        <v>101</v>
      </c>
      <c r="J527" s="15" t="str">
        <f>IF(ISERROR(VLOOKUP(I527,State_codes!$B$2:$C$38, 2, FALSE)),"",VLOOKUP(I527,State_codes!$B$2:$C$38, 2, FALSE))</f>
        <v>TG</v>
      </c>
      <c r="K527" s="2" t="s">
        <v>122</v>
      </c>
      <c r="L527" s="31" t="s">
        <v>1591</v>
      </c>
      <c r="N527" s="27" t="s">
        <v>56</v>
      </c>
      <c r="O527" s="27" t="s">
        <v>58</v>
      </c>
      <c r="P527" s="146">
        <v>43914</v>
      </c>
      <c r="Q527" s="37" t="s">
        <v>1794</v>
      </c>
      <c r="R527" s="46"/>
      <c r="S527" s="46"/>
    </row>
    <row r="528" spans="1:19" ht="12.75">
      <c r="A528" s="2">
        <v>527</v>
      </c>
      <c r="B528" s="23" t="s">
        <v>1797</v>
      </c>
      <c r="C528" s="74">
        <v>43914</v>
      </c>
      <c r="D528" s="40"/>
      <c r="E528" s="27">
        <v>61</v>
      </c>
      <c r="F528" s="2" t="s">
        <v>40</v>
      </c>
      <c r="G528" s="2" t="s">
        <v>1798</v>
      </c>
      <c r="H528" s="2" t="s">
        <v>31</v>
      </c>
      <c r="I528" s="2" t="s">
        <v>101</v>
      </c>
      <c r="J528" s="15" t="str">
        <f>IF(ISERROR(VLOOKUP(I528,State_codes!$B$2:$C$38, 2, FALSE)),"",VLOOKUP(I528,State_codes!$B$2:$C$38, 2, FALSE))</f>
        <v>TG</v>
      </c>
      <c r="K528" s="2" t="s">
        <v>122</v>
      </c>
      <c r="L528" s="31" t="s">
        <v>854</v>
      </c>
      <c r="N528" s="27" t="s">
        <v>56</v>
      </c>
      <c r="O528" s="27" t="s">
        <v>58</v>
      </c>
      <c r="P528" s="146">
        <v>43914</v>
      </c>
      <c r="Q528" s="37" t="s">
        <v>1794</v>
      </c>
      <c r="R528" s="46"/>
      <c r="S528" s="46"/>
    </row>
    <row r="529" spans="1:19" ht="12.75">
      <c r="A529" s="2">
        <v>528</v>
      </c>
      <c r="B529" s="23" t="s">
        <v>1799</v>
      </c>
      <c r="C529" s="74">
        <v>43914</v>
      </c>
      <c r="D529" s="40"/>
      <c r="E529" s="27">
        <v>56</v>
      </c>
      <c r="F529" s="2" t="s">
        <v>40</v>
      </c>
      <c r="G529" s="2" t="s">
        <v>211</v>
      </c>
      <c r="H529" s="2" t="s">
        <v>211</v>
      </c>
      <c r="I529" s="2" t="s">
        <v>134</v>
      </c>
      <c r="J529" s="15" t="str">
        <f>IF(ISERROR(VLOOKUP(I529,State_codes!$B$2:$C$38, 2, FALSE)),"",VLOOKUP(I529,State_codes!$B$2:$C$38, 2, FALSE))</f>
        <v>KA</v>
      </c>
      <c r="K529" s="2" t="s">
        <v>122</v>
      </c>
      <c r="L529" s="31" t="s">
        <v>1800</v>
      </c>
      <c r="M529" s="2" t="s">
        <v>1285</v>
      </c>
      <c r="N529" s="27" t="s">
        <v>56</v>
      </c>
      <c r="O529" s="27" t="s">
        <v>129</v>
      </c>
      <c r="P529" s="146">
        <v>43914</v>
      </c>
      <c r="Q529" s="31" t="s">
        <v>1760</v>
      </c>
      <c r="R529" s="46"/>
      <c r="S529" s="46"/>
    </row>
    <row r="530" spans="1:19" ht="12.75">
      <c r="A530" s="2">
        <v>529</v>
      </c>
      <c r="B530" s="23" t="s">
        <v>1801</v>
      </c>
      <c r="C530" s="39">
        <v>43914</v>
      </c>
      <c r="D530" s="40"/>
      <c r="E530" s="27">
        <v>47</v>
      </c>
      <c r="F530" s="2" t="s">
        <v>39</v>
      </c>
      <c r="G530" s="2" t="s">
        <v>1756</v>
      </c>
      <c r="H530" s="2" t="s">
        <v>1757</v>
      </c>
      <c r="I530" s="2" t="s">
        <v>134</v>
      </c>
      <c r="J530" s="15" t="str">
        <f>IF(ISERROR(VLOOKUP(I530,State_codes!$B$2:$C$38, 2, FALSE)),"",VLOOKUP(I530,State_codes!$B$2:$C$38, 2, FALSE))</f>
        <v>KA</v>
      </c>
      <c r="K530" s="2" t="s">
        <v>122</v>
      </c>
      <c r="L530" s="31" t="s">
        <v>1802</v>
      </c>
      <c r="N530" s="27" t="s">
        <v>56</v>
      </c>
      <c r="O530" s="27" t="s">
        <v>58</v>
      </c>
      <c r="P530" s="146">
        <v>43914</v>
      </c>
      <c r="Q530" s="37" t="s">
        <v>1803</v>
      </c>
      <c r="R530" s="31" t="s">
        <v>1804</v>
      </c>
      <c r="S530" s="34" t="s">
        <v>1805</v>
      </c>
    </row>
    <row r="531" spans="1:19" ht="12.75">
      <c r="A531" s="2">
        <v>530</v>
      </c>
      <c r="B531" s="119"/>
      <c r="C531" s="74">
        <v>43914</v>
      </c>
      <c r="D531" s="40"/>
      <c r="E531" s="27">
        <v>55</v>
      </c>
      <c r="F531" s="2" t="s">
        <v>39</v>
      </c>
      <c r="G531" s="2" t="s">
        <v>1048</v>
      </c>
      <c r="H531" s="2" t="s">
        <v>493</v>
      </c>
      <c r="I531" s="2" t="s">
        <v>262</v>
      </c>
      <c r="J531" s="15" t="str">
        <f>IF(ISERROR(VLOOKUP(I531,State_codes!$B$2:$C$38, 2, FALSE)),"",VLOOKUP(I531,State_codes!$B$2:$C$38, 2, FALSE))</f>
        <v>WB</v>
      </c>
      <c r="K531" s="2" t="s">
        <v>122</v>
      </c>
      <c r="L531" s="31" t="s">
        <v>1806</v>
      </c>
      <c r="N531" s="27" t="s">
        <v>56</v>
      </c>
      <c r="O531" s="27" t="s">
        <v>58</v>
      </c>
      <c r="P531" s="74">
        <v>43914</v>
      </c>
      <c r="Q531" s="37" t="s">
        <v>1778</v>
      </c>
      <c r="R531" s="34" t="s">
        <v>1779</v>
      </c>
      <c r="S531" s="34" t="s">
        <v>1780</v>
      </c>
    </row>
    <row r="532" spans="1:19" ht="12.75">
      <c r="A532" s="2">
        <v>531</v>
      </c>
      <c r="B532" s="119"/>
      <c r="C532" s="74">
        <v>43914</v>
      </c>
      <c r="D532" s="40"/>
      <c r="E532" s="27">
        <v>65</v>
      </c>
      <c r="F532" s="2" t="s">
        <v>39</v>
      </c>
      <c r="H532" s="2" t="s">
        <v>1807</v>
      </c>
      <c r="I532" s="2" t="s">
        <v>207</v>
      </c>
      <c r="J532" s="15" t="str">
        <f>IF(ISERROR(VLOOKUP(I532,State_codes!$B$2:$C$38, 2, FALSE)),"",VLOOKUP(I532,State_codes!$B$2:$C$38, 2, FALSE))</f>
        <v>JK</v>
      </c>
      <c r="K532" s="2" t="s">
        <v>42</v>
      </c>
      <c r="L532" s="31" t="s">
        <v>1808</v>
      </c>
      <c r="M532" s="2" t="s">
        <v>766</v>
      </c>
      <c r="N532" s="27" t="s">
        <v>56</v>
      </c>
      <c r="O532" s="27" t="s">
        <v>58</v>
      </c>
      <c r="P532" s="74">
        <v>43914</v>
      </c>
      <c r="Q532" s="37" t="s">
        <v>1809</v>
      </c>
      <c r="R532" s="46"/>
      <c r="S532" s="46"/>
    </row>
    <row r="533" spans="1:19" ht="12.75">
      <c r="A533" s="2">
        <v>532</v>
      </c>
      <c r="B533" s="119"/>
      <c r="C533" s="74">
        <v>43914</v>
      </c>
      <c r="D533" s="40"/>
      <c r="E533" s="27">
        <v>57</v>
      </c>
      <c r="F533" s="2" t="s">
        <v>39</v>
      </c>
      <c r="G533" s="2" t="s">
        <v>1810</v>
      </c>
      <c r="H533" s="2" t="s">
        <v>853</v>
      </c>
      <c r="I533" s="2" t="s">
        <v>207</v>
      </c>
      <c r="J533" s="15" t="str">
        <f>IF(ISERROR(VLOOKUP(I533,State_codes!$B$2:$C$38, 2, FALSE)),"",VLOOKUP(I533,State_codes!$B$2:$C$38, 2, FALSE))</f>
        <v>JK</v>
      </c>
      <c r="K533" s="2" t="s">
        <v>122</v>
      </c>
      <c r="L533" s="31" t="s">
        <v>1811</v>
      </c>
      <c r="M533" s="2" t="s">
        <v>1812</v>
      </c>
      <c r="N533" s="27" t="s">
        <v>56</v>
      </c>
      <c r="O533" s="27" t="s">
        <v>129</v>
      </c>
      <c r="P533" s="74">
        <v>43914</v>
      </c>
      <c r="Q533" s="37" t="s">
        <v>1809</v>
      </c>
      <c r="R533" s="46"/>
      <c r="S533" s="46"/>
    </row>
    <row r="534" spans="1:19" ht="12.75">
      <c r="A534" s="2">
        <v>533</v>
      </c>
      <c r="B534" s="119"/>
      <c r="C534" s="74">
        <v>43914</v>
      </c>
      <c r="D534" s="40"/>
      <c r="E534" s="41"/>
      <c r="G534" s="2" t="s">
        <v>1813</v>
      </c>
      <c r="H534" s="2" t="s">
        <v>1814</v>
      </c>
      <c r="I534" s="2" t="s">
        <v>233</v>
      </c>
      <c r="J534" s="15" t="str">
        <f>IF(ISERROR(VLOOKUP(I534,State_codes!$B$2:$C$38, 2, FALSE)),"",VLOOKUP(I534,State_codes!$B$2:$C$38, 2, FALSE))</f>
        <v>PB</v>
      </c>
      <c r="K534" s="2" t="s">
        <v>122</v>
      </c>
      <c r="L534" s="31" t="s">
        <v>429</v>
      </c>
      <c r="M534" s="2" t="s">
        <v>1391</v>
      </c>
      <c r="N534" s="27" t="s">
        <v>56</v>
      </c>
      <c r="O534" s="33" t="s">
        <v>155</v>
      </c>
      <c r="P534" s="74">
        <v>43914</v>
      </c>
      <c r="Q534" s="37" t="s">
        <v>1815</v>
      </c>
      <c r="R534" s="46"/>
      <c r="S534" s="46"/>
    </row>
    <row r="535" spans="1:19" ht="12.75">
      <c r="A535" s="2">
        <v>534</v>
      </c>
      <c r="B535" s="119"/>
      <c r="C535" s="74">
        <v>43914</v>
      </c>
      <c r="D535" s="40"/>
      <c r="E535" s="41"/>
      <c r="G535" s="2" t="s">
        <v>1813</v>
      </c>
      <c r="H535" s="2" t="s">
        <v>1814</v>
      </c>
      <c r="I535" s="2" t="s">
        <v>233</v>
      </c>
      <c r="J535" s="15" t="str">
        <f>IF(ISERROR(VLOOKUP(I535,State_codes!$B$2:$C$38, 2, FALSE)),"",VLOOKUP(I535,State_codes!$B$2:$C$38, 2, FALSE))</f>
        <v>PB</v>
      </c>
      <c r="K535" s="2" t="s">
        <v>122</v>
      </c>
      <c r="L535" s="31" t="s">
        <v>429</v>
      </c>
      <c r="M535" s="2" t="s">
        <v>1391</v>
      </c>
      <c r="N535" s="27" t="s">
        <v>56</v>
      </c>
      <c r="O535" s="33" t="s">
        <v>155</v>
      </c>
      <c r="P535" s="74">
        <v>43914</v>
      </c>
      <c r="Q535" s="37" t="s">
        <v>1815</v>
      </c>
      <c r="R535" s="46"/>
      <c r="S535" s="46"/>
    </row>
    <row r="536" spans="1:19" ht="12.75">
      <c r="A536" s="2">
        <v>535</v>
      </c>
      <c r="B536" s="119"/>
      <c r="C536" s="74">
        <v>43914</v>
      </c>
      <c r="D536" s="40"/>
      <c r="E536" s="41"/>
      <c r="G536" s="2" t="s">
        <v>1813</v>
      </c>
      <c r="H536" s="2" t="s">
        <v>1814</v>
      </c>
      <c r="I536" s="2" t="s">
        <v>233</v>
      </c>
      <c r="J536" s="15" t="str">
        <f>IF(ISERROR(VLOOKUP(I536,State_codes!$B$2:$C$38, 2, FALSE)),"",VLOOKUP(I536,State_codes!$B$2:$C$38, 2, FALSE))</f>
        <v>PB</v>
      </c>
      <c r="K536" s="2" t="s">
        <v>122</v>
      </c>
      <c r="L536" s="31" t="s">
        <v>429</v>
      </c>
      <c r="M536" s="2" t="s">
        <v>1391</v>
      </c>
      <c r="N536" s="27" t="s">
        <v>56</v>
      </c>
      <c r="O536" s="33" t="s">
        <v>155</v>
      </c>
      <c r="P536" s="74">
        <v>43914</v>
      </c>
      <c r="Q536" s="37" t="s">
        <v>1815</v>
      </c>
      <c r="R536" s="46"/>
      <c r="S536" s="46"/>
    </row>
    <row r="537" spans="1:19" ht="12.75">
      <c r="A537" s="2">
        <v>536</v>
      </c>
      <c r="B537" s="119"/>
      <c r="C537" s="74">
        <v>43914</v>
      </c>
      <c r="D537" s="40"/>
      <c r="E537" s="41"/>
      <c r="H537" s="50" t="s">
        <v>83</v>
      </c>
      <c r="I537" s="2" t="s">
        <v>45</v>
      </c>
      <c r="J537" s="15" t="str">
        <f>IF(ISERROR(VLOOKUP(I537,State_codes!$B$2:$C$38, 2, FALSE)),"",VLOOKUP(I537,State_codes!$B$2:$C$38, 2, FALSE))</f>
        <v>MH</v>
      </c>
      <c r="K537" s="2" t="s">
        <v>122</v>
      </c>
      <c r="L537" s="31" t="s">
        <v>429</v>
      </c>
      <c r="N537" s="130"/>
      <c r="O537" s="33" t="s">
        <v>155</v>
      </c>
      <c r="P537" s="74">
        <v>43914</v>
      </c>
      <c r="Q537" s="37" t="s">
        <v>1816</v>
      </c>
      <c r="R537" s="46"/>
      <c r="S537" s="46"/>
    </row>
    <row r="538" spans="1:19" ht="12.75">
      <c r="A538" s="2">
        <v>537</v>
      </c>
      <c r="B538" s="119"/>
      <c r="C538" s="74">
        <v>43914</v>
      </c>
      <c r="D538" s="40"/>
      <c r="E538" s="41"/>
      <c r="H538" s="50" t="s">
        <v>83</v>
      </c>
      <c r="I538" s="2" t="s">
        <v>45</v>
      </c>
      <c r="J538" s="15" t="str">
        <f>IF(ISERROR(VLOOKUP(I538,State_codes!$B$2:$C$38, 2, FALSE)),"",VLOOKUP(I538,State_codes!$B$2:$C$38, 2, FALSE))</f>
        <v>MH</v>
      </c>
      <c r="K538" s="2" t="s">
        <v>122</v>
      </c>
      <c r="L538" s="31" t="s">
        <v>429</v>
      </c>
      <c r="N538" s="130"/>
      <c r="O538" s="33" t="s">
        <v>155</v>
      </c>
      <c r="P538" s="74">
        <v>43914</v>
      </c>
      <c r="Q538" s="37" t="s">
        <v>1816</v>
      </c>
      <c r="R538" s="46"/>
      <c r="S538" s="46"/>
    </row>
    <row r="539" spans="1:19" ht="12.75">
      <c r="A539" s="2">
        <v>538</v>
      </c>
      <c r="B539" s="119"/>
      <c r="C539" s="74">
        <v>43914</v>
      </c>
      <c r="D539" s="40"/>
      <c r="E539" s="41"/>
      <c r="H539" s="50" t="s">
        <v>83</v>
      </c>
      <c r="I539" s="2" t="s">
        <v>45</v>
      </c>
      <c r="J539" s="15" t="str">
        <f>IF(ISERROR(VLOOKUP(I539,State_codes!$B$2:$C$38, 2, FALSE)),"",VLOOKUP(I539,State_codes!$B$2:$C$38, 2, FALSE))</f>
        <v>MH</v>
      </c>
      <c r="K539" s="2" t="s">
        <v>122</v>
      </c>
      <c r="L539" s="31" t="s">
        <v>429</v>
      </c>
      <c r="N539" s="130"/>
      <c r="O539" s="33" t="s">
        <v>155</v>
      </c>
      <c r="P539" s="74">
        <v>43914</v>
      </c>
      <c r="Q539" s="37" t="s">
        <v>1816</v>
      </c>
      <c r="R539" s="46"/>
      <c r="S539" s="46"/>
    </row>
    <row r="540" spans="1:19" ht="12.75">
      <c r="A540" s="2">
        <v>539</v>
      </c>
      <c r="B540" s="119"/>
      <c r="C540" s="74">
        <v>43914</v>
      </c>
      <c r="D540" s="40"/>
      <c r="E540" s="41"/>
      <c r="H540" s="50" t="s">
        <v>83</v>
      </c>
      <c r="I540" s="2" t="s">
        <v>45</v>
      </c>
      <c r="J540" s="15" t="str">
        <f>IF(ISERROR(VLOOKUP(I540,State_codes!$B$2:$C$38, 2, FALSE)),"",VLOOKUP(I540,State_codes!$B$2:$C$38, 2, FALSE))</f>
        <v>MH</v>
      </c>
      <c r="K540" s="2" t="s">
        <v>122</v>
      </c>
      <c r="L540" s="31" t="s">
        <v>429</v>
      </c>
      <c r="N540" s="130"/>
      <c r="O540" s="33" t="s">
        <v>155</v>
      </c>
      <c r="P540" s="74">
        <v>43914</v>
      </c>
      <c r="Q540" s="37" t="s">
        <v>1816</v>
      </c>
      <c r="R540" s="46"/>
      <c r="S540" s="46"/>
    </row>
    <row r="541" spans="1:19" ht="12.75">
      <c r="A541" s="2">
        <v>540</v>
      </c>
      <c r="B541" s="119"/>
      <c r="C541" s="74">
        <v>43914</v>
      </c>
      <c r="D541" s="40"/>
      <c r="E541" s="41"/>
      <c r="H541" s="50" t="s">
        <v>83</v>
      </c>
      <c r="I541" s="2" t="s">
        <v>45</v>
      </c>
      <c r="J541" s="15" t="str">
        <f>IF(ISERROR(VLOOKUP(I541,State_codes!$B$2:$C$38, 2, FALSE)),"",VLOOKUP(I541,State_codes!$B$2:$C$38, 2, FALSE))</f>
        <v>MH</v>
      </c>
      <c r="K541" s="2" t="s">
        <v>122</v>
      </c>
      <c r="L541" s="31" t="s">
        <v>429</v>
      </c>
      <c r="N541" s="130"/>
      <c r="O541" s="33" t="s">
        <v>155</v>
      </c>
      <c r="P541" s="74">
        <v>43914</v>
      </c>
      <c r="Q541" s="37" t="s">
        <v>1816</v>
      </c>
      <c r="R541" s="46"/>
      <c r="S541" s="46"/>
    </row>
    <row r="542" spans="1:19" ht="12.75">
      <c r="A542" s="2">
        <v>541</v>
      </c>
      <c r="B542" s="119"/>
      <c r="C542" s="74">
        <v>43914</v>
      </c>
      <c r="D542" s="40"/>
      <c r="E542" s="41"/>
      <c r="G542" s="2" t="s">
        <v>524</v>
      </c>
      <c r="H542" s="2" t="s">
        <v>338</v>
      </c>
      <c r="I542" s="2" t="s">
        <v>45</v>
      </c>
      <c r="J542" s="15" t="str">
        <f>IF(ISERROR(VLOOKUP(I542,State_codes!$B$2:$C$38, 2, FALSE)),"",VLOOKUP(I542,State_codes!$B$2:$C$38, 2, FALSE))</f>
        <v>MH</v>
      </c>
      <c r="K542" s="2" t="s">
        <v>122</v>
      </c>
      <c r="L542" s="31" t="s">
        <v>429</v>
      </c>
      <c r="N542" s="130"/>
      <c r="O542" s="33" t="s">
        <v>155</v>
      </c>
      <c r="P542" s="74">
        <v>43914</v>
      </c>
      <c r="Q542" s="37" t="s">
        <v>1816</v>
      </c>
      <c r="R542" s="46"/>
      <c r="S542" s="46"/>
    </row>
    <row r="543" spans="1:19" ht="12.75">
      <c r="A543" s="2">
        <v>542</v>
      </c>
      <c r="B543" s="23" t="s">
        <v>1817</v>
      </c>
      <c r="C543" s="74">
        <v>43914</v>
      </c>
      <c r="D543" s="40"/>
      <c r="E543" s="27">
        <v>47</v>
      </c>
      <c r="F543" s="2" t="s">
        <v>40</v>
      </c>
      <c r="G543" s="2" t="s">
        <v>770</v>
      </c>
      <c r="H543" s="2" t="s">
        <v>771</v>
      </c>
      <c r="I543" s="2" t="s">
        <v>126</v>
      </c>
      <c r="J543" s="15" t="str">
        <f>IF(ISERROR(VLOOKUP(I543,State_codes!$B$2:$C$38, 2, FALSE)),"",VLOOKUP(I543,State_codes!$B$2:$C$38, 2, FALSE))</f>
        <v>UP</v>
      </c>
      <c r="K543" s="2" t="s">
        <v>122</v>
      </c>
      <c r="L543" s="31" t="s">
        <v>1818</v>
      </c>
      <c r="N543" s="27" t="s">
        <v>56</v>
      </c>
      <c r="O543" s="27" t="s">
        <v>129</v>
      </c>
      <c r="P543" s="74">
        <v>43914</v>
      </c>
      <c r="Q543" s="37" t="s">
        <v>1819</v>
      </c>
      <c r="R543" s="37" t="s">
        <v>1820</v>
      </c>
      <c r="S543" s="46"/>
    </row>
    <row r="544" spans="1:19" ht="12.75">
      <c r="A544" s="2">
        <v>543</v>
      </c>
      <c r="B544" s="119"/>
      <c r="C544" s="74">
        <v>43914</v>
      </c>
      <c r="D544" s="40"/>
      <c r="E544" s="41"/>
      <c r="H544" s="2" t="s">
        <v>437</v>
      </c>
      <c r="I544" s="2" t="s">
        <v>233</v>
      </c>
      <c r="J544" s="15" t="str">
        <f>IF(ISERROR(VLOOKUP(I544,State_codes!$B$2:$C$38, 2, FALSE)),"",VLOOKUP(I544,State_codes!$B$2:$C$38, 2, FALSE))</f>
        <v>PB</v>
      </c>
      <c r="K544" s="2" t="s">
        <v>122</v>
      </c>
      <c r="L544" s="31" t="s">
        <v>429</v>
      </c>
      <c r="N544" s="130"/>
      <c r="O544" s="33" t="s">
        <v>155</v>
      </c>
      <c r="P544" s="74">
        <v>43914</v>
      </c>
      <c r="Q544" s="37" t="s">
        <v>1821</v>
      </c>
      <c r="R544" s="46"/>
      <c r="S544" s="46"/>
    </row>
    <row r="545" spans="1:19" ht="12.75">
      <c r="A545" s="2">
        <v>544</v>
      </c>
      <c r="B545" s="119"/>
      <c r="C545" s="74">
        <v>43914</v>
      </c>
      <c r="D545" s="40"/>
      <c r="E545" s="41"/>
      <c r="H545" s="2" t="s">
        <v>298</v>
      </c>
      <c r="I545" s="2" t="s">
        <v>233</v>
      </c>
      <c r="J545" s="15" t="str">
        <f>IF(ISERROR(VLOOKUP(I545,State_codes!$B$2:$C$38, 2, FALSE)),"",VLOOKUP(I545,State_codes!$B$2:$C$38, 2, FALSE))</f>
        <v>PB</v>
      </c>
      <c r="K545" s="2" t="s">
        <v>122</v>
      </c>
      <c r="L545" s="31" t="s">
        <v>429</v>
      </c>
      <c r="N545" s="130"/>
      <c r="O545" s="33" t="s">
        <v>155</v>
      </c>
      <c r="P545" s="74">
        <v>43914</v>
      </c>
      <c r="Q545" s="37" t="s">
        <v>1821</v>
      </c>
      <c r="R545" s="46"/>
      <c r="S545" s="46"/>
    </row>
    <row r="546" spans="1:19" ht="12.75">
      <c r="A546" s="2">
        <v>545</v>
      </c>
      <c r="B546" s="119"/>
      <c r="C546" s="74">
        <v>43914</v>
      </c>
      <c r="D546" s="40"/>
      <c r="E546" s="41"/>
      <c r="H546" s="2" t="s">
        <v>298</v>
      </c>
      <c r="I546" s="2" t="s">
        <v>233</v>
      </c>
      <c r="J546" s="15" t="str">
        <f>IF(ISERROR(VLOOKUP(I546,State_codes!$B$2:$C$38, 2, FALSE)),"",VLOOKUP(I546,State_codes!$B$2:$C$38, 2, FALSE))</f>
        <v>PB</v>
      </c>
      <c r="K546" s="2" t="s">
        <v>122</v>
      </c>
      <c r="L546" s="31" t="s">
        <v>429</v>
      </c>
      <c r="N546" s="130"/>
      <c r="O546" s="33" t="s">
        <v>155</v>
      </c>
      <c r="P546" s="74">
        <v>43914</v>
      </c>
      <c r="Q546" s="37" t="s">
        <v>1821</v>
      </c>
      <c r="R546" s="46"/>
      <c r="S546" s="46"/>
    </row>
    <row r="547" spans="1:19" ht="12.75">
      <c r="A547" s="2">
        <v>546</v>
      </c>
      <c r="B547" s="23" t="s">
        <v>1822</v>
      </c>
      <c r="C547" s="74">
        <v>43914</v>
      </c>
      <c r="D547" s="40"/>
      <c r="E547" s="41"/>
      <c r="H547" s="2" t="s">
        <v>407</v>
      </c>
      <c r="I547" s="2" t="s">
        <v>47</v>
      </c>
      <c r="J547" s="15" t="str">
        <f>IF(ISERROR(VLOOKUP(I547,State_codes!$B$2:$C$38, 2, FALSE)),"",VLOOKUP(I547,State_codes!$B$2:$C$38, 2, FALSE))</f>
        <v>KL</v>
      </c>
      <c r="K547" s="2" t="s">
        <v>122</v>
      </c>
      <c r="L547" s="31"/>
      <c r="N547" s="130"/>
      <c r="O547" s="33" t="s">
        <v>155</v>
      </c>
      <c r="P547" s="74">
        <v>43914</v>
      </c>
      <c r="Q547" s="37" t="s">
        <v>1823</v>
      </c>
      <c r="R547" s="46"/>
      <c r="S547" s="46"/>
    </row>
    <row r="548" spans="1:19" ht="12.75">
      <c r="A548" s="2">
        <v>547</v>
      </c>
      <c r="B548" s="119"/>
      <c r="C548" s="74">
        <v>43914</v>
      </c>
      <c r="D548" s="40"/>
      <c r="E548" s="41"/>
      <c r="H548" s="2" t="s">
        <v>1824</v>
      </c>
      <c r="I548" s="2" t="s">
        <v>47</v>
      </c>
      <c r="J548" s="15" t="str">
        <f>IF(ISERROR(VLOOKUP(I548,State_codes!$B$2:$C$38, 2, FALSE)),"",VLOOKUP(I548,State_codes!$B$2:$C$38, 2, FALSE))</f>
        <v>KL</v>
      </c>
      <c r="K548" s="2" t="s">
        <v>122</v>
      </c>
      <c r="L548" s="31" t="s">
        <v>1825</v>
      </c>
      <c r="N548" s="27" t="s">
        <v>56</v>
      </c>
      <c r="O548" s="27" t="s">
        <v>58</v>
      </c>
      <c r="P548" s="74">
        <v>43914</v>
      </c>
      <c r="Q548" s="37" t="s">
        <v>1823</v>
      </c>
      <c r="R548" s="34" t="s">
        <v>1826</v>
      </c>
      <c r="S548" s="46"/>
    </row>
    <row r="549" spans="1:19" ht="12.75">
      <c r="A549" s="2">
        <v>548</v>
      </c>
      <c r="B549" s="23" t="s">
        <v>1827</v>
      </c>
      <c r="C549" s="74">
        <v>43914</v>
      </c>
      <c r="D549" s="40"/>
      <c r="E549" s="41"/>
      <c r="H549" s="2" t="s">
        <v>88</v>
      </c>
      <c r="I549" s="2" t="s">
        <v>47</v>
      </c>
      <c r="J549" s="15" t="str">
        <f>IF(ISERROR(VLOOKUP(I549,State_codes!$B$2:$C$38, 2, FALSE)),"",VLOOKUP(I549,State_codes!$B$2:$C$38, 2, FALSE))</f>
        <v>KL</v>
      </c>
      <c r="K549" s="2" t="s">
        <v>122</v>
      </c>
      <c r="L549" s="31" t="s">
        <v>1828</v>
      </c>
      <c r="N549" s="27" t="s">
        <v>56</v>
      </c>
      <c r="O549" s="27" t="s">
        <v>58</v>
      </c>
      <c r="P549" s="74">
        <v>43914</v>
      </c>
      <c r="Q549" s="37" t="s">
        <v>1823</v>
      </c>
      <c r="R549" s="37" t="s">
        <v>1829</v>
      </c>
      <c r="S549" s="46"/>
    </row>
    <row r="550" spans="1:19" ht="12.75">
      <c r="A550" s="2">
        <v>549</v>
      </c>
      <c r="B550" s="119"/>
      <c r="C550" s="74">
        <v>43914</v>
      </c>
      <c r="D550" s="40"/>
      <c r="E550" s="41"/>
      <c r="H550" s="2" t="s">
        <v>88</v>
      </c>
      <c r="I550" s="2" t="s">
        <v>47</v>
      </c>
      <c r="J550" s="15" t="str">
        <f>IF(ISERROR(VLOOKUP(I550,State_codes!$B$2:$C$38, 2, FALSE)),"",VLOOKUP(I550,State_codes!$B$2:$C$38, 2, FALSE))</f>
        <v>KL</v>
      </c>
      <c r="K550" s="2" t="s">
        <v>122</v>
      </c>
      <c r="L550" s="31" t="s">
        <v>1830</v>
      </c>
      <c r="N550" s="27" t="s">
        <v>56</v>
      </c>
      <c r="O550" s="27" t="s">
        <v>58</v>
      </c>
      <c r="P550" s="74">
        <v>43914</v>
      </c>
      <c r="Q550" s="37" t="s">
        <v>1823</v>
      </c>
      <c r="R550" s="37" t="s">
        <v>1829</v>
      </c>
      <c r="S550" s="46"/>
    </row>
    <row r="551" spans="1:19" ht="12.75">
      <c r="A551" s="2">
        <v>550</v>
      </c>
      <c r="B551" s="119"/>
      <c r="C551" s="74">
        <v>43914</v>
      </c>
      <c r="D551" s="40"/>
      <c r="E551" s="41"/>
      <c r="H551" s="2" t="s">
        <v>88</v>
      </c>
      <c r="I551" s="2" t="s">
        <v>47</v>
      </c>
      <c r="J551" s="15" t="str">
        <f>IF(ISERROR(VLOOKUP(I551,State_codes!$B$2:$C$38, 2, FALSE)),"",VLOOKUP(I551,State_codes!$B$2:$C$38, 2, FALSE))</f>
        <v>KL</v>
      </c>
      <c r="K551" s="2" t="s">
        <v>122</v>
      </c>
      <c r="L551" s="31" t="s">
        <v>334</v>
      </c>
      <c r="N551" s="27" t="s">
        <v>56</v>
      </c>
      <c r="O551" s="27" t="s">
        <v>58</v>
      </c>
      <c r="P551" s="74">
        <v>43914</v>
      </c>
      <c r="Q551" s="37" t="s">
        <v>1823</v>
      </c>
      <c r="R551" s="37" t="s">
        <v>1831</v>
      </c>
      <c r="S551" s="46"/>
    </row>
    <row r="552" spans="1:19" ht="12.75">
      <c r="A552" s="2">
        <v>551</v>
      </c>
      <c r="B552" s="119"/>
      <c r="C552" s="74">
        <v>43914</v>
      </c>
      <c r="D552" s="40"/>
      <c r="E552" s="41"/>
      <c r="H552" s="2" t="s">
        <v>88</v>
      </c>
      <c r="I552" s="2" t="s">
        <v>47</v>
      </c>
      <c r="J552" s="15" t="str">
        <f>IF(ISERROR(VLOOKUP(I552,State_codes!$B$2:$C$38, 2, FALSE)),"",VLOOKUP(I552,State_codes!$B$2:$C$38, 2, FALSE))</f>
        <v>KL</v>
      </c>
      <c r="K552" s="2" t="s">
        <v>122</v>
      </c>
      <c r="L552" s="31" t="s">
        <v>334</v>
      </c>
      <c r="N552" s="27" t="s">
        <v>56</v>
      </c>
      <c r="O552" s="27" t="s">
        <v>58</v>
      </c>
      <c r="P552" s="74">
        <v>43914</v>
      </c>
      <c r="Q552" s="37" t="s">
        <v>1823</v>
      </c>
      <c r="R552" s="37" t="s">
        <v>1831</v>
      </c>
      <c r="S552" s="46"/>
    </row>
    <row r="553" spans="1:19" ht="12.75">
      <c r="A553" s="2">
        <v>552</v>
      </c>
      <c r="B553" s="119"/>
      <c r="C553" s="74">
        <v>43914</v>
      </c>
      <c r="D553" s="40"/>
      <c r="E553" s="41"/>
      <c r="H553" s="2" t="s">
        <v>656</v>
      </c>
      <c r="I553" s="2" t="s">
        <v>47</v>
      </c>
      <c r="J553" s="15" t="str">
        <f>IF(ISERROR(VLOOKUP(I553,State_codes!$B$2:$C$38, 2, FALSE)),"",VLOOKUP(I553,State_codes!$B$2:$C$38, 2, FALSE))</f>
        <v>KL</v>
      </c>
      <c r="K553" s="2" t="s">
        <v>122</v>
      </c>
      <c r="L553" s="31" t="s">
        <v>1832</v>
      </c>
      <c r="N553" s="27" t="s">
        <v>56</v>
      </c>
      <c r="O553" s="27" t="s">
        <v>58</v>
      </c>
      <c r="P553" s="74">
        <v>43914</v>
      </c>
      <c r="Q553" s="37" t="s">
        <v>1823</v>
      </c>
      <c r="R553" s="37" t="s">
        <v>1833</v>
      </c>
      <c r="S553" s="46"/>
    </row>
    <row r="554" spans="1:19" ht="12.75">
      <c r="A554" s="2">
        <v>553</v>
      </c>
      <c r="B554" s="119"/>
      <c r="C554" s="74">
        <v>43914</v>
      </c>
      <c r="D554" s="40"/>
      <c r="E554" s="41"/>
      <c r="H554" s="2" t="s">
        <v>79</v>
      </c>
      <c r="I554" s="2" t="s">
        <v>47</v>
      </c>
      <c r="J554" s="15" t="str">
        <f>IF(ISERROR(VLOOKUP(I554,State_codes!$B$2:$C$38, 2, FALSE)),"",VLOOKUP(I554,State_codes!$B$2:$C$38, 2, FALSE))</f>
        <v>KL</v>
      </c>
      <c r="K554" s="2" t="s">
        <v>122</v>
      </c>
      <c r="L554" s="31" t="s">
        <v>1834</v>
      </c>
      <c r="N554" s="27" t="s">
        <v>56</v>
      </c>
      <c r="O554" s="27" t="s">
        <v>58</v>
      </c>
      <c r="P554" s="74">
        <v>43914</v>
      </c>
      <c r="Q554" s="37" t="s">
        <v>1823</v>
      </c>
      <c r="R554" s="37" t="s">
        <v>1835</v>
      </c>
      <c r="S554" s="46"/>
    </row>
    <row r="555" spans="1:19" ht="12.75">
      <c r="A555" s="2">
        <v>554</v>
      </c>
      <c r="B555" s="119"/>
      <c r="C555" s="74">
        <v>43914</v>
      </c>
      <c r="D555" s="40"/>
      <c r="E555" s="27">
        <v>57</v>
      </c>
      <c r="F555" s="2" t="s">
        <v>40</v>
      </c>
      <c r="H555" s="2" t="s">
        <v>272</v>
      </c>
      <c r="I555" s="2" t="s">
        <v>47</v>
      </c>
      <c r="J555" s="15" t="str">
        <f>IF(ISERROR(VLOOKUP(I555,State_codes!$B$2:$C$38, 2, FALSE)),"",VLOOKUP(I555,State_codes!$B$2:$C$38, 2, FALSE))</f>
        <v>KL</v>
      </c>
      <c r="K555" s="2" t="s">
        <v>122</v>
      </c>
      <c r="L555" s="31" t="s">
        <v>1836</v>
      </c>
      <c r="M555" s="2" t="s">
        <v>1837</v>
      </c>
      <c r="N555" s="27" t="s">
        <v>56</v>
      </c>
      <c r="O555" s="27" t="s">
        <v>129</v>
      </c>
      <c r="P555" s="74">
        <v>43914</v>
      </c>
      <c r="Q555" s="31" t="s">
        <v>462</v>
      </c>
      <c r="R555" s="37" t="s">
        <v>1838</v>
      </c>
      <c r="S555" s="46"/>
    </row>
    <row r="556" spans="1:19" ht="12.75">
      <c r="A556" s="2">
        <v>555</v>
      </c>
      <c r="B556" s="119"/>
      <c r="C556" s="74">
        <v>43914</v>
      </c>
      <c r="D556" s="40"/>
      <c r="E556" s="41"/>
      <c r="H556" s="2" t="s">
        <v>303</v>
      </c>
      <c r="I556" s="2" t="s">
        <v>47</v>
      </c>
      <c r="J556" s="15" t="str">
        <f>IF(ISERROR(VLOOKUP(I556,State_codes!$B$2:$C$38, 2, FALSE)),"",VLOOKUP(I556,State_codes!$B$2:$C$38, 2, FALSE))</f>
        <v>KL</v>
      </c>
      <c r="K556" s="2" t="s">
        <v>51</v>
      </c>
      <c r="L556" s="31" t="s">
        <v>1839</v>
      </c>
      <c r="M556" s="107" t="s">
        <v>462</v>
      </c>
      <c r="N556" s="27" t="s">
        <v>56</v>
      </c>
      <c r="O556" s="27" t="s">
        <v>129</v>
      </c>
      <c r="P556" s="74">
        <v>43924</v>
      </c>
      <c r="Q556" s="37" t="s">
        <v>1823</v>
      </c>
      <c r="R556" s="46"/>
      <c r="S556" s="46"/>
    </row>
    <row r="557" spans="1:19" ht="12.75">
      <c r="A557" s="2">
        <v>556</v>
      </c>
      <c r="B557" s="119"/>
      <c r="C557" s="74">
        <v>43914</v>
      </c>
      <c r="D557" s="40"/>
      <c r="E557" s="41"/>
      <c r="H557" s="2" t="s">
        <v>88</v>
      </c>
      <c r="I557" s="2" t="s">
        <v>47</v>
      </c>
      <c r="J557" s="15" t="str">
        <f>IF(ISERROR(VLOOKUP(I557,State_codes!$B$2:$C$38, 2, FALSE)),"",VLOOKUP(I557,State_codes!$B$2:$C$38, 2, FALSE))</f>
        <v>KL</v>
      </c>
      <c r="K557" s="2" t="s">
        <v>122</v>
      </c>
      <c r="L557" s="31" t="s">
        <v>1840</v>
      </c>
      <c r="N557" s="27" t="s">
        <v>56</v>
      </c>
      <c r="O557" s="33" t="s">
        <v>155</v>
      </c>
      <c r="P557" s="74">
        <v>43914</v>
      </c>
      <c r="Q557" s="37" t="s">
        <v>1823</v>
      </c>
      <c r="R557" s="46"/>
      <c r="S557" s="46"/>
    </row>
    <row r="558" spans="1:19" ht="12.75">
      <c r="A558" s="2">
        <v>557</v>
      </c>
      <c r="B558" s="119"/>
      <c r="C558" s="74">
        <v>43914</v>
      </c>
      <c r="D558" s="40"/>
      <c r="E558" s="41"/>
      <c r="H558" s="2" t="s">
        <v>88</v>
      </c>
      <c r="I558" s="2" t="s">
        <v>47</v>
      </c>
      <c r="J558" s="15" t="str">
        <f>IF(ISERROR(VLOOKUP(I558,State_codes!$B$2:$C$38, 2, FALSE)),"",VLOOKUP(I558,State_codes!$B$2:$C$38, 2, FALSE))</f>
        <v>KL</v>
      </c>
      <c r="K558" s="2" t="s">
        <v>122</v>
      </c>
      <c r="L558" s="31" t="s">
        <v>429</v>
      </c>
      <c r="N558" s="27" t="s">
        <v>56</v>
      </c>
      <c r="O558" s="33" t="s">
        <v>155</v>
      </c>
      <c r="P558" s="74">
        <v>43914</v>
      </c>
      <c r="Q558" s="37" t="s">
        <v>1823</v>
      </c>
      <c r="R558" s="46"/>
      <c r="S558" s="46"/>
    </row>
    <row r="559" spans="1:19" ht="12.75">
      <c r="A559" s="2">
        <v>558</v>
      </c>
      <c r="B559" s="23" t="s">
        <v>1841</v>
      </c>
      <c r="C559" s="74">
        <v>43914</v>
      </c>
      <c r="D559" s="40"/>
      <c r="E559" s="27">
        <v>70</v>
      </c>
      <c r="F559" s="2" t="s">
        <v>40</v>
      </c>
      <c r="G559" s="2" t="s">
        <v>1756</v>
      </c>
      <c r="H559" s="2" t="s">
        <v>1757</v>
      </c>
      <c r="I559" s="2" t="s">
        <v>134</v>
      </c>
      <c r="J559" s="15" t="str">
        <f>IF(ISERROR(VLOOKUP(I559,State_codes!$B$2:$C$38, 2, FALSE)),"",VLOOKUP(I559,State_codes!$B$2:$C$38, 2, FALSE))</f>
        <v>KA</v>
      </c>
      <c r="K559" s="2" t="s">
        <v>122</v>
      </c>
      <c r="L559" s="31" t="s">
        <v>1842</v>
      </c>
      <c r="N559" s="27" t="s">
        <v>56</v>
      </c>
      <c r="O559" s="27" t="s">
        <v>58</v>
      </c>
      <c r="P559" s="74">
        <v>43914</v>
      </c>
      <c r="Q559" s="37" t="s">
        <v>1843</v>
      </c>
      <c r="R559" s="31" t="s">
        <v>1804</v>
      </c>
      <c r="S559" s="46"/>
    </row>
    <row r="560" spans="1:19" ht="12.75">
      <c r="A560" s="2">
        <v>559</v>
      </c>
      <c r="B560" s="23" t="s">
        <v>1844</v>
      </c>
      <c r="C560" s="74">
        <v>43914</v>
      </c>
      <c r="D560" s="40"/>
      <c r="E560" s="27">
        <v>23</v>
      </c>
      <c r="F560" s="2" t="s">
        <v>39</v>
      </c>
      <c r="G560" s="2" t="s">
        <v>1756</v>
      </c>
      <c r="H560" s="2" t="s">
        <v>1757</v>
      </c>
      <c r="I560" s="2" t="s">
        <v>134</v>
      </c>
      <c r="J560" s="15" t="str">
        <f>IF(ISERROR(VLOOKUP(I560,State_codes!$B$2:$C$38, 2, FALSE)),"",VLOOKUP(I560,State_codes!$B$2:$C$38, 2, FALSE))</f>
        <v>KA</v>
      </c>
      <c r="K560" s="2" t="s">
        <v>122</v>
      </c>
      <c r="L560" s="31" t="s">
        <v>1845</v>
      </c>
      <c r="N560" s="27" t="s">
        <v>56</v>
      </c>
      <c r="O560" s="27" t="s">
        <v>58</v>
      </c>
      <c r="P560" s="74">
        <v>43914</v>
      </c>
      <c r="Q560" s="37" t="s">
        <v>1843</v>
      </c>
      <c r="R560" s="31" t="s">
        <v>1804</v>
      </c>
      <c r="S560" s="34" t="s">
        <v>1805</v>
      </c>
    </row>
    <row r="561" spans="1:19" ht="12.75">
      <c r="A561" s="2">
        <v>560</v>
      </c>
      <c r="B561" s="23" t="s">
        <v>1846</v>
      </c>
      <c r="C561" s="74">
        <v>43914</v>
      </c>
      <c r="D561" s="40"/>
      <c r="E561" s="27">
        <v>25</v>
      </c>
      <c r="F561" s="2" t="s">
        <v>39</v>
      </c>
      <c r="G561" s="2" t="s">
        <v>1847</v>
      </c>
      <c r="H561" s="2" t="s">
        <v>1848</v>
      </c>
      <c r="I561" s="2" t="s">
        <v>236</v>
      </c>
      <c r="J561" s="15" t="str">
        <f>IF(ISERROR(VLOOKUP(I561,State_codes!$B$2:$C$38, 2, FALSE)),"",VLOOKUP(I561,State_codes!$B$2:$C$38, 2, FALSE))</f>
        <v>AP</v>
      </c>
      <c r="K561" s="2" t="s">
        <v>122</v>
      </c>
      <c r="L561" s="31" t="s">
        <v>1027</v>
      </c>
      <c r="N561" s="27" t="s">
        <v>56</v>
      </c>
      <c r="O561" s="27" t="s">
        <v>58</v>
      </c>
      <c r="P561" s="74">
        <v>43914</v>
      </c>
      <c r="Q561" s="37" t="s">
        <v>1849</v>
      </c>
      <c r="R561" s="46"/>
      <c r="S561" s="46"/>
    </row>
    <row r="562" spans="1:19" ht="12.75">
      <c r="A562" s="2">
        <v>561</v>
      </c>
      <c r="B562" s="23" t="s">
        <v>1850</v>
      </c>
      <c r="C562" s="74">
        <v>43914</v>
      </c>
      <c r="D562" s="40"/>
      <c r="E562" s="27">
        <v>65</v>
      </c>
      <c r="F562" s="2" t="s">
        <v>39</v>
      </c>
      <c r="G562" s="2" t="s">
        <v>827</v>
      </c>
      <c r="H562" s="2" t="s">
        <v>827</v>
      </c>
      <c r="I562" s="2" t="s">
        <v>158</v>
      </c>
      <c r="J562" s="15" t="str">
        <f>IF(ISERROR(VLOOKUP(I562,State_codes!$B$2:$C$38, 2, FALSE)),"",VLOOKUP(I562,State_codes!$B$2:$C$38, 2, FALSE))</f>
        <v>TN</v>
      </c>
      <c r="K562" s="2" t="s">
        <v>122</v>
      </c>
      <c r="L562" s="2" t="s">
        <v>1851</v>
      </c>
      <c r="N562" s="27" t="s">
        <v>56</v>
      </c>
      <c r="O562" s="27" t="s">
        <v>58</v>
      </c>
      <c r="P562" s="74">
        <v>43914</v>
      </c>
      <c r="Q562" s="187" t="s">
        <v>1852</v>
      </c>
      <c r="R562" s="46"/>
      <c r="S562" s="46"/>
    </row>
    <row r="563" spans="1:19" ht="12.75">
      <c r="A563" s="2">
        <v>562</v>
      </c>
      <c r="B563" s="23" t="s">
        <v>1853</v>
      </c>
      <c r="C563" s="74">
        <v>43914</v>
      </c>
      <c r="D563" s="40"/>
      <c r="E563" s="27">
        <v>55</v>
      </c>
      <c r="F563" s="2" t="s">
        <v>40</v>
      </c>
      <c r="G563" s="2" t="s">
        <v>1854</v>
      </c>
      <c r="H563" s="2" t="s">
        <v>827</v>
      </c>
      <c r="I563" s="2" t="s">
        <v>158</v>
      </c>
      <c r="J563" s="15" t="str">
        <f>IF(ISERROR(VLOOKUP(I563,State_codes!$B$2:$C$38, 2, FALSE)),"",VLOOKUP(I563,State_codes!$B$2:$C$38, 2, FALSE))</f>
        <v>TN</v>
      </c>
      <c r="K563" s="2" t="s">
        <v>122</v>
      </c>
      <c r="L563" s="2" t="s">
        <v>199</v>
      </c>
      <c r="N563" s="27" t="s">
        <v>56</v>
      </c>
      <c r="O563" s="27" t="s">
        <v>129</v>
      </c>
      <c r="P563" s="74">
        <v>43914</v>
      </c>
      <c r="Q563" s="187" t="s">
        <v>1852</v>
      </c>
      <c r="R563" s="46"/>
      <c r="S563" s="46"/>
    </row>
    <row r="564" spans="1:19" ht="12.75">
      <c r="A564" s="2">
        <v>563</v>
      </c>
      <c r="B564" s="23" t="s">
        <v>1855</v>
      </c>
      <c r="C564" s="74">
        <v>43914</v>
      </c>
      <c r="D564" s="40"/>
      <c r="E564" s="27">
        <v>25</v>
      </c>
      <c r="F564" s="2" t="s">
        <v>39</v>
      </c>
      <c r="G564" s="2" t="s">
        <v>827</v>
      </c>
      <c r="H564" s="2" t="s">
        <v>827</v>
      </c>
      <c r="I564" s="2" t="s">
        <v>158</v>
      </c>
      <c r="J564" s="15" t="str">
        <f>IF(ISERROR(VLOOKUP(I564,State_codes!$B$2:$C$38, 2, FALSE)),"",VLOOKUP(I564,State_codes!$B$2:$C$38, 2, FALSE))</f>
        <v>TN</v>
      </c>
      <c r="K564" s="2" t="s">
        <v>122</v>
      </c>
      <c r="L564" s="31" t="s">
        <v>1856</v>
      </c>
      <c r="N564" s="27" t="s">
        <v>56</v>
      </c>
      <c r="O564" s="27" t="s">
        <v>58</v>
      </c>
      <c r="P564" s="74">
        <v>43914</v>
      </c>
      <c r="Q564" s="187" t="s">
        <v>1852</v>
      </c>
      <c r="R564" s="46"/>
      <c r="S564" s="46"/>
    </row>
    <row r="565" spans="1:19" ht="12.75">
      <c r="A565" s="2">
        <v>564</v>
      </c>
      <c r="B565" s="23" t="s">
        <v>1857</v>
      </c>
      <c r="C565" s="74">
        <v>43914</v>
      </c>
      <c r="D565" s="40"/>
      <c r="E565" s="27">
        <v>64</v>
      </c>
      <c r="F565" s="2" t="s">
        <v>40</v>
      </c>
      <c r="G565" s="2" t="s">
        <v>1858</v>
      </c>
      <c r="H565" s="2" t="s">
        <v>31</v>
      </c>
      <c r="I565" s="2" t="s">
        <v>101</v>
      </c>
      <c r="J565" s="15" t="str">
        <f>IF(ISERROR(VLOOKUP(I565,State_codes!$B$2:$C$38, 2, FALSE)),"",VLOOKUP(I565,State_codes!$B$2:$C$38, 2, FALSE))</f>
        <v>TG</v>
      </c>
      <c r="K565" s="2" t="s">
        <v>122</v>
      </c>
      <c r="L565" s="31" t="s">
        <v>1859</v>
      </c>
      <c r="M565" s="2" t="s">
        <v>1860</v>
      </c>
      <c r="N565" s="27" t="s">
        <v>56</v>
      </c>
      <c r="O565" s="27" t="s">
        <v>129</v>
      </c>
      <c r="P565" s="74">
        <v>43914</v>
      </c>
      <c r="Q565" s="37" t="s">
        <v>1861</v>
      </c>
      <c r="R565" s="46"/>
      <c r="S565" s="46"/>
    </row>
    <row r="566" spans="1:19" ht="12.75">
      <c r="A566" s="2">
        <v>565</v>
      </c>
      <c r="B566" s="119"/>
      <c r="C566" s="74">
        <v>43914</v>
      </c>
      <c r="D566" s="40"/>
      <c r="E566" s="41"/>
      <c r="G566" s="2" t="s">
        <v>551</v>
      </c>
      <c r="H566" s="2" t="s">
        <v>551</v>
      </c>
      <c r="I566" s="2" t="s">
        <v>117</v>
      </c>
      <c r="J566" s="15" t="str">
        <f>IF(ISERROR(VLOOKUP(I566,State_codes!$B$2:$C$38, 2, FALSE)),"",VLOOKUP(I566,State_codes!$B$2:$C$38, 2, FALSE))</f>
        <v>HR</v>
      </c>
      <c r="K566" s="2" t="s">
        <v>122</v>
      </c>
      <c r="L566" s="31" t="s">
        <v>429</v>
      </c>
      <c r="N566" s="27" t="s">
        <v>56</v>
      </c>
      <c r="O566" s="33" t="s">
        <v>155</v>
      </c>
      <c r="P566" s="74">
        <v>43914</v>
      </c>
      <c r="Q566" s="37" t="s">
        <v>1862</v>
      </c>
      <c r="R566" s="46"/>
      <c r="S566" s="46"/>
    </row>
    <row r="567" spans="1:19" ht="12.75">
      <c r="A567" s="2">
        <v>566</v>
      </c>
      <c r="B567" s="119"/>
      <c r="C567" s="74">
        <v>43914</v>
      </c>
      <c r="D567" s="40"/>
      <c r="E567" s="41"/>
      <c r="G567" s="2" t="s">
        <v>556</v>
      </c>
      <c r="H567" s="2" t="s">
        <v>556</v>
      </c>
      <c r="I567" s="2" t="s">
        <v>117</v>
      </c>
      <c r="J567" s="15" t="str">
        <f>IF(ISERROR(VLOOKUP(I567,State_codes!$B$2:$C$38, 2, FALSE)),"",VLOOKUP(I567,State_codes!$B$2:$C$38, 2, FALSE))</f>
        <v>HR</v>
      </c>
      <c r="K567" s="2" t="s">
        <v>122</v>
      </c>
      <c r="L567" s="31" t="s">
        <v>429</v>
      </c>
      <c r="N567" s="27" t="s">
        <v>56</v>
      </c>
      <c r="O567" s="33" t="s">
        <v>155</v>
      </c>
      <c r="P567" s="74">
        <v>43914</v>
      </c>
      <c r="Q567" s="37" t="s">
        <v>1862</v>
      </c>
      <c r="R567" s="46"/>
      <c r="S567" s="46"/>
    </row>
    <row r="568" spans="1:19" ht="12.75">
      <c r="A568" s="2">
        <v>567</v>
      </c>
      <c r="B568" s="119"/>
      <c r="C568" s="74">
        <v>43914</v>
      </c>
      <c r="D568" s="40"/>
      <c r="E568" s="41"/>
      <c r="F568" s="2" t="s">
        <v>40</v>
      </c>
      <c r="G568" s="2" t="s">
        <v>1356</v>
      </c>
      <c r="H568" s="2" t="s">
        <v>1356</v>
      </c>
      <c r="I568" s="2" t="s">
        <v>182</v>
      </c>
      <c r="J568" s="15" t="str">
        <f>IF(ISERROR(VLOOKUP(I568,State_codes!$B$2:$C$38, 2, FALSE)),"",VLOOKUP(I568,State_codes!$B$2:$C$38, 2, FALSE))</f>
        <v>GJ</v>
      </c>
      <c r="K568" s="2" t="s">
        <v>122</v>
      </c>
      <c r="L568" s="31" t="s">
        <v>1863</v>
      </c>
      <c r="M568" s="2" t="s">
        <v>1542</v>
      </c>
      <c r="N568" s="27" t="s">
        <v>56</v>
      </c>
      <c r="O568" s="27" t="s">
        <v>129</v>
      </c>
      <c r="P568" s="130"/>
      <c r="Q568" s="37" t="s">
        <v>1289</v>
      </c>
      <c r="R568" s="46"/>
      <c r="S568" s="46"/>
    </row>
    <row r="569" spans="1:19" ht="12.75">
      <c r="A569" s="2">
        <v>568</v>
      </c>
      <c r="B569" s="119"/>
      <c r="C569" s="74">
        <v>43914</v>
      </c>
      <c r="D569" s="40"/>
      <c r="E569" s="27">
        <v>36</v>
      </c>
      <c r="F569" s="2" t="s">
        <v>39</v>
      </c>
      <c r="G569" s="2" t="s">
        <v>986</v>
      </c>
      <c r="H569" s="2" t="s">
        <v>986</v>
      </c>
      <c r="I569" s="2" t="s">
        <v>182</v>
      </c>
      <c r="J569" s="15" t="str">
        <f>IF(ISERROR(VLOOKUP(I569,State_codes!$B$2:$C$38, 2, FALSE)),"",VLOOKUP(I569,State_codes!$B$2:$C$38, 2, FALSE))</f>
        <v>GJ</v>
      </c>
      <c r="K569" s="2" t="s">
        <v>122</v>
      </c>
      <c r="L569" s="31" t="s">
        <v>854</v>
      </c>
      <c r="N569" s="27" t="s">
        <v>56</v>
      </c>
      <c r="O569" s="27" t="s">
        <v>58</v>
      </c>
      <c r="P569" s="130"/>
      <c r="Q569" s="46"/>
      <c r="R569" s="46"/>
      <c r="S569" s="46"/>
    </row>
    <row r="570" spans="1:19" ht="12.75">
      <c r="A570" s="2">
        <v>569</v>
      </c>
      <c r="B570" s="119"/>
      <c r="C570" s="74">
        <v>43914</v>
      </c>
      <c r="D570" s="40"/>
      <c r="E570" s="27">
        <v>75</v>
      </c>
      <c r="F570" s="2" t="s">
        <v>40</v>
      </c>
      <c r="G570" s="2" t="s">
        <v>986</v>
      </c>
      <c r="H570" s="2" t="s">
        <v>986</v>
      </c>
      <c r="I570" s="2" t="s">
        <v>182</v>
      </c>
      <c r="J570" s="15" t="str">
        <f>IF(ISERROR(VLOOKUP(I570,State_codes!$B$2:$C$38, 2, FALSE)),"",VLOOKUP(I570,State_codes!$B$2:$C$38, 2, FALSE))</f>
        <v>GJ</v>
      </c>
      <c r="K570" s="2" t="s">
        <v>122</v>
      </c>
      <c r="L570" s="31" t="s">
        <v>854</v>
      </c>
      <c r="N570" s="27" t="s">
        <v>56</v>
      </c>
      <c r="O570" s="27" t="s">
        <v>58</v>
      </c>
      <c r="P570" s="130"/>
      <c r="Q570" s="46"/>
      <c r="R570" s="46"/>
      <c r="S570" s="46"/>
    </row>
    <row r="571" spans="1:19" ht="12.75">
      <c r="A571" s="2">
        <v>570</v>
      </c>
      <c r="B571" s="23" t="s">
        <v>1864</v>
      </c>
      <c r="C571" s="74">
        <v>43914</v>
      </c>
      <c r="D571" s="40"/>
      <c r="E571" s="27">
        <v>57</v>
      </c>
      <c r="F571" s="2" t="s">
        <v>39</v>
      </c>
      <c r="H571" s="2" t="s">
        <v>1565</v>
      </c>
      <c r="I571" s="2" t="s">
        <v>101</v>
      </c>
      <c r="J571" s="15" t="str">
        <f>IF(ISERROR(VLOOKUP(I571,State_codes!$B$2:$C$38, 2, FALSE)),"",VLOOKUP(I571,State_codes!$B$2:$C$38, 2, FALSE))</f>
        <v>TG</v>
      </c>
      <c r="K571" s="2" t="s">
        <v>122</v>
      </c>
      <c r="L571" s="2" t="s">
        <v>1865</v>
      </c>
      <c r="M571" s="2" t="s">
        <v>1866</v>
      </c>
      <c r="N571" s="27" t="s">
        <v>56</v>
      </c>
      <c r="O571" s="27" t="s">
        <v>129</v>
      </c>
      <c r="P571" s="39">
        <v>43915</v>
      </c>
      <c r="Q571" s="37" t="s">
        <v>1867</v>
      </c>
      <c r="R571" s="34" t="s">
        <v>1868</v>
      </c>
    </row>
    <row r="572" spans="1:19" ht="12.75">
      <c r="A572" s="2">
        <v>571</v>
      </c>
      <c r="B572" s="23" t="s">
        <v>1869</v>
      </c>
      <c r="C572" s="74">
        <v>43914</v>
      </c>
      <c r="D572" s="40"/>
      <c r="E572" s="41"/>
      <c r="F572" s="2" t="s">
        <v>40</v>
      </c>
      <c r="H572" s="2" t="s">
        <v>1565</v>
      </c>
      <c r="I572" s="2" t="s">
        <v>101</v>
      </c>
      <c r="J572" s="15" t="str">
        <f>IF(ISERROR(VLOOKUP(I572,State_codes!$B$2:$C$38, 2, FALSE)),"",VLOOKUP(I572,State_codes!$B$2:$C$38, 2, FALSE))</f>
        <v>TG</v>
      </c>
      <c r="K572" s="2" t="s">
        <v>122</v>
      </c>
      <c r="L572" s="2" t="s">
        <v>1865</v>
      </c>
      <c r="M572" s="2" t="s">
        <v>1866</v>
      </c>
      <c r="N572" s="27" t="s">
        <v>56</v>
      </c>
      <c r="O572" s="27" t="s">
        <v>129</v>
      </c>
      <c r="P572" s="39">
        <v>43915</v>
      </c>
      <c r="Q572" s="37" t="s">
        <v>1867</v>
      </c>
      <c r="R572" s="37" t="s">
        <v>1868</v>
      </c>
      <c r="S572" s="46"/>
    </row>
    <row r="573" spans="1:19" ht="12.75">
      <c r="A573" s="2">
        <v>572</v>
      </c>
      <c r="B573" s="119"/>
      <c r="C573" s="39">
        <v>43915</v>
      </c>
      <c r="D573" s="40"/>
      <c r="E573" s="41"/>
      <c r="H573" s="2" t="s">
        <v>658</v>
      </c>
      <c r="I573" s="2" t="s">
        <v>268</v>
      </c>
      <c r="J573" s="15" t="str">
        <f>IF(ISERROR(VLOOKUP(I573,State_codes!$B$2:$C$38, 2, FALSE)),"",VLOOKUP(I573,State_codes!$B$2:$C$38, 2, FALSE))</f>
        <v>BR</v>
      </c>
      <c r="K573" s="2" t="s">
        <v>122</v>
      </c>
      <c r="L573" s="31" t="s">
        <v>429</v>
      </c>
      <c r="N573" s="27" t="s">
        <v>56</v>
      </c>
      <c r="O573" s="27" t="s">
        <v>155</v>
      </c>
      <c r="P573" s="39">
        <v>43915</v>
      </c>
      <c r="Q573" s="37" t="s">
        <v>1870</v>
      </c>
      <c r="R573" s="46"/>
      <c r="S573" s="46"/>
    </row>
    <row r="574" spans="1:19" ht="12.75">
      <c r="A574" s="2">
        <v>573</v>
      </c>
      <c r="B574" s="119"/>
      <c r="C574" s="39">
        <v>43915</v>
      </c>
      <c r="D574" s="40"/>
      <c r="E574" s="41"/>
      <c r="G574" s="2" t="s">
        <v>223</v>
      </c>
      <c r="H574" s="2" t="s">
        <v>223</v>
      </c>
      <c r="I574" s="2" t="s">
        <v>224</v>
      </c>
      <c r="J574" s="15" t="str">
        <f>IF(ISERROR(VLOOKUP(I574,State_codes!$B$2:$C$38, 2, FALSE)),"",VLOOKUP(I574,State_codes!$B$2:$C$38, 2, FALSE))</f>
        <v>MP</v>
      </c>
      <c r="K574" s="2" t="s">
        <v>122</v>
      </c>
      <c r="L574" s="31" t="s">
        <v>1871</v>
      </c>
      <c r="N574" s="27" t="s">
        <v>56</v>
      </c>
      <c r="O574" s="130"/>
      <c r="P574" s="39">
        <v>43915</v>
      </c>
      <c r="Q574" s="37" t="s">
        <v>1872</v>
      </c>
      <c r="R574" s="37" t="s">
        <v>1873</v>
      </c>
      <c r="S574" s="46"/>
    </row>
    <row r="575" spans="1:19" ht="12.75">
      <c r="A575" s="2">
        <v>574</v>
      </c>
      <c r="B575" s="119"/>
      <c r="C575" s="39">
        <v>43915</v>
      </c>
      <c r="D575" s="40"/>
      <c r="E575" s="41"/>
      <c r="G575" s="2" t="s">
        <v>223</v>
      </c>
      <c r="H575" s="2" t="s">
        <v>223</v>
      </c>
      <c r="I575" s="2" t="s">
        <v>224</v>
      </c>
      <c r="J575" s="15" t="str">
        <f>IF(ISERROR(VLOOKUP(I575,State_codes!$B$2:$C$38, 2, FALSE)),"",VLOOKUP(I575,State_codes!$B$2:$C$38, 2, FALSE))</f>
        <v>MP</v>
      </c>
      <c r="K575" s="2" t="s">
        <v>122</v>
      </c>
      <c r="L575" s="31" t="s">
        <v>1871</v>
      </c>
      <c r="M575" s="2" t="s">
        <v>1874</v>
      </c>
      <c r="N575" s="27" t="s">
        <v>56</v>
      </c>
      <c r="O575" s="27" t="s">
        <v>129</v>
      </c>
      <c r="P575" s="39">
        <v>43915</v>
      </c>
      <c r="Q575" s="37" t="s">
        <v>1872</v>
      </c>
      <c r="R575" s="37" t="s">
        <v>1873</v>
      </c>
      <c r="S575" s="46"/>
    </row>
    <row r="576" spans="1:19" ht="12.75">
      <c r="A576" s="2">
        <v>575</v>
      </c>
      <c r="B576" s="119"/>
      <c r="C576" s="39">
        <v>43915</v>
      </c>
      <c r="D576" s="40"/>
      <c r="E576" s="41"/>
      <c r="G576" s="2" t="s">
        <v>223</v>
      </c>
      <c r="H576" s="2" t="s">
        <v>223</v>
      </c>
      <c r="I576" s="2" t="s">
        <v>224</v>
      </c>
      <c r="J576" s="15" t="str">
        <f>IF(ISERROR(VLOOKUP(I576,State_codes!$B$2:$C$38, 2, FALSE)),"",VLOOKUP(I576,State_codes!$B$2:$C$38, 2, FALSE))</f>
        <v>MP</v>
      </c>
      <c r="K576" s="2" t="s">
        <v>122</v>
      </c>
      <c r="L576" s="31" t="s">
        <v>1871</v>
      </c>
      <c r="M576" s="2" t="s">
        <v>1874</v>
      </c>
      <c r="N576" s="27" t="s">
        <v>56</v>
      </c>
      <c r="O576" s="27" t="s">
        <v>129</v>
      </c>
      <c r="P576" s="39">
        <v>43915</v>
      </c>
      <c r="Q576" s="37" t="s">
        <v>1872</v>
      </c>
      <c r="R576" s="37" t="s">
        <v>1873</v>
      </c>
      <c r="S576" s="46"/>
    </row>
    <row r="577" spans="1:19" ht="12.75">
      <c r="A577" s="2">
        <v>576</v>
      </c>
      <c r="B577" s="119"/>
      <c r="C577" s="39">
        <v>43915</v>
      </c>
      <c r="D577" s="40"/>
      <c r="E577" s="41"/>
      <c r="G577" s="2" t="s">
        <v>223</v>
      </c>
      <c r="H577" s="2" t="s">
        <v>223</v>
      </c>
      <c r="I577" s="2" t="s">
        <v>224</v>
      </c>
      <c r="J577" s="15" t="str">
        <f>IF(ISERROR(VLOOKUP(I577,State_codes!$B$2:$C$38, 2, FALSE)),"",VLOOKUP(I577,State_codes!$B$2:$C$38, 2, FALSE))</f>
        <v>MP</v>
      </c>
      <c r="K577" s="2" t="s">
        <v>122</v>
      </c>
      <c r="L577" s="31" t="s">
        <v>1875</v>
      </c>
      <c r="N577" s="27" t="s">
        <v>56</v>
      </c>
      <c r="O577" s="27" t="s">
        <v>155</v>
      </c>
      <c r="P577" s="39">
        <v>43915</v>
      </c>
      <c r="Q577" s="37" t="s">
        <v>1872</v>
      </c>
      <c r="R577" s="37" t="s">
        <v>1873</v>
      </c>
      <c r="S577" s="46"/>
    </row>
    <row r="578" spans="1:19" ht="12.75">
      <c r="A578" s="2">
        <v>577</v>
      </c>
      <c r="B578" s="119"/>
      <c r="C578" s="39">
        <v>43915</v>
      </c>
      <c r="D578" s="40"/>
      <c r="E578" s="27">
        <v>65</v>
      </c>
      <c r="F578" s="2" t="s">
        <v>40</v>
      </c>
      <c r="G578" s="2" t="s">
        <v>226</v>
      </c>
      <c r="H578" s="2" t="s">
        <v>226</v>
      </c>
      <c r="I578" s="2" t="s">
        <v>224</v>
      </c>
      <c r="J578" s="15" t="str">
        <f>IF(ISERROR(VLOOKUP(I578,State_codes!$B$2:$C$38, 2, FALSE)),"",VLOOKUP(I578,State_codes!$B$2:$C$38, 2, FALSE))</f>
        <v>MP</v>
      </c>
      <c r="K578" s="2" t="s">
        <v>42</v>
      </c>
      <c r="L578" s="31" t="s">
        <v>429</v>
      </c>
      <c r="N578" s="130"/>
      <c r="O578" s="27" t="s">
        <v>155</v>
      </c>
      <c r="P578" s="39">
        <v>43915</v>
      </c>
      <c r="Q578" s="37" t="s">
        <v>1872</v>
      </c>
      <c r="R578" s="37" t="s">
        <v>1873</v>
      </c>
      <c r="S578" s="37" t="s">
        <v>1876</v>
      </c>
    </row>
    <row r="579" spans="1:19" ht="12.75">
      <c r="A579" s="2">
        <v>578</v>
      </c>
      <c r="B579" s="119"/>
      <c r="C579" s="39">
        <v>43915</v>
      </c>
      <c r="D579" s="40"/>
      <c r="E579" s="41"/>
      <c r="G579" s="2" t="s">
        <v>1129</v>
      </c>
      <c r="H579" s="2" t="s">
        <v>1129</v>
      </c>
      <c r="I579" s="2" t="s">
        <v>45</v>
      </c>
      <c r="J579" s="15" t="str">
        <f>IF(ISERROR(VLOOKUP(I579,State_codes!$B$2:$C$38, 2, FALSE)),"",VLOOKUP(I579,State_codes!$B$2:$C$38, 2, FALSE))</f>
        <v>MH</v>
      </c>
      <c r="K579" s="2" t="s">
        <v>122</v>
      </c>
      <c r="L579" s="31" t="s">
        <v>429</v>
      </c>
      <c r="N579" s="130"/>
      <c r="O579" s="27" t="s">
        <v>155</v>
      </c>
      <c r="P579" s="39">
        <v>43915</v>
      </c>
      <c r="Q579" s="37" t="s">
        <v>1877</v>
      </c>
      <c r="R579" s="46"/>
      <c r="S579" s="46"/>
    </row>
    <row r="580" spans="1:19" ht="12.75">
      <c r="A580" s="2">
        <v>579</v>
      </c>
      <c r="B580" s="119"/>
      <c r="C580" s="39">
        <v>43915</v>
      </c>
      <c r="D580" s="40"/>
      <c r="E580" s="41"/>
      <c r="G580" s="2" t="s">
        <v>1129</v>
      </c>
      <c r="H580" s="2" t="s">
        <v>1129</v>
      </c>
      <c r="I580" s="2" t="s">
        <v>45</v>
      </c>
      <c r="J580" s="15" t="str">
        <f>IF(ISERROR(VLOOKUP(I580,State_codes!$B$2:$C$38, 2, FALSE)),"",VLOOKUP(I580,State_codes!$B$2:$C$38, 2, FALSE))</f>
        <v>MH</v>
      </c>
      <c r="K580" s="2" t="s">
        <v>122</v>
      </c>
      <c r="L580" s="31" t="s">
        <v>429</v>
      </c>
      <c r="N580" s="130"/>
      <c r="O580" s="27" t="s">
        <v>155</v>
      </c>
      <c r="P580" s="39">
        <v>43915</v>
      </c>
      <c r="Q580" s="37" t="s">
        <v>1877</v>
      </c>
      <c r="R580" s="46"/>
      <c r="S580" s="46"/>
    </row>
    <row r="581" spans="1:19" ht="12.75">
      <c r="A581" s="2">
        <v>580</v>
      </c>
      <c r="B581" s="119"/>
      <c r="C581" s="39">
        <v>43915</v>
      </c>
      <c r="D581" s="40"/>
      <c r="E581" s="41"/>
      <c r="G581" s="2" t="s">
        <v>1129</v>
      </c>
      <c r="H581" s="2" t="s">
        <v>1129</v>
      </c>
      <c r="I581" s="2" t="s">
        <v>45</v>
      </c>
      <c r="J581" s="15" t="str">
        <f>IF(ISERROR(VLOOKUP(I581,State_codes!$B$2:$C$38, 2, FALSE)),"",VLOOKUP(I581,State_codes!$B$2:$C$38, 2, FALSE))</f>
        <v>MH</v>
      </c>
      <c r="K581" s="2" t="s">
        <v>122</v>
      </c>
      <c r="L581" s="31" t="s">
        <v>429</v>
      </c>
      <c r="N581" s="130"/>
      <c r="O581" s="27" t="s">
        <v>155</v>
      </c>
      <c r="P581" s="39">
        <v>43915</v>
      </c>
      <c r="Q581" s="37" t="s">
        <v>1877</v>
      </c>
      <c r="R581" s="46"/>
      <c r="S581" s="46"/>
    </row>
    <row r="582" spans="1:19" ht="12.75">
      <c r="A582" s="2">
        <v>581</v>
      </c>
      <c r="B582" s="119"/>
      <c r="C582" s="39">
        <v>43915</v>
      </c>
      <c r="D582" s="40"/>
      <c r="E582" s="41"/>
      <c r="G582" s="2" t="s">
        <v>1129</v>
      </c>
      <c r="H582" s="2" t="s">
        <v>1129</v>
      </c>
      <c r="I582" s="2" t="s">
        <v>45</v>
      </c>
      <c r="J582" s="15" t="str">
        <f>IF(ISERROR(VLOOKUP(I582,State_codes!$B$2:$C$38, 2, FALSE)),"",VLOOKUP(I582,State_codes!$B$2:$C$38, 2, FALSE))</f>
        <v>MH</v>
      </c>
      <c r="K582" s="2" t="s">
        <v>122</v>
      </c>
      <c r="L582" s="31" t="s">
        <v>429</v>
      </c>
      <c r="N582" s="130"/>
      <c r="O582" s="27" t="s">
        <v>155</v>
      </c>
      <c r="P582" s="39">
        <v>43915</v>
      </c>
      <c r="Q582" s="37" t="s">
        <v>1877</v>
      </c>
      <c r="R582" s="46"/>
      <c r="S582" s="46"/>
    </row>
    <row r="583" spans="1:19" ht="12.75">
      <c r="A583" s="2">
        <v>582</v>
      </c>
      <c r="B583" s="119"/>
      <c r="C583" s="39">
        <v>43915</v>
      </c>
      <c r="D583" s="40"/>
      <c r="E583" s="41"/>
      <c r="G583" s="2" t="s">
        <v>1129</v>
      </c>
      <c r="H583" s="2" t="s">
        <v>1129</v>
      </c>
      <c r="I583" s="2" t="s">
        <v>45</v>
      </c>
      <c r="J583" s="15" t="str">
        <f>IF(ISERROR(VLOOKUP(I583,State_codes!$B$2:$C$38, 2, FALSE)),"",VLOOKUP(I583,State_codes!$B$2:$C$38, 2, FALSE))</f>
        <v>MH</v>
      </c>
      <c r="K583" s="2" t="s">
        <v>122</v>
      </c>
      <c r="L583" s="31" t="s">
        <v>429</v>
      </c>
      <c r="N583" s="130"/>
      <c r="O583" s="27" t="s">
        <v>155</v>
      </c>
      <c r="P583" s="39">
        <v>43915</v>
      </c>
      <c r="Q583" s="37" t="s">
        <v>1877</v>
      </c>
      <c r="R583" s="46"/>
      <c r="S583" s="46"/>
    </row>
    <row r="584" spans="1:19" ht="12.75">
      <c r="A584" s="2">
        <v>583</v>
      </c>
      <c r="B584" s="119"/>
      <c r="C584" s="39">
        <v>43915</v>
      </c>
      <c r="D584" s="40"/>
      <c r="E584" s="41"/>
      <c r="H584" s="2" t="s">
        <v>181</v>
      </c>
      <c r="I584" s="2" t="s">
        <v>182</v>
      </c>
      <c r="J584" s="15" t="str">
        <f>IF(ISERROR(VLOOKUP(I584,State_codes!$B$2:$C$38, 2, FALSE)),"",VLOOKUP(I584,State_codes!$B$2:$C$38, 2, FALSE))</f>
        <v>GJ</v>
      </c>
      <c r="K584" s="2" t="s">
        <v>122</v>
      </c>
      <c r="L584" s="31" t="s">
        <v>429</v>
      </c>
      <c r="N584" s="130"/>
      <c r="O584" s="27" t="s">
        <v>155</v>
      </c>
      <c r="P584" s="39">
        <v>43915</v>
      </c>
      <c r="Q584" s="37" t="s">
        <v>1878</v>
      </c>
      <c r="R584" s="37" t="s">
        <v>1879</v>
      </c>
      <c r="S584" s="46"/>
    </row>
    <row r="585" spans="1:19" ht="12.75">
      <c r="A585" s="2">
        <v>584</v>
      </c>
      <c r="B585" s="119"/>
      <c r="C585" s="39">
        <v>43915</v>
      </c>
      <c r="D585" s="40"/>
      <c r="E585" s="41"/>
      <c r="H585" s="2" t="s">
        <v>181</v>
      </c>
      <c r="I585" s="2" t="s">
        <v>182</v>
      </c>
      <c r="J585" s="15" t="str">
        <f>IF(ISERROR(VLOOKUP(I585,State_codes!$B$2:$C$38, 2, FALSE)),"",VLOOKUP(I585,State_codes!$B$2:$C$38, 2, FALSE))</f>
        <v>GJ</v>
      </c>
      <c r="K585" s="2" t="s">
        <v>122</v>
      </c>
      <c r="L585" s="31" t="s">
        <v>429</v>
      </c>
      <c r="N585" s="130"/>
      <c r="O585" s="27" t="s">
        <v>155</v>
      </c>
      <c r="P585" s="39">
        <v>43915</v>
      </c>
      <c r="Q585" s="37" t="s">
        <v>1878</v>
      </c>
      <c r="R585" s="37" t="s">
        <v>1879</v>
      </c>
      <c r="S585" s="46"/>
    </row>
    <row r="586" spans="1:19" ht="12.75">
      <c r="A586" s="2">
        <v>585</v>
      </c>
      <c r="B586" s="119"/>
      <c r="C586" s="39">
        <v>43915</v>
      </c>
      <c r="D586" s="40"/>
      <c r="E586" s="27">
        <v>36</v>
      </c>
      <c r="F586" s="2" t="s">
        <v>39</v>
      </c>
      <c r="H586" s="2" t="s">
        <v>1880</v>
      </c>
      <c r="I586" s="2" t="s">
        <v>224</v>
      </c>
      <c r="J586" s="15" t="str">
        <f>IF(ISERROR(VLOOKUP(I586,State_codes!$B$2:$C$38, 2, FALSE)),"",VLOOKUP(I586,State_codes!$B$2:$C$38, 2, FALSE))</f>
        <v>MP</v>
      </c>
      <c r="K586" s="2" t="s">
        <v>122</v>
      </c>
      <c r="L586" s="31" t="s">
        <v>1881</v>
      </c>
      <c r="N586" s="27" t="s">
        <v>56</v>
      </c>
      <c r="O586" s="27" t="s">
        <v>155</v>
      </c>
      <c r="P586" s="72">
        <v>43914</v>
      </c>
      <c r="Q586" s="37" t="s">
        <v>1882</v>
      </c>
      <c r="R586" s="37" t="s">
        <v>1883</v>
      </c>
      <c r="S586" s="46"/>
    </row>
    <row r="587" spans="1:19" ht="12.75">
      <c r="A587" s="2">
        <v>586</v>
      </c>
      <c r="B587" s="119"/>
      <c r="C587" s="39">
        <v>43915</v>
      </c>
      <c r="D587" s="40"/>
      <c r="E587" s="41"/>
      <c r="H587" s="2" t="s">
        <v>1242</v>
      </c>
      <c r="I587" s="2" t="s">
        <v>224</v>
      </c>
      <c r="J587" s="15" t="str">
        <f>IF(ISERROR(VLOOKUP(I587,State_codes!$B$2:$C$38, 2, FALSE)),"",VLOOKUP(I587,State_codes!$B$2:$C$38, 2, FALSE))</f>
        <v>MP</v>
      </c>
      <c r="K587" s="2" t="s">
        <v>122</v>
      </c>
      <c r="L587" s="31" t="s">
        <v>1884</v>
      </c>
      <c r="M587" s="2" t="s">
        <v>1885</v>
      </c>
      <c r="N587" s="27" t="s">
        <v>56</v>
      </c>
      <c r="O587" s="27" t="s">
        <v>129</v>
      </c>
      <c r="P587" s="39">
        <v>43915</v>
      </c>
      <c r="Q587" s="37" t="s">
        <v>1882</v>
      </c>
      <c r="R587" s="37" t="s">
        <v>1886</v>
      </c>
    </row>
    <row r="588" spans="1:19" ht="12.75">
      <c r="A588" s="2">
        <v>587</v>
      </c>
      <c r="B588" s="119"/>
      <c r="C588" s="39">
        <v>43915</v>
      </c>
      <c r="D588" s="40"/>
      <c r="E588" s="27">
        <v>50</v>
      </c>
      <c r="F588" s="2" t="s">
        <v>39</v>
      </c>
      <c r="H588" s="2" t="s">
        <v>1887</v>
      </c>
      <c r="I588" s="2" t="s">
        <v>414</v>
      </c>
      <c r="J588" s="15" t="str">
        <f>IF(ISERROR(VLOOKUP(I588,State_codes!$B$2:$C$38, 2, FALSE)),"",VLOOKUP(I588,State_codes!$B$2:$C$38, 2, FALSE))</f>
        <v>MZ</v>
      </c>
      <c r="K588" s="2" t="s">
        <v>122</v>
      </c>
      <c r="L588" s="31" t="s">
        <v>1888</v>
      </c>
      <c r="N588" s="27" t="s">
        <v>56</v>
      </c>
      <c r="O588" s="27" t="s">
        <v>58</v>
      </c>
      <c r="P588" s="39">
        <v>43915</v>
      </c>
      <c r="Q588" s="37" t="s">
        <v>1889</v>
      </c>
      <c r="R588" s="34" t="s">
        <v>1890</v>
      </c>
      <c r="S588" s="46"/>
    </row>
    <row r="589" spans="1:19" ht="12.75">
      <c r="A589" s="2">
        <v>588</v>
      </c>
      <c r="B589" s="119"/>
      <c r="C589" s="39">
        <v>43915</v>
      </c>
      <c r="D589" s="40"/>
      <c r="E589" s="41"/>
      <c r="G589" s="2" t="s">
        <v>1096</v>
      </c>
      <c r="H589" s="2" t="s">
        <v>1096</v>
      </c>
      <c r="I589" s="2" t="s">
        <v>109</v>
      </c>
      <c r="J589" s="15" t="str">
        <f>IF(ISERROR(VLOOKUP(I589,State_codes!$B$2:$C$38, 2, FALSE)),"",VLOOKUP(I589,State_codes!$B$2:$C$38, 2, FALSE))</f>
        <v>RJ</v>
      </c>
      <c r="K589" s="2" t="s">
        <v>122</v>
      </c>
      <c r="L589" s="2" t="s">
        <v>1891</v>
      </c>
      <c r="N589" s="27" t="s">
        <v>56</v>
      </c>
      <c r="O589" s="27" t="s">
        <v>129</v>
      </c>
      <c r="P589" s="39">
        <v>43915</v>
      </c>
      <c r="Q589" s="37" t="s">
        <v>1892</v>
      </c>
      <c r="R589" s="46"/>
      <c r="S589" s="46"/>
    </row>
    <row r="590" spans="1:19" ht="12.75">
      <c r="A590" s="2">
        <v>589</v>
      </c>
      <c r="B590" s="119"/>
      <c r="C590" s="39">
        <v>43915</v>
      </c>
      <c r="D590" s="40"/>
      <c r="E590" s="41"/>
      <c r="G590" s="2" t="s">
        <v>1096</v>
      </c>
      <c r="H590" s="2" t="s">
        <v>1096</v>
      </c>
      <c r="I590" s="2" t="s">
        <v>109</v>
      </c>
      <c r="J590" s="15" t="str">
        <f>IF(ISERROR(VLOOKUP(I590,State_codes!$B$2:$C$38, 2, FALSE)),"",VLOOKUP(I590,State_codes!$B$2:$C$38, 2, FALSE))</f>
        <v>RJ</v>
      </c>
      <c r="K590" s="2" t="s">
        <v>122</v>
      </c>
      <c r="L590" s="2" t="s">
        <v>1891</v>
      </c>
      <c r="N590" s="27" t="s">
        <v>56</v>
      </c>
      <c r="O590" s="27" t="s">
        <v>129</v>
      </c>
      <c r="P590" s="39">
        <v>43915</v>
      </c>
      <c r="Q590" s="37" t="s">
        <v>1892</v>
      </c>
      <c r="R590" s="46"/>
      <c r="S590" s="46"/>
    </row>
    <row r="591" spans="1:19" ht="12.75">
      <c r="A591" s="2">
        <v>590</v>
      </c>
      <c r="B591" s="119"/>
      <c r="C591" s="39">
        <v>43915</v>
      </c>
      <c r="D591" s="40"/>
      <c r="E591" s="41"/>
      <c r="G591" s="2" t="s">
        <v>1096</v>
      </c>
      <c r="H591" s="2" t="s">
        <v>1096</v>
      </c>
      <c r="I591" s="2" t="s">
        <v>109</v>
      </c>
      <c r="J591" s="15" t="str">
        <f>IF(ISERROR(VLOOKUP(I591,State_codes!$B$2:$C$38, 2, FALSE)),"",VLOOKUP(I591,State_codes!$B$2:$C$38, 2, FALSE))</f>
        <v>RJ</v>
      </c>
      <c r="K591" s="2" t="s">
        <v>122</v>
      </c>
      <c r="L591" s="2" t="s">
        <v>1893</v>
      </c>
      <c r="N591" s="27" t="s">
        <v>56</v>
      </c>
      <c r="O591" s="27" t="s">
        <v>129</v>
      </c>
      <c r="P591" s="39">
        <v>43915</v>
      </c>
      <c r="Q591" s="37" t="s">
        <v>1892</v>
      </c>
      <c r="R591" s="46"/>
      <c r="S591" s="46"/>
    </row>
    <row r="592" spans="1:19" ht="12.75">
      <c r="A592" s="2">
        <v>591</v>
      </c>
      <c r="B592" s="119"/>
      <c r="C592" s="39">
        <v>43915</v>
      </c>
      <c r="D592" s="40"/>
      <c r="E592" s="41"/>
      <c r="F592" s="2" t="s">
        <v>40</v>
      </c>
      <c r="G592" s="2" t="s">
        <v>1619</v>
      </c>
      <c r="H592" s="2" t="s">
        <v>1619</v>
      </c>
      <c r="I592" s="2" t="s">
        <v>109</v>
      </c>
      <c r="J592" s="15" t="str">
        <f>IF(ISERROR(VLOOKUP(I592,State_codes!$B$2:$C$38, 2, FALSE)),"",VLOOKUP(I592,State_codes!$B$2:$C$38, 2, FALSE))</f>
        <v>RJ</v>
      </c>
      <c r="K592" s="2" t="s">
        <v>122</v>
      </c>
      <c r="L592" s="31" t="s">
        <v>1894</v>
      </c>
      <c r="N592" s="27" t="s">
        <v>56</v>
      </c>
      <c r="O592" s="27" t="s">
        <v>129</v>
      </c>
      <c r="P592" s="39">
        <v>43915</v>
      </c>
      <c r="Q592" s="37" t="s">
        <v>1892</v>
      </c>
      <c r="R592" s="46"/>
      <c r="S592" s="46"/>
    </row>
    <row r="593" spans="1:19" ht="12.75">
      <c r="A593" s="2">
        <v>592</v>
      </c>
      <c r="B593" s="119"/>
      <c r="C593" s="39">
        <v>43915</v>
      </c>
      <c r="D593" s="40"/>
      <c r="E593" s="27">
        <v>57</v>
      </c>
      <c r="F593" s="2" t="s">
        <v>39</v>
      </c>
      <c r="G593" s="2" t="s">
        <v>545</v>
      </c>
      <c r="H593" s="2" t="s">
        <v>43</v>
      </c>
      <c r="I593" s="2" t="s">
        <v>45</v>
      </c>
      <c r="J593" s="15" t="str">
        <f>IF(ISERROR(VLOOKUP(I593,State_codes!$B$2:$C$38, 2, FALSE)),"",VLOOKUP(I593,State_codes!$B$2:$C$38, 2, FALSE))</f>
        <v>MH</v>
      </c>
      <c r="K593" s="2" t="s">
        <v>122</v>
      </c>
      <c r="L593" s="31" t="s">
        <v>1753</v>
      </c>
      <c r="M593" s="172"/>
      <c r="N593" s="27" t="s">
        <v>56</v>
      </c>
      <c r="O593" s="27" t="s">
        <v>129</v>
      </c>
      <c r="P593" s="39">
        <v>43915</v>
      </c>
      <c r="Q593" s="37" t="s">
        <v>1895</v>
      </c>
      <c r="R593" s="168" t="s">
        <v>1896</v>
      </c>
      <c r="S593" s="46"/>
    </row>
    <row r="594" spans="1:19" ht="12.75">
      <c r="A594" s="2">
        <v>593</v>
      </c>
      <c r="B594" s="119"/>
      <c r="C594" s="39">
        <v>43915</v>
      </c>
      <c r="D594" s="40"/>
      <c r="E594" s="27">
        <v>27</v>
      </c>
      <c r="F594" s="2" t="s">
        <v>39</v>
      </c>
      <c r="G594" s="2" t="s">
        <v>1517</v>
      </c>
      <c r="H594" s="2" t="s">
        <v>43</v>
      </c>
      <c r="I594" s="2" t="s">
        <v>45</v>
      </c>
      <c r="J594" s="15" t="str">
        <f>IF(ISERROR(VLOOKUP(I594,State_codes!$B$2:$C$38, 2, FALSE)),"",VLOOKUP(I594,State_codes!$B$2:$C$38, 2, FALSE))</f>
        <v>MH</v>
      </c>
      <c r="K594" s="2" t="s">
        <v>122</v>
      </c>
      <c r="L594" s="47" t="s">
        <v>1705</v>
      </c>
      <c r="N594" s="27" t="s">
        <v>56</v>
      </c>
      <c r="O594" s="27" t="s">
        <v>58</v>
      </c>
      <c r="P594" s="39">
        <v>43915</v>
      </c>
      <c r="Q594" s="37" t="s">
        <v>1895</v>
      </c>
      <c r="R594" s="168" t="s">
        <v>1896</v>
      </c>
      <c r="S594" s="46"/>
    </row>
    <row r="595" spans="1:19" ht="12.75">
      <c r="A595" s="2">
        <v>594</v>
      </c>
      <c r="B595" s="119"/>
      <c r="C595" s="39">
        <v>43915</v>
      </c>
      <c r="D595" s="40"/>
      <c r="E595" s="27">
        <v>39</v>
      </c>
      <c r="F595" s="2" t="s">
        <v>39</v>
      </c>
      <c r="G595" s="2" t="s">
        <v>1517</v>
      </c>
      <c r="H595" s="2" t="s">
        <v>43</v>
      </c>
      <c r="I595" s="2" t="s">
        <v>45</v>
      </c>
      <c r="J595" s="15" t="str">
        <f>IF(ISERROR(VLOOKUP(I595,State_codes!$B$2:$C$38, 2, FALSE)),"",VLOOKUP(I595,State_codes!$B$2:$C$38, 2, FALSE))</f>
        <v>MH</v>
      </c>
      <c r="K595" s="2" t="s">
        <v>122</v>
      </c>
      <c r="L595" s="47" t="s">
        <v>757</v>
      </c>
      <c r="N595" s="27" t="s">
        <v>56</v>
      </c>
      <c r="O595" s="27" t="s">
        <v>58</v>
      </c>
      <c r="P595" s="39">
        <v>43915</v>
      </c>
      <c r="Q595" s="37" t="s">
        <v>1895</v>
      </c>
      <c r="R595" s="168" t="s">
        <v>1896</v>
      </c>
      <c r="S595" s="46"/>
    </row>
    <row r="596" spans="1:19" ht="12.75">
      <c r="A596" s="2">
        <v>595</v>
      </c>
      <c r="B596" s="119"/>
      <c r="C596" s="39">
        <v>43915</v>
      </c>
      <c r="D596" s="40"/>
      <c r="E596" s="27">
        <v>38</v>
      </c>
      <c r="F596" s="2" t="s">
        <v>39</v>
      </c>
      <c r="G596" s="2" t="s">
        <v>1897</v>
      </c>
      <c r="H596" s="2" t="s">
        <v>43</v>
      </c>
      <c r="I596" s="2" t="s">
        <v>45</v>
      </c>
      <c r="J596" s="15" t="str">
        <f>IF(ISERROR(VLOOKUP(I596,State_codes!$B$2:$C$38, 2, FALSE)),"",VLOOKUP(I596,State_codes!$B$2:$C$38, 2, FALSE))</f>
        <v>MH</v>
      </c>
      <c r="K596" s="2" t="s">
        <v>122</v>
      </c>
      <c r="L596" s="47" t="s">
        <v>1898</v>
      </c>
      <c r="N596" s="27" t="s">
        <v>56</v>
      </c>
      <c r="O596" s="27" t="s">
        <v>58</v>
      </c>
      <c r="P596" s="39">
        <v>43915</v>
      </c>
      <c r="Q596" s="37" t="s">
        <v>1895</v>
      </c>
      <c r="R596" s="168" t="s">
        <v>1896</v>
      </c>
      <c r="S596" s="46"/>
    </row>
    <row r="597" spans="1:19" ht="12.75">
      <c r="A597" s="2">
        <v>596</v>
      </c>
      <c r="B597" s="23" t="s">
        <v>1899</v>
      </c>
      <c r="C597" s="39">
        <v>43915</v>
      </c>
      <c r="D597" s="40"/>
      <c r="E597" s="41"/>
      <c r="H597" s="2" t="s">
        <v>1900</v>
      </c>
      <c r="I597" s="2" t="s">
        <v>158</v>
      </c>
      <c r="J597" s="15" t="str">
        <f>IF(ISERROR(VLOOKUP(I597,State_codes!$B$2:$C$38, 2, FALSE)),"",VLOOKUP(I597,State_codes!$B$2:$C$38, 2, FALSE))</f>
        <v>TN</v>
      </c>
      <c r="K597" s="2" t="s">
        <v>122</v>
      </c>
      <c r="L597" s="2" t="s">
        <v>1901</v>
      </c>
      <c r="N597" s="27" t="s">
        <v>767</v>
      </c>
      <c r="O597" s="27" t="s">
        <v>58</v>
      </c>
      <c r="P597" s="39">
        <v>43915</v>
      </c>
      <c r="Q597" s="37" t="s">
        <v>1902</v>
      </c>
      <c r="R597" s="46"/>
      <c r="S597" s="46"/>
    </row>
    <row r="598" spans="1:19" ht="12.75">
      <c r="A598" s="2">
        <v>597</v>
      </c>
      <c r="B598" s="23" t="s">
        <v>1903</v>
      </c>
      <c r="C598" s="39">
        <v>43915</v>
      </c>
      <c r="D598" s="40"/>
      <c r="E598" s="41"/>
      <c r="H598" s="2" t="s">
        <v>1900</v>
      </c>
      <c r="I598" s="2" t="s">
        <v>158</v>
      </c>
      <c r="J598" s="15" t="str">
        <f>IF(ISERROR(VLOOKUP(I598,State_codes!$B$2:$C$38, 2, FALSE)),"",VLOOKUP(I598,State_codes!$B$2:$C$38, 2, FALSE))</f>
        <v>TN</v>
      </c>
      <c r="K598" s="2" t="s">
        <v>122</v>
      </c>
      <c r="L598" s="2" t="s">
        <v>1901</v>
      </c>
      <c r="M598" s="2" t="s">
        <v>1904</v>
      </c>
      <c r="N598" s="27" t="s">
        <v>767</v>
      </c>
      <c r="O598" s="27" t="s">
        <v>58</v>
      </c>
      <c r="P598" s="39">
        <v>43915</v>
      </c>
      <c r="Q598" s="37" t="s">
        <v>1902</v>
      </c>
      <c r="R598" s="46"/>
      <c r="S598" s="46"/>
    </row>
    <row r="599" spans="1:19" ht="12.75">
      <c r="A599" s="2">
        <v>598</v>
      </c>
      <c r="B599" s="23" t="s">
        <v>1905</v>
      </c>
      <c r="C599" s="39">
        <v>43915</v>
      </c>
      <c r="D599" s="40"/>
      <c r="E599" s="41"/>
      <c r="H599" s="2" t="s">
        <v>1900</v>
      </c>
      <c r="I599" s="2" t="s">
        <v>158</v>
      </c>
      <c r="J599" s="15" t="str">
        <f>IF(ISERROR(VLOOKUP(I599,State_codes!$B$2:$C$38, 2, FALSE)),"",VLOOKUP(I599,State_codes!$B$2:$C$38, 2, FALSE))</f>
        <v>TN</v>
      </c>
      <c r="K599" s="2" t="s">
        <v>122</v>
      </c>
      <c r="L599" s="2" t="s">
        <v>1901</v>
      </c>
      <c r="M599" s="2" t="s">
        <v>1904</v>
      </c>
      <c r="N599" s="27" t="s">
        <v>767</v>
      </c>
      <c r="O599" s="27" t="s">
        <v>58</v>
      </c>
      <c r="P599" s="39">
        <v>43915</v>
      </c>
      <c r="Q599" s="37" t="s">
        <v>1902</v>
      </c>
      <c r="R599" s="46"/>
      <c r="S599" s="46"/>
    </row>
    <row r="600" spans="1:19" ht="12.75">
      <c r="A600" s="2">
        <v>599</v>
      </c>
      <c r="B600" s="23" t="s">
        <v>1906</v>
      </c>
      <c r="C600" s="39">
        <v>43915</v>
      </c>
      <c r="D600" s="40"/>
      <c r="E600" s="41"/>
      <c r="H600" s="2" t="s">
        <v>1900</v>
      </c>
      <c r="I600" s="2" t="s">
        <v>158</v>
      </c>
      <c r="J600" s="15" t="str">
        <f>IF(ISERROR(VLOOKUP(I600,State_codes!$B$2:$C$38, 2, FALSE)),"",VLOOKUP(I600,State_codes!$B$2:$C$38, 2, FALSE))</f>
        <v>TN</v>
      </c>
      <c r="K600" s="2" t="s">
        <v>122</v>
      </c>
      <c r="L600" s="2" t="s">
        <v>1901</v>
      </c>
      <c r="M600" s="2" t="s">
        <v>1904</v>
      </c>
      <c r="N600" s="27" t="s">
        <v>767</v>
      </c>
      <c r="O600" s="27" t="s">
        <v>58</v>
      </c>
      <c r="P600" s="39">
        <v>43915</v>
      </c>
      <c r="Q600" s="37" t="s">
        <v>1902</v>
      </c>
      <c r="R600" s="46"/>
      <c r="S600" s="46"/>
    </row>
    <row r="601" spans="1:19" ht="12.75">
      <c r="A601" s="2">
        <v>600</v>
      </c>
      <c r="B601" s="23" t="s">
        <v>1907</v>
      </c>
      <c r="C601" s="39">
        <v>43915</v>
      </c>
      <c r="D601" s="40"/>
      <c r="E601" s="27">
        <v>63</v>
      </c>
      <c r="F601" s="2" t="s">
        <v>39</v>
      </c>
      <c r="H601" s="2" t="s">
        <v>1900</v>
      </c>
      <c r="I601" s="2" t="s">
        <v>158</v>
      </c>
      <c r="J601" s="15" t="str">
        <f>IF(ISERROR(VLOOKUP(I601,State_codes!$B$2:$C$38, 2, FALSE)),"",VLOOKUP(I601,State_codes!$B$2:$C$38, 2, FALSE))</f>
        <v>TN</v>
      </c>
      <c r="K601" s="2" t="s">
        <v>122</v>
      </c>
      <c r="L601" s="31" t="s">
        <v>1908</v>
      </c>
      <c r="M601" s="2" t="s">
        <v>1904</v>
      </c>
      <c r="N601" s="27" t="s">
        <v>56</v>
      </c>
      <c r="O601" s="27" t="s">
        <v>129</v>
      </c>
      <c r="P601" s="39">
        <v>43915</v>
      </c>
      <c r="Q601" s="37" t="s">
        <v>1902</v>
      </c>
      <c r="R601" s="46"/>
      <c r="S601" s="46"/>
    </row>
    <row r="602" spans="1:19" ht="12.75">
      <c r="A602" s="2">
        <v>601</v>
      </c>
      <c r="B602" s="23" t="s">
        <v>1909</v>
      </c>
      <c r="C602" s="39">
        <v>43915</v>
      </c>
      <c r="D602" s="40"/>
      <c r="E602" s="27">
        <v>34</v>
      </c>
      <c r="F602" s="2" t="s">
        <v>39</v>
      </c>
      <c r="G602" s="2" t="s">
        <v>1910</v>
      </c>
      <c r="H602" s="2" t="s">
        <v>1910</v>
      </c>
      <c r="I602" s="2" t="s">
        <v>134</v>
      </c>
      <c r="J602" s="15" t="str">
        <f>IF(ISERROR(VLOOKUP(I602,State_codes!$B$2:$C$38, 2, FALSE)),"",VLOOKUP(I602,State_codes!$B$2:$C$38, 2, FALSE))</f>
        <v>KA</v>
      </c>
      <c r="K602" s="2" t="s">
        <v>122</v>
      </c>
      <c r="L602" s="31" t="s">
        <v>1911</v>
      </c>
      <c r="N602" s="27" t="s">
        <v>56</v>
      </c>
      <c r="O602" s="27" t="s">
        <v>58</v>
      </c>
      <c r="P602" s="39">
        <v>43915</v>
      </c>
      <c r="Q602" s="37" t="s">
        <v>1912</v>
      </c>
      <c r="R602" s="37" t="s">
        <v>1913</v>
      </c>
      <c r="S602" s="31" t="s">
        <v>1804</v>
      </c>
    </row>
    <row r="603" spans="1:19" ht="12.75">
      <c r="A603" s="2">
        <v>602</v>
      </c>
      <c r="B603" s="119"/>
      <c r="C603" s="39">
        <v>43915</v>
      </c>
      <c r="D603" s="40"/>
      <c r="E603" s="27">
        <v>21</v>
      </c>
      <c r="F603" s="2" t="s">
        <v>40</v>
      </c>
      <c r="H603" s="2" t="s">
        <v>116</v>
      </c>
      <c r="I603" s="2" t="s">
        <v>117</v>
      </c>
      <c r="J603" s="15" t="str">
        <f>IF(ISERROR(VLOOKUP(I603,State_codes!$B$2:$C$38, 2, FALSE)),"",VLOOKUP(I603,State_codes!$B$2:$C$38, 2, FALSE))</f>
        <v>HR</v>
      </c>
      <c r="K603" s="2" t="s">
        <v>122</v>
      </c>
      <c r="L603" s="31" t="s">
        <v>1914</v>
      </c>
      <c r="N603" s="27" t="s">
        <v>56</v>
      </c>
      <c r="O603" s="27" t="s">
        <v>129</v>
      </c>
      <c r="P603" s="39">
        <v>43915</v>
      </c>
      <c r="Q603" s="37" t="s">
        <v>1915</v>
      </c>
      <c r="R603" s="37" t="s">
        <v>1916</v>
      </c>
      <c r="S603" s="46"/>
    </row>
    <row r="604" spans="1:19" ht="12.75">
      <c r="A604" s="2">
        <v>603</v>
      </c>
      <c r="B604" s="119"/>
      <c r="C604" s="39">
        <v>43915</v>
      </c>
      <c r="D604" s="40"/>
      <c r="E604" s="41"/>
      <c r="H604" s="2" t="s">
        <v>1917</v>
      </c>
      <c r="I604" s="2" t="s">
        <v>224</v>
      </c>
      <c r="J604" s="15" t="str">
        <f>IF(ISERROR(VLOOKUP(I604,State_codes!$B$2:$C$38, 2, FALSE)),"",VLOOKUP(I604,State_codes!$B$2:$C$38, 2, FALSE))</f>
        <v>MP</v>
      </c>
      <c r="K604" s="2" t="s">
        <v>122</v>
      </c>
      <c r="L604" s="31" t="s">
        <v>429</v>
      </c>
      <c r="N604" s="130"/>
      <c r="O604" s="27" t="s">
        <v>155</v>
      </c>
      <c r="P604" s="39">
        <v>43914</v>
      </c>
      <c r="Q604" s="37" t="s">
        <v>1883</v>
      </c>
      <c r="R604" s="46"/>
      <c r="S604" s="46"/>
    </row>
    <row r="605" spans="1:19" ht="12.75">
      <c r="A605" s="2">
        <v>604</v>
      </c>
      <c r="B605" s="119"/>
      <c r="C605" s="39">
        <v>43915</v>
      </c>
      <c r="D605" s="40"/>
      <c r="E605" s="41"/>
      <c r="H605" s="2" t="s">
        <v>1807</v>
      </c>
      <c r="I605" s="2" t="s">
        <v>207</v>
      </c>
      <c r="J605" s="15" t="str">
        <f>IF(ISERROR(VLOOKUP(I605,State_codes!$B$2:$C$38, 2, FALSE)),"",VLOOKUP(I605,State_codes!$B$2:$C$38, 2, FALSE))</f>
        <v>JK</v>
      </c>
      <c r="K605" s="2" t="s">
        <v>122</v>
      </c>
      <c r="L605" s="31" t="s">
        <v>1918</v>
      </c>
      <c r="M605" s="2" t="s">
        <v>1919</v>
      </c>
      <c r="N605" s="27" t="s">
        <v>56</v>
      </c>
      <c r="O605" s="27" t="s">
        <v>129</v>
      </c>
      <c r="P605" s="39">
        <v>43915</v>
      </c>
      <c r="Q605" s="37" t="s">
        <v>1920</v>
      </c>
      <c r="R605" s="46"/>
      <c r="S605" s="46"/>
    </row>
    <row r="606" spans="1:19" ht="12.75">
      <c r="A606" s="2">
        <v>605</v>
      </c>
      <c r="B606" s="119"/>
      <c r="C606" s="39">
        <v>43915</v>
      </c>
      <c r="D606" s="40"/>
      <c r="E606" s="41"/>
      <c r="H606" s="2" t="s">
        <v>1807</v>
      </c>
      <c r="I606" s="2" t="s">
        <v>207</v>
      </c>
      <c r="J606" s="15" t="str">
        <f>IF(ISERROR(VLOOKUP(I606,State_codes!$B$2:$C$38, 2, FALSE)),"",VLOOKUP(I606,State_codes!$B$2:$C$38, 2, FALSE))</f>
        <v>JK</v>
      </c>
      <c r="K606" s="2" t="s">
        <v>122</v>
      </c>
      <c r="L606" s="31" t="s">
        <v>1918</v>
      </c>
      <c r="M606" s="2" t="s">
        <v>1919</v>
      </c>
      <c r="N606" s="27" t="s">
        <v>56</v>
      </c>
      <c r="O606" s="27" t="s">
        <v>129</v>
      </c>
      <c r="P606" s="39">
        <v>43915</v>
      </c>
      <c r="Q606" s="37" t="s">
        <v>1920</v>
      </c>
      <c r="R606" s="46"/>
      <c r="S606" s="46"/>
    </row>
    <row r="607" spans="1:19" ht="12.75">
      <c r="A607" s="2">
        <v>606</v>
      </c>
      <c r="B607" s="119"/>
      <c r="C607" s="39">
        <v>43915</v>
      </c>
      <c r="D607" s="40"/>
      <c r="E607" s="41"/>
      <c r="H607" s="2" t="s">
        <v>1807</v>
      </c>
      <c r="I607" s="2" t="s">
        <v>207</v>
      </c>
      <c r="J607" s="15" t="str">
        <f>IF(ISERROR(VLOOKUP(I607,State_codes!$B$2:$C$38, 2, FALSE)),"",VLOOKUP(I607,State_codes!$B$2:$C$38, 2, FALSE))</f>
        <v>JK</v>
      </c>
      <c r="K607" s="2" t="s">
        <v>122</v>
      </c>
      <c r="L607" s="31" t="s">
        <v>1918</v>
      </c>
      <c r="M607" s="2" t="s">
        <v>1919</v>
      </c>
      <c r="N607" s="27" t="s">
        <v>56</v>
      </c>
      <c r="O607" s="27" t="s">
        <v>129</v>
      </c>
      <c r="P607" s="39">
        <v>43915</v>
      </c>
      <c r="Q607" s="37" t="s">
        <v>1920</v>
      </c>
      <c r="R607" s="46"/>
      <c r="S607" s="46"/>
    </row>
    <row r="608" spans="1:19" ht="12.75">
      <c r="A608" s="2">
        <v>607</v>
      </c>
      <c r="B608" s="119"/>
      <c r="C608" s="39">
        <v>43915</v>
      </c>
      <c r="D608" s="40"/>
      <c r="E608" s="41"/>
      <c r="H608" s="2" t="s">
        <v>1807</v>
      </c>
      <c r="I608" s="2" t="s">
        <v>207</v>
      </c>
      <c r="J608" s="15" t="str">
        <f>IF(ISERROR(VLOOKUP(I608,State_codes!$B$2:$C$38, 2, FALSE)),"",VLOOKUP(I608,State_codes!$B$2:$C$38, 2, FALSE))</f>
        <v>JK</v>
      </c>
      <c r="K608" s="2" t="s">
        <v>122</v>
      </c>
      <c r="L608" s="31" t="s">
        <v>1918</v>
      </c>
      <c r="M608" s="2" t="s">
        <v>1919</v>
      </c>
      <c r="N608" s="27" t="s">
        <v>56</v>
      </c>
      <c r="O608" s="27" t="s">
        <v>129</v>
      </c>
      <c r="P608" s="39">
        <v>43915</v>
      </c>
      <c r="Q608" s="37" t="s">
        <v>1920</v>
      </c>
      <c r="R608" s="46"/>
      <c r="S608" s="46"/>
    </row>
    <row r="609" spans="1:19" ht="12.75">
      <c r="A609" s="2">
        <v>608</v>
      </c>
      <c r="B609" s="119"/>
      <c r="C609" s="39">
        <v>43915</v>
      </c>
      <c r="D609" s="40"/>
      <c r="E609" s="41"/>
      <c r="H609" s="2"/>
      <c r="I609" s="2" t="s">
        <v>207</v>
      </c>
      <c r="J609" s="15" t="str">
        <f>IF(ISERROR(VLOOKUP(I609,State_codes!$B$2:$C$38, 2, FALSE)),"",VLOOKUP(I609,State_codes!$B$2:$C$38, 2, FALSE))</f>
        <v>JK</v>
      </c>
      <c r="K609" s="2" t="s">
        <v>122</v>
      </c>
      <c r="L609" s="31" t="s">
        <v>429</v>
      </c>
      <c r="N609" s="130"/>
      <c r="O609" s="27" t="s">
        <v>155</v>
      </c>
      <c r="P609" s="39">
        <v>43915</v>
      </c>
      <c r="Q609" s="37" t="s">
        <v>1921</v>
      </c>
      <c r="R609" s="46"/>
      <c r="S609" s="46"/>
    </row>
    <row r="610" spans="1:19" ht="12.75">
      <c r="A610" s="2">
        <v>609</v>
      </c>
      <c r="B610" s="119"/>
      <c r="C610" s="39">
        <v>43915</v>
      </c>
      <c r="D610" s="40"/>
      <c r="E610" s="41"/>
      <c r="G610" s="2" t="s">
        <v>43</v>
      </c>
      <c r="H610" s="2" t="s">
        <v>43</v>
      </c>
      <c r="I610" s="2" t="s">
        <v>45</v>
      </c>
      <c r="J610" s="15" t="str">
        <f>IF(ISERROR(VLOOKUP(I610,State_codes!$B$2:$C$38, 2, FALSE)),"",VLOOKUP(I610,State_codes!$B$2:$C$38, 2, FALSE))</f>
        <v>MH</v>
      </c>
      <c r="K610" s="2" t="s">
        <v>122</v>
      </c>
      <c r="L610" s="31" t="s">
        <v>429</v>
      </c>
      <c r="N610" s="130"/>
      <c r="O610" s="27" t="s">
        <v>155</v>
      </c>
      <c r="P610" s="39">
        <v>43915</v>
      </c>
      <c r="Q610" s="37" t="s">
        <v>1922</v>
      </c>
      <c r="R610" s="46"/>
      <c r="S610" s="46"/>
    </row>
    <row r="611" spans="1:19" ht="12.75">
      <c r="A611" s="2">
        <v>610</v>
      </c>
      <c r="B611" s="119"/>
      <c r="C611" s="39">
        <v>43915</v>
      </c>
      <c r="D611" s="40"/>
      <c r="E611" s="41"/>
      <c r="G611" s="2" t="s">
        <v>43</v>
      </c>
      <c r="H611" s="2" t="s">
        <v>43</v>
      </c>
      <c r="I611" s="2" t="s">
        <v>45</v>
      </c>
      <c r="J611" s="15" t="str">
        <f>IF(ISERROR(VLOOKUP(I611,State_codes!$B$2:$C$38, 2, FALSE)),"",VLOOKUP(I611,State_codes!$B$2:$C$38, 2, FALSE))</f>
        <v>MH</v>
      </c>
      <c r="K611" s="2" t="s">
        <v>122</v>
      </c>
      <c r="L611" s="31" t="s">
        <v>429</v>
      </c>
      <c r="N611" s="130"/>
      <c r="O611" s="27" t="s">
        <v>155</v>
      </c>
      <c r="P611" s="39">
        <v>43915</v>
      </c>
      <c r="Q611" s="37" t="s">
        <v>1922</v>
      </c>
      <c r="R611" s="46"/>
      <c r="S611" s="46"/>
    </row>
    <row r="612" spans="1:19" ht="12.75">
      <c r="A612" s="2">
        <v>611</v>
      </c>
      <c r="B612" s="119"/>
      <c r="C612" s="39">
        <v>43915</v>
      </c>
      <c r="D612" s="40"/>
      <c r="E612" s="41"/>
      <c r="G612" s="2" t="s">
        <v>43</v>
      </c>
      <c r="H612" s="2" t="s">
        <v>43</v>
      </c>
      <c r="I612" s="2" t="s">
        <v>45</v>
      </c>
      <c r="J612" s="15" t="str">
        <f>IF(ISERROR(VLOOKUP(I612,State_codes!$B$2:$C$38, 2, FALSE)),"",VLOOKUP(I612,State_codes!$B$2:$C$38, 2, FALSE))</f>
        <v>MH</v>
      </c>
      <c r="K612" s="2" t="s">
        <v>122</v>
      </c>
      <c r="L612" s="31" t="s">
        <v>429</v>
      </c>
      <c r="N612" s="130"/>
      <c r="O612" s="27" t="s">
        <v>155</v>
      </c>
      <c r="P612" s="39">
        <v>43915</v>
      </c>
      <c r="Q612" s="37" t="s">
        <v>1922</v>
      </c>
      <c r="R612" s="46"/>
      <c r="S612" s="46"/>
    </row>
    <row r="613" spans="1:19" ht="12.75">
      <c r="A613" s="2">
        <v>612</v>
      </c>
      <c r="B613" s="119"/>
      <c r="C613" s="39">
        <v>43915</v>
      </c>
      <c r="D613" s="40"/>
      <c r="E613" s="41"/>
      <c r="G613" s="2" t="s">
        <v>43</v>
      </c>
      <c r="H613" s="2" t="s">
        <v>43</v>
      </c>
      <c r="I613" s="2" t="s">
        <v>45</v>
      </c>
      <c r="J613" s="15" t="str">
        <f>IF(ISERROR(VLOOKUP(I613,State_codes!$B$2:$C$38, 2, FALSE)),"",VLOOKUP(I613,State_codes!$B$2:$C$38, 2, FALSE))</f>
        <v>MH</v>
      </c>
      <c r="K613" s="2" t="s">
        <v>122</v>
      </c>
      <c r="L613" s="31" t="s">
        <v>429</v>
      </c>
      <c r="N613" s="130"/>
      <c r="O613" s="27" t="s">
        <v>155</v>
      </c>
      <c r="P613" s="39">
        <v>43915</v>
      </c>
      <c r="Q613" s="37" t="s">
        <v>1922</v>
      </c>
      <c r="R613" s="46"/>
      <c r="S613" s="46"/>
    </row>
    <row r="614" spans="1:19" ht="12.75">
      <c r="A614" s="2">
        <v>613</v>
      </c>
      <c r="B614" s="119"/>
      <c r="C614" s="39">
        <v>43915</v>
      </c>
      <c r="D614" s="40"/>
      <c r="E614" s="41"/>
      <c r="H614" s="2" t="s">
        <v>83</v>
      </c>
      <c r="I614" s="2" t="s">
        <v>45</v>
      </c>
      <c r="J614" s="15" t="str">
        <f>IF(ISERROR(VLOOKUP(I614,State_codes!$B$2:$C$38, 2, FALSE)),"",VLOOKUP(I614,State_codes!$B$2:$C$38, 2, FALSE))</f>
        <v>MH</v>
      </c>
      <c r="K614" s="2" t="s">
        <v>122</v>
      </c>
      <c r="L614" s="31" t="s">
        <v>429</v>
      </c>
      <c r="N614" s="130"/>
      <c r="O614" s="27" t="s">
        <v>155</v>
      </c>
      <c r="P614" s="39">
        <v>43915</v>
      </c>
      <c r="Q614" s="37" t="s">
        <v>1922</v>
      </c>
      <c r="R614" s="46"/>
      <c r="S614" s="46"/>
    </row>
    <row r="615" spans="1:19" ht="12.75">
      <c r="A615" s="2">
        <v>614</v>
      </c>
      <c r="B615" s="119"/>
      <c r="C615" s="39">
        <v>43915</v>
      </c>
      <c r="D615" s="40"/>
      <c r="E615" s="41"/>
      <c r="G615" s="2" t="s">
        <v>83</v>
      </c>
      <c r="H615" s="2" t="s">
        <v>83</v>
      </c>
      <c r="I615" s="2" t="s">
        <v>45</v>
      </c>
      <c r="J615" s="15" t="str">
        <f>IF(ISERROR(VLOOKUP(I615,State_codes!$B$2:$C$38, 2, FALSE)),"",VLOOKUP(I615,State_codes!$B$2:$C$38, 2, FALSE))</f>
        <v>MH</v>
      </c>
      <c r="K615" s="2" t="s">
        <v>122</v>
      </c>
      <c r="L615" s="31" t="s">
        <v>429</v>
      </c>
      <c r="N615" s="130"/>
      <c r="O615" s="27" t="s">
        <v>155</v>
      </c>
      <c r="P615" s="39">
        <v>43915</v>
      </c>
      <c r="Q615" s="37" t="s">
        <v>1922</v>
      </c>
      <c r="R615" s="46"/>
      <c r="S615" s="46"/>
    </row>
    <row r="616" spans="1:19" ht="12.75">
      <c r="A616" s="2">
        <v>615</v>
      </c>
      <c r="B616" s="119"/>
      <c r="C616" s="39">
        <v>43915</v>
      </c>
      <c r="D616" s="40"/>
      <c r="E616" s="41"/>
      <c r="H616" s="2" t="s">
        <v>560</v>
      </c>
      <c r="I616" s="2" t="s">
        <v>47</v>
      </c>
      <c r="J616" s="15" t="str">
        <f>IF(ISERROR(VLOOKUP(I616,State_codes!$B$2:$C$38, 2, FALSE)),"",VLOOKUP(I616,State_codes!$B$2:$C$38, 2, FALSE))</f>
        <v>KL</v>
      </c>
      <c r="K616" s="2" t="s">
        <v>122</v>
      </c>
      <c r="L616" s="31" t="s">
        <v>1923</v>
      </c>
      <c r="N616" s="27" t="s">
        <v>56</v>
      </c>
      <c r="O616" s="27" t="s">
        <v>58</v>
      </c>
      <c r="P616" s="39">
        <v>43915</v>
      </c>
      <c r="Q616" s="37" t="s">
        <v>1924</v>
      </c>
      <c r="R616" s="37" t="s">
        <v>1829</v>
      </c>
      <c r="S616" s="46"/>
    </row>
    <row r="617" spans="1:19" ht="12.75">
      <c r="A617" s="2">
        <v>616</v>
      </c>
      <c r="B617" s="119"/>
      <c r="C617" s="39">
        <v>43915</v>
      </c>
      <c r="D617" s="40"/>
      <c r="E617" s="41"/>
      <c r="H617" s="2" t="s">
        <v>1824</v>
      </c>
      <c r="I617" s="2" t="s">
        <v>47</v>
      </c>
      <c r="J617" s="15" t="str">
        <f>IF(ISERROR(VLOOKUP(I617,State_codes!$B$2:$C$38, 2, FALSE)),"",VLOOKUP(I617,State_codes!$B$2:$C$38, 2, FALSE))</f>
        <v>KL</v>
      </c>
      <c r="K617" s="2" t="s">
        <v>122</v>
      </c>
      <c r="L617" s="31" t="s">
        <v>1925</v>
      </c>
      <c r="N617" s="27" t="s">
        <v>56</v>
      </c>
      <c r="O617" s="27" t="s">
        <v>58</v>
      </c>
      <c r="P617" s="39">
        <v>43915</v>
      </c>
      <c r="Q617" s="37" t="s">
        <v>1924</v>
      </c>
      <c r="R617" s="37" t="s">
        <v>1926</v>
      </c>
      <c r="S617" s="46"/>
    </row>
    <row r="618" spans="1:19" ht="12.75">
      <c r="A618" s="2">
        <v>617</v>
      </c>
      <c r="B618" s="119"/>
      <c r="C618" s="39">
        <v>43915</v>
      </c>
      <c r="D618" s="40"/>
      <c r="E618" s="41"/>
      <c r="H618" s="2" t="s">
        <v>1824</v>
      </c>
      <c r="I618" s="2" t="s">
        <v>47</v>
      </c>
      <c r="J618" s="15" t="str">
        <f>IF(ISERROR(VLOOKUP(I618,State_codes!$B$2:$C$38, 2, FALSE)),"",VLOOKUP(I618,State_codes!$B$2:$C$38, 2, FALSE))</f>
        <v>KL</v>
      </c>
      <c r="K618" s="2" t="s">
        <v>122</v>
      </c>
      <c r="L618" s="31" t="s">
        <v>334</v>
      </c>
      <c r="N618" s="27" t="s">
        <v>56</v>
      </c>
      <c r="O618" s="27" t="s">
        <v>58</v>
      </c>
      <c r="P618" s="39">
        <v>43915</v>
      </c>
      <c r="Q618" s="37" t="s">
        <v>1924</v>
      </c>
      <c r="R618" s="37" t="s">
        <v>1926</v>
      </c>
      <c r="S618" s="46"/>
    </row>
    <row r="619" spans="1:19" ht="12.75">
      <c r="A619" s="2">
        <v>618</v>
      </c>
      <c r="B619" s="119"/>
      <c r="C619" s="39">
        <v>43915</v>
      </c>
      <c r="D619" s="40"/>
      <c r="E619" s="41"/>
      <c r="H619" s="2" t="s">
        <v>165</v>
      </c>
      <c r="I619" s="2" t="s">
        <v>47</v>
      </c>
      <c r="J619" s="15" t="str">
        <f>IF(ISERROR(VLOOKUP(I619,State_codes!$B$2:$C$38, 2, FALSE)),"",VLOOKUP(I619,State_codes!$B$2:$C$38, 2, FALSE))</f>
        <v>KL</v>
      </c>
      <c r="K619" s="2" t="s">
        <v>122</v>
      </c>
      <c r="L619" s="31" t="s">
        <v>729</v>
      </c>
      <c r="N619" s="27" t="s">
        <v>56</v>
      </c>
      <c r="O619" s="27" t="s">
        <v>58</v>
      </c>
      <c r="P619" s="39">
        <v>43915</v>
      </c>
      <c r="Q619" s="37" t="s">
        <v>1924</v>
      </c>
      <c r="R619" s="37" t="s">
        <v>1927</v>
      </c>
      <c r="S619" s="46"/>
    </row>
    <row r="620" spans="1:19" ht="12.75">
      <c r="A620" s="2">
        <v>619</v>
      </c>
      <c r="B620" s="119"/>
      <c r="C620" s="39">
        <v>43915</v>
      </c>
      <c r="D620" s="40"/>
      <c r="E620" s="41"/>
      <c r="H620" s="2" t="s">
        <v>165</v>
      </c>
      <c r="I620" s="2" t="s">
        <v>47</v>
      </c>
      <c r="J620" s="15" t="str">
        <f>IF(ISERROR(VLOOKUP(I620,State_codes!$B$2:$C$38, 2, FALSE)),"",VLOOKUP(I620,State_codes!$B$2:$C$38, 2, FALSE))</f>
        <v>KL</v>
      </c>
      <c r="K620" s="2" t="s">
        <v>122</v>
      </c>
      <c r="L620" s="31" t="s">
        <v>334</v>
      </c>
      <c r="N620" s="27" t="s">
        <v>56</v>
      </c>
      <c r="O620" s="27" t="s">
        <v>58</v>
      </c>
      <c r="P620" s="39">
        <v>43915</v>
      </c>
      <c r="Q620" s="37" t="s">
        <v>1924</v>
      </c>
      <c r="R620" s="37" t="s">
        <v>1927</v>
      </c>
      <c r="S620" s="46"/>
    </row>
    <row r="621" spans="1:19" ht="12.75">
      <c r="A621" s="2">
        <v>620</v>
      </c>
      <c r="B621" s="119"/>
      <c r="C621" s="39">
        <v>43915</v>
      </c>
      <c r="D621" s="40"/>
      <c r="E621" s="41"/>
      <c r="H621" s="2" t="s">
        <v>594</v>
      </c>
      <c r="I621" s="2" t="s">
        <v>47</v>
      </c>
      <c r="J621" s="15" t="str">
        <f>IF(ISERROR(VLOOKUP(I621,State_codes!$B$2:$C$38, 2, FALSE)),"",VLOOKUP(I621,State_codes!$B$2:$C$38, 2, FALSE))</f>
        <v>KL</v>
      </c>
      <c r="K621" s="2" t="s">
        <v>51</v>
      </c>
      <c r="L621" s="31" t="s">
        <v>1928</v>
      </c>
      <c r="N621" s="27" t="s">
        <v>56</v>
      </c>
      <c r="O621" s="27" t="s">
        <v>58</v>
      </c>
      <c r="P621" s="39">
        <v>43924</v>
      </c>
      <c r="Q621" s="37" t="s">
        <v>1924</v>
      </c>
      <c r="R621" s="37" t="s">
        <v>1929</v>
      </c>
      <c r="S621" s="46"/>
    </row>
    <row r="622" spans="1:19" ht="12.75">
      <c r="A622" s="2">
        <v>621</v>
      </c>
      <c r="B622" s="119"/>
      <c r="C622" s="39">
        <v>43915</v>
      </c>
      <c r="D622" s="40"/>
      <c r="E622" s="27">
        <v>22</v>
      </c>
      <c r="F622" s="2" t="s">
        <v>39</v>
      </c>
      <c r="H622" s="2" t="s">
        <v>272</v>
      </c>
      <c r="I622" s="2" t="s">
        <v>47</v>
      </c>
      <c r="J622" s="15" t="str">
        <f>IF(ISERROR(VLOOKUP(I622,State_codes!$B$2:$C$38, 2, FALSE)),"",VLOOKUP(I622,State_codes!$B$2:$C$38, 2, FALSE))</f>
        <v>KL</v>
      </c>
      <c r="K622" s="2" t="s">
        <v>122</v>
      </c>
      <c r="L622" s="31" t="s">
        <v>1930</v>
      </c>
      <c r="N622" s="27" t="s">
        <v>56</v>
      </c>
      <c r="O622" s="27" t="s">
        <v>58</v>
      </c>
      <c r="P622" s="39">
        <v>43915</v>
      </c>
      <c r="Q622" s="37" t="s">
        <v>1924</v>
      </c>
      <c r="R622" s="37" t="s">
        <v>1931</v>
      </c>
      <c r="S622" s="37" t="s">
        <v>1932</v>
      </c>
    </row>
    <row r="623" spans="1:19" ht="12.75">
      <c r="A623" s="2">
        <v>622</v>
      </c>
      <c r="B623" s="119"/>
      <c r="C623" s="39">
        <v>43915</v>
      </c>
      <c r="D623" s="40"/>
      <c r="E623" s="27">
        <v>23</v>
      </c>
      <c r="F623" s="2" t="s">
        <v>39</v>
      </c>
      <c r="H623" s="2" t="s">
        <v>272</v>
      </c>
      <c r="I623" s="2" t="s">
        <v>47</v>
      </c>
      <c r="J623" s="15" t="str">
        <f>IF(ISERROR(VLOOKUP(I623,State_codes!$B$2:$C$38, 2, FALSE)),"",VLOOKUP(I623,State_codes!$B$2:$C$38, 2, FALSE))</f>
        <v>KL</v>
      </c>
      <c r="K623" s="2" t="s">
        <v>122</v>
      </c>
      <c r="L623" s="31" t="s">
        <v>1930</v>
      </c>
      <c r="N623" s="27" t="s">
        <v>56</v>
      </c>
      <c r="O623" s="27" t="s">
        <v>58</v>
      </c>
      <c r="P623" s="39">
        <v>43915</v>
      </c>
      <c r="Q623" s="37" t="s">
        <v>1924</v>
      </c>
      <c r="R623" s="37" t="s">
        <v>1931</v>
      </c>
      <c r="S623" s="37" t="s">
        <v>1932</v>
      </c>
    </row>
    <row r="624" spans="1:19" ht="12.75">
      <c r="A624" s="2">
        <v>623</v>
      </c>
      <c r="B624" s="119"/>
      <c r="C624" s="39">
        <v>43915</v>
      </c>
      <c r="D624" s="40"/>
      <c r="E624" s="27">
        <v>37</v>
      </c>
      <c r="F624" s="2" t="s">
        <v>39</v>
      </c>
      <c r="H624" s="2" t="s">
        <v>272</v>
      </c>
      <c r="I624" s="2" t="s">
        <v>47</v>
      </c>
      <c r="J624" s="15" t="str">
        <f>IF(ISERROR(VLOOKUP(I624,State_codes!$B$2:$C$38, 2, FALSE)),"",VLOOKUP(I624,State_codes!$B$2:$C$38, 2, FALSE))</f>
        <v>KL</v>
      </c>
      <c r="K624" s="2" t="s">
        <v>122</v>
      </c>
      <c r="L624" s="31" t="s">
        <v>1933</v>
      </c>
      <c r="M624" s="2" t="s">
        <v>1837</v>
      </c>
      <c r="N624" s="27" t="s">
        <v>56</v>
      </c>
      <c r="O624" s="27" t="s">
        <v>129</v>
      </c>
      <c r="P624" s="39">
        <v>43915</v>
      </c>
      <c r="Q624" s="37" t="s">
        <v>1924</v>
      </c>
      <c r="R624" s="37" t="s">
        <v>1931</v>
      </c>
      <c r="S624" s="37" t="s">
        <v>1932</v>
      </c>
    </row>
    <row r="625" spans="1:19" ht="12.75">
      <c r="A625" s="2">
        <v>624</v>
      </c>
      <c r="B625" s="119"/>
      <c r="C625" s="39">
        <v>43915</v>
      </c>
      <c r="D625" s="40"/>
      <c r="E625" s="41"/>
      <c r="H625" s="15"/>
      <c r="I625" s="2" t="s">
        <v>95</v>
      </c>
      <c r="J625" s="15" t="str">
        <f>IF(ISERROR(VLOOKUP(I625,State_codes!$B$2:$C$38, 2, FALSE)),"",VLOOKUP(I625,State_codes!$B$2:$C$38, 2, FALSE))</f>
        <v>DL</v>
      </c>
      <c r="K625" s="2" t="s">
        <v>122</v>
      </c>
      <c r="L625" s="31" t="s">
        <v>1934</v>
      </c>
      <c r="N625" s="27" t="s">
        <v>56</v>
      </c>
      <c r="O625" s="27" t="s">
        <v>58</v>
      </c>
      <c r="P625" s="39">
        <v>43915</v>
      </c>
      <c r="Q625" s="37" t="s">
        <v>1935</v>
      </c>
      <c r="R625" s="46"/>
      <c r="S625" s="46"/>
    </row>
    <row r="626" spans="1:19" ht="12.75">
      <c r="A626" s="2">
        <v>625</v>
      </c>
      <c r="B626" s="119"/>
      <c r="C626" s="39">
        <v>43915</v>
      </c>
      <c r="D626" s="40"/>
      <c r="E626" s="41"/>
      <c r="H626" s="15"/>
      <c r="I626" s="2" t="s">
        <v>95</v>
      </c>
      <c r="J626" s="15" t="str">
        <f>IF(ISERROR(VLOOKUP(I626,State_codes!$B$2:$C$38, 2, FALSE)),"",VLOOKUP(I626,State_codes!$B$2:$C$38, 2, FALSE))</f>
        <v>DL</v>
      </c>
      <c r="K626" s="2" t="s">
        <v>122</v>
      </c>
      <c r="L626" s="31" t="s">
        <v>1936</v>
      </c>
      <c r="N626" s="27" t="s">
        <v>56</v>
      </c>
      <c r="O626" s="27" t="s">
        <v>129</v>
      </c>
      <c r="P626" s="39">
        <v>43915</v>
      </c>
      <c r="Q626" s="37" t="s">
        <v>1935</v>
      </c>
      <c r="R626" s="46"/>
      <c r="S626" s="46"/>
    </row>
    <row r="627" spans="1:19" ht="12.75">
      <c r="A627" s="2">
        <v>626</v>
      </c>
      <c r="B627" s="119"/>
      <c r="C627" s="39">
        <v>43915</v>
      </c>
      <c r="D627" s="40"/>
      <c r="E627" s="41"/>
      <c r="H627" s="15"/>
      <c r="I627" s="2" t="s">
        <v>95</v>
      </c>
      <c r="J627" s="15" t="str">
        <f>IF(ISERROR(VLOOKUP(I627,State_codes!$B$2:$C$38, 2, FALSE)),"",VLOOKUP(I627,State_codes!$B$2:$C$38, 2, FALSE))</f>
        <v>DL</v>
      </c>
      <c r="K627" s="2" t="s">
        <v>122</v>
      </c>
      <c r="L627" s="145" t="s">
        <v>1936</v>
      </c>
      <c r="N627" s="27" t="s">
        <v>56</v>
      </c>
      <c r="O627" s="27" t="s">
        <v>129</v>
      </c>
      <c r="P627" s="39">
        <v>43915</v>
      </c>
      <c r="Q627" s="37" t="s">
        <v>1935</v>
      </c>
      <c r="R627" s="46"/>
      <c r="S627" s="46"/>
    </row>
    <row r="628" spans="1:19" ht="12.75">
      <c r="A628" s="2">
        <v>627</v>
      </c>
      <c r="B628" s="119"/>
      <c r="C628" s="39">
        <v>43915</v>
      </c>
      <c r="D628" s="40"/>
      <c r="E628" s="41"/>
      <c r="H628" s="15"/>
      <c r="I628" s="2" t="s">
        <v>95</v>
      </c>
      <c r="J628" s="15" t="str">
        <f>IF(ISERROR(VLOOKUP(I628,State_codes!$B$2:$C$38, 2, FALSE)),"",VLOOKUP(I628,State_codes!$B$2:$C$38, 2, FALSE))</f>
        <v>DL</v>
      </c>
      <c r="K628" s="2" t="s">
        <v>122</v>
      </c>
      <c r="L628" s="145" t="s">
        <v>1936</v>
      </c>
      <c r="N628" s="27" t="s">
        <v>56</v>
      </c>
      <c r="O628" s="27" t="s">
        <v>129</v>
      </c>
      <c r="P628" s="39">
        <v>43915</v>
      </c>
      <c r="Q628" s="37" t="s">
        <v>1935</v>
      </c>
      <c r="R628" s="46"/>
      <c r="S628" s="46"/>
    </row>
    <row r="629" spans="1:19" ht="12.75">
      <c r="A629" s="2">
        <v>628</v>
      </c>
      <c r="B629" s="119"/>
      <c r="C629" s="39">
        <v>43915</v>
      </c>
      <c r="D629" s="40"/>
      <c r="E629" s="41"/>
      <c r="H629" s="15"/>
      <c r="I629" s="2" t="s">
        <v>95</v>
      </c>
      <c r="J629" s="15" t="str">
        <f>IF(ISERROR(VLOOKUP(I629,State_codes!$B$2:$C$38, 2, FALSE)),"",VLOOKUP(I629,State_codes!$B$2:$C$38, 2, FALSE))</f>
        <v>DL</v>
      </c>
      <c r="K629" s="2" t="s">
        <v>122</v>
      </c>
      <c r="L629" s="145" t="s">
        <v>1936</v>
      </c>
      <c r="N629" s="27" t="s">
        <v>56</v>
      </c>
      <c r="O629" s="27" t="s">
        <v>129</v>
      </c>
      <c r="P629" s="39">
        <v>43915</v>
      </c>
      <c r="Q629" s="37" t="s">
        <v>1935</v>
      </c>
      <c r="R629" s="46"/>
      <c r="S629" s="46"/>
    </row>
    <row r="630" spans="1:19" ht="12.75">
      <c r="A630" s="2">
        <v>629</v>
      </c>
      <c r="B630" s="23" t="s">
        <v>1279</v>
      </c>
      <c r="C630" s="39">
        <v>43915</v>
      </c>
      <c r="D630" s="40"/>
      <c r="E630" s="27">
        <v>37</v>
      </c>
      <c r="F630" s="2" t="s">
        <v>40</v>
      </c>
      <c r="G630" s="2" t="s">
        <v>1278</v>
      </c>
      <c r="H630" s="2" t="s">
        <v>1278</v>
      </c>
      <c r="I630" s="2" t="s">
        <v>134</v>
      </c>
      <c r="J630" s="15" t="str">
        <f>IF(ISERROR(VLOOKUP(I630,State_codes!$B$2:$C$38, 2, FALSE)),"",VLOOKUP(I630,State_codes!$B$2:$C$38, 2, FALSE))</f>
        <v>KA</v>
      </c>
      <c r="K630" s="2" t="s">
        <v>51</v>
      </c>
      <c r="L630" s="31" t="s">
        <v>1937</v>
      </c>
      <c r="N630" s="27" t="s">
        <v>56</v>
      </c>
      <c r="O630" s="27" t="s">
        <v>58</v>
      </c>
      <c r="P630" s="39">
        <v>43915</v>
      </c>
      <c r="Q630" s="37" t="s">
        <v>1938</v>
      </c>
      <c r="R630" s="31" t="s">
        <v>1804</v>
      </c>
      <c r="S630" s="46"/>
    </row>
    <row r="631" spans="1:19" ht="12.75">
      <c r="A631" s="2">
        <v>630</v>
      </c>
      <c r="B631" s="23" t="s">
        <v>1939</v>
      </c>
      <c r="C631" s="39">
        <v>43915</v>
      </c>
      <c r="D631" s="40"/>
      <c r="E631" s="27">
        <v>63</v>
      </c>
      <c r="F631" s="2" t="s">
        <v>39</v>
      </c>
      <c r="G631" s="2" t="s">
        <v>211</v>
      </c>
      <c r="H631" s="2" t="s">
        <v>211</v>
      </c>
      <c r="I631" s="2" t="s">
        <v>134</v>
      </c>
      <c r="J631" s="15" t="str">
        <f>IF(ISERROR(VLOOKUP(I631,State_codes!$B$2:$C$38, 2, FALSE)),"",VLOOKUP(I631,State_codes!$B$2:$C$38, 2, FALSE))</f>
        <v>KA</v>
      </c>
      <c r="K631" s="2" t="s">
        <v>122</v>
      </c>
      <c r="L631" s="31" t="s">
        <v>1940</v>
      </c>
      <c r="N631" s="27" t="s">
        <v>56</v>
      </c>
      <c r="O631" s="27" t="s">
        <v>58</v>
      </c>
      <c r="P631" s="39">
        <v>43915</v>
      </c>
      <c r="Q631" s="37" t="s">
        <v>1938</v>
      </c>
      <c r="R631" s="31" t="s">
        <v>1804</v>
      </c>
      <c r="S631" s="46"/>
    </row>
    <row r="632" spans="1:19" ht="12.75">
      <c r="A632" s="2">
        <v>631</v>
      </c>
      <c r="B632" s="23" t="s">
        <v>1941</v>
      </c>
      <c r="C632" s="39">
        <v>43915</v>
      </c>
      <c r="D632" s="40"/>
      <c r="E632" s="27">
        <v>59</v>
      </c>
      <c r="F632" s="2" t="s">
        <v>40</v>
      </c>
      <c r="G632" s="2" t="s">
        <v>211</v>
      </c>
      <c r="H632" s="2" t="s">
        <v>211</v>
      </c>
      <c r="I632" s="2" t="s">
        <v>134</v>
      </c>
      <c r="J632" s="15" t="str">
        <f>IF(ISERROR(VLOOKUP(I632,State_codes!$B$2:$C$38, 2, FALSE)),"",VLOOKUP(I632,State_codes!$B$2:$C$38, 2, FALSE))</f>
        <v>KA</v>
      </c>
      <c r="K632" s="2" t="s">
        <v>122</v>
      </c>
      <c r="L632" s="31" t="s">
        <v>1942</v>
      </c>
      <c r="M632" s="2" t="s">
        <v>1943</v>
      </c>
      <c r="N632" s="27" t="s">
        <v>56</v>
      </c>
      <c r="O632" s="27" t="s">
        <v>58</v>
      </c>
      <c r="P632" s="39">
        <v>43915</v>
      </c>
      <c r="Q632" s="37" t="s">
        <v>1938</v>
      </c>
      <c r="R632" s="31" t="s">
        <v>1804</v>
      </c>
      <c r="S632" s="46"/>
    </row>
    <row r="633" spans="1:19" ht="12.75">
      <c r="A633" s="2">
        <v>632</v>
      </c>
      <c r="B633" s="23" t="s">
        <v>1944</v>
      </c>
      <c r="C633" s="39">
        <v>43915</v>
      </c>
      <c r="D633" s="40"/>
      <c r="E633" s="27">
        <v>26</v>
      </c>
      <c r="F633" s="2" t="s">
        <v>39</v>
      </c>
      <c r="G633" s="2" t="s">
        <v>211</v>
      </c>
      <c r="H633" s="2" t="s">
        <v>211</v>
      </c>
      <c r="I633" s="2" t="s">
        <v>134</v>
      </c>
      <c r="J633" s="15" t="str">
        <f>IF(ISERROR(VLOOKUP(I633,State_codes!$B$2:$C$38, 2, FALSE)),"",VLOOKUP(I633,State_codes!$B$2:$C$38, 2, FALSE))</f>
        <v>KA</v>
      </c>
      <c r="K633" s="2" t="s">
        <v>122</v>
      </c>
      <c r="L633" s="31" t="s">
        <v>1945</v>
      </c>
      <c r="N633" s="27" t="s">
        <v>56</v>
      </c>
      <c r="O633" s="27" t="s">
        <v>58</v>
      </c>
      <c r="P633" s="39">
        <v>43915</v>
      </c>
      <c r="Q633" s="37" t="s">
        <v>1938</v>
      </c>
      <c r="R633" s="31" t="s">
        <v>1804</v>
      </c>
      <c r="S633" s="46"/>
    </row>
    <row r="634" spans="1:19" ht="12.75">
      <c r="A634" s="2">
        <v>633</v>
      </c>
      <c r="B634" s="23" t="s">
        <v>1946</v>
      </c>
      <c r="C634" s="39">
        <v>43915</v>
      </c>
      <c r="D634" s="40"/>
      <c r="E634" s="27">
        <v>26</v>
      </c>
      <c r="F634" s="2" t="s">
        <v>39</v>
      </c>
      <c r="G634" s="2" t="s">
        <v>211</v>
      </c>
      <c r="H634" s="2" t="s">
        <v>211</v>
      </c>
      <c r="I634" s="2" t="s">
        <v>134</v>
      </c>
      <c r="J634" s="15" t="str">
        <f>IF(ISERROR(VLOOKUP(I634,State_codes!$B$2:$C$38, 2, FALSE)),"",VLOOKUP(I634,State_codes!$B$2:$C$38, 2, FALSE))</f>
        <v>KA</v>
      </c>
      <c r="K634" s="2" t="s">
        <v>122</v>
      </c>
      <c r="L634" s="31" t="s">
        <v>1947</v>
      </c>
      <c r="M634" s="2" t="s">
        <v>1948</v>
      </c>
      <c r="N634" s="27" t="s">
        <v>56</v>
      </c>
      <c r="O634" s="27" t="s">
        <v>58</v>
      </c>
      <c r="P634" s="39">
        <v>43915</v>
      </c>
      <c r="Q634" s="37" t="s">
        <v>1938</v>
      </c>
      <c r="R634" s="31" t="s">
        <v>1804</v>
      </c>
      <c r="S634" s="46"/>
    </row>
    <row r="635" spans="1:19" ht="12.75">
      <c r="A635" s="2">
        <v>634</v>
      </c>
      <c r="B635" s="23" t="s">
        <v>1949</v>
      </c>
      <c r="C635" s="39">
        <v>43915</v>
      </c>
      <c r="D635" s="40"/>
      <c r="E635" s="27">
        <v>63</v>
      </c>
      <c r="F635" s="2" t="s">
        <v>40</v>
      </c>
      <c r="G635" s="2" t="s">
        <v>211</v>
      </c>
      <c r="H635" s="2" t="s">
        <v>211</v>
      </c>
      <c r="I635" s="2" t="s">
        <v>134</v>
      </c>
      <c r="J635" s="15" t="str">
        <f>IF(ISERROR(VLOOKUP(I635,State_codes!$B$2:$C$38, 2, FALSE)),"",VLOOKUP(I635,State_codes!$B$2:$C$38, 2, FALSE))</f>
        <v>KA</v>
      </c>
      <c r="K635" s="2" t="s">
        <v>122</v>
      </c>
      <c r="L635" s="31" t="s">
        <v>1950</v>
      </c>
      <c r="N635" s="27" t="s">
        <v>56</v>
      </c>
      <c r="O635" s="27" t="s">
        <v>58</v>
      </c>
      <c r="P635" s="39">
        <v>43915</v>
      </c>
      <c r="Q635" s="37" t="s">
        <v>1938</v>
      </c>
      <c r="R635" s="31" t="s">
        <v>1804</v>
      </c>
      <c r="S635" s="46"/>
    </row>
    <row r="636" spans="1:19" ht="12.75">
      <c r="A636" s="2">
        <v>635</v>
      </c>
      <c r="B636" s="23" t="s">
        <v>1951</v>
      </c>
      <c r="C636" s="39">
        <v>43915</v>
      </c>
      <c r="D636" s="40"/>
      <c r="E636" s="27">
        <v>69</v>
      </c>
      <c r="F636" s="2" t="s">
        <v>39</v>
      </c>
      <c r="G636" s="2" t="s">
        <v>211</v>
      </c>
      <c r="H636" s="2" t="s">
        <v>211</v>
      </c>
      <c r="I636" s="2" t="s">
        <v>134</v>
      </c>
      <c r="J636" s="15" t="str">
        <f>IF(ISERROR(VLOOKUP(I636,State_codes!$B$2:$C$38, 2, FALSE)),"",VLOOKUP(I636,State_codes!$B$2:$C$38, 2, FALSE))</f>
        <v>KA</v>
      </c>
      <c r="K636" s="2" t="s">
        <v>122</v>
      </c>
      <c r="L636" s="31" t="s">
        <v>1952</v>
      </c>
      <c r="M636" s="2" t="s">
        <v>1953</v>
      </c>
      <c r="N636" s="27" t="s">
        <v>56</v>
      </c>
      <c r="O636" s="27" t="s">
        <v>58</v>
      </c>
      <c r="P636" s="39">
        <v>43915</v>
      </c>
      <c r="Q636" s="37" t="s">
        <v>1938</v>
      </c>
      <c r="R636" s="31" t="s">
        <v>1804</v>
      </c>
      <c r="S636" s="46"/>
    </row>
    <row r="637" spans="1:19" ht="12.75">
      <c r="A637" s="2">
        <v>636</v>
      </c>
      <c r="B637" s="23" t="s">
        <v>1954</v>
      </c>
      <c r="C637" s="39">
        <v>43915</v>
      </c>
      <c r="D637" s="40"/>
      <c r="E637" s="27">
        <v>9</v>
      </c>
      <c r="F637" s="2" t="s">
        <v>40</v>
      </c>
      <c r="G637" s="2" t="s">
        <v>211</v>
      </c>
      <c r="H637" s="2" t="s">
        <v>211</v>
      </c>
      <c r="I637" s="2" t="s">
        <v>134</v>
      </c>
      <c r="J637" s="15" t="str">
        <f>IF(ISERROR(VLOOKUP(I637,State_codes!$B$2:$C$38, 2, FALSE)),"",VLOOKUP(I637,State_codes!$B$2:$C$38, 2, FALSE))</f>
        <v>KA</v>
      </c>
      <c r="K637" s="2" t="s">
        <v>122</v>
      </c>
      <c r="L637" s="31" t="s">
        <v>1955</v>
      </c>
      <c r="M637" s="2" t="s">
        <v>1690</v>
      </c>
      <c r="N637" s="27" t="s">
        <v>56</v>
      </c>
      <c r="O637" s="27" t="s">
        <v>129</v>
      </c>
      <c r="P637" s="39">
        <v>43915</v>
      </c>
      <c r="Q637" s="37" t="s">
        <v>1938</v>
      </c>
      <c r="R637" s="31" t="s">
        <v>1804</v>
      </c>
      <c r="S637" s="46"/>
    </row>
    <row r="638" spans="1:19" ht="12.75">
      <c r="A638" s="2">
        <v>637</v>
      </c>
      <c r="B638" s="23" t="s">
        <v>1956</v>
      </c>
      <c r="C638" s="39">
        <v>43915</v>
      </c>
      <c r="D638" s="40"/>
      <c r="E638" s="27">
        <v>7</v>
      </c>
      <c r="F638" s="2" t="s">
        <v>40</v>
      </c>
      <c r="G638" s="2" t="s">
        <v>211</v>
      </c>
      <c r="H638" s="2" t="s">
        <v>211</v>
      </c>
      <c r="I638" s="2" t="s">
        <v>134</v>
      </c>
      <c r="J638" s="15" t="str">
        <f>IF(ISERROR(VLOOKUP(I638,State_codes!$B$2:$C$38, 2, FALSE)),"",VLOOKUP(I638,State_codes!$B$2:$C$38, 2, FALSE))</f>
        <v>KA</v>
      </c>
      <c r="K638" s="2" t="s">
        <v>122</v>
      </c>
      <c r="L638" s="31" t="s">
        <v>1955</v>
      </c>
      <c r="M638" s="2" t="s">
        <v>1690</v>
      </c>
      <c r="N638" s="27" t="s">
        <v>56</v>
      </c>
      <c r="O638" s="27" t="s">
        <v>129</v>
      </c>
      <c r="P638" s="39">
        <v>43915</v>
      </c>
      <c r="Q638" s="37" t="s">
        <v>1938</v>
      </c>
      <c r="R638" s="31" t="s">
        <v>1804</v>
      </c>
      <c r="S638" s="46"/>
    </row>
    <row r="639" spans="1:19" ht="12.75">
      <c r="A639" s="2">
        <v>638</v>
      </c>
      <c r="B639" s="119"/>
      <c r="C639" s="39">
        <v>43915</v>
      </c>
      <c r="D639" s="40"/>
      <c r="E639" s="27">
        <v>55</v>
      </c>
      <c r="F639" s="2" t="s">
        <v>40</v>
      </c>
      <c r="G639" s="2" t="s">
        <v>384</v>
      </c>
      <c r="H639" s="2" t="s">
        <v>384</v>
      </c>
      <c r="I639" s="2" t="s">
        <v>233</v>
      </c>
      <c r="J639" s="15" t="str">
        <f>IF(ISERROR(VLOOKUP(I639,State_codes!$B$2:$C$38, 2, FALSE)),"",VLOOKUP(I639,State_codes!$B$2:$C$38, 2, FALSE))</f>
        <v>PB</v>
      </c>
      <c r="K639" s="2" t="s">
        <v>122</v>
      </c>
      <c r="L639" s="31" t="s">
        <v>1957</v>
      </c>
      <c r="N639" s="27" t="s">
        <v>56</v>
      </c>
      <c r="O639" s="27" t="s">
        <v>129</v>
      </c>
      <c r="P639" s="39">
        <v>43915</v>
      </c>
      <c r="Q639" s="37" t="s">
        <v>1958</v>
      </c>
      <c r="R639" s="37" t="s">
        <v>1959</v>
      </c>
      <c r="S639" s="34" t="s">
        <v>1960</v>
      </c>
    </row>
    <row r="640" spans="1:19" ht="12.75">
      <c r="A640" s="2">
        <v>639</v>
      </c>
      <c r="B640" s="119"/>
      <c r="C640" s="39">
        <v>43915</v>
      </c>
      <c r="D640" s="40"/>
      <c r="E640" s="27">
        <v>31</v>
      </c>
      <c r="F640" s="2" t="s">
        <v>39</v>
      </c>
      <c r="G640" s="2" t="s">
        <v>1444</v>
      </c>
      <c r="H640" s="2" t="s">
        <v>298</v>
      </c>
      <c r="I640" s="2" t="s">
        <v>233</v>
      </c>
      <c r="J640" s="15" t="str">
        <f>IF(ISERROR(VLOOKUP(I640,State_codes!$B$2:$C$38, 2, FALSE)),"",VLOOKUP(I640,State_codes!$B$2:$C$38, 2, FALSE))</f>
        <v>PB</v>
      </c>
      <c r="K640" s="2" t="s">
        <v>122</v>
      </c>
      <c r="L640" s="31" t="s">
        <v>1961</v>
      </c>
      <c r="M640" s="2" t="s">
        <v>1962</v>
      </c>
      <c r="N640" s="27" t="s">
        <v>56</v>
      </c>
      <c r="O640" s="27" t="s">
        <v>129</v>
      </c>
      <c r="P640" s="39">
        <v>43915</v>
      </c>
      <c r="Q640" s="37" t="s">
        <v>1958</v>
      </c>
      <c r="R640" s="37" t="s">
        <v>1959</v>
      </c>
      <c r="S640" s="46"/>
    </row>
    <row r="641" spans="1:27" ht="12.75">
      <c r="A641" s="2">
        <v>640</v>
      </c>
      <c r="B641" s="119"/>
      <c r="C641" s="39">
        <v>43915</v>
      </c>
      <c r="D641" s="40"/>
      <c r="E641" s="27">
        <v>26</v>
      </c>
      <c r="F641" s="2" t="s">
        <v>39</v>
      </c>
      <c r="G641" s="2" t="s">
        <v>1963</v>
      </c>
      <c r="H641" s="2" t="s">
        <v>1964</v>
      </c>
      <c r="I641" s="2" t="s">
        <v>276</v>
      </c>
      <c r="J641" s="15" t="str">
        <f>IF(ISERROR(VLOOKUP(I641,State_codes!$B$2:$C$38, 2, FALSE)),"",VLOOKUP(I641,State_codes!$B$2:$C$38, 2, FALSE))</f>
        <v>UT</v>
      </c>
      <c r="K641" s="2" t="s">
        <v>122</v>
      </c>
      <c r="L641" s="31" t="s">
        <v>1965</v>
      </c>
      <c r="N641" s="27" t="s">
        <v>56</v>
      </c>
      <c r="O641" s="27" t="s">
        <v>58</v>
      </c>
      <c r="P641" s="39">
        <v>43915</v>
      </c>
      <c r="Q641" s="37" t="s">
        <v>1966</v>
      </c>
      <c r="R641" s="34" t="s">
        <v>1967</v>
      </c>
      <c r="S641" s="46"/>
    </row>
    <row r="642" spans="1:27" ht="12.75">
      <c r="A642" s="2">
        <v>641</v>
      </c>
      <c r="B642" s="23" t="s">
        <v>1968</v>
      </c>
      <c r="C642" s="39">
        <v>43915</v>
      </c>
      <c r="D642" s="40"/>
      <c r="E642" s="27">
        <v>23</v>
      </c>
      <c r="F642" s="2" t="s">
        <v>39</v>
      </c>
      <c r="G642" s="2" t="s">
        <v>1969</v>
      </c>
      <c r="H642" s="2" t="s">
        <v>1969</v>
      </c>
      <c r="I642" s="2" t="s">
        <v>354</v>
      </c>
      <c r="J642" s="15" t="str">
        <f>IF(ISERROR(VLOOKUP(I642,State_codes!$B$2:$C$38, 2, FALSE)),"",VLOOKUP(I642,State_codes!$B$2:$C$38, 2, FALSE))</f>
        <v>CT</v>
      </c>
      <c r="K642" s="2" t="s">
        <v>122</v>
      </c>
      <c r="L642" s="31" t="s">
        <v>1970</v>
      </c>
      <c r="N642" s="27" t="s">
        <v>56</v>
      </c>
      <c r="O642" s="27" t="s">
        <v>58</v>
      </c>
      <c r="P642" s="39">
        <v>43915</v>
      </c>
      <c r="Q642" s="37" t="s">
        <v>1971</v>
      </c>
      <c r="R642" s="46"/>
      <c r="S642" s="46"/>
    </row>
    <row r="643" spans="1:27" ht="12.75">
      <c r="A643" s="2">
        <v>642</v>
      </c>
      <c r="B643" s="23" t="s">
        <v>1972</v>
      </c>
      <c r="C643" s="39">
        <v>43915</v>
      </c>
      <c r="D643" s="40"/>
      <c r="E643" s="27">
        <v>24</v>
      </c>
      <c r="F643" s="2" t="s">
        <v>40</v>
      </c>
      <c r="G643" s="2" t="s">
        <v>947</v>
      </c>
      <c r="H643" s="2" t="s">
        <v>947</v>
      </c>
      <c r="I643" s="2" t="s">
        <v>354</v>
      </c>
      <c r="J643" s="15" t="str">
        <f>IF(ISERROR(VLOOKUP(I643,State_codes!$B$2:$C$38, 2, FALSE)),"",VLOOKUP(I643,State_codes!$B$2:$C$38, 2, FALSE))</f>
        <v>CT</v>
      </c>
      <c r="K643" s="2" t="s">
        <v>122</v>
      </c>
      <c r="L643" s="31" t="s">
        <v>960</v>
      </c>
      <c r="N643" s="27" t="s">
        <v>56</v>
      </c>
      <c r="O643" s="27" t="s">
        <v>58</v>
      </c>
      <c r="P643" s="39">
        <v>43915</v>
      </c>
      <c r="Q643" s="37" t="s">
        <v>1971</v>
      </c>
      <c r="R643" s="46"/>
      <c r="S643" s="46"/>
    </row>
    <row r="644" spans="1:27" ht="12.75">
      <c r="A644" s="2">
        <v>643</v>
      </c>
      <c r="B644" s="119"/>
      <c r="C644" s="39">
        <v>43915</v>
      </c>
      <c r="D644" s="40"/>
      <c r="E644" s="41"/>
      <c r="F644" s="2" t="s">
        <v>39</v>
      </c>
      <c r="G644" s="2" t="s">
        <v>770</v>
      </c>
      <c r="H644" s="2" t="s">
        <v>771</v>
      </c>
      <c r="I644" s="2" t="s">
        <v>126</v>
      </c>
      <c r="J644" s="15" t="str">
        <f>IF(ISERROR(VLOOKUP(I644,State_codes!$B$2:$C$38, 2, FALSE)),"",VLOOKUP(I644,State_codes!$B$2:$C$38, 2, FALSE))</f>
        <v>UP</v>
      </c>
      <c r="K644" s="2" t="s">
        <v>122</v>
      </c>
      <c r="L644" s="31" t="s">
        <v>1973</v>
      </c>
      <c r="N644" s="27" t="s">
        <v>56</v>
      </c>
      <c r="O644" s="27" t="s">
        <v>155</v>
      </c>
      <c r="P644" s="39">
        <v>43915</v>
      </c>
      <c r="Q644" s="37" t="s">
        <v>1974</v>
      </c>
      <c r="R644" s="34" t="s">
        <v>1975</v>
      </c>
      <c r="S644" s="46"/>
    </row>
    <row r="645" spans="1:27" ht="12.75">
      <c r="A645" s="2">
        <v>644</v>
      </c>
      <c r="B645" s="119"/>
      <c r="C645" s="39">
        <v>43915</v>
      </c>
      <c r="D645" s="40"/>
      <c r="E645" s="41"/>
      <c r="F645" s="2" t="s">
        <v>40</v>
      </c>
      <c r="G645" s="2" t="s">
        <v>770</v>
      </c>
      <c r="H645" s="2" t="s">
        <v>771</v>
      </c>
      <c r="I645" s="2" t="s">
        <v>126</v>
      </c>
      <c r="J645" s="15" t="str">
        <f>IF(ISERROR(VLOOKUP(I645,State_codes!$B$2:$C$38, 2, FALSE)),"",VLOOKUP(I645,State_codes!$B$2:$C$38, 2, FALSE))</f>
        <v>UP</v>
      </c>
      <c r="K645" s="2" t="s">
        <v>122</v>
      </c>
      <c r="L645" s="31" t="s">
        <v>1976</v>
      </c>
      <c r="M645" s="2" t="s">
        <v>1977</v>
      </c>
      <c r="N645" s="27" t="s">
        <v>56</v>
      </c>
      <c r="O645" s="27" t="s">
        <v>155</v>
      </c>
      <c r="P645" s="39">
        <v>43915</v>
      </c>
      <c r="Q645" s="37" t="s">
        <v>1974</v>
      </c>
      <c r="R645" s="34" t="s">
        <v>1975</v>
      </c>
      <c r="S645" s="46"/>
    </row>
    <row r="646" spans="1:27" ht="12.75">
      <c r="A646" s="2">
        <v>645</v>
      </c>
      <c r="B646" s="119"/>
      <c r="C646" s="39">
        <v>43915</v>
      </c>
      <c r="D646" s="40"/>
      <c r="E646" s="41"/>
      <c r="F646" s="2" t="s">
        <v>39</v>
      </c>
      <c r="G646" s="2" t="s">
        <v>1709</v>
      </c>
      <c r="H646" s="2" t="s">
        <v>1709</v>
      </c>
      <c r="I646" s="2" t="s">
        <v>126</v>
      </c>
      <c r="J646" s="15" t="str">
        <f>IF(ISERROR(VLOOKUP(I646,State_codes!$B$2:$C$38, 2, FALSE)),"",VLOOKUP(I646,State_codes!$B$2:$C$38, 2, FALSE))</f>
        <v>UP</v>
      </c>
      <c r="K646" s="2" t="s">
        <v>122</v>
      </c>
      <c r="L646" s="31" t="s">
        <v>1978</v>
      </c>
      <c r="M646" s="2" t="s">
        <v>1979</v>
      </c>
      <c r="N646" s="27" t="s">
        <v>56</v>
      </c>
      <c r="O646" s="27" t="s">
        <v>129</v>
      </c>
      <c r="P646" s="39">
        <v>43915</v>
      </c>
      <c r="Q646" s="37" t="s">
        <v>1974</v>
      </c>
      <c r="R646" s="34" t="s">
        <v>1975</v>
      </c>
      <c r="S646" s="46"/>
    </row>
    <row r="647" spans="1:27" ht="12.75">
      <c r="A647" s="2">
        <v>646</v>
      </c>
      <c r="B647" s="23" t="s">
        <v>1980</v>
      </c>
      <c r="C647" s="39">
        <v>43915</v>
      </c>
      <c r="D647" s="40"/>
      <c r="E647" s="27">
        <v>43</v>
      </c>
      <c r="F647" s="2" t="s">
        <v>40</v>
      </c>
      <c r="H647" s="2" t="s">
        <v>31</v>
      </c>
      <c r="I647" s="2" t="s">
        <v>101</v>
      </c>
      <c r="J647" s="15" t="str">
        <f>IF(ISERROR(VLOOKUP(I647,State_codes!$B$2:$C$38, 2, FALSE)),"",VLOOKUP(I647,State_codes!$B$2:$C$38, 2, FALSE))</f>
        <v>TG</v>
      </c>
      <c r="K647" s="2" t="s">
        <v>122</v>
      </c>
      <c r="L647" s="31" t="s">
        <v>1981</v>
      </c>
      <c r="M647" s="2" t="s">
        <v>1982</v>
      </c>
      <c r="N647" s="27" t="s">
        <v>56</v>
      </c>
      <c r="O647" s="27" t="s">
        <v>129</v>
      </c>
      <c r="P647" s="39">
        <v>43915</v>
      </c>
      <c r="Q647" s="37" t="s">
        <v>1983</v>
      </c>
      <c r="R647" s="46"/>
      <c r="S647" s="46"/>
    </row>
    <row r="648" spans="1:27" ht="12.75">
      <c r="A648" s="2">
        <v>647</v>
      </c>
      <c r="B648" s="23" t="s">
        <v>1984</v>
      </c>
      <c r="C648" s="39">
        <v>43915</v>
      </c>
      <c r="D648" s="40"/>
      <c r="E648" s="27">
        <v>3</v>
      </c>
      <c r="F648" s="2" t="s">
        <v>39</v>
      </c>
      <c r="H648" s="2" t="s">
        <v>31</v>
      </c>
      <c r="I648" s="2" t="s">
        <v>101</v>
      </c>
      <c r="J648" s="15" t="str">
        <f>IF(ISERROR(VLOOKUP(I648,State_codes!$B$2:$C$38, 2, FALSE)),"",VLOOKUP(I648,State_codes!$B$2:$C$38, 2, FALSE))</f>
        <v>TG</v>
      </c>
      <c r="K648" s="2" t="s">
        <v>122</v>
      </c>
      <c r="L648" s="31" t="s">
        <v>1985</v>
      </c>
      <c r="N648" s="27" t="s">
        <v>56</v>
      </c>
      <c r="O648" s="27" t="s">
        <v>58</v>
      </c>
      <c r="P648" s="39">
        <v>43915</v>
      </c>
      <c r="Q648" s="37" t="s">
        <v>1983</v>
      </c>
      <c r="R648" s="34" t="s">
        <v>1986</v>
      </c>
      <c r="S648" s="46"/>
    </row>
    <row r="649" spans="1:27" ht="12.75">
      <c r="A649" s="2">
        <v>648</v>
      </c>
      <c r="B649" s="119"/>
      <c r="C649" s="39">
        <v>43915</v>
      </c>
      <c r="D649" s="40"/>
      <c r="E649" s="41"/>
      <c r="G649" s="2" t="s">
        <v>1096</v>
      </c>
      <c r="H649" s="2" t="s">
        <v>1096</v>
      </c>
      <c r="I649" s="2" t="s">
        <v>109</v>
      </c>
      <c r="J649" s="15" t="str">
        <f>IF(ISERROR(VLOOKUP(I649,State_codes!$B$2:$C$38, 2, FALSE)),"",VLOOKUP(I649,State_codes!$B$2:$C$38, 2, FALSE))</f>
        <v>RJ</v>
      </c>
      <c r="K649" s="2" t="s">
        <v>122</v>
      </c>
      <c r="L649" s="31" t="s">
        <v>1727</v>
      </c>
      <c r="N649" s="27" t="s">
        <v>56</v>
      </c>
      <c r="O649" s="27" t="s">
        <v>155</v>
      </c>
      <c r="P649" s="39">
        <v>43915</v>
      </c>
      <c r="Q649" s="37" t="s">
        <v>1987</v>
      </c>
      <c r="R649" s="37" t="s">
        <v>1988</v>
      </c>
      <c r="S649" s="46"/>
    </row>
    <row r="650" spans="1:27" ht="12.75">
      <c r="A650" s="2">
        <v>649</v>
      </c>
      <c r="B650" s="119"/>
      <c r="C650" s="39">
        <v>43915</v>
      </c>
      <c r="D650" s="40"/>
      <c r="E650" s="41"/>
      <c r="G650" s="2" t="s">
        <v>859</v>
      </c>
      <c r="H650" s="2" t="s">
        <v>859</v>
      </c>
      <c r="I650" s="2" t="s">
        <v>109</v>
      </c>
      <c r="J650" s="15" t="str">
        <f>IF(ISERROR(VLOOKUP(I650,State_codes!$B$2:$C$38, 2, FALSE)),"",VLOOKUP(I650,State_codes!$B$2:$C$38, 2, FALSE))</f>
        <v>RJ</v>
      </c>
      <c r="K650" s="2" t="s">
        <v>122</v>
      </c>
      <c r="L650" s="31" t="s">
        <v>1989</v>
      </c>
      <c r="N650" s="27" t="s">
        <v>56</v>
      </c>
      <c r="O650" s="27" t="s">
        <v>129</v>
      </c>
      <c r="P650" s="39">
        <v>43915</v>
      </c>
      <c r="Q650" s="37" t="s">
        <v>1987</v>
      </c>
      <c r="R650" s="37" t="s">
        <v>1988</v>
      </c>
      <c r="S650" s="46"/>
    </row>
    <row r="651" spans="1:27" ht="14.25">
      <c r="A651" s="2">
        <v>650</v>
      </c>
      <c r="B651" s="23" t="s">
        <v>1990</v>
      </c>
      <c r="C651" s="39">
        <v>43915</v>
      </c>
      <c r="D651" s="40"/>
      <c r="E651" s="27">
        <v>22</v>
      </c>
      <c r="F651" s="2" t="s">
        <v>39</v>
      </c>
      <c r="G651" s="2" t="s">
        <v>725</v>
      </c>
      <c r="H651" s="2" t="s">
        <v>726</v>
      </c>
      <c r="I651" s="2" t="s">
        <v>236</v>
      </c>
      <c r="J651" s="15" t="str">
        <f>IF(ISERROR(VLOOKUP(I651,State_codes!$B$2:$C$38, 2, FALSE)),"",VLOOKUP(I651,State_codes!$B$2:$C$38, 2, FALSE))</f>
        <v>AP</v>
      </c>
      <c r="K651" s="2" t="s">
        <v>122</v>
      </c>
      <c r="L651" s="31" t="s">
        <v>1991</v>
      </c>
      <c r="N651" s="27" t="s">
        <v>56</v>
      </c>
      <c r="O651" s="27" t="s">
        <v>58</v>
      </c>
      <c r="P651" s="39">
        <v>43915</v>
      </c>
      <c r="Q651" s="94" t="s">
        <v>1992</v>
      </c>
      <c r="R651" s="46"/>
      <c r="S651" s="46"/>
    </row>
    <row r="652" spans="1:27" ht="12.75">
      <c r="A652" s="200">
        <v>651</v>
      </c>
      <c r="B652" s="201" t="s">
        <v>1993</v>
      </c>
      <c r="C652" s="202">
        <v>43915</v>
      </c>
      <c r="D652" s="203"/>
      <c r="E652" s="204">
        <v>18</v>
      </c>
      <c r="F652" s="200" t="s">
        <v>39</v>
      </c>
      <c r="G652" s="200" t="s">
        <v>827</v>
      </c>
      <c r="H652" s="200" t="s">
        <v>827</v>
      </c>
      <c r="I652" s="200" t="s">
        <v>158</v>
      </c>
      <c r="J652" s="15" t="str">
        <f>IF(ISERROR(VLOOKUP(I652,State_codes!$B$2:$C$38, 2, FALSE)),"",VLOOKUP(I652,State_codes!$B$2:$C$38, 2, FALSE))</f>
        <v>TN</v>
      </c>
      <c r="K652" s="200" t="s">
        <v>122</v>
      </c>
      <c r="L652" s="205" t="s">
        <v>1994</v>
      </c>
      <c r="M652" s="206"/>
      <c r="N652" s="204" t="s">
        <v>56</v>
      </c>
      <c r="O652" s="204" t="s">
        <v>129</v>
      </c>
      <c r="P652" s="202">
        <v>43915</v>
      </c>
      <c r="Q652" s="207" t="s">
        <v>1995</v>
      </c>
      <c r="R652" s="208"/>
      <c r="S652" s="208"/>
      <c r="T652" s="206"/>
      <c r="U652" s="206"/>
      <c r="V652" s="206"/>
      <c r="W652" s="206"/>
      <c r="X652" s="206"/>
      <c r="Y652" s="206"/>
      <c r="Z652" s="206"/>
      <c r="AA652" s="206"/>
    </row>
    <row r="653" spans="1:27" ht="12.75">
      <c r="A653" s="2">
        <v>652</v>
      </c>
      <c r="B653" s="23" t="s">
        <v>1996</v>
      </c>
      <c r="C653" s="39">
        <v>43915</v>
      </c>
      <c r="D653" s="40"/>
      <c r="E653" s="27">
        <v>26</v>
      </c>
      <c r="F653" s="2" t="s">
        <v>39</v>
      </c>
      <c r="G653" s="2" t="s">
        <v>1997</v>
      </c>
      <c r="H653" s="2" t="s">
        <v>1998</v>
      </c>
      <c r="I653" s="2" t="s">
        <v>158</v>
      </c>
      <c r="J653" s="15" t="str">
        <f>IF(ISERROR(VLOOKUP(I653,State_codes!$B$2:$C$38, 2, FALSE)),"",VLOOKUP(I653,State_codes!$B$2:$C$38, 2, FALSE))</f>
        <v>TN</v>
      </c>
      <c r="K653" s="2" t="s">
        <v>122</v>
      </c>
      <c r="L653" s="31" t="s">
        <v>334</v>
      </c>
      <c r="N653" s="27" t="s">
        <v>56</v>
      </c>
      <c r="O653" s="27" t="s">
        <v>58</v>
      </c>
      <c r="P653" s="39">
        <v>43915</v>
      </c>
      <c r="Q653" s="37" t="s">
        <v>1995</v>
      </c>
      <c r="R653" s="46"/>
      <c r="S653" s="46"/>
    </row>
    <row r="654" spans="1:27" ht="12.75">
      <c r="A654" s="2">
        <v>653</v>
      </c>
      <c r="B654" s="23" t="s">
        <v>1999</v>
      </c>
      <c r="C654" s="39">
        <v>43915</v>
      </c>
      <c r="D654" s="40"/>
      <c r="E654" s="27">
        <v>63</v>
      </c>
      <c r="F654" s="2" t="s">
        <v>39</v>
      </c>
      <c r="G654" s="2" t="s">
        <v>1377</v>
      </c>
      <c r="H654" s="2" t="s">
        <v>1378</v>
      </c>
      <c r="I654" s="2" t="s">
        <v>158</v>
      </c>
      <c r="J654" s="15" t="str">
        <f>IF(ISERROR(VLOOKUP(I654,State_codes!$B$2:$C$38, 2, FALSE)),"",VLOOKUP(I654,State_codes!$B$2:$C$38, 2, FALSE))</f>
        <v>TN</v>
      </c>
      <c r="K654" s="2" t="s">
        <v>122</v>
      </c>
      <c r="L654" s="31" t="s">
        <v>2000</v>
      </c>
      <c r="M654" s="2" t="s">
        <v>2001</v>
      </c>
      <c r="N654" s="27" t="s">
        <v>56</v>
      </c>
      <c r="O654" s="27" t="s">
        <v>129</v>
      </c>
      <c r="P654" s="39">
        <v>43917</v>
      </c>
      <c r="Q654" s="37" t="s">
        <v>1995</v>
      </c>
      <c r="R654" s="46"/>
      <c r="S654" s="46"/>
    </row>
    <row r="655" spans="1:27" ht="14.25">
      <c r="A655" s="2">
        <v>654</v>
      </c>
      <c r="B655" s="23" t="s">
        <v>2002</v>
      </c>
      <c r="C655" s="39">
        <v>43915</v>
      </c>
      <c r="D655" s="40"/>
      <c r="E655" s="27">
        <v>52</v>
      </c>
      <c r="F655" s="2" t="s">
        <v>39</v>
      </c>
      <c r="H655" s="2" t="s">
        <v>2003</v>
      </c>
      <c r="I655" s="2" t="s">
        <v>236</v>
      </c>
      <c r="J655" s="15" t="str">
        <f>IF(ISERROR(VLOOKUP(I655,State_codes!$B$2:$C$38, 2, FALSE)),"",VLOOKUP(I655,State_codes!$B$2:$C$38, 2, FALSE))</f>
        <v>AP</v>
      </c>
      <c r="K655" s="2" t="s">
        <v>122</v>
      </c>
      <c r="L655" s="31" t="s">
        <v>2004</v>
      </c>
      <c r="N655" s="27" t="s">
        <v>56</v>
      </c>
      <c r="O655" s="27" t="s">
        <v>129</v>
      </c>
      <c r="P655" s="39">
        <v>43915</v>
      </c>
      <c r="Q655" s="94" t="s">
        <v>2005</v>
      </c>
      <c r="R655" s="46"/>
      <c r="S655" s="46"/>
    </row>
    <row r="656" spans="1:27" ht="12.75">
      <c r="A656" s="2">
        <v>655</v>
      </c>
      <c r="B656" s="23"/>
      <c r="C656" s="39">
        <v>43915</v>
      </c>
      <c r="D656" s="40"/>
      <c r="E656" s="27">
        <v>25</v>
      </c>
      <c r="F656" s="2" t="s">
        <v>39</v>
      </c>
      <c r="G656" s="2" t="s">
        <v>359</v>
      </c>
      <c r="H656" s="2" t="s">
        <v>2006</v>
      </c>
      <c r="I656" s="2" t="s">
        <v>359</v>
      </c>
      <c r="J656" s="15" t="str">
        <f>IF(ISERROR(VLOOKUP(I656,State_codes!$B$2:$C$38, 2, FALSE)),"",VLOOKUP(I656,State_codes!$B$2:$C$38, 2, FALSE))</f>
        <v>GA</v>
      </c>
      <c r="K656" s="2" t="s">
        <v>122</v>
      </c>
      <c r="L656" s="31" t="s">
        <v>817</v>
      </c>
      <c r="N656" s="27" t="s">
        <v>56</v>
      </c>
      <c r="O656" s="27" t="s">
        <v>58</v>
      </c>
      <c r="P656" s="39">
        <v>43915</v>
      </c>
      <c r="Q656" s="31" t="s">
        <v>2007</v>
      </c>
      <c r="R656" s="46"/>
      <c r="S656" s="46"/>
    </row>
    <row r="657" spans="1:19" ht="12.75">
      <c r="A657" s="2">
        <v>656</v>
      </c>
      <c r="B657" s="23"/>
      <c r="C657" s="39">
        <v>43915</v>
      </c>
      <c r="D657" s="40"/>
      <c r="E657" s="27">
        <v>29</v>
      </c>
      <c r="F657" s="2" t="s">
        <v>39</v>
      </c>
      <c r="G657" s="2" t="s">
        <v>359</v>
      </c>
      <c r="H657" s="2" t="s">
        <v>2006</v>
      </c>
      <c r="I657" s="2" t="s">
        <v>359</v>
      </c>
      <c r="J657" s="15" t="str">
        <f>IF(ISERROR(VLOOKUP(I657,State_codes!$B$2:$C$38, 2, FALSE)),"",VLOOKUP(I657,State_codes!$B$2:$C$38, 2, FALSE))</f>
        <v>GA</v>
      </c>
      <c r="K657" s="2" t="s">
        <v>122</v>
      </c>
      <c r="L657" s="31" t="s">
        <v>2008</v>
      </c>
      <c r="N657" s="27" t="s">
        <v>56</v>
      </c>
      <c r="O657" s="27" t="s">
        <v>58</v>
      </c>
      <c r="P657" s="39">
        <v>43915</v>
      </c>
      <c r="Q657" s="31" t="s">
        <v>2007</v>
      </c>
      <c r="R657" s="46"/>
      <c r="S657" s="46"/>
    </row>
    <row r="658" spans="1:19" ht="12.75">
      <c r="A658" s="2">
        <v>657</v>
      </c>
      <c r="B658" s="23"/>
      <c r="C658" s="39">
        <v>43915</v>
      </c>
      <c r="D658" s="40"/>
      <c r="E658" s="27">
        <v>55</v>
      </c>
      <c r="F658" s="2" t="s">
        <v>39</v>
      </c>
      <c r="G658" s="2" t="s">
        <v>359</v>
      </c>
      <c r="H658" s="2" t="s">
        <v>2006</v>
      </c>
      <c r="I658" s="2" t="s">
        <v>359</v>
      </c>
      <c r="J658" s="15" t="str">
        <f>IF(ISERROR(VLOOKUP(I658,State_codes!$B$2:$C$38, 2, FALSE)),"",VLOOKUP(I658,State_codes!$B$2:$C$38, 2, FALSE))</f>
        <v>GA</v>
      </c>
      <c r="K658" s="2" t="s">
        <v>122</v>
      </c>
      <c r="L658" s="31" t="s">
        <v>2009</v>
      </c>
      <c r="N658" s="27" t="s">
        <v>56</v>
      </c>
      <c r="O658" s="27" t="s">
        <v>58</v>
      </c>
      <c r="P658" s="39">
        <v>43915</v>
      </c>
      <c r="Q658" s="31" t="s">
        <v>2007</v>
      </c>
      <c r="R658" s="46"/>
      <c r="S658" s="46"/>
    </row>
    <row r="659" spans="1:19" ht="12.75">
      <c r="A659" s="2">
        <v>658</v>
      </c>
      <c r="B659" s="119"/>
      <c r="C659" s="39">
        <v>43916</v>
      </c>
      <c r="D659" s="40"/>
      <c r="E659" s="27">
        <v>66</v>
      </c>
      <c r="F659" s="2" t="s">
        <v>39</v>
      </c>
      <c r="G659" s="2" t="s">
        <v>2010</v>
      </c>
      <c r="H659" s="2" t="s">
        <v>493</v>
      </c>
      <c r="I659" s="2" t="s">
        <v>262</v>
      </c>
      <c r="J659" s="15" t="str">
        <f>IF(ISERROR(VLOOKUP(I659,State_codes!$B$2:$C$38, 2, FALSE)),"",VLOOKUP(I659,State_codes!$B$2:$C$38, 2, FALSE))</f>
        <v>WB</v>
      </c>
      <c r="K659" s="2" t="s">
        <v>122</v>
      </c>
      <c r="L659" s="31" t="s">
        <v>2011</v>
      </c>
      <c r="N659" s="27" t="s">
        <v>56</v>
      </c>
      <c r="O659" s="27" t="s">
        <v>129</v>
      </c>
      <c r="P659" s="39">
        <v>43916</v>
      </c>
      <c r="Q659" s="37" t="s">
        <v>2012</v>
      </c>
      <c r="R659" s="46"/>
      <c r="S659" s="46"/>
    </row>
    <row r="660" spans="1:19" ht="12.75">
      <c r="A660" s="2">
        <v>659</v>
      </c>
      <c r="B660" s="119"/>
      <c r="C660" s="39">
        <v>43916</v>
      </c>
      <c r="D660" s="40"/>
      <c r="E660" s="41"/>
      <c r="G660" s="2" t="s">
        <v>43</v>
      </c>
      <c r="H660" s="2" t="s">
        <v>43</v>
      </c>
      <c r="I660" s="2" t="s">
        <v>45</v>
      </c>
      <c r="J660" s="15" t="str">
        <f>IF(ISERROR(VLOOKUP(I660,State_codes!$B$2:$C$38, 2, FALSE)),"",VLOOKUP(I660,State_codes!$B$2:$C$38, 2, FALSE))</f>
        <v>MH</v>
      </c>
      <c r="K660" s="2" t="s">
        <v>122</v>
      </c>
      <c r="L660" s="31" t="s">
        <v>1727</v>
      </c>
      <c r="N660" s="130"/>
      <c r="O660" s="27" t="s">
        <v>155</v>
      </c>
      <c r="P660" s="39">
        <v>43916</v>
      </c>
      <c r="Q660" s="37" t="s">
        <v>2013</v>
      </c>
      <c r="R660" s="46"/>
      <c r="S660" s="46"/>
    </row>
    <row r="661" spans="1:19" ht="12.75">
      <c r="A661" s="2">
        <v>660</v>
      </c>
      <c r="B661" s="119"/>
      <c r="C661" s="39">
        <v>43917</v>
      </c>
      <c r="D661" s="40"/>
      <c r="E661" s="41"/>
      <c r="G661" s="2" t="s">
        <v>83</v>
      </c>
      <c r="H661" s="2" t="s">
        <v>83</v>
      </c>
      <c r="I661" s="2" t="s">
        <v>45</v>
      </c>
      <c r="J661" s="15" t="str">
        <f>IF(ISERROR(VLOOKUP(I661,State_codes!$B$2:$C$38, 2, FALSE)),"",VLOOKUP(I661,State_codes!$B$2:$C$38, 2, FALSE))</f>
        <v>MH</v>
      </c>
      <c r="K661" s="2" t="s">
        <v>122</v>
      </c>
      <c r="L661" s="31" t="s">
        <v>1727</v>
      </c>
      <c r="N661" s="130"/>
      <c r="O661" s="27" t="s">
        <v>155</v>
      </c>
      <c r="P661" s="39">
        <v>43916</v>
      </c>
      <c r="Q661" s="37" t="s">
        <v>2013</v>
      </c>
      <c r="R661" s="46"/>
      <c r="S661" s="46"/>
    </row>
    <row r="662" spans="1:19" ht="12.75">
      <c r="A662" s="2">
        <v>661</v>
      </c>
      <c r="B662" s="119"/>
      <c r="C662" s="39">
        <v>43916</v>
      </c>
      <c r="D662" s="40"/>
      <c r="E662" s="41"/>
      <c r="G662" s="2" t="s">
        <v>223</v>
      </c>
      <c r="H662" s="2" t="s">
        <v>223</v>
      </c>
      <c r="I662" s="2" t="s">
        <v>224</v>
      </c>
      <c r="J662" s="15" t="str">
        <f>IF(ISERROR(VLOOKUP(I662,State_codes!$B$2:$C$38, 2, FALSE)),"",VLOOKUP(I662,State_codes!$B$2:$C$38, 2, FALSE))</f>
        <v>MP</v>
      </c>
      <c r="K662" s="2" t="s">
        <v>122</v>
      </c>
      <c r="L662" s="31" t="s">
        <v>1727</v>
      </c>
      <c r="N662" s="130"/>
      <c r="O662" s="27" t="s">
        <v>155</v>
      </c>
      <c r="P662" s="39">
        <v>43916</v>
      </c>
      <c r="Q662" s="37" t="s">
        <v>2014</v>
      </c>
      <c r="R662" s="46"/>
      <c r="S662" s="46"/>
    </row>
    <row r="663" spans="1:19" ht="12.75">
      <c r="A663" s="2">
        <v>662</v>
      </c>
      <c r="B663" s="119"/>
      <c r="C663" s="39">
        <v>43916</v>
      </c>
      <c r="D663" s="40"/>
      <c r="E663" s="41"/>
      <c r="G663" s="2" t="s">
        <v>223</v>
      </c>
      <c r="H663" s="2" t="s">
        <v>223</v>
      </c>
      <c r="I663" s="2" t="s">
        <v>224</v>
      </c>
      <c r="J663" s="15" t="str">
        <f>IF(ISERROR(VLOOKUP(I663,State_codes!$B$2:$C$38, 2, FALSE)),"",VLOOKUP(I663,State_codes!$B$2:$C$38, 2, FALSE))</f>
        <v>MP</v>
      </c>
      <c r="K663" s="2" t="s">
        <v>122</v>
      </c>
      <c r="L663" s="31" t="s">
        <v>1727</v>
      </c>
      <c r="N663" s="130"/>
      <c r="O663" s="27" t="s">
        <v>155</v>
      </c>
      <c r="P663" s="39">
        <v>43916</v>
      </c>
      <c r="Q663" s="37" t="s">
        <v>2014</v>
      </c>
      <c r="R663" s="46"/>
      <c r="S663" s="46"/>
    </row>
    <row r="664" spans="1:19" ht="12.75">
      <c r="A664" s="2">
        <v>663</v>
      </c>
      <c r="B664" s="119"/>
      <c r="C664" s="39">
        <v>43916</v>
      </c>
      <c r="D664" s="40"/>
      <c r="E664" s="41"/>
      <c r="G664" s="2" t="s">
        <v>223</v>
      </c>
      <c r="H664" s="2" t="s">
        <v>223</v>
      </c>
      <c r="I664" s="2" t="s">
        <v>224</v>
      </c>
      <c r="J664" s="15" t="str">
        <f>IF(ISERROR(VLOOKUP(I664,State_codes!$B$2:$C$38, 2, FALSE)),"",VLOOKUP(I664,State_codes!$B$2:$C$38, 2, FALSE))</f>
        <v>MP</v>
      </c>
      <c r="K664" s="2" t="s">
        <v>122</v>
      </c>
      <c r="L664" s="31" t="s">
        <v>1727</v>
      </c>
      <c r="N664" s="130"/>
      <c r="O664" s="27" t="s">
        <v>155</v>
      </c>
      <c r="P664" s="39">
        <v>43916</v>
      </c>
      <c r="Q664" s="37" t="s">
        <v>2014</v>
      </c>
      <c r="R664" s="46"/>
      <c r="S664" s="46"/>
    </row>
    <row r="665" spans="1:19" ht="12.75">
      <c r="A665" s="2">
        <v>664</v>
      </c>
      <c r="B665" s="119"/>
      <c r="C665" s="39">
        <v>43916</v>
      </c>
      <c r="D665" s="40"/>
      <c r="E665" s="41"/>
      <c r="G665" s="2" t="s">
        <v>223</v>
      </c>
      <c r="H665" s="2" t="s">
        <v>223</v>
      </c>
      <c r="I665" s="2" t="s">
        <v>224</v>
      </c>
      <c r="J665" s="15" t="str">
        <f>IF(ISERROR(VLOOKUP(I665,State_codes!$B$2:$C$38, 2, FALSE)),"",VLOOKUP(I665,State_codes!$B$2:$C$38, 2, FALSE))</f>
        <v>MP</v>
      </c>
      <c r="K665" s="2" t="s">
        <v>122</v>
      </c>
      <c r="L665" s="31" t="s">
        <v>1727</v>
      </c>
      <c r="N665" s="130"/>
      <c r="O665" s="27" t="s">
        <v>155</v>
      </c>
      <c r="P665" s="39">
        <v>43916</v>
      </c>
      <c r="Q665" s="37" t="s">
        <v>2014</v>
      </c>
      <c r="R665" s="46"/>
      <c r="S665" s="46"/>
    </row>
    <row r="666" spans="1:19" ht="12.75">
      <c r="A666" s="2">
        <v>665</v>
      </c>
      <c r="B666" s="119"/>
      <c r="C666" s="39">
        <v>43916</v>
      </c>
      <c r="E666" s="41"/>
      <c r="G666" s="2" t="s">
        <v>223</v>
      </c>
      <c r="H666" s="2" t="s">
        <v>223</v>
      </c>
      <c r="I666" s="2" t="s">
        <v>224</v>
      </c>
      <c r="J666" s="15" t="str">
        <f>IF(ISERROR(VLOOKUP(I666,State_codes!$B$2:$C$38, 2, FALSE)),"",VLOOKUP(I666,State_codes!$B$2:$C$38, 2, FALSE))</f>
        <v>MP</v>
      </c>
      <c r="K666" s="2" t="s">
        <v>122</v>
      </c>
      <c r="L666" s="31" t="s">
        <v>1727</v>
      </c>
      <c r="O666" s="27" t="s">
        <v>155</v>
      </c>
      <c r="P666" s="39">
        <v>43916</v>
      </c>
      <c r="Q666" s="37" t="s">
        <v>2014</v>
      </c>
      <c r="R666" s="46"/>
      <c r="S666" s="46"/>
    </row>
    <row r="667" spans="1:19" ht="12.75">
      <c r="A667" s="2">
        <v>666</v>
      </c>
      <c r="B667" s="119"/>
      <c r="C667" s="39">
        <v>43916</v>
      </c>
      <c r="D667" s="40"/>
      <c r="E667" s="41"/>
      <c r="G667" s="2" t="s">
        <v>2015</v>
      </c>
      <c r="H667" s="2" t="s">
        <v>2015</v>
      </c>
      <c r="I667" s="2" t="s">
        <v>354</v>
      </c>
      <c r="J667" s="15" t="str">
        <f>IF(ISERROR(VLOOKUP(I667,State_codes!$B$2:$C$38, 2, FALSE)),"",VLOOKUP(I667,State_codes!$B$2:$C$38, 2, FALSE))</f>
        <v>CT</v>
      </c>
      <c r="K667" s="2" t="s">
        <v>122</v>
      </c>
      <c r="L667" s="31" t="s">
        <v>1727</v>
      </c>
      <c r="N667" s="130"/>
      <c r="O667" s="27" t="s">
        <v>155</v>
      </c>
      <c r="P667" s="39">
        <v>43916</v>
      </c>
      <c r="Q667" s="37" t="s">
        <v>2016</v>
      </c>
      <c r="R667" s="46"/>
      <c r="S667" s="46"/>
    </row>
    <row r="668" spans="1:19" ht="12.75">
      <c r="A668" s="2">
        <v>667</v>
      </c>
      <c r="B668" s="119"/>
      <c r="C668" s="39">
        <v>43916</v>
      </c>
      <c r="D668" s="40"/>
      <c r="E668" s="41"/>
      <c r="G668" s="2" t="s">
        <v>947</v>
      </c>
      <c r="H668" s="2" t="s">
        <v>947</v>
      </c>
      <c r="I668" s="2" t="s">
        <v>354</v>
      </c>
      <c r="J668" s="15" t="str">
        <f>IF(ISERROR(VLOOKUP(I668,State_codes!$B$2:$C$38, 2, FALSE)),"",VLOOKUP(I668,State_codes!$B$2:$C$38, 2, FALSE))</f>
        <v>CT</v>
      </c>
      <c r="K668" s="2" t="s">
        <v>122</v>
      </c>
      <c r="L668" s="31" t="s">
        <v>1727</v>
      </c>
      <c r="N668" s="130"/>
      <c r="O668" s="27" t="s">
        <v>155</v>
      </c>
      <c r="P668" s="39">
        <v>43916</v>
      </c>
      <c r="Q668" s="37" t="s">
        <v>2016</v>
      </c>
      <c r="R668" s="46"/>
      <c r="S668" s="46"/>
    </row>
    <row r="669" spans="1:19" ht="12.75">
      <c r="A669" s="2">
        <v>668</v>
      </c>
      <c r="B669" s="119"/>
      <c r="C669" s="39">
        <v>43916</v>
      </c>
      <c r="D669" s="40"/>
      <c r="E669" s="41"/>
      <c r="G669" s="2" t="s">
        <v>2017</v>
      </c>
      <c r="H669" s="2" t="s">
        <v>2018</v>
      </c>
      <c r="I669" s="2" t="s">
        <v>354</v>
      </c>
      <c r="J669" s="15" t="str">
        <f>IF(ISERROR(VLOOKUP(I669,State_codes!$B$2:$C$38, 2, FALSE)),"",VLOOKUP(I669,State_codes!$B$2:$C$38, 2, FALSE))</f>
        <v>CT</v>
      </c>
      <c r="K669" s="2" t="s">
        <v>122</v>
      </c>
      <c r="L669" s="31" t="s">
        <v>1727</v>
      </c>
      <c r="N669" s="130"/>
      <c r="O669" s="27" t="s">
        <v>155</v>
      </c>
      <c r="P669" s="39">
        <v>43916</v>
      </c>
      <c r="Q669" s="37" t="s">
        <v>2016</v>
      </c>
      <c r="R669" s="46"/>
      <c r="S669" s="46"/>
    </row>
    <row r="670" spans="1:19" ht="12.75">
      <c r="A670" s="2">
        <v>669</v>
      </c>
      <c r="B670" s="119"/>
      <c r="C670" s="39">
        <v>43916</v>
      </c>
      <c r="D670" s="40"/>
      <c r="E670" s="41"/>
      <c r="H670" s="2" t="s">
        <v>986</v>
      </c>
      <c r="I670" s="2" t="s">
        <v>182</v>
      </c>
      <c r="J670" s="15" t="str">
        <f>IF(ISERROR(VLOOKUP(I670,State_codes!$B$2:$C$38, 2, FALSE)),"",VLOOKUP(I670,State_codes!$B$2:$C$38, 2, FALSE))</f>
        <v>GJ</v>
      </c>
      <c r="K670" s="2" t="s">
        <v>122</v>
      </c>
      <c r="L670" s="31" t="s">
        <v>1727</v>
      </c>
      <c r="N670" s="130"/>
      <c r="O670" s="27" t="s">
        <v>155</v>
      </c>
      <c r="P670" s="39">
        <v>43916</v>
      </c>
      <c r="Q670" s="37" t="s">
        <v>2019</v>
      </c>
      <c r="R670" s="46"/>
      <c r="S670" s="46"/>
    </row>
    <row r="671" spans="1:19" ht="12.75">
      <c r="A671" s="2">
        <v>670</v>
      </c>
      <c r="B671" s="119"/>
      <c r="C671" s="39">
        <v>43916</v>
      </c>
      <c r="D671" s="40"/>
      <c r="E671" s="41"/>
      <c r="H671" s="2" t="s">
        <v>1356</v>
      </c>
      <c r="I671" s="2" t="s">
        <v>182</v>
      </c>
      <c r="J671" s="15" t="str">
        <f>IF(ISERROR(VLOOKUP(I671,State_codes!$B$2:$C$38, 2, FALSE)),"",VLOOKUP(I671,State_codes!$B$2:$C$38, 2, FALSE))</f>
        <v>GJ</v>
      </c>
      <c r="K671" s="2" t="s">
        <v>122</v>
      </c>
      <c r="L671" s="31" t="s">
        <v>1727</v>
      </c>
      <c r="N671" s="130"/>
      <c r="O671" s="27" t="s">
        <v>155</v>
      </c>
      <c r="P671" s="39">
        <v>43916</v>
      </c>
      <c r="Q671" s="37" t="s">
        <v>2019</v>
      </c>
      <c r="R671" s="37" t="s">
        <v>1879</v>
      </c>
      <c r="S671" s="46"/>
    </row>
    <row r="672" spans="1:19" ht="12.75">
      <c r="A672" s="2">
        <v>671</v>
      </c>
      <c r="B672" s="119"/>
      <c r="C672" s="39">
        <v>43916</v>
      </c>
      <c r="D672" s="40"/>
      <c r="E672" s="41"/>
      <c r="H672" s="2" t="s">
        <v>1356</v>
      </c>
      <c r="I672" s="2" t="s">
        <v>182</v>
      </c>
      <c r="J672" s="15" t="str">
        <f>IF(ISERROR(VLOOKUP(I672,State_codes!$B$2:$C$38, 2, FALSE)),"",VLOOKUP(I672,State_codes!$B$2:$C$38, 2, FALSE))</f>
        <v>GJ</v>
      </c>
      <c r="K672" s="2" t="s">
        <v>122</v>
      </c>
      <c r="L672" s="31" t="s">
        <v>1727</v>
      </c>
      <c r="N672" s="130"/>
      <c r="O672" s="27" t="s">
        <v>155</v>
      </c>
      <c r="P672" s="39">
        <v>43916</v>
      </c>
      <c r="Q672" s="37" t="s">
        <v>2019</v>
      </c>
      <c r="R672" s="37" t="s">
        <v>1879</v>
      </c>
      <c r="S672" s="46"/>
    </row>
    <row r="673" spans="1:27" ht="12.75">
      <c r="A673" s="2">
        <v>672</v>
      </c>
      <c r="B673" s="119"/>
      <c r="C673" s="39">
        <v>43916</v>
      </c>
      <c r="D673" s="40"/>
      <c r="E673" s="41"/>
      <c r="H673" s="2" t="s">
        <v>1356</v>
      </c>
      <c r="I673" s="2" t="s">
        <v>182</v>
      </c>
      <c r="J673" s="15" t="str">
        <f>IF(ISERROR(VLOOKUP(I673,State_codes!$B$2:$C$38, 2, FALSE)),"",VLOOKUP(I673,State_codes!$B$2:$C$38, 2, FALSE))</f>
        <v>GJ</v>
      </c>
      <c r="K673" s="2" t="s">
        <v>122</v>
      </c>
      <c r="L673" s="31" t="s">
        <v>1727</v>
      </c>
      <c r="N673" s="130"/>
      <c r="O673" s="27" t="s">
        <v>155</v>
      </c>
      <c r="P673" s="39">
        <v>43916</v>
      </c>
      <c r="Q673" s="37" t="s">
        <v>2019</v>
      </c>
      <c r="R673" s="37" t="s">
        <v>2020</v>
      </c>
      <c r="S673" s="46"/>
    </row>
    <row r="674" spans="1:27" ht="12.75">
      <c r="A674" s="2">
        <v>673</v>
      </c>
      <c r="B674" s="119"/>
      <c r="C674" s="39">
        <v>43916</v>
      </c>
      <c r="D674" s="40"/>
      <c r="E674" s="41"/>
      <c r="H674" s="2" t="s">
        <v>181</v>
      </c>
      <c r="I674" s="2" t="s">
        <v>182</v>
      </c>
      <c r="J674" s="15" t="str">
        <f>IF(ISERROR(VLOOKUP(I674,State_codes!$B$2:$C$38, 2, FALSE)),"",VLOOKUP(I674,State_codes!$B$2:$C$38, 2, FALSE))</f>
        <v>GJ</v>
      </c>
      <c r="K674" s="2" t="s">
        <v>122</v>
      </c>
      <c r="L674" s="31" t="s">
        <v>1727</v>
      </c>
      <c r="N674" s="130"/>
      <c r="O674" s="27" t="s">
        <v>155</v>
      </c>
      <c r="P674" s="39">
        <v>43916</v>
      </c>
      <c r="Q674" s="37" t="s">
        <v>2019</v>
      </c>
      <c r="R674" s="37" t="s">
        <v>2020</v>
      </c>
      <c r="S674" s="46"/>
    </row>
    <row r="675" spans="1:27" ht="12.75">
      <c r="A675" s="2">
        <v>674</v>
      </c>
      <c r="B675" s="119"/>
      <c r="C675" s="39">
        <v>43916</v>
      </c>
      <c r="D675" s="40"/>
      <c r="E675" s="41"/>
      <c r="F675" s="2" t="s">
        <v>39</v>
      </c>
      <c r="G675" s="2" t="s">
        <v>95</v>
      </c>
      <c r="H675" s="15"/>
      <c r="I675" s="2" t="s">
        <v>95</v>
      </c>
      <c r="J675" s="15" t="str">
        <f>IF(ISERROR(VLOOKUP(I675,State_codes!$B$2:$C$38, 2, FALSE)),"",VLOOKUP(I675,State_codes!$B$2:$C$38, 2, FALSE))</f>
        <v>DL</v>
      </c>
      <c r="K675" s="2" t="s">
        <v>122</v>
      </c>
      <c r="L675" s="31" t="s">
        <v>2021</v>
      </c>
      <c r="M675" s="2" t="s">
        <v>1064</v>
      </c>
      <c r="N675" s="27" t="s">
        <v>56</v>
      </c>
      <c r="O675" s="27" t="s">
        <v>129</v>
      </c>
      <c r="P675" s="39">
        <v>43916</v>
      </c>
      <c r="Q675" s="37" t="s">
        <v>2022</v>
      </c>
      <c r="R675" s="34" t="s">
        <v>2023</v>
      </c>
      <c r="S675" s="46"/>
    </row>
    <row r="676" spans="1:27" ht="12.75">
      <c r="A676" s="200">
        <v>675</v>
      </c>
      <c r="B676" s="201" t="s">
        <v>2024</v>
      </c>
      <c r="C676" s="202">
        <v>43916</v>
      </c>
      <c r="D676" s="203"/>
      <c r="E676" s="204">
        <v>21</v>
      </c>
      <c r="F676" s="200" t="s">
        <v>40</v>
      </c>
      <c r="G676" s="200" t="s">
        <v>2025</v>
      </c>
      <c r="H676" s="200" t="s">
        <v>771</v>
      </c>
      <c r="I676" s="200" t="s">
        <v>126</v>
      </c>
      <c r="J676" s="15" t="str">
        <f>IF(ISERROR(VLOOKUP(I676,State_codes!$B$2:$C$38, 2, FALSE)),"",VLOOKUP(I676,State_codes!$B$2:$C$38, 2, FALSE))</f>
        <v>UP</v>
      </c>
      <c r="K676" s="200" t="s">
        <v>122</v>
      </c>
      <c r="L676" s="205" t="s">
        <v>2026</v>
      </c>
      <c r="M676" s="200" t="s">
        <v>2027</v>
      </c>
      <c r="N676" s="204" t="s">
        <v>56</v>
      </c>
      <c r="O676" s="204" t="s">
        <v>129</v>
      </c>
      <c r="P676" s="202">
        <v>43916</v>
      </c>
      <c r="Q676" s="207" t="s">
        <v>2028</v>
      </c>
      <c r="R676" s="209" t="s">
        <v>2029</v>
      </c>
      <c r="S676" s="207" t="s">
        <v>2030</v>
      </c>
      <c r="T676" s="206"/>
      <c r="U676" s="206"/>
      <c r="V676" s="206"/>
      <c r="W676" s="206"/>
      <c r="X676" s="206"/>
      <c r="Y676" s="206"/>
      <c r="Z676" s="206"/>
      <c r="AA676" s="206"/>
    </row>
    <row r="677" spans="1:27" ht="12.75">
      <c r="A677" s="2">
        <v>676</v>
      </c>
      <c r="B677" s="23" t="s">
        <v>2031</v>
      </c>
      <c r="C677" s="39">
        <v>43916</v>
      </c>
      <c r="D677" s="40"/>
      <c r="E677" s="27">
        <v>39</v>
      </c>
      <c r="F677" s="2" t="s">
        <v>39</v>
      </c>
      <c r="G677" s="2" t="s">
        <v>2025</v>
      </c>
      <c r="H677" s="2" t="s">
        <v>771</v>
      </c>
      <c r="I677" s="2" t="s">
        <v>126</v>
      </c>
      <c r="J677" s="15" t="str">
        <f>IF(ISERROR(VLOOKUP(I677,State_codes!$B$2:$C$38, 2, FALSE)),"",VLOOKUP(I677,State_codes!$B$2:$C$38, 2, FALSE))</f>
        <v>UP</v>
      </c>
      <c r="K677" s="2" t="s">
        <v>122</v>
      </c>
      <c r="L677" s="31" t="s">
        <v>2032</v>
      </c>
      <c r="M677" s="2" t="s">
        <v>2027</v>
      </c>
      <c r="N677" s="27" t="s">
        <v>56</v>
      </c>
      <c r="O677" s="27" t="s">
        <v>129</v>
      </c>
      <c r="P677" s="39">
        <v>43916</v>
      </c>
      <c r="Q677" s="37" t="s">
        <v>2028</v>
      </c>
      <c r="R677" s="34" t="s">
        <v>2029</v>
      </c>
      <c r="S677" s="37" t="s">
        <v>2030</v>
      </c>
    </row>
    <row r="678" spans="1:27" ht="12.75">
      <c r="A678" s="2">
        <v>677</v>
      </c>
      <c r="B678" s="23" t="s">
        <v>2033</v>
      </c>
      <c r="C678" s="39">
        <v>43916</v>
      </c>
      <c r="D678" s="40"/>
      <c r="E678" s="27">
        <v>33</v>
      </c>
      <c r="F678" s="2" t="s">
        <v>40</v>
      </c>
      <c r="G678" s="2" t="s">
        <v>2025</v>
      </c>
      <c r="H678" s="2" t="s">
        <v>771</v>
      </c>
      <c r="I678" s="2" t="s">
        <v>126</v>
      </c>
      <c r="J678" s="15" t="str">
        <f>IF(ISERROR(VLOOKUP(I678,State_codes!$B$2:$C$38, 2, FALSE)),"",VLOOKUP(I678,State_codes!$B$2:$C$38, 2, FALSE))</f>
        <v>UP</v>
      </c>
      <c r="K678" s="2" t="s">
        <v>122</v>
      </c>
      <c r="L678" s="31" t="s">
        <v>2034</v>
      </c>
      <c r="M678" s="2" t="s">
        <v>2027</v>
      </c>
      <c r="N678" s="27" t="s">
        <v>56</v>
      </c>
      <c r="O678" s="27" t="s">
        <v>129</v>
      </c>
      <c r="P678" s="39">
        <v>43916</v>
      </c>
      <c r="Q678" s="37" t="s">
        <v>2028</v>
      </c>
      <c r="R678" s="34" t="s">
        <v>2029</v>
      </c>
      <c r="S678" s="37" t="s">
        <v>2030</v>
      </c>
    </row>
    <row r="679" spans="1:27" ht="12.75">
      <c r="A679" s="2">
        <v>678</v>
      </c>
      <c r="B679" s="119"/>
      <c r="C679" s="39">
        <v>43916</v>
      </c>
      <c r="D679" s="40"/>
      <c r="E679" s="27">
        <v>32</v>
      </c>
      <c r="F679" s="2" t="s">
        <v>39</v>
      </c>
      <c r="G679" s="2" t="s">
        <v>2035</v>
      </c>
      <c r="H679" s="2" t="s">
        <v>2035</v>
      </c>
      <c r="I679" s="2" t="s">
        <v>126</v>
      </c>
      <c r="J679" s="15" t="str">
        <f>IF(ISERROR(VLOOKUP(I679,State_codes!$B$2:$C$38, 2, FALSE)),"",VLOOKUP(I679,State_codes!$B$2:$C$38, 2, FALSE))</f>
        <v>UP</v>
      </c>
      <c r="K679" s="2" t="s">
        <v>122</v>
      </c>
      <c r="L679" s="31" t="s">
        <v>931</v>
      </c>
      <c r="N679" s="27" t="s">
        <v>56</v>
      </c>
      <c r="O679" s="27" t="s">
        <v>58</v>
      </c>
      <c r="P679" s="39">
        <v>43916</v>
      </c>
      <c r="Q679" s="37" t="s">
        <v>2036</v>
      </c>
      <c r="R679" s="34" t="s">
        <v>2029</v>
      </c>
      <c r="S679" s="46"/>
    </row>
    <row r="680" spans="1:27" ht="12.75">
      <c r="A680" s="2">
        <v>679</v>
      </c>
      <c r="B680" s="119"/>
      <c r="C680" s="39">
        <v>43916</v>
      </c>
      <c r="D680" s="40"/>
      <c r="E680" s="27">
        <v>40</v>
      </c>
      <c r="F680" s="2" t="s">
        <v>40</v>
      </c>
      <c r="H680" s="2" t="s">
        <v>267</v>
      </c>
      <c r="I680" s="2" t="s">
        <v>268</v>
      </c>
      <c r="J680" s="15" t="str">
        <f>IF(ISERROR(VLOOKUP(I680,State_codes!$B$2:$C$38, 2, FALSE)),"",VLOOKUP(I680,State_codes!$B$2:$C$38, 2, FALSE))</f>
        <v>BR</v>
      </c>
      <c r="K680" s="2" t="s">
        <v>122</v>
      </c>
      <c r="L680" s="31" t="s">
        <v>2037</v>
      </c>
      <c r="M680" s="2" t="s">
        <v>2038</v>
      </c>
      <c r="N680" s="27" t="s">
        <v>56</v>
      </c>
      <c r="O680" s="27" t="s">
        <v>129</v>
      </c>
      <c r="P680" s="39">
        <v>43916</v>
      </c>
      <c r="Q680" s="37" t="s">
        <v>2039</v>
      </c>
      <c r="R680" s="37" t="s">
        <v>2040</v>
      </c>
      <c r="S680" s="46"/>
    </row>
    <row r="681" spans="1:27" ht="12.75">
      <c r="A681" s="2">
        <v>680</v>
      </c>
      <c r="B681" s="119"/>
      <c r="C681" s="39">
        <v>43916</v>
      </c>
      <c r="D681" s="40"/>
      <c r="E681" s="27">
        <v>12</v>
      </c>
      <c r="F681" s="2" t="s">
        <v>39</v>
      </c>
      <c r="H681" s="2" t="s">
        <v>267</v>
      </c>
      <c r="I681" s="2" t="s">
        <v>268</v>
      </c>
      <c r="J681" s="15" t="str">
        <f>IF(ISERROR(VLOOKUP(I681,State_codes!$B$2:$C$38, 2, FALSE)),"",VLOOKUP(I681,State_codes!$B$2:$C$38, 2, FALSE))</f>
        <v>BR</v>
      </c>
      <c r="K681" s="2" t="s">
        <v>122</v>
      </c>
      <c r="L681" s="31" t="s">
        <v>2037</v>
      </c>
      <c r="M681" s="2" t="s">
        <v>2038</v>
      </c>
      <c r="N681" s="27" t="s">
        <v>56</v>
      </c>
      <c r="O681" s="27" t="s">
        <v>129</v>
      </c>
      <c r="P681" s="39">
        <v>43916</v>
      </c>
      <c r="Q681" s="37" t="s">
        <v>2039</v>
      </c>
      <c r="R681" s="37" t="s">
        <v>2040</v>
      </c>
      <c r="S681" s="46"/>
    </row>
    <row r="682" spans="1:27" ht="12.75">
      <c r="A682" s="2">
        <v>681</v>
      </c>
      <c r="B682" s="23" t="s">
        <v>2041</v>
      </c>
      <c r="C682" s="39">
        <v>43916</v>
      </c>
      <c r="D682" s="40"/>
      <c r="E682" s="41"/>
      <c r="F682" s="2" t="s">
        <v>39</v>
      </c>
      <c r="H682" s="2" t="s">
        <v>2042</v>
      </c>
      <c r="I682" s="2" t="s">
        <v>348</v>
      </c>
      <c r="J682" s="15" t="str">
        <f>IF(ISERROR(VLOOKUP(I682,State_codes!$B$2:$C$38, 2, FALSE)),"",VLOOKUP(I682,State_codes!$B$2:$C$38, 2, FALSE))</f>
        <v>AN</v>
      </c>
      <c r="K682" s="2" t="s">
        <v>122</v>
      </c>
      <c r="L682" s="31" t="s">
        <v>2043</v>
      </c>
      <c r="N682" s="27" t="s">
        <v>56</v>
      </c>
      <c r="O682" s="27" t="s">
        <v>129</v>
      </c>
      <c r="P682" s="39">
        <v>43916</v>
      </c>
      <c r="Q682" s="37" t="s">
        <v>2044</v>
      </c>
      <c r="R682" s="46"/>
      <c r="S682" s="46"/>
    </row>
    <row r="683" spans="1:27" ht="12.75">
      <c r="A683" s="2">
        <v>682</v>
      </c>
      <c r="B683" s="23" t="s">
        <v>2045</v>
      </c>
      <c r="C683" s="39">
        <v>43916</v>
      </c>
      <c r="D683" s="40"/>
      <c r="E683" s="27">
        <v>49</v>
      </c>
      <c r="F683" s="2" t="s">
        <v>39</v>
      </c>
      <c r="G683" s="2" t="s">
        <v>2046</v>
      </c>
      <c r="H683" s="2" t="s">
        <v>2047</v>
      </c>
      <c r="I683" s="2" t="s">
        <v>101</v>
      </c>
      <c r="J683" s="15" t="str">
        <f>IF(ISERROR(VLOOKUP(I683,State_codes!$B$2:$C$38, 2, FALSE)),"",VLOOKUP(I683,State_codes!$B$2:$C$38, 2, FALSE))</f>
        <v>TG</v>
      </c>
      <c r="K683" s="2" t="s">
        <v>122</v>
      </c>
      <c r="L683" s="31" t="s">
        <v>2048</v>
      </c>
      <c r="N683" s="27" t="s">
        <v>56</v>
      </c>
      <c r="O683" s="27" t="s">
        <v>129</v>
      </c>
      <c r="P683" s="39">
        <v>43916</v>
      </c>
      <c r="Q683" s="37" t="s">
        <v>2049</v>
      </c>
      <c r="R683" s="46"/>
      <c r="S683" s="46"/>
    </row>
    <row r="684" spans="1:27" ht="12.75">
      <c r="A684" s="2">
        <v>683</v>
      </c>
      <c r="B684" s="23" t="s">
        <v>2050</v>
      </c>
      <c r="C684" s="39">
        <v>43916</v>
      </c>
      <c r="D684" s="40"/>
      <c r="E684" s="27">
        <v>36</v>
      </c>
      <c r="F684" s="2" t="s">
        <v>40</v>
      </c>
      <c r="G684" s="2" t="s">
        <v>2051</v>
      </c>
      <c r="H684" s="2" t="s">
        <v>31</v>
      </c>
      <c r="I684" s="2" t="s">
        <v>101</v>
      </c>
      <c r="J684" s="15" t="str">
        <f>IF(ISERROR(VLOOKUP(I684,State_codes!$B$2:$C$38, 2, FALSE)),"",VLOOKUP(I684,State_codes!$B$2:$C$38, 2, FALSE))</f>
        <v>TG</v>
      </c>
      <c r="K684" s="2" t="s">
        <v>122</v>
      </c>
      <c r="L684" s="31" t="s">
        <v>2052</v>
      </c>
      <c r="N684" s="27" t="s">
        <v>56</v>
      </c>
      <c r="O684" s="27" t="s">
        <v>129</v>
      </c>
      <c r="P684" s="39">
        <v>43916</v>
      </c>
      <c r="Q684" s="37" t="s">
        <v>2049</v>
      </c>
      <c r="R684" s="46"/>
      <c r="S684" s="46"/>
    </row>
    <row r="685" spans="1:27" ht="12.75">
      <c r="A685" s="2">
        <v>684</v>
      </c>
      <c r="B685" s="23" t="s">
        <v>2053</v>
      </c>
      <c r="C685" s="39">
        <v>43916</v>
      </c>
      <c r="D685" s="40"/>
      <c r="E685" s="27">
        <v>41</v>
      </c>
      <c r="F685" s="2" t="s">
        <v>39</v>
      </c>
      <c r="G685" s="2" t="s">
        <v>2051</v>
      </c>
      <c r="H685" s="2" t="s">
        <v>31</v>
      </c>
      <c r="I685" s="2" t="s">
        <v>101</v>
      </c>
      <c r="J685" s="15" t="str">
        <f>IF(ISERROR(VLOOKUP(I685,State_codes!$B$2:$C$38, 2, FALSE)),"",VLOOKUP(I685,State_codes!$B$2:$C$38, 2, FALSE))</f>
        <v>TG</v>
      </c>
      <c r="K685" s="2" t="s">
        <v>122</v>
      </c>
      <c r="L685" s="31" t="s">
        <v>2054</v>
      </c>
      <c r="M685" s="2" t="s">
        <v>2055</v>
      </c>
      <c r="N685" s="27" t="s">
        <v>56</v>
      </c>
      <c r="O685" s="27" t="s">
        <v>129</v>
      </c>
      <c r="P685" s="39">
        <v>43916</v>
      </c>
      <c r="Q685" s="37" t="s">
        <v>2049</v>
      </c>
      <c r="R685" s="46"/>
      <c r="S685" s="46"/>
    </row>
    <row r="686" spans="1:27" ht="12.75">
      <c r="A686" s="2">
        <v>685</v>
      </c>
      <c r="B686" s="119"/>
      <c r="C686" s="39">
        <v>43916</v>
      </c>
      <c r="D686" s="40"/>
      <c r="E686" s="27">
        <v>45</v>
      </c>
      <c r="F686" s="2" t="s">
        <v>39</v>
      </c>
      <c r="G686" s="2" t="s">
        <v>107</v>
      </c>
      <c r="H686" s="2" t="s">
        <v>107</v>
      </c>
      <c r="I686" s="2" t="s">
        <v>109</v>
      </c>
      <c r="J686" s="15" t="str">
        <f>IF(ISERROR(VLOOKUP(I686,State_codes!$B$2:$C$38, 2, FALSE)),"",VLOOKUP(I686,State_codes!$B$2:$C$38, 2, FALSE))</f>
        <v>RJ</v>
      </c>
      <c r="K686" s="2" t="s">
        <v>122</v>
      </c>
      <c r="L686" s="31" t="s">
        <v>2056</v>
      </c>
      <c r="N686" s="27" t="s">
        <v>56</v>
      </c>
      <c r="O686" s="27" t="s">
        <v>58</v>
      </c>
      <c r="P686" s="39">
        <v>43916</v>
      </c>
      <c r="Q686" s="37" t="s">
        <v>2057</v>
      </c>
      <c r="R686" s="37" t="s">
        <v>2058</v>
      </c>
      <c r="S686" s="46"/>
    </row>
    <row r="687" spans="1:27" ht="12.75">
      <c r="A687" s="2">
        <v>686</v>
      </c>
      <c r="B687" s="119"/>
      <c r="C687" s="39">
        <v>43916</v>
      </c>
      <c r="D687" s="40"/>
      <c r="E687" s="27">
        <v>35</v>
      </c>
      <c r="F687" s="2" t="s">
        <v>39</v>
      </c>
      <c r="G687" s="2" t="s">
        <v>859</v>
      </c>
      <c r="H687" s="2" t="s">
        <v>859</v>
      </c>
      <c r="I687" s="2" t="s">
        <v>109</v>
      </c>
      <c r="J687" s="15" t="str">
        <f>IF(ISERROR(VLOOKUP(I687,State_codes!$B$2:$C$38, 2, FALSE)),"",VLOOKUP(I687,State_codes!$B$2:$C$38, 2, FALSE))</f>
        <v>RJ</v>
      </c>
      <c r="K687" s="2" t="s">
        <v>122</v>
      </c>
      <c r="L687" s="31" t="s">
        <v>2059</v>
      </c>
      <c r="N687" s="27" t="s">
        <v>56</v>
      </c>
      <c r="O687" s="27" t="s">
        <v>58</v>
      </c>
      <c r="P687" s="39">
        <v>43916</v>
      </c>
      <c r="Q687" s="37" t="s">
        <v>2057</v>
      </c>
      <c r="R687" s="46"/>
      <c r="S687" s="46"/>
    </row>
    <row r="688" spans="1:27" ht="12.75">
      <c r="A688" s="2">
        <v>687</v>
      </c>
      <c r="B688" s="119"/>
      <c r="C688" s="39">
        <v>43916</v>
      </c>
      <c r="D688" s="40"/>
      <c r="E688" s="41"/>
      <c r="H688" s="2" t="s">
        <v>974</v>
      </c>
      <c r="I688" s="2" t="s">
        <v>233</v>
      </c>
      <c r="J688" s="15" t="str">
        <f>IF(ISERROR(VLOOKUP(I688,State_codes!$B$2:$C$38, 2, FALSE)),"",VLOOKUP(I688,State_codes!$B$2:$C$38, 2, FALSE))</f>
        <v>PB</v>
      </c>
      <c r="K688" s="2" t="s">
        <v>122</v>
      </c>
      <c r="L688" s="2" t="s">
        <v>2060</v>
      </c>
      <c r="M688" s="2" t="s">
        <v>1391</v>
      </c>
      <c r="N688" s="27" t="s">
        <v>56</v>
      </c>
      <c r="O688" s="27" t="s">
        <v>129</v>
      </c>
      <c r="P688" s="39">
        <v>43916</v>
      </c>
      <c r="Q688" s="37" t="s">
        <v>1718</v>
      </c>
      <c r="R688" s="37" t="s">
        <v>2061</v>
      </c>
      <c r="S688" s="37" t="s">
        <v>2062</v>
      </c>
    </row>
    <row r="689" spans="1:19" ht="12.75">
      <c r="A689" s="2">
        <v>688</v>
      </c>
      <c r="B689" s="119"/>
      <c r="C689" s="39">
        <v>43916</v>
      </c>
      <c r="D689" s="40"/>
      <c r="E689" s="41"/>
      <c r="H689" s="2" t="s">
        <v>1814</v>
      </c>
      <c r="I689" s="2" t="s">
        <v>233</v>
      </c>
      <c r="J689" s="15" t="str">
        <f>IF(ISERROR(VLOOKUP(I689,State_codes!$B$2:$C$38, 2, FALSE)),"",VLOOKUP(I689,State_codes!$B$2:$C$38, 2, FALSE))</f>
        <v>PB</v>
      </c>
      <c r="K689" s="2" t="s">
        <v>122</v>
      </c>
      <c r="L689" s="2" t="s">
        <v>2063</v>
      </c>
      <c r="N689" s="27" t="s">
        <v>56</v>
      </c>
      <c r="O689" s="27" t="s">
        <v>58</v>
      </c>
      <c r="P689" s="39">
        <v>43916</v>
      </c>
      <c r="Q689" s="37" t="s">
        <v>1718</v>
      </c>
      <c r="R689" s="37" t="s">
        <v>2061</v>
      </c>
      <c r="S689" s="37" t="s">
        <v>2062</v>
      </c>
    </row>
    <row r="690" spans="1:19" ht="12.75">
      <c r="A690" s="2">
        <v>689</v>
      </c>
      <c r="B690" s="23" t="s">
        <v>2064</v>
      </c>
      <c r="C690" s="39">
        <v>43916</v>
      </c>
      <c r="D690" s="40"/>
      <c r="E690" s="27">
        <v>35</v>
      </c>
      <c r="F690" s="2" t="s">
        <v>39</v>
      </c>
      <c r="H690" s="2" t="s">
        <v>1468</v>
      </c>
      <c r="I690" s="2" t="s">
        <v>134</v>
      </c>
      <c r="J690" s="15" t="str">
        <f>IF(ISERROR(VLOOKUP(I690,State_codes!$B$2:$C$38, 2, FALSE)),"",VLOOKUP(I690,State_codes!$B$2:$C$38, 2, FALSE))</f>
        <v>KA</v>
      </c>
      <c r="K690" s="2" t="s">
        <v>122</v>
      </c>
      <c r="L690" s="31" t="s">
        <v>2065</v>
      </c>
      <c r="N690" s="27" t="s">
        <v>56</v>
      </c>
      <c r="O690" s="27" t="s">
        <v>155</v>
      </c>
      <c r="P690" s="39">
        <v>43916</v>
      </c>
      <c r="Q690" s="37" t="s">
        <v>2066</v>
      </c>
      <c r="R690" s="46"/>
      <c r="S690" s="46"/>
    </row>
    <row r="691" spans="1:19" ht="12.75">
      <c r="A691" s="2">
        <v>690</v>
      </c>
      <c r="B691" s="23" t="s">
        <v>2067</v>
      </c>
      <c r="C691" s="39">
        <v>43916</v>
      </c>
      <c r="D691" s="40"/>
      <c r="E691" s="27">
        <v>70</v>
      </c>
      <c r="F691" s="2" t="s">
        <v>40</v>
      </c>
      <c r="H691" s="2" t="s">
        <v>1327</v>
      </c>
      <c r="I691" s="2" t="s">
        <v>134</v>
      </c>
      <c r="J691" s="15" t="str">
        <f>IF(ISERROR(VLOOKUP(I691,State_codes!$B$2:$C$38, 2, FALSE)),"",VLOOKUP(I691,State_codes!$B$2:$C$38, 2, FALSE))</f>
        <v>KA</v>
      </c>
      <c r="K691" s="2" t="s">
        <v>42</v>
      </c>
      <c r="L691" s="31" t="s">
        <v>2068</v>
      </c>
      <c r="N691" s="27" t="s">
        <v>56</v>
      </c>
      <c r="O691" s="27" t="s">
        <v>58</v>
      </c>
      <c r="P691" s="39">
        <v>43916</v>
      </c>
      <c r="Q691" s="37" t="s">
        <v>2066</v>
      </c>
      <c r="R691" s="46"/>
      <c r="S691" s="46"/>
    </row>
    <row r="692" spans="1:19" ht="12.75">
      <c r="A692" s="2">
        <v>691</v>
      </c>
      <c r="B692" s="23" t="s">
        <v>2069</v>
      </c>
      <c r="C692" s="39">
        <v>43916</v>
      </c>
      <c r="D692" s="40"/>
      <c r="E692" s="27">
        <v>64</v>
      </c>
      <c r="F692" s="2" t="s">
        <v>39</v>
      </c>
      <c r="H692" s="2" t="s">
        <v>211</v>
      </c>
      <c r="I692" s="2" t="s">
        <v>134</v>
      </c>
      <c r="J692" s="15" t="str">
        <f>IF(ISERROR(VLOOKUP(I692,State_codes!$B$2:$C$38, 2, FALSE)),"",VLOOKUP(I692,State_codes!$B$2:$C$38, 2, FALSE))</f>
        <v>KA</v>
      </c>
      <c r="K692" s="2" t="s">
        <v>122</v>
      </c>
      <c r="L692" s="31" t="s">
        <v>2070</v>
      </c>
      <c r="N692" s="27" t="s">
        <v>56</v>
      </c>
      <c r="O692" s="27" t="s">
        <v>58</v>
      </c>
      <c r="P692" s="39">
        <v>43916</v>
      </c>
      <c r="Q692" s="37" t="s">
        <v>2066</v>
      </c>
      <c r="R692" s="46"/>
      <c r="S692" s="46"/>
    </row>
    <row r="693" spans="1:19" ht="12.75">
      <c r="A693" s="2">
        <v>692</v>
      </c>
      <c r="B693" s="23" t="s">
        <v>2071</v>
      </c>
      <c r="C693" s="39">
        <v>43916</v>
      </c>
      <c r="D693" s="40"/>
      <c r="E693" s="27">
        <v>45</v>
      </c>
      <c r="F693" s="2" t="s">
        <v>39</v>
      </c>
      <c r="H693" s="2" t="s">
        <v>211</v>
      </c>
      <c r="I693" s="2" t="s">
        <v>134</v>
      </c>
      <c r="J693" s="15" t="str">
        <f>IF(ISERROR(VLOOKUP(I693,State_codes!$B$2:$C$38, 2, FALSE)),"",VLOOKUP(I693,State_codes!$B$2:$C$38, 2, FALSE))</f>
        <v>KA</v>
      </c>
      <c r="K693" s="2" t="s">
        <v>122</v>
      </c>
      <c r="L693" s="31" t="s">
        <v>2072</v>
      </c>
      <c r="M693" s="2" t="s">
        <v>2073</v>
      </c>
      <c r="N693" s="27" t="s">
        <v>56</v>
      </c>
      <c r="O693" s="27" t="s">
        <v>129</v>
      </c>
      <c r="P693" s="39">
        <v>43916</v>
      </c>
      <c r="Q693" s="37" t="s">
        <v>2066</v>
      </c>
      <c r="R693" s="46"/>
      <c r="S693" s="46"/>
    </row>
    <row r="694" spans="1:19" ht="12.75">
      <c r="A694" s="2">
        <v>693</v>
      </c>
      <c r="B694" s="119"/>
      <c r="C694" s="39">
        <v>43916</v>
      </c>
      <c r="D694" s="40"/>
      <c r="E694" s="27">
        <v>42</v>
      </c>
      <c r="F694" s="2" t="s">
        <v>39</v>
      </c>
      <c r="H694" s="2" t="s">
        <v>333</v>
      </c>
      <c r="I694" s="2" t="s">
        <v>45</v>
      </c>
      <c r="J694" s="15" t="str">
        <f>IF(ISERROR(VLOOKUP(I694,State_codes!$B$2:$C$38, 2, FALSE)),"",VLOOKUP(I694,State_codes!$B$2:$C$38, 2, FALSE))</f>
        <v>MH</v>
      </c>
      <c r="K694" s="2" t="s">
        <v>122</v>
      </c>
      <c r="L694" s="31" t="s">
        <v>1727</v>
      </c>
      <c r="N694" s="27" t="s">
        <v>56</v>
      </c>
      <c r="O694" s="27" t="s">
        <v>155</v>
      </c>
      <c r="P694" s="39">
        <v>43916</v>
      </c>
      <c r="Q694" s="37" t="s">
        <v>2074</v>
      </c>
      <c r="R694" s="46"/>
      <c r="S694" s="46"/>
    </row>
    <row r="695" spans="1:19" ht="12.75">
      <c r="A695" s="2">
        <v>694</v>
      </c>
      <c r="B695" s="119"/>
      <c r="C695" s="39">
        <v>43916</v>
      </c>
      <c r="D695" s="40"/>
      <c r="E695" s="27">
        <v>21</v>
      </c>
      <c r="F695" s="2" t="s">
        <v>40</v>
      </c>
      <c r="G695" s="2" t="s">
        <v>551</v>
      </c>
      <c r="H695" s="2" t="s">
        <v>551</v>
      </c>
      <c r="I695" s="2" t="s">
        <v>117</v>
      </c>
      <c r="J695" s="15" t="str">
        <f>IF(ISERROR(VLOOKUP(I695,State_codes!$B$2:$C$38, 2, FALSE)),"",VLOOKUP(I695,State_codes!$B$2:$C$38, 2, FALSE))</f>
        <v>HR</v>
      </c>
      <c r="K695" s="2" t="s">
        <v>122</v>
      </c>
      <c r="L695" s="31" t="s">
        <v>2075</v>
      </c>
      <c r="N695" s="27" t="s">
        <v>56</v>
      </c>
      <c r="O695" s="27" t="s">
        <v>129</v>
      </c>
      <c r="P695" s="39">
        <v>43916</v>
      </c>
      <c r="Q695" s="37" t="s">
        <v>2076</v>
      </c>
      <c r="R695" s="34" t="s">
        <v>2077</v>
      </c>
      <c r="S695" s="46"/>
    </row>
    <row r="696" spans="1:19" ht="12.75">
      <c r="A696" s="2">
        <v>695</v>
      </c>
      <c r="B696" s="23" t="s">
        <v>2078</v>
      </c>
      <c r="C696" s="39">
        <v>43916</v>
      </c>
      <c r="D696" s="40"/>
      <c r="E696" s="27">
        <v>24</v>
      </c>
      <c r="F696" s="2" t="s">
        <v>39</v>
      </c>
      <c r="H696" s="2" t="s">
        <v>2079</v>
      </c>
      <c r="I696" s="2" t="s">
        <v>158</v>
      </c>
      <c r="J696" s="15" t="str">
        <f>IF(ISERROR(VLOOKUP(I696,State_codes!$B$2:$C$38, 2, FALSE)),"",VLOOKUP(I696,State_codes!$B$2:$C$38, 2, FALSE))</f>
        <v>TN</v>
      </c>
      <c r="K696" s="2" t="s">
        <v>122</v>
      </c>
      <c r="L696" s="31" t="s">
        <v>334</v>
      </c>
      <c r="N696" s="27" t="s">
        <v>56</v>
      </c>
      <c r="O696" s="27" t="s">
        <v>58</v>
      </c>
      <c r="P696" s="39">
        <v>43916</v>
      </c>
      <c r="Q696" s="37" t="s">
        <v>2080</v>
      </c>
      <c r="R696" s="46"/>
      <c r="S696" s="46"/>
    </row>
    <row r="697" spans="1:19" ht="12.75">
      <c r="A697" s="2">
        <v>696</v>
      </c>
      <c r="B697" s="119"/>
      <c r="C697" s="39">
        <v>43916</v>
      </c>
      <c r="D697" s="40"/>
      <c r="E697" s="27">
        <v>7</v>
      </c>
      <c r="F697" s="2" t="s">
        <v>39</v>
      </c>
      <c r="G697" s="2" t="s">
        <v>1810</v>
      </c>
      <c r="H697" s="2" t="s">
        <v>853</v>
      </c>
      <c r="I697" s="2" t="s">
        <v>207</v>
      </c>
      <c r="J697" s="15" t="str">
        <f>IF(ISERROR(VLOOKUP(I697,State_codes!$B$2:$C$38, 2, FALSE)),"",VLOOKUP(I697,State_codes!$B$2:$C$38, 2, FALSE))</f>
        <v>JK</v>
      </c>
      <c r="K697" s="2" t="s">
        <v>122</v>
      </c>
      <c r="L697" s="31" t="s">
        <v>2081</v>
      </c>
      <c r="M697" s="2" t="s">
        <v>2082</v>
      </c>
      <c r="N697" s="27" t="s">
        <v>56</v>
      </c>
      <c r="O697" s="27" t="s">
        <v>129</v>
      </c>
      <c r="P697" s="39">
        <v>43916</v>
      </c>
      <c r="Q697" s="37" t="s">
        <v>2083</v>
      </c>
      <c r="R697" s="37" t="s">
        <v>2084</v>
      </c>
    </row>
    <row r="698" spans="1:19" ht="12.75">
      <c r="A698" s="2">
        <v>697</v>
      </c>
      <c r="B698" s="119"/>
      <c r="C698" s="39">
        <v>43916</v>
      </c>
      <c r="D698" s="40"/>
      <c r="E698" s="27">
        <v>1</v>
      </c>
      <c r="F698" s="2" t="s">
        <v>39</v>
      </c>
      <c r="G698" s="2" t="s">
        <v>1810</v>
      </c>
      <c r="H698" s="2" t="s">
        <v>853</v>
      </c>
      <c r="I698" s="2" t="s">
        <v>207</v>
      </c>
      <c r="J698" s="15" t="str">
        <f>IF(ISERROR(VLOOKUP(I698,State_codes!$B$2:$C$38, 2, FALSE)),"",VLOOKUP(I698,State_codes!$B$2:$C$38, 2, FALSE))</f>
        <v>JK</v>
      </c>
      <c r="K698" s="2" t="s">
        <v>122</v>
      </c>
      <c r="L698" s="31" t="s">
        <v>2081</v>
      </c>
      <c r="M698" s="2" t="s">
        <v>2082</v>
      </c>
      <c r="N698" s="27" t="s">
        <v>56</v>
      </c>
      <c r="O698" s="27" t="s">
        <v>129</v>
      </c>
      <c r="P698" s="39">
        <v>43916</v>
      </c>
      <c r="Q698" s="37" t="s">
        <v>2083</v>
      </c>
      <c r="R698" s="37" t="s">
        <v>2084</v>
      </c>
      <c r="S698" s="37" t="s">
        <v>2080</v>
      </c>
    </row>
    <row r="699" spans="1:19" ht="12.75">
      <c r="A699" s="2">
        <v>698</v>
      </c>
      <c r="B699" s="119"/>
      <c r="C699" s="39">
        <v>43916</v>
      </c>
      <c r="D699" s="40"/>
      <c r="E699" s="41"/>
      <c r="H699" s="2" t="s">
        <v>216</v>
      </c>
      <c r="I699" s="2" t="s">
        <v>47</v>
      </c>
      <c r="J699" s="15" t="str">
        <f>IF(ISERROR(VLOOKUP(I699,State_codes!$B$2:$C$38, 2, FALSE)),"",VLOOKUP(I699,State_codes!$B$2:$C$38, 2, FALSE))</f>
        <v>KL</v>
      </c>
      <c r="K699" s="2" t="s">
        <v>51</v>
      </c>
      <c r="L699" s="31" t="s">
        <v>2085</v>
      </c>
      <c r="N699" s="27" t="s">
        <v>56</v>
      </c>
      <c r="O699" s="27" t="s">
        <v>58</v>
      </c>
      <c r="P699" s="39">
        <v>43924</v>
      </c>
      <c r="Q699" s="37" t="s">
        <v>2086</v>
      </c>
      <c r="R699" s="37" t="s">
        <v>2087</v>
      </c>
      <c r="S699" s="46"/>
    </row>
    <row r="700" spans="1:19" ht="12.75">
      <c r="A700" s="2">
        <v>699</v>
      </c>
      <c r="B700" s="119"/>
      <c r="C700" s="39">
        <v>43916</v>
      </c>
      <c r="D700" s="40"/>
      <c r="E700" s="41"/>
      <c r="H700" s="2" t="s">
        <v>216</v>
      </c>
      <c r="I700" s="2" t="s">
        <v>47</v>
      </c>
      <c r="J700" s="15" t="str">
        <f>IF(ISERROR(VLOOKUP(I700,State_codes!$B$2:$C$38, 2, FALSE)),"",VLOOKUP(I700,State_codes!$B$2:$C$38, 2, FALSE))</f>
        <v>KL</v>
      </c>
      <c r="K700" s="2" t="s">
        <v>51</v>
      </c>
      <c r="L700" s="31" t="s">
        <v>2085</v>
      </c>
      <c r="N700" s="27" t="s">
        <v>56</v>
      </c>
      <c r="O700" s="27" t="s">
        <v>58</v>
      </c>
      <c r="P700" s="39">
        <v>43924</v>
      </c>
      <c r="Q700" s="37" t="s">
        <v>2086</v>
      </c>
      <c r="R700" s="37" t="s">
        <v>2087</v>
      </c>
      <c r="S700" s="46"/>
    </row>
    <row r="701" spans="1:19" ht="12.75">
      <c r="A701" s="2">
        <v>700</v>
      </c>
      <c r="B701" s="119"/>
      <c r="C701" s="39">
        <v>43916</v>
      </c>
      <c r="D701" s="40"/>
      <c r="E701" s="41"/>
      <c r="H701" s="2" t="s">
        <v>216</v>
      </c>
      <c r="I701" s="2" t="s">
        <v>47</v>
      </c>
      <c r="J701" s="15" t="str">
        <f>IF(ISERROR(VLOOKUP(I701,State_codes!$B$2:$C$38, 2, FALSE)),"",VLOOKUP(I701,State_codes!$B$2:$C$38, 2, FALSE))</f>
        <v>KL</v>
      </c>
      <c r="K701" s="2" t="s">
        <v>51</v>
      </c>
      <c r="L701" s="31" t="s">
        <v>2088</v>
      </c>
      <c r="N701" s="27" t="s">
        <v>56</v>
      </c>
      <c r="O701" s="27" t="s">
        <v>58</v>
      </c>
      <c r="P701" s="39">
        <v>43924</v>
      </c>
      <c r="Q701" s="37" t="s">
        <v>2086</v>
      </c>
      <c r="R701" s="37" t="s">
        <v>2087</v>
      </c>
      <c r="S701" s="46"/>
    </row>
    <row r="702" spans="1:19" ht="12.75">
      <c r="A702" s="2">
        <v>701</v>
      </c>
      <c r="B702" s="119"/>
      <c r="C702" s="39">
        <v>43916</v>
      </c>
      <c r="D702" s="40"/>
      <c r="E702" s="41"/>
      <c r="H702" s="2" t="s">
        <v>216</v>
      </c>
      <c r="I702" s="2" t="s">
        <v>47</v>
      </c>
      <c r="J702" s="15" t="str">
        <f>IF(ISERROR(VLOOKUP(I702,State_codes!$B$2:$C$38, 2, FALSE)),"",VLOOKUP(I702,State_codes!$B$2:$C$38, 2, FALSE))</f>
        <v>KL</v>
      </c>
      <c r="K702" s="2" t="s">
        <v>122</v>
      </c>
      <c r="L702" s="31" t="s">
        <v>2088</v>
      </c>
      <c r="N702" s="27" t="s">
        <v>56</v>
      </c>
      <c r="O702" s="27" t="s">
        <v>58</v>
      </c>
      <c r="P702" s="39">
        <v>43916</v>
      </c>
      <c r="Q702" s="37" t="s">
        <v>2086</v>
      </c>
      <c r="R702" s="37" t="s">
        <v>2087</v>
      </c>
      <c r="S702" s="46"/>
    </row>
    <row r="703" spans="1:19" ht="12.75">
      <c r="A703" s="2">
        <v>702</v>
      </c>
      <c r="B703" s="119"/>
      <c r="C703" s="39">
        <v>43916</v>
      </c>
      <c r="D703" s="40"/>
      <c r="E703" s="41"/>
      <c r="H703" s="2" t="s">
        <v>216</v>
      </c>
      <c r="I703" s="2" t="s">
        <v>47</v>
      </c>
      <c r="J703" s="15" t="str">
        <f>IF(ISERROR(VLOOKUP(I703,State_codes!$B$2:$C$38, 2, FALSE)),"",VLOOKUP(I703,State_codes!$B$2:$C$38, 2, FALSE))</f>
        <v>KL</v>
      </c>
      <c r="K703" s="2" t="s">
        <v>122</v>
      </c>
      <c r="L703" s="31" t="s">
        <v>2089</v>
      </c>
      <c r="N703" s="27" t="s">
        <v>56</v>
      </c>
      <c r="O703" s="27" t="s">
        <v>58</v>
      </c>
      <c r="P703" s="39">
        <v>43916</v>
      </c>
      <c r="Q703" s="37" t="s">
        <v>2086</v>
      </c>
      <c r="R703" s="37" t="s">
        <v>2087</v>
      </c>
      <c r="S703" s="46"/>
    </row>
    <row r="704" spans="1:19" ht="12.75">
      <c r="A704" s="2">
        <v>703</v>
      </c>
      <c r="B704" s="119"/>
      <c r="C704" s="39">
        <v>43916</v>
      </c>
      <c r="D704" s="40"/>
      <c r="E704" s="41"/>
      <c r="H704" s="2" t="s">
        <v>216</v>
      </c>
      <c r="I704" s="2" t="s">
        <v>47</v>
      </c>
      <c r="J704" s="15" t="str">
        <f>IF(ISERROR(VLOOKUP(I704,State_codes!$B$2:$C$38, 2, FALSE)),"",VLOOKUP(I704,State_codes!$B$2:$C$38, 2, FALSE))</f>
        <v>KL</v>
      </c>
      <c r="K704" s="2" t="s">
        <v>122</v>
      </c>
      <c r="L704" s="31" t="s">
        <v>2090</v>
      </c>
      <c r="N704" s="27" t="s">
        <v>56</v>
      </c>
      <c r="O704" s="27" t="s">
        <v>58</v>
      </c>
      <c r="P704" s="39">
        <v>43916</v>
      </c>
      <c r="Q704" s="37" t="s">
        <v>2086</v>
      </c>
      <c r="R704" s="37" t="s">
        <v>2087</v>
      </c>
      <c r="S704" s="46"/>
    </row>
    <row r="705" spans="1:19" ht="12.75">
      <c r="A705" s="2">
        <v>704</v>
      </c>
      <c r="B705" s="119"/>
      <c r="C705" s="39">
        <v>43916</v>
      </c>
      <c r="D705" s="40"/>
      <c r="E705" s="41"/>
      <c r="H705" s="2" t="s">
        <v>216</v>
      </c>
      <c r="I705" s="2" t="s">
        <v>47</v>
      </c>
      <c r="J705" s="15" t="str">
        <f>IF(ISERROR(VLOOKUP(I705,State_codes!$B$2:$C$38, 2, FALSE)),"",VLOOKUP(I705,State_codes!$B$2:$C$38, 2, FALSE))</f>
        <v>KL</v>
      </c>
      <c r="K705" s="2" t="s">
        <v>122</v>
      </c>
      <c r="L705" s="31" t="s">
        <v>2085</v>
      </c>
      <c r="N705" s="27" t="s">
        <v>56</v>
      </c>
      <c r="O705" s="27" t="s">
        <v>58</v>
      </c>
      <c r="P705" s="39">
        <v>43916</v>
      </c>
      <c r="Q705" s="37" t="s">
        <v>2086</v>
      </c>
      <c r="R705" s="37" t="s">
        <v>2087</v>
      </c>
      <c r="S705" s="46"/>
    </row>
    <row r="706" spans="1:19" ht="12.75">
      <c r="A706" s="2">
        <v>705</v>
      </c>
      <c r="B706" s="119"/>
      <c r="C706" s="39">
        <v>43916</v>
      </c>
      <c r="D706" s="40"/>
      <c r="E706" s="41"/>
      <c r="H706" s="2" t="s">
        <v>216</v>
      </c>
      <c r="I706" s="2" t="s">
        <v>47</v>
      </c>
      <c r="J706" s="15" t="str">
        <f>IF(ISERROR(VLOOKUP(I706,State_codes!$B$2:$C$38, 2, FALSE)),"",VLOOKUP(I706,State_codes!$B$2:$C$38, 2, FALSE))</f>
        <v>KL</v>
      </c>
      <c r="K706" s="2" t="s">
        <v>122</v>
      </c>
      <c r="L706" s="31" t="s">
        <v>2091</v>
      </c>
      <c r="N706" s="27" t="s">
        <v>56</v>
      </c>
      <c r="O706" s="27" t="s">
        <v>58</v>
      </c>
      <c r="P706" s="39">
        <v>43916</v>
      </c>
      <c r="Q706" s="37" t="s">
        <v>2086</v>
      </c>
      <c r="R706" s="37" t="s">
        <v>2087</v>
      </c>
      <c r="S706" s="46"/>
    </row>
    <row r="707" spans="1:19" ht="12.75">
      <c r="A707" s="2">
        <v>706</v>
      </c>
      <c r="B707" s="119"/>
      <c r="C707" s="39">
        <v>43916</v>
      </c>
      <c r="D707" s="40"/>
      <c r="E707" s="41"/>
      <c r="H707" s="2" t="s">
        <v>216</v>
      </c>
      <c r="I707" s="2" t="s">
        <v>47</v>
      </c>
      <c r="J707" s="15" t="str">
        <f>IF(ISERROR(VLOOKUP(I707,State_codes!$B$2:$C$38, 2, FALSE)),"",VLOOKUP(I707,State_codes!$B$2:$C$38, 2, FALSE))</f>
        <v>KL</v>
      </c>
      <c r="K707" s="2" t="s">
        <v>122</v>
      </c>
      <c r="L707" s="31" t="s">
        <v>2091</v>
      </c>
      <c r="N707" s="27" t="s">
        <v>56</v>
      </c>
      <c r="O707" s="27" t="s">
        <v>58</v>
      </c>
      <c r="P707" s="39">
        <v>43916</v>
      </c>
      <c r="Q707" s="37" t="s">
        <v>2086</v>
      </c>
      <c r="R707" s="37" t="s">
        <v>2087</v>
      </c>
      <c r="S707" s="46"/>
    </row>
    <row r="708" spans="1:19" ht="12.75">
      <c r="A708" s="2">
        <v>707</v>
      </c>
      <c r="B708" s="119"/>
      <c r="C708" s="39">
        <v>43916</v>
      </c>
      <c r="D708" s="40"/>
      <c r="E708" s="27">
        <v>37</v>
      </c>
      <c r="H708" s="2" t="s">
        <v>88</v>
      </c>
      <c r="I708" s="2" t="s">
        <v>47</v>
      </c>
      <c r="J708" s="15" t="str">
        <f>IF(ISERROR(VLOOKUP(I708,State_codes!$B$2:$C$38, 2, FALSE)),"",VLOOKUP(I708,State_codes!$B$2:$C$38, 2, FALSE))</f>
        <v>KL</v>
      </c>
      <c r="K708" s="2" t="s">
        <v>122</v>
      </c>
      <c r="L708" s="31" t="s">
        <v>2092</v>
      </c>
      <c r="N708" s="27" t="s">
        <v>56</v>
      </c>
      <c r="O708" s="27" t="s">
        <v>58</v>
      </c>
      <c r="P708" s="39">
        <v>43916</v>
      </c>
      <c r="Q708" s="37" t="s">
        <v>2086</v>
      </c>
      <c r="R708" s="37" t="s">
        <v>2093</v>
      </c>
      <c r="S708" s="46"/>
    </row>
    <row r="709" spans="1:19" ht="12.75">
      <c r="A709" s="2">
        <v>708</v>
      </c>
      <c r="B709" s="119"/>
      <c r="C709" s="39">
        <v>43916</v>
      </c>
      <c r="D709" s="40"/>
      <c r="E709" s="27">
        <v>38</v>
      </c>
      <c r="H709" s="2" t="s">
        <v>88</v>
      </c>
      <c r="I709" s="2" t="s">
        <v>47</v>
      </c>
      <c r="J709" s="15" t="str">
        <f>IF(ISERROR(VLOOKUP(I709,State_codes!$B$2:$C$38, 2, FALSE)),"",VLOOKUP(I709,State_codes!$B$2:$C$38, 2, FALSE))</f>
        <v>KL</v>
      </c>
      <c r="K709" s="2" t="s">
        <v>122</v>
      </c>
      <c r="L709" s="31" t="s">
        <v>2092</v>
      </c>
      <c r="N709" s="27" t="s">
        <v>56</v>
      </c>
      <c r="O709" s="27" t="s">
        <v>58</v>
      </c>
      <c r="P709" s="39">
        <v>43916</v>
      </c>
      <c r="Q709" s="37" t="s">
        <v>2086</v>
      </c>
      <c r="R709" s="37" t="s">
        <v>2093</v>
      </c>
      <c r="S709" s="46"/>
    </row>
    <row r="710" spans="1:19" ht="12.75">
      <c r="A710" s="2">
        <v>709</v>
      </c>
      <c r="B710" s="119"/>
      <c r="C710" s="39">
        <v>43916</v>
      </c>
      <c r="D710" s="40"/>
      <c r="E710" s="27">
        <v>26</v>
      </c>
      <c r="H710" s="2" t="s">
        <v>88</v>
      </c>
      <c r="I710" s="2" t="s">
        <v>47</v>
      </c>
      <c r="J710" s="15" t="str">
        <f>IF(ISERROR(VLOOKUP(I710,State_codes!$B$2:$C$38, 2, FALSE)),"",VLOOKUP(I710,State_codes!$B$2:$C$38, 2, FALSE))</f>
        <v>KL</v>
      </c>
      <c r="K710" s="2" t="s">
        <v>51</v>
      </c>
      <c r="L710" s="31" t="s">
        <v>2094</v>
      </c>
      <c r="M710" s="2" t="s">
        <v>2095</v>
      </c>
      <c r="N710" s="27" t="s">
        <v>56</v>
      </c>
      <c r="O710" s="27" t="s">
        <v>129</v>
      </c>
      <c r="P710" s="39">
        <v>43924</v>
      </c>
      <c r="Q710" s="37" t="s">
        <v>2086</v>
      </c>
      <c r="R710" s="37" t="s">
        <v>2093</v>
      </c>
      <c r="S710" s="46"/>
    </row>
    <row r="711" spans="1:19" ht="12.75">
      <c r="A711" s="2">
        <v>710</v>
      </c>
      <c r="B711" s="119"/>
      <c r="C711" s="39">
        <v>43916</v>
      </c>
      <c r="D711" s="40"/>
      <c r="E711" s="27">
        <v>49</v>
      </c>
      <c r="F711" s="2" t="s">
        <v>39</v>
      </c>
      <c r="H711" s="2" t="s">
        <v>656</v>
      </c>
      <c r="I711" s="2" t="s">
        <v>47</v>
      </c>
      <c r="J711" s="15" t="str">
        <f>IF(ISERROR(VLOOKUP(I711,State_codes!$B$2:$C$38, 2, FALSE)),"",VLOOKUP(I711,State_codes!$B$2:$C$38, 2, FALSE))</f>
        <v>KL</v>
      </c>
      <c r="K711" s="2" t="s">
        <v>122</v>
      </c>
      <c r="L711" s="31" t="s">
        <v>2096</v>
      </c>
      <c r="N711" s="27" t="s">
        <v>56</v>
      </c>
      <c r="O711" s="27" t="s">
        <v>58</v>
      </c>
      <c r="P711" s="39">
        <v>43916</v>
      </c>
      <c r="Q711" s="37" t="s">
        <v>2086</v>
      </c>
      <c r="R711" s="37" t="s">
        <v>2097</v>
      </c>
      <c r="S711" s="46"/>
    </row>
    <row r="712" spans="1:19" ht="12.75">
      <c r="A712" s="2">
        <v>711</v>
      </c>
      <c r="B712" s="119"/>
      <c r="C712" s="39">
        <v>43916</v>
      </c>
      <c r="D712" s="40"/>
      <c r="E712" s="27">
        <v>39</v>
      </c>
      <c r="F712" s="2" t="s">
        <v>39</v>
      </c>
      <c r="H712" s="2" t="s">
        <v>656</v>
      </c>
      <c r="I712" s="2" t="s">
        <v>47</v>
      </c>
      <c r="J712" s="15" t="str">
        <f>IF(ISERROR(VLOOKUP(I712,State_codes!$B$2:$C$38, 2, FALSE)),"",VLOOKUP(I712,State_codes!$B$2:$C$38, 2, FALSE))</f>
        <v>KL</v>
      </c>
      <c r="K712" s="2" t="s">
        <v>122</v>
      </c>
      <c r="L712" s="31" t="s">
        <v>2098</v>
      </c>
      <c r="N712" s="27" t="s">
        <v>56</v>
      </c>
      <c r="O712" s="27" t="s">
        <v>58</v>
      </c>
      <c r="P712" s="39">
        <v>43916</v>
      </c>
      <c r="Q712" s="37" t="s">
        <v>2086</v>
      </c>
      <c r="R712" s="37" t="s">
        <v>2097</v>
      </c>
      <c r="S712" s="46"/>
    </row>
    <row r="713" spans="1:19" ht="12.75">
      <c r="A713" s="2">
        <v>712</v>
      </c>
      <c r="B713" s="23" t="s">
        <v>2099</v>
      </c>
      <c r="C713" s="39">
        <v>43916</v>
      </c>
      <c r="D713" s="40"/>
      <c r="E713" s="27">
        <v>36</v>
      </c>
      <c r="F713" s="2" t="s">
        <v>39</v>
      </c>
      <c r="H713" s="2" t="s">
        <v>656</v>
      </c>
      <c r="I713" s="2" t="s">
        <v>47</v>
      </c>
      <c r="J713" s="15" t="str">
        <f>IF(ISERROR(VLOOKUP(I713,State_codes!$B$2:$C$38, 2, FALSE)),"",VLOOKUP(I713,State_codes!$B$2:$C$38, 2, FALSE))</f>
        <v>KL</v>
      </c>
      <c r="K713" s="2" t="s">
        <v>51</v>
      </c>
      <c r="L713" s="31" t="s">
        <v>2100</v>
      </c>
      <c r="N713" s="27" t="s">
        <v>56</v>
      </c>
      <c r="O713" s="27" t="s">
        <v>58</v>
      </c>
      <c r="P713" s="39">
        <v>43926</v>
      </c>
      <c r="Q713" s="37" t="s">
        <v>2086</v>
      </c>
      <c r="R713" s="37" t="s">
        <v>2097</v>
      </c>
      <c r="S713" s="37" t="s">
        <v>1167</v>
      </c>
    </row>
    <row r="714" spans="1:19" ht="12.75">
      <c r="A714" s="2">
        <v>713</v>
      </c>
      <c r="B714" s="119"/>
      <c r="C714" s="39">
        <v>43916</v>
      </c>
      <c r="D714" s="40"/>
      <c r="E714" s="41"/>
      <c r="F714" s="2" t="s">
        <v>39</v>
      </c>
      <c r="H714" s="2" t="s">
        <v>594</v>
      </c>
      <c r="I714" s="2" t="s">
        <v>47</v>
      </c>
      <c r="J714" s="15" t="str">
        <f>IF(ISERROR(VLOOKUP(I714,State_codes!$B$2:$C$38, 2, FALSE)),"",VLOOKUP(I714,State_codes!$B$2:$C$38, 2, FALSE))</f>
        <v>KL</v>
      </c>
      <c r="K714" s="2" t="s">
        <v>51</v>
      </c>
      <c r="L714" s="31" t="s">
        <v>2101</v>
      </c>
      <c r="N714" s="27" t="s">
        <v>56</v>
      </c>
      <c r="O714" s="27" t="s">
        <v>155</v>
      </c>
      <c r="P714" s="39">
        <v>43924</v>
      </c>
      <c r="Q714" s="37" t="s">
        <v>2086</v>
      </c>
      <c r="R714" s="37" t="s">
        <v>2102</v>
      </c>
      <c r="S714" s="46"/>
    </row>
    <row r="715" spans="1:19" ht="12.75">
      <c r="A715" s="2">
        <v>714</v>
      </c>
      <c r="B715" s="119"/>
      <c r="C715" s="39">
        <v>43916</v>
      </c>
      <c r="D715" s="40"/>
      <c r="E715" s="27">
        <v>32</v>
      </c>
      <c r="F715" s="2" t="s">
        <v>39</v>
      </c>
      <c r="H715" s="2" t="s">
        <v>41</v>
      </c>
      <c r="I715" s="2" t="s">
        <v>47</v>
      </c>
      <c r="J715" s="15" t="str">
        <f>IF(ISERROR(VLOOKUP(I715,State_codes!$B$2:$C$38, 2, FALSE)),"",VLOOKUP(I715,State_codes!$B$2:$C$38, 2, FALSE))</f>
        <v>KL</v>
      </c>
      <c r="K715" s="2" t="s">
        <v>122</v>
      </c>
      <c r="L715" s="31" t="s">
        <v>2103</v>
      </c>
      <c r="M715" s="2" t="s">
        <v>2104</v>
      </c>
      <c r="N715" s="27" t="s">
        <v>56</v>
      </c>
      <c r="O715" s="27" t="s">
        <v>129</v>
      </c>
      <c r="P715" s="39">
        <v>43916</v>
      </c>
      <c r="Q715" s="37" t="s">
        <v>2086</v>
      </c>
      <c r="R715" s="37" t="s">
        <v>1683</v>
      </c>
      <c r="S715" s="46"/>
    </row>
    <row r="716" spans="1:19" ht="12.75">
      <c r="A716" s="2">
        <v>715</v>
      </c>
      <c r="B716" s="119"/>
      <c r="C716" s="39">
        <v>43916</v>
      </c>
      <c r="D716" s="40"/>
      <c r="E716" s="27">
        <v>21</v>
      </c>
      <c r="F716" s="2" t="s">
        <v>39</v>
      </c>
      <c r="H716" s="2" t="s">
        <v>41</v>
      </c>
      <c r="I716" s="2" t="s">
        <v>47</v>
      </c>
      <c r="J716" s="15" t="str">
        <f>IF(ISERROR(VLOOKUP(I716,State_codes!$B$2:$C$38, 2, FALSE)),"",VLOOKUP(I716,State_codes!$B$2:$C$38, 2, FALSE))</f>
        <v>KL</v>
      </c>
      <c r="K716" s="2" t="s">
        <v>122</v>
      </c>
      <c r="L716" s="31" t="s">
        <v>1727</v>
      </c>
      <c r="N716" s="130"/>
      <c r="O716" s="27" t="s">
        <v>155</v>
      </c>
      <c r="P716" s="39">
        <v>43916</v>
      </c>
      <c r="Q716" s="37" t="s">
        <v>2086</v>
      </c>
      <c r="R716" s="37" t="s">
        <v>1683</v>
      </c>
      <c r="S716" s="46"/>
    </row>
    <row r="717" spans="1:19" ht="12.75">
      <c r="A717" s="2">
        <v>716</v>
      </c>
      <c r="B717" s="119"/>
      <c r="C717" s="39">
        <v>43916</v>
      </c>
      <c r="D717" s="40"/>
      <c r="E717" s="41"/>
      <c r="H717" s="2" t="s">
        <v>2105</v>
      </c>
      <c r="I717" s="2" t="s">
        <v>47</v>
      </c>
      <c r="J717" s="15" t="str">
        <f>IF(ISERROR(VLOOKUP(I717,State_codes!$B$2:$C$38, 2, FALSE)),"",VLOOKUP(I717,State_codes!$B$2:$C$38, 2, FALSE))</f>
        <v>KL</v>
      </c>
      <c r="K717" s="2" t="s">
        <v>122</v>
      </c>
      <c r="L717" s="31" t="s">
        <v>2106</v>
      </c>
      <c r="N717" s="27" t="s">
        <v>56</v>
      </c>
      <c r="O717" s="27" t="s">
        <v>58</v>
      </c>
      <c r="P717" s="39">
        <v>43916</v>
      </c>
      <c r="Q717" s="37" t="s">
        <v>2086</v>
      </c>
      <c r="R717" s="37" t="s">
        <v>2107</v>
      </c>
      <c r="S717" s="46"/>
    </row>
    <row r="718" spans="1:19" ht="12.75">
      <c r="A718" s="2">
        <v>717</v>
      </c>
      <c r="B718" s="23" t="s">
        <v>2108</v>
      </c>
      <c r="C718" s="39">
        <v>43916</v>
      </c>
      <c r="D718" s="40"/>
      <c r="E718" s="27">
        <v>24</v>
      </c>
      <c r="F718" s="2" t="s">
        <v>39</v>
      </c>
      <c r="H718" s="2" t="s">
        <v>827</v>
      </c>
      <c r="I718" s="2" t="s">
        <v>158</v>
      </c>
      <c r="J718" s="15" t="str">
        <f>IF(ISERROR(VLOOKUP(I718,State_codes!$B$2:$C$38, 2, FALSE)),"",VLOOKUP(I718,State_codes!$B$2:$C$38, 2, FALSE))</f>
        <v>TN</v>
      </c>
      <c r="K718" s="2" t="s">
        <v>122</v>
      </c>
      <c r="L718" s="31" t="s">
        <v>1027</v>
      </c>
      <c r="N718" s="27" t="s">
        <v>56</v>
      </c>
      <c r="O718" s="27" t="s">
        <v>58</v>
      </c>
      <c r="P718" s="39">
        <v>43916</v>
      </c>
      <c r="Q718" s="37" t="s">
        <v>2109</v>
      </c>
      <c r="R718" s="46"/>
      <c r="S718" s="46"/>
    </row>
    <row r="719" spans="1:19" ht="12.75">
      <c r="A719" s="2">
        <v>718</v>
      </c>
      <c r="B719" s="23" t="s">
        <v>2110</v>
      </c>
      <c r="C719" s="39">
        <v>43916</v>
      </c>
      <c r="D719" s="40"/>
      <c r="E719" s="27">
        <v>65</v>
      </c>
      <c r="F719" s="2" t="s">
        <v>40</v>
      </c>
      <c r="H719" s="2" t="s">
        <v>827</v>
      </c>
      <c r="I719" s="2" t="s">
        <v>158</v>
      </c>
      <c r="J719" s="15" t="str">
        <f>IF(ISERROR(VLOOKUP(I719,State_codes!$B$2:$C$38, 2, FALSE)),"",VLOOKUP(I719,State_codes!$B$2:$C$38, 2, FALSE))</f>
        <v>TN</v>
      </c>
      <c r="K719" s="2" t="s">
        <v>122</v>
      </c>
      <c r="L719" s="31" t="s">
        <v>2111</v>
      </c>
      <c r="M719" s="2" t="s">
        <v>2112</v>
      </c>
      <c r="N719" s="27" t="s">
        <v>56</v>
      </c>
      <c r="O719" s="27" t="s">
        <v>129</v>
      </c>
      <c r="P719" s="39">
        <v>43916</v>
      </c>
      <c r="Q719" s="37" t="s">
        <v>2109</v>
      </c>
      <c r="R719" s="46"/>
      <c r="S719" s="46"/>
    </row>
    <row r="720" spans="1:19" ht="12.75">
      <c r="A720" s="2">
        <v>719</v>
      </c>
      <c r="B720" s="119"/>
      <c r="C720" s="39">
        <v>43916</v>
      </c>
      <c r="D720" s="40"/>
      <c r="E720" s="27">
        <v>20</v>
      </c>
      <c r="F720" s="2" t="s">
        <v>39</v>
      </c>
      <c r="H720" s="2" t="s">
        <v>658</v>
      </c>
      <c r="I720" s="2" t="s">
        <v>268</v>
      </c>
      <c r="J720" s="15" t="str">
        <f>IF(ISERROR(VLOOKUP(I720,State_codes!$B$2:$C$38, 2, FALSE)),"",VLOOKUP(I720,State_codes!$B$2:$C$38, 2, FALSE))</f>
        <v>BR</v>
      </c>
      <c r="K720" s="2" t="s">
        <v>122</v>
      </c>
      <c r="L720" s="31" t="s">
        <v>199</v>
      </c>
      <c r="N720" s="27" t="s">
        <v>56</v>
      </c>
      <c r="O720" s="27" t="s">
        <v>129</v>
      </c>
      <c r="P720" s="39">
        <v>43916</v>
      </c>
      <c r="Q720" s="37" t="s">
        <v>2113</v>
      </c>
      <c r="R720" s="46"/>
      <c r="S720" s="46"/>
    </row>
    <row r="721" spans="1:19" ht="12.75">
      <c r="A721" s="2">
        <v>720</v>
      </c>
      <c r="B721" s="23" t="s">
        <v>2114</v>
      </c>
      <c r="C721" s="39">
        <v>43916</v>
      </c>
      <c r="D721" s="40"/>
      <c r="E721" s="27">
        <v>29</v>
      </c>
      <c r="F721" s="2" t="s">
        <v>39</v>
      </c>
      <c r="G721" s="2" t="s">
        <v>725</v>
      </c>
      <c r="H721" s="2" t="s">
        <v>726</v>
      </c>
      <c r="I721" s="2" t="s">
        <v>236</v>
      </c>
      <c r="J721" s="15" t="str">
        <f>IF(ISERROR(VLOOKUP(I721,State_codes!$B$2:$C$38, 2, FALSE)),"",VLOOKUP(I721,State_codes!$B$2:$C$38, 2, FALSE))</f>
        <v>AP</v>
      </c>
      <c r="K721" s="2" t="s">
        <v>122</v>
      </c>
      <c r="L721" s="31" t="s">
        <v>2115</v>
      </c>
      <c r="N721" s="27" t="s">
        <v>56</v>
      </c>
      <c r="O721" s="27" t="s">
        <v>58</v>
      </c>
      <c r="P721" s="39">
        <v>43916</v>
      </c>
      <c r="Q721" s="37" t="s">
        <v>2116</v>
      </c>
      <c r="R721" s="46"/>
      <c r="S721" s="46"/>
    </row>
    <row r="722" spans="1:19" ht="12.75">
      <c r="A722" s="2">
        <v>721</v>
      </c>
      <c r="B722" s="23"/>
      <c r="C722" s="39">
        <v>43916</v>
      </c>
      <c r="D722" s="40"/>
      <c r="E722" s="27">
        <v>60</v>
      </c>
      <c r="F722" s="2" t="s">
        <v>39</v>
      </c>
      <c r="G722" s="2" t="s">
        <v>576</v>
      </c>
      <c r="H722" s="2" t="s">
        <v>577</v>
      </c>
      <c r="I722" s="2" t="s">
        <v>322</v>
      </c>
      <c r="J722" s="15" t="str">
        <f>IF(ISERROR(VLOOKUP(I722,State_codes!$B$2:$C$38, 2, FALSE)),"",VLOOKUP(I722,State_codes!$B$2:$C$38, 2, FALSE))</f>
        <v>OR</v>
      </c>
      <c r="K722" s="2" t="s">
        <v>122</v>
      </c>
      <c r="L722" s="31" t="s">
        <v>1727</v>
      </c>
      <c r="N722" s="27" t="s">
        <v>56</v>
      </c>
      <c r="O722" s="27" t="s">
        <v>155</v>
      </c>
      <c r="P722" s="39">
        <v>43916</v>
      </c>
      <c r="Q722" s="37" t="s">
        <v>2117</v>
      </c>
      <c r="R722" s="37" t="s">
        <v>2118</v>
      </c>
      <c r="S722" s="46"/>
    </row>
    <row r="723" spans="1:19" ht="12.75">
      <c r="A723" s="2">
        <v>722</v>
      </c>
      <c r="B723" s="119"/>
      <c r="C723" s="39">
        <v>43916</v>
      </c>
      <c r="D723" s="40"/>
      <c r="E723" s="41"/>
      <c r="G723" s="2" t="s">
        <v>633</v>
      </c>
      <c r="H723" s="2" t="s">
        <v>633</v>
      </c>
      <c r="I723" s="2" t="s">
        <v>207</v>
      </c>
      <c r="J723" s="15" t="str">
        <f>IF(ISERROR(VLOOKUP(I723,State_codes!$B$2:$C$38, 2, FALSE)),"",VLOOKUP(I723,State_codes!$B$2:$C$38, 2, FALSE))</f>
        <v>JK</v>
      </c>
      <c r="K723" s="2" t="s">
        <v>122</v>
      </c>
      <c r="L723" s="31" t="s">
        <v>2119</v>
      </c>
      <c r="M723" s="2" t="s">
        <v>1919</v>
      </c>
      <c r="N723" s="27" t="s">
        <v>56</v>
      </c>
      <c r="O723" s="27" t="s">
        <v>129</v>
      </c>
      <c r="P723" s="39">
        <v>43916</v>
      </c>
      <c r="Q723" s="37" t="s">
        <v>2120</v>
      </c>
      <c r="R723" s="46"/>
      <c r="S723" s="46"/>
    </row>
    <row r="724" spans="1:19" ht="12.75">
      <c r="A724" s="2">
        <v>723</v>
      </c>
      <c r="B724" s="23" t="s">
        <v>2121</v>
      </c>
      <c r="C724" s="39">
        <v>43916</v>
      </c>
      <c r="D724" s="40"/>
      <c r="E724" s="27">
        <v>45</v>
      </c>
      <c r="F724" s="2" t="s">
        <v>39</v>
      </c>
      <c r="G724" s="2" t="s">
        <v>2122</v>
      </c>
      <c r="H724" s="2" t="s">
        <v>31</v>
      </c>
      <c r="I724" s="2" t="s">
        <v>101</v>
      </c>
      <c r="J724" s="15" t="str">
        <f>IF(ISERROR(VLOOKUP(I724,State_codes!$B$2:$C$38, 2, FALSE)),"",VLOOKUP(I724,State_codes!$B$2:$C$38, 2, FALSE))</f>
        <v>TG</v>
      </c>
      <c r="K724" s="2" t="s">
        <v>122</v>
      </c>
      <c r="L724" s="31" t="s">
        <v>2048</v>
      </c>
      <c r="M724" s="2"/>
      <c r="N724" s="27" t="s">
        <v>56</v>
      </c>
      <c r="O724" s="27" t="s">
        <v>129</v>
      </c>
      <c r="P724" s="39">
        <v>43917</v>
      </c>
      <c r="Q724" s="37" t="s">
        <v>2123</v>
      </c>
      <c r="R724" s="46"/>
      <c r="S724" s="46"/>
    </row>
    <row r="725" spans="1:19" ht="12.75">
      <c r="A725" s="2">
        <v>724</v>
      </c>
      <c r="B725" s="119"/>
      <c r="C725" s="39">
        <v>43916</v>
      </c>
      <c r="D725" s="40"/>
      <c r="E725" s="27"/>
      <c r="F725" s="2"/>
      <c r="G725" s="2"/>
      <c r="H725" s="2" t="s">
        <v>1619</v>
      </c>
      <c r="I725" s="2" t="s">
        <v>109</v>
      </c>
      <c r="J725" s="15" t="str">
        <f>IF(ISERROR(VLOOKUP(I725,State_codes!$B$2:$C$38, 2, FALSE)),"",VLOOKUP(I725,State_codes!$B$2:$C$38, 2, FALSE))</f>
        <v>RJ</v>
      </c>
      <c r="K725" s="2" t="s">
        <v>122</v>
      </c>
      <c r="L725" s="31" t="s">
        <v>1727</v>
      </c>
      <c r="M725" s="2"/>
      <c r="N725" s="130"/>
      <c r="O725" s="27" t="s">
        <v>155</v>
      </c>
      <c r="P725" s="39">
        <v>43917</v>
      </c>
      <c r="Q725" s="37" t="s">
        <v>2124</v>
      </c>
      <c r="R725" s="46"/>
      <c r="S725" s="46"/>
    </row>
    <row r="726" spans="1:19" ht="12.75">
      <c r="A726" s="2">
        <v>725</v>
      </c>
      <c r="B726" s="119"/>
      <c r="C726" s="39">
        <v>43916</v>
      </c>
      <c r="D726" s="40"/>
      <c r="E726" s="27"/>
      <c r="F726" s="2"/>
      <c r="G726" s="2"/>
      <c r="H726" s="2" t="s">
        <v>1096</v>
      </c>
      <c r="I726" s="2" t="s">
        <v>109</v>
      </c>
      <c r="J726" s="15" t="str">
        <f>IF(ISERROR(VLOOKUP(I726,State_codes!$B$2:$C$38, 2, FALSE)),"",VLOOKUP(I726,State_codes!$B$2:$C$38, 2, FALSE))</f>
        <v>RJ</v>
      </c>
      <c r="K726" s="2" t="s">
        <v>122</v>
      </c>
      <c r="L726" s="31" t="s">
        <v>1727</v>
      </c>
      <c r="M726" s="2"/>
      <c r="N726" s="130"/>
      <c r="O726" s="27" t="s">
        <v>155</v>
      </c>
      <c r="P726" s="39">
        <v>43917</v>
      </c>
      <c r="Q726" s="37" t="s">
        <v>2124</v>
      </c>
      <c r="R726" s="46"/>
      <c r="S726" s="46"/>
    </row>
    <row r="727" spans="1:19" ht="12.75">
      <c r="A727" s="2">
        <v>726</v>
      </c>
      <c r="B727" s="119"/>
      <c r="C727" s="39">
        <v>43916</v>
      </c>
      <c r="D727" s="40"/>
      <c r="E727" s="27"/>
      <c r="F727" s="2"/>
      <c r="G727" s="2"/>
      <c r="H727" s="2" t="s">
        <v>1096</v>
      </c>
      <c r="I727" s="2" t="s">
        <v>109</v>
      </c>
      <c r="J727" s="15" t="str">
        <f>IF(ISERROR(VLOOKUP(I727,State_codes!$B$2:$C$38, 2, FALSE)),"",VLOOKUP(I727,State_codes!$B$2:$C$38, 2, FALSE))</f>
        <v>RJ</v>
      </c>
      <c r="K727" s="2" t="s">
        <v>42</v>
      </c>
      <c r="L727" s="31" t="s">
        <v>1727</v>
      </c>
      <c r="M727" s="2"/>
      <c r="N727" s="130"/>
      <c r="O727" s="27" t="s">
        <v>155</v>
      </c>
      <c r="P727" s="39">
        <v>43917</v>
      </c>
      <c r="Q727" s="37" t="s">
        <v>2124</v>
      </c>
      <c r="R727" s="46"/>
      <c r="S727" s="46"/>
    </row>
    <row r="728" spans="1:19" ht="12.75">
      <c r="A728" s="2">
        <v>727</v>
      </c>
      <c r="B728" s="119"/>
      <c r="C728" s="39">
        <v>43916</v>
      </c>
      <c r="D728" s="40"/>
      <c r="E728" s="27">
        <v>37</v>
      </c>
      <c r="F728" s="2" t="s">
        <v>39</v>
      </c>
      <c r="G728" s="2" t="s">
        <v>986</v>
      </c>
      <c r="H728" s="2" t="s">
        <v>986</v>
      </c>
      <c r="I728" s="2" t="s">
        <v>182</v>
      </c>
      <c r="J728" s="15" t="str">
        <f>IF(ISERROR(VLOOKUP(I728,State_codes!$B$2:$C$38, 2, FALSE)),"",VLOOKUP(I728,State_codes!$B$2:$C$38, 2, FALSE))</f>
        <v>GJ</v>
      </c>
      <c r="K728" s="2" t="s">
        <v>122</v>
      </c>
      <c r="L728" s="31" t="s">
        <v>2125</v>
      </c>
      <c r="M728" s="2"/>
      <c r="N728" s="130"/>
      <c r="O728" s="27" t="s">
        <v>155</v>
      </c>
      <c r="P728" s="39">
        <v>43917</v>
      </c>
      <c r="Q728" s="37" t="s">
        <v>2126</v>
      </c>
      <c r="R728" s="37" t="s">
        <v>2127</v>
      </c>
      <c r="S728" s="46"/>
    </row>
    <row r="729" spans="1:19" ht="12.75">
      <c r="A729" s="2">
        <v>728</v>
      </c>
      <c r="B729" s="119"/>
      <c r="C729" s="39">
        <v>43916</v>
      </c>
      <c r="D729" s="40"/>
      <c r="E729" s="27"/>
      <c r="F729" s="2"/>
      <c r="G729" s="2"/>
      <c r="H729" s="15"/>
      <c r="I729" s="2" t="s">
        <v>95</v>
      </c>
      <c r="J729" s="15" t="str">
        <f>IF(ISERROR(VLOOKUP(I729,State_codes!$B$2:$C$38, 2, FALSE)),"",VLOOKUP(I729,State_codes!$B$2:$C$38, 2, FALSE))</f>
        <v>DL</v>
      </c>
      <c r="K729" s="2" t="s">
        <v>122</v>
      </c>
      <c r="L729" s="31" t="s">
        <v>1727</v>
      </c>
      <c r="M729" s="2"/>
      <c r="N729" s="130"/>
      <c r="O729" s="27" t="s">
        <v>155</v>
      </c>
      <c r="P729" s="39">
        <v>43917</v>
      </c>
      <c r="Q729" s="37" t="s">
        <v>2128</v>
      </c>
      <c r="R729" s="31"/>
      <c r="S729" s="46"/>
    </row>
    <row r="730" spans="1:19" ht="12.75">
      <c r="A730" s="2">
        <v>729</v>
      </c>
      <c r="B730" s="119"/>
      <c r="C730" s="39">
        <v>43916</v>
      </c>
      <c r="D730" s="40"/>
      <c r="E730" s="27"/>
      <c r="F730" s="2"/>
      <c r="G730" s="2"/>
      <c r="H730" s="15"/>
      <c r="I730" s="2" t="s">
        <v>95</v>
      </c>
      <c r="J730" s="15" t="str">
        <f>IF(ISERROR(VLOOKUP(I730,State_codes!$B$2:$C$38, 2, FALSE)),"",VLOOKUP(I730,State_codes!$B$2:$C$38, 2, FALSE))</f>
        <v>DL</v>
      </c>
      <c r="K730" s="2" t="s">
        <v>122</v>
      </c>
      <c r="L730" s="31" t="s">
        <v>1727</v>
      </c>
      <c r="M730" s="2"/>
      <c r="N730" s="130"/>
      <c r="O730" s="27" t="s">
        <v>155</v>
      </c>
      <c r="P730" s="39">
        <v>43917</v>
      </c>
      <c r="Q730" s="37" t="s">
        <v>2128</v>
      </c>
      <c r="R730" s="31"/>
      <c r="S730" s="46"/>
    </row>
    <row r="731" spans="1:19" ht="12.75">
      <c r="A731" s="2">
        <v>730</v>
      </c>
      <c r="B731" s="119"/>
      <c r="C731" s="39">
        <v>43916</v>
      </c>
      <c r="D731" s="40"/>
      <c r="E731" s="27"/>
      <c r="F731" s="2"/>
      <c r="G731" s="2"/>
      <c r="H731" s="15"/>
      <c r="I731" s="2" t="s">
        <v>95</v>
      </c>
      <c r="J731" s="15" t="str">
        <f>IF(ISERROR(VLOOKUP(I731,State_codes!$B$2:$C$38, 2, FALSE)),"",VLOOKUP(I731,State_codes!$B$2:$C$38, 2, FALSE))</f>
        <v>DL</v>
      </c>
      <c r="K731" s="2" t="s">
        <v>122</v>
      </c>
      <c r="L731" s="31" t="s">
        <v>1727</v>
      </c>
      <c r="M731" s="2"/>
      <c r="N731" s="130"/>
      <c r="O731" s="27" t="s">
        <v>155</v>
      </c>
      <c r="P731" s="39">
        <v>43917</v>
      </c>
      <c r="Q731" s="37" t="s">
        <v>2128</v>
      </c>
      <c r="R731" s="31"/>
      <c r="S731" s="46"/>
    </row>
    <row r="732" spans="1:19" ht="12.75">
      <c r="A732" s="2">
        <v>731</v>
      </c>
      <c r="B732" s="119"/>
      <c r="C732" s="39">
        <v>43917</v>
      </c>
      <c r="D732" s="40"/>
      <c r="E732" s="27"/>
      <c r="F732" s="2"/>
      <c r="G732" s="2"/>
      <c r="H732" s="2" t="s">
        <v>1129</v>
      </c>
      <c r="I732" s="2" t="s">
        <v>45</v>
      </c>
      <c r="J732" s="15" t="str">
        <f>IF(ISERROR(VLOOKUP(I732,State_codes!$B$2:$C$38, 2, FALSE)),"",VLOOKUP(I732,State_codes!$B$2:$C$38, 2, FALSE))</f>
        <v>MH</v>
      </c>
      <c r="K732" s="2" t="s">
        <v>122</v>
      </c>
      <c r="L732" s="31" t="s">
        <v>1727</v>
      </c>
      <c r="M732" s="2"/>
      <c r="N732" s="130"/>
      <c r="O732" s="27" t="s">
        <v>155</v>
      </c>
      <c r="P732" s="39">
        <v>43917</v>
      </c>
      <c r="Q732" s="37" t="s">
        <v>2129</v>
      </c>
      <c r="R732" s="31"/>
      <c r="S732" s="46"/>
    </row>
    <row r="733" spans="1:19" ht="12.75">
      <c r="A733" s="2">
        <v>732</v>
      </c>
      <c r="B733" s="119"/>
      <c r="C733" s="39">
        <v>43917</v>
      </c>
      <c r="D733" s="40"/>
      <c r="E733" s="27"/>
      <c r="F733" s="2"/>
      <c r="G733" s="2"/>
      <c r="H733" s="2" t="s">
        <v>1129</v>
      </c>
      <c r="I733" s="2" t="s">
        <v>45</v>
      </c>
      <c r="J733" s="15" t="str">
        <f>IF(ISERROR(VLOOKUP(I733,State_codes!$B$2:$C$38, 2, FALSE)),"",VLOOKUP(I733,State_codes!$B$2:$C$38, 2, FALSE))</f>
        <v>MH</v>
      </c>
      <c r="K733" s="2" t="s">
        <v>122</v>
      </c>
      <c r="L733" s="31" t="s">
        <v>1727</v>
      </c>
      <c r="M733" s="2"/>
      <c r="N733" s="130"/>
      <c r="O733" s="27" t="s">
        <v>155</v>
      </c>
      <c r="P733" s="39">
        <v>43917</v>
      </c>
      <c r="Q733" s="37" t="s">
        <v>2129</v>
      </c>
      <c r="R733" s="31"/>
      <c r="S733" s="46"/>
    </row>
    <row r="734" spans="1:19" ht="12.75">
      <c r="A734" s="2">
        <v>733</v>
      </c>
      <c r="B734" s="119"/>
      <c r="C734" s="39">
        <v>43917</v>
      </c>
      <c r="D734" s="40"/>
      <c r="E734" s="27"/>
      <c r="F734" s="2"/>
      <c r="G734" s="2"/>
      <c r="H734" s="2" t="s">
        <v>1129</v>
      </c>
      <c r="I734" s="2" t="s">
        <v>45</v>
      </c>
      <c r="J734" s="15" t="str">
        <f>IF(ISERROR(VLOOKUP(I734,State_codes!$B$2:$C$38, 2, FALSE)),"",VLOOKUP(I734,State_codes!$B$2:$C$38, 2, FALSE))</f>
        <v>MH</v>
      </c>
      <c r="K734" s="2" t="s">
        <v>122</v>
      </c>
      <c r="L734" s="31" t="s">
        <v>1727</v>
      </c>
      <c r="M734" s="2"/>
      <c r="N734" s="130"/>
      <c r="O734" s="27" t="s">
        <v>155</v>
      </c>
      <c r="P734" s="39">
        <v>43917</v>
      </c>
      <c r="Q734" s="37" t="s">
        <v>2129</v>
      </c>
      <c r="R734" s="31"/>
      <c r="S734" s="46"/>
    </row>
    <row r="735" spans="1:19" ht="12.75">
      <c r="A735" s="2">
        <v>734</v>
      </c>
      <c r="B735" s="119"/>
      <c r="C735" s="39">
        <v>43916</v>
      </c>
      <c r="D735" s="40"/>
      <c r="E735" s="27"/>
      <c r="F735" s="2"/>
      <c r="G735" s="2"/>
      <c r="H735" s="2" t="s">
        <v>1148</v>
      </c>
      <c r="I735" s="2" t="s">
        <v>45</v>
      </c>
      <c r="J735" s="15" t="str">
        <f>IF(ISERROR(VLOOKUP(I735,State_codes!$B$2:$C$38, 2, FALSE)),"",VLOOKUP(I735,State_codes!$B$2:$C$38, 2, FALSE))</f>
        <v>MH</v>
      </c>
      <c r="K735" s="2" t="s">
        <v>122</v>
      </c>
      <c r="L735" s="31" t="s">
        <v>1727</v>
      </c>
      <c r="M735" s="2"/>
      <c r="N735" s="130"/>
      <c r="O735" s="27" t="s">
        <v>155</v>
      </c>
      <c r="P735" s="39">
        <v>43917</v>
      </c>
      <c r="Q735" s="37" t="s">
        <v>2129</v>
      </c>
      <c r="R735" s="31"/>
      <c r="S735" s="46"/>
    </row>
    <row r="736" spans="1:19" ht="12.75">
      <c r="A736" s="2">
        <v>735</v>
      </c>
      <c r="B736" s="119"/>
      <c r="C736" s="39">
        <v>43917</v>
      </c>
      <c r="D736" s="40"/>
      <c r="E736" s="27"/>
      <c r="F736" s="2"/>
      <c r="G736" s="2"/>
      <c r="H736" s="2" t="s">
        <v>119</v>
      </c>
      <c r="I736" s="2" t="s">
        <v>45</v>
      </c>
      <c r="J736" s="15" t="str">
        <f>IF(ISERROR(VLOOKUP(I736,State_codes!$B$2:$C$38, 2, FALSE)),"",VLOOKUP(I736,State_codes!$B$2:$C$38, 2, FALSE))</f>
        <v>MH</v>
      </c>
      <c r="K736" s="2" t="s">
        <v>122</v>
      </c>
      <c r="L736" s="31" t="s">
        <v>1727</v>
      </c>
      <c r="M736" s="2"/>
      <c r="N736" s="130"/>
      <c r="O736" s="27" t="s">
        <v>155</v>
      </c>
      <c r="P736" s="39">
        <v>43917</v>
      </c>
      <c r="Q736" s="37" t="s">
        <v>2129</v>
      </c>
      <c r="R736" s="31"/>
      <c r="S736" s="46"/>
    </row>
    <row r="737" spans="1:19" ht="12.75">
      <c r="A737" s="2">
        <v>736</v>
      </c>
      <c r="B737" s="23" t="s">
        <v>2130</v>
      </c>
      <c r="C737" s="39">
        <v>43917</v>
      </c>
      <c r="D737" s="40"/>
      <c r="E737" s="27">
        <v>53</v>
      </c>
      <c r="F737" s="2" t="s">
        <v>39</v>
      </c>
      <c r="H737" s="2" t="s">
        <v>2131</v>
      </c>
      <c r="I737" s="2" t="s">
        <v>348</v>
      </c>
      <c r="J737" s="15" t="str">
        <f>IF(ISERROR(VLOOKUP(I737,State_codes!$B$2:$C$38, 2, FALSE)),"",VLOOKUP(I737,State_codes!$B$2:$C$38, 2, FALSE))</f>
        <v>AN</v>
      </c>
      <c r="K737" s="2" t="s">
        <v>122</v>
      </c>
      <c r="L737" s="31" t="s">
        <v>2132</v>
      </c>
      <c r="M737" s="2" t="s">
        <v>2133</v>
      </c>
      <c r="N737" s="27" t="s">
        <v>56</v>
      </c>
      <c r="O737" s="27" t="s">
        <v>129</v>
      </c>
      <c r="P737" s="39">
        <v>43917</v>
      </c>
      <c r="Q737" s="37" t="s">
        <v>2134</v>
      </c>
      <c r="R737" s="46"/>
      <c r="S737" s="46"/>
    </row>
    <row r="738" spans="1:19" ht="12.75">
      <c r="A738" s="2">
        <v>737</v>
      </c>
      <c r="B738" s="119"/>
      <c r="C738" s="39">
        <v>43917</v>
      </c>
      <c r="D738" s="40"/>
      <c r="E738" s="41"/>
      <c r="H738" s="2" t="s">
        <v>1096</v>
      </c>
      <c r="I738" s="2" t="s">
        <v>109</v>
      </c>
      <c r="J738" s="15" t="str">
        <f>IF(ISERROR(VLOOKUP(I738,State_codes!$B$2:$C$38, 2, FALSE)),"",VLOOKUP(I738,State_codes!$B$2:$C$38, 2, FALSE))</f>
        <v>RJ</v>
      </c>
      <c r="K738" s="2" t="s">
        <v>122</v>
      </c>
      <c r="L738" s="31" t="s">
        <v>1727</v>
      </c>
      <c r="M738" s="2" t="s">
        <v>2135</v>
      </c>
      <c r="N738" s="27" t="s">
        <v>56</v>
      </c>
      <c r="O738" s="27" t="s">
        <v>129</v>
      </c>
      <c r="P738" s="39">
        <v>43917</v>
      </c>
      <c r="Q738" s="37" t="s">
        <v>2136</v>
      </c>
    </row>
    <row r="739" spans="1:19" ht="12.75">
      <c r="A739" s="2">
        <v>738</v>
      </c>
      <c r="B739" s="119"/>
      <c r="C739" s="39">
        <v>43917</v>
      </c>
      <c r="D739" s="40"/>
      <c r="E739" s="41"/>
      <c r="H739" s="2" t="s">
        <v>1096</v>
      </c>
      <c r="I739" s="2" t="s">
        <v>109</v>
      </c>
      <c r="J739" s="15" t="str">
        <f>IF(ISERROR(VLOOKUP(I739,State_codes!$B$2:$C$38, 2, FALSE)),"",VLOOKUP(I739,State_codes!$B$2:$C$38, 2, FALSE))</f>
        <v>RJ</v>
      </c>
      <c r="K739" s="2" t="s">
        <v>122</v>
      </c>
      <c r="L739" s="31" t="s">
        <v>1727</v>
      </c>
      <c r="M739" s="2" t="s">
        <v>2135</v>
      </c>
      <c r="N739" s="27" t="s">
        <v>56</v>
      </c>
      <c r="O739" s="27" t="s">
        <v>129</v>
      </c>
      <c r="P739" s="39">
        <v>43917</v>
      </c>
      <c r="Q739" s="37" t="s">
        <v>2136</v>
      </c>
      <c r="R739" s="46"/>
      <c r="S739" s="46"/>
    </row>
    <row r="740" spans="1:19" ht="12.75">
      <c r="A740" s="2">
        <v>739</v>
      </c>
      <c r="B740" s="119"/>
      <c r="C740" s="39">
        <v>43917</v>
      </c>
      <c r="D740" s="40"/>
      <c r="E740" s="41"/>
      <c r="H740" s="2" t="s">
        <v>2137</v>
      </c>
      <c r="I740" s="2" t="s">
        <v>268</v>
      </c>
      <c r="J740" s="15" t="str">
        <f>IF(ISERROR(VLOOKUP(I740,State_codes!$B$2:$C$38, 2, FALSE)),"",VLOOKUP(I740,State_codes!$B$2:$C$38, 2, FALSE))</f>
        <v>BR</v>
      </c>
      <c r="K740" s="2" t="s">
        <v>122</v>
      </c>
      <c r="L740" s="31" t="s">
        <v>334</v>
      </c>
      <c r="N740" s="27" t="s">
        <v>56</v>
      </c>
      <c r="O740" s="27" t="s">
        <v>58</v>
      </c>
      <c r="P740" s="39">
        <v>43917</v>
      </c>
      <c r="Q740" s="37" t="s">
        <v>2138</v>
      </c>
      <c r="R740" s="46"/>
      <c r="S740" s="46"/>
    </row>
    <row r="741" spans="1:19" ht="12.75">
      <c r="A741" s="2">
        <v>740</v>
      </c>
      <c r="B741" s="119"/>
      <c r="C741" s="39">
        <v>43917</v>
      </c>
      <c r="D741" s="40"/>
      <c r="E741" s="41"/>
      <c r="H741" s="2" t="s">
        <v>2139</v>
      </c>
      <c r="I741" s="2" t="s">
        <v>268</v>
      </c>
      <c r="J741" s="15" t="str">
        <f>IF(ISERROR(VLOOKUP(I741,State_codes!$B$2:$C$38, 2, FALSE)),"",VLOOKUP(I741,State_codes!$B$2:$C$38, 2, FALSE))</f>
        <v>BR</v>
      </c>
      <c r="K741" s="2" t="s">
        <v>122</v>
      </c>
      <c r="L741" s="31" t="s">
        <v>2140</v>
      </c>
      <c r="N741" s="27" t="s">
        <v>56</v>
      </c>
      <c r="O741" s="27" t="s">
        <v>129</v>
      </c>
      <c r="P741" s="39">
        <v>43917</v>
      </c>
      <c r="Q741" s="37" t="s">
        <v>2138</v>
      </c>
      <c r="R741" s="46"/>
      <c r="S741" s="46"/>
    </row>
    <row r="742" spans="1:19" ht="12.75">
      <c r="A742" s="2">
        <v>741</v>
      </c>
      <c r="B742" s="119"/>
      <c r="C742" s="39">
        <v>43917</v>
      </c>
      <c r="D742" s="40"/>
      <c r="E742" s="41"/>
      <c r="H742" s="2" t="s">
        <v>333</v>
      </c>
      <c r="I742" s="2" t="s">
        <v>45</v>
      </c>
      <c r="J742" s="15" t="str">
        <f>IF(ISERROR(VLOOKUP(I742,State_codes!$B$2:$C$38, 2, FALSE)),"",VLOOKUP(I742,State_codes!$B$2:$C$38, 2, FALSE))</f>
        <v>MH</v>
      </c>
      <c r="K742" s="2" t="s">
        <v>122</v>
      </c>
      <c r="L742" s="31" t="s">
        <v>1727</v>
      </c>
      <c r="N742" s="130"/>
      <c r="O742" s="27" t="s">
        <v>155</v>
      </c>
      <c r="P742" s="39">
        <v>43917</v>
      </c>
      <c r="Q742" s="37" t="s">
        <v>2141</v>
      </c>
      <c r="R742" s="46"/>
      <c r="S742" s="46"/>
    </row>
    <row r="743" spans="1:19" ht="12.75">
      <c r="A743" s="2">
        <v>742</v>
      </c>
      <c r="B743" s="119"/>
      <c r="C743" s="39">
        <v>43917</v>
      </c>
      <c r="D743" s="40"/>
      <c r="E743" s="41"/>
      <c r="H743" s="2" t="s">
        <v>333</v>
      </c>
      <c r="I743" s="2" t="s">
        <v>45</v>
      </c>
      <c r="J743" s="15" t="str">
        <f>IF(ISERROR(VLOOKUP(I743,State_codes!$B$2:$C$38, 2, FALSE)),"",VLOOKUP(I743,State_codes!$B$2:$C$38, 2, FALSE))</f>
        <v>MH</v>
      </c>
      <c r="K743" s="2" t="s">
        <v>122</v>
      </c>
      <c r="L743" s="31" t="s">
        <v>1727</v>
      </c>
      <c r="N743" s="130"/>
      <c r="O743" s="27" t="s">
        <v>155</v>
      </c>
      <c r="P743" s="39">
        <v>43917</v>
      </c>
      <c r="Q743" s="37" t="s">
        <v>2141</v>
      </c>
      <c r="R743" s="46"/>
      <c r="S743" s="46"/>
    </row>
    <row r="744" spans="1:19" ht="12.75">
      <c r="A744" s="2">
        <v>743</v>
      </c>
      <c r="B744" s="119"/>
      <c r="C744" s="39">
        <v>43917</v>
      </c>
      <c r="D744" s="40"/>
      <c r="E744" s="41"/>
      <c r="H744" s="2" t="s">
        <v>333</v>
      </c>
      <c r="I744" s="2" t="s">
        <v>45</v>
      </c>
      <c r="J744" s="15" t="str">
        <f>IF(ISERROR(VLOOKUP(I744,State_codes!$B$2:$C$38, 2, FALSE)),"",VLOOKUP(I744,State_codes!$B$2:$C$38, 2, FALSE))</f>
        <v>MH</v>
      </c>
      <c r="K744" s="2" t="s">
        <v>122</v>
      </c>
      <c r="L744" s="31" t="s">
        <v>1727</v>
      </c>
      <c r="N744" s="130"/>
      <c r="O744" s="27" t="s">
        <v>155</v>
      </c>
      <c r="P744" s="39">
        <v>43917</v>
      </c>
      <c r="Q744" s="37" t="s">
        <v>2141</v>
      </c>
      <c r="R744" s="46"/>
      <c r="S744" s="46"/>
    </row>
    <row r="745" spans="1:19" ht="12.75">
      <c r="A745" s="2">
        <v>744</v>
      </c>
      <c r="B745" s="119"/>
      <c r="C745" s="39">
        <v>43917</v>
      </c>
      <c r="D745" s="40"/>
      <c r="E745" s="41"/>
      <c r="H745" s="2" t="s">
        <v>333</v>
      </c>
      <c r="I745" s="2" t="s">
        <v>45</v>
      </c>
      <c r="J745" s="15" t="str">
        <f>IF(ISERROR(VLOOKUP(I745,State_codes!$B$2:$C$38, 2, FALSE)),"",VLOOKUP(I745,State_codes!$B$2:$C$38, 2, FALSE))</f>
        <v>MH</v>
      </c>
      <c r="K745" s="2" t="s">
        <v>122</v>
      </c>
      <c r="L745" s="31" t="s">
        <v>1727</v>
      </c>
      <c r="N745" s="130"/>
      <c r="O745" s="27" t="s">
        <v>155</v>
      </c>
      <c r="P745" s="39">
        <v>43917</v>
      </c>
      <c r="Q745" s="37" t="s">
        <v>2141</v>
      </c>
      <c r="R745" s="46"/>
      <c r="S745" s="46"/>
    </row>
    <row r="746" spans="1:19" ht="12.75">
      <c r="A746" s="2">
        <v>745</v>
      </c>
      <c r="B746" s="119"/>
      <c r="C746" s="39">
        <v>43917</v>
      </c>
      <c r="D746" s="40"/>
      <c r="E746" s="41"/>
      <c r="H746" s="2" t="s">
        <v>2142</v>
      </c>
      <c r="I746" s="2" t="s">
        <v>45</v>
      </c>
      <c r="J746" s="15" t="str">
        <f>IF(ISERROR(VLOOKUP(I746,State_codes!$B$2:$C$38, 2, FALSE)),"",VLOOKUP(I746,State_codes!$B$2:$C$38, 2, FALSE))</f>
        <v>MH</v>
      </c>
      <c r="K746" s="2" t="s">
        <v>122</v>
      </c>
      <c r="L746" s="31" t="s">
        <v>1727</v>
      </c>
      <c r="N746" s="130"/>
      <c r="O746" s="27" t="s">
        <v>155</v>
      </c>
      <c r="P746" s="39">
        <v>43917</v>
      </c>
      <c r="Q746" s="37" t="s">
        <v>2141</v>
      </c>
      <c r="R746" s="46"/>
      <c r="S746" s="46"/>
    </row>
    <row r="747" spans="1:19" ht="12.75">
      <c r="A747" s="2">
        <v>746</v>
      </c>
      <c r="B747" s="23" t="s">
        <v>2143</v>
      </c>
      <c r="C747" s="39">
        <v>43917</v>
      </c>
      <c r="D747" s="40"/>
      <c r="E747" s="27">
        <v>54</v>
      </c>
      <c r="F747" s="2" t="s">
        <v>39</v>
      </c>
      <c r="H747" s="2" t="s">
        <v>1019</v>
      </c>
      <c r="I747" s="2" t="s">
        <v>236</v>
      </c>
      <c r="J747" s="15" t="str">
        <f>IF(ISERROR(VLOOKUP(I747,State_codes!$B$2:$C$38, 2, FALSE)),"",VLOOKUP(I747,State_codes!$B$2:$C$38, 2, FALSE))</f>
        <v>AP</v>
      </c>
      <c r="K747" s="2" t="s">
        <v>122</v>
      </c>
      <c r="L747" s="31" t="s">
        <v>2144</v>
      </c>
      <c r="M747" s="2" t="s">
        <v>2145</v>
      </c>
      <c r="N747" s="27" t="s">
        <v>56</v>
      </c>
      <c r="O747" s="27" t="s">
        <v>129</v>
      </c>
      <c r="P747" s="39">
        <v>43917</v>
      </c>
      <c r="Q747" s="37" t="s">
        <v>2146</v>
      </c>
      <c r="R747" s="46"/>
      <c r="S747" s="46"/>
    </row>
    <row r="748" spans="1:19" ht="12.75">
      <c r="A748" s="2">
        <v>747</v>
      </c>
      <c r="B748" s="119"/>
      <c r="C748" s="39">
        <v>43917</v>
      </c>
      <c r="D748" s="40"/>
      <c r="E748" s="27">
        <v>35</v>
      </c>
      <c r="F748" s="2" t="s">
        <v>39</v>
      </c>
      <c r="H748" s="2" t="s">
        <v>223</v>
      </c>
      <c r="I748" s="2" t="s">
        <v>224</v>
      </c>
      <c r="J748" s="15" t="str">
        <f>IF(ISERROR(VLOOKUP(I748,State_codes!$B$2:$C$38, 2, FALSE)),"",VLOOKUP(I748,State_codes!$B$2:$C$38, 2, FALSE))</f>
        <v>MP</v>
      </c>
      <c r="K748" s="2" t="s">
        <v>42</v>
      </c>
      <c r="L748" s="31" t="s">
        <v>429</v>
      </c>
      <c r="N748" s="130"/>
      <c r="O748" s="27" t="s">
        <v>155</v>
      </c>
      <c r="P748" s="39">
        <v>43917</v>
      </c>
      <c r="Q748" s="37" t="s">
        <v>2147</v>
      </c>
      <c r="R748" s="46"/>
      <c r="S748" s="46"/>
    </row>
    <row r="749" spans="1:19" ht="12.75">
      <c r="A749" s="2">
        <v>748</v>
      </c>
      <c r="B749" s="23" t="s">
        <v>2148</v>
      </c>
      <c r="C749" s="39">
        <v>43917</v>
      </c>
      <c r="D749" s="40"/>
      <c r="E749" s="27">
        <v>22</v>
      </c>
      <c r="F749" s="2" t="s">
        <v>39</v>
      </c>
      <c r="H749" s="2" t="s">
        <v>1736</v>
      </c>
      <c r="I749" s="2" t="s">
        <v>158</v>
      </c>
      <c r="J749" s="15" t="str">
        <f>IF(ISERROR(VLOOKUP(I749,State_codes!$B$2:$C$38, 2, FALSE)),"",VLOOKUP(I749,State_codes!$B$2:$C$38, 2, FALSE))</f>
        <v>TN</v>
      </c>
      <c r="K749" s="2" t="s">
        <v>122</v>
      </c>
      <c r="L749" s="31" t="s">
        <v>2149</v>
      </c>
      <c r="M749" s="2" t="s">
        <v>2150</v>
      </c>
      <c r="N749" s="27" t="s">
        <v>56</v>
      </c>
      <c r="O749" s="27" t="s">
        <v>129</v>
      </c>
      <c r="P749" s="39">
        <v>43917</v>
      </c>
      <c r="Q749" s="37" t="s">
        <v>2151</v>
      </c>
      <c r="R749" s="46"/>
      <c r="S749" s="46"/>
    </row>
    <row r="750" spans="1:19" ht="12.75">
      <c r="A750" s="2">
        <v>749</v>
      </c>
      <c r="B750" s="23" t="s">
        <v>2152</v>
      </c>
      <c r="C750" s="39">
        <v>43917</v>
      </c>
      <c r="D750" s="40"/>
      <c r="E750" s="27">
        <v>44</v>
      </c>
      <c r="F750" s="2" t="s">
        <v>40</v>
      </c>
      <c r="H750" s="2" t="s">
        <v>1736</v>
      </c>
      <c r="I750" s="2" t="s">
        <v>158</v>
      </c>
      <c r="J750" s="15" t="str">
        <f>IF(ISERROR(VLOOKUP(I750,State_codes!$B$2:$C$38, 2, FALSE)),"",VLOOKUP(I750,State_codes!$B$2:$C$38, 2, FALSE))</f>
        <v>TN</v>
      </c>
      <c r="K750" s="2" t="s">
        <v>122</v>
      </c>
      <c r="L750" s="31" t="s">
        <v>2149</v>
      </c>
      <c r="M750" s="2" t="s">
        <v>2150</v>
      </c>
      <c r="N750" s="27" t="s">
        <v>56</v>
      </c>
      <c r="O750" s="27" t="s">
        <v>129</v>
      </c>
      <c r="P750" s="39">
        <v>43917</v>
      </c>
      <c r="Q750" s="37" t="s">
        <v>2151</v>
      </c>
      <c r="R750" s="46"/>
      <c r="S750" s="46"/>
    </row>
    <row r="751" spans="1:19" ht="12.75">
      <c r="A751" s="2">
        <v>750</v>
      </c>
      <c r="B751" s="23" t="s">
        <v>2153</v>
      </c>
      <c r="C751" s="39">
        <v>43917</v>
      </c>
      <c r="D751" s="40"/>
      <c r="E751" s="27">
        <v>42</v>
      </c>
      <c r="F751" s="2" t="s">
        <v>39</v>
      </c>
      <c r="H751" s="2" t="s">
        <v>1378</v>
      </c>
      <c r="I751" s="2" t="s">
        <v>158</v>
      </c>
      <c r="J751" s="15" t="str">
        <f>IF(ISERROR(VLOOKUP(I751,State_codes!$B$2:$C$38, 2, FALSE)),"",VLOOKUP(I751,State_codes!$B$2:$C$38, 2, FALSE))</f>
        <v>TN</v>
      </c>
      <c r="K751" s="2" t="s">
        <v>122</v>
      </c>
      <c r="L751" s="31" t="s">
        <v>2154</v>
      </c>
      <c r="M751" s="2" t="s">
        <v>2001</v>
      </c>
      <c r="N751" s="27" t="s">
        <v>56</v>
      </c>
      <c r="O751" s="27" t="s">
        <v>129</v>
      </c>
      <c r="P751" s="39">
        <v>43917</v>
      </c>
      <c r="Q751" s="37" t="s">
        <v>2151</v>
      </c>
      <c r="R751" s="46"/>
      <c r="S751" s="46"/>
    </row>
    <row r="752" spans="1:19" ht="12.75">
      <c r="A752" s="2">
        <v>751</v>
      </c>
      <c r="B752" s="23" t="s">
        <v>2155</v>
      </c>
      <c r="C752" s="39">
        <v>43917</v>
      </c>
      <c r="D752" s="40"/>
      <c r="E752" s="27">
        <v>46</v>
      </c>
      <c r="F752" s="2" t="s">
        <v>39</v>
      </c>
      <c r="H752" s="2" t="s">
        <v>1378</v>
      </c>
      <c r="I752" s="2" t="s">
        <v>158</v>
      </c>
      <c r="J752" s="15" t="str">
        <f>IF(ISERROR(VLOOKUP(I752,State_codes!$B$2:$C$38, 2, FALSE)),"",VLOOKUP(I752,State_codes!$B$2:$C$38, 2, FALSE))</f>
        <v>TN</v>
      </c>
      <c r="K752" s="2" t="s">
        <v>122</v>
      </c>
      <c r="L752" s="31" t="s">
        <v>2154</v>
      </c>
      <c r="M752" s="2" t="s">
        <v>2001</v>
      </c>
      <c r="N752" s="27" t="s">
        <v>56</v>
      </c>
      <c r="O752" s="27" t="s">
        <v>129</v>
      </c>
      <c r="P752" s="39">
        <v>43917</v>
      </c>
      <c r="Q752" s="37" t="s">
        <v>2151</v>
      </c>
      <c r="R752" s="46"/>
      <c r="S752" s="46"/>
    </row>
    <row r="753" spans="1:19" ht="12.75">
      <c r="A753" s="2">
        <v>752</v>
      </c>
      <c r="B753" s="23" t="s">
        <v>2156</v>
      </c>
      <c r="C753" s="39">
        <v>43917</v>
      </c>
      <c r="D753" s="40"/>
      <c r="E753" s="27">
        <v>23</v>
      </c>
      <c r="F753" s="2" t="s">
        <v>39</v>
      </c>
      <c r="G753" s="2" t="s">
        <v>1786</v>
      </c>
      <c r="H753" s="2" t="s">
        <v>827</v>
      </c>
      <c r="I753" s="2" t="s">
        <v>158</v>
      </c>
      <c r="J753" s="15" t="str">
        <f>IF(ISERROR(VLOOKUP(I753,State_codes!$B$2:$C$38, 2, FALSE)),"",VLOOKUP(I753,State_codes!$B$2:$C$38, 2, FALSE))</f>
        <v>TN</v>
      </c>
      <c r="K753" s="2" t="s">
        <v>122</v>
      </c>
      <c r="L753" s="31" t="s">
        <v>2157</v>
      </c>
      <c r="M753" s="2" t="s">
        <v>2158</v>
      </c>
      <c r="N753" s="27" t="s">
        <v>56</v>
      </c>
      <c r="O753" s="27" t="s">
        <v>129</v>
      </c>
      <c r="P753" s="39">
        <v>43917</v>
      </c>
      <c r="Q753" s="37" t="s">
        <v>2151</v>
      </c>
      <c r="R753" s="46"/>
      <c r="S753" s="46"/>
    </row>
    <row r="754" spans="1:19" ht="12.75">
      <c r="A754" s="2">
        <v>753</v>
      </c>
      <c r="B754" s="23" t="s">
        <v>2159</v>
      </c>
      <c r="C754" s="39">
        <v>43917</v>
      </c>
      <c r="D754" s="40"/>
      <c r="E754" s="27">
        <v>25</v>
      </c>
      <c r="F754" s="2" t="s">
        <v>40</v>
      </c>
      <c r="G754" s="2" t="s">
        <v>2160</v>
      </c>
      <c r="H754" s="2" t="s">
        <v>827</v>
      </c>
      <c r="I754" s="2" t="s">
        <v>158</v>
      </c>
      <c r="J754" s="15" t="str">
        <f>IF(ISERROR(VLOOKUP(I754,State_codes!$B$2:$C$38, 2, FALSE)),"",VLOOKUP(I754,State_codes!$B$2:$C$38, 2, FALSE))</f>
        <v>TN</v>
      </c>
      <c r="K754" s="2" t="s">
        <v>122</v>
      </c>
      <c r="L754" s="31" t="s">
        <v>2161</v>
      </c>
      <c r="N754" s="130"/>
      <c r="O754" s="27" t="s">
        <v>129</v>
      </c>
      <c r="P754" s="39">
        <v>43917</v>
      </c>
      <c r="Q754" s="37" t="s">
        <v>2151</v>
      </c>
      <c r="R754" s="46"/>
      <c r="S754" s="46"/>
    </row>
    <row r="755" spans="1:19" ht="12.75">
      <c r="A755" s="2">
        <v>754</v>
      </c>
      <c r="B755" s="23" t="s">
        <v>2162</v>
      </c>
      <c r="C755" s="39">
        <v>43917</v>
      </c>
      <c r="D755" s="40"/>
      <c r="E755" s="27">
        <v>1</v>
      </c>
      <c r="F755" s="2" t="s">
        <v>39</v>
      </c>
      <c r="G755" s="2" t="s">
        <v>2163</v>
      </c>
      <c r="H755" s="2" t="s">
        <v>1757</v>
      </c>
      <c r="I755" s="2" t="s">
        <v>134</v>
      </c>
      <c r="J755" s="15" t="str">
        <f>IF(ISERROR(VLOOKUP(I755,State_codes!$B$2:$C$38, 2, FALSE)),"",VLOOKUP(I755,State_codes!$B$2:$C$38, 2, FALSE))</f>
        <v>KA</v>
      </c>
      <c r="K755" s="2" t="s">
        <v>122</v>
      </c>
      <c r="L755" s="31" t="s">
        <v>2164</v>
      </c>
      <c r="N755" s="27" t="s">
        <v>56</v>
      </c>
      <c r="O755" s="27" t="s">
        <v>129</v>
      </c>
      <c r="P755" s="39">
        <v>43917</v>
      </c>
      <c r="Q755" s="37" t="s">
        <v>2165</v>
      </c>
      <c r="R755" s="34" t="s">
        <v>2166</v>
      </c>
      <c r="S755" s="46"/>
    </row>
    <row r="756" spans="1:19" ht="12.75">
      <c r="A756" s="2">
        <v>755</v>
      </c>
      <c r="B756" s="23" t="s">
        <v>2167</v>
      </c>
      <c r="C756" s="39">
        <v>43917</v>
      </c>
      <c r="D756" s="40"/>
      <c r="E756" s="27">
        <v>20</v>
      </c>
      <c r="F756" s="2" t="s">
        <v>39</v>
      </c>
      <c r="G756" s="2" t="s">
        <v>211</v>
      </c>
      <c r="H756" s="2" t="s">
        <v>211</v>
      </c>
      <c r="I756" s="2" t="s">
        <v>134</v>
      </c>
      <c r="J756" s="15" t="str">
        <f>IF(ISERROR(VLOOKUP(I756,State_codes!$B$2:$C$38, 2, FALSE)),"",VLOOKUP(I756,State_codes!$B$2:$C$38, 2, FALSE))</f>
        <v>KA</v>
      </c>
      <c r="K756" s="2" t="s">
        <v>122</v>
      </c>
      <c r="L756" s="31" t="s">
        <v>2168</v>
      </c>
      <c r="N756" s="27" t="s">
        <v>56</v>
      </c>
      <c r="O756" s="27" t="s">
        <v>58</v>
      </c>
      <c r="P756" s="39">
        <v>43917</v>
      </c>
      <c r="Q756" s="37" t="s">
        <v>2165</v>
      </c>
      <c r="R756" s="46"/>
      <c r="S756" s="46"/>
    </row>
    <row r="757" spans="1:19" ht="12.75">
      <c r="A757" s="2">
        <v>756</v>
      </c>
      <c r="B757" s="23" t="s">
        <v>2169</v>
      </c>
      <c r="C757" s="39">
        <v>43917</v>
      </c>
      <c r="D757" s="40"/>
      <c r="E757" s="27">
        <v>25</v>
      </c>
      <c r="F757" s="2" t="s">
        <v>40</v>
      </c>
      <c r="G757" s="2" t="s">
        <v>211</v>
      </c>
      <c r="H757" s="2" t="s">
        <v>211</v>
      </c>
      <c r="I757" s="2" t="s">
        <v>134</v>
      </c>
      <c r="J757" s="15" t="str">
        <f>IF(ISERROR(VLOOKUP(I757,State_codes!$B$2:$C$38, 2, FALSE)),"",VLOOKUP(I757,State_codes!$B$2:$C$38, 2, FALSE))</f>
        <v>KA</v>
      </c>
      <c r="K757" s="2" t="s">
        <v>122</v>
      </c>
      <c r="L757" s="145" t="s">
        <v>2170</v>
      </c>
      <c r="N757" s="27" t="s">
        <v>56</v>
      </c>
      <c r="O757" s="27" t="s">
        <v>58</v>
      </c>
      <c r="P757" s="39">
        <v>43917</v>
      </c>
      <c r="Q757" s="37" t="s">
        <v>2165</v>
      </c>
      <c r="R757" s="46"/>
      <c r="S757" s="46"/>
    </row>
    <row r="758" spans="1:19" ht="12.75">
      <c r="A758" s="2">
        <v>757</v>
      </c>
      <c r="B758" s="23" t="s">
        <v>2171</v>
      </c>
      <c r="C758" s="39">
        <v>43917</v>
      </c>
      <c r="D758" s="40"/>
      <c r="E758" s="27">
        <v>35</v>
      </c>
      <c r="F758" s="2" t="s">
        <v>40</v>
      </c>
      <c r="G758" s="2" t="s">
        <v>211</v>
      </c>
      <c r="H758" s="2" t="s">
        <v>211</v>
      </c>
      <c r="I758" s="2" t="s">
        <v>134</v>
      </c>
      <c r="J758" s="15" t="str">
        <f>IF(ISERROR(VLOOKUP(I758,State_codes!$B$2:$C$38, 2, FALSE)),"",VLOOKUP(I758,State_codes!$B$2:$C$38, 2, FALSE))</f>
        <v>KA</v>
      </c>
      <c r="K758" s="2" t="s">
        <v>122</v>
      </c>
      <c r="L758" s="31" t="s">
        <v>2172</v>
      </c>
      <c r="M758" s="2" t="s">
        <v>2073</v>
      </c>
      <c r="N758" s="27" t="s">
        <v>56</v>
      </c>
      <c r="O758" s="27" t="s">
        <v>129</v>
      </c>
      <c r="P758" s="39">
        <v>43917</v>
      </c>
      <c r="Q758" s="37" t="s">
        <v>2165</v>
      </c>
      <c r="R758" s="46"/>
      <c r="S758" s="46"/>
    </row>
    <row r="759" spans="1:19" ht="12.75">
      <c r="A759" s="2">
        <v>758</v>
      </c>
      <c r="B759" s="23" t="s">
        <v>2173</v>
      </c>
      <c r="C759" s="39">
        <v>43917</v>
      </c>
      <c r="D759" s="40"/>
      <c r="E759" s="27">
        <v>60</v>
      </c>
      <c r="F759" s="2" t="s">
        <v>39</v>
      </c>
      <c r="G759" s="2" t="s">
        <v>2174</v>
      </c>
      <c r="H759" s="2" t="s">
        <v>2175</v>
      </c>
      <c r="I759" s="2" t="s">
        <v>134</v>
      </c>
      <c r="J759" s="15" t="str">
        <f>IF(ISERROR(VLOOKUP(I759,State_codes!$B$2:$C$38, 2, FALSE)),"",VLOOKUP(I759,State_codes!$B$2:$C$38, 2, FALSE))</f>
        <v>KA</v>
      </c>
      <c r="K759" s="2" t="s">
        <v>42</v>
      </c>
      <c r="L759" s="31" t="s">
        <v>2176</v>
      </c>
      <c r="M759" s="2" t="s">
        <v>766</v>
      </c>
      <c r="N759" s="27" t="s">
        <v>56</v>
      </c>
      <c r="O759" s="27" t="s">
        <v>129</v>
      </c>
      <c r="P759" s="39">
        <v>43917</v>
      </c>
      <c r="Q759" s="37" t="s">
        <v>2165</v>
      </c>
      <c r="R759" s="46"/>
      <c r="S759" s="46"/>
    </row>
    <row r="760" spans="1:19" ht="12.75">
      <c r="A760" s="2">
        <v>759</v>
      </c>
      <c r="B760" s="23" t="s">
        <v>2177</v>
      </c>
      <c r="C760" s="39">
        <v>43917</v>
      </c>
      <c r="D760" s="40"/>
      <c r="E760" s="27">
        <v>33</v>
      </c>
      <c r="F760" s="2" t="s">
        <v>40</v>
      </c>
      <c r="G760" s="2" t="s">
        <v>211</v>
      </c>
      <c r="H760" s="2" t="s">
        <v>211</v>
      </c>
      <c r="I760" s="2" t="s">
        <v>134</v>
      </c>
      <c r="J760" s="15" t="str">
        <f>IF(ISERROR(VLOOKUP(I760,State_codes!$B$2:$C$38, 2, FALSE)),"",VLOOKUP(I760,State_codes!$B$2:$C$38, 2, FALSE))</f>
        <v>KA</v>
      </c>
      <c r="K760" s="2" t="s">
        <v>122</v>
      </c>
      <c r="L760" s="31" t="s">
        <v>2172</v>
      </c>
      <c r="M760" s="2" t="s">
        <v>2073</v>
      </c>
      <c r="N760" s="27" t="s">
        <v>56</v>
      </c>
      <c r="O760" s="27" t="s">
        <v>129</v>
      </c>
      <c r="P760" s="39">
        <v>43917</v>
      </c>
      <c r="Q760" s="37" t="s">
        <v>2165</v>
      </c>
      <c r="R760" s="46"/>
      <c r="S760" s="46"/>
    </row>
    <row r="761" spans="1:19" ht="12.75">
      <c r="A761" s="2">
        <v>760</v>
      </c>
      <c r="B761" s="23" t="s">
        <v>2178</v>
      </c>
      <c r="C761" s="39">
        <v>43917</v>
      </c>
      <c r="D761" s="40"/>
      <c r="E761" s="27">
        <v>22</v>
      </c>
      <c r="F761" s="2" t="s">
        <v>39</v>
      </c>
      <c r="H761" s="2" t="s">
        <v>1266</v>
      </c>
      <c r="I761" s="2" t="s">
        <v>134</v>
      </c>
      <c r="J761" s="15" t="str">
        <f>IF(ISERROR(VLOOKUP(I761,State_codes!$B$2:$C$38, 2, FALSE)),"",VLOOKUP(I761,State_codes!$B$2:$C$38, 2, FALSE))</f>
        <v>KA</v>
      </c>
      <c r="K761" s="2" t="s">
        <v>122</v>
      </c>
      <c r="L761" s="31" t="s">
        <v>334</v>
      </c>
      <c r="N761" s="27" t="s">
        <v>56</v>
      </c>
      <c r="O761" s="27" t="s">
        <v>58</v>
      </c>
      <c r="P761" s="39">
        <v>43917</v>
      </c>
      <c r="Q761" s="37" t="s">
        <v>2165</v>
      </c>
      <c r="R761" s="46"/>
      <c r="S761" s="46"/>
    </row>
    <row r="762" spans="1:19" ht="12.75">
      <c r="A762" s="2">
        <v>761</v>
      </c>
      <c r="B762" s="23" t="s">
        <v>2179</v>
      </c>
      <c r="C762" s="39">
        <v>43917</v>
      </c>
      <c r="D762" s="40"/>
      <c r="E762" s="27">
        <v>53</v>
      </c>
      <c r="F762" s="2" t="s">
        <v>40</v>
      </c>
      <c r="H762" s="2" t="s">
        <v>771</v>
      </c>
      <c r="I762" s="2" t="s">
        <v>126</v>
      </c>
      <c r="J762" s="15" t="str">
        <f>IF(ISERROR(VLOOKUP(I762,State_codes!$B$2:$C$38, 2, FALSE)),"",VLOOKUP(I762,State_codes!$B$2:$C$38, 2, FALSE))</f>
        <v>UP</v>
      </c>
      <c r="K762" s="2" t="s">
        <v>122</v>
      </c>
      <c r="L762" s="31" t="s">
        <v>1727</v>
      </c>
      <c r="M762" s="2" t="s">
        <v>2027</v>
      </c>
      <c r="N762" s="130"/>
      <c r="O762" s="27" t="s">
        <v>155</v>
      </c>
      <c r="P762" s="39">
        <v>43917</v>
      </c>
      <c r="Q762" s="37" t="s">
        <v>2180</v>
      </c>
      <c r="R762" s="46"/>
      <c r="S762" s="46"/>
    </row>
    <row r="763" spans="1:19" ht="12.75">
      <c r="A763" s="2">
        <v>762</v>
      </c>
      <c r="B763" s="23" t="s">
        <v>2181</v>
      </c>
      <c r="C763" s="39">
        <v>43917</v>
      </c>
      <c r="D763" s="40"/>
      <c r="E763" s="27">
        <v>38</v>
      </c>
      <c r="F763" s="2" t="s">
        <v>39</v>
      </c>
      <c r="H763" s="2" t="s">
        <v>771</v>
      </c>
      <c r="I763" s="2" t="s">
        <v>126</v>
      </c>
      <c r="J763" s="15" t="str">
        <f>IF(ISERROR(VLOOKUP(I763,State_codes!$B$2:$C$38, 2, FALSE)),"",VLOOKUP(I763,State_codes!$B$2:$C$38, 2, FALSE))</f>
        <v>UP</v>
      </c>
      <c r="K763" s="2" t="s">
        <v>122</v>
      </c>
      <c r="L763" s="31" t="s">
        <v>1727</v>
      </c>
      <c r="M763" s="2" t="s">
        <v>2027</v>
      </c>
      <c r="N763" s="130"/>
      <c r="O763" s="27" t="s">
        <v>155</v>
      </c>
      <c r="P763" s="39">
        <v>43917</v>
      </c>
      <c r="Q763" s="37" t="s">
        <v>2180</v>
      </c>
      <c r="R763" s="46"/>
      <c r="S763" s="46"/>
    </row>
    <row r="764" spans="1:19" ht="12.75">
      <c r="A764" s="2">
        <v>763</v>
      </c>
      <c r="B764" s="23" t="s">
        <v>2182</v>
      </c>
      <c r="C764" s="39">
        <v>43917</v>
      </c>
      <c r="D764" s="40"/>
      <c r="E764" s="27">
        <v>30</v>
      </c>
      <c r="F764" s="2" t="s">
        <v>39</v>
      </c>
      <c r="H764" s="2" t="s">
        <v>771</v>
      </c>
      <c r="I764" s="2" t="s">
        <v>126</v>
      </c>
      <c r="J764" s="15" t="str">
        <f>IF(ISERROR(VLOOKUP(I764,State_codes!$B$2:$C$38, 2, FALSE)),"",VLOOKUP(I764,State_codes!$B$2:$C$38, 2, FALSE))</f>
        <v>UP</v>
      </c>
      <c r="K764" s="2" t="s">
        <v>122</v>
      </c>
      <c r="L764" s="31" t="s">
        <v>1727</v>
      </c>
      <c r="M764" s="2" t="s">
        <v>2027</v>
      </c>
      <c r="N764" s="130"/>
      <c r="O764" s="27" t="s">
        <v>155</v>
      </c>
      <c r="P764" s="39">
        <v>43917</v>
      </c>
      <c r="Q764" s="37" t="s">
        <v>2180</v>
      </c>
      <c r="R764" s="46"/>
      <c r="S764" s="46"/>
    </row>
    <row r="765" spans="1:19" ht="12.75">
      <c r="A765" s="2">
        <v>764</v>
      </c>
      <c r="B765" s="119"/>
      <c r="C765" s="39">
        <v>43917</v>
      </c>
      <c r="D765" s="40"/>
      <c r="E765" s="41"/>
      <c r="H765" s="2" t="s">
        <v>1129</v>
      </c>
      <c r="I765" s="2" t="s">
        <v>45</v>
      </c>
      <c r="J765" s="15" t="str">
        <f>IF(ISERROR(VLOOKUP(I765,State_codes!$B$2:$C$38, 2, FALSE)),"",VLOOKUP(I765,State_codes!$B$2:$C$38, 2, FALSE))</f>
        <v>MH</v>
      </c>
      <c r="K765" s="2" t="s">
        <v>122</v>
      </c>
      <c r="L765" s="2" t="s">
        <v>2183</v>
      </c>
      <c r="N765" s="27" t="s">
        <v>56</v>
      </c>
      <c r="O765" s="27" t="s">
        <v>129</v>
      </c>
      <c r="P765" s="39">
        <v>43917</v>
      </c>
      <c r="Q765" s="37" t="s">
        <v>2184</v>
      </c>
      <c r="S765" s="46"/>
    </row>
    <row r="766" spans="1:19" ht="12.75">
      <c r="A766" s="2">
        <v>765</v>
      </c>
      <c r="B766" s="119"/>
      <c r="C766" s="39">
        <v>43917</v>
      </c>
      <c r="D766" s="40"/>
      <c r="E766" s="41"/>
      <c r="H766" s="2" t="s">
        <v>1129</v>
      </c>
      <c r="I766" s="2" t="s">
        <v>45</v>
      </c>
      <c r="J766" s="15" t="str">
        <f>IF(ISERROR(VLOOKUP(I766,State_codes!$B$2:$C$38, 2, FALSE)),"",VLOOKUP(I766,State_codes!$B$2:$C$38, 2, FALSE))</f>
        <v>MH</v>
      </c>
      <c r="K766" s="2" t="s">
        <v>122</v>
      </c>
      <c r="L766" s="2" t="s">
        <v>2185</v>
      </c>
      <c r="M766" s="2" t="s">
        <v>2186</v>
      </c>
      <c r="N766" s="27" t="s">
        <v>56</v>
      </c>
      <c r="O766" s="27" t="s">
        <v>129</v>
      </c>
      <c r="P766" s="39">
        <v>43917</v>
      </c>
      <c r="Q766" s="37" t="s">
        <v>2184</v>
      </c>
      <c r="R766" s="46"/>
      <c r="S766" s="46"/>
    </row>
    <row r="767" spans="1:19" ht="12.75">
      <c r="A767" s="2">
        <v>766</v>
      </c>
      <c r="B767" s="119"/>
      <c r="C767" s="39">
        <v>43917</v>
      </c>
      <c r="D767" s="40"/>
      <c r="E767" s="41"/>
      <c r="H767" s="2" t="s">
        <v>1129</v>
      </c>
      <c r="I767" s="2" t="s">
        <v>45</v>
      </c>
      <c r="J767" s="15" t="str">
        <f>IF(ISERROR(VLOOKUP(I767,State_codes!$B$2:$C$38, 2, FALSE)),"",VLOOKUP(I767,State_codes!$B$2:$C$38, 2, FALSE))</f>
        <v>MH</v>
      </c>
      <c r="K767" s="2" t="s">
        <v>122</v>
      </c>
      <c r="L767" s="2" t="s">
        <v>2185</v>
      </c>
      <c r="M767" s="2" t="s">
        <v>2186</v>
      </c>
      <c r="N767" s="27" t="s">
        <v>56</v>
      </c>
      <c r="O767" s="27" t="s">
        <v>129</v>
      </c>
      <c r="P767" s="39">
        <v>43917</v>
      </c>
      <c r="Q767" s="37" t="s">
        <v>2184</v>
      </c>
      <c r="R767" s="46"/>
      <c r="S767" s="46"/>
    </row>
    <row r="768" spans="1:19" ht="12.75">
      <c r="A768" s="2">
        <v>767</v>
      </c>
      <c r="B768" s="119"/>
      <c r="C768" s="39">
        <v>43917</v>
      </c>
      <c r="D768" s="40"/>
      <c r="E768" s="41"/>
      <c r="H768" s="2" t="s">
        <v>1129</v>
      </c>
      <c r="I768" s="2" t="s">
        <v>45</v>
      </c>
      <c r="J768" s="15" t="str">
        <f>IF(ISERROR(VLOOKUP(I768,State_codes!$B$2:$C$38, 2, FALSE)),"",VLOOKUP(I768,State_codes!$B$2:$C$38, 2, FALSE))</f>
        <v>MH</v>
      </c>
      <c r="K768" s="2" t="s">
        <v>122</v>
      </c>
      <c r="L768" s="2" t="s">
        <v>2185</v>
      </c>
      <c r="M768" s="2" t="s">
        <v>2186</v>
      </c>
      <c r="N768" s="27" t="s">
        <v>56</v>
      </c>
      <c r="O768" s="27" t="s">
        <v>129</v>
      </c>
      <c r="P768" s="39">
        <v>43917</v>
      </c>
      <c r="Q768" s="37" t="s">
        <v>2184</v>
      </c>
      <c r="R768" s="46"/>
      <c r="S768" s="46"/>
    </row>
    <row r="769" spans="1:19" ht="12.75">
      <c r="A769" s="2">
        <v>768</v>
      </c>
      <c r="B769" s="119"/>
      <c r="C769" s="39">
        <v>43917</v>
      </c>
      <c r="D769" s="40"/>
      <c r="E769" s="41"/>
      <c r="H769" s="2" t="s">
        <v>1129</v>
      </c>
      <c r="I769" s="2" t="s">
        <v>45</v>
      </c>
      <c r="J769" s="15" t="str">
        <f>IF(ISERROR(VLOOKUP(I769,State_codes!$B$2:$C$38, 2, FALSE)),"",VLOOKUP(I769,State_codes!$B$2:$C$38, 2, FALSE))</f>
        <v>MH</v>
      </c>
      <c r="K769" s="2" t="s">
        <v>122</v>
      </c>
      <c r="L769" s="2" t="s">
        <v>2185</v>
      </c>
      <c r="M769" s="2" t="s">
        <v>2186</v>
      </c>
      <c r="N769" s="27" t="s">
        <v>56</v>
      </c>
      <c r="O769" s="27" t="s">
        <v>129</v>
      </c>
      <c r="P769" s="39">
        <v>43917</v>
      </c>
      <c r="Q769" s="37" t="s">
        <v>2184</v>
      </c>
      <c r="R769" s="46"/>
      <c r="S769" s="46"/>
    </row>
    <row r="770" spans="1:19" ht="12.75">
      <c r="A770" s="2">
        <v>769</v>
      </c>
      <c r="B770" s="119"/>
      <c r="C770" s="39">
        <v>43917</v>
      </c>
      <c r="D770" s="40"/>
      <c r="E770" s="41"/>
      <c r="H770" s="2" t="s">
        <v>1129</v>
      </c>
      <c r="I770" s="2" t="s">
        <v>45</v>
      </c>
      <c r="J770" s="15" t="str">
        <f>IF(ISERROR(VLOOKUP(I770,State_codes!$B$2:$C$38, 2, FALSE)),"",VLOOKUP(I770,State_codes!$B$2:$C$38, 2, FALSE))</f>
        <v>MH</v>
      </c>
      <c r="K770" s="2" t="s">
        <v>122</v>
      </c>
      <c r="L770" s="2" t="s">
        <v>2185</v>
      </c>
      <c r="M770" s="2" t="s">
        <v>2186</v>
      </c>
      <c r="N770" s="27" t="s">
        <v>56</v>
      </c>
      <c r="O770" s="27" t="s">
        <v>129</v>
      </c>
      <c r="P770" s="39">
        <v>43917</v>
      </c>
      <c r="Q770" s="37" t="s">
        <v>2184</v>
      </c>
      <c r="R770" s="46"/>
      <c r="S770" s="46"/>
    </row>
    <row r="771" spans="1:19" ht="12.75">
      <c r="A771" s="2">
        <v>770</v>
      </c>
      <c r="B771" s="119"/>
      <c r="C771" s="39">
        <v>43917</v>
      </c>
      <c r="D771" s="40"/>
      <c r="E771" s="41"/>
      <c r="H771" s="2" t="s">
        <v>1129</v>
      </c>
      <c r="I771" s="2" t="s">
        <v>45</v>
      </c>
      <c r="J771" s="15" t="str">
        <f>IF(ISERROR(VLOOKUP(I771,State_codes!$B$2:$C$38, 2, FALSE)),"",VLOOKUP(I771,State_codes!$B$2:$C$38, 2, FALSE))</f>
        <v>MH</v>
      </c>
      <c r="K771" s="2" t="s">
        <v>122</v>
      </c>
      <c r="L771" s="2" t="s">
        <v>2185</v>
      </c>
      <c r="M771" s="2" t="s">
        <v>2186</v>
      </c>
      <c r="N771" s="27" t="s">
        <v>56</v>
      </c>
      <c r="O771" s="27" t="s">
        <v>129</v>
      </c>
      <c r="P771" s="39">
        <v>43917</v>
      </c>
      <c r="Q771" s="37" t="s">
        <v>2184</v>
      </c>
      <c r="R771" s="46"/>
      <c r="S771" s="46"/>
    </row>
    <row r="772" spans="1:19" ht="12.75">
      <c r="A772" s="2">
        <v>771</v>
      </c>
      <c r="B772" s="119"/>
      <c r="C772" s="39">
        <v>43917</v>
      </c>
      <c r="D772" s="40"/>
      <c r="E772" s="41"/>
      <c r="H772" s="2" t="s">
        <v>1129</v>
      </c>
      <c r="I772" s="2" t="s">
        <v>45</v>
      </c>
      <c r="J772" s="15" t="str">
        <f>IF(ISERROR(VLOOKUP(I772,State_codes!$B$2:$C$38, 2, FALSE)),"",VLOOKUP(I772,State_codes!$B$2:$C$38, 2, FALSE))</f>
        <v>MH</v>
      </c>
      <c r="K772" s="2" t="s">
        <v>122</v>
      </c>
      <c r="L772" s="2" t="s">
        <v>2185</v>
      </c>
      <c r="M772" s="2" t="s">
        <v>2186</v>
      </c>
      <c r="N772" s="27" t="s">
        <v>56</v>
      </c>
      <c r="O772" s="27" t="s">
        <v>129</v>
      </c>
      <c r="P772" s="39">
        <v>43917</v>
      </c>
      <c r="Q772" s="37" t="s">
        <v>2184</v>
      </c>
      <c r="R772" s="46"/>
      <c r="S772" s="46"/>
    </row>
    <row r="773" spans="1:19" ht="12.75">
      <c r="A773" s="2">
        <v>772</v>
      </c>
      <c r="B773" s="119"/>
      <c r="C773" s="39">
        <v>43917</v>
      </c>
      <c r="D773" s="40"/>
      <c r="E773" s="41"/>
      <c r="H773" s="2" t="s">
        <v>1129</v>
      </c>
      <c r="I773" s="2" t="s">
        <v>45</v>
      </c>
      <c r="J773" s="15" t="str">
        <f>IF(ISERROR(VLOOKUP(I773,State_codes!$B$2:$C$38, 2, FALSE)),"",VLOOKUP(I773,State_codes!$B$2:$C$38, 2, FALSE))</f>
        <v>MH</v>
      </c>
      <c r="K773" s="2" t="s">
        <v>122</v>
      </c>
      <c r="L773" s="2" t="s">
        <v>2185</v>
      </c>
      <c r="M773" s="2" t="s">
        <v>2186</v>
      </c>
      <c r="N773" s="27" t="s">
        <v>56</v>
      </c>
      <c r="O773" s="27" t="s">
        <v>129</v>
      </c>
      <c r="P773" s="39">
        <v>43917</v>
      </c>
      <c r="Q773" s="37" t="s">
        <v>2184</v>
      </c>
      <c r="R773" s="46"/>
      <c r="S773" s="46"/>
    </row>
    <row r="774" spans="1:19" ht="12.75">
      <c r="A774" s="2">
        <v>773</v>
      </c>
      <c r="B774" s="119"/>
      <c r="C774" s="39">
        <v>43917</v>
      </c>
      <c r="D774" s="40"/>
      <c r="E774" s="41"/>
      <c r="H774" s="2" t="s">
        <v>1129</v>
      </c>
      <c r="I774" s="2" t="s">
        <v>45</v>
      </c>
      <c r="J774" s="15" t="str">
        <f>IF(ISERROR(VLOOKUP(I774,State_codes!$B$2:$C$38, 2, FALSE)),"",VLOOKUP(I774,State_codes!$B$2:$C$38, 2, FALSE))</f>
        <v>MH</v>
      </c>
      <c r="K774" s="2" t="s">
        <v>122</v>
      </c>
      <c r="L774" s="2" t="s">
        <v>2185</v>
      </c>
      <c r="M774" s="2" t="s">
        <v>2186</v>
      </c>
      <c r="N774" s="27" t="s">
        <v>56</v>
      </c>
      <c r="O774" s="27" t="s">
        <v>129</v>
      </c>
      <c r="P774" s="39">
        <v>43917</v>
      </c>
      <c r="Q774" s="37" t="s">
        <v>2184</v>
      </c>
      <c r="R774" s="46"/>
      <c r="S774" s="46"/>
    </row>
    <row r="775" spans="1:19" ht="12.75">
      <c r="A775" s="2">
        <v>774</v>
      </c>
      <c r="B775" s="119"/>
      <c r="C775" s="39">
        <v>43917</v>
      </c>
      <c r="D775" s="40"/>
      <c r="E775" s="41"/>
      <c r="H775" s="2" t="s">
        <v>1129</v>
      </c>
      <c r="I775" s="2" t="s">
        <v>45</v>
      </c>
      <c r="J775" s="15" t="str">
        <f>IF(ISERROR(VLOOKUP(I775,State_codes!$B$2:$C$38, 2, FALSE)),"",VLOOKUP(I775,State_codes!$B$2:$C$38, 2, FALSE))</f>
        <v>MH</v>
      </c>
      <c r="K775" s="2" t="s">
        <v>122</v>
      </c>
      <c r="L775" s="2" t="s">
        <v>2185</v>
      </c>
      <c r="M775" s="2" t="s">
        <v>2186</v>
      </c>
      <c r="N775" s="27" t="s">
        <v>56</v>
      </c>
      <c r="O775" s="27" t="s">
        <v>129</v>
      </c>
      <c r="P775" s="39">
        <v>43917</v>
      </c>
      <c r="Q775" s="37" t="s">
        <v>2184</v>
      </c>
      <c r="R775" s="46"/>
      <c r="S775" s="46"/>
    </row>
    <row r="776" spans="1:19" ht="12.75">
      <c r="A776" s="2">
        <v>775</v>
      </c>
      <c r="B776" s="119"/>
      <c r="C776" s="39">
        <v>43917</v>
      </c>
      <c r="D776" s="40"/>
      <c r="E776" s="41"/>
      <c r="H776" s="2" t="s">
        <v>1129</v>
      </c>
      <c r="I776" s="2" t="s">
        <v>45</v>
      </c>
      <c r="J776" s="15" t="str">
        <f>IF(ISERROR(VLOOKUP(I776,State_codes!$B$2:$C$38, 2, FALSE)),"",VLOOKUP(I776,State_codes!$B$2:$C$38, 2, FALSE))</f>
        <v>MH</v>
      </c>
      <c r="K776" s="2" t="s">
        <v>122</v>
      </c>
      <c r="L776" s="2" t="s">
        <v>2185</v>
      </c>
      <c r="M776" s="2" t="s">
        <v>2186</v>
      </c>
      <c r="N776" s="27" t="s">
        <v>56</v>
      </c>
      <c r="O776" s="27" t="s">
        <v>129</v>
      </c>
      <c r="P776" s="39">
        <v>43917</v>
      </c>
      <c r="Q776" s="37" t="s">
        <v>2184</v>
      </c>
      <c r="R776" s="46"/>
      <c r="S776" s="46"/>
    </row>
    <row r="777" spans="1:19" ht="12.75">
      <c r="A777" s="2">
        <v>776</v>
      </c>
      <c r="B777" s="119"/>
      <c r="C777" s="39">
        <v>43917</v>
      </c>
      <c r="D777" s="40"/>
      <c r="E777" s="27">
        <v>42</v>
      </c>
      <c r="F777" s="2" t="s">
        <v>39</v>
      </c>
      <c r="H777" s="2" t="s">
        <v>226</v>
      </c>
      <c r="I777" s="2" t="s">
        <v>224</v>
      </c>
      <c r="J777" s="15" t="str">
        <f>IF(ISERROR(VLOOKUP(I777,State_codes!$B$2:$C$38, 2, FALSE)),"",VLOOKUP(I777,State_codes!$B$2:$C$38, 2, FALSE))</f>
        <v>MP</v>
      </c>
      <c r="K777" s="2" t="s">
        <v>122</v>
      </c>
      <c r="L777" s="31" t="s">
        <v>2224</v>
      </c>
      <c r="M777" s="2" t="s">
        <v>2225</v>
      </c>
      <c r="N777" s="27" t="s">
        <v>56</v>
      </c>
      <c r="O777" s="27" t="s">
        <v>129</v>
      </c>
      <c r="P777" s="39">
        <v>43917</v>
      </c>
      <c r="Q777" s="37" t="s">
        <v>2226</v>
      </c>
      <c r="R777" s="46"/>
      <c r="S777" s="46"/>
    </row>
    <row r="778" spans="1:19" ht="12.75">
      <c r="A778" s="2">
        <v>777</v>
      </c>
      <c r="B778" s="119"/>
      <c r="C778" s="39">
        <v>43917</v>
      </c>
      <c r="D778" s="40"/>
      <c r="E778" s="27">
        <v>41</v>
      </c>
      <c r="F778" s="2" t="s">
        <v>39</v>
      </c>
      <c r="H778" s="2" t="s">
        <v>223</v>
      </c>
      <c r="I778" s="2" t="s">
        <v>224</v>
      </c>
      <c r="J778" s="15" t="str">
        <f>IF(ISERROR(VLOOKUP(I778,State_codes!$B$2:$C$38, 2, FALSE)),"",VLOOKUP(I778,State_codes!$B$2:$C$38, 2, FALSE))</f>
        <v>MP</v>
      </c>
      <c r="K778" s="2" t="s">
        <v>122</v>
      </c>
      <c r="L778" s="31" t="s">
        <v>429</v>
      </c>
      <c r="N778" s="130"/>
      <c r="O778" s="33" t="s">
        <v>155</v>
      </c>
      <c r="P778" s="39">
        <v>43917</v>
      </c>
      <c r="Q778" s="37" t="s">
        <v>2226</v>
      </c>
      <c r="R778" s="46"/>
      <c r="S778" s="46"/>
    </row>
    <row r="779" spans="1:19" ht="12.75">
      <c r="A779" s="2">
        <v>778</v>
      </c>
      <c r="B779" s="119"/>
      <c r="C779" s="39">
        <v>43917</v>
      </c>
      <c r="D779" s="40"/>
      <c r="E779" s="27">
        <v>53</v>
      </c>
      <c r="F779" s="2" t="s">
        <v>39</v>
      </c>
      <c r="H779" s="2" t="s">
        <v>223</v>
      </c>
      <c r="I779" s="2" t="s">
        <v>224</v>
      </c>
      <c r="J779" s="15" t="str">
        <f>IF(ISERROR(VLOOKUP(I779,State_codes!$B$2:$C$38, 2, FALSE)),"",VLOOKUP(I779,State_codes!$B$2:$C$38, 2, FALSE))</f>
        <v>MP</v>
      </c>
      <c r="K779" s="2" t="s">
        <v>122</v>
      </c>
      <c r="L779" s="31" t="s">
        <v>429</v>
      </c>
      <c r="N779" s="130"/>
      <c r="O779" s="33" t="s">
        <v>155</v>
      </c>
      <c r="P779" s="39">
        <v>43917</v>
      </c>
      <c r="Q779" s="37" t="s">
        <v>2226</v>
      </c>
      <c r="R779" s="46"/>
      <c r="S779" s="46"/>
    </row>
    <row r="780" spans="1:19" ht="12.75">
      <c r="A780" s="2">
        <v>779</v>
      </c>
      <c r="B780" s="119"/>
      <c r="C780" s="39">
        <v>43917</v>
      </c>
      <c r="D780" s="40"/>
      <c r="E780" s="27">
        <v>18</v>
      </c>
      <c r="F780" s="2" t="s">
        <v>40</v>
      </c>
      <c r="H780" s="2" t="s">
        <v>223</v>
      </c>
      <c r="I780" s="2" t="s">
        <v>224</v>
      </c>
      <c r="J780" s="15" t="str">
        <f>IF(ISERROR(VLOOKUP(I780,State_codes!$B$2:$C$38, 2, FALSE)),"",VLOOKUP(I780,State_codes!$B$2:$C$38, 2, FALSE))</f>
        <v>MP</v>
      </c>
      <c r="K780" s="2" t="s">
        <v>122</v>
      </c>
      <c r="L780" s="31" t="s">
        <v>429</v>
      </c>
      <c r="N780" s="130"/>
      <c r="O780" s="33" t="s">
        <v>155</v>
      </c>
      <c r="P780" s="39">
        <v>43917</v>
      </c>
      <c r="Q780" s="37" t="s">
        <v>2226</v>
      </c>
      <c r="R780" s="46"/>
      <c r="S780" s="46"/>
    </row>
    <row r="781" spans="1:19" ht="12.75">
      <c r="A781" s="2">
        <v>780</v>
      </c>
      <c r="B781" s="119"/>
      <c r="C781" s="39">
        <v>43917</v>
      </c>
      <c r="D781" s="40"/>
      <c r="E781" s="27">
        <v>14</v>
      </c>
      <c r="F781" s="2" t="s">
        <v>40</v>
      </c>
      <c r="H781" s="2" t="s">
        <v>223</v>
      </c>
      <c r="I781" s="2" t="s">
        <v>224</v>
      </c>
      <c r="J781" s="15" t="str">
        <f>IF(ISERROR(VLOOKUP(I781,State_codes!$B$2:$C$38, 2, FALSE)),"",VLOOKUP(I781,State_codes!$B$2:$C$38, 2, FALSE))</f>
        <v>MP</v>
      </c>
      <c r="K781" s="2" t="s">
        <v>122</v>
      </c>
      <c r="L781" s="31" t="s">
        <v>429</v>
      </c>
      <c r="N781" s="130"/>
      <c r="O781" s="33" t="s">
        <v>155</v>
      </c>
      <c r="P781" s="39">
        <v>43917</v>
      </c>
      <c r="Q781" s="37" t="s">
        <v>2226</v>
      </c>
      <c r="R781" s="46"/>
      <c r="S781" s="46"/>
    </row>
    <row r="782" spans="1:19" ht="12.75">
      <c r="A782" s="2">
        <v>781</v>
      </c>
      <c r="B782" s="119"/>
      <c r="C782" s="39">
        <v>43917</v>
      </c>
      <c r="D782" s="40"/>
      <c r="E782" s="41"/>
      <c r="H782" s="2" t="s">
        <v>853</v>
      </c>
      <c r="I782" s="2" t="s">
        <v>207</v>
      </c>
      <c r="J782" s="15" t="str">
        <f>IF(ISERROR(VLOOKUP(I782,State_codes!$B$2:$C$38, 2, FALSE)),"",VLOOKUP(I782,State_codes!$B$2:$C$38, 2, FALSE))</f>
        <v>JK</v>
      </c>
      <c r="K782" s="2" t="s">
        <v>122</v>
      </c>
      <c r="L782" s="31" t="s">
        <v>858</v>
      </c>
      <c r="N782" s="27" t="s">
        <v>56</v>
      </c>
      <c r="O782" s="27" t="s">
        <v>58</v>
      </c>
      <c r="P782" s="39">
        <v>43917</v>
      </c>
      <c r="Q782" s="37" t="s">
        <v>2238</v>
      </c>
      <c r="R782" s="37" t="s">
        <v>2240</v>
      </c>
      <c r="S782" s="46"/>
    </row>
    <row r="783" spans="1:19" ht="12.75">
      <c r="A783" s="2">
        <v>782</v>
      </c>
      <c r="B783" s="119"/>
      <c r="C783" s="39">
        <v>43917</v>
      </c>
      <c r="D783" s="40"/>
      <c r="E783" s="41"/>
      <c r="H783" s="2" t="s">
        <v>853</v>
      </c>
      <c r="I783" s="2" t="s">
        <v>207</v>
      </c>
      <c r="J783" s="15" t="str">
        <f>IF(ISERROR(VLOOKUP(I783,State_codes!$B$2:$C$38, 2, FALSE)),"",VLOOKUP(I783,State_codes!$B$2:$C$38, 2, FALSE))</f>
        <v>JK</v>
      </c>
      <c r="K783" s="2" t="s">
        <v>122</v>
      </c>
      <c r="L783" s="31" t="s">
        <v>858</v>
      </c>
      <c r="N783" s="27" t="s">
        <v>56</v>
      </c>
      <c r="O783" s="27" t="s">
        <v>58</v>
      </c>
      <c r="P783" s="39">
        <v>43917</v>
      </c>
      <c r="Q783" s="37" t="s">
        <v>2238</v>
      </c>
      <c r="R783" s="37" t="s">
        <v>2240</v>
      </c>
      <c r="S783" s="46"/>
    </row>
    <row r="784" spans="1:19" ht="12.75">
      <c r="A784" s="2">
        <v>783</v>
      </c>
      <c r="B784" s="119"/>
      <c r="C784" s="39">
        <v>43917</v>
      </c>
      <c r="D784" s="40"/>
      <c r="E784" s="41"/>
      <c r="H784" s="2" t="s">
        <v>853</v>
      </c>
      <c r="I784" s="2" t="s">
        <v>207</v>
      </c>
      <c r="J784" s="15" t="str">
        <f>IF(ISERROR(VLOOKUP(I784,State_codes!$B$2:$C$38, 2, FALSE)),"",VLOOKUP(I784,State_codes!$B$2:$C$38, 2, FALSE))</f>
        <v>JK</v>
      </c>
      <c r="K784" s="2" t="s">
        <v>122</v>
      </c>
      <c r="L784" s="2" t="s">
        <v>2244</v>
      </c>
      <c r="M784" s="2" t="s">
        <v>766</v>
      </c>
      <c r="N784" s="27" t="s">
        <v>56</v>
      </c>
      <c r="O784" s="27" t="s">
        <v>129</v>
      </c>
      <c r="P784" s="39">
        <v>43917</v>
      </c>
      <c r="Q784" s="37" t="s">
        <v>2240</v>
      </c>
      <c r="R784" s="37" t="s">
        <v>2238</v>
      </c>
      <c r="S784" s="46"/>
    </row>
    <row r="785" spans="1:19" ht="12.75">
      <c r="A785" s="2">
        <v>784</v>
      </c>
      <c r="B785" s="119"/>
      <c r="C785" s="39">
        <v>43917</v>
      </c>
      <c r="D785" s="40"/>
      <c r="E785" s="41"/>
      <c r="H785" s="2" t="s">
        <v>853</v>
      </c>
      <c r="I785" s="2" t="s">
        <v>207</v>
      </c>
      <c r="J785" s="15" t="str">
        <f>IF(ISERROR(VLOOKUP(I785,State_codes!$B$2:$C$38, 2, FALSE)),"",VLOOKUP(I785,State_codes!$B$2:$C$38, 2, FALSE))</f>
        <v>JK</v>
      </c>
      <c r="K785" s="2" t="s">
        <v>122</v>
      </c>
      <c r="L785" s="2" t="s">
        <v>2244</v>
      </c>
      <c r="M785" s="2" t="s">
        <v>766</v>
      </c>
      <c r="N785" s="27" t="s">
        <v>56</v>
      </c>
      <c r="O785" s="27" t="s">
        <v>129</v>
      </c>
      <c r="P785" s="39">
        <v>43917</v>
      </c>
      <c r="Q785" s="37" t="s">
        <v>2240</v>
      </c>
      <c r="R785" s="37" t="s">
        <v>2238</v>
      </c>
      <c r="S785" s="46"/>
    </row>
    <row r="786" spans="1:19" ht="12.75">
      <c r="A786" s="2">
        <v>785</v>
      </c>
      <c r="B786" s="119"/>
      <c r="C786" s="39">
        <v>43917</v>
      </c>
      <c r="D786" s="40"/>
      <c r="E786" s="41"/>
      <c r="H786" s="15"/>
      <c r="I786" s="2" t="s">
        <v>101</v>
      </c>
      <c r="J786" s="15" t="str">
        <f>IF(ISERROR(VLOOKUP(I786,State_codes!$B$2:$C$38, 2, FALSE)),"",VLOOKUP(I786,State_codes!$B$2:$C$38, 2, FALSE))</f>
        <v>TG</v>
      </c>
      <c r="K786" s="2" t="s">
        <v>122</v>
      </c>
      <c r="L786" s="31" t="s">
        <v>429</v>
      </c>
      <c r="N786" s="130"/>
      <c r="O786" s="33" t="s">
        <v>155</v>
      </c>
      <c r="P786" s="39">
        <v>43917</v>
      </c>
      <c r="Q786" s="37" t="s">
        <v>2251</v>
      </c>
      <c r="R786" s="46"/>
      <c r="S786" s="46"/>
    </row>
    <row r="787" spans="1:19" ht="12.75">
      <c r="A787" s="2">
        <v>786</v>
      </c>
      <c r="B787" s="119"/>
      <c r="C787" s="39">
        <v>43917</v>
      </c>
      <c r="D787" s="40"/>
      <c r="E787" s="41"/>
      <c r="H787" s="15"/>
      <c r="I787" s="2" t="s">
        <v>101</v>
      </c>
      <c r="J787" s="15" t="str">
        <f>IF(ISERROR(VLOOKUP(I787,State_codes!$B$2:$C$38, 2, FALSE)),"",VLOOKUP(I787,State_codes!$B$2:$C$38, 2, FALSE))</f>
        <v>TG</v>
      </c>
      <c r="K787" s="2" t="s">
        <v>122</v>
      </c>
      <c r="L787" s="31" t="s">
        <v>429</v>
      </c>
      <c r="N787" s="130"/>
      <c r="O787" s="33" t="s">
        <v>155</v>
      </c>
      <c r="P787" s="39">
        <v>43917</v>
      </c>
      <c r="Q787" s="37" t="s">
        <v>2251</v>
      </c>
      <c r="R787" s="46"/>
      <c r="S787" s="46"/>
    </row>
    <row r="788" spans="1:19" ht="12.75">
      <c r="A788" s="2">
        <v>787</v>
      </c>
      <c r="B788" s="119"/>
      <c r="C788" s="39">
        <v>43917</v>
      </c>
      <c r="D788" s="40"/>
      <c r="E788" s="41"/>
      <c r="H788" s="15"/>
      <c r="I788" s="2" t="s">
        <v>101</v>
      </c>
      <c r="J788" s="15" t="str">
        <f>IF(ISERROR(VLOOKUP(I788,State_codes!$B$2:$C$38, 2, FALSE)),"",VLOOKUP(I788,State_codes!$B$2:$C$38, 2, FALSE))</f>
        <v>TG</v>
      </c>
      <c r="K788" s="2" t="s">
        <v>122</v>
      </c>
      <c r="L788" s="31" t="s">
        <v>429</v>
      </c>
      <c r="N788" s="130"/>
      <c r="O788" s="33" t="s">
        <v>155</v>
      </c>
      <c r="P788" s="39">
        <v>43917</v>
      </c>
      <c r="Q788" s="37" t="s">
        <v>2251</v>
      </c>
      <c r="R788" s="46"/>
      <c r="S788" s="46"/>
    </row>
    <row r="789" spans="1:19" ht="12.75">
      <c r="A789" s="2">
        <v>788</v>
      </c>
      <c r="B789" s="119"/>
      <c r="C789" s="39">
        <v>43917</v>
      </c>
      <c r="D789" s="40"/>
      <c r="E789" s="41"/>
      <c r="H789" s="15"/>
      <c r="I789" s="2" t="s">
        <v>101</v>
      </c>
      <c r="J789" s="15" t="str">
        <f>IF(ISERROR(VLOOKUP(I789,State_codes!$B$2:$C$38, 2, FALSE)),"",VLOOKUP(I789,State_codes!$B$2:$C$38, 2, FALSE))</f>
        <v>TG</v>
      </c>
      <c r="K789" s="2" t="s">
        <v>122</v>
      </c>
      <c r="L789" s="31" t="s">
        <v>429</v>
      </c>
      <c r="N789" s="130"/>
      <c r="O789" s="33" t="s">
        <v>155</v>
      </c>
      <c r="P789" s="39">
        <v>43917</v>
      </c>
      <c r="Q789" s="37" t="s">
        <v>2251</v>
      </c>
      <c r="R789" s="46"/>
      <c r="S789" s="46"/>
    </row>
    <row r="790" spans="1:19" ht="12.75">
      <c r="A790" s="2">
        <v>789</v>
      </c>
      <c r="B790" s="119"/>
      <c r="C790" s="39">
        <v>43917</v>
      </c>
      <c r="D790" s="40"/>
      <c r="E790" s="41"/>
      <c r="H790" s="15"/>
      <c r="I790" s="2" t="s">
        <v>101</v>
      </c>
      <c r="J790" s="15" t="str">
        <f>IF(ISERROR(VLOOKUP(I790,State_codes!$B$2:$C$38, 2, FALSE)),"",VLOOKUP(I790,State_codes!$B$2:$C$38, 2, FALSE))</f>
        <v>TG</v>
      </c>
      <c r="K790" s="2" t="s">
        <v>122</v>
      </c>
      <c r="L790" s="31" t="s">
        <v>429</v>
      </c>
      <c r="N790" s="130"/>
      <c r="O790" s="33" t="s">
        <v>155</v>
      </c>
      <c r="P790" s="39">
        <v>43917</v>
      </c>
      <c r="Q790" s="37" t="s">
        <v>2251</v>
      </c>
      <c r="R790" s="46"/>
      <c r="S790" s="46"/>
    </row>
    <row r="791" spans="1:19" ht="12.75">
      <c r="A791" s="2">
        <v>790</v>
      </c>
      <c r="B791" s="119"/>
      <c r="C791" s="39">
        <v>43917</v>
      </c>
      <c r="D791" s="40"/>
      <c r="E791" s="41"/>
      <c r="H791" s="15"/>
      <c r="I791" s="2" t="s">
        <v>101</v>
      </c>
      <c r="J791" s="15" t="str">
        <f>IF(ISERROR(VLOOKUP(I791,State_codes!$B$2:$C$38, 2, FALSE)),"",VLOOKUP(I791,State_codes!$B$2:$C$38, 2, FALSE))</f>
        <v>TG</v>
      </c>
      <c r="K791" s="2" t="s">
        <v>122</v>
      </c>
      <c r="L791" s="31" t="s">
        <v>429</v>
      </c>
      <c r="N791" s="130"/>
      <c r="O791" s="33" t="s">
        <v>155</v>
      </c>
      <c r="P791" s="39">
        <v>43917</v>
      </c>
      <c r="Q791" s="37" t="s">
        <v>2251</v>
      </c>
      <c r="R791" s="46"/>
      <c r="S791" s="46"/>
    </row>
    <row r="792" spans="1:19" ht="12.75">
      <c r="A792" s="2">
        <v>791</v>
      </c>
      <c r="B792" s="119"/>
      <c r="C792" s="39">
        <v>43917</v>
      </c>
      <c r="D792" s="40"/>
      <c r="E792" s="41"/>
      <c r="H792" s="15"/>
      <c r="I792" s="2" t="s">
        <v>101</v>
      </c>
      <c r="J792" s="15" t="str">
        <f>IF(ISERROR(VLOOKUP(I792,State_codes!$B$2:$C$38, 2, FALSE)),"",VLOOKUP(I792,State_codes!$B$2:$C$38, 2, FALSE))</f>
        <v>TG</v>
      </c>
      <c r="K792" s="2" t="s">
        <v>122</v>
      </c>
      <c r="L792" s="31" t="s">
        <v>429</v>
      </c>
      <c r="N792" s="130"/>
      <c r="O792" s="33" t="s">
        <v>155</v>
      </c>
      <c r="P792" s="39">
        <v>43917</v>
      </c>
      <c r="Q792" s="37" t="s">
        <v>2251</v>
      </c>
      <c r="R792" s="46"/>
      <c r="S792" s="46"/>
    </row>
    <row r="793" spans="1:19" ht="12.75">
      <c r="A793" s="2">
        <v>792</v>
      </c>
      <c r="B793" s="119"/>
      <c r="C793" s="39">
        <v>43917</v>
      </c>
      <c r="D793" s="40"/>
      <c r="E793" s="41"/>
      <c r="H793" s="15"/>
      <c r="I793" s="2" t="s">
        <v>101</v>
      </c>
      <c r="J793" s="15" t="str">
        <f>IF(ISERROR(VLOOKUP(I793,State_codes!$B$2:$C$38, 2, FALSE)),"",VLOOKUP(I793,State_codes!$B$2:$C$38, 2, FALSE))</f>
        <v>TG</v>
      </c>
      <c r="K793" s="2" t="s">
        <v>122</v>
      </c>
      <c r="L793" s="31" t="s">
        <v>429</v>
      </c>
      <c r="N793" s="130"/>
      <c r="O793" s="33" t="s">
        <v>155</v>
      </c>
      <c r="P793" s="39">
        <v>43917</v>
      </c>
      <c r="Q793" s="37" t="s">
        <v>2251</v>
      </c>
      <c r="R793" s="46"/>
      <c r="S793" s="46"/>
    </row>
    <row r="794" spans="1:19" ht="12.75">
      <c r="A794" s="2">
        <v>793</v>
      </c>
      <c r="B794" s="119"/>
      <c r="C794" s="39">
        <v>43917</v>
      </c>
      <c r="D794" s="40"/>
      <c r="E794" s="41"/>
      <c r="H794" s="15"/>
      <c r="I794" s="2" t="s">
        <v>101</v>
      </c>
      <c r="J794" s="15" t="str">
        <f>IF(ISERROR(VLOOKUP(I794,State_codes!$B$2:$C$38, 2, FALSE)),"",VLOOKUP(I794,State_codes!$B$2:$C$38, 2, FALSE))</f>
        <v>TG</v>
      </c>
      <c r="K794" s="2" t="s">
        <v>122</v>
      </c>
      <c r="L794" s="31" t="s">
        <v>429</v>
      </c>
      <c r="N794" s="130"/>
      <c r="O794" s="33" t="s">
        <v>155</v>
      </c>
      <c r="P794" s="39">
        <v>43917</v>
      </c>
      <c r="Q794" s="37" t="s">
        <v>2251</v>
      </c>
      <c r="R794" s="46"/>
      <c r="S794" s="46"/>
    </row>
    <row r="795" spans="1:19" ht="12.75">
      <c r="A795" s="2">
        <v>794</v>
      </c>
      <c r="B795" s="119"/>
      <c r="C795" s="39">
        <v>43917</v>
      </c>
      <c r="D795" s="40"/>
      <c r="E795" s="41"/>
      <c r="H795" s="15"/>
      <c r="I795" s="2" t="s">
        <v>101</v>
      </c>
      <c r="J795" s="15" t="str">
        <f>IF(ISERROR(VLOOKUP(I795,State_codes!$B$2:$C$38, 2, FALSE)),"",VLOOKUP(I795,State_codes!$B$2:$C$38, 2, FALSE))</f>
        <v>TG</v>
      </c>
      <c r="K795" s="2" t="s">
        <v>122</v>
      </c>
      <c r="L795" s="31" t="s">
        <v>429</v>
      </c>
      <c r="N795" s="130"/>
      <c r="O795" s="33" t="s">
        <v>155</v>
      </c>
      <c r="P795" s="39">
        <v>43917</v>
      </c>
      <c r="Q795" s="37" t="s">
        <v>2251</v>
      </c>
      <c r="R795" s="46"/>
      <c r="S795" s="46"/>
    </row>
    <row r="796" spans="1:19" ht="12.75">
      <c r="A796" s="2">
        <v>795</v>
      </c>
      <c r="B796" s="119"/>
      <c r="C796" s="39">
        <v>43917</v>
      </c>
      <c r="D796" s="40"/>
      <c r="E796" s="41"/>
      <c r="H796" s="15"/>
      <c r="I796" s="2" t="s">
        <v>101</v>
      </c>
      <c r="J796" s="15" t="str">
        <f>IF(ISERROR(VLOOKUP(I796,State_codes!$B$2:$C$38, 2, FALSE)),"",VLOOKUP(I796,State_codes!$B$2:$C$38, 2, FALSE))</f>
        <v>TG</v>
      </c>
      <c r="K796" s="2" t="s">
        <v>122</v>
      </c>
      <c r="L796" s="31" t="s">
        <v>429</v>
      </c>
      <c r="N796" s="130"/>
      <c r="O796" s="33" t="s">
        <v>155</v>
      </c>
      <c r="P796" s="39">
        <v>43917</v>
      </c>
      <c r="Q796" s="37" t="s">
        <v>2251</v>
      </c>
      <c r="R796" s="46"/>
      <c r="S796" s="46"/>
    </row>
    <row r="797" spans="1:19" ht="12.75">
      <c r="A797" s="2">
        <v>796</v>
      </c>
      <c r="B797" s="119"/>
      <c r="C797" s="39">
        <v>43917</v>
      </c>
      <c r="D797" s="40"/>
      <c r="E797" s="41"/>
      <c r="H797" s="15"/>
      <c r="I797" s="2" t="s">
        <v>101</v>
      </c>
      <c r="J797" s="15" t="str">
        <f>IF(ISERROR(VLOOKUP(I797,State_codes!$B$2:$C$38, 2, FALSE)),"",VLOOKUP(I797,State_codes!$B$2:$C$38, 2, FALSE))</f>
        <v>TG</v>
      </c>
      <c r="K797" s="2" t="s">
        <v>122</v>
      </c>
      <c r="L797" s="31" t="s">
        <v>429</v>
      </c>
      <c r="N797" s="130"/>
      <c r="O797" s="33" t="s">
        <v>155</v>
      </c>
      <c r="P797" s="39">
        <v>43917</v>
      </c>
      <c r="Q797" s="37" t="s">
        <v>2251</v>
      </c>
      <c r="R797" s="46"/>
      <c r="S797" s="46"/>
    </row>
    <row r="798" spans="1:19" ht="12.75">
      <c r="A798" s="2">
        <v>797</v>
      </c>
      <c r="B798" s="119"/>
      <c r="C798" s="39">
        <v>43917</v>
      </c>
      <c r="D798" s="40"/>
      <c r="E798" s="41"/>
      <c r="H798" s="15"/>
      <c r="I798" s="2" t="s">
        <v>101</v>
      </c>
      <c r="J798" s="15" t="str">
        <f>IF(ISERROR(VLOOKUP(I798,State_codes!$B$2:$C$38, 2, FALSE)),"",VLOOKUP(I798,State_codes!$B$2:$C$38, 2, FALSE))</f>
        <v>TG</v>
      </c>
      <c r="K798" s="2" t="s">
        <v>122</v>
      </c>
      <c r="L798" s="31" t="s">
        <v>429</v>
      </c>
      <c r="N798" s="130"/>
      <c r="O798" s="33" t="s">
        <v>155</v>
      </c>
      <c r="P798" s="39">
        <v>43917</v>
      </c>
      <c r="Q798" s="37" t="s">
        <v>2251</v>
      </c>
      <c r="R798" s="46"/>
      <c r="S798" s="46"/>
    </row>
    <row r="799" spans="1:19" ht="12.75">
      <c r="A799" s="2">
        <v>798</v>
      </c>
      <c r="B799" s="119"/>
      <c r="C799" s="39">
        <v>43917</v>
      </c>
      <c r="D799" s="40"/>
      <c r="E799" s="41"/>
      <c r="H799" s="15"/>
      <c r="I799" s="2" t="s">
        <v>101</v>
      </c>
      <c r="J799" s="15" t="str">
        <f>IF(ISERROR(VLOOKUP(I799,State_codes!$B$2:$C$38, 2, FALSE)),"",VLOOKUP(I799,State_codes!$B$2:$C$38, 2, FALSE))</f>
        <v>TG</v>
      </c>
      <c r="K799" s="2" t="s">
        <v>122</v>
      </c>
      <c r="L799" s="31" t="s">
        <v>429</v>
      </c>
      <c r="N799" s="130"/>
      <c r="O799" s="33" t="s">
        <v>155</v>
      </c>
      <c r="P799" s="39">
        <v>43917</v>
      </c>
      <c r="Q799" s="37" t="s">
        <v>2251</v>
      </c>
      <c r="R799" s="46"/>
      <c r="S799" s="46"/>
    </row>
    <row r="800" spans="1:19" ht="12.75">
      <c r="A800" s="2">
        <v>799</v>
      </c>
      <c r="B800" s="119"/>
      <c r="C800" s="39">
        <v>43917</v>
      </c>
      <c r="D800" s="40"/>
      <c r="E800" s="41"/>
      <c r="H800" s="2" t="s">
        <v>551</v>
      </c>
      <c r="I800" s="2" t="s">
        <v>117</v>
      </c>
      <c r="J800" s="15" t="str">
        <f>IF(ISERROR(VLOOKUP(I800,State_codes!$B$2:$C$38, 2, FALSE)),"",VLOOKUP(I800,State_codes!$B$2:$C$38, 2, FALSE))</f>
        <v>HR</v>
      </c>
      <c r="K800" s="2" t="s">
        <v>122</v>
      </c>
      <c r="L800" s="31" t="s">
        <v>429</v>
      </c>
      <c r="N800" s="33" t="s">
        <v>56</v>
      </c>
      <c r="O800" s="33" t="s">
        <v>155</v>
      </c>
      <c r="P800" s="39">
        <v>43917</v>
      </c>
      <c r="Q800" s="37" t="s">
        <v>2284</v>
      </c>
      <c r="R800" s="46"/>
      <c r="S800" s="46"/>
    </row>
    <row r="801" spans="1:27" ht="12.75">
      <c r="A801" s="204">
        <v>800</v>
      </c>
      <c r="B801" s="238"/>
      <c r="C801" s="202">
        <v>43917</v>
      </c>
      <c r="D801" s="203"/>
      <c r="E801" s="239"/>
      <c r="F801" s="206"/>
      <c r="G801" s="206"/>
      <c r="H801" s="200" t="s">
        <v>974</v>
      </c>
      <c r="I801" s="200" t="s">
        <v>233</v>
      </c>
      <c r="J801" s="15" t="str">
        <f>IF(ISERROR(VLOOKUP(I801,State_codes!$B$2:$C$38, 2, FALSE)),"",VLOOKUP(I801,State_codes!$B$2:$C$38, 2, FALSE))</f>
        <v>PB</v>
      </c>
      <c r="K801" s="200" t="s">
        <v>122</v>
      </c>
      <c r="L801" s="205" t="s">
        <v>1518</v>
      </c>
      <c r="M801" s="200" t="s">
        <v>1391</v>
      </c>
      <c r="N801" s="27" t="s">
        <v>56</v>
      </c>
      <c r="O801" s="204" t="s">
        <v>129</v>
      </c>
      <c r="P801" s="202">
        <v>43917</v>
      </c>
      <c r="Q801" s="207" t="s">
        <v>2290</v>
      </c>
      <c r="R801" s="207" t="s">
        <v>2291</v>
      </c>
      <c r="S801" s="208"/>
      <c r="T801" s="206"/>
      <c r="U801" s="206"/>
      <c r="V801" s="206"/>
      <c r="W801" s="206"/>
      <c r="X801" s="206"/>
      <c r="Y801" s="206"/>
      <c r="Z801" s="206"/>
      <c r="AA801" s="206"/>
    </row>
    <row r="802" spans="1:27" ht="12.75">
      <c r="A802" s="204">
        <v>801</v>
      </c>
      <c r="B802" s="238"/>
      <c r="C802" s="202">
        <v>43917</v>
      </c>
      <c r="D802" s="203"/>
      <c r="E802" s="239"/>
      <c r="F802" s="206"/>
      <c r="G802" s="206"/>
      <c r="H802" s="200" t="s">
        <v>974</v>
      </c>
      <c r="I802" s="200" t="s">
        <v>233</v>
      </c>
      <c r="J802" s="15" t="str">
        <f>IF(ISERROR(VLOOKUP(I802,State_codes!$B$2:$C$38, 2, FALSE)),"",VLOOKUP(I802,State_codes!$B$2:$C$38, 2, FALSE))</f>
        <v>PB</v>
      </c>
      <c r="K802" s="200" t="s">
        <v>122</v>
      </c>
      <c r="L802" s="205" t="s">
        <v>1518</v>
      </c>
      <c r="M802" s="200" t="s">
        <v>1391</v>
      </c>
      <c r="N802" s="27" t="s">
        <v>56</v>
      </c>
      <c r="O802" s="204" t="s">
        <v>129</v>
      </c>
      <c r="P802" s="202">
        <v>43917</v>
      </c>
      <c r="Q802" s="207" t="s">
        <v>2290</v>
      </c>
      <c r="R802" s="207" t="s">
        <v>2291</v>
      </c>
      <c r="S802" s="208"/>
      <c r="T802" s="206"/>
      <c r="U802" s="206"/>
      <c r="V802" s="206"/>
      <c r="W802" s="206"/>
      <c r="X802" s="206"/>
      <c r="Y802" s="206"/>
      <c r="Z802" s="206"/>
      <c r="AA802" s="206"/>
    </row>
    <row r="803" spans="1:27" ht="12.75">
      <c r="A803" s="204">
        <v>802</v>
      </c>
      <c r="B803" s="238"/>
      <c r="C803" s="202">
        <v>43917</v>
      </c>
      <c r="D803" s="203"/>
      <c r="E803" s="239"/>
      <c r="F803" s="206"/>
      <c r="G803" s="206"/>
      <c r="H803" s="200" t="s">
        <v>974</v>
      </c>
      <c r="I803" s="200" t="s">
        <v>233</v>
      </c>
      <c r="J803" s="15" t="str">
        <f>IF(ISERROR(VLOOKUP(I803,State_codes!$B$2:$C$38, 2, FALSE)),"",VLOOKUP(I803,State_codes!$B$2:$C$38, 2, FALSE))</f>
        <v>PB</v>
      </c>
      <c r="K803" s="200" t="s">
        <v>122</v>
      </c>
      <c r="L803" s="205" t="s">
        <v>1518</v>
      </c>
      <c r="M803" s="200" t="s">
        <v>1391</v>
      </c>
      <c r="N803" s="27" t="s">
        <v>56</v>
      </c>
      <c r="O803" s="204" t="s">
        <v>129</v>
      </c>
      <c r="P803" s="202">
        <v>43917</v>
      </c>
      <c r="Q803" s="207" t="s">
        <v>2290</v>
      </c>
      <c r="R803" s="207" t="s">
        <v>2291</v>
      </c>
      <c r="S803" s="208"/>
      <c r="T803" s="206"/>
      <c r="U803" s="206"/>
      <c r="V803" s="206"/>
      <c r="W803" s="206"/>
      <c r="X803" s="206"/>
      <c r="Y803" s="206"/>
      <c r="Z803" s="206"/>
      <c r="AA803" s="206"/>
    </row>
    <row r="804" spans="1:27" ht="12.75">
      <c r="A804" s="204">
        <v>803</v>
      </c>
      <c r="B804" s="238"/>
      <c r="C804" s="202">
        <v>43917</v>
      </c>
      <c r="D804" s="203"/>
      <c r="E804" s="239"/>
      <c r="F804" s="206"/>
      <c r="G804" s="206"/>
      <c r="H804" s="200" t="s">
        <v>437</v>
      </c>
      <c r="I804" s="200" t="s">
        <v>233</v>
      </c>
      <c r="J804" s="15" t="str">
        <f>IF(ISERROR(VLOOKUP(I804,State_codes!$B$2:$C$38, 2, FALSE)),"",VLOOKUP(I804,State_codes!$B$2:$C$38, 2, FALSE))</f>
        <v>PB</v>
      </c>
      <c r="K804" s="200" t="s">
        <v>122</v>
      </c>
      <c r="L804" s="205" t="s">
        <v>1518</v>
      </c>
      <c r="M804" s="206"/>
      <c r="N804" s="27" t="s">
        <v>56</v>
      </c>
      <c r="O804" s="204" t="s">
        <v>129</v>
      </c>
      <c r="P804" s="202">
        <v>43917</v>
      </c>
      <c r="Q804" s="207" t="s">
        <v>2290</v>
      </c>
      <c r="R804" s="208"/>
      <c r="S804" s="208"/>
      <c r="T804" s="206"/>
      <c r="U804" s="206"/>
      <c r="V804" s="206"/>
      <c r="W804" s="206"/>
      <c r="X804" s="206"/>
      <c r="Y804" s="206"/>
      <c r="Z804" s="206"/>
      <c r="AA804" s="206"/>
    </row>
    <row r="805" spans="1:27" ht="12.75">
      <c r="A805" s="204">
        <v>804</v>
      </c>
      <c r="B805" s="238"/>
      <c r="C805" s="202">
        <v>43917</v>
      </c>
      <c r="D805" s="203"/>
      <c r="E805" s="239"/>
      <c r="F805" s="206"/>
      <c r="G805" s="206"/>
      <c r="H805" s="200" t="s">
        <v>1814</v>
      </c>
      <c r="I805" s="200" t="s">
        <v>233</v>
      </c>
      <c r="J805" s="15" t="str">
        <f>IF(ISERROR(VLOOKUP(I805,State_codes!$B$2:$C$38, 2, FALSE)),"",VLOOKUP(I805,State_codes!$B$2:$C$38, 2, FALSE))</f>
        <v>PB</v>
      </c>
      <c r="K805" s="200" t="s">
        <v>122</v>
      </c>
      <c r="L805" s="205" t="s">
        <v>1518</v>
      </c>
      <c r="M805" s="206"/>
      <c r="N805" s="27" t="s">
        <v>56</v>
      </c>
      <c r="O805" s="204" t="s">
        <v>129</v>
      </c>
      <c r="P805" s="202">
        <v>43917</v>
      </c>
      <c r="Q805" s="207" t="s">
        <v>2290</v>
      </c>
      <c r="R805" s="208"/>
      <c r="S805" s="208"/>
      <c r="T805" s="206"/>
      <c r="U805" s="206"/>
      <c r="V805" s="206"/>
      <c r="W805" s="206"/>
      <c r="X805" s="206"/>
      <c r="Y805" s="206"/>
      <c r="Z805" s="206"/>
      <c r="AA805" s="206"/>
    </row>
    <row r="806" spans="1:27" ht="12.75">
      <c r="A806" s="27">
        <v>805</v>
      </c>
      <c r="B806" s="119"/>
      <c r="C806" s="39">
        <v>43917</v>
      </c>
      <c r="D806" s="40"/>
      <c r="E806" s="41"/>
      <c r="H806" s="2" t="s">
        <v>216</v>
      </c>
      <c r="I806" s="2" t="s">
        <v>47</v>
      </c>
      <c r="J806" s="15" t="str">
        <f>IF(ISERROR(VLOOKUP(I806,State_codes!$B$2:$C$38, 2, FALSE)),"",VLOOKUP(I806,State_codes!$B$2:$C$38, 2, FALSE))</f>
        <v>KL</v>
      </c>
      <c r="K806" s="2" t="s">
        <v>122</v>
      </c>
      <c r="L806" s="31" t="s">
        <v>2312</v>
      </c>
      <c r="N806" s="27" t="s">
        <v>56</v>
      </c>
      <c r="O806" s="27" t="s">
        <v>58</v>
      </c>
      <c r="P806" s="39">
        <v>43917</v>
      </c>
      <c r="Q806" s="37" t="s">
        <v>2313</v>
      </c>
      <c r="R806" s="37" t="s">
        <v>2316</v>
      </c>
      <c r="S806" s="46"/>
    </row>
    <row r="807" spans="1:27" ht="12.75">
      <c r="A807" s="27">
        <v>806</v>
      </c>
      <c r="B807" s="119"/>
      <c r="C807" s="39">
        <v>43917</v>
      </c>
      <c r="D807" s="40"/>
      <c r="E807" s="41"/>
      <c r="H807" s="2" t="s">
        <v>216</v>
      </c>
      <c r="I807" s="2" t="s">
        <v>47</v>
      </c>
      <c r="J807" s="15" t="str">
        <f>IF(ISERROR(VLOOKUP(I807,State_codes!$B$2:$C$38, 2, FALSE)),"",VLOOKUP(I807,State_codes!$B$2:$C$38, 2, FALSE))</f>
        <v>KL</v>
      </c>
      <c r="K807" s="2" t="s">
        <v>122</v>
      </c>
      <c r="L807" s="31" t="s">
        <v>2319</v>
      </c>
      <c r="N807" s="27" t="s">
        <v>56</v>
      </c>
      <c r="O807" s="27" t="s">
        <v>58</v>
      </c>
      <c r="P807" s="39">
        <v>43917</v>
      </c>
      <c r="Q807" s="37" t="s">
        <v>2313</v>
      </c>
      <c r="R807" s="37" t="s">
        <v>2316</v>
      </c>
      <c r="S807" s="46"/>
    </row>
    <row r="808" spans="1:27" ht="12.75">
      <c r="A808" s="27">
        <v>807</v>
      </c>
      <c r="B808" s="119"/>
      <c r="C808" s="39">
        <v>43917</v>
      </c>
      <c r="D808" s="40"/>
      <c r="E808" s="41"/>
      <c r="H808" s="2" t="s">
        <v>41</v>
      </c>
      <c r="I808" s="2" t="s">
        <v>47</v>
      </c>
      <c r="J808" s="15" t="str">
        <f>IF(ISERROR(VLOOKUP(I808,State_codes!$B$2:$C$38, 2, FALSE)),"",VLOOKUP(I808,State_codes!$B$2:$C$38, 2, FALSE))</f>
        <v>KL</v>
      </c>
      <c r="K808" s="2" t="s">
        <v>122</v>
      </c>
      <c r="L808" s="31" t="s">
        <v>429</v>
      </c>
      <c r="N808" s="130"/>
      <c r="O808" s="33" t="s">
        <v>155</v>
      </c>
      <c r="P808" s="39">
        <v>43917</v>
      </c>
      <c r="Q808" s="37" t="s">
        <v>2313</v>
      </c>
      <c r="R808" s="46"/>
      <c r="S808" s="46"/>
    </row>
    <row r="809" spans="1:27" ht="12.75">
      <c r="A809" s="27">
        <v>808</v>
      </c>
      <c r="B809" s="119"/>
      <c r="C809" s="39">
        <v>43917</v>
      </c>
      <c r="D809" s="40"/>
      <c r="E809" s="41"/>
      <c r="H809" s="2" t="s">
        <v>560</v>
      </c>
      <c r="I809" s="2" t="s">
        <v>47</v>
      </c>
      <c r="J809" s="15" t="str">
        <f>IF(ISERROR(VLOOKUP(I809,State_codes!$B$2:$C$38, 2, FALSE)),"",VLOOKUP(I809,State_codes!$B$2:$C$38, 2, FALSE))</f>
        <v>KL</v>
      </c>
      <c r="K809" s="2" t="s">
        <v>51</v>
      </c>
      <c r="L809" s="31" t="s">
        <v>429</v>
      </c>
      <c r="N809" s="130"/>
      <c r="O809" s="33" t="s">
        <v>155</v>
      </c>
      <c r="P809" s="39">
        <v>43924</v>
      </c>
      <c r="Q809" s="37" t="s">
        <v>2313</v>
      </c>
      <c r="R809" s="46"/>
      <c r="S809" s="46"/>
    </row>
    <row r="810" spans="1:27" ht="12.75">
      <c r="A810" s="27">
        <v>809</v>
      </c>
      <c r="B810" s="23" t="s">
        <v>2335</v>
      </c>
      <c r="C810" s="39">
        <v>43917</v>
      </c>
      <c r="D810" s="40"/>
      <c r="E810" s="27">
        <v>47</v>
      </c>
      <c r="F810" s="2" t="s">
        <v>39</v>
      </c>
      <c r="G810" s="2" t="s">
        <v>2336</v>
      </c>
      <c r="H810" s="2" t="s">
        <v>1287</v>
      </c>
      <c r="I810" s="2" t="s">
        <v>47</v>
      </c>
      <c r="J810" s="15" t="str">
        <f>IF(ISERROR(VLOOKUP(I810,State_codes!$B$2:$C$38, 2, FALSE)),"",VLOOKUP(I810,State_codes!$B$2:$C$38, 2, FALSE))</f>
        <v>KL</v>
      </c>
      <c r="K810" s="2" t="s">
        <v>122</v>
      </c>
      <c r="L810" s="31" t="s">
        <v>334</v>
      </c>
      <c r="N810" s="27" t="s">
        <v>56</v>
      </c>
      <c r="O810" s="27" t="s">
        <v>58</v>
      </c>
      <c r="P810" s="39">
        <v>43917</v>
      </c>
      <c r="Q810" s="37" t="s">
        <v>2313</v>
      </c>
      <c r="R810" s="37" t="s">
        <v>2344</v>
      </c>
      <c r="S810" s="46"/>
    </row>
    <row r="811" spans="1:27" ht="12.75">
      <c r="A811" s="27">
        <v>810</v>
      </c>
      <c r="B811" s="119"/>
      <c r="C811" s="39">
        <v>43917</v>
      </c>
      <c r="D811" s="40"/>
      <c r="E811" s="41"/>
      <c r="H811" s="2" t="s">
        <v>88</v>
      </c>
      <c r="I811" s="2" t="s">
        <v>47</v>
      </c>
      <c r="J811" s="15" t="str">
        <f>IF(ISERROR(VLOOKUP(I811,State_codes!$B$2:$C$38, 2, FALSE)),"",VLOOKUP(I811,State_codes!$B$2:$C$38, 2, FALSE))</f>
        <v>KL</v>
      </c>
      <c r="K811" s="2" t="s">
        <v>51</v>
      </c>
      <c r="L811" s="31" t="s">
        <v>334</v>
      </c>
      <c r="N811" s="27" t="s">
        <v>56</v>
      </c>
      <c r="O811" s="27" t="s">
        <v>58</v>
      </c>
      <c r="P811" s="39">
        <v>43924</v>
      </c>
      <c r="Q811" s="37" t="s">
        <v>2313</v>
      </c>
      <c r="R811" s="37" t="s">
        <v>2349</v>
      </c>
      <c r="S811" s="46"/>
    </row>
    <row r="812" spans="1:27" ht="12.75">
      <c r="A812" s="27">
        <v>811</v>
      </c>
      <c r="B812" s="119"/>
      <c r="C812" s="39">
        <v>43917</v>
      </c>
      <c r="D812" s="40"/>
      <c r="E812" s="41"/>
      <c r="H812" s="2" t="s">
        <v>88</v>
      </c>
      <c r="I812" s="2" t="s">
        <v>47</v>
      </c>
      <c r="J812" s="15" t="str">
        <f>IF(ISERROR(VLOOKUP(I812,State_codes!$B$2:$C$38, 2, FALSE)),"",VLOOKUP(I812,State_codes!$B$2:$C$38, 2, FALSE))</f>
        <v>KL</v>
      </c>
      <c r="K812" s="2" t="s">
        <v>122</v>
      </c>
      <c r="L812" s="31" t="s">
        <v>334</v>
      </c>
      <c r="N812" s="27" t="s">
        <v>56</v>
      </c>
      <c r="O812" s="27" t="s">
        <v>58</v>
      </c>
      <c r="P812" s="39">
        <v>43917</v>
      </c>
      <c r="Q812" s="37" t="s">
        <v>2313</v>
      </c>
      <c r="R812" s="37" t="s">
        <v>2349</v>
      </c>
      <c r="S812" s="46"/>
    </row>
    <row r="813" spans="1:27" ht="12.75">
      <c r="A813" s="27">
        <v>812</v>
      </c>
      <c r="B813" s="119"/>
      <c r="C813" s="39">
        <v>43917</v>
      </c>
      <c r="D813" s="40"/>
      <c r="E813" s="41"/>
      <c r="H813" s="2" t="s">
        <v>88</v>
      </c>
      <c r="I813" s="2" t="s">
        <v>47</v>
      </c>
      <c r="J813" s="15" t="str">
        <f>IF(ISERROR(VLOOKUP(I813,State_codes!$B$2:$C$38, 2, FALSE)),"",VLOOKUP(I813,State_codes!$B$2:$C$38, 2, FALSE))</f>
        <v>KL</v>
      </c>
      <c r="K813" s="2" t="s">
        <v>122</v>
      </c>
      <c r="L813" s="31" t="s">
        <v>334</v>
      </c>
      <c r="N813" s="27" t="s">
        <v>56</v>
      </c>
      <c r="O813" s="27" t="s">
        <v>58</v>
      </c>
      <c r="P813" s="39">
        <v>43917</v>
      </c>
      <c r="Q813" s="37" t="s">
        <v>2313</v>
      </c>
      <c r="R813" s="37" t="s">
        <v>2349</v>
      </c>
      <c r="S813" s="46"/>
    </row>
    <row r="814" spans="1:27" ht="12.75">
      <c r="A814" s="27">
        <v>813</v>
      </c>
      <c r="B814" s="119"/>
      <c r="C814" s="39">
        <v>43917</v>
      </c>
      <c r="D814" s="40"/>
      <c r="E814" s="41"/>
      <c r="H814" s="2" t="s">
        <v>88</v>
      </c>
      <c r="I814" s="2" t="s">
        <v>47</v>
      </c>
      <c r="J814" s="15" t="str">
        <f>IF(ISERROR(VLOOKUP(I814,State_codes!$B$2:$C$38, 2, FALSE)),"",VLOOKUP(I814,State_codes!$B$2:$C$38, 2, FALSE))</f>
        <v>KL</v>
      </c>
      <c r="K814" s="2" t="s">
        <v>122</v>
      </c>
      <c r="L814" s="31" t="s">
        <v>334</v>
      </c>
      <c r="N814" s="27" t="s">
        <v>56</v>
      </c>
      <c r="O814" s="27" t="s">
        <v>58</v>
      </c>
      <c r="P814" s="39">
        <v>43917</v>
      </c>
      <c r="Q814" s="37" t="s">
        <v>2313</v>
      </c>
      <c r="R814" s="37" t="s">
        <v>2349</v>
      </c>
      <c r="S814" s="46"/>
    </row>
    <row r="815" spans="1:27" ht="12.75">
      <c r="A815" s="27">
        <v>814</v>
      </c>
      <c r="B815" s="119"/>
      <c r="C815" s="39">
        <v>43917</v>
      </c>
      <c r="D815" s="40"/>
      <c r="E815" s="41"/>
      <c r="H815" s="2" t="s">
        <v>88</v>
      </c>
      <c r="I815" s="2" t="s">
        <v>47</v>
      </c>
      <c r="J815" s="15" t="str">
        <f>IF(ISERROR(VLOOKUP(I815,State_codes!$B$2:$C$38, 2, FALSE)),"",VLOOKUP(I815,State_codes!$B$2:$C$38, 2, FALSE))</f>
        <v>KL</v>
      </c>
      <c r="K815" s="2" t="s">
        <v>122</v>
      </c>
      <c r="L815" s="31" t="s">
        <v>334</v>
      </c>
      <c r="N815" s="27" t="s">
        <v>56</v>
      </c>
      <c r="O815" s="27" t="s">
        <v>58</v>
      </c>
      <c r="P815" s="39">
        <v>43917</v>
      </c>
      <c r="Q815" s="37" t="s">
        <v>2313</v>
      </c>
      <c r="R815" s="37" t="s">
        <v>2349</v>
      </c>
      <c r="S815" s="46"/>
    </row>
    <row r="816" spans="1:27" ht="12.75">
      <c r="A816" s="27">
        <v>815</v>
      </c>
      <c r="B816" s="119"/>
      <c r="C816" s="39">
        <v>43917</v>
      </c>
      <c r="D816" s="40"/>
      <c r="E816" s="41"/>
      <c r="H816" s="2" t="s">
        <v>88</v>
      </c>
      <c r="I816" s="2" t="s">
        <v>47</v>
      </c>
      <c r="J816" s="15" t="str">
        <f>IF(ISERROR(VLOOKUP(I816,State_codes!$B$2:$C$38, 2, FALSE)),"",VLOOKUP(I816,State_codes!$B$2:$C$38, 2, FALSE))</f>
        <v>KL</v>
      </c>
      <c r="K816" s="2" t="s">
        <v>122</v>
      </c>
      <c r="L816" s="31" t="s">
        <v>334</v>
      </c>
      <c r="N816" s="27" t="s">
        <v>56</v>
      </c>
      <c r="O816" s="27" t="s">
        <v>58</v>
      </c>
      <c r="P816" s="39">
        <v>43917</v>
      </c>
      <c r="Q816" s="37" t="s">
        <v>2313</v>
      </c>
      <c r="R816" s="37" t="s">
        <v>2349</v>
      </c>
      <c r="S816" s="46"/>
    </row>
    <row r="817" spans="1:19" ht="12.75">
      <c r="A817" s="27">
        <v>816</v>
      </c>
      <c r="B817" s="119"/>
      <c r="C817" s="39">
        <v>43917</v>
      </c>
      <c r="D817" s="40"/>
      <c r="E817" s="41"/>
      <c r="H817" s="2" t="s">
        <v>88</v>
      </c>
      <c r="I817" s="2" t="s">
        <v>47</v>
      </c>
      <c r="J817" s="15" t="str">
        <f>IF(ISERROR(VLOOKUP(I817,State_codes!$B$2:$C$38, 2, FALSE)),"",VLOOKUP(I817,State_codes!$B$2:$C$38, 2, FALSE))</f>
        <v>KL</v>
      </c>
      <c r="K817" s="2" t="s">
        <v>122</v>
      </c>
      <c r="L817" s="31" t="s">
        <v>334</v>
      </c>
      <c r="N817" s="27" t="s">
        <v>56</v>
      </c>
      <c r="O817" s="27" t="s">
        <v>58</v>
      </c>
      <c r="P817" s="39">
        <v>43917</v>
      </c>
      <c r="Q817" s="37" t="s">
        <v>2313</v>
      </c>
      <c r="R817" s="37" t="s">
        <v>2349</v>
      </c>
      <c r="S817" s="46"/>
    </row>
    <row r="818" spans="1:19" ht="12.75">
      <c r="A818" s="27">
        <v>817</v>
      </c>
      <c r="B818" s="119"/>
      <c r="C818" s="39">
        <v>43917</v>
      </c>
      <c r="D818" s="40"/>
      <c r="E818" s="41"/>
      <c r="H818" s="2" t="s">
        <v>88</v>
      </c>
      <c r="I818" s="2" t="s">
        <v>47</v>
      </c>
      <c r="J818" s="15" t="str">
        <f>IF(ISERROR(VLOOKUP(I818,State_codes!$B$2:$C$38, 2, FALSE)),"",VLOOKUP(I818,State_codes!$B$2:$C$38, 2, FALSE))</f>
        <v>KL</v>
      </c>
      <c r="K818" s="2" t="s">
        <v>122</v>
      </c>
      <c r="L818" s="31" t="s">
        <v>334</v>
      </c>
      <c r="N818" s="27" t="s">
        <v>56</v>
      </c>
      <c r="O818" s="27" t="s">
        <v>58</v>
      </c>
      <c r="P818" s="39">
        <v>43917</v>
      </c>
      <c r="Q818" s="37" t="s">
        <v>2313</v>
      </c>
      <c r="R818" s="37" t="s">
        <v>2349</v>
      </c>
      <c r="S818" s="46"/>
    </row>
    <row r="819" spans="1:19" ht="12.75">
      <c r="A819" s="27">
        <v>818</v>
      </c>
      <c r="B819" s="119"/>
      <c r="C819" s="39">
        <v>43917</v>
      </c>
      <c r="D819" s="40"/>
      <c r="E819" s="41"/>
      <c r="H819" s="2" t="s">
        <v>88</v>
      </c>
      <c r="I819" s="2" t="s">
        <v>47</v>
      </c>
      <c r="J819" s="15" t="str">
        <f>IF(ISERROR(VLOOKUP(I819,State_codes!$B$2:$C$38, 2, FALSE)),"",VLOOKUP(I819,State_codes!$B$2:$C$38, 2, FALSE))</f>
        <v>KL</v>
      </c>
      <c r="K819" s="2" t="s">
        <v>122</v>
      </c>
      <c r="L819" s="31" t="s">
        <v>334</v>
      </c>
      <c r="N819" s="27" t="s">
        <v>56</v>
      </c>
      <c r="O819" s="27" t="s">
        <v>58</v>
      </c>
      <c r="P819" s="39">
        <v>43917</v>
      </c>
      <c r="Q819" s="37" t="s">
        <v>2313</v>
      </c>
      <c r="R819" s="37" t="s">
        <v>2349</v>
      </c>
      <c r="S819" s="46"/>
    </row>
    <row r="820" spans="1:19" ht="12.75">
      <c r="A820" s="27">
        <v>819</v>
      </c>
      <c r="B820" s="119"/>
      <c r="C820" s="39">
        <v>43917</v>
      </c>
      <c r="D820" s="40"/>
      <c r="E820" s="41"/>
      <c r="H820" s="2" t="s">
        <v>88</v>
      </c>
      <c r="I820" s="2" t="s">
        <v>47</v>
      </c>
      <c r="J820" s="15" t="str">
        <f>IF(ISERROR(VLOOKUP(I820,State_codes!$B$2:$C$38, 2, FALSE)),"",VLOOKUP(I820,State_codes!$B$2:$C$38, 2, FALSE))</f>
        <v>KL</v>
      </c>
      <c r="K820" s="2" t="s">
        <v>122</v>
      </c>
      <c r="L820" s="31" t="s">
        <v>334</v>
      </c>
      <c r="N820" s="27" t="s">
        <v>56</v>
      </c>
      <c r="O820" s="27" t="s">
        <v>58</v>
      </c>
      <c r="P820" s="39">
        <v>43917</v>
      </c>
      <c r="Q820" s="37" t="s">
        <v>2313</v>
      </c>
      <c r="R820" s="37" t="s">
        <v>2349</v>
      </c>
      <c r="S820" s="46"/>
    </row>
    <row r="821" spans="1:19" ht="12.75">
      <c r="A821" s="27">
        <v>820</v>
      </c>
      <c r="B821" s="119"/>
      <c r="C821" s="39">
        <v>43917</v>
      </c>
      <c r="D821" s="40"/>
      <c r="E821" s="41"/>
      <c r="H821" s="2" t="s">
        <v>88</v>
      </c>
      <c r="I821" s="2" t="s">
        <v>47</v>
      </c>
      <c r="J821" s="15" t="str">
        <f>IF(ISERROR(VLOOKUP(I821,State_codes!$B$2:$C$38, 2, FALSE)),"",VLOOKUP(I821,State_codes!$B$2:$C$38, 2, FALSE))</f>
        <v>KL</v>
      </c>
      <c r="K821" s="2" t="s">
        <v>122</v>
      </c>
      <c r="L821" s="31" t="s">
        <v>334</v>
      </c>
      <c r="N821" s="27" t="s">
        <v>56</v>
      </c>
      <c r="O821" s="27" t="s">
        <v>58</v>
      </c>
      <c r="P821" s="39">
        <v>43917</v>
      </c>
      <c r="Q821" s="37" t="s">
        <v>2313</v>
      </c>
      <c r="R821" s="37" t="s">
        <v>2349</v>
      </c>
      <c r="S821" s="46"/>
    </row>
    <row r="822" spans="1:19" ht="12.75">
      <c r="A822" s="27">
        <v>821</v>
      </c>
      <c r="B822" s="119"/>
      <c r="C822" s="39">
        <v>43917</v>
      </c>
      <c r="D822" s="40"/>
      <c r="E822" s="41"/>
      <c r="H822" s="2" t="s">
        <v>88</v>
      </c>
      <c r="I822" s="2" t="s">
        <v>47</v>
      </c>
      <c r="J822" s="15" t="str">
        <f>IF(ISERROR(VLOOKUP(I822,State_codes!$B$2:$C$38, 2, FALSE)),"",VLOOKUP(I822,State_codes!$B$2:$C$38, 2, FALSE))</f>
        <v>KL</v>
      </c>
      <c r="K822" s="2" t="s">
        <v>122</v>
      </c>
      <c r="L822" s="31" t="s">
        <v>334</v>
      </c>
      <c r="N822" s="27" t="s">
        <v>56</v>
      </c>
      <c r="O822" s="27" t="s">
        <v>58</v>
      </c>
      <c r="P822" s="39">
        <v>43917</v>
      </c>
      <c r="Q822" s="37" t="s">
        <v>2313</v>
      </c>
      <c r="R822" s="37" t="s">
        <v>2349</v>
      </c>
      <c r="S822" s="46"/>
    </row>
    <row r="823" spans="1:19" ht="12.75">
      <c r="A823" s="27">
        <v>822</v>
      </c>
      <c r="B823" s="119"/>
      <c r="C823" s="39">
        <v>43917</v>
      </c>
      <c r="D823" s="40"/>
      <c r="E823" s="41"/>
      <c r="H823" s="2" t="s">
        <v>88</v>
      </c>
      <c r="I823" s="2" t="s">
        <v>47</v>
      </c>
      <c r="J823" s="15" t="str">
        <f>IF(ISERROR(VLOOKUP(I823,State_codes!$B$2:$C$38, 2, FALSE)),"",VLOOKUP(I823,State_codes!$B$2:$C$38, 2, FALSE))</f>
        <v>KL</v>
      </c>
      <c r="K823" s="2" t="s">
        <v>122</v>
      </c>
      <c r="L823" s="31" t="s">
        <v>334</v>
      </c>
      <c r="N823" s="27" t="s">
        <v>56</v>
      </c>
      <c r="O823" s="27" t="s">
        <v>58</v>
      </c>
      <c r="P823" s="39">
        <v>43917</v>
      </c>
      <c r="Q823" s="37" t="s">
        <v>2313</v>
      </c>
      <c r="R823" s="37" t="s">
        <v>2349</v>
      </c>
      <c r="S823" s="46"/>
    </row>
    <row r="824" spans="1:19" ht="12.75">
      <c r="A824" s="27">
        <v>823</v>
      </c>
      <c r="B824" s="119"/>
      <c r="C824" s="39">
        <v>43917</v>
      </c>
      <c r="D824" s="40"/>
      <c r="E824" s="41"/>
      <c r="H824" s="2" t="s">
        <v>88</v>
      </c>
      <c r="I824" s="2" t="s">
        <v>47</v>
      </c>
      <c r="J824" s="15" t="str">
        <f>IF(ISERROR(VLOOKUP(I824,State_codes!$B$2:$C$38, 2, FALSE)),"",VLOOKUP(I824,State_codes!$B$2:$C$38, 2, FALSE))</f>
        <v>KL</v>
      </c>
      <c r="K824" s="2" t="s">
        <v>122</v>
      </c>
      <c r="L824" s="31" t="s">
        <v>334</v>
      </c>
      <c r="N824" s="27" t="s">
        <v>56</v>
      </c>
      <c r="O824" s="27" t="s">
        <v>58</v>
      </c>
      <c r="P824" s="39">
        <v>43917</v>
      </c>
      <c r="Q824" s="37" t="s">
        <v>2313</v>
      </c>
      <c r="R824" s="37" t="s">
        <v>2349</v>
      </c>
      <c r="S824" s="46"/>
    </row>
    <row r="825" spans="1:19" ht="12.75">
      <c r="A825" s="27">
        <v>824</v>
      </c>
      <c r="B825" s="119"/>
      <c r="C825" s="39">
        <v>43917</v>
      </c>
      <c r="D825" s="40"/>
      <c r="E825" s="41"/>
      <c r="H825" s="2" t="s">
        <v>88</v>
      </c>
      <c r="I825" s="2" t="s">
        <v>47</v>
      </c>
      <c r="J825" s="15" t="str">
        <f>IF(ISERROR(VLOOKUP(I825,State_codes!$B$2:$C$38, 2, FALSE)),"",VLOOKUP(I825,State_codes!$B$2:$C$38, 2, FALSE))</f>
        <v>KL</v>
      </c>
      <c r="K825" s="2" t="s">
        <v>122</v>
      </c>
      <c r="L825" s="31" t="s">
        <v>334</v>
      </c>
      <c r="N825" s="27" t="s">
        <v>56</v>
      </c>
      <c r="O825" s="27" t="s">
        <v>58</v>
      </c>
      <c r="P825" s="39">
        <v>43917</v>
      </c>
      <c r="Q825" s="37" t="s">
        <v>2313</v>
      </c>
      <c r="R825" s="37" t="s">
        <v>2349</v>
      </c>
      <c r="S825" s="46"/>
    </row>
    <row r="826" spans="1:19" ht="12.75">
      <c r="A826" s="27">
        <v>825</v>
      </c>
      <c r="B826" s="119"/>
      <c r="C826" s="39">
        <v>43917</v>
      </c>
      <c r="D826" s="40"/>
      <c r="E826" s="41"/>
      <c r="H826" s="2" t="s">
        <v>88</v>
      </c>
      <c r="I826" s="2" t="s">
        <v>47</v>
      </c>
      <c r="J826" s="15" t="str">
        <f>IF(ISERROR(VLOOKUP(I826,State_codes!$B$2:$C$38, 2, FALSE)),"",VLOOKUP(I826,State_codes!$B$2:$C$38, 2, FALSE))</f>
        <v>KL</v>
      </c>
      <c r="K826" s="2" t="s">
        <v>122</v>
      </c>
      <c r="L826" s="31" t="s">
        <v>334</v>
      </c>
      <c r="N826" s="27" t="s">
        <v>56</v>
      </c>
      <c r="O826" s="27" t="s">
        <v>58</v>
      </c>
      <c r="P826" s="39">
        <v>43917</v>
      </c>
      <c r="Q826" s="37" t="s">
        <v>2313</v>
      </c>
      <c r="R826" s="37" t="s">
        <v>2349</v>
      </c>
      <c r="S826" s="46"/>
    </row>
    <row r="827" spans="1:19" ht="12.75">
      <c r="A827" s="27">
        <v>826</v>
      </c>
      <c r="B827" s="119"/>
      <c r="C827" s="39">
        <v>43917</v>
      </c>
      <c r="D827" s="40"/>
      <c r="E827" s="41"/>
      <c r="H827" s="2" t="s">
        <v>88</v>
      </c>
      <c r="I827" s="2" t="s">
        <v>47</v>
      </c>
      <c r="J827" s="15" t="str">
        <f>IF(ISERROR(VLOOKUP(I827,State_codes!$B$2:$C$38, 2, FALSE)),"",VLOOKUP(I827,State_codes!$B$2:$C$38, 2, FALSE))</f>
        <v>KL</v>
      </c>
      <c r="K827" s="2" t="s">
        <v>122</v>
      </c>
      <c r="L827" s="31" t="s">
        <v>334</v>
      </c>
      <c r="N827" s="27" t="s">
        <v>56</v>
      </c>
      <c r="O827" s="27" t="s">
        <v>58</v>
      </c>
      <c r="P827" s="39">
        <v>43917</v>
      </c>
      <c r="Q827" s="37" t="s">
        <v>2313</v>
      </c>
      <c r="R827" s="37" t="s">
        <v>2349</v>
      </c>
      <c r="S827" s="46"/>
    </row>
    <row r="828" spans="1:19" ht="12.75">
      <c r="A828" s="27">
        <v>827</v>
      </c>
      <c r="B828" s="119"/>
      <c r="C828" s="39">
        <v>43917</v>
      </c>
      <c r="D828" s="40"/>
      <c r="E828" s="41"/>
      <c r="H828" s="2" t="s">
        <v>88</v>
      </c>
      <c r="I828" s="2" t="s">
        <v>47</v>
      </c>
      <c r="J828" s="15" t="str">
        <f>IF(ISERROR(VLOOKUP(I828,State_codes!$B$2:$C$38, 2, FALSE)),"",VLOOKUP(I828,State_codes!$B$2:$C$38, 2, FALSE))</f>
        <v>KL</v>
      </c>
      <c r="K828" s="2" t="s">
        <v>122</v>
      </c>
      <c r="L828" s="31" t="s">
        <v>334</v>
      </c>
      <c r="N828" s="27" t="s">
        <v>56</v>
      </c>
      <c r="O828" s="27" t="s">
        <v>58</v>
      </c>
      <c r="P828" s="39">
        <v>43917</v>
      </c>
      <c r="Q828" s="37" t="s">
        <v>2313</v>
      </c>
      <c r="R828" s="37" t="s">
        <v>2349</v>
      </c>
      <c r="S828" s="46"/>
    </row>
    <row r="829" spans="1:19" ht="12.75">
      <c r="A829" s="27">
        <v>828</v>
      </c>
      <c r="B829" s="119"/>
      <c r="C829" s="39">
        <v>43917</v>
      </c>
      <c r="D829" s="40"/>
      <c r="E829" s="41"/>
      <c r="H829" s="2" t="s">
        <v>88</v>
      </c>
      <c r="I829" s="2" t="s">
        <v>47</v>
      </c>
      <c r="J829" s="15" t="str">
        <f>IF(ISERROR(VLOOKUP(I829,State_codes!$B$2:$C$38, 2, FALSE)),"",VLOOKUP(I829,State_codes!$B$2:$C$38, 2, FALSE))</f>
        <v>KL</v>
      </c>
      <c r="K829" s="2" t="s">
        <v>122</v>
      </c>
      <c r="L829" s="31" t="s">
        <v>334</v>
      </c>
      <c r="N829" s="27" t="s">
        <v>56</v>
      </c>
      <c r="O829" s="27" t="s">
        <v>58</v>
      </c>
      <c r="P829" s="39">
        <v>43917</v>
      </c>
      <c r="Q829" s="37" t="s">
        <v>2313</v>
      </c>
      <c r="R829" s="37" t="s">
        <v>2349</v>
      </c>
      <c r="S829" s="46"/>
    </row>
    <row r="830" spans="1:19" ht="12.75">
      <c r="A830" s="27">
        <v>829</v>
      </c>
      <c r="B830" s="119"/>
      <c r="C830" s="39">
        <v>43917</v>
      </c>
      <c r="D830" s="40"/>
      <c r="E830" s="41"/>
      <c r="H830" s="2" t="s">
        <v>88</v>
      </c>
      <c r="I830" s="2" t="s">
        <v>47</v>
      </c>
      <c r="J830" s="15" t="str">
        <f>IF(ISERROR(VLOOKUP(I830,State_codes!$B$2:$C$38, 2, FALSE)),"",VLOOKUP(I830,State_codes!$B$2:$C$38, 2, FALSE))</f>
        <v>KL</v>
      </c>
      <c r="K830" s="2" t="s">
        <v>122</v>
      </c>
      <c r="L830" s="31" t="s">
        <v>334</v>
      </c>
      <c r="N830" s="27" t="s">
        <v>56</v>
      </c>
      <c r="O830" s="27" t="s">
        <v>58</v>
      </c>
      <c r="P830" s="39">
        <v>43917</v>
      </c>
      <c r="Q830" s="37" t="s">
        <v>2313</v>
      </c>
      <c r="R830" s="37" t="s">
        <v>2349</v>
      </c>
      <c r="S830" s="46"/>
    </row>
    <row r="831" spans="1:19" ht="12.75">
      <c r="A831" s="27">
        <v>830</v>
      </c>
      <c r="B831" s="119"/>
      <c r="C831" s="39">
        <v>43917</v>
      </c>
      <c r="D831" s="40"/>
      <c r="E831" s="41"/>
      <c r="H831" s="2" t="s">
        <v>88</v>
      </c>
      <c r="I831" s="2" t="s">
        <v>47</v>
      </c>
      <c r="J831" s="15" t="str">
        <f>IF(ISERROR(VLOOKUP(I831,State_codes!$B$2:$C$38, 2, FALSE)),"",VLOOKUP(I831,State_codes!$B$2:$C$38, 2, FALSE))</f>
        <v>KL</v>
      </c>
      <c r="K831" s="2" t="s">
        <v>122</v>
      </c>
      <c r="L831" s="31" t="s">
        <v>334</v>
      </c>
      <c r="N831" s="27" t="s">
        <v>56</v>
      </c>
      <c r="O831" s="27" t="s">
        <v>58</v>
      </c>
      <c r="P831" s="39">
        <v>43917</v>
      </c>
      <c r="Q831" s="37" t="s">
        <v>2313</v>
      </c>
      <c r="R831" s="37" t="s">
        <v>2349</v>
      </c>
      <c r="S831" s="46"/>
    </row>
    <row r="832" spans="1:19" ht="12.75">
      <c r="A832" s="27">
        <v>831</v>
      </c>
      <c r="B832" s="119"/>
      <c r="C832" s="39">
        <v>43917</v>
      </c>
      <c r="D832" s="40"/>
      <c r="E832" s="41"/>
      <c r="H832" s="2" t="s">
        <v>88</v>
      </c>
      <c r="I832" s="2" t="s">
        <v>47</v>
      </c>
      <c r="J832" s="15" t="str">
        <f>IF(ISERROR(VLOOKUP(I832,State_codes!$B$2:$C$38, 2, FALSE)),"",VLOOKUP(I832,State_codes!$B$2:$C$38, 2, FALSE))</f>
        <v>KL</v>
      </c>
      <c r="K832" s="2" t="s">
        <v>122</v>
      </c>
      <c r="L832" s="31" t="s">
        <v>334</v>
      </c>
      <c r="N832" s="27" t="s">
        <v>56</v>
      </c>
      <c r="O832" s="27" t="s">
        <v>58</v>
      </c>
      <c r="P832" s="39">
        <v>43917</v>
      </c>
      <c r="Q832" s="37" t="s">
        <v>2313</v>
      </c>
      <c r="R832" s="37" t="s">
        <v>2349</v>
      </c>
      <c r="S832" s="46"/>
    </row>
    <row r="833" spans="1:27" ht="12.75">
      <c r="A833" s="27">
        <v>832</v>
      </c>
      <c r="B833" s="119"/>
      <c r="C833" s="39">
        <v>43917</v>
      </c>
      <c r="D833" s="40"/>
      <c r="E833" s="41"/>
      <c r="H833" s="2" t="s">
        <v>88</v>
      </c>
      <c r="I833" s="2" t="s">
        <v>47</v>
      </c>
      <c r="J833" s="15" t="str">
        <f>IF(ISERROR(VLOOKUP(I833,State_codes!$B$2:$C$38, 2, FALSE)),"",VLOOKUP(I833,State_codes!$B$2:$C$38, 2, FALSE))</f>
        <v>KL</v>
      </c>
      <c r="K833" s="2" t="s">
        <v>122</v>
      </c>
      <c r="L833" s="31" t="s">
        <v>334</v>
      </c>
      <c r="N833" s="27" t="s">
        <v>56</v>
      </c>
      <c r="O833" s="27" t="s">
        <v>58</v>
      </c>
      <c r="P833" s="39">
        <v>43917</v>
      </c>
      <c r="Q833" s="37" t="s">
        <v>2313</v>
      </c>
      <c r="R833" s="37" t="s">
        <v>2349</v>
      </c>
      <c r="S833" s="46"/>
    </row>
    <row r="834" spans="1:27" ht="12.75">
      <c r="A834" s="204">
        <v>833</v>
      </c>
      <c r="B834" s="238"/>
      <c r="C834" s="202">
        <v>43917</v>
      </c>
      <c r="D834" s="203"/>
      <c r="E834" s="239"/>
      <c r="F834" s="206"/>
      <c r="G834" s="206"/>
      <c r="H834" s="200" t="s">
        <v>88</v>
      </c>
      <c r="I834" s="200" t="s">
        <v>47</v>
      </c>
      <c r="J834" s="15" t="str">
        <f>IF(ISERROR(VLOOKUP(I834,State_codes!$B$2:$C$38, 2, FALSE)),"",VLOOKUP(I834,State_codes!$B$2:$C$38, 2, FALSE))</f>
        <v>KL</v>
      </c>
      <c r="K834" s="200" t="s">
        <v>122</v>
      </c>
      <c r="L834" s="205" t="s">
        <v>2411</v>
      </c>
      <c r="M834" s="206"/>
      <c r="N834" s="257"/>
      <c r="O834" s="204" t="s">
        <v>129</v>
      </c>
      <c r="P834" s="202">
        <v>43917</v>
      </c>
      <c r="Q834" s="207" t="s">
        <v>2313</v>
      </c>
      <c r="R834" s="207" t="s">
        <v>2349</v>
      </c>
      <c r="S834" s="208"/>
      <c r="T834" s="206"/>
      <c r="U834" s="206"/>
      <c r="V834" s="206"/>
      <c r="W834" s="206"/>
      <c r="X834" s="206"/>
      <c r="Y834" s="206"/>
      <c r="Z834" s="206"/>
      <c r="AA834" s="206"/>
    </row>
    <row r="835" spans="1:27" ht="12.75">
      <c r="A835" s="204">
        <v>834</v>
      </c>
      <c r="B835" s="238"/>
      <c r="C835" s="202">
        <v>43917</v>
      </c>
      <c r="D835" s="203"/>
      <c r="E835" s="239"/>
      <c r="F835" s="206"/>
      <c r="G835" s="206"/>
      <c r="H835" s="200" t="s">
        <v>88</v>
      </c>
      <c r="I835" s="200" t="s">
        <v>47</v>
      </c>
      <c r="J835" s="15" t="str">
        <f>IF(ISERROR(VLOOKUP(I835,State_codes!$B$2:$C$38, 2, FALSE)),"",VLOOKUP(I835,State_codes!$B$2:$C$38, 2, FALSE))</f>
        <v>KL</v>
      </c>
      <c r="K835" s="200" t="s">
        <v>122</v>
      </c>
      <c r="L835" s="205" t="s">
        <v>2411</v>
      </c>
      <c r="M835" s="206"/>
      <c r="N835" s="257"/>
      <c r="O835" s="204" t="s">
        <v>129</v>
      </c>
      <c r="P835" s="202">
        <v>43917</v>
      </c>
      <c r="Q835" s="207" t="s">
        <v>2313</v>
      </c>
      <c r="R835" s="207" t="s">
        <v>2349</v>
      </c>
      <c r="S835" s="208"/>
      <c r="T835" s="206"/>
      <c r="U835" s="206"/>
      <c r="V835" s="206"/>
      <c r="W835" s="206"/>
      <c r="X835" s="206"/>
      <c r="Y835" s="206"/>
      <c r="Z835" s="206"/>
      <c r="AA835" s="206"/>
    </row>
    <row r="836" spans="1:27" ht="12.75">
      <c r="A836" s="204">
        <v>835</v>
      </c>
      <c r="B836" s="238"/>
      <c r="C836" s="202">
        <v>43917</v>
      </c>
      <c r="D836" s="203"/>
      <c r="E836" s="239"/>
      <c r="F836" s="206"/>
      <c r="G836" s="206"/>
      <c r="H836" s="200" t="s">
        <v>88</v>
      </c>
      <c r="I836" s="200" t="s">
        <v>47</v>
      </c>
      <c r="J836" s="15" t="str">
        <f>IF(ISERROR(VLOOKUP(I836,State_codes!$B$2:$C$38, 2, FALSE)),"",VLOOKUP(I836,State_codes!$B$2:$C$38, 2, FALSE))</f>
        <v>KL</v>
      </c>
      <c r="K836" s="200" t="s">
        <v>122</v>
      </c>
      <c r="L836" s="205" t="s">
        <v>2411</v>
      </c>
      <c r="M836" s="206"/>
      <c r="N836" s="257"/>
      <c r="O836" s="204" t="s">
        <v>129</v>
      </c>
      <c r="P836" s="202">
        <v>43917</v>
      </c>
      <c r="Q836" s="207" t="s">
        <v>2313</v>
      </c>
      <c r="R836" s="207" t="s">
        <v>2349</v>
      </c>
      <c r="S836" s="208"/>
      <c r="T836" s="206"/>
      <c r="U836" s="206"/>
      <c r="V836" s="206"/>
      <c r="W836" s="206"/>
      <c r="X836" s="206"/>
      <c r="Y836" s="206"/>
      <c r="Z836" s="206"/>
      <c r="AA836" s="206"/>
    </row>
    <row r="837" spans="1:27" ht="12.75">
      <c r="A837" s="204">
        <v>836</v>
      </c>
      <c r="B837" s="238"/>
      <c r="C837" s="202">
        <v>43917</v>
      </c>
      <c r="D837" s="203"/>
      <c r="E837" s="239"/>
      <c r="F837" s="206"/>
      <c r="G837" s="206"/>
      <c r="H837" s="200" t="s">
        <v>88</v>
      </c>
      <c r="I837" s="200" t="s">
        <v>47</v>
      </c>
      <c r="J837" s="15" t="str">
        <f>IF(ISERROR(VLOOKUP(I837,State_codes!$B$2:$C$38, 2, FALSE)),"",VLOOKUP(I837,State_codes!$B$2:$C$38, 2, FALSE))</f>
        <v>KL</v>
      </c>
      <c r="K837" s="200" t="s">
        <v>122</v>
      </c>
      <c r="L837" s="205" t="s">
        <v>2411</v>
      </c>
      <c r="M837" s="206"/>
      <c r="N837" s="257"/>
      <c r="O837" s="204" t="s">
        <v>129</v>
      </c>
      <c r="P837" s="202">
        <v>43917</v>
      </c>
      <c r="Q837" s="207" t="s">
        <v>2313</v>
      </c>
      <c r="R837" s="207" t="s">
        <v>2349</v>
      </c>
      <c r="S837" s="208"/>
      <c r="T837" s="206"/>
      <c r="U837" s="206"/>
      <c r="V837" s="206"/>
      <c r="W837" s="206"/>
      <c r="X837" s="206"/>
      <c r="Y837" s="206"/>
      <c r="Z837" s="206"/>
      <c r="AA837" s="206"/>
    </row>
    <row r="838" spans="1:27" ht="12.75">
      <c r="A838" s="204">
        <v>837</v>
      </c>
      <c r="B838" s="238"/>
      <c r="C838" s="202">
        <v>43917</v>
      </c>
      <c r="D838" s="203"/>
      <c r="E838" s="239"/>
      <c r="F838" s="206"/>
      <c r="G838" s="206"/>
      <c r="H838" s="200" t="s">
        <v>88</v>
      </c>
      <c r="I838" s="200" t="s">
        <v>47</v>
      </c>
      <c r="J838" s="15" t="str">
        <f>IF(ISERROR(VLOOKUP(I838,State_codes!$B$2:$C$38, 2, FALSE)),"",VLOOKUP(I838,State_codes!$B$2:$C$38, 2, FALSE))</f>
        <v>KL</v>
      </c>
      <c r="K838" s="200" t="s">
        <v>122</v>
      </c>
      <c r="L838" s="205" t="s">
        <v>2411</v>
      </c>
      <c r="M838" s="206"/>
      <c r="N838" s="257"/>
      <c r="O838" s="204" t="s">
        <v>129</v>
      </c>
      <c r="P838" s="202">
        <v>43917</v>
      </c>
      <c r="Q838" s="207" t="s">
        <v>2313</v>
      </c>
      <c r="R838" s="207" t="s">
        <v>2349</v>
      </c>
      <c r="S838" s="208"/>
      <c r="T838" s="206"/>
      <c r="U838" s="206"/>
      <c r="V838" s="206"/>
      <c r="W838" s="206"/>
      <c r="X838" s="206"/>
      <c r="Y838" s="206"/>
      <c r="Z838" s="206"/>
      <c r="AA838" s="206"/>
    </row>
    <row r="839" spans="1:27" ht="12.75">
      <c r="A839" s="204">
        <v>838</v>
      </c>
      <c r="B839" s="238"/>
      <c r="C839" s="202">
        <v>43917</v>
      </c>
      <c r="D839" s="203"/>
      <c r="E839" s="239"/>
      <c r="F839" s="206"/>
      <c r="G839" s="206"/>
      <c r="H839" s="200" t="s">
        <v>88</v>
      </c>
      <c r="I839" s="200" t="s">
        <v>47</v>
      </c>
      <c r="J839" s="15" t="str">
        <f>IF(ISERROR(VLOOKUP(I839,State_codes!$B$2:$C$38, 2, FALSE)),"",VLOOKUP(I839,State_codes!$B$2:$C$38, 2, FALSE))</f>
        <v>KL</v>
      </c>
      <c r="K839" s="200" t="s">
        <v>122</v>
      </c>
      <c r="L839" s="205" t="s">
        <v>2411</v>
      </c>
      <c r="M839" s="206"/>
      <c r="N839" s="257"/>
      <c r="O839" s="204" t="s">
        <v>129</v>
      </c>
      <c r="P839" s="202">
        <v>43917</v>
      </c>
      <c r="Q839" s="207" t="s">
        <v>2313</v>
      </c>
      <c r="R839" s="207" t="s">
        <v>2349</v>
      </c>
      <c r="S839" s="208"/>
      <c r="T839" s="206"/>
      <c r="U839" s="206"/>
      <c r="V839" s="206"/>
      <c r="W839" s="206"/>
      <c r="X839" s="206"/>
      <c r="Y839" s="206"/>
      <c r="Z839" s="206"/>
      <c r="AA839" s="206"/>
    </row>
    <row r="840" spans="1:27" ht="12.75">
      <c r="A840" s="204">
        <v>839</v>
      </c>
      <c r="B840" s="238"/>
      <c r="C840" s="202">
        <v>43917</v>
      </c>
      <c r="D840" s="203"/>
      <c r="E840" s="239"/>
      <c r="F840" s="206"/>
      <c r="G840" s="206"/>
      <c r="H840" s="200" t="s">
        <v>88</v>
      </c>
      <c r="I840" s="200" t="s">
        <v>47</v>
      </c>
      <c r="J840" s="15" t="str">
        <f>IF(ISERROR(VLOOKUP(I840,State_codes!$B$2:$C$38, 2, FALSE)),"",VLOOKUP(I840,State_codes!$B$2:$C$38, 2, FALSE))</f>
        <v>KL</v>
      </c>
      <c r="K840" s="200" t="s">
        <v>122</v>
      </c>
      <c r="L840" s="205" t="s">
        <v>2411</v>
      </c>
      <c r="M840" s="206"/>
      <c r="N840" s="257"/>
      <c r="O840" s="204" t="s">
        <v>129</v>
      </c>
      <c r="P840" s="202">
        <v>43917</v>
      </c>
      <c r="Q840" s="207" t="s">
        <v>2313</v>
      </c>
      <c r="R840" s="207" t="s">
        <v>2349</v>
      </c>
      <c r="S840" s="208"/>
      <c r="T840" s="206"/>
      <c r="U840" s="206"/>
      <c r="V840" s="206"/>
      <c r="W840" s="206"/>
      <c r="X840" s="206"/>
      <c r="Y840" s="206"/>
      <c r="Z840" s="206"/>
      <c r="AA840" s="206"/>
    </row>
    <row r="841" spans="1:27" ht="12.75">
      <c r="A841" s="204">
        <v>840</v>
      </c>
      <c r="B841" s="238"/>
      <c r="C841" s="202">
        <v>43917</v>
      </c>
      <c r="D841" s="203"/>
      <c r="E841" s="239"/>
      <c r="F841" s="206"/>
      <c r="G841" s="206"/>
      <c r="H841" s="200" t="s">
        <v>88</v>
      </c>
      <c r="I841" s="200" t="s">
        <v>47</v>
      </c>
      <c r="J841" s="15" t="str">
        <f>IF(ISERROR(VLOOKUP(I841,State_codes!$B$2:$C$38, 2, FALSE)),"",VLOOKUP(I841,State_codes!$B$2:$C$38, 2, FALSE))</f>
        <v>KL</v>
      </c>
      <c r="K841" s="200" t="s">
        <v>122</v>
      </c>
      <c r="L841" s="205" t="s">
        <v>2411</v>
      </c>
      <c r="M841" s="206"/>
      <c r="N841" s="257"/>
      <c r="O841" s="204" t="s">
        <v>129</v>
      </c>
      <c r="P841" s="202">
        <v>43917</v>
      </c>
      <c r="Q841" s="207" t="s">
        <v>2313</v>
      </c>
      <c r="R841" s="207" t="s">
        <v>2349</v>
      </c>
      <c r="S841" s="208"/>
      <c r="T841" s="206"/>
      <c r="U841" s="206"/>
      <c r="V841" s="206"/>
      <c r="W841" s="206"/>
      <c r="X841" s="206"/>
      <c r="Y841" s="206"/>
      <c r="Z841" s="206"/>
      <c r="AA841" s="206"/>
    </row>
    <row r="842" spans="1:27" ht="12.75">
      <c r="A842" s="204">
        <v>841</v>
      </c>
      <c r="B842" s="238"/>
      <c r="C842" s="202">
        <v>43917</v>
      </c>
      <c r="D842" s="203"/>
      <c r="E842" s="239"/>
      <c r="F842" s="206"/>
      <c r="G842" s="206"/>
      <c r="H842" s="200" t="s">
        <v>88</v>
      </c>
      <c r="I842" s="200" t="s">
        <v>47</v>
      </c>
      <c r="J842" s="15" t="str">
        <f>IF(ISERROR(VLOOKUP(I842,State_codes!$B$2:$C$38, 2, FALSE)),"",VLOOKUP(I842,State_codes!$B$2:$C$38, 2, FALSE))</f>
        <v>KL</v>
      </c>
      <c r="K842" s="200" t="s">
        <v>122</v>
      </c>
      <c r="L842" s="205" t="s">
        <v>2411</v>
      </c>
      <c r="M842" s="206"/>
      <c r="N842" s="257"/>
      <c r="O842" s="204" t="s">
        <v>129</v>
      </c>
      <c r="P842" s="202">
        <v>43917</v>
      </c>
      <c r="Q842" s="207" t="s">
        <v>2313</v>
      </c>
      <c r="R842" s="207" t="s">
        <v>2349</v>
      </c>
      <c r="S842" s="208"/>
      <c r="T842" s="206"/>
      <c r="U842" s="206"/>
      <c r="V842" s="206"/>
      <c r="W842" s="206"/>
      <c r="X842" s="206"/>
      <c r="Y842" s="206"/>
      <c r="Z842" s="206"/>
      <c r="AA842" s="206"/>
    </row>
    <row r="843" spans="1:27" ht="12.75">
      <c r="A843" s="204">
        <v>842</v>
      </c>
      <c r="B843" s="238"/>
      <c r="C843" s="202">
        <v>43917</v>
      </c>
      <c r="D843" s="203"/>
      <c r="E843" s="239"/>
      <c r="F843" s="206"/>
      <c r="G843" s="206"/>
      <c r="H843" s="200" t="s">
        <v>88</v>
      </c>
      <c r="I843" s="200" t="s">
        <v>47</v>
      </c>
      <c r="J843" s="15" t="str">
        <f>IF(ISERROR(VLOOKUP(I843,State_codes!$B$2:$C$38, 2, FALSE)),"",VLOOKUP(I843,State_codes!$B$2:$C$38, 2, FALSE))</f>
        <v>KL</v>
      </c>
      <c r="K843" s="200" t="s">
        <v>122</v>
      </c>
      <c r="L843" s="205" t="s">
        <v>2411</v>
      </c>
      <c r="M843" s="206"/>
      <c r="N843" s="257"/>
      <c r="O843" s="204" t="s">
        <v>129</v>
      </c>
      <c r="P843" s="202">
        <v>43917</v>
      </c>
      <c r="Q843" s="207" t="s">
        <v>2313</v>
      </c>
      <c r="R843" s="207" t="s">
        <v>2349</v>
      </c>
      <c r="S843" s="208"/>
      <c r="T843" s="206"/>
      <c r="U843" s="206"/>
      <c r="V843" s="206"/>
      <c r="W843" s="206"/>
      <c r="X843" s="206"/>
      <c r="Y843" s="206"/>
      <c r="Z843" s="206"/>
      <c r="AA843" s="206"/>
    </row>
    <row r="844" spans="1:27" ht="12.75">
      <c r="A844" s="204">
        <v>843</v>
      </c>
      <c r="B844" s="238"/>
      <c r="C844" s="202">
        <v>43917</v>
      </c>
      <c r="D844" s="203"/>
      <c r="E844" s="239"/>
      <c r="F844" s="206"/>
      <c r="G844" s="206"/>
      <c r="H844" s="200" t="s">
        <v>88</v>
      </c>
      <c r="I844" s="200" t="s">
        <v>47</v>
      </c>
      <c r="J844" s="15" t="str">
        <f>IF(ISERROR(VLOOKUP(I844,State_codes!$B$2:$C$38, 2, FALSE)),"",VLOOKUP(I844,State_codes!$B$2:$C$38, 2, FALSE))</f>
        <v>KL</v>
      </c>
      <c r="K844" s="200" t="s">
        <v>122</v>
      </c>
      <c r="L844" s="205" t="s">
        <v>2411</v>
      </c>
      <c r="M844" s="206"/>
      <c r="N844" s="257"/>
      <c r="O844" s="204" t="s">
        <v>129</v>
      </c>
      <c r="P844" s="202">
        <v>43917</v>
      </c>
      <c r="Q844" s="207" t="s">
        <v>2313</v>
      </c>
      <c r="R844" s="207" t="s">
        <v>2349</v>
      </c>
      <c r="S844" s="208"/>
      <c r="T844" s="206"/>
      <c r="U844" s="206"/>
      <c r="V844" s="206"/>
      <c r="W844" s="206"/>
      <c r="X844" s="206"/>
      <c r="Y844" s="206"/>
      <c r="Z844" s="206"/>
      <c r="AA844" s="206"/>
    </row>
    <row r="845" spans="1:27" ht="12.75">
      <c r="A845" s="204">
        <v>844</v>
      </c>
      <c r="B845" s="238"/>
      <c r="C845" s="202">
        <v>43917</v>
      </c>
      <c r="D845" s="203"/>
      <c r="E845" s="239"/>
      <c r="F845" s="206"/>
      <c r="G845" s="200"/>
      <c r="H845" s="200" t="s">
        <v>83</v>
      </c>
      <c r="I845" s="200" t="s">
        <v>45</v>
      </c>
      <c r="J845" s="15" t="str">
        <f>IF(ISERROR(VLOOKUP(I845,State_codes!$B$2:$C$38, 2, FALSE)),"",VLOOKUP(I845,State_codes!$B$2:$C$38, 2, FALSE))</f>
        <v>MH</v>
      </c>
      <c r="K845" s="200" t="s">
        <v>122</v>
      </c>
      <c r="L845" s="205" t="s">
        <v>2481</v>
      </c>
      <c r="M845" s="206"/>
      <c r="N845" s="257"/>
      <c r="O845" s="204" t="s">
        <v>129</v>
      </c>
      <c r="P845" s="202">
        <v>43917</v>
      </c>
      <c r="Q845" s="207" t="s">
        <v>2482</v>
      </c>
      <c r="R845" s="208"/>
      <c r="S845" s="208"/>
      <c r="T845" s="206"/>
      <c r="U845" s="206"/>
      <c r="V845" s="206"/>
      <c r="W845" s="206"/>
      <c r="X845" s="206"/>
      <c r="Y845" s="206"/>
      <c r="Z845" s="206"/>
      <c r="AA845" s="206"/>
    </row>
    <row r="846" spans="1:27" ht="12.75">
      <c r="A846" s="204">
        <v>845</v>
      </c>
      <c r="B846" s="238"/>
      <c r="C846" s="202">
        <v>43917</v>
      </c>
      <c r="D846" s="203"/>
      <c r="E846" s="239"/>
      <c r="F846" s="206"/>
      <c r="G846" s="200" t="s">
        <v>43</v>
      </c>
      <c r="H846" s="200" t="s">
        <v>43</v>
      </c>
      <c r="I846" s="200" t="s">
        <v>45</v>
      </c>
      <c r="J846" s="15" t="str">
        <f>IF(ISERROR(VLOOKUP(I846,State_codes!$B$2:$C$38, 2, FALSE)),"",VLOOKUP(I846,State_codes!$B$2:$C$38, 2, FALSE))</f>
        <v>MH</v>
      </c>
      <c r="K846" s="200" t="s">
        <v>122</v>
      </c>
      <c r="L846" s="205" t="s">
        <v>2481</v>
      </c>
      <c r="M846" s="206"/>
      <c r="N846" s="257"/>
      <c r="O846" s="204" t="s">
        <v>129</v>
      </c>
      <c r="P846" s="202">
        <v>43917</v>
      </c>
      <c r="Q846" s="207" t="s">
        <v>2482</v>
      </c>
      <c r="R846" s="208"/>
      <c r="S846" s="208"/>
      <c r="T846" s="206"/>
      <c r="U846" s="206"/>
      <c r="V846" s="206"/>
      <c r="W846" s="206"/>
      <c r="X846" s="206"/>
      <c r="Y846" s="206"/>
      <c r="Z846" s="206"/>
      <c r="AA846" s="206"/>
    </row>
    <row r="847" spans="1:27" ht="12.75">
      <c r="A847" s="204">
        <v>846</v>
      </c>
      <c r="B847" s="238"/>
      <c r="C847" s="202">
        <v>43917</v>
      </c>
      <c r="D847" s="203"/>
      <c r="E847" s="239"/>
      <c r="F847" s="206"/>
      <c r="G847" s="200" t="s">
        <v>43</v>
      </c>
      <c r="H847" s="200" t="s">
        <v>43</v>
      </c>
      <c r="I847" s="200" t="s">
        <v>45</v>
      </c>
      <c r="J847" s="15" t="str">
        <f>IF(ISERROR(VLOOKUP(I847,State_codes!$B$2:$C$38, 2, FALSE)),"",VLOOKUP(I847,State_codes!$B$2:$C$38, 2, FALSE))</f>
        <v>MH</v>
      </c>
      <c r="K847" s="200" t="s">
        <v>122</v>
      </c>
      <c r="L847" s="205" t="s">
        <v>2481</v>
      </c>
      <c r="M847" s="206"/>
      <c r="N847" s="257"/>
      <c r="O847" s="204" t="s">
        <v>129</v>
      </c>
      <c r="P847" s="202">
        <v>43917</v>
      </c>
      <c r="Q847" s="207" t="s">
        <v>2482</v>
      </c>
      <c r="R847" s="208"/>
      <c r="S847" s="208"/>
      <c r="T847" s="206"/>
      <c r="U847" s="206"/>
      <c r="V847" s="206"/>
      <c r="W847" s="206"/>
      <c r="X847" s="206"/>
      <c r="Y847" s="206"/>
      <c r="Z847" s="206"/>
      <c r="AA847" s="206"/>
    </row>
    <row r="848" spans="1:27" ht="12.75">
      <c r="A848" s="204">
        <v>847</v>
      </c>
      <c r="B848" s="238"/>
      <c r="C848" s="202">
        <v>43917</v>
      </c>
      <c r="D848" s="203"/>
      <c r="E848" s="239"/>
      <c r="F848" s="206"/>
      <c r="G848" s="200" t="s">
        <v>43</v>
      </c>
      <c r="H848" s="200" t="s">
        <v>43</v>
      </c>
      <c r="I848" s="200" t="s">
        <v>45</v>
      </c>
      <c r="J848" s="15" t="str">
        <f>IF(ISERROR(VLOOKUP(I848,State_codes!$B$2:$C$38, 2, FALSE)),"",VLOOKUP(I848,State_codes!$B$2:$C$38, 2, FALSE))</f>
        <v>MH</v>
      </c>
      <c r="K848" s="200" t="s">
        <v>122</v>
      </c>
      <c r="L848" s="205" t="s">
        <v>2481</v>
      </c>
      <c r="M848" s="206"/>
      <c r="N848" s="257"/>
      <c r="O848" s="204" t="s">
        <v>129</v>
      </c>
      <c r="P848" s="202">
        <v>43917</v>
      </c>
      <c r="Q848" s="207" t="s">
        <v>2482</v>
      </c>
      <c r="R848" s="208"/>
      <c r="S848" s="208"/>
      <c r="T848" s="206"/>
      <c r="U848" s="206"/>
      <c r="V848" s="206"/>
      <c r="W848" s="206"/>
      <c r="X848" s="206"/>
      <c r="Y848" s="206"/>
      <c r="Z848" s="206"/>
      <c r="AA848" s="206"/>
    </row>
    <row r="849" spans="1:20" ht="12.75">
      <c r="A849" s="27">
        <v>848</v>
      </c>
      <c r="B849" s="119"/>
      <c r="C849" s="39">
        <v>43917</v>
      </c>
      <c r="D849" s="40"/>
      <c r="E849" s="41"/>
      <c r="H849" s="2" t="s">
        <v>1142</v>
      </c>
      <c r="I849" s="2" t="s">
        <v>45</v>
      </c>
      <c r="J849" s="15" t="str">
        <f>IF(ISERROR(VLOOKUP(I849,State_codes!$B$2:$C$38, 2, FALSE)),"",VLOOKUP(I849,State_codes!$B$2:$C$38, 2, FALSE))</f>
        <v>MH</v>
      </c>
      <c r="K849" s="2" t="s">
        <v>122</v>
      </c>
      <c r="L849" s="31" t="s">
        <v>2500</v>
      </c>
      <c r="N849" s="130"/>
      <c r="O849" s="27" t="s">
        <v>58</v>
      </c>
      <c r="P849" s="39">
        <v>43917</v>
      </c>
      <c r="Q849" s="37" t="s">
        <v>2482</v>
      </c>
      <c r="R849" s="46"/>
      <c r="S849" s="46"/>
    </row>
    <row r="850" spans="1:20" ht="12.75">
      <c r="A850" s="27">
        <v>849</v>
      </c>
      <c r="B850" s="119"/>
      <c r="C850" s="39">
        <v>43917</v>
      </c>
      <c r="D850" s="40"/>
      <c r="E850" s="41"/>
      <c r="G850" s="2" t="s">
        <v>43</v>
      </c>
      <c r="H850" s="2" t="s">
        <v>2504</v>
      </c>
      <c r="I850" s="2" t="s">
        <v>45</v>
      </c>
      <c r="J850" s="15" t="str">
        <f>IF(ISERROR(VLOOKUP(I850,State_codes!$B$2:$C$38, 2, FALSE)),"",VLOOKUP(I850,State_codes!$B$2:$C$38, 2, FALSE))</f>
        <v>MH</v>
      </c>
      <c r="K850" s="2" t="s">
        <v>122</v>
      </c>
      <c r="L850" s="31" t="s">
        <v>2500</v>
      </c>
      <c r="N850" s="130"/>
      <c r="O850" s="27" t="s">
        <v>58</v>
      </c>
      <c r="P850" s="39">
        <v>43917</v>
      </c>
      <c r="Q850" s="37" t="s">
        <v>2482</v>
      </c>
      <c r="R850" s="46"/>
      <c r="S850" s="46"/>
    </row>
    <row r="851" spans="1:20" ht="12.75">
      <c r="A851" s="27">
        <v>850</v>
      </c>
      <c r="B851" s="119"/>
      <c r="C851" s="39">
        <v>43918</v>
      </c>
      <c r="D851" s="40"/>
      <c r="E851" s="41"/>
      <c r="G851" s="2" t="s">
        <v>43</v>
      </c>
      <c r="H851" s="2" t="s">
        <v>43</v>
      </c>
      <c r="I851" s="2" t="s">
        <v>45</v>
      </c>
      <c r="J851" s="15" t="str">
        <f>IF(ISERROR(VLOOKUP(I851,State_codes!$B$2:$C$38, 2, FALSE)),"",VLOOKUP(I851,State_codes!$B$2:$C$38, 2, FALSE))</f>
        <v>MH</v>
      </c>
      <c r="K851" s="2" t="s">
        <v>122</v>
      </c>
      <c r="L851" s="31" t="s">
        <v>2500</v>
      </c>
      <c r="N851" s="130"/>
      <c r="O851" s="27" t="s">
        <v>58</v>
      </c>
      <c r="P851" s="39">
        <v>43917</v>
      </c>
      <c r="Q851" s="37" t="s">
        <v>2482</v>
      </c>
      <c r="R851" s="46"/>
      <c r="S851" s="46"/>
    </row>
    <row r="852" spans="1:20" ht="12.75">
      <c r="A852" s="27">
        <v>851</v>
      </c>
      <c r="B852" s="119"/>
      <c r="C852" s="39">
        <v>43918</v>
      </c>
      <c r="D852" s="40"/>
      <c r="E852" s="41"/>
      <c r="G852" s="2" t="s">
        <v>43</v>
      </c>
      <c r="H852" s="2" t="s">
        <v>43</v>
      </c>
      <c r="I852" s="2" t="s">
        <v>45</v>
      </c>
      <c r="J852" s="15" t="str">
        <f>IF(ISERROR(VLOOKUP(I852,State_codes!$B$2:$C$38, 2, FALSE)),"",VLOOKUP(I852,State_codes!$B$2:$C$38, 2, FALSE))</f>
        <v>MH</v>
      </c>
      <c r="K852" s="2" t="s">
        <v>122</v>
      </c>
      <c r="L852" s="31" t="s">
        <v>2500</v>
      </c>
      <c r="N852" s="130"/>
      <c r="O852" s="27" t="s">
        <v>58</v>
      </c>
      <c r="P852" s="39">
        <v>43917</v>
      </c>
      <c r="Q852" s="37" t="s">
        <v>2482</v>
      </c>
      <c r="R852" s="46"/>
      <c r="S852" s="46"/>
    </row>
    <row r="853" spans="1:20" ht="12.75">
      <c r="A853" s="27">
        <v>852</v>
      </c>
      <c r="B853" s="119"/>
      <c r="C853" s="39">
        <v>43918</v>
      </c>
      <c r="D853" s="40"/>
      <c r="E853" s="41"/>
      <c r="G853" s="2" t="s">
        <v>43</v>
      </c>
      <c r="H853" s="2" t="s">
        <v>43</v>
      </c>
      <c r="I853" s="2" t="s">
        <v>45</v>
      </c>
      <c r="J853" s="15" t="str">
        <f>IF(ISERROR(VLOOKUP(I853,State_codes!$B$2:$C$38, 2, FALSE)),"",VLOOKUP(I853,State_codes!$B$2:$C$38, 2, FALSE))</f>
        <v>MH</v>
      </c>
      <c r="K853" s="2" t="s">
        <v>122</v>
      </c>
      <c r="L853" s="31" t="s">
        <v>2500</v>
      </c>
      <c r="N853" s="130"/>
      <c r="O853" s="27" t="s">
        <v>58</v>
      </c>
      <c r="P853" s="39">
        <v>43917</v>
      </c>
      <c r="Q853" s="37" t="s">
        <v>2482</v>
      </c>
      <c r="R853" s="46"/>
      <c r="S853" s="46"/>
    </row>
    <row r="854" spans="1:20" ht="12.75">
      <c r="A854" s="27">
        <v>853</v>
      </c>
      <c r="B854" s="119"/>
      <c r="C854" s="39">
        <v>43917</v>
      </c>
      <c r="D854" s="40"/>
      <c r="E854" s="27">
        <v>23</v>
      </c>
      <c r="H854" s="2" t="s">
        <v>2042</v>
      </c>
      <c r="I854" s="2" t="s">
        <v>348</v>
      </c>
      <c r="J854" s="15" t="str">
        <f>IF(ISERROR(VLOOKUP(I854,State_codes!$B$2:$C$38, 2, FALSE)),"",VLOOKUP(I854,State_codes!$B$2:$C$38, 2, FALSE))</f>
        <v>AN</v>
      </c>
      <c r="K854" s="2" t="s">
        <v>122</v>
      </c>
      <c r="L854" s="31" t="s">
        <v>2527</v>
      </c>
      <c r="M854" s="2" t="s">
        <v>2133</v>
      </c>
      <c r="N854" s="27" t="s">
        <v>56</v>
      </c>
      <c r="O854" s="27" t="s">
        <v>129</v>
      </c>
      <c r="P854" s="39">
        <v>43917</v>
      </c>
      <c r="Q854" s="37" t="s">
        <v>2528</v>
      </c>
      <c r="R854" s="46"/>
      <c r="S854" s="46"/>
    </row>
    <row r="855" spans="1:20" ht="12.75">
      <c r="A855" s="27">
        <v>854</v>
      </c>
      <c r="B855" s="119"/>
      <c r="C855" s="39">
        <v>43917</v>
      </c>
      <c r="D855" s="40"/>
      <c r="E855" s="27">
        <v>64</v>
      </c>
      <c r="H855" s="2" t="s">
        <v>2042</v>
      </c>
      <c r="I855" s="2" t="s">
        <v>348</v>
      </c>
      <c r="J855" s="15" t="str">
        <f>IF(ISERROR(VLOOKUP(I855,State_codes!$B$2:$C$38, 2, FALSE)),"",VLOOKUP(I855,State_codes!$B$2:$C$38, 2, FALSE))</f>
        <v>AN</v>
      </c>
      <c r="K855" s="2" t="s">
        <v>122</v>
      </c>
      <c r="L855" s="31" t="s">
        <v>2527</v>
      </c>
      <c r="M855" s="2" t="s">
        <v>2133</v>
      </c>
      <c r="N855" s="27" t="s">
        <v>56</v>
      </c>
      <c r="O855" s="27" t="s">
        <v>129</v>
      </c>
      <c r="P855" s="39">
        <v>43917</v>
      </c>
      <c r="Q855" s="37" t="s">
        <v>2528</v>
      </c>
      <c r="R855" s="46"/>
      <c r="S855" s="46"/>
    </row>
    <row r="856" spans="1:20" ht="12.75">
      <c r="A856" s="27">
        <v>855</v>
      </c>
      <c r="B856" s="119"/>
      <c r="C856" s="39">
        <v>43917</v>
      </c>
      <c r="D856" s="40"/>
      <c r="E856" s="41"/>
      <c r="H856" s="2" t="s">
        <v>2042</v>
      </c>
      <c r="I856" s="2" t="s">
        <v>348</v>
      </c>
      <c r="J856" s="15" t="str">
        <f>IF(ISERROR(VLOOKUP(I856,State_codes!$B$2:$C$38, 2, FALSE)),"",VLOOKUP(I856,State_codes!$B$2:$C$38, 2, FALSE))</f>
        <v>AN</v>
      </c>
      <c r="K856" s="2" t="s">
        <v>122</v>
      </c>
      <c r="L856" s="31" t="s">
        <v>2527</v>
      </c>
      <c r="M856" s="2" t="s">
        <v>2133</v>
      </c>
      <c r="N856" s="27" t="s">
        <v>56</v>
      </c>
      <c r="O856" s="27" t="s">
        <v>129</v>
      </c>
      <c r="P856" s="39">
        <v>43917</v>
      </c>
      <c r="Q856" s="37" t="s">
        <v>2528</v>
      </c>
      <c r="R856" s="46"/>
      <c r="S856" s="46"/>
    </row>
    <row r="857" spans="1:20" ht="12.75">
      <c r="A857" s="27">
        <v>856</v>
      </c>
      <c r="B857" s="119"/>
      <c r="C857" s="39">
        <v>43917</v>
      </c>
      <c r="D857" s="40"/>
      <c r="E857" s="41"/>
      <c r="H857" s="2" t="s">
        <v>2042</v>
      </c>
      <c r="I857" s="2" t="s">
        <v>348</v>
      </c>
      <c r="J857" s="15" t="str">
        <f>IF(ISERROR(VLOOKUP(I857,State_codes!$B$2:$C$38, 2, FALSE)),"",VLOOKUP(I857,State_codes!$B$2:$C$38, 2, FALSE))</f>
        <v>AN</v>
      </c>
      <c r="K857" s="2" t="s">
        <v>122</v>
      </c>
      <c r="L857" s="31" t="s">
        <v>2527</v>
      </c>
      <c r="M857" s="2" t="s">
        <v>2133</v>
      </c>
      <c r="N857" s="27" t="s">
        <v>56</v>
      </c>
      <c r="O857" s="27" t="s">
        <v>129</v>
      </c>
      <c r="P857" s="39">
        <v>43917</v>
      </c>
      <c r="Q857" s="37" t="s">
        <v>2528</v>
      </c>
      <c r="R857" s="46"/>
      <c r="S857" s="46"/>
    </row>
    <row r="858" spans="1:20" ht="12.75">
      <c r="A858" s="27">
        <v>857</v>
      </c>
      <c r="B858" s="119"/>
      <c r="C858" s="39">
        <v>43917</v>
      </c>
      <c r="D858" s="40"/>
      <c r="E858" s="41"/>
      <c r="H858" s="262" t="s">
        <v>139</v>
      </c>
      <c r="I858" s="2" t="s">
        <v>126</v>
      </c>
      <c r="J858" s="15" t="str">
        <f>IF(ISERROR(VLOOKUP(I858,State_codes!$B$2:$C$38, 2, FALSE)),"",VLOOKUP(I858,State_codes!$B$2:$C$38, 2, FALSE))</f>
        <v>UP</v>
      </c>
      <c r="K858" s="2" t="s">
        <v>122</v>
      </c>
      <c r="L858" s="31" t="s">
        <v>429</v>
      </c>
      <c r="N858" s="130"/>
      <c r="O858" s="33" t="s">
        <v>155</v>
      </c>
      <c r="P858" s="39">
        <v>43917</v>
      </c>
      <c r="Q858" s="37" t="s">
        <v>2545</v>
      </c>
      <c r="R858" s="46"/>
      <c r="S858" s="46"/>
    </row>
    <row r="859" spans="1:20" ht="12.75">
      <c r="A859" s="27">
        <v>858</v>
      </c>
      <c r="B859" s="119"/>
      <c r="C859" s="39">
        <v>43917</v>
      </c>
      <c r="D859" s="40"/>
      <c r="E859" s="41"/>
      <c r="H859" s="262" t="s">
        <v>139</v>
      </c>
      <c r="I859" s="2" t="s">
        <v>126</v>
      </c>
      <c r="J859" s="15" t="str">
        <f>IF(ISERROR(VLOOKUP(I859,State_codes!$B$2:$C$38, 2, FALSE)),"",VLOOKUP(I859,State_codes!$B$2:$C$38, 2, FALSE))</f>
        <v>UP</v>
      </c>
      <c r="K859" s="2" t="s">
        <v>122</v>
      </c>
      <c r="L859" s="31" t="s">
        <v>429</v>
      </c>
      <c r="N859" s="130"/>
      <c r="O859" s="33" t="s">
        <v>155</v>
      </c>
      <c r="P859" s="39">
        <v>43917</v>
      </c>
      <c r="Q859" s="37" t="s">
        <v>2545</v>
      </c>
      <c r="R859" s="46"/>
      <c r="S859" s="46"/>
    </row>
    <row r="860" spans="1:20" ht="12.75">
      <c r="A860" s="27">
        <v>859</v>
      </c>
      <c r="B860" s="119"/>
      <c r="C860" s="39">
        <v>43917</v>
      </c>
      <c r="D860" s="40"/>
      <c r="E860" s="41"/>
      <c r="H860" s="263" t="s">
        <v>962</v>
      </c>
      <c r="I860" s="2" t="s">
        <v>126</v>
      </c>
      <c r="J860" s="15" t="str">
        <f>IF(ISERROR(VLOOKUP(I860,State_codes!$B$2:$C$38, 2, FALSE)),"",VLOOKUP(I860,State_codes!$B$2:$C$38, 2, FALSE))</f>
        <v>UP</v>
      </c>
      <c r="K860" s="2" t="s">
        <v>122</v>
      </c>
      <c r="L860" s="31" t="s">
        <v>429</v>
      </c>
      <c r="N860" s="130"/>
      <c r="O860" s="33" t="s">
        <v>155</v>
      </c>
      <c r="P860" s="39">
        <v>43917</v>
      </c>
      <c r="Q860" s="37" t="s">
        <v>2545</v>
      </c>
      <c r="R860" s="46"/>
      <c r="S860" s="46"/>
    </row>
    <row r="861" spans="1:20" ht="12.75">
      <c r="A861" s="27">
        <v>860</v>
      </c>
      <c r="B861" s="119"/>
      <c r="C861" s="39">
        <v>43917</v>
      </c>
      <c r="D861" s="40"/>
      <c r="E861" s="41"/>
      <c r="H861" s="262" t="s">
        <v>2563</v>
      </c>
      <c r="I861" s="2" t="s">
        <v>126</v>
      </c>
      <c r="J861" s="15" t="str">
        <f>IF(ISERROR(VLOOKUP(I861,State_codes!$B$2:$C$38, 2, FALSE)),"",VLOOKUP(I861,State_codes!$B$2:$C$38, 2, FALSE))</f>
        <v>UP</v>
      </c>
      <c r="K861" s="2" t="s">
        <v>122</v>
      </c>
      <c r="L861" s="31" t="s">
        <v>429</v>
      </c>
      <c r="N861" s="130"/>
      <c r="O861" s="33" t="s">
        <v>155</v>
      </c>
      <c r="P861" s="39">
        <v>43917</v>
      </c>
      <c r="Q861" s="37" t="s">
        <v>2545</v>
      </c>
      <c r="R861" s="46"/>
      <c r="S861" s="46"/>
    </row>
    <row r="862" spans="1:20" ht="12.75">
      <c r="A862" s="27">
        <v>861</v>
      </c>
      <c r="B862" s="23" t="s">
        <v>2565</v>
      </c>
      <c r="C862" s="39">
        <v>43917</v>
      </c>
      <c r="D862" s="40"/>
      <c r="E862" s="27">
        <v>18</v>
      </c>
      <c r="F862" s="2" t="s">
        <v>39</v>
      </c>
      <c r="G862" s="2" t="s">
        <v>2566</v>
      </c>
      <c r="H862" s="2" t="s">
        <v>1281</v>
      </c>
      <c r="I862" s="2" t="s">
        <v>134</v>
      </c>
      <c r="J862" s="15" t="str">
        <f>IF(ISERROR(VLOOKUP(I862,State_codes!$B$2:$C$38, 2, FALSE)),"",VLOOKUP(I862,State_codes!$B$2:$C$38, 2, FALSE))</f>
        <v>KA</v>
      </c>
      <c r="K862" s="2" t="s">
        <v>122</v>
      </c>
      <c r="L862" s="31" t="s">
        <v>2571</v>
      </c>
      <c r="N862" s="27" t="s">
        <v>56</v>
      </c>
      <c r="O862" s="27" t="s">
        <v>58</v>
      </c>
      <c r="P862" s="39">
        <v>43917</v>
      </c>
      <c r="Q862" s="37" t="s">
        <v>2572</v>
      </c>
      <c r="R862" s="34" t="s">
        <v>2575</v>
      </c>
      <c r="S862" s="46"/>
      <c r="T862" s="2" t="s">
        <v>2579</v>
      </c>
    </row>
    <row r="863" spans="1:20" ht="12.75">
      <c r="A863" s="27">
        <v>862</v>
      </c>
      <c r="B863" s="23" t="s">
        <v>2580</v>
      </c>
      <c r="C863" s="39">
        <v>43917</v>
      </c>
      <c r="D863" s="40"/>
      <c r="E863" s="27">
        <v>21</v>
      </c>
      <c r="F863" s="2" t="s">
        <v>39</v>
      </c>
      <c r="H863" s="2" t="s">
        <v>1757</v>
      </c>
      <c r="I863" s="2" t="s">
        <v>134</v>
      </c>
      <c r="J863" s="15" t="str">
        <f>IF(ISERROR(VLOOKUP(I863,State_codes!$B$2:$C$38, 2, FALSE)),"",VLOOKUP(I863,State_codes!$B$2:$C$38, 2, FALSE))</f>
        <v>KA</v>
      </c>
      <c r="K863" s="2" t="s">
        <v>122</v>
      </c>
      <c r="L863" s="31" t="s">
        <v>739</v>
      </c>
      <c r="N863" s="27" t="s">
        <v>56</v>
      </c>
      <c r="O863" s="27" t="s">
        <v>58</v>
      </c>
      <c r="P863" s="39">
        <v>43917</v>
      </c>
      <c r="Q863" s="37" t="s">
        <v>2575</v>
      </c>
      <c r="R863" s="46"/>
      <c r="S863" s="46"/>
      <c r="T863" s="2" t="s">
        <v>2583</v>
      </c>
    </row>
    <row r="864" spans="1:20" ht="12.75">
      <c r="A864" s="27">
        <v>863</v>
      </c>
      <c r="B864" s="119"/>
      <c r="C864" s="39">
        <v>43917</v>
      </c>
      <c r="D864" s="40"/>
      <c r="E864" s="27">
        <v>11</v>
      </c>
      <c r="F864" s="2" t="s">
        <v>39</v>
      </c>
      <c r="H864" s="2" t="s">
        <v>2584</v>
      </c>
      <c r="I864" s="2" t="s">
        <v>262</v>
      </c>
      <c r="J864" s="15" t="str">
        <f>IF(ISERROR(VLOOKUP(I864,State_codes!$B$2:$C$38, 2, FALSE)),"",VLOOKUP(I864,State_codes!$B$2:$C$38, 2, FALSE))</f>
        <v>WB</v>
      </c>
      <c r="K864" s="2" t="s">
        <v>122</v>
      </c>
      <c r="L864" s="31" t="s">
        <v>2585</v>
      </c>
      <c r="N864" s="27" t="s">
        <v>56</v>
      </c>
      <c r="O864" s="27" t="s">
        <v>129</v>
      </c>
      <c r="P864" s="39">
        <v>43917</v>
      </c>
      <c r="Q864" s="37" t="s">
        <v>2586</v>
      </c>
      <c r="R864" s="46"/>
      <c r="S864" s="46"/>
    </row>
    <row r="865" spans="1:27" ht="12.75">
      <c r="A865" s="27">
        <v>864</v>
      </c>
      <c r="B865" s="119"/>
      <c r="C865" s="39">
        <v>43917</v>
      </c>
      <c r="D865" s="40"/>
      <c r="E865" s="27">
        <v>27</v>
      </c>
      <c r="F865" s="2" t="s">
        <v>40</v>
      </c>
      <c r="H865" s="2" t="s">
        <v>2584</v>
      </c>
      <c r="I865" s="2" t="s">
        <v>262</v>
      </c>
      <c r="J865" s="15" t="str">
        <f>IF(ISERROR(VLOOKUP(I865,State_codes!$B$2:$C$38, 2, FALSE)),"",VLOOKUP(I865,State_codes!$B$2:$C$38, 2, FALSE))</f>
        <v>WB</v>
      </c>
      <c r="K865" s="2" t="s">
        <v>122</v>
      </c>
      <c r="L865" s="31" t="s">
        <v>2585</v>
      </c>
      <c r="N865" s="27" t="s">
        <v>56</v>
      </c>
      <c r="O865" s="27" t="s">
        <v>129</v>
      </c>
      <c r="P865" s="39">
        <v>43917</v>
      </c>
      <c r="Q865" s="37" t="s">
        <v>2586</v>
      </c>
      <c r="R865" s="46"/>
      <c r="S865" s="46"/>
    </row>
    <row r="866" spans="1:27" ht="12.75">
      <c r="A866" s="27">
        <v>865</v>
      </c>
      <c r="B866" s="119"/>
      <c r="C866" s="39">
        <v>43917</v>
      </c>
      <c r="D866" s="40"/>
      <c r="E866" s="27">
        <v>45</v>
      </c>
      <c r="F866" s="2" t="s">
        <v>40</v>
      </c>
      <c r="H866" s="2" t="s">
        <v>2584</v>
      </c>
      <c r="I866" s="2" t="s">
        <v>262</v>
      </c>
      <c r="J866" s="15" t="str">
        <f>IF(ISERROR(VLOOKUP(I866,State_codes!$B$2:$C$38, 2, FALSE)),"",VLOOKUP(I866,State_codes!$B$2:$C$38, 2, FALSE))</f>
        <v>WB</v>
      </c>
      <c r="K866" s="2" t="s">
        <v>122</v>
      </c>
      <c r="L866" s="31" t="s">
        <v>2585</v>
      </c>
      <c r="N866" s="27" t="s">
        <v>56</v>
      </c>
      <c r="O866" s="27" t="s">
        <v>129</v>
      </c>
      <c r="P866" s="39">
        <v>43917</v>
      </c>
      <c r="Q866" s="37" t="s">
        <v>2586</v>
      </c>
      <c r="R866" s="46"/>
      <c r="S866" s="46"/>
    </row>
    <row r="867" spans="1:27" ht="12.75">
      <c r="A867" s="27">
        <v>866</v>
      </c>
      <c r="B867" s="119"/>
      <c r="C867" s="39">
        <v>43917</v>
      </c>
      <c r="D867" s="40"/>
      <c r="E867" s="27">
        <v>6</v>
      </c>
      <c r="F867" s="2" t="s">
        <v>40</v>
      </c>
      <c r="H867" s="2" t="s">
        <v>2584</v>
      </c>
      <c r="I867" s="2" t="s">
        <v>262</v>
      </c>
      <c r="J867" s="15" t="str">
        <f>IF(ISERROR(VLOOKUP(I867,State_codes!$B$2:$C$38, 2, FALSE)),"",VLOOKUP(I867,State_codes!$B$2:$C$38, 2, FALSE))</f>
        <v>WB</v>
      </c>
      <c r="K867" s="2" t="s">
        <v>122</v>
      </c>
      <c r="L867" s="31" t="s">
        <v>2585</v>
      </c>
      <c r="N867" s="27" t="s">
        <v>56</v>
      </c>
      <c r="O867" s="27" t="s">
        <v>129</v>
      </c>
      <c r="P867" s="39">
        <v>43917</v>
      </c>
      <c r="Q867" s="37" t="s">
        <v>2586</v>
      </c>
      <c r="R867" s="46"/>
      <c r="S867" s="46"/>
    </row>
    <row r="868" spans="1:27" ht="12.75">
      <c r="A868" s="27">
        <v>867</v>
      </c>
      <c r="B868" s="119"/>
      <c r="C868" s="39">
        <v>43917</v>
      </c>
      <c r="D868" s="40"/>
      <c r="E868" s="27">
        <v>1</v>
      </c>
      <c r="F868" s="2" t="s">
        <v>40</v>
      </c>
      <c r="H868" s="2" t="s">
        <v>2584</v>
      </c>
      <c r="I868" s="2" t="s">
        <v>262</v>
      </c>
      <c r="J868" s="15" t="str">
        <f>IF(ISERROR(VLOOKUP(I868,State_codes!$B$2:$C$38, 2, FALSE)),"",VLOOKUP(I868,State_codes!$B$2:$C$38, 2, FALSE))</f>
        <v>WB</v>
      </c>
      <c r="K868" s="2" t="s">
        <v>122</v>
      </c>
      <c r="L868" s="31" t="s">
        <v>2585</v>
      </c>
      <c r="N868" s="27" t="s">
        <v>56</v>
      </c>
      <c r="O868" s="27" t="s">
        <v>129</v>
      </c>
      <c r="P868" s="39">
        <v>43917</v>
      </c>
      <c r="Q868" s="37" t="s">
        <v>2586</v>
      </c>
      <c r="R868" s="46"/>
      <c r="S868" s="46"/>
    </row>
    <row r="869" spans="1:27" ht="12.75">
      <c r="A869" s="27">
        <v>868</v>
      </c>
      <c r="B869" s="119"/>
      <c r="C869" s="39">
        <v>43917</v>
      </c>
      <c r="D869" s="40"/>
      <c r="E869" s="41"/>
      <c r="H869" s="2" t="s">
        <v>107</v>
      </c>
      <c r="I869" s="2" t="s">
        <v>109</v>
      </c>
      <c r="J869" s="15" t="str">
        <f>IF(ISERROR(VLOOKUP(I869,State_codes!$B$2:$C$38, 2, FALSE)),"",VLOOKUP(I869,State_codes!$B$2:$C$38, 2, FALSE))</f>
        <v>RJ</v>
      </c>
      <c r="K869" s="2" t="s">
        <v>122</v>
      </c>
      <c r="L869" s="31" t="s">
        <v>429</v>
      </c>
      <c r="N869" s="130"/>
      <c r="O869" s="33" t="s">
        <v>155</v>
      </c>
      <c r="P869" s="39">
        <v>43917</v>
      </c>
      <c r="Q869" s="37" t="s">
        <v>2604</v>
      </c>
      <c r="R869" s="46"/>
      <c r="S869" s="46"/>
    </row>
    <row r="870" spans="1:27" ht="12.75">
      <c r="A870" s="27">
        <v>869</v>
      </c>
      <c r="B870" s="119"/>
      <c r="C870" s="39">
        <v>43917</v>
      </c>
      <c r="D870" s="40"/>
      <c r="E870" s="41"/>
      <c r="H870" s="2" t="s">
        <v>1619</v>
      </c>
      <c r="I870" s="2" t="s">
        <v>109</v>
      </c>
      <c r="J870" s="15" t="str">
        <f>IF(ISERROR(VLOOKUP(I870,State_codes!$B$2:$C$38, 2, FALSE)),"",VLOOKUP(I870,State_codes!$B$2:$C$38, 2, FALSE))</f>
        <v>RJ</v>
      </c>
      <c r="K870" s="2" t="s">
        <v>122</v>
      </c>
      <c r="L870" s="31" t="s">
        <v>429</v>
      </c>
      <c r="N870" s="130"/>
      <c r="O870" s="33" t="s">
        <v>155</v>
      </c>
      <c r="P870" s="39">
        <v>43917</v>
      </c>
      <c r="Q870" s="37" t="s">
        <v>2604</v>
      </c>
      <c r="R870" s="46"/>
      <c r="S870" s="46"/>
    </row>
    <row r="871" spans="1:27" ht="12.75">
      <c r="A871" s="27">
        <v>870</v>
      </c>
      <c r="B871" s="119"/>
      <c r="C871" s="39">
        <v>43917</v>
      </c>
      <c r="D871" s="40"/>
      <c r="E871" s="41"/>
      <c r="H871" s="2" t="s">
        <v>2609</v>
      </c>
      <c r="I871" s="2" t="s">
        <v>109</v>
      </c>
      <c r="J871" s="15" t="str">
        <f>IF(ISERROR(VLOOKUP(I871,State_codes!$B$2:$C$38, 2, FALSE)),"",VLOOKUP(I871,State_codes!$B$2:$C$38, 2, FALSE))</f>
        <v>RJ</v>
      </c>
      <c r="K871" s="2" t="s">
        <v>122</v>
      </c>
      <c r="L871" s="31" t="s">
        <v>429</v>
      </c>
      <c r="N871" s="130"/>
      <c r="O871" s="33" t="s">
        <v>155</v>
      </c>
      <c r="P871" s="39">
        <v>43917</v>
      </c>
      <c r="Q871" s="37" t="s">
        <v>2604</v>
      </c>
      <c r="R871" s="46"/>
      <c r="S871" s="46"/>
    </row>
    <row r="872" spans="1:27" ht="12.75">
      <c r="A872" s="27">
        <v>871</v>
      </c>
      <c r="B872" s="119"/>
      <c r="C872" s="39">
        <v>43917</v>
      </c>
      <c r="D872" s="40"/>
      <c r="E872" s="41"/>
      <c r="H872" s="2" t="s">
        <v>2609</v>
      </c>
      <c r="I872" s="2" t="s">
        <v>109</v>
      </c>
      <c r="J872" s="15" t="str">
        <f>IF(ISERROR(VLOOKUP(I872,State_codes!$B$2:$C$38, 2, FALSE)),"",VLOOKUP(I872,State_codes!$B$2:$C$38, 2, FALSE))</f>
        <v>RJ</v>
      </c>
      <c r="K872" s="2" t="s">
        <v>122</v>
      </c>
      <c r="L872" s="31" t="s">
        <v>429</v>
      </c>
      <c r="N872" s="130"/>
      <c r="O872" s="33" t="s">
        <v>155</v>
      </c>
      <c r="P872" s="39">
        <v>43917</v>
      </c>
      <c r="Q872" s="37" t="s">
        <v>2604</v>
      </c>
      <c r="R872" s="46"/>
      <c r="S872" s="46"/>
    </row>
    <row r="873" spans="1:27" ht="12.75">
      <c r="A873" s="27">
        <v>872</v>
      </c>
      <c r="B873" s="119"/>
      <c r="C873" s="39">
        <v>43917</v>
      </c>
      <c r="D873" s="40"/>
      <c r="E873" s="41"/>
      <c r="H873" s="2" t="s">
        <v>2617</v>
      </c>
      <c r="I873" s="2" t="s">
        <v>109</v>
      </c>
      <c r="J873" s="15" t="str">
        <f>IF(ISERROR(VLOOKUP(I873,State_codes!$B$2:$C$38, 2, FALSE)),"",VLOOKUP(I873,State_codes!$B$2:$C$38, 2, FALSE))</f>
        <v>RJ</v>
      </c>
      <c r="K873" s="2" t="s">
        <v>122</v>
      </c>
      <c r="L873" s="31" t="s">
        <v>429</v>
      </c>
      <c r="N873" s="130"/>
      <c r="O873" s="33" t="s">
        <v>155</v>
      </c>
      <c r="P873" s="39">
        <v>43917</v>
      </c>
      <c r="Q873" s="37" t="s">
        <v>2604</v>
      </c>
      <c r="R873" s="46"/>
      <c r="S873" s="46"/>
    </row>
    <row r="874" spans="1:27" ht="12.75">
      <c r="A874" s="27">
        <v>873</v>
      </c>
      <c r="B874" s="23" t="s">
        <v>2622</v>
      </c>
      <c r="C874" s="39">
        <v>43917</v>
      </c>
      <c r="D874" s="40"/>
      <c r="E874" s="27">
        <v>73</v>
      </c>
      <c r="F874" s="2" t="s">
        <v>40</v>
      </c>
      <c r="G874" s="2" t="s">
        <v>2623</v>
      </c>
      <c r="H874" s="2" t="s">
        <v>2624</v>
      </c>
      <c r="I874" s="2" t="s">
        <v>158</v>
      </c>
      <c r="J874" s="15" t="str">
        <f>IF(ISERROR(VLOOKUP(I874,State_codes!$B$2:$C$38, 2, FALSE)),"",VLOOKUP(I874,State_codes!$B$2:$C$38, 2, FALSE))</f>
        <v>TN</v>
      </c>
      <c r="K874" s="2" t="s">
        <v>122</v>
      </c>
      <c r="L874" s="31" t="s">
        <v>2626</v>
      </c>
      <c r="N874" s="27" t="s">
        <v>56</v>
      </c>
      <c r="O874" s="27" t="s">
        <v>129</v>
      </c>
      <c r="P874" s="39">
        <v>43917</v>
      </c>
      <c r="Q874" s="37" t="s">
        <v>2627</v>
      </c>
      <c r="R874" s="46"/>
      <c r="S874" s="46"/>
    </row>
    <row r="875" spans="1:27" ht="12.75">
      <c r="A875" s="204">
        <v>874</v>
      </c>
      <c r="B875" s="201" t="s">
        <v>2631</v>
      </c>
      <c r="C875" s="202">
        <v>43917</v>
      </c>
      <c r="D875" s="203"/>
      <c r="E875" s="204">
        <v>61</v>
      </c>
      <c r="F875" s="200" t="s">
        <v>39</v>
      </c>
      <c r="G875" s="206"/>
      <c r="H875" s="200" t="s">
        <v>1900</v>
      </c>
      <c r="I875" s="200" t="s">
        <v>158</v>
      </c>
      <c r="J875" s="15" t="str">
        <f>IF(ISERROR(VLOOKUP(I875,State_codes!$B$2:$C$38, 2, FALSE)),"",VLOOKUP(I875,State_codes!$B$2:$C$38, 2, FALSE))</f>
        <v>TN</v>
      </c>
      <c r="K875" s="200" t="s">
        <v>122</v>
      </c>
      <c r="L875" s="205" t="s">
        <v>2632</v>
      </c>
      <c r="M875" s="206"/>
      <c r="N875" s="27" t="s">
        <v>56</v>
      </c>
      <c r="O875" s="204" t="s">
        <v>129</v>
      </c>
      <c r="P875" s="202">
        <v>43917</v>
      </c>
      <c r="Q875" s="207" t="s">
        <v>2627</v>
      </c>
      <c r="R875" s="208"/>
      <c r="S875" s="208"/>
      <c r="T875" s="206"/>
      <c r="U875" s="206"/>
      <c r="V875" s="206"/>
      <c r="W875" s="206"/>
      <c r="X875" s="206"/>
      <c r="Y875" s="206"/>
      <c r="Z875" s="206"/>
      <c r="AA875" s="206"/>
    </row>
    <row r="876" spans="1:27" ht="12.75">
      <c r="A876" s="27">
        <v>875</v>
      </c>
      <c r="B876" s="23" t="s">
        <v>2634</v>
      </c>
      <c r="C876" s="39">
        <v>43917</v>
      </c>
      <c r="D876" s="40"/>
      <c r="E876" s="27">
        <v>39</v>
      </c>
      <c r="F876" s="2" t="s">
        <v>39</v>
      </c>
      <c r="G876" s="2" t="s">
        <v>2635</v>
      </c>
      <c r="H876" s="2" t="s">
        <v>827</v>
      </c>
      <c r="I876" s="2" t="s">
        <v>158</v>
      </c>
      <c r="J876" s="15" t="str">
        <f>IF(ISERROR(VLOOKUP(I876,State_codes!$B$2:$C$38, 2, FALSE)),"",VLOOKUP(I876,State_codes!$B$2:$C$38, 2, FALSE))</f>
        <v>TN</v>
      </c>
      <c r="K876" s="2" t="s">
        <v>122</v>
      </c>
      <c r="L876" s="31" t="s">
        <v>2636</v>
      </c>
      <c r="N876" s="27" t="s">
        <v>56</v>
      </c>
      <c r="O876" s="27" t="s">
        <v>129</v>
      </c>
      <c r="P876" s="39">
        <v>43917</v>
      </c>
      <c r="Q876" s="37" t="s">
        <v>2627</v>
      </c>
      <c r="R876" s="46"/>
      <c r="S876" s="46"/>
    </row>
    <row r="877" spans="1:27" ht="12.75">
      <c r="A877" s="27">
        <v>876</v>
      </c>
      <c r="B877" s="23" t="s">
        <v>2637</v>
      </c>
      <c r="C877" s="39">
        <v>43917</v>
      </c>
      <c r="D877" s="40"/>
      <c r="E877" s="27">
        <v>45</v>
      </c>
      <c r="F877" s="2" t="s">
        <v>40</v>
      </c>
      <c r="H877" s="2" t="s">
        <v>2003</v>
      </c>
      <c r="I877" s="2" t="s">
        <v>236</v>
      </c>
      <c r="J877" s="15" t="str">
        <f>IF(ISERROR(VLOOKUP(I877,State_codes!$B$2:$C$38, 2, FALSE)),"",VLOOKUP(I877,State_codes!$B$2:$C$38, 2, FALSE))</f>
        <v>AP</v>
      </c>
      <c r="K877" s="2" t="s">
        <v>122</v>
      </c>
      <c r="L877" s="31" t="s">
        <v>2641</v>
      </c>
      <c r="M877" s="2" t="s">
        <v>2642</v>
      </c>
      <c r="N877" s="27" t="s">
        <v>56</v>
      </c>
      <c r="O877" s="27" t="s">
        <v>129</v>
      </c>
      <c r="P877" s="39">
        <v>43917</v>
      </c>
      <c r="Q877" s="37" t="s">
        <v>2643</v>
      </c>
      <c r="R877" s="46"/>
      <c r="S877" s="46"/>
    </row>
    <row r="878" spans="1:27" ht="12.75">
      <c r="A878" s="27">
        <v>877</v>
      </c>
      <c r="B878" s="119"/>
      <c r="C878" s="39">
        <v>43917</v>
      </c>
      <c r="D878" s="40"/>
      <c r="E878" s="41"/>
      <c r="H878" s="15"/>
      <c r="I878" s="2" t="s">
        <v>95</v>
      </c>
      <c r="J878" s="15" t="str">
        <f>IF(ISERROR(VLOOKUP(I878,State_codes!$B$2:$C$38, 2, FALSE)),"",VLOOKUP(I878,State_codes!$B$2:$C$38, 2, FALSE))</f>
        <v>DL</v>
      </c>
      <c r="K878" s="2" t="s">
        <v>122</v>
      </c>
      <c r="L878" s="31" t="s">
        <v>2646</v>
      </c>
      <c r="N878" s="130"/>
      <c r="O878" s="33" t="s">
        <v>155</v>
      </c>
      <c r="P878" s="39">
        <v>43917</v>
      </c>
      <c r="Q878" s="37" t="s">
        <v>2647</v>
      </c>
      <c r="R878" s="46"/>
      <c r="S878" s="46"/>
    </row>
    <row r="879" spans="1:27" ht="12.75">
      <c r="A879" s="27">
        <v>878</v>
      </c>
      <c r="B879" s="119"/>
      <c r="C879" s="39">
        <v>43917</v>
      </c>
      <c r="D879" s="40"/>
      <c r="E879" s="27">
        <v>22</v>
      </c>
      <c r="F879" s="2" t="s">
        <v>39</v>
      </c>
      <c r="H879" s="2" t="s">
        <v>330</v>
      </c>
      <c r="I879" s="2" t="s">
        <v>330</v>
      </c>
      <c r="J879" s="15" t="str">
        <f>IF(ISERROR(VLOOKUP(I879,State_codes!$B$2:$C$38, 2, FALSE)),"",VLOOKUP(I879,State_codes!$B$2:$C$38, 2, FALSE))</f>
        <v>CH</v>
      </c>
      <c r="K879" s="2" t="s">
        <v>122</v>
      </c>
      <c r="L879" s="31" t="s">
        <v>2650</v>
      </c>
      <c r="N879" s="27" t="s">
        <v>56</v>
      </c>
      <c r="O879" s="27" t="s">
        <v>58</v>
      </c>
      <c r="P879" s="39">
        <v>43917</v>
      </c>
      <c r="Q879" s="37" t="s">
        <v>2651</v>
      </c>
      <c r="R879" s="37" t="s">
        <v>2654</v>
      </c>
      <c r="S879" s="46"/>
    </row>
    <row r="880" spans="1:27" ht="12.75">
      <c r="A880" s="27">
        <v>879</v>
      </c>
      <c r="B880" s="119"/>
      <c r="C880" s="39">
        <v>43917</v>
      </c>
      <c r="D880" s="40"/>
      <c r="E880" s="27">
        <v>50</v>
      </c>
      <c r="F880" s="2" t="s">
        <v>39</v>
      </c>
      <c r="G880" s="2" t="s">
        <v>1242</v>
      </c>
      <c r="H880" s="2" t="s">
        <v>1242</v>
      </c>
      <c r="I880" s="2" t="s">
        <v>224</v>
      </c>
      <c r="J880" s="15" t="str">
        <f>IF(ISERROR(VLOOKUP(I880,State_codes!$B$2:$C$38, 2, FALSE)),"",VLOOKUP(I880,State_codes!$B$2:$C$38, 2, FALSE))</f>
        <v>MP</v>
      </c>
      <c r="K880" s="2" t="s">
        <v>122</v>
      </c>
      <c r="L880" s="31" t="s">
        <v>2658</v>
      </c>
      <c r="N880" s="27" t="s">
        <v>56</v>
      </c>
      <c r="O880" s="27" t="s">
        <v>129</v>
      </c>
      <c r="P880" s="39">
        <v>43917</v>
      </c>
      <c r="Q880" s="37" t="s">
        <v>2659</v>
      </c>
      <c r="R880" s="34" t="s">
        <v>403</v>
      </c>
      <c r="S880" s="46"/>
    </row>
    <row r="881" spans="1:27" ht="12.75">
      <c r="A881" s="27">
        <v>880</v>
      </c>
      <c r="B881" s="119"/>
      <c r="C881" s="39">
        <v>43917</v>
      </c>
      <c r="D881" s="40"/>
      <c r="E881" s="41"/>
      <c r="F881" s="2" t="s">
        <v>39</v>
      </c>
      <c r="G881" s="2" t="s">
        <v>1187</v>
      </c>
      <c r="H881" s="2" t="s">
        <v>1187</v>
      </c>
      <c r="I881" s="2" t="s">
        <v>224</v>
      </c>
      <c r="J881" s="15" t="str">
        <f>IF(ISERROR(VLOOKUP(I881,State_codes!$B$2:$C$38, 2, FALSE)),"",VLOOKUP(I881,State_codes!$B$2:$C$38, 2, FALSE))</f>
        <v>MP</v>
      </c>
      <c r="K881" s="2" t="s">
        <v>122</v>
      </c>
      <c r="L881" s="145" t="s">
        <v>848</v>
      </c>
      <c r="N881" s="27" t="s">
        <v>56</v>
      </c>
      <c r="O881" s="27" t="s">
        <v>58</v>
      </c>
      <c r="P881" s="39">
        <v>43917</v>
      </c>
      <c r="Q881" s="37" t="s">
        <v>2659</v>
      </c>
      <c r="R881" s="34" t="s">
        <v>403</v>
      </c>
      <c r="S881" s="46"/>
    </row>
    <row r="882" spans="1:27" ht="12.75">
      <c r="A882" s="27">
        <v>881</v>
      </c>
      <c r="B882" s="119"/>
      <c r="C882" s="39">
        <v>43917</v>
      </c>
      <c r="D882" s="40"/>
      <c r="E882" s="41"/>
      <c r="F882" s="2" t="s">
        <v>39</v>
      </c>
      <c r="G882" s="2" t="s">
        <v>1187</v>
      </c>
      <c r="H882" s="2" t="s">
        <v>1187</v>
      </c>
      <c r="I882" s="2" t="s">
        <v>224</v>
      </c>
      <c r="J882" s="15" t="str">
        <f>IF(ISERROR(VLOOKUP(I882,State_codes!$B$2:$C$38, 2, FALSE)),"",VLOOKUP(I882,State_codes!$B$2:$C$38, 2, FALSE))</f>
        <v>MP</v>
      </c>
      <c r="K882" s="2" t="s">
        <v>122</v>
      </c>
      <c r="L882" s="145" t="s">
        <v>848</v>
      </c>
      <c r="N882" s="27" t="s">
        <v>56</v>
      </c>
      <c r="O882" s="27" t="s">
        <v>58</v>
      </c>
      <c r="P882" s="39">
        <v>43917</v>
      </c>
      <c r="Q882" s="37" t="s">
        <v>2659</v>
      </c>
      <c r="R882" s="34" t="s">
        <v>403</v>
      </c>
      <c r="S882" s="46"/>
    </row>
    <row r="883" spans="1:27" ht="12.75">
      <c r="A883" s="27">
        <v>882</v>
      </c>
      <c r="B883" s="119"/>
      <c r="C883" s="39">
        <v>43917</v>
      </c>
      <c r="D883" s="40"/>
      <c r="E883" s="27">
        <v>37</v>
      </c>
      <c r="F883" s="2" t="s">
        <v>39</v>
      </c>
      <c r="G883" s="2" t="s">
        <v>986</v>
      </c>
      <c r="H883" s="2" t="s">
        <v>986</v>
      </c>
      <c r="I883" s="2" t="s">
        <v>182</v>
      </c>
      <c r="J883" s="15" t="str">
        <f>IF(ISERROR(VLOOKUP(I883,State_codes!$B$2:$C$38, 2, FALSE)),"",VLOOKUP(I883,State_codes!$B$2:$C$38, 2, FALSE))</f>
        <v>GJ</v>
      </c>
      <c r="K883" s="2" t="s">
        <v>122</v>
      </c>
      <c r="L883" s="145" t="s">
        <v>2668</v>
      </c>
      <c r="N883" s="27" t="s">
        <v>56</v>
      </c>
      <c r="O883" s="27" t="s">
        <v>58</v>
      </c>
      <c r="P883" s="39">
        <v>43917</v>
      </c>
      <c r="Q883" s="37" t="s">
        <v>2669</v>
      </c>
      <c r="R883" s="37" t="s">
        <v>2675</v>
      </c>
      <c r="S883" s="34" t="s">
        <v>2676</v>
      </c>
    </row>
    <row r="884" spans="1:27" ht="12.75">
      <c r="A884" s="27">
        <v>883</v>
      </c>
      <c r="B884" s="119"/>
      <c r="C884" s="39">
        <v>43917</v>
      </c>
      <c r="D884" s="40"/>
      <c r="E884" s="27">
        <v>39</v>
      </c>
      <c r="F884" s="2" t="s">
        <v>39</v>
      </c>
      <c r="G884" s="2" t="s">
        <v>986</v>
      </c>
      <c r="H884" s="2" t="s">
        <v>986</v>
      </c>
      <c r="I884" s="2" t="s">
        <v>182</v>
      </c>
      <c r="J884" s="15" t="str">
        <f>IF(ISERROR(VLOOKUP(I884,State_codes!$B$2:$C$38, 2, FALSE)),"",VLOOKUP(I884,State_codes!$B$2:$C$38, 2, FALSE))</f>
        <v>GJ</v>
      </c>
      <c r="K884" s="2" t="s">
        <v>122</v>
      </c>
      <c r="L884" s="31" t="s">
        <v>2682</v>
      </c>
      <c r="N884" s="27" t="s">
        <v>56</v>
      </c>
      <c r="O884" s="27" t="s">
        <v>129</v>
      </c>
      <c r="P884" s="39">
        <v>43917</v>
      </c>
      <c r="Q884" s="37" t="s">
        <v>2669</v>
      </c>
      <c r="R884" s="37" t="s">
        <v>2675</v>
      </c>
      <c r="S884" s="34" t="s">
        <v>2676</v>
      </c>
    </row>
    <row r="885" spans="1:27" ht="12.75">
      <c r="A885" s="27">
        <v>884</v>
      </c>
      <c r="B885" s="119"/>
      <c r="C885" s="39">
        <v>43917</v>
      </c>
      <c r="D885" s="40"/>
      <c r="E885" s="27">
        <v>33</v>
      </c>
      <c r="F885" s="2" t="s">
        <v>40</v>
      </c>
      <c r="G885" s="2" t="s">
        <v>986</v>
      </c>
      <c r="H885" s="2" t="s">
        <v>986</v>
      </c>
      <c r="I885" s="2" t="s">
        <v>182</v>
      </c>
      <c r="J885" s="15" t="str">
        <f>IF(ISERROR(VLOOKUP(I885,State_codes!$B$2:$C$38, 2, FALSE)),"",VLOOKUP(I885,State_codes!$B$2:$C$38, 2, FALSE))</f>
        <v>GJ</v>
      </c>
      <c r="K885" s="2" t="s">
        <v>122</v>
      </c>
      <c r="L885" s="31" t="s">
        <v>2682</v>
      </c>
      <c r="N885" s="27" t="s">
        <v>56</v>
      </c>
      <c r="O885" s="27" t="s">
        <v>129</v>
      </c>
      <c r="P885" s="39">
        <v>43917</v>
      </c>
      <c r="Q885" s="37" t="s">
        <v>2669</v>
      </c>
      <c r="R885" s="37" t="s">
        <v>2675</v>
      </c>
      <c r="S885" s="34" t="s">
        <v>2676</v>
      </c>
    </row>
    <row r="886" spans="1:27" ht="12.75">
      <c r="A886" s="27">
        <v>885</v>
      </c>
      <c r="B886" s="119"/>
      <c r="C886" s="39">
        <v>43917</v>
      </c>
      <c r="D886" s="40"/>
      <c r="E886" s="41"/>
      <c r="H886" s="2" t="s">
        <v>633</v>
      </c>
      <c r="I886" s="2" t="s">
        <v>207</v>
      </c>
      <c r="J886" s="15" t="str">
        <f>IF(ISERROR(VLOOKUP(I886,State_codes!$B$2:$C$38, 2, FALSE)),"",VLOOKUP(I886,State_codes!$B$2:$C$38, 2, FALSE))</f>
        <v>JK</v>
      </c>
      <c r="K886" s="2" t="s">
        <v>122</v>
      </c>
      <c r="L886" s="31" t="s">
        <v>2692</v>
      </c>
      <c r="M886" s="2" t="s">
        <v>1919</v>
      </c>
      <c r="N886" s="27" t="s">
        <v>56</v>
      </c>
      <c r="O886" s="27" t="s">
        <v>129</v>
      </c>
      <c r="P886" s="39">
        <v>43917</v>
      </c>
      <c r="Q886" s="37" t="s">
        <v>2694</v>
      </c>
      <c r="R886" s="46"/>
      <c r="S886" s="46"/>
    </row>
    <row r="887" spans="1:27" ht="12.75">
      <c r="A887" s="204">
        <v>886</v>
      </c>
      <c r="B887" s="238"/>
      <c r="C887" s="202">
        <v>43917</v>
      </c>
      <c r="D887" s="203"/>
      <c r="E887" s="239"/>
      <c r="F887" s="206"/>
      <c r="G887" s="206"/>
      <c r="H887" s="200" t="s">
        <v>633</v>
      </c>
      <c r="I887" s="200" t="s">
        <v>207</v>
      </c>
      <c r="J887" s="15" t="str">
        <f>IF(ISERROR(VLOOKUP(I887,State_codes!$B$2:$C$38, 2, FALSE)),"",VLOOKUP(I887,State_codes!$B$2:$C$38, 2, FALSE))</f>
        <v>JK</v>
      </c>
      <c r="K887" s="200" t="s">
        <v>122</v>
      </c>
      <c r="L887" s="205" t="s">
        <v>2697</v>
      </c>
      <c r="M887" s="206"/>
      <c r="N887" s="27" t="s">
        <v>56</v>
      </c>
      <c r="O887" s="204" t="s">
        <v>129</v>
      </c>
      <c r="P887" s="202">
        <v>43917</v>
      </c>
      <c r="Q887" s="207" t="s">
        <v>2694</v>
      </c>
      <c r="R887" s="208"/>
      <c r="S887" s="208"/>
      <c r="T887" s="206"/>
      <c r="U887" s="206"/>
      <c r="V887" s="206"/>
      <c r="W887" s="206"/>
      <c r="X887" s="206"/>
      <c r="Y887" s="206"/>
      <c r="Z887" s="206"/>
      <c r="AA887" s="206"/>
    </row>
    <row r="888" spans="1:27" ht="14.25">
      <c r="A888" s="27">
        <v>887</v>
      </c>
      <c r="B888" s="23"/>
      <c r="C888" s="39">
        <v>43918</v>
      </c>
      <c r="D888" s="40"/>
      <c r="E888" s="41"/>
      <c r="G888" s="2" t="s">
        <v>43</v>
      </c>
      <c r="H888" s="2" t="s">
        <v>43</v>
      </c>
      <c r="I888" s="2" t="s">
        <v>45</v>
      </c>
      <c r="J888" s="15" t="str">
        <f>IF(ISERROR(VLOOKUP(I888,State_codes!$B$2:$C$38, 2, FALSE)),"",VLOOKUP(I888,State_codes!$B$2:$C$38, 2, FALSE))</f>
        <v>MH</v>
      </c>
      <c r="K888" s="2" t="s">
        <v>122</v>
      </c>
      <c r="L888" s="31" t="s">
        <v>429</v>
      </c>
      <c r="N888" s="130"/>
      <c r="O888" s="33" t="s">
        <v>155</v>
      </c>
      <c r="P888" s="39">
        <v>43918</v>
      </c>
      <c r="Q888" s="37" t="s">
        <v>2701</v>
      </c>
      <c r="R888" s="113" t="s">
        <v>2706</v>
      </c>
      <c r="S888" s="46"/>
    </row>
    <row r="889" spans="1:27" ht="14.25">
      <c r="A889" s="27">
        <v>888</v>
      </c>
      <c r="B889" s="119"/>
      <c r="C889" s="39">
        <v>43918</v>
      </c>
      <c r="D889" s="40"/>
      <c r="E889" s="41"/>
      <c r="G889" s="2" t="s">
        <v>43</v>
      </c>
      <c r="H889" s="2" t="s">
        <v>43</v>
      </c>
      <c r="I889" s="2" t="s">
        <v>45</v>
      </c>
      <c r="J889" s="15" t="str">
        <f>IF(ISERROR(VLOOKUP(I889,State_codes!$B$2:$C$38, 2, FALSE)),"",VLOOKUP(I889,State_codes!$B$2:$C$38, 2, FALSE))</f>
        <v>MH</v>
      </c>
      <c r="K889" s="2" t="s">
        <v>122</v>
      </c>
      <c r="L889" s="31" t="s">
        <v>429</v>
      </c>
      <c r="N889" s="130"/>
      <c r="O889" s="33" t="s">
        <v>155</v>
      </c>
      <c r="P889" s="39">
        <v>43918</v>
      </c>
      <c r="Q889" s="37" t="s">
        <v>2701</v>
      </c>
      <c r="R889" s="113" t="s">
        <v>2706</v>
      </c>
      <c r="S889" s="46"/>
    </row>
    <row r="890" spans="1:27" ht="14.25">
      <c r="A890" s="27">
        <v>889</v>
      </c>
      <c r="B890" s="119"/>
      <c r="C890" s="39">
        <v>43918</v>
      </c>
      <c r="D890" s="40"/>
      <c r="E890" s="41"/>
      <c r="G890" s="2" t="s">
        <v>43</v>
      </c>
      <c r="H890" s="2" t="s">
        <v>43</v>
      </c>
      <c r="I890" s="2" t="s">
        <v>45</v>
      </c>
      <c r="J890" s="15" t="str">
        <f>IF(ISERROR(VLOOKUP(I890,State_codes!$B$2:$C$38, 2, FALSE)),"",VLOOKUP(I890,State_codes!$B$2:$C$38, 2, FALSE))</f>
        <v>MH</v>
      </c>
      <c r="K890" s="2" t="s">
        <v>122</v>
      </c>
      <c r="L890" s="31" t="s">
        <v>429</v>
      </c>
      <c r="N890" s="130"/>
      <c r="O890" s="33" t="s">
        <v>155</v>
      </c>
      <c r="P890" s="39">
        <v>43918</v>
      </c>
      <c r="Q890" s="37" t="s">
        <v>2701</v>
      </c>
      <c r="R890" s="113" t="s">
        <v>2706</v>
      </c>
      <c r="S890" s="46"/>
    </row>
    <row r="891" spans="1:27" ht="14.25">
      <c r="A891" s="27">
        <v>890</v>
      </c>
      <c r="B891" s="119"/>
      <c r="C891" s="39">
        <v>43918</v>
      </c>
      <c r="D891" s="40"/>
      <c r="E891" s="41"/>
      <c r="G891" s="2" t="s">
        <v>43</v>
      </c>
      <c r="H891" s="2" t="s">
        <v>43</v>
      </c>
      <c r="I891" s="2" t="s">
        <v>45</v>
      </c>
      <c r="J891" s="15" t="str">
        <f>IF(ISERROR(VLOOKUP(I891,State_codes!$B$2:$C$38, 2, FALSE)),"",VLOOKUP(I891,State_codes!$B$2:$C$38, 2, FALSE))</f>
        <v>MH</v>
      </c>
      <c r="K891" s="2" t="s">
        <v>122</v>
      </c>
      <c r="L891" s="31" t="s">
        <v>429</v>
      </c>
      <c r="N891" s="130"/>
      <c r="O891" s="33" t="s">
        <v>155</v>
      </c>
      <c r="P891" s="39">
        <v>43918</v>
      </c>
      <c r="Q891" s="37" t="s">
        <v>2701</v>
      </c>
      <c r="R891" s="113" t="s">
        <v>2706</v>
      </c>
      <c r="S891" s="46"/>
    </row>
    <row r="892" spans="1:27" ht="14.25">
      <c r="A892" s="27">
        <v>891</v>
      </c>
      <c r="B892" s="119"/>
      <c r="C892" s="39">
        <v>43918</v>
      </c>
      <c r="D892" s="40"/>
      <c r="E892" s="41"/>
      <c r="G892" s="2" t="s">
        <v>43</v>
      </c>
      <c r="H892" s="2" t="s">
        <v>43</v>
      </c>
      <c r="I892" s="2" t="s">
        <v>45</v>
      </c>
      <c r="J892" s="15" t="str">
        <f>IF(ISERROR(VLOOKUP(I892,State_codes!$B$2:$C$38, 2, FALSE)),"",VLOOKUP(I892,State_codes!$B$2:$C$38, 2, FALSE))</f>
        <v>MH</v>
      </c>
      <c r="K892" s="2" t="s">
        <v>122</v>
      </c>
      <c r="L892" s="31" t="s">
        <v>429</v>
      </c>
      <c r="N892" s="130"/>
      <c r="O892" s="33" t="s">
        <v>155</v>
      </c>
      <c r="P892" s="39">
        <v>43918</v>
      </c>
      <c r="Q892" s="37" t="s">
        <v>2701</v>
      </c>
      <c r="R892" s="113" t="s">
        <v>2706</v>
      </c>
      <c r="S892" s="46"/>
    </row>
    <row r="893" spans="1:27" ht="14.25">
      <c r="A893" s="27">
        <v>892</v>
      </c>
      <c r="B893" s="119"/>
      <c r="C893" s="39">
        <v>43918</v>
      </c>
      <c r="D893" s="40"/>
      <c r="E893" s="41"/>
      <c r="G893" s="2" t="s">
        <v>333</v>
      </c>
      <c r="H893" s="2" t="s">
        <v>333</v>
      </c>
      <c r="I893" s="2" t="s">
        <v>45</v>
      </c>
      <c r="J893" s="15" t="str">
        <f>IF(ISERROR(VLOOKUP(I893,State_codes!$B$2:$C$38, 2, FALSE)),"",VLOOKUP(I893,State_codes!$B$2:$C$38, 2, FALSE))</f>
        <v>MH</v>
      </c>
      <c r="K893" s="2" t="s">
        <v>122</v>
      </c>
      <c r="L893" s="31" t="s">
        <v>429</v>
      </c>
      <c r="N893" s="130"/>
      <c r="O893" s="33" t="s">
        <v>155</v>
      </c>
      <c r="P893" s="39">
        <v>43918</v>
      </c>
      <c r="Q893" s="37" t="s">
        <v>2701</v>
      </c>
      <c r="R893" s="113" t="s">
        <v>2706</v>
      </c>
      <c r="S893" s="46"/>
    </row>
    <row r="894" spans="1:27" ht="12.75">
      <c r="A894" s="27">
        <v>893</v>
      </c>
      <c r="B894" s="119"/>
      <c r="C894" s="39">
        <v>43918</v>
      </c>
      <c r="D894" s="40"/>
      <c r="E894" s="41"/>
      <c r="G894" s="2" t="s">
        <v>1078</v>
      </c>
      <c r="H894" s="2" t="s">
        <v>187</v>
      </c>
      <c r="I894" s="2" t="s">
        <v>182</v>
      </c>
      <c r="J894" s="15" t="str">
        <f>IF(ISERROR(VLOOKUP(I894,State_codes!$B$2:$C$38, 2, FALSE)),"",VLOOKUP(I894,State_codes!$B$2:$C$38, 2, FALSE))</f>
        <v>GJ</v>
      </c>
      <c r="K894" s="2" t="s">
        <v>122</v>
      </c>
      <c r="L894" s="31" t="s">
        <v>429</v>
      </c>
      <c r="N894" s="130"/>
      <c r="O894" s="33" t="s">
        <v>155</v>
      </c>
      <c r="P894" s="39">
        <v>43918</v>
      </c>
      <c r="Q894" s="270" t="str">
        <f t="shared" ref="Q894:Q899" si="0">HYPERLINK("https://twitter.com/ANI/status/1243755699357671425?s=20","https://twitter.com/ANI/status/1243755699357671425?s=20")</f>
        <v>https://twitter.com/ANI/status/1243755699357671425?s=20</v>
      </c>
      <c r="R894" s="34" t="s">
        <v>2742</v>
      </c>
      <c r="S894" s="46"/>
    </row>
    <row r="895" spans="1:27" ht="12.75">
      <c r="A895" s="27">
        <v>894</v>
      </c>
      <c r="B895" s="119"/>
      <c r="C895" s="39">
        <v>43918</v>
      </c>
      <c r="D895" s="40"/>
      <c r="E895" s="41"/>
      <c r="G895" s="2" t="s">
        <v>1078</v>
      </c>
      <c r="H895" s="2" t="s">
        <v>187</v>
      </c>
      <c r="I895" s="2" t="s">
        <v>182</v>
      </c>
      <c r="J895" s="15" t="str">
        <f>IF(ISERROR(VLOOKUP(I895,State_codes!$B$2:$C$38, 2, FALSE)),"",VLOOKUP(I895,State_codes!$B$2:$C$38, 2, FALSE))</f>
        <v>GJ</v>
      </c>
      <c r="K895" s="2" t="s">
        <v>122</v>
      </c>
      <c r="L895" s="31" t="s">
        <v>429</v>
      </c>
      <c r="N895" s="130"/>
      <c r="O895" s="33" t="s">
        <v>155</v>
      </c>
      <c r="P895" s="39">
        <v>43918</v>
      </c>
      <c r="Q895" s="270" t="str">
        <f t="shared" si="0"/>
        <v>https://twitter.com/ANI/status/1243755699357671425?s=20</v>
      </c>
      <c r="R895" s="34" t="s">
        <v>2742</v>
      </c>
      <c r="S895" s="46"/>
    </row>
    <row r="896" spans="1:27" ht="12.75">
      <c r="A896" s="27">
        <v>895</v>
      </c>
      <c r="B896" s="119"/>
      <c r="C896" s="39">
        <v>43918</v>
      </c>
      <c r="D896" s="40"/>
      <c r="E896" s="41"/>
      <c r="G896" s="2" t="s">
        <v>1078</v>
      </c>
      <c r="H896" s="2" t="s">
        <v>187</v>
      </c>
      <c r="I896" s="2" t="s">
        <v>182</v>
      </c>
      <c r="J896" s="15" t="str">
        <f>IF(ISERROR(VLOOKUP(I896,State_codes!$B$2:$C$38, 2, FALSE)),"",VLOOKUP(I896,State_codes!$B$2:$C$38, 2, FALSE))</f>
        <v>GJ</v>
      </c>
      <c r="K896" s="2" t="s">
        <v>122</v>
      </c>
      <c r="L896" s="31" t="s">
        <v>429</v>
      </c>
      <c r="N896" s="130"/>
      <c r="O896" s="33" t="s">
        <v>155</v>
      </c>
      <c r="P896" s="39">
        <v>43918</v>
      </c>
      <c r="Q896" s="270" t="str">
        <f t="shared" si="0"/>
        <v>https://twitter.com/ANI/status/1243755699357671425?s=20</v>
      </c>
      <c r="R896" s="34" t="s">
        <v>2742</v>
      </c>
      <c r="S896" s="46"/>
    </row>
    <row r="897" spans="1:20" ht="12.75">
      <c r="A897" s="2">
        <v>896</v>
      </c>
      <c r="B897" s="119"/>
      <c r="C897" s="39">
        <v>43918</v>
      </c>
      <c r="D897" s="40"/>
      <c r="E897" s="27">
        <v>25</v>
      </c>
      <c r="F897" s="2" t="s">
        <v>39</v>
      </c>
      <c r="G897" s="2" t="s">
        <v>1356</v>
      </c>
      <c r="H897" s="2" t="s">
        <v>1356</v>
      </c>
      <c r="I897" s="2" t="s">
        <v>182</v>
      </c>
      <c r="J897" s="15" t="str">
        <f>IF(ISERROR(VLOOKUP(I897,State_codes!$B$2:$C$38, 2, FALSE)),"",VLOOKUP(I897,State_codes!$B$2:$C$38, 2, FALSE))</f>
        <v>GJ</v>
      </c>
      <c r="K897" s="2" t="s">
        <v>122</v>
      </c>
      <c r="L897" s="31" t="s">
        <v>429</v>
      </c>
      <c r="N897" s="130"/>
      <c r="O897" s="33" t="s">
        <v>155</v>
      </c>
      <c r="P897" s="39">
        <v>43918</v>
      </c>
      <c r="Q897" s="270" t="str">
        <f t="shared" si="0"/>
        <v>https://twitter.com/ANI/status/1243755699357671425?s=20</v>
      </c>
      <c r="R897" s="34" t="s">
        <v>2742</v>
      </c>
      <c r="S897" s="46"/>
    </row>
    <row r="898" spans="1:20" ht="12.75">
      <c r="A898" s="2">
        <v>897</v>
      </c>
      <c r="B898" s="119"/>
      <c r="C898" s="39">
        <v>43918</v>
      </c>
      <c r="D898" s="40"/>
      <c r="E898" s="41"/>
      <c r="G898" s="2" t="s">
        <v>2764</v>
      </c>
      <c r="H898" s="2" t="s">
        <v>2765</v>
      </c>
      <c r="I898" s="2" t="s">
        <v>182</v>
      </c>
      <c r="J898" s="15" t="str">
        <f>IF(ISERROR(VLOOKUP(I898,State_codes!$B$2:$C$38, 2, FALSE)),"",VLOOKUP(I898,State_codes!$B$2:$C$38, 2, FALSE))</f>
        <v>GJ</v>
      </c>
      <c r="K898" s="2" t="s">
        <v>122</v>
      </c>
      <c r="L898" s="31" t="s">
        <v>429</v>
      </c>
      <c r="N898" s="130"/>
      <c r="O898" s="33" t="s">
        <v>155</v>
      </c>
      <c r="P898" s="39">
        <v>43918</v>
      </c>
      <c r="Q898" s="270" t="str">
        <f t="shared" si="0"/>
        <v>https://twitter.com/ANI/status/1243755699357671425?s=20</v>
      </c>
      <c r="R898" s="34" t="s">
        <v>2742</v>
      </c>
      <c r="S898" s="46"/>
    </row>
    <row r="899" spans="1:20" ht="12.75">
      <c r="A899" s="2">
        <v>898</v>
      </c>
      <c r="B899" s="119"/>
      <c r="C899" s="39">
        <v>43918</v>
      </c>
      <c r="D899" s="40"/>
      <c r="E899" s="27">
        <v>65</v>
      </c>
      <c r="F899" s="2" t="s">
        <v>39</v>
      </c>
      <c r="G899" s="2" t="s">
        <v>600</v>
      </c>
      <c r="H899" s="2" t="s">
        <v>600</v>
      </c>
      <c r="I899" s="2" t="s">
        <v>182</v>
      </c>
      <c r="J899" s="15" t="str">
        <f>IF(ISERROR(VLOOKUP(I899,State_codes!$B$2:$C$38, 2, FALSE)),"",VLOOKUP(I899,State_codes!$B$2:$C$38, 2, FALSE))</f>
        <v>GJ</v>
      </c>
      <c r="K899" s="2" t="s">
        <v>122</v>
      </c>
      <c r="L899" s="31" t="s">
        <v>429</v>
      </c>
      <c r="N899" s="130"/>
      <c r="O899" s="33" t="s">
        <v>155</v>
      </c>
      <c r="P899" s="39">
        <v>43918</v>
      </c>
      <c r="Q899" s="270" t="str">
        <f t="shared" si="0"/>
        <v>https://twitter.com/ANI/status/1243755699357671425?s=20</v>
      </c>
      <c r="R899" s="34" t="s">
        <v>2742</v>
      </c>
      <c r="S899" s="46"/>
      <c r="T899" s="2" t="s">
        <v>2775</v>
      </c>
    </row>
    <row r="900" spans="1:20" ht="12.75">
      <c r="A900" s="2">
        <v>899</v>
      </c>
      <c r="B900" s="119"/>
      <c r="C900" s="39">
        <v>43918</v>
      </c>
      <c r="D900" s="40"/>
      <c r="E900" s="41"/>
      <c r="H900" s="2" t="s">
        <v>223</v>
      </c>
      <c r="I900" s="2" t="s">
        <v>224</v>
      </c>
      <c r="J900" s="15" t="str">
        <f>IF(ISERROR(VLOOKUP(I900,State_codes!$B$2:$C$38, 2, FALSE)),"",VLOOKUP(I900,State_codes!$B$2:$C$38, 2, FALSE))</f>
        <v>MP</v>
      </c>
      <c r="K900" s="2" t="s">
        <v>122</v>
      </c>
      <c r="L900" s="31" t="s">
        <v>429</v>
      </c>
      <c r="N900" s="130"/>
      <c r="O900" s="33" t="s">
        <v>155</v>
      </c>
      <c r="P900" s="39">
        <v>43918</v>
      </c>
      <c r="Q900" s="37" t="s">
        <v>2778</v>
      </c>
      <c r="R900" s="46"/>
      <c r="S900" s="46"/>
    </row>
    <row r="901" spans="1:20" ht="12.75">
      <c r="A901" s="2">
        <v>900</v>
      </c>
      <c r="B901" s="119"/>
      <c r="C901" s="39">
        <v>43918</v>
      </c>
      <c r="D901" s="40"/>
      <c r="E901" s="41"/>
      <c r="H901" s="2" t="s">
        <v>223</v>
      </c>
      <c r="I901" s="2" t="s">
        <v>224</v>
      </c>
      <c r="J901" s="15" t="str">
        <f>IF(ISERROR(VLOOKUP(I901,State_codes!$B$2:$C$38, 2, FALSE)),"",VLOOKUP(I901,State_codes!$B$2:$C$38, 2, FALSE))</f>
        <v>MP</v>
      </c>
      <c r="K901" s="2" t="s">
        <v>122</v>
      </c>
      <c r="L901" s="31" t="s">
        <v>429</v>
      </c>
      <c r="N901" s="130"/>
      <c r="O901" s="33" t="s">
        <v>155</v>
      </c>
      <c r="P901" s="39">
        <v>43918</v>
      </c>
      <c r="Q901" s="37" t="s">
        <v>2778</v>
      </c>
      <c r="R901" s="46"/>
      <c r="S901" s="46"/>
    </row>
    <row r="902" spans="1:20" ht="12.75">
      <c r="A902" s="2">
        <v>901</v>
      </c>
      <c r="B902" s="119"/>
      <c r="C902" s="39">
        <v>43918</v>
      </c>
      <c r="D902" s="40"/>
      <c r="E902" s="41"/>
      <c r="H902" s="2" t="s">
        <v>1917</v>
      </c>
      <c r="I902" s="2" t="s">
        <v>224</v>
      </c>
      <c r="J902" s="15" t="str">
        <f>IF(ISERROR(VLOOKUP(I902,State_codes!$B$2:$C$38, 2, FALSE)),"",VLOOKUP(I902,State_codes!$B$2:$C$38, 2, FALSE))</f>
        <v>MP</v>
      </c>
      <c r="K902" s="2" t="s">
        <v>122</v>
      </c>
      <c r="L902" s="31" t="s">
        <v>429</v>
      </c>
      <c r="N902" s="130"/>
      <c r="O902" s="33" t="s">
        <v>155</v>
      </c>
      <c r="P902" s="39">
        <v>43918</v>
      </c>
      <c r="Q902" s="37" t="s">
        <v>2778</v>
      </c>
      <c r="R902" s="46"/>
      <c r="S902" s="46"/>
    </row>
    <row r="903" spans="1:20" ht="12.75">
      <c r="A903" s="2">
        <v>902</v>
      </c>
      <c r="B903" s="119"/>
      <c r="C903" s="39">
        <v>43918</v>
      </c>
      <c r="D903" s="40"/>
      <c r="E903" s="41"/>
      <c r="H903" s="2" t="s">
        <v>226</v>
      </c>
      <c r="I903" s="2" t="s">
        <v>224</v>
      </c>
      <c r="J903" s="15" t="str">
        <f>IF(ISERROR(VLOOKUP(I903,State_codes!$B$2:$C$38, 2, FALSE)),"",VLOOKUP(I903,State_codes!$B$2:$C$38, 2, FALSE))</f>
        <v>MP</v>
      </c>
      <c r="K903" s="2" t="s">
        <v>122</v>
      </c>
      <c r="L903" s="31" t="s">
        <v>429</v>
      </c>
      <c r="N903" s="130"/>
      <c r="O903" s="33" t="s">
        <v>155</v>
      </c>
      <c r="P903" s="39">
        <v>43918</v>
      </c>
      <c r="Q903" s="37" t="s">
        <v>2778</v>
      </c>
      <c r="R903" s="46"/>
      <c r="S903" s="46"/>
    </row>
    <row r="904" spans="1:20" ht="12.75">
      <c r="A904" s="2">
        <v>903</v>
      </c>
      <c r="B904" s="23" t="s">
        <v>2790</v>
      </c>
      <c r="C904" s="39">
        <v>43918</v>
      </c>
      <c r="D904" s="40"/>
      <c r="E904" s="27">
        <v>42</v>
      </c>
      <c r="F904" s="2" t="s">
        <v>39</v>
      </c>
      <c r="G904" s="2" t="s">
        <v>2791</v>
      </c>
      <c r="H904" s="2" t="s">
        <v>2792</v>
      </c>
      <c r="I904" s="2" t="s">
        <v>158</v>
      </c>
      <c r="J904" s="15" t="str">
        <f>IF(ISERROR(VLOOKUP(I904,State_codes!$B$2:$C$38, 2, FALSE)),"",VLOOKUP(I904,State_codes!$B$2:$C$38, 2, FALSE))</f>
        <v>TN</v>
      </c>
      <c r="K904" s="2" t="s">
        <v>122</v>
      </c>
      <c r="L904" s="31" t="s">
        <v>2797</v>
      </c>
      <c r="N904" s="27" t="s">
        <v>56</v>
      </c>
      <c r="O904" s="27" t="s">
        <v>58</v>
      </c>
      <c r="P904" s="39">
        <v>43918</v>
      </c>
      <c r="Q904" s="37" t="s">
        <v>2798</v>
      </c>
      <c r="R904" s="46"/>
      <c r="S904" s="46"/>
    </row>
    <row r="905" spans="1:20" ht="12.75">
      <c r="A905" s="2">
        <v>904</v>
      </c>
      <c r="B905" s="23" t="s">
        <v>2799</v>
      </c>
      <c r="C905" s="39">
        <v>43918</v>
      </c>
      <c r="D905" s="40"/>
      <c r="E905" s="27">
        <v>49</v>
      </c>
      <c r="F905" s="2" t="s">
        <v>39</v>
      </c>
      <c r="G905" s="2" t="s">
        <v>2800</v>
      </c>
      <c r="H905" s="2" t="s">
        <v>1998</v>
      </c>
      <c r="I905" s="2" t="s">
        <v>158</v>
      </c>
      <c r="J905" s="15" t="str">
        <f>IF(ISERROR(VLOOKUP(I905,State_codes!$B$2:$C$38, 2, FALSE)),"",VLOOKUP(I905,State_codes!$B$2:$C$38, 2, FALSE))</f>
        <v>TN</v>
      </c>
      <c r="K905" s="2" t="s">
        <v>122</v>
      </c>
      <c r="L905" s="31" t="s">
        <v>2801</v>
      </c>
      <c r="N905" s="27" t="s">
        <v>56</v>
      </c>
      <c r="O905" s="27" t="s">
        <v>58</v>
      </c>
      <c r="P905" s="39">
        <v>43918</v>
      </c>
      <c r="Q905" s="37" t="s">
        <v>2798</v>
      </c>
      <c r="R905" s="46"/>
      <c r="S905" s="46"/>
    </row>
    <row r="906" spans="1:20" ht="12.75">
      <c r="A906" s="2">
        <v>905</v>
      </c>
      <c r="B906" s="119"/>
      <c r="C906" s="39">
        <v>43918</v>
      </c>
      <c r="D906" s="40"/>
      <c r="E906" s="41"/>
      <c r="G906" s="145"/>
      <c r="H906" s="271" t="s">
        <v>771</v>
      </c>
      <c r="I906" s="2" t="s">
        <v>126</v>
      </c>
      <c r="J906" s="15" t="str">
        <f>IF(ISERROR(VLOOKUP(I906,State_codes!$B$2:$C$38, 2, FALSE)),"",VLOOKUP(I906,State_codes!$B$2:$C$38, 2, FALSE))</f>
        <v>UP</v>
      </c>
      <c r="K906" s="2" t="s">
        <v>122</v>
      </c>
      <c r="L906" s="46"/>
      <c r="N906" s="130"/>
      <c r="O906" s="33" t="s">
        <v>155</v>
      </c>
      <c r="P906" s="39">
        <v>43918</v>
      </c>
      <c r="Q906" s="37" t="s">
        <v>2806</v>
      </c>
      <c r="R906" s="46"/>
      <c r="S906" s="46"/>
    </row>
    <row r="907" spans="1:20" ht="12.75">
      <c r="A907" s="2">
        <v>906</v>
      </c>
      <c r="B907" s="119"/>
      <c r="C907" s="39">
        <v>43918</v>
      </c>
      <c r="D907" s="40"/>
      <c r="E907" s="27">
        <v>66</v>
      </c>
      <c r="F907" s="2" t="s">
        <v>39</v>
      </c>
      <c r="G907" s="2" t="s">
        <v>600</v>
      </c>
      <c r="H907" s="2" t="s">
        <v>600</v>
      </c>
      <c r="I907" s="2" t="s">
        <v>182</v>
      </c>
      <c r="J907" s="15" t="str">
        <f>IF(ISERROR(VLOOKUP(I907,State_codes!$B$2:$C$38, 2, FALSE)),"",VLOOKUP(I907,State_codes!$B$2:$C$38, 2, FALSE))</f>
        <v>GJ</v>
      </c>
      <c r="K907" s="2" t="s">
        <v>122</v>
      </c>
      <c r="L907" s="31" t="s">
        <v>429</v>
      </c>
      <c r="N907" s="130"/>
      <c r="O907" s="33" t="s">
        <v>155</v>
      </c>
      <c r="P907" s="39">
        <v>43918</v>
      </c>
      <c r="Q907" s="37" t="s">
        <v>2807</v>
      </c>
      <c r="R907" s="34" t="s">
        <v>2742</v>
      </c>
      <c r="S907" s="46"/>
    </row>
    <row r="908" spans="1:20" ht="12.75">
      <c r="A908" s="2">
        <v>907</v>
      </c>
      <c r="B908" s="119"/>
      <c r="C908" s="39">
        <v>43918</v>
      </c>
      <c r="D908" s="40"/>
      <c r="E908" s="27">
        <v>23</v>
      </c>
      <c r="F908" s="2" t="s">
        <v>39</v>
      </c>
      <c r="G908" s="2" t="s">
        <v>2810</v>
      </c>
      <c r="H908" s="2" t="s">
        <v>2810</v>
      </c>
      <c r="I908" s="2" t="s">
        <v>109</v>
      </c>
      <c r="J908" s="15" t="str">
        <f>IF(ISERROR(VLOOKUP(I908,State_codes!$B$2:$C$38, 2, FALSE)),"",VLOOKUP(I908,State_codes!$B$2:$C$38, 2, FALSE))</f>
        <v>RJ</v>
      </c>
      <c r="K908" s="2" t="s">
        <v>122</v>
      </c>
      <c r="L908" s="31" t="s">
        <v>2813</v>
      </c>
      <c r="N908" s="27" t="s">
        <v>56</v>
      </c>
      <c r="O908" s="33" t="s">
        <v>155</v>
      </c>
      <c r="P908" s="39">
        <v>43918</v>
      </c>
      <c r="Q908" s="37" t="s">
        <v>2814</v>
      </c>
      <c r="R908" s="46"/>
      <c r="S908" s="46"/>
    </row>
    <row r="909" spans="1:20" ht="12.75">
      <c r="A909" s="2">
        <v>908</v>
      </c>
      <c r="B909" s="119"/>
      <c r="C909" s="39">
        <v>43918</v>
      </c>
      <c r="D909" s="40"/>
      <c r="E909" s="27">
        <v>21</v>
      </c>
      <c r="F909" s="2" t="s">
        <v>40</v>
      </c>
      <c r="G909" s="2" t="s">
        <v>1096</v>
      </c>
      <c r="H909" s="2" t="s">
        <v>1096</v>
      </c>
      <c r="I909" s="2" t="s">
        <v>109</v>
      </c>
      <c r="J909" s="15" t="str">
        <f>IF(ISERROR(VLOOKUP(I909,State_codes!$B$2:$C$38, 2, FALSE)),"",VLOOKUP(I909,State_codes!$B$2:$C$38, 2, FALSE))</f>
        <v>RJ</v>
      </c>
      <c r="K909" s="2" t="s">
        <v>122</v>
      </c>
      <c r="L909" s="31" t="s">
        <v>429</v>
      </c>
      <c r="N909" s="130"/>
      <c r="O909" s="33" t="s">
        <v>155</v>
      </c>
      <c r="P909" s="39">
        <v>43918</v>
      </c>
      <c r="Q909" s="37" t="s">
        <v>2814</v>
      </c>
      <c r="R909" s="46"/>
      <c r="S909" s="46"/>
    </row>
    <row r="910" spans="1:20" ht="12.75">
      <c r="A910" s="2">
        <v>909</v>
      </c>
      <c r="B910" s="23" t="s">
        <v>2823</v>
      </c>
      <c r="C910" s="39">
        <v>43918</v>
      </c>
      <c r="D910" s="40"/>
      <c r="E910" s="27">
        <v>54</v>
      </c>
      <c r="F910" s="2" t="s">
        <v>40</v>
      </c>
      <c r="G910" s="2" t="s">
        <v>1265</v>
      </c>
      <c r="H910" s="2" t="s">
        <v>1266</v>
      </c>
      <c r="I910" s="2" t="s">
        <v>134</v>
      </c>
      <c r="J910" s="15" t="str">
        <f>IF(ISERROR(VLOOKUP(I910,State_codes!$B$2:$C$38, 2, FALSE)),"",VLOOKUP(I910,State_codes!$B$2:$C$38, 2, FALSE))</f>
        <v>KA</v>
      </c>
      <c r="K910" s="2" t="s">
        <v>122</v>
      </c>
      <c r="L910" s="31" t="s">
        <v>2828</v>
      </c>
      <c r="M910" s="2" t="s">
        <v>2829</v>
      </c>
      <c r="N910" s="27" t="s">
        <v>56</v>
      </c>
      <c r="O910" s="27" t="s">
        <v>129</v>
      </c>
      <c r="P910" s="39">
        <v>43918</v>
      </c>
      <c r="Q910" s="31" t="s">
        <v>309</v>
      </c>
      <c r="R910" s="37" t="s">
        <v>2830</v>
      </c>
      <c r="S910" s="46"/>
    </row>
    <row r="911" spans="1:20" ht="12.75">
      <c r="A911" s="2">
        <v>910</v>
      </c>
      <c r="B911" s="23" t="s">
        <v>2832</v>
      </c>
      <c r="C911" s="39">
        <v>43918</v>
      </c>
      <c r="D911" s="40"/>
      <c r="E911" s="27">
        <v>28</v>
      </c>
      <c r="F911" s="2" t="s">
        <v>40</v>
      </c>
      <c r="G911" s="2" t="s">
        <v>1265</v>
      </c>
      <c r="H911" s="2" t="s">
        <v>1266</v>
      </c>
      <c r="I911" s="2" t="s">
        <v>134</v>
      </c>
      <c r="J911" s="15" t="str">
        <f>IF(ISERROR(VLOOKUP(I911,State_codes!$B$2:$C$38, 2, FALSE)),"",VLOOKUP(I911,State_codes!$B$2:$C$38, 2, FALSE))</f>
        <v>KA</v>
      </c>
      <c r="K911" s="2" t="s">
        <v>122</v>
      </c>
      <c r="L911" s="31" t="s">
        <v>2836</v>
      </c>
      <c r="M911" s="2" t="s">
        <v>2829</v>
      </c>
      <c r="N911" s="27" t="s">
        <v>56</v>
      </c>
      <c r="O911" s="27" t="s">
        <v>129</v>
      </c>
      <c r="P911" s="39">
        <v>43918</v>
      </c>
      <c r="Q911" s="31" t="s">
        <v>309</v>
      </c>
      <c r="R911" s="37" t="s">
        <v>2830</v>
      </c>
      <c r="S911" s="46"/>
    </row>
    <row r="912" spans="1:20" ht="12.75">
      <c r="A912" s="2">
        <v>911</v>
      </c>
      <c r="B912" s="23" t="s">
        <v>2839</v>
      </c>
      <c r="C912" s="39">
        <v>43918</v>
      </c>
      <c r="D912" s="40"/>
      <c r="E912" s="27">
        <v>23</v>
      </c>
      <c r="F912" s="2" t="s">
        <v>40</v>
      </c>
      <c r="G912" s="2" t="s">
        <v>1265</v>
      </c>
      <c r="H912" s="2" t="s">
        <v>1266</v>
      </c>
      <c r="I912" s="2" t="s">
        <v>134</v>
      </c>
      <c r="J912" s="15" t="str">
        <f>IF(ISERROR(VLOOKUP(I912,State_codes!$B$2:$C$38, 2, FALSE)),"",VLOOKUP(I912,State_codes!$B$2:$C$38, 2, FALSE))</f>
        <v>KA</v>
      </c>
      <c r="K912" s="2" t="s">
        <v>122</v>
      </c>
      <c r="L912" s="2" t="s">
        <v>2836</v>
      </c>
      <c r="M912" s="2" t="s">
        <v>2829</v>
      </c>
      <c r="N912" s="27" t="s">
        <v>56</v>
      </c>
      <c r="O912" s="27" t="s">
        <v>129</v>
      </c>
      <c r="P912" s="39">
        <v>43918</v>
      </c>
      <c r="Q912" s="31" t="s">
        <v>309</v>
      </c>
      <c r="R912" s="37" t="s">
        <v>2830</v>
      </c>
      <c r="S912" s="46"/>
    </row>
    <row r="913" spans="1:19" ht="12.75">
      <c r="A913" s="2">
        <v>912</v>
      </c>
      <c r="B913" s="23" t="s">
        <v>2843</v>
      </c>
      <c r="C913" s="39">
        <v>43918</v>
      </c>
      <c r="D913" s="40"/>
      <c r="E913" s="27">
        <v>25</v>
      </c>
      <c r="F913" s="2" t="s">
        <v>39</v>
      </c>
      <c r="G913" s="2" t="s">
        <v>211</v>
      </c>
      <c r="H913" s="2" t="s">
        <v>211</v>
      </c>
      <c r="I913" s="2" t="s">
        <v>134</v>
      </c>
      <c r="J913" s="15" t="str">
        <f>IF(ISERROR(VLOOKUP(I913,State_codes!$B$2:$C$38, 2, FALSE)),"",VLOOKUP(I913,State_codes!$B$2:$C$38, 2, FALSE))</f>
        <v>KA</v>
      </c>
      <c r="K913" s="2" t="s">
        <v>122</v>
      </c>
      <c r="L913" s="31" t="s">
        <v>2845</v>
      </c>
      <c r="M913" s="2" t="s">
        <v>2073</v>
      </c>
      <c r="N913" s="27" t="s">
        <v>56</v>
      </c>
      <c r="O913" s="27" t="s">
        <v>58</v>
      </c>
      <c r="P913" s="39">
        <v>43918</v>
      </c>
      <c r="Q913" s="31" t="s">
        <v>309</v>
      </c>
      <c r="R913" s="37" t="s">
        <v>2830</v>
      </c>
      <c r="S913" s="46"/>
    </row>
    <row r="914" spans="1:19" ht="12.75">
      <c r="A914" s="2">
        <v>913</v>
      </c>
      <c r="B914" s="23" t="s">
        <v>2846</v>
      </c>
      <c r="C914" s="39">
        <v>43918</v>
      </c>
      <c r="D914" s="40"/>
      <c r="E914" s="27">
        <v>23</v>
      </c>
      <c r="F914" s="2" t="s">
        <v>39</v>
      </c>
      <c r="G914" s="2" t="s">
        <v>2847</v>
      </c>
      <c r="H914" s="2" t="s">
        <v>1327</v>
      </c>
      <c r="I914" s="2" t="s">
        <v>134</v>
      </c>
      <c r="J914" s="15" t="str">
        <f>IF(ISERROR(VLOOKUP(I914,State_codes!$B$2:$C$38, 2, FALSE)),"",VLOOKUP(I914,State_codes!$B$2:$C$38, 2, FALSE))</f>
        <v>KA</v>
      </c>
      <c r="K914" s="2" t="s">
        <v>122</v>
      </c>
      <c r="L914" s="31" t="s">
        <v>2848</v>
      </c>
      <c r="M914" s="2" t="s">
        <v>1587</v>
      </c>
      <c r="N914" s="27" t="s">
        <v>56</v>
      </c>
      <c r="O914" s="27" t="s">
        <v>129</v>
      </c>
      <c r="P914" s="39">
        <v>43918</v>
      </c>
      <c r="Q914" s="31" t="s">
        <v>309</v>
      </c>
      <c r="R914" s="34" t="s">
        <v>2849</v>
      </c>
      <c r="S914" s="46"/>
    </row>
    <row r="915" spans="1:19" ht="12.75">
      <c r="A915" s="2">
        <v>914</v>
      </c>
      <c r="B915" s="23" t="s">
        <v>2852</v>
      </c>
      <c r="C915" s="39">
        <v>43918</v>
      </c>
      <c r="D915" s="40"/>
      <c r="E915" s="27">
        <v>70</v>
      </c>
      <c r="F915" s="2" t="s">
        <v>39</v>
      </c>
      <c r="G915" s="2" t="s">
        <v>2847</v>
      </c>
      <c r="H915" s="2" t="s">
        <v>1327</v>
      </c>
      <c r="I915" s="2" t="s">
        <v>134</v>
      </c>
      <c r="J915" s="15" t="str">
        <f>IF(ISERROR(VLOOKUP(I915,State_codes!$B$2:$C$38, 2, FALSE)),"",VLOOKUP(I915,State_codes!$B$2:$C$38, 2, FALSE))</f>
        <v>KA</v>
      </c>
      <c r="K915" s="2" t="s">
        <v>122</v>
      </c>
      <c r="L915" s="31" t="s">
        <v>2848</v>
      </c>
      <c r="M915" s="2" t="s">
        <v>1587</v>
      </c>
      <c r="N915" s="27" t="s">
        <v>56</v>
      </c>
      <c r="O915" s="27" t="s">
        <v>129</v>
      </c>
      <c r="P915" s="39">
        <v>43918</v>
      </c>
      <c r="Q915" s="31" t="s">
        <v>309</v>
      </c>
      <c r="R915" s="34" t="s">
        <v>2849</v>
      </c>
      <c r="S915" s="46"/>
    </row>
    <row r="916" spans="1:19" ht="12.75">
      <c r="A916" s="2">
        <v>915</v>
      </c>
      <c r="B916" s="23" t="s">
        <v>2856</v>
      </c>
      <c r="C916" s="39">
        <v>43918</v>
      </c>
      <c r="D916" s="40"/>
      <c r="E916" s="27">
        <v>32</v>
      </c>
      <c r="F916" s="2" t="s">
        <v>40</v>
      </c>
      <c r="G916" s="2" t="s">
        <v>2847</v>
      </c>
      <c r="H916" s="2" t="s">
        <v>1327</v>
      </c>
      <c r="I916" s="2" t="s">
        <v>134</v>
      </c>
      <c r="J916" s="15" t="str">
        <f>IF(ISERROR(VLOOKUP(I916,State_codes!$B$2:$C$38, 2, FALSE)),"",VLOOKUP(I916,State_codes!$B$2:$C$38, 2, FALSE))</f>
        <v>KA</v>
      </c>
      <c r="K916" s="2" t="s">
        <v>122</v>
      </c>
      <c r="L916" s="31" t="s">
        <v>2848</v>
      </c>
      <c r="M916" s="2" t="s">
        <v>1587</v>
      </c>
      <c r="N916" s="27" t="s">
        <v>56</v>
      </c>
      <c r="O916" s="27" t="s">
        <v>129</v>
      </c>
      <c r="P916" s="39">
        <v>43918</v>
      </c>
      <c r="Q916" s="31" t="s">
        <v>309</v>
      </c>
      <c r="R916" s="34" t="s">
        <v>2849</v>
      </c>
      <c r="S916" s="46"/>
    </row>
    <row r="917" spans="1:19" ht="12.75">
      <c r="A917" s="2">
        <v>916</v>
      </c>
      <c r="B917" s="23" t="s">
        <v>2860</v>
      </c>
      <c r="C917" s="39">
        <v>43918</v>
      </c>
      <c r="D917" s="40"/>
      <c r="E917" s="27">
        <v>38</v>
      </c>
      <c r="F917" s="2" t="s">
        <v>39</v>
      </c>
      <c r="G917" s="2" t="s">
        <v>2847</v>
      </c>
      <c r="H917" s="2" t="s">
        <v>1327</v>
      </c>
      <c r="I917" s="2" t="s">
        <v>134</v>
      </c>
      <c r="J917" s="15" t="str">
        <f>IF(ISERROR(VLOOKUP(I917,State_codes!$B$2:$C$38, 2, FALSE)),"",VLOOKUP(I917,State_codes!$B$2:$C$38, 2, FALSE))</f>
        <v>KA</v>
      </c>
      <c r="K917" s="2" t="s">
        <v>122</v>
      </c>
      <c r="L917" s="31" t="s">
        <v>2848</v>
      </c>
      <c r="M917" s="2" t="s">
        <v>1587</v>
      </c>
      <c r="N917" s="27" t="s">
        <v>56</v>
      </c>
      <c r="O917" s="27" t="s">
        <v>129</v>
      </c>
      <c r="P917" s="39">
        <v>43918</v>
      </c>
      <c r="Q917" s="31" t="s">
        <v>309</v>
      </c>
      <c r="R917" s="34" t="s">
        <v>2849</v>
      </c>
      <c r="S917" s="46"/>
    </row>
    <row r="918" spans="1:19" ht="12.75">
      <c r="A918" s="2">
        <v>917</v>
      </c>
      <c r="B918" s="23" t="s">
        <v>2870</v>
      </c>
      <c r="C918" s="39">
        <v>43918</v>
      </c>
      <c r="D918" s="40"/>
      <c r="E918" s="27">
        <v>18</v>
      </c>
      <c r="F918" s="2" t="s">
        <v>39</v>
      </c>
      <c r="G918" s="2" t="s">
        <v>2847</v>
      </c>
      <c r="H918" s="2" t="s">
        <v>1327</v>
      </c>
      <c r="I918" s="2" t="s">
        <v>134</v>
      </c>
      <c r="J918" s="15" t="str">
        <f>IF(ISERROR(VLOOKUP(I918,State_codes!$B$2:$C$38, 2, FALSE)),"",VLOOKUP(I918,State_codes!$B$2:$C$38, 2, FALSE))</f>
        <v>KA</v>
      </c>
      <c r="K918" s="2" t="s">
        <v>122</v>
      </c>
      <c r="L918" s="31" t="s">
        <v>2848</v>
      </c>
      <c r="M918" s="2" t="s">
        <v>1587</v>
      </c>
      <c r="N918" s="27" t="s">
        <v>56</v>
      </c>
      <c r="O918" s="27" t="s">
        <v>129</v>
      </c>
      <c r="P918" s="39">
        <v>43918</v>
      </c>
      <c r="Q918" s="31" t="s">
        <v>309</v>
      </c>
      <c r="R918" s="34" t="s">
        <v>2849</v>
      </c>
      <c r="S918" s="46"/>
    </row>
    <row r="919" spans="1:19" ht="12.75">
      <c r="A919" s="2">
        <v>918</v>
      </c>
      <c r="B919" s="23" t="s">
        <v>2877</v>
      </c>
      <c r="C919" s="39">
        <v>43918</v>
      </c>
      <c r="D919" s="40"/>
      <c r="E919" s="27">
        <v>63</v>
      </c>
      <c r="F919" s="2" t="s">
        <v>40</v>
      </c>
      <c r="G919" s="28" t="s">
        <v>211</v>
      </c>
      <c r="H919" s="2" t="s">
        <v>211</v>
      </c>
      <c r="I919" s="2" t="s">
        <v>134</v>
      </c>
      <c r="J919" s="15" t="str">
        <f>IF(ISERROR(VLOOKUP(I919,State_codes!$B$2:$C$38, 2, FALSE)),"",VLOOKUP(I919,State_codes!$B$2:$C$38, 2, FALSE))</f>
        <v>KA</v>
      </c>
      <c r="K919" s="2" t="s">
        <v>122</v>
      </c>
      <c r="L919" s="31" t="s">
        <v>2882</v>
      </c>
      <c r="N919" s="27" t="s">
        <v>56</v>
      </c>
      <c r="O919" s="27" t="s">
        <v>58</v>
      </c>
      <c r="P919" s="39">
        <v>43918</v>
      </c>
      <c r="Q919" s="31" t="s">
        <v>309</v>
      </c>
      <c r="R919" s="37" t="s">
        <v>2830</v>
      </c>
      <c r="S919" s="46"/>
    </row>
    <row r="920" spans="1:19" ht="12.75">
      <c r="A920" s="2">
        <v>919</v>
      </c>
      <c r="B920" s="119"/>
      <c r="C920" s="39">
        <v>43918</v>
      </c>
      <c r="D920" s="40"/>
      <c r="E920" s="41"/>
      <c r="G920" s="2" t="s">
        <v>1096</v>
      </c>
      <c r="H920" s="2" t="s">
        <v>1096</v>
      </c>
      <c r="I920" s="2" t="s">
        <v>109</v>
      </c>
      <c r="J920" s="15" t="str">
        <f>IF(ISERROR(VLOOKUP(I920,State_codes!$B$2:$C$38, 2, FALSE)),"",VLOOKUP(I920,State_codes!$B$2:$C$38, 2, FALSE))</f>
        <v>RJ</v>
      </c>
      <c r="K920" s="2" t="s">
        <v>122</v>
      </c>
      <c r="L920" s="31" t="s">
        <v>429</v>
      </c>
      <c r="N920" s="130"/>
      <c r="O920" s="33" t="s">
        <v>155</v>
      </c>
      <c r="P920" s="39">
        <v>43918</v>
      </c>
      <c r="Q920" s="37" t="s">
        <v>2891</v>
      </c>
      <c r="R920" s="46"/>
      <c r="S920" s="46"/>
    </row>
    <row r="921" spans="1:19" ht="12.75">
      <c r="A921" s="2">
        <v>920</v>
      </c>
      <c r="B921" s="119"/>
      <c r="C921" s="39">
        <v>43918</v>
      </c>
      <c r="D921" s="40"/>
      <c r="E921" s="41"/>
      <c r="G921" s="2" t="s">
        <v>1096</v>
      </c>
      <c r="H921" s="2" t="s">
        <v>1096</v>
      </c>
      <c r="I921" s="2" t="s">
        <v>109</v>
      </c>
      <c r="J921" s="15" t="str">
        <f>IF(ISERROR(VLOOKUP(I921,State_codes!$B$2:$C$38, 2, FALSE)),"",VLOOKUP(I921,State_codes!$B$2:$C$38, 2, FALSE))</f>
        <v>RJ</v>
      </c>
      <c r="K921" s="2" t="s">
        <v>122</v>
      </c>
      <c r="L921" s="31" t="s">
        <v>429</v>
      </c>
      <c r="N921" s="130"/>
      <c r="O921" s="33" t="s">
        <v>155</v>
      </c>
      <c r="P921" s="39">
        <v>43918</v>
      </c>
      <c r="Q921" s="37" t="s">
        <v>2891</v>
      </c>
      <c r="R921" s="46"/>
      <c r="S921" s="46"/>
    </row>
    <row r="922" spans="1:19" ht="12.75">
      <c r="A922" s="2">
        <v>921</v>
      </c>
      <c r="B922" s="119"/>
      <c r="C922" s="39">
        <v>43918</v>
      </c>
      <c r="D922" s="40"/>
      <c r="E922" s="27">
        <v>21</v>
      </c>
      <c r="F922" s="2" t="s">
        <v>39</v>
      </c>
      <c r="H922" s="2" t="s">
        <v>1964</v>
      </c>
      <c r="I922" s="2" t="s">
        <v>276</v>
      </c>
      <c r="J922" s="15" t="str">
        <f>IF(ISERROR(VLOOKUP(I922,State_codes!$B$2:$C$38, 2, FALSE)),"",VLOOKUP(I922,State_codes!$B$2:$C$38, 2, FALSE))</f>
        <v>UT</v>
      </c>
      <c r="K922" s="2" t="s">
        <v>122</v>
      </c>
      <c r="L922" s="31" t="s">
        <v>2901</v>
      </c>
      <c r="N922" s="130"/>
      <c r="O922" s="27" t="s">
        <v>58</v>
      </c>
      <c r="P922" s="39">
        <v>43918</v>
      </c>
      <c r="Q922" s="37" t="s">
        <v>2902</v>
      </c>
      <c r="R922" s="37" t="s">
        <v>2905</v>
      </c>
      <c r="S922" s="46"/>
    </row>
    <row r="923" spans="1:19" ht="12.75">
      <c r="A923" s="2">
        <v>922</v>
      </c>
      <c r="B923" s="119"/>
      <c r="C923" s="39">
        <v>43918</v>
      </c>
      <c r="D923" s="40"/>
      <c r="E923" s="27">
        <v>45</v>
      </c>
      <c r="F923" s="2" t="s">
        <v>39</v>
      </c>
      <c r="G923" s="2" t="s">
        <v>853</v>
      </c>
      <c r="H923" s="2" t="s">
        <v>853</v>
      </c>
      <c r="I923" s="2" t="s">
        <v>207</v>
      </c>
      <c r="J923" s="15" t="str">
        <f>IF(ISERROR(VLOOKUP(I923,State_codes!$B$2:$C$38, 2, FALSE)),"",VLOOKUP(I923,State_codes!$B$2:$C$38, 2, FALSE))</f>
        <v>JK</v>
      </c>
      <c r="K923" s="2" t="s">
        <v>122</v>
      </c>
      <c r="L923" s="31" t="s">
        <v>2907</v>
      </c>
      <c r="N923" s="27" t="s">
        <v>56</v>
      </c>
      <c r="O923" s="27" t="s">
        <v>129</v>
      </c>
      <c r="P923" s="39">
        <v>43918</v>
      </c>
      <c r="Q923" s="270" t="str">
        <f t="shared" ref="Q923:Q929" si="1">HYPERLINK("https://twitter.com/ANI/status/1243831255470190592?s=20","https://twitter.com/ANI/status/1243831255470190592?s=20")</f>
        <v>https://twitter.com/ANI/status/1243831255470190592?s=20</v>
      </c>
      <c r="R923" s="46"/>
      <c r="S923" s="46"/>
    </row>
    <row r="924" spans="1:19" ht="12.75">
      <c r="A924" s="2">
        <v>923</v>
      </c>
      <c r="B924" s="119"/>
      <c r="C924" s="39">
        <v>43918</v>
      </c>
      <c r="D924" s="40"/>
      <c r="E924" s="27">
        <v>40</v>
      </c>
      <c r="F924" s="2" t="s">
        <v>40</v>
      </c>
      <c r="G924" s="2" t="s">
        <v>853</v>
      </c>
      <c r="H924" s="2" t="s">
        <v>853</v>
      </c>
      <c r="I924" s="2" t="s">
        <v>207</v>
      </c>
      <c r="J924" s="15" t="str">
        <f>IF(ISERROR(VLOOKUP(I924,State_codes!$B$2:$C$38, 2, FALSE)),"",VLOOKUP(I924,State_codes!$B$2:$C$38, 2, FALSE))</f>
        <v>JK</v>
      </c>
      <c r="K924" s="2" t="s">
        <v>122</v>
      </c>
      <c r="L924" s="31" t="s">
        <v>2911</v>
      </c>
      <c r="M924" s="2" t="s">
        <v>2912</v>
      </c>
      <c r="N924" s="27" t="s">
        <v>56</v>
      </c>
      <c r="O924" s="27" t="s">
        <v>129</v>
      </c>
      <c r="P924" s="39">
        <v>43918</v>
      </c>
      <c r="Q924" s="270" t="str">
        <f t="shared" si="1"/>
        <v>https://twitter.com/ANI/status/1243831255470190592?s=20</v>
      </c>
      <c r="R924" s="46"/>
      <c r="S924" s="46"/>
    </row>
    <row r="925" spans="1:19" ht="12.75">
      <c r="A925" s="2">
        <v>924</v>
      </c>
      <c r="B925" s="119"/>
      <c r="C925" s="39">
        <v>43918</v>
      </c>
      <c r="D925" s="40"/>
      <c r="E925" s="27">
        <v>56</v>
      </c>
      <c r="F925" s="2" t="s">
        <v>39</v>
      </c>
      <c r="G925" s="2" t="s">
        <v>853</v>
      </c>
      <c r="H925" s="2" t="s">
        <v>853</v>
      </c>
      <c r="I925" s="2" t="s">
        <v>207</v>
      </c>
      <c r="J925" s="15" t="str">
        <f>IF(ISERROR(VLOOKUP(I925,State_codes!$B$2:$C$38, 2, FALSE)),"",VLOOKUP(I925,State_codes!$B$2:$C$38, 2, FALSE))</f>
        <v>JK</v>
      </c>
      <c r="K925" s="2" t="s">
        <v>122</v>
      </c>
      <c r="L925" s="31" t="s">
        <v>2917</v>
      </c>
      <c r="N925" s="27" t="s">
        <v>56</v>
      </c>
      <c r="O925" s="27" t="s">
        <v>58</v>
      </c>
      <c r="P925" s="39">
        <v>43918</v>
      </c>
      <c r="Q925" s="270" t="str">
        <f t="shared" si="1"/>
        <v>https://twitter.com/ANI/status/1243831255470190592?s=20</v>
      </c>
      <c r="R925" s="46"/>
      <c r="S925" s="46"/>
    </row>
    <row r="926" spans="1:19" ht="12.75">
      <c r="A926" s="2">
        <v>925</v>
      </c>
      <c r="B926" s="119"/>
      <c r="C926" s="39">
        <v>43918</v>
      </c>
      <c r="D926" s="40"/>
      <c r="E926" s="27" t="s">
        <v>2918</v>
      </c>
      <c r="F926" s="2" t="s">
        <v>39</v>
      </c>
      <c r="G926" s="2" t="s">
        <v>2919</v>
      </c>
      <c r="H926" s="2" t="s">
        <v>1807</v>
      </c>
      <c r="I926" s="2" t="s">
        <v>207</v>
      </c>
      <c r="J926" s="15" t="str">
        <f>IF(ISERROR(VLOOKUP(I926,State_codes!$B$2:$C$38, 2, FALSE)),"",VLOOKUP(I926,State_codes!$B$2:$C$38, 2, FALSE))</f>
        <v>JK</v>
      </c>
      <c r="K926" s="2" t="s">
        <v>122</v>
      </c>
      <c r="L926" s="31" t="s">
        <v>2922</v>
      </c>
      <c r="M926" s="2" t="s">
        <v>1919</v>
      </c>
      <c r="N926" s="27" t="s">
        <v>56</v>
      </c>
      <c r="O926" s="27" t="s">
        <v>129</v>
      </c>
      <c r="P926" s="39">
        <v>43918</v>
      </c>
      <c r="Q926" s="270" t="str">
        <f t="shared" si="1"/>
        <v>https://twitter.com/ANI/status/1243831255470190592?s=20</v>
      </c>
      <c r="R926" s="46"/>
      <c r="S926" s="46"/>
    </row>
    <row r="927" spans="1:19" ht="12.75">
      <c r="A927" s="2">
        <v>926</v>
      </c>
      <c r="B927" s="119"/>
      <c r="C927" s="39">
        <v>43918</v>
      </c>
      <c r="D927" s="40"/>
      <c r="E927" s="27" t="s">
        <v>2918</v>
      </c>
      <c r="F927" s="2" t="s">
        <v>39</v>
      </c>
      <c r="G927" s="2" t="s">
        <v>2919</v>
      </c>
      <c r="H927" s="2" t="s">
        <v>1807</v>
      </c>
      <c r="I927" s="2" t="s">
        <v>207</v>
      </c>
      <c r="J927" s="15" t="str">
        <f>IF(ISERROR(VLOOKUP(I927,State_codes!$B$2:$C$38, 2, FALSE)),"",VLOOKUP(I927,State_codes!$B$2:$C$38, 2, FALSE))</f>
        <v>JK</v>
      </c>
      <c r="K927" s="2" t="s">
        <v>122</v>
      </c>
      <c r="L927" s="31" t="s">
        <v>2922</v>
      </c>
      <c r="M927" s="2" t="s">
        <v>1919</v>
      </c>
      <c r="N927" s="27" t="s">
        <v>56</v>
      </c>
      <c r="O927" s="27" t="s">
        <v>129</v>
      </c>
      <c r="P927" s="39">
        <v>43918</v>
      </c>
      <c r="Q927" s="270" t="str">
        <f t="shared" si="1"/>
        <v>https://twitter.com/ANI/status/1243831255470190592?s=20</v>
      </c>
      <c r="R927" s="46"/>
      <c r="S927" s="46"/>
    </row>
    <row r="928" spans="1:19" ht="12.75">
      <c r="A928" s="2">
        <v>927</v>
      </c>
      <c r="B928" s="119"/>
      <c r="C928" s="39">
        <v>43918</v>
      </c>
      <c r="D928" s="40"/>
      <c r="E928" s="27" t="s">
        <v>2918</v>
      </c>
      <c r="F928" s="2" t="s">
        <v>39</v>
      </c>
      <c r="G928" s="2" t="s">
        <v>2919</v>
      </c>
      <c r="H928" s="2" t="s">
        <v>1807</v>
      </c>
      <c r="I928" s="2" t="s">
        <v>207</v>
      </c>
      <c r="J928" s="15" t="str">
        <f>IF(ISERROR(VLOOKUP(I928,State_codes!$B$2:$C$38, 2, FALSE)),"",VLOOKUP(I928,State_codes!$B$2:$C$38, 2, FALSE))</f>
        <v>JK</v>
      </c>
      <c r="K928" s="2" t="s">
        <v>122</v>
      </c>
      <c r="L928" s="31" t="s">
        <v>2922</v>
      </c>
      <c r="M928" s="2" t="s">
        <v>1919</v>
      </c>
      <c r="N928" s="27" t="s">
        <v>56</v>
      </c>
      <c r="O928" s="27" t="s">
        <v>129</v>
      </c>
      <c r="P928" s="39">
        <v>43918</v>
      </c>
      <c r="Q928" s="270" t="str">
        <f t="shared" si="1"/>
        <v>https://twitter.com/ANI/status/1243831255470190592?s=20</v>
      </c>
      <c r="R928" s="46"/>
      <c r="S928" s="46"/>
    </row>
    <row r="929" spans="1:19" ht="12.75">
      <c r="A929" s="2">
        <v>928</v>
      </c>
      <c r="B929" s="119"/>
      <c r="C929" s="39">
        <v>43918</v>
      </c>
      <c r="D929" s="40"/>
      <c r="E929" s="27" t="s">
        <v>2918</v>
      </c>
      <c r="F929" s="2" t="s">
        <v>39</v>
      </c>
      <c r="G929" s="2" t="s">
        <v>2919</v>
      </c>
      <c r="H929" s="2" t="s">
        <v>1807</v>
      </c>
      <c r="I929" s="2" t="s">
        <v>207</v>
      </c>
      <c r="J929" s="15" t="str">
        <f>IF(ISERROR(VLOOKUP(I929,State_codes!$B$2:$C$38, 2, FALSE)),"",VLOOKUP(I929,State_codes!$B$2:$C$38, 2, FALSE))</f>
        <v>JK</v>
      </c>
      <c r="K929" s="2" t="s">
        <v>122</v>
      </c>
      <c r="L929" s="31" t="s">
        <v>2922</v>
      </c>
      <c r="M929" s="2" t="s">
        <v>1919</v>
      </c>
      <c r="N929" s="27" t="s">
        <v>56</v>
      </c>
      <c r="O929" s="27" t="s">
        <v>129</v>
      </c>
      <c r="P929" s="39">
        <v>43918</v>
      </c>
      <c r="Q929" s="270" t="str">
        <f t="shared" si="1"/>
        <v>https://twitter.com/ANI/status/1243831255470190592?s=20</v>
      </c>
      <c r="R929" s="46"/>
      <c r="S929" s="46"/>
    </row>
    <row r="930" spans="1:19" ht="12.75">
      <c r="A930" s="15">
        <f t="shared" ref="A930:A949" si="2">A929+1</f>
        <v>929</v>
      </c>
      <c r="B930" s="23" t="s">
        <v>2937</v>
      </c>
      <c r="C930" s="39">
        <v>43918</v>
      </c>
      <c r="D930" s="40"/>
      <c r="E930" s="27">
        <v>11</v>
      </c>
      <c r="F930" s="2" t="s">
        <v>40</v>
      </c>
      <c r="G930" s="2" t="s">
        <v>770</v>
      </c>
      <c r="H930" s="2" t="s">
        <v>771</v>
      </c>
      <c r="I930" s="2" t="s">
        <v>126</v>
      </c>
      <c r="J930" s="15" t="str">
        <f>IF(ISERROR(VLOOKUP(I930,State_codes!$B$2:$C$38, 2, FALSE)),"",VLOOKUP(I930,State_codes!$B$2:$C$38, 2, FALSE))</f>
        <v>UP</v>
      </c>
      <c r="K930" s="2" t="s">
        <v>122</v>
      </c>
      <c r="L930" s="31" t="s">
        <v>429</v>
      </c>
      <c r="M930" s="2" t="s">
        <v>1599</v>
      </c>
      <c r="N930" s="27" t="s">
        <v>56</v>
      </c>
      <c r="O930" s="33" t="s">
        <v>155</v>
      </c>
      <c r="P930" s="39">
        <v>43918</v>
      </c>
      <c r="Q930" s="37" t="s">
        <v>2940</v>
      </c>
      <c r="R930" s="46"/>
      <c r="S930" s="46"/>
    </row>
    <row r="931" spans="1:19" ht="12.75">
      <c r="A931" s="15">
        <f t="shared" si="2"/>
        <v>930</v>
      </c>
      <c r="B931" s="23" t="s">
        <v>2946</v>
      </c>
      <c r="C931" s="39">
        <v>43918</v>
      </c>
      <c r="D931" s="40"/>
      <c r="E931" s="27">
        <v>35</v>
      </c>
      <c r="F931" s="2" t="s">
        <v>40</v>
      </c>
      <c r="G931" s="2" t="s">
        <v>770</v>
      </c>
      <c r="H931" s="2" t="s">
        <v>771</v>
      </c>
      <c r="I931" s="2" t="s">
        <v>126</v>
      </c>
      <c r="J931" s="15" t="str">
        <f>IF(ISERROR(VLOOKUP(I931,State_codes!$B$2:$C$38, 2, FALSE)),"",VLOOKUP(I931,State_codes!$B$2:$C$38, 2, FALSE))</f>
        <v>UP</v>
      </c>
      <c r="K931" s="2" t="s">
        <v>122</v>
      </c>
      <c r="L931" s="31" t="s">
        <v>429</v>
      </c>
      <c r="M931" s="2" t="s">
        <v>1599</v>
      </c>
      <c r="N931" s="27" t="s">
        <v>56</v>
      </c>
      <c r="O931" s="33" t="s">
        <v>155</v>
      </c>
      <c r="P931" s="39">
        <v>43918</v>
      </c>
      <c r="Q931" s="37" t="s">
        <v>2940</v>
      </c>
      <c r="R931" s="46"/>
      <c r="S931" s="46"/>
    </row>
    <row r="932" spans="1:19" ht="12.75">
      <c r="A932" s="15">
        <f t="shared" si="2"/>
        <v>931</v>
      </c>
      <c r="B932" s="23" t="s">
        <v>2947</v>
      </c>
      <c r="C932" s="39">
        <v>43918</v>
      </c>
      <c r="D932" s="40"/>
      <c r="E932" s="27">
        <v>63</v>
      </c>
      <c r="F932" s="2" t="s">
        <v>39</v>
      </c>
      <c r="G932" s="2" t="s">
        <v>770</v>
      </c>
      <c r="H932" s="2" t="s">
        <v>771</v>
      </c>
      <c r="I932" s="2" t="s">
        <v>126</v>
      </c>
      <c r="J932" s="15" t="str">
        <f>IF(ISERROR(VLOOKUP(I932,State_codes!$B$2:$C$38, 2, FALSE)),"",VLOOKUP(I932,State_codes!$B$2:$C$38, 2, FALSE))</f>
        <v>UP</v>
      </c>
      <c r="K932" s="2" t="s">
        <v>122</v>
      </c>
      <c r="L932" s="31" t="s">
        <v>429</v>
      </c>
      <c r="M932" s="2" t="s">
        <v>1599</v>
      </c>
      <c r="N932" s="27" t="s">
        <v>56</v>
      </c>
      <c r="O932" s="33" t="s">
        <v>155</v>
      </c>
      <c r="P932" s="39">
        <v>43918</v>
      </c>
      <c r="Q932" s="37" t="s">
        <v>2940</v>
      </c>
      <c r="R932" s="46"/>
      <c r="S932" s="46"/>
    </row>
    <row r="933" spans="1:19" ht="12.75">
      <c r="A933" s="15">
        <f t="shared" si="2"/>
        <v>932</v>
      </c>
      <c r="B933" s="23" t="s">
        <v>2955</v>
      </c>
      <c r="C933" s="39">
        <v>43918</v>
      </c>
      <c r="D933" s="40"/>
      <c r="E933" s="27">
        <v>18</v>
      </c>
      <c r="F933" s="2" t="s">
        <v>39</v>
      </c>
      <c r="G933" s="2" t="s">
        <v>770</v>
      </c>
      <c r="H933" s="2" t="s">
        <v>771</v>
      </c>
      <c r="I933" s="2" t="s">
        <v>126</v>
      </c>
      <c r="J933" s="15" t="str">
        <f>IF(ISERROR(VLOOKUP(I933,State_codes!$B$2:$C$38, 2, FALSE)),"",VLOOKUP(I933,State_codes!$B$2:$C$38, 2, FALSE))</f>
        <v>UP</v>
      </c>
      <c r="K933" s="2" t="s">
        <v>122</v>
      </c>
      <c r="L933" s="31" t="s">
        <v>429</v>
      </c>
      <c r="M933" s="2" t="s">
        <v>1599</v>
      </c>
      <c r="N933" s="27" t="s">
        <v>56</v>
      </c>
      <c r="O933" s="33" t="s">
        <v>155</v>
      </c>
      <c r="P933" s="39">
        <v>43918</v>
      </c>
      <c r="Q933" s="37" t="s">
        <v>2940</v>
      </c>
      <c r="R933" s="46"/>
      <c r="S933" s="46"/>
    </row>
    <row r="934" spans="1:19" ht="12.75">
      <c r="A934" s="15">
        <f t="shared" si="2"/>
        <v>933</v>
      </c>
      <c r="B934" s="23" t="s">
        <v>2033</v>
      </c>
      <c r="C934" s="39">
        <v>43918</v>
      </c>
      <c r="D934" s="40"/>
      <c r="E934" s="27">
        <v>33</v>
      </c>
      <c r="F934" s="2" t="s">
        <v>40</v>
      </c>
      <c r="G934" s="2" t="s">
        <v>770</v>
      </c>
      <c r="H934" s="2" t="s">
        <v>771</v>
      </c>
      <c r="I934" s="2" t="s">
        <v>126</v>
      </c>
      <c r="J934" s="15" t="str">
        <f>IF(ISERROR(VLOOKUP(I934,State_codes!$B$2:$C$38, 2, FALSE)),"",VLOOKUP(I934,State_codes!$B$2:$C$38, 2, FALSE))</f>
        <v>UP</v>
      </c>
      <c r="K934" s="2" t="s">
        <v>122</v>
      </c>
      <c r="L934" s="31" t="s">
        <v>429</v>
      </c>
      <c r="M934" s="2" t="s">
        <v>2027</v>
      </c>
      <c r="N934" s="130"/>
      <c r="O934" s="33" t="s">
        <v>155</v>
      </c>
      <c r="P934" s="39">
        <v>43918</v>
      </c>
      <c r="Q934" s="37" t="s">
        <v>2940</v>
      </c>
      <c r="R934" s="46"/>
      <c r="S934" s="46"/>
    </row>
    <row r="935" spans="1:19" ht="12.75">
      <c r="A935" s="15">
        <f t="shared" si="2"/>
        <v>934</v>
      </c>
      <c r="B935" s="119"/>
      <c r="C935" s="39">
        <v>43918</v>
      </c>
      <c r="D935" s="40"/>
      <c r="E935" s="41"/>
      <c r="H935" s="2" t="s">
        <v>43</v>
      </c>
      <c r="I935" s="2" t="s">
        <v>45</v>
      </c>
      <c r="J935" s="15" t="str">
        <f>IF(ISERROR(VLOOKUP(I935,State_codes!$B$2:$C$38, 2, FALSE)),"",VLOOKUP(I935,State_codes!$B$2:$C$38, 2, FALSE))</f>
        <v>MH</v>
      </c>
      <c r="K935" s="2" t="s">
        <v>122</v>
      </c>
      <c r="L935" s="31" t="s">
        <v>429</v>
      </c>
      <c r="N935" s="130"/>
      <c r="O935" s="33" t="s">
        <v>155</v>
      </c>
      <c r="P935" s="39">
        <v>43918</v>
      </c>
      <c r="Q935" s="37" t="s">
        <v>2963</v>
      </c>
      <c r="R935" s="46"/>
      <c r="S935" s="46"/>
    </row>
    <row r="936" spans="1:19" ht="12.75">
      <c r="A936" s="15">
        <f t="shared" si="2"/>
        <v>935</v>
      </c>
      <c r="B936" s="119"/>
      <c r="C936" s="39">
        <v>43918</v>
      </c>
      <c r="D936" s="40"/>
      <c r="E936" s="41"/>
      <c r="H936" s="2" t="s">
        <v>43</v>
      </c>
      <c r="I936" s="2" t="s">
        <v>45</v>
      </c>
      <c r="J936" s="15" t="str">
        <f>IF(ISERROR(VLOOKUP(I936,State_codes!$B$2:$C$38, 2, FALSE)),"",VLOOKUP(I936,State_codes!$B$2:$C$38, 2, FALSE))</f>
        <v>MH</v>
      </c>
      <c r="K936" s="2" t="s">
        <v>122</v>
      </c>
      <c r="L936" s="31" t="s">
        <v>429</v>
      </c>
      <c r="N936" s="130"/>
      <c r="O936" s="33" t="s">
        <v>155</v>
      </c>
      <c r="P936" s="39">
        <v>43918</v>
      </c>
      <c r="Q936" s="37" t="s">
        <v>2963</v>
      </c>
      <c r="R936" s="46"/>
      <c r="S936" s="46"/>
    </row>
    <row r="937" spans="1:19" ht="12.75">
      <c r="A937" s="15">
        <f t="shared" si="2"/>
        <v>936</v>
      </c>
      <c r="B937" s="119"/>
      <c r="C937" s="39">
        <v>43918</v>
      </c>
      <c r="D937" s="40"/>
      <c r="E937" s="41"/>
      <c r="H937" s="2" t="s">
        <v>43</v>
      </c>
      <c r="I937" s="2" t="s">
        <v>45</v>
      </c>
      <c r="J937" s="15" t="str">
        <f>IF(ISERROR(VLOOKUP(I937,State_codes!$B$2:$C$38, 2, FALSE)),"",VLOOKUP(I937,State_codes!$B$2:$C$38, 2, FALSE))</f>
        <v>MH</v>
      </c>
      <c r="K937" s="2" t="s">
        <v>122</v>
      </c>
      <c r="L937" s="31" t="s">
        <v>429</v>
      </c>
      <c r="N937" s="130"/>
      <c r="O937" s="33" t="s">
        <v>155</v>
      </c>
      <c r="P937" s="39">
        <v>43918</v>
      </c>
      <c r="Q937" s="37" t="s">
        <v>2963</v>
      </c>
      <c r="R937" s="46"/>
      <c r="S937" s="46"/>
    </row>
    <row r="938" spans="1:19" ht="12.75">
      <c r="A938" s="15">
        <f t="shared" si="2"/>
        <v>937</v>
      </c>
      <c r="B938" s="119"/>
      <c r="C938" s="39">
        <v>43918</v>
      </c>
      <c r="D938" s="40"/>
      <c r="E938" s="41"/>
      <c r="H938" s="2" t="s">
        <v>43</v>
      </c>
      <c r="I938" s="2" t="s">
        <v>45</v>
      </c>
      <c r="J938" s="15" t="str">
        <f>IF(ISERROR(VLOOKUP(I938,State_codes!$B$2:$C$38, 2, FALSE)),"",VLOOKUP(I938,State_codes!$B$2:$C$38, 2, FALSE))</f>
        <v>MH</v>
      </c>
      <c r="K938" s="2" t="s">
        <v>122</v>
      </c>
      <c r="L938" s="31" t="s">
        <v>429</v>
      </c>
      <c r="N938" s="130"/>
      <c r="O938" s="33" t="s">
        <v>155</v>
      </c>
      <c r="P938" s="39">
        <v>43918</v>
      </c>
      <c r="Q938" s="37" t="s">
        <v>2963</v>
      </c>
      <c r="R938" s="46"/>
      <c r="S938" s="46"/>
    </row>
    <row r="939" spans="1:19" ht="12.75">
      <c r="A939" s="15">
        <f t="shared" si="2"/>
        <v>938</v>
      </c>
      <c r="B939" s="119"/>
      <c r="C939" s="39">
        <v>43918</v>
      </c>
      <c r="D939" s="40"/>
      <c r="E939" s="41"/>
      <c r="H939" s="2" t="s">
        <v>43</v>
      </c>
      <c r="I939" s="2" t="s">
        <v>45</v>
      </c>
      <c r="J939" s="15" t="str">
        <f>IF(ISERROR(VLOOKUP(I939,State_codes!$B$2:$C$38, 2, FALSE)),"",VLOOKUP(I939,State_codes!$B$2:$C$38, 2, FALSE))</f>
        <v>MH</v>
      </c>
      <c r="K939" s="2" t="s">
        <v>122</v>
      </c>
      <c r="L939" s="31" t="s">
        <v>429</v>
      </c>
      <c r="N939" s="130"/>
      <c r="O939" s="33" t="s">
        <v>155</v>
      </c>
      <c r="P939" s="39">
        <v>43918</v>
      </c>
      <c r="Q939" s="37" t="s">
        <v>2963</v>
      </c>
      <c r="R939" s="46"/>
      <c r="S939" s="46"/>
    </row>
    <row r="940" spans="1:19" ht="12.75">
      <c r="A940" s="15">
        <f t="shared" si="2"/>
        <v>939</v>
      </c>
      <c r="B940" s="23" t="s">
        <v>2978</v>
      </c>
      <c r="C940" s="39">
        <v>43918</v>
      </c>
      <c r="D940" s="40"/>
      <c r="E940" s="41"/>
      <c r="H940" s="2" t="s">
        <v>407</v>
      </c>
      <c r="I940" s="2" t="s">
        <v>47</v>
      </c>
      <c r="J940" s="15" t="str">
        <f>IF(ISERROR(VLOOKUP(I940,State_codes!$B$2:$C$38, 2, FALSE)),"",VLOOKUP(I940,State_codes!$B$2:$C$38, 2, FALSE))</f>
        <v>KL</v>
      </c>
      <c r="K940" s="2" t="s">
        <v>122</v>
      </c>
      <c r="L940" s="31" t="s">
        <v>429</v>
      </c>
      <c r="N940" s="130"/>
      <c r="O940" s="33" t="s">
        <v>155</v>
      </c>
      <c r="P940" s="39">
        <v>43918</v>
      </c>
      <c r="Q940" s="37" t="s">
        <v>2979</v>
      </c>
      <c r="R940" s="46"/>
      <c r="S940" s="46"/>
    </row>
    <row r="941" spans="1:19" ht="12.75">
      <c r="A941" s="15">
        <f t="shared" si="2"/>
        <v>940</v>
      </c>
      <c r="B941" s="23" t="s">
        <v>2981</v>
      </c>
      <c r="C941" s="39">
        <v>43918</v>
      </c>
      <c r="D941" s="40"/>
      <c r="E941" s="41"/>
      <c r="H941" s="2" t="s">
        <v>407</v>
      </c>
      <c r="I941" s="2" t="s">
        <v>47</v>
      </c>
      <c r="J941" s="15" t="str">
        <f>IF(ISERROR(VLOOKUP(I941,State_codes!$B$2:$C$38, 2, FALSE)),"",VLOOKUP(I941,State_codes!$B$2:$C$38, 2, FALSE))</f>
        <v>KL</v>
      </c>
      <c r="K941" s="2" t="s">
        <v>122</v>
      </c>
      <c r="L941" s="31" t="s">
        <v>429</v>
      </c>
      <c r="N941" s="130"/>
      <c r="O941" s="33" t="s">
        <v>155</v>
      </c>
      <c r="P941" s="39">
        <v>43918</v>
      </c>
      <c r="Q941" s="37" t="s">
        <v>2979</v>
      </c>
      <c r="R941" s="46"/>
      <c r="S941" s="46"/>
    </row>
    <row r="942" spans="1:19" ht="12.75">
      <c r="A942" s="15">
        <f t="shared" si="2"/>
        <v>941</v>
      </c>
      <c r="B942" s="23" t="s">
        <v>2983</v>
      </c>
      <c r="C942" s="39">
        <v>43918</v>
      </c>
      <c r="D942" s="40"/>
      <c r="E942" s="41"/>
      <c r="G942" s="2" t="s">
        <v>2941</v>
      </c>
      <c r="H942" s="2" t="s">
        <v>1824</v>
      </c>
      <c r="I942" s="2" t="s">
        <v>47</v>
      </c>
      <c r="J942" s="15" t="str">
        <f>IF(ISERROR(VLOOKUP(I942,State_codes!$B$2:$C$38, 2, FALSE)),"",VLOOKUP(I942,State_codes!$B$2:$C$38, 2, FALSE))</f>
        <v>KL</v>
      </c>
      <c r="K942" s="2" t="s">
        <v>122</v>
      </c>
      <c r="L942" s="31" t="s">
        <v>2984</v>
      </c>
      <c r="N942" s="27" t="s">
        <v>56</v>
      </c>
      <c r="O942" s="27" t="s">
        <v>58</v>
      </c>
      <c r="P942" s="39">
        <v>43918</v>
      </c>
      <c r="Q942" s="37" t="s">
        <v>2979</v>
      </c>
      <c r="R942" s="37" t="s">
        <v>2985</v>
      </c>
      <c r="S942" s="46"/>
    </row>
    <row r="943" spans="1:19" ht="12.75">
      <c r="A943" s="15">
        <f t="shared" si="2"/>
        <v>942</v>
      </c>
      <c r="B943" s="23" t="s">
        <v>2988</v>
      </c>
      <c r="C943" s="39">
        <v>43918</v>
      </c>
      <c r="D943" s="40"/>
      <c r="E943" s="27">
        <v>44</v>
      </c>
      <c r="H943" s="2" t="s">
        <v>1287</v>
      </c>
      <c r="I943" s="2" t="s">
        <v>47</v>
      </c>
      <c r="J943" s="15" t="str">
        <f>IF(ISERROR(VLOOKUP(I943,State_codes!$B$2:$C$38, 2, FALSE)),"",VLOOKUP(I943,State_codes!$B$2:$C$38, 2, FALSE))</f>
        <v>KL</v>
      </c>
      <c r="K943" s="2" t="s">
        <v>122</v>
      </c>
      <c r="L943" s="31" t="s">
        <v>2991</v>
      </c>
      <c r="N943" s="27" t="s">
        <v>56</v>
      </c>
      <c r="O943" s="27" t="s">
        <v>58</v>
      </c>
      <c r="P943" s="39">
        <v>43918</v>
      </c>
      <c r="Q943" s="37" t="s">
        <v>2979</v>
      </c>
      <c r="R943" s="37" t="s">
        <v>2995</v>
      </c>
      <c r="S943" s="46"/>
    </row>
    <row r="944" spans="1:19" ht="12.75">
      <c r="A944" s="15">
        <f t="shared" si="2"/>
        <v>943</v>
      </c>
      <c r="B944" s="119"/>
      <c r="C944" s="39">
        <v>43918</v>
      </c>
      <c r="D944" s="40"/>
      <c r="E944" s="41"/>
      <c r="H944" s="2" t="s">
        <v>656</v>
      </c>
      <c r="I944" s="2" t="s">
        <v>47</v>
      </c>
      <c r="J944" s="15" t="str">
        <f>IF(ISERROR(VLOOKUP(I944,State_codes!$B$2:$C$38, 2, FALSE)),"",VLOOKUP(I944,State_codes!$B$2:$C$38, 2, FALSE))</f>
        <v>KL</v>
      </c>
      <c r="K944" s="2" t="s">
        <v>122</v>
      </c>
      <c r="L944" s="31" t="s">
        <v>429</v>
      </c>
      <c r="N944" s="130"/>
      <c r="O944" s="33" t="s">
        <v>155</v>
      </c>
      <c r="P944" s="39">
        <v>43918</v>
      </c>
      <c r="Q944" s="37" t="s">
        <v>2979</v>
      </c>
      <c r="R944" s="46"/>
      <c r="S944" s="46"/>
    </row>
    <row r="945" spans="1:19" ht="12.75">
      <c r="A945" s="15">
        <f t="shared" si="2"/>
        <v>944</v>
      </c>
      <c r="B945" s="119"/>
      <c r="C945" s="39">
        <v>43918</v>
      </c>
      <c r="D945" s="40"/>
      <c r="E945" s="27">
        <v>35</v>
      </c>
      <c r="F945" s="2" t="s">
        <v>39</v>
      </c>
      <c r="H945" s="2" t="s">
        <v>88</v>
      </c>
      <c r="I945" s="2" t="s">
        <v>47</v>
      </c>
      <c r="J945" s="15" t="str">
        <f>IF(ISERROR(VLOOKUP(I945,State_codes!$B$2:$C$38, 2, FALSE)),"",VLOOKUP(I945,State_codes!$B$2:$C$38, 2, FALSE))</f>
        <v>KL</v>
      </c>
      <c r="K945" s="2" t="s">
        <v>122</v>
      </c>
      <c r="L945" s="31" t="s">
        <v>334</v>
      </c>
      <c r="N945" s="27" t="s">
        <v>56</v>
      </c>
      <c r="O945" s="27" t="s">
        <v>58</v>
      </c>
      <c r="P945" s="39">
        <v>43918</v>
      </c>
      <c r="Q945" s="37" t="s">
        <v>2979</v>
      </c>
      <c r="R945" s="37" t="s">
        <v>3006</v>
      </c>
      <c r="S945" s="46"/>
    </row>
    <row r="946" spans="1:19" ht="12.75">
      <c r="A946" s="15">
        <f t="shared" si="2"/>
        <v>945</v>
      </c>
      <c r="B946" s="23" t="s">
        <v>3009</v>
      </c>
      <c r="C946" s="39">
        <v>43918</v>
      </c>
      <c r="D946" s="40"/>
      <c r="E946" s="27">
        <v>60</v>
      </c>
      <c r="F946" s="2" t="s">
        <v>39</v>
      </c>
      <c r="G946" s="2" t="s">
        <v>3011</v>
      </c>
      <c r="H946" s="2" t="s">
        <v>3012</v>
      </c>
      <c r="I946" s="2" t="s">
        <v>158</v>
      </c>
      <c r="J946" s="15" t="str">
        <f>IF(ISERROR(VLOOKUP(I946,State_codes!$B$2:$C$38, 2, FALSE)),"",VLOOKUP(I946,State_codes!$B$2:$C$38, 2, FALSE))</f>
        <v>TN</v>
      </c>
      <c r="K946" s="2" t="s">
        <v>122</v>
      </c>
      <c r="L946" s="2" t="s">
        <v>199</v>
      </c>
      <c r="N946" s="27" t="s">
        <v>56</v>
      </c>
      <c r="O946" s="33" t="s">
        <v>155</v>
      </c>
      <c r="P946" s="39">
        <v>43918</v>
      </c>
      <c r="Q946" s="37" t="s">
        <v>3014</v>
      </c>
      <c r="R946" s="46"/>
      <c r="S946" s="46"/>
    </row>
    <row r="947" spans="1:19" ht="12.75">
      <c r="A947" s="15">
        <f t="shared" si="2"/>
        <v>946</v>
      </c>
      <c r="B947" s="119"/>
      <c r="C947" s="39">
        <v>43918</v>
      </c>
      <c r="D947" s="40"/>
      <c r="E947" s="27">
        <v>74</v>
      </c>
      <c r="F947" s="2" t="s">
        <v>39</v>
      </c>
      <c r="H947" s="15"/>
      <c r="I947" s="2" t="s">
        <v>101</v>
      </c>
      <c r="J947" s="15" t="str">
        <f>IF(ISERROR(VLOOKUP(I947,State_codes!$B$2:$C$38, 2, FALSE)),"",VLOOKUP(I947,State_codes!$B$2:$C$38, 2, FALSE))</f>
        <v>TG</v>
      </c>
      <c r="K947" s="2" t="s">
        <v>42</v>
      </c>
      <c r="L947" s="2" t="s">
        <v>3016</v>
      </c>
      <c r="N947" s="27" t="s">
        <v>56</v>
      </c>
      <c r="O947" s="27" t="s">
        <v>129</v>
      </c>
      <c r="P947" s="39">
        <v>43918</v>
      </c>
      <c r="Q947" s="37" t="s">
        <v>3019</v>
      </c>
      <c r="R947" s="34" t="s">
        <v>3020</v>
      </c>
      <c r="S947" s="46"/>
    </row>
    <row r="948" spans="1:19" ht="12.75">
      <c r="A948" s="15">
        <f t="shared" si="2"/>
        <v>947</v>
      </c>
      <c r="B948" s="119"/>
      <c r="C948" s="39">
        <v>43918</v>
      </c>
      <c r="D948" s="40"/>
      <c r="E948" s="41"/>
      <c r="H948" s="15"/>
      <c r="I948" s="2" t="s">
        <v>101</v>
      </c>
      <c r="J948" s="15" t="str">
        <f>IF(ISERROR(VLOOKUP(I948,State_codes!$B$2:$C$38, 2, FALSE)),"",VLOOKUP(I948,State_codes!$B$2:$C$38, 2, FALSE))</f>
        <v>TG</v>
      </c>
      <c r="K948" s="2" t="s">
        <v>122</v>
      </c>
      <c r="L948" s="31" t="s">
        <v>429</v>
      </c>
      <c r="N948" s="130"/>
      <c r="O948" s="33" t="s">
        <v>155</v>
      </c>
      <c r="P948" s="39">
        <v>43918</v>
      </c>
      <c r="Q948" s="37" t="s">
        <v>3019</v>
      </c>
      <c r="R948" s="46"/>
      <c r="S948" s="46"/>
    </row>
    <row r="949" spans="1:19" ht="12.75">
      <c r="A949" s="15">
        <f t="shared" si="2"/>
        <v>948</v>
      </c>
      <c r="B949" s="119"/>
      <c r="C949" s="39">
        <v>43918</v>
      </c>
      <c r="D949" s="40"/>
      <c r="E949" s="41"/>
      <c r="H949" s="15"/>
      <c r="I949" s="2" t="s">
        <v>101</v>
      </c>
      <c r="J949" s="15" t="str">
        <f>IF(ISERROR(VLOOKUP(I949,State_codes!$B$2:$C$38, 2, FALSE)),"",VLOOKUP(I949,State_codes!$B$2:$C$38, 2, FALSE))</f>
        <v>TG</v>
      </c>
      <c r="K949" s="2" t="s">
        <v>122</v>
      </c>
      <c r="L949" s="31" t="s">
        <v>429</v>
      </c>
      <c r="N949" s="130"/>
      <c r="O949" s="33" t="s">
        <v>155</v>
      </c>
      <c r="P949" s="39">
        <v>43918</v>
      </c>
      <c r="Q949" s="37" t="s">
        <v>3019</v>
      </c>
      <c r="R949" s="46"/>
      <c r="S949" s="46"/>
    </row>
    <row r="950" spans="1:19" ht="12.75">
      <c r="A950" s="27">
        <v>949</v>
      </c>
      <c r="B950" s="119"/>
      <c r="C950" s="39">
        <v>43918</v>
      </c>
      <c r="D950" s="40"/>
      <c r="E950" s="41"/>
      <c r="H950" s="15"/>
      <c r="I950" s="2" t="s">
        <v>101</v>
      </c>
      <c r="J950" s="15" t="str">
        <f>IF(ISERROR(VLOOKUP(I950,State_codes!$B$2:$C$38, 2, FALSE)),"",VLOOKUP(I950,State_codes!$B$2:$C$38, 2, FALSE))</f>
        <v>TG</v>
      </c>
      <c r="K950" s="2" t="s">
        <v>122</v>
      </c>
      <c r="L950" s="31" t="s">
        <v>429</v>
      </c>
      <c r="N950" s="130"/>
      <c r="O950" s="33" t="s">
        <v>155</v>
      </c>
      <c r="P950" s="39">
        <v>43918</v>
      </c>
      <c r="Q950" s="37" t="s">
        <v>3019</v>
      </c>
      <c r="R950" s="46"/>
      <c r="S950" s="46"/>
    </row>
    <row r="951" spans="1:19" ht="12.75">
      <c r="A951" s="27">
        <v>950</v>
      </c>
      <c r="B951" s="119"/>
      <c r="C951" s="39">
        <v>43918</v>
      </c>
      <c r="D951" s="40"/>
      <c r="E951" s="41"/>
      <c r="H951" s="15"/>
      <c r="I951" s="2" t="s">
        <v>101</v>
      </c>
      <c r="J951" s="15" t="str">
        <f>IF(ISERROR(VLOOKUP(I951,State_codes!$B$2:$C$38, 2, FALSE)),"",VLOOKUP(I951,State_codes!$B$2:$C$38, 2, FALSE))</f>
        <v>TG</v>
      </c>
      <c r="K951" s="2" t="s">
        <v>122</v>
      </c>
      <c r="L951" s="31" t="s">
        <v>429</v>
      </c>
      <c r="N951" s="130"/>
      <c r="O951" s="33" t="s">
        <v>155</v>
      </c>
      <c r="P951" s="39">
        <v>43918</v>
      </c>
      <c r="Q951" s="37" t="s">
        <v>3019</v>
      </c>
      <c r="R951" s="46"/>
      <c r="S951" s="46"/>
    </row>
    <row r="952" spans="1:19" ht="12.75">
      <c r="A952" s="27">
        <v>951</v>
      </c>
      <c r="B952" s="119"/>
      <c r="C952" s="39">
        <v>43918</v>
      </c>
      <c r="D952" s="40"/>
      <c r="E952" s="41"/>
      <c r="H952" s="15"/>
      <c r="I952" s="2" t="s">
        <v>101</v>
      </c>
      <c r="J952" s="15" t="str">
        <f>IF(ISERROR(VLOOKUP(I952,State_codes!$B$2:$C$38, 2, FALSE)),"",VLOOKUP(I952,State_codes!$B$2:$C$38, 2, FALSE))</f>
        <v>TG</v>
      </c>
      <c r="K952" s="2" t="s">
        <v>122</v>
      </c>
      <c r="L952" s="31" t="s">
        <v>429</v>
      </c>
      <c r="N952" s="130"/>
      <c r="O952" s="33" t="s">
        <v>155</v>
      </c>
      <c r="P952" s="39">
        <v>43918</v>
      </c>
      <c r="Q952" s="37" t="s">
        <v>3019</v>
      </c>
      <c r="R952" s="46"/>
      <c r="S952" s="46"/>
    </row>
    <row r="953" spans="1:19" ht="12.75">
      <c r="A953" s="27">
        <v>952</v>
      </c>
      <c r="B953" s="119"/>
      <c r="C953" s="39">
        <v>43918</v>
      </c>
      <c r="D953" s="40"/>
      <c r="E953" s="27">
        <v>21</v>
      </c>
      <c r="F953" s="2" t="s">
        <v>39</v>
      </c>
      <c r="H953" s="2" t="s">
        <v>947</v>
      </c>
      <c r="I953" s="2" t="s">
        <v>354</v>
      </c>
      <c r="J953" s="15" t="str">
        <f>IF(ISERROR(VLOOKUP(I953,State_codes!$B$2:$C$38, 2, FALSE)),"",VLOOKUP(I953,State_codes!$B$2:$C$38, 2, FALSE))</f>
        <v>CT</v>
      </c>
      <c r="K953" s="2" t="s">
        <v>122</v>
      </c>
      <c r="L953" s="31" t="s">
        <v>729</v>
      </c>
      <c r="N953" s="27" t="s">
        <v>56</v>
      </c>
      <c r="O953" s="27" t="s">
        <v>58</v>
      </c>
      <c r="P953" s="39">
        <v>43918</v>
      </c>
      <c r="Q953" s="37" t="s">
        <v>3036</v>
      </c>
      <c r="R953" s="46"/>
      <c r="S953" s="46"/>
    </row>
    <row r="954" spans="1:19" ht="12.75">
      <c r="A954" s="27">
        <v>953</v>
      </c>
      <c r="B954" s="23" t="s">
        <v>3037</v>
      </c>
      <c r="C954" s="39">
        <v>43918</v>
      </c>
      <c r="D954" s="40"/>
      <c r="E954" s="27">
        <v>25</v>
      </c>
      <c r="F954" s="2" t="s">
        <v>39</v>
      </c>
      <c r="G954" s="2" t="s">
        <v>3038</v>
      </c>
      <c r="H954" s="2" t="s">
        <v>827</v>
      </c>
      <c r="I954" s="2" t="s">
        <v>158</v>
      </c>
      <c r="J954" s="15" t="str">
        <f>IF(ISERROR(VLOOKUP(I954,State_codes!$B$2:$C$38, 2, FALSE)),"",VLOOKUP(I954,State_codes!$B$2:$C$38, 2, FALSE))</f>
        <v>TN</v>
      </c>
      <c r="K954" s="2" t="s">
        <v>122</v>
      </c>
      <c r="L954" s="2" t="s">
        <v>515</v>
      </c>
      <c r="N954" s="27" t="s">
        <v>56</v>
      </c>
      <c r="O954" s="27" t="s">
        <v>58</v>
      </c>
      <c r="P954" s="39">
        <v>43918</v>
      </c>
      <c r="Q954" s="37" t="s">
        <v>3040</v>
      </c>
      <c r="R954" s="46"/>
      <c r="S954" s="46"/>
    </row>
    <row r="955" spans="1:19" ht="12.75">
      <c r="A955" s="27">
        <v>954</v>
      </c>
      <c r="B955" s="23" t="s">
        <v>1283</v>
      </c>
      <c r="C955" s="39">
        <v>43918</v>
      </c>
      <c r="D955" s="40"/>
      <c r="E955" s="27">
        <v>20</v>
      </c>
      <c r="F955" s="2" t="s">
        <v>39</v>
      </c>
      <c r="G955" s="2" t="s">
        <v>2566</v>
      </c>
      <c r="H955" s="2" t="s">
        <v>1281</v>
      </c>
      <c r="I955" s="2" t="s">
        <v>134</v>
      </c>
      <c r="J955" s="15" t="str">
        <f>IF(ISERROR(VLOOKUP(I955,State_codes!$B$2:$C$38, 2, FALSE)),"",VLOOKUP(I955,State_codes!$B$2:$C$38, 2, FALSE))</f>
        <v>KA</v>
      </c>
      <c r="K955" s="2" t="s">
        <v>51</v>
      </c>
      <c r="L955" s="31" t="s">
        <v>3044</v>
      </c>
      <c r="M955" s="2" t="s">
        <v>1280</v>
      </c>
      <c r="N955" s="27" t="s">
        <v>56</v>
      </c>
      <c r="O955" s="27" t="s">
        <v>129</v>
      </c>
      <c r="P955" s="39">
        <v>43918</v>
      </c>
      <c r="Q955" s="37" t="s">
        <v>3045</v>
      </c>
      <c r="R955" s="46"/>
      <c r="S955" s="46"/>
    </row>
    <row r="956" spans="1:19" ht="12.75">
      <c r="A956" s="27">
        <v>955</v>
      </c>
      <c r="B956" s="23" t="s">
        <v>3050</v>
      </c>
      <c r="C956" s="39">
        <v>43918</v>
      </c>
      <c r="D956" s="40"/>
      <c r="E956" s="27">
        <v>24</v>
      </c>
      <c r="F956" s="2" t="s">
        <v>39</v>
      </c>
      <c r="G956" s="2" t="s">
        <v>1265</v>
      </c>
      <c r="H956" s="2" t="s">
        <v>1266</v>
      </c>
      <c r="I956" s="2" t="s">
        <v>134</v>
      </c>
      <c r="J956" s="15" t="str">
        <f>IF(ISERROR(VLOOKUP(I956,State_codes!$B$2:$C$38, 2, FALSE)),"",VLOOKUP(I956,State_codes!$B$2:$C$38, 2, FALSE))</f>
        <v>KA</v>
      </c>
      <c r="K956" s="2" t="s">
        <v>122</v>
      </c>
      <c r="L956" s="31" t="s">
        <v>3053</v>
      </c>
      <c r="M956" s="2" t="s">
        <v>3054</v>
      </c>
      <c r="N956" s="27" t="s">
        <v>56</v>
      </c>
      <c r="O956" s="27" t="s">
        <v>129</v>
      </c>
      <c r="P956" s="39">
        <v>43918</v>
      </c>
      <c r="Q956" s="37" t="s">
        <v>3045</v>
      </c>
      <c r="R956" s="46"/>
      <c r="S956" s="46"/>
    </row>
    <row r="957" spans="1:19" ht="12.75">
      <c r="A957" s="27">
        <v>956</v>
      </c>
      <c r="B957" s="119"/>
      <c r="C957" s="39">
        <v>43918</v>
      </c>
      <c r="D957" s="40"/>
      <c r="E957" s="41"/>
      <c r="H957" s="15"/>
      <c r="I957" s="2" t="s">
        <v>348</v>
      </c>
      <c r="J957" s="15" t="str">
        <f>IF(ISERROR(VLOOKUP(I957,State_codes!$B$2:$C$38, 2, FALSE)),"",VLOOKUP(I957,State_codes!$B$2:$C$38, 2, FALSE))</f>
        <v>AN</v>
      </c>
      <c r="K957" s="2" t="s">
        <v>122</v>
      </c>
      <c r="L957" s="31" t="s">
        <v>3062</v>
      </c>
      <c r="M957" s="2" t="s">
        <v>766</v>
      </c>
      <c r="N957" s="130"/>
      <c r="O957" s="33" t="s">
        <v>155</v>
      </c>
      <c r="P957" s="39">
        <v>43918</v>
      </c>
      <c r="Q957" s="37" t="s">
        <v>3065</v>
      </c>
      <c r="R957" s="37" t="s">
        <v>3068</v>
      </c>
      <c r="S957" s="46"/>
    </row>
    <row r="958" spans="1:19" ht="12.75">
      <c r="A958" s="27">
        <v>957</v>
      </c>
      <c r="B958" s="119"/>
      <c r="C958" s="39">
        <v>43918</v>
      </c>
      <c r="D958" s="40"/>
      <c r="E958" s="41"/>
      <c r="H958" s="15"/>
      <c r="I958" s="2" t="s">
        <v>348</v>
      </c>
      <c r="J958" s="15" t="str">
        <f>IF(ISERROR(VLOOKUP(I958,State_codes!$B$2:$C$38, 2, FALSE)),"",VLOOKUP(I958,State_codes!$B$2:$C$38, 2, FALSE))</f>
        <v>AN</v>
      </c>
      <c r="K958" s="2" t="s">
        <v>122</v>
      </c>
      <c r="L958" s="31" t="s">
        <v>3062</v>
      </c>
      <c r="M958" s="2" t="s">
        <v>766</v>
      </c>
      <c r="N958" s="130"/>
      <c r="O958" s="33" t="s">
        <v>155</v>
      </c>
      <c r="P958" s="39">
        <v>43918</v>
      </c>
      <c r="Q958" s="37" t="s">
        <v>3065</v>
      </c>
      <c r="R958" s="37" t="s">
        <v>3068</v>
      </c>
      <c r="S958" s="46"/>
    </row>
    <row r="959" spans="1:19" ht="12.75">
      <c r="A959" s="27">
        <v>958</v>
      </c>
      <c r="B959" s="119"/>
      <c r="C959" s="39">
        <v>43918</v>
      </c>
      <c r="D959" s="40"/>
      <c r="E959" s="41"/>
      <c r="F959" s="2" t="s">
        <v>40</v>
      </c>
      <c r="H959" s="15"/>
      <c r="I959" s="2" t="s">
        <v>348</v>
      </c>
      <c r="J959" s="15" t="str">
        <f>IF(ISERROR(VLOOKUP(I959,State_codes!$B$2:$C$38, 2, FALSE)),"",VLOOKUP(I959,State_codes!$B$2:$C$38, 2, FALSE))</f>
        <v>AN</v>
      </c>
      <c r="K959" s="2" t="s">
        <v>122</v>
      </c>
      <c r="L959" s="31" t="s">
        <v>3077</v>
      </c>
      <c r="N959" s="27" t="s">
        <v>56</v>
      </c>
      <c r="O959" s="33" t="s">
        <v>155</v>
      </c>
      <c r="P959" s="39">
        <v>43918</v>
      </c>
      <c r="Q959" s="37" t="s">
        <v>3065</v>
      </c>
      <c r="R959" s="37" t="s">
        <v>3068</v>
      </c>
      <c r="S959" s="46"/>
    </row>
    <row r="960" spans="1:19" ht="12.75">
      <c r="A960" s="27">
        <v>959</v>
      </c>
      <c r="B960" s="119"/>
      <c r="C960" s="39">
        <v>43918</v>
      </c>
      <c r="D960" s="40"/>
      <c r="E960" s="41"/>
      <c r="H960" s="15"/>
      <c r="I960" s="2" t="s">
        <v>207</v>
      </c>
      <c r="J960" s="15" t="str">
        <f>IF(ISERROR(VLOOKUP(I960,State_codes!$B$2:$C$38, 2, FALSE)),"",VLOOKUP(I960,State_codes!$B$2:$C$38, 2, FALSE))</f>
        <v>JK</v>
      </c>
      <c r="K960" s="2" t="s">
        <v>122</v>
      </c>
      <c r="L960" s="31" t="s">
        <v>3083</v>
      </c>
      <c r="N960" s="27" t="s">
        <v>56</v>
      </c>
      <c r="O960" s="33" t="s">
        <v>155</v>
      </c>
      <c r="P960" s="39">
        <v>43918</v>
      </c>
      <c r="Q960" s="37" t="s">
        <v>3085</v>
      </c>
      <c r="R960" s="46"/>
      <c r="S960" s="46"/>
    </row>
    <row r="961" spans="1:19" ht="12.75">
      <c r="A961" s="27">
        <v>960</v>
      </c>
      <c r="B961" s="119"/>
      <c r="C961" s="39">
        <v>43918</v>
      </c>
      <c r="D961" s="40"/>
      <c r="E961" s="27">
        <v>76</v>
      </c>
      <c r="F961" s="2" t="s">
        <v>40</v>
      </c>
      <c r="H961" s="2" t="s">
        <v>3089</v>
      </c>
      <c r="I961" s="2" t="s">
        <v>262</v>
      </c>
      <c r="J961" s="15" t="str">
        <f>IF(ISERROR(VLOOKUP(I961,State_codes!$B$2:$C$38, 2, FALSE)),"",VLOOKUP(I961,State_codes!$B$2:$C$38, 2, FALSE))</f>
        <v>WB</v>
      </c>
      <c r="K961" s="2" t="s">
        <v>122</v>
      </c>
      <c r="L961" s="31" t="s">
        <v>3092</v>
      </c>
      <c r="M961" s="2" t="s">
        <v>3093</v>
      </c>
      <c r="N961" s="27" t="s">
        <v>56</v>
      </c>
      <c r="O961" s="27" t="s">
        <v>129</v>
      </c>
      <c r="P961" s="39">
        <v>43918</v>
      </c>
      <c r="Q961" s="37" t="s">
        <v>3094</v>
      </c>
      <c r="R961" s="37" t="s">
        <v>3100</v>
      </c>
      <c r="S961" s="46"/>
    </row>
    <row r="962" spans="1:19" ht="12.75">
      <c r="A962" s="27">
        <v>961</v>
      </c>
      <c r="B962" s="119"/>
      <c r="C962" s="39">
        <v>43918</v>
      </c>
      <c r="D962" s="40"/>
      <c r="E962" s="27">
        <v>56</v>
      </c>
      <c r="F962" s="2" t="s">
        <v>40</v>
      </c>
      <c r="H962" s="2" t="s">
        <v>3089</v>
      </c>
      <c r="I962" s="2" t="s">
        <v>262</v>
      </c>
      <c r="J962" s="15" t="str">
        <f>IF(ISERROR(VLOOKUP(I962,State_codes!$B$2:$C$38, 2, FALSE)),"",VLOOKUP(I962,State_codes!$B$2:$C$38, 2, FALSE))</f>
        <v>WB</v>
      </c>
      <c r="K962" s="2" t="s">
        <v>122</v>
      </c>
      <c r="L962" s="31" t="s">
        <v>3092</v>
      </c>
      <c r="M962" s="2" t="s">
        <v>3093</v>
      </c>
      <c r="N962" s="27" t="s">
        <v>56</v>
      </c>
      <c r="O962" s="27" t="s">
        <v>129</v>
      </c>
      <c r="P962" s="39">
        <v>43918</v>
      </c>
      <c r="Q962" s="37" t="s">
        <v>3094</v>
      </c>
      <c r="R962" s="37" t="s">
        <v>3100</v>
      </c>
      <c r="S962" s="46"/>
    </row>
    <row r="963" spans="1:19" ht="12.75">
      <c r="A963" s="27">
        <v>962</v>
      </c>
      <c r="B963" s="119"/>
      <c r="C963" s="39">
        <v>43918</v>
      </c>
      <c r="D963" s="40"/>
      <c r="E963" s="41"/>
      <c r="H963" s="2" t="s">
        <v>1880</v>
      </c>
      <c r="I963" s="2" t="s">
        <v>224</v>
      </c>
      <c r="J963" s="15" t="str">
        <f>IF(ISERROR(VLOOKUP(I963,State_codes!$B$2:$C$38, 2, FALSE)),"",VLOOKUP(I963,State_codes!$B$2:$C$38, 2, FALSE))</f>
        <v>MP</v>
      </c>
      <c r="K963" s="2" t="s">
        <v>122</v>
      </c>
      <c r="L963" s="2" t="s">
        <v>3117</v>
      </c>
      <c r="N963" s="27" t="s">
        <v>56</v>
      </c>
      <c r="O963" s="27" t="s">
        <v>129</v>
      </c>
      <c r="P963" s="39">
        <v>43918</v>
      </c>
      <c r="Q963" s="37" t="s">
        <v>3118</v>
      </c>
      <c r="R963" s="46"/>
      <c r="S963" s="46"/>
    </row>
    <row r="964" spans="1:19" ht="12.75">
      <c r="A964" s="27">
        <v>963</v>
      </c>
      <c r="B964" s="119"/>
      <c r="C964" s="39">
        <v>43918</v>
      </c>
      <c r="D964" s="40"/>
      <c r="E964" s="41"/>
      <c r="G964" s="2" t="s">
        <v>190</v>
      </c>
      <c r="H964" s="2" t="s">
        <v>190</v>
      </c>
      <c r="I964" s="2" t="s">
        <v>182</v>
      </c>
      <c r="J964" s="15" t="str">
        <f>IF(ISERROR(VLOOKUP(I964,State_codes!$B$2:$C$38, 2, FALSE)),"",VLOOKUP(I964,State_codes!$B$2:$C$38, 2, FALSE))</f>
        <v>GJ</v>
      </c>
      <c r="K964" s="2" t="s">
        <v>122</v>
      </c>
      <c r="L964" s="31" t="s">
        <v>3124</v>
      </c>
      <c r="N964" s="130"/>
      <c r="O964" s="33" t="s">
        <v>155</v>
      </c>
      <c r="P964" s="39">
        <v>43918</v>
      </c>
      <c r="Q964" s="37" t="s">
        <v>722</v>
      </c>
      <c r="R964" s="31"/>
      <c r="S964" s="46"/>
    </row>
    <row r="965" spans="1:19" ht="12.75">
      <c r="A965" s="27">
        <v>964</v>
      </c>
      <c r="B965" s="119"/>
      <c r="C965" s="39">
        <v>43918</v>
      </c>
      <c r="D965" s="40"/>
      <c r="E965" s="41"/>
      <c r="H965" s="2" t="s">
        <v>556</v>
      </c>
      <c r="I965" s="2" t="s">
        <v>117</v>
      </c>
      <c r="J965" s="15" t="str">
        <f>IF(ISERROR(VLOOKUP(I965,State_codes!$B$2:$C$38, 2, FALSE)),"",VLOOKUP(I965,State_codes!$B$2:$C$38, 2, FALSE))</f>
        <v>HR</v>
      </c>
      <c r="K965" s="2" t="s">
        <v>122</v>
      </c>
      <c r="L965" s="31" t="s">
        <v>429</v>
      </c>
      <c r="N965" s="33" t="s">
        <v>56</v>
      </c>
      <c r="O965" s="33" t="s">
        <v>155</v>
      </c>
      <c r="P965" s="39">
        <v>43918</v>
      </c>
      <c r="Q965" s="37" t="s">
        <v>3125</v>
      </c>
      <c r="R965" s="37" t="s">
        <v>3127</v>
      </c>
      <c r="S965" s="46"/>
    </row>
    <row r="966" spans="1:19" ht="12.75">
      <c r="A966" s="27">
        <v>965</v>
      </c>
      <c r="B966" s="119"/>
      <c r="C966" s="39">
        <v>43918</v>
      </c>
      <c r="D966" s="40"/>
      <c r="E966" s="41"/>
      <c r="H966" s="2" t="s">
        <v>43</v>
      </c>
      <c r="I966" s="2" t="s">
        <v>45</v>
      </c>
      <c r="J966" s="15" t="str">
        <f>IF(ISERROR(VLOOKUP(I966,State_codes!$B$2:$C$38, 2, FALSE)),"",VLOOKUP(I966,State_codes!$B$2:$C$38, 2, FALSE))</f>
        <v>MH</v>
      </c>
      <c r="K966" s="2" t="s">
        <v>122</v>
      </c>
      <c r="L966" s="31" t="s">
        <v>429</v>
      </c>
      <c r="N966" s="130"/>
      <c r="O966" s="33" t="s">
        <v>155</v>
      </c>
      <c r="P966" s="39">
        <v>43918</v>
      </c>
      <c r="Q966" s="37" t="s">
        <v>3135</v>
      </c>
      <c r="R966" s="46"/>
      <c r="S966" s="46"/>
    </row>
    <row r="967" spans="1:19" ht="12.75">
      <c r="A967" s="27">
        <v>966</v>
      </c>
      <c r="B967" s="119"/>
      <c r="C967" s="39">
        <v>43918</v>
      </c>
      <c r="D967" s="40"/>
      <c r="E967" s="41"/>
      <c r="H967" s="2" t="s">
        <v>43</v>
      </c>
      <c r="I967" s="2" t="s">
        <v>45</v>
      </c>
      <c r="J967" s="15" t="str">
        <f>IF(ISERROR(VLOOKUP(I967,State_codes!$B$2:$C$38, 2, FALSE)),"",VLOOKUP(I967,State_codes!$B$2:$C$38, 2, FALSE))</f>
        <v>MH</v>
      </c>
      <c r="K967" s="2" t="s">
        <v>122</v>
      </c>
      <c r="L967" s="31" t="s">
        <v>429</v>
      </c>
      <c r="N967" s="130"/>
      <c r="O967" s="33" t="s">
        <v>155</v>
      </c>
      <c r="P967" s="39">
        <v>43918</v>
      </c>
      <c r="Q967" s="37" t="s">
        <v>3135</v>
      </c>
      <c r="R967" s="46"/>
      <c r="S967" s="46"/>
    </row>
    <row r="968" spans="1:19" ht="12.75">
      <c r="A968" s="27">
        <v>967</v>
      </c>
      <c r="B968" s="119"/>
      <c r="C968" s="39">
        <v>43918</v>
      </c>
      <c r="D968" s="40"/>
      <c r="E968" s="41"/>
      <c r="H968" s="2" t="s">
        <v>43</v>
      </c>
      <c r="I968" s="2" t="s">
        <v>45</v>
      </c>
      <c r="J968" s="15" t="str">
        <f>IF(ISERROR(VLOOKUP(I968,State_codes!$B$2:$C$38, 2, FALSE)),"",VLOOKUP(I968,State_codes!$B$2:$C$38, 2, FALSE))</f>
        <v>MH</v>
      </c>
      <c r="K968" s="2" t="s">
        <v>122</v>
      </c>
      <c r="L968" s="31" t="s">
        <v>429</v>
      </c>
      <c r="N968" s="130"/>
      <c r="O968" s="33" t="s">
        <v>155</v>
      </c>
      <c r="P968" s="39">
        <v>43918</v>
      </c>
      <c r="Q968" s="37" t="s">
        <v>3135</v>
      </c>
      <c r="R968" s="46"/>
      <c r="S968" s="46"/>
    </row>
    <row r="969" spans="1:19" ht="12.75">
      <c r="A969" s="27">
        <v>968</v>
      </c>
      <c r="B969" s="119"/>
      <c r="C969" s="39">
        <v>43918</v>
      </c>
      <c r="D969" s="40"/>
      <c r="E969" s="41"/>
      <c r="H969" s="2" t="s">
        <v>43</v>
      </c>
      <c r="I969" s="2" t="s">
        <v>45</v>
      </c>
      <c r="J969" s="15" t="str">
        <f>IF(ISERROR(VLOOKUP(I969,State_codes!$B$2:$C$38, 2, FALSE)),"",VLOOKUP(I969,State_codes!$B$2:$C$38, 2, FALSE))</f>
        <v>MH</v>
      </c>
      <c r="K969" s="2" t="s">
        <v>122</v>
      </c>
      <c r="L969" s="31" t="s">
        <v>429</v>
      </c>
      <c r="N969" s="130"/>
      <c r="O969" s="33" t="s">
        <v>155</v>
      </c>
      <c r="P969" s="39">
        <v>43918</v>
      </c>
      <c r="Q969" s="37" t="s">
        <v>3135</v>
      </c>
      <c r="R969" s="46"/>
      <c r="S969" s="46"/>
    </row>
    <row r="970" spans="1:19" ht="12.75">
      <c r="A970" s="27">
        <v>969</v>
      </c>
      <c r="B970" s="119"/>
      <c r="C970" s="39">
        <v>43918</v>
      </c>
      <c r="D970" s="40"/>
      <c r="E970" s="41"/>
      <c r="H970" s="2" t="s">
        <v>43</v>
      </c>
      <c r="I970" s="2" t="s">
        <v>45</v>
      </c>
      <c r="J970" s="15" t="str">
        <f>IF(ISERROR(VLOOKUP(I970,State_codes!$B$2:$C$38, 2, FALSE)),"",VLOOKUP(I970,State_codes!$B$2:$C$38, 2, FALSE))</f>
        <v>MH</v>
      </c>
      <c r="K970" s="2" t="s">
        <v>122</v>
      </c>
      <c r="L970" s="31" t="s">
        <v>429</v>
      </c>
      <c r="N970" s="130"/>
      <c r="O970" s="33" t="s">
        <v>155</v>
      </c>
      <c r="P970" s="39">
        <v>43918</v>
      </c>
      <c r="Q970" s="37" t="s">
        <v>3135</v>
      </c>
      <c r="R970" s="46"/>
      <c r="S970" s="46"/>
    </row>
    <row r="971" spans="1:19" ht="12.75">
      <c r="A971" s="27">
        <v>970</v>
      </c>
      <c r="B971" s="119"/>
      <c r="C971" s="39">
        <v>43918</v>
      </c>
      <c r="D971" s="40"/>
      <c r="E971" s="41"/>
      <c r="H971" s="2" t="s">
        <v>43</v>
      </c>
      <c r="I971" s="2" t="s">
        <v>45</v>
      </c>
      <c r="J971" s="15" t="str">
        <f>IF(ISERROR(VLOOKUP(I971,State_codes!$B$2:$C$38, 2, FALSE)),"",VLOOKUP(I971,State_codes!$B$2:$C$38, 2, FALSE))</f>
        <v>MH</v>
      </c>
      <c r="K971" s="2" t="s">
        <v>122</v>
      </c>
      <c r="L971" s="31" t="s">
        <v>429</v>
      </c>
      <c r="N971" s="130"/>
      <c r="O971" s="33" t="s">
        <v>155</v>
      </c>
      <c r="P971" s="39">
        <v>43918</v>
      </c>
      <c r="Q971" s="37" t="s">
        <v>3135</v>
      </c>
      <c r="R971" s="46"/>
      <c r="S971" s="46"/>
    </row>
    <row r="972" spans="1:19" ht="12.75">
      <c r="A972" s="27">
        <v>971</v>
      </c>
      <c r="B972" s="119"/>
      <c r="C972" s="39">
        <v>43918</v>
      </c>
      <c r="D972" s="40"/>
      <c r="E972" s="41"/>
      <c r="H972" s="2" t="s">
        <v>43</v>
      </c>
      <c r="I972" s="2" t="s">
        <v>45</v>
      </c>
      <c r="J972" s="15" t="str">
        <f>IF(ISERROR(VLOOKUP(I972,State_codes!$B$2:$C$38, 2, FALSE)),"",VLOOKUP(I972,State_codes!$B$2:$C$38, 2, FALSE))</f>
        <v>MH</v>
      </c>
      <c r="K972" s="2" t="s">
        <v>122</v>
      </c>
      <c r="L972" s="31" t="s">
        <v>429</v>
      </c>
      <c r="N972" s="130"/>
      <c r="O972" s="33" t="s">
        <v>155</v>
      </c>
      <c r="P972" s="39">
        <v>43918</v>
      </c>
      <c r="Q972" s="37" t="s">
        <v>3135</v>
      </c>
      <c r="R972" s="46"/>
      <c r="S972" s="46"/>
    </row>
    <row r="973" spans="1:19" ht="12.75">
      <c r="A973" s="27">
        <v>972</v>
      </c>
      <c r="B973" s="119"/>
      <c r="C973" s="39">
        <v>43918</v>
      </c>
      <c r="D973" s="40"/>
      <c r="E973" s="41"/>
      <c r="H973" s="2" t="s">
        <v>43</v>
      </c>
      <c r="I973" s="2" t="s">
        <v>45</v>
      </c>
      <c r="J973" s="15" t="str">
        <f>IF(ISERROR(VLOOKUP(I973,State_codes!$B$2:$C$38, 2, FALSE)),"",VLOOKUP(I973,State_codes!$B$2:$C$38, 2, FALSE))</f>
        <v>MH</v>
      </c>
      <c r="K973" s="2" t="s">
        <v>122</v>
      </c>
      <c r="L973" s="31" t="s">
        <v>429</v>
      </c>
      <c r="N973" s="130"/>
      <c r="O973" s="33" t="s">
        <v>155</v>
      </c>
      <c r="P973" s="39">
        <v>43918</v>
      </c>
      <c r="Q973" s="37" t="s">
        <v>3135</v>
      </c>
      <c r="R973" s="46"/>
      <c r="S973" s="46"/>
    </row>
    <row r="974" spans="1:19" ht="12.75">
      <c r="A974" s="27">
        <v>973</v>
      </c>
      <c r="B974" s="119"/>
      <c r="C974" s="39">
        <v>43918</v>
      </c>
      <c r="D974" s="40"/>
      <c r="E974" s="41"/>
      <c r="H974" s="2" t="s">
        <v>43</v>
      </c>
      <c r="I974" s="2" t="s">
        <v>45</v>
      </c>
      <c r="J974" s="15" t="str">
        <f>IF(ISERROR(VLOOKUP(I974,State_codes!$B$2:$C$38, 2, FALSE)),"",VLOOKUP(I974,State_codes!$B$2:$C$38, 2, FALSE))</f>
        <v>MH</v>
      </c>
      <c r="K974" s="2" t="s">
        <v>122</v>
      </c>
      <c r="L974" s="31" t="s">
        <v>429</v>
      </c>
      <c r="N974" s="130"/>
      <c r="O974" s="33" t="s">
        <v>155</v>
      </c>
      <c r="P974" s="39">
        <v>43918</v>
      </c>
      <c r="Q974" s="37" t="s">
        <v>3135</v>
      </c>
      <c r="R974" s="46"/>
      <c r="S974" s="46"/>
    </row>
    <row r="975" spans="1:19" ht="12.75">
      <c r="A975" s="27">
        <v>974</v>
      </c>
      <c r="B975" s="119"/>
      <c r="C975" s="39">
        <v>43918</v>
      </c>
      <c r="D975" s="40"/>
      <c r="E975" s="41"/>
      <c r="H975" s="2" t="s">
        <v>43</v>
      </c>
      <c r="I975" s="2" t="s">
        <v>45</v>
      </c>
      <c r="J975" s="15" t="str">
        <f>IF(ISERROR(VLOOKUP(I975,State_codes!$B$2:$C$38, 2, FALSE)),"",VLOOKUP(I975,State_codes!$B$2:$C$38, 2, FALSE))</f>
        <v>MH</v>
      </c>
      <c r="K975" s="2" t="s">
        <v>122</v>
      </c>
      <c r="L975" s="31" t="s">
        <v>429</v>
      </c>
      <c r="N975" s="130"/>
      <c r="O975" s="33" t="s">
        <v>155</v>
      </c>
      <c r="P975" s="39">
        <v>43918</v>
      </c>
      <c r="Q975" s="37" t="s">
        <v>3135</v>
      </c>
      <c r="R975" s="46"/>
      <c r="S975" s="46"/>
    </row>
    <row r="976" spans="1:19" ht="12.75">
      <c r="A976" s="27">
        <v>975</v>
      </c>
      <c r="B976" s="119"/>
      <c r="C976" s="39">
        <v>43918</v>
      </c>
      <c r="D976" s="40"/>
      <c r="E976" s="41"/>
      <c r="H976" s="2" t="s">
        <v>43</v>
      </c>
      <c r="I976" s="2" t="s">
        <v>45</v>
      </c>
      <c r="J976" s="15" t="str">
        <f>IF(ISERROR(VLOOKUP(I976,State_codes!$B$2:$C$38, 2, FALSE)),"",VLOOKUP(I976,State_codes!$B$2:$C$38, 2, FALSE))</f>
        <v>MH</v>
      </c>
      <c r="K976" s="2" t="s">
        <v>122</v>
      </c>
      <c r="L976" s="31" t="s">
        <v>429</v>
      </c>
      <c r="N976" s="130"/>
      <c r="O976" s="33" t="s">
        <v>155</v>
      </c>
      <c r="P976" s="39">
        <v>43918</v>
      </c>
      <c r="Q976" s="37" t="s">
        <v>3135</v>
      </c>
      <c r="R976" s="46"/>
      <c r="S976" s="46"/>
    </row>
    <row r="977" spans="1:19" ht="12.75">
      <c r="A977" s="27">
        <v>976</v>
      </c>
      <c r="B977" s="119"/>
      <c r="C977" s="39">
        <v>43918</v>
      </c>
      <c r="D977" s="40"/>
      <c r="E977" s="41"/>
      <c r="H977" s="2" t="s">
        <v>43</v>
      </c>
      <c r="I977" s="2" t="s">
        <v>45</v>
      </c>
      <c r="J977" s="15" t="str">
        <f>IF(ISERROR(VLOOKUP(I977,State_codes!$B$2:$C$38, 2, FALSE)),"",VLOOKUP(I977,State_codes!$B$2:$C$38, 2, FALSE))</f>
        <v>MH</v>
      </c>
      <c r="K977" s="2" t="s">
        <v>122</v>
      </c>
      <c r="L977" s="31" t="s">
        <v>429</v>
      </c>
      <c r="N977" s="130"/>
      <c r="O977" s="33" t="s">
        <v>155</v>
      </c>
      <c r="P977" s="39">
        <v>43918</v>
      </c>
      <c r="Q977" s="37" t="s">
        <v>3135</v>
      </c>
      <c r="R977" s="46"/>
      <c r="S977" s="46"/>
    </row>
    <row r="978" spans="1:19" ht="12.75">
      <c r="A978" s="27">
        <v>977</v>
      </c>
      <c r="B978" s="119"/>
      <c r="C978" s="39">
        <v>43918</v>
      </c>
      <c r="D978" s="40"/>
      <c r="E978" s="41"/>
      <c r="H978" s="2" t="s">
        <v>333</v>
      </c>
      <c r="I978" s="2" t="s">
        <v>45</v>
      </c>
      <c r="J978" s="15" t="str">
        <f>IF(ISERROR(VLOOKUP(I978,State_codes!$B$2:$C$38, 2, FALSE)),"",VLOOKUP(I978,State_codes!$B$2:$C$38, 2, FALSE))</f>
        <v>MH</v>
      </c>
      <c r="K978" s="2" t="s">
        <v>122</v>
      </c>
      <c r="L978" s="31" t="s">
        <v>429</v>
      </c>
      <c r="N978" s="130"/>
      <c r="O978" s="33" t="s">
        <v>155</v>
      </c>
      <c r="P978" s="39">
        <v>43918</v>
      </c>
      <c r="Q978" s="37" t="s">
        <v>3135</v>
      </c>
      <c r="R978" s="46"/>
      <c r="S978" s="46"/>
    </row>
    <row r="979" spans="1:19" ht="12.75">
      <c r="A979" s="27">
        <v>978</v>
      </c>
      <c r="B979" s="119"/>
      <c r="C979" s="39">
        <v>43918</v>
      </c>
      <c r="D979" s="40"/>
      <c r="E979" s="41"/>
      <c r="H979" s="2" t="s">
        <v>83</v>
      </c>
      <c r="I979" s="2" t="s">
        <v>45</v>
      </c>
      <c r="J979" s="15" t="str">
        <f>IF(ISERROR(VLOOKUP(I979,State_codes!$B$2:$C$38, 2, FALSE)),"",VLOOKUP(I979,State_codes!$B$2:$C$38, 2, FALSE))</f>
        <v>MH</v>
      </c>
      <c r="K979" s="2" t="s">
        <v>122</v>
      </c>
      <c r="L979" s="31" t="s">
        <v>429</v>
      </c>
      <c r="N979" s="130"/>
      <c r="O979" s="33" t="s">
        <v>155</v>
      </c>
      <c r="P979" s="39">
        <v>43918</v>
      </c>
      <c r="Q979" s="37" t="s">
        <v>3135</v>
      </c>
      <c r="R979" s="46"/>
      <c r="S979" s="46"/>
    </row>
    <row r="980" spans="1:19" ht="12.75">
      <c r="A980" s="27">
        <v>979</v>
      </c>
      <c r="B980" s="23" t="s">
        <v>3179</v>
      </c>
      <c r="C980" s="39">
        <v>43918</v>
      </c>
      <c r="D980" s="40"/>
      <c r="E980" s="27">
        <v>54</v>
      </c>
      <c r="F980" s="2" t="s">
        <v>40</v>
      </c>
      <c r="H980" s="2" t="s">
        <v>771</v>
      </c>
      <c r="I980" s="2" t="s">
        <v>126</v>
      </c>
      <c r="J980" s="15" t="str">
        <f>IF(ISERROR(VLOOKUP(I980,State_codes!$B$2:$C$38, 2, FALSE)),"",VLOOKUP(I980,State_codes!$B$2:$C$38, 2, FALSE))</f>
        <v>UP</v>
      </c>
      <c r="K980" s="2" t="s">
        <v>122</v>
      </c>
      <c r="L980" s="31" t="s">
        <v>429</v>
      </c>
      <c r="M980" s="2" t="s">
        <v>2027</v>
      </c>
      <c r="N980" s="130"/>
      <c r="O980" s="33" t="s">
        <v>155</v>
      </c>
      <c r="P980" s="39">
        <v>43918</v>
      </c>
      <c r="Q980" s="31" t="s">
        <v>3187</v>
      </c>
      <c r="R980" s="46"/>
      <c r="S980" s="46"/>
    </row>
    <row r="981" spans="1:19" ht="12.75">
      <c r="A981" s="27">
        <v>980</v>
      </c>
      <c r="B981" s="23" t="s">
        <v>3189</v>
      </c>
      <c r="C981" s="39">
        <v>43918</v>
      </c>
      <c r="D981" s="40"/>
      <c r="E981" s="27">
        <v>36</v>
      </c>
      <c r="F981" s="2" t="s">
        <v>39</v>
      </c>
      <c r="H981" s="2" t="s">
        <v>771</v>
      </c>
      <c r="I981" s="2" t="s">
        <v>126</v>
      </c>
      <c r="J981" s="15" t="str">
        <f>IF(ISERROR(VLOOKUP(I981,State_codes!$B$2:$C$38, 2, FALSE)),"",VLOOKUP(I981,State_codes!$B$2:$C$38, 2, FALSE))</f>
        <v>UP</v>
      </c>
      <c r="K981" s="2" t="s">
        <v>122</v>
      </c>
      <c r="L981" s="31" t="s">
        <v>429</v>
      </c>
      <c r="M981" s="2" t="s">
        <v>2027</v>
      </c>
      <c r="N981" s="130"/>
      <c r="O981" s="33" t="s">
        <v>155</v>
      </c>
      <c r="P981" s="39">
        <v>43918</v>
      </c>
      <c r="Q981" s="31" t="s">
        <v>3187</v>
      </c>
      <c r="R981" s="46"/>
      <c r="S981" s="46"/>
    </row>
    <row r="982" spans="1:19" ht="12.75">
      <c r="A982" s="27">
        <v>981</v>
      </c>
      <c r="B982" s="23" t="s">
        <v>3197</v>
      </c>
      <c r="C982" s="39">
        <v>43918</v>
      </c>
      <c r="D982" s="40"/>
      <c r="E982" s="27">
        <v>52</v>
      </c>
      <c r="F982" s="2" t="s">
        <v>39</v>
      </c>
      <c r="H982" s="2" t="s">
        <v>771</v>
      </c>
      <c r="I982" s="2" t="s">
        <v>126</v>
      </c>
      <c r="J982" s="15" t="str">
        <f>IF(ISERROR(VLOOKUP(I982,State_codes!$B$2:$C$38, 2, FALSE)),"",VLOOKUP(I982,State_codes!$B$2:$C$38, 2, FALSE))</f>
        <v>UP</v>
      </c>
      <c r="K982" s="2" t="s">
        <v>122</v>
      </c>
      <c r="L982" s="31" t="s">
        <v>429</v>
      </c>
      <c r="M982" s="2" t="s">
        <v>2027</v>
      </c>
      <c r="N982" s="130"/>
      <c r="O982" s="33" t="s">
        <v>155</v>
      </c>
      <c r="P982" s="39">
        <v>43918</v>
      </c>
      <c r="Q982" s="31" t="s">
        <v>3187</v>
      </c>
      <c r="R982" s="46"/>
      <c r="S982" s="46"/>
    </row>
    <row r="983" spans="1:19" ht="12.75">
      <c r="A983" s="27">
        <v>982</v>
      </c>
      <c r="B983" s="23" t="s">
        <v>3202</v>
      </c>
      <c r="C983" s="39">
        <v>43918</v>
      </c>
      <c r="D983" s="40"/>
      <c r="E983" s="27">
        <v>31</v>
      </c>
      <c r="F983" s="2" t="s">
        <v>39</v>
      </c>
      <c r="H983" s="2" t="s">
        <v>771</v>
      </c>
      <c r="I983" s="2" t="s">
        <v>126</v>
      </c>
      <c r="J983" s="15" t="str">
        <f>IF(ISERROR(VLOOKUP(I983,State_codes!$B$2:$C$38, 2, FALSE)),"",VLOOKUP(I983,State_codes!$B$2:$C$38, 2, FALSE))</f>
        <v>UP</v>
      </c>
      <c r="K983" s="2" t="s">
        <v>122</v>
      </c>
      <c r="L983" s="31" t="s">
        <v>429</v>
      </c>
      <c r="N983" s="130"/>
      <c r="O983" s="33" t="s">
        <v>155</v>
      </c>
      <c r="P983" s="39">
        <v>43918</v>
      </c>
      <c r="Q983" s="31" t="s">
        <v>3187</v>
      </c>
      <c r="R983" s="46"/>
      <c r="S983" s="46"/>
    </row>
    <row r="984" spans="1:19" ht="12.75">
      <c r="A984" s="27">
        <v>983</v>
      </c>
      <c r="B984" s="119"/>
      <c r="C984" s="39">
        <v>43918</v>
      </c>
      <c r="D984" s="40"/>
      <c r="E984" s="27">
        <v>50</v>
      </c>
      <c r="F984" s="2" t="s">
        <v>39</v>
      </c>
      <c r="H984" s="2" t="s">
        <v>572</v>
      </c>
      <c r="I984" s="2" t="s">
        <v>126</v>
      </c>
      <c r="J984" s="15" t="str">
        <f>IF(ISERROR(VLOOKUP(I984,State_codes!$B$2:$C$38, 2, FALSE)),"",VLOOKUP(I984,State_codes!$B$2:$C$38, 2, FALSE))</f>
        <v>UP</v>
      </c>
      <c r="K984" s="2" t="s">
        <v>122</v>
      </c>
      <c r="L984" s="31" t="s">
        <v>429</v>
      </c>
      <c r="N984" s="130"/>
      <c r="O984" s="33" t="s">
        <v>155</v>
      </c>
      <c r="P984" s="39">
        <v>43918</v>
      </c>
      <c r="Q984" s="31" t="s">
        <v>3187</v>
      </c>
      <c r="R984" s="46"/>
      <c r="S984" s="46"/>
    </row>
    <row r="985" spans="1:19" ht="12.75">
      <c r="A985" s="27">
        <v>984</v>
      </c>
      <c r="B985" s="119"/>
      <c r="C985" s="39">
        <v>43918</v>
      </c>
      <c r="D985" s="40"/>
      <c r="E985" s="41"/>
      <c r="H985" s="2" t="s">
        <v>1224</v>
      </c>
      <c r="I985" s="2" t="s">
        <v>126</v>
      </c>
      <c r="J985" s="15" t="str">
        <f>IF(ISERROR(VLOOKUP(I985,State_codes!$B$2:$C$38, 2, FALSE)),"",VLOOKUP(I985,State_codes!$B$2:$C$38, 2, FALSE))</f>
        <v>UP</v>
      </c>
      <c r="K985" s="2" t="s">
        <v>122</v>
      </c>
      <c r="L985" s="31" t="s">
        <v>429</v>
      </c>
      <c r="N985" s="130"/>
      <c r="O985" s="33" t="s">
        <v>155</v>
      </c>
      <c r="P985" s="39">
        <v>43918</v>
      </c>
      <c r="Q985" s="31" t="s">
        <v>3187</v>
      </c>
      <c r="R985" s="37" t="s">
        <v>3221</v>
      </c>
      <c r="S985" s="46"/>
    </row>
    <row r="986" spans="1:19" ht="12.75">
      <c r="A986" s="27">
        <v>985</v>
      </c>
      <c r="B986" s="119"/>
      <c r="C986" s="39">
        <v>43918</v>
      </c>
      <c r="D986" s="40"/>
      <c r="E986" s="41"/>
      <c r="H986" s="2" t="s">
        <v>206</v>
      </c>
      <c r="I986" s="2" t="s">
        <v>207</v>
      </c>
      <c r="J986" s="15" t="str">
        <f>IF(ISERROR(VLOOKUP(I986,State_codes!$B$2:$C$38, 2, FALSE)),"",VLOOKUP(I986,State_codes!$B$2:$C$38, 2, FALSE))</f>
        <v>JK</v>
      </c>
      <c r="K986" s="2" t="s">
        <v>122</v>
      </c>
      <c r="L986" s="31" t="s">
        <v>429</v>
      </c>
      <c r="N986" s="130"/>
      <c r="O986" s="33" t="s">
        <v>155</v>
      </c>
      <c r="P986" s="39">
        <v>43918</v>
      </c>
      <c r="Q986" s="37" t="s">
        <v>3228</v>
      </c>
      <c r="R986" s="46"/>
      <c r="S986" s="46"/>
    </row>
    <row r="987" spans="1:19" ht="12.75">
      <c r="A987" s="27">
        <v>986</v>
      </c>
      <c r="B987" s="119"/>
      <c r="C987" s="39">
        <v>43918</v>
      </c>
      <c r="D987" s="40"/>
      <c r="E987" s="41"/>
      <c r="H987" s="2" t="s">
        <v>206</v>
      </c>
      <c r="I987" s="2" t="s">
        <v>207</v>
      </c>
      <c r="J987" s="15" t="str">
        <f>IF(ISERROR(VLOOKUP(I987,State_codes!$B$2:$C$38, 2, FALSE)),"",VLOOKUP(I987,State_codes!$B$2:$C$38, 2, FALSE))</f>
        <v>JK</v>
      </c>
      <c r="K987" s="2" t="s">
        <v>122</v>
      </c>
      <c r="L987" s="31" t="s">
        <v>429</v>
      </c>
      <c r="N987" s="130"/>
      <c r="O987" s="33" t="s">
        <v>155</v>
      </c>
      <c r="P987" s="39">
        <v>43918</v>
      </c>
      <c r="Q987" s="37" t="s">
        <v>3228</v>
      </c>
      <c r="R987" s="46"/>
      <c r="S987" s="46"/>
    </row>
    <row r="988" spans="1:19" ht="12.75">
      <c r="A988" s="27">
        <v>987</v>
      </c>
      <c r="B988" s="119"/>
      <c r="C988" s="39">
        <v>43918</v>
      </c>
      <c r="D988" s="40"/>
      <c r="E988" s="41"/>
      <c r="H988" s="2" t="s">
        <v>206</v>
      </c>
      <c r="I988" s="2" t="s">
        <v>207</v>
      </c>
      <c r="J988" s="15" t="str">
        <f>IF(ISERROR(VLOOKUP(I988,State_codes!$B$2:$C$38, 2, FALSE)),"",VLOOKUP(I988,State_codes!$B$2:$C$38, 2, FALSE))</f>
        <v>JK</v>
      </c>
      <c r="K988" s="2" t="s">
        <v>122</v>
      </c>
      <c r="L988" s="31" t="s">
        <v>429</v>
      </c>
      <c r="N988" s="130"/>
      <c r="O988" s="33" t="s">
        <v>155</v>
      </c>
      <c r="P988" s="39">
        <v>43918</v>
      </c>
      <c r="Q988" s="37" t="s">
        <v>3228</v>
      </c>
      <c r="R988" s="46"/>
      <c r="S988" s="46"/>
    </row>
    <row r="989" spans="1:19" ht="12.75">
      <c r="A989" s="27">
        <v>988</v>
      </c>
      <c r="B989" s="119"/>
      <c r="C989" s="39">
        <v>43918</v>
      </c>
      <c r="D989" s="40"/>
      <c r="E989" s="41"/>
      <c r="H989" s="2" t="s">
        <v>853</v>
      </c>
      <c r="I989" s="2" t="s">
        <v>207</v>
      </c>
      <c r="J989" s="15" t="str">
        <f>IF(ISERROR(VLOOKUP(I989,State_codes!$B$2:$C$38, 2, FALSE)),"",VLOOKUP(I989,State_codes!$B$2:$C$38, 2, FALSE))</f>
        <v>JK</v>
      </c>
      <c r="K989" s="2" t="s">
        <v>122</v>
      </c>
      <c r="L989" s="31" t="s">
        <v>429</v>
      </c>
      <c r="N989" s="130"/>
      <c r="O989" s="33" t="s">
        <v>155</v>
      </c>
      <c r="P989" s="39">
        <v>43918</v>
      </c>
      <c r="Q989" s="37" t="s">
        <v>3228</v>
      </c>
      <c r="R989" s="46"/>
      <c r="S989" s="46"/>
    </row>
    <row r="990" spans="1:19" ht="12.75">
      <c r="A990" s="27">
        <v>989</v>
      </c>
      <c r="B990" s="119"/>
      <c r="C990" s="39">
        <v>43918</v>
      </c>
      <c r="D990" s="40"/>
      <c r="E990" s="41"/>
      <c r="H990" s="2" t="s">
        <v>853</v>
      </c>
      <c r="I990" s="2" t="s">
        <v>207</v>
      </c>
      <c r="J990" s="15" t="str">
        <f>IF(ISERROR(VLOOKUP(I990,State_codes!$B$2:$C$38, 2, FALSE)),"",VLOOKUP(I990,State_codes!$B$2:$C$38, 2, FALSE))</f>
        <v>JK</v>
      </c>
      <c r="K990" s="2" t="s">
        <v>122</v>
      </c>
      <c r="L990" s="31" t="s">
        <v>429</v>
      </c>
      <c r="N990" s="130"/>
      <c r="O990" s="33" t="s">
        <v>155</v>
      </c>
      <c r="P990" s="39">
        <v>43918</v>
      </c>
      <c r="Q990" s="37" t="s">
        <v>3228</v>
      </c>
      <c r="R990" s="46"/>
      <c r="S990" s="46"/>
    </row>
    <row r="991" spans="1:19" ht="12.75">
      <c r="A991" s="27">
        <v>990</v>
      </c>
      <c r="B991" s="119"/>
      <c r="C991" s="39">
        <v>43919</v>
      </c>
      <c r="D991" s="40"/>
      <c r="E991" s="41"/>
      <c r="F991" s="2" t="s">
        <v>40</v>
      </c>
      <c r="H991" s="2" t="s">
        <v>119</v>
      </c>
      <c r="I991" s="2" t="s">
        <v>45</v>
      </c>
      <c r="J991" s="15" t="str">
        <f>IF(ISERROR(VLOOKUP(I991,State_codes!$B$2:$C$38, 2, FALSE)),"",VLOOKUP(I991,State_codes!$B$2:$C$38, 2, FALSE))</f>
        <v>MH</v>
      </c>
      <c r="K991" s="2" t="s">
        <v>122</v>
      </c>
      <c r="L991" s="31" t="s">
        <v>429</v>
      </c>
      <c r="N991" s="130"/>
      <c r="O991" s="33" t="s">
        <v>155</v>
      </c>
      <c r="P991" s="39">
        <v>43918</v>
      </c>
      <c r="Q991" s="37" t="s">
        <v>3246</v>
      </c>
      <c r="R991" s="46"/>
      <c r="S991" s="46"/>
    </row>
    <row r="992" spans="1:19" ht="12.75">
      <c r="A992" s="27">
        <v>991</v>
      </c>
      <c r="B992" s="119"/>
      <c r="C992" s="39">
        <v>43919</v>
      </c>
      <c r="D992" s="40"/>
      <c r="E992" s="41"/>
      <c r="F992" s="2" t="s">
        <v>39</v>
      </c>
      <c r="H992" s="2" t="s">
        <v>119</v>
      </c>
      <c r="I992" s="2" t="s">
        <v>45</v>
      </c>
      <c r="J992" s="15" t="str">
        <f>IF(ISERROR(VLOOKUP(I992,State_codes!$B$2:$C$38, 2, FALSE)),"",VLOOKUP(I992,State_codes!$B$2:$C$38, 2, FALSE))</f>
        <v>MH</v>
      </c>
      <c r="K992" s="2" t="s">
        <v>122</v>
      </c>
      <c r="L992" s="31" t="s">
        <v>429</v>
      </c>
      <c r="N992" s="130"/>
      <c r="O992" s="33" t="s">
        <v>155</v>
      </c>
      <c r="P992" s="39">
        <v>43918</v>
      </c>
      <c r="Q992" s="37" t="s">
        <v>3246</v>
      </c>
      <c r="R992" s="46"/>
      <c r="S992" s="46"/>
    </row>
    <row r="993" spans="1:19" ht="12.75">
      <c r="A993" s="27">
        <v>992</v>
      </c>
      <c r="B993" s="119"/>
      <c r="C993" s="39">
        <v>43919</v>
      </c>
      <c r="D993" s="40"/>
      <c r="E993" s="41"/>
      <c r="F993" s="2" t="s">
        <v>39</v>
      </c>
      <c r="H993" s="2" t="s">
        <v>119</v>
      </c>
      <c r="I993" s="2" t="s">
        <v>45</v>
      </c>
      <c r="J993" s="15" t="str">
        <f>IF(ISERROR(VLOOKUP(I993,State_codes!$B$2:$C$38, 2, FALSE)),"",VLOOKUP(I993,State_codes!$B$2:$C$38, 2, FALSE))</f>
        <v>MH</v>
      </c>
      <c r="K993" s="2" t="s">
        <v>122</v>
      </c>
      <c r="L993" s="31" t="s">
        <v>429</v>
      </c>
      <c r="N993" s="130"/>
      <c r="O993" s="33" t="s">
        <v>155</v>
      </c>
      <c r="P993" s="39">
        <v>43918</v>
      </c>
      <c r="Q993" s="37" t="s">
        <v>3246</v>
      </c>
      <c r="R993" s="46"/>
      <c r="S993" s="46"/>
    </row>
    <row r="994" spans="1:19" ht="12.75">
      <c r="A994" s="27">
        <v>993</v>
      </c>
      <c r="B994" s="119"/>
      <c r="C994" s="39">
        <v>43919</v>
      </c>
      <c r="D994" s="40"/>
      <c r="E994" s="41"/>
      <c r="F994" s="2" t="s">
        <v>39</v>
      </c>
      <c r="H994" s="2" t="s">
        <v>119</v>
      </c>
      <c r="I994" s="2" t="s">
        <v>45</v>
      </c>
      <c r="J994" s="15" t="str">
        <f>IF(ISERROR(VLOOKUP(I994,State_codes!$B$2:$C$38, 2, FALSE)),"",VLOOKUP(I994,State_codes!$B$2:$C$38, 2, FALSE))</f>
        <v>MH</v>
      </c>
      <c r="K994" s="2" t="s">
        <v>122</v>
      </c>
      <c r="L994" s="31" t="s">
        <v>429</v>
      </c>
      <c r="N994" s="130"/>
      <c r="O994" s="33" t="s">
        <v>155</v>
      </c>
      <c r="P994" s="39">
        <v>43918</v>
      </c>
      <c r="Q994" s="37" t="s">
        <v>3246</v>
      </c>
      <c r="R994" s="46"/>
      <c r="S994" s="46"/>
    </row>
    <row r="995" spans="1:19" ht="12.75">
      <c r="A995" s="27">
        <v>994</v>
      </c>
      <c r="B995" s="119"/>
      <c r="C995" s="39">
        <v>43919</v>
      </c>
      <c r="D995" s="40"/>
      <c r="E995" s="41"/>
      <c r="F995" s="2" t="s">
        <v>39</v>
      </c>
      <c r="H995" s="2" t="s">
        <v>1147</v>
      </c>
      <c r="I995" s="2" t="s">
        <v>45</v>
      </c>
      <c r="J995" s="15" t="str">
        <f>IF(ISERROR(VLOOKUP(I995,State_codes!$B$2:$C$38, 2, FALSE)),"",VLOOKUP(I995,State_codes!$B$2:$C$38, 2, FALSE))</f>
        <v>MH</v>
      </c>
      <c r="K995" s="2" t="s">
        <v>122</v>
      </c>
      <c r="L995" s="31" t="s">
        <v>429</v>
      </c>
      <c r="N995" s="130"/>
      <c r="O995" s="33" t="s">
        <v>155</v>
      </c>
      <c r="P995" s="39">
        <v>43918</v>
      </c>
      <c r="Q995" s="37" t="s">
        <v>3246</v>
      </c>
      <c r="R995" s="46"/>
      <c r="S995" s="46"/>
    </row>
    <row r="996" spans="1:19" ht="12.75">
      <c r="A996" s="27">
        <v>995</v>
      </c>
      <c r="B996" s="119"/>
      <c r="C996" s="39">
        <v>43918</v>
      </c>
      <c r="D996" s="40"/>
      <c r="E996" s="41"/>
      <c r="H996" s="15"/>
      <c r="I996" s="2" t="s">
        <v>95</v>
      </c>
      <c r="J996" s="15" t="str">
        <f>IF(ISERROR(VLOOKUP(I996,State_codes!$B$2:$C$38, 2, FALSE)),"",VLOOKUP(I996,State_codes!$B$2:$C$38, 2, FALSE))</f>
        <v>DL</v>
      </c>
      <c r="K996" s="2" t="s">
        <v>122</v>
      </c>
      <c r="L996" s="31" t="s">
        <v>429</v>
      </c>
      <c r="N996" s="130"/>
      <c r="O996" s="33" t="s">
        <v>155</v>
      </c>
      <c r="P996" s="39">
        <v>43918</v>
      </c>
      <c r="Q996" s="37" t="s">
        <v>3274</v>
      </c>
      <c r="R996" s="46"/>
      <c r="S996" s="46"/>
    </row>
    <row r="997" spans="1:19" ht="12.75">
      <c r="A997" s="27">
        <v>996</v>
      </c>
      <c r="B997" s="119"/>
      <c r="C997" s="39">
        <v>43918</v>
      </c>
      <c r="D997" s="40"/>
      <c r="E997" s="41"/>
      <c r="H997" s="15"/>
      <c r="I997" s="2" t="s">
        <v>95</v>
      </c>
      <c r="J997" s="15" t="str">
        <f>IF(ISERROR(VLOOKUP(I997,State_codes!$B$2:$C$38, 2, FALSE)),"",VLOOKUP(I997,State_codes!$B$2:$C$38, 2, FALSE))</f>
        <v>DL</v>
      </c>
      <c r="K997" s="2" t="s">
        <v>122</v>
      </c>
      <c r="L997" s="31" t="s">
        <v>429</v>
      </c>
      <c r="N997" s="130"/>
      <c r="O997" s="33" t="s">
        <v>155</v>
      </c>
      <c r="P997" s="39">
        <v>43918</v>
      </c>
      <c r="Q997" s="37" t="s">
        <v>3274</v>
      </c>
      <c r="R997" s="46"/>
      <c r="S997" s="46"/>
    </row>
    <row r="998" spans="1:19" ht="12.75">
      <c r="A998" s="27">
        <v>997</v>
      </c>
      <c r="B998" s="119"/>
      <c r="C998" s="39">
        <v>43918</v>
      </c>
      <c r="D998" s="40"/>
      <c r="E998" s="41"/>
      <c r="H998" s="15"/>
      <c r="I998" s="2" t="s">
        <v>95</v>
      </c>
      <c r="J998" s="15" t="str">
        <f>IF(ISERROR(VLOOKUP(I998,State_codes!$B$2:$C$38, 2, FALSE)),"",VLOOKUP(I998,State_codes!$B$2:$C$38, 2, FALSE))</f>
        <v>DL</v>
      </c>
      <c r="K998" s="2" t="s">
        <v>122</v>
      </c>
      <c r="L998" s="31" t="s">
        <v>429</v>
      </c>
      <c r="N998" s="130"/>
      <c r="O998" s="33" t="s">
        <v>155</v>
      </c>
      <c r="P998" s="39">
        <v>43918</v>
      </c>
      <c r="Q998" s="37" t="s">
        <v>3274</v>
      </c>
      <c r="R998" s="46"/>
      <c r="S998" s="46"/>
    </row>
    <row r="999" spans="1:19" ht="12.75">
      <c r="A999" s="27">
        <v>998</v>
      </c>
      <c r="B999" s="119"/>
      <c r="C999" s="39">
        <v>43918</v>
      </c>
      <c r="D999" s="40"/>
      <c r="E999" s="41"/>
      <c r="H999" s="15"/>
      <c r="I999" s="2" t="s">
        <v>95</v>
      </c>
      <c r="J999" s="15" t="str">
        <f>IF(ISERROR(VLOOKUP(I999,State_codes!$B$2:$C$38, 2, FALSE)),"",VLOOKUP(I999,State_codes!$B$2:$C$38, 2, FALSE))</f>
        <v>DL</v>
      </c>
      <c r="K999" s="2" t="s">
        <v>122</v>
      </c>
      <c r="L999" s="31" t="s">
        <v>429</v>
      </c>
      <c r="N999" s="130"/>
      <c r="O999" s="33" t="s">
        <v>155</v>
      </c>
      <c r="P999" s="39">
        <v>43918</v>
      </c>
      <c r="Q999" s="37" t="s">
        <v>3274</v>
      </c>
      <c r="R999" s="46"/>
      <c r="S999" s="46"/>
    </row>
    <row r="1000" spans="1:19" ht="12.75">
      <c r="A1000" s="27">
        <v>999</v>
      </c>
      <c r="B1000" s="119"/>
      <c r="C1000" s="39">
        <v>43918</v>
      </c>
      <c r="D1000" s="40"/>
      <c r="E1000" s="41"/>
      <c r="H1000" s="15"/>
      <c r="I1000" s="2" t="s">
        <v>95</v>
      </c>
      <c r="J1000" s="15" t="str">
        <f>IF(ISERROR(VLOOKUP(I1000,State_codes!$B$2:$C$38, 2, FALSE)),"",VLOOKUP(I1000,State_codes!$B$2:$C$38, 2, FALSE))</f>
        <v>DL</v>
      </c>
      <c r="K1000" s="2" t="s">
        <v>122</v>
      </c>
      <c r="L1000" s="31" t="s">
        <v>429</v>
      </c>
      <c r="N1000" s="130"/>
      <c r="O1000" s="33" t="s">
        <v>155</v>
      </c>
      <c r="P1000" s="39">
        <v>43918</v>
      </c>
      <c r="Q1000" s="37" t="s">
        <v>3274</v>
      </c>
      <c r="R1000" s="46"/>
      <c r="S1000" s="46"/>
    </row>
    <row r="1001" spans="1:19" ht="12.75">
      <c r="A1001" s="27">
        <v>1000</v>
      </c>
      <c r="B1001" s="119"/>
      <c r="C1001" s="39">
        <v>43918</v>
      </c>
      <c r="D1001" s="40"/>
      <c r="E1001" s="41"/>
      <c r="H1001" s="15"/>
      <c r="I1001" s="2" t="s">
        <v>95</v>
      </c>
      <c r="J1001" s="15" t="str">
        <f>IF(ISERROR(VLOOKUP(I1001,State_codes!$B$2:$C$38, 2, FALSE)),"",VLOOKUP(I1001,State_codes!$B$2:$C$38, 2, FALSE))</f>
        <v>DL</v>
      </c>
      <c r="K1001" s="2" t="s">
        <v>122</v>
      </c>
      <c r="L1001" s="31" t="s">
        <v>429</v>
      </c>
      <c r="N1001" s="130"/>
      <c r="O1001" s="33" t="s">
        <v>155</v>
      </c>
      <c r="P1001" s="39">
        <v>43918</v>
      </c>
      <c r="Q1001" s="37" t="s">
        <v>3274</v>
      </c>
      <c r="R1001" s="46"/>
      <c r="S1001" s="46"/>
    </row>
    <row r="1002" spans="1:19" ht="12.75">
      <c r="A1002" s="27">
        <v>1001</v>
      </c>
      <c r="B1002" s="119"/>
      <c r="C1002" s="39">
        <v>43918</v>
      </c>
      <c r="D1002" s="40"/>
      <c r="E1002" s="41"/>
      <c r="H1002" s="15"/>
      <c r="I1002" s="2" t="s">
        <v>95</v>
      </c>
      <c r="J1002" s="15" t="str">
        <f>IF(ISERROR(VLOOKUP(I1002,State_codes!$B$2:$C$38, 2, FALSE)),"",VLOOKUP(I1002,State_codes!$B$2:$C$38, 2, FALSE))</f>
        <v>DL</v>
      </c>
      <c r="K1002" s="2" t="s">
        <v>122</v>
      </c>
      <c r="L1002" s="31" t="s">
        <v>429</v>
      </c>
      <c r="N1002" s="130"/>
      <c r="O1002" s="33" t="s">
        <v>155</v>
      </c>
      <c r="P1002" s="39">
        <v>43918</v>
      </c>
      <c r="Q1002" s="37" t="s">
        <v>3274</v>
      </c>
      <c r="R1002" s="46"/>
      <c r="S1002" s="46"/>
    </row>
    <row r="1003" spans="1:19" ht="12.75">
      <c r="A1003" s="27">
        <v>1002</v>
      </c>
      <c r="B1003" s="119"/>
      <c r="C1003" s="39">
        <v>43918</v>
      </c>
      <c r="D1003" s="40"/>
      <c r="E1003" s="41"/>
      <c r="H1003" s="15"/>
      <c r="I1003" s="2" t="s">
        <v>95</v>
      </c>
      <c r="J1003" s="15" t="str">
        <f>IF(ISERROR(VLOOKUP(I1003,State_codes!$B$2:$C$38, 2, FALSE)),"",VLOOKUP(I1003,State_codes!$B$2:$C$38, 2, FALSE))</f>
        <v>DL</v>
      </c>
      <c r="K1003" s="2" t="s">
        <v>122</v>
      </c>
      <c r="L1003" s="31" t="s">
        <v>429</v>
      </c>
      <c r="N1003" s="130"/>
      <c r="O1003" s="33" t="s">
        <v>155</v>
      </c>
      <c r="P1003" s="39">
        <v>43918</v>
      </c>
      <c r="Q1003" s="37" t="s">
        <v>3274</v>
      </c>
      <c r="R1003" s="46"/>
      <c r="S1003" s="46"/>
    </row>
    <row r="1004" spans="1:19" ht="12.75">
      <c r="A1004" s="27">
        <v>1003</v>
      </c>
      <c r="B1004" s="119"/>
      <c r="C1004" s="39">
        <v>43918</v>
      </c>
      <c r="D1004" s="40"/>
      <c r="E1004" s="41"/>
      <c r="H1004" s="15"/>
      <c r="I1004" s="2" t="s">
        <v>95</v>
      </c>
      <c r="J1004" s="15" t="str">
        <f>IF(ISERROR(VLOOKUP(I1004,State_codes!$B$2:$C$38, 2, FALSE)),"",VLOOKUP(I1004,State_codes!$B$2:$C$38, 2, FALSE))</f>
        <v>DL</v>
      </c>
      <c r="K1004" s="2" t="s">
        <v>122</v>
      </c>
      <c r="L1004" s="31" t="s">
        <v>429</v>
      </c>
      <c r="N1004" s="130"/>
      <c r="O1004" s="33" t="s">
        <v>155</v>
      </c>
      <c r="P1004" s="39">
        <v>43918</v>
      </c>
      <c r="Q1004" s="37" t="s">
        <v>3274</v>
      </c>
      <c r="R1004" s="46"/>
      <c r="S1004" s="46"/>
    </row>
    <row r="1005" spans="1:19" ht="12.75">
      <c r="A1005" s="27">
        <v>1004</v>
      </c>
      <c r="B1005" s="23" t="s">
        <v>3299</v>
      </c>
      <c r="C1005" s="39">
        <v>43918</v>
      </c>
      <c r="D1005" s="40"/>
      <c r="E1005" s="27">
        <v>23</v>
      </c>
      <c r="F1005" s="2" t="s">
        <v>39</v>
      </c>
      <c r="G1005" s="2" t="s">
        <v>3300</v>
      </c>
      <c r="H1005" s="2" t="s">
        <v>3300</v>
      </c>
      <c r="I1005" s="2" t="s">
        <v>236</v>
      </c>
      <c r="J1005" s="15" t="str">
        <f>IF(ISERROR(VLOOKUP(I1005,State_codes!$B$2:$C$38, 2, FALSE)),"",VLOOKUP(I1005,State_codes!$B$2:$C$38, 2, FALSE))</f>
        <v>AP</v>
      </c>
      <c r="K1005" s="2" t="s">
        <v>122</v>
      </c>
      <c r="L1005" s="31" t="s">
        <v>3301</v>
      </c>
      <c r="N1005" s="130"/>
      <c r="O1005" s="27" t="s">
        <v>129</v>
      </c>
      <c r="P1005" s="39">
        <v>43918</v>
      </c>
      <c r="Q1005" s="37" t="s">
        <v>3302</v>
      </c>
      <c r="R1005" s="37" t="s">
        <v>3304</v>
      </c>
      <c r="S1005" s="46"/>
    </row>
    <row r="1006" spans="1:19" ht="14.25">
      <c r="A1006" s="27">
        <v>1005</v>
      </c>
      <c r="B1006" s="23" t="s">
        <v>3306</v>
      </c>
      <c r="C1006" s="39">
        <v>43918</v>
      </c>
      <c r="D1006" s="40"/>
      <c r="E1006" s="27">
        <v>58</v>
      </c>
      <c r="F1006" s="2" t="s">
        <v>39</v>
      </c>
      <c r="G1006" s="2" t="s">
        <v>3307</v>
      </c>
      <c r="H1006" s="2" t="s">
        <v>2003</v>
      </c>
      <c r="I1006" s="2" t="s">
        <v>236</v>
      </c>
      <c r="J1006" s="15" t="str">
        <f>IF(ISERROR(VLOOKUP(I1006,State_codes!$B$2:$C$38, 2, FALSE)),"",VLOOKUP(I1006,State_codes!$B$2:$C$38, 2, FALSE))</f>
        <v>AP</v>
      </c>
      <c r="K1006" s="2" t="s">
        <v>122</v>
      </c>
      <c r="L1006" s="31" t="s">
        <v>3312</v>
      </c>
      <c r="M1006" s="2" t="s">
        <v>2642</v>
      </c>
      <c r="N1006" s="130"/>
      <c r="O1006" s="27" t="s">
        <v>129</v>
      </c>
      <c r="P1006" s="39">
        <v>43918</v>
      </c>
      <c r="Q1006" s="37" t="s">
        <v>3314</v>
      </c>
      <c r="R1006" s="113" t="s">
        <v>3315</v>
      </c>
      <c r="S1006" s="46"/>
    </row>
    <row r="1007" spans="1:19" ht="14.25">
      <c r="A1007" s="27">
        <v>1006</v>
      </c>
      <c r="B1007" s="23" t="s">
        <v>3317</v>
      </c>
      <c r="C1007" s="39">
        <v>43918</v>
      </c>
      <c r="D1007" s="40"/>
      <c r="E1007" s="27">
        <v>21</v>
      </c>
      <c r="F1007" s="2" t="s">
        <v>39</v>
      </c>
      <c r="G1007" s="2" t="s">
        <v>3307</v>
      </c>
      <c r="H1007" s="2" t="s">
        <v>2003</v>
      </c>
      <c r="I1007" s="2" t="s">
        <v>236</v>
      </c>
      <c r="J1007" s="15" t="str">
        <f>IF(ISERROR(VLOOKUP(I1007,State_codes!$B$2:$C$38, 2, FALSE)),"",VLOOKUP(I1007,State_codes!$B$2:$C$38, 2, FALSE))</f>
        <v>AP</v>
      </c>
      <c r="K1007" s="2" t="s">
        <v>122</v>
      </c>
      <c r="L1007" s="31" t="s">
        <v>3312</v>
      </c>
      <c r="M1007" s="2" t="s">
        <v>2642</v>
      </c>
      <c r="N1007" s="130"/>
      <c r="O1007" s="27" t="s">
        <v>129</v>
      </c>
      <c r="P1007" s="39">
        <v>43918</v>
      </c>
      <c r="Q1007" s="37" t="s">
        <v>3314</v>
      </c>
      <c r="R1007" s="113" t="s">
        <v>3318</v>
      </c>
      <c r="S1007" s="46"/>
    </row>
    <row r="1008" spans="1:19" ht="14.25">
      <c r="A1008" s="27">
        <v>1007</v>
      </c>
      <c r="B1008" s="23" t="s">
        <v>3319</v>
      </c>
      <c r="C1008" s="39">
        <v>43918</v>
      </c>
      <c r="D1008" s="40"/>
      <c r="E1008" s="27">
        <v>60</v>
      </c>
      <c r="F1008" s="2" t="s">
        <v>39</v>
      </c>
      <c r="G1008" s="2" t="s">
        <v>3320</v>
      </c>
      <c r="H1008" s="2" t="s">
        <v>941</v>
      </c>
      <c r="I1008" s="2" t="s">
        <v>236</v>
      </c>
      <c r="J1008" s="15" t="str">
        <f>IF(ISERROR(VLOOKUP(I1008,State_codes!$B$2:$C$38, 2, FALSE)),"",VLOOKUP(I1008,State_codes!$B$2:$C$38, 2, FALSE))</f>
        <v>AP</v>
      </c>
      <c r="K1008" s="2" t="s">
        <v>122</v>
      </c>
      <c r="L1008" s="31" t="s">
        <v>3323</v>
      </c>
      <c r="N1008" s="130"/>
      <c r="O1008" s="27" t="s">
        <v>129</v>
      </c>
      <c r="P1008" s="39">
        <v>43918</v>
      </c>
      <c r="Q1008" s="37" t="s">
        <v>3314</v>
      </c>
      <c r="R1008" s="113" t="s">
        <v>3324</v>
      </c>
      <c r="S1008" s="46"/>
    </row>
    <row r="1009" spans="1:19" ht="12.75">
      <c r="A1009" s="27">
        <v>1008</v>
      </c>
      <c r="B1009" s="23" t="s">
        <v>3326</v>
      </c>
      <c r="C1009" s="39">
        <v>43918</v>
      </c>
      <c r="D1009" s="40"/>
      <c r="E1009" s="27">
        <v>50</v>
      </c>
      <c r="F1009" s="2" t="s">
        <v>40</v>
      </c>
      <c r="G1009" s="2" t="s">
        <v>3320</v>
      </c>
      <c r="H1009" s="2" t="s">
        <v>941</v>
      </c>
      <c r="I1009" s="2" t="s">
        <v>236</v>
      </c>
      <c r="J1009" s="15" t="str">
        <f>IF(ISERROR(VLOOKUP(I1009,State_codes!$B$2:$C$38, 2, FALSE)),"",VLOOKUP(I1009,State_codes!$B$2:$C$38, 2, FALSE))</f>
        <v>AP</v>
      </c>
      <c r="K1009" s="2" t="s">
        <v>122</v>
      </c>
      <c r="L1009" s="31" t="s">
        <v>3331</v>
      </c>
      <c r="M1009" s="2" t="s">
        <v>3332</v>
      </c>
      <c r="N1009" s="130"/>
      <c r="O1009" s="27" t="s">
        <v>129</v>
      </c>
      <c r="P1009" s="39">
        <v>43918</v>
      </c>
      <c r="Q1009" s="37" t="s">
        <v>3314</v>
      </c>
      <c r="R1009" s="37" t="s">
        <v>3335</v>
      </c>
      <c r="S1009" s="46"/>
    </row>
    <row r="1010" spans="1:19" ht="12.75">
      <c r="A1010" s="27">
        <v>1009</v>
      </c>
      <c r="B1010" s="23" t="s">
        <v>3337</v>
      </c>
      <c r="C1010" s="39">
        <v>43918</v>
      </c>
      <c r="D1010" s="40"/>
      <c r="E1010" s="27">
        <v>65</v>
      </c>
      <c r="F1010" s="2" t="s">
        <v>39</v>
      </c>
      <c r="G1010" s="2" t="s">
        <v>725</v>
      </c>
      <c r="H1010" s="2" t="s">
        <v>726</v>
      </c>
      <c r="I1010" s="2" t="s">
        <v>236</v>
      </c>
      <c r="J1010" s="15" t="str">
        <f>IF(ISERROR(VLOOKUP(I1010,State_codes!$B$2:$C$38, 2, FALSE)),"",VLOOKUP(I1010,State_codes!$B$2:$C$38, 2, FALSE))</f>
        <v>AP</v>
      </c>
      <c r="K1010" s="2" t="s">
        <v>122</v>
      </c>
      <c r="L1010" s="31" t="s">
        <v>3343</v>
      </c>
      <c r="N1010" s="130"/>
      <c r="O1010" s="27" t="s">
        <v>58</v>
      </c>
      <c r="P1010" s="39">
        <v>43918</v>
      </c>
      <c r="Q1010" s="37" t="s">
        <v>3314</v>
      </c>
      <c r="R1010" s="37" t="s">
        <v>3335</v>
      </c>
      <c r="S1010" s="46"/>
    </row>
    <row r="1011" spans="1:19" ht="12.75">
      <c r="A1011" s="27">
        <v>1010</v>
      </c>
      <c r="B1011" s="119"/>
      <c r="C1011" s="39">
        <v>43918</v>
      </c>
      <c r="D1011" s="40"/>
      <c r="E1011" s="41"/>
      <c r="H1011" s="15"/>
      <c r="I1011" s="2" t="s">
        <v>101</v>
      </c>
      <c r="J1011" s="15" t="str">
        <f>IF(ISERROR(VLOOKUP(I1011,State_codes!$B$2:$C$38, 2, FALSE)),"",VLOOKUP(I1011,State_codes!$B$2:$C$38, 2, FALSE))</f>
        <v>TG</v>
      </c>
      <c r="K1011" s="2" t="s">
        <v>122</v>
      </c>
      <c r="L1011" s="31" t="s">
        <v>429</v>
      </c>
      <c r="N1011" s="130"/>
      <c r="O1011" s="33" t="s">
        <v>155</v>
      </c>
      <c r="P1011" s="39">
        <v>43918</v>
      </c>
      <c r="Q1011" s="37" t="s">
        <v>3354</v>
      </c>
      <c r="R1011" s="46"/>
      <c r="S1011" s="46"/>
    </row>
    <row r="1012" spans="1:19" ht="12.75">
      <c r="A1012" s="27">
        <v>1011</v>
      </c>
      <c r="B1012" s="119"/>
      <c r="C1012" s="39">
        <v>43918</v>
      </c>
      <c r="D1012" s="40"/>
      <c r="E1012" s="41"/>
      <c r="H1012" s="15"/>
      <c r="I1012" s="2" t="s">
        <v>101</v>
      </c>
      <c r="J1012" s="15" t="str">
        <f>IF(ISERROR(VLOOKUP(I1012,State_codes!$B$2:$C$38, 2, FALSE)),"",VLOOKUP(I1012,State_codes!$B$2:$C$38, 2, FALSE))</f>
        <v>TG</v>
      </c>
      <c r="K1012" s="2" t="s">
        <v>122</v>
      </c>
      <c r="L1012" s="31" t="s">
        <v>429</v>
      </c>
      <c r="N1012" s="130"/>
      <c r="O1012" s="33" t="s">
        <v>155</v>
      </c>
      <c r="P1012" s="39">
        <v>43918</v>
      </c>
      <c r="Q1012" s="37" t="s">
        <v>3354</v>
      </c>
      <c r="R1012" s="46"/>
      <c r="S1012" s="46"/>
    </row>
    <row r="1013" spans="1:19" ht="12.75">
      <c r="A1013" s="27">
        <v>1012</v>
      </c>
      <c r="B1013" s="119"/>
      <c r="C1013" s="39">
        <v>43918</v>
      </c>
      <c r="D1013" s="40"/>
      <c r="E1013" s="27">
        <v>44</v>
      </c>
      <c r="F1013" s="2" t="s">
        <v>40</v>
      </c>
      <c r="H1013" s="2" t="s">
        <v>286</v>
      </c>
      <c r="I1013" s="2" t="s">
        <v>262</v>
      </c>
      <c r="J1013" s="15" t="str">
        <f>IF(ISERROR(VLOOKUP(I1013,State_codes!$B$2:$C$38, 2, FALSE)),"",VLOOKUP(I1013,State_codes!$B$2:$C$38, 2, FALSE))</f>
        <v>WB</v>
      </c>
      <c r="K1013" s="2" t="s">
        <v>42</v>
      </c>
      <c r="L1013" s="31" t="s">
        <v>562</v>
      </c>
      <c r="N1013" s="130"/>
      <c r="O1013" s="27" t="s">
        <v>58</v>
      </c>
      <c r="P1013" s="39">
        <v>43918</v>
      </c>
      <c r="Q1013" s="31" t="s">
        <v>3187</v>
      </c>
      <c r="R1013" s="37" t="s">
        <v>3364</v>
      </c>
      <c r="S1013" s="37" t="s">
        <v>3368</v>
      </c>
    </row>
    <row r="1014" spans="1:19" ht="12.75">
      <c r="A1014" s="27">
        <v>1013</v>
      </c>
      <c r="B1014" s="23" t="s">
        <v>3372</v>
      </c>
      <c r="C1014" s="39">
        <v>43918</v>
      </c>
      <c r="D1014" s="40"/>
      <c r="E1014" s="27">
        <v>39</v>
      </c>
      <c r="F1014" s="2" t="s">
        <v>39</v>
      </c>
      <c r="G1014" s="2" t="s">
        <v>3373</v>
      </c>
      <c r="H1014" s="2" t="s">
        <v>1468</v>
      </c>
      <c r="I1014" s="2" t="s">
        <v>134</v>
      </c>
      <c r="J1014" s="15" t="str">
        <f>IF(ISERROR(VLOOKUP(I1014,State_codes!$B$2:$C$38, 2, FALSE)),"",VLOOKUP(I1014,State_codes!$B$2:$C$38, 2, FALSE))</f>
        <v>KA</v>
      </c>
      <c r="K1014" s="2" t="s">
        <v>122</v>
      </c>
      <c r="L1014" s="47" t="s">
        <v>3374</v>
      </c>
      <c r="M1014" s="2" t="s">
        <v>3375</v>
      </c>
      <c r="N1014" s="130"/>
      <c r="O1014" s="27" t="s">
        <v>129</v>
      </c>
      <c r="P1014" s="39">
        <v>43918</v>
      </c>
      <c r="Q1014" s="31" t="s">
        <v>3187</v>
      </c>
      <c r="R1014" s="37" t="s">
        <v>3377</v>
      </c>
      <c r="S1014" s="46"/>
    </row>
    <row r="1015" spans="1:19" ht="12.75">
      <c r="A1015" s="27">
        <v>1014</v>
      </c>
      <c r="B1015" s="23" t="s">
        <v>3383</v>
      </c>
      <c r="C1015" s="39">
        <v>43918</v>
      </c>
      <c r="D1015" s="40"/>
      <c r="E1015" s="27">
        <v>38</v>
      </c>
      <c r="F1015" s="2" t="s">
        <v>39</v>
      </c>
      <c r="G1015" s="2" t="s">
        <v>3373</v>
      </c>
      <c r="H1015" s="2" t="s">
        <v>1468</v>
      </c>
      <c r="I1015" s="2" t="s">
        <v>134</v>
      </c>
      <c r="J1015" s="15" t="str">
        <f>IF(ISERROR(VLOOKUP(I1015,State_codes!$B$2:$C$38, 2, FALSE)),"",VLOOKUP(I1015,State_codes!$B$2:$C$38, 2, FALSE))</f>
        <v>KA</v>
      </c>
      <c r="K1015" s="2" t="s">
        <v>122</v>
      </c>
      <c r="L1015" s="47" t="s">
        <v>3374</v>
      </c>
      <c r="M1015" s="2" t="s">
        <v>3375</v>
      </c>
      <c r="N1015" s="130"/>
      <c r="O1015" s="27" t="s">
        <v>129</v>
      </c>
      <c r="P1015" s="39">
        <v>43918</v>
      </c>
      <c r="Q1015" s="31" t="s">
        <v>3187</v>
      </c>
      <c r="R1015" s="37" t="s">
        <v>3377</v>
      </c>
      <c r="S1015" s="46"/>
    </row>
    <row r="1016" spans="1:19" ht="12.75">
      <c r="A1016" s="27">
        <v>1015</v>
      </c>
      <c r="B1016" s="23" t="s">
        <v>3387</v>
      </c>
      <c r="C1016" s="39">
        <v>43918</v>
      </c>
      <c r="D1016" s="40"/>
      <c r="E1016" s="27">
        <v>21</v>
      </c>
      <c r="F1016" s="2" t="s">
        <v>39</v>
      </c>
      <c r="G1016" s="2" t="s">
        <v>3373</v>
      </c>
      <c r="H1016" s="2" t="s">
        <v>1468</v>
      </c>
      <c r="I1016" s="2" t="s">
        <v>134</v>
      </c>
      <c r="J1016" s="15" t="str">
        <f>IF(ISERROR(VLOOKUP(I1016,State_codes!$B$2:$C$38, 2, FALSE)),"",VLOOKUP(I1016,State_codes!$B$2:$C$38, 2, FALSE))</f>
        <v>KA</v>
      </c>
      <c r="K1016" s="2" t="s">
        <v>122</v>
      </c>
      <c r="L1016" s="47" t="s">
        <v>3374</v>
      </c>
      <c r="M1016" s="2" t="s">
        <v>3375</v>
      </c>
      <c r="N1016" s="130"/>
      <c r="O1016" s="27" t="s">
        <v>129</v>
      </c>
      <c r="P1016" s="39">
        <v>43918</v>
      </c>
      <c r="Q1016" s="31" t="s">
        <v>3187</v>
      </c>
      <c r="R1016" s="37" t="s">
        <v>3377</v>
      </c>
      <c r="S1016" s="46"/>
    </row>
    <row r="1017" spans="1:19" ht="12.75">
      <c r="A1017" s="27">
        <v>1016</v>
      </c>
      <c r="B1017" s="23" t="s">
        <v>3394</v>
      </c>
      <c r="C1017" s="39">
        <v>43918</v>
      </c>
      <c r="D1017" s="40"/>
      <c r="E1017" s="27">
        <v>31</v>
      </c>
      <c r="F1017" s="2" t="s">
        <v>39</v>
      </c>
      <c r="G1017" s="2" t="s">
        <v>3373</v>
      </c>
      <c r="H1017" s="2" t="s">
        <v>1468</v>
      </c>
      <c r="I1017" s="2" t="s">
        <v>134</v>
      </c>
      <c r="J1017" s="15" t="str">
        <f>IF(ISERROR(VLOOKUP(I1017,State_codes!$B$2:$C$38, 2, FALSE)),"",VLOOKUP(I1017,State_codes!$B$2:$C$38, 2, FALSE))</f>
        <v>KA</v>
      </c>
      <c r="K1017" s="2" t="s">
        <v>122</v>
      </c>
      <c r="L1017" s="47" t="s">
        <v>3374</v>
      </c>
      <c r="M1017" s="2" t="s">
        <v>3375</v>
      </c>
      <c r="N1017" s="130"/>
      <c r="O1017" s="27" t="s">
        <v>129</v>
      </c>
      <c r="P1017" s="39">
        <v>43918</v>
      </c>
      <c r="Q1017" s="31" t="s">
        <v>3187</v>
      </c>
      <c r="R1017" s="37" t="s">
        <v>3377</v>
      </c>
      <c r="S1017" s="46"/>
    </row>
    <row r="1018" spans="1:19" ht="12.75">
      <c r="A1018" s="27">
        <v>1017</v>
      </c>
      <c r="B1018" s="23" t="s">
        <v>3398</v>
      </c>
      <c r="C1018" s="39">
        <v>43918</v>
      </c>
      <c r="D1018" s="40"/>
      <c r="E1018" s="27">
        <v>42</v>
      </c>
      <c r="F1018" s="2" t="s">
        <v>39</v>
      </c>
      <c r="G1018" s="2" t="s">
        <v>3373</v>
      </c>
      <c r="H1018" s="2" t="s">
        <v>1468</v>
      </c>
      <c r="I1018" s="2" t="s">
        <v>134</v>
      </c>
      <c r="J1018" s="15" t="str">
        <f>IF(ISERROR(VLOOKUP(I1018,State_codes!$B$2:$C$38, 2, FALSE)),"",VLOOKUP(I1018,State_codes!$B$2:$C$38, 2, FALSE))</f>
        <v>KA</v>
      </c>
      <c r="K1018" s="2" t="s">
        <v>122</v>
      </c>
      <c r="L1018" s="2" t="s">
        <v>3402</v>
      </c>
      <c r="M1018" s="2" t="s">
        <v>3375</v>
      </c>
      <c r="N1018" s="130"/>
      <c r="O1018" s="27" t="s">
        <v>129</v>
      </c>
      <c r="P1018" s="39">
        <v>43918</v>
      </c>
      <c r="Q1018" s="31" t="s">
        <v>3187</v>
      </c>
      <c r="R1018" s="37" t="s">
        <v>3377</v>
      </c>
      <c r="S1018" s="46"/>
    </row>
    <row r="1019" spans="1:19" ht="12.75">
      <c r="A1019" s="27">
        <v>1018</v>
      </c>
      <c r="C1019" s="39">
        <v>43918</v>
      </c>
      <c r="H1019" s="2" t="s">
        <v>572</v>
      </c>
      <c r="I1019" s="2" t="s">
        <v>126</v>
      </c>
      <c r="J1019" s="15" t="str">
        <f>IF(ISERROR(VLOOKUP(I1019,State_codes!$B$2:$C$38, 2, FALSE)),"",VLOOKUP(I1019,State_codes!$B$2:$C$38, 2, FALSE))</f>
        <v>UP</v>
      </c>
      <c r="K1019" s="2" t="s">
        <v>122</v>
      </c>
      <c r="L1019" s="31" t="s">
        <v>3404</v>
      </c>
      <c r="M1019" s="2" t="s">
        <v>3405</v>
      </c>
      <c r="O1019" s="27" t="s">
        <v>129</v>
      </c>
      <c r="P1019" s="39">
        <v>43918</v>
      </c>
      <c r="Q1019" s="37" t="s">
        <v>3406</v>
      </c>
      <c r="R1019" s="34" t="s">
        <v>3221</v>
      </c>
      <c r="S1019" s="46"/>
    </row>
    <row r="1020" spans="1:19" ht="12.75">
      <c r="A1020" s="27">
        <v>1019</v>
      </c>
      <c r="B1020" s="119"/>
      <c r="C1020" s="39">
        <v>43918</v>
      </c>
      <c r="D1020" s="40"/>
      <c r="E1020" s="41"/>
      <c r="H1020" s="2" t="s">
        <v>572</v>
      </c>
      <c r="I1020" s="2" t="s">
        <v>126</v>
      </c>
      <c r="J1020" s="15" t="str">
        <f>IF(ISERROR(VLOOKUP(I1020,State_codes!$B$2:$C$38, 2, FALSE)),"",VLOOKUP(I1020,State_codes!$B$2:$C$38, 2, FALSE))</f>
        <v>UP</v>
      </c>
      <c r="K1020" s="2" t="s">
        <v>122</v>
      </c>
      <c r="L1020" s="31" t="s">
        <v>3407</v>
      </c>
      <c r="M1020" s="2" t="s">
        <v>3405</v>
      </c>
      <c r="N1020" s="130"/>
      <c r="O1020" s="27" t="s">
        <v>129</v>
      </c>
      <c r="P1020" s="39">
        <v>43918</v>
      </c>
      <c r="Q1020" s="37" t="s">
        <v>3406</v>
      </c>
      <c r="R1020" s="37" t="s">
        <v>3221</v>
      </c>
      <c r="S1020" s="46"/>
    </row>
    <row r="1021" spans="1:19" ht="12.75">
      <c r="A1021" s="27">
        <v>1020</v>
      </c>
      <c r="B1021" s="119"/>
      <c r="C1021" s="39">
        <v>43918</v>
      </c>
      <c r="D1021" s="40"/>
      <c r="E1021" s="41"/>
      <c r="H1021" s="2" t="s">
        <v>572</v>
      </c>
      <c r="I1021" s="2" t="s">
        <v>126</v>
      </c>
      <c r="J1021" s="15" t="str">
        <f>IF(ISERROR(VLOOKUP(I1021,State_codes!$B$2:$C$38, 2, FALSE)),"",VLOOKUP(I1021,State_codes!$B$2:$C$38, 2, FALSE))</f>
        <v>UP</v>
      </c>
      <c r="K1021" s="2" t="s">
        <v>122</v>
      </c>
      <c r="L1021" s="31" t="s">
        <v>3407</v>
      </c>
      <c r="M1021" s="2" t="s">
        <v>3405</v>
      </c>
      <c r="N1021" s="130"/>
      <c r="O1021" s="27" t="s">
        <v>129</v>
      </c>
      <c r="P1021" s="39">
        <v>43918</v>
      </c>
      <c r="Q1021" s="37" t="s">
        <v>3406</v>
      </c>
      <c r="R1021" s="37" t="s">
        <v>3221</v>
      </c>
      <c r="S1021" s="46"/>
    </row>
    <row r="1022" spans="1:19" ht="12.75">
      <c r="A1022" s="27">
        <v>1021</v>
      </c>
      <c r="B1022" s="119"/>
      <c r="C1022" s="39">
        <v>43918</v>
      </c>
      <c r="D1022" s="40"/>
      <c r="E1022" s="41"/>
      <c r="H1022" s="2" t="s">
        <v>572</v>
      </c>
      <c r="I1022" s="2" t="s">
        <v>126</v>
      </c>
      <c r="J1022" s="15" t="str">
        <f>IF(ISERROR(VLOOKUP(I1022,State_codes!$B$2:$C$38, 2, FALSE)),"",VLOOKUP(I1022,State_codes!$B$2:$C$38, 2, FALSE))</f>
        <v>UP</v>
      </c>
      <c r="K1022" s="2" t="s">
        <v>122</v>
      </c>
      <c r="L1022" s="31" t="s">
        <v>3407</v>
      </c>
      <c r="M1022" s="2" t="s">
        <v>3405</v>
      </c>
      <c r="N1022" s="130"/>
      <c r="O1022" s="27" t="s">
        <v>129</v>
      </c>
      <c r="P1022" s="39">
        <v>43918</v>
      </c>
      <c r="Q1022" s="37" t="s">
        <v>3406</v>
      </c>
      <c r="R1022" s="37" t="s">
        <v>3221</v>
      </c>
      <c r="S1022" s="46"/>
    </row>
    <row r="1023" spans="1:19" ht="12.75">
      <c r="A1023" s="27">
        <v>1022</v>
      </c>
      <c r="B1023" s="119"/>
      <c r="C1023" s="39">
        <v>43918</v>
      </c>
      <c r="D1023" s="40"/>
      <c r="E1023" s="41"/>
      <c r="H1023" s="2" t="s">
        <v>658</v>
      </c>
      <c r="I1023" s="2" t="s">
        <v>268</v>
      </c>
      <c r="J1023" s="15" t="str">
        <f>IF(ISERROR(VLOOKUP(I1023,State_codes!$B$2:$C$38, 2, FALSE)),"",VLOOKUP(I1023,State_codes!$B$2:$C$38, 2, FALSE))</f>
        <v>BR</v>
      </c>
      <c r="K1023" s="2" t="s">
        <v>122</v>
      </c>
      <c r="L1023" s="31" t="s">
        <v>429</v>
      </c>
      <c r="N1023" s="130"/>
      <c r="O1023" s="33" t="s">
        <v>155</v>
      </c>
      <c r="P1023" s="39">
        <v>43918</v>
      </c>
      <c r="Q1023" s="34" t="s">
        <v>3421</v>
      </c>
      <c r="R1023" s="46"/>
      <c r="S1023" s="46"/>
    </row>
    <row r="1024" spans="1:19" ht="12.75">
      <c r="A1024" s="27">
        <v>1023</v>
      </c>
      <c r="B1024" s="119"/>
      <c r="C1024" s="39">
        <v>43918</v>
      </c>
      <c r="D1024" s="40"/>
      <c r="E1024" s="27">
        <v>30</v>
      </c>
      <c r="F1024" s="2" t="s">
        <v>39</v>
      </c>
      <c r="H1024" s="2" t="s">
        <v>3426</v>
      </c>
      <c r="I1024" s="2" t="s">
        <v>268</v>
      </c>
      <c r="J1024" s="15" t="str">
        <f>IF(ISERROR(VLOOKUP(I1024,State_codes!$B$2:$C$38, 2, FALSE)),"",VLOOKUP(I1024,State_codes!$B$2:$C$38, 2, FALSE))</f>
        <v>BR</v>
      </c>
      <c r="K1024" s="2" t="s">
        <v>122</v>
      </c>
      <c r="L1024" s="31" t="s">
        <v>429</v>
      </c>
      <c r="N1024" s="130"/>
      <c r="O1024" s="33" t="s">
        <v>155</v>
      </c>
      <c r="P1024" s="39">
        <v>43918</v>
      </c>
      <c r="Q1024" s="37" t="s">
        <v>3429</v>
      </c>
      <c r="R1024" s="37" t="s">
        <v>3431</v>
      </c>
      <c r="S1024" s="46"/>
    </row>
    <row r="1025" spans="1:19" ht="14.25">
      <c r="A1025" s="27">
        <v>1024</v>
      </c>
      <c r="B1025" s="119"/>
      <c r="C1025" s="39">
        <v>43918</v>
      </c>
      <c r="D1025" s="40"/>
      <c r="E1025" s="27">
        <v>21</v>
      </c>
      <c r="F1025" s="2" t="s">
        <v>39</v>
      </c>
      <c r="G1025" s="2" t="s">
        <v>3433</v>
      </c>
      <c r="H1025" s="2" t="s">
        <v>3433</v>
      </c>
      <c r="I1025" s="2" t="s">
        <v>117</v>
      </c>
      <c r="J1025" s="15" t="str">
        <f>IF(ISERROR(VLOOKUP(I1025,State_codes!$B$2:$C$38, 2, FALSE)),"",VLOOKUP(I1025,State_codes!$B$2:$C$38, 2, FALSE))</f>
        <v>HR</v>
      </c>
      <c r="K1025" s="2" t="s">
        <v>122</v>
      </c>
      <c r="L1025" s="31" t="s">
        <v>3435</v>
      </c>
      <c r="N1025" s="33" t="s">
        <v>56</v>
      </c>
      <c r="O1025" s="27" t="s">
        <v>129</v>
      </c>
      <c r="P1025" s="39">
        <v>43918</v>
      </c>
      <c r="Q1025" s="94" t="s">
        <v>3436</v>
      </c>
      <c r="R1025" s="46"/>
      <c r="S1025" s="46"/>
    </row>
    <row r="1026" spans="1:19" ht="12.75">
      <c r="A1026" s="27">
        <v>1025</v>
      </c>
      <c r="B1026" s="119"/>
      <c r="C1026" s="39">
        <v>43918</v>
      </c>
      <c r="D1026" s="40"/>
      <c r="E1026" s="27">
        <v>40</v>
      </c>
      <c r="F1026" s="2" t="s">
        <v>39</v>
      </c>
      <c r="H1026" s="2" t="s">
        <v>223</v>
      </c>
      <c r="I1026" s="2" t="s">
        <v>224</v>
      </c>
      <c r="J1026" s="15" t="str">
        <f>IF(ISERROR(VLOOKUP(I1026,State_codes!$B$2:$C$38, 2, FALSE)),"",VLOOKUP(I1026,State_codes!$B$2:$C$38, 2, FALSE))</f>
        <v>MP</v>
      </c>
      <c r="K1026" s="2" t="s">
        <v>122</v>
      </c>
      <c r="L1026" s="2" t="s">
        <v>3440</v>
      </c>
      <c r="N1026" s="130"/>
      <c r="O1026" s="27" t="s">
        <v>129</v>
      </c>
      <c r="P1026" s="39">
        <v>43918</v>
      </c>
      <c r="Q1026" s="37" t="s">
        <v>3441</v>
      </c>
      <c r="R1026" s="37" t="s">
        <v>3443</v>
      </c>
      <c r="S1026" s="46"/>
    </row>
    <row r="1027" spans="1:19" ht="12.75">
      <c r="A1027" s="27">
        <v>1026</v>
      </c>
      <c r="B1027" s="119"/>
      <c r="C1027" s="39">
        <v>43918</v>
      </c>
      <c r="D1027" s="40"/>
      <c r="E1027" s="27">
        <v>48</v>
      </c>
      <c r="F1027" s="2" t="s">
        <v>39</v>
      </c>
      <c r="H1027" s="2" t="s">
        <v>223</v>
      </c>
      <c r="I1027" s="2" t="s">
        <v>224</v>
      </c>
      <c r="J1027" s="15" t="str">
        <f>IF(ISERROR(VLOOKUP(I1027,State_codes!$B$2:$C$38, 2, FALSE)),"",VLOOKUP(I1027,State_codes!$B$2:$C$38, 2, FALSE))</f>
        <v>MP</v>
      </c>
      <c r="K1027" s="2" t="s">
        <v>122</v>
      </c>
      <c r="L1027" s="2" t="s">
        <v>3440</v>
      </c>
      <c r="N1027" s="130"/>
      <c r="O1027" s="27" t="s">
        <v>129</v>
      </c>
      <c r="P1027" s="39">
        <v>43918</v>
      </c>
      <c r="Q1027" s="37" t="s">
        <v>3441</v>
      </c>
      <c r="R1027" s="37" t="s">
        <v>3443</v>
      </c>
      <c r="S1027" s="46"/>
    </row>
    <row r="1028" spans="1:19" ht="12.75">
      <c r="A1028" s="27">
        <v>1027</v>
      </c>
      <c r="B1028" s="119"/>
      <c r="C1028" s="39">
        <v>43918</v>
      </c>
      <c r="D1028" s="40"/>
      <c r="E1028" s="27">
        <v>21</v>
      </c>
      <c r="F1028" s="2" t="s">
        <v>39</v>
      </c>
      <c r="H1028" s="2" t="s">
        <v>223</v>
      </c>
      <c r="I1028" s="2" t="s">
        <v>224</v>
      </c>
      <c r="J1028" s="15" t="str">
        <f>IF(ISERROR(VLOOKUP(I1028,State_codes!$B$2:$C$38, 2, FALSE)),"",VLOOKUP(I1028,State_codes!$B$2:$C$38, 2, FALSE))</f>
        <v>MP</v>
      </c>
      <c r="K1028" s="2" t="s">
        <v>122</v>
      </c>
      <c r="L1028" s="2" t="s">
        <v>3440</v>
      </c>
      <c r="N1028" s="130"/>
      <c r="O1028" s="27" t="s">
        <v>129</v>
      </c>
      <c r="P1028" s="39">
        <v>43918</v>
      </c>
      <c r="Q1028" s="37" t="s">
        <v>3441</v>
      </c>
      <c r="R1028" s="37" t="s">
        <v>3443</v>
      </c>
      <c r="S1028" s="46"/>
    </row>
    <row r="1029" spans="1:19" ht="12.75">
      <c r="A1029" s="27">
        <v>1028</v>
      </c>
      <c r="B1029" s="119"/>
      <c r="C1029" s="39">
        <v>43918</v>
      </c>
      <c r="D1029" s="40"/>
      <c r="E1029" s="27">
        <v>38</v>
      </c>
      <c r="F1029" s="2" t="s">
        <v>39</v>
      </c>
      <c r="H1029" s="2" t="s">
        <v>223</v>
      </c>
      <c r="I1029" s="2" t="s">
        <v>224</v>
      </c>
      <c r="J1029" s="15" t="str">
        <f>IF(ISERROR(VLOOKUP(I1029,State_codes!$B$2:$C$38, 2, FALSE)),"",VLOOKUP(I1029,State_codes!$B$2:$C$38, 2, FALSE))</f>
        <v>MP</v>
      </c>
      <c r="K1029" s="2" t="s">
        <v>122</v>
      </c>
      <c r="L1029" s="2" t="s">
        <v>3440</v>
      </c>
      <c r="N1029" s="130"/>
      <c r="O1029" s="27" t="s">
        <v>129</v>
      </c>
      <c r="P1029" s="39">
        <v>43918</v>
      </c>
      <c r="Q1029" s="37" t="s">
        <v>3441</v>
      </c>
      <c r="R1029" s="37" t="s">
        <v>3443</v>
      </c>
      <c r="S1029" s="46"/>
    </row>
    <row r="1030" spans="1:19" ht="12.75">
      <c r="A1030" s="27">
        <v>1029</v>
      </c>
      <c r="B1030" s="119"/>
      <c r="C1030" s="39">
        <v>43918</v>
      </c>
      <c r="D1030" s="40"/>
      <c r="E1030" s="27">
        <v>17</v>
      </c>
      <c r="F1030" s="2" t="s">
        <v>40</v>
      </c>
      <c r="H1030" s="2" t="s">
        <v>226</v>
      </c>
      <c r="I1030" s="2" t="s">
        <v>224</v>
      </c>
      <c r="J1030" s="15" t="str">
        <f>IF(ISERROR(VLOOKUP(I1030,State_codes!$B$2:$C$38, 2, FALSE)),"",VLOOKUP(I1030,State_codes!$B$2:$C$38, 2, FALSE))</f>
        <v>MP</v>
      </c>
      <c r="K1030" s="2" t="s">
        <v>122</v>
      </c>
      <c r="L1030" s="2" t="s">
        <v>3440</v>
      </c>
      <c r="N1030" s="130"/>
      <c r="O1030" s="27" t="s">
        <v>129</v>
      </c>
      <c r="P1030" s="39">
        <v>43918</v>
      </c>
      <c r="Q1030" s="37" t="s">
        <v>3441</v>
      </c>
      <c r="R1030" s="37" t="s">
        <v>3443</v>
      </c>
      <c r="S1030" s="46"/>
    </row>
    <row r="1031" spans="1:19" ht="12.75">
      <c r="A1031" s="27">
        <v>1030</v>
      </c>
      <c r="B1031" s="119"/>
      <c r="C1031" s="39">
        <v>43919</v>
      </c>
      <c r="D1031" s="40"/>
      <c r="E1031" s="41"/>
      <c r="H1031" s="2" t="s">
        <v>43</v>
      </c>
      <c r="I1031" s="2" t="s">
        <v>45</v>
      </c>
      <c r="J1031" s="15" t="str">
        <f>IF(ISERROR(VLOOKUP(I1031,State_codes!$B$2:$C$38, 2, FALSE)),"",VLOOKUP(I1031,State_codes!$B$2:$C$38, 2, FALSE))</f>
        <v>MH</v>
      </c>
      <c r="K1031" s="2" t="s">
        <v>122</v>
      </c>
      <c r="L1031" s="31" t="s">
        <v>429</v>
      </c>
      <c r="N1031" s="130"/>
      <c r="O1031" s="33" t="s">
        <v>155</v>
      </c>
      <c r="P1031" s="39">
        <v>43919</v>
      </c>
      <c r="Q1031" s="37" t="s">
        <v>3462</v>
      </c>
      <c r="R1031" s="37" t="s">
        <v>3465</v>
      </c>
      <c r="S1031" s="37" t="s">
        <v>3466</v>
      </c>
    </row>
    <row r="1032" spans="1:19" ht="12.75">
      <c r="A1032" s="27">
        <v>1031</v>
      </c>
      <c r="B1032" s="119"/>
      <c r="C1032" s="39">
        <v>43919</v>
      </c>
      <c r="D1032" s="40"/>
      <c r="E1032" s="41"/>
      <c r="H1032" s="2" t="s">
        <v>43</v>
      </c>
      <c r="I1032" s="2" t="s">
        <v>45</v>
      </c>
      <c r="J1032" s="15" t="str">
        <f>IF(ISERROR(VLOOKUP(I1032,State_codes!$B$2:$C$38, 2, FALSE)),"",VLOOKUP(I1032,State_codes!$B$2:$C$38, 2, FALSE))</f>
        <v>MH</v>
      </c>
      <c r="K1032" s="2" t="s">
        <v>122</v>
      </c>
      <c r="L1032" s="31" t="s">
        <v>429</v>
      </c>
      <c r="N1032" s="130"/>
      <c r="O1032" s="33" t="s">
        <v>155</v>
      </c>
      <c r="P1032" s="39">
        <v>43919</v>
      </c>
      <c r="Q1032" s="37" t="s">
        <v>3462</v>
      </c>
      <c r="R1032" s="37" t="s">
        <v>3465</v>
      </c>
      <c r="S1032" s="37" t="s">
        <v>3466</v>
      </c>
    </row>
    <row r="1033" spans="1:19" ht="12.75">
      <c r="A1033" s="27">
        <v>1032</v>
      </c>
      <c r="B1033" s="119"/>
      <c r="C1033" s="39">
        <v>43919</v>
      </c>
      <c r="D1033" s="40"/>
      <c r="E1033" s="41"/>
      <c r="H1033" s="2" t="s">
        <v>43</v>
      </c>
      <c r="I1033" s="2" t="s">
        <v>45</v>
      </c>
      <c r="J1033" s="15" t="str">
        <f>IF(ISERROR(VLOOKUP(I1033,State_codes!$B$2:$C$38, 2, FALSE)),"",VLOOKUP(I1033,State_codes!$B$2:$C$38, 2, FALSE))</f>
        <v>MH</v>
      </c>
      <c r="K1033" s="2" t="s">
        <v>122</v>
      </c>
      <c r="L1033" s="31" t="s">
        <v>429</v>
      </c>
      <c r="N1033" s="130"/>
      <c r="O1033" s="33" t="s">
        <v>155</v>
      </c>
      <c r="P1033" s="39">
        <v>43919</v>
      </c>
      <c r="Q1033" s="37" t="s">
        <v>3462</v>
      </c>
      <c r="R1033" s="37" t="s">
        <v>3465</v>
      </c>
      <c r="S1033" s="37" t="s">
        <v>3466</v>
      </c>
    </row>
    <row r="1034" spans="1:19" ht="12.75">
      <c r="A1034" s="27">
        <v>1033</v>
      </c>
      <c r="B1034" s="119"/>
      <c r="C1034" s="39">
        <v>43919</v>
      </c>
      <c r="D1034" s="40"/>
      <c r="E1034" s="41"/>
      <c r="H1034" s="2" t="s">
        <v>43</v>
      </c>
      <c r="I1034" s="2" t="s">
        <v>45</v>
      </c>
      <c r="J1034" s="15" t="str">
        <f>IF(ISERROR(VLOOKUP(I1034,State_codes!$B$2:$C$38, 2, FALSE)),"",VLOOKUP(I1034,State_codes!$B$2:$C$38, 2, FALSE))</f>
        <v>MH</v>
      </c>
      <c r="K1034" s="2" t="s">
        <v>122</v>
      </c>
      <c r="L1034" s="31" t="s">
        <v>429</v>
      </c>
      <c r="N1034" s="130"/>
      <c r="O1034" s="33" t="s">
        <v>155</v>
      </c>
      <c r="P1034" s="39">
        <v>43919</v>
      </c>
      <c r="Q1034" s="37" t="s">
        <v>3462</v>
      </c>
      <c r="R1034" s="37" t="s">
        <v>3465</v>
      </c>
      <c r="S1034" s="37" t="s">
        <v>3466</v>
      </c>
    </row>
    <row r="1035" spans="1:19" ht="12.75">
      <c r="A1035" s="27">
        <v>1034</v>
      </c>
      <c r="B1035" s="119"/>
      <c r="C1035" s="39">
        <v>43919</v>
      </c>
      <c r="D1035" s="40"/>
      <c r="E1035" s="41"/>
      <c r="H1035" s="2" t="s">
        <v>119</v>
      </c>
      <c r="I1035" s="2" t="s">
        <v>45</v>
      </c>
      <c r="J1035" s="15" t="str">
        <f>IF(ISERROR(VLOOKUP(I1035,State_codes!$B$2:$C$38, 2, FALSE)),"",VLOOKUP(I1035,State_codes!$B$2:$C$38, 2, FALSE))</f>
        <v>MH</v>
      </c>
      <c r="K1035" s="2" t="s">
        <v>122</v>
      </c>
      <c r="L1035" s="31" t="s">
        <v>429</v>
      </c>
      <c r="N1035" s="130"/>
      <c r="O1035" s="33" t="s">
        <v>155</v>
      </c>
      <c r="P1035" s="39">
        <v>43919</v>
      </c>
      <c r="Q1035" s="37" t="s">
        <v>3462</v>
      </c>
      <c r="R1035" s="37" t="s">
        <v>3465</v>
      </c>
      <c r="S1035" s="37" t="s">
        <v>3466</v>
      </c>
    </row>
    <row r="1036" spans="1:19" ht="12.75">
      <c r="A1036" s="27">
        <v>1035</v>
      </c>
      <c r="B1036" s="119"/>
      <c r="C1036" s="39">
        <v>43919</v>
      </c>
      <c r="D1036" s="40"/>
      <c r="E1036" s="41"/>
      <c r="H1036" s="2" t="s">
        <v>1129</v>
      </c>
      <c r="I1036" s="2" t="s">
        <v>45</v>
      </c>
      <c r="J1036" s="15" t="str">
        <f>IF(ISERROR(VLOOKUP(I1036,State_codes!$B$2:$C$38, 2, FALSE)),"",VLOOKUP(I1036,State_codes!$B$2:$C$38, 2, FALSE))</f>
        <v>MH</v>
      </c>
      <c r="K1036" s="2" t="s">
        <v>122</v>
      </c>
      <c r="L1036" s="31" t="s">
        <v>429</v>
      </c>
      <c r="N1036" s="130"/>
      <c r="O1036" s="33" t="s">
        <v>155</v>
      </c>
      <c r="P1036" s="39">
        <v>43919</v>
      </c>
      <c r="Q1036" s="37" t="s">
        <v>3462</v>
      </c>
      <c r="R1036" s="37" t="s">
        <v>3465</v>
      </c>
      <c r="S1036" s="37" t="s">
        <v>3466</v>
      </c>
    </row>
    <row r="1037" spans="1:19" ht="12.75">
      <c r="A1037" s="27">
        <v>1036</v>
      </c>
      <c r="B1037" s="119"/>
      <c r="C1037" s="39">
        <v>43919</v>
      </c>
      <c r="D1037" s="40"/>
      <c r="E1037" s="41"/>
      <c r="H1037" s="2" t="s">
        <v>333</v>
      </c>
      <c r="I1037" s="2" t="s">
        <v>45</v>
      </c>
      <c r="J1037" s="15" t="str">
        <f>IF(ISERROR(VLOOKUP(I1037,State_codes!$B$2:$C$38, 2, FALSE)),"",VLOOKUP(I1037,State_codes!$B$2:$C$38, 2, FALSE))</f>
        <v>MH</v>
      </c>
      <c r="K1037" s="2" t="s">
        <v>122</v>
      </c>
      <c r="L1037" s="31" t="s">
        <v>429</v>
      </c>
      <c r="N1037" s="130"/>
      <c r="O1037" s="33" t="s">
        <v>155</v>
      </c>
      <c r="P1037" s="39">
        <v>43919</v>
      </c>
      <c r="Q1037" s="37" t="s">
        <v>3462</v>
      </c>
      <c r="R1037" s="37" t="s">
        <v>3465</v>
      </c>
      <c r="S1037" s="37" t="s">
        <v>3466</v>
      </c>
    </row>
    <row r="1038" spans="1:19" ht="12.75">
      <c r="A1038" s="27">
        <v>1037</v>
      </c>
      <c r="B1038" s="119"/>
      <c r="C1038" s="39">
        <v>43919</v>
      </c>
      <c r="D1038" s="40"/>
      <c r="E1038" s="27">
        <v>53</v>
      </c>
      <c r="F1038" s="2" t="s">
        <v>40</v>
      </c>
      <c r="H1038" s="2" t="s">
        <v>1096</v>
      </c>
      <c r="I1038" s="2" t="s">
        <v>109</v>
      </c>
      <c r="J1038" s="15" t="str">
        <f>IF(ISERROR(VLOOKUP(I1038,State_codes!$B$2:$C$38, 2, FALSE)),"",VLOOKUP(I1038,State_codes!$B$2:$C$38, 2, FALSE))</f>
        <v>RJ</v>
      </c>
      <c r="K1038" s="2" t="s">
        <v>122</v>
      </c>
      <c r="L1038" s="31" t="s">
        <v>3505</v>
      </c>
      <c r="N1038" s="130"/>
      <c r="O1038" s="27" t="s">
        <v>129</v>
      </c>
      <c r="P1038" s="39">
        <v>43919</v>
      </c>
      <c r="Q1038" s="37" t="s">
        <v>3506</v>
      </c>
      <c r="R1038" s="31"/>
      <c r="S1038" s="46"/>
    </row>
    <row r="1039" spans="1:19" ht="12.75">
      <c r="A1039" s="27">
        <v>1038</v>
      </c>
      <c r="B1039" s="119"/>
      <c r="C1039" s="39">
        <v>43919</v>
      </c>
      <c r="D1039" s="40"/>
      <c r="E1039" s="27">
        <v>47</v>
      </c>
      <c r="F1039" s="2" t="s">
        <v>39</v>
      </c>
      <c r="H1039" s="2" t="s">
        <v>187</v>
      </c>
      <c r="I1039" s="2" t="s">
        <v>182</v>
      </c>
      <c r="J1039" s="15" t="str">
        <f>IF(ISERROR(VLOOKUP(I1039,State_codes!$B$2:$C$38, 2, FALSE)),"",VLOOKUP(I1039,State_codes!$B$2:$C$38, 2, FALSE))</f>
        <v>GJ</v>
      </c>
      <c r="K1039" s="2" t="s">
        <v>122</v>
      </c>
      <c r="L1039" s="31" t="s">
        <v>2897</v>
      </c>
      <c r="N1039" s="130"/>
      <c r="O1039" s="27" t="s">
        <v>129</v>
      </c>
      <c r="P1039" s="39">
        <v>43919</v>
      </c>
      <c r="Q1039" s="37" t="s">
        <v>3509</v>
      </c>
      <c r="R1039" s="37" t="s">
        <v>3511</v>
      </c>
      <c r="S1039" s="46"/>
    </row>
    <row r="1040" spans="1:19" ht="12.75">
      <c r="A1040" s="27">
        <v>1039</v>
      </c>
      <c r="B1040" s="119"/>
      <c r="C1040" s="39">
        <v>43919</v>
      </c>
      <c r="D1040" s="40"/>
      <c r="E1040" s="27">
        <v>67</v>
      </c>
      <c r="F1040" s="2" t="s">
        <v>40</v>
      </c>
      <c r="H1040" s="2" t="s">
        <v>187</v>
      </c>
      <c r="I1040" s="2" t="s">
        <v>182</v>
      </c>
      <c r="J1040" s="15" t="str">
        <f>IF(ISERROR(VLOOKUP(I1040,State_codes!$B$2:$C$38, 2, FALSE)),"",VLOOKUP(I1040,State_codes!$B$2:$C$38, 2, FALSE))</f>
        <v>GJ</v>
      </c>
      <c r="K1040" s="2" t="s">
        <v>122</v>
      </c>
      <c r="L1040" s="31" t="s">
        <v>2897</v>
      </c>
      <c r="N1040" s="130"/>
      <c r="O1040" s="27" t="s">
        <v>129</v>
      </c>
      <c r="P1040" s="39">
        <v>43919</v>
      </c>
      <c r="Q1040" s="37" t="s">
        <v>3509</v>
      </c>
      <c r="R1040" s="37" t="s">
        <v>3511</v>
      </c>
      <c r="S1040" s="46"/>
    </row>
    <row r="1041" spans="1:27" ht="12.75">
      <c r="A1041" s="27">
        <v>1040</v>
      </c>
      <c r="B1041" s="119"/>
      <c r="C1041" s="39">
        <v>43919</v>
      </c>
      <c r="D1041" s="40"/>
      <c r="E1041" s="27">
        <v>34</v>
      </c>
      <c r="F1041" s="2" t="s">
        <v>39</v>
      </c>
      <c r="H1041" s="2" t="s">
        <v>187</v>
      </c>
      <c r="I1041" s="2" t="s">
        <v>182</v>
      </c>
      <c r="J1041" s="15" t="str">
        <f>IF(ISERROR(VLOOKUP(I1041,State_codes!$B$2:$C$38, 2, FALSE)),"",VLOOKUP(I1041,State_codes!$B$2:$C$38, 2, FALSE))</f>
        <v>GJ</v>
      </c>
      <c r="K1041" s="2" t="s">
        <v>122</v>
      </c>
      <c r="L1041" s="31" t="s">
        <v>3513</v>
      </c>
      <c r="N1041" s="130"/>
      <c r="O1041" s="27" t="s">
        <v>129</v>
      </c>
      <c r="P1041" s="39">
        <v>43919</v>
      </c>
      <c r="Q1041" s="37" t="s">
        <v>3509</v>
      </c>
      <c r="R1041" s="37" t="s">
        <v>3511</v>
      </c>
      <c r="S1041" s="46"/>
    </row>
    <row r="1042" spans="1:27" ht="12.75">
      <c r="A1042" s="27">
        <v>1041</v>
      </c>
      <c r="B1042" s="119"/>
      <c r="C1042" s="39">
        <v>43919</v>
      </c>
      <c r="D1042" s="40"/>
      <c r="E1042" s="41"/>
      <c r="H1042" s="2" t="s">
        <v>853</v>
      </c>
      <c r="I1042" s="2" t="s">
        <v>207</v>
      </c>
      <c r="J1042" s="15" t="str">
        <f>IF(ISERROR(VLOOKUP(I1042,State_codes!$B$2:$C$38, 2, FALSE)),"",VLOOKUP(I1042,State_codes!$B$2:$C$38, 2, FALSE))</f>
        <v>JK</v>
      </c>
      <c r="K1042" s="2" t="s">
        <v>122</v>
      </c>
      <c r="L1042" s="31" t="s">
        <v>429</v>
      </c>
      <c r="N1042" s="130"/>
      <c r="O1042" s="33" t="s">
        <v>155</v>
      </c>
      <c r="P1042" s="39">
        <v>43919</v>
      </c>
      <c r="Q1042" s="37" t="s">
        <v>3519</v>
      </c>
      <c r="R1042" s="46"/>
      <c r="S1042" s="46"/>
    </row>
    <row r="1043" spans="1:27" ht="12.75">
      <c r="A1043" s="27">
        <v>1042</v>
      </c>
      <c r="B1043" s="119"/>
      <c r="C1043" s="39">
        <v>43919</v>
      </c>
      <c r="D1043" s="40"/>
      <c r="E1043" s="41"/>
      <c r="H1043" s="2" t="s">
        <v>853</v>
      </c>
      <c r="I1043" s="2" t="s">
        <v>207</v>
      </c>
      <c r="J1043" s="15" t="str">
        <f>IF(ISERROR(VLOOKUP(I1043,State_codes!$B$2:$C$38, 2, FALSE)),"",VLOOKUP(I1043,State_codes!$B$2:$C$38, 2, FALSE))</f>
        <v>JK</v>
      </c>
      <c r="K1043" s="2" t="s">
        <v>122</v>
      </c>
      <c r="L1043" s="31" t="s">
        <v>429</v>
      </c>
      <c r="N1043" s="130"/>
      <c r="O1043" s="33" t="s">
        <v>155</v>
      </c>
      <c r="P1043" s="39">
        <v>43919</v>
      </c>
      <c r="Q1043" s="37" t="s">
        <v>3519</v>
      </c>
      <c r="R1043" s="46"/>
      <c r="S1043" s="46"/>
    </row>
    <row r="1044" spans="1:27" ht="12.75">
      <c r="A1044" s="27">
        <v>1043</v>
      </c>
      <c r="B1044" s="119"/>
      <c r="C1044" s="39">
        <v>43919</v>
      </c>
      <c r="D1044" s="40"/>
      <c r="E1044" s="41"/>
      <c r="H1044" s="2" t="s">
        <v>3525</v>
      </c>
      <c r="I1044" s="2" t="s">
        <v>207</v>
      </c>
      <c r="J1044" s="15" t="str">
        <f>IF(ISERROR(VLOOKUP(I1044,State_codes!$B$2:$C$38, 2, FALSE)),"",VLOOKUP(I1044,State_codes!$B$2:$C$38, 2, FALSE))</f>
        <v>JK</v>
      </c>
      <c r="K1044" s="2" t="s">
        <v>122</v>
      </c>
      <c r="L1044" s="31" t="s">
        <v>429</v>
      </c>
      <c r="N1044" s="130"/>
      <c r="O1044" s="33" t="s">
        <v>155</v>
      </c>
      <c r="P1044" s="39">
        <v>43919</v>
      </c>
      <c r="Q1044" s="37" t="s">
        <v>3519</v>
      </c>
      <c r="R1044" s="46"/>
      <c r="S1044" s="46"/>
    </row>
    <row r="1045" spans="1:27" ht="12.75">
      <c r="A1045" s="27">
        <v>1044</v>
      </c>
      <c r="B1045" s="119"/>
      <c r="C1045" s="39">
        <v>43919</v>
      </c>
      <c r="D1045" s="40"/>
      <c r="E1045" s="41"/>
      <c r="H1045" s="2" t="s">
        <v>3525</v>
      </c>
      <c r="I1045" s="2" t="s">
        <v>207</v>
      </c>
      <c r="J1045" s="15" t="str">
        <f>IF(ISERROR(VLOOKUP(I1045,State_codes!$B$2:$C$38, 2, FALSE)),"",VLOOKUP(I1045,State_codes!$B$2:$C$38, 2, FALSE))</f>
        <v>JK</v>
      </c>
      <c r="K1045" s="2" t="s">
        <v>122</v>
      </c>
      <c r="L1045" s="31" t="s">
        <v>429</v>
      </c>
      <c r="N1045" s="130"/>
      <c r="O1045" s="33" t="s">
        <v>155</v>
      </c>
      <c r="P1045" s="39">
        <v>43919</v>
      </c>
      <c r="Q1045" s="37" t="s">
        <v>3519</v>
      </c>
      <c r="R1045" s="46"/>
      <c r="S1045" s="46"/>
    </row>
    <row r="1046" spans="1:27" ht="12.75">
      <c r="A1046" s="27">
        <v>1045</v>
      </c>
      <c r="B1046" s="119"/>
      <c r="C1046" s="39">
        <v>43919</v>
      </c>
      <c r="D1046" s="40"/>
      <c r="E1046" s="41"/>
      <c r="H1046" s="2" t="s">
        <v>3534</v>
      </c>
      <c r="I1046" s="2" t="s">
        <v>207</v>
      </c>
      <c r="J1046" s="15" t="str">
        <f>IF(ISERROR(VLOOKUP(I1046,State_codes!$B$2:$C$38, 2, FALSE)),"",VLOOKUP(I1046,State_codes!$B$2:$C$38, 2, FALSE))</f>
        <v>JK</v>
      </c>
      <c r="K1046" s="2" t="s">
        <v>122</v>
      </c>
      <c r="L1046" s="31" t="s">
        <v>429</v>
      </c>
      <c r="N1046" s="130"/>
      <c r="O1046" s="33" t="s">
        <v>155</v>
      </c>
      <c r="P1046" s="39">
        <v>43919</v>
      </c>
      <c r="Q1046" s="37" t="s">
        <v>3519</v>
      </c>
      <c r="R1046" s="46"/>
      <c r="S1046" s="46"/>
    </row>
    <row r="1047" spans="1:27" ht="12.75">
      <c r="A1047" s="27">
        <v>1046</v>
      </c>
      <c r="B1047" s="119"/>
      <c r="C1047" s="39">
        <v>43919</v>
      </c>
      <c r="D1047" s="40"/>
      <c r="E1047" s="27">
        <v>21</v>
      </c>
      <c r="F1047" s="2" t="s">
        <v>39</v>
      </c>
      <c r="H1047" s="2" t="s">
        <v>859</v>
      </c>
      <c r="I1047" s="2" t="s">
        <v>109</v>
      </c>
      <c r="J1047" s="15" t="str">
        <f>IF(ISERROR(VLOOKUP(I1047,State_codes!$B$2:$C$38, 2, FALSE)),"",VLOOKUP(I1047,State_codes!$B$2:$C$38, 2, FALSE))</f>
        <v>RJ</v>
      </c>
      <c r="K1047" s="2" t="s">
        <v>122</v>
      </c>
      <c r="L1047" s="31" t="s">
        <v>3538</v>
      </c>
      <c r="N1047" s="130"/>
      <c r="O1047" s="27" t="s">
        <v>58</v>
      </c>
      <c r="P1047" s="39">
        <v>43919</v>
      </c>
      <c r="Q1047" s="37" t="s">
        <v>3539</v>
      </c>
      <c r="R1047" s="46"/>
      <c r="S1047" s="46"/>
    </row>
    <row r="1048" spans="1:27" ht="12.75">
      <c r="A1048" s="27">
        <v>1047</v>
      </c>
      <c r="B1048" s="23" t="s">
        <v>3540</v>
      </c>
      <c r="C1048" s="39">
        <v>43919</v>
      </c>
      <c r="D1048" s="40"/>
      <c r="E1048" s="27">
        <v>19</v>
      </c>
      <c r="F1048" s="2" t="s">
        <v>40</v>
      </c>
      <c r="H1048" s="2" t="s">
        <v>771</v>
      </c>
      <c r="I1048" s="2" t="s">
        <v>126</v>
      </c>
      <c r="J1048" s="15" t="str">
        <f>IF(ISERROR(VLOOKUP(I1048,State_codes!$B$2:$C$38, 2, FALSE)),"",VLOOKUP(I1048,State_codes!$B$2:$C$38, 2, FALSE))</f>
        <v>UP</v>
      </c>
      <c r="K1048" s="2" t="s">
        <v>122</v>
      </c>
      <c r="L1048" s="31" t="s">
        <v>429</v>
      </c>
      <c r="N1048" s="130"/>
      <c r="O1048" s="33" t="s">
        <v>155</v>
      </c>
      <c r="P1048" s="39">
        <v>43919</v>
      </c>
      <c r="Q1048" s="37" t="s">
        <v>3544</v>
      </c>
      <c r="R1048" s="46"/>
      <c r="S1048" s="46"/>
    </row>
    <row r="1049" spans="1:27" ht="12.75">
      <c r="A1049" s="27">
        <v>1048</v>
      </c>
      <c r="B1049" s="23" t="s">
        <v>3545</v>
      </c>
      <c r="C1049" s="39">
        <v>43919</v>
      </c>
      <c r="D1049" s="40"/>
      <c r="E1049" s="27">
        <v>53</v>
      </c>
      <c r="F1049" s="2" t="s">
        <v>39</v>
      </c>
      <c r="H1049" s="2" t="s">
        <v>771</v>
      </c>
      <c r="I1049" s="2" t="s">
        <v>126</v>
      </c>
      <c r="J1049" s="15" t="str">
        <f>IF(ISERROR(VLOOKUP(I1049,State_codes!$B$2:$C$38, 2, FALSE)),"",VLOOKUP(I1049,State_codes!$B$2:$C$38, 2, FALSE))</f>
        <v>UP</v>
      </c>
      <c r="K1049" s="2" t="s">
        <v>122</v>
      </c>
      <c r="L1049" s="31" t="s">
        <v>429</v>
      </c>
      <c r="M1049" s="2" t="s">
        <v>2027</v>
      </c>
      <c r="N1049" s="130"/>
      <c r="O1049" s="33" t="s">
        <v>155</v>
      </c>
      <c r="P1049" s="39">
        <v>43919</v>
      </c>
      <c r="Q1049" s="37" t="s">
        <v>3544</v>
      </c>
      <c r="R1049" s="46"/>
      <c r="S1049" s="46"/>
    </row>
    <row r="1050" spans="1:27" ht="12.75">
      <c r="A1050" s="27">
        <v>1049</v>
      </c>
      <c r="B1050" s="23" t="s">
        <v>3550</v>
      </c>
      <c r="C1050" s="39">
        <v>43919</v>
      </c>
      <c r="D1050" s="40"/>
      <c r="E1050" s="27">
        <v>35</v>
      </c>
      <c r="F1050" s="2" t="s">
        <v>40</v>
      </c>
      <c r="H1050" s="2" t="s">
        <v>771</v>
      </c>
      <c r="I1050" s="2" t="s">
        <v>126</v>
      </c>
      <c r="J1050" s="15" t="str">
        <f>IF(ISERROR(VLOOKUP(I1050,State_codes!$B$2:$C$38, 2, FALSE)),"",VLOOKUP(I1050,State_codes!$B$2:$C$38, 2, FALSE))</f>
        <v>UP</v>
      </c>
      <c r="K1050" s="2" t="s">
        <v>122</v>
      </c>
      <c r="L1050" s="31" t="s">
        <v>429</v>
      </c>
      <c r="N1050" s="130"/>
      <c r="O1050" s="33" t="s">
        <v>155</v>
      </c>
      <c r="P1050" s="39">
        <v>43919</v>
      </c>
      <c r="Q1050" s="37" t="s">
        <v>3544</v>
      </c>
      <c r="R1050" s="46"/>
      <c r="S1050" s="46"/>
    </row>
    <row r="1051" spans="1:27" ht="12.75">
      <c r="A1051" s="27">
        <v>1050</v>
      </c>
      <c r="B1051" s="23" t="s">
        <v>3553</v>
      </c>
      <c r="C1051" s="39">
        <v>43919</v>
      </c>
      <c r="D1051" s="40"/>
      <c r="E1051" s="27">
        <v>34</v>
      </c>
      <c r="F1051" s="2" t="s">
        <v>39</v>
      </c>
      <c r="H1051" s="2" t="s">
        <v>771</v>
      </c>
      <c r="I1051" s="2" t="s">
        <v>126</v>
      </c>
      <c r="J1051" s="15" t="str">
        <f>IF(ISERROR(VLOOKUP(I1051,State_codes!$B$2:$C$38, 2, FALSE)),"",VLOOKUP(I1051,State_codes!$B$2:$C$38, 2, FALSE))</f>
        <v>UP</v>
      </c>
      <c r="K1051" s="2" t="s">
        <v>122</v>
      </c>
      <c r="L1051" s="31" t="s">
        <v>429</v>
      </c>
      <c r="N1051" s="130"/>
      <c r="O1051" s="33" t="s">
        <v>155</v>
      </c>
      <c r="P1051" s="39">
        <v>43919</v>
      </c>
      <c r="Q1051" s="37" t="s">
        <v>3544</v>
      </c>
      <c r="R1051" s="46"/>
      <c r="S1051" s="46"/>
    </row>
    <row r="1052" spans="1:27" ht="12.75">
      <c r="A1052" s="27">
        <v>1051</v>
      </c>
      <c r="B1052" s="119"/>
      <c r="C1052" s="39">
        <v>43919</v>
      </c>
      <c r="D1052" s="40"/>
      <c r="E1052" s="41"/>
      <c r="H1052" s="2" t="s">
        <v>43</v>
      </c>
      <c r="I1052" s="2" t="s">
        <v>45</v>
      </c>
      <c r="J1052" s="15" t="str">
        <f>IF(ISERROR(VLOOKUP(I1052,State_codes!$B$2:$C$38, 2, FALSE)),"",VLOOKUP(I1052,State_codes!$B$2:$C$38, 2, FALSE))</f>
        <v>MH</v>
      </c>
      <c r="K1052" s="2" t="s">
        <v>122</v>
      </c>
      <c r="L1052" s="31" t="s">
        <v>429</v>
      </c>
      <c r="N1052" s="130"/>
      <c r="O1052" s="33" t="s">
        <v>155</v>
      </c>
      <c r="P1052" s="39">
        <v>43919</v>
      </c>
      <c r="Q1052" s="37" t="s">
        <v>3559</v>
      </c>
      <c r="R1052" s="46"/>
      <c r="S1052" s="46"/>
    </row>
    <row r="1053" spans="1:27" ht="12.75">
      <c r="A1053" s="27">
        <v>1052</v>
      </c>
      <c r="B1053" s="119"/>
      <c r="C1053" s="39">
        <v>43919</v>
      </c>
      <c r="D1053" s="40"/>
      <c r="E1053" s="41"/>
      <c r="H1053" s="2" t="s">
        <v>83</v>
      </c>
      <c r="I1053" s="2" t="s">
        <v>45</v>
      </c>
      <c r="J1053" s="15" t="str">
        <f>IF(ISERROR(VLOOKUP(I1053,State_codes!$B$2:$C$38, 2, FALSE)),"",VLOOKUP(I1053,State_codes!$B$2:$C$38, 2, FALSE))</f>
        <v>MH</v>
      </c>
      <c r="K1053" s="2" t="s">
        <v>122</v>
      </c>
      <c r="L1053" s="31" t="s">
        <v>429</v>
      </c>
      <c r="N1053" s="130"/>
      <c r="O1053" s="33" t="s">
        <v>155</v>
      </c>
      <c r="P1053" s="39">
        <v>43919</v>
      </c>
      <c r="Q1053" s="37" t="s">
        <v>3559</v>
      </c>
      <c r="R1053" s="46"/>
      <c r="S1053" s="46"/>
    </row>
    <row r="1054" spans="1:27" ht="12.75">
      <c r="A1054" s="27">
        <v>1053</v>
      </c>
      <c r="B1054" s="119"/>
      <c r="C1054" s="39">
        <v>43919</v>
      </c>
      <c r="D1054" s="40"/>
      <c r="E1054" s="41"/>
      <c r="H1054" s="2" t="s">
        <v>83</v>
      </c>
      <c r="I1054" s="2" t="s">
        <v>45</v>
      </c>
      <c r="J1054" s="15" t="str">
        <f>IF(ISERROR(VLOOKUP(I1054,State_codes!$B$2:$C$38, 2, FALSE)),"",VLOOKUP(I1054,State_codes!$B$2:$C$38, 2, FALSE))</f>
        <v>MH</v>
      </c>
      <c r="K1054" s="2" t="s">
        <v>122</v>
      </c>
      <c r="L1054" s="31" t="s">
        <v>429</v>
      </c>
      <c r="N1054" s="130"/>
      <c r="O1054" s="33" t="s">
        <v>155</v>
      </c>
      <c r="P1054" s="39">
        <v>43919</v>
      </c>
      <c r="Q1054" s="37" t="s">
        <v>3559</v>
      </c>
      <c r="R1054" s="46"/>
      <c r="S1054" s="46"/>
    </row>
    <row r="1055" spans="1:27" ht="12.75">
      <c r="A1055" s="27">
        <v>1054</v>
      </c>
      <c r="B1055" s="119"/>
      <c r="C1055" s="39">
        <v>43919</v>
      </c>
      <c r="D1055" s="40"/>
      <c r="E1055" s="27">
        <v>37</v>
      </c>
      <c r="F1055" s="2" t="s">
        <v>39</v>
      </c>
      <c r="H1055" s="15"/>
      <c r="I1055" s="2" t="s">
        <v>359</v>
      </c>
      <c r="J1055" s="15" t="str">
        <f>IF(ISERROR(VLOOKUP(I1055,State_codes!$B$2:$C$38, 2, FALSE)),"",VLOOKUP(I1055,State_codes!$B$2:$C$38, 2, FALSE))</f>
        <v>GA</v>
      </c>
      <c r="K1055" s="2" t="s">
        <v>122</v>
      </c>
      <c r="L1055" s="31" t="s">
        <v>3575</v>
      </c>
      <c r="N1055" s="130"/>
      <c r="O1055" s="27" t="s">
        <v>58</v>
      </c>
      <c r="P1055" s="39">
        <v>43919</v>
      </c>
      <c r="Q1055" s="37" t="s">
        <v>3576</v>
      </c>
      <c r="R1055" s="46"/>
      <c r="S1055" s="46"/>
    </row>
    <row r="1056" spans="1:27" ht="12.75">
      <c r="A1056" s="204">
        <v>1055</v>
      </c>
      <c r="B1056" s="238"/>
      <c r="C1056" s="202">
        <v>43919</v>
      </c>
      <c r="D1056" s="203"/>
      <c r="E1056" s="204">
        <v>19</v>
      </c>
      <c r="F1056" s="200" t="s">
        <v>39</v>
      </c>
      <c r="G1056" s="206"/>
      <c r="H1056" s="206"/>
      <c r="I1056" s="200" t="s">
        <v>359</v>
      </c>
      <c r="J1056" s="15" t="str">
        <f>IF(ISERROR(VLOOKUP(I1056,State_codes!$B$2:$C$38, 2, FALSE)),"",VLOOKUP(I1056,State_codes!$B$2:$C$38, 2, FALSE))</f>
        <v>GA</v>
      </c>
      <c r="K1056" s="200" t="s">
        <v>122</v>
      </c>
      <c r="L1056" s="205" t="s">
        <v>3578</v>
      </c>
      <c r="M1056" s="206"/>
      <c r="N1056" s="257"/>
      <c r="O1056" s="204" t="s">
        <v>129</v>
      </c>
      <c r="P1056" s="202">
        <v>43919</v>
      </c>
      <c r="Q1056" s="207" t="s">
        <v>3576</v>
      </c>
      <c r="R1056" s="208"/>
      <c r="S1056" s="208"/>
      <c r="T1056" s="206"/>
      <c r="U1056" s="206"/>
      <c r="V1056" s="206"/>
      <c r="W1056" s="206"/>
      <c r="X1056" s="206"/>
      <c r="Y1056" s="206"/>
      <c r="Z1056" s="206"/>
      <c r="AA1056" s="206"/>
    </row>
    <row r="1057" spans="1:19" ht="12.75">
      <c r="A1057" s="27">
        <v>1056</v>
      </c>
      <c r="B1057" s="119"/>
      <c r="C1057" s="39">
        <v>43919</v>
      </c>
      <c r="D1057" s="40"/>
      <c r="E1057" s="27">
        <v>30</v>
      </c>
      <c r="G1057" s="2" t="s">
        <v>3579</v>
      </c>
      <c r="H1057" s="2" t="s">
        <v>216</v>
      </c>
      <c r="I1057" s="2" t="s">
        <v>47</v>
      </c>
      <c r="J1057" s="15" t="str">
        <f>IF(ISERROR(VLOOKUP(I1057,State_codes!$B$2:$C$38, 2, FALSE)),"",VLOOKUP(I1057,State_codes!$B$2:$C$38, 2, FALSE))</f>
        <v>KL</v>
      </c>
      <c r="K1057" s="2" t="s">
        <v>51</v>
      </c>
      <c r="L1057" s="31" t="s">
        <v>3580</v>
      </c>
      <c r="N1057" s="130"/>
      <c r="O1057" s="27" t="s">
        <v>58</v>
      </c>
      <c r="P1057" s="39">
        <v>43925</v>
      </c>
      <c r="Q1057" s="37" t="s">
        <v>3581</v>
      </c>
      <c r="R1057" s="37" t="s">
        <v>3583</v>
      </c>
      <c r="S1057" s="37" t="s">
        <v>3584</v>
      </c>
    </row>
    <row r="1058" spans="1:19" ht="12.75">
      <c r="A1058" s="27">
        <v>1057</v>
      </c>
      <c r="B1058" s="119"/>
      <c r="C1058" s="39">
        <v>43919</v>
      </c>
      <c r="D1058" s="40"/>
      <c r="E1058" s="27">
        <v>45</v>
      </c>
      <c r="G1058" s="2" t="s">
        <v>3579</v>
      </c>
      <c r="H1058" s="2" t="s">
        <v>216</v>
      </c>
      <c r="I1058" s="2" t="s">
        <v>47</v>
      </c>
      <c r="J1058" s="15" t="str">
        <f>IF(ISERROR(VLOOKUP(I1058,State_codes!$B$2:$C$38, 2, FALSE)),"",VLOOKUP(I1058,State_codes!$B$2:$C$38, 2, FALSE))</f>
        <v>KL</v>
      </c>
      <c r="K1058" s="2" t="s">
        <v>51</v>
      </c>
      <c r="L1058" s="31" t="s">
        <v>3593</v>
      </c>
      <c r="N1058" s="130"/>
      <c r="O1058" s="27" t="s">
        <v>58</v>
      </c>
      <c r="P1058" s="39">
        <v>43925</v>
      </c>
      <c r="Q1058" s="37" t="s">
        <v>3581</v>
      </c>
      <c r="R1058" s="37" t="s">
        <v>3583</v>
      </c>
      <c r="S1058" s="37" t="s">
        <v>3584</v>
      </c>
    </row>
    <row r="1059" spans="1:19" ht="12.75">
      <c r="A1059" s="27">
        <v>1058</v>
      </c>
      <c r="B1059" s="119"/>
      <c r="C1059" s="39">
        <v>43919</v>
      </c>
      <c r="D1059" s="40"/>
      <c r="E1059" s="27">
        <v>52</v>
      </c>
      <c r="G1059" s="2" t="s">
        <v>3579</v>
      </c>
      <c r="H1059" s="2" t="s">
        <v>216</v>
      </c>
      <c r="I1059" s="2" t="s">
        <v>47</v>
      </c>
      <c r="J1059" s="15" t="str">
        <f>IF(ISERROR(VLOOKUP(I1059,State_codes!$B$2:$C$38, 2, FALSE)),"",VLOOKUP(I1059,State_codes!$B$2:$C$38, 2, FALSE))</f>
        <v>KL</v>
      </c>
      <c r="K1059" s="2" t="s">
        <v>122</v>
      </c>
      <c r="L1059" s="31" t="s">
        <v>3598</v>
      </c>
      <c r="N1059" s="130"/>
      <c r="O1059" s="27" t="s">
        <v>58</v>
      </c>
      <c r="P1059" s="39">
        <v>43919</v>
      </c>
      <c r="Q1059" s="37" t="s">
        <v>3581</v>
      </c>
      <c r="R1059" s="37" t="s">
        <v>3583</v>
      </c>
      <c r="S1059" s="37" t="s">
        <v>3584</v>
      </c>
    </row>
    <row r="1060" spans="1:19" ht="12.75">
      <c r="A1060" s="27">
        <v>1059</v>
      </c>
      <c r="B1060" s="119"/>
      <c r="C1060" s="39">
        <v>43919</v>
      </c>
      <c r="D1060" s="40"/>
      <c r="E1060" s="27">
        <v>45</v>
      </c>
      <c r="G1060" s="2" t="s">
        <v>3600</v>
      </c>
      <c r="H1060" s="2" t="s">
        <v>216</v>
      </c>
      <c r="I1060" s="2" t="s">
        <v>47</v>
      </c>
      <c r="J1060" s="15" t="str">
        <f>IF(ISERROR(VLOOKUP(I1060,State_codes!$B$2:$C$38, 2, FALSE)),"",VLOOKUP(I1060,State_codes!$B$2:$C$38, 2, FALSE))</f>
        <v>KL</v>
      </c>
      <c r="K1060" s="2" t="s">
        <v>122</v>
      </c>
      <c r="L1060" s="31" t="s">
        <v>3602</v>
      </c>
      <c r="N1060" s="130"/>
      <c r="O1060" s="27" t="s">
        <v>58</v>
      </c>
      <c r="P1060" s="39">
        <v>43919</v>
      </c>
      <c r="Q1060" s="37" t="s">
        <v>3581</v>
      </c>
      <c r="R1060" s="37" t="s">
        <v>3583</v>
      </c>
      <c r="S1060" s="37" t="s">
        <v>3584</v>
      </c>
    </row>
    <row r="1061" spans="1:19" ht="12.75">
      <c r="A1061" s="27">
        <v>1060</v>
      </c>
      <c r="B1061" s="119"/>
      <c r="C1061" s="39">
        <v>43919</v>
      </c>
      <c r="D1061" s="40"/>
      <c r="E1061" s="27">
        <v>40</v>
      </c>
      <c r="G1061" s="2" t="s">
        <v>3600</v>
      </c>
      <c r="H1061" s="2" t="s">
        <v>216</v>
      </c>
      <c r="I1061" s="2" t="s">
        <v>47</v>
      </c>
      <c r="J1061" s="15" t="str">
        <f>IF(ISERROR(VLOOKUP(I1061,State_codes!$B$2:$C$38, 2, FALSE)),"",VLOOKUP(I1061,State_codes!$B$2:$C$38, 2, FALSE))</f>
        <v>KL</v>
      </c>
      <c r="K1061" s="2" t="s">
        <v>51</v>
      </c>
      <c r="L1061" s="31" t="s">
        <v>3602</v>
      </c>
      <c r="N1061" s="130"/>
      <c r="O1061" s="27" t="s">
        <v>58</v>
      </c>
      <c r="P1061" s="39">
        <v>43919</v>
      </c>
      <c r="Q1061" s="37" t="s">
        <v>3581</v>
      </c>
      <c r="R1061" s="37" t="s">
        <v>3583</v>
      </c>
      <c r="S1061" s="37" t="s">
        <v>3584</v>
      </c>
    </row>
    <row r="1062" spans="1:19" ht="12.75">
      <c r="A1062" s="27">
        <v>1061</v>
      </c>
      <c r="B1062" s="119"/>
      <c r="C1062" s="39">
        <v>43919</v>
      </c>
      <c r="D1062" s="40"/>
      <c r="E1062" s="27">
        <v>48</v>
      </c>
      <c r="H1062" s="2" t="s">
        <v>216</v>
      </c>
      <c r="I1062" s="2" t="s">
        <v>47</v>
      </c>
      <c r="J1062" s="15" t="str">
        <f>IF(ISERROR(VLOOKUP(I1062,State_codes!$B$2:$C$38, 2, FALSE)),"",VLOOKUP(I1062,State_codes!$B$2:$C$38, 2, FALSE))</f>
        <v>KL</v>
      </c>
      <c r="K1062" s="2" t="s">
        <v>51</v>
      </c>
      <c r="L1062" s="31" t="s">
        <v>3602</v>
      </c>
      <c r="N1062" s="130"/>
      <c r="O1062" s="27" t="s">
        <v>58</v>
      </c>
      <c r="P1062" s="39">
        <v>43926</v>
      </c>
      <c r="Q1062" s="37" t="s">
        <v>3581</v>
      </c>
      <c r="R1062" s="37" t="s">
        <v>3583</v>
      </c>
      <c r="S1062" s="37" t="s">
        <v>3584</v>
      </c>
    </row>
    <row r="1063" spans="1:19" ht="12.75">
      <c r="A1063" s="27">
        <v>1062</v>
      </c>
      <c r="B1063" s="119"/>
      <c r="C1063" s="39">
        <v>43919</v>
      </c>
      <c r="D1063" s="40"/>
      <c r="E1063" s="27">
        <v>35</v>
      </c>
      <c r="H1063" s="2" t="s">
        <v>216</v>
      </c>
      <c r="I1063" s="2" t="s">
        <v>47</v>
      </c>
      <c r="J1063" s="15" t="str">
        <f>IF(ISERROR(VLOOKUP(I1063,State_codes!$B$2:$C$38, 2, FALSE)),"",VLOOKUP(I1063,State_codes!$B$2:$C$38, 2, FALSE))</f>
        <v>KL</v>
      </c>
      <c r="K1063" s="2" t="s">
        <v>51</v>
      </c>
      <c r="L1063" s="31" t="s">
        <v>3623</v>
      </c>
      <c r="N1063" s="130"/>
      <c r="O1063" s="27" t="s">
        <v>58</v>
      </c>
      <c r="P1063" s="39">
        <v>43925</v>
      </c>
      <c r="Q1063" s="37" t="s">
        <v>3581</v>
      </c>
      <c r="R1063" s="37" t="s">
        <v>3583</v>
      </c>
      <c r="S1063" s="37" t="s">
        <v>3584</v>
      </c>
    </row>
    <row r="1064" spans="1:19" ht="12.75">
      <c r="A1064" s="27">
        <v>1063</v>
      </c>
      <c r="B1064" s="23" t="s">
        <v>3629</v>
      </c>
      <c r="C1064" s="39">
        <v>43919</v>
      </c>
      <c r="D1064" s="40"/>
      <c r="E1064" s="27">
        <v>40</v>
      </c>
      <c r="H1064" s="2" t="s">
        <v>216</v>
      </c>
      <c r="I1064" s="2" t="s">
        <v>47</v>
      </c>
      <c r="J1064" s="15" t="str">
        <f>IF(ISERROR(VLOOKUP(I1064,State_codes!$B$2:$C$38, 2, FALSE)),"",VLOOKUP(I1064,State_codes!$B$2:$C$38, 2, FALSE))</f>
        <v>KL</v>
      </c>
      <c r="K1064" s="2" t="s">
        <v>51</v>
      </c>
      <c r="L1064" s="31" t="s">
        <v>3632</v>
      </c>
      <c r="N1064" s="130"/>
      <c r="O1064" s="27" t="s">
        <v>58</v>
      </c>
      <c r="P1064" s="39">
        <v>43925</v>
      </c>
      <c r="Q1064" s="37" t="s">
        <v>3581</v>
      </c>
      <c r="R1064" s="37" t="s">
        <v>3583</v>
      </c>
      <c r="S1064" s="37" t="s">
        <v>3584</v>
      </c>
    </row>
    <row r="1065" spans="1:19" ht="12.75">
      <c r="A1065" s="27">
        <v>1064</v>
      </c>
      <c r="B1065" s="119"/>
      <c r="C1065" s="39">
        <v>43919</v>
      </c>
      <c r="D1065" s="40"/>
      <c r="E1065" s="27">
        <v>30</v>
      </c>
      <c r="H1065" s="2" t="s">
        <v>88</v>
      </c>
      <c r="I1065" s="2" t="s">
        <v>47</v>
      </c>
      <c r="J1065" s="15" t="str">
        <f>IF(ISERROR(VLOOKUP(I1065,State_codes!$B$2:$C$38, 2, FALSE)),"",VLOOKUP(I1065,State_codes!$B$2:$C$38, 2, FALSE))</f>
        <v>KL</v>
      </c>
      <c r="K1065" s="2" t="s">
        <v>122</v>
      </c>
      <c r="L1065" s="31" t="s">
        <v>334</v>
      </c>
      <c r="N1065" s="130"/>
      <c r="O1065" s="27" t="s">
        <v>58</v>
      </c>
      <c r="P1065" s="39">
        <v>43919</v>
      </c>
      <c r="Q1065" s="37" t="s">
        <v>3581</v>
      </c>
      <c r="R1065" s="37" t="s">
        <v>3583</v>
      </c>
      <c r="S1065" s="37" t="s">
        <v>3584</v>
      </c>
    </row>
    <row r="1066" spans="1:19" ht="12.75">
      <c r="A1066" s="27">
        <v>1065</v>
      </c>
      <c r="B1066" s="119"/>
      <c r="C1066" s="39">
        <v>43919</v>
      </c>
      <c r="D1066" s="40"/>
      <c r="E1066" s="27">
        <v>25</v>
      </c>
      <c r="H1066" s="2" t="s">
        <v>88</v>
      </c>
      <c r="I1066" s="2" t="s">
        <v>47</v>
      </c>
      <c r="J1066" s="15" t="str">
        <f>IF(ISERROR(VLOOKUP(I1066,State_codes!$B$2:$C$38, 2, FALSE)),"",VLOOKUP(I1066,State_codes!$B$2:$C$38, 2, FALSE))</f>
        <v>KL</v>
      </c>
      <c r="K1066" s="2" t="s">
        <v>122</v>
      </c>
      <c r="L1066" s="31" t="s">
        <v>334</v>
      </c>
      <c r="N1066" s="130"/>
      <c r="O1066" s="27" t="s">
        <v>58</v>
      </c>
      <c r="P1066" s="39">
        <v>43919</v>
      </c>
      <c r="Q1066" s="37" t="s">
        <v>3581</v>
      </c>
      <c r="R1066" s="37" t="s">
        <v>3583</v>
      </c>
      <c r="S1066" s="37" t="s">
        <v>3584</v>
      </c>
    </row>
    <row r="1067" spans="1:19" ht="12.75">
      <c r="A1067" s="27">
        <v>1066</v>
      </c>
      <c r="B1067" s="119"/>
      <c r="C1067" s="39">
        <v>43919</v>
      </c>
      <c r="D1067" s="40"/>
      <c r="E1067" s="27">
        <v>41</v>
      </c>
      <c r="H1067" s="2" t="s">
        <v>88</v>
      </c>
      <c r="I1067" s="2" t="s">
        <v>47</v>
      </c>
      <c r="J1067" s="15" t="str">
        <f>IF(ISERROR(VLOOKUP(I1067,State_codes!$B$2:$C$38, 2, FALSE)),"",VLOOKUP(I1067,State_codes!$B$2:$C$38, 2, FALSE))</f>
        <v>KL</v>
      </c>
      <c r="K1067" s="2" t="s">
        <v>122</v>
      </c>
      <c r="L1067" s="31" t="s">
        <v>334</v>
      </c>
      <c r="N1067" s="130"/>
      <c r="O1067" s="27" t="s">
        <v>58</v>
      </c>
      <c r="P1067" s="39">
        <v>43919</v>
      </c>
      <c r="Q1067" s="37" t="s">
        <v>3581</v>
      </c>
      <c r="R1067" s="37" t="s">
        <v>3583</v>
      </c>
      <c r="S1067" s="37" t="s">
        <v>3584</v>
      </c>
    </row>
    <row r="1068" spans="1:19" ht="12.75">
      <c r="A1068" s="27">
        <v>1067</v>
      </c>
      <c r="B1068" s="119"/>
      <c r="C1068" s="39">
        <v>43919</v>
      </c>
      <c r="D1068" s="40"/>
      <c r="E1068" s="27">
        <v>50</v>
      </c>
      <c r="H1068" s="2" t="s">
        <v>88</v>
      </c>
      <c r="I1068" s="2" t="s">
        <v>47</v>
      </c>
      <c r="J1068" s="15" t="str">
        <f>IF(ISERROR(VLOOKUP(I1068,State_codes!$B$2:$C$38, 2, FALSE)),"",VLOOKUP(I1068,State_codes!$B$2:$C$38, 2, FALSE))</f>
        <v>KL</v>
      </c>
      <c r="K1068" s="2" t="s">
        <v>122</v>
      </c>
      <c r="L1068" s="31" t="s">
        <v>334</v>
      </c>
      <c r="N1068" s="130"/>
      <c r="O1068" s="27" t="s">
        <v>58</v>
      </c>
      <c r="P1068" s="39">
        <v>43919</v>
      </c>
      <c r="Q1068" s="37" t="s">
        <v>3581</v>
      </c>
      <c r="R1068" s="37" t="s">
        <v>3583</v>
      </c>
      <c r="S1068" s="37" t="s">
        <v>3584</v>
      </c>
    </row>
    <row r="1069" spans="1:19" ht="12.75">
      <c r="A1069" s="27">
        <v>1068</v>
      </c>
      <c r="B1069" s="119"/>
      <c r="C1069" s="39">
        <v>43919</v>
      </c>
      <c r="D1069" s="40"/>
      <c r="E1069" s="27">
        <v>43</v>
      </c>
      <c r="H1069" s="2" t="s">
        <v>88</v>
      </c>
      <c r="I1069" s="2" t="s">
        <v>47</v>
      </c>
      <c r="J1069" s="15" t="str">
        <f>IF(ISERROR(VLOOKUP(I1069,State_codes!$B$2:$C$38, 2, FALSE)),"",VLOOKUP(I1069,State_codes!$B$2:$C$38, 2, FALSE))</f>
        <v>KL</v>
      </c>
      <c r="K1069" s="2" t="s">
        <v>122</v>
      </c>
      <c r="L1069" s="31" t="s">
        <v>334</v>
      </c>
      <c r="N1069" s="130"/>
      <c r="O1069" s="27" t="s">
        <v>58</v>
      </c>
      <c r="P1069" s="39">
        <v>43919</v>
      </c>
      <c r="Q1069" s="37" t="s">
        <v>3581</v>
      </c>
      <c r="R1069" s="37" t="s">
        <v>3583</v>
      </c>
      <c r="S1069" s="37" t="s">
        <v>3584</v>
      </c>
    </row>
    <row r="1070" spans="1:19" ht="12.75">
      <c r="A1070" s="27">
        <v>1069</v>
      </c>
      <c r="B1070" s="119"/>
      <c r="C1070" s="39">
        <v>43919</v>
      </c>
      <c r="D1070" s="40"/>
      <c r="E1070" s="27">
        <v>28</v>
      </c>
      <c r="H1070" s="2" t="s">
        <v>88</v>
      </c>
      <c r="I1070" s="2" t="s">
        <v>47</v>
      </c>
      <c r="J1070" s="15" t="str">
        <f>IF(ISERROR(VLOOKUP(I1070,State_codes!$B$2:$C$38, 2, FALSE)),"",VLOOKUP(I1070,State_codes!$B$2:$C$38, 2, FALSE))</f>
        <v>KL</v>
      </c>
      <c r="K1070" s="2" t="s">
        <v>122</v>
      </c>
      <c r="L1070" s="31" t="s">
        <v>334</v>
      </c>
      <c r="N1070" s="130"/>
      <c r="O1070" s="27" t="s">
        <v>58</v>
      </c>
      <c r="P1070" s="39">
        <v>43919</v>
      </c>
      <c r="Q1070" s="37" t="s">
        <v>3581</v>
      </c>
      <c r="R1070" s="37" t="s">
        <v>3583</v>
      </c>
      <c r="S1070" s="37" t="s">
        <v>3584</v>
      </c>
    </row>
    <row r="1071" spans="1:19" ht="12.75">
      <c r="A1071" s="27">
        <v>1070</v>
      </c>
      <c r="B1071" s="119"/>
      <c r="C1071" s="39">
        <v>43919</v>
      </c>
      <c r="D1071" s="40"/>
      <c r="E1071" s="27">
        <v>39</v>
      </c>
      <c r="H1071" s="2" t="s">
        <v>88</v>
      </c>
      <c r="I1071" s="2" t="s">
        <v>47</v>
      </c>
      <c r="J1071" s="15" t="str">
        <f>IF(ISERROR(VLOOKUP(I1071,State_codes!$B$2:$C$38, 2, FALSE)),"",VLOOKUP(I1071,State_codes!$B$2:$C$38, 2, FALSE))</f>
        <v>KL</v>
      </c>
      <c r="K1071" s="2" t="s">
        <v>122</v>
      </c>
      <c r="L1071" s="31" t="s">
        <v>334</v>
      </c>
      <c r="N1071" s="130"/>
      <c r="O1071" s="27" t="s">
        <v>58</v>
      </c>
      <c r="P1071" s="39">
        <v>43919</v>
      </c>
      <c r="Q1071" s="37" t="s">
        <v>3581</v>
      </c>
      <c r="R1071" s="37" t="s">
        <v>3583</v>
      </c>
      <c r="S1071" s="37" t="s">
        <v>3584</v>
      </c>
    </row>
    <row r="1072" spans="1:19" ht="12.75">
      <c r="A1072" s="27">
        <v>1071</v>
      </c>
      <c r="B1072" s="119"/>
      <c r="C1072" s="39">
        <v>43919</v>
      </c>
      <c r="D1072" s="40"/>
      <c r="E1072" s="41"/>
      <c r="H1072" s="2" t="s">
        <v>272</v>
      </c>
      <c r="I1072" s="2" t="s">
        <v>47</v>
      </c>
      <c r="J1072" s="15" t="str">
        <f>IF(ISERROR(VLOOKUP(I1072,State_codes!$B$2:$C$38, 2, FALSE)),"",VLOOKUP(I1072,State_codes!$B$2:$C$38, 2, FALSE))</f>
        <v>KL</v>
      </c>
      <c r="K1072" s="2" t="s">
        <v>122</v>
      </c>
      <c r="L1072" s="31" t="s">
        <v>3675</v>
      </c>
      <c r="N1072" s="130"/>
      <c r="O1072" s="27" t="s">
        <v>129</v>
      </c>
      <c r="P1072" s="39">
        <v>43919</v>
      </c>
      <c r="Q1072" s="37" t="s">
        <v>3581</v>
      </c>
      <c r="R1072" s="37" t="s">
        <v>3583</v>
      </c>
      <c r="S1072" s="46"/>
    </row>
    <row r="1073" spans="1:19" ht="12.75">
      <c r="A1073" s="27">
        <v>1072</v>
      </c>
      <c r="B1073" s="119"/>
      <c r="C1073" s="39">
        <v>43919</v>
      </c>
      <c r="D1073" s="40"/>
      <c r="E1073" s="41"/>
      <c r="H1073" s="2" t="s">
        <v>41</v>
      </c>
      <c r="I1073" s="2" t="s">
        <v>47</v>
      </c>
      <c r="J1073" s="15" t="str">
        <f>IF(ISERROR(VLOOKUP(I1073,State_codes!$B$2:$C$38, 2, FALSE)),"",VLOOKUP(I1073,State_codes!$B$2:$C$38, 2, FALSE))</f>
        <v>KL</v>
      </c>
      <c r="K1073" s="2" t="s">
        <v>122</v>
      </c>
      <c r="L1073" s="46"/>
      <c r="N1073" s="130"/>
      <c r="O1073" s="33" t="s">
        <v>155</v>
      </c>
      <c r="P1073" s="39">
        <v>43919</v>
      </c>
      <c r="Q1073" s="37" t="s">
        <v>3581</v>
      </c>
      <c r="R1073" s="37" t="s">
        <v>3583</v>
      </c>
      <c r="S1073" s="46"/>
    </row>
    <row r="1074" spans="1:19" ht="12.75">
      <c r="A1074" s="27">
        <v>1073</v>
      </c>
      <c r="B1074" s="23" t="s">
        <v>3677</v>
      </c>
      <c r="C1074" s="39">
        <v>43919</v>
      </c>
      <c r="D1074" s="40"/>
      <c r="E1074" s="41"/>
      <c r="H1074" s="2" t="s">
        <v>1824</v>
      </c>
      <c r="I1074" s="2" t="s">
        <v>47</v>
      </c>
      <c r="J1074" s="15" t="str">
        <f>IF(ISERROR(VLOOKUP(I1074,State_codes!$B$2:$C$38, 2, FALSE)),"",VLOOKUP(I1074,State_codes!$B$2:$C$38, 2, FALSE))</f>
        <v>KL</v>
      </c>
      <c r="K1074" s="2" t="s">
        <v>122</v>
      </c>
      <c r="L1074" s="31" t="s">
        <v>3679</v>
      </c>
      <c r="N1074" s="130"/>
      <c r="O1074" s="27" t="s">
        <v>58</v>
      </c>
      <c r="P1074" s="39">
        <v>43919</v>
      </c>
      <c r="Q1074" s="37" t="s">
        <v>3581</v>
      </c>
      <c r="R1074" s="37" t="s">
        <v>3583</v>
      </c>
      <c r="S1074" s="37" t="s">
        <v>3682</v>
      </c>
    </row>
    <row r="1075" spans="1:19" ht="12.75">
      <c r="A1075" s="2">
        <v>1074</v>
      </c>
      <c r="B1075" s="23" t="s">
        <v>3683</v>
      </c>
      <c r="C1075" s="39">
        <v>43919</v>
      </c>
      <c r="D1075" s="40"/>
      <c r="E1075" s="27">
        <v>68</v>
      </c>
      <c r="F1075" s="2" t="s">
        <v>39</v>
      </c>
      <c r="H1075" s="2" t="s">
        <v>407</v>
      </c>
      <c r="I1075" s="2" t="s">
        <v>47</v>
      </c>
      <c r="J1075" s="15" t="str">
        <f>IF(ISERROR(VLOOKUP(I1075,State_codes!$B$2:$C$38, 2, FALSE)),"",VLOOKUP(I1075,State_codes!$B$2:$C$38, 2, FALSE))</f>
        <v>KL</v>
      </c>
      <c r="K1075" s="2" t="s">
        <v>42</v>
      </c>
      <c r="L1075" s="31" t="s">
        <v>429</v>
      </c>
      <c r="N1075" s="130"/>
      <c r="O1075" s="33" t="s">
        <v>155</v>
      </c>
      <c r="P1075" s="39">
        <v>43921</v>
      </c>
      <c r="Q1075" s="37" t="s">
        <v>3581</v>
      </c>
      <c r="R1075" s="37" t="s">
        <v>3583</v>
      </c>
      <c r="S1075" s="34" t="s">
        <v>3691</v>
      </c>
    </row>
    <row r="1076" spans="1:19" ht="12.75">
      <c r="A1076" s="2">
        <v>1075</v>
      </c>
      <c r="B1076" s="23" t="s">
        <v>3693</v>
      </c>
      <c r="C1076" s="39">
        <v>43919</v>
      </c>
      <c r="D1076" s="40"/>
      <c r="E1076" s="41"/>
      <c r="H1076" s="2" t="s">
        <v>656</v>
      </c>
      <c r="I1076" s="2" t="s">
        <v>47</v>
      </c>
      <c r="J1076" s="15" t="str">
        <f>IF(ISERROR(VLOOKUP(I1076,State_codes!$B$2:$C$38, 2, FALSE)),"",VLOOKUP(I1076,State_codes!$B$2:$C$38, 2, FALSE))</f>
        <v>KL</v>
      </c>
      <c r="K1076" s="2" t="s">
        <v>122</v>
      </c>
      <c r="L1076" s="31" t="s">
        <v>3697</v>
      </c>
      <c r="N1076" s="130"/>
      <c r="O1076" s="27" t="s">
        <v>58</v>
      </c>
      <c r="P1076" s="39">
        <v>43919</v>
      </c>
      <c r="Q1076" s="37" t="s">
        <v>3581</v>
      </c>
      <c r="R1076" s="37" t="s">
        <v>3583</v>
      </c>
      <c r="S1076" s="37" t="s">
        <v>3699</v>
      </c>
    </row>
    <row r="1077" spans="1:19" ht="12.75">
      <c r="A1077" s="2">
        <v>1076</v>
      </c>
      <c r="B1077" s="23" t="s">
        <v>3703</v>
      </c>
      <c r="C1077" s="39">
        <v>43919</v>
      </c>
      <c r="D1077" s="40"/>
      <c r="E1077" s="27">
        <v>29</v>
      </c>
      <c r="F1077" s="2" t="s">
        <v>40</v>
      </c>
      <c r="H1077" s="2" t="s">
        <v>1339</v>
      </c>
      <c r="I1077" s="2" t="s">
        <v>158</v>
      </c>
      <c r="J1077" s="15" t="str">
        <f>IF(ISERROR(VLOOKUP(I1077,State_codes!$B$2:$C$38, 2, FALSE)),"",VLOOKUP(I1077,State_codes!$B$2:$C$38, 2, FALSE))</f>
        <v>TN</v>
      </c>
      <c r="K1077" s="2" t="s">
        <v>51</v>
      </c>
      <c r="L1077" s="31" t="s">
        <v>3706</v>
      </c>
      <c r="M1077" s="2" t="s">
        <v>3707</v>
      </c>
      <c r="N1077" s="27" t="s">
        <v>56</v>
      </c>
      <c r="O1077" s="27" t="s">
        <v>129</v>
      </c>
      <c r="P1077" s="39">
        <v>43927</v>
      </c>
      <c r="Q1077" s="37" t="s">
        <v>3708</v>
      </c>
      <c r="R1077" s="30" t="s">
        <v>1342</v>
      </c>
      <c r="S1077" s="46"/>
    </row>
    <row r="1078" spans="1:19" ht="12.75">
      <c r="A1078" s="2">
        <v>1077</v>
      </c>
      <c r="B1078" s="23" t="s">
        <v>3711</v>
      </c>
      <c r="C1078" s="39">
        <v>43919</v>
      </c>
      <c r="D1078" s="40"/>
      <c r="E1078" s="27">
        <v>58</v>
      </c>
      <c r="F1078" s="2" t="s">
        <v>40</v>
      </c>
      <c r="H1078" s="2" t="s">
        <v>1339</v>
      </c>
      <c r="I1078" s="2" t="s">
        <v>158</v>
      </c>
      <c r="J1078" s="15" t="str">
        <f>IF(ISERROR(VLOOKUP(I1078,State_codes!$B$2:$C$38, 2, FALSE)),"",VLOOKUP(I1078,State_codes!$B$2:$C$38, 2, FALSE))</f>
        <v>TN</v>
      </c>
      <c r="K1078" s="2" t="s">
        <v>51</v>
      </c>
      <c r="L1078" s="31" t="s">
        <v>3716</v>
      </c>
      <c r="M1078" s="2" t="s">
        <v>1347</v>
      </c>
      <c r="N1078" s="27" t="s">
        <v>56</v>
      </c>
      <c r="O1078" s="27" t="s">
        <v>129</v>
      </c>
      <c r="P1078" s="39">
        <v>43927</v>
      </c>
      <c r="Q1078" s="37" t="s">
        <v>3708</v>
      </c>
      <c r="R1078" s="30" t="s">
        <v>1342</v>
      </c>
      <c r="S1078" s="46"/>
    </row>
    <row r="1079" spans="1:19" ht="12.75">
      <c r="A1079" s="2">
        <v>1078</v>
      </c>
      <c r="B1079" s="23" t="s">
        <v>3718</v>
      </c>
      <c r="C1079" s="39">
        <v>43919</v>
      </c>
      <c r="D1079" s="40"/>
      <c r="E1079" s="27">
        <v>1</v>
      </c>
      <c r="F1079" s="2" t="s">
        <v>39</v>
      </c>
      <c r="H1079" s="2" t="s">
        <v>1339</v>
      </c>
      <c r="I1079" s="2" t="s">
        <v>158</v>
      </c>
      <c r="J1079" s="15" t="str">
        <f>IF(ISERROR(VLOOKUP(I1079,State_codes!$B$2:$C$38, 2, FALSE)),"",VLOOKUP(I1079,State_codes!$B$2:$C$38, 2, FALSE))</f>
        <v>TN</v>
      </c>
      <c r="K1079" s="2" t="s">
        <v>51</v>
      </c>
      <c r="L1079" s="31" t="s">
        <v>3716</v>
      </c>
      <c r="M1079" s="2" t="s">
        <v>1347</v>
      </c>
      <c r="N1079" s="27" t="s">
        <v>56</v>
      </c>
      <c r="O1079" s="27" t="s">
        <v>129</v>
      </c>
      <c r="P1079" s="39">
        <v>43927</v>
      </c>
      <c r="Q1079" s="37" t="s">
        <v>3708</v>
      </c>
      <c r="R1079" s="30" t="s">
        <v>1342</v>
      </c>
      <c r="S1079" s="46"/>
    </row>
    <row r="1080" spans="1:19" ht="12.75">
      <c r="A1080" s="2">
        <v>1079</v>
      </c>
      <c r="B1080" s="23" t="s">
        <v>3729</v>
      </c>
      <c r="C1080" s="39">
        <v>43919</v>
      </c>
      <c r="D1080" s="40"/>
      <c r="E1080" s="27">
        <v>51</v>
      </c>
      <c r="F1080" s="2" t="s">
        <v>40</v>
      </c>
      <c r="H1080" s="2" t="s">
        <v>1339</v>
      </c>
      <c r="I1080" s="2" t="s">
        <v>158</v>
      </c>
      <c r="J1080" s="15" t="str">
        <f>IF(ISERROR(VLOOKUP(I1080,State_codes!$B$2:$C$38, 2, FALSE)),"",VLOOKUP(I1080,State_codes!$B$2:$C$38, 2, FALSE))</f>
        <v>TN</v>
      </c>
      <c r="K1080" s="2" t="s">
        <v>51</v>
      </c>
      <c r="L1080" s="31" t="s">
        <v>3716</v>
      </c>
      <c r="M1080" s="2" t="s">
        <v>1347</v>
      </c>
      <c r="N1080" s="27" t="s">
        <v>56</v>
      </c>
      <c r="O1080" s="27" t="s">
        <v>129</v>
      </c>
      <c r="P1080" s="39">
        <v>43927</v>
      </c>
      <c r="Q1080" s="37" t="s">
        <v>3708</v>
      </c>
      <c r="R1080" s="30" t="s">
        <v>1342</v>
      </c>
      <c r="S1080" s="46"/>
    </row>
    <row r="1081" spans="1:19" ht="12.75">
      <c r="A1081" s="2">
        <v>1080</v>
      </c>
      <c r="B1081" s="23" t="s">
        <v>3738</v>
      </c>
      <c r="C1081" s="39">
        <v>43919</v>
      </c>
      <c r="D1081" s="40"/>
      <c r="E1081" s="27">
        <v>45</v>
      </c>
      <c r="F1081" s="2" t="s">
        <v>39</v>
      </c>
      <c r="G1081" s="2" t="s">
        <v>1377</v>
      </c>
      <c r="H1081" s="2" t="s">
        <v>1378</v>
      </c>
      <c r="I1081" s="2" t="s">
        <v>158</v>
      </c>
      <c r="J1081" s="15" t="str">
        <f>IF(ISERROR(VLOOKUP(I1081,State_codes!$B$2:$C$38, 2, FALSE)),"",VLOOKUP(I1081,State_codes!$B$2:$C$38, 2, FALSE))</f>
        <v>TN</v>
      </c>
      <c r="K1081" s="2" t="s">
        <v>122</v>
      </c>
      <c r="L1081" s="31" t="s">
        <v>2048</v>
      </c>
      <c r="N1081" s="27" t="s">
        <v>56</v>
      </c>
      <c r="O1081" s="27" t="s">
        <v>129</v>
      </c>
      <c r="P1081" s="39">
        <v>43919</v>
      </c>
      <c r="Q1081" s="37" t="s">
        <v>3708</v>
      </c>
      <c r="R1081" s="46"/>
      <c r="S1081" s="46"/>
    </row>
    <row r="1082" spans="1:19" ht="12.75">
      <c r="A1082" s="2">
        <v>1081</v>
      </c>
      <c r="B1082" s="23" t="s">
        <v>3756</v>
      </c>
      <c r="C1082" s="39">
        <v>43919</v>
      </c>
      <c r="D1082" s="40"/>
      <c r="E1082" s="27">
        <v>48</v>
      </c>
      <c r="F1082" s="2" t="s">
        <v>39</v>
      </c>
      <c r="G1082" s="2" t="s">
        <v>1377</v>
      </c>
      <c r="H1082" s="2" t="s">
        <v>1378</v>
      </c>
      <c r="I1082" s="2" t="s">
        <v>158</v>
      </c>
      <c r="J1082" s="15" t="str">
        <f>IF(ISERROR(VLOOKUP(I1082,State_codes!$B$2:$C$38, 2, FALSE)),"",VLOOKUP(I1082,State_codes!$B$2:$C$38, 2, FALSE))</f>
        <v>TN</v>
      </c>
      <c r="K1082" s="2" t="s">
        <v>122</v>
      </c>
      <c r="L1082" s="31" t="s">
        <v>2048</v>
      </c>
      <c r="N1082" s="27" t="s">
        <v>56</v>
      </c>
      <c r="O1082" s="27" t="s">
        <v>129</v>
      </c>
      <c r="P1082" s="39">
        <v>43919</v>
      </c>
      <c r="Q1082" s="37" t="s">
        <v>3708</v>
      </c>
      <c r="R1082" s="46"/>
      <c r="S1082" s="46"/>
    </row>
    <row r="1083" spans="1:19" ht="12.75">
      <c r="A1083" s="2">
        <v>1082</v>
      </c>
      <c r="B1083" s="23" t="s">
        <v>3760</v>
      </c>
      <c r="C1083" s="39">
        <v>43919</v>
      </c>
      <c r="D1083" s="40"/>
      <c r="E1083" s="27">
        <v>67</v>
      </c>
      <c r="F1083" s="2" t="s">
        <v>39</v>
      </c>
      <c r="G1083" s="2" t="s">
        <v>1377</v>
      </c>
      <c r="H1083" s="2" t="s">
        <v>1378</v>
      </c>
      <c r="I1083" s="2" t="s">
        <v>158</v>
      </c>
      <c r="J1083" s="15" t="str">
        <f>IF(ISERROR(VLOOKUP(I1083,State_codes!$B$2:$C$38, 2, FALSE)),"",VLOOKUP(I1083,State_codes!$B$2:$C$38, 2, FALSE))</f>
        <v>TN</v>
      </c>
      <c r="K1083" s="2" t="s">
        <v>122</v>
      </c>
      <c r="L1083" s="31" t="s">
        <v>2048</v>
      </c>
      <c r="N1083" s="27" t="s">
        <v>56</v>
      </c>
      <c r="O1083" s="27" t="s">
        <v>129</v>
      </c>
      <c r="P1083" s="39">
        <v>43919</v>
      </c>
      <c r="Q1083" s="37" t="s">
        <v>3708</v>
      </c>
      <c r="R1083" s="46"/>
      <c r="S1083" s="46"/>
    </row>
    <row r="1084" spans="1:19" ht="12.75">
      <c r="A1084" s="2">
        <v>1083</v>
      </c>
      <c r="B1084" s="23" t="s">
        <v>3761</v>
      </c>
      <c r="C1084" s="39">
        <v>43919</v>
      </c>
      <c r="D1084" s="40"/>
      <c r="E1084" s="27">
        <v>62</v>
      </c>
      <c r="F1084" s="2" t="s">
        <v>39</v>
      </c>
      <c r="G1084" s="2" t="s">
        <v>1377</v>
      </c>
      <c r="H1084" s="2" t="s">
        <v>1378</v>
      </c>
      <c r="I1084" s="2" t="s">
        <v>158</v>
      </c>
      <c r="J1084" s="15" t="str">
        <f>IF(ISERROR(VLOOKUP(I1084,State_codes!$B$2:$C$38, 2, FALSE)),"",VLOOKUP(I1084,State_codes!$B$2:$C$38, 2, FALSE))</f>
        <v>TN</v>
      </c>
      <c r="K1084" s="2" t="s">
        <v>122</v>
      </c>
      <c r="L1084" s="31" t="s">
        <v>2048</v>
      </c>
      <c r="N1084" s="27" t="s">
        <v>56</v>
      </c>
      <c r="O1084" s="27" t="s">
        <v>129</v>
      </c>
      <c r="P1084" s="39">
        <v>43919</v>
      </c>
      <c r="Q1084" s="37" t="s">
        <v>3708</v>
      </c>
      <c r="R1084" s="46"/>
      <c r="S1084" s="46"/>
    </row>
    <row r="1085" spans="1:19" ht="12.75">
      <c r="A1085" s="2">
        <v>1084</v>
      </c>
      <c r="B1085" s="23" t="s">
        <v>3762</v>
      </c>
      <c r="C1085" s="39">
        <v>43919</v>
      </c>
      <c r="D1085" s="40"/>
      <c r="E1085" s="27">
        <v>35</v>
      </c>
      <c r="F1085" s="2" t="s">
        <v>39</v>
      </c>
      <c r="H1085" s="2" t="s">
        <v>1910</v>
      </c>
      <c r="I1085" s="2" t="s">
        <v>134</v>
      </c>
      <c r="J1085" s="15" t="str">
        <f>IF(ISERROR(VLOOKUP(I1085,State_codes!$B$2:$C$38, 2, FALSE)),"",VLOOKUP(I1085,State_codes!$B$2:$C$38, 2, FALSE))</f>
        <v>KA</v>
      </c>
      <c r="K1085" s="2" t="s">
        <v>122</v>
      </c>
      <c r="L1085" s="31" t="s">
        <v>3764</v>
      </c>
      <c r="N1085" s="27" t="s">
        <v>56</v>
      </c>
      <c r="O1085" s="27" t="s">
        <v>58</v>
      </c>
      <c r="P1085" s="39">
        <v>43919</v>
      </c>
      <c r="Q1085" s="34" t="s">
        <v>3765</v>
      </c>
      <c r="R1085" s="46"/>
      <c r="S1085" s="46"/>
    </row>
    <row r="1086" spans="1:19" ht="12.75">
      <c r="A1086" s="2">
        <v>1085</v>
      </c>
      <c r="B1086" s="23" t="s">
        <v>3771</v>
      </c>
      <c r="C1086" s="39">
        <v>43919</v>
      </c>
      <c r="D1086" s="40"/>
      <c r="E1086" s="27">
        <v>29</v>
      </c>
      <c r="F1086" s="2" t="s">
        <v>39</v>
      </c>
      <c r="H1086" s="2" t="s">
        <v>1910</v>
      </c>
      <c r="I1086" s="2" t="s">
        <v>134</v>
      </c>
      <c r="J1086" s="15" t="str">
        <f>IF(ISERROR(VLOOKUP(I1086,State_codes!$B$2:$C$38, 2, FALSE)),"",VLOOKUP(I1086,State_codes!$B$2:$C$38, 2, FALSE))</f>
        <v>KA</v>
      </c>
      <c r="K1086" s="2" t="s">
        <v>122</v>
      </c>
      <c r="L1086" s="31" t="s">
        <v>3783</v>
      </c>
      <c r="N1086" s="27" t="s">
        <v>56</v>
      </c>
      <c r="O1086" s="27" t="s">
        <v>129</v>
      </c>
      <c r="P1086" s="39">
        <v>43919</v>
      </c>
      <c r="Q1086" s="34" t="s">
        <v>3765</v>
      </c>
      <c r="R1086" s="46"/>
      <c r="S1086" s="46"/>
    </row>
    <row r="1087" spans="1:19" ht="12.75">
      <c r="A1087" s="2">
        <v>1086</v>
      </c>
      <c r="B1087" s="119"/>
      <c r="C1087" s="39">
        <v>43919</v>
      </c>
      <c r="D1087" s="40"/>
      <c r="E1087" s="27">
        <v>47</v>
      </c>
      <c r="F1087" s="2" t="s">
        <v>39</v>
      </c>
      <c r="H1087" s="2" t="s">
        <v>628</v>
      </c>
      <c r="I1087" s="2" t="s">
        <v>276</v>
      </c>
      <c r="J1087" s="15" t="str">
        <f>IF(ISERROR(VLOOKUP(I1087,State_codes!$B$2:$C$38, 2, FALSE)),"",VLOOKUP(I1087,State_codes!$B$2:$C$38, 2, FALSE))</f>
        <v>UT</v>
      </c>
      <c r="K1087" s="2" t="s">
        <v>122</v>
      </c>
      <c r="L1087" s="31" t="s">
        <v>429</v>
      </c>
      <c r="N1087" s="130"/>
      <c r="O1087" s="33" t="s">
        <v>155</v>
      </c>
      <c r="P1087" s="39">
        <v>43919</v>
      </c>
      <c r="Q1087" s="34" t="s">
        <v>3785</v>
      </c>
      <c r="R1087" s="46"/>
      <c r="S1087" s="46"/>
    </row>
    <row r="1088" spans="1:19" ht="12.75">
      <c r="A1088" s="2">
        <v>1087</v>
      </c>
      <c r="B1088" s="119"/>
      <c r="C1088" s="39">
        <v>43919</v>
      </c>
      <c r="D1088" s="40"/>
      <c r="E1088" s="41"/>
      <c r="H1088" s="2" t="s">
        <v>83</v>
      </c>
      <c r="I1088" s="2" t="s">
        <v>45</v>
      </c>
      <c r="J1088" s="15" t="str">
        <f>IF(ISERROR(VLOOKUP(I1088,State_codes!$B$2:$C$38, 2, FALSE)),"",VLOOKUP(I1088,State_codes!$B$2:$C$38, 2, FALSE))</f>
        <v>MH</v>
      </c>
      <c r="K1088" s="2" t="s">
        <v>122</v>
      </c>
      <c r="L1088" s="31" t="s">
        <v>429</v>
      </c>
      <c r="N1088" s="130"/>
      <c r="O1088" s="33" t="s">
        <v>155</v>
      </c>
      <c r="P1088" s="39">
        <v>43919</v>
      </c>
      <c r="Q1088" s="34" t="s">
        <v>3791</v>
      </c>
      <c r="R1088" s="46"/>
      <c r="S1088" s="46"/>
    </row>
    <row r="1089" spans="1:19" ht="12.75">
      <c r="A1089" s="2">
        <v>1088</v>
      </c>
      <c r="B1089" s="119"/>
      <c r="C1089" s="39">
        <v>43919</v>
      </c>
      <c r="D1089" s="40"/>
      <c r="E1089" s="41"/>
      <c r="H1089" s="2" t="s">
        <v>83</v>
      </c>
      <c r="I1089" s="2" t="s">
        <v>45</v>
      </c>
      <c r="J1089" s="15" t="str">
        <f>IF(ISERROR(VLOOKUP(I1089,State_codes!$B$2:$C$38, 2, FALSE)),"",VLOOKUP(I1089,State_codes!$B$2:$C$38, 2, FALSE))</f>
        <v>MH</v>
      </c>
      <c r="K1089" s="2" t="s">
        <v>122</v>
      </c>
      <c r="L1089" s="31" t="s">
        <v>429</v>
      </c>
      <c r="N1089" s="130"/>
      <c r="O1089" s="33" t="s">
        <v>155</v>
      </c>
      <c r="P1089" s="39">
        <v>43919</v>
      </c>
      <c r="Q1089" s="37" t="s">
        <v>3791</v>
      </c>
      <c r="R1089" s="46"/>
      <c r="S1089" s="46"/>
    </row>
    <row r="1090" spans="1:19" ht="12.75">
      <c r="A1090" s="2">
        <v>1089</v>
      </c>
      <c r="B1090" s="119"/>
      <c r="C1090" s="39">
        <v>43919</v>
      </c>
      <c r="D1090" s="40"/>
      <c r="E1090" s="41"/>
      <c r="H1090" s="2" t="s">
        <v>84</v>
      </c>
      <c r="I1090" s="2" t="s">
        <v>45</v>
      </c>
      <c r="J1090" s="15" t="str">
        <f>IF(ISERROR(VLOOKUP(I1090,State_codes!$B$2:$C$38, 2, FALSE)),"",VLOOKUP(I1090,State_codes!$B$2:$C$38, 2, FALSE))</f>
        <v>MH</v>
      </c>
      <c r="K1090" s="2" t="s">
        <v>122</v>
      </c>
      <c r="L1090" s="31" t="s">
        <v>429</v>
      </c>
      <c r="N1090" s="130"/>
      <c r="O1090" s="33" t="s">
        <v>155</v>
      </c>
      <c r="P1090" s="39">
        <v>43919</v>
      </c>
      <c r="Q1090" s="37" t="s">
        <v>3791</v>
      </c>
      <c r="R1090" s="46"/>
      <c r="S1090" s="46"/>
    </row>
    <row r="1091" spans="1:19" ht="12.75">
      <c r="A1091" s="2">
        <v>1090</v>
      </c>
      <c r="B1091" s="119"/>
      <c r="C1091" s="39">
        <v>43919</v>
      </c>
      <c r="D1091" s="40"/>
      <c r="E1091" s="41"/>
      <c r="H1091" s="2" t="s">
        <v>333</v>
      </c>
      <c r="I1091" s="2" t="s">
        <v>45</v>
      </c>
      <c r="J1091" s="15" t="str">
        <f>IF(ISERROR(VLOOKUP(I1091,State_codes!$B$2:$C$38, 2, FALSE)),"",VLOOKUP(I1091,State_codes!$B$2:$C$38, 2, FALSE))</f>
        <v>MH</v>
      </c>
      <c r="K1091" s="2" t="s">
        <v>122</v>
      </c>
      <c r="L1091" s="31" t="s">
        <v>429</v>
      </c>
      <c r="N1091" s="130"/>
      <c r="O1091" s="33" t="s">
        <v>155</v>
      </c>
      <c r="P1091" s="39">
        <v>43919</v>
      </c>
      <c r="Q1091" s="37" t="s">
        <v>3791</v>
      </c>
      <c r="R1091" s="46"/>
      <c r="S1091" s="46"/>
    </row>
    <row r="1092" spans="1:19" ht="12.75">
      <c r="A1092" s="2">
        <v>1091</v>
      </c>
      <c r="B1092" s="119"/>
      <c r="C1092" s="39">
        <v>43919</v>
      </c>
      <c r="D1092" s="40"/>
      <c r="E1092" s="41"/>
      <c r="H1092" s="2" t="s">
        <v>333</v>
      </c>
      <c r="I1092" s="2" t="s">
        <v>45</v>
      </c>
      <c r="J1092" s="15" t="str">
        <f>IF(ISERROR(VLOOKUP(I1092,State_codes!$B$2:$C$38, 2, FALSE)),"",VLOOKUP(I1092,State_codes!$B$2:$C$38, 2, FALSE))</f>
        <v>MH</v>
      </c>
      <c r="K1092" s="2" t="s">
        <v>122</v>
      </c>
      <c r="L1092" s="31" t="s">
        <v>429</v>
      </c>
      <c r="N1092" s="130"/>
      <c r="O1092" s="33" t="s">
        <v>155</v>
      </c>
      <c r="P1092" s="39">
        <v>43919</v>
      </c>
      <c r="Q1092" s="37" t="s">
        <v>3791</v>
      </c>
      <c r="R1092" s="46"/>
      <c r="S1092" s="46"/>
    </row>
    <row r="1093" spans="1:19" ht="12.75">
      <c r="A1093" s="2">
        <v>1092</v>
      </c>
      <c r="B1093" s="119"/>
      <c r="C1093" s="39">
        <v>43919</v>
      </c>
      <c r="D1093" s="40"/>
      <c r="E1093" s="41"/>
      <c r="H1093" s="2" t="s">
        <v>338</v>
      </c>
      <c r="I1093" s="2" t="s">
        <v>45</v>
      </c>
      <c r="J1093" s="15" t="str">
        <f>IF(ISERROR(VLOOKUP(I1093,State_codes!$B$2:$C$38, 2, FALSE)),"",VLOOKUP(I1093,State_codes!$B$2:$C$38, 2, FALSE))</f>
        <v>MH</v>
      </c>
      <c r="K1093" s="2" t="s">
        <v>122</v>
      </c>
      <c r="L1093" s="31" t="s">
        <v>429</v>
      </c>
      <c r="N1093" s="130"/>
      <c r="O1093" s="33" t="s">
        <v>155</v>
      </c>
      <c r="P1093" s="39">
        <v>43919</v>
      </c>
      <c r="Q1093" s="37" t="s">
        <v>3791</v>
      </c>
      <c r="R1093" s="46"/>
      <c r="S1093" s="46"/>
    </row>
    <row r="1094" spans="1:19" ht="12.75">
      <c r="A1094" s="2">
        <v>1093</v>
      </c>
      <c r="B1094" s="119"/>
      <c r="C1094" s="39">
        <v>43919</v>
      </c>
      <c r="D1094" s="40"/>
      <c r="E1094" s="41"/>
      <c r="H1094" s="2" t="s">
        <v>338</v>
      </c>
      <c r="I1094" s="2" t="s">
        <v>45</v>
      </c>
      <c r="J1094" s="15" t="str">
        <f>IF(ISERROR(VLOOKUP(I1094,State_codes!$B$2:$C$38, 2, FALSE)),"",VLOOKUP(I1094,State_codes!$B$2:$C$38, 2, FALSE))</f>
        <v>MH</v>
      </c>
      <c r="K1094" s="2" t="s">
        <v>122</v>
      </c>
      <c r="L1094" s="31" t="s">
        <v>429</v>
      </c>
      <c r="N1094" s="130"/>
      <c r="O1094" s="33" t="s">
        <v>155</v>
      </c>
      <c r="P1094" s="39">
        <v>43919</v>
      </c>
      <c r="Q1094" s="37" t="s">
        <v>3791</v>
      </c>
      <c r="R1094" s="46"/>
      <c r="S1094" s="46"/>
    </row>
    <row r="1095" spans="1:19" ht="12.75">
      <c r="A1095" s="2">
        <v>1094</v>
      </c>
      <c r="B1095" s="119"/>
      <c r="C1095" s="39">
        <v>43919</v>
      </c>
      <c r="D1095" s="40"/>
      <c r="E1095" s="41"/>
      <c r="H1095" s="2" t="s">
        <v>187</v>
      </c>
      <c r="I1095" s="2" t="s">
        <v>182</v>
      </c>
      <c r="J1095" s="15" t="str">
        <f>IF(ISERROR(VLOOKUP(I1095,State_codes!$B$2:$C$38, 2, FALSE)),"",VLOOKUP(I1095,State_codes!$B$2:$C$38, 2, FALSE))</f>
        <v>GJ</v>
      </c>
      <c r="K1095" s="2" t="s">
        <v>122</v>
      </c>
      <c r="L1095" s="31" t="s">
        <v>429</v>
      </c>
      <c r="N1095" s="130"/>
      <c r="O1095" s="33" t="s">
        <v>155</v>
      </c>
      <c r="P1095" s="39">
        <v>43919</v>
      </c>
      <c r="Q1095" s="37" t="s">
        <v>3817</v>
      </c>
      <c r="R1095" s="34" t="s">
        <v>722</v>
      </c>
    </row>
    <row r="1096" spans="1:19" ht="12.75">
      <c r="A1096" s="2">
        <v>1095</v>
      </c>
      <c r="B1096" s="119"/>
      <c r="C1096" s="39">
        <v>43919</v>
      </c>
      <c r="D1096" s="40"/>
      <c r="E1096" s="41"/>
      <c r="H1096" s="2" t="s">
        <v>986</v>
      </c>
      <c r="I1096" s="2" t="s">
        <v>182</v>
      </c>
      <c r="J1096" s="15" t="str">
        <f>IF(ISERROR(VLOOKUP(I1096,State_codes!$B$2:$C$38, 2, FALSE)),"",VLOOKUP(I1096,State_codes!$B$2:$C$38, 2, FALSE))</f>
        <v>GJ</v>
      </c>
      <c r="K1096" s="2" t="s">
        <v>122</v>
      </c>
      <c r="L1096" s="31" t="s">
        <v>429</v>
      </c>
      <c r="N1096" s="130"/>
      <c r="O1096" s="33" t="s">
        <v>155</v>
      </c>
      <c r="P1096" s="39">
        <v>43919</v>
      </c>
      <c r="Q1096" s="37" t="s">
        <v>3817</v>
      </c>
      <c r="R1096" s="34" t="s">
        <v>722</v>
      </c>
    </row>
    <row r="1097" spans="1:19" ht="12.75">
      <c r="A1097" s="2">
        <v>1096</v>
      </c>
      <c r="B1097" s="119"/>
      <c r="C1097" s="39">
        <v>43919</v>
      </c>
      <c r="D1097" s="40"/>
      <c r="E1097" s="41"/>
      <c r="H1097" s="2" t="s">
        <v>181</v>
      </c>
      <c r="I1097" s="2" t="s">
        <v>182</v>
      </c>
      <c r="J1097" s="15" t="str">
        <f>IF(ISERROR(VLOOKUP(I1097,State_codes!$B$2:$C$38, 2, FALSE)),"",VLOOKUP(I1097,State_codes!$B$2:$C$38, 2, FALSE))</f>
        <v>GJ</v>
      </c>
      <c r="K1097" s="2" t="s">
        <v>122</v>
      </c>
      <c r="L1097" s="31" t="s">
        <v>429</v>
      </c>
      <c r="N1097" s="130"/>
      <c r="O1097" s="33" t="s">
        <v>155</v>
      </c>
      <c r="P1097" s="39">
        <v>43919</v>
      </c>
      <c r="Q1097" s="37" t="s">
        <v>3817</v>
      </c>
      <c r="R1097" s="34" t="s">
        <v>722</v>
      </c>
    </row>
    <row r="1098" spans="1:19" ht="12.75">
      <c r="A1098" s="2">
        <v>1097</v>
      </c>
      <c r="B1098" s="119"/>
      <c r="C1098" s="39">
        <v>43919</v>
      </c>
      <c r="D1098" s="40"/>
      <c r="E1098" s="41"/>
      <c r="H1098" s="2" t="s">
        <v>3825</v>
      </c>
      <c r="I1098" s="2" t="s">
        <v>182</v>
      </c>
      <c r="J1098" s="15" t="str">
        <f>IF(ISERROR(VLOOKUP(I1098,State_codes!$B$2:$C$38, 2, FALSE)),"",VLOOKUP(I1098,State_codes!$B$2:$C$38, 2, FALSE))</f>
        <v>GJ</v>
      </c>
      <c r="K1098" s="2" t="s">
        <v>122</v>
      </c>
      <c r="L1098" s="31" t="s">
        <v>429</v>
      </c>
      <c r="N1098" s="130"/>
      <c r="O1098" s="33" t="s">
        <v>155</v>
      </c>
      <c r="P1098" s="39">
        <v>43919</v>
      </c>
      <c r="Q1098" s="37" t="s">
        <v>3817</v>
      </c>
      <c r="R1098" s="34" t="s">
        <v>722</v>
      </c>
    </row>
    <row r="1099" spans="1:19" ht="12.75">
      <c r="A1099" s="2">
        <v>1098</v>
      </c>
      <c r="B1099" s="119"/>
      <c r="C1099" s="39">
        <v>43919</v>
      </c>
      <c r="D1099" s="40"/>
      <c r="E1099" s="41"/>
      <c r="H1099" s="2" t="s">
        <v>3826</v>
      </c>
      <c r="I1099" s="2" t="s">
        <v>182</v>
      </c>
      <c r="J1099" s="15" t="str">
        <f>IF(ISERROR(VLOOKUP(I1099,State_codes!$B$2:$C$38, 2, FALSE)),"",VLOOKUP(I1099,State_codes!$B$2:$C$38, 2, FALSE))</f>
        <v>GJ</v>
      </c>
      <c r="K1099" s="2" t="s">
        <v>122</v>
      </c>
      <c r="L1099" s="31" t="s">
        <v>429</v>
      </c>
      <c r="N1099" s="130"/>
      <c r="O1099" s="33" t="s">
        <v>155</v>
      </c>
      <c r="P1099" s="39">
        <v>43919</v>
      </c>
      <c r="Q1099" s="37" t="s">
        <v>3817</v>
      </c>
      <c r="R1099" s="34" t="s">
        <v>722</v>
      </c>
    </row>
    <row r="1100" spans="1:19" ht="12.75">
      <c r="A1100" s="2">
        <v>1099</v>
      </c>
      <c r="B1100" s="119"/>
      <c r="C1100" s="39">
        <v>43919</v>
      </c>
      <c r="D1100" s="40"/>
      <c r="E1100" s="41"/>
      <c r="H1100" s="2" t="s">
        <v>267</v>
      </c>
      <c r="I1100" s="2" t="s">
        <v>268</v>
      </c>
      <c r="J1100" s="15" t="str">
        <f>IF(ISERROR(VLOOKUP(I1100,State_codes!$B$2:$C$38, 2, FALSE)),"",VLOOKUP(I1100,State_codes!$B$2:$C$38, 2, FALSE))</f>
        <v>BR</v>
      </c>
      <c r="K1100" s="2" t="s">
        <v>122</v>
      </c>
      <c r="L1100" s="31" t="s">
        <v>429</v>
      </c>
      <c r="N1100" s="130"/>
      <c r="O1100" s="33" t="s">
        <v>155</v>
      </c>
      <c r="P1100" s="39">
        <v>43919</v>
      </c>
      <c r="Q1100" s="37" t="s">
        <v>3830</v>
      </c>
      <c r="R1100" s="46"/>
      <c r="S1100" s="46"/>
    </row>
    <row r="1101" spans="1:19" ht="12.75">
      <c r="A1101" s="2">
        <v>1100</v>
      </c>
      <c r="B1101" s="119"/>
      <c r="C1101" s="39">
        <v>43919</v>
      </c>
      <c r="D1101" s="40"/>
      <c r="E1101" s="41"/>
      <c r="H1101" s="2" t="s">
        <v>267</v>
      </c>
      <c r="I1101" s="2" t="s">
        <v>268</v>
      </c>
      <c r="J1101" s="15" t="str">
        <f>IF(ISERROR(VLOOKUP(I1101,State_codes!$B$2:$C$38, 2, FALSE)),"",VLOOKUP(I1101,State_codes!$B$2:$C$38, 2, FALSE))</f>
        <v>BR</v>
      </c>
      <c r="K1101" s="2" t="s">
        <v>122</v>
      </c>
      <c r="L1101" s="31" t="s">
        <v>429</v>
      </c>
      <c r="N1101" s="130"/>
      <c r="O1101" s="33" t="s">
        <v>155</v>
      </c>
      <c r="P1101" s="39">
        <v>43919</v>
      </c>
      <c r="Q1101" s="37" t="s">
        <v>3830</v>
      </c>
      <c r="R1101" s="46"/>
      <c r="S1101" s="46"/>
    </row>
    <row r="1102" spans="1:19" ht="12.75">
      <c r="A1102" s="2">
        <v>1101</v>
      </c>
      <c r="B1102" s="119"/>
      <c r="C1102" s="39">
        <v>43919</v>
      </c>
      <c r="D1102" s="40"/>
      <c r="E1102" s="41"/>
      <c r="H1102" s="2" t="s">
        <v>267</v>
      </c>
      <c r="I1102" s="2" t="s">
        <v>268</v>
      </c>
      <c r="J1102" s="15" t="str">
        <f>IF(ISERROR(VLOOKUP(I1102,State_codes!$B$2:$C$38, 2, FALSE)),"",VLOOKUP(I1102,State_codes!$B$2:$C$38, 2, FALSE))</f>
        <v>BR</v>
      </c>
      <c r="K1102" s="2" t="s">
        <v>122</v>
      </c>
      <c r="L1102" s="31" t="s">
        <v>429</v>
      </c>
      <c r="N1102" s="130"/>
      <c r="O1102" s="33" t="s">
        <v>155</v>
      </c>
      <c r="P1102" s="39">
        <v>43919</v>
      </c>
      <c r="Q1102" s="37" t="s">
        <v>3830</v>
      </c>
      <c r="R1102" s="46"/>
      <c r="S1102" s="46"/>
    </row>
    <row r="1103" spans="1:19" ht="12.75">
      <c r="A1103" s="2">
        <v>1102</v>
      </c>
      <c r="B1103" s="119"/>
      <c r="C1103" s="39">
        <v>43919</v>
      </c>
      <c r="D1103" s="40"/>
      <c r="E1103" s="41"/>
      <c r="H1103" s="2" t="s">
        <v>267</v>
      </c>
      <c r="I1103" s="2" t="s">
        <v>268</v>
      </c>
      <c r="J1103" s="15" t="str">
        <f>IF(ISERROR(VLOOKUP(I1103,State_codes!$B$2:$C$38, 2, FALSE)),"",VLOOKUP(I1103,State_codes!$B$2:$C$38, 2, FALSE))</f>
        <v>BR</v>
      </c>
      <c r="K1103" s="2" t="s">
        <v>122</v>
      </c>
      <c r="L1103" s="31" t="s">
        <v>429</v>
      </c>
      <c r="N1103" s="130"/>
      <c r="O1103" s="33" t="s">
        <v>155</v>
      </c>
      <c r="P1103" s="39">
        <v>43919</v>
      </c>
      <c r="Q1103" s="37" t="s">
        <v>3830</v>
      </c>
      <c r="R1103" s="46"/>
      <c r="S1103" s="46"/>
    </row>
    <row r="1104" spans="1:19" ht="12.75">
      <c r="A1104" s="2">
        <v>1103</v>
      </c>
      <c r="B1104" s="119"/>
      <c r="C1104" s="39">
        <v>43919</v>
      </c>
      <c r="D1104" s="40"/>
      <c r="E1104" s="27">
        <v>52</v>
      </c>
      <c r="F1104" s="2" t="s">
        <v>39</v>
      </c>
      <c r="H1104" s="2" t="s">
        <v>493</v>
      </c>
      <c r="I1104" s="2" t="s">
        <v>262</v>
      </c>
      <c r="J1104" s="15" t="str">
        <f>IF(ISERROR(VLOOKUP(I1104,State_codes!$B$2:$C$38, 2, FALSE)),"",VLOOKUP(I1104,State_codes!$B$2:$C$38, 2, FALSE))</f>
        <v>WB</v>
      </c>
      <c r="K1104" s="2" t="s">
        <v>122</v>
      </c>
      <c r="L1104" s="31" t="s">
        <v>3843</v>
      </c>
      <c r="N1104" s="130"/>
      <c r="O1104" s="27" t="s">
        <v>129</v>
      </c>
      <c r="P1104" s="39">
        <v>43919</v>
      </c>
      <c r="Q1104" s="37" t="s">
        <v>3844</v>
      </c>
      <c r="R1104" s="46"/>
      <c r="S1104" s="46"/>
    </row>
    <row r="1105" spans="1:19" ht="12.75">
      <c r="A1105" s="2">
        <v>1104</v>
      </c>
      <c r="B1105" s="119"/>
      <c r="C1105" s="39">
        <v>43919</v>
      </c>
      <c r="D1105" s="40"/>
      <c r="E1105" s="27">
        <v>66</v>
      </c>
      <c r="F1105" s="2" t="s">
        <v>39</v>
      </c>
      <c r="H1105" s="2" t="s">
        <v>261</v>
      </c>
      <c r="I1105" s="2" t="s">
        <v>262</v>
      </c>
      <c r="J1105" s="15" t="str">
        <f>IF(ISERROR(VLOOKUP(I1105,State_codes!$B$2:$C$38, 2, FALSE)),"",VLOOKUP(I1105,State_codes!$B$2:$C$38, 2, FALSE))</f>
        <v>WB</v>
      </c>
      <c r="K1105" s="2" t="s">
        <v>122</v>
      </c>
      <c r="L1105" s="31" t="s">
        <v>2161</v>
      </c>
      <c r="N1105" s="130"/>
      <c r="O1105" s="27" t="s">
        <v>129</v>
      </c>
      <c r="P1105" s="39">
        <v>43919</v>
      </c>
      <c r="Q1105" s="37" t="s">
        <v>3844</v>
      </c>
      <c r="R1105" s="46"/>
      <c r="S1105" s="46"/>
    </row>
    <row r="1106" spans="1:19" ht="12.75">
      <c r="A1106" s="2">
        <v>1105</v>
      </c>
      <c r="B1106" s="119"/>
      <c r="C1106" s="39">
        <v>43919</v>
      </c>
      <c r="D1106" s="40"/>
      <c r="E1106" s="41"/>
      <c r="H1106" s="15"/>
      <c r="I1106" s="2" t="s">
        <v>95</v>
      </c>
      <c r="J1106" s="15" t="str">
        <f>IF(ISERROR(VLOOKUP(I1106,State_codes!$B$2:$C$38, 2, FALSE)),"",VLOOKUP(I1106,State_codes!$B$2:$C$38, 2, FALSE))</f>
        <v>DL</v>
      </c>
      <c r="K1106" s="2" t="s">
        <v>122</v>
      </c>
      <c r="L1106" s="31" t="s">
        <v>429</v>
      </c>
      <c r="N1106" s="130"/>
      <c r="O1106" s="33" t="s">
        <v>155</v>
      </c>
      <c r="P1106" s="39">
        <v>43919</v>
      </c>
      <c r="Q1106" s="37" t="s">
        <v>3851</v>
      </c>
      <c r="R1106" s="46"/>
      <c r="S1106" s="46"/>
    </row>
    <row r="1107" spans="1:19" ht="12.75">
      <c r="A1107" s="2">
        <v>1106</v>
      </c>
      <c r="B1107" s="119"/>
      <c r="C1107" s="39">
        <v>43919</v>
      </c>
      <c r="D1107" s="40"/>
      <c r="E1107" s="41"/>
      <c r="H1107" s="15"/>
      <c r="I1107" s="2" t="s">
        <v>95</v>
      </c>
      <c r="J1107" s="15" t="str">
        <f>IF(ISERROR(VLOOKUP(I1107,State_codes!$B$2:$C$38, 2, FALSE)),"",VLOOKUP(I1107,State_codes!$B$2:$C$38, 2, FALSE))</f>
        <v>DL</v>
      </c>
      <c r="K1107" s="2" t="s">
        <v>122</v>
      </c>
      <c r="L1107" s="31" t="s">
        <v>429</v>
      </c>
      <c r="N1107" s="130"/>
      <c r="O1107" s="33" t="s">
        <v>155</v>
      </c>
      <c r="P1107" s="39">
        <v>43919</v>
      </c>
      <c r="Q1107" s="37" t="s">
        <v>3851</v>
      </c>
      <c r="R1107" s="46"/>
      <c r="S1107" s="46"/>
    </row>
    <row r="1108" spans="1:19" ht="12.75">
      <c r="A1108" s="2">
        <v>1107</v>
      </c>
      <c r="B1108" s="119"/>
      <c r="C1108" s="39">
        <v>43919</v>
      </c>
      <c r="D1108" s="40"/>
      <c r="E1108" s="41"/>
      <c r="H1108" s="15"/>
      <c r="I1108" s="2" t="s">
        <v>95</v>
      </c>
      <c r="J1108" s="15" t="str">
        <f>IF(ISERROR(VLOOKUP(I1108,State_codes!$B$2:$C$38, 2, FALSE)),"",VLOOKUP(I1108,State_codes!$B$2:$C$38, 2, FALSE))</f>
        <v>DL</v>
      </c>
      <c r="K1108" s="2" t="s">
        <v>122</v>
      </c>
      <c r="L1108" s="31" t="s">
        <v>429</v>
      </c>
      <c r="N1108" s="130"/>
      <c r="O1108" s="33" t="s">
        <v>155</v>
      </c>
      <c r="P1108" s="39">
        <v>43919</v>
      </c>
      <c r="Q1108" s="37" t="s">
        <v>3851</v>
      </c>
      <c r="R1108" s="46"/>
      <c r="S1108" s="46"/>
    </row>
    <row r="1109" spans="1:19" ht="12.75">
      <c r="A1109" s="2">
        <v>1108</v>
      </c>
      <c r="B1109" s="119"/>
      <c r="C1109" s="39">
        <v>43919</v>
      </c>
      <c r="D1109" s="40"/>
      <c r="E1109" s="41"/>
      <c r="H1109" s="15"/>
      <c r="I1109" s="2" t="s">
        <v>95</v>
      </c>
      <c r="J1109" s="15" t="str">
        <f>IF(ISERROR(VLOOKUP(I1109,State_codes!$B$2:$C$38, 2, FALSE)),"",VLOOKUP(I1109,State_codes!$B$2:$C$38, 2, FALSE))</f>
        <v>DL</v>
      </c>
      <c r="K1109" s="2" t="s">
        <v>122</v>
      </c>
      <c r="L1109" s="31" t="s">
        <v>429</v>
      </c>
      <c r="N1109" s="130"/>
      <c r="O1109" s="33" t="s">
        <v>155</v>
      </c>
      <c r="P1109" s="39">
        <v>43919</v>
      </c>
      <c r="Q1109" s="37" t="s">
        <v>3851</v>
      </c>
      <c r="R1109" s="46"/>
      <c r="S1109" s="46"/>
    </row>
    <row r="1110" spans="1:19" ht="12.75">
      <c r="A1110" s="2">
        <v>1109</v>
      </c>
      <c r="B1110" s="119"/>
      <c r="C1110" s="39">
        <v>43919</v>
      </c>
      <c r="D1110" s="40"/>
      <c r="E1110" s="41"/>
      <c r="H1110" s="15"/>
      <c r="I1110" s="2" t="s">
        <v>95</v>
      </c>
      <c r="J1110" s="15" t="str">
        <f>IF(ISERROR(VLOOKUP(I1110,State_codes!$B$2:$C$38, 2, FALSE)),"",VLOOKUP(I1110,State_codes!$B$2:$C$38, 2, FALSE))</f>
        <v>DL</v>
      </c>
      <c r="K1110" s="2" t="s">
        <v>122</v>
      </c>
      <c r="L1110" s="31" t="s">
        <v>429</v>
      </c>
      <c r="N1110" s="130"/>
      <c r="O1110" s="33" t="s">
        <v>155</v>
      </c>
      <c r="P1110" s="39">
        <v>43919</v>
      </c>
      <c r="Q1110" s="37" t="s">
        <v>3851</v>
      </c>
      <c r="R1110" s="46"/>
      <c r="S1110" s="46"/>
    </row>
    <row r="1111" spans="1:19" ht="12.75">
      <c r="A1111" s="2">
        <v>1110</v>
      </c>
      <c r="B1111" s="119"/>
      <c r="C1111" s="39">
        <v>43919</v>
      </c>
      <c r="D1111" s="40"/>
      <c r="E1111" s="41"/>
      <c r="H1111" s="15"/>
      <c r="I1111" s="2" t="s">
        <v>95</v>
      </c>
      <c r="J1111" s="15" t="str">
        <f>IF(ISERROR(VLOOKUP(I1111,State_codes!$B$2:$C$38, 2, FALSE)),"",VLOOKUP(I1111,State_codes!$B$2:$C$38, 2, FALSE))</f>
        <v>DL</v>
      </c>
      <c r="K1111" s="2" t="s">
        <v>122</v>
      </c>
      <c r="L1111" s="31" t="s">
        <v>429</v>
      </c>
      <c r="N1111" s="130"/>
      <c r="O1111" s="33" t="s">
        <v>155</v>
      </c>
      <c r="P1111" s="39">
        <v>43919</v>
      </c>
      <c r="Q1111" s="37" t="s">
        <v>3851</v>
      </c>
      <c r="R1111" s="46"/>
      <c r="S1111" s="46"/>
    </row>
    <row r="1112" spans="1:19" ht="12.75">
      <c r="A1112" s="2">
        <v>1111</v>
      </c>
      <c r="B1112" s="119"/>
      <c r="C1112" s="39">
        <v>43919</v>
      </c>
      <c r="D1112" s="40"/>
      <c r="E1112" s="41"/>
      <c r="H1112" s="15"/>
      <c r="I1112" s="2" t="s">
        <v>95</v>
      </c>
      <c r="J1112" s="15" t="str">
        <f>IF(ISERROR(VLOOKUP(I1112,State_codes!$B$2:$C$38, 2, FALSE)),"",VLOOKUP(I1112,State_codes!$B$2:$C$38, 2, FALSE))</f>
        <v>DL</v>
      </c>
      <c r="K1112" s="2" t="s">
        <v>122</v>
      </c>
      <c r="L1112" s="31" t="s">
        <v>429</v>
      </c>
      <c r="N1112" s="130"/>
      <c r="O1112" s="33" t="s">
        <v>155</v>
      </c>
      <c r="P1112" s="39">
        <v>43919</v>
      </c>
      <c r="Q1112" s="37" t="s">
        <v>3851</v>
      </c>
      <c r="R1112" s="46"/>
      <c r="S1112" s="46"/>
    </row>
    <row r="1113" spans="1:19" ht="12.75">
      <c r="A1113" s="2">
        <v>1112</v>
      </c>
      <c r="B1113" s="119"/>
      <c r="C1113" s="39">
        <v>43919</v>
      </c>
      <c r="D1113" s="40"/>
      <c r="E1113" s="41"/>
      <c r="H1113" s="15"/>
      <c r="I1113" s="2" t="s">
        <v>95</v>
      </c>
      <c r="J1113" s="15" t="str">
        <f>IF(ISERROR(VLOOKUP(I1113,State_codes!$B$2:$C$38, 2, FALSE)),"",VLOOKUP(I1113,State_codes!$B$2:$C$38, 2, FALSE))</f>
        <v>DL</v>
      </c>
      <c r="K1113" s="2" t="s">
        <v>122</v>
      </c>
      <c r="L1113" s="31" t="s">
        <v>429</v>
      </c>
      <c r="N1113" s="130"/>
      <c r="O1113" s="33" t="s">
        <v>155</v>
      </c>
      <c r="P1113" s="39">
        <v>43919</v>
      </c>
      <c r="Q1113" s="37" t="s">
        <v>3851</v>
      </c>
      <c r="R1113" s="46"/>
      <c r="S1113" s="46"/>
    </row>
    <row r="1114" spans="1:19" ht="12.75">
      <c r="A1114" s="2">
        <v>1113</v>
      </c>
      <c r="B1114" s="119"/>
      <c r="C1114" s="39">
        <v>43919</v>
      </c>
      <c r="D1114" s="40"/>
      <c r="E1114" s="41"/>
      <c r="H1114" s="15"/>
      <c r="I1114" s="2" t="s">
        <v>95</v>
      </c>
      <c r="J1114" s="15" t="str">
        <f>IF(ISERROR(VLOOKUP(I1114,State_codes!$B$2:$C$38, 2, FALSE)),"",VLOOKUP(I1114,State_codes!$B$2:$C$38, 2, FALSE))</f>
        <v>DL</v>
      </c>
      <c r="K1114" s="2" t="s">
        <v>122</v>
      </c>
      <c r="L1114" s="31" t="s">
        <v>429</v>
      </c>
      <c r="N1114" s="130"/>
      <c r="O1114" s="33" t="s">
        <v>155</v>
      </c>
      <c r="P1114" s="39">
        <v>43919</v>
      </c>
      <c r="Q1114" s="37" t="s">
        <v>3851</v>
      </c>
      <c r="R1114" s="46"/>
      <c r="S1114" s="46"/>
    </row>
    <row r="1115" spans="1:19" ht="12.75">
      <c r="A1115" s="2">
        <v>1114</v>
      </c>
      <c r="B1115" s="119"/>
      <c r="C1115" s="39">
        <v>43919</v>
      </c>
      <c r="D1115" s="40"/>
      <c r="E1115" s="41"/>
      <c r="H1115" s="15"/>
      <c r="I1115" s="2" t="s">
        <v>95</v>
      </c>
      <c r="J1115" s="15" t="str">
        <f>IF(ISERROR(VLOOKUP(I1115,State_codes!$B$2:$C$38, 2, FALSE)),"",VLOOKUP(I1115,State_codes!$B$2:$C$38, 2, FALSE))</f>
        <v>DL</v>
      </c>
      <c r="K1115" s="2" t="s">
        <v>122</v>
      </c>
      <c r="L1115" s="31" t="s">
        <v>429</v>
      </c>
      <c r="N1115" s="130"/>
      <c r="O1115" s="33" t="s">
        <v>155</v>
      </c>
      <c r="P1115" s="39">
        <v>43919</v>
      </c>
      <c r="Q1115" s="37" t="s">
        <v>3851</v>
      </c>
      <c r="R1115" s="46"/>
      <c r="S1115" s="46"/>
    </row>
    <row r="1116" spans="1:19" ht="12.75">
      <c r="A1116" s="2">
        <v>1115</v>
      </c>
      <c r="B1116" s="119"/>
      <c r="C1116" s="39">
        <v>43919</v>
      </c>
      <c r="D1116" s="40"/>
      <c r="E1116" s="41"/>
      <c r="H1116" s="15"/>
      <c r="I1116" s="2" t="s">
        <v>95</v>
      </c>
      <c r="J1116" s="15" t="str">
        <f>IF(ISERROR(VLOOKUP(I1116,State_codes!$B$2:$C$38, 2, FALSE)),"",VLOOKUP(I1116,State_codes!$B$2:$C$38, 2, FALSE))</f>
        <v>DL</v>
      </c>
      <c r="K1116" s="2" t="s">
        <v>122</v>
      </c>
      <c r="L1116" s="31" t="s">
        <v>429</v>
      </c>
      <c r="N1116" s="130"/>
      <c r="O1116" s="33" t="s">
        <v>155</v>
      </c>
      <c r="P1116" s="39">
        <v>43919</v>
      </c>
      <c r="Q1116" s="37" t="s">
        <v>3851</v>
      </c>
      <c r="R1116" s="46"/>
      <c r="S1116" s="46"/>
    </row>
    <row r="1117" spans="1:19" ht="12.75">
      <c r="A1117" s="2">
        <v>1116</v>
      </c>
      <c r="B1117" s="119"/>
      <c r="C1117" s="39">
        <v>43919</v>
      </c>
      <c r="D1117" s="40"/>
      <c r="E1117" s="41"/>
      <c r="H1117" s="15"/>
      <c r="I1117" s="2" t="s">
        <v>95</v>
      </c>
      <c r="J1117" s="15" t="str">
        <f>IF(ISERROR(VLOOKUP(I1117,State_codes!$B$2:$C$38, 2, FALSE)),"",VLOOKUP(I1117,State_codes!$B$2:$C$38, 2, FALSE))</f>
        <v>DL</v>
      </c>
      <c r="K1117" s="2" t="s">
        <v>122</v>
      </c>
      <c r="L1117" s="31" t="s">
        <v>429</v>
      </c>
      <c r="N1117" s="130"/>
      <c r="O1117" s="33" t="s">
        <v>155</v>
      </c>
      <c r="P1117" s="39">
        <v>43919</v>
      </c>
      <c r="Q1117" s="37" t="s">
        <v>3851</v>
      </c>
      <c r="R1117" s="46"/>
      <c r="S1117" s="46"/>
    </row>
    <row r="1118" spans="1:19" ht="12.75">
      <c r="A1118" s="2">
        <v>1117</v>
      </c>
      <c r="B1118" s="119"/>
      <c r="C1118" s="39">
        <v>43919</v>
      </c>
      <c r="D1118" s="40"/>
      <c r="E1118" s="41"/>
      <c r="H1118" s="15"/>
      <c r="I1118" s="2" t="s">
        <v>95</v>
      </c>
      <c r="J1118" s="15" t="str">
        <f>IF(ISERROR(VLOOKUP(I1118,State_codes!$B$2:$C$38, 2, FALSE)),"",VLOOKUP(I1118,State_codes!$B$2:$C$38, 2, FALSE))</f>
        <v>DL</v>
      </c>
      <c r="K1118" s="2" t="s">
        <v>122</v>
      </c>
      <c r="L1118" s="31" t="s">
        <v>429</v>
      </c>
      <c r="N1118" s="130"/>
      <c r="O1118" s="33" t="s">
        <v>155</v>
      </c>
      <c r="P1118" s="39">
        <v>43919</v>
      </c>
      <c r="Q1118" s="37" t="s">
        <v>3851</v>
      </c>
      <c r="R1118" s="46"/>
      <c r="S1118" s="46"/>
    </row>
    <row r="1119" spans="1:19" ht="12.75">
      <c r="A1119" s="2">
        <v>1118</v>
      </c>
      <c r="B1119" s="119"/>
      <c r="C1119" s="39">
        <v>43919</v>
      </c>
      <c r="D1119" s="40"/>
      <c r="E1119" s="41"/>
      <c r="H1119" s="15"/>
      <c r="I1119" s="2" t="s">
        <v>95</v>
      </c>
      <c r="J1119" s="15" t="str">
        <f>IF(ISERROR(VLOOKUP(I1119,State_codes!$B$2:$C$38, 2, FALSE)),"",VLOOKUP(I1119,State_codes!$B$2:$C$38, 2, FALSE))</f>
        <v>DL</v>
      </c>
      <c r="K1119" s="2" t="s">
        <v>122</v>
      </c>
      <c r="L1119" s="31" t="s">
        <v>429</v>
      </c>
      <c r="N1119" s="130"/>
      <c r="O1119" s="33" t="s">
        <v>155</v>
      </c>
      <c r="P1119" s="39">
        <v>43919</v>
      </c>
      <c r="Q1119" s="37" t="s">
        <v>3851</v>
      </c>
      <c r="R1119" s="46"/>
      <c r="S1119" s="46"/>
    </row>
    <row r="1120" spans="1:19" ht="12.75">
      <c r="A1120" s="2">
        <v>1119</v>
      </c>
      <c r="B1120" s="119"/>
      <c r="C1120" s="39">
        <v>43919</v>
      </c>
      <c r="D1120" s="40"/>
      <c r="E1120" s="41"/>
      <c r="H1120" s="15"/>
      <c r="I1120" s="2" t="s">
        <v>95</v>
      </c>
      <c r="J1120" s="15" t="str">
        <f>IF(ISERROR(VLOOKUP(I1120,State_codes!$B$2:$C$38, 2, FALSE)),"",VLOOKUP(I1120,State_codes!$B$2:$C$38, 2, FALSE))</f>
        <v>DL</v>
      </c>
      <c r="K1120" s="2" t="s">
        <v>122</v>
      </c>
      <c r="L1120" s="31" t="s">
        <v>429</v>
      </c>
      <c r="N1120" s="130"/>
      <c r="O1120" s="33" t="s">
        <v>155</v>
      </c>
      <c r="P1120" s="39">
        <v>43919</v>
      </c>
      <c r="Q1120" s="37" t="s">
        <v>3851</v>
      </c>
      <c r="R1120" s="46"/>
      <c r="S1120" s="46"/>
    </row>
    <row r="1121" spans="1:19" ht="12.75">
      <c r="A1121" s="2">
        <v>1120</v>
      </c>
      <c r="B1121" s="119"/>
      <c r="C1121" s="39">
        <v>43919</v>
      </c>
      <c r="D1121" s="40"/>
      <c r="E1121" s="41"/>
      <c r="H1121" s="15"/>
      <c r="I1121" s="2" t="s">
        <v>95</v>
      </c>
      <c r="J1121" s="15" t="str">
        <f>IF(ISERROR(VLOOKUP(I1121,State_codes!$B$2:$C$38, 2, FALSE)),"",VLOOKUP(I1121,State_codes!$B$2:$C$38, 2, FALSE))</f>
        <v>DL</v>
      </c>
      <c r="K1121" s="2" t="s">
        <v>122</v>
      </c>
      <c r="L1121" s="31" t="s">
        <v>429</v>
      </c>
      <c r="N1121" s="130"/>
      <c r="O1121" s="33" t="s">
        <v>155</v>
      </c>
      <c r="P1121" s="39">
        <v>43919</v>
      </c>
      <c r="Q1121" s="37" t="s">
        <v>3851</v>
      </c>
      <c r="R1121" s="46"/>
      <c r="S1121" s="46"/>
    </row>
    <row r="1122" spans="1:19" ht="12.75">
      <c r="A1122" s="2">
        <v>1121</v>
      </c>
      <c r="B1122" s="119"/>
      <c r="C1122" s="39">
        <v>43919</v>
      </c>
      <c r="D1122" s="40"/>
      <c r="E1122" s="41"/>
      <c r="H1122" s="15"/>
      <c r="I1122" s="2" t="s">
        <v>95</v>
      </c>
      <c r="J1122" s="15" t="str">
        <f>IF(ISERROR(VLOOKUP(I1122,State_codes!$B$2:$C$38, 2, FALSE)),"",VLOOKUP(I1122,State_codes!$B$2:$C$38, 2, FALSE))</f>
        <v>DL</v>
      </c>
      <c r="K1122" s="2" t="s">
        <v>122</v>
      </c>
      <c r="L1122" s="31" t="s">
        <v>429</v>
      </c>
      <c r="N1122" s="130"/>
      <c r="O1122" s="33" t="s">
        <v>155</v>
      </c>
      <c r="P1122" s="39">
        <v>43919</v>
      </c>
      <c r="Q1122" s="37" t="s">
        <v>3851</v>
      </c>
      <c r="R1122" s="46"/>
      <c r="S1122" s="46"/>
    </row>
    <row r="1123" spans="1:19" ht="12.75">
      <c r="A1123" s="2">
        <v>1122</v>
      </c>
      <c r="B1123" s="119"/>
      <c r="C1123" s="39">
        <v>43919</v>
      </c>
      <c r="D1123" s="40"/>
      <c r="E1123" s="41"/>
      <c r="F1123" s="45" t="s">
        <v>39</v>
      </c>
      <c r="G1123" s="2" t="s">
        <v>3894</v>
      </c>
      <c r="H1123" s="2" t="s">
        <v>700</v>
      </c>
      <c r="I1123" s="2" t="s">
        <v>95</v>
      </c>
      <c r="J1123" s="15" t="str">
        <f>IF(ISERROR(VLOOKUP(I1123,State_codes!$B$2:$C$38, 2, FALSE)),"",VLOOKUP(I1123,State_codes!$B$2:$C$38, 2, FALSE))</f>
        <v>DL</v>
      </c>
      <c r="K1123" s="2" t="s">
        <v>122</v>
      </c>
      <c r="L1123" s="31" t="s">
        <v>3898</v>
      </c>
      <c r="M1123" s="2" t="s">
        <v>766</v>
      </c>
      <c r="N1123" s="130"/>
      <c r="O1123" s="33" t="s">
        <v>129</v>
      </c>
      <c r="P1123" s="39">
        <v>43919</v>
      </c>
      <c r="Q1123" s="37" t="s">
        <v>3851</v>
      </c>
      <c r="R1123" s="46"/>
      <c r="S1123" s="46"/>
    </row>
    <row r="1124" spans="1:19" ht="12.75">
      <c r="A1124" s="2">
        <v>1123</v>
      </c>
      <c r="B1124" s="119"/>
      <c r="C1124" s="39">
        <v>43919</v>
      </c>
      <c r="D1124" s="40"/>
      <c r="E1124" s="41"/>
      <c r="F1124" s="45" t="s">
        <v>39</v>
      </c>
      <c r="G1124" s="2" t="s">
        <v>3894</v>
      </c>
      <c r="H1124" s="2" t="s">
        <v>700</v>
      </c>
      <c r="I1124" s="2" t="s">
        <v>95</v>
      </c>
      <c r="J1124" s="15" t="str">
        <f>IF(ISERROR(VLOOKUP(I1124,State_codes!$B$2:$C$38, 2, FALSE)),"",VLOOKUP(I1124,State_codes!$B$2:$C$38, 2, FALSE))</f>
        <v>DL</v>
      </c>
      <c r="K1124" s="2" t="s">
        <v>122</v>
      </c>
      <c r="L1124" s="31" t="s">
        <v>3898</v>
      </c>
      <c r="M1124" s="2" t="s">
        <v>766</v>
      </c>
      <c r="N1124" s="130"/>
      <c r="O1124" s="33" t="s">
        <v>129</v>
      </c>
      <c r="P1124" s="39">
        <v>43919</v>
      </c>
      <c r="Q1124" s="37" t="s">
        <v>3851</v>
      </c>
      <c r="R1124" s="46"/>
      <c r="S1124" s="46"/>
    </row>
    <row r="1125" spans="1:19" ht="12.75">
      <c r="A1125" s="2">
        <v>1124</v>
      </c>
      <c r="B1125" s="119"/>
      <c r="C1125" s="39">
        <v>43919</v>
      </c>
      <c r="D1125" s="40"/>
      <c r="E1125" s="41"/>
      <c r="F1125" s="45" t="s">
        <v>39</v>
      </c>
      <c r="G1125" s="2" t="s">
        <v>3894</v>
      </c>
      <c r="H1125" s="2" t="s">
        <v>700</v>
      </c>
      <c r="I1125" s="2" t="s">
        <v>95</v>
      </c>
      <c r="J1125" s="15" t="str">
        <f>IF(ISERROR(VLOOKUP(I1125,State_codes!$B$2:$C$38, 2, FALSE)),"",VLOOKUP(I1125,State_codes!$B$2:$C$38, 2, FALSE))</f>
        <v>DL</v>
      </c>
      <c r="K1125" s="2" t="s">
        <v>122</v>
      </c>
      <c r="L1125" s="31" t="s">
        <v>3898</v>
      </c>
      <c r="M1125" s="2" t="s">
        <v>766</v>
      </c>
      <c r="N1125" s="130"/>
      <c r="O1125" s="33" t="s">
        <v>129</v>
      </c>
      <c r="P1125" s="39">
        <v>43919</v>
      </c>
      <c r="Q1125" s="37" t="s">
        <v>3851</v>
      </c>
      <c r="R1125" s="46"/>
      <c r="S1125" s="46"/>
    </row>
    <row r="1126" spans="1:19" ht="12.75">
      <c r="A1126" s="2">
        <v>1125</v>
      </c>
      <c r="B1126" s="119"/>
      <c r="C1126" s="39">
        <v>43919</v>
      </c>
      <c r="D1126" s="40"/>
      <c r="E1126" s="41"/>
      <c r="F1126" s="45" t="s">
        <v>39</v>
      </c>
      <c r="G1126" s="2" t="s">
        <v>3894</v>
      </c>
      <c r="H1126" s="2" t="s">
        <v>700</v>
      </c>
      <c r="I1126" s="2" t="s">
        <v>95</v>
      </c>
      <c r="J1126" s="15" t="str">
        <f>IF(ISERROR(VLOOKUP(I1126,State_codes!$B$2:$C$38, 2, FALSE)),"",VLOOKUP(I1126,State_codes!$B$2:$C$38, 2, FALSE))</f>
        <v>DL</v>
      </c>
      <c r="K1126" s="2" t="s">
        <v>122</v>
      </c>
      <c r="L1126" s="31" t="s">
        <v>3898</v>
      </c>
      <c r="M1126" s="2" t="s">
        <v>766</v>
      </c>
      <c r="N1126" s="130"/>
      <c r="O1126" s="33" t="s">
        <v>129</v>
      </c>
      <c r="P1126" s="39">
        <v>43919</v>
      </c>
      <c r="Q1126" s="37" t="s">
        <v>3851</v>
      </c>
      <c r="R1126" s="46"/>
      <c r="S1126" s="46"/>
    </row>
    <row r="1127" spans="1:19" ht="12.75">
      <c r="A1127" s="2">
        <v>1126</v>
      </c>
      <c r="B1127" s="119"/>
      <c r="C1127" s="39">
        <v>43919</v>
      </c>
      <c r="D1127" s="40"/>
      <c r="E1127" s="41"/>
      <c r="F1127" s="45" t="s">
        <v>39</v>
      </c>
      <c r="G1127" s="2" t="s">
        <v>3894</v>
      </c>
      <c r="H1127" s="2" t="s">
        <v>700</v>
      </c>
      <c r="I1127" s="2" t="s">
        <v>95</v>
      </c>
      <c r="J1127" s="15" t="str">
        <f>IF(ISERROR(VLOOKUP(I1127,State_codes!$B$2:$C$38, 2, FALSE)),"",VLOOKUP(I1127,State_codes!$B$2:$C$38, 2, FALSE))</f>
        <v>DL</v>
      </c>
      <c r="K1127" s="2" t="s">
        <v>122</v>
      </c>
      <c r="L1127" s="31" t="s">
        <v>3898</v>
      </c>
      <c r="M1127" s="2" t="s">
        <v>766</v>
      </c>
      <c r="N1127" s="130"/>
      <c r="O1127" s="33" t="s">
        <v>129</v>
      </c>
      <c r="P1127" s="39">
        <v>43919</v>
      </c>
      <c r="Q1127" s="37" t="s">
        <v>3851</v>
      </c>
      <c r="R1127" s="46"/>
      <c r="S1127" s="46"/>
    </row>
    <row r="1128" spans="1:19" ht="12.75">
      <c r="A1128" s="2">
        <v>1127</v>
      </c>
      <c r="B1128" s="119"/>
      <c r="C1128" s="39">
        <v>43919</v>
      </c>
      <c r="D1128" s="40"/>
      <c r="E1128" s="41"/>
      <c r="F1128" s="45" t="s">
        <v>39</v>
      </c>
      <c r="G1128" s="2" t="s">
        <v>3894</v>
      </c>
      <c r="H1128" s="2" t="s">
        <v>700</v>
      </c>
      <c r="I1128" s="2" t="s">
        <v>95</v>
      </c>
      <c r="J1128" s="15" t="str">
        <f>IF(ISERROR(VLOOKUP(I1128,State_codes!$B$2:$C$38, 2, FALSE)),"",VLOOKUP(I1128,State_codes!$B$2:$C$38, 2, FALSE))</f>
        <v>DL</v>
      </c>
      <c r="K1128" s="2" t="s">
        <v>122</v>
      </c>
      <c r="L1128" s="31" t="s">
        <v>3898</v>
      </c>
      <c r="M1128" s="2" t="s">
        <v>766</v>
      </c>
      <c r="N1128" s="130"/>
      <c r="O1128" s="33" t="s">
        <v>129</v>
      </c>
      <c r="P1128" s="39">
        <v>43919</v>
      </c>
      <c r="Q1128" s="37" t="s">
        <v>3851</v>
      </c>
      <c r="R1128" s="46"/>
      <c r="S1128" s="46"/>
    </row>
    <row r="1129" spans="1:19" ht="12.75">
      <c r="A1129" s="2">
        <v>1128</v>
      </c>
      <c r="B1129" s="119"/>
      <c r="C1129" s="39">
        <v>43919</v>
      </c>
      <c r="D1129" s="40"/>
      <c r="E1129" s="27">
        <v>53</v>
      </c>
      <c r="F1129" s="2" t="s">
        <v>39</v>
      </c>
      <c r="G1129" s="2" t="s">
        <v>2810</v>
      </c>
      <c r="H1129" s="2" t="s">
        <v>2810</v>
      </c>
      <c r="I1129" s="2" t="s">
        <v>109</v>
      </c>
      <c r="J1129" s="15" t="str">
        <f>IF(ISERROR(VLOOKUP(I1129,State_codes!$B$2:$C$38, 2, FALSE)),"",VLOOKUP(I1129,State_codes!$B$2:$C$38, 2, FALSE))</f>
        <v>RJ</v>
      </c>
      <c r="K1129" s="2" t="s">
        <v>122</v>
      </c>
      <c r="L1129" s="31" t="s">
        <v>3917</v>
      </c>
      <c r="N1129" s="130"/>
      <c r="O1129" s="33" t="s">
        <v>155</v>
      </c>
      <c r="P1129" s="39">
        <v>43919</v>
      </c>
      <c r="Q1129" s="37" t="s">
        <v>3918</v>
      </c>
      <c r="R1129" s="34" t="s">
        <v>3920</v>
      </c>
      <c r="S1129" s="46"/>
    </row>
    <row r="1130" spans="1:19" ht="12.75">
      <c r="A1130" s="2">
        <v>1129</v>
      </c>
      <c r="B1130" s="119"/>
      <c r="C1130" s="39">
        <v>43919</v>
      </c>
      <c r="D1130" s="40"/>
      <c r="E1130" s="27">
        <v>40</v>
      </c>
      <c r="F1130" s="2" t="s">
        <v>40</v>
      </c>
      <c r="G1130" s="2" t="s">
        <v>2810</v>
      </c>
      <c r="H1130" s="2" t="s">
        <v>2810</v>
      </c>
      <c r="I1130" s="2" t="s">
        <v>109</v>
      </c>
      <c r="J1130" s="15" t="str">
        <f>IF(ISERROR(VLOOKUP(I1130,State_codes!$B$2:$C$38, 2, FALSE)),"",VLOOKUP(I1130,State_codes!$B$2:$C$38, 2, FALSE))</f>
        <v>RJ</v>
      </c>
      <c r="K1130" s="2" t="s">
        <v>122</v>
      </c>
      <c r="L1130" s="31" t="s">
        <v>3917</v>
      </c>
      <c r="M1130" s="2" t="s">
        <v>3923</v>
      </c>
      <c r="N1130" s="130"/>
      <c r="O1130" s="27" t="s">
        <v>129</v>
      </c>
      <c r="P1130" s="39">
        <v>43919</v>
      </c>
      <c r="Q1130" s="37" t="s">
        <v>3918</v>
      </c>
      <c r="R1130" s="34" t="s">
        <v>3920</v>
      </c>
      <c r="S1130" s="46"/>
    </row>
    <row r="1131" spans="1:19" ht="12.75">
      <c r="A1131" s="2">
        <v>1130</v>
      </c>
      <c r="B1131" s="119"/>
      <c r="C1131" s="39">
        <v>43919</v>
      </c>
      <c r="D1131" s="40"/>
      <c r="E1131" s="27">
        <v>20</v>
      </c>
      <c r="F1131" s="2" t="s">
        <v>39</v>
      </c>
      <c r="G1131" s="2" t="s">
        <v>2810</v>
      </c>
      <c r="H1131" s="2" t="s">
        <v>2810</v>
      </c>
      <c r="I1131" s="2" t="s">
        <v>109</v>
      </c>
      <c r="J1131" s="15" t="str">
        <f>IF(ISERROR(VLOOKUP(I1131,State_codes!$B$2:$C$38, 2, FALSE)),"",VLOOKUP(I1131,State_codes!$B$2:$C$38, 2, FALSE))</f>
        <v>RJ</v>
      </c>
      <c r="K1131" s="2" t="s">
        <v>122</v>
      </c>
      <c r="L1131" s="31" t="s">
        <v>3917</v>
      </c>
      <c r="M1131" s="2" t="s">
        <v>3923</v>
      </c>
      <c r="N1131" s="130"/>
      <c r="O1131" s="27" t="s">
        <v>129</v>
      </c>
      <c r="P1131" s="39">
        <v>43919</v>
      </c>
      <c r="Q1131" s="37" t="s">
        <v>3918</v>
      </c>
      <c r="R1131" s="34" t="s">
        <v>3920</v>
      </c>
      <c r="S1131" s="46"/>
    </row>
    <row r="1132" spans="1:19" ht="12.75">
      <c r="A1132" s="2">
        <v>1131</v>
      </c>
      <c r="B1132" s="119"/>
      <c r="C1132" s="39">
        <v>43919</v>
      </c>
      <c r="D1132" s="40"/>
      <c r="E1132" s="41"/>
      <c r="H1132" s="2" t="s">
        <v>3931</v>
      </c>
      <c r="I1132" s="2" t="s">
        <v>126</v>
      </c>
      <c r="J1132" s="15" t="str">
        <f>IF(ISERROR(VLOOKUP(I1132,State_codes!$B$2:$C$38, 2, FALSE)),"",VLOOKUP(I1132,State_codes!$B$2:$C$38, 2, FALSE))</f>
        <v>UP</v>
      </c>
      <c r="K1132" s="2" t="s">
        <v>122</v>
      </c>
      <c r="L1132" s="31" t="s">
        <v>429</v>
      </c>
      <c r="N1132" s="130"/>
      <c r="O1132" s="33" t="s">
        <v>155</v>
      </c>
      <c r="P1132" s="39">
        <v>43919</v>
      </c>
      <c r="Q1132" s="34" t="s">
        <v>3934</v>
      </c>
      <c r="R1132" s="46"/>
      <c r="S1132" s="46"/>
    </row>
    <row r="1133" spans="1:19" ht="12.75">
      <c r="A1133" s="2">
        <v>1132</v>
      </c>
      <c r="B1133" s="23" t="s">
        <v>3939</v>
      </c>
      <c r="C1133" s="39">
        <v>43919</v>
      </c>
      <c r="D1133" s="40"/>
      <c r="E1133" s="27">
        <v>35</v>
      </c>
      <c r="F1133" s="2" t="s">
        <v>39</v>
      </c>
      <c r="H1133" s="2" t="s">
        <v>139</v>
      </c>
      <c r="I1133" s="2" t="s">
        <v>126</v>
      </c>
      <c r="J1133" s="15" t="str">
        <f>IF(ISERROR(VLOOKUP(I1133,State_codes!$B$2:$C$38, 2, FALSE)),"",VLOOKUP(I1133,State_codes!$B$2:$C$38, 2, FALSE))</f>
        <v>UP</v>
      </c>
      <c r="K1133" s="2" t="s">
        <v>122</v>
      </c>
      <c r="L1133" s="31" t="s">
        <v>429</v>
      </c>
      <c r="N1133" s="130"/>
      <c r="O1133" s="33" t="s">
        <v>155</v>
      </c>
      <c r="P1133" s="39">
        <v>43919</v>
      </c>
      <c r="Q1133" s="34" t="s">
        <v>3934</v>
      </c>
      <c r="R1133" s="46"/>
      <c r="S1133" s="46"/>
    </row>
    <row r="1134" spans="1:19" ht="12.75">
      <c r="A1134" s="2">
        <v>1133</v>
      </c>
      <c r="B1134" s="119"/>
      <c r="C1134" s="39">
        <v>43919</v>
      </c>
      <c r="D1134" s="40"/>
      <c r="E1134" s="41"/>
      <c r="H1134" s="2" t="s">
        <v>139</v>
      </c>
      <c r="I1134" s="2" t="s">
        <v>126</v>
      </c>
      <c r="J1134" s="15" t="str">
        <f>IF(ISERROR(VLOOKUP(I1134,State_codes!$B$2:$C$38, 2, FALSE)),"",VLOOKUP(I1134,State_codes!$B$2:$C$38, 2, FALSE))</f>
        <v>UP</v>
      </c>
      <c r="K1134" s="2" t="s">
        <v>122</v>
      </c>
      <c r="L1134" s="31" t="s">
        <v>429</v>
      </c>
      <c r="N1134" s="130"/>
      <c r="O1134" s="33" t="s">
        <v>155</v>
      </c>
      <c r="P1134" s="39">
        <v>43919</v>
      </c>
      <c r="Q1134" s="34" t="s">
        <v>3934</v>
      </c>
      <c r="R1134" s="46"/>
      <c r="S1134" s="46"/>
    </row>
    <row r="1135" spans="1:19" ht="12.75">
      <c r="A1135" s="2">
        <v>1134</v>
      </c>
      <c r="B1135" s="119"/>
      <c r="C1135" s="39">
        <v>43919</v>
      </c>
      <c r="D1135" s="40"/>
      <c r="E1135" s="41"/>
      <c r="H1135" s="15"/>
      <c r="I1135" s="2" t="s">
        <v>101</v>
      </c>
      <c r="J1135" s="15" t="str">
        <f>IF(ISERROR(VLOOKUP(I1135,State_codes!$B$2:$C$38, 2, FALSE)),"",VLOOKUP(I1135,State_codes!$B$2:$C$38, 2, FALSE))</f>
        <v>TG</v>
      </c>
      <c r="K1135" s="2" t="s">
        <v>122</v>
      </c>
      <c r="L1135" s="31" t="s">
        <v>429</v>
      </c>
      <c r="N1135" s="130"/>
      <c r="O1135" s="33" t="s">
        <v>155</v>
      </c>
      <c r="P1135" s="39">
        <v>43919</v>
      </c>
      <c r="Q1135" s="34" t="s">
        <v>3962</v>
      </c>
      <c r="R1135" s="34" t="s">
        <v>3966</v>
      </c>
      <c r="S1135" s="46"/>
    </row>
    <row r="1136" spans="1:19" ht="12.75">
      <c r="A1136" s="2">
        <v>1135</v>
      </c>
      <c r="B1136" s="119"/>
      <c r="C1136" s="39">
        <v>43919</v>
      </c>
      <c r="D1136" s="40"/>
      <c r="E1136" s="41"/>
      <c r="H1136" s="15"/>
      <c r="I1136" s="2" t="s">
        <v>101</v>
      </c>
      <c r="J1136" s="15" t="str">
        <f>IF(ISERROR(VLOOKUP(I1136,State_codes!$B$2:$C$38, 2, FALSE)),"",VLOOKUP(I1136,State_codes!$B$2:$C$38, 2, FALSE))</f>
        <v>TG</v>
      </c>
      <c r="K1136" s="2" t="s">
        <v>122</v>
      </c>
      <c r="L1136" s="31" t="s">
        <v>429</v>
      </c>
      <c r="N1136" s="130"/>
      <c r="O1136" s="33" t="s">
        <v>155</v>
      </c>
      <c r="P1136" s="39">
        <v>43919</v>
      </c>
      <c r="Q1136" s="34" t="s">
        <v>3962</v>
      </c>
      <c r="R1136" s="34" t="s">
        <v>3966</v>
      </c>
      <c r="S1136" s="46"/>
    </row>
    <row r="1137" spans="1:19" ht="12.75">
      <c r="A1137" s="2">
        <v>1136</v>
      </c>
      <c r="B1137" s="119"/>
      <c r="C1137" s="39">
        <v>43919</v>
      </c>
      <c r="D1137" s="40"/>
      <c r="E1137" s="41"/>
      <c r="H1137" s="15"/>
      <c r="I1137" s="2" t="s">
        <v>101</v>
      </c>
      <c r="J1137" s="15" t="str">
        <f>IF(ISERROR(VLOOKUP(I1137,State_codes!$B$2:$C$38, 2, FALSE)),"",VLOOKUP(I1137,State_codes!$B$2:$C$38, 2, FALSE))</f>
        <v>TG</v>
      </c>
      <c r="K1137" s="2" t="s">
        <v>122</v>
      </c>
      <c r="L1137" s="31" t="s">
        <v>429</v>
      </c>
      <c r="N1137" s="130"/>
      <c r="O1137" s="33" t="s">
        <v>155</v>
      </c>
      <c r="P1137" s="39">
        <v>43919</v>
      </c>
      <c r="Q1137" s="34" t="s">
        <v>3962</v>
      </c>
      <c r="R1137" s="34" t="s">
        <v>3966</v>
      </c>
      <c r="S1137" s="46"/>
    </row>
    <row r="1138" spans="1:19" ht="12.75">
      <c r="A1138" s="2">
        <v>1137</v>
      </c>
      <c r="B1138" s="23" t="s">
        <v>3990</v>
      </c>
      <c r="C1138" s="39">
        <v>43919</v>
      </c>
      <c r="D1138" s="40"/>
      <c r="E1138" s="41"/>
      <c r="H1138" s="2" t="s">
        <v>1019</v>
      </c>
      <c r="I1138" s="2" t="s">
        <v>236</v>
      </c>
      <c r="J1138" s="15" t="str">
        <f>IF(ISERROR(VLOOKUP(I1138,State_codes!$B$2:$C$38, 2, FALSE)),"",VLOOKUP(I1138,State_codes!$B$2:$C$38, 2, FALSE))</f>
        <v>AP</v>
      </c>
      <c r="K1138" s="2" t="s">
        <v>122</v>
      </c>
      <c r="L1138" s="31" t="s">
        <v>2144</v>
      </c>
      <c r="M1138" s="2" t="s">
        <v>2145</v>
      </c>
      <c r="N1138" s="130"/>
      <c r="O1138" s="27" t="s">
        <v>129</v>
      </c>
      <c r="P1138" s="39">
        <v>43919</v>
      </c>
      <c r="Q1138" s="37" t="s">
        <v>3993</v>
      </c>
      <c r="R1138" s="46"/>
      <c r="S1138" s="46"/>
    </row>
    <row r="1139" spans="1:19" ht="12.75">
      <c r="A1139" s="2">
        <v>1138</v>
      </c>
      <c r="B1139" s="23" t="s">
        <v>3994</v>
      </c>
      <c r="C1139" s="39">
        <v>43919</v>
      </c>
      <c r="D1139" s="40"/>
      <c r="E1139" s="41"/>
      <c r="H1139" s="2" t="s">
        <v>1019</v>
      </c>
      <c r="I1139" s="2" t="s">
        <v>236</v>
      </c>
      <c r="J1139" s="15" t="str">
        <f>IF(ISERROR(VLOOKUP(I1139,State_codes!$B$2:$C$38, 2, FALSE)),"",VLOOKUP(I1139,State_codes!$B$2:$C$38, 2, FALSE))</f>
        <v>AP</v>
      </c>
      <c r="K1139" s="2" t="s">
        <v>122</v>
      </c>
      <c r="L1139" s="31" t="s">
        <v>2144</v>
      </c>
      <c r="M1139" s="2" t="s">
        <v>2145</v>
      </c>
      <c r="N1139" s="130"/>
      <c r="O1139" s="27" t="s">
        <v>129</v>
      </c>
      <c r="P1139" s="39">
        <v>43919</v>
      </c>
      <c r="Q1139" s="37" t="s">
        <v>3993</v>
      </c>
      <c r="R1139" s="46"/>
      <c r="S1139" s="46"/>
    </row>
    <row r="1140" spans="1:19" ht="12.75">
      <c r="A1140" s="2">
        <v>1139</v>
      </c>
      <c r="B1140" s="119"/>
      <c r="C1140" s="39">
        <v>43919</v>
      </c>
      <c r="D1140" s="40"/>
      <c r="E1140" s="27">
        <v>59</v>
      </c>
      <c r="H1140" s="2" t="s">
        <v>3997</v>
      </c>
      <c r="I1140" s="2" t="s">
        <v>262</v>
      </c>
      <c r="J1140" s="15" t="str">
        <f>IF(ISERROR(VLOOKUP(I1140,State_codes!$B$2:$C$38, 2, FALSE)),"",VLOOKUP(I1140,State_codes!$B$2:$C$38, 2, FALSE))</f>
        <v>WB</v>
      </c>
      <c r="K1140" s="2" t="s">
        <v>122</v>
      </c>
      <c r="L1140" s="31" t="s">
        <v>429</v>
      </c>
      <c r="N1140" s="130"/>
      <c r="O1140" s="33" t="s">
        <v>155</v>
      </c>
      <c r="P1140" s="39">
        <v>43919</v>
      </c>
      <c r="Q1140" s="37" t="s">
        <v>4001</v>
      </c>
      <c r="R1140" s="46"/>
      <c r="S1140" s="46"/>
    </row>
    <row r="1141" spans="1:19" ht="12.75">
      <c r="A1141" s="2">
        <v>1140</v>
      </c>
      <c r="B1141" s="119"/>
      <c r="C1141" s="39">
        <v>43920</v>
      </c>
      <c r="D1141" s="40"/>
      <c r="E1141" s="27">
        <v>65</v>
      </c>
      <c r="H1141" s="2" t="s">
        <v>298</v>
      </c>
      <c r="I1141" s="2" t="s">
        <v>233</v>
      </c>
      <c r="J1141" s="15" t="str">
        <f>IF(ISERROR(VLOOKUP(I1141,State_codes!$B$2:$C$38, 2, FALSE)),"",VLOOKUP(I1141,State_codes!$B$2:$C$38, 2, FALSE))</f>
        <v>PB</v>
      </c>
      <c r="K1141" s="2" t="s">
        <v>122</v>
      </c>
      <c r="L1141" s="31" t="s">
        <v>429</v>
      </c>
      <c r="N1141" s="130"/>
      <c r="O1141" s="33" t="s">
        <v>155</v>
      </c>
      <c r="P1141" s="39">
        <v>43920</v>
      </c>
      <c r="Q1141" s="37" t="s">
        <v>4008</v>
      </c>
      <c r="R1141" s="34" t="s">
        <v>4013</v>
      </c>
      <c r="S1141" s="46"/>
    </row>
    <row r="1142" spans="1:19" ht="12.75">
      <c r="A1142" s="2">
        <v>1141</v>
      </c>
      <c r="B1142" s="119"/>
      <c r="C1142" s="51">
        <v>43920</v>
      </c>
      <c r="D1142" s="40"/>
      <c r="E1142" s="41"/>
      <c r="H1142" s="2" t="s">
        <v>119</v>
      </c>
      <c r="I1142" s="2" t="s">
        <v>45</v>
      </c>
      <c r="J1142" s="15" t="str">
        <f>IF(ISERROR(VLOOKUP(I1142,State_codes!$B$2:$C$38, 2, FALSE)),"",VLOOKUP(I1142,State_codes!$B$2:$C$38, 2, FALSE))</f>
        <v>MH</v>
      </c>
      <c r="K1142" s="2" t="s">
        <v>122</v>
      </c>
      <c r="L1142" s="31" t="s">
        <v>429</v>
      </c>
      <c r="N1142" s="130"/>
      <c r="O1142" s="33" t="s">
        <v>155</v>
      </c>
      <c r="P1142" s="39">
        <v>43920</v>
      </c>
      <c r="Q1142" s="37" t="s">
        <v>4025</v>
      </c>
      <c r="R1142" s="46"/>
      <c r="S1142" s="46"/>
    </row>
    <row r="1143" spans="1:19" ht="12.75">
      <c r="A1143" s="2">
        <v>1142</v>
      </c>
      <c r="B1143" s="119"/>
      <c r="C1143" s="39">
        <v>43920</v>
      </c>
      <c r="D1143" s="40"/>
      <c r="E1143" s="41"/>
      <c r="H1143" s="2" t="s">
        <v>119</v>
      </c>
      <c r="I1143" s="2" t="s">
        <v>45</v>
      </c>
      <c r="J1143" s="15" t="str">
        <f>IF(ISERROR(VLOOKUP(I1143,State_codes!$B$2:$C$38, 2, FALSE)),"",VLOOKUP(I1143,State_codes!$B$2:$C$38, 2, FALSE))</f>
        <v>MH</v>
      </c>
      <c r="K1143" s="2" t="s">
        <v>122</v>
      </c>
      <c r="L1143" s="31" t="s">
        <v>429</v>
      </c>
      <c r="N1143" s="130"/>
      <c r="O1143" s="33" t="s">
        <v>155</v>
      </c>
      <c r="P1143" s="39">
        <v>43920</v>
      </c>
      <c r="Q1143" s="37" t="s">
        <v>4025</v>
      </c>
      <c r="R1143" s="46"/>
      <c r="S1143" s="46"/>
    </row>
    <row r="1144" spans="1:19" ht="12.75">
      <c r="A1144" s="2">
        <v>1143</v>
      </c>
      <c r="B1144" s="119"/>
      <c r="C1144" s="39">
        <v>43920</v>
      </c>
      <c r="D1144" s="40"/>
      <c r="E1144" s="41"/>
      <c r="H1144" s="2" t="s">
        <v>119</v>
      </c>
      <c r="I1144" s="2" t="s">
        <v>45</v>
      </c>
      <c r="J1144" s="15" t="str">
        <f>IF(ISERROR(VLOOKUP(I1144,State_codes!$B$2:$C$38, 2, FALSE)),"",VLOOKUP(I1144,State_codes!$B$2:$C$38, 2, FALSE))</f>
        <v>MH</v>
      </c>
      <c r="K1144" s="2" t="s">
        <v>122</v>
      </c>
      <c r="L1144" s="31" t="s">
        <v>429</v>
      </c>
      <c r="N1144" s="130"/>
      <c r="O1144" s="33" t="s">
        <v>155</v>
      </c>
      <c r="P1144" s="39">
        <v>43920</v>
      </c>
      <c r="Q1144" s="37" t="s">
        <v>4025</v>
      </c>
      <c r="R1144" s="46"/>
      <c r="S1144" s="46"/>
    </row>
    <row r="1145" spans="1:19" ht="12.75">
      <c r="A1145" s="2">
        <v>1144</v>
      </c>
      <c r="B1145" s="119"/>
      <c r="C1145" s="39">
        <v>43920</v>
      </c>
      <c r="D1145" s="40"/>
      <c r="E1145" s="41"/>
      <c r="H1145" s="2" t="s">
        <v>119</v>
      </c>
      <c r="I1145" s="2" t="s">
        <v>45</v>
      </c>
      <c r="J1145" s="15" t="str">
        <f>IF(ISERROR(VLOOKUP(I1145,State_codes!$B$2:$C$38, 2, FALSE)),"",VLOOKUP(I1145,State_codes!$B$2:$C$38, 2, FALSE))</f>
        <v>MH</v>
      </c>
      <c r="K1145" s="2" t="s">
        <v>122</v>
      </c>
      <c r="L1145" s="31" t="s">
        <v>429</v>
      </c>
      <c r="N1145" s="130"/>
      <c r="O1145" s="33" t="s">
        <v>155</v>
      </c>
      <c r="P1145" s="39">
        <v>43920</v>
      </c>
      <c r="Q1145" s="37" t="s">
        <v>4025</v>
      </c>
      <c r="R1145" s="46"/>
      <c r="S1145" s="46"/>
    </row>
    <row r="1146" spans="1:19" ht="12.75">
      <c r="A1146" s="2">
        <v>1145</v>
      </c>
      <c r="B1146" s="119"/>
      <c r="C1146" s="39">
        <v>43920</v>
      </c>
      <c r="D1146" s="40"/>
      <c r="E1146" s="41"/>
      <c r="H1146" s="2" t="s">
        <v>119</v>
      </c>
      <c r="I1146" s="2" t="s">
        <v>45</v>
      </c>
      <c r="J1146" s="15" t="str">
        <f>IF(ISERROR(VLOOKUP(I1146,State_codes!$B$2:$C$38, 2, FALSE)),"",VLOOKUP(I1146,State_codes!$B$2:$C$38, 2, FALSE))</f>
        <v>MH</v>
      </c>
      <c r="K1146" s="2" t="s">
        <v>122</v>
      </c>
      <c r="L1146" s="31" t="s">
        <v>429</v>
      </c>
      <c r="N1146" s="130"/>
      <c r="O1146" s="33" t="s">
        <v>155</v>
      </c>
      <c r="P1146" s="39">
        <v>43920</v>
      </c>
      <c r="Q1146" s="37" t="s">
        <v>4025</v>
      </c>
      <c r="R1146" s="46"/>
      <c r="S1146" s="46"/>
    </row>
    <row r="1147" spans="1:19" ht="12.75">
      <c r="A1147" s="2">
        <v>1146</v>
      </c>
      <c r="B1147" s="119"/>
      <c r="C1147" s="39">
        <v>43920</v>
      </c>
      <c r="D1147" s="40"/>
      <c r="E1147" s="41"/>
      <c r="H1147" s="2" t="s">
        <v>43</v>
      </c>
      <c r="I1147" s="2" t="s">
        <v>45</v>
      </c>
      <c r="J1147" s="15" t="str">
        <f>IF(ISERROR(VLOOKUP(I1147,State_codes!$B$2:$C$38, 2, FALSE)),"",VLOOKUP(I1147,State_codes!$B$2:$C$38, 2, FALSE))</f>
        <v>MH</v>
      </c>
      <c r="K1147" s="2" t="s">
        <v>122</v>
      </c>
      <c r="L1147" s="31" t="s">
        <v>429</v>
      </c>
      <c r="N1147" s="130"/>
      <c r="O1147" s="33" t="s">
        <v>155</v>
      </c>
      <c r="P1147" s="39">
        <v>43920</v>
      </c>
      <c r="Q1147" s="37" t="s">
        <v>4025</v>
      </c>
      <c r="R1147" s="46"/>
      <c r="S1147" s="46"/>
    </row>
    <row r="1148" spans="1:19" ht="12.75">
      <c r="A1148" s="2">
        <v>1147</v>
      </c>
      <c r="B1148" s="119"/>
      <c r="C1148" s="39">
        <v>43920</v>
      </c>
      <c r="D1148" s="40"/>
      <c r="E1148" s="41"/>
      <c r="H1148" s="2" t="s">
        <v>43</v>
      </c>
      <c r="I1148" s="2" t="s">
        <v>45</v>
      </c>
      <c r="J1148" s="15" t="str">
        <f>IF(ISERROR(VLOOKUP(I1148,State_codes!$B$2:$C$38, 2, FALSE)),"",VLOOKUP(I1148,State_codes!$B$2:$C$38, 2, FALSE))</f>
        <v>MH</v>
      </c>
      <c r="K1148" s="2" t="s">
        <v>122</v>
      </c>
      <c r="L1148" s="31" t="s">
        <v>429</v>
      </c>
      <c r="N1148" s="130"/>
      <c r="O1148" s="33" t="s">
        <v>155</v>
      </c>
      <c r="P1148" s="39">
        <v>43920</v>
      </c>
      <c r="Q1148" s="37" t="s">
        <v>4025</v>
      </c>
      <c r="R1148" s="46"/>
      <c r="S1148" s="46"/>
    </row>
    <row r="1149" spans="1:19" ht="12.75">
      <c r="A1149" s="2">
        <v>1148</v>
      </c>
      <c r="B1149" s="119"/>
      <c r="C1149" s="39">
        <v>43920</v>
      </c>
      <c r="D1149" s="40"/>
      <c r="E1149" s="41"/>
      <c r="H1149" s="2" t="s">
        <v>43</v>
      </c>
      <c r="I1149" s="2" t="s">
        <v>45</v>
      </c>
      <c r="J1149" s="15" t="str">
        <f>IF(ISERROR(VLOOKUP(I1149,State_codes!$B$2:$C$38, 2, FALSE)),"",VLOOKUP(I1149,State_codes!$B$2:$C$38, 2, FALSE))</f>
        <v>MH</v>
      </c>
      <c r="K1149" s="2" t="s">
        <v>122</v>
      </c>
      <c r="L1149" s="31" t="s">
        <v>429</v>
      </c>
      <c r="N1149" s="130"/>
      <c r="O1149" s="33" t="s">
        <v>155</v>
      </c>
      <c r="P1149" s="39">
        <v>43920</v>
      </c>
      <c r="Q1149" s="37" t="s">
        <v>4025</v>
      </c>
      <c r="R1149" s="46"/>
      <c r="S1149" s="46"/>
    </row>
    <row r="1150" spans="1:19" ht="12.75">
      <c r="A1150" s="2">
        <v>1149</v>
      </c>
      <c r="B1150" s="119"/>
      <c r="C1150" s="39">
        <v>43920</v>
      </c>
      <c r="D1150" s="40"/>
      <c r="E1150" s="41"/>
      <c r="H1150" s="2" t="s">
        <v>333</v>
      </c>
      <c r="I1150" s="2" t="s">
        <v>45</v>
      </c>
      <c r="J1150" s="15" t="str">
        <f>IF(ISERROR(VLOOKUP(I1150,State_codes!$B$2:$C$38, 2, FALSE)),"",VLOOKUP(I1150,State_codes!$B$2:$C$38, 2, FALSE))</f>
        <v>MH</v>
      </c>
      <c r="K1150" s="2" t="s">
        <v>122</v>
      </c>
      <c r="L1150" s="31" t="s">
        <v>429</v>
      </c>
      <c r="N1150" s="130"/>
      <c r="O1150" s="33" t="s">
        <v>155</v>
      </c>
      <c r="P1150" s="39">
        <v>43920</v>
      </c>
      <c r="Q1150" s="34" t="s">
        <v>4025</v>
      </c>
      <c r="R1150" s="46"/>
      <c r="S1150" s="46"/>
    </row>
    <row r="1151" spans="1:19" ht="12.75">
      <c r="A1151" s="2">
        <v>1150</v>
      </c>
      <c r="B1151" s="119"/>
      <c r="C1151" s="39">
        <v>43920</v>
      </c>
      <c r="D1151" s="40"/>
      <c r="E1151" s="41"/>
      <c r="H1151" s="2" t="s">
        <v>333</v>
      </c>
      <c r="I1151" s="2" t="s">
        <v>45</v>
      </c>
      <c r="J1151" s="15" t="str">
        <f>IF(ISERROR(VLOOKUP(I1151,State_codes!$B$2:$C$38, 2, FALSE)),"",VLOOKUP(I1151,State_codes!$B$2:$C$38, 2, FALSE))</f>
        <v>MH</v>
      </c>
      <c r="K1151" s="2" t="s">
        <v>122</v>
      </c>
      <c r="L1151" s="31" t="s">
        <v>429</v>
      </c>
      <c r="N1151" s="130"/>
      <c r="O1151" s="33" t="s">
        <v>155</v>
      </c>
      <c r="P1151" s="39">
        <v>43920</v>
      </c>
      <c r="Q1151" s="37" t="s">
        <v>4025</v>
      </c>
      <c r="R1151" s="46"/>
      <c r="S1151" s="46"/>
    </row>
    <row r="1152" spans="1:19" ht="12.75">
      <c r="A1152" s="2">
        <v>1151</v>
      </c>
      <c r="B1152" s="119"/>
      <c r="C1152" s="39">
        <v>43920</v>
      </c>
      <c r="D1152" s="40"/>
      <c r="E1152" s="41"/>
      <c r="H1152" s="2" t="s">
        <v>1142</v>
      </c>
      <c r="I1152" s="2" t="s">
        <v>45</v>
      </c>
      <c r="J1152" s="15" t="str">
        <f>IF(ISERROR(VLOOKUP(I1152,State_codes!$B$2:$C$38, 2, FALSE)),"",VLOOKUP(I1152,State_codes!$B$2:$C$38, 2, FALSE))</f>
        <v>MH</v>
      </c>
      <c r="K1152" s="2" t="s">
        <v>122</v>
      </c>
      <c r="L1152" s="31" t="s">
        <v>429</v>
      </c>
      <c r="N1152" s="130"/>
      <c r="O1152" s="33" t="s">
        <v>155</v>
      </c>
      <c r="P1152" s="39">
        <v>43920</v>
      </c>
      <c r="Q1152" s="37" t="s">
        <v>4025</v>
      </c>
      <c r="R1152" s="46"/>
      <c r="S1152" s="46"/>
    </row>
    <row r="1153" spans="1:19" ht="12.75">
      <c r="A1153" s="2">
        <v>1152</v>
      </c>
      <c r="B1153" s="119"/>
      <c r="C1153" s="39">
        <v>43920</v>
      </c>
      <c r="D1153" s="40"/>
      <c r="E1153" s="41"/>
      <c r="H1153" s="2" t="s">
        <v>1150</v>
      </c>
      <c r="I1153" s="2" t="s">
        <v>45</v>
      </c>
      <c r="J1153" s="15" t="str">
        <f>IF(ISERROR(VLOOKUP(I1153,State_codes!$B$2:$C$38, 2, FALSE)),"",VLOOKUP(I1153,State_codes!$B$2:$C$38, 2, FALSE))</f>
        <v>MH</v>
      </c>
      <c r="K1153" s="2" t="s">
        <v>122</v>
      </c>
      <c r="L1153" s="31" t="s">
        <v>429</v>
      </c>
      <c r="N1153" s="130"/>
      <c r="O1153" s="33" t="s">
        <v>155</v>
      </c>
      <c r="P1153" s="39">
        <v>43920</v>
      </c>
      <c r="Q1153" s="37" t="s">
        <v>4025</v>
      </c>
      <c r="R1153" s="46"/>
      <c r="S1153" s="46"/>
    </row>
    <row r="1154" spans="1:19" ht="12.75">
      <c r="A1154" s="2">
        <v>1153</v>
      </c>
      <c r="B1154" s="119"/>
      <c r="C1154" s="39">
        <v>43920</v>
      </c>
      <c r="D1154" s="40"/>
      <c r="E1154" s="27">
        <v>41</v>
      </c>
      <c r="F1154" s="2" t="s">
        <v>39</v>
      </c>
      <c r="H1154" s="2" t="s">
        <v>4084</v>
      </c>
      <c r="I1154" s="2" t="s">
        <v>109</v>
      </c>
      <c r="J1154" s="15" t="str">
        <f>IF(ISERROR(VLOOKUP(I1154,State_codes!$B$2:$C$38, 2, FALSE)),"",VLOOKUP(I1154,State_codes!$B$2:$C$38, 2, FALSE))</f>
        <v>RJ</v>
      </c>
      <c r="K1154" s="2" t="s">
        <v>122</v>
      </c>
      <c r="L1154" s="31" t="s">
        <v>4086</v>
      </c>
      <c r="N1154" s="130"/>
      <c r="O1154" s="27" t="s">
        <v>58</v>
      </c>
      <c r="P1154" s="39">
        <v>43920</v>
      </c>
      <c r="Q1154" s="37" t="s">
        <v>4088</v>
      </c>
      <c r="R1154" s="46"/>
      <c r="S1154" s="46"/>
    </row>
    <row r="1155" spans="1:19" ht="12.75">
      <c r="A1155" s="2">
        <v>1154</v>
      </c>
      <c r="B1155" s="119"/>
      <c r="C1155" s="51">
        <v>43920</v>
      </c>
      <c r="D1155" s="40"/>
      <c r="E1155" s="41"/>
      <c r="H1155" s="2" t="s">
        <v>223</v>
      </c>
      <c r="I1155" s="2" t="s">
        <v>224</v>
      </c>
      <c r="J1155" s="15" t="str">
        <f>IF(ISERROR(VLOOKUP(I1155,State_codes!$B$2:$C$38, 2, FALSE)),"",VLOOKUP(I1155,State_codes!$B$2:$C$38, 2, FALSE))</f>
        <v>MP</v>
      </c>
      <c r="K1155" s="2" t="s">
        <v>122</v>
      </c>
      <c r="L1155" s="31" t="s">
        <v>429</v>
      </c>
      <c r="N1155" s="130"/>
      <c r="O1155" s="33" t="s">
        <v>155</v>
      </c>
      <c r="P1155" s="39">
        <v>43920</v>
      </c>
      <c r="Q1155" s="37" t="s">
        <v>4097</v>
      </c>
      <c r="R1155" s="46"/>
      <c r="S1155" s="46"/>
    </row>
    <row r="1156" spans="1:19" ht="12.75">
      <c r="A1156" s="2">
        <v>1155</v>
      </c>
      <c r="B1156" s="119"/>
      <c r="C1156" s="39">
        <v>43920</v>
      </c>
      <c r="D1156" s="40"/>
      <c r="E1156" s="41"/>
      <c r="H1156" s="2" t="s">
        <v>223</v>
      </c>
      <c r="I1156" s="2" t="s">
        <v>224</v>
      </c>
      <c r="J1156" s="15" t="str">
        <f>IF(ISERROR(VLOOKUP(I1156,State_codes!$B$2:$C$38, 2, FALSE)),"",VLOOKUP(I1156,State_codes!$B$2:$C$38, 2, FALSE))</f>
        <v>MP</v>
      </c>
      <c r="K1156" s="2" t="s">
        <v>122</v>
      </c>
      <c r="L1156" s="31" t="s">
        <v>429</v>
      </c>
      <c r="N1156" s="130"/>
      <c r="O1156" s="33" t="s">
        <v>155</v>
      </c>
      <c r="P1156" s="39">
        <v>43920</v>
      </c>
      <c r="Q1156" s="37" t="s">
        <v>4097</v>
      </c>
      <c r="R1156" s="46"/>
      <c r="S1156" s="46"/>
    </row>
    <row r="1157" spans="1:19" ht="12.75">
      <c r="A1157" s="2">
        <v>1156</v>
      </c>
      <c r="B1157" s="119"/>
      <c r="C1157" s="39">
        <v>43920</v>
      </c>
      <c r="D1157" s="40"/>
      <c r="E1157" s="41"/>
      <c r="H1157" s="2" t="s">
        <v>223</v>
      </c>
      <c r="I1157" s="2" t="s">
        <v>224</v>
      </c>
      <c r="J1157" s="15" t="str">
        <f>IF(ISERROR(VLOOKUP(I1157,State_codes!$B$2:$C$38, 2, FALSE)),"",VLOOKUP(I1157,State_codes!$B$2:$C$38, 2, FALSE))</f>
        <v>MP</v>
      </c>
      <c r="K1157" s="2" t="s">
        <v>122</v>
      </c>
      <c r="L1157" s="31" t="s">
        <v>429</v>
      </c>
      <c r="N1157" s="130"/>
      <c r="O1157" s="33" t="s">
        <v>155</v>
      </c>
      <c r="P1157" s="39">
        <v>43920</v>
      </c>
      <c r="Q1157" s="37" t="s">
        <v>4097</v>
      </c>
      <c r="R1157" s="46"/>
      <c r="S1157" s="46"/>
    </row>
    <row r="1158" spans="1:19" ht="12.75">
      <c r="A1158" s="2">
        <v>1157</v>
      </c>
      <c r="B1158" s="119"/>
      <c r="C1158" s="39">
        <v>43920</v>
      </c>
      <c r="D1158" s="40"/>
      <c r="E1158" s="41"/>
      <c r="H1158" s="2" t="s">
        <v>223</v>
      </c>
      <c r="I1158" s="2" t="s">
        <v>224</v>
      </c>
      <c r="J1158" s="15" t="str">
        <f>IF(ISERROR(VLOOKUP(I1158,State_codes!$B$2:$C$38, 2, FALSE)),"",VLOOKUP(I1158,State_codes!$B$2:$C$38, 2, FALSE))</f>
        <v>MP</v>
      </c>
      <c r="K1158" s="2" t="s">
        <v>122</v>
      </c>
      <c r="L1158" s="31" t="s">
        <v>429</v>
      </c>
      <c r="N1158" s="130"/>
      <c r="O1158" s="33" t="s">
        <v>155</v>
      </c>
      <c r="P1158" s="39">
        <v>43920</v>
      </c>
      <c r="Q1158" s="37" t="s">
        <v>4097</v>
      </c>
      <c r="R1158" s="46"/>
      <c r="S1158" s="46"/>
    </row>
    <row r="1159" spans="1:19" ht="12.75">
      <c r="A1159" s="2">
        <v>1158</v>
      </c>
      <c r="B1159" s="119"/>
      <c r="C1159" s="39">
        <v>43920</v>
      </c>
      <c r="D1159" s="40"/>
      <c r="E1159" s="41"/>
      <c r="H1159" s="2" t="s">
        <v>223</v>
      </c>
      <c r="I1159" s="2" t="s">
        <v>224</v>
      </c>
      <c r="J1159" s="15" t="str">
        <f>IF(ISERROR(VLOOKUP(I1159,State_codes!$B$2:$C$38, 2, FALSE)),"",VLOOKUP(I1159,State_codes!$B$2:$C$38, 2, FALSE))</f>
        <v>MP</v>
      </c>
      <c r="K1159" s="2" t="s">
        <v>122</v>
      </c>
      <c r="L1159" s="31" t="s">
        <v>429</v>
      </c>
      <c r="N1159" s="130"/>
      <c r="O1159" s="33" t="s">
        <v>155</v>
      </c>
      <c r="P1159" s="39">
        <v>43920</v>
      </c>
      <c r="Q1159" s="37" t="s">
        <v>4097</v>
      </c>
      <c r="R1159" s="46"/>
      <c r="S1159" s="46"/>
    </row>
    <row r="1160" spans="1:19" ht="12.75">
      <c r="A1160" s="2">
        <v>1159</v>
      </c>
      <c r="B1160" s="119"/>
      <c r="C1160" s="39">
        <v>43920</v>
      </c>
      <c r="D1160" s="40"/>
      <c r="E1160" s="41"/>
      <c r="H1160" s="2" t="s">
        <v>223</v>
      </c>
      <c r="I1160" s="2" t="s">
        <v>224</v>
      </c>
      <c r="J1160" s="15" t="str">
        <f>IF(ISERROR(VLOOKUP(I1160,State_codes!$B$2:$C$38, 2, FALSE)),"",VLOOKUP(I1160,State_codes!$B$2:$C$38, 2, FALSE))</f>
        <v>MP</v>
      </c>
      <c r="K1160" s="2" t="s">
        <v>122</v>
      </c>
      <c r="L1160" s="31" t="s">
        <v>429</v>
      </c>
      <c r="N1160" s="130"/>
      <c r="O1160" s="33" t="s">
        <v>155</v>
      </c>
      <c r="P1160" s="39">
        <v>43920</v>
      </c>
      <c r="Q1160" s="37" t="s">
        <v>4097</v>
      </c>
      <c r="R1160" s="46"/>
      <c r="S1160" s="46"/>
    </row>
    <row r="1161" spans="1:19" ht="12.75">
      <c r="A1161" s="2">
        <v>1160</v>
      </c>
      <c r="B1161" s="119"/>
      <c r="C1161" s="39">
        <v>43920</v>
      </c>
      <c r="D1161" s="40"/>
      <c r="E1161" s="41"/>
      <c r="H1161" s="2" t="s">
        <v>223</v>
      </c>
      <c r="I1161" s="2" t="s">
        <v>224</v>
      </c>
      <c r="J1161" s="15" t="str">
        <f>IF(ISERROR(VLOOKUP(I1161,State_codes!$B$2:$C$38, 2, FALSE)),"",VLOOKUP(I1161,State_codes!$B$2:$C$38, 2, FALSE))</f>
        <v>MP</v>
      </c>
      <c r="K1161" s="2" t="s">
        <v>122</v>
      </c>
      <c r="L1161" s="31" t="s">
        <v>429</v>
      </c>
      <c r="N1161" s="130"/>
      <c r="O1161" s="33" t="s">
        <v>155</v>
      </c>
      <c r="P1161" s="39">
        <v>43920</v>
      </c>
      <c r="Q1161" s="37" t="s">
        <v>4097</v>
      </c>
      <c r="R1161" s="46"/>
      <c r="S1161" s="46"/>
    </row>
    <row r="1162" spans="1:19" ht="12.75">
      <c r="A1162" s="2">
        <v>1161</v>
      </c>
      <c r="B1162" s="119"/>
      <c r="C1162" s="39">
        <v>43920</v>
      </c>
      <c r="D1162" s="40"/>
      <c r="E1162" s="41"/>
      <c r="H1162" s="2" t="s">
        <v>226</v>
      </c>
      <c r="I1162" s="2" t="s">
        <v>224</v>
      </c>
      <c r="J1162" s="15" t="str">
        <f>IF(ISERROR(VLOOKUP(I1162,State_codes!$B$2:$C$38, 2, FALSE)),"",VLOOKUP(I1162,State_codes!$B$2:$C$38, 2, FALSE))</f>
        <v>MP</v>
      </c>
      <c r="K1162" s="2" t="s">
        <v>122</v>
      </c>
      <c r="L1162" s="31" t="s">
        <v>429</v>
      </c>
      <c r="N1162" s="130"/>
      <c r="O1162" s="33" t="s">
        <v>155</v>
      </c>
      <c r="P1162" s="39">
        <v>43920</v>
      </c>
      <c r="Q1162" s="37" t="s">
        <v>4097</v>
      </c>
      <c r="R1162" s="46"/>
      <c r="S1162" s="46"/>
    </row>
    <row r="1163" spans="1:19" ht="12.75">
      <c r="A1163" s="2">
        <v>1162</v>
      </c>
      <c r="B1163" s="119"/>
      <c r="C1163" s="39">
        <v>43920</v>
      </c>
      <c r="D1163" s="40"/>
      <c r="E1163" s="27">
        <v>38</v>
      </c>
      <c r="F1163" s="2" t="s">
        <v>39</v>
      </c>
      <c r="H1163" s="2" t="s">
        <v>190</v>
      </c>
      <c r="I1163" s="2" t="s">
        <v>182</v>
      </c>
      <c r="J1163" s="15" t="str">
        <f>IF(ISERROR(VLOOKUP(I1163,State_codes!$B$2:$C$38, 2, FALSE)),"",VLOOKUP(I1163,State_codes!$B$2:$C$38, 2, FALSE))</f>
        <v>GJ</v>
      </c>
      <c r="K1163" s="2" t="s">
        <v>122</v>
      </c>
      <c r="L1163" s="31" t="s">
        <v>2897</v>
      </c>
      <c r="N1163" s="130"/>
      <c r="O1163" s="27" t="s">
        <v>129</v>
      </c>
      <c r="P1163" s="39">
        <v>43920</v>
      </c>
      <c r="Q1163" s="37" t="s">
        <v>4129</v>
      </c>
      <c r="R1163" s="46"/>
      <c r="S1163" s="46"/>
    </row>
    <row r="1164" spans="1:19" ht="12.75">
      <c r="A1164" s="2">
        <v>1163</v>
      </c>
      <c r="B1164" s="119"/>
      <c r="C1164" s="39">
        <v>43920</v>
      </c>
      <c r="D1164" s="40"/>
      <c r="E1164" s="27">
        <v>50</v>
      </c>
      <c r="F1164" s="2" t="s">
        <v>39</v>
      </c>
      <c r="H1164" s="2" t="s">
        <v>190</v>
      </c>
      <c r="I1164" s="2" t="s">
        <v>182</v>
      </c>
      <c r="J1164" s="15" t="str">
        <f>IF(ISERROR(VLOOKUP(I1164,State_codes!$B$2:$C$38, 2, FALSE)),"",VLOOKUP(I1164,State_codes!$B$2:$C$38, 2, FALSE))</f>
        <v>GJ</v>
      </c>
      <c r="K1164" s="2" t="s">
        <v>122</v>
      </c>
      <c r="L1164" s="31" t="s">
        <v>2897</v>
      </c>
      <c r="N1164" s="130"/>
      <c r="O1164" s="27" t="s">
        <v>129</v>
      </c>
      <c r="P1164" s="39">
        <v>43920</v>
      </c>
      <c r="Q1164" s="37" t="s">
        <v>4129</v>
      </c>
      <c r="R1164" s="46"/>
      <c r="S1164" s="46"/>
    </row>
    <row r="1165" spans="1:19" ht="12.75">
      <c r="A1165" s="2">
        <v>1164</v>
      </c>
      <c r="B1165" s="119"/>
      <c r="C1165" s="39">
        <v>43920</v>
      </c>
      <c r="D1165" s="40"/>
      <c r="E1165" s="27">
        <v>92</v>
      </c>
      <c r="F1165" s="2" t="s">
        <v>39</v>
      </c>
      <c r="H1165" s="2" t="s">
        <v>190</v>
      </c>
      <c r="I1165" s="2" t="s">
        <v>182</v>
      </c>
      <c r="J1165" s="15" t="str">
        <f>IF(ISERROR(VLOOKUP(I1165,State_codes!$B$2:$C$38, 2, FALSE)),"",VLOOKUP(I1165,State_codes!$B$2:$C$38, 2, FALSE))</f>
        <v>GJ</v>
      </c>
      <c r="K1165" s="2" t="s">
        <v>122</v>
      </c>
      <c r="L1165" s="31" t="s">
        <v>2897</v>
      </c>
      <c r="N1165" s="130"/>
      <c r="O1165" s="27" t="s">
        <v>129</v>
      </c>
      <c r="P1165" s="39">
        <v>43920</v>
      </c>
      <c r="Q1165" s="37" t="s">
        <v>4129</v>
      </c>
      <c r="R1165" s="46"/>
      <c r="S1165" s="46"/>
    </row>
    <row r="1166" spans="1:19" ht="12.75">
      <c r="A1166" s="2">
        <v>1165</v>
      </c>
      <c r="B1166" s="119"/>
      <c r="C1166" s="39">
        <v>43920</v>
      </c>
      <c r="D1166" s="40"/>
      <c r="E1166" s="27">
        <v>55</v>
      </c>
      <c r="F1166" s="2" t="s">
        <v>39</v>
      </c>
      <c r="H1166" s="2" t="s">
        <v>190</v>
      </c>
      <c r="I1166" s="2" t="s">
        <v>182</v>
      </c>
      <c r="J1166" s="15" t="str">
        <f>IF(ISERROR(VLOOKUP(I1166,State_codes!$B$2:$C$38, 2, FALSE)),"",VLOOKUP(I1166,State_codes!$B$2:$C$38, 2, FALSE))</f>
        <v>GJ</v>
      </c>
      <c r="K1166" s="2" t="s">
        <v>122</v>
      </c>
      <c r="L1166" s="31" t="s">
        <v>2897</v>
      </c>
      <c r="N1166" s="130"/>
      <c r="O1166" s="27" t="s">
        <v>129</v>
      </c>
      <c r="P1166" s="39">
        <v>43920</v>
      </c>
      <c r="Q1166" s="37" t="s">
        <v>4129</v>
      </c>
      <c r="R1166" s="46"/>
      <c r="S1166" s="46"/>
    </row>
    <row r="1167" spans="1:19" ht="12.75">
      <c r="A1167" s="2">
        <v>1166</v>
      </c>
      <c r="B1167" s="119"/>
      <c r="C1167" s="39">
        <v>43920</v>
      </c>
      <c r="D1167" s="40"/>
      <c r="E1167" s="27">
        <v>45</v>
      </c>
      <c r="F1167" s="2" t="s">
        <v>40</v>
      </c>
      <c r="H1167" s="2" t="s">
        <v>190</v>
      </c>
      <c r="I1167" s="2" t="s">
        <v>182</v>
      </c>
      <c r="J1167" s="15" t="str">
        <f>IF(ISERROR(VLOOKUP(I1167,State_codes!$B$2:$C$38, 2, FALSE)),"",VLOOKUP(I1167,State_codes!$B$2:$C$38, 2, FALSE))</f>
        <v>GJ</v>
      </c>
      <c r="K1167" s="2" t="s">
        <v>42</v>
      </c>
      <c r="L1167" s="31" t="s">
        <v>2897</v>
      </c>
      <c r="N1167" s="130"/>
      <c r="O1167" s="27" t="s">
        <v>129</v>
      </c>
      <c r="P1167" s="39">
        <v>43920</v>
      </c>
      <c r="Q1167" s="37" t="s">
        <v>4129</v>
      </c>
      <c r="R1167" s="34" t="s">
        <v>4164</v>
      </c>
      <c r="S1167" s="34" t="s">
        <v>4168</v>
      </c>
    </row>
    <row r="1168" spans="1:19" ht="12.75">
      <c r="A1168" s="2">
        <v>1167</v>
      </c>
      <c r="B1168" s="119"/>
      <c r="C1168" s="39">
        <v>43920</v>
      </c>
      <c r="D1168" s="40"/>
      <c r="E1168" s="27">
        <v>65</v>
      </c>
      <c r="F1168" s="2" t="s">
        <v>39</v>
      </c>
      <c r="H1168" s="2" t="s">
        <v>187</v>
      </c>
      <c r="I1168" s="2" t="s">
        <v>182</v>
      </c>
      <c r="J1168" s="15" t="str">
        <f>IF(ISERROR(VLOOKUP(I1168,State_codes!$B$2:$C$38, 2, FALSE)),"",VLOOKUP(I1168,State_codes!$B$2:$C$38, 2, FALSE))</f>
        <v>GJ</v>
      </c>
      <c r="K1168" s="2" t="s">
        <v>122</v>
      </c>
      <c r="L1168" s="31" t="s">
        <v>1705</v>
      </c>
      <c r="N1168" s="130"/>
      <c r="O1168" s="27" t="s">
        <v>58</v>
      </c>
      <c r="P1168" s="39">
        <v>43920</v>
      </c>
      <c r="Q1168" s="37" t="s">
        <v>4129</v>
      </c>
      <c r="R1168" s="46"/>
      <c r="S1168" s="46"/>
    </row>
    <row r="1169" spans="1:19" ht="12.75">
      <c r="A1169" s="2">
        <v>1168</v>
      </c>
      <c r="B1169" s="119"/>
      <c r="C1169" s="39">
        <v>43920</v>
      </c>
      <c r="D1169" s="40"/>
      <c r="E1169" s="41"/>
      <c r="H1169" s="2" t="s">
        <v>206</v>
      </c>
      <c r="I1169" s="2" t="s">
        <v>207</v>
      </c>
      <c r="J1169" s="15" t="str">
        <f>IF(ISERROR(VLOOKUP(I1169,State_codes!$B$2:$C$38, 2, FALSE)),"",VLOOKUP(I1169,State_codes!$B$2:$C$38, 2, FALSE))</f>
        <v>JK</v>
      </c>
      <c r="K1169" s="2" t="s">
        <v>122</v>
      </c>
      <c r="L1169" s="31" t="s">
        <v>429</v>
      </c>
      <c r="N1169" s="130"/>
      <c r="O1169" s="33" t="s">
        <v>155</v>
      </c>
      <c r="P1169" s="39">
        <v>43920</v>
      </c>
      <c r="Q1169" s="37" t="s">
        <v>4188</v>
      </c>
      <c r="R1169" s="46"/>
      <c r="S1169" s="46"/>
    </row>
    <row r="1170" spans="1:19" ht="12.75">
      <c r="A1170" s="2">
        <v>1169</v>
      </c>
      <c r="B1170" s="119"/>
      <c r="C1170" s="39">
        <v>43920</v>
      </c>
      <c r="D1170" s="40"/>
      <c r="E1170" s="41"/>
      <c r="H1170" s="2" t="s">
        <v>206</v>
      </c>
      <c r="I1170" s="2" t="s">
        <v>207</v>
      </c>
      <c r="J1170" s="15" t="str">
        <f>IF(ISERROR(VLOOKUP(I1170,State_codes!$B$2:$C$38, 2, FALSE)),"",VLOOKUP(I1170,State_codes!$B$2:$C$38, 2, FALSE))</f>
        <v>JK</v>
      </c>
      <c r="K1170" s="2" t="s">
        <v>122</v>
      </c>
      <c r="L1170" s="31" t="s">
        <v>429</v>
      </c>
      <c r="N1170" s="130"/>
      <c r="O1170" s="33" t="s">
        <v>155</v>
      </c>
      <c r="P1170" s="39">
        <v>43920</v>
      </c>
      <c r="Q1170" s="37" t="s">
        <v>4188</v>
      </c>
      <c r="R1170" s="46"/>
      <c r="S1170" s="46"/>
    </row>
    <row r="1171" spans="1:19" ht="12.75">
      <c r="A1171" s="2">
        <v>1170</v>
      </c>
      <c r="B1171" s="119"/>
      <c r="C1171" s="39">
        <v>43920</v>
      </c>
      <c r="D1171" s="40"/>
      <c r="E1171" s="41"/>
      <c r="H1171" s="2" t="s">
        <v>206</v>
      </c>
      <c r="I1171" s="2" t="s">
        <v>207</v>
      </c>
      <c r="J1171" s="15" t="str">
        <f>IF(ISERROR(VLOOKUP(I1171,State_codes!$B$2:$C$38, 2, FALSE)),"",VLOOKUP(I1171,State_codes!$B$2:$C$38, 2, FALSE))</f>
        <v>JK</v>
      </c>
      <c r="K1171" s="2" t="s">
        <v>122</v>
      </c>
      <c r="L1171" s="31" t="s">
        <v>429</v>
      </c>
      <c r="N1171" s="130"/>
      <c r="O1171" s="33" t="s">
        <v>155</v>
      </c>
      <c r="P1171" s="39">
        <v>43920</v>
      </c>
      <c r="Q1171" s="37" t="s">
        <v>4188</v>
      </c>
      <c r="R1171" s="46"/>
      <c r="S1171" s="46"/>
    </row>
    <row r="1172" spans="1:19" ht="12.75">
      <c r="A1172" s="2">
        <v>1171</v>
      </c>
      <c r="B1172" s="119"/>
      <c r="C1172" s="39">
        <v>43920</v>
      </c>
      <c r="D1172" s="40"/>
      <c r="E1172" s="41"/>
      <c r="H1172" s="15"/>
      <c r="I1172" s="2" t="s">
        <v>348</v>
      </c>
      <c r="J1172" s="15" t="str">
        <f>IF(ISERROR(VLOOKUP(I1172,State_codes!$B$2:$C$38, 2, FALSE)),"",VLOOKUP(I1172,State_codes!$B$2:$C$38, 2, FALSE))</f>
        <v>AN</v>
      </c>
      <c r="K1172" s="2" t="s">
        <v>122</v>
      </c>
      <c r="L1172" s="31" t="s">
        <v>429</v>
      </c>
      <c r="N1172" s="130"/>
      <c r="O1172" s="33" t="s">
        <v>155</v>
      </c>
      <c r="P1172" s="39">
        <v>43920</v>
      </c>
      <c r="Q1172" s="37" t="s">
        <v>4201</v>
      </c>
      <c r="R1172" s="46"/>
      <c r="S1172" s="46"/>
    </row>
    <row r="1173" spans="1:19" ht="14.25">
      <c r="A1173" s="2">
        <v>1172</v>
      </c>
      <c r="B1173" s="2" t="s">
        <v>4204</v>
      </c>
      <c r="C1173" s="39">
        <v>43920</v>
      </c>
      <c r="D1173" s="40"/>
      <c r="E1173" s="27">
        <v>49</v>
      </c>
      <c r="F1173" s="2" t="s">
        <v>39</v>
      </c>
      <c r="G1173" s="2" t="s">
        <v>4205</v>
      </c>
      <c r="H1173" s="2" t="s">
        <v>1489</v>
      </c>
      <c r="I1173" s="2" t="s">
        <v>236</v>
      </c>
      <c r="J1173" s="15" t="str">
        <f>IF(ISERROR(VLOOKUP(I1173,State_codes!$B$2:$C$38, 2, FALSE)),"",VLOOKUP(I1173,State_codes!$B$2:$C$38, 2, FALSE))</f>
        <v>AP</v>
      </c>
      <c r="K1173" s="2" t="s">
        <v>122</v>
      </c>
      <c r="L1173" s="31" t="s">
        <v>429</v>
      </c>
      <c r="M1173" s="2" t="s">
        <v>766</v>
      </c>
      <c r="N1173" s="130"/>
      <c r="O1173" s="33" t="s">
        <v>155</v>
      </c>
      <c r="P1173" s="39">
        <v>43920</v>
      </c>
      <c r="Q1173" s="90" t="s">
        <v>4206</v>
      </c>
      <c r="R1173" s="46"/>
      <c r="S1173" s="46"/>
    </row>
    <row r="1174" spans="1:19" ht="14.25">
      <c r="A1174" s="2">
        <v>1173</v>
      </c>
      <c r="B1174" s="23" t="s">
        <v>4208</v>
      </c>
      <c r="C1174" s="39">
        <v>43920</v>
      </c>
      <c r="D1174" s="40"/>
      <c r="E1174" s="27">
        <v>72</v>
      </c>
      <c r="F1174" s="2" t="s">
        <v>39</v>
      </c>
      <c r="G1174" s="2" t="s">
        <v>1488</v>
      </c>
      <c r="H1174" s="2" t="s">
        <v>1489</v>
      </c>
      <c r="I1174" s="2" t="s">
        <v>236</v>
      </c>
      <c r="J1174" s="15" t="str">
        <f>IF(ISERROR(VLOOKUP(I1174,State_codes!$B$2:$C$38, 2, FALSE)),"",VLOOKUP(I1174,State_codes!$B$2:$C$38, 2, FALSE))</f>
        <v>AP</v>
      </c>
      <c r="K1174" s="2" t="s">
        <v>122</v>
      </c>
      <c r="L1174" s="31" t="s">
        <v>429</v>
      </c>
      <c r="M1174" s="2" t="s">
        <v>766</v>
      </c>
      <c r="N1174" s="130"/>
      <c r="O1174" s="33" t="s">
        <v>155</v>
      </c>
      <c r="P1174" s="39">
        <v>43920</v>
      </c>
      <c r="Q1174" s="90" t="s">
        <v>4209</v>
      </c>
      <c r="R1174" s="46"/>
      <c r="S1174" s="46"/>
    </row>
    <row r="1175" spans="1:19" ht="12.75">
      <c r="A1175" s="2">
        <v>1174</v>
      </c>
      <c r="B1175" s="23" t="s">
        <v>4210</v>
      </c>
      <c r="C1175" s="39">
        <v>43920</v>
      </c>
      <c r="D1175" s="40"/>
      <c r="E1175" s="27">
        <v>25</v>
      </c>
      <c r="F1175" s="2" t="s">
        <v>39</v>
      </c>
      <c r="H1175" s="2" t="s">
        <v>1736</v>
      </c>
      <c r="I1175" s="2" t="s">
        <v>158</v>
      </c>
      <c r="J1175" s="15" t="str">
        <f>IF(ISERROR(VLOOKUP(I1175,State_codes!$B$2:$C$38, 2, FALSE)),"",VLOOKUP(I1175,State_codes!$B$2:$C$38, 2, FALSE))</f>
        <v>TN</v>
      </c>
      <c r="K1175" s="2" t="s">
        <v>122</v>
      </c>
      <c r="L1175" s="31" t="s">
        <v>4216</v>
      </c>
      <c r="M1175" s="2" t="s">
        <v>2150</v>
      </c>
      <c r="N1175" s="130"/>
      <c r="O1175" s="27" t="s">
        <v>129</v>
      </c>
      <c r="P1175" s="39">
        <v>43920</v>
      </c>
      <c r="Q1175" s="37" t="s">
        <v>4217</v>
      </c>
      <c r="R1175" s="37" t="s">
        <v>4221</v>
      </c>
      <c r="S1175" s="46"/>
    </row>
    <row r="1176" spans="1:19" ht="12.75">
      <c r="A1176" s="2">
        <v>1175</v>
      </c>
      <c r="B1176" s="23" t="s">
        <v>4223</v>
      </c>
      <c r="C1176" s="39">
        <v>43920</v>
      </c>
      <c r="D1176" s="40"/>
      <c r="E1176" s="27">
        <v>52</v>
      </c>
      <c r="F1176" s="2" t="s">
        <v>40</v>
      </c>
      <c r="H1176" s="2" t="s">
        <v>827</v>
      </c>
      <c r="I1176" s="2" t="s">
        <v>158</v>
      </c>
      <c r="J1176" s="15" t="str">
        <f>IF(ISERROR(VLOOKUP(I1176,State_codes!$B$2:$C$38, 2, FALSE)),"",VLOOKUP(I1176,State_codes!$B$2:$C$38, 2, FALSE))</f>
        <v>TN</v>
      </c>
      <c r="K1176" s="2" t="s">
        <v>122</v>
      </c>
      <c r="L1176" s="31" t="s">
        <v>4228</v>
      </c>
      <c r="M1176" s="2" t="s">
        <v>2150</v>
      </c>
      <c r="N1176" s="130"/>
      <c r="O1176" s="27" t="s">
        <v>129</v>
      </c>
      <c r="P1176" s="39">
        <v>43920</v>
      </c>
      <c r="Q1176" s="37" t="s">
        <v>4217</v>
      </c>
      <c r="R1176" s="37" t="s">
        <v>4221</v>
      </c>
      <c r="S1176" s="46"/>
    </row>
    <row r="1177" spans="1:19" ht="12.75">
      <c r="A1177" s="2">
        <v>1176</v>
      </c>
      <c r="B1177" s="23" t="s">
        <v>4233</v>
      </c>
      <c r="C1177" s="39">
        <v>43920</v>
      </c>
      <c r="D1177" s="40"/>
      <c r="E1177" s="27">
        <v>76</v>
      </c>
      <c r="F1177" s="2" t="s">
        <v>40</v>
      </c>
      <c r="H1177" s="2" t="s">
        <v>827</v>
      </c>
      <c r="I1177" s="2" t="s">
        <v>158</v>
      </c>
      <c r="J1177" s="15" t="str">
        <f>IF(ISERROR(VLOOKUP(I1177,State_codes!$B$2:$C$38, 2, FALSE)),"",VLOOKUP(I1177,State_codes!$B$2:$C$38, 2, FALSE))</f>
        <v>TN</v>
      </c>
      <c r="K1177" s="2" t="s">
        <v>122</v>
      </c>
      <c r="L1177" s="31" t="s">
        <v>4228</v>
      </c>
      <c r="M1177" s="2" t="s">
        <v>2150</v>
      </c>
      <c r="N1177" s="130"/>
      <c r="O1177" s="27" t="s">
        <v>129</v>
      </c>
      <c r="P1177" s="39">
        <v>43920</v>
      </c>
      <c r="Q1177" s="37" t="s">
        <v>4217</v>
      </c>
      <c r="R1177" s="37" t="s">
        <v>4221</v>
      </c>
      <c r="S1177" s="46"/>
    </row>
    <row r="1178" spans="1:19" ht="12.75">
      <c r="A1178" s="2">
        <v>1177</v>
      </c>
      <c r="B1178" s="23" t="s">
        <v>4241</v>
      </c>
      <c r="C1178" s="39">
        <v>43920</v>
      </c>
      <c r="D1178" s="40"/>
      <c r="E1178" s="27">
        <v>15</v>
      </c>
      <c r="F1178" s="2" t="s">
        <v>40</v>
      </c>
      <c r="H1178" s="2" t="s">
        <v>827</v>
      </c>
      <c r="I1178" s="2" t="s">
        <v>158</v>
      </c>
      <c r="J1178" s="15" t="str">
        <f>IF(ISERROR(VLOOKUP(I1178,State_codes!$B$2:$C$38, 2, FALSE)),"",VLOOKUP(I1178,State_codes!$B$2:$C$38, 2, FALSE))</f>
        <v>TN</v>
      </c>
      <c r="K1178" s="2" t="s">
        <v>122</v>
      </c>
      <c r="L1178" s="31" t="s">
        <v>4228</v>
      </c>
      <c r="M1178" s="2" t="s">
        <v>2150</v>
      </c>
      <c r="N1178" s="130"/>
      <c r="O1178" s="27" t="s">
        <v>129</v>
      </c>
      <c r="P1178" s="39">
        <v>43920</v>
      </c>
      <c r="Q1178" s="37" t="s">
        <v>4217</v>
      </c>
      <c r="R1178" s="37" t="s">
        <v>4221</v>
      </c>
      <c r="S1178" s="46"/>
    </row>
    <row r="1179" spans="1:19" ht="12.75">
      <c r="A1179" s="2">
        <v>1178</v>
      </c>
      <c r="B1179" s="23" t="s">
        <v>4257</v>
      </c>
      <c r="C1179" s="39">
        <v>43920</v>
      </c>
      <c r="D1179" s="40"/>
      <c r="E1179" s="27">
        <v>20</v>
      </c>
      <c r="F1179" s="2" t="s">
        <v>39</v>
      </c>
      <c r="H1179" s="2" t="s">
        <v>827</v>
      </c>
      <c r="I1179" s="2" t="s">
        <v>158</v>
      </c>
      <c r="J1179" s="15" t="str">
        <f>IF(ISERROR(VLOOKUP(I1179,State_codes!$B$2:$C$38, 2, FALSE)),"",VLOOKUP(I1179,State_codes!$B$2:$C$38, 2, FALSE))</f>
        <v>TN</v>
      </c>
      <c r="K1179" s="2" t="s">
        <v>122</v>
      </c>
      <c r="L1179" s="31" t="s">
        <v>4228</v>
      </c>
      <c r="M1179" s="2" t="s">
        <v>2150</v>
      </c>
      <c r="N1179" s="130"/>
      <c r="O1179" s="27" t="s">
        <v>129</v>
      </c>
      <c r="P1179" s="39">
        <v>43920</v>
      </c>
      <c r="Q1179" s="37" t="s">
        <v>4217</v>
      </c>
      <c r="R1179" s="37" t="s">
        <v>4221</v>
      </c>
      <c r="S1179" s="46"/>
    </row>
    <row r="1180" spans="1:19" ht="12.75">
      <c r="A1180" s="2">
        <v>1179</v>
      </c>
      <c r="B1180" s="23" t="s">
        <v>4268</v>
      </c>
      <c r="C1180" s="39">
        <v>43920</v>
      </c>
      <c r="D1180" s="40"/>
      <c r="E1180" s="41"/>
      <c r="F1180" s="2" t="s">
        <v>39</v>
      </c>
      <c r="G1180" s="2" t="s">
        <v>1377</v>
      </c>
      <c r="H1180" s="2" t="s">
        <v>1378</v>
      </c>
      <c r="I1180" s="2" t="s">
        <v>158</v>
      </c>
      <c r="J1180" s="15" t="str">
        <f>IF(ISERROR(VLOOKUP(I1180,State_codes!$B$2:$C$38, 2, FALSE)),"",VLOOKUP(I1180,State_codes!$B$2:$C$38, 2, FALSE))</f>
        <v>TN</v>
      </c>
      <c r="K1180" s="2" t="s">
        <v>122</v>
      </c>
      <c r="L1180" s="31" t="s">
        <v>4273</v>
      </c>
      <c r="M1180" s="2" t="s">
        <v>2001</v>
      </c>
      <c r="N1180" s="130"/>
      <c r="O1180" s="27" t="s">
        <v>129</v>
      </c>
      <c r="P1180" s="39">
        <v>43920</v>
      </c>
      <c r="Q1180" s="37" t="s">
        <v>4217</v>
      </c>
      <c r="R1180" s="37" t="s">
        <v>4221</v>
      </c>
      <c r="S1180" s="46"/>
    </row>
    <row r="1181" spans="1:19" ht="12.75">
      <c r="A1181" s="2">
        <v>1180</v>
      </c>
      <c r="B1181" s="23" t="s">
        <v>4284</v>
      </c>
      <c r="C1181" s="39">
        <v>43920</v>
      </c>
      <c r="D1181" s="40"/>
      <c r="E1181" s="41"/>
      <c r="F1181" s="2" t="s">
        <v>39</v>
      </c>
      <c r="G1181" s="2" t="s">
        <v>1377</v>
      </c>
      <c r="H1181" s="2" t="s">
        <v>1378</v>
      </c>
      <c r="I1181" s="2" t="s">
        <v>158</v>
      </c>
      <c r="J1181" s="15" t="str">
        <f>IF(ISERROR(VLOOKUP(I1181,State_codes!$B$2:$C$38, 2, FALSE)),"",VLOOKUP(I1181,State_codes!$B$2:$C$38, 2, FALSE))</f>
        <v>TN</v>
      </c>
      <c r="K1181" s="2" t="s">
        <v>122</v>
      </c>
      <c r="L1181" s="31" t="s">
        <v>4273</v>
      </c>
      <c r="M1181" s="2" t="s">
        <v>2001</v>
      </c>
      <c r="N1181" s="130"/>
      <c r="O1181" s="27" t="s">
        <v>129</v>
      </c>
      <c r="P1181" s="39">
        <v>43920</v>
      </c>
      <c r="Q1181" s="37" t="s">
        <v>4217</v>
      </c>
      <c r="R1181" s="37" t="s">
        <v>4221</v>
      </c>
      <c r="S1181" s="46"/>
    </row>
    <row r="1182" spans="1:19" ht="12.75">
      <c r="A1182" s="2">
        <v>1181</v>
      </c>
      <c r="B1182" s="23" t="s">
        <v>4296</v>
      </c>
      <c r="C1182" s="39">
        <v>43920</v>
      </c>
      <c r="D1182" s="40"/>
      <c r="E1182" s="41"/>
      <c r="F1182" s="2" t="s">
        <v>39</v>
      </c>
      <c r="G1182" s="2" t="s">
        <v>1377</v>
      </c>
      <c r="H1182" s="2" t="s">
        <v>1378</v>
      </c>
      <c r="I1182" s="2" t="s">
        <v>158</v>
      </c>
      <c r="J1182" s="15" t="str">
        <f>IF(ISERROR(VLOOKUP(I1182,State_codes!$B$2:$C$38, 2, FALSE)),"",VLOOKUP(I1182,State_codes!$B$2:$C$38, 2, FALSE))</f>
        <v>TN</v>
      </c>
      <c r="K1182" s="2" t="s">
        <v>122</v>
      </c>
      <c r="L1182" s="31" t="s">
        <v>4273</v>
      </c>
      <c r="M1182" s="2" t="s">
        <v>2001</v>
      </c>
      <c r="N1182" s="130"/>
      <c r="O1182" s="27" t="s">
        <v>129</v>
      </c>
      <c r="P1182" s="39">
        <v>43920</v>
      </c>
      <c r="Q1182" s="37" t="s">
        <v>4217</v>
      </c>
      <c r="R1182" s="37" t="s">
        <v>4221</v>
      </c>
      <c r="S1182" s="46"/>
    </row>
    <row r="1183" spans="1:19" ht="12.75">
      <c r="A1183" s="2">
        <v>1182</v>
      </c>
      <c r="B1183" s="23" t="s">
        <v>4311</v>
      </c>
      <c r="C1183" s="39">
        <v>43920</v>
      </c>
      <c r="D1183" s="40"/>
      <c r="E1183" s="41"/>
      <c r="F1183" s="2" t="s">
        <v>39</v>
      </c>
      <c r="G1183" s="2" t="s">
        <v>1377</v>
      </c>
      <c r="H1183" s="2" t="s">
        <v>1378</v>
      </c>
      <c r="I1183" s="2" t="s">
        <v>158</v>
      </c>
      <c r="J1183" s="15" t="str">
        <f>IF(ISERROR(VLOOKUP(I1183,State_codes!$B$2:$C$38, 2, FALSE)),"",VLOOKUP(I1183,State_codes!$B$2:$C$38, 2, FALSE))</f>
        <v>TN</v>
      </c>
      <c r="K1183" s="2" t="s">
        <v>122</v>
      </c>
      <c r="L1183" s="31" t="s">
        <v>4273</v>
      </c>
      <c r="M1183" s="2" t="s">
        <v>2001</v>
      </c>
      <c r="N1183" s="130"/>
      <c r="O1183" s="27" t="s">
        <v>129</v>
      </c>
      <c r="P1183" s="39">
        <v>43920</v>
      </c>
      <c r="Q1183" s="37" t="s">
        <v>4217</v>
      </c>
      <c r="R1183" s="37" t="s">
        <v>4221</v>
      </c>
      <c r="S1183" s="46"/>
    </row>
    <row r="1184" spans="1:19" ht="12.75">
      <c r="A1184" s="2">
        <v>1183</v>
      </c>
      <c r="B1184" s="23" t="s">
        <v>4323</v>
      </c>
      <c r="C1184" s="39">
        <v>43920</v>
      </c>
      <c r="D1184" s="40"/>
      <c r="E1184" s="41"/>
      <c r="F1184" s="2" t="s">
        <v>39</v>
      </c>
      <c r="G1184" s="2" t="s">
        <v>1377</v>
      </c>
      <c r="H1184" s="2" t="s">
        <v>1378</v>
      </c>
      <c r="I1184" s="2" t="s">
        <v>158</v>
      </c>
      <c r="J1184" s="15" t="str">
        <f>IF(ISERROR(VLOOKUP(I1184,State_codes!$B$2:$C$38, 2, FALSE)),"",VLOOKUP(I1184,State_codes!$B$2:$C$38, 2, FALSE))</f>
        <v>TN</v>
      </c>
      <c r="K1184" s="2" t="s">
        <v>122</v>
      </c>
      <c r="L1184" s="31" t="s">
        <v>4273</v>
      </c>
      <c r="M1184" s="2" t="s">
        <v>2001</v>
      </c>
      <c r="N1184" s="130"/>
      <c r="O1184" s="27" t="s">
        <v>129</v>
      </c>
      <c r="P1184" s="39">
        <v>43920</v>
      </c>
      <c r="Q1184" s="37" t="s">
        <v>4217</v>
      </c>
      <c r="R1184" s="37" t="s">
        <v>4221</v>
      </c>
      <c r="S1184" s="46"/>
    </row>
    <row r="1185" spans="1:27" ht="12.75">
      <c r="A1185" s="2">
        <v>1184</v>
      </c>
      <c r="B1185" s="23" t="s">
        <v>4338</v>
      </c>
      <c r="C1185" s="39">
        <v>43920</v>
      </c>
      <c r="D1185" s="40"/>
      <c r="E1185" s="41"/>
      <c r="F1185" s="2" t="s">
        <v>39</v>
      </c>
      <c r="G1185" s="2" t="s">
        <v>1377</v>
      </c>
      <c r="H1185" s="2" t="s">
        <v>1378</v>
      </c>
      <c r="I1185" s="2" t="s">
        <v>158</v>
      </c>
      <c r="J1185" s="15" t="str">
        <f>IF(ISERROR(VLOOKUP(I1185,State_codes!$B$2:$C$38, 2, FALSE)),"",VLOOKUP(I1185,State_codes!$B$2:$C$38, 2, FALSE))</f>
        <v>TN</v>
      </c>
      <c r="K1185" s="2" t="s">
        <v>122</v>
      </c>
      <c r="L1185" s="31" t="s">
        <v>4273</v>
      </c>
      <c r="M1185" s="2" t="s">
        <v>2001</v>
      </c>
      <c r="N1185" s="130"/>
      <c r="O1185" s="27" t="s">
        <v>129</v>
      </c>
      <c r="P1185" s="39">
        <v>43920</v>
      </c>
      <c r="Q1185" s="37" t="s">
        <v>4217</v>
      </c>
      <c r="R1185" s="37" t="s">
        <v>4221</v>
      </c>
      <c r="S1185" s="46"/>
    </row>
    <row r="1186" spans="1:27" ht="12.75">
      <c r="A1186" s="2">
        <v>1185</v>
      </c>
      <c r="B1186" s="23" t="s">
        <v>4346</v>
      </c>
      <c r="C1186" s="39">
        <v>43920</v>
      </c>
      <c r="D1186" s="40"/>
      <c r="E1186" s="41"/>
      <c r="F1186" s="2" t="s">
        <v>39</v>
      </c>
      <c r="G1186" s="2" t="s">
        <v>1377</v>
      </c>
      <c r="H1186" s="2" t="s">
        <v>1378</v>
      </c>
      <c r="I1186" s="2" t="s">
        <v>158</v>
      </c>
      <c r="J1186" s="15" t="str">
        <f>IF(ISERROR(VLOOKUP(I1186,State_codes!$B$2:$C$38, 2, FALSE)),"",VLOOKUP(I1186,State_codes!$B$2:$C$38, 2, FALSE))</f>
        <v>TN</v>
      </c>
      <c r="K1186" s="2" t="s">
        <v>122</v>
      </c>
      <c r="L1186" s="31" t="s">
        <v>4273</v>
      </c>
      <c r="M1186" s="2" t="s">
        <v>2001</v>
      </c>
      <c r="N1186" s="130"/>
      <c r="O1186" s="27" t="s">
        <v>129</v>
      </c>
      <c r="P1186" s="39">
        <v>43920</v>
      </c>
      <c r="Q1186" s="37" t="s">
        <v>4217</v>
      </c>
      <c r="R1186" s="37" t="s">
        <v>4221</v>
      </c>
      <c r="S1186" s="46"/>
    </row>
    <row r="1187" spans="1:27" ht="12.75">
      <c r="A1187" s="2">
        <v>1186</v>
      </c>
      <c r="B1187" s="23" t="s">
        <v>4354</v>
      </c>
      <c r="C1187" s="39">
        <v>43920</v>
      </c>
      <c r="D1187" s="40"/>
      <c r="E1187" s="41"/>
      <c r="F1187" s="2" t="s">
        <v>39</v>
      </c>
      <c r="G1187" s="2" t="s">
        <v>1377</v>
      </c>
      <c r="H1187" s="2" t="s">
        <v>1378</v>
      </c>
      <c r="I1187" s="2" t="s">
        <v>158</v>
      </c>
      <c r="J1187" s="15" t="str">
        <f>IF(ISERROR(VLOOKUP(I1187,State_codes!$B$2:$C$38, 2, FALSE)),"",VLOOKUP(I1187,State_codes!$B$2:$C$38, 2, FALSE))</f>
        <v>TN</v>
      </c>
      <c r="K1187" s="2" t="s">
        <v>122</v>
      </c>
      <c r="L1187" s="31" t="s">
        <v>4273</v>
      </c>
      <c r="M1187" s="2" t="s">
        <v>2001</v>
      </c>
      <c r="N1187" s="130"/>
      <c r="O1187" s="27" t="s">
        <v>129</v>
      </c>
      <c r="P1187" s="39">
        <v>43920</v>
      </c>
      <c r="Q1187" s="37" t="s">
        <v>4217</v>
      </c>
      <c r="R1187" s="37" t="s">
        <v>4221</v>
      </c>
      <c r="S1187" s="46"/>
    </row>
    <row r="1188" spans="1:27" ht="12.75">
      <c r="A1188" s="2">
        <v>1187</v>
      </c>
      <c r="B1188" s="23" t="s">
        <v>4361</v>
      </c>
      <c r="C1188" s="39">
        <v>43920</v>
      </c>
      <c r="D1188" s="40"/>
      <c r="E1188" s="41"/>
      <c r="F1188" s="2" t="s">
        <v>39</v>
      </c>
      <c r="G1188" s="2" t="s">
        <v>1377</v>
      </c>
      <c r="H1188" s="2" t="s">
        <v>1378</v>
      </c>
      <c r="I1188" s="2" t="s">
        <v>158</v>
      </c>
      <c r="J1188" s="15" t="str">
        <f>IF(ISERROR(VLOOKUP(I1188,State_codes!$B$2:$C$38, 2, FALSE)),"",VLOOKUP(I1188,State_codes!$B$2:$C$38, 2, FALSE))</f>
        <v>TN</v>
      </c>
      <c r="K1188" s="2" t="s">
        <v>122</v>
      </c>
      <c r="L1188" s="31" t="s">
        <v>4273</v>
      </c>
      <c r="M1188" s="2" t="s">
        <v>2001</v>
      </c>
      <c r="N1188" s="130"/>
      <c r="O1188" s="27" t="s">
        <v>129</v>
      </c>
      <c r="P1188" s="39">
        <v>43920</v>
      </c>
      <c r="Q1188" s="37" t="s">
        <v>4217</v>
      </c>
      <c r="R1188" s="37" t="s">
        <v>4221</v>
      </c>
      <c r="S1188" s="46"/>
    </row>
    <row r="1189" spans="1:27" ht="12.75">
      <c r="A1189" s="2">
        <v>1188</v>
      </c>
      <c r="B1189" s="23" t="s">
        <v>4368</v>
      </c>
      <c r="C1189" s="39">
        <v>43920</v>
      </c>
      <c r="D1189" s="40"/>
      <c r="E1189" s="41"/>
      <c r="F1189" s="2" t="s">
        <v>39</v>
      </c>
      <c r="G1189" s="2" t="s">
        <v>1377</v>
      </c>
      <c r="H1189" s="2" t="s">
        <v>1378</v>
      </c>
      <c r="I1189" s="2" t="s">
        <v>158</v>
      </c>
      <c r="J1189" s="15" t="str">
        <f>IF(ISERROR(VLOOKUP(I1189,State_codes!$B$2:$C$38, 2, FALSE)),"",VLOOKUP(I1189,State_codes!$B$2:$C$38, 2, FALSE))</f>
        <v>TN</v>
      </c>
      <c r="K1189" s="2" t="s">
        <v>122</v>
      </c>
      <c r="L1189" s="31" t="s">
        <v>4273</v>
      </c>
      <c r="M1189" s="2" t="s">
        <v>2001</v>
      </c>
      <c r="N1189" s="130"/>
      <c r="O1189" s="27" t="s">
        <v>129</v>
      </c>
      <c r="P1189" s="39">
        <v>43920</v>
      </c>
      <c r="Q1189" s="37" t="s">
        <v>4217</v>
      </c>
      <c r="R1189" s="37" t="s">
        <v>4221</v>
      </c>
      <c r="S1189" s="46"/>
    </row>
    <row r="1190" spans="1:27" ht="12.75">
      <c r="A1190" s="2">
        <v>1189</v>
      </c>
      <c r="B1190" s="23" t="s">
        <v>4379</v>
      </c>
      <c r="C1190" s="39">
        <v>43920</v>
      </c>
      <c r="D1190" s="40"/>
      <c r="E1190" s="27">
        <v>50</v>
      </c>
      <c r="F1190" s="2" t="s">
        <v>40</v>
      </c>
      <c r="G1190" s="2" t="s">
        <v>4380</v>
      </c>
      <c r="H1190" s="2" t="s">
        <v>827</v>
      </c>
      <c r="I1190" s="2" t="s">
        <v>158</v>
      </c>
      <c r="J1190" s="15" t="str">
        <f>IF(ISERROR(VLOOKUP(I1190,State_codes!$B$2:$C$38, 2, FALSE)),"",VLOOKUP(I1190,State_codes!$B$2:$C$38, 2, FALSE))</f>
        <v>TN</v>
      </c>
      <c r="K1190" s="2" t="s">
        <v>122</v>
      </c>
      <c r="L1190" s="31" t="s">
        <v>2161</v>
      </c>
      <c r="N1190" s="130"/>
      <c r="O1190" s="27" t="s">
        <v>129</v>
      </c>
      <c r="P1190" s="39">
        <v>43920</v>
      </c>
      <c r="Q1190" s="37" t="s">
        <v>4217</v>
      </c>
      <c r="R1190" s="37" t="s">
        <v>4221</v>
      </c>
      <c r="S1190" s="46"/>
    </row>
    <row r="1191" spans="1:27" ht="12.75">
      <c r="A1191" s="2">
        <v>1190</v>
      </c>
      <c r="B1191" s="23" t="s">
        <v>4401</v>
      </c>
      <c r="C1191" s="39">
        <v>43920</v>
      </c>
      <c r="D1191" s="40"/>
      <c r="E1191" s="27">
        <v>42</v>
      </c>
      <c r="F1191" s="2" t="s">
        <v>39</v>
      </c>
      <c r="H1191" s="2" t="s">
        <v>4407</v>
      </c>
      <c r="I1191" s="2" t="s">
        <v>158</v>
      </c>
      <c r="J1191" s="15" t="str">
        <f>IF(ISERROR(VLOOKUP(I1191,State_codes!$B$2:$C$38, 2, FALSE)),"",VLOOKUP(I1191,State_codes!$B$2:$C$38, 2, FALSE))</f>
        <v>TN</v>
      </c>
      <c r="K1191" s="2" t="s">
        <v>122</v>
      </c>
      <c r="L1191" s="47" t="s">
        <v>2048</v>
      </c>
      <c r="N1191" s="130"/>
      <c r="O1191" s="33" t="s">
        <v>129</v>
      </c>
      <c r="P1191" s="39">
        <v>43920</v>
      </c>
      <c r="Q1191" s="37" t="s">
        <v>4217</v>
      </c>
      <c r="R1191" s="37" t="s">
        <v>4221</v>
      </c>
      <c r="S1191" s="46"/>
    </row>
    <row r="1192" spans="1:27" ht="12.75">
      <c r="A1192" s="2">
        <v>1191</v>
      </c>
      <c r="B1192" s="119"/>
      <c r="C1192" s="39">
        <v>43920</v>
      </c>
      <c r="D1192" s="40"/>
      <c r="E1192" s="27">
        <v>77</v>
      </c>
      <c r="F1192" s="2" t="s">
        <v>39</v>
      </c>
      <c r="H1192" s="2" t="s">
        <v>493</v>
      </c>
      <c r="I1192" s="2" t="s">
        <v>262</v>
      </c>
      <c r="J1192" s="15" t="str">
        <f>IF(ISERROR(VLOOKUP(I1192,State_codes!$B$2:$C$38, 2, FALSE)),"",VLOOKUP(I1192,State_codes!$B$2:$C$38, 2, FALSE))</f>
        <v>WB</v>
      </c>
      <c r="K1192" s="2" t="s">
        <v>122</v>
      </c>
      <c r="L1192" s="31" t="s">
        <v>429</v>
      </c>
      <c r="N1192" s="130"/>
      <c r="O1192" s="33" t="s">
        <v>155</v>
      </c>
      <c r="P1192" s="39">
        <v>43920</v>
      </c>
      <c r="Q1192" s="37" t="s">
        <v>4421</v>
      </c>
      <c r="R1192" s="46"/>
      <c r="S1192" s="46"/>
    </row>
    <row r="1193" spans="1:27" ht="12.75">
      <c r="A1193" s="2">
        <v>1192</v>
      </c>
      <c r="B1193" s="238"/>
      <c r="C1193" s="202">
        <v>43920</v>
      </c>
      <c r="D1193" s="203"/>
      <c r="E1193" s="239"/>
      <c r="F1193" s="206"/>
      <c r="G1193" s="206"/>
      <c r="H1193" s="200" t="s">
        <v>853</v>
      </c>
      <c r="I1193" s="200" t="s">
        <v>207</v>
      </c>
      <c r="J1193" s="15" t="str">
        <f>IF(ISERROR(VLOOKUP(I1193,State_codes!$B$2:$C$38, 2, FALSE)),"",VLOOKUP(I1193,State_codes!$B$2:$C$38, 2, FALSE))</f>
        <v>JK</v>
      </c>
      <c r="K1193" s="200" t="s">
        <v>122</v>
      </c>
      <c r="L1193" s="205" t="s">
        <v>4427</v>
      </c>
      <c r="M1193" s="206"/>
      <c r="N1193" s="27" t="s">
        <v>56</v>
      </c>
      <c r="O1193" s="204" t="s">
        <v>129</v>
      </c>
      <c r="P1193" s="202">
        <v>43920</v>
      </c>
      <c r="Q1193" s="207" t="s">
        <v>4428</v>
      </c>
      <c r="R1193" s="208"/>
      <c r="S1193" s="208"/>
      <c r="T1193" s="206"/>
      <c r="U1193" s="206"/>
      <c r="V1193" s="206"/>
      <c r="W1193" s="206"/>
      <c r="X1193" s="206"/>
      <c r="Y1193" s="206"/>
      <c r="Z1193" s="206"/>
      <c r="AA1193" s="206"/>
    </row>
    <row r="1194" spans="1:27" ht="12.75">
      <c r="A1194" s="200">
        <v>1193</v>
      </c>
      <c r="B1194" s="238"/>
      <c r="C1194" s="202">
        <v>43920</v>
      </c>
      <c r="D1194" s="203"/>
      <c r="E1194" s="239"/>
      <c r="F1194" s="206"/>
      <c r="G1194" s="206"/>
      <c r="H1194" s="200" t="s">
        <v>853</v>
      </c>
      <c r="I1194" s="200" t="s">
        <v>207</v>
      </c>
      <c r="J1194" s="15" t="str">
        <f>IF(ISERROR(VLOOKUP(I1194,State_codes!$B$2:$C$38, 2, FALSE)),"",VLOOKUP(I1194,State_codes!$B$2:$C$38, 2, FALSE))</f>
        <v>JK</v>
      </c>
      <c r="K1194" s="200" t="s">
        <v>122</v>
      </c>
      <c r="L1194" s="205" t="s">
        <v>4427</v>
      </c>
      <c r="M1194" s="206"/>
      <c r="N1194" s="27" t="s">
        <v>56</v>
      </c>
      <c r="O1194" s="204" t="s">
        <v>129</v>
      </c>
      <c r="P1194" s="202">
        <v>43920</v>
      </c>
      <c r="Q1194" s="207" t="s">
        <v>4428</v>
      </c>
      <c r="R1194" s="208"/>
      <c r="S1194" s="208"/>
      <c r="T1194" s="206"/>
      <c r="U1194" s="206"/>
      <c r="V1194" s="206"/>
      <c r="W1194" s="206"/>
      <c r="X1194" s="206"/>
      <c r="Y1194" s="206"/>
      <c r="Z1194" s="206"/>
      <c r="AA1194" s="206"/>
    </row>
    <row r="1195" spans="1:27" ht="12.75">
      <c r="A1195" s="200">
        <v>1194</v>
      </c>
      <c r="B1195" s="238"/>
      <c r="C1195" s="202">
        <v>43920</v>
      </c>
      <c r="D1195" s="203"/>
      <c r="E1195" s="239"/>
      <c r="F1195" s="206"/>
      <c r="G1195" s="206"/>
      <c r="H1195" s="200" t="s">
        <v>4441</v>
      </c>
      <c r="I1195" s="200" t="s">
        <v>207</v>
      </c>
      <c r="J1195" s="15" t="str">
        <f>IF(ISERROR(VLOOKUP(I1195,State_codes!$B$2:$C$38, 2, FALSE)),"",VLOOKUP(I1195,State_codes!$B$2:$C$38, 2, FALSE))</f>
        <v>JK</v>
      </c>
      <c r="K1195" s="200" t="s">
        <v>122</v>
      </c>
      <c r="L1195" s="205" t="s">
        <v>4427</v>
      </c>
      <c r="M1195" s="206"/>
      <c r="N1195" s="27" t="s">
        <v>56</v>
      </c>
      <c r="O1195" s="204" t="s">
        <v>129</v>
      </c>
      <c r="P1195" s="202">
        <v>43920</v>
      </c>
      <c r="Q1195" s="207" t="s">
        <v>4428</v>
      </c>
      <c r="R1195" s="208"/>
      <c r="S1195" s="208"/>
      <c r="T1195" s="206"/>
      <c r="U1195" s="206"/>
      <c r="V1195" s="206"/>
      <c r="W1195" s="206"/>
      <c r="X1195" s="206"/>
      <c r="Y1195" s="206"/>
      <c r="Z1195" s="206"/>
      <c r="AA1195" s="206"/>
    </row>
    <row r="1196" spans="1:27" ht="12.75">
      <c r="A1196" s="200">
        <v>1195</v>
      </c>
      <c r="B1196" s="238"/>
      <c r="C1196" s="202">
        <v>43920</v>
      </c>
      <c r="D1196" s="203"/>
      <c r="E1196" s="239"/>
      <c r="F1196" s="206"/>
      <c r="G1196" s="206"/>
      <c r="H1196" s="200" t="s">
        <v>4441</v>
      </c>
      <c r="I1196" s="200" t="s">
        <v>207</v>
      </c>
      <c r="J1196" s="15" t="str">
        <f>IF(ISERROR(VLOOKUP(I1196,State_codes!$B$2:$C$38, 2, FALSE)),"",VLOOKUP(I1196,State_codes!$B$2:$C$38, 2, FALSE))</f>
        <v>JK</v>
      </c>
      <c r="K1196" s="200" t="s">
        <v>122</v>
      </c>
      <c r="L1196" s="205" t="s">
        <v>4427</v>
      </c>
      <c r="M1196" s="206"/>
      <c r="N1196" s="27" t="s">
        <v>56</v>
      </c>
      <c r="O1196" s="204" t="s">
        <v>129</v>
      </c>
      <c r="P1196" s="202">
        <v>43920</v>
      </c>
      <c r="Q1196" s="207" t="s">
        <v>4428</v>
      </c>
      <c r="R1196" s="208"/>
      <c r="S1196" s="208"/>
      <c r="T1196" s="206"/>
      <c r="U1196" s="206"/>
      <c r="V1196" s="206"/>
      <c r="W1196" s="206"/>
      <c r="X1196" s="206"/>
      <c r="Y1196" s="206"/>
      <c r="Z1196" s="206"/>
      <c r="AA1196" s="206"/>
    </row>
    <row r="1197" spans="1:27" ht="12.75">
      <c r="A1197" s="200">
        <v>1196</v>
      </c>
      <c r="B1197" s="119"/>
      <c r="C1197" s="39">
        <v>43920</v>
      </c>
      <c r="D1197" s="40"/>
      <c r="E1197" s="41"/>
      <c r="H1197" s="2" t="s">
        <v>1096</v>
      </c>
      <c r="I1197" s="2" t="s">
        <v>109</v>
      </c>
      <c r="J1197" s="15" t="str">
        <f>IF(ISERROR(VLOOKUP(I1197,State_codes!$B$2:$C$38, 2, FALSE)),"",VLOOKUP(I1197,State_codes!$B$2:$C$38, 2, FALSE))</f>
        <v>RJ</v>
      </c>
      <c r="K1197" s="2" t="s">
        <v>122</v>
      </c>
      <c r="L1197" s="31" t="s">
        <v>429</v>
      </c>
      <c r="N1197" s="130"/>
      <c r="O1197" s="33" t="s">
        <v>155</v>
      </c>
      <c r="P1197" s="39">
        <v>43920</v>
      </c>
      <c r="Q1197" s="37" t="s">
        <v>4458</v>
      </c>
      <c r="R1197" s="46"/>
      <c r="S1197" s="46"/>
    </row>
    <row r="1198" spans="1:27" ht="12.75">
      <c r="A1198" s="2">
        <v>1197</v>
      </c>
      <c r="B1198" s="238"/>
      <c r="C1198" s="202">
        <v>43920</v>
      </c>
      <c r="D1198" s="203"/>
      <c r="E1198" s="239"/>
      <c r="F1198" s="206"/>
      <c r="G1198" s="206"/>
      <c r="H1198" s="200" t="s">
        <v>107</v>
      </c>
      <c r="I1198" s="200" t="s">
        <v>109</v>
      </c>
      <c r="J1198" s="15" t="str">
        <f>IF(ISERROR(VLOOKUP(I1198,State_codes!$B$2:$C$38, 2, FALSE)),"",VLOOKUP(I1198,State_codes!$B$2:$C$38, 2, FALSE))</f>
        <v>RJ</v>
      </c>
      <c r="K1198" s="200" t="s">
        <v>122</v>
      </c>
      <c r="L1198" s="205" t="s">
        <v>4466</v>
      </c>
      <c r="M1198" s="206"/>
      <c r="N1198" s="257"/>
      <c r="O1198" s="204" t="s">
        <v>129</v>
      </c>
      <c r="P1198" s="202">
        <v>43920</v>
      </c>
      <c r="Q1198" s="207" t="s">
        <v>4458</v>
      </c>
      <c r="R1198" s="208"/>
      <c r="S1198" s="208"/>
      <c r="T1198" s="206"/>
      <c r="U1198" s="206"/>
      <c r="V1198" s="206"/>
      <c r="W1198" s="206"/>
      <c r="X1198" s="206"/>
      <c r="Y1198" s="206"/>
      <c r="Z1198" s="206"/>
      <c r="AA1198" s="206"/>
    </row>
    <row r="1199" spans="1:27" ht="12.75">
      <c r="A1199" s="200">
        <v>1198</v>
      </c>
      <c r="B1199" s="238"/>
      <c r="C1199" s="202">
        <v>43920</v>
      </c>
      <c r="D1199" s="203"/>
      <c r="E1199" s="239"/>
      <c r="F1199" s="206"/>
      <c r="G1199" s="206"/>
      <c r="H1199" s="200" t="s">
        <v>107</v>
      </c>
      <c r="I1199" s="200" t="s">
        <v>109</v>
      </c>
      <c r="J1199" s="15" t="str">
        <f>IF(ISERROR(VLOOKUP(I1199,State_codes!$B$2:$C$38, 2, FALSE)),"",VLOOKUP(I1199,State_codes!$B$2:$C$38, 2, FALSE))</f>
        <v>RJ</v>
      </c>
      <c r="K1199" s="200" t="s">
        <v>122</v>
      </c>
      <c r="L1199" s="205" t="s">
        <v>4466</v>
      </c>
      <c r="M1199" s="206"/>
      <c r="N1199" s="257"/>
      <c r="O1199" s="204" t="s">
        <v>129</v>
      </c>
      <c r="P1199" s="202">
        <v>43920</v>
      </c>
      <c r="Q1199" s="207" t="s">
        <v>4458</v>
      </c>
      <c r="R1199" s="208"/>
      <c r="S1199" s="208"/>
      <c r="T1199" s="206"/>
      <c r="U1199" s="206"/>
      <c r="V1199" s="206"/>
      <c r="W1199" s="206"/>
      <c r="X1199" s="206"/>
      <c r="Y1199" s="206"/>
      <c r="Z1199" s="206"/>
      <c r="AA1199" s="206"/>
    </row>
    <row r="1200" spans="1:27" ht="12.75">
      <c r="A1200" s="200">
        <v>1199</v>
      </c>
      <c r="B1200" s="119"/>
      <c r="C1200" s="39">
        <v>43920</v>
      </c>
      <c r="D1200" s="40"/>
      <c r="E1200" s="41"/>
      <c r="H1200" s="2" t="s">
        <v>4084</v>
      </c>
      <c r="I1200" s="2" t="s">
        <v>109</v>
      </c>
      <c r="J1200" s="15" t="str">
        <f>IF(ISERROR(VLOOKUP(I1200,State_codes!$B$2:$C$38, 2, FALSE)),"",VLOOKUP(I1200,State_codes!$B$2:$C$38, 2, FALSE))</f>
        <v>RJ</v>
      </c>
      <c r="K1200" s="2" t="s">
        <v>122</v>
      </c>
      <c r="L1200" s="31" t="s">
        <v>4474</v>
      </c>
      <c r="N1200" s="130"/>
      <c r="O1200" s="27" t="s">
        <v>58</v>
      </c>
      <c r="P1200" s="39">
        <v>43920</v>
      </c>
      <c r="Q1200" s="37" t="s">
        <v>4475</v>
      </c>
      <c r="R1200" s="46"/>
      <c r="S1200" s="46"/>
    </row>
    <row r="1201" spans="1:19" ht="12.75">
      <c r="A1201" s="2">
        <v>1200</v>
      </c>
      <c r="B1201" s="119"/>
      <c r="C1201" s="39">
        <v>43920</v>
      </c>
      <c r="D1201" s="40"/>
      <c r="E1201" s="41"/>
      <c r="H1201" s="2" t="s">
        <v>4084</v>
      </c>
      <c r="I1201" s="2" t="s">
        <v>109</v>
      </c>
      <c r="J1201" s="15" t="str">
        <f>IF(ISERROR(VLOOKUP(I1201,State_codes!$B$2:$C$38, 2, FALSE)),"",VLOOKUP(I1201,State_codes!$B$2:$C$38, 2, FALSE))</f>
        <v>RJ</v>
      </c>
      <c r="K1201" s="2" t="s">
        <v>122</v>
      </c>
      <c r="L1201" s="31" t="s">
        <v>4474</v>
      </c>
      <c r="N1201" s="130"/>
      <c r="O1201" s="27" t="s">
        <v>58</v>
      </c>
      <c r="P1201" s="39">
        <v>43920</v>
      </c>
      <c r="Q1201" s="37" t="s">
        <v>4475</v>
      </c>
      <c r="R1201" s="46"/>
      <c r="S1201" s="46"/>
    </row>
    <row r="1202" spans="1:19" ht="12.75">
      <c r="A1202" s="2">
        <v>1201</v>
      </c>
      <c r="B1202" s="119"/>
      <c r="C1202" s="39">
        <v>43920</v>
      </c>
      <c r="D1202" s="40"/>
      <c r="E1202" s="41"/>
      <c r="H1202" s="2" t="s">
        <v>4084</v>
      </c>
      <c r="I1202" s="2" t="s">
        <v>109</v>
      </c>
      <c r="J1202" s="15" t="str">
        <f>IF(ISERROR(VLOOKUP(I1202,State_codes!$B$2:$C$38, 2, FALSE)),"",VLOOKUP(I1202,State_codes!$B$2:$C$38, 2, FALSE))</f>
        <v>RJ</v>
      </c>
      <c r="K1202" s="2" t="s">
        <v>122</v>
      </c>
      <c r="L1202" s="31" t="s">
        <v>4474</v>
      </c>
      <c r="N1202" s="130"/>
      <c r="O1202" s="27" t="s">
        <v>58</v>
      </c>
      <c r="P1202" s="39">
        <v>43920</v>
      </c>
      <c r="Q1202" s="37" t="s">
        <v>4475</v>
      </c>
      <c r="R1202" s="46"/>
      <c r="S1202" s="46"/>
    </row>
    <row r="1203" spans="1:19" ht="12.75">
      <c r="A1203" s="2">
        <v>1202</v>
      </c>
      <c r="B1203" s="119"/>
      <c r="C1203" s="39">
        <v>43920</v>
      </c>
      <c r="D1203" s="40"/>
      <c r="E1203" s="41"/>
      <c r="H1203" s="2" t="s">
        <v>4084</v>
      </c>
      <c r="I1203" s="2" t="s">
        <v>109</v>
      </c>
      <c r="J1203" s="15" t="str">
        <f>IF(ISERROR(VLOOKUP(I1203,State_codes!$B$2:$C$38, 2, FALSE)),"",VLOOKUP(I1203,State_codes!$B$2:$C$38, 2, FALSE))</f>
        <v>RJ</v>
      </c>
      <c r="K1203" s="2" t="s">
        <v>122</v>
      </c>
      <c r="L1203" s="31" t="s">
        <v>4474</v>
      </c>
      <c r="N1203" s="130"/>
      <c r="O1203" s="27" t="s">
        <v>58</v>
      </c>
      <c r="P1203" s="39">
        <v>43920</v>
      </c>
      <c r="Q1203" s="37" t="s">
        <v>4475</v>
      </c>
      <c r="R1203" s="46"/>
      <c r="S1203" s="46"/>
    </row>
    <row r="1204" spans="1:19" ht="12.75">
      <c r="A1204" s="2">
        <v>1203</v>
      </c>
      <c r="B1204" s="119"/>
      <c r="C1204" s="39">
        <v>43920</v>
      </c>
      <c r="D1204" s="40"/>
      <c r="E1204" s="41"/>
      <c r="H1204" s="2" t="s">
        <v>4084</v>
      </c>
      <c r="I1204" s="2" t="s">
        <v>109</v>
      </c>
      <c r="J1204" s="15" t="str">
        <f>IF(ISERROR(VLOOKUP(I1204,State_codes!$B$2:$C$38, 2, FALSE)),"",VLOOKUP(I1204,State_codes!$B$2:$C$38, 2, FALSE))</f>
        <v>RJ</v>
      </c>
      <c r="K1204" s="2" t="s">
        <v>122</v>
      </c>
      <c r="L1204" s="31" t="s">
        <v>4474</v>
      </c>
      <c r="N1204" s="130"/>
      <c r="O1204" s="27" t="s">
        <v>58</v>
      </c>
      <c r="P1204" s="39">
        <v>43920</v>
      </c>
      <c r="Q1204" s="37" t="s">
        <v>4475</v>
      </c>
      <c r="R1204" s="46"/>
      <c r="S1204" s="46"/>
    </row>
    <row r="1205" spans="1:19" ht="12.75">
      <c r="A1205" s="2">
        <v>1204</v>
      </c>
      <c r="B1205" s="119"/>
      <c r="C1205" s="39">
        <v>43920</v>
      </c>
      <c r="D1205" s="40"/>
      <c r="E1205" s="41"/>
      <c r="H1205" s="2" t="s">
        <v>4084</v>
      </c>
      <c r="I1205" s="2" t="s">
        <v>109</v>
      </c>
      <c r="J1205" s="15" t="str">
        <f>IF(ISERROR(VLOOKUP(I1205,State_codes!$B$2:$C$38, 2, FALSE)),"",VLOOKUP(I1205,State_codes!$B$2:$C$38, 2, FALSE))</f>
        <v>RJ</v>
      </c>
      <c r="K1205" s="2" t="s">
        <v>122</v>
      </c>
      <c r="L1205" s="31" t="s">
        <v>4474</v>
      </c>
      <c r="N1205" s="130"/>
      <c r="O1205" s="27" t="s">
        <v>58</v>
      </c>
      <c r="P1205" s="39">
        <v>43920</v>
      </c>
      <c r="Q1205" s="37" t="s">
        <v>4475</v>
      </c>
      <c r="R1205" s="46"/>
      <c r="S1205" s="46"/>
    </row>
    <row r="1206" spans="1:19" ht="12.75">
      <c r="A1206" s="2">
        <v>1205</v>
      </c>
      <c r="B1206" s="119"/>
      <c r="C1206" s="39">
        <v>43920</v>
      </c>
      <c r="D1206" s="40"/>
      <c r="E1206" s="27">
        <v>32</v>
      </c>
      <c r="F1206" s="2" t="s">
        <v>39</v>
      </c>
      <c r="H1206" s="2" t="s">
        <v>330</v>
      </c>
      <c r="I1206" s="2" t="s">
        <v>330</v>
      </c>
      <c r="J1206" s="15" t="str">
        <f>IF(ISERROR(VLOOKUP(I1206,State_codes!$B$2:$C$38, 2, FALSE)),"",VLOOKUP(I1206,State_codes!$B$2:$C$38, 2, FALSE))</f>
        <v>CH</v>
      </c>
      <c r="K1206" s="2" t="s">
        <v>122</v>
      </c>
      <c r="L1206" s="31" t="s">
        <v>4509</v>
      </c>
      <c r="N1206" s="130"/>
      <c r="O1206" s="27" t="s">
        <v>58</v>
      </c>
      <c r="P1206" s="39">
        <v>43920</v>
      </c>
      <c r="Q1206" s="37" t="s">
        <v>4511</v>
      </c>
      <c r="R1206" s="37" t="s">
        <v>4514</v>
      </c>
      <c r="S1206" s="46"/>
    </row>
    <row r="1207" spans="1:19" ht="12.75">
      <c r="A1207" s="2">
        <v>1206</v>
      </c>
      <c r="B1207" s="119"/>
      <c r="C1207" s="39">
        <v>43920</v>
      </c>
      <c r="D1207" s="40"/>
      <c r="E1207" s="27">
        <v>32</v>
      </c>
      <c r="F1207" s="2" t="s">
        <v>40</v>
      </c>
      <c r="H1207" s="2" t="s">
        <v>330</v>
      </c>
      <c r="I1207" s="2" t="s">
        <v>330</v>
      </c>
      <c r="J1207" s="15" t="str">
        <f>IF(ISERROR(VLOOKUP(I1207,State_codes!$B$2:$C$38, 2, FALSE)),"",VLOOKUP(I1207,State_codes!$B$2:$C$38, 2, FALSE))</f>
        <v>CH</v>
      </c>
      <c r="K1207" s="2" t="s">
        <v>122</v>
      </c>
      <c r="L1207" s="31" t="s">
        <v>4509</v>
      </c>
      <c r="N1207" s="130"/>
      <c r="O1207" s="27" t="s">
        <v>58</v>
      </c>
      <c r="P1207" s="39">
        <v>43920</v>
      </c>
      <c r="Q1207" s="37" t="s">
        <v>4511</v>
      </c>
      <c r="R1207" s="37" t="s">
        <v>4514</v>
      </c>
      <c r="S1207" s="46"/>
    </row>
    <row r="1208" spans="1:19" ht="12.75">
      <c r="A1208" s="2">
        <v>1207</v>
      </c>
      <c r="B1208" s="119"/>
      <c r="C1208" s="39">
        <v>43920</v>
      </c>
      <c r="D1208" s="40"/>
      <c r="E1208" s="27">
        <v>23</v>
      </c>
      <c r="F1208" s="2" t="s">
        <v>39</v>
      </c>
      <c r="H1208" s="2" t="s">
        <v>330</v>
      </c>
      <c r="I1208" s="2" t="s">
        <v>330</v>
      </c>
      <c r="J1208" s="15" t="str">
        <f>IF(ISERROR(VLOOKUP(I1208,State_codes!$B$2:$C$38, 2, FALSE)),"",VLOOKUP(I1208,State_codes!$B$2:$C$38, 2, FALSE))</f>
        <v>CH</v>
      </c>
      <c r="K1208" s="2" t="s">
        <v>122</v>
      </c>
      <c r="L1208" s="31" t="s">
        <v>4534</v>
      </c>
      <c r="N1208" s="130"/>
      <c r="O1208" s="27" t="s">
        <v>129</v>
      </c>
      <c r="P1208" s="39">
        <v>43920</v>
      </c>
      <c r="Q1208" s="37" t="s">
        <v>4511</v>
      </c>
      <c r="R1208" s="37" t="s">
        <v>4514</v>
      </c>
      <c r="S1208" s="46"/>
    </row>
    <row r="1209" spans="1:19" ht="12.75">
      <c r="A1209" s="2">
        <v>1208</v>
      </c>
      <c r="B1209" s="119"/>
      <c r="C1209" s="39">
        <v>43920</v>
      </c>
      <c r="D1209" s="40"/>
      <c r="E1209" s="27">
        <v>23</v>
      </c>
      <c r="F1209" s="2" t="s">
        <v>39</v>
      </c>
      <c r="H1209" s="2" t="s">
        <v>330</v>
      </c>
      <c r="I1209" s="2" t="s">
        <v>330</v>
      </c>
      <c r="J1209" s="15" t="str">
        <f>IF(ISERROR(VLOOKUP(I1209,State_codes!$B$2:$C$38, 2, FALSE)),"",VLOOKUP(I1209,State_codes!$B$2:$C$38, 2, FALSE))</f>
        <v>CH</v>
      </c>
      <c r="K1209" s="2" t="s">
        <v>122</v>
      </c>
      <c r="L1209" s="31" t="s">
        <v>4534</v>
      </c>
      <c r="N1209" s="130"/>
      <c r="O1209" s="27" t="s">
        <v>129</v>
      </c>
      <c r="P1209" s="39">
        <v>43920</v>
      </c>
      <c r="Q1209" s="37" t="s">
        <v>4511</v>
      </c>
      <c r="R1209" s="37" t="s">
        <v>4514</v>
      </c>
      <c r="S1209" s="46"/>
    </row>
    <row r="1210" spans="1:19" ht="12.75">
      <c r="A1210" s="2">
        <v>1209</v>
      </c>
      <c r="B1210" s="119"/>
      <c r="C1210" s="39">
        <v>43920</v>
      </c>
      <c r="D1210" s="40"/>
      <c r="E1210" s="27">
        <v>40</v>
      </c>
      <c r="F1210" s="2" t="s">
        <v>40</v>
      </c>
      <c r="H1210" s="2" t="s">
        <v>330</v>
      </c>
      <c r="I1210" s="2" t="s">
        <v>330</v>
      </c>
      <c r="J1210" s="15" t="str">
        <f>IF(ISERROR(VLOOKUP(I1210,State_codes!$B$2:$C$38, 2, FALSE)),"",VLOOKUP(I1210,State_codes!$B$2:$C$38, 2, FALSE))</f>
        <v>CH</v>
      </c>
      <c r="K1210" s="2" t="s">
        <v>122</v>
      </c>
      <c r="L1210" s="2" t="s">
        <v>4550</v>
      </c>
      <c r="N1210" s="130"/>
      <c r="O1210" s="27" t="s">
        <v>129</v>
      </c>
      <c r="P1210" s="39">
        <v>43920</v>
      </c>
      <c r="Q1210" s="37" t="s">
        <v>4511</v>
      </c>
      <c r="R1210" s="37" t="s">
        <v>4514</v>
      </c>
      <c r="S1210" s="46"/>
    </row>
    <row r="1211" spans="1:19" ht="12.75">
      <c r="A1211" s="2">
        <v>1210</v>
      </c>
      <c r="B1211" s="119"/>
      <c r="C1211" s="39">
        <v>43920</v>
      </c>
      <c r="D1211" s="40"/>
      <c r="E1211" s="27"/>
      <c r="H1211" s="2" t="s">
        <v>556</v>
      </c>
      <c r="I1211" s="2" t="s">
        <v>117</v>
      </c>
      <c r="J1211" s="15" t="str">
        <f>IF(ISERROR(VLOOKUP(I1211,State_codes!$B$2:$C$38, 2, FALSE)),"",VLOOKUP(I1211,State_codes!$B$2:$C$38, 2, FALSE))</f>
        <v>HR</v>
      </c>
      <c r="K1211" s="2" t="s">
        <v>122</v>
      </c>
      <c r="L1211" s="31" t="s">
        <v>429</v>
      </c>
      <c r="N1211" s="33" t="s">
        <v>56</v>
      </c>
      <c r="O1211" s="33" t="s">
        <v>155</v>
      </c>
      <c r="P1211" s="39">
        <v>43920</v>
      </c>
      <c r="Q1211" s="31" t="s">
        <v>3187</v>
      </c>
      <c r="R1211" s="37" t="s">
        <v>253</v>
      </c>
      <c r="S1211" s="46"/>
    </row>
    <row r="1212" spans="1:19" ht="12.75">
      <c r="A1212" s="2">
        <v>1211</v>
      </c>
      <c r="B1212" s="23" t="s">
        <v>4567</v>
      </c>
      <c r="C1212" s="39">
        <v>43920</v>
      </c>
      <c r="D1212" s="40"/>
      <c r="E1212" s="27">
        <v>13</v>
      </c>
      <c r="F1212" s="2" t="s">
        <v>39</v>
      </c>
      <c r="H1212" s="2" t="s">
        <v>2175</v>
      </c>
      <c r="I1212" s="2" t="s">
        <v>134</v>
      </c>
      <c r="J1212" s="15" t="str">
        <f>IF(ISERROR(VLOOKUP(I1212,State_codes!$B$2:$C$38, 2, FALSE)),"",VLOOKUP(I1212,State_codes!$B$2:$C$38, 2, FALSE))</f>
        <v>KA</v>
      </c>
      <c r="K1212" s="2" t="s">
        <v>122</v>
      </c>
      <c r="L1212" s="31" t="s">
        <v>4575</v>
      </c>
      <c r="M1212" s="2" t="s">
        <v>150</v>
      </c>
      <c r="N1212" s="27" t="s">
        <v>56</v>
      </c>
      <c r="O1212" s="27" t="s">
        <v>129</v>
      </c>
      <c r="P1212" s="39">
        <v>43920</v>
      </c>
      <c r="Q1212" s="37" t="s">
        <v>4577</v>
      </c>
      <c r="R1212" s="46"/>
      <c r="S1212" s="46"/>
    </row>
    <row r="1213" spans="1:19" ht="12.75">
      <c r="A1213" s="2">
        <v>1212</v>
      </c>
      <c r="B1213" s="23" t="s">
        <v>4581</v>
      </c>
      <c r="C1213" s="39">
        <v>43920</v>
      </c>
      <c r="D1213" s="40"/>
      <c r="E1213" s="27">
        <v>32</v>
      </c>
      <c r="F1213" s="2" t="s">
        <v>39</v>
      </c>
      <c r="H1213" s="2" t="s">
        <v>1468</v>
      </c>
      <c r="I1213" s="2" t="s">
        <v>134</v>
      </c>
      <c r="J1213" s="15" t="str">
        <f>IF(ISERROR(VLOOKUP(I1213,State_codes!$B$2:$C$38, 2, FALSE)),"",VLOOKUP(I1213,State_codes!$B$2:$C$38, 2, FALSE))</f>
        <v>KA</v>
      </c>
      <c r="K1213" s="2" t="s">
        <v>122</v>
      </c>
      <c r="L1213" s="31" t="s">
        <v>4587</v>
      </c>
      <c r="M1213" s="2" t="s">
        <v>3375</v>
      </c>
      <c r="N1213" s="27" t="s">
        <v>56</v>
      </c>
      <c r="O1213" s="27" t="s">
        <v>129</v>
      </c>
      <c r="P1213" s="39">
        <v>43920</v>
      </c>
      <c r="Q1213" s="37" t="s">
        <v>4577</v>
      </c>
      <c r="R1213" s="46"/>
      <c r="S1213" s="46"/>
    </row>
    <row r="1214" spans="1:19" ht="12.75">
      <c r="A1214" s="2">
        <v>1213</v>
      </c>
      <c r="B1214" s="23" t="s">
        <v>4589</v>
      </c>
      <c r="C1214" s="39">
        <v>43920</v>
      </c>
      <c r="D1214" s="40"/>
      <c r="E1214" s="27">
        <v>34</v>
      </c>
      <c r="F1214" s="2" t="s">
        <v>39</v>
      </c>
      <c r="H1214" s="2" t="s">
        <v>1468</v>
      </c>
      <c r="I1214" s="2" t="s">
        <v>134</v>
      </c>
      <c r="J1214" s="15" t="str">
        <f>IF(ISERROR(VLOOKUP(I1214,State_codes!$B$2:$C$38, 2, FALSE)),"",VLOOKUP(I1214,State_codes!$B$2:$C$38, 2, FALSE))</f>
        <v>KA</v>
      </c>
      <c r="K1214" s="2" t="s">
        <v>122</v>
      </c>
      <c r="L1214" s="31" t="s">
        <v>4587</v>
      </c>
      <c r="M1214" s="2" t="s">
        <v>3375</v>
      </c>
      <c r="N1214" s="27" t="s">
        <v>56</v>
      </c>
      <c r="O1214" s="27" t="s">
        <v>129</v>
      </c>
      <c r="P1214" s="39">
        <v>43920</v>
      </c>
      <c r="Q1214" s="37" t="s">
        <v>4577</v>
      </c>
      <c r="R1214" s="46"/>
      <c r="S1214" s="46"/>
    </row>
    <row r="1215" spans="1:19" ht="12.75">
      <c r="A1215" s="2">
        <v>1214</v>
      </c>
      <c r="B1215" s="23" t="s">
        <v>4598</v>
      </c>
      <c r="C1215" s="39">
        <v>43920</v>
      </c>
      <c r="D1215" s="40"/>
      <c r="E1215" s="27">
        <v>21</v>
      </c>
      <c r="F1215" s="2" t="s">
        <v>39</v>
      </c>
      <c r="H1215" s="2" t="s">
        <v>1468</v>
      </c>
      <c r="I1215" s="2" t="s">
        <v>134</v>
      </c>
      <c r="J1215" s="15" t="str">
        <f>IF(ISERROR(VLOOKUP(I1215,State_codes!$B$2:$C$38, 2, FALSE)),"",VLOOKUP(I1215,State_codes!$B$2:$C$38, 2, FALSE))</f>
        <v>KA</v>
      </c>
      <c r="K1215" s="2" t="s">
        <v>122</v>
      </c>
      <c r="L1215" s="31" t="s">
        <v>4587</v>
      </c>
      <c r="M1215" s="2" t="s">
        <v>3375</v>
      </c>
      <c r="N1215" s="27" t="s">
        <v>56</v>
      </c>
      <c r="O1215" s="27" t="s">
        <v>129</v>
      </c>
      <c r="P1215" s="39">
        <v>43920</v>
      </c>
      <c r="Q1215" s="37" t="s">
        <v>4577</v>
      </c>
      <c r="R1215" s="46"/>
      <c r="S1215" s="46"/>
    </row>
    <row r="1216" spans="1:19" ht="12.75">
      <c r="A1216" s="2">
        <v>1215</v>
      </c>
      <c r="B1216" s="23" t="s">
        <v>4604</v>
      </c>
      <c r="C1216" s="39">
        <v>43920</v>
      </c>
      <c r="D1216" s="40"/>
      <c r="E1216" s="27">
        <v>24</v>
      </c>
      <c r="F1216" s="2" t="s">
        <v>39</v>
      </c>
      <c r="H1216" s="2" t="s">
        <v>1468</v>
      </c>
      <c r="I1216" s="2" t="s">
        <v>134</v>
      </c>
      <c r="J1216" s="15" t="str">
        <f>IF(ISERROR(VLOOKUP(I1216,State_codes!$B$2:$C$38, 2, FALSE)),"",VLOOKUP(I1216,State_codes!$B$2:$C$38, 2, FALSE))</f>
        <v>KA</v>
      </c>
      <c r="K1216" s="2" t="s">
        <v>122</v>
      </c>
      <c r="L1216" s="31" t="s">
        <v>4587</v>
      </c>
      <c r="M1216" s="2" t="s">
        <v>3375</v>
      </c>
      <c r="N1216" s="27" t="s">
        <v>56</v>
      </c>
      <c r="O1216" s="27" t="s">
        <v>129</v>
      </c>
      <c r="P1216" s="39">
        <v>43920</v>
      </c>
      <c r="Q1216" s="37" t="s">
        <v>4577</v>
      </c>
      <c r="R1216" s="46"/>
      <c r="S1216" s="46"/>
    </row>
    <row r="1217" spans="1:19" ht="12.75">
      <c r="A1217" s="2">
        <v>1216</v>
      </c>
      <c r="B1217" s="119"/>
      <c r="C1217" s="39">
        <v>43920</v>
      </c>
      <c r="D1217" s="40"/>
      <c r="E1217" s="41"/>
      <c r="H1217" s="299" t="s">
        <v>572</v>
      </c>
      <c r="I1217" s="2" t="s">
        <v>126</v>
      </c>
      <c r="J1217" s="15" t="str">
        <f>IF(ISERROR(VLOOKUP(I1217,State_codes!$B$2:$C$38, 2, FALSE)),"",VLOOKUP(I1217,State_codes!$B$2:$C$38, 2, FALSE))</f>
        <v>UP</v>
      </c>
      <c r="K1217" s="2" t="s">
        <v>122</v>
      </c>
      <c r="L1217" s="31" t="s">
        <v>429</v>
      </c>
      <c r="N1217" s="130"/>
      <c r="O1217" s="33" t="s">
        <v>155</v>
      </c>
      <c r="P1217" s="39">
        <v>43920</v>
      </c>
      <c r="Q1217" s="37" t="s">
        <v>4619</v>
      </c>
      <c r="R1217" s="46"/>
      <c r="S1217" s="46"/>
    </row>
    <row r="1218" spans="1:19" ht="12.75">
      <c r="A1218" s="2">
        <v>1217</v>
      </c>
      <c r="B1218" s="119"/>
      <c r="C1218" s="39">
        <v>43920</v>
      </c>
      <c r="D1218" s="40"/>
      <c r="E1218" s="41"/>
      <c r="H1218" s="299" t="s">
        <v>572</v>
      </c>
      <c r="I1218" s="2" t="s">
        <v>126</v>
      </c>
      <c r="J1218" s="15" t="str">
        <f>IF(ISERROR(VLOOKUP(I1218,State_codes!$B$2:$C$38, 2, FALSE)),"",VLOOKUP(I1218,State_codes!$B$2:$C$38, 2, FALSE))</f>
        <v>UP</v>
      </c>
      <c r="K1218" s="2" t="s">
        <v>122</v>
      </c>
      <c r="L1218" s="31" t="s">
        <v>429</v>
      </c>
      <c r="N1218" s="130"/>
      <c r="O1218" s="33" t="s">
        <v>155</v>
      </c>
      <c r="P1218" s="39">
        <v>43920</v>
      </c>
      <c r="Q1218" s="37" t="s">
        <v>4619</v>
      </c>
      <c r="R1218" s="46"/>
      <c r="S1218" s="46"/>
    </row>
    <row r="1219" spans="1:19" ht="12.75">
      <c r="A1219" s="2">
        <v>1218</v>
      </c>
      <c r="B1219" s="119"/>
      <c r="C1219" s="39">
        <v>43920</v>
      </c>
      <c r="D1219" s="40"/>
      <c r="E1219" s="41"/>
      <c r="H1219" s="299" t="s">
        <v>572</v>
      </c>
      <c r="I1219" s="2" t="s">
        <v>126</v>
      </c>
      <c r="J1219" s="15" t="str">
        <f>IF(ISERROR(VLOOKUP(I1219,State_codes!$B$2:$C$38, 2, FALSE)),"",VLOOKUP(I1219,State_codes!$B$2:$C$38, 2, FALSE))</f>
        <v>UP</v>
      </c>
      <c r="K1219" s="2" t="s">
        <v>122</v>
      </c>
      <c r="L1219" s="31" t="s">
        <v>429</v>
      </c>
      <c r="N1219" s="130"/>
      <c r="O1219" s="33" t="s">
        <v>155</v>
      </c>
      <c r="P1219" s="39">
        <v>43920</v>
      </c>
      <c r="Q1219" s="37" t="s">
        <v>4619</v>
      </c>
      <c r="R1219" s="46"/>
      <c r="S1219" s="46"/>
    </row>
    <row r="1220" spans="1:19" ht="12.75">
      <c r="A1220" s="2">
        <v>1219</v>
      </c>
      <c r="B1220" s="119"/>
      <c r="C1220" s="39">
        <v>43920</v>
      </c>
      <c r="D1220" s="40"/>
      <c r="E1220" s="41"/>
      <c r="H1220" s="299" t="s">
        <v>572</v>
      </c>
      <c r="I1220" s="2" t="s">
        <v>126</v>
      </c>
      <c r="J1220" s="15" t="str">
        <f>IF(ISERROR(VLOOKUP(I1220,State_codes!$B$2:$C$38, 2, FALSE)),"",VLOOKUP(I1220,State_codes!$B$2:$C$38, 2, FALSE))</f>
        <v>UP</v>
      </c>
      <c r="K1220" s="2" t="s">
        <v>122</v>
      </c>
      <c r="L1220" s="31" t="s">
        <v>429</v>
      </c>
      <c r="N1220" s="130"/>
      <c r="O1220" s="33" t="s">
        <v>155</v>
      </c>
      <c r="P1220" s="39">
        <v>43920</v>
      </c>
      <c r="Q1220" s="37" t="s">
        <v>4619</v>
      </c>
      <c r="R1220" s="46"/>
      <c r="S1220" s="46"/>
    </row>
    <row r="1221" spans="1:19" ht="12.75">
      <c r="A1221" s="2">
        <v>1220</v>
      </c>
      <c r="B1221" s="119"/>
      <c r="C1221" s="39">
        <v>43920</v>
      </c>
      <c r="D1221" s="40"/>
      <c r="E1221" s="41"/>
      <c r="H1221" s="299" t="s">
        <v>572</v>
      </c>
      <c r="I1221" s="2" t="s">
        <v>126</v>
      </c>
      <c r="J1221" s="15" t="str">
        <f>IF(ISERROR(VLOOKUP(I1221,State_codes!$B$2:$C$38, 2, FALSE)),"",VLOOKUP(I1221,State_codes!$B$2:$C$38, 2, FALSE))</f>
        <v>UP</v>
      </c>
      <c r="K1221" s="2" t="s">
        <v>122</v>
      </c>
      <c r="L1221" s="31" t="s">
        <v>429</v>
      </c>
      <c r="N1221" s="130"/>
      <c r="O1221" s="33" t="s">
        <v>155</v>
      </c>
      <c r="P1221" s="39">
        <v>43920</v>
      </c>
      <c r="Q1221" s="37" t="s">
        <v>4619</v>
      </c>
      <c r="R1221" s="46"/>
      <c r="S1221" s="46"/>
    </row>
    <row r="1222" spans="1:19" ht="12.75">
      <c r="A1222" s="2">
        <v>1221</v>
      </c>
      <c r="B1222" s="119"/>
      <c r="C1222" s="39">
        <v>43920</v>
      </c>
      <c r="D1222" s="40"/>
      <c r="E1222" s="41"/>
      <c r="H1222" s="299" t="s">
        <v>572</v>
      </c>
      <c r="I1222" s="2" t="s">
        <v>126</v>
      </c>
      <c r="J1222" s="15" t="str">
        <f>IF(ISERROR(VLOOKUP(I1222,State_codes!$B$2:$C$38, 2, FALSE)),"",VLOOKUP(I1222,State_codes!$B$2:$C$38, 2, FALSE))</f>
        <v>UP</v>
      </c>
      <c r="K1222" s="2" t="s">
        <v>122</v>
      </c>
      <c r="L1222" s="31" t="s">
        <v>429</v>
      </c>
      <c r="N1222" s="130"/>
      <c r="O1222" s="33" t="s">
        <v>155</v>
      </c>
      <c r="P1222" s="39">
        <v>43920</v>
      </c>
      <c r="Q1222" s="37" t="s">
        <v>4619</v>
      </c>
      <c r="R1222" s="46"/>
      <c r="S1222" s="46"/>
    </row>
    <row r="1223" spans="1:19" ht="12.75">
      <c r="A1223" s="2">
        <v>1222</v>
      </c>
      <c r="B1223" s="119"/>
      <c r="C1223" s="39">
        <v>43920</v>
      </c>
      <c r="D1223" s="40"/>
      <c r="E1223" s="41"/>
      <c r="H1223" s="299" t="s">
        <v>572</v>
      </c>
      <c r="I1223" s="2" t="s">
        <v>126</v>
      </c>
      <c r="J1223" s="15" t="str">
        <f>IF(ISERROR(VLOOKUP(I1223,State_codes!$B$2:$C$38, 2, FALSE)),"",VLOOKUP(I1223,State_codes!$B$2:$C$38, 2, FALSE))</f>
        <v>UP</v>
      </c>
      <c r="K1223" s="2" t="s">
        <v>122</v>
      </c>
      <c r="L1223" s="31" t="s">
        <v>429</v>
      </c>
      <c r="N1223" s="130"/>
      <c r="O1223" s="33" t="s">
        <v>155</v>
      </c>
      <c r="P1223" s="39">
        <v>43920</v>
      </c>
      <c r="Q1223" s="37" t="s">
        <v>4619</v>
      </c>
      <c r="R1223" s="46"/>
      <c r="S1223" s="46"/>
    </row>
    <row r="1224" spans="1:19" ht="12.75">
      <c r="A1224" s="2">
        <v>1223</v>
      </c>
      <c r="B1224" s="119"/>
      <c r="C1224" s="39">
        <v>43920</v>
      </c>
      <c r="D1224" s="40"/>
      <c r="E1224" s="41"/>
      <c r="H1224" s="299" t="s">
        <v>572</v>
      </c>
      <c r="I1224" s="2" t="s">
        <v>126</v>
      </c>
      <c r="J1224" s="15" t="str">
        <f>IF(ISERROR(VLOOKUP(I1224,State_codes!$B$2:$C$38, 2, FALSE)),"",VLOOKUP(I1224,State_codes!$B$2:$C$38, 2, FALSE))</f>
        <v>UP</v>
      </c>
      <c r="K1224" s="2" t="s">
        <v>122</v>
      </c>
      <c r="L1224" s="31" t="s">
        <v>429</v>
      </c>
      <c r="N1224" s="130"/>
      <c r="O1224" s="33" t="s">
        <v>155</v>
      </c>
      <c r="P1224" s="39">
        <v>43920</v>
      </c>
      <c r="Q1224" s="37" t="s">
        <v>4619</v>
      </c>
      <c r="R1224" s="46"/>
      <c r="S1224" s="46"/>
    </row>
    <row r="1225" spans="1:19" ht="12.75">
      <c r="A1225" s="2">
        <v>1224</v>
      </c>
      <c r="B1225" s="119"/>
      <c r="C1225" s="39">
        <v>43920</v>
      </c>
      <c r="D1225" s="40"/>
      <c r="E1225" s="41"/>
      <c r="H1225" s="299" t="s">
        <v>572</v>
      </c>
      <c r="I1225" s="2" t="s">
        <v>126</v>
      </c>
      <c r="J1225" s="15" t="str">
        <f>IF(ISERROR(VLOOKUP(I1225,State_codes!$B$2:$C$38, 2, FALSE)),"",VLOOKUP(I1225,State_codes!$B$2:$C$38, 2, FALSE))</f>
        <v>UP</v>
      </c>
      <c r="K1225" s="2" t="s">
        <v>122</v>
      </c>
      <c r="L1225" s="31" t="s">
        <v>429</v>
      </c>
      <c r="N1225" s="130"/>
      <c r="O1225" s="33" t="s">
        <v>155</v>
      </c>
      <c r="P1225" s="39">
        <v>43920</v>
      </c>
      <c r="Q1225" s="37" t="s">
        <v>4619</v>
      </c>
      <c r="R1225" s="46"/>
      <c r="S1225" s="46"/>
    </row>
    <row r="1226" spans="1:19" ht="12.75">
      <c r="A1226" s="2">
        <v>1225</v>
      </c>
      <c r="B1226" s="119"/>
      <c r="C1226" s="39">
        <v>43920</v>
      </c>
      <c r="D1226" s="40"/>
      <c r="E1226" s="41"/>
      <c r="H1226" s="299" t="s">
        <v>572</v>
      </c>
      <c r="I1226" s="2" t="s">
        <v>126</v>
      </c>
      <c r="J1226" s="15" t="str">
        <f>IF(ISERROR(VLOOKUP(I1226,State_codes!$B$2:$C$38, 2, FALSE)),"",VLOOKUP(I1226,State_codes!$B$2:$C$38, 2, FALSE))</f>
        <v>UP</v>
      </c>
      <c r="K1226" s="2" t="s">
        <v>122</v>
      </c>
      <c r="L1226" s="31" t="s">
        <v>429</v>
      </c>
      <c r="N1226" s="130"/>
      <c r="O1226" s="33" t="s">
        <v>155</v>
      </c>
      <c r="P1226" s="39">
        <v>43920</v>
      </c>
      <c r="Q1226" s="37" t="s">
        <v>4619</v>
      </c>
      <c r="R1226" s="46"/>
      <c r="S1226" s="46"/>
    </row>
    <row r="1227" spans="1:19" ht="12.75">
      <c r="A1227" s="2">
        <v>1226</v>
      </c>
      <c r="B1227" s="119"/>
      <c r="C1227" s="39">
        <v>43920</v>
      </c>
      <c r="D1227" s="40"/>
      <c r="E1227" s="41"/>
      <c r="H1227" s="299" t="s">
        <v>572</v>
      </c>
      <c r="I1227" s="2" t="s">
        <v>126</v>
      </c>
      <c r="J1227" s="15" t="str">
        <f>IF(ISERROR(VLOOKUP(I1227,State_codes!$B$2:$C$38, 2, FALSE)),"",VLOOKUP(I1227,State_codes!$B$2:$C$38, 2, FALSE))</f>
        <v>UP</v>
      </c>
      <c r="K1227" s="2" t="s">
        <v>122</v>
      </c>
      <c r="L1227" s="31" t="s">
        <v>429</v>
      </c>
      <c r="N1227" s="130"/>
      <c r="O1227" s="33" t="s">
        <v>155</v>
      </c>
      <c r="P1227" s="39">
        <v>43920</v>
      </c>
      <c r="Q1227" s="37" t="s">
        <v>4619</v>
      </c>
      <c r="R1227" s="46"/>
      <c r="S1227" s="46"/>
    </row>
    <row r="1228" spans="1:19" ht="12.75">
      <c r="A1228" s="2">
        <v>1227</v>
      </c>
      <c r="B1228" s="119"/>
      <c r="C1228" s="39">
        <v>43920</v>
      </c>
      <c r="D1228" s="40"/>
      <c r="E1228" s="41"/>
      <c r="H1228" s="299" t="s">
        <v>572</v>
      </c>
      <c r="I1228" s="2" t="s">
        <v>126</v>
      </c>
      <c r="J1228" s="15" t="str">
        <f>IF(ISERROR(VLOOKUP(I1228,State_codes!$B$2:$C$38, 2, FALSE)),"",VLOOKUP(I1228,State_codes!$B$2:$C$38, 2, FALSE))</f>
        <v>UP</v>
      </c>
      <c r="K1228" s="2" t="s">
        <v>122</v>
      </c>
      <c r="L1228" s="31" t="s">
        <v>429</v>
      </c>
      <c r="N1228" s="130"/>
      <c r="O1228" s="33" t="s">
        <v>155</v>
      </c>
      <c r="P1228" s="39">
        <v>43920</v>
      </c>
      <c r="Q1228" s="37" t="s">
        <v>4619</v>
      </c>
      <c r="R1228" s="46"/>
      <c r="S1228" s="46"/>
    </row>
    <row r="1229" spans="1:19" ht="12.75">
      <c r="A1229" s="2">
        <v>1228</v>
      </c>
      <c r="B1229" s="119"/>
      <c r="C1229" s="39">
        <v>43920</v>
      </c>
      <c r="D1229" s="40"/>
      <c r="E1229" s="41"/>
      <c r="H1229" s="299" t="s">
        <v>572</v>
      </c>
      <c r="I1229" s="2" t="s">
        <v>126</v>
      </c>
      <c r="J1229" s="15" t="str">
        <f>IF(ISERROR(VLOOKUP(I1229,State_codes!$B$2:$C$38, 2, FALSE)),"",VLOOKUP(I1229,State_codes!$B$2:$C$38, 2, FALSE))</f>
        <v>UP</v>
      </c>
      <c r="K1229" s="2" t="s">
        <v>122</v>
      </c>
      <c r="L1229" s="31" t="s">
        <v>429</v>
      </c>
      <c r="N1229" s="130"/>
      <c r="O1229" s="33" t="s">
        <v>155</v>
      </c>
      <c r="P1229" s="39">
        <v>43920</v>
      </c>
      <c r="Q1229" s="37" t="s">
        <v>4619</v>
      </c>
      <c r="R1229" s="46"/>
      <c r="S1229" s="46"/>
    </row>
    <row r="1230" spans="1:19" ht="12.75">
      <c r="A1230" s="2">
        <v>1229</v>
      </c>
      <c r="B1230" s="119"/>
      <c r="C1230" s="39">
        <v>43920</v>
      </c>
      <c r="D1230" s="40"/>
      <c r="E1230" s="41"/>
      <c r="H1230" s="299" t="s">
        <v>572</v>
      </c>
      <c r="I1230" s="2" t="s">
        <v>126</v>
      </c>
      <c r="J1230" s="15" t="str">
        <f>IF(ISERROR(VLOOKUP(I1230,State_codes!$B$2:$C$38, 2, FALSE)),"",VLOOKUP(I1230,State_codes!$B$2:$C$38, 2, FALSE))</f>
        <v>UP</v>
      </c>
      <c r="K1230" s="2" t="s">
        <v>122</v>
      </c>
      <c r="L1230" s="31" t="s">
        <v>429</v>
      </c>
      <c r="N1230" s="130"/>
      <c r="O1230" s="33" t="s">
        <v>155</v>
      </c>
      <c r="P1230" s="39">
        <v>43920</v>
      </c>
      <c r="Q1230" s="37" t="s">
        <v>4619</v>
      </c>
      <c r="R1230" s="46"/>
      <c r="S1230" s="46"/>
    </row>
    <row r="1231" spans="1:19" ht="12.75">
      <c r="A1231" s="2">
        <v>1230</v>
      </c>
      <c r="B1231" s="119"/>
      <c r="C1231" s="39">
        <v>43920</v>
      </c>
      <c r="D1231" s="40"/>
      <c r="E1231" s="41"/>
      <c r="H1231" s="299" t="s">
        <v>4685</v>
      </c>
      <c r="I1231" s="2" t="s">
        <v>126</v>
      </c>
      <c r="J1231" s="15" t="str">
        <f>IF(ISERROR(VLOOKUP(I1231,State_codes!$B$2:$C$38, 2, FALSE)),"",VLOOKUP(I1231,State_codes!$B$2:$C$38, 2, FALSE))</f>
        <v>UP</v>
      </c>
      <c r="K1231" s="2" t="s">
        <v>122</v>
      </c>
      <c r="L1231" s="31" t="s">
        <v>429</v>
      </c>
      <c r="N1231" s="130"/>
      <c r="O1231" s="33" t="s">
        <v>155</v>
      </c>
      <c r="P1231" s="39">
        <v>43920</v>
      </c>
      <c r="Q1231" s="37" t="s">
        <v>4619</v>
      </c>
      <c r="R1231" s="46"/>
      <c r="S1231" s="46"/>
    </row>
    <row r="1232" spans="1:19" ht="12.75">
      <c r="A1232" s="2">
        <v>1231</v>
      </c>
      <c r="B1232" s="119"/>
      <c r="C1232" s="39">
        <v>43920</v>
      </c>
      <c r="D1232" s="40"/>
      <c r="E1232" s="41"/>
      <c r="H1232" s="299" t="s">
        <v>316</v>
      </c>
      <c r="I1232" s="2" t="s">
        <v>126</v>
      </c>
      <c r="J1232" s="15" t="str">
        <f>IF(ISERROR(VLOOKUP(I1232,State_codes!$B$2:$C$38, 2, FALSE)),"",VLOOKUP(I1232,State_codes!$B$2:$C$38, 2, FALSE))</f>
        <v>UP</v>
      </c>
      <c r="K1232" s="2" t="s">
        <v>122</v>
      </c>
      <c r="L1232" s="31" t="s">
        <v>429</v>
      </c>
      <c r="N1232" s="130"/>
      <c r="O1232" s="33" t="s">
        <v>155</v>
      </c>
      <c r="P1232" s="39">
        <v>43920</v>
      </c>
      <c r="Q1232" s="37" t="s">
        <v>4619</v>
      </c>
      <c r="R1232" s="46"/>
      <c r="S1232" s="46"/>
    </row>
    <row r="1233" spans="1:19" ht="12.75">
      <c r="A1233" s="2">
        <v>1232</v>
      </c>
      <c r="B1233" s="119"/>
      <c r="C1233" s="39">
        <v>43920</v>
      </c>
      <c r="D1233" s="40"/>
      <c r="E1233" s="41"/>
      <c r="H1233" s="2" t="s">
        <v>88</v>
      </c>
      <c r="I1233" s="2" t="s">
        <v>47</v>
      </c>
      <c r="J1233" s="15" t="str">
        <f>IF(ISERROR(VLOOKUP(I1233,State_codes!$B$2:$C$38, 2, FALSE)),"",VLOOKUP(I1233,State_codes!$B$2:$C$38, 2, FALSE))</f>
        <v>KL</v>
      </c>
      <c r="K1233" s="2" t="s">
        <v>122</v>
      </c>
      <c r="L1233" s="31" t="s">
        <v>2481</v>
      </c>
      <c r="N1233" s="130"/>
      <c r="O1233" s="33" t="s">
        <v>155</v>
      </c>
      <c r="P1233" s="39">
        <v>43920</v>
      </c>
      <c r="Q1233" s="37" t="s">
        <v>4694</v>
      </c>
      <c r="R1233" s="37" t="s">
        <v>4698</v>
      </c>
      <c r="S1233" s="46"/>
    </row>
    <row r="1234" spans="1:19" ht="12.75">
      <c r="A1234" s="2">
        <v>1233</v>
      </c>
      <c r="B1234" s="119"/>
      <c r="C1234" s="39">
        <v>43920</v>
      </c>
      <c r="D1234" s="40"/>
      <c r="E1234" s="41"/>
      <c r="H1234" s="2" t="s">
        <v>88</v>
      </c>
      <c r="I1234" s="2" t="s">
        <v>47</v>
      </c>
      <c r="J1234" s="15" t="str">
        <f>IF(ISERROR(VLOOKUP(I1234,State_codes!$B$2:$C$38, 2, FALSE)),"",VLOOKUP(I1234,State_codes!$B$2:$C$38, 2, FALSE))</f>
        <v>KL</v>
      </c>
      <c r="K1234" s="2" t="s">
        <v>122</v>
      </c>
      <c r="L1234" s="31" t="s">
        <v>2481</v>
      </c>
      <c r="N1234" s="130"/>
      <c r="O1234" s="33" t="s">
        <v>155</v>
      </c>
      <c r="P1234" s="39">
        <v>43920</v>
      </c>
      <c r="Q1234" s="37" t="s">
        <v>4694</v>
      </c>
      <c r="R1234" s="37" t="s">
        <v>4698</v>
      </c>
      <c r="S1234" s="46"/>
    </row>
    <row r="1235" spans="1:19" ht="12.75">
      <c r="A1235" s="2">
        <v>1234</v>
      </c>
      <c r="B1235" s="119"/>
      <c r="C1235" s="39">
        <v>43920</v>
      </c>
      <c r="D1235" s="40"/>
      <c r="E1235" s="41"/>
      <c r="H1235" s="2" t="s">
        <v>88</v>
      </c>
      <c r="I1235" s="2" t="s">
        <v>47</v>
      </c>
      <c r="J1235" s="15" t="str">
        <f>IF(ISERROR(VLOOKUP(I1235,State_codes!$B$2:$C$38, 2, FALSE)),"",VLOOKUP(I1235,State_codes!$B$2:$C$38, 2, FALSE))</f>
        <v>KL</v>
      </c>
      <c r="K1235" s="2" t="s">
        <v>122</v>
      </c>
      <c r="L1235" s="31" t="s">
        <v>2481</v>
      </c>
      <c r="N1235" s="130"/>
      <c r="O1235" s="33" t="s">
        <v>155</v>
      </c>
      <c r="P1235" s="39">
        <v>43920</v>
      </c>
      <c r="Q1235" s="37" t="s">
        <v>4694</v>
      </c>
      <c r="R1235" s="37" t="s">
        <v>4698</v>
      </c>
      <c r="S1235" s="46"/>
    </row>
    <row r="1236" spans="1:19" ht="12.75">
      <c r="A1236" s="2">
        <v>1235</v>
      </c>
      <c r="B1236" s="119"/>
      <c r="C1236" s="39">
        <v>43920</v>
      </c>
      <c r="D1236" s="40"/>
      <c r="E1236" s="41"/>
      <c r="H1236" s="2" t="s">
        <v>88</v>
      </c>
      <c r="I1236" s="2" t="s">
        <v>47</v>
      </c>
      <c r="J1236" s="15" t="str">
        <f>IF(ISERROR(VLOOKUP(I1236,State_codes!$B$2:$C$38, 2, FALSE)),"",VLOOKUP(I1236,State_codes!$B$2:$C$38, 2, FALSE))</f>
        <v>KL</v>
      </c>
      <c r="K1236" s="2" t="s">
        <v>122</v>
      </c>
      <c r="L1236" s="31" t="s">
        <v>2481</v>
      </c>
      <c r="N1236" s="130"/>
      <c r="O1236" s="33" t="s">
        <v>155</v>
      </c>
      <c r="P1236" s="39">
        <v>43920</v>
      </c>
      <c r="Q1236" s="37" t="s">
        <v>4694</v>
      </c>
      <c r="R1236" s="37" t="s">
        <v>4698</v>
      </c>
      <c r="S1236" s="46"/>
    </row>
    <row r="1237" spans="1:19" ht="12.75">
      <c r="A1237" s="2">
        <v>1236</v>
      </c>
      <c r="B1237" s="119"/>
      <c r="C1237" s="39">
        <v>43920</v>
      </c>
      <c r="D1237" s="40"/>
      <c r="E1237" s="41"/>
      <c r="H1237" s="2" t="s">
        <v>88</v>
      </c>
      <c r="I1237" s="2" t="s">
        <v>47</v>
      </c>
      <c r="J1237" s="15" t="str">
        <f>IF(ISERROR(VLOOKUP(I1237,State_codes!$B$2:$C$38, 2, FALSE)),"",VLOOKUP(I1237,State_codes!$B$2:$C$38, 2, FALSE))</f>
        <v>KL</v>
      </c>
      <c r="K1237" s="2" t="s">
        <v>122</v>
      </c>
      <c r="L1237" s="31" t="s">
        <v>2481</v>
      </c>
      <c r="N1237" s="130"/>
      <c r="O1237" s="33" t="s">
        <v>155</v>
      </c>
      <c r="P1237" s="39">
        <v>43920</v>
      </c>
      <c r="Q1237" s="37" t="s">
        <v>4694</v>
      </c>
      <c r="R1237" s="37" t="s">
        <v>4698</v>
      </c>
      <c r="S1237" s="46"/>
    </row>
    <row r="1238" spans="1:19" ht="12.75">
      <c r="A1238" s="2">
        <v>1237</v>
      </c>
      <c r="B1238" s="119"/>
      <c r="C1238" s="39">
        <v>43920</v>
      </c>
      <c r="D1238" s="40"/>
      <c r="E1238" s="41"/>
      <c r="H1238" s="2" t="s">
        <v>88</v>
      </c>
      <c r="I1238" s="2" t="s">
        <v>47</v>
      </c>
      <c r="J1238" s="15" t="str">
        <f>IF(ISERROR(VLOOKUP(I1238,State_codes!$B$2:$C$38, 2, FALSE)),"",VLOOKUP(I1238,State_codes!$B$2:$C$38, 2, FALSE))</f>
        <v>KL</v>
      </c>
      <c r="K1238" s="2" t="s">
        <v>122</v>
      </c>
      <c r="L1238" s="31" t="s">
        <v>2481</v>
      </c>
      <c r="N1238" s="130"/>
      <c r="O1238" s="33" t="s">
        <v>155</v>
      </c>
      <c r="P1238" s="39">
        <v>43920</v>
      </c>
      <c r="Q1238" s="37" t="s">
        <v>4694</v>
      </c>
      <c r="R1238" s="37" t="s">
        <v>4698</v>
      </c>
      <c r="S1238" s="46"/>
    </row>
    <row r="1239" spans="1:19" ht="12.75">
      <c r="A1239" s="2">
        <v>1238</v>
      </c>
      <c r="B1239" s="119"/>
      <c r="C1239" s="39">
        <v>43920</v>
      </c>
      <c r="D1239" s="40"/>
      <c r="E1239" s="41"/>
      <c r="H1239" s="2" t="s">
        <v>88</v>
      </c>
      <c r="I1239" s="2" t="s">
        <v>47</v>
      </c>
      <c r="J1239" s="15" t="str">
        <f>IF(ISERROR(VLOOKUP(I1239,State_codes!$B$2:$C$38, 2, FALSE)),"",VLOOKUP(I1239,State_codes!$B$2:$C$38, 2, FALSE))</f>
        <v>KL</v>
      </c>
      <c r="K1239" s="2" t="s">
        <v>122</v>
      </c>
      <c r="L1239" s="31" t="s">
        <v>429</v>
      </c>
      <c r="N1239" s="130"/>
      <c r="O1239" s="33" t="s">
        <v>155</v>
      </c>
      <c r="P1239" s="39">
        <v>43920</v>
      </c>
      <c r="Q1239" s="37" t="s">
        <v>4694</v>
      </c>
      <c r="R1239" s="37" t="s">
        <v>4698</v>
      </c>
      <c r="S1239" s="46"/>
    </row>
    <row r="1240" spans="1:19" ht="12.75">
      <c r="A1240" s="2">
        <v>1239</v>
      </c>
      <c r="B1240" s="119"/>
      <c r="C1240" s="39">
        <v>43920</v>
      </c>
      <c r="D1240" s="40"/>
      <c r="E1240" s="41"/>
      <c r="H1240" s="2" t="s">
        <v>88</v>
      </c>
      <c r="I1240" s="2" t="s">
        <v>47</v>
      </c>
      <c r="J1240" s="15" t="str">
        <f>IF(ISERROR(VLOOKUP(I1240,State_codes!$B$2:$C$38, 2, FALSE)),"",VLOOKUP(I1240,State_codes!$B$2:$C$38, 2, FALSE))</f>
        <v>KL</v>
      </c>
      <c r="K1240" s="2" t="s">
        <v>122</v>
      </c>
      <c r="L1240" s="31" t="s">
        <v>429</v>
      </c>
      <c r="N1240" s="130"/>
      <c r="O1240" s="33" t="s">
        <v>155</v>
      </c>
      <c r="P1240" s="39">
        <v>43920</v>
      </c>
      <c r="Q1240" s="37" t="s">
        <v>4694</v>
      </c>
      <c r="R1240" s="37" t="s">
        <v>4698</v>
      </c>
      <c r="S1240" s="46"/>
    </row>
    <row r="1241" spans="1:19" ht="12.75">
      <c r="A1241" s="2">
        <v>1240</v>
      </c>
      <c r="B1241" s="119"/>
      <c r="C1241" s="39">
        <v>43920</v>
      </c>
      <c r="D1241" s="40"/>
      <c r="E1241" s="41"/>
      <c r="H1241" s="2" t="s">
        <v>88</v>
      </c>
      <c r="I1241" s="2" t="s">
        <v>47</v>
      </c>
      <c r="J1241" s="15" t="str">
        <f>IF(ISERROR(VLOOKUP(I1241,State_codes!$B$2:$C$38, 2, FALSE)),"",VLOOKUP(I1241,State_codes!$B$2:$C$38, 2, FALSE))</f>
        <v>KL</v>
      </c>
      <c r="K1241" s="2" t="s">
        <v>122</v>
      </c>
      <c r="L1241" s="31" t="s">
        <v>429</v>
      </c>
      <c r="N1241" s="130"/>
      <c r="O1241" s="33" t="s">
        <v>155</v>
      </c>
      <c r="P1241" s="39">
        <v>43920</v>
      </c>
      <c r="Q1241" s="37" t="s">
        <v>4694</v>
      </c>
      <c r="R1241" s="37" t="s">
        <v>4698</v>
      </c>
      <c r="S1241" s="46"/>
    </row>
    <row r="1242" spans="1:19" ht="12.75">
      <c r="A1242" s="2">
        <v>1241</v>
      </c>
      <c r="B1242" s="119"/>
      <c r="C1242" s="39">
        <v>43920</v>
      </c>
      <c r="D1242" s="40"/>
      <c r="E1242" s="41"/>
      <c r="H1242" s="2" t="s">
        <v>88</v>
      </c>
      <c r="I1242" s="2" t="s">
        <v>47</v>
      </c>
      <c r="J1242" s="15" t="str">
        <f>IF(ISERROR(VLOOKUP(I1242,State_codes!$B$2:$C$38, 2, FALSE)),"",VLOOKUP(I1242,State_codes!$B$2:$C$38, 2, FALSE))</f>
        <v>KL</v>
      </c>
      <c r="K1242" s="2" t="s">
        <v>122</v>
      </c>
      <c r="L1242" s="31" t="s">
        <v>429</v>
      </c>
      <c r="N1242" s="130"/>
      <c r="O1242" s="33" t="s">
        <v>155</v>
      </c>
      <c r="P1242" s="39">
        <v>43920</v>
      </c>
      <c r="Q1242" s="37" t="s">
        <v>4694</v>
      </c>
      <c r="R1242" s="37" t="s">
        <v>4698</v>
      </c>
      <c r="S1242" s="46"/>
    </row>
    <row r="1243" spans="1:19" ht="12.75">
      <c r="A1243" s="2">
        <v>1242</v>
      </c>
      <c r="B1243" s="119"/>
      <c r="C1243" s="39">
        <v>43920</v>
      </c>
      <c r="D1243" s="40"/>
      <c r="E1243" s="41"/>
      <c r="H1243" s="2" t="s">
        <v>88</v>
      </c>
      <c r="I1243" s="2" t="s">
        <v>47</v>
      </c>
      <c r="J1243" s="15" t="str">
        <f>IF(ISERROR(VLOOKUP(I1243,State_codes!$B$2:$C$38, 2, FALSE)),"",VLOOKUP(I1243,State_codes!$B$2:$C$38, 2, FALSE))</f>
        <v>KL</v>
      </c>
      <c r="K1243" s="2" t="s">
        <v>122</v>
      </c>
      <c r="L1243" s="31" t="s">
        <v>429</v>
      </c>
      <c r="N1243" s="130"/>
      <c r="O1243" s="33" t="s">
        <v>155</v>
      </c>
      <c r="P1243" s="39">
        <v>43920</v>
      </c>
      <c r="Q1243" s="37" t="s">
        <v>4694</v>
      </c>
      <c r="R1243" s="37" t="s">
        <v>4698</v>
      </c>
      <c r="S1243" s="46"/>
    </row>
    <row r="1244" spans="1:19" ht="12.75">
      <c r="A1244" s="2">
        <v>1243</v>
      </c>
      <c r="B1244" s="119"/>
      <c r="C1244" s="39">
        <v>43920</v>
      </c>
      <c r="D1244" s="40"/>
      <c r="E1244" s="41"/>
      <c r="H1244" s="2" t="s">
        <v>88</v>
      </c>
      <c r="I1244" s="2" t="s">
        <v>47</v>
      </c>
      <c r="J1244" s="15" t="str">
        <f>IF(ISERROR(VLOOKUP(I1244,State_codes!$B$2:$C$38, 2, FALSE)),"",VLOOKUP(I1244,State_codes!$B$2:$C$38, 2, FALSE))</f>
        <v>KL</v>
      </c>
      <c r="K1244" s="2" t="s">
        <v>122</v>
      </c>
      <c r="L1244" s="31" t="s">
        <v>429</v>
      </c>
      <c r="N1244" s="130"/>
      <c r="O1244" s="33" t="s">
        <v>155</v>
      </c>
      <c r="P1244" s="39">
        <v>43920</v>
      </c>
      <c r="Q1244" s="37" t="s">
        <v>4694</v>
      </c>
      <c r="R1244" s="37" t="s">
        <v>4698</v>
      </c>
      <c r="S1244" s="46"/>
    </row>
    <row r="1245" spans="1:19" ht="12.75">
      <c r="A1245" s="2">
        <v>1244</v>
      </c>
      <c r="B1245" s="119"/>
      <c r="C1245" s="39">
        <v>43920</v>
      </c>
      <c r="D1245" s="40"/>
      <c r="E1245" s="41"/>
      <c r="H1245" s="2" t="s">
        <v>88</v>
      </c>
      <c r="I1245" s="2" t="s">
        <v>47</v>
      </c>
      <c r="J1245" s="15" t="str">
        <f>IF(ISERROR(VLOOKUP(I1245,State_codes!$B$2:$C$38, 2, FALSE)),"",VLOOKUP(I1245,State_codes!$B$2:$C$38, 2, FALSE))</f>
        <v>KL</v>
      </c>
      <c r="K1245" s="2" t="s">
        <v>122</v>
      </c>
      <c r="L1245" s="31" t="s">
        <v>429</v>
      </c>
      <c r="N1245" s="130"/>
      <c r="O1245" s="33" t="s">
        <v>155</v>
      </c>
      <c r="P1245" s="39">
        <v>43920</v>
      </c>
      <c r="Q1245" s="37" t="s">
        <v>4694</v>
      </c>
      <c r="R1245" s="37" t="s">
        <v>4698</v>
      </c>
      <c r="S1245" s="46"/>
    </row>
    <row r="1246" spans="1:19" ht="12.75">
      <c r="A1246" s="2">
        <v>1245</v>
      </c>
      <c r="B1246" s="119"/>
      <c r="C1246" s="39">
        <v>43920</v>
      </c>
      <c r="D1246" s="40"/>
      <c r="E1246" s="41"/>
      <c r="H1246" s="2" t="s">
        <v>88</v>
      </c>
      <c r="I1246" s="2" t="s">
        <v>47</v>
      </c>
      <c r="J1246" s="15" t="str">
        <f>IF(ISERROR(VLOOKUP(I1246,State_codes!$B$2:$C$38, 2, FALSE)),"",VLOOKUP(I1246,State_codes!$B$2:$C$38, 2, FALSE))</f>
        <v>KL</v>
      </c>
      <c r="K1246" s="2" t="s">
        <v>122</v>
      </c>
      <c r="L1246" s="31" t="s">
        <v>429</v>
      </c>
      <c r="N1246" s="130"/>
      <c r="O1246" s="33" t="s">
        <v>155</v>
      </c>
      <c r="P1246" s="39">
        <v>43920</v>
      </c>
      <c r="Q1246" s="37" t="s">
        <v>4694</v>
      </c>
      <c r="R1246" s="37" t="s">
        <v>4698</v>
      </c>
      <c r="S1246" s="46"/>
    </row>
    <row r="1247" spans="1:19" ht="12.75">
      <c r="A1247" s="2">
        <v>1246</v>
      </c>
      <c r="B1247" s="119"/>
      <c r="C1247" s="39">
        <v>43920</v>
      </c>
      <c r="D1247" s="40"/>
      <c r="E1247" s="41"/>
      <c r="H1247" s="2" t="s">
        <v>88</v>
      </c>
      <c r="I1247" s="2" t="s">
        <v>47</v>
      </c>
      <c r="J1247" s="15" t="str">
        <f>IF(ISERROR(VLOOKUP(I1247,State_codes!$B$2:$C$38, 2, FALSE)),"",VLOOKUP(I1247,State_codes!$B$2:$C$38, 2, FALSE))</f>
        <v>KL</v>
      </c>
      <c r="K1247" s="2" t="s">
        <v>122</v>
      </c>
      <c r="L1247" s="31" t="s">
        <v>429</v>
      </c>
      <c r="N1247" s="130"/>
      <c r="O1247" s="33" t="s">
        <v>155</v>
      </c>
      <c r="P1247" s="39">
        <v>43920</v>
      </c>
      <c r="Q1247" s="37" t="s">
        <v>4694</v>
      </c>
      <c r="R1247" s="46"/>
      <c r="S1247" s="46"/>
    </row>
    <row r="1248" spans="1:19" ht="12.75">
      <c r="A1248" s="2">
        <v>1247</v>
      </c>
      <c r="B1248" s="119"/>
      <c r="C1248" s="39">
        <v>43920</v>
      </c>
      <c r="D1248" s="40"/>
      <c r="E1248" s="41"/>
      <c r="H1248" s="2" t="s">
        <v>88</v>
      </c>
      <c r="I1248" s="2" t="s">
        <v>47</v>
      </c>
      <c r="J1248" s="15" t="str">
        <f>IF(ISERROR(VLOOKUP(I1248,State_codes!$B$2:$C$38, 2, FALSE)),"",VLOOKUP(I1248,State_codes!$B$2:$C$38, 2, FALSE))</f>
        <v>KL</v>
      </c>
      <c r="K1248" s="2" t="s">
        <v>122</v>
      </c>
      <c r="L1248" s="31" t="s">
        <v>429</v>
      </c>
      <c r="N1248" s="130"/>
      <c r="O1248" s="33" t="s">
        <v>155</v>
      </c>
      <c r="P1248" s="39">
        <v>43920</v>
      </c>
      <c r="Q1248" s="37" t="s">
        <v>4694</v>
      </c>
      <c r="R1248" s="46"/>
      <c r="S1248" s="46"/>
    </row>
    <row r="1249" spans="1:19" ht="12.75">
      <c r="A1249" s="2">
        <v>1248</v>
      </c>
      <c r="B1249" s="119"/>
      <c r="C1249" s="39">
        <v>43920</v>
      </c>
      <c r="D1249" s="40"/>
      <c r="E1249" s="41"/>
      <c r="H1249" s="2" t="s">
        <v>88</v>
      </c>
      <c r="I1249" s="2" t="s">
        <v>47</v>
      </c>
      <c r="J1249" s="15" t="str">
        <f>IF(ISERROR(VLOOKUP(I1249,State_codes!$B$2:$C$38, 2, FALSE)),"",VLOOKUP(I1249,State_codes!$B$2:$C$38, 2, FALSE))</f>
        <v>KL</v>
      </c>
      <c r="K1249" s="2" t="s">
        <v>122</v>
      </c>
      <c r="L1249" s="31" t="s">
        <v>429</v>
      </c>
      <c r="N1249" s="130"/>
      <c r="O1249" s="33" t="s">
        <v>155</v>
      </c>
      <c r="P1249" s="39">
        <v>43920</v>
      </c>
      <c r="Q1249" s="37" t="s">
        <v>4694</v>
      </c>
      <c r="R1249" s="46"/>
      <c r="S1249" s="46"/>
    </row>
    <row r="1250" spans="1:19" ht="12.75">
      <c r="A1250" s="2">
        <v>1249</v>
      </c>
      <c r="B1250" s="119"/>
      <c r="C1250" s="39">
        <v>43920</v>
      </c>
      <c r="D1250" s="40"/>
      <c r="E1250" s="41"/>
      <c r="H1250" s="2" t="s">
        <v>216</v>
      </c>
      <c r="I1250" s="2" t="s">
        <v>47</v>
      </c>
      <c r="J1250" s="15" t="str">
        <f>IF(ISERROR(VLOOKUP(I1250,State_codes!$B$2:$C$38, 2, FALSE)),"",VLOOKUP(I1250,State_codes!$B$2:$C$38, 2, FALSE))</f>
        <v>KL</v>
      </c>
      <c r="K1250" s="2" t="s">
        <v>51</v>
      </c>
      <c r="L1250" s="31" t="s">
        <v>429</v>
      </c>
      <c r="N1250" s="130"/>
      <c r="O1250" s="33" t="s">
        <v>155</v>
      </c>
      <c r="P1250" s="39">
        <v>43925</v>
      </c>
      <c r="Q1250" s="37" t="s">
        <v>4694</v>
      </c>
      <c r="R1250" s="37" t="s">
        <v>942</v>
      </c>
      <c r="S1250" s="46"/>
    </row>
    <row r="1251" spans="1:19" ht="12.75">
      <c r="A1251" s="2">
        <v>1250</v>
      </c>
      <c r="B1251" s="119"/>
      <c r="C1251" s="39">
        <v>43920</v>
      </c>
      <c r="D1251" s="40"/>
      <c r="E1251" s="41"/>
      <c r="H1251" s="2" t="s">
        <v>216</v>
      </c>
      <c r="I1251" s="2" t="s">
        <v>47</v>
      </c>
      <c r="J1251" s="15" t="str">
        <f>IF(ISERROR(VLOOKUP(I1251,State_codes!$B$2:$C$38, 2, FALSE)),"",VLOOKUP(I1251,State_codes!$B$2:$C$38, 2, FALSE))</f>
        <v>KL</v>
      </c>
      <c r="K1251" s="2" t="s">
        <v>51</v>
      </c>
      <c r="L1251" s="31" t="s">
        <v>429</v>
      </c>
      <c r="N1251" s="130"/>
      <c r="O1251" s="33" t="s">
        <v>155</v>
      </c>
      <c r="P1251" s="39">
        <v>43926</v>
      </c>
      <c r="Q1251" s="37" t="s">
        <v>4694</v>
      </c>
      <c r="R1251" s="37" t="s">
        <v>1167</v>
      </c>
      <c r="S1251" s="46"/>
    </row>
    <row r="1252" spans="1:19" ht="12.75">
      <c r="A1252" s="2">
        <v>1251</v>
      </c>
      <c r="B1252" s="119"/>
      <c r="C1252" s="39">
        <v>43920</v>
      </c>
      <c r="D1252" s="40"/>
      <c r="E1252" s="41"/>
      <c r="H1252" s="2" t="s">
        <v>216</v>
      </c>
      <c r="I1252" s="2" t="s">
        <v>47</v>
      </c>
      <c r="J1252" s="15" t="str">
        <f>IF(ISERROR(VLOOKUP(I1252,State_codes!$B$2:$C$38, 2, FALSE)),"",VLOOKUP(I1252,State_codes!$B$2:$C$38, 2, FALSE))</f>
        <v>KL</v>
      </c>
      <c r="K1252" s="2" t="s">
        <v>51</v>
      </c>
      <c r="L1252" s="31" t="s">
        <v>429</v>
      </c>
      <c r="N1252" s="130"/>
      <c r="O1252" s="33" t="s">
        <v>155</v>
      </c>
      <c r="P1252" s="39">
        <v>43926</v>
      </c>
      <c r="Q1252" s="37" t="s">
        <v>4694</v>
      </c>
      <c r="R1252" s="37" t="s">
        <v>1167</v>
      </c>
      <c r="S1252" s="46"/>
    </row>
    <row r="1253" spans="1:19" ht="12.75">
      <c r="A1253" s="2">
        <v>1252</v>
      </c>
      <c r="B1253" s="119"/>
      <c r="C1253" s="39">
        <v>43920</v>
      </c>
      <c r="D1253" s="40"/>
      <c r="E1253" s="41"/>
      <c r="H1253" s="2" t="s">
        <v>216</v>
      </c>
      <c r="I1253" s="2" t="s">
        <v>47</v>
      </c>
      <c r="J1253" s="15" t="str">
        <f>IF(ISERROR(VLOOKUP(I1253,State_codes!$B$2:$C$38, 2, FALSE)),"",VLOOKUP(I1253,State_codes!$B$2:$C$38, 2, FALSE))</f>
        <v>KL</v>
      </c>
      <c r="K1253" s="2" t="s">
        <v>122</v>
      </c>
      <c r="L1253" s="31" t="s">
        <v>429</v>
      </c>
      <c r="N1253" s="130"/>
      <c r="O1253" s="33" t="s">
        <v>155</v>
      </c>
      <c r="P1253" s="39">
        <v>43920</v>
      </c>
      <c r="Q1253" s="37" t="s">
        <v>4694</v>
      </c>
      <c r="R1253" s="46"/>
      <c r="S1253" s="46"/>
    </row>
    <row r="1254" spans="1:19" ht="12.75">
      <c r="A1254" s="2">
        <v>1253</v>
      </c>
      <c r="B1254" s="119"/>
      <c r="C1254" s="39">
        <v>43920</v>
      </c>
      <c r="D1254" s="40"/>
      <c r="E1254" s="41"/>
      <c r="H1254" s="2" t="s">
        <v>216</v>
      </c>
      <c r="I1254" s="2" t="s">
        <v>47</v>
      </c>
      <c r="J1254" s="15" t="str">
        <f>IF(ISERROR(VLOOKUP(I1254,State_codes!$B$2:$C$38, 2, FALSE)),"",VLOOKUP(I1254,State_codes!$B$2:$C$38, 2, FALSE))</f>
        <v>KL</v>
      </c>
      <c r="K1254" s="2" t="s">
        <v>122</v>
      </c>
      <c r="L1254" s="31" t="s">
        <v>429</v>
      </c>
      <c r="N1254" s="130"/>
      <c r="O1254" s="33" t="s">
        <v>155</v>
      </c>
      <c r="P1254" s="39">
        <v>43920</v>
      </c>
      <c r="Q1254" s="37" t="s">
        <v>4694</v>
      </c>
      <c r="R1254" s="46"/>
      <c r="S1254" s="46"/>
    </row>
    <row r="1255" spans="1:19" ht="12.75">
      <c r="A1255" s="2">
        <v>1254</v>
      </c>
      <c r="B1255" s="119"/>
      <c r="C1255" s="39">
        <v>43920</v>
      </c>
      <c r="D1255" s="40"/>
      <c r="E1255" s="41"/>
      <c r="H1255" s="2" t="s">
        <v>216</v>
      </c>
      <c r="I1255" s="2" t="s">
        <v>47</v>
      </c>
      <c r="J1255" s="15" t="str">
        <f>IF(ISERROR(VLOOKUP(I1255,State_codes!$B$2:$C$38, 2, FALSE)),"",VLOOKUP(I1255,State_codes!$B$2:$C$38, 2, FALSE))</f>
        <v>KL</v>
      </c>
      <c r="K1255" s="2" t="s">
        <v>122</v>
      </c>
      <c r="L1255" s="31" t="s">
        <v>429</v>
      </c>
      <c r="N1255" s="130"/>
      <c r="O1255" s="33" t="s">
        <v>155</v>
      </c>
      <c r="P1255" s="39">
        <v>43920</v>
      </c>
      <c r="Q1255" s="37" t="s">
        <v>4694</v>
      </c>
      <c r="R1255" s="46"/>
      <c r="S1255" s="46"/>
    </row>
    <row r="1256" spans="1:19" ht="12.75">
      <c r="A1256" s="2">
        <v>1255</v>
      </c>
      <c r="B1256" s="119"/>
      <c r="C1256" s="39">
        <v>43920</v>
      </c>
      <c r="D1256" s="40"/>
      <c r="E1256" s="41"/>
      <c r="H1256" s="2" t="s">
        <v>216</v>
      </c>
      <c r="I1256" s="2" t="s">
        <v>47</v>
      </c>
      <c r="J1256" s="15" t="str">
        <f>IF(ISERROR(VLOOKUP(I1256,State_codes!$B$2:$C$38, 2, FALSE)),"",VLOOKUP(I1256,State_codes!$B$2:$C$38, 2, FALSE))</f>
        <v>KL</v>
      </c>
      <c r="K1256" s="2" t="s">
        <v>122</v>
      </c>
      <c r="L1256" s="31" t="s">
        <v>429</v>
      </c>
      <c r="N1256" s="130"/>
      <c r="O1256" s="33" t="s">
        <v>155</v>
      </c>
      <c r="P1256" s="39">
        <v>43920</v>
      </c>
      <c r="Q1256" s="37" t="s">
        <v>4694</v>
      </c>
      <c r="R1256" s="46"/>
      <c r="S1256" s="46"/>
    </row>
    <row r="1257" spans="1:19" ht="12.75">
      <c r="A1257" s="2">
        <v>1256</v>
      </c>
      <c r="B1257" s="119"/>
      <c r="C1257" s="39">
        <v>43920</v>
      </c>
      <c r="D1257" s="40"/>
      <c r="E1257" s="41"/>
      <c r="H1257" s="2" t="s">
        <v>216</v>
      </c>
      <c r="I1257" s="2" t="s">
        <v>47</v>
      </c>
      <c r="J1257" s="15" t="str">
        <f>IF(ISERROR(VLOOKUP(I1257,State_codes!$B$2:$C$38, 2, FALSE)),"",VLOOKUP(I1257,State_codes!$B$2:$C$38, 2, FALSE))</f>
        <v>KL</v>
      </c>
      <c r="K1257" s="2" t="s">
        <v>122</v>
      </c>
      <c r="L1257" s="31" t="s">
        <v>429</v>
      </c>
      <c r="N1257" s="130"/>
      <c r="O1257" s="33" t="s">
        <v>155</v>
      </c>
      <c r="P1257" s="39">
        <v>43920</v>
      </c>
      <c r="Q1257" s="37" t="s">
        <v>4694</v>
      </c>
      <c r="R1257" s="46"/>
      <c r="S1257" s="46"/>
    </row>
    <row r="1258" spans="1:19" ht="12.75">
      <c r="A1258" s="2">
        <v>1257</v>
      </c>
      <c r="B1258" s="119"/>
      <c r="C1258" s="39">
        <v>43920</v>
      </c>
      <c r="D1258" s="40"/>
      <c r="E1258" s="41"/>
      <c r="H1258" s="2" t="s">
        <v>216</v>
      </c>
      <c r="I1258" s="2" t="s">
        <v>47</v>
      </c>
      <c r="J1258" s="15" t="str">
        <f>IF(ISERROR(VLOOKUP(I1258,State_codes!$B$2:$C$38, 2, FALSE)),"",VLOOKUP(I1258,State_codes!$B$2:$C$38, 2, FALSE))</f>
        <v>KL</v>
      </c>
      <c r="K1258" s="2" t="s">
        <v>122</v>
      </c>
      <c r="L1258" s="31" t="s">
        <v>429</v>
      </c>
      <c r="N1258" s="130"/>
      <c r="O1258" s="33" t="s">
        <v>155</v>
      </c>
      <c r="P1258" s="39">
        <v>43920</v>
      </c>
      <c r="Q1258" s="37" t="s">
        <v>4694</v>
      </c>
      <c r="R1258" s="46"/>
      <c r="S1258" s="46"/>
    </row>
    <row r="1259" spans="1:19" ht="12.75">
      <c r="A1259" s="2">
        <v>1258</v>
      </c>
      <c r="B1259" s="119"/>
      <c r="C1259" s="39">
        <v>43920</v>
      </c>
      <c r="D1259" s="40"/>
      <c r="E1259" s="41"/>
      <c r="H1259" s="2" t="s">
        <v>216</v>
      </c>
      <c r="I1259" s="2" t="s">
        <v>47</v>
      </c>
      <c r="J1259" s="15" t="str">
        <f>IF(ISERROR(VLOOKUP(I1259,State_codes!$B$2:$C$38, 2, FALSE)),"",VLOOKUP(I1259,State_codes!$B$2:$C$38, 2, FALSE))</f>
        <v>KL</v>
      </c>
      <c r="K1259" s="2" t="s">
        <v>122</v>
      </c>
      <c r="L1259" s="31" t="s">
        <v>429</v>
      </c>
      <c r="N1259" s="130"/>
      <c r="O1259" s="33" t="s">
        <v>155</v>
      </c>
      <c r="P1259" s="39">
        <v>43920</v>
      </c>
      <c r="Q1259" s="37" t="s">
        <v>4694</v>
      </c>
      <c r="R1259" s="46"/>
      <c r="S1259" s="46"/>
    </row>
    <row r="1260" spans="1:19" ht="12.75">
      <c r="A1260" s="2">
        <v>1259</v>
      </c>
      <c r="B1260" s="119"/>
      <c r="C1260" s="39">
        <v>43920</v>
      </c>
      <c r="D1260" s="40"/>
      <c r="E1260" s="41"/>
      <c r="H1260" s="2" t="s">
        <v>216</v>
      </c>
      <c r="I1260" s="2" t="s">
        <v>47</v>
      </c>
      <c r="J1260" s="15" t="str">
        <f>IF(ISERROR(VLOOKUP(I1260,State_codes!$B$2:$C$38, 2, FALSE)),"",VLOOKUP(I1260,State_codes!$B$2:$C$38, 2, FALSE))</f>
        <v>KL</v>
      </c>
      <c r="K1260" s="2" t="s">
        <v>122</v>
      </c>
      <c r="L1260" s="31" t="s">
        <v>429</v>
      </c>
      <c r="N1260" s="130"/>
      <c r="O1260" s="33" t="s">
        <v>155</v>
      </c>
      <c r="P1260" s="39">
        <v>43920</v>
      </c>
      <c r="Q1260" s="37" t="s">
        <v>4694</v>
      </c>
      <c r="R1260" s="46"/>
      <c r="S1260" s="46"/>
    </row>
    <row r="1261" spans="1:19" ht="12.75">
      <c r="A1261" s="2">
        <v>1260</v>
      </c>
      <c r="B1261" s="119"/>
      <c r="C1261" s="39">
        <v>43920</v>
      </c>
      <c r="D1261" s="40"/>
      <c r="E1261" s="41"/>
      <c r="H1261" s="2" t="s">
        <v>2105</v>
      </c>
      <c r="I1261" s="2" t="s">
        <v>47</v>
      </c>
      <c r="J1261" s="15" t="str">
        <f>IF(ISERROR(VLOOKUP(I1261,State_codes!$B$2:$C$38, 2, FALSE)),"",VLOOKUP(I1261,State_codes!$B$2:$C$38, 2, FALSE))</f>
        <v>KL</v>
      </c>
      <c r="K1261" s="2" t="s">
        <v>122</v>
      </c>
      <c r="L1261" s="31" t="s">
        <v>429</v>
      </c>
      <c r="N1261" s="130"/>
      <c r="O1261" s="33" t="s">
        <v>155</v>
      </c>
      <c r="P1261" s="39">
        <v>43920</v>
      </c>
      <c r="Q1261" s="37" t="s">
        <v>4694</v>
      </c>
      <c r="R1261" s="46"/>
      <c r="S1261" s="46"/>
    </row>
    <row r="1262" spans="1:19" ht="12.75">
      <c r="A1262" s="2">
        <v>1261</v>
      </c>
      <c r="B1262" s="119"/>
      <c r="C1262" s="39">
        <v>43920</v>
      </c>
      <c r="D1262" s="40"/>
      <c r="E1262" s="41"/>
      <c r="H1262" s="2" t="s">
        <v>2105</v>
      </c>
      <c r="I1262" s="2" t="s">
        <v>47</v>
      </c>
      <c r="J1262" s="15" t="str">
        <f>IF(ISERROR(VLOOKUP(I1262,State_codes!$B$2:$C$38, 2, FALSE)),"",VLOOKUP(I1262,State_codes!$B$2:$C$38, 2, FALSE))</f>
        <v>KL</v>
      </c>
      <c r="K1262" s="2" t="s">
        <v>122</v>
      </c>
      <c r="L1262" s="31" t="s">
        <v>429</v>
      </c>
      <c r="N1262" s="130"/>
      <c r="O1262" s="33" t="s">
        <v>155</v>
      </c>
      <c r="P1262" s="39">
        <v>43920</v>
      </c>
      <c r="Q1262" s="37" t="s">
        <v>4694</v>
      </c>
      <c r="R1262" s="46"/>
      <c r="S1262" s="46"/>
    </row>
    <row r="1263" spans="1:19" ht="12.75">
      <c r="A1263" s="2">
        <v>1262</v>
      </c>
      <c r="B1263" s="119"/>
      <c r="C1263" s="39">
        <v>43920</v>
      </c>
      <c r="D1263" s="40"/>
      <c r="E1263" s="41"/>
      <c r="H1263" s="2" t="s">
        <v>594</v>
      </c>
      <c r="I1263" s="2" t="s">
        <v>47</v>
      </c>
      <c r="J1263" s="15" t="str">
        <f>IF(ISERROR(VLOOKUP(I1263,State_codes!$B$2:$C$38, 2, FALSE)),"",VLOOKUP(I1263,State_codes!$B$2:$C$38, 2, FALSE))</f>
        <v>KL</v>
      </c>
      <c r="K1263" s="2" t="s">
        <v>122</v>
      </c>
      <c r="L1263" s="31" t="s">
        <v>4845</v>
      </c>
      <c r="M1263" s="2" t="s">
        <v>779</v>
      </c>
      <c r="N1263" s="130"/>
      <c r="O1263" s="33" t="s">
        <v>129</v>
      </c>
      <c r="P1263" s="39">
        <v>43920</v>
      </c>
      <c r="Q1263" s="37" t="s">
        <v>4694</v>
      </c>
      <c r="R1263" s="37" t="s">
        <v>4850</v>
      </c>
      <c r="S1263" s="46"/>
    </row>
    <row r="1264" spans="1:19" ht="12.75">
      <c r="A1264" s="2">
        <v>1263</v>
      </c>
      <c r="B1264" s="119"/>
      <c r="C1264" s="39">
        <v>43920</v>
      </c>
      <c r="D1264" s="40"/>
      <c r="E1264" s="41"/>
      <c r="F1264" s="2" t="s">
        <v>40</v>
      </c>
      <c r="H1264" s="2" t="s">
        <v>594</v>
      </c>
      <c r="I1264" s="2" t="s">
        <v>47</v>
      </c>
      <c r="J1264" s="15" t="str">
        <f>IF(ISERROR(VLOOKUP(I1264,State_codes!$B$2:$C$38, 2, FALSE)),"",VLOOKUP(I1264,State_codes!$B$2:$C$38, 2, FALSE))</f>
        <v>KL</v>
      </c>
      <c r="K1264" s="2" t="s">
        <v>122</v>
      </c>
      <c r="L1264" s="31" t="s">
        <v>4853</v>
      </c>
      <c r="M1264" s="2" t="s">
        <v>779</v>
      </c>
      <c r="N1264" s="130"/>
      <c r="O1264" s="33" t="s">
        <v>155</v>
      </c>
      <c r="P1264" s="39">
        <v>43920</v>
      </c>
      <c r="Q1264" s="37" t="s">
        <v>4694</v>
      </c>
      <c r="R1264" s="37" t="s">
        <v>4850</v>
      </c>
      <c r="S1264" s="46"/>
    </row>
    <row r="1265" spans="1:19" ht="12.75">
      <c r="A1265" s="2">
        <v>1264</v>
      </c>
      <c r="B1265" s="119"/>
      <c r="C1265" s="39">
        <v>43920</v>
      </c>
      <c r="D1265" s="40"/>
      <c r="E1265" s="41"/>
      <c r="H1265" s="15"/>
      <c r="I1265" s="2" t="s">
        <v>207</v>
      </c>
      <c r="J1265" s="15" t="str">
        <f>IF(ISERROR(VLOOKUP(I1265,State_codes!$B$2:$C$38, 2, FALSE)),"",VLOOKUP(I1265,State_codes!$B$2:$C$38, 2, FALSE))</f>
        <v>JK</v>
      </c>
      <c r="K1265" s="2" t="s">
        <v>122</v>
      </c>
      <c r="L1265" s="31" t="s">
        <v>429</v>
      </c>
      <c r="N1265" s="130"/>
      <c r="O1265" s="33" t="s">
        <v>155</v>
      </c>
      <c r="P1265" s="39">
        <v>43920</v>
      </c>
      <c r="Q1265" s="37" t="s">
        <v>4865</v>
      </c>
      <c r="R1265" s="46"/>
      <c r="S1265" s="46"/>
    </row>
    <row r="1266" spans="1:19" ht="12.75">
      <c r="A1266" s="2">
        <v>1265</v>
      </c>
      <c r="B1266" s="119"/>
      <c r="C1266" s="39">
        <v>43920</v>
      </c>
      <c r="D1266" s="40"/>
      <c r="E1266" s="41"/>
      <c r="H1266" s="15"/>
      <c r="I1266" s="2" t="s">
        <v>207</v>
      </c>
      <c r="J1266" s="15" t="str">
        <f>IF(ISERROR(VLOOKUP(I1266,State_codes!$B$2:$C$38, 2, FALSE)),"",VLOOKUP(I1266,State_codes!$B$2:$C$38, 2, FALSE))</f>
        <v>JK</v>
      </c>
      <c r="K1266" s="2" t="s">
        <v>122</v>
      </c>
      <c r="L1266" s="31" t="s">
        <v>429</v>
      </c>
      <c r="N1266" s="130"/>
      <c r="O1266" s="33" t="s">
        <v>155</v>
      </c>
      <c r="P1266" s="39">
        <v>43920</v>
      </c>
      <c r="Q1266" s="37" t="s">
        <v>4865</v>
      </c>
      <c r="R1266" s="46"/>
      <c r="S1266" s="46"/>
    </row>
    <row r="1267" spans="1:19" ht="12.75">
      <c r="A1267" s="2">
        <v>1266</v>
      </c>
      <c r="B1267" s="119"/>
      <c r="C1267" s="39">
        <v>43920</v>
      </c>
      <c r="D1267" s="40"/>
      <c r="E1267" s="41"/>
      <c r="H1267" s="15"/>
      <c r="I1267" s="2" t="s">
        <v>207</v>
      </c>
      <c r="J1267" s="15" t="str">
        <f>IF(ISERROR(VLOOKUP(I1267,State_codes!$B$2:$C$38, 2, FALSE)),"",VLOOKUP(I1267,State_codes!$B$2:$C$38, 2, FALSE))</f>
        <v>JK</v>
      </c>
      <c r="K1267" s="2" t="s">
        <v>122</v>
      </c>
      <c r="L1267" s="31" t="s">
        <v>429</v>
      </c>
      <c r="N1267" s="130"/>
      <c r="O1267" s="33" t="s">
        <v>155</v>
      </c>
      <c r="P1267" s="39">
        <v>43920</v>
      </c>
      <c r="Q1267" s="37" t="s">
        <v>4865</v>
      </c>
      <c r="R1267" s="46"/>
      <c r="S1267" s="46"/>
    </row>
    <row r="1268" spans="1:19" ht="12.75">
      <c r="A1268" s="2">
        <v>1267</v>
      </c>
      <c r="B1268" s="119"/>
      <c r="C1268" s="39">
        <v>43920</v>
      </c>
      <c r="D1268" s="40"/>
      <c r="E1268" s="41"/>
      <c r="H1268" s="15"/>
      <c r="I1268" s="2" t="s">
        <v>207</v>
      </c>
      <c r="J1268" s="15" t="str">
        <f>IF(ISERROR(VLOOKUP(I1268,State_codes!$B$2:$C$38, 2, FALSE)),"",VLOOKUP(I1268,State_codes!$B$2:$C$38, 2, FALSE))</f>
        <v>JK</v>
      </c>
      <c r="K1268" s="2" t="s">
        <v>122</v>
      </c>
      <c r="L1268" s="31" t="s">
        <v>429</v>
      </c>
      <c r="N1268" s="130"/>
      <c r="O1268" s="33" t="s">
        <v>155</v>
      </c>
      <c r="P1268" s="39">
        <v>43920</v>
      </c>
      <c r="Q1268" s="37" t="s">
        <v>4873</v>
      </c>
      <c r="R1268" s="46"/>
      <c r="S1268" s="46"/>
    </row>
    <row r="1269" spans="1:19" ht="12.75">
      <c r="A1269" s="2">
        <v>1268</v>
      </c>
      <c r="B1269" s="119"/>
      <c r="C1269" s="39">
        <v>43920</v>
      </c>
      <c r="D1269" s="40"/>
      <c r="E1269" s="41"/>
      <c r="H1269" s="2" t="s">
        <v>3826</v>
      </c>
      <c r="I1269" s="2" t="s">
        <v>182</v>
      </c>
      <c r="J1269" s="15" t="str">
        <f>IF(ISERROR(VLOOKUP(I1269,State_codes!$B$2:$C$38, 2, FALSE)),"",VLOOKUP(I1269,State_codes!$B$2:$C$38, 2, FALSE))</f>
        <v>GJ</v>
      </c>
      <c r="K1269" s="2" t="s">
        <v>122</v>
      </c>
      <c r="L1269" s="31" t="s">
        <v>429</v>
      </c>
      <c r="N1269" s="130"/>
      <c r="O1269" s="33" t="s">
        <v>155</v>
      </c>
      <c r="P1269" s="39">
        <v>43920</v>
      </c>
      <c r="Q1269" s="31" t="s">
        <v>4880</v>
      </c>
      <c r="R1269" s="37" t="s">
        <v>294</v>
      </c>
      <c r="S1269" s="46"/>
    </row>
    <row r="1270" spans="1:19" ht="12.75">
      <c r="A1270" s="2">
        <v>1269</v>
      </c>
      <c r="B1270" s="119"/>
      <c r="C1270" s="39">
        <v>43920</v>
      </c>
      <c r="D1270" s="40"/>
      <c r="E1270" s="41"/>
      <c r="H1270" s="2" t="s">
        <v>43</v>
      </c>
      <c r="I1270" s="2" t="s">
        <v>45</v>
      </c>
      <c r="J1270" s="15" t="str">
        <f>IF(ISERROR(VLOOKUP(I1270,State_codes!$B$2:$C$38, 2, FALSE)),"",VLOOKUP(I1270,State_codes!$B$2:$C$38, 2, FALSE))</f>
        <v>MH</v>
      </c>
      <c r="K1270" s="2" t="s">
        <v>122</v>
      </c>
      <c r="L1270" s="31" t="s">
        <v>429</v>
      </c>
      <c r="N1270" s="130"/>
      <c r="O1270" s="33" t="s">
        <v>155</v>
      </c>
      <c r="P1270" s="39">
        <v>43920</v>
      </c>
      <c r="Q1270" s="37" t="s">
        <v>4884</v>
      </c>
      <c r="R1270" s="46"/>
      <c r="S1270" s="46"/>
    </row>
    <row r="1271" spans="1:19" ht="12.75">
      <c r="A1271" s="2">
        <v>1270</v>
      </c>
      <c r="B1271" s="119"/>
      <c r="C1271" s="39">
        <v>43920</v>
      </c>
      <c r="D1271" s="40"/>
      <c r="E1271" s="41"/>
      <c r="H1271" s="2" t="s">
        <v>43</v>
      </c>
      <c r="I1271" s="2" t="s">
        <v>45</v>
      </c>
      <c r="J1271" s="15" t="str">
        <f>IF(ISERROR(VLOOKUP(I1271,State_codes!$B$2:$C$38, 2, FALSE)),"",VLOOKUP(I1271,State_codes!$B$2:$C$38, 2, FALSE))</f>
        <v>MH</v>
      </c>
      <c r="K1271" s="2" t="s">
        <v>122</v>
      </c>
      <c r="L1271" s="31" t="s">
        <v>429</v>
      </c>
      <c r="N1271" s="130"/>
      <c r="O1271" s="33" t="s">
        <v>155</v>
      </c>
      <c r="P1271" s="39">
        <v>43920</v>
      </c>
      <c r="Q1271" s="37" t="s">
        <v>4884</v>
      </c>
      <c r="R1271" s="46"/>
      <c r="S1271" s="46"/>
    </row>
    <row r="1272" spans="1:19" ht="12.75">
      <c r="A1272" s="2">
        <v>1271</v>
      </c>
      <c r="B1272" s="119"/>
      <c r="C1272" s="39">
        <v>43920</v>
      </c>
      <c r="D1272" s="40"/>
      <c r="E1272" s="41"/>
      <c r="H1272" s="2" t="s">
        <v>43</v>
      </c>
      <c r="I1272" s="2" t="s">
        <v>45</v>
      </c>
      <c r="J1272" s="15" t="str">
        <f>IF(ISERROR(VLOOKUP(I1272,State_codes!$B$2:$C$38, 2, FALSE)),"",VLOOKUP(I1272,State_codes!$B$2:$C$38, 2, FALSE))</f>
        <v>MH</v>
      </c>
      <c r="K1272" s="2" t="s">
        <v>122</v>
      </c>
      <c r="L1272" s="31" t="s">
        <v>429</v>
      </c>
      <c r="N1272" s="130"/>
      <c r="O1272" s="33" t="s">
        <v>155</v>
      </c>
      <c r="P1272" s="39">
        <v>43920</v>
      </c>
      <c r="Q1272" s="37" t="s">
        <v>4884</v>
      </c>
      <c r="R1272" s="46"/>
      <c r="S1272" s="46"/>
    </row>
    <row r="1273" spans="1:19" ht="12.75">
      <c r="A1273" s="2">
        <v>1272</v>
      </c>
      <c r="B1273" s="119"/>
      <c r="C1273" s="39">
        <v>43920</v>
      </c>
      <c r="D1273" s="40"/>
      <c r="E1273" s="41"/>
      <c r="H1273" s="2" t="s">
        <v>43</v>
      </c>
      <c r="I1273" s="2" t="s">
        <v>45</v>
      </c>
      <c r="J1273" s="15" t="str">
        <f>IF(ISERROR(VLOOKUP(I1273,State_codes!$B$2:$C$38, 2, FALSE)),"",VLOOKUP(I1273,State_codes!$B$2:$C$38, 2, FALSE))</f>
        <v>MH</v>
      </c>
      <c r="K1273" s="2" t="s">
        <v>122</v>
      </c>
      <c r="L1273" s="31" t="s">
        <v>429</v>
      </c>
      <c r="N1273" s="130"/>
      <c r="O1273" s="33" t="s">
        <v>155</v>
      </c>
      <c r="P1273" s="39">
        <v>43920</v>
      </c>
      <c r="Q1273" s="37" t="s">
        <v>4884</v>
      </c>
      <c r="R1273" s="46"/>
      <c r="S1273" s="46"/>
    </row>
    <row r="1274" spans="1:19" ht="12.75">
      <c r="A1274" s="2">
        <v>1273</v>
      </c>
      <c r="B1274" s="119"/>
      <c r="C1274" s="39">
        <v>43920</v>
      </c>
      <c r="D1274" s="40"/>
      <c r="E1274" s="41"/>
      <c r="H1274" s="2" t="s">
        <v>119</v>
      </c>
      <c r="I1274" s="2" t="s">
        <v>45</v>
      </c>
      <c r="J1274" s="15" t="str">
        <f>IF(ISERROR(VLOOKUP(I1274,State_codes!$B$2:$C$38, 2, FALSE)),"",VLOOKUP(I1274,State_codes!$B$2:$C$38, 2, FALSE))</f>
        <v>MH</v>
      </c>
      <c r="K1274" s="2" t="s">
        <v>122</v>
      </c>
      <c r="L1274" s="31" t="s">
        <v>429</v>
      </c>
      <c r="N1274" s="130"/>
      <c r="O1274" s="33" t="s">
        <v>155</v>
      </c>
      <c r="P1274" s="39">
        <v>43920</v>
      </c>
      <c r="Q1274" s="37" t="s">
        <v>4884</v>
      </c>
      <c r="R1274" s="46"/>
      <c r="S1274" s="46"/>
    </row>
    <row r="1275" spans="1:19" ht="12.75">
      <c r="A1275" s="2">
        <v>1274</v>
      </c>
      <c r="B1275" s="119"/>
      <c r="C1275" s="39">
        <v>43920</v>
      </c>
      <c r="D1275" s="40"/>
      <c r="E1275" s="41"/>
      <c r="H1275" s="299" t="s">
        <v>771</v>
      </c>
      <c r="I1275" s="2" t="s">
        <v>126</v>
      </c>
      <c r="J1275" s="15" t="str">
        <f>IF(ISERROR(VLOOKUP(I1275,State_codes!$B$2:$C$38, 2, FALSE)),"",VLOOKUP(I1275,State_codes!$B$2:$C$38, 2, FALSE))</f>
        <v>UP</v>
      </c>
      <c r="K1275" s="2" t="s">
        <v>122</v>
      </c>
      <c r="L1275" s="31" t="s">
        <v>429</v>
      </c>
      <c r="N1275" s="130"/>
      <c r="O1275" s="33" t="s">
        <v>155</v>
      </c>
      <c r="P1275" s="39">
        <v>43920</v>
      </c>
      <c r="Q1275" s="37" t="s">
        <v>311</v>
      </c>
      <c r="R1275" s="46"/>
      <c r="S1275" s="46"/>
    </row>
    <row r="1276" spans="1:19" ht="12.75">
      <c r="A1276" s="2">
        <v>1275</v>
      </c>
      <c r="B1276" s="119"/>
      <c r="C1276" s="39">
        <v>43920</v>
      </c>
      <c r="D1276" s="40"/>
      <c r="E1276" s="41"/>
      <c r="H1276" s="299" t="s">
        <v>771</v>
      </c>
      <c r="I1276" s="2" t="s">
        <v>126</v>
      </c>
      <c r="J1276" s="15" t="str">
        <f>IF(ISERROR(VLOOKUP(I1276,State_codes!$B$2:$C$38, 2, FALSE)),"",VLOOKUP(I1276,State_codes!$B$2:$C$38, 2, FALSE))</f>
        <v>UP</v>
      </c>
      <c r="K1276" s="2" t="s">
        <v>122</v>
      </c>
      <c r="L1276" s="31" t="s">
        <v>429</v>
      </c>
      <c r="N1276" s="130"/>
      <c r="O1276" s="33" t="s">
        <v>155</v>
      </c>
      <c r="P1276" s="39">
        <v>43920</v>
      </c>
      <c r="Q1276" s="37" t="s">
        <v>311</v>
      </c>
      <c r="R1276" s="46"/>
      <c r="S1276" s="46"/>
    </row>
    <row r="1277" spans="1:19" ht="12.75">
      <c r="A1277" s="2">
        <v>1276</v>
      </c>
      <c r="B1277" s="119"/>
      <c r="C1277" s="39">
        <v>43920</v>
      </c>
      <c r="D1277" s="40"/>
      <c r="E1277" s="41"/>
      <c r="H1277" s="299" t="s">
        <v>771</v>
      </c>
      <c r="I1277" s="2" t="s">
        <v>126</v>
      </c>
      <c r="J1277" s="15" t="str">
        <f>IF(ISERROR(VLOOKUP(I1277,State_codes!$B$2:$C$38, 2, FALSE)),"",VLOOKUP(I1277,State_codes!$B$2:$C$38, 2, FALSE))</f>
        <v>UP</v>
      </c>
      <c r="K1277" s="2" t="s">
        <v>122</v>
      </c>
      <c r="L1277" s="31" t="s">
        <v>429</v>
      </c>
      <c r="N1277" s="130"/>
      <c r="O1277" s="33" t="s">
        <v>155</v>
      </c>
      <c r="P1277" s="39">
        <v>43920</v>
      </c>
      <c r="Q1277" s="37" t="s">
        <v>311</v>
      </c>
      <c r="R1277" s="46"/>
      <c r="S1277" s="46"/>
    </row>
    <row r="1278" spans="1:19" ht="12.75">
      <c r="A1278" s="2">
        <v>1277</v>
      </c>
      <c r="B1278" s="119"/>
      <c r="C1278" s="39">
        <v>43920</v>
      </c>
      <c r="D1278" s="40"/>
      <c r="E1278" s="41"/>
      <c r="H1278" s="299" t="s">
        <v>771</v>
      </c>
      <c r="I1278" s="2" t="s">
        <v>126</v>
      </c>
      <c r="J1278" s="15" t="str">
        <f>IF(ISERROR(VLOOKUP(I1278,State_codes!$B$2:$C$38, 2, FALSE)),"",VLOOKUP(I1278,State_codes!$B$2:$C$38, 2, FALSE))</f>
        <v>UP</v>
      </c>
      <c r="K1278" s="2" t="s">
        <v>122</v>
      </c>
      <c r="L1278" s="31" t="s">
        <v>429</v>
      </c>
      <c r="N1278" s="130"/>
      <c r="O1278" s="33" t="s">
        <v>155</v>
      </c>
      <c r="P1278" s="39">
        <v>43920</v>
      </c>
      <c r="Q1278" s="37" t="s">
        <v>311</v>
      </c>
      <c r="R1278" s="46"/>
      <c r="S1278" s="46"/>
    </row>
    <row r="1279" spans="1:19" ht="12.75">
      <c r="A1279" s="2">
        <v>1278</v>
      </c>
      <c r="B1279" s="119"/>
      <c r="C1279" s="39">
        <v>43920</v>
      </c>
      <c r="D1279" s="40"/>
      <c r="E1279" s="41"/>
      <c r="H1279" s="299" t="s">
        <v>771</v>
      </c>
      <c r="I1279" s="2" t="s">
        <v>126</v>
      </c>
      <c r="J1279" s="15" t="str">
        <f>IF(ISERROR(VLOOKUP(I1279,State_codes!$B$2:$C$38, 2, FALSE)),"",VLOOKUP(I1279,State_codes!$B$2:$C$38, 2, FALSE))</f>
        <v>UP</v>
      </c>
      <c r="K1279" s="2" t="s">
        <v>122</v>
      </c>
      <c r="L1279" s="31" t="s">
        <v>429</v>
      </c>
      <c r="N1279" s="130"/>
      <c r="O1279" s="33" t="s">
        <v>155</v>
      </c>
      <c r="P1279" s="39">
        <v>43920</v>
      </c>
      <c r="Q1279" s="37" t="s">
        <v>311</v>
      </c>
      <c r="R1279" s="46"/>
      <c r="S1279" s="46"/>
    </row>
    <row r="1280" spans="1:19" ht="12.75">
      <c r="A1280" s="2">
        <v>1279</v>
      </c>
      <c r="B1280" s="119"/>
      <c r="C1280" s="39">
        <v>43920</v>
      </c>
      <c r="D1280" s="40"/>
      <c r="E1280" s="41"/>
      <c r="H1280" s="299" t="s">
        <v>771</v>
      </c>
      <c r="I1280" s="2" t="s">
        <v>126</v>
      </c>
      <c r="J1280" s="15" t="str">
        <f>IF(ISERROR(VLOOKUP(I1280,State_codes!$B$2:$C$38, 2, FALSE)),"",VLOOKUP(I1280,State_codes!$B$2:$C$38, 2, FALSE))</f>
        <v>UP</v>
      </c>
      <c r="K1280" s="2" t="s">
        <v>122</v>
      </c>
      <c r="L1280" s="31" t="s">
        <v>429</v>
      </c>
      <c r="N1280" s="130"/>
      <c r="O1280" s="33" t="s">
        <v>155</v>
      </c>
      <c r="P1280" s="39">
        <v>43920</v>
      </c>
      <c r="Q1280" s="37" t="s">
        <v>311</v>
      </c>
      <c r="R1280" s="46"/>
      <c r="S1280" s="46"/>
    </row>
    <row r="1281" spans="1:19" ht="12.75">
      <c r="A1281" s="2">
        <v>1280</v>
      </c>
      <c r="B1281" s="119"/>
      <c r="C1281" s="39">
        <v>43920</v>
      </c>
      <c r="D1281" s="40"/>
      <c r="E1281" s="304">
        <v>81</v>
      </c>
      <c r="F1281" s="299" t="s">
        <v>39</v>
      </c>
      <c r="H1281" s="299" t="s">
        <v>771</v>
      </c>
      <c r="I1281" s="2" t="s">
        <v>126</v>
      </c>
      <c r="J1281" s="15" t="str">
        <f>IF(ISERROR(VLOOKUP(I1281,State_codes!$B$2:$C$38, 2, FALSE)),"",VLOOKUP(I1281,State_codes!$B$2:$C$38, 2, FALSE))</f>
        <v>UP</v>
      </c>
      <c r="K1281" s="2" t="s">
        <v>122</v>
      </c>
      <c r="L1281" s="305" t="s">
        <v>5038</v>
      </c>
      <c r="N1281" s="130"/>
      <c r="O1281" s="33" t="s">
        <v>155</v>
      </c>
      <c r="P1281" s="39">
        <v>43920</v>
      </c>
      <c r="Q1281" s="37" t="s">
        <v>311</v>
      </c>
      <c r="R1281" s="46"/>
      <c r="S1281" s="46"/>
    </row>
    <row r="1282" spans="1:19" ht="12.75">
      <c r="A1282" s="2">
        <v>1281</v>
      </c>
      <c r="B1282" s="119"/>
      <c r="C1282" s="39">
        <v>43920</v>
      </c>
      <c r="D1282" s="40"/>
      <c r="E1282" s="41"/>
      <c r="H1282" s="299" t="s">
        <v>125</v>
      </c>
      <c r="I1282" s="2" t="s">
        <v>126</v>
      </c>
      <c r="J1282" s="15" t="str">
        <f>IF(ISERROR(VLOOKUP(I1282,State_codes!$B$2:$C$38, 2, FALSE)),"",VLOOKUP(I1282,State_codes!$B$2:$C$38, 2, FALSE))</f>
        <v>UP</v>
      </c>
      <c r="K1282" s="2" t="s">
        <v>122</v>
      </c>
      <c r="L1282" s="31" t="s">
        <v>429</v>
      </c>
      <c r="N1282" s="130"/>
      <c r="O1282" s="33" t="s">
        <v>155</v>
      </c>
      <c r="P1282" s="39">
        <v>43920</v>
      </c>
      <c r="Q1282" s="37" t="s">
        <v>311</v>
      </c>
      <c r="R1282" s="46"/>
      <c r="S1282" s="46"/>
    </row>
    <row r="1283" spans="1:19" ht="12.75">
      <c r="A1283" s="2">
        <v>1282</v>
      </c>
      <c r="B1283" s="119"/>
      <c r="C1283" s="39">
        <v>43920</v>
      </c>
      <c r="D1283" s="40"/>
      <c r="E1283" s="41"/>
      <c r="F1283" s="45" t="s">
        <v>39</v>
      </c>
      <c r="G1283" s="2" t="s">
        <v>3894</v>
      </c>
      <c r="H1283" s="2" t="s">
        <v>700</v>
      </c>
      <c r="I1283" s="2" t="s">
        <v>95</v>
      </c>
      <c r="J1283" s="15" t="str">
        <f>IF(ISERROR(VLOOKUP(I1283,State_codes!$B$2:$C$38, 2, FALSE)),"",VLOOKUP(I1283,State_codes!$B$2:$C$38, 2, FALSE))</f>
        <v>DL</v>
      </c>
      <c r="K1283" s="2" t="s">
        <v>122</v>
      </c>
      <c r="L1283" s="31" t="s">
        <v>3898</v>
      </c>
      <c r="M1283" s="2" t="s">
        <v>766</v>
      </c>
      <c r="N1283" s="130"/>
      <c r="O1283" s="33" t="s">
        <v>129</v>
      </c>
      <c r="P1283" s="39">
        <v>43920</v>
      </c>
      <c r="Q1283" s="37" t="s">
        <v>5062</v>
      </c>
      <c r="R1283" s="46"/>
      <c r="S1283" s="46"/>
    </row>
    <row r="1284" spans="1:19" ht="12.75">
      <c r="A1284" s="2">
        <v>1283</v>
      </c>
      <c r="B1284" s="119"/>
      <c r="C1284" s="39">
        <v>43920</v>
      </c>
      <c r="D1284" s="40"/>
      <c r="E1284" s="41"/>
      <c r="F1284" s="45" t="s">
        <v>39</v>
      </c>
      <c r="G1284" s="2" t="s">
        <v>3894</v>
      </c>
      <c r="H1284" s="2" t="s">
        <v>700</v>
      </c>
      <c r="I1284" s="2" t="s">
        <v>95</v>
      </c>
      <c r="J1284" s="15" t="str">
        <f>IF(ISERROR(VLOOKUP(I1284,State_codes!$B$2:$C$38, 2, FALSE)),"",VLOOKUP(I1284,State_codes!$B$2:$C$38, 2, FALSE))</f>
        <v>DL</v>
      </c>
      <c r="K1284" s="2" t="s">
        <v>122</v>
      </c>
      <c r="L1284" s="31" t="s">
        <v>3898</v>
      </c>
      <c r="M1284" s="2" t="s">
        <v>766</v>
      </c>
      <c r="N1284" s="130"/>
      <c r="O1284" s="33" t="s">
        <v>129</v>
      </c>
      <c r="P1284" s="39">
        <v>43920</v>
      </c>
      <c r="Q1284" s="37" t="s">
        <v>5062</v>
      </c>
      <c r="R1284" s="46"/>
      <c r="S1284" s="46"/>
    </row>
    <row r="1285" spans="1:19" ht="12.75">
      <c r="A1285" s="2">
        <v>1284</v>
      </c>
      <c r="B1285" s="119"/>
      <c r="C1285" s="39">
        <v>43920</v>
      </c>
      <c r="D1285" s="40"/>
      <c r="E1285" s="41"/>
      <c r="F1285" s="45" t="s">
        <v>39</v>
      </c>
      <c r="G1285" s="2" t="s">
        <v>3894</v>
      </c>
      <c r="H1285" s="2" t="s">
        <v>700</v>
      </c>
      <c r="I1285" s="2" t="s">
        <v>95</v>
      </c>
      <c r="J1285" s="15" t="str">
        <f>IF(ISERROR(VLOOKUP(I1285,State_codes!$B$2:$C$38, 2, FALSE)),"",VLOOKUP(I1285,State_codes!$B$2:$C$38, 2, FALSE))</f>
        <v>DL</v>
      </c>
      <c r="K1285" s="2" t="s">
        <v>122</v>
      </c>
      <c r="L1285" s="31" t="s">
        <v>3898</v>
      </c>
      <c r="M1285" s="2" t="s">
        <v>766</v>
      </c>
      <c r="N1285" s="130"/>
      <c r="O1285" s="33" t="s">
        <v>129</v>
      </c>
      <c r="P1285" s="39">
        <v>43920</v>
      </c>
      <c r="Q1285" s="37" t="s">
        <v>5062</v>
      </c>
      <c r="R1285" s="46"/>
      <c r="S1285" s="46"/>
    </row>
    <row r="1286" spans="1:19" ht="12.75">
      <c r="A1286" s="2">
        <v>1285</v>
      </c>
      <c r="B1286" s="119"/>
      <c r="C1286" s="39">
        <v>43920</v>
      </c>
      <c r="D1286" s="40"/>
      <c r="E1286" s="41"/>
      <c r="F1286" s="45" t="s">
        <v>39</v>
      </c>
      <c r="G1286" s="2" t="s">
        <v>3894</v>
      </c>
      <c r="H1286" s="2" t="s">
        <v>700</v>
      </c>
      <c r="I1286" s="2" t="s">
        <v>95</v>
      </c>
      <c r="J1286" s="15" t="str">
        <f>IF(ISERROR(VLOOKUP(I1286,State_codes!$B$2:$C$38, 2, FALSE)),"",VLOOKUP(I1286,State_codes!$B$2:$C$38, 2, FALSE))</f>
        <v>DL</v>
      </c>
      <c r="K1286" s="2" t="s">
        <v>122</v>
      </c>
      <c r="L1286" s="31" t="s">
        <v>3898</v>
      </c>
      <c r="M1286" s="2" t="s">
        <v>766</v>
      </c>
      <c r="N1286" s="130"/>
      <c r="O1286" s="33" t="s">
        <v>129</v>
      </c>
      <c r="P1286" s="39">
        <v>43920</v>
      </c>
      <c r="Q1286" s="37" t="s">
        <v>5062</v>
      </c>
      <c r="R1286" s="46"/>
      <c r="S1286" s="46"/>
    </row>
    <row r="1287" spans="1:19" ht="12.75">
      <c r="A1287" s="2">
        <v>1286</v>
      </c>
      <c r="B1287" s="119"/>
      <c r="C1287" s="39">
        <v>43920</v>
      </c>
      <c r="D1287" s="40"/>
      <c r="E1287" s="41"/>
      <c r="F1287" s="45" t="s">
        <v>39</v>
      </c>
      <c r="G1287" s="2" t="s">
        <v>3894</v>
      </c>
      <c r="H1287" s="2" t="s">
        <v>700</v>
      </c>
      <c r="I1287" s="2" t="s">
        <v>95</v>
      </c>
      <c r="J1287" s="15" t="str">
        <f>IF(ISERROR(VLOOKUP(I1287,State_codes!$B$2:$C$38, 2, FALSE)),"",VLOOKUP(I1287,State_codes!$B$2:$C$38, 2, FALSE))</f>
        <v>DL</v>
      </c>
      <c r="K1287" s="2" t="s">
        <v>122</v>
      </c>
      <c r="L1287" s="31" t="s">
        <v>3898</v>
      </c>
      <c r="M1287" s="2" t="s">
        <v>766</v>
      </c>
      <c r="N1287" s="130"/>
      <c r="O1287" s="33" t="s">
        <v>129</v>
      </c>
      <c r="P1287" s="39">
        <v>43920</v>
      </c>
      <c r="Q1287" s="37" t="s">
        <v>5062</v>
      </c>
      <c r="R1287" s="46"/>
      <c r="S1287" s="46"/>
    </row>
    <row r="1288" spans="1:19" ht="12.75">
      <c r="A1288" s="2">
        <v>1287</v>
      </c>
      <c r="B1288" s="119"/>
      <c r="C1288" s="39">
        <v>43920</v>
      </c>
      <c r="D1288" s="40"/>
      <c r="E1288" s="41"/>
      <c r="F1288" s="45" t="s">
        <v>39</v>
      </c>
      <c r="G1288" s="2" t="s">
        <v>3894</v>
      </c>
      <c r="H1288" s="2" t="s">
        <v>700</v>
      </c>
      <c r="I1288" s="2" t="s">
        <v>95</v>
      </c>
      <c r="J1288" s="15" t="str">
        <f>IF(ISERROR(VLOOKUP(I1288,State_codes!$B$2:$C$38, 2, FALSE)),"",VLOOKUP(I1288,State_codes!$B$2:$C$38, 2, FALSE))</f>
        <v>DL</v>
      </c>
      <c r="K1288" s="2" t="s">
        <v>122</v>
      </c>
      <c r="L1288" s="31" t="s">
        <v>3898</v>
      </c>
      <c r="M1288" s="2" t="s">
        <v>766</v>
      </c>
      <c r="N1288" s="130"/>
      <c r="O1288" s="33" t="s">
        <v>129</v>
      </c>
      <c r="P1288" s="39">
        <v>43920</v>
      </c>
      <c r="Q1288" s="37" t="s">
        <v>5062</v>
      </c>
      <c r="R1288" s="46"/>
      <c r="S1288" s="46"/>
    </row>
    <row r="1289" spans="1:19" ht="12.75">
      <c r="A1289" s="2">
        <v>1288</v>
      </c>
      <c r="B1289" s="119"/>
      <c r="C1289" s="39">
        <v>43920</v>
      </c>
      <c r="D1289" s="40"/>
      <c r="E1289" s="41"/>
      <c r="F1289" s="45" t="s">
        <v>39</v>
      </c>
      <c r="G1289" s="2" t="s">
        <v>3894</v>
      </c>
      <c r="H1289" s="2" t="s">
        <v>700</v>
      </c>
      <c r="I1289" s="2" t="s">
        <v>95</v>
      </c>
      <c r="J1289" s="15" t="str">
        <f>IF(ISERROR(VLOOKUP(I1289,State_codes!$B$2:$C$38, 2, FALSE)),"",VLOOKUP(I1289,State_codes!$B$2:$C$38, 2, FALSE))</f>
        <v>DL</v>
      </c>
      <c r="K1289" s="2" t="s">
        <v>122</v>
      </c>
      <c r="L1289" s="31" t="s">
        <v>3898</v>
      </c>
      <c r="M1289" s="2" t="s">
        <v>766</v>
      </c>
      <c r="N1289" s="130"/>
      <c r="O1289" s="33" t="s">
        <v>129</v>
      </c>
      <c r="P1289" s="39">
        <v>43920</v>
      </c>
      <c r="Q1289" s="37" t="s">
        <v>5062</v>
      </c>
      <c r="R1289" s="46"/>
      <c r="S1289" s="46"/>
    </row>
    <row r="1290" spans="1:19" ht="12.75">
      <c r="A1290" s="2">
        <v>1289</v>
      </c>
      <c r="B1290" s="119"/>
      <c r="C1290" s="39">
        <v>43920</v>
      </c>
      <c r="D1290" s="40"/>
      <c r="E1290" s="41"/>
      <c r="F1290" s="45" t="s">
        <v>39</v>
      </c>
      <c r="G1290" s="2" t="s">
        <v>3894</v>
      </c>
      <c r="H1290" s="2" t="s">
        <v>700</v>
      </c>
      <c r="I1290" s="2" t="s">
        <v>95</v>
      </c>
      <c r="J1290" s="15" t="str">
        <f>IF(ISERROR(VLOOKUP(I1290,State_codes!$B$2:$C$38, 2, FALSE)),"",VLOOKUP(I1290,State_codes!$B$2:$C$38, 2, FALSE))</f>
        <v>DL</v>
      </c>
      <c r="K1290" s="2" t="s">
        <v>122</v>
      </c>
      <c r="L1290" s="31" t="s">
        <v>3898</v>
      </c>
      <c r="M1290" s="2" t="s">
        <v>766</v>
      </c>
      <c r="N1290" s="130"/>
      <c r="O1290" s="33" t="s">
        <v>129</v>
      </c>
      <c r="P1290" s="39">
        <v>43920</v>
      </c>
      <c r="Q1290" s="37" t="s">
        <v>5062</v>
      </c>
      <c r="R1290" s="46"/>
      <c r="S1290" s="46"/>
    </row>
    <row r="1291" spans="1:19" ht="12.75">
      <c r="A1291" s="2">
        <v>1290</v>
      </c>
      <c r="B1291" s="119"/>
      <c r="C1291" s="39">
        <v>43920</v>
      </c>
      <c r="D1291" s="40"/>
      <c r="E1291" s="41"/>
      <c r="F1291" s="45" t="s">
        <v>39</v>
      </c>
      <c r="G1291" s="2" t="s">
        <v>3894</v>
      </c>
      <c r="H1291" s="2" t="s">
        <v>700</v>
      </c>
      <c r="I1291" s="2" t="s">
        <v>95</v>
      </c>
      <c r="J1291" s="15" t="str">
        <f>IF(ISERROR(VLOOKUP(I1291,State_codes!$B$2:$C$38, 2, FALSE)),"",VLOOKUP(I1291,State_codes!$B$2:$C$38, 2, FALSE))</f>
        <v>DL</v>
      </c>
      <c r="K1291" s="2" t="s">
        <v>122</v>
      </c>
      <c r="L1291" s="31" t="s">
        <v>3898</v>
      </c>
      <c r="M1291" s="2" t="s">
        <v>766</v>
      </c>
      <c r="N1291" s="130"/>
      <c r="O1291" s="33" t="s">
        <v>129</v>
      </c>
      <c r="P1291" s="39">
        <v>43920</v>
      </c>
      <c r="Q1291" s="37" t="s">
        <v>5062</v>
      </c>
      <c r="R1291" s="46"/>
      <c r="S1291" s="46"/>
    </row>
    <row r="1292" spans="1:19" ht="12.75">
      <c r="A1292" s="2">
        <v>1291</v>
      </c>
      <c r="B1292" s="119"/>
      <c r="C1292" s="39">
        <v>43920</v>
      </c>
      <c r="D1292" s="40"/>
      <c r="E1292" s="41"/>
      <c r="F1292" s="45" t="s">
        <v>39</v>
      </c>
      <c r="G1292" s="2" t="s">
        <v>3894</v>
      </c>
      <c r="H1292" s="2" t="s">
        <v>700</v>
      </c>
      <c r="I1292" s="2" t="s">
        <v>95</v>
      </c>
      <c r="J1292" s="15" t="str">
        <f>IF(ISERROR(VLOOKUP(I1292,State_codes!$B$2:$C$38, 2, FALSE)),"",VLOOKUP(I1292,State_codes!$B$2:$C$38, 2, FALSE))</f>
        <v>DL</v>
      </c>
      <c r="K1292" s="2" t="s">
        <v>122</v>
      </c>
      <c r="L1292" s="31" t="s">
        <v>3898</v>
      </c>
      <c r="M1292" s="2" t="s">
        <v>766</v>
      </c>
      <c r="N1292" s="130"/>
      <c r="O1292" s="33" t="s">
        <v>129</v>
      </c>
      <c r="P1292" s="39">
        <v>43920</v>
      </c>
      <c r="Q1292" s="37" t="s">
        <v>5062</v>
      </c>
      <c r="R1292" s="46"/>
      <c r="S1292" s="46"/>
    </row>
    <row r="1293" spans="1:19" ht="12.75">
      <c r="A1293" s="2">
        <v>1292</v>
      </c>
      <c r="B1293" s="119"/>
      <c r="C1293" s="39">
        <v>43920</v>
      </c>
      <c r="D1293" s="40"/>
      <c r="E1293" s="41"/>
      <c r="F1293" s="45" t="s">
        <v>39</v>
      </c>
      <c r="G1293" s="2" t="s">
        <v>3894</v>
      </c>
      <c r="H1293" s="2" t="s">
        <v>700</v>
      </c>
      <c r="I1293" s="2" t="s">
        <v>95</v>
      </c>
      <c r="J1293" s="15" t="str">
        <f>IF(ISERROR(VLOOKUP(I1293,State_codes!$B$2:$C$38, 2, FALSE)),"",VLOOKUP(I1293,State_codes!$B$2:$C$38, 2, FALSE))</f>
        <v>DL</v>
      </c>
      <c r="K1293" s="2" t="s">
        <v>122</v>
      </c>
      <c r="L1293" s="31" t="s">
        <v>3898</v>
      </c>
      <c r="M1293" s="2" t="s">
        <v>766</v>
      </c>
      <c r="N1293" s="130"/>
      <c r="O1293" s="33" t="s">
        <v>129</v>
      </c>
      <c r="P1293" s="39">
        <v>43920</v>
      </c>
      <c r="Q1293" s="37" t="s">
        <v>5062</v>
      </c>
      <c r="R1293" s="46"/>
      <c r="S1293" s="46"/>
    </row>
    <row r="1294" spans="1:19" ht="12.75">
      <c r="A1294" s="2">
        <v>1293</v>
      </c>
      <c r="B1294" s="119"/>
      <c r="C1294" s="39">
        <v>43920</v>
      </c>
      <c r="D1294" s="40"/>
      <c r="E1294" s="41"/>
      <c r="F1294" s="45" t="s">
        <v>39</v>
      </c>
      <c r="G1294" s="2" t="s">
        <v>3894</v>
      </c>
      <c r="H1294" s="2" t="s">
        <v>700</v>
      </c>
      <c r="I1294" s="2" t="s">
        <v>95</v>
      </c>
      <c r="J1294" s="15" t="str">
        <f>IF(ISERROR(VLOOKUP(I1294,State_codes!$B$2:$C$38, 2, FALSE)),"",VLOOKUP(I1294,State_codes!$B$2:$C$38, 2, FALSE))</f>
        <v>DL</v>
      </c>
      <c r="K1294" s="2" t="s">
        <v>122</v>
      </c>
      <c r="L1294" s="31" t="s">
        <v>3898</v>
      </c>
      <c r="M1294" s="2" t="s">
        <v>766</v>
      </c>
      <c r="N1294" s="130"/>
      <c r="O1294" s="33" t="s">
        <v>129</v>
      </c>
      <c r="P1294" s="39">
        <v>43920</v>
      </c>
      <c r="Q1294" s="37" t="s">
        <v>5062</v>
      </c>
      <c r="R1294" s="46"/>
      <c r="S1294" s="46"/>
    </row>
    <row r="1295" spans="1:19" ht="12.75">
      <c r="A1295" s="2">
        <v>1294</v>
      </c>
      <c r="B1295" s="119"/>
      <c r="C1295" s="39">
        <v>43920</v>
      </c>
      <c r="D1295" s="40"/>
      <c r="E1295" s="41"/>
      <c r="F1295" s="45" t="s">
        <v>39</v>
      </c>
      <c r="G1295" s="2" t="s">
        <v>3894</v>
      </c>
      <c r="H1295" s="2" t="s">
        <v>700</v>
      </c>
      <c r="I1295" s="2" t="s">
        <v>95</v>
      </c>
      <c r="J1295" s="15" t="str">
        <f>IF(ISERROR(VLOOKUP(I1295,State_codes!$B$2:$C$38, 2, FALSE)),"",VLOOKUP(I1295,State_codes!$B$2:$C$38, 2, FALSE))</f>
        <v>DL</v>
      </c>
      <c r="K1295" s="2" t="s">
        <v>122</v>
      </c>
      <c r="L1295" s="31" t="s">
        <v>3898</v>
      </c>
      <c r="M1295" s="2" t="s">
        <v>766</v>
      </c>
      <c r="N1295" s="130"/>
      <c r="O1295" s="33" t="s">
        <v>129</v>
      </c>
      <c r="P1295" s="39">
        <v>43920</v>
      </c>
      <c r="Q1295" s="37" t="s">
        <v>5062</v>
      </c>
      <c r="R1295" s="46"/>
      <c r="S1295" s="46"/>
    </row>
    <row r="1296" spans="1:19" ht="12.75">
      <c r="A1296" s="2">
        <v>1295</v>
      </c>
      <c r="B1296" s="119"/>
      <c r="C1296" s="39">
        <v>43920</v>
      </c>
      <c r="D1296" s="40"/>
      <c r="E1296" s="41"/>
      <c r="F1296" s="2" t="s">
        <v>39</v>
      </c>
      <c r="G1296" s="2" t="s">
        <v>3894</v>
      </c>
      <c r="H1296" s="2" t="s">
        <v>700</v>
      </c>
      <c r="I1296" s="2" t="s">
        <v>95</v>
      </c>
      <c r="J1296" s="15" t="str">
        <f>IF(ISERROR(VLOOKUP(I1296,State_codes!$B$2:$C$38, 2, FALSE)),"",VLOOKUP(I1296,State_codes!$B$2:$C$38, 2, FALSE))</f>
        <v>DL</v>
      </c>
      <c r="K1296" s="2" t="s">
        <v>122</v>
      </c>
      <c r="L1296" s="31" t="s">
        <v>3898</v>
      </c>
      <c r="M1296" s="2" t="s">
        <v>766</v>
      </c>
      <c r="N1296" s="130"/>
      <c r="O1296" s="33" t="s">
        <v>129</v>
      </c>
      <c r="P1296" s="39">
        <v>43920</v>
      </c>
      <c r="Q1296" s="37" t="s">
        <v>5062</v>
      </c>
      <c r="R1296" s="46"/>
      <c r="S1296" s="46"/>
    </row>
    <row r="1297" spans="1:19" ht="12.75">
      <c r="A1297" s="2">
        <v>1296</v>
      </c>
      <c r="B1297" s="119"/>
      <c r="C1297" s="39">
        <v>43920</v>
      </c>
      <c r="D1297" s="40"/>
      <c r="E1297" s="41"/>
      <c r="F1297" s="2" t="s">
        <v>39</v>
      </c>
      <c r="G1297" s="2" t="s">
        <v>3894</v>
      </c>
      <c r="H1297" s="2" t="s">
        <v>700</v>
      </c>
      <c r="I1297" s="2" t="s">
        <v>95</v>
      </c>
      <c r="J1297" s="15" t="str">
        <f>IF(ISERROR(VLOOKUP(I1297,State_codes!$B$2:$C$38, 2, FALSE)),"",VLOOKUP(I1297,State_codes!$B$2:$C$38, 2, FALSE))</f>
        <v>DL</v>
      </c>
      <c r="K1297" s="2" t="s">
        <v>122</v>
      </c>
      <c r="L1297" s="31" t="s">
        <v>3898</v>
      </c>
      <c r="M1297" s="2" t="s">
        <v>766</v>
      </c>
      <c r="N1297" s="130"/>
      <c r="O1297" s="33" t="s">
        <v>129</v>
      </c>
      <c r="P1297" s="39">
        <v>43920</v>
      </c>
      <c r="Q1297" s="37" t="s">
        <v>5062</v>
      </c>
      <c r="R1297" s="46"/>
      <c r="S1297" s="46"/>
    </row>
    <row r="1298" spans="1:19" ht="12.75">
      <c r="A1298" s="2">
        <v>1297</v>
      </c>
      <c r="B1298" s="119"/>
      <c r="C1298" s="39">
        <v>43920</v>
      </c>
      <c r="D1298" s="40"/>
      <c r="E1298" s="41"/>
      <c r="F1298" s="2" t="s">
        <v>39</v>
      </c>
      <c r="G1298" s="2" t="s">
        <v>3894</v>
      </c>
      <c r="H1298" s="2" t="s">
        <v>700</v>
      </c>
      <c r="I1298" s="2" t="s">
        <v>95</v>
      </c>
      <c r="J1298" s="15" t="str">
        <f>IF(ISERROR(VLOOKUP(I1298,State_codes!$B$2:$C$38, 2, FALSE)),"",VLOOKUP(I1298,State_codes!$B$2:$C$38, 2, FALSE))</f>
        <v>DL</v>
      </c>
      <c r="K1298" s="2" t="s">
        <v>122</v>
      </c>
      <c r="L1298" s="31" t="s">
        <v>3898</v>
      </c>
      <c r="M1298" s="2" t="s">
        <v>766</v>
      </c>
      <c r="N1298" s="130"/>
      <c r="O1298" s="33" t="s">
        <v>129</v>
      </c>
      <c r="P1298" s="39">
        <v>43920</v>
      </c>
      <c r="Q1298" s="37" t="s">
        <v>5062</v>
      </c>
      <c r="R1298" s="46"/>
      <c r="S1298" s="46"/>
    </row>
    <row r="1299" spans="1:19" ht="12.75">
      <c r="A1299" s="2">
        <v>1298</v>
      </c>
      <c r="B1299" s="119"/>
      <c r="C1299" s="39">
        <v>43920</v>
      </c>
      <c r="D1299" s="40"/>
      <c r="E1299" s="41"/>
      <c r="F1299" s="2" t="s">
        <v>39</v>
      </c>
      <c r="G1299" s="2" t="s">
        <v>3894</v>
      </c>
      <c r="H1299" s="2" t="s">
        <v>700</v>
      </c>
      <c r="I1299" s="2" t="s">
        <v>95</v>
      </c>
      <c r="J1299" s="15" t="str">
        <f>IF(ISERROR(VLOOKUP(I1299,State_codes!$B$2:$C$38, 2, FALSE)),"",VLOOKUP(I1299,State_codes!$B$2:$C$38, 2, FALSE))</f>
        <v>DL</v>
      </c>
      <c r="K1299" s="2" t="s">
        <v>122</v>
      </c>
      <c r="L1299" s="31" t="s">
        <v>3898</v>
      </c>
      <c r="M1299" s="2" t="s">
        <v>766</v>
      </c>
      <c r="N1299" s="130"/>
      <c r="O1299" s="33" t="s">
        <v>129</v>
      </c>
      <c r="P1299" s="39">
        <v>43920</v>
      </c>
      <c r="Q1299" s="37" t="s">
        <v>5062</v>
      </c>
      <c r="R1299" s="46"/>
      <c r="S1299" s="46"/>
    </row>
    <row r="1300" spans="1:19" ht="12.75">
      <c r="A1300" s="2">
        <v>1299</v>
      </c>
      <c r="B1300" s="119"/>
      <c r="C1300" s="39">
        <v>43920</v>
      </c>
      <c r="D1300" s="40"/>
      <c r="E1300" s="41"/>
      <c r="F1300" s="2" t="s">
        <v>39</v>
      </c>
      <c r="G1300" s="2" t="s">
        <v>3894</v>
      </c>
      <c r="H1300" s="2" t="s">
        <v>700</v>
      </c>
      <c r="I1300" s="2" t="s">
        <v>95</v>
      </c>
      <c r="J1300" s="15" t="str">
        <f>IF(ISERROR(VLOOKUP(I1300,State_codes!$B$2:$C$38, 2, FALSE)),"",VLOOKUP(I1300,State_codes!$B$2:$C$38, 2, FALSE))</f>
        <v>DL</v>
      </c>
      <c r="K1300" s="2" t="s">
        <v>122</v>
      </c>
      <c r="L1300" s="31" t="s">
        <v>3898</v>
      </c>
      <c r="M1300" s="2" t="s">
        <v>766</v>
      </c>
      <c r="N1300" s="130"/>
      <c r="O1300" s="33" t="s">
        <v>129</v>
      </c>
      <c r="P1300" s="39">
        <v>43920</v>
      </c>
      <c r="Q1300" s="37" t="s">
        <v>5062</v>
      </c>
      <c r="R1300" s="46"/>
      <c r="S1300" s="46"/>
    </row>
    <row r="1301" spans="1:19" ht="12.75">
      <c r="A1301" s="2">
        <v>1300</v>
      </c>
      <c r="B1301" s="119"/>
      <c r="C1301" s="39">
        <v>43920</v>
      </c>
      <c r="D1301" s="40"/>
      <c r="E1301" s="41"/>
      <c r="H1301" s="15"/>
      <c r="I1301" s="2" t="s">
        <v>95</v>
      </c>
      <c r="J1301" s="15" t="str">
        <f>IF(ISERROR(VLOOKUP(I1301,State_codes!$B$2:$C$38, 2, FALSE)),"",VLOOKUP(I1301,State_codes!$B$2:$C$38, 2, FALSE))</f>
        <v>DL</v>
      </c>
      <c r="K1301" s="2" t="s">
        <v>122</v>
      </c>
      <c r="L1301" s="31" t="s">
        <v>429</v>
      </c>
      <c r="N1301" s="130"/>
      <c r="O1301" s="33" t="s">
        <v>155</v>
      </c>
      <c r="P1301" s="39">
        <v>43920</v>
      </c>
      <c r="Q1301" s="37" t="s">
        <v>5062</v>
      </c>
      <c r="R1301" s="46"/>
      <c r="S1301" s="46"/>
    </row>
    <row r="1302" spans="1:19" ht="12.75">
      <c r="A1302" s="2">
        <v>1301</v>
      </c>
      <c r="B1302" s="119"/>
      <c r="C1302" s="39">
        <v>43920</v>
      </c>
      <c r="D1302" s="40"/>
      <c r="E1302" s="41"/>
      <c r="H1302" s="15"/>
      <c r="I1302" s="2" t="s">
        <v>95</v>
      </c>
      <c r="J1302" s="15" t="str">
        <f>IF(ISERROR(VLOOKUP(I1302,State_codes!$B$2:$C$38, 2, FALSE)),"",VLOOKUP(I1302,State_codes!$B$2:$C$38, 2, FALSE))</f>
        <v>DL</v>
      </c>
      <c r="K1302" s="2" t="s">
        <v>122</v>
      </c>
      <c r="L1302" s="31" t="s">
        <v>429</v>
      </c>
      <c r="N1302" s="130"/>
      <c r="O1302" s="33" t="s">
        <v>155</v>
      </c>
      <c r="P1302" s="39">
        <v>43920</v>
      </c>
      <c r="Q1302" s="37" t="s">
        <v>5062</v>
      </c>
      <c r="R1302" s="46"/>
      <c r="S1302" s="46"/>
    </row>
    <row r="1303" spans="1:19" ht="12.75">
      <c r="A1303" s="2">
        <v>1302</v>
      </c>
      <c r="B1303" s="119"/>
      <c r="C1303" s="39">
        <v>43920</v>
      </c>
      <c r="D1303" s="40"/>
      <c r="E1303" s="41"/>
      <c r="H1303" s="15"/>
      <c r="I1303" s="2" t="s">
        <v>95</v>
      </c>
      <c r="J1303" s="15" t="str">
        <f>IF(ISERROR(VLOOKUP(I1303,State_codes!$B$2:$C$38, 2, FALSE)),"",VLOOKUP(I1303,State_codes!$B$2:$C$38, 2, FALSE))</f>
        <v>DL</v>
      </c>
      <c r="K1303" s="2" t="s">
        <v>122</v>
      </c>
      <c r="L1303" s="31" t="s">
        <v>429</v>
      </c>
      <c r="N1303" s="130"/>
      <c r="O1303" s="33" t="s">
        <v>155</v>
      </c>
      <c r="P1303" s="39">
        <v>43920</v>
      </c>
      <c r="Q1303" s="37" t="s">
        <v>5062</v>
      </c>
      <c r="R1303" s="46"/>
      <c r="S1303" s="46"/>
    </row>
    <row r="1304" spans="1:19" ht="12.75">
      <c r="A1304" s="2">
        <v>1303</v>
      </c>
      <c r="B1304" s="119"/>
      <c r="C1304" s="39">
        <v>43920</v>
      </c>
      <c r="D1304" s="40"/>
      <c r="E1304" s="41"/>
      <c r="H1304" s="15"/>
      <c r="I1304" s="2" t="s">
        <v>95</v>
      </c>
      <c r="J1304" s="15" t="str">
        <f>IF(ISERROR(VLOOKUP(I1304,State_codes!$B$2:$C$38, 2, FALSE)),"",VLOOKUP(I1304,State_codes!$B$2:$C$38, 2, FALSE))</f>
        <v>DL</v>
      </c>
      <c r="K1304" s="2" t="s">
        <v>122</v>
      </c>
      <c r="L1304" s="31" t="s">
        <v>429</v>
      </c>
      <c r="N1304" s="130"/>
      <c r="O1304" s="33" t="s">
        <v>155</v>
      </c>
      <c r="P1304" s="39">
        <v>43920</v>
      </c>
      <c r="Q1304" s="37" t="s">
        <v>5062</v>
      </c>
      <c r="R1304" s="46"/>
      <c r="S1304" s="46"/>
    </row>
    <row r="1305" spans="1:19" ht="12.75">
      <c r="A1305" s="2">
        <v>1304</v>
      </c>
      <c r="B1305" s="119"/>
      <c r="C1305" s="39">
        <v>43920</v>
      </c>
      <c r="D1305" s="40"/>
      <c r="E1305" s="41"/>
      <c r="H1305" s="15"/>
      <c r="I1305" s="2" t="s">
        <v>95</v>
      </c>
      <c r="J1305" s="15" t="str">
        <f>IF(ISERROR(VLOOKUP(I1305,State_codes!$B$2:$C$38, 2, FALSE)),"",VLOOKUP(I1305,State_codes!$B$2:$C$38, 2, FALSE))</f>
        <v>DL</v>
      </c>
      <c r="K1305" s="2" t="s">
        <v>122</v>
      </c>
      <c r="L1305" s="31" t="s">
        <v>429</v>
      </c>
      <c r="N1305" s="130"/>
      <c r="O1305" s="33" t="s">
        <v>155</v>
      </c>
      <c r="P1305" s="39">
        <v>43920</v>
      </c>
      <c r="Q1305" s="37" t="s">
        <v>5062</v>
      </c>
      <c r="R1305" s="46"/>
      <c r="S1305" s="46"/>
    </row>
    <row r="1306" spans="1:19" ht="12.75">
      <c r="A1306" s="2">
        <v>1305</v>
      </c>
      <c r="B1306" s="119"/>
      <c r="C1306" s="39">
        <v>43920</v>
      </c>
      <c r="D1306" s="40"/>
      <c r="E1306" s="41"/>
      <c r="H1306" s="15"/>
      <c r="I1306" s="2" t="s">
        <v>95</v>
      </c>
      <c r="J1306" s="15" t="str">
        <f>IF(ISERROR(VLOOKUP(I1306,State_codes!$B$2:$C$38, 2, FALSE)),"",VLOOKUP(I1306,State_codes!$B$2:$C$38, 2, FALSE))</f>
        <v>DL</v>
      </c>
      <c r="K1306" s="2" t="s">
        <v>122</v>
      </c>
      <c r="L1306" s="31" t="s">
        <v>429</v>
      </c>
      <c r="N1306" s="130"/>
      <c r="O1306" s="33" t="s">
        <v>155</v>
      </c>
      <c r="P1306" s="39">
        <v>43920</v>
      </c>
      <c r="Q1306" s="37" t="s">
        <v>5062</v>
      </c>
      <c r="R1306" s="46"/>
      <c r="S1306" s="46"/>
    </row>
    <row r="1307" spans="1:19" ht="12.75">
      <c r="A1307" s="27">
        <v>1306</v>
      </c>
      <c r="B1307" s="119"/>
      <c r="C1307" s="39">
        <v>43920</v>
      </c>
      <c r="D1307" s="40"/>
      <c r="E1307" s="41"/>
      <c r="H1307" s="15"/>
      <c r="I1307" s="2" t="s">
        <v>95</v>
      </c>
      <c r="J1307" s="15" t="str">
        <f>IF(ISERROR(VLOOKUP(I1307,State_codes!$B$2:$C$38, 2, FALSE)),"",VLOOKUP(I1307,State_codes!$B$2:$C$38, 2, FALSE))</f>
        <v>DL</v>
      </c>
      <c r="K1307" s="2" t="s">
        <v>122</v>
      </c>
      <c r="L1307" s="31" t="s">
        <v>429</v>
      </c>
      <c r="N1307" s="130"/>
      <c r="O1307" s="33" t="s">
        <v>155</v>
      </c>
      <c r="P1307" s="39">
        <v>43920</v>
      </c>
      <c r="Q1307" s="37" t="s">
        <v>5062</v>
      </c>
      <c r="R1307" s="46"/>
      <c r="S1307" s="46"/>
    </row>
    <row r="1308" spans="1:19" ht="12.75">
      <c r="A1308" s="27">
        <v>1307</v>
      </c>
      <c r="B1308" s="119"/>
      <c r="C1308" s="39">
        <v>43920</v>
      </c>
      <c r="D1308" s="40"/>
      <c r="E1308" s="41"/>
      <c r="H1308" s="2" t="s">
        <v>298</v>
      </c>
      <c r="I1308" s="2" t="s">
        <v>233</v>
      </c>
      <c r="J1308" s="15" t="str">
        <f>IF(ISERROR(VLOOKUP(I1308,State_codes!$B$2:$C$38, 2, FALSE)),"",VLOOKUP(I1308,State_codes!$B$2:$C$38, 2, FALSE))</f>
        <v>PB</v>
      </c>
      <c r="K1308" s="2" t="s">
        <v>122</v>
      </c>
      <c r="L1308" s="31" t="s">
        <v>429</v>
      </c>
      <c r="N1308" s="130"/>
      <c r="O1308" s="33" t="s">
        <v>155</v>
      </c>
      <c r="P1308" s="39">
        <v>43920</v>
      </c>
      <c r="Q1308" s="37" t="s">
        <v>1718</v>
      </c>
      <c r="R1308" s="46"/>
      <c r="S1308" s="46"/>
    </row>
    <row r="1309" spans="1:19" ht="12.75">
      <c r="A1309" s="27">
        <v>1308</v>
      </c>
      <c r="B1309" s="119"/>
      <c r="C1309" s="39">
        <v>43920</v>
      </c>
      <c r="D1309" s="40"/>
      <c r="E1309" s="41"/>
      <c r="H1309" s="2" t="s">
        <v>384</v>
      </c>
      <c r="I1309" s="2" t="s">
        <v>233</v>
      </c>
      <c r="J1309" s="15" t="str">
        <f>IF(ISERROR(VLOOKUP(I1309,State_codes!$B$2:$C$38, 2, FALSE)),"",VLOOKUP(I1309,State_codes!$B$2:$C$38, 2, FALSE))</f>
        <v>PB</v>
      </c>
      <c r="K1309" s="2" t="s">
        <v>122</v>
      </c>
      <c r="L1309" s="31" t="s">
        <v>429</v>
      </c>
      <c r="N1309" s="130"/>
      <c r="O1309" s="33" t="s">
        <v>155</v>
      </c>
      <c r="P1309" s="39">
        <v>43920</v>
      </c>
      <c r="Q1309" s="37" t="s">
        <v>1718</v>
      </c>
      <c r="R1309" s="46"/>
      <c r="S1309" s="46"/>
    </row>
    <row r="1310" spans="1:19" ht="12.75">
      <c r="A1310" s="27">
        <v>1309</v>
      </c>
      <c r="B1310" s="119"/>
      <c r="C1310" s="39">
        <v>43920</v>
      </c>
      <c r="D1310" s="40"/>
      <c r="E1310" s="41"/>
      <c r="H1310" s="15"/>
      <c r="I1310" s="2" t="s">
        <v>101</v>
      </c>
      <c r="J1310" s="15" t="str">
        <f>IF(ISERROR(VLOOKUP(I1310,State_codes!$B$2:$C$38, 2, FALSE)),"",VLOOKUP(I1310,State_codes!$B$2:$C$38, 2, FALSE))</f>
        <v>TG</v>
      </c>
      <c r="K1310" s="2" t="s">
        <v>122</v>
      </c>
      <c r="L1310" s="31" t="s">
        <v>429</v>
      </c>
      <c r="N1310" s="130"/>
      <c r="O1310" s="33" t="s">
        <v>155</v>
      </c>
      <c r="P1310" s="39">
        <v>43920</v>
      </c>
      <c r="Q1310" s="37" t="s">
        <v>346</v>
      </c>
      <c r="R1310" s="46"/>
      <c r="S1310" s="46"/>
    </row>
    <row r="1311" spans="1:19" ht="12.75">
      <c r="A1311" s="27">
        <v>1310</v>
      </c>
      <c r="B1311" s="119"/>
      <c r="C1311" s="39">
        <v>43920</v>
      </c>
      <c r="D1311" s="40"/>
      <c r="E1311" s="41"/>
      <c r="H1311" s="15"/>
      <c r="I1311" s="2" t="s">
        <v>101</v>
      </c>
      <c r="J1311" s="15" t="str">
        <f>IF(ISERROR(VLOOKUP(I1311,State_codes!$B$2:$C$38, 2, FALSE)),"",VLOOKUP(I1311,State_codes!$B$2:$C$38, 2, FALSE))</f>
        <v>TG</v>
      </c>
      <c r="K1311" s="2" t="s">
        <v>122</v>
      </c>
      <c r="L1311" s="31" t="s">
        <v>429</v>
      </c>
      <c r="N1311" s="130"/>
      <c r="O1311" s="33" t="s">
        <v>155</v>
      </c>
      <c r="P1311" s="39">
        <v>43920</v>
      </c>
      <c r="Q1311" s="37" t="s">
        <v>346</v>
      </c>
      <c r="R1311" s="46"/>
      <c r="S1311" s="46"/>
    </row>
    <row r="1312" spans="1:19" ht="12.75">
      <c r="A1312" s="27">
        <v>1311</v>
      </c>
      <c r="B1312" s="119"/>
      <c r="C1312" s="39">
        <v>43920</v>
      </c>
      <c r="D1312" s="40"/>
      <c r="E1312" s="41"/>
      <c r="H1312" s="15"/>
      <c r="I1312" s="2" t="s">
        <v>101</v>
      </c>
      <c r="J1312" s="15" t="str">
        <f>IF(ISERROR(VLOOKUP(I1312,State_codes!$B$2:$C$38, 2, FALSE)),"",VLOOKUP(I1312,State_codes!$B$2:$C$38, 2, FALSE))</f>
        <v>TG</v>
      </c>
      <c r="K1312" s="2" t="s">
        <v>122</v>
      </c>
      <c r="L1312" s="31" t="s">
        <v>429</v>
      </c>
      <c r="N1312" s="130"/>
      <c r="O1312" s="33" t="s">
        <v>155</v>
      </c>
      <c r="P1312" s="39">
        <v>43920</v>
      </c>
      <c r="Q1312" s="37" t="s">
        <v>346</v>
      </c>
      <c r="R1312" s="46"/>
      <c r="S1312" s="46"/>
    </row>
    <row r="1313" spans="1:19" ht="12.75">
      <c r="A1313" s="27">
        <v>1312</v>
      </c>
      <c r="B1313" s="119"/>
      <c r="C1313" s="39">
        <v>43920</v>
      </c>
      <c r="D1313" s="40"/>
      <c r="E1313" s="41"/>
      <c r="H1313" s="15"/>
      <c r="I1313" s="2" t="s">
        <v>101</v>
      </c>
      <c r="J1313" s="15" t="str">
        <f>IF(ISERROR(VLOOKUP(I1313,State_codes!$B$2:$C$38, 2, FALSE)),"",VLOOKUP(I1313,State_codes!$B$2:$C$38, 2, FALSE))</f>
        <v>TG</v>
      </c>
      <c r="K1313" s="2" t="s">
        <v>122</v>
      </c>
      <c r="L1313" s="31" t="s">
        <v>429</v>
      </c>
      <c r="N1313" s="130"/>
      <c r="O1313" s="33" t="s">
        <v>155</v>
      </c>
      <c r="P1313" s="39">
        <v>43920</v>
      </c>
      <c r="Q1313" s="37" t="s">
        <v>346</v>
      </c>
      <c r="R1313" s="46"/>
      <c r="S1313" s="46"/>
    </row>
    <row r="1314" spans="1:19" ht="12.75">
      <c r="A1314" s="27">
        <v>1313</v>
      </c>
      <c r="B1314" s="119"/>
      <c r="C1314" s="39">
        <v>43920</v>
      </c>
      <c r="D1314" s="40"/>
      <c r="E1314" s="41"/>
      <c r="H1314" s="15"/>
      <c r="I1314" s="2" t="s">
        <v>101</v>
      </c>
      <c r="J1314" s="15" t="str">
        <f>IF(ISERROR(VLOOKUP(I1314,State_codes!$B$2:$C$38, 2, FALSE)),"",VLOOKUP(I1314,State_codes!$B$2:$C$38, 2, FALSE))</f>
        <v>TG</v>
      </c>
      <c r="K1314" s="2" t="s">
        <v>122</v>
      </c>
      <c r="L1314" s="31" t="s">
        <v>429</v>
      </c>
      <c r="N1314" s="130"/>
      <c r="O1314" s="33" t="s">
        <v>155</v>
      </c>
      <c r="P1314" s="39">
        <v>43920</v>
      </c>
      <c r="Q1314" s="37" t="s">
        <v>346</v>
      </c>
      <c r="R1314" s="46"/>
      <c r="S1314" s="46"/>
    </row>
    <row r="1315" spans="1:19" ht="12.75">
      <c r="A1315" s="27">
        <v>1314</v>
      </c>
      <c r="B1315" s="119"/>
      <c r="C1315" s="39">
        <v>43920</v>
      </c>
      <c r="D1315" s="40"/>
      <c r="E1315" s="41"/>
      <c r="H1315" s="15"/>
      <c r="I1315" s="2" t="s">
        <v>101</v>
      </c>
      <c r="J1315" s="15" t="str">
        <f>IF(ISERROR(VLOOKUP(I1315,State_codes!$B$2:$C$38, 2, FALSE)),"",VLOOKUP(I1315,State_codes!$B$2:$C$38, 2, FALSE))</f>
        <v>TG</v>
      </c>
      <c r="K1315" s="2" t="s">
        <v>122</v>
      </c>
      <c r="L1315" s="31" t="s">
        <v>429</v>
      </c>
      <c r="N1315" s="130"/>
      <c r="O1315" s="33" t="s">
        <v>155</v>
      </c>
      <c r="P1315" s="39">
        <v>43920</v>
      </c>
      <c r="Q1315" s="37" t="s">
        <v>346</v>
      </c>
      <c r="R1315" s="46"/>
      <c r="S1315" s="46"/>
    </row>
    <row r="1316" spans="1:19" ht="12.75">
      <c r="A1316" s="27">
        <v>1315</v>
      </c>
      <c r="B1316" s="119"/>
      <c r="C1316" s="39">
        <v>43920</v>
      </c>
      <c r="D1316" s="40"/>
      <c r="E1316" s="41"/>
      <c r="H1316" s="15"/>
      <c r="I1316" s="2" t="s">
        <v>101</v>
      </c>
      <c r="J1316" s="15" t="str">
        <f>IF(ISERROR(VLOOKUP(I1316,State_codes!$B$2:$C$38, 2, FALSE)),"",VLOOKUP(I1316,State_codes!$B$2:$C$38, 2, FALSE))</f>
        <v>TG</v>
      </c>
      <c r="K1316" s="2" t="s">
        <v>122</v>
      </c>
      <c r="L1316" s="31" t="s">
        <v>429</v>
      </c>
      <c r="N1316" s="130"/>
      <c r="O1316" s="33" t="s">
        <v>155</v>
      </c>
      <c r="P1316" s="39">
        <v>43920</v>
      </c>
      <c r="Q1316" s="37" t="s">
        <v>346</v>
      </c>
      <c r="R1316" s="46"/>
      <c r="S1316" s="46"/>
    </row>
    <row r="1317" spans="1:19" ht="12.75">
      <c r="A1317" s="27">
        <v>1316</v>
      </c>
      <c r="B1317" s="23" t="s">
        <v>5506</v>
      </c>
      <c r="C1317" s="39">
        <v>43920</v>
      </c>
      <c r="D1317" s="40"/>
      <c r="E1317" s="27">
        <v>52</v>
      </c>
      <c r="F1317" s="2" t="s">
        <v>39</v>
      </c>
      <c r="G1317" s="2" t="s">
        <v>5508</v>
      </c>
      <c r="H1317" s="2" t="s">
        <v>5142</v>
      </c>
      <c r="I1317" s="2" t="s">
        <v>134</v>
      </c>
      <c r="J1317" s="15" t="str">
        <f>IF(ISERROR(VLOOKUP(I1317,State_codes!$B$2:$C$38, 2, FALSE)),"",VLOOKUP(I1317,State_codes!$B$2:$C$38, 2, FALSE))</f>
        <v>KA</v>
      </c>
      <c r="K1317" s="2" t="s">
        <v>122</v>
      </c>
      <c r="L1317" s="31" t="s">
        <v>5521</v>
      </c>
      <c r="N1317" s="130"/>
      <c r="O1317" s="33" t="s">
        <v>155</v>
      </c>
      <c r="P1317" s="39">
        <v>43920</v>
      </c>
      <c r="Q1317" s="37" t="s">
        <v>5523</v>
      </c>
      <c r="R1317" s="34" t="s">
        <v>5528</v>
      </c>
      <c r="S1317" s="37" t="s">
        <v>5536</v>
      </c>
    </row>
    <row r="1318" spans="1:19" ht="12.75">
      <c r="A1318" s="27">
        <v>1317</v>
      </c>
      <c r="B1318" s="23" t="s">
        <v>5542</v>
      </c>
      <c r="C1318" s="39">
        <v>43920</v>
      </c>
      <c r="D1318" s="40"/>
      <c r="E1318" s="27">
        <v>48</v>
      </c>
      <c r="F1318" s="2" t="s">
        <v>40</v>
      </c>
      <c r="G1318" s="2" t="s">
        <v>5508</v>
      </c>
      <c r="H1318" s="2" t="s">
        <v>5142</v>
      </c>
      <c r="I1318" s="2" t="s">
        <v>134</v>
      </c>
      <c r="J1318" s="15" t="str">
        <f>IF(ISERROR(VLOOKUP(I1318,State_codes!$B$2:$C$38, 2, FALSE)),"",VLOOKUP(I1318,State_codes!$B$2:$C$38, 2, FALSE))</f>
        <v>KA</v>
      </c>
      <c r="K1318" s="2" t="s">
        <v>122</v>
      </c>
      <c r="L1318" s="31" t="s">
        <v>5547</v>
      </c>
      <c r="M1318" s="2" t="s">
        <v>5548</v>
      </c>
      <c r="N1318" s="130"/>
      <c r="O1318" s="33" t="s">
        <v>155</v>
      </c>
      <c r="P1318" s="39">
        <v>43920</v>
      </c>
      <c r="Q1318" s="37" t="s">
        <v>5523</v>
      </c>
      <c r="R1318" s="34" t="s">
        <v>5528</v>
      </c>
      <c r="S1318" s="37" t="s">
        <v>5536</v>
      </c>
    </row>
    <row r="1319" spans="1:19" ht="12.75">
      <c r="A1319" s="27">
        <v>1318</v>
      </c>
      <c r="B1319" s="23" t="s">
        <v>5549</v>
      </c>
      <c r="C1319" s="39">
        <v>43920</v>
      </c>
      <c r="D1319" s="40"/>
      <c r="E1319" s="27">
        <v>26</v>
      </c>
      <c r="F1319" s="2" t="s">
        <v>40</v>
      </c>
      <c r="G1319" s="2" t="s">
        <v>5508</v>
      </c>
      <c r="H1319" s="2" t="s">
        <v>5142</v>
      </c>
      <c r="I1319" s="2" t="s">
        <v>134</v>
      </c>
      <c r="J1319" s="15" t="str">
        <f>IF(ISERROR(VLOOKUP(I1319,State_codes!$B$2:$C$38, 2, FALSE)),"",VLOOKUP(I1319,State_codes!$B$2:$C$38, 2, FALSE))</f>
        <v>KA</v>
      </c>
      <c r="K1319" s="2" t="s">
        <v>122</v>
      </c>
      <c r="L1319" s="31" t="s">
        <v>5551</v>
      </c>
      <c r="M1319" s="2" t="s">
        <v>5548</v>
      </c>
      <c r="N1319" s="130"/>
      <c r="O1319" s="33" t="s">
        <v>155</v>
      </c>
      <c r="P1319" s="39">
        <v>43920</v>
      </c>
      <c r="Q1319" s="37" t="s">
        <v>5523</v>
      </c>
      <c r="R1319" s="37" t="s">
        <v>5528</v>
      </c>
      <c r="S1319" s="37" t="s">
        <v>5536</v>
      </c>
    </row>
    <row r="1320" spans="1:19" ht="12.75">
      <c r="A1320" s="27">
        <v>1319</v>
      </c>
      <c r="B1320" s="119"/>
      <c r="C1320" s="39">
        <v>43920</v>
      </c>
      <c r="D1320" s="40"/>
      <c r="E1320" s="41"/>
      <c r="H1320" s="2" t="s">
        <v>107</v>
      </c>
      <c r="I1320" s="2" t="s">
        <v>109</v>
      </c>
      <c r="J1320" s="15" t="str">
        <f>IF(ISERROR(VLOOKUP(I1320,State_codes!$B$2:$C$38, 2, FALSE)),"",VLOOKUP(I1320,State_codes!$B$2:$C$38, 2, FALSE))</f>
        <v>RJ</v>
      </c>
      <c r="K1320" s="2" t="s">
        <v>122</v>
      </c>
      <c r="L1320" s="31" t="s">
        <v>5556</v>
      </c>
      <c r="N1320" s="130"/>
      <c r="O1320" s="33" t="s">
        <v>129</v>
      </c>
      <c r="P1320" s="39">
        <v>43920</v>
      </c>
      <c r="Q1320" s="37" t="s">
        <v>5558</v>
      </c>
      <c r="R1320" s="37" t="s">
        <v>5560</v>
      </c>
      <c r="S1320" s="46"/>
    </row>
    <row r="1321" spans="1:19" ht="12.75">
      <c r="A1321" s="27">
        <v>1320</v>
      </c>
      <c r="B1321" s="119"/>
      <c r="C1321" s="39">
        <v>43920</v>
      </c>
      <c r="D1321" s="40"/>
      <c r="E1321" s="41"/>
      <c r="H1321" s="2" t="s">
        <v>107</v>
      </c>
      <c r="I1321" s="2" t="s">
        <v>109</v>
      </c>
      <c r="J1321" s="15" t="str">
        <f>IF(ISERROR(VLOOKUP(I1321,State_codes!$B$2:$C$38, 2, FALSE)),"",VLOOKUP(I1321,State_codes!$B$2:$C$38, 2, FALSE))</f>
        <v>RJ</v>
      </c>
      <c r="K1321" s="2" t="s">
        <v>122</v>
      </c>
      <c r="L1321" s="31" t="s">
        <v>5556</v>
      </c>
      <c r="N1321" s="130"/>
      <c r="O1321" s="33" t="s">
        <v>129</v>
      </c>
      <c r="P1321" s="39">
        <v>43920</v>
      </c>
      <c r="Q1321" s="37" t="s">
        <v>5558</v>
      </c>
      <c r="R1321" s="37" t="s">
        <v>5560</v>
      </c>
      <c r="S1321" s="46"/>
    </row>
    <row r="1322" spans="1:19" ht="12.75">
      <c r="A1322" s="27">
        <v>1321</v>
      </c>
      <c r="B1322" s="119"/>
      <c r="C1322" s="39">
        <v>43920</v>
      </c>
      <c r="D1322" s="40"/>
      <c r="E1322" s="41"/>
      <c r="H1322" s="2" t="s">
        <v>107</v>
      </c>
      <c r="I1322" s="2" t="s">
        <v>109</v>
      </c>
      <c r="J1322" s="15" t="str">
        <f>IF(ISERROR(VLOOKUP(I1322,State_codes!$B$2:$C$38, 2, FALSE)),"",VLOOKUP(I1322,State_codes!$B$2:$C$38, 2, FALSE))</f>
        <v>RJ</v>
      </c>
      <c r="K1322" s="2" t="s">
        <v>122</v>
      </c>
      <c r="L1322" s="31" t="s">
        <v>5556</v>
      </c>
      <c r="N1322" s="130"/>
      <c r="O1322" s="33" t="s">
        <v>129</v>
      </c>
      <c r="P1322" s="39">
        <v>43920</v>
      </c>
      <c r="Q1322" s="37" t="s">
        <v>5558</v>
      </c>
      <c r="R1322" s="37" t="s">
        <v>5560</v>
      </c>
      <c r="S1322" s="46"/>
    </row>
    <row r="1323" spans="1:19" ht="12.75">
      <c r="A1323" s="27">
        <v>1322</v>
      </c>
      <c r="B1323" s="119"/>
      <c r="C1323" s="39">
        <v>43920</v>
      </c>
      <c r="D1323" s="40"/>
      <c r="E1323" s="41"/>
      <c r="H1323" s="2" t="s">
        <v>107</v>
      </c>
      <c r="I1323" s="2" t="s">
        <v>109</v>
      </c>
      <c r="J1323" s="15" t="str">
        <f>IF(ISERROR(VLOOKUP(I1323,State_codes!$B$2:$C$38, 2, FALSE)),"",VLOOKUP(I1323,State_codes!$B$2:$C$38, 2, FALSE))</f>
        <v>RJ</v>
      </c>
      <c r="K1323" s="2" t="s">
        <v>122</v>
      </c>
      <c r="L1323" s="31" t="s">
        <v>5556</v>
      </c>
      <c r="N1323" s="130"/>
      <c r="O1323" s="33" t="s">
        <v>129</v>
      </c>
      <c r="P1323" s="39">
        <v>43920</v>
      </c>
      <c r="Q1323" s="37" t="s">
        <v>5558</v>
      </c>
      <c r="R1323" s="37" t="s">
        <v>5560</v>
      </c>
      <c r="S1323" s="46"/>
    </row>
    <row r="1324" spans="1:19" ht="12.75">
      <c r="A1324" s="27">
        <v>1323</v>
      </c>
      <c r="B1324" s="119"/>
      <c r="C1324" s="39">
        <v>43920</v>
      </c>
      <c r="D1324" s="40"/>
      <c r="E1324" s="41"/>
      <c r="H1324" s="2" t="s">
        <v>107</v>
      </c>
      <c r="I1324" s="2" t="s">
        <v>109</v>
      </c>
      <c r="J1324" s="15" t="str">
        <f>IF(ISERROR(VLOOKUP(I1324,State_codes!$B$2:$C$38, 2, FALSE)),"",VLOOKUP(I1324,State_codes!$B$2:$C$38, 2, FALSE))</f>
        <v>RJ</v>
      </c>
      <c r="K1324" s="2" t="s">
        <v>122</v>
      </c>
      <c r="L1324" s="31" t="s">
        <v>5556</v>
      </c>
      <c r="N1324" s="130"/>
      <c r="O1324" s="33" t="s">
        <v>129</v>
      </c>
      <c r="P1324" s="39">
        <v>43920</v>
      </c>
      <c r="Q1324" s="37" t="s">
        <v>5558</v>
      </c>
      <c r="R1324" s="37" t="s">
        <v>5560</v>
      </c>
      <c r="S1324" s="46"/>
    </row>
    <row r="1325" spans="1:19" ht="12.75">
      <c r="A1325" s="27">
        <v>1324</v>
      </c>
      <c r="B1325" s="119"/>
      <c r="C1325" s="39">
        <v>43920</v>
      </c>
      <c r="D1325" s="40"/>
      <c r="E1325" s="41"/>
      <c r="H1325" s="2" t="s">
        <v>107</v>
      </c>
      <c r="I1325" s="2" t="s">
        <v>109</v>
      </c>
      <c r="J1325" s="15" t="str">
        <f>IF(ISERROR(VLOOKUP(I1325,State_codes!$B$2:$C$38, 2, FALSE)),"",VLOOKUP(I1325,State_codes!$B$2:$C$38, 2, FALSE))</f>
        <v>RJ</v>
      </c>
      <c r="K1325" s="2" t="s">
        <v>122</v>
      </c>
      <c r="L1325" s="31" t="s">
        <v>5556</v>
      </c>
      <c r="N1325" s="130"/>
      <c r="O1325" s="33" t="s">
        <v>129</v>
      </c>
      <c r="P1325" s="39">
        <v>43920</v>
      </c>
      <c r="Q1325" s="37" t="s">
        <v>5558</v>
      </c>
      <c r="R1325" s="37" t="s">
        <v>5560</v>
      </c>
      <c r="S1325" s="46"/>
    </row>
    <row r="1326" spans="1:19" ht="12.75">
      <c r="A1326" s="27">
        <v>1325</v>
      </c>
      <c r="B1326" s="119"/>
      <c r="C1326" s="39">
        <v>43920</v>
      </c>
      <c r="D1326" s="40"/>
      <c r="E1326" s="41"/>
      <c r="H1326" s="2" t="s">
        <v>107</v>
      </c>
      <c r="I1326" s="2" t="s">
        <v>109</v>
      </c>
      <c r="J1326" s="15" t="str">
        <f>IF(ISERROR(VLOOKUP(I1326,State_codes!$B$2:$C$38, 2, FALSE)),"",VLOOKUP(I1326,State_codes!$B$2:$C$38, 2, FALSE))</f>
        <v>RJ</v>
      </c>
      <c r="K1326" s="2" t="s">
        <v>122</v>
      </c>
      <c r="L1326" s="31" t="s">
        <v>5556</v>
      </c>
      <c r="N1326" s="130"/>
      <c r="O1326" s="33" t="s">
        <v>129</v>
      </c>
      <c r="P1326" s="39">
        <v>43920</v>
      </c>
      <c r="Q1326" s="37" t="s">
        <v>5558</v>
      </c>
      <c r="R1326" s="37" t="s">
        <v>5560</v>
      </c>
      <c r="S1326" s="46"/>
    </row>
    <row r="1327" spans="1:19" ht="12.75">
      <c r="A1327" s="27">
        <v>1326</v>
      </c>
      <c r="B1327" s="119"/>
      <c r="C1327" s="39">
        <v>43920</v>
      </c>
      <c r="D1327" s="40"/>
      <c r="E1327" s="41"/>
      <c r="H1327" s="2" t="s">
        <v>107</v>
      </c>
      <c r="I1327" s="2" t="s">
        <v>109</v>
      </c>
      <c r="J1327" s="15" t="str">
        <f>IF(ISERROR(VLOOKUP(I1327,State_codes!$B$2:$C$38, 2, FALSE)),"",VLOOKUP(I1327,State_codes!$B$2:$C$38, 2, FALSE))</f>
        <v>RJ</v>
      </c>
      <c r="K1327" s="2" t="s">
        <v>122</v>
      </c>
      <c r="L1327" s="31" t="s">
        <v>5556</v>
      </c>
      <c r="N1327" s="130"/>
      <c r="O1327" s="33" t="s">
        <v>129</v>
      </c>
      <c r="P1327" s="39">
        <v>43920</v>
      </c>
      <c r="Q1327" s="37" t="s">
        <v>5558</v>
      </c>
      <c r="R1327" s="37" t="s">
        <v>5560</v>
      </c>
      <c r="S1327" s="46"/>
    </row>
    <row r="1328" spans="1:19" ht="12.75">
      <c r="A1328" s="27">
        <v>1327</v>
      </c>
      <c r="B1328" s="119"/>
      <c r="C1328" s="39">
        <v>43920</v>
      </c>
      <c r="D1328" s="40"/>
      <c r="E1328" s="41"/>
      <c r="H1328" s="2" t="s">
        <v>5343</v>
      </c>
      <c r="I1328" s="2" t="s">
        <v>109</v>
      </c>
      <c r="J1328" s="15" t="str">
        <f>IF(ISERROR(VLOOKUP(I1328,State_codes!$B$2:$C$38, 2, FALSE)),"",VLOOKUP(I1328,State_codes!$B$2:$C$38, 2, FALSE))</f>
        <v>RJ</v>
      </c>
      <c r="K1328" s="2" t="s">
        <v>122</v>
      </c>
      <c r="L1328" s="31" t="s">
        <v>3538</v>
      </c>
      <c r="N1328" s="130"/>
      <c r="O1328" s="33" t="s">
        <v>58</v>
      </c>
      <c r="P1328" s="39">
        <v>43920</v>
      </c>
      <c r="Q1328" s="37" t="s">
        <v>5558</v>
      </c>
      <c r="R1328" s="37" t="s">
        <v>5560</v>
      </c>
      <c r="S1328" s="46"/>
    </row>
    <row r="1329" spans="1:19" ht="12.75">
      <c r="A1329" s="27">
        <v>1328</v>
      </c>
      <c r="B1329" s="119"/>
      <c r="C1329" s="39">
        <v>43920</v>
      </c>
      <c r="D1329" s="40"/>
      <c r="E1329" s="41"/>
      <c r="H1329" s="2" t="s">
        <v>1619</v>
      </c>
      <c r="I1329" s="2" t="s">
        <v>109</v>
      </c>
      <c r="J1329" s="15" t="str">
        <f>IF(ISERROR(VLOOKUP(I1329,State_codes!$B$2:$C$38, 2, FALSE)),"",VLOOKUP(I1329,State_codes!$B$2:$C$38, 2, FALSE))</f>
        <v>RJ</v>
      </c>
      <c r="K1329" s="2" t="s">
        <v>122</v>
      </c>
      <c r="L1329" s="31" t="s">
        <v>429</v>
      </c>
      <c r="N1329" s="130"/>
      <c r="O1329" s="33" t="s">
        <v>155</v>
      </c>
      <c r="P1329" s="39">
        <v>43920</v>
      </c>
      <c r="Q1329" s="37" t="s">
        <v>5558</v>
      </c>
      <c r="R1329" s="46"/>
      <c r="S1329" s="46"/>
    </row>
    <row r="1330" spans="1:19" ht="12.75">
      <c r="A1330" s="27">
        <v>1329</v>
      </c>
      <c r="B1330" s="119"/>
      <c r="C1330" s="39">
        <v>43921</v>
      </c>
      <c r="D1330" s="40"/>
      <c r="E1330" s="41"/>
      <c r="H1330" s="2" t="s">
        <v>43</v>
      </c>
      <c r="I1330" s="2" t="s">
        <v>45</v>
      </c>
      <c r="J1330" s="15" t="str">
        <f>IF(ISERROR(VLOOKUP(I1330,State_codes!$B$2:$C$38, 2, FALSE)),"",VLOOKUP(I1330,State_codes!$B$2:$C$38, 2, FALSE))</f>
        <v>MH</v>
      </c>
      <c r="K1330" s="2" t="s">
        <v>122</v>
      </c>
      <c r="L1330" s="31" t="s">
        <v>429</v>
      </c>
      <c r="N1330" s="130"/>
      <c r="O1330" s="27" t="s">
        <v>155</v>
      </c>
      <c r="P1330" s="39">
        <v>43920</v>
      </c>
      <c r="Q1330" s="37" t="s">
        <v>5614</v>
      </c>
      <c r="R1330" s="37" t="s">
        <v>5615</v>
      </c>
      <c r="S1330" s="46"/>
    </row>
    <row r="1331" spans="1:19" ht="12.75">
      <c r="A1331" s="27">
        <v>1330</v>
      </c>
      <c r="B1331" s="119"/>
      <c r="C1331" s="39">
        <v>43921</v>
      </c>
      <c r="D1331" s="40"/>
      <c r="E1331" s="41"/>
      <c r="H1331" s="2" t="s">
        <v>43</v>
      </c>
      <c r="I1331" s="2" t="s">
        <v>45</v>
      </c>
      <c r="J1331" s="15" t="str">
        <f>IF(ISERROR(VLOOKUP(I1331,State_codes!$B$2:$C$38, 2, FALSE)),"",VLOOKUP(I1331,State_codes!$B$2:$C$38, 2, FALSE))</f>
        <v>MH</v>
      </c>
      <c r="K1331" s="2" t="s">
        <v>122</v>
      </c>
      <c r="L1331" s="31" t="s">
        <v>429</v>
      </c>
      <c r="N1331" s="130"/>
      <c r="O1331" s="27" t="s">
        <v>155</v>
      </c>
      <c r="P1331" s="39">
        <v>43920</v>
      </c>
      <c r="Q1331" s="37" t="s">
        <v>5614</v>
      </c>
      <c r="R1331" s="37" t="s">
        <v>5615</v>
      </c>
      <c r="S1331" s="46"/>
    </row>
    <row r="1332" spans="1:19" ht="12.75">
      <c r="A1332" s="27">
        <v>1331</v>
      </c>
      <c r="B1332" s="119"/>
      <c r="C1332" s="39">
        <v>43921</v>
      </c>
      <c r="D1332" s="40"/>
      <c r="E1332" s="41"/>
      <c r="H1332" s="2" t="s">
        <v>43</v>
      </c>
      <c r="I1332" s="2" t="s">
        <v>45</v>
      </c>
      <c r="J1332" s="15" t="str">
        <f>IF(ISERROR(VLOOKUP(I1332,State_codes!$B$2:$C$38, 2, FALSE)),"",VLOOKUP(I1332,State_codes!$B$2:$C$38, 2, FALSE))</f>
        <v>MH</v>
      </c>
      <c r="K1332" s="2" t="s">
        <v>122</v>
      </c>
      <c r="L1332" s="31" t="s">
        <v>429</v>
      </c>
      <c r="N1332" s="130"/>
      <c r="O1332" s="27" t="s">
        <v>155</v>
      </c>
      <c r="P1332" s="39">
        <v>43920</v>
      </c>
      <c r="Q1332" s="37" t="s">
        <v>5614</v>
      </c>
      <c r="R1332" s="37" t="s">
        <v>5615</v>
      </c>
      <c r="S1332" s="46"/>
    </row>
    <row r="1333" spans="1:19" ht="12.75">
      <c r="A1333" s="27">
        <v>1332</v>
      </c>
      <c r="B1333" s="119"/>
      <c r="C1333" s="39">
        <v>43921</v>
      </c>
      <c r="D1333" s="40"/>
      <c r="E1333" s="41"/>
      <c r="H1333" s="2" t="s">
        <v>43</v>
      </c>
      <c r="I1333" s="2" t="s">
        <v>45</v>
      </c>
      <c r="J1333" s="15" t="str">
        <f>IF(ISERROR(VLOOKUP(I1333,State_codes!$B$2:$C$38, 2, FALSE)),"",VLOOKUP(I1333,State_codes!$B$2:$C$38, 2, FALSE))</f>
        <v>MH</v>
      </c>
      <c r="K1333" s="2" t="s">
        <v>122</v>
      </c>
      <c r="L1333" s="31" t="s">
        <v>429</v>
      </c>
      <c r="N1333" s="130"/>
      <c r="O1333" s="27" t="s">
        <v>155</v>
      </c>
      <c r="P1333" s="39">
        <v>43920</v>
      </c>
      <c r="Q1333" s="37" t="s">
        <v>5614</v>
      </c>
      <c r="R1333" s="37" t="s">
        <v>5615</v>
      </c>
      <c r="S1333" s="46"/>
    </row>
    <row r="1334" spans="1:19" ht="12.75">
      <c r="A1334" s="27">
        <v>1333</v>
      </c>
      <c r="B1334" s="119"/>
      <c r="C1334" s="39">
        <v>43921</v>
      </c>
      <c r="D1334" s="40"/>
      <c r="E1334" s="41"/>
      <c r="H1334" s="2" t="s">
        <v>43</v>
      </c>
      <c r="I1334" s="2" t="s">
        <v>45</v>
      </c>
      <c r="J1334" s="15" t="str">
        <f>IF(ISERROR(VLOOKUP(I1334,State_codes!$B$2:$C$38, 2, FALSE)),"",VLOOKUP(I1334,State_codes!$B$2:$C$38, 2, FALSE))</f>
        <v>MH</v>
      </c>
      <c r="K1334" s="2" t="s">
        <v>122</v>
      </c>
      <c r="L1334" s="31" t="s">
        <v>429</v>
      </c>
      <c r="N1334" s="130"/>
      <c r="O1334" s="27" t="s">
        <v>155</v>
      </c>
      <c r="P1334" s="39">
        <v>43920</v>
      </c>
      <c r="Q1334" s="37" t="s">
        <v>5614</v>
      </c>
      <c r="R1334" s="37" t="s">
        <v>5615</v>
      </c>
      <c r="S1334" s="46"/>
    </row>
    <row r="1335" spans="1:19" ht="12.75">
      <c r="A1335" s="27">
        <v>1334</v>
      </c>
      <c r="B1335" s="119"/>
      <c r="C1335" s="39">
        <v>43921</v>
      </c>
      <c r="D1335" s="40"/>
      <c r="E1335" s="41"/>
      <c r="H1335" s="2" t="s">
        <v>43</v>
      </c>
      <c r="I1335" s="2" t="s">
        <v>45</v>
      </c>
      <c r="J1335" s="15" t="str">
        <f>IF(ISERROR(VLOOKUP(I1335,State_codes!$B$2:$C$38, 2, FALSE)),"",VLOOKUP(I1335,State_codes!$B$2:$C$38, 2, FALSE))</f>
        <v>MH</v>
      </c>
      <c r="K1335" s="2" t="s">
        <v>122</v>
      </c>
      <c r="L1335" s="31" t="s">
        <v>429</v>
      </c>
      <c r="N1335" s="130"/>
      <c r="O1335" s="27" t="s">
        <v>155</v>
      </c>
      <c r="P1335" s="39">
        <v>43920</v>
      </c>
      <c r="Q1335" s="37" t="s">
        <v>5614</v>
      </c>
      <c r="R1335" s="37" t="s">
        <v>5615</v>
      </c>
      <c r="S1335" s="46"/>
    </row>
    <row r="1336" spans="1:19" ht="12.75">
      <c r="A1336" s="27">
        <v>1335</v>
      </c>
      <c r="B1336" s="119"/>
      <c r="C1336" s="39">
        <v>43921</v>
      </c>
      <c r="D1336" s="40"/>
      <c r="E1336" s="41"/>
      <c r="H1336" s="2" t="s">
        <v>43</v>
      </c>
      <c r="I1336" s="2" t="s">
        <v>45</v>
      </c>
      <c r="J1336" s="15" t="str">
        <f>IF(ISERROR(VLOOKUP(I1336,State_codes!$B$2:$C$38, 2, FALSE)),"",VLOOKUP(I1336,State_codes!$B$2:$C$38, 2, FALSE))</f>
        <v>MH</v>
      </c>
      <c r="K1336" s="2" t="s">
        <v>122</v>
      </c>
      <c r="L1336" s="31" t="s">
        <v>429</v>
      </c>
      <c r="N1336" s="130"/>
      <c r="O1336" s="27" t="s">
        <v>155</v>
      </c>
      <c r="P1336" s="39">
        <v>43920</v>
      </c>
      <c r="Q1336" s="37" t="s">
        <v>5614</v>
      </c>
      <c r="R1336" s="37" t="s">
        <v>5615</v>
      </c>
      <c r="S1336" s="46"/>
    </row>
    <row r="1337" spans="1:19" ht="12.75">
      <c r="A1337" s="27">
        <v>1336</v>
      </c>
      <c r="B1337" s="119"/>
      <c r="C1337" s="39">
        <v>43921</v>
      </c>
      <c r="D1337" s="40"/>
      <c r="E1337" s="41"/>
      <c r="H1337" s="2" t="s">
        <v>43</v>
      </c>
      <c r="I1337" s="2" t="s">
        <v>45</v>
      </c>
      <c r="J1337" s="15" t="str">
        <f>IF(ISERROR(VLOOKUP(I1337,State_codes!$B$2:$C$38, 2, FALSE)),"",VLOOKUP(I1337,State_codes!$B$2:$C$38, 2, FALSE))</f>
        <v>MH</v>
      </c>
      <c r="K1337" s="2" t="s">
        <v>122</v>
      </c>
      <c r="L1337" s="31" t="s">
        <v>429</v>
      </c>
      <c r="N1337" s="130"/>
      <c r="O1337" s="27" t="s">
        <v>155</v>
      </c>
      <c r="P1337" s="39">
        <v>43920</v>
      </c>
      <c r="Q1337" s="37" t="s">
        <v>5614</v>
      </c>
      <c r="R1337" s="37" t="s">
        <v>5615</v>
      </c>
      <c r="S1337" s="46"/>
    </row>
    <row r="1338" spans="1:19" ht="12.75">
      <c r="A1338" s="27">
        <v>1337</v>
      </c>
      <c r="B1338" s="119"/>
      <c r="C1338" s="39">
        <v>43921</v>
      </c>
      <c r="D1338" s="40"/>
      <c r="E1338" s="41"/>
      <c r="H1338" s="2" t="s">
        <v>43</v>
      </c>
      <c r="I1338" s="2" t="s">
        <v>45</v>
      </c>
      <c r="J1338" s="15" t="str">
        <f>IF(ISERROR(VLOOKUP(I1338,State_codes!$B$2:$C$38, 2, FALSE)),"",VLOOKUP(I1338,State_codes!$B$2:$C$38, 2, FALSE))</f>
        <v>MH</v>
      </c>
      <c r="K1338" s="2" t="s">
        <v>122</v>
      </c>
      <c r="L1338" s="31" t="s">
        <v>429</v>
      </c>
      <c r="N1338" s="130"/>
      <c r="O1338" s="27" t="s">
        <v>155</v>
      </c>
      <c r="P1338" s="39">
        <v>43920</v>
      </c>
      <c r="Q1338" s="37" t="s">
        <v>5614</v>
      </c>
      <c r="R1338" s="37" t="s">
        <v>5615</v>
      </c>
      <c r="S1338" s="46"/>
    </row>
    <row r="1339" spans="1:19" ht="12.75">
      <c r="A1339" s="27">
        <v>1338</v>
      </c>
      <c r="B1339" s="119"/>
      <c r="C1339" s="39">
        <v>43921</v>
      </c>
      <c r="D1339" s="40"/>
      <c r="E1339" s="41"/>
      <c r="H1339" s="2" t="s">
        <v>43</v>
      </c>
      <c r="I1339" s="2" t="s">
        <v>45</v>
      </c>
      <c r="J1339" s="15" t="str">
        <f>IF(ISERROR(VLOOKUP(I1339,State_codes!$B$2:$C$38, 2, FALSE)),"",VLOOKUP(I1339,State_codes!$B$2:$C$38, 2, FALSE))</f>
        <v>MH</v>
      </c>
      <c r="K1339" s="2" t="s">
        <v>122</v>
      </c>
      <c r="L1339" s="31" t="s">
        <v>429</v>
      </c>
      <c r="N1339" s="130"/>
      <c r="O1339" s="27" t="s">
        <v>155</v>
      </c>
      <c r="P1339" s="39">
        <v>43920</v>
      </c>
      <c r="Q1339" s="37" t="s">
        <v>5614</v>
      </c>
      <c r="R1339" s="37" t="s">
        <v>5615</v>
      </c>
      <c r="S1339" s="46"/>
    </row>
    <row r="1340" spans="1:19" ht="12.75">
      <c r="A1340" s="27">
        <v>1339</v>
      </c>
      <c r="B1340" s="119"/>
      <c r="C1340" s="39">
        <v>43921</v>
      </c>
      <c r="D1340" s="40"/>
      <c r="E1340" s="41"/>
      <c r="H1340" s="2" t="s">
        <v>43</v>
      </c>
      <c r="I1340" s="2" t="s">
        <v>45</v>
      </c>
      <c r="J1340" s="15" t="str">
        <f>IF(ISERROR(VLOOKUP(I1340,State_codes!$B$2:$C$38, 2, FALSE)),"",VLOOKUP(I1340,State_codes!$B$2:$C$38, 2, FALSE))</f>
        <v>MH</v>
      </c>
      <c r="K1340" s="2" t="s">
        <v>122</v>
      </c>
      <c r="L1340" s="31" t="s">
        <v>429</v>
      </c>
      <c r="N1340" s="130"/>
      <c r="O1340" s="27" t="s">
        <v>155</v>
      </c>
      <c r="P1340" s="39">
        <v>43920</v>
      </c>
      <c r="Q1340" s="37" t="s">
        <v>5614</v>
      </c>
      <c r="R1340" s="37" t="s">
        <v>5615</v>
      </c>
      <c r="S1340" s="46"/>
    </row>
    <row r="1341" spans="1:19" ht="12.75">
      <c r="A1341" s="27">
        <v>1340</v>
      </c>
      <c r="B1341" s="119"/>
      <c r="C1341" s="39">
        <v>43921</v>
      </c>
      <c r="D1341" s="40"/>
      <c r="E1341" s="41"/>
      <c r="H1341" s="2" t="s">
        <v>43</v>
      </c>
      <c r="I1341" s="2" t="s">
        <v>45</v>
      </c>
      <c r="J1341" s="15" t="str">
        <f>IF(ISERROR(VLOOKUP(I1341,State_codes!$B$2:$C$38, 2, FALSE)),"",VLOOKUP(I1341,State_codes!$B$2:$C$38, 2, FALSE))</f>
        <v>MH</v>
      </c>
      <c r="K1341" s="2" t="s">
        <v>122</v>
      </c>
      <c r="L1341" s="31" t="s">
        <v>429</v>
      </c>
      <c r="N1341" s="130"/>
      <c r="O1341" s="27" t="s">
        <v>155</v>
      </c>
      <c r="P1341" s="39">
        <v>43920</v>
      </c>
      <c r="Q1341" s="37" t="s">
        <v>5614</v>
      </c>
      <c r="R1341" s="37" t="s">
        <v>5615</v>
      </c>
      <c r="S1341" s="46"/>
    </row>
    <row r="1342" spans="1:19" ht="12.75">
      <c r="A1342" s="27">
        <v>1341</v>
      </c>
      <c r="B1342" s="119"/>
      <c r="C1342" s="39">
        <v>43921</v>
      </c>
      <c r="D1342" s="40"/>
      <c r="E1342" s="41"/>
      <c r="H1342" s="2" t="s">
        <v>43</v>
      </c>
      <c r="I1342" s="2" t="s">
        <v>45</v>
      </c>
      <c r="J1342" s="15" t="str">
        <f>IF(ISERROR(VLOOKUP(I1342,State_codes!$B$2:$C$38, 2, FALSE)),"",VLOOKUP(I1342,State_codes!$B$2:$C$38, 2, FALSE))</f>
        <v>MH</v>
      </c>
      <c r="K1342" s="2" t="s">
        <v>122</v>
      </c>
      <c r="L1342" s="31" t="s">
        <v>429</v>
      </c>
      <c r="N1342" s="130"/>
      <c r="O1342" s="27" t="s">
        <v>155</v>
      </c>
      <c r="P1342" s="39">
        <v>43920</v>
      </c>
      <c r="Q1342" s="37" t="s">
        <v>5614</v>
      </c>
      <c r="R1342" s="37" t="s">
        <v>5615</v>
      </c>
      <c r="S1342" s="46"/>
    </row>
    <row r="1343" spans="1:19" ht="12.75">
      <c r="A1343" s="27">
        <v>1342</v>
      </c>
      <c r="B1343" s="119"/>
      <c r="C1343" s="39">
        <v>43921</v>
      </c>
      <c r="D1343" s="40"/>
      <c r="E1343" s="41"/>
      <c r="H1343" s="2" t="s">
        <v>43</v>
      </c>
      <c r="I1343" s="2" t="s">
        <v>45</v>
      </c>
      <c r="J1343" s="15" t="str">
        <f>IF(ISERROR(VLOOKUP(I1343,State_codes!$B$2:$C$38, 2, FALSE)),"",VLOOKUP(I1343,State_codes!$B$2:$C$38, 2, FALSE))</f>
        <v>MH</v>
      </c>
      <c r="K1343" s="2" t="s">
        <v>122</v>
      </c>
      <c r="L1343" s="31" t="s">
        <v>429</v>
      </c>
      <c r="N1343" s="130"/>
      <c r="O1343" s="27" t="s">
        <v>155</v>
      </c>
      <c r="P1343" s="39">
        <v>43920</v>
      </c>
      <c r="Q1343" s="37" t="s">
        <v>5614</v>
      </c>
      <c r="R1343" s="37" t="s">
        <v>5615</v>
      </c>
      <c r="S1343" s="46"/>
    </row>
    <row r="1344" spans="1:19" ht="12.75">
      <c r="A1344" s="27">
        <v>1343</v>
      </c>
      <c r="B1344" s="119"/>
      <c r="C1344" s="39">
        <v>43921</v>
      </c>
      <c r="D1344" s="40"/>
      <c r="E1344" s="41"/>
      <c r="H1344" s="2" t="s">
        <v>43</v>
      </c>
      <c r="I1344" s="2" t="s">
        <v>45</v>
      </c>
      <c r="J1344" s="15" t="str">
        <f>IF(ISERROR(VLOOKUP(I1344,State_codes!$B$2:$C$38, 2, FALSE)),"",VLOOKUP(I1344,State_codes!$B$2:$C$38, 2, FALSE))</f>
        <v>MH</v>
      </c>
      <c r="K1344" s="2" t="s">
        <v>122</v>
      </c>
      <c r="L1344" s="31" t="s">
        <v>429</v>
      </c>
      <c r="N1344" s="130"/>
      <c r="O1344" s="27" t="s">
        <v>155</v>
      </c>
      <c r="P1344" s="39">
        <v>43920</v>
      </c>
      <c r="Q1344" s="37" t="s">
        <v>5614</v>
      </c>
      <c r="R1344" s="37" t="s">
        <v>5615</v>
      </c>
      <c r="S1344" s="46"/>
    </row>
    <row r="1345" spans="1:19" ht="12.75">
      <c r="A1345" s="27">
        <v>1344</v>
      </c>
      <c r="B1345" s="119"/>
      <c r="C1345" s="39">
        <v>43921</v>
      </c>
      <c r="D1345" s="40"/>
      <c r="E1345" s="41"/>
      <c r="H1345" s="2" t="s">
        <v>43</v>
      </c>
      <c r="I1345" s="2" t="s">
        <v>45</v>
      </c>
      <c r="J1345" s="15" t="str">
        <f>IF(ISERROR(VLOOKUP(I1345,State_codes!$B$2:$C$38, 2, FALSE)),"",VLOOKUP(I1345,State_codes!$B$2:$C$38, 2, FALSE))</f>
        <v>MH</v>
      </c>
      <c r="K1345" s="2" t="s">
        <v>122</v>
      </c>
      <c r="L1345" s="31" t="s">
        <v>429</v>
      </c>
      <c r="N1345" s="130"/>
      <c r="O1345" s="27" t="s">
        <v>155</v>
      </c>
      <c r="P1345" s="39">
        <v>43920</v>
      </c>
      <c r="Q1345" s="37" t="s">
        <v>5614</v>
      </c>
      <c r="R1345" s="37" t="s">
        <v>5615</v>
      </c>
      <c r="S1345" s="46"/>
    </row>
    <row r="1346" spans="1:19" ht="12.75">
      <c r="A1346" s="27">
        <v>1345</v>
      </c>
      <c r="B1346" s="119"/>
      <c r="C1346" s="39">
        <v>43921</v>
      </c>
      <c r="D1346" s="40"/>
      <c r="E1346" s="41"/>
      <c r="H1346" s="2" t="s">
        <v>43</v>
      </c>
      <c r="I1346" s="2" t="s">
        <v>45</v>
      </c>
      <c r="J1346" s="15" t="str">
        <f>IF(ISERROR(VLOOKUP(I1346,State_codes!$B$2:$C$38, 2, FALSE)),"",VLOOKUP(I1346,State_codes!$B$2:$C$38, 2, FALSE))</f>
        <v>MH</v>
      </c>
      <c r="K1346" s="2" t="s">
        <v>122</v>
      </c>
      <c r="L1346" s="31" t="s">
        <v>429</v>
      </c>
      <c r="N1346" s="130"/>
      <c r="O1346" s="27" t="s">
        <v>155</v>
      </c>
      <c r="P1346" s="39">
        <v>43920</v>
      </c>
      <c r="Q1346" s="37" t="s">
        <v>5614</v>
      </c>
      <c r="R1346" s="37" t="s">
        <v>5615</v>
      </c>
      <c r="S1346" s="46"/>
    </row>
    <row r="1347" spans="1:19" ht="12.75">
      <c r="A1347" s="27">
        <v>1346</v>
      </c>
      <c r="B1347" s="119"/>
      <c r="C1347" s="39">
        <v>43921</v>
      </c>
      <c r="D1347" s="40"/>
      <c r="E1347" s="41"/>
      <c r="H1347" s="2" t="s">
        <v>43</v>
      </c>
      <c r="I1347" s="2" t="s">
        <v>45</v>
      </c>
      <c r="J1347" s="15" t="str">
        <f>IF(ISERROR(VLOOKUP(I1347,State_codes!$B$2:$C$38, 2, FALSE)),"",VLOOKUP(I1347,State_codes!$B$2:$C$38, 2, FALSE))</f>
        <v>MH</v>
      </c>
      <c r="K1347" s="2" t="s">
        <v>122</v>
      </c>
      <c r="L1347" s="31" t="s">
        <v>429</v>
      </c>
      <c r="N1347" s="130"/>
      <c r="O1347" s="27" t="s">
        <v>155</v>
      </c>
      <c r="P1347" s="39">
        <v>43920</v>
      </c>
      <c r="Q1347" s="37" t="s">
        <v>5614</v>
      </c>
      <c r="R1347" s="37" t="s">
        <v>5615</v>
      </c>
      <c r="S1347" s="46"/>
    </row>
    <row r="1348" spans="1:19" ht="12.75">
      <c r="A1348" s="27">
        <v>1347</v>
      </c>
      <c r="B1348" s="119"/>
      <c r="C1348" s="39">
        <v>43920</v>
      </c>
      <c r="D1348" s="40"/>
      <c r="E1348" s="41"/>
      <c r="F1348" s="2" t="s">
        <v>39</v>
      </c>
      <c r="H1348" s="2" t="s">
        <v>5014</v>
      </c>
      <c r="I1348" s="2" t="s">
        <v>354</v>
      </c>
      <c r="J1348" s="15" t="str">
        <f>IF(ISERROR(VLOOKUP(I1348,State_codes!$B$2:$C$38, 2, FALSE)),"",VLOOKUP(I1348,State_codes!$B$2:$C$38, 2, FALSE))</f>
        <v>CT</v>
      </c>
      <c r="K1348" s="2" t="s">
        <v>122</v>
      </c>
      <c r="L1348" s="31" t="s">
        <v>1027</v>
      </c>
      <c r="N1348" s="130"/>
      <c r="O1348" s="27" t="s">
        <v>155</v>
      </c>
      <c r="P1348" s="39">
        <v>43920</v>
      </c>
      <c r="Q1348" s="37" t="s">
        <v>5709</v>
      </c>
      <c r="R1348" s="37" t="s">
        <v>5711</v>
      </c>
      <c r="S1348" s="46"/>
    </row>
    <row r="1349" spans="1:19" ht="12.75">
      <c r="A1349" s="27">
        <v>1348</v>
      </c>
      <c r="B1349" s="119"/>
      <c r="C1349" s="39">
        <v>43921</v>
      </c>
      <c r="D1349" s="40"/>
      <c r="E1349" s="41"/>
      <c r="H1349" s="2" t="s">
        <v>43</v>
      </c>
      <c r="I1349" s="2" t="s">
        <v>45</v>
      </c>
      <c r="J1349" s="15" t="str">
        <f>IF(ISERROR(VLOOKUP(I1349,State_codes!$B$2:$C$38, 2, FALSE)),"",VLOOKUP(I1349,State_codes!$B$2:$C$38, 2, FALSE))</f>
        <v>MH</v>
      </c>
      <c r="K1349" s="2" t="s">
        <v>122</v>
      </c>
      <c r="L1349" s="31" t="s">
        <v>429</v>
      </c>
      <c r="N1349" s="130"/>
      <c r="O1349" s="27" t="s">
        <v>155</v>
      </c>
      <c r="P1349" s="39">
        <v>43921</v>
      </c>
      <c r="Q1349" s="37" t="s">
        <v>5713</v>
      </c>
      <c r="R1349" s="46"/>
      <c r="S1349" s="46"/>
    </row>
    <row r="1350" spans="1:19" ht="12.75">
      <c r="A1350" s="27">
        <v>1349</v>
      </c>
      <c r="B1350" s="119"/>
      <c r="C1350" s="39">
        <v>43921</v>
      </c>
      <c r="D1350" s="40"/>
      <c r="E1350" s="41"/>
      <c r="H1350" s="2" t="s">
        <v>43</v>
      </c>
      <c r="I1350" s="2" t="s">
        <v>45</v>
      </c>
      <c r="J1350" s="15" t="str">
        <f>IF(ISERROR(VLOOKUP(I1350,State_codes!$B$2:$C$38, 2, FALSE)),"",VLOOKUP(I1350,State_codes!$B$2:$C$38, 2, FALSE))</f>
        <v>MH</v>
      </c>
      <c r="K1350" s="2" t="s">
        <v>122</v>
      </c>
      <c r="L1350" s="31" t="s">
        <v>429</v>
      </c>
      <c r="N1350" s="130"/>
      <c r="O1350" s="27" t="s">
        <v>155</v>
      </c>
      <c r="P1350" s="39">
        <v>43921</v>
      </c>
      <c r="Q1350" s="37" t="s">
        <v>5713</v>
      </c>
      <c r="R1350" s="46"/>
      <c r="S1350" s="46"/>
    </row>
    <row r="1351" spans="1:19" ht="12.75">
      <c r="A1351" s="27">
        <v>1350</v>
      </c>
      <c r="B1351" s="119"/>
      <c r="C1351" s="39">
        <v>43921</v>
      </c>
      <c r="D1351" s="40"/>
      <c r="E1351" s="41"/>
      <c r="H1351" s="2" t="s">
        <v>43</v>
      </c>
      <c r="I1351" s="2" t="s">
        <v>45</v>
      </c>
      <c r="J1351" s="15" t="str">
        <f>IF(ISERROR(VLOOKUP(I1351,State_codes!$B$2:$C$38, 2, FALSE)),"",VLOOKUP(I1351,State_codes!$B$2:$C$38, 2, FALSE))</f>
        <v>MH</v>
      </c>
      <c r="K1351" s="2" t="s">
        <v>122</v>
      </c>
      <c r="L1351" s="31" t="s">
        <v>429</v>
      </c>
      <c r="N1351" s="130"/>
      <c r="O1351" s="27" t="s">
        <v>155</v>
      </c>
      <c r="P1351" s="39">
        <v>43921</v>
      </c>
      <c r="Q1351" s="37" t="s">
        <v>5713</v>
      </c>
      <c r="R1351" s="46"/>
      <c r="S1351" s="46"/>
    </row>
    <row r="1352" spans="1:19" ht="12.75">
      <c r="A1352" s="27">
        <v>1351</v>
      </c>
      <c r="B1352" s="119"/>
      <c r="C1352" s="39">
        <v>43921</v>
      </c>
      <c r="D1352" s="40"/>
      <c r="E1352" s="41"/>
      <c r="H1352" s="2" t="s">
        <v>84</v>
      </c>
      <c r="I1352" s="2" t="s">
        <v>45</v>
      </c>
      <c r="J1352" s="15" t="str">
        <f>IF(ISERROR(VLOOKUP(I1352,State_codes!$B$2:$C$38, 2, FALSE)),"",VLOOKUP(I1352,State_codes!$B$2:$C$38, 2, FALSE))</f>
        <v>MH</v>
      </c>
      <c r="K1352" s="2" t="s">
        <v>122</v>
      </c>
      <c r="L1352" s="31" t="s">
        <v>429</v>
      </c>
      <c r="N1352" s="130"/>
      <c r="O1352" s="27" t="s">
        <v>155</v>
      </c>
      <c r="P1352" s="39">
        <v>43921</v>
      </c>
      <c r="Q1352" s="37" t="s">
        <v>5713</v>
      </c>
      <c r="R1352" s="46"/>
      <c r="S1352" s="46"/>
    </row>
    <row r="1353" spans="1:19" ht="12.75">
      <c r="A1353" s="27">
        <v>1352</v>
      </c>
      <c r="B1353" s="119"/>
      <c r="C1353" s="39">
        <v>43921</v>
      </c>
      <c r="D1353" s="40"/>
      <c r="E1353" s="41"/>
      <c r="H1353" s="2" t="s">
        <v>84</v>
      </c>
      <c r="I1353" s="2" t="s">
        <v>45</v>
      </c>
      <c r="J1353" s="15" t="str">
        <f>IF(ISERROR(VLOOKUP(I1353,State_codes!$B$2:$C$38, 2, FALSE)),"",VLOOKUP(I1353,State_codes!$B$2:$C$38, 2, FALSE))</f>
        <v>MH</v>
      </c>
      <c r="K1353" s="2" t="s">
        <v>122</v>
      </c>
      <c r="L1353" s="31" t="s">
        <v>429</v>
      </c>
      <c r="N1353" s="130"/>
      <c r="O1353" s="27" t="s">
        <v>155</v>
      </c>
      <c r="P1353" s="39">
        <v>43921</v>
      </c>
      <c r="Q1353" s="37" t="s">
        <v>5713</v>
      </c>
      <c r="R1353" s="46"/>
      <c r="S1353" s="46"/>
    </row>
    <row r="1354" spans="1:19" ht="12.75">
      <c r="A1354" s="27">
        <v>1353</v>
      </c>
      <c r="B1354" s="119"/>
      <c r="C1354" s="39">
        <v>43921</v>
      </c>
      <c r="D1354" s="40"/>
      <c r="E1354" s="27">
        <v>44</v>
      </c>
      <c r="F1354" s="2" t="s">
        <v>39</v>
      </c>
      <c r="H1354" s="2" t="s">
        <v>859</v>
      </c>
      <c r="I1354" s="2" t="s">
        <v>109</v>
      </c>
      <c r="J1354" s="15" t="str">
        <f>IF(ISERROR(VLOOKUP(I1354,State_codes!$B$2:$C$38, 2, FALSE)),"",VLOOKUP(I1354,State_codes!$B$2:$C$38, 2, FALSE))</f>
        <v>RJ</v>
      </c>
      <c r="K1354" s="2" t="s">
        <v>122</v>
      </c>
      <c r="L1354" s="31" t="s">
        <v>334</v>
      </c>
      <c r="N1354" s="130"/>
      <c r="O1354" s="27" t="s">
        <v>155</v>
      </c>
      <c r="P1354" s="39">
        <v>43921</v>
      </c>
      <c r="Q1354" s="37" t="s">
        <v>5731</v>
      </c>
      <c r="R1354" s="46"/>
      <c r="S1354" s="46"/>
    </row>
    <row r="1355" spans="1:19" ht="12.75">
      <c r="A1355" s="27">
        <v>1354</v>
      </c>
      <c r="B1355" s="119"/>
      <c r="C1355" s="39">
        <v>43921</v>
      </c>
      <c r="D1355" s="40"/>
      <c r="E1355" s="27">
        <v>17</v>
      </c>
      <c r="F1355" s="2" t="s">
        <v>40</v>
      </c>
      <c r="H1355" s="2" t="s">
        <v>2810</v>
      </c>
      <c r="I1355" s="2" t="s">
        <v>109</v>
      </c>
      <c r="J1355" s="15" t="str">
        <f>IF(ISERROR(VLOOKUP(I1355,State_codes!$B$2:$C$38, 2, FALSE)),"",VLOOKUP(I1355,State_codes!$B$2:$C$38, 2, FALSE))</f>
        <v>RJ</v>
      </c>
      <c r="K1355" s="2" t="s">
        <v>122</v>
      </c>
      <c r="L1355" s="31" t="s">
        <v>5739</v>
      </c>
      <c r="N1355" s="130"/>
      <c r="O1355" s="27" t="s">
        <v>155</v>
      </c>
      <c r="P1355" s="39">
        <v>43921</v>
      </c>
      <c r="Q1355" s="37" t="s">
        <v>5731</v>
      </c>
      <c r="R1355" s="46"/>
      <c r="S1355" s="46"/>
    </row>
    <row r="1356" spans="1:19" ht="12.75">
      <c r="A1356" s="27">
        <v>1355</v>
      </c>
      <c r="B1356" s="119"/>
      <c r="C1356" s="39">
        <v>43921</v>
      </c>
      <c r="D1356" s="40"/>
      <c r="E1356" s="27">
        <v>65</v>
      </c>
      <c r="F1356" s="2" t="s">
        <v>39</v>
      </c>
      <c r="H1356" s="2" t="s">
        <v>2609</v>
      </c>
      <c r="I1356" s="2" t="s">
        <v>109</v>
      </c>
      <c r="J1356" s="15" t="str">
        <f>IF(ISERROR(VLOOKUP(I1356,State_codes!$B$2:$C$38, 2, FALSE)),"",VLOOKUP(I1356,State_codes!$B$2:$C$38, 2, FALSE))</f>
        <v>RJ</v>
      </c>
      <c r="K1356" s="2" t="s">
        <v>122</v>
      </c>
      <c r="L1356" s="31" t="s">
        <v>5739</v>
      </c>
      <c r="N1356" s="130"/>
      <c r="O1356" s="27" t="s">
        <v>155</v>
      </c>
      <c r="P1356" s="39">
        <v>43921</v>
      </c>
      <c r="Q1356" s="37" t="s">
        <v>5731</v>
      </c>
      <c r="R1356" s="46"/>
      <c r="S1356" s="46"/>
    </row>
    <row r="1357" spans="1:19" ht="12.75">
      <c r="A1357" s="27">
        <v>1356</v>
      </c>
      <c r="B1357" s="119"/>
      <c r="C1357" s="39">
        <v>43921</v>
      </c>
      <c r="D1357" s="40"/>
      <c r="E1357" s="27">
        <v>60</v>
      </c>
      <c r="F1357" s="2" t="s">
        <v>39</v>
      </c>
      <c r="H1357" s="2" t="s">
        <v>107</v>
      </c>
      <c r="I1357" s="2" t="s">
        <v>109</v>
      </c>
      <c r="J1357" s="15" t="str">
        <f>IF(ISERROR(VLOOKUP(I1357,State_codes!$B$2:$C$38, 2, FALSE)),"",VLOOKUP(I1357,State_codes!$B$2:$C$38, 2, FALSE))</f>
        <v>RJ</v>
      </c>
      <c r="K1357" s="2" t="s">
        <v>122</v>
      </c>
      <c r="L1357" s="31" t="s">
        <v>429</v>
      </c>
      <c r="N1357" s="130"/>
      <c r="O1357" s="27" t="s">
        <v>155</v>
      </c>
      <c r="P1357" s="39">
        <v>43921</v>
      </c>
      <c r="Q1357" s="37" t="s">
        <v>5731</v>
      </c>
      <c r="R1357" s="46"/>
      <c r="S1357" s="46"/>
    </row>
    <row r="1358" spans="1:19" ht="12.75">
      <c r="A1358" s="27">
        <v>1357</v>
      </c>
      <c r="B1358" s="119"/>
      <c r="C1358" s="39">
        <v>43921</v>
      </c>
      <c r="D1358" s="40"/>
      <c r="E1358" s="41"/>
      <c r="F1358" s="2" t="s">
        <v>40</v>
      </c>
      <c r="H1358" s="2" t="s">
        <v>3931</v>
      </c>
      <c r="I1358" s="2" t="s">
        <v>126</v>
      </c>
      <c r="J1358" s="15" t="str">
        <f>IF(ISERROR(VLOOKUP(I1358,State_codes!$B$2:$C$38, 2, FALSE)),"",VLOOKUP(I1358,State_codes!$B$2:$C$38, 2, FALSE))</f>
        <v>UP</v>
      </c>
      <c r="K1358" s="2" t="s">
        <v>122</v>
      </c>
      <c r="L1358" s="31" t="s">
        <v>5748</v>
      </c>
      <c r="M1358" s="2" t="s">
        <v>5749</v>
      </c>
      <c r="N1358" s="130"/>
      <c r="O1358" s="27" t="s">
        <v>155</v>
      </c>
      <c r="P1358" s="39">
        <v>43921</v>
      </c>
      <c r="Q1358" s="34" t="s">
        <v>5750</v>
      </c>
      <c r="R1358" s="37" t="s">
        <v>5751</v>
      </c>
      <c r="S1358" s="46"/>
    </row>
    <row r="1359" spans="1:19" ht="12.75">
      <c r="A1359" s="27">
        <v>1358</v>
      </c>
      <c r="B1359" s="119"/>
      <c r="C1359" s="39">
        <v>43921</v>
      </c>
      <c r="D1359" s="40"/>
      <c r="E1359" s="41"/>
      <c r="F1359" s="2" t="s">
        <v>39</v>
      </c>
      <c r="H1359" s="2" t="s">
        <v>3931</v>
      </c>
      <c r="I1359" s="2" t="s">
        <v>126</v>
      </c>
      <c r="J1359" s="15" t="str">
        <f>IF(ISERROR(VLOOKUP(I1359,State_codes!$B$2:$C$38, 2, FALSE)),"",VLOOKUP(I1359,State_codes!$B$2:$C$38, 2, FALSE))</f>
        <v>UP</v>
      </c>
      <c r="K1359" s="2" t="s">
        <v>122</v>
      </c>
      <c r="L1359" s="31" t="s">
        <v>5757</v>
      </c>
      <c r="M1359" s="2" t="s">
        <v>5749</v>
      </c>
      <c r="N1359" s="130"/>
      <c r="O1359" s="27" t="s">
        <v>155</v>
      </c>
      <c r="P1359" s="39">
        <v>43921</v>
      </c>
      <c r="Q1359" s="34" t="s">
        <v>5750</v>
      </c>
      <c r="R1359" s="37" t="s">
        <v>5751</v>
      </c>
      <c r="S1359" s="46"/>
    </row>
    <row r="1360" spans="1:19" ht="12.75">
      <c r="A1360" s="27">
        <v>1359</v>
      </c>
      <c r="B1360" s="119"/>
      <c r="C1360" s="39">
        <v>43921</v>
      </c>
      <c r="D1360" s="40"/>
      <c r="E1360" s="41"/>
      <c r="F1360" s="2" t="s">
        <v>39</v>
      </c>
      <c r="H1360" s="2" t="s">
        <v>3931</v>
      </c>
      <c r="I1360" s="2" t="s">
        <v>126</v>
      </c>
      <c r="J1360" s="15" t="str">
        <f>IF(ISERROR(VLOOKUP(I1360,State_codes!$B$2:$C$38, 2, FALSE)),"",VLOOKUP(I1360,State_codes!$B$2:$C$38, 2, FALSE))</f>
        <v>UP</v>
      </c>
      <c r="K1360" s="2" t="s">
        <v>122</v>
      </c>
      <c r="L1360" s="31" t="s">
        <v>5763</v>
      </c>
      <c r="M1360" s="2" t="s">
        <v>5749</v>
      </c>
      <c r="N1360" s="130"/>
      <c r="O1360" s="27" t="s">
        <v>155</v>
      </c>
      <c r="P1360" s="39">
        <v>43921</v>
      </c>
      <c r="Q1360" s="34" t="s">
        <v>5750</v>
      </c>
      <c r="R1360" s="37" t="s">
        <v>5751</v>
      </c>
      <c r="S1360" s="46"/>
    </row>
    <row r="1361" spans="1:19" ht="12.75">
      <c r="A1361" s="27">
        <v>1360</v>
      </c>
      <c r="B1361" s="119"/>
      <c r="C1361" s="39">
        <v>43921</v>
      </c>
      <c r="D1361" s="40"/>
      <c r="E1361" s="41"/>
      <c r="F1361" s="2" t="s">
        <v>40</v>
      </c>
      <c r="H1361" s="2" t="s">
        <v>3931</v>
      </c>
      <c r="I1361" s="2" t="s">
        <v>126</v>
      </c>
      <c r="J1361" s="15" t="str">
        <f>IF(ISERROR(VLOOKUP(I1361,State_codes!$B$2:$C$38, 2, FALSE)),"",VLOOKUP(I1361,State_codes!$B$2:$C$38, 2, FALSE))</f>
        <v>UP</v>
      </c>
      <c r="K1361" s="2" t="s">
        <v>122</v>
      </c>
      <c r="L1361" s="31" t="s">
        <v>5765</v>
      </c>
      <c r="M1361" s="2" t="s">
        <v>5749</v>
      </c>
      <c r="N1361" s="130"/>
      <c r="O1361" s="27" t="s">
        <v>155</v>
      </c>
      <c r="P1361" s="39">
        <v>43921</v>
      </c>
      <c r="Q1361" s="34" t="s">
        <v>5750</v>
      </c>
      <c r="R1361" s="37" t="s">
        <v>5751</v>
      </c>
      <c r="S1361" s="46"/>
    </row>
    <row r="1362" spans="1:19" ht="12.75">
      <c r="A1362" s="27">
        <v>1361</v>
      </c>
      <c r="B1362" s="119"/>
      <c r="C1362" s="39">
        <v>43921</v>
      </c>
      <c r="D1362" s="40"/>
      <c r="E1362" s="41"/>
      <c r="F1362" s="2" t="s">
        <v>40</v>
      </c>
      <c r="H1362" s="2" t="s">
        <v>3931</v>
      </c>
      <c r="I1362" s="2" t="s">
        <v>126</v>
      </c>
      <c r="J1362" s="15" t="str">
        <f>IF(ISERROR(VLOOKUP(I1362,State_codes!$B$2:$C$38, 2, FALSE)),"",VLOOKUP(I1362,State_codes!$B$2:$C$38, 2, FALSE))</f>
        <v>UP</v>
      </c>
      <c r="K1362" s="2" t="s">
        <v>122</v>
      </c>
      <c r="L1362" s="31" t="s">
        <v>5770</v>
      </c>
      <c r="M1362" s="2" t="s">
        <v>5749</v>
      </c>
      <c r="N1362" s="130"/>
      <c r="O1362" s="27" t="s">
        <v>155</v>
      </c>
      <c r="P1362" s="39">
        <v>43921</v>
      </c>
      <c r="Q1362" s="34" t="s">
        <v>5750</v>
      </c>
      <c r="R1362" s="37" t="s">
        <v>5751</v>
      </c>
      <c r="S1362" s="46"/>
    </row>
    <row r="1363" spans="1:19" ht="12.75">
      <c r="A1363" s="27">
        <v>1362</v>
      </c>
      <c r="B1363" s="119"/>
      <c r="C1363" s="39">
        <v>43921</v>
      </c>
      <c r="D1363" s="40"/>
      <c r="E1363" s="27">
        <v>35</v>
      </c>
      <c r="F1363" s="2" t="s">
        <v>39</v>
      </c>
      <c r="H1363" s="2" t="s">
        <v>4973</v>
      </c>
      <c r="I1363" s="2" t="s">
        <v>268</v>
      </c>
      <c r="J1363" s="15" t="str">
        <f>IF(ISERROR(VLOOKUP(I1363,State_codes!$B$2:$C$38, 2, FALSE)),"",VLOOKUP(I1363,State_codes!$B$2:$C$38, 2, FALSE))</f>
        <v>BR</v>
      </c>
      <c r="K1363" s="2" t="s">
        <v>122</v>
      </c>
      <c r="L1363" s="31" t="s">
        <v>854</v>
      </c>
      <c r="N1363" s="130"/>
      <c r="O1363" s="27" t="s">
        <v>155</v>
      </c>
      <c r="P1363" s="39">
        <v>43921</v>
      </c>
      <c r="Q1363" s="37" t="s">
        <v>5775</v>
      </c>
      <c r="R1363" s="46"/>
      <c r="S1363" s="46"/>
    </row>
    <row r="1364" spans="1:19" ht="12.75">
      <c r="A1364" s="27">
        <v>1363</v>
      </c>
      <c r="B1364" s="119"/>
      <c r="C1364" s="39">
        <v>43921</v>
      </c>
      <c r="D1364" s="40"/>
      <c r="E1364" s="27">
        <v>55</v>
      </c>
      <c r="F1364" s="2" t="s">
        <v>39</v>
      </c>
      <c r="H1364" s="2" t="s">
        <v>187</v>
      </c>
      <c r="I1364" s="2" t="s">
        <v>182</v>
      </c>
      <c r="J1364" s="15" t="str">
        <f>IF(ISERROR(VLOOKUP(I1364,State_codes!$B$2:$C$38, 2, FALSE)),"",VLOOKUP(I1364,State_codes!$B$2:$C$38, 2, FALSE))</f>
        <v>GJ</v>
      </c>
      <c r="K1364" s="2" t="s">
        <v>122</v>
      </c>
      <c r="L1364" s="31" t="s">
        <v>429</v>
      </c>
      <c r="N1364" s="130"/>
      <c r="O1364" s="27" t="s">
        <v>155</v>
      </c>
      <c r="P1364" s="39">
        <v>43921</v>
      </c>
      <c r="Q1364" s="37" t="s">
        <v>5779</v>
      </c>
      <c r="R1364" s="46"/>
      <c r="S1364" s="46"/>
    </row>
    <row r="1365" spans="1:19" ht="12.75">
      <c r="A1365" s="27">
        <v>1364</v>
      </c>
      <c r="B1365" s="119"/>
      <c r="C1365" s="39">
        <v>43921</v>
      </c>
      <c r="D1365" s="40"/>
      <c r="E1365" s="27"/>
      <c r="F1365" s="2" t="s">
        <v>40</v>
      </c>
      <c r="H1365" s="2" t="s">
        <v>1356</v>
      </c>
      <c r="I1365" s="2" t="s">
        <v>182</v>
      </c>
      <c r="J1365" s="15" t="str">
        <f>IF(ISERROR(VLOOKUP(I1365,State_codes!$B$2:$C$38, 2, FALSE)),"",VLOOKUP(I1365,State_codes!$B$2:$C$38, 2, FALSE))</f>
        <v>GJ</v>
      </c>
      <c r="K1365" s="2" t="s">
        <v>122</v>
      </c>
      <c r="L1365" s="31" t="s">
        <v>429</v>
      </c>
      <c r="N1365" s="130"/>
      <c r="O1365" s="27" t="s">
        <v>155</v>
      </c>
      <c r="P1365" s="39">
        <v>43921</v>
      </c>
      <c r="Q1365" s="37" t="s">
        <v>5779</v>
      </c>
      <c r="R1365" s="46"/>
      <c r="S1365" s="46"/>
    </row>
    <row r="1366" spans="1:19" ht="12.75">
      <c r="A1366" s="27">
        <v>1365</v>
      </c>
      <c r="B1366" s="119"/>
      <c r="C1366" s="39">
        <v>43921</v>
      </c>
      <c r="D1366" s="40"/>
      <c r="E1366" s="41"/>
      <c r="H1366" s="2" t="s">
        <v>986</v>
      </c>
      <c r="I1366" s="2" t="s">
        <v>182</v>
      </c>
      <c r="J1366" s="15" t="str">
        <f>IF(ISERROR(VLOOKUP(I1366,State_codes!$B$2:$C$38, 2, FALSE)),"",VLOOKUP(I1366,State_codes!$B$2:$C$38, 2, FALSE))</f>
        <v>GJ</v>
      </c>
      <c r="K1366" s="2" t="s">
        <v>122</v>
      </c>
      <c r="L1366" s="31" t="s">
        <v>429</v>
      </c>
      <c r="N1366" s="130"/>
      <c r="O1366" s="27" t="s">
        <v>155</v>
      </c>
      <c r="P1366" s="39">
        <v>43921</v>
      </c>
      <c r="Q1366" s="37" t="s">
        <v>5786</v>
      </c>
      <c r="R1366" s="37" t="s">
        <v>2020</v>
      </c>
      <c r="S1366" s="46"/>
    </row>
    <row r="1367" spans="1:19" ht="12.75">
      <c r="A1367" s="27">
        <v>1366</v>
      </c>
      <c r="B1367" s="119"/>
      <c r="C1367" s="39">
        <v>43921</v>
      </c>
      <c r="D1367" s="40"/>
      <c r="E1367" s="41"/>
      <c r="H1367" s="2" t="s">
        <v>223</v>
      </c>
      <c r="I1367" s="2" t="s">
        <v>224</v>
      </c>
      <c r="J1367" s="15" t="str">
        <f>IF(ISERROR(VLOOKUP(I1367,State_codes!$B$2:$C$38, 2, FALSE)),"",VLOOKUP(I1367,State_codes!$B$2:$C$38, 2, FALSE))</f>
        <v>MP</v>
      </c>
      <c r="K1367" s="2" t="s">
        <v>122</v>
      </c>
      <c r="L1367" s="31" t="s">
        <v>429</v>
      </c>
      <c r="N1367" s="130"/>
      <c r="O1367" s="27" t="s">
        <v>155</v>
      </c>
      <c r="P1367" s="39">
        <v>43921</v>
      </c>
      <c r="Q1367" s="37" t="s">
        <v>5790</v>
      </c>
      <c r="R1367" s="46"/>
      <c r="S1367" s="46"/>
    </row>
    <row r="1368" spans="1:19" ht="12.75">
      <c r="A1368" s="27">
        <v>1367</v>
      </c>
      <c r="B1368" s="119"/>
      <c r="C1368" s="39">
        <v>43921</v>
      </c>
      <c r="D1368" s="40"/>
      <c r="E1368" s="41"/>
      <c r="H1368" s="2" t="s">
        <v>223</v>
      </c>
      <c r="I1368" s="2" t="s">
        <v>224</v>
      </c>
      <c r="J1368" s="15" t="str">
        <f>IF(ISERROR(VLOOKUP(I1368,State_codes!$B$2:$C$38, 2, FALSE)),"",VLOOKUP(I1368,State_codes!$B$2:$C$38, 2, FALSE))</f>
        <v>MP</v>
      </c>
      <c r="K1368" s="2" t="s">
        <v>122</v>
      </c>
      <c r="L1368" s="31" t="s">
        <v>429</v>
      </c>
      <c r="N1368" s="130"/>
      <c r="O1368" s="27" t="s">
        <v>155</v>
      </c>
      <c r="P1368" s="39">
        <v>43921</v>
      </c>
      <c r="Q1368" s="37" t="s">
        <v>5790</v>
      </c>
      <c r="R1368" s="46"/>
      <c r="S1368" s="46"/>
    </row>
    <row r="1369" spans="1:19" ht="12.75">
      <c r="A1369" s="27">
        <v>1368</v>
      </c>
      <c r="B1369" s="119"/>
      <c r="C1369" s="39">
        <v>43921</v>
      </c>
      <c r="D1369" s="40"/>
      <c r="E1369" s="41"/>
      <c r="H1369" s="2" t="s">
        <v>223</v>
      </c>
      <c r="I1369" s="2" t="s">
        <v>224</v>
      </c>
      <c r="J1369" s="15" t="str">
        <f>IF(ISERROR(VLOOKUP(I1369,State_codes!$B$2:$C$38, 2, FALSE)),"",VLOOKUP(I1369,State_codes!$B$2:$C$38, 2, FALSE))</f>
        <v>MP</v>
      </c>
      <c r="K1369" s="2" t="s">
        <v>122</v>
      </c>
      <c r="L1369" s="31" t="s">
        <v>429</v>
      </c>
      <c r="N1369" s="130"/>
      <c r="O1369" s="27" t="s">
        <v>155</v>
      </c>
      <c r="P1369" s="39">
        <v>43921</v>
      </c>
      <c r="Q1369" s="37" t="s">
        <v>5790</v>
      </c>
      <c r="R1369" s="46"/>
      <c r="S1369" s="46"/>
    </row>
    <row r="1370" spans="1:19" ht="12.75">
      <c r="A1370" s="27">
        <v>1369</v>
      </c>
      <c r="B1370" s="119"/>
      <c r="C1370" s="39">
        <v>43921</v>
      </c>
      <c r="D1370" s="40"/>
      <c r="E1370" s="41"/>
      <c r="H1370" s="2" t="s">
        <v>223</v>
      </c>
      <c r="I1370" s="2" t="s">
        <v>224</v>
      </c>
      <c r="J1370" s="15" t="str">
        <f>IF(ISERROR(VLOOKUP(I1370,State_codes!$B$2:$C$38, 2, FALSE)),"",VLOOKUP(I1370,State_codes!$B$2:$C$38, 2, FALSE))</f>
        <v>MP</v>
      </c>
      <c r="K1370" s="2" t="s">
        <v>122</v>
      </c>
      <c r="L1370" s="31" t="s">
        <v>429</v>
      </c>
      <c r="N1370" s="130"/>
      <c r="O1370" s="27" t="s">
        <v>155</v>
      </c>
      <c r="P1370" s="39">
        <v>43921</v>
      </c>
      <c r="Q1370" s="37" t="s">
        <v>5790</v>
      </c>
      <c r="R1370" s="46"/>
      <c r="S1370" s="46"/>
    </row>
    <row r="1371" spans="1:19" ht="12.75">
      <c r="A1371" s="27">
        <v>1370</v>
      </c>
      <c r="B1371" s="119"/>
      <c r="C1371" s="39">
        <v>43921</v>
      </c>
      <c r="D1371" s="40"/>
      <c r="E1371" s="41"/>
      <c r="H1371" s="2" t="s">
        <v>223</v>
      </c>
      <c r="I1371" s="2" t="s">
        <v>224</v>
      </c>
      <c r="J1371" s="15" t="str">
        <f>IF(ISERROR(VLOOKUP(I1371,State_codes!$B$2:$C$38, 2, FALSE)),"",VLOOKUP(I1371,State_codes!$B$2:$C$38, 2, FALSE))</f>
        <v>MP</v>
      </c>
      <c r="K1371" s="2" t="s">
        <v>122</v>
      </c>
      <c r="L1371" s="31" t="s">
        <v>429</v>
      </c>
      <c r="N1371" s="130"/>
      <c r="O1371" s="27" t="s">
        <v>155</v>
      </c>
      <c r="P1371" s="39">
        <v>43921</v>
      </c>
      <c r="Q1371" s="37" t="s">
        <v>5790</v>
      </c>
      <c r="R1371" s="46"/>
      <c r="S1371" s="46"/>
    </row>
    <row r="1372" spans="1:19" ht="12.75">
      <c r="A1372" s="27">
        <v>1371</v>
      </c>
      <c r="B1372" s="119"/>
      <c r="C1372" s="39">
        <v>43921</v>
      </c>
      <c r="D1372" s="40"/>
      <c r="E1372" s="41"/>
      <c r="H1372" s="2" t="s">
        <v>223</v>
      </c>
      <c r="I1372" s="2" t="s">
        <v>224</v>
      </c>
      <c r="J1372" s="15" t="str">
        <f>IF(ISERROR(VLOOKUP(I1372,State_codes!$B$2:$C$38, 2, FALSE)),"",VLOOKUP(I1372,State_codes!$B$2:$C$38, 2, FALSE))</f>
        <v>MP</v>
      </c>
      <c r="K1372" s="2" t="s">
        <v>122</v>
      </c>
      <c r="L1372" s="31" t="s">
        <v>429</v>
      </c>
      <c r="N1372" s="130"/>
      <c r="O1372" s="27" t="s">
        <v>155</v>
      </c>
      <c r="P1372" s="39">
        <v>43921</v>
      </c>
      <c r="Q1372" s="37" t="s">
        <v>5790</v>
      </c>
      <c r="R1372" s="46"/>
      <c r="S1372" s="46"/>
    </row>
    <row r="1373" spans="1:19" ht="12.75">
      <c r="A1373" s="27">
        <v>1372</v>
      </c>
      <c r="B1373" s="119"/>
      <c r="C1373" s="39">
        <v>43921</v>
      </c>
      <c r="D1373" s="40"/>
      <c r="E1373" s="41"/>
      <c r="H1373" s="2" t="s">
        <v>223</v>
      </c>
      <c r="I1373" s="2" t="s">
        <v>224</v>
      </c>
      <c r="J1373" s="15" t="str">
        <f>IF(ISERROR(VLOOKUP(I1373,State_codes!$B$2:$C$38, 2, FALSE)),"",VLOOKUP(I1373,State_codes!$B$2:$C$38, 2, FALSE))</f>
        <v>MP</v>
      </c>
      <c r="K1373" s="2" t="s">
        <v>122</v>
      </c>
      <c r="L1373" s="31" t="s">
        <v>429</v>
      </c>
      <c r="N1373" s="130"/>
      <c r="O1373" s="27" t="s">
        <v>155</v>
      </c>
      <c r="P1373" s="39">
        <v>43921</v>
      </c>
      <c r="Q1373" s="37" t="s">
        <v>5790</v>
      </c>
      <c r="R1373" s="46"/>
      <c r="S1373" s="46"/>
    </row>
    <row r="1374" spans="1:19" ht="12.75">
      <c r="A1374" s="27">
        <v>1373</v>
      </c>
      <c r="B1374" s="119"/>
      <c r="C1374" s="39">
        <v>43921</v>
      </c>
      <c r="D1374" s="40"/>
      <c r="E1374" s="41"/>
      <c r="H1374" s="2" t="s">
        <v>223</v>
      </c>
      <c r="I1374" s="2" t="s">
        <v>224</v>
      </c>
      <c r="J1374" s="15" t="str">
        <f>IF(ISERROR(VLOOKUP(I1374,State_codes!$B$2:$C$38, 2, FALSE)),"",VLOOKUP(I1374,State_codes!$B$2:$C$38, 2, FALSE))</f>
        <v>MP</v>
      </c>
      <c r="K1374" s="2" t="s">
        <v>122</v>
      </c>
      <c r="L1374" s="31" t="s">
        <v>429</v>
      </c>
      <c r="N1374" s="130"/>
      <c r="O1374" s="27" t="s">
        <v>155</v>
      </c>
      <c r="P1374" s="39">
        <v>43921</v>
      </c>
      <c r="Q1374" s="37" t="s">
        <v>5790</v>
      </c>
      <c r="R1374" s="46"/>
      <c r="S1374" s="46"/>
    </row>
    <row r="1375" spans="1:19" ht="12.75">
      <c r="A1375" s="27">
        <v>1374</v>
      </c>
      <c r="B1375" s="119"/>
      <c r="C1375" s="39">
        <v>43921</v>
      </c>
      <c r="D1375" s="40"/>
      <c r="E1375" s="41"/>
      <c r="H1375" s="2" t="s">
        <v>223</v>
      </c>
      <c r="I1375" s="2" t="s">
        <v>224</v>
      </c>
      <c r="J1375" s="15" t="str">
        <f>IF(ISERROR(VLOOKUP(I1375,State_codes!$B$2:$C$38, 2, FALSE)),"",VLOOKUP(I1375,State_codes!$B$2:$C$38, 2, FALSE))</f>
        <v>MP</v>
      </c>
      <c r="K1375" s="2" t="s">
        <v>122</v>
      </c>
      <c r="L1375" s="31" t="s">
        <v>429</v>
      </c>
      <c r="N1375" s="130"/>
      <c r="O1375" s="27" t="s">
        <v>155</v>
      </c>
      <c r="P1375" s="39">
        <v>43921</v>
      </c>
      <c r="Q1375" s="37" t="s">
        <v>5790</v>
      </c>
      <c r="R1375" s="46"/>
      <c r="S1375" s="46"/>
    </row>
    <row r="1376" spans="1:19" ht="12.75">
      <c r="A1376" s="27">
        <v>1375</v>
      </c>
      <c r="B1376" s="119"/>
      <c r="C1376" s="39">
        <v>43921</v>
      </c>
      <c r="D1376" s="40"/>
      <c r="E1376" s="41"/>
      <c r="H1376" s="2" t="s">
        <v>223</v>
      </c>
      <c r="I1376" s="2" t="s">
        <v>224</v>
      </c>
      <c r="J1376" s="15" t="str">
        <f>IF(ISERROR(VLOOKUP(I1376,State_codes!$B$2:$C$38, 2, FALSE)),"",VLOOKUP(I1376,State_codes!$B$2:$C$38, 2, FALSE))</f>
        <v>MP</v>
      </c>
      <c r="K1376" s="2" t="s">
        <v>122</v>
      </c>
      <c r="L1376" s="31" t="s">
        <v>429</v>
      </c>
      <c r="N1376" s="130"/>
      <c r="O1376" s="27" t="s">
        <v>155</v>
      </c>
      <c r="P1376" s="39">
        <v>43921</v>
      </c>
      <c r="Q1376" s="37" t="s">
        <v>5790</v>
      </c>
      <c r="R1376" s="46"/>
      <c r="S1376" s="46"/>
    </row>
    <row r="1377" spans="1:19" ht="12.75">
      <c r="A1377" s="27">
        <v>1376</v>
      </c>
      <c r="B1377" s="119"/>
      <c r="C1377" s="39">
        <v>43921</v>
      </c>
      <c r="D1377" s="40"/>
      <c r="E1377" s="41"/>
      <c r="H1377" s="2" t="s">
        <v>223</v>
      </c>
      <c r="I1377" s="2" t="s">
        <v>224</v>
      </c>
      <c r="J1377" s="15" t="str">
        <f>IF(ISERROR(VLOOKUP(I1377,State_codes!$B$2:$C$38, 2, FALSE)),"",VLOOKUP(I1377,State_codes!$B$2:$C$38, 2, FALSE))</f>
        <v>MP</v>
      </c>
      <c r="K1377" s="2" t="s">
        <v>122</v>
      </c>
      <c r="L1377" s="31" t="s">
        <v>429</v>
      </c>
      <c r="N1377" s="130"/>
      <c r="O1377" s="27" t="s">
        <v>155</v>
      </c>
      <c r="P1377" s="39">
        <v>43921</v>
      </c>
      <c r="Q1377" s="37" t="s">
        <v>5790</v>
      </c>
      <c r="R1377" s="46"/>
      <c r="S1377" s="46"/>
    </row>
    <row r="1378" spans="1:19" ht="12.75">
      <c r="A1378" s="27">
        <v>1377</v>
      </c>
      <c r="B1378" s="119"/>
      <c r="C1378" s="39">
        <v>43921</v>
      </c>
      <c r="D1378" s="40"/>
      <c r="E1378" s="41"/>
      <c r="H1378" s="2" t="s">
        <v>223</v>
      </c>
      <c r="I1378" s="2" t="s">
        <v>224</v>
      </c>
      <c r="J1378" s="15" t="str">
        <f>IF(ISERROR(VLOOKUP(I1378,State_codes!$B$2:$C$38, 2, FALSE)),"",VLOOKUP(I1378,State_codes!$B$2:$C$38, 2, FALSE))</f>
        <v>MP</v>
      </c>
      <c r="K1378" s="2" t="s">
        <v>122</v>
      </c>
      <c r="L1378" s="31" t="s">
        <v>429</v>
      </c>
      <c r="N1378" s="130"/>
      <c r="O1378" s="27" t="s">
        <v>155</v>
      </c>
      <c r="P1378" s="39">
        <v>43921</v>
      </c>
      <c r="Q1378" s="37" t="s">
        <v>5790</v>
      </c>
      <c r="R1378" s="46"/>
      <c r="S1378" s="46"/>
    </row>
    <row r="1379" spans="1:19" ht="12.75">
      <c r="A1379" s="27">
        <v>1378</v>
      </c>
      <c r="B1379" s="119"/>
      <c r="C1379" s="39">
        <v>43921</v>
      </c>
      <c r="D1379" s="40"/>
      <c r="E1379" s="41"/>
      <c r="H1379" s="2" t="s">
        <v>223</v>
      </c>
      <c r="I1379" s="2" t="s">
        <v>224</v>
      </c>
      <c r="J1379" s="15" t="str">
        <f>IF(ISERROR(VLOOKUP(I1379,State_codes!$B$2:$C$38, 2, FALSE)),"",VLOOKUP(I1379,State_codes!$B$2:$C$38, 2, FALSE))</f>
        <v>MP</v>
      </c>
      <c r="K1379" s="2" t="s">
        <v>122</v>
      </c>
      <c r="L1379" s="31" t="s">
        <v>429</v>
      </c>
      <c r="N1379" s="130"/>
      <c r="O1379" s="27" t="s">
        <v>155</v>
      </c>
      <c r="P1379" s="39">
        <v>43921</v>
      </c>
      <c r="Q1379" s="37" t="s">
        <v>5790</v>
      </c>
      <c r="R1379" s="46"/>
      <c r="S1379" s="46"/>
    </row>
    <row r="1380" spans="1:19" ht="12.75">
      <c r="A1380" s="27">
        <v>1379</v>
      </c>
      <c r="B1380" s="119"/>
      <c r="C1380" s="39">
        <v>43921</v>
      </c>
      <c r="D1380" s="40"/>
      <c r="E1380" s="41"/>
      <c r="H1380" s="2" t="s">
        <v>223</v>
      </c>
      <c r="I1380" s="2" t="s">
        <v>224</v>
      </c>
      <c r="J1380" s="15" t="str">
        <f>IF(ISERROR(VLOOKUP(I1380,State_codes!$B$2:$C$38, 2, FALSE)),"",VLOOKUP(I1380,State_codes!$B$2:$C$38, 2, FALSE))</f>
        <v>MP</v>
      </c>
      <c r="K1380" s="2" t="s">
        <v>122</v>
      </c>
      <c r="L1380" s="31" t="s">
        <v>429</v>
      </c>
      <c r="N1380" s="130"/>
      <c r="O1380" s="27" t="s">
        <v>155</v>
      </c>
      <c r="P1380" s="39">
        <v>43921</v>
      </c>
      <c r="Q1380" s="37" t="s">
        <v>5790</v>
      </c>
      <c r="R1380" s="46"/>
      <c r="S1380" s="46"/>
    </row>
    <row r="1381" spans="1:19" ht="12.75">
      <c r="A1381" s="27">
        <v>1380</v>
      </c>
      <c r="B1381" s="119"/>
      <c r="C1381" s="39">
        <v>43921</v>
      </c>
      <c r="D1381" s="40"/>
      <c r="E1381" s="41"/>
      <c r="H1381" s="2" t="s">
        <v>223</v>
      </c>
      <c r="I1381" s="2" t="s">
        <v>224</v>
      </c>
      <c r="J1381" s="15" t="str">
        <f>IF(ISERROR(VLOOKUP(I1381,State_codes!$B$2:$C$38, 2, FALSE)),"",VLOOKUP(I1381,State_codes!$B$2:$C$38, 2, FALSE))</f>
        <v>MP</v>
      </c>
      <c r="K1381" s="2" t="s">
        <v>122</v>
      </c>
      <c r="L1381" s="31" t="s">
        <v>429</v>
      </c>
      <c r="N1381" s="130"/>
      <c r="O1381" s="27" t="s">
        <v>155</v>
      </c>
      <c r="P1381" s="39">
        <v>43921</v>
      </c>
      <c r="Q1381" s="37" t="s">
        <v>5790</v>
      </c>
      <c r="R1381" s="46"/>
      <c r="S1381" s="46"/>
    </row>
    <row r="1382" spans="1:19" ht="12.75">
      <c r="A1382" s="27">
        <v>1381</v>
      </c>
      <c r="B1382" s="119"/>
      <c r="C1382" s="39">
        <v>43921</v>
      </c>
      <c r="D1382" s="40"/>
      <c r="E1382" s="41"/>
      <c r="H1382" s="2" t="s">
        <v>223</v>
      </c>
      <c r="I1382" s="2" t="s">
        <v>224</v>
      </c>
      <c r="J1382" s="15" t="str">
        <f>IF(ISERROR(VLOOKUP(I1382,State_codes!$B$2:$C$38, 2, FALSE)),"",VLOOKUP(I1382,State_codes!$B$2:$C$38, 2, FALSE))</f>
        <v>MP</v>
      </c>
      <c r="K1382" s="2" t="s">
        <v>122</v>
      </c>
      <c r="L1382" s="31" t="s">
        <v>429</v>
      </c>
      <c r="N1382" s="130"/>
      <c r="O1382" s="27" t="s">
        <v>155</v>
      </c>
      <c r="P1382" s="39">
        <v>43921</v>
      </c>
      <c r="Q1382" s="37" t="s">
        <v>5790</v>
      </c>
      <c r="R1382" s="46"/>
      <c r="S1382" s="46"/>
    </row>
    <row r="1383" spans="1:19" ht="12.75">
      <c r="A1383" s="27">
        <v>1382</v>
      </c>
      <c r="B1383" s="119"/>
      <c r="C1383" s="39">
        <v>43921</v>
      </c>
      <c r="D1383" s="40"/>
      <c r="E1383" s="41"/>
      <c r="H1383" s="2" t="s">
        <v>223</v>
      </c>
      <c r="I1383" s="2" t="s">
        <v>224</v>
      </c>
      <c r="J1383" s="15" t="str">
        <f>IF(ISERROR(VLOOKUP(I1383,State_codes!$B$2:$C$38, 2, FALSE)),"",VLOOKUP(I1383,State_codes!$B$2:$C$38, 2, FALSE))</f>
        <v>MP</v>
      </c>
      <c r="K1383" s="2" t="s">
        <v>122</v>
      </c>
      <c r="L1383" s="31" t="s">
        <v>429</v>
      </c>
      <c r="N1383" s="130"/>
      <c r="O1383" s="27" t="s">
        <v>155</v>
      </c>
      <c r="P1383" s="39">
        <v>43921</v>
      </c>
      <c r="Q1383" s="37" t="s">
        <v>5790</v>
      </c>
      <c r="R1383" s="46"/>
      <c r="S1383" s="46"/>
    </row>
    <row r="1384" spans="1:19" ht="12.75">
      <c r="A1384" s="27">
        <v>1383</v>
      </c>
      <c r="B1384" s="119"/>
      <c r="C1384" s="39">
        <v>43921</v>
      </c>
      <c r="D1384" s="40"/>
      <c r="E1384" s="41"/>
      <c r="H1384" s="2" t="s">
        <v>223</v>
      </c>
      <c r="I1384" s="2" t="s">
        <v>224</v>
      </c>
      <c r="J1384" s="15" t="str">
        <f>IF(ISERROR(VLOOKUP(I1384,State_codes!$B$2:$C$38, 2, FALSE)),"",VLOOKUP(I1384,State_codes!$B$2:$C$38, 2, FALSE))</f>
        <v>MP</v>
      </c>
      <c r="K1384" s="2" t="s">
        <v>122</v>
      </c>
      <c r="L1384" s="31" t="s">
        <v>429</v>
      </c>
      <c r="N1384" s="130"/>
      <c r="O1384" s="27" t="s">
        <v>155</v>
      </c>
      <c r="P1384" s="39">
        <v>43921</v>
      </c>
      <c r="Q1384" s="37" t="s">
        <v>5790</v>
      </c>
      <c r="R1384" s="46"/>
      <c r="S1384" s="46"/>
    </row>
    <row r="1385" spans="1:19" ht="12.75">
      <c r="A1385" s="27">
        <v>1384</v>
      </c>
      <c r="B1385" s="119"/>
      <c r="C1385" s="39">
        <v>43921</v>
      </c>
      <c r="D1385" s="40"/>
      <c r="E1385" s="41"/>
      <c r="H1385" s="2" t="s">
        <v>226</v>
      </c>
      <c r="I1385" s="2" t="s">
        <v>224</v>
      </c>
      <c r="J1385" s="15" t="str">
        <f>IF(ISERROR(VLOOKUP(I1385,State_codes!$B$2:$C$38, 2, FALSE)),"",VLOOKUP(I1385,State_codes!$B$2:$C$38, 2, FALSE))</f>
        <v>MP</v>
      </c>
      <c r="K1385" s="2" t="s">
        <v>122</v>
      </c>
      <c r="L1385" s="31" t="s">
        <v>429</v>
      </c>
      <c r="N1385" s="130"/>
      <c r="O1385" s="27" t="s">
        <v>155</v>
      </c>
      <c r="P1385" s="39">
        <v>43921</v>
      </c>
      <c r="Q1385" s="37" t="s">
        <v>5790</v>
      </c>
      <c r="R1385" s="46"/>
      <c r="S1385" s="46"/>
    </row>
    <row r="1386" spans="1:19" ht="12.75">
      <c r="A1386" s="27">
        <v>1385</v>
      </c>
      <c r="B1386" s="119"/>
      <c r="C1386" s="39">
        <v>43921</v>
      </c>
      <c r="D1386" s="40"/>
      <c r="E1386" s="27">
        <v>48</v>
      </c>
      <c r="F1386" s="2" t="s">
        <v>40</v>
      </c>
      <c r="H1386" s="2" t="s">
        <v>419</v>
      </c>
      <c r="I1386" s="2" t="s">
        <v>262</v>
      </c>
      <c r="J1386" s="15" t="str">
        <f>IF(ISERROR(VLOOKUP(I1386,State_codes!$B$2:$C$38, 2, FALSE)),"",VLOOKUP(I1386,State_codes!$B$2:$C$38, 2, FALSE))</f>
        <v>WB</v>
      </c>
      <c r="K1386" s="2" t="s">
        <v>42</v>
      </c>
      <c r="L1386" s="31" t="s">
        <v>5823</v>
      </c>
      <c r="N1386" s="130"/>
      <c r="O1386" s="27" t="s">
        <v>155</v>
      </c>
      <c r="P1386" s="39">
        <v>43921</v>
      </c>
      <c r="Q1386" s="37" t="s">
        <v>5824</v>
      </c>
      <c r="R1386" s="46"/>
      <c r="S1386" s="46"/>
    </row>
    <row r="1387" spans="1:19" ht="12.75">
      <c r="A1387" s="27">
        <v>1386</v>
      </c>
      <c r="B1387" s="119"/>
      <c r="C1387" s="39">
        <v>43921</v>
      </c>
      <c r="D1387" s="40"/>
      <c r="E1387" s="27">
        <v>51</v>
      </c>
      <c r="G1387" s="2" t="s">
        <v>5825</v>
      </c>
      <c r="H1387" s="2" t="s">
        <v>261</v>
      </c>
      <c r="I1387" s="2" t="s">
        <v>262</v>
      </c>
      <c r="J1387" s="15" t="str">
        <f>IF(ISERROR(VLOOKUP(I1387,State_codes!$B$2:$C$38, 2, FALSE)),"",VLOOKUP(I1387,State_codes!$B$2:$C$38, 2, FALSE))</f>
        <v>WB</v>
      </c>
      <c r="K1387" s="2" t="s">
        <v>122</v>
      </c>
      <c r="L1387" s="31" t="s">
        <v>429</v>
      </c>
      <c r="N1387" s="130"/>
      <c r="O1387" s="27" t="s">
        <v>155</v>
      </c>
      <c r="P1387" s="39">
        <v>43921</v>
      </c>
      <c r="Q1387" s="37" t="s">
        <v>5824</v>
      </c>
      <c r="R1387" s="46"/>
      <c r="S1387" s="46"/>
    </row>
    <row r="1388" spans="1:19" ht="12.75">
      <c r="A1388" s="27">
        <v>1387</v>
      </c>
      <c r="B1388" s="119"/>
      <c r="C1388" s="39">
        <v>43921</v>
      </c>
      <c r="D1388" s="40"/>
      <c r="E1388" s="27">
        <v>52</v>
      </c>
      <c r="G1388" s="2" t="s">
        <v>5828</v>
      </c>
      <c r="H1388" s="2" t="s">
        <v>5544</v>
      </c>
      <c r="I1388" s="2" t="s">
        <v>262</v>
      </c>
      <c r="J1388" s="15" t="str">
        <f>IF(ISERROR(VLOOKUP(I1388,State_codes!$B$2:$C$38, 2, FALSE)),"",VLOOKUP(I1388,State_codes!$B$2:$C$38, 2, FALSE))</f>
        <v>WB</v>
      </c>
      <c r="K1388" s="2" t="s">
        <v>122</v>
      </c>
      <c r="L1388" s="31" t="s">
        <v>429</v>
      </c>
      <c r="N1388" s="130"/>
      <c r="O1388" s="27" t="s">
        <v>155</v>
      </c>
      <c r="P1388" s="39">
        <v>43921</v>
      </c>
      <c r="Q1388" s="37" t="s">
        <v>5824</v>
      </c>
      <c r="R1388" s="46"/>
      <c r="S1388" s="46"/>
    </row>
    <row r="1389" spans="1:19" ht="12.75">
      <c r="A1389" s="27">
        <v>1388</v>
      </c>
      <c r="B1389" s="119"/>
      <c r="C1389" s="39">
        <v>43921</v>
      </c>
      <c r="D1389" s="40"/>
      <c r="E1389" s="41"/>
      <c r="H1389" s="2" t="s">
        <v>3089</v>
      </c>
      <c r="I1389" s="2" t="s">
        <v>262</v>
      </c>
      <c r="J1389" s="15" t="str">
        <f>IF(ISERROR(VLOOKUP(I1389,State_codes!$B$2:$C$38, 2, FALSE)),"",VLOOKUP(I1389,State_codes!$B$2:$C$38, 2, FALSE))</f>
        <v>WB</v>
      </c>
      <c r="K1389" s="2" t="s">
        <v>122</v>
      </c>
      <c r="L1389" s="31" t="s">
        <v>429</v>
      </c>
      <c r="N1389" s="130"/>
      <c r="O1389" s="27" t="s">
        <v>155</v>
      </c>
      <c r="P1389" s="39">
        <v>43921</v>
      </c>
      <c r="Q1389" s="37" t="s">
        <v>5824</v>
      </c>
      <c r="R1389" s="46"/>
      <c r="S1389" s="46"/>
    </row>
    <row r="1390" spans="1:19" ht="12.75">
      <c r="A1390" s="27">
        <v>1389</v>
      </c>
      <c r="B1390" s="23" t="s">
        <v>5835</v>
      </c>
      <c r="C1390" s="39">
        <v>43921</v>
      </c>
      <c r="D1390" s="40"/>
      <c r="E1390" s="27">
        <v>43</v>
      </c>
      <c r="F1390" s="2" t="s">
        <v>39</v>
      </c>
      <c r="H1390" s="2" t="s">
        <v>827</v>
      </c>
      <c r="I1390" s="2" t="s">
        <v>158</v>
      </c>
      <c r="J1390" s="15" t="str">
        <f>IF(ISERROR(VLOOKUP(I1390,State_codes!$B$2:$C$38, 2, FALSE)),"",VLOOKUP(I1390,State_codes!$B$2:$C$38, 2, FALSE))</f>
        <v>TN</v>
      </c>
      <c r="K1390" s="2" t="s">
        <v>122</v>
      </c>
      <c r="L1390" s="31" t="s">
        <v>5836</v>
      </c>
      <c r="M1390" s="2" t="s">
        <v>5837</v>
      </c>
      <c r="N1390" s="130"/>
      <c r="O1390" s="27" t="s">
        <v>155</v>
      </c>
      <c r="P1390" s="39">
        <v>43921</v>
      </c>
      <c r="Q1390" s="37" t="s">
        <v>5838</v>
      </c>
      <c r="R1390" s="46"/>
      <c r="S1390" s="46"/>
    </row>
    <row r="1391" spans="1:19" ht="12.75">
      <c r="A1391" s="27">
        <v>1390</v>
      </c>
      <c r="B1391" s="23" t="s">
        <v>5841</v>
      </c>
      <c r="C1391" s="39">
        <v>43921</v>
      </c>
      <c r="D1391" s="40"/>
      <c r="E1391" s="27">
        <v>28</v>
      </c>
      <c r="F1391" s="2" t="s">
        <v>39</v>
      </c>
      <c r="H1391" s="2" t="s">
        <v>5397</v>
      </c>
      <c r="I1391" s="2" t="s">
        <v>158</v>
      </c>
      <c r="J1391" s="15" t="str">
        <f>IF(ISERROR(VLOOKUP(I1391,State_codes!$B$2:$C$38, 2, FALSE)),"",VLOOKUP(I1391,State_codes!$B$2:$C$38, 2, FALSE))</f>
        <v>TN</v>
      </c>
      <c r="K1391" s="2" t="s">
        <v>122</v>
      </c>
      <c r="L1391" s="31" t="s">
        <v>5844</v>
      </c>
      <c r="M1391" s="2" t="s">
        <v>5845</v>
      </c>
      <c r="N1391" s="130"/>
      <c r="O1391" s="27" t="s">
        <v>155</v>
      </c>
      <c r="P1391" s="39">
        <v>43921</v>
      </c>
      <c r="Q1391" s="37" t="s">
        <v>5838</v>
      </c>
      <c r="R1391" s="46"/>
      <c r="S1391" s="46"/>
    </row>
    <row r="1392" spans="1:19" ht="12.75">
      <c r="A1392" s="27">
        <v>1391</v>
      </c>
      <c r="B1392" s="23" t="s">
        <v>5846</v>
      </c>
      <c r="C1392" s="39">
        <v>43921</v>
      </c>
      <c r="D1392" s="40"/>
      <c r="E1392" s="41"/>
      <c r="F1392" s="2" t="s">
        <v>39</v>
      </c>
      <c r="H1392" s="2" t="s">
        <v>897</v>
      </c>
      <c r="I1392" s="2" t="s">
        <v>158</v>
      </c>
      <c r="J1392" s="15" t="str">
        <f>IF(ISERROR(VLOOKUP(I1392,State_codes!$B$2:$C$38, 2, FALSE)),"",VLOOKUP(I1392,State_codes!$B$2:$C$38, 2, FALSE))</f>
        <v>TN</v>
      </c>
      <c r="K1392" s="2" t="s">
        <v>122</v>
      </c>
      <c r="L1392" s="31" t="s">
        <v>2048</v>
      </c>
      <c r="N1392" s="130"/>
      <c r="O1392" s="27" t="s">
        <v>155</v>
      </c>
      <c r="P1392" s="39">
        <v>43921</v>
      </c>
      <c r="Q1392" s="37" t="s">
        <v>5838</v>
      </c>
      <c r="R1392" s="46"/>
      <c r="S1392" s="46"/>
    </row>
    <row r="1393" spans="1:19" ht="12.75">
      <c r="A1393" s="27">
        <v>1392</v>
      </c>
      <c r="B1393" s="23" t="s">
        <v>5850</v>
      </c>
      <c r="C1393" s="39">
        <v>43921</v>
      </c>
      <c r="D1393" s="40"/>
      <c r="E1393" s="41"/>
      <c r="F1393" s="2" t="s">
        <v>39</v>
      </c>
      <c r="H1393" s="2" t="s">
        <v>897</v>
      </c>
      <c r="I1393" s="2" t="s">
        <v>158</v>
      </c>
      <c r="J1393" s="15" t="str">
        <f>IF(ISERROR(VLOOKUP(I1393,State_codes!$B$2:$C$38, 2, FALSE)),"",VLOOKUP(I1393,State_codes!$B$2:$C$38, 2, FALSE))</f>
        <v>TN</v>
      </c>
      <c r="K1393" s="2" t="s">
        <v>122</v>
      </c>
      <c r="L1393" s="31" t="s">
        <v>2048</v>
      </c>
      <c r="N1393" s="130"/>
      <c r="O1393" s="27" t="s">
        <v>155</v>
      </c>
      <c r="P1393" s="39">
        <v>43921</v>
      </c>
      <c r="Q1393" s="37" t="s">
        <v>5838</v>
      </c>
      <c r="R1393" s="46"/>
      <c r="S1393" s="46"/>
    </row>
    <row r="1394" spans="1:19" ht="12.75">
      <c r="A1394" s="27">
        <v>1393</v>
      </c>
      <c r="B1394" s="23" t="s">
        <v>5853</v>
      </c>
      <c r="C1394" s="39">
        <v>43921</v>
      </c>
      <c r="D1394" s="40"/>
      <c r="E1394" s="41"/>
      <c r="F1394" s="2" t="s">
        <v>39</v>
      </c>
      <c r="H1394" s="2" t="s">
        <v>897</v>
      </c>
      <c r="I1394" s="2" t="s">
        <v>158</v>
      </c>
      <c r="J1394" s="15" t="str">
        <f>IF(ISERROR(VLOOKUP(I1394,State_codes!$B$2:$C$38, 2, FALSE)),"",VLOOKUP(I1394,State_codes!$B$2:$C$38, 2, FALSE))</f>
        <v>TN</v>
      </c>
      <c r="K1394" s="2" t="s">
        <v>122</v>
      </c>
      <c r="L1394" s="31" t="s">
        <v>2048</v>
      </c>
      <c r="N1394" s="130"/>
      <c r="O1394" s="27" t="s">
        <v>155</v>
      </c>
      <c r="P1394" s="39">
        <v>43921</v>
      </c>
      <c r="Q1394" s="37" t="s">
        <v>5838</v>
      </c>
      <c r="R1394" s="46"/>
      <c r="S1394" s="46"/>
    </row>
    <row r="1395" spans="1:19" ht="12.75">
      <c r="A1395" s="27">
        <v>1394</v>
      </c>
      <c r="B1395" s="23" t="s">
        <v>5856</v>
      </c>
      <c r="C1395" s="39">
        <v>43921</v>
      </c>
      <c r="D1395" s="40"/>
      <c r="E1395" s="41"/>
      <c r="F1395" s="2" t="s">
        <v>39</v>
      </c>
      <c r="H1395" s="2" t="s">
        <v>1736</v>
      </c>
      <c r="I1395" s="2" t="s">
        <v>158</v>
      </c>
      <c r="J1395" s="15" t="str">
        <f>IF(ISERROR(VLOOKUP(I1395,State_codes!$B$2:$C$38, 2, FALSE)),"",VLOOKUP(I1395,State_codes!$B$2:$C$38, 2, FALSE))</f>
        <v>TN</v>
      </c>
      <c r="K1395" s="2" t="s">
        <v>122</v>
      </c>
      <c r="L1395" s="31" t="s">
        <v>2048</v>
      </c>
      <c r="N1395" s="130"/>
      <c r="O1395" s="27" t="s">
        <v>155</v>
      </c>
      <c r="P1395" s="39">
        <v>43921</v>
      </c>
      <c r="Q1395" s="37" t="s">
        <v>5838</v>
      </c>
      <c r="R1395" s="46"/>
      <c r="S1395" s="46"/>
    </row>
    <row r="1396" spans="1:19" ht="12.75">
      <c r="A1396" s="27">
        <v>1395</v>
      </c>
      <c r="B1396" s="23" t="s">
        <v>5861</v>
      </c>
      <c r="C1396" s="39">
        <v>43921</v>
      </c>
      <c r="D1396" s="40"/>
      <c r="E1396" s="41"/>
      <c r="F1396" s="2" t="s">
        <v>39</v>
      </c>
      <c r="H1396" s="2" t="s">
        <v>1736</v>
      </c>
      <c r="I1396" s="2" t="s">
        <v>158</v>
      </c>
      <c r="J1396" s="15" t="str">
        <f>IF(ISERROR(VLOOKUP(I1396,State_codes!$B$2:$C$38, 2, FALSE)),"",VLOOKUP(I1396,State_codes!$B$2:$C$38, 2, FALSE))</f>
        <v>TN</v>
      </c>
      <c r="K1396" s="2" t="s">
        <v>122</v>
      </c>
      <c r="L1396" s="31" t="s">
        <v>2048</v>
      </c>
      <c r="N1396" s="130"/>
      <c r="O1396" s="27" t="s">
        <v>155</v>
      </c>
      <c r="P1396" s="39">
        <v>43921</v>
      </c>
      <c r="Q1396" s="37" t="s">
        <v>5838</v>
      </c>
      <c r="R1396" s="46"/>
      <c r="S1396" s="46"/>
    </row>
    <row r="1397" spans="1:19" ht="12.75">
      <c r="A1397" s="27">
        <v>1396</v>
      </c>
      <c r="B1397" s="119"/>
      <c r="C1397" s="39">
        <v>43921</v>
      </c>
      <c r="D1397" s="40"/>
      <c r="E1397" s="41"/>
      <c r="H1397" s="2" t="s">
        <v>43</v>
      </c>
      <c r="I1397" s="2" t="s">
        <v>45</v>
      </c>
      <c r="J1397" s="15" t="str">
        <f>IF(ISERROR(VLOOKUP(I1397,State_codes!$B$2:$C$38, 2, FALSE)),"",VLOOKUP(I1397,State_codes!$B$2:$C$38, 2, FALSE))</f>
        <v>MH</v>
      </c>
      <c r="K1397" s="2" t="s">
        <v>122</v>
      </c>
      <c r="L1397" s="31" t="s">
        <v>429</v>
      </c>
      <c r="N1397" s="130"/>
      <c r="O1397" s="27" t="s">
        <v>155</v>
      </c>
      <c r="P1397" s="39">
        <v>43921</v>
      </c>
      <c r="Q1397" s="37" t="s">
        <v>5867</v>
      </c>
      <c r="R1397" s="46"/>
      <c r="S1397" s="46"/>
    </row>
    <row r="1398" spans="1:19" ht="12.75">
      <c r="A1398" s="27">
        <v>1397</v>
      </c>
      <c r="B1398" s="119"/>
      <c r="C1398" s="39">
        <v>43921</v>
      </c>
      <c r="D1398" s="40"/>
      <c r="E1398" s="41"/>
      <c r="H1398" s="2" t="s">
        <v>43</v>
      </c>
      <c r="I1398" s="2" t="s">
        <v>45</v>
      </c>
      <c r="J1398" s="15" t="str">
        <f>IF(ISERROR(VLOOKUP(I1398,State_codes!$B$2:$C$38, 2, FALSE)),"",VLOOKUP(I1398,State_codes!$B$2:$C$38, 2, FALSE))</f>
        <v>MH</v>
      </c>
      <c r="K1398" s="2" t="s">
        <v>122</v>
      </c>
      <c r="L1398" s="31" t="s">
        <v>429</v>
      </c>
      <c r="N1398" s="130"/>
      <c r="O1398" s="27" t="s">
        <v>155</v>
      </c>
      <c r="P1398" s="39">
        <v>43921</v>
      </c>
      <c r="Q1398" s="37" t="s">
        <v>5867</v>
      </c>
      <c r="R1398" s="46"/>
      <c r="S1398" s="46"/>
    </row>
    <row r="1399" spans="1:19" ht="12.75">
      <c r="A1399" s="27">
        <v>1398</v>
      </c>
      <c r="B1399" s="119"/>
      <c r="C1399" s="39">
        <v>43921</v>
      </c>
      <c r="D1399" s="40"/>
      <c r="E1399" s="41"/>
      <c r="H1399" s="2" t="s">
        <v>43</v>
      </c>
      <c r="I1399" s="2" t="s">
        <v>45</v>
      </c>
      <c r="J1399" s="15" t="str">
        <f>IF(ISERROR(VLOOKUP(I1399,State_codes!$B$2:$C$38, 2, FALSE)),"",VLOOKUP(I1399,State_codes!$B$2:$C$38, 2, FALSE))</f>
        <v>MH</v>
      </c>
      <c r="K1399" s="2" t="s">
        <v>122</v>
      </c>
      <c r="L1399" s="31" t="s">
        <v>429</v>
      </c>
      <c r="N1399" s="130"/>
      <c r="O1399" s="27" t="s">
        <v>155</v>
      </c>
      <c r="P1399" s="39">
        <v>43921</v>
      </c>
      <c r="Q1399" s="37" t="s">
        <v>5867</v>
      </c>
      <c r="R1399" s="46"/>
      <c r="S1399" s="46"/>
    </row>
    <row r="1400" spans="1:19" ht="12.75">
      <c r="A1400" s="27">
        <v>1399</v>
      </c>
      <c r="B1400" s="119"/>
      <c r="C1400" s="39">
        <v>43921</v>
      </c>
      <c r="D1400" s="40"/>
      <c r="E1400" s="41"/>
      <c r="H1400" s="2" t="s">
        <v>43</v>
      </c>
      <c r="I1400" s="2" t="s">
        <v>45</v>
      </c>
      <c r="J1400" s="15" t="str">
        <f>IF(ISERROR(VLOOKUP(I1400,State_codes!$B$2:$C$38, 2, FALSE)),"",VLOOKUP(I1400,State_codes!$B$2:$C$38, 2, FALSE))</f>
        <v>MH</v>
      </c>
      <c r="K1400" s="2" t="s">
        <v>122</v>
      </c>
      <c r="L1400" s="31" t="s">
        <v>429</v>
      </c>
      <c r="N1400" s="130"/>
      <c r="O1400" s="27" t="s">
        <v>155</v>
      </c>
      <c r="P1400" s="39">
        <v>43921</v>
      </c>
      <c r="Q1400" s="37" t="s">
        <v>5867</v>
      </c>
      <c r="R1400" s="46"/>
      <c r="S1400" s="46"/>
    </row>
    <row r="1401" spans="1:19" ht="12.75">
      <c r="A1401" s="27">
        <v>1400</v>
      </c>
      <c r="B1401" s="119"/>
      <c r="C1401" s="39">
        <v>43921</v>
      </c>
      <c r="D1401" s="40"/>
      <c r="E1401" s="41"/>
      <c r="H1401" s="2" t="s">
        <v>43</v>
      </c>
      <c r="I1401" s="2" t="s">
        <v>45</v>
      </c>
      <c r="J1401" s="15" t="str">
        <f>IF(ISERROR(VLOOKUP(I1401,State_codes!$B$2:$C$38, 2, FALSE)),"",VLOOKUP(I1401,State_codes!$B$2:$C$38, 2, FALSE))</f>
        <v>MH</v>
      </c>
      <c r="K1401" s="2" t="s">
        <v>122</v>
      </c>
      <c r="L1401" s="31" t="s">
        <v>429</v>
      </c>
      <c r="N1401" s="130"/>
      <c r="O1401" s="27" t="s">
        <v>155</v>
      </c>
      <c r="P1401" s="39">
        <v>43921</v>
      </c>
      <c r="Q1401" s="37" t="s">
        <v>5867</v>
      </c>
      <c r="R1401" s="46"/>
      <c r="S1401" s="46"/>
    </row>
    <row r="1402" spans="1:19" ht="12.75">
      <c r="A1402" s="27">
        <v>1401</v>
      </c>
      <c r="B1402" s="23" t="s">
        <v>5875</v>
      </c>
      <c r="C1402" s="39">
        <v>43921</v>
      </c>
      <c r="D1402" s="40"/>
      <c r="E1402" s="27">
        <v>10</v>
      </c>
      <c r="F1402" s="2" t="s">
        <v>39</v>
      </c>
      <c r="G1402" s="2" t="s">
        <v>5876</v>
      </c>
      <c r="H1402" s="2" t="s">
        <v>1250</v>
      </c>
      <c r="I1402" s="2" t="s">
        <v>236</v>
      </c>
      <c r="J1402" s="15" t="str">
        <f>IF(ISERROR(VLOOKUP(I1402,State_codes!$B$2:$C$38, 2, FALSE)),"",VLOOKUP(I1402,State_codes!$B$2:$C$38, 2, FALSE))</f>
        <v>AP</v>
      </c>
      <c r="K1402" s="2" t="s">
        <v>122</v>
      </c>
      <c r="L1402" s="31" t="s">
        <v>5877</v>
      </c>
      <c r="N1402" s="130"/>
      <c r="O1402" s="27" t="s">
        <v>129</v>
      </c>
      <c r="P1402" s="39">
        <v>43921</v>
      </c>
      <c r="Q1402" s="37" t="s">
        <v>5878</v>
      </c>
      <c r="R1402" s="46"/>
      <c r="S1402" s="46"/>
    </row>
    <row r="1403" spans="1:19" ht="12.75">
      <c r="A1403" s="27">
        <v>1402</v>
      </c>
      <c r="B1403" s="23" t="s">
        <v>5881</v>
      </c>
      <c r="C1403" s="39">
        <v>43921</v>
      </c>
      <c r="D1403" s="40"/>
      <c r="E1403" s="27">
        <v>34</v>
      </c>
      <c r="F1403" s="2" t="s">
        <v>40</v>
      </c>
      <c r="G1403" s="2" t="s">
        <v>5876</v>
      </c>
      <c r="H1403" s="2" t="s">
        <v>1250</v>
      </c>
      <c r="I1403" s="2" t="s">
        <v>236</v>
      </c>
      <c r="J1403" s="15" t="str">
        <f>IF(ISERROR(VLOOKUP(I1403,State_codes!$B$2:$C$38, 2, FALSE)),"",VLOOKUP(I1403,State_codes!$B$2:$C$38, 2, FALSE))</f>
        <v>AP</v>
      </c>
      <c r="K1403" s="2" t="s">
        <v>122</v>
      </c>
      <c r="L1403" s="31" t="s">
        <v>5877</v>
      </c>
      <c r="N1403" s="130"/>
      <c r="O1403" s="27" t="s">
        <v>129</v>
      </c>
      <c r="P1403" s="39">
        <v>43921</v>
      </c>
      <c r="Q1403" s="37" t="s">
        <v>5878</v>
      </c>
      <c r="R1403" s="46"/>
      <c r="S1403" s="46"/>
    </row>
    <row r="1404" spans="1:19" ht="12.75">
      <c r="A1404" s="27">
        <v>1403</v>
      </c>
      <c r="B1404" s="23" t="s">
        <v>5885</v>
      </c>
      <c r="C1404" s="39">
        <v>43921</v>
      </c>
      <c r="D1404" s="40"/>
      <c r="E1404" s="27">
        <v>31</v>
      </c>
      <c r="F1404" s="2" t="s">
        <v>39</v>
      </c>
      <c r="H1404" s="2" t="s">
        <v>941</v>
      </c>
      <c r="I1404" s="2" t="s">
        <v>236</v>
      </c>
      <c r="J1404" s="15" t="str">
        <f>IF(ISERROR(VLOOKUP(I1404,State_codes!$B$2:$C$38, 2, FALSE)),"",VLOOKUP(I1404,State_codes!$B$2:$C$38, 2, FALSE))</f>
        <v>AP</v>
      </c>
      <c r="K1404" s="2" t="s">
        <v>122</v>
      </c>
      <c r="L1404" s="31" t="s">
        <v>5886</v>
      </c>
      <c r="N1404" s="130"/>
      <c r="O1404" s="27" t="s">
        <v>129</v>
      </c>
      <c r="P1404" s="39">
        <v>43921</v>
      </c>
      <c r="Q1404" s="37" t="s">
        <v>5878</v>
      </c>
      <c r="R1404" s="46"/>
      <c r="S1404" s="46"/>
    </row>
    <row r="1405" spans="1:19" ht="12.75">
      <c r="A1405" s="27">
        <v>1404</v>
      </c>
      <c r="B1405" s="23" t="s">
        <v>5888</v>
      </c>
      <c r="C1405" s="39">
        <v>43921</v>
      </c>
      <c r="D1405" s="40"/>
      <c r="E1405" s="27">
        <v>32</v>
      </c>
      <c r="F1405" s="2" t="s">
        <v>39</v>
      </c>
      <c r="G1405" s="2" t="s">
        <v>3320</v>
      </c>
      <c r="H1405" s="2" t="s">
        <v>941</v>
      </c>
      <c r="I1405" s="2" t="s">
        <v>236</v>
      </c>
      <c r="J1405" s="15" t="str">
        <f>IF(ISERROR(VLOOKUP(I1405,State_codes!$B$2:$C$38, 2, FALSE)),"",VLOOKUP(I1405,State_codes!$B$2:$C$38, 2, FALSE))</f>
        <v>AP</v>
      </c>
      <c r="K1405" s="2" t="s">
        <v>122</v>
      </c>
      <c r="L1405" s="31" t="s">
        <v>3062</v>
      </c>
      <c r="M1405" s="2" t="s">
        <v>766</v>
      </c>
      <c r="N1405" s="130"/>
      <c r="O1405" s="27" t="s">
        <v>129</v>
      </c>
      <c r="P1405" s="39">
        <v>43921</v>
      </c>
      <c r="Q1405" s="37" t="s">
        <v>5878</v>
      </c>
      <c r="R1405" s="46"/>
      <c r="S1405" s="46"/>
    </row>
    <row r="1406" spans="1:19" ht="12.75">
      <c r="A1406" s="27">
        <v>1405</v>
      </c>
      <c r="B1406" s="23" t="s">
        <v>5889</v>
      </c>
      <c r="C1406" s="39">
        <v>43921</v>
      </c>
      <c r="D1406" s="40"/>
      <c r="E1406" s="27">
        <v>28</v>
      </c>
      <c r="F1406" s="2" t="s">
        <v>40</v>
      </c>
      <c r="H1406" s="2" t="s">
        <v>2003</v>
      </c>
      <c r="I1406" s="2" t="s">
        <v>236</v>
      </c>
      <c r="J1406" s="15" t="str">
        <f>IF(ISERROR(VLOOKUP(I1406,State_codes!$B$2:$C$38, 2, FALSE)),"",VLOOKUP(I1406,State_codes!$B$2:$C$38, 2, FALSE))</f>
        <v>AP</v>
      </c>
      <c r="K1406" s="2" t="s">
        <v>122</v>
      </c>
      <c r="L1406" s="31" t="s">
        <v>5890</v>
      </c>
      <c r="M1406" s="2" t="s">
        <v>5891</v>
      </c>
      <c r="N1406" s="130"/>
      <c r="O1406" s="27" t="s">
        <v>129</v>
      </c>
      <c r="P1406" s="39">
        <v>43921</v>
      </c>
      <c r="Q1406" s="37" t="s">
        <v>5878</v>
      </c>
      <c r="R1406" s="46"/>
      <c r="S1406" s="46"/>
    </row>
    <row r="1407" spans="1:19" ht="12.75">
      <c r="A1407" s="27">
        <v>1406</v>
      </c>
      <c r="B1407" s="23" t="s">
        <v>5892</v>
      </c>
      <c r="C1407" s="39">
        <v>43921</v>
      </c>
      <c r="D1407" s="40"/>
      <c r="E1407" s="27">
        <v>28</v>
      </c>
      <c r="F1407" s="2" t="s">
        <v>39</v>
      </c>
      <c r="H1407" s="2" t="s">
        <v>2003</v>
      </c>
      <c r="I1407" s="2" t="s">
        <v>236</v>
      </c>
      <c r="J1407" s="15" t="str">
        <f>IF(ISERROR(VLOOKUP(I1407,State_codes!$B$2:$C$38, 2, FALSE)),"",VLOOKUP(I1407,State_codes!$B$2:$C$38, 2, FALSE))</f>
        <v>AP</v>
      </c>
      <c r="K1407" s="2" t="s">
        <v>122</v>
      </c>
      <c r="L1407" s="31" t="s">
        <v>5895</v>
      </c>
      <c r="M1407" s="2" t="s">
        <v>766</v>
      </c>
      <c r="N1407" s="130"/>
      <c r="O1407" s="27" t="s">
        <v>129</v>
      </c>
      <c r="P1407" s="39">
        <v>43921</v>
      </c>
      <c r="Q1407" s="37" t="s">
        <v>5878</v>
      </c>
      <c r="R1407" s="46"/>
      <c r="S1407" s="46"/>
    </row>
    <row r="1408" spans="1:19" ht="12.75">
      <c r="A1408" s="27">
        <v>1407</v>
      </c>
      <c r="B1408" s="23" t="s">
        <v>5897</v>
      </c>
      <c r="C1408" s="39">
        <v>43921</v>
      </c>
      <c r="D1408" s="40"/>
      <c r="E1408" s="27">
        <v>39</v>
      </c>
      <c r="F1408" s="2" t="s">
        <v>39</v>
      </c>
      <c r="G1408" s="2" t="s">
        <v>5898</v>
      </c>
      <c r="H1408" s="2" t="s">
        <v>2003</v>
      </c>
      <c r="I1408" s="2" t="s">
        <v>236</v>
      </c>
      <c r="J1408" s="15" t="str">
        <f>IF(ISERROR(VLOOKUP(I1408,State_codes!$B$2:$C$38, 2, FALSE)),"",VLOOKUP(I1408,State_codes!$B$2:$C$38, 2, FALSE))</f>
        <v>AP</v>
      </c>
      <c r="K1408" s="2" t="s">
        <v>122</v>
      </c>
      <c r="L1408" s="31" t="s">
        <v>3062</v>
      </c>
      <c r="M1408" s="2" t="s">
        <v>766</v>
      </c>
      <c r="N1408" s="130"/>
      <c r="O1408" s="27" t="s">
        <v>129</v>
      </c>
      <c r="P1408" s="39">
        <v>43921</v>
      </c>
      <c r="Q1408" s="37" t="s">
        <v>5878</v>
      </c>
      <c r="R1408" s="46"/>
      <c r="S1408" s="46"/>
    </row>
    <row r="1409" spans="1:19" ht="12.75">
      <c r="A1409" s="27">
        <v>1408</v>
      </c>
      <c r="B1409" s="23" t="s">
        <v>5903</v>
      </c>
      <c r="C1409" s="39">
        <v>43921</v>
      </c>
      <c r="D1409" s="40"/>
      <c r="E1409" s="27">
        <v>65</v>
      </c>
      <c r="F1409" s="2" t="s">
        <v>40</v>
      </c>
      <c r="H1409" s="2" t="s">
        <v>726</v>
      </c>
      <c r="I1409" s="2" t="s">
        <v>236</v>
      </c>
      <c r="J1409" s="15" t="str">
        <f>IF(ISERROR(VLOOKUP(I1409,State_codes!$B$2:$C$38, 2, FALSE)),"",VLOOKUP(I1409,State_codes!$B$2:$C$38, 2, FALSE))</f>
        <v>AP</v>
      </c>
      <c r="K1409" s="2" t="s">
        <v>122</v>
      </c>
      <c r="L1409" s="31" t="s">
        <v>5904</v>
      </c>
      <c r="N1409" s="130"/>
      <c r="O1409" s="27" t="s">
        <v>129</v>
      </c>
      <c r="P1409" s="39">
        <v>43921</v>
      </c>
      <c r="Q1409" s="37" t="s">
        <v>5878</v>
      </c>
      <c r="R1409" s="46"/>
      <c r="S1409" s="46"/>
    </row>
    <row r="1410" spans="1:19" ht="12.75">
      <c r="A1410" s="27">
        <v>1409</v>
      </c>
      <c r="B1410" s="23" t="s">
        <v>5906</v>
      </c>
      <c r="C1410" s="39">
        <v>43921</v>
      </c>
      <c r="D1410" s="40"/>
      <c r="E1410" s="27">
        <v>42</v>
      </c>
      <c r="F1410" s="2" t="s">
        <v>39</v>
      </c>
      <c r="H1410" s="2" t="s">
        <v>2003</v>
      </c>
      <c r="I1410" s="2" t="s">
        <v>236</v>
      </c>
      <c r="J1410" s="15" t="str">
        <f>IF(ISERROR(VLOOKUP(I1410,State_codes!$B$2:$C$38, 2, FALSE)),"",VLOOKUP(I1410,State_codes!$B$2:$C$38, 2, FALSE))</f>
        <v>AP</v>
      </c>
      <c r="K1410" s="2" t="s">
        <v>122</v>
      </c>
      <c r="L1410" s="31" t="s">
        <v>5909</v>
      </c>
      <c r="M1410" s="2" t="s">
        <v>766</v>
      </c>
      <c r="N1410" s="130"/>
      <c r="O1410" s="27" t="s">
        <v>129</v>
      </c>
      <c r="P1410" s="39">
        <v>43921</v>
      </c>
      <c r="Q1410" s="37" t="s">
        <v>5878</v>
      </c>
      <c r="R1410" s="46"/>
      <c r="S1410" s="46"/>
    </row>
    <row r="1411" spans="1:19" ht="12.75">
      <c r="A1411" s="27">
        <v>1410</v>
      </c>
      <c r="B1411" s="23" t="s">
        <v>5911</v>
      </c>
      <c r="C1411" s="39">
        <v>43921</v>
      </c>
      <c r="D1411" s="40"/>
      <c r="E1411" s="27">
        <v>39</v>
      </c>
      <c r="F1411" s="2" t="s">
        <v>39</v>
      </c>
      <c r="G1411" s="2" t="s">
        <v>2003</v>
      </c>
      <c r="H1411" s="2" t="s">
        <v>2003</v>
      </c>
      <c r="I1411" s="2" t="s">
        <v>236</v>
      </c>
      <c r="J1411" s="15" t="str">
        <f>IF(ISERROR(VLOOKUP(I1411,State_codes!$B$2:$C$38, 2, FALSE)),"",VLOOKUP(I1411,State_codes!$B$2:$C$38, 2, FALSE))</f>
        <v>AP</v>
      </c>
      <c r="K1411" s="2" t="s">
        <v>122</v>
      </c>
      <c r="L1411" s="31" t="s">
        <v>5909</v>
      </c>
      <c r="M1411" s="2" t="s">
        <v>766</v>
      </c>
      <c r="N1411" s="130"/>
      <c r="O1411" s="27" t="s">
        <v>129</v>
      </c>
      <c r="P1411" s="39">
        <v>43921</v>
      </c>
      <c r="Q1411" s="37" t="s">
        <v>5878</v>
      </c>
      <c r="R1411" s="46"/>
      <c r="S1411" s="46"/>
    </row>
    <row r="1412" spans="1:19" ht="12.75">
      <c r="A1412" s="27">
        <v>1411</v>
      </c>
      <c r="B1412" s="23" t="s">
        <v>5916</v>
      </c>
      <c r="C1412" s="39">
        <v>43921</v>
      </c>
      <c r="D1412" s="40"/>
      <c r="E1412" s="27">
        <v>32</v>
      </c>
      <c r="F1412" s="2" t="s">
        <v>39</v>
      </c>
      <c r="G1412" s="2" t="s">
        <v>5917</v>
      </c>
      <c r="H1412" s="2" t="s">
        <v>941</v>
      </c>
      <c r="I1412" s="2" t="s">
        <v>236</v>
      </c>
      <c r="J1412" s="15" t="str">
        <f>IF(ISERROR(VLOOKUP(I1412,State_codes!$B$2:$C$38, 2, FALSE)),"",VLOOKUP(I1412,State_codes!$B$2:$C$38, 2, FALSE))</f>
        <v>AP</v>
      </c>
      <c r="K1412" s="2" t="s">
        <v>122</v>
      </c>
      <c r="L1412" s="31" t="s">
        <v>3062</v>
      </c>
      <c r="M1412" s="2" t="s">
        <v>766</v>
      </c>
      <c r="N1412" s="130"/>
      <c r="O1412" s="27" t="s">
        <v>129</v>
      </c>
      <c r="P1412" s="39">
        <v>43921</v>
      </c>
      <c r="Q1412" s="37" t="s">
        <v>5878</v>
      </c>
      <c r="R1412" s="46"/>
      <c r="S1412" s="46"/>
    </row>
    <row r="1413" spans="1:19" ht="12.75">
      <c r="A1413" s="27">
        <v>1412</v>
      </c>
      <c r="B1413" s="23" t="s">
        <v>5922</v>
      </c>
      <c r="C1413" s="39">
        <v>43921</v>
      </c>
      <c r="D1413" s="40"/>
      <c r="E1413" s="27">
        <v>59</v>
      </c>
      <c r="F1413" s="2" t="s">
        <v>39</v>
      </c>
      <c r="G1413" s="2" t="s">
        <v>3320</v>
      </c>
      <c r="H1413" s="2" t="s">
        <v>941</v>
      </c>
      <c r="I1413" s="2" t="s">
        <v>236</v>
      </c>
      <c r="J1413" s="15" t="str">
        <f>IF(ISERROR(VLOOKUP(I1413,State_codes!$B$2:$C$38, 2, FALSE)),"",VLOOKUP(I1413,State_codes!$B$2:$C$38, 2, FALSE))</f>
        <v>AP</v>
      </c>
      <c r="K1413" s="2" t="s">
        <v>122</v>
      </c>
      <c r="L1413" s="31" t="s">
        <v>3062</v>
      </c>
      <c r="M1413" s="2" t="s">
        <v>766</v>
      </c>
      <c r="N1413" s="130"/>
      <c r="O1413" s="27" t="s">
        <v>129</v>
      </c>
      <c r="P1413" s="39">
        <v>43921</v>
      </c>
      <c r="Q1413" s="37" t="s">
        <v>5878</v>
      </c>
      <c r="R1413" s="46"/>
      <c r="S1413" s="46"/>
    </row>
    <row r="1414" spans="1:19" ht="12.75">
      <c r="A1414" s="27">
        <v>1413</v>
      </c>
      <c r="B1414" s="23" t="s">
        <v>5927</v>
      </c>
      <c r="C1414" s="39">
        <v>43921</v>
      </c>
      <c r="D1414" s="40"/>
      <c r="E1414" s="27">
        <v>44</v>
      </c>
      <c r="F1414" s="2" t="s">
        <v>39</v>
      </c>
      <c r="G1414" s="2" t="s">
        <v>3320</v>
      </c>
      <c r="H1414" s="2" t="s">
        <v>941</v>
      </c>
      <c r="I1414" s="2" t="s">
        <v>236</v>
      </c>
      <c r="J1414" s="15" t="str">
        <f>IF(ISERROR(VLOOKUP(I1414,State_codes!$B$2:$C$38, 2, FALSE)),"",VLOOKUP(I1414,State_codes!$B$2:$C$38, 2, FALSE))</f>
        <v>AP</v>
      </c>
      <c r="K1414" s="2" t="s">
        <v>122</v>
      </c>
      <c r="L1414" s="31" t="s">
        <v>3062</v>
      </c>
      <c r="M1414" s="2" t="s">
        <v>766</v>
      </c>
      <c r="N1414" s="130"/>
      <c r="O1414" s="27" t="s">
        <v>129</v>
      </c>
      <c r="P1414" s="39">
        <v>43921</v>
      </c>
      <c r="Q1414" s="37" t="s">
        <v>5878</v>
      </c>
      <c r="R1414" s="46"/>
      <c r="S1414" s="46"/>
    </row>
    <row r="1415" spans="1:19" ht="12.75">
      <c r="A1415" s="27">
        <v>1414</v>
      </c>
      <c r="B1415" s="23" t="s">
        <v>5932</v>
      </c>
      <c r="C1415" s="39">
        <v>43921</v>
      </c>
      <c r="D1415" s="40"/>
      <c r="E1415" s="27">
        <v>28</v>
      </c>
      <c r="F1415" s="2" t="s">
        <v>39</v>
      </c>
      <c r="G1415" s="2" t="s">
        <v>3320</v>
      </c>
      <c r="H1415" s="2" t="s">
        <v>941</v>
      </c>
      <c r="I1415" s="2" t="s">
        <v>236</v>
      </c>
      <c r="J1415" s="15" t="str">
        <f>IF(ISERROR(VLOOKUP(I1415,State_codes!$B$2:$C$38, 2, FALSE)),"",VLOOKUP(I1415,State_codes!$B$2:$C$38, 2, FALSE))</f>
        <v>AP</v>
      </c>
      <c r="K1415" s="2" t="s">
        <v>122</v>
      </c>
      <c r="L1415" s="31" t="s">
        <v>3062</v>
      </c>
      <c r="M1415" s="2" t="s">
        <v>766</v>
      </c>
      <c r="N1415" s="130"/>
      <c r="O1415" s="27" t="s">
        <v>129</v>
      </c>
      <c r="P1415" s="39">
        <v>43921</v>
      </c>
      <c r="Q1415" s="37" t="s">
        <v>5878</v>
      </c>
      <c r="R1415" s="46"/>
      <c r="S1415" s="46"/>
    </row>
    <row r="1416" spans="1:19" ht="12.75">
      <c r="A1416" s="27">
        <v>1415</v>
      </c>
      <c r="B1416" s="23" t="s">
        <v>5939</v>
      </c>
      <c r="C1416" s="39">
        <v>43921</v>
      </c>
      <c r="D1416" s="40"/>
      <c r="E1416" s="27">
        <v>46</v>
      </c>
      <c r="F1416" s="2" t="s">
        <v>39</v>
      </c>
      <c r="G1416" s="2" t="s">
        <v>5941</v>
      </c>
      <c r="H1416" s="2" t="s">
        <v>941</v>
      </c>
      <c r="I1416" s="2" t="s">
        <v>236</v>
      </c>
      <c r="J1416" s="15" t="str">
        <f>IF(ISERROR(VLOOKUP(I1416,State_codes!$B$2:$C$38, 2, FALSE)),"",VLOOKUP(I1416,State_codes!$B$2:$C$38, 2, FALSE))</f>
        <v>AP</v>
      </c>
      <c r="K1416" s="2" t="s">
        <v>122</v>
      </c>
      <c r="L1416" s="31" t="s">
        <v>3062</v>
      </c>
      <c r="M1416" s="2" t="s">
        <v>766</v>
      </c>
      <c r="N1416" s="130"/>
      <c r="O1416" s="27" t="s">
        <v>129</v>
      </c>
      <c r="P1416" s="39">
        <v>43921</v>
      </c>
      <c r="Q1416" s="37" t="s">
        <v>5878</v>
      </c>
      <c r="R1416" s="46"/>
      <c r="S1416" s="46"/>
    </row>
    <row r="1417" spans="1:19" ht="12.75">
      <c r="A1417" s="27">
        <v>1416</v>
      </c>
      <c r="B1417" s="23" t="s">
        <v>5944</v>
      </c>
      <c r="C1417" s="39">
        <v>43921</v>
      </c>
      <c r="D1417" s="40"/>
      <c r="E1417" s="27">
        <v>35</v>
      </c>
      <c r="F1417" s="2" t="s">
        <v>39</v>
      </c>
      <c r="G1417" s="2" t="s">
        <v>3320</v>
      </c>
      <c r="H1417" s="2" t="s">
        <v>941</v>
      </c>
      <c r="I1417" s="2" t="s">
        <v>236</v>
      </c>
      <c r="J1417" s="15" t="str">
        <f>IF(ISERROR(VLOOKUP(I1417,State_codes!$B$2:$C$38, 2, FALSE)),"",VLOOKUP(I1417,State_codes!$B$2:$C$38, 2, FALSE))</f>
        <v>AP</v>
      </c>
      <c r="K1417" s="2" t="s">
        <v>122</v>
      </c>
      <c r="L1417" s="31" t="s">
        <v>3062</v>
      </c>
      <c r="M1417" s="2" t="s">
        <v>766</v>
      </c>
      <c r="N1417" s="130"/>
      <c r="O1417" s="27" t="s">
        <v>129</v>
      </c>
      <c r="P1417" s="39">
        <v>43921</v>
      </c>
      <c r="Q1417" s="37" t="s">
        <v>5878</v>
      </c>
      <c r="R1417" s="46"/>
      <c r="S1417" s="46"/>
    </row>
    <row r="1418" spans="1:19" ht="12.75">
      <c r="A1418" s="27">
        <v>1417</v>
      </c>
      <c r="B1418" s="23" t="s">
        <v>5946</v>
      </c>
      <c r="C1418" s="39">
        <v>43921</v>
      </c>
      <c r="D1418" s="40"/>
      <c r="E1418" s="27">
        <v>65</v>
      </c>
      <c r="F1418" s="2" t="s">
        <v>39</v>
      </c>
      <c r="H1418" s="2" t="s">
        <v>1489</v>
      </c>
      <c r="I1418" s="2" t="s">
        <v>236</v>
      </c>
      <c r="J1418" s="15" t="str">
        <f>IF(ISERROR(VLOOKUP(I1418,State_codes!$B$2:$C$38, 2, FALSE)),"",VLOOKUP(I1418,State_codes!$B$2:$C$38, 2, FALSE))</f>
        <v>AP</v>
      </c>
      <c r="K1418" s="2" t="s">
        <v>122</v>
      </c>
      <c r="L1418" s="31" t="s">
        <v>854</v>
      </c>
      <c r="N1418" s="130"/>
      <c r="O1418" s="27" t="s">
        <v>129</v>
      </c>
      <c r="P1418" s="39">
        <v>43921</v>
      </c>
      <c r="Q1418" s="37" t="s">
        <v>5878</v>
      </c>
      <c r="R1418" s="46"/>
      <c r="S1418" s="46"/>
    </row>
    <row r="1419" spans="1:19" ht="12.75">
      <c r="A1419" s="27">
        <v>1418</v>
      </c>
      <c r="B1419" s="23" t="s">
        <v>5956</v>
      </c>
      <c r="C1419" s="39">
        <v>43921</v>
      </c>
      <c r="D1419" s="40"/>
      <c r="E1419" s="27">
        <v>40</v>
      </c>
      <c r="F1419" s="2" t="s">
        <v>39</v>
      </c>
      <c r="G1419" s="28" t="s">
        <v>211</v>
      </c>
      <c r="H1419" s="2" t="s">
        <v>211</v>
      </c>
      <c r="I1419" s="2" t="s">
        <v>134</v>
      </c>
      <c r="J1419" s="15" t="str">
        <f>IF(ISERROR(VLOOKUP(I1419,State_codes!$B$2:$C$38, 2, FALSE)),"",VLOOKUP(I1419,State_codes!$B$2:$C$38, 2, FALSE))</f>
        <v>KA</v>
      </c>
      <c r="K1419" s="2" t="s">
        <v>122</v>
      </c>
      <c r="L1419" s="31" t="s">
        <v>5960</v>
      </c>
      <c r="M1419" s="2" t="s">
        <v>5961</v>
      </c>
      <c r="N1419" s="130"/>
      <c r="O1419" s="27" t="s">
        <v>129</v>
      </c>
      <c r="P1419" s="39">
        <v>43921</v>
      </c>
      <c r="Q1419" s="37" t="s">
        <v>5963</v>
      </c>
      <c r="R1419" s="37" t="s">
        <v>5536</v>
      </c>
      <c r="S1419" s="46"/>
    </row>
    <row r="1420" spans="1:19" ht="12.75">
      <c r="A1420" s="27">
        <v>1419</v>
      </c>
      <c r="B1420" s="23" t="s">
        <v>5968</v>
      </c>
      <c r="C1420" s="39">
        <v>43921</v>
      </c>
      <c r="D1420" s="40"/>
      <c r="E1420" s="27">
        <v>19</v>
      </c>
      <c r="F1420" s="2" t="s">
        <v>39</v>
      </c>
      <c r="G1420" s="28" t="s">
        <v>211</v>
      </c>
      <c r="H1420" s="2" t="s">
        <v>211</v>
      </c>
      <c r="I1420" s="2" t="s">
        <v>134</v>
      </c>
      <c r="J1420" s="15" t="str">
        <f>IF(ISERROR(VLOOKUP(I1420,State_codes!$B$2:$C$38, 2, FALSE)),"",VLOOKUP(I1420,State_codes!$B$2:$C$38, 2, FALSE))</f>
        <v>KA</v>
      </c>
      <c r="K1420" s="2" t="s">
        <v>122</v>
      </c>
      <c r="L1420" s="31" t="s">
        <v>5971</v>
      </c>
      <c r="N1420" s="130"/>
      <c r="O1420" s="27" t="s">
        <v>58</v>
      </c>
      <c r="P1420" s="39">
        <v>43921</v>
      </c>
      <c r="Q1420" s="37" t="s">
        <v>5963</v>
      </c>
      <c r="R1420" s="37" t="s">
        <v>5536</v>
      </c>
      <c r="S1420" s="46"/>
    </row>
    <row r="1421" spans="1:19" ht="12.75">
      <c r="A1421" s="27">
        <v>1420</v>
      </c>
      <c r="B1421" s="23" t="s">
        <v>5979</v>
      </c>
      <c r="C1421" s="39">
        <v>43921</v>
      </c>
      <c r="D1421" s="40"/>
      <c r="E1421" s="27">
        <v>40</v>
      </c>
      <c r="F1421" s="2" t="s">
        <v>40</v>
      </c>
      <c r="G1421" s="2" t="s">
        <v>2847</v>
      </c>
      <c r="H1421" s="2" t="s">
        <v>1327</v>
      </c>
      <c r="I1421" s="2" t="s">
        <v>134</v>
      </c>
      <c r="J1421" s="15" t="str">
        <f>IF(ISERROR(VLOOKUP(I1421,State_codes!$B$2:$C$38, 2, FALSE)),"",VLOOKUP(I1421,State_codes!$B$2:$C$38, 2, FALSE))</f>
        <v>KA</v>
      </c>
      <c r="K1421" s="2" t="s">
        <v>122</v>
      </c>
      <c r="L1421" s="31" t="s">
        <v>429</v>
      </c>
      <c r="N1421" s="130"/>
      <c r="O1421" s="27" t="s">
        <v>155</v>
      </c>
      <c r="P1421" s="39">
        <v>43921</v>
      </c>
      <c r="Q1421" s="37" t="s">
        <v>5963</v>
      </c>
      <c r="R1421" s="37" t="s">
        <v>5536</v>
      </c>
      <c r="S1421" s="46"/>
    </row>
    <row r="1422" spans="1:19" ht="12.75">
      <c r="A1422" s="27">
        <v>1421</v>
      </c>
      <c r="B1422" s="23" t="s">
        <v>5985</v>
      </c>
      <c r="C1422" s="39">
        <v>43921</v>
      </c>
      <c r="D1422" s="40"/>
      <c r="E1422" s="27">
        <v>35</v>
      </c>
      <c r="F1422" s="2" t="s">
        <v>39</v>
      </c>
      <c r="H1422" s="2" t="s">
        <v>1468</v>
      </c>
      <c r="I1422" s="2" t="s">
        <v>134</v>
      </c>
      <c r="J1422" s="15" t="str">
        <f>IF(ISERROR(VLOOKUP(I1422,State_codes!$B$2:$C$38, 2, FALSE)),"",VLOOKUP(I1422,State_codes!$B$2:$C$38, 2, FALSE))</f>
        <v>KA</v>
      </c>
      <c r="K1422" s="2" t="s">
        <v>122</v>
      </c>
      <c r="L1422" s="31" t="s">
        <v>5986</v>
      </c>
      <c r="M1422" s="2" t="s">
        <v>3375</v>
      </c>
      <c r="N1422" s="130"/>
      <c r="O1422" s="27" t="s">
        <v>129</v>
      </c>
      <c r="P1422" s="39">
        <v>43921</v>
      </c>
      <c r="Q1422" s="37" t="s">
        <v>5963</v>
      </c>
      <c r="R1422" s="37" t="s">
        <v>5536</v>
      </c>
      <c r="S1422" s="46"/>
    </row>
    <row r="1423" spans="1:19" ht="12.75">
      <c r="A1423" s="27">
        <v>1422</v>
      </c>
      <c r="B1423" s="23" t="s">
        <v>5989</v>
      </c>
      <c r="C1423" s="39">
        <v>43921</v>
      </c>
      <c r="D1423" s="40"/>
      <c r="E1423" s="27">
        <v>41</v>
      </c>
      <c r="F1423" s="2" t="s">
        <v>39</v>
      </c>
      <c r="H1423" s="2" t="s">
        <v>1468</v>
      </c>
      <c r="I1423" s="45" t="s">
        <v>134</v>
      </c>
      <c r="J1423" s="15" t="str">
        <f>IF(ISERROR(VLOOKUP(I1423,State_codes!$B$2:$C$38, 2, FALSE)),"",VLOOKUP(I1423,State_codes!$B$2:$C$38, 2, FALSE))</f>
        <v>KA</v>
      </c>
      <c r="K1423" s="2" t="s">
        <v>122</v>
      </c>
      <c r="L1423" s="31" t="s">
        <v>5986</v>
      </c>
      <c r="M1423" s="2" t="s">
        <v>3375</v>
      </c>
      <c r="N1423" s="130"/>
      <c r="O1423" s="27" t="s">
        <v>129</v>
      </c>
      <c r="P1423" s="39">
        <v>43921</v>
      </c>
      <c r="Q1423" s="37" t="s">
        <v>5963</v>
      </c>
      <c r="R1423" s="37" t="s">
        <v>5536</v>
      </c>
      <c r="S1423" s="46"/>
    </row>
    <row r="1424" spans="1:19" ht="12.75">
      <c r="A1424" s="27">
        <v>1423</v>
      </c>
      <c r="B1424" s="23" t="s">
        <v>5999</v>
      </c>
      <c r="C1424" s="39">
        <v>43921</v>
      </c>
      <c r="D1424" s="40"/>
      <c r="E1424" s="27">
        <v>34</v>
      </c>
      <c r="F1424" s="2" t="s">
        <v>39</v>
      </c>
      <c r="H1424" s="2" t="s">
        <v>1757</v>
      </c>
      <c r="I1424" s="45" t="s">
        <v>134</v>
      </c>
      <c r="J1424" s="15" t="str">
        <f>IF(ISERROR(VLOOKUP(I1424,State_codes!$B$2:$C$38, 2, FALSE)),"",VLOOKUP(I1424,State_codes!$B$2:$C$38, 2, FALSE))</f>
        <v>KA</v>
      </c>
      <c r="K1424" s="2" t="s">
        <v>122</v>
      </c>
      <c r="L1424" s="31" t="s">
        <v>848</v>
      </c>
      <c r="N1424" s="130"/>
      <c r="O1424" s="27" t="s">
        <v>58</v>
      </c>
      <c r="P1424" s="39">
        <v>43921</v>
      </c>
      <c r="Q1424" s="37" t="s">
        <v>5963</v>
      </c>
      <c r="R1424" s="37" t="s">
        <v>5536</v>
      </c>
      <c r="S1424" s="46"/>
    </row>
    <row r="1425" spans="1:19" ht="12.75">
      <c r="A1425" s="27">
        <v>1424</v>
      </c>
      <c r="B1425" s="23" t="s">
        <v>6005</v>
      </c>
      <c r="C1425" s="39">
        <v>43921</v>
      </c>
      <c r="D1425" s="40"/>
      <c r="E1425" s="27">
        <v>26</v>
      </c>
      <c r="F1425" s="2" t="s">
        <v>39</v>
      </c>
      <c r="G1425" s="2" t="s">
        <v>1265</v>
      </c>
      <c r="H1425" s="2" t="s">
        <v>1266</v>
      </c>
      <c r="I1425" s="45" t="s">
        <v>134</v>
      </c>
      <c r="J1425" s="15" t="str">
        <f>IF(ISERROR(VLOOKUP(I1425,State_codes!$B$2:$C$38, 2, FALSE)),"",VLOOKUP(I1425,State_codes!$B$2:$C$38, 2, FALSE))</f>
        <v>KA</v>
      </c>
      <c r="K1425" s="2" t="s">
        <v>122</v>
      </c>
      <c r="L1425" s="31" t="s">
        <v>848</v>
      </c>
      <c r="N1425" s="130"/>
      <c r="O1425" s="27" t="s">
        <v>58</v>
      </c>
      <c r="P1425" s="39">
        <v>43921</v>
      </c>
      <c r="Q1425" s="37" t="s">
        <v>5963</v>
      </c>
      <c r="R1425" s="37" t="s">
        <v>5536</v>
      </c>
      <c r="S1425" s="46"/>
    </row>
    <row r="1426" spans="1:19" ht="12.75">
      <c r="A1426" s="27">
        <v>1425</v>
      </c>
      <c r="B1426" s="119"/>
      <c r="C1426" s="39">
        <v>43921</v>
      </c>
      <c r="D1426" s="40"/>
      <c r="E1426" s="41"/>
      <c r="H1426" s="15"/>
      <c r="I1426" s="2" t="s">
        <v>207</v>
      </c>
      <c r="J1426" s="15" t="str">
        <f>IF(ISERROR(VLOOKUP(I1426,State_codes!$B$2:$C$38, 2, FALSE)),"",VLOOKUP(I1426,State_codes!$B$2:$C$38, 2, FALSE))</f>
        <v>JK</v>
      </c>
      <c r="K1426" s="2" t="s">
        <v>122</v>
      </c>
      <c r="L1426" s="31" t="s">
        <v>6017</v>
      </c>
      <c r="N1426" s="27" t="s">
        <v>56</v>
      </c>
      <c r="O1426" s="27" t="s">
        <v>129</v>
      </c>
      <c r="P1426" s="39">
        <v>43921</v>
      </c>
      <c r="Q1426" s="37" t="s">
        <v>6018</v>
      </c>
      <c r="R1426" s="37" t="s">
        <v>6020</v>
      </c>
      <c r="S1426" s="46"/>
    </row>
    <row r="1427" spans="1:19" ht="12.75">
      <c r="A1427" s="27">
        <v>1426</v>
      </c>
      <c r="B1427" s="119"/>
      <c r="C1427" s="39">
        <v>43921</v>
      </c>
      <c r="D1427" s="40"/>
      <c r="E1427" s="41"/>
      <c r="H1427" s="15"/>
      <c r="I1427" s="2" t="s">
        <v>207</v>
      </c>
      <c r="J1427" s="15" t="str">
        <f>IF(ISERROR(VLOOKUP(I1427,State_codes!$B$2:$C$38, 2, FALSE)),"",VLOOKUP(I1427,State_codes!$B$2:$C$38, 2, FALSE))</f>
        <v>JK</v>
      </c>
      <c r="K1427" s="2" t="s">
        <v>122</v>
      </c>
      <c r="L1427" s="31" t="s">
        <v>6017</v>
      </c>
      <c r="N1427" s="27" t="s">
        <v>56</v>
      </c>
      <c r="O1427" s="27" t="s">
        <v>129</v>
      </c>
      <c r="P1427" s="39">
        <v>43921</v>
      </c>
      <c r="Q1427" s="37" t="s">
        <v>6018</v>
      </c>
      <c r="R1427" s="37" t="s">
        <v>6020</v>
      </c>
      <c r="S1427" s="46"/>
    </row>
    <row r="1428" spans="1:19" ht="12.75">
      <c r="A1428" s="27">
        <v>1427</v>
      </c>
      <c r="B1428" s="119"/>
      <c r="C1428" s="39">
        <v>43921</v>
      </c>
      <c r="D1428" s="40"/>
      <c r="E1428" s="41"/>
      <c r="H1428" s="15"/>
      <c r="I1428" s="2" t="s">
        <v>207</v>
      </c>
      <c r="J1428" s="15" t="str">
        <f>IF(ISERROR(VLOOKUP(I1428,State_codes!$B$2:$C$38, 2, FALSE)),"",VLOOKUP(I1428,State_codes!$B$2:$C$38, 2, FALSE))</f>
        <v>JK</v>
      </c>
      <c r="K1428" s="2" t="s">
        <v>122</v>
      </c>
      <c r="L1428" s="31" t="s">
        <v>6017</v>
      </c>
      <c r="N1428" s="27" t="s">
        <v>56</v>
      </c>
      <c r="O1428" s="27" t="s">
        <v>129</v>
      </c>
      <c r="P1428" s="39">
        <v>43921</v>
      </c>
      <c r="Q1428" s="37" t="s">
        <v>6018</v>
      </c>
      <c r="R1428" s="37" t="s">
        <v>6020</v>
      </c>
      <c r="S1428" s="46"/>
    </row>
    <row r="1429" spans="1:19" ht="12.75">
      <c r="A1429" s="27">
        <v>1428</v>
      </c>
      <c r="B1429" s="119"/>
      <c r="C1429" s="39">
        <v>43921</v>
      </c>
      <c r="D1429" s="40"/>
      <c r="E1429" s="41"/>
      <c r="H1429" s="15"/>
      <c r="I1429" s="2" t="s">
        <v>207</v>
      </c>
      <c r="J1429" s="15" t="str">
        <f>IF(ISERROR(VLOOKUP(I1429,State_codes!$B$2:$C$38, 2, FALSE)),"",VLOOKUP(I1429,State_codes!$B$2:$C$38, 2, FALSE))</f>
        <v>JK</v>
      </c>
      <c r="K1429" s="2" t="s">
        <v>122</v>
      </c>
      <c r="L1429" s="31" t="s">
        <v>6017</v>
      </c>
      <c r="N1429" s="27" t="s">
        <v>56</v>
      </c>
      <c r="O1429" s="27" t="s">
        <v>129</v>
      </c>
      <c r="P1429" s="39">
        <v>43921</v>
      </c>
      <c r="Q1429" s="37" t="s">
        <v>6018</v>
      </c>
      <c r="R1429" s="37" t="s">
        <v>6020</v>
      </c>
      <c r="S1429" s="46"/>
    </row>
    <row r="1430" spans="1:19" ht="12.75">
      <c r="A1430" s="27">
        <v>1429</v>
      </c>
      <c r="B1430" s="119"/>
      <c r="C1430" s="39">
        <v>43921</v>
      </c>
      <c r="D1430" s="40"/>
      <c r="E1430" s="41"/>
      <c r="H1430" s="15"/>
      <c r="I1430" s="2" t="s">
        <v>207</v>
      </c>
      <c r="J1430" s="15" t="str">
        <f>IF(ISERROR(VLOOKUP(I1430,State_codes!$B$2:$C$38, 2, FALSE)),"",VLOOKUP(I1430,State_codes!$B$2:$C$38, 2, FALSE))</f>
        <v>JK</v>
      </c>
      <c r="K1430" s="2" t="s">
        <v>122</v>
      </c>
      <c r="L1430" s="31" t="s">
        <v>6017</v>
      </c>
      <c r="N1430" s="27" t="s">
        <v>56</v>
      </c>
      <c r="O1430" s="27" t="s">
        <v>129</v>
      </c>
      <c r="P1430" s="39">
        <v>43921</v>
      </c>
      <c r="Q1430" s="37" t="s">
        <v>6018</v>
      </c>
      <c r="R1430" s="37" t="s">
        <v>6020</v>
      </c>
      <c r="S1430" s="46"/>
    </row>
    <row r="1431" spans="1:19" ht="12.75">
      <c r="A1431" s="27">
        <v>1430</v>
      </c>
      <c r="B1431" s="119"/>
      <c r="C1431" s="39">
        <v>43921</v>
      </c>
      <c r="D1431" s="40"/>
      <c r="E1431" s="41"/>
      <c r="H1431" s="15"/>
      <c r="I1431" s="2" t="s">
        <v>207</v>
      </c>
      <c r="J1431" s="15" t="str">
        <f>IF(ISERROR(VLOOKUP(I1431,State_codes!$B$2:$C$38, 2, FALSE)),"",VLOOKUP(I1431,State_codes!$B$2:$C$38, 2, FALSE))</f>
        <v>JK</v>
      </c>
      <c r="K1431" s="2" t="s">
        <v>122</v>
      </c>
      <c r="L1431" s="31" t="s">
        <v>6017</v>
      </c>
      <c r="N1431" s="27" t="s">
        <v>56</v>
      </c>
      <c r="O1431" s="27" t="s">
        <v>129</v>
      </c>
      <c r="P1431" s="39">
        <v>43921</v>
      </c>
      <c r="Q1431" s="37" t="s">
        <v>6018</v>
      </c>
      <c r="R1431" s="37" t="s">
        <v>6020</v>
      </c>
      <c r="S1431" s="46"/>
    </row>
    <row r="1432" spans="1:19" ht="12.75">
      <c r="A1432" s="27">
        <v>1431</v>
      </c>
      <c r="B1432" s="119"/>
      <c r="C1432" s="39">
        <v>43921</v>
      </c>
      <c r="D1432" s="40"/>
      <c r="E1432" s="41"/>
      <c r="H1432" s="2" t="s">
        <v>4084</v>
      </c>
      <c r="I1432" s="2" t="s">
        <v>109</v>
      </c>
      <c r="J1432" s="15" t="str">
        <f>IF(ISERROR(VLOOKUP(I1432,State_codes!$B$2:$C$38, 2, FALSE)),"",VLOOKUP(I1432,State_codes!$B$2:$C$38, 2, FALSE))</f>
        <v>RJ</v>
      </c>
      <c r="K1432" s="2" t="s">
        <v>122</v>
      </c>
      <c r="L1432" s="31" t="s">
        <v>4474</v>
      </c>
      <c r="N1432" s="130"/>
      <c r="O1432" s="27" t="s">
        <v>58</v>
      </c>
      <c r="P1432" s="39">
        <v>43921</v>
      </c>
      <c r="Q1432" s="37" t="s">
        <v>6044</v>
      </c>
      <c r="R1432" s="37" t="s">
        <v>6046</v>
      </c>
      <c r="S1432" s="46"/>
    </row>
    <row r="1433" spans="1:19" ht="12.75">
      <c r="A1433" s="27">
        <v>1432</v>
      </c>
      <c r="B1433" s="119"/>
      <c r="C1433" s="39">
        <v>43921</v>
      </c>
      <c r="D1433" s="40"/>
      <c r="E1433" s="41"/>
      <c r="H1433" s="2" t="s">
        <v>4084</v>
      </c>
      <c r="I1433" s="2" t="s">
        <v>109</v>
      </c>
      <c r="J1433" s="15" t="str">
        <f>IF(ISERROR(VLOOKUP(I1433,State_codes!$B$2:$C$38, 2, FALSE)),"",VLOOKUP(I1433,State_codes!$B$2:$C$38, 2, FALSE))</f>
        <v>RJ</v>
      </c>
      <c r="K1433" s="2" t="s">
        <v>122</v>
      </c>
      <c r="L1433" s="31" t="s">
        <v>4474</v>
      </c>
      <c r="N1433" s="130"/>
      <c r="O1433" s="27" t="s">
        <v>58</v>
      </c>
      <c r="P1433" s="39">
        <v>43921</v>
      </c>
      <c r="Q1433" s="37" t="s">
        <v>6044</v>
      </c>
      <c r="R1433" s="37" t="s">
        <v>6046</v>
      </c>
      <c r="S1433" s="46"/>
    </row>
    <row r="1434" spans="1:19" ht="12.75">
      <c r="A1434" s="27">
        <v>1433</v>
      </c>
      <c r="B1434" s="119"/>
      <c r="C1434" s="39">
        <v>43921</v>
      </c>
      <c r="D1434" s="40"/>
      <c r="E1434" s="41"/>
      <c r="H1434" s="2" t="s">
        <v>4084</v>
      </c>
      <c r="I1434" s="2" t="s">
        <v>109</v>
      </c>
      <c r="J1434" s="15" t="str">
        <f>IF(ISERROR(VLOOKUP(I1434,State_codes!$B$2:$C$38, 2, FALSE)),"",VLOOKUP(I1434,State_codes!$B$2:$C$38, 2, FALSE))</f>
        <v>RJ</v>
      </c>
      <c r="K1434" s="2" t="s">
        <v>122</v>
      </c>
      <c r="L1434" s="31" t="s">
        <v>4474</v>
      </c>
      <c r="N1434" s="130"/>
      <c r="O1434" s="27" t="s">
        <v>58</v>
      </c>
      <c r="P1434" s="39">
        <v>43921</v>
      </c>
      <c r="Q1434" s="37" t="s">
        <v>6044</v>
      </c>
      <c r="R1434" s="37" t="s">
        <v>6046</v>
      </c>
      <c r="S1434" s="46"/>
    </row>
    <row r="1435" spans="1:19" ht="12.75">
      <c r="A1435" s="27">
        <v>1434</v>
      </c>
      <c r="B1435" s="119"/>
      <c r="C1435" s="39">
        <v>43921</v>
      </c>
      <c r="D1435" s="40"/>
      <c r="E1435" s="41"/>
      <c r="H1435" s="2" t="s">
        <v>4084</v>
      </c>
      <c r="I1435" s="2" t="s">
        <v>109</v>
      </c>
      <c r="J1435" s="15" t="str">
        <f>IF(ISERROR(VLOOKUP(I1435,State_codes!$B$2:$C$38, 2, FALSE)),"",VLOOKUP(I1435,State_codes!$B$2:$C$38, 2, FALSE))</f>
        <v>RJ</v>
      </c>
      <c r="K1435" s="2" t="s">
        <v>122</v>
      </c>
      <c r="L1435" s="31" t="s">
        <v>4086</v>
      </c>
      <c r="N1435" s="130"/>
      <c r="O1435" s="27" t="s">
        <v>58</v>
      </c>
      <c r="P1435" s="39">
        <v>43921</v>
      </c>
      <c r="Q1435" s="37" t="s">
        <v>6044</v>
      </c>
      <c r="R1435" s="37" t="s">
        <v>6046</v>
      </c>
      <c r="S1435" s="46"/>
    </row>
    <row r="1436" spans="1:19" ht="12.75">
      <c r="A1436" s="27">
        <v>1435</v>
      </c>
      <c r="B1436" s="119"/>
      <c r="C1436" s="39">
        <v>43921</v>
      </c>
      <c r="D1436" s="40"/>
      <c r="E1436" s="41"/>
      <c r="H1436" s="2" t="s">
        <v>4084</v>
      </c>
      <c r="I1436" s="45" t="s">
        <v>109</v>
      </c>
      <c r="J1436" s="15" t="str">
        <f>IF(ISERROR(VLOOKUP(I1436,State_codes!$B$2:$C$38, 2, FALSE)),"",VLOOKUP(I1436,State_codes!$B$2:$C$38, 2, FALSE))</f>
        <v>RJ</v>
      </c>
      <c r="K1436" s="2" t="s">
        <v>122</v>
      </c>
      <c r="L1436" s="31" t="s">
        <v>4086</v>
      </c>
      <c r="N1436" s="130"/>
      <c r="O1436" s="27" t="s">
        <v>58</v>
      </c>
      <c r="P1436" s="39">
        <v>43921</v>
      </c>
      <c r="Q1436" s="37" t="s">
        <v>6044</v>
      </c>
      <c r="R1436" s="37" t="s">
        <v>6046</v>
      </c>
      <c r="S1436" s="46"/>
    </row>
    <row r="1437" spans="1:19" ht="12.75">
      <c r="A1437" s="27">
        <v>1436</v>
      </c>
      <c r="B1437" s="119"/>
      <c r="C1437" s="39">
        <v>43921</v>
      </c>
      <c r="D1437" s="40"/>
      <c r="E1437" s="41"/>
      <c r="H1437" s="2" t="s">
        <v>4084</v>
      </c>
      <c r="I1437" s="45" t="s">
        <v>109</v>
      </c>
      <c r="J1437" s="15" t="str">
        <f>IF(ISERROR(VLOOKUP(I1437,State_codes!$B$2:$C$38, 2, FALSE)),"",VLOOKUP(I1437,State_codes!$B$2:$C$38, 2, FALSE))</f>
        <v>RJ</v>
      </c>
      <c r="K1437" s="2" t="s">
        <v>122</v>
      </c>
      <c r="L1437" s="31" t="s">
        <v>4086</v>
      </c>
      <c r="N1437" s="130"/>
      <c r="O1437" s="27" t="s">
        <v>58</v>
      </c>
      <c r="P1437" s="39">
        <v>43921</v>
      </c>
      <c r="Q1437" s="37" t="s">
        <v>6044</v>
      </c>
      <c r="R1437" s="37" t="s">
        <v>6046</v>
      </c>
      <c r="S1437" s="46"/>
    </row>
    <row r="1438" spans="1:19" ht="12.75">
      <c r="A1438" s="27">
        <v>1437</v>
      </c>
      <c r="B1438" s="119"/>
      <c r="C1438" s="39">
        <v>43921</v>
      </c>
      <c r="D1438" s="40"/>
      <c r="E1438" s="41"/>
      <c r="H1438" s="2" t="s">
        <v>4084</v>
      </c>
      <c r="I1438" s="45" t="s">
        <v>109</v>
      </c>
      <c r="J1438" s="15" t="str">
        <f>IF(ISERROR(VLOOKUP(I1438,State_codes!$B$2:$C$38, 2, FALSE)),"",VLOOKUP(I1438,State_codes!$B$2:$C$38, 2, FALSE))</f>
        <v>RJ</v>
      </c>
      <c r="K1438" s="2" t="s">
        <v>122</v>
      </c>
      <c r="L1438" s="31" t="s">
        <v>4086</v>
      </c>
      <c r="N1438" s="130"/>
      <c r="O1438" s="27" t="s">
        <v>58</v>
      </c>
      <c r="P1438" s="39">
        <v>43921</v>
      </c>
      <c r="Q1438" s="37" t="s">
        <v>6044</v>
      </c>
      <c r="R1438" s="37" t="s">
        <v>6046</v>
      </c>
      <c r="S1438" s="46"/>
    </row>
    <row r="1439" spans="1:19" ht="12.75">
      <c r="A1439" s="27">
        <v>1438</v>
      </c>
      <c r="B1439" s="119"/>
      <c r="C1439" s="39">
        <v>43921</v>
      </c>
      <c r="D1439" s="40"/>
      <c r="E1439" s="41"/>
      <c r="H1439" s="2" t="s">
        <v>4084</v>
      </c>
      <c r="I1439" s="45" t="s">
        <v>109</v>
      </c>
      <c r="J1439" s="15" t="str">
        <f>IF(ISERROR(VLOOKUP(I1439,State_codes!$B$2:$C$38, 2, FALSE)),"",VLOOKUP(I1439,State_codes!$B$2:$C$38, 2, FALSE))</f>
        <v>RJ</v>
      </c>
      <c r="K1439" s="2" t="s">
        <v>122</v>
      </c>
      <c r="L1439" s="31" t="s">
        <v>4086</v>
      </c>
      <c r="N1439" s="130"/>
      <c r="O1439" s="27" t="s">
        <v>58</v>
      </c>
      <c r="P1439" s="39">
        <v>43921</v>
      </c>
      <c r="Q1439" s="37" t="s">
        <v>6044</v>
      </c>
      <c r="R1439" s="37" t="s">
        <v>6046</v>
      </c>
      <c r="S1439" s="46"/>
    </row>
    <row r="1440" spans="1:19" ht="12.75">
      <c r="A1440" s="27">
        <v>1439</v>
      </c>
      <c r="B1440" s="119"/>
      <c r="C1440" s="39">
        <v>43921</v>
      </c>
      <c r="D1440" s="40"/>
      <c r="E1440" s="41"/>
      <c r="H1440" s="2" t="s">
        <v>4084</v>
      </c>
      <c r="I1440" s="45" t="s">
        <v>109</v>
      </c>
      <c r="J1440" s="15" t="str">
        <f>IF(ISERROR(VLOOKUP(I1440,State_codes!$B$2:$C$38, 2, FALSE)),"",VLOOKUP(I1440,State_codes!$B$2:$C$38, 2, FALSE))</f>
        <v>RJ</v>
      </c>
      <c r="K1440" s="2" t="s">
        <v>122</v>
      </c>
      <c r="L1440" s="31" t="s">
        <v>4086</v>
      </c>
      <c r="N1440" s="130"/>
      <c r="O1440" s="27" t="s">
        <v>58</v>
      </c>
      <c r="P1440" s="39">
        <v>43921</v>
      </c>
      <c r="Q1440" s="37" t="s">
        <v>6044</v>
      </c>
      <c r="R1440" s="37" t="s">
        <v>6046</v>
      </c>
      <c r="S1440" s="46"/>
    </row>
    <row r="1441" spans="1:19" ht="12.75">
      <c r="A1441" s="27">
        <v>1440</v>
      </c>
      <c r="B1441" s="119"/>
      <c r="C1441" s="39">
        <v>43921</v>
      </c>
      <c r="D1441" s="40"/>
      <c r="E1441" s="41"/>
      <c r="H1441" s="2" t="s">
        <v>4084</v>
      </c>
      <c r="I1441" s="45" t="s">
        <v>109</v>
      </c>
      <c r="J1441" s="15" t="str">
        <f>IF(ISERROR(VLOOKUP(I1441,State_codes!$B$2:$C$38, 2, FALSE)),"",VLOOKUP(I1441,State_codes!$B$2:$C$38, 2, FALSE))</f>
        <v>RJ</v>
      </c>
      <c r="K1441" s="2" t="s">
        <v>122</v>
      </c>
      <c r="L1441" s="31" t="s">
        <v>4086</v>
      </c>
      <c r="N1441" s="130"/>
      <c r="O1441" s="27" t="s">
        <v>58</v>
      </c>
      <c r="P1441" s="39">
        <v>43921</v>
      </c>
      <c r="Q1441" s="37" t="s">
        <v>6044</v>
      </c>
      <c r="R1441" s="37" t="s">
        <v>6046</v>
      </c>
      <c r="S1441" s="46"/>
    </row>
    <row r="1442" spans="1:19" ht="12.75">
      <c r="A1442" s="27">
        <v>1441</v>
      </c>
      <c r="B1442" s="119"/>
      <c r="C1442" s="39">
        <v>43921</v>
      </c>
      <c r="D1442" s="40"/>
      <c r="E1442" s="27">
        <v>57</v>
      </c>
      <c r="F1442" s="2" t="s">
        <v>39</v>
      </c>
      <c r="H1442" s="2" t="s">
        <v>261</v>
      </c>
      <c r="I1442" s="2" t="s">
        <v>262</v>
      </c>
      <c r="J1442" s="15" t="str">
        <f>IF(ISERROR(VLOOKUP(I1442,State_codes!$B$2:$C$38, 2, FALSE)),"",VLOOKUP(I1442,State_codes!$B$2:$C$38, 2, FALSE))</f>
        <v>WB</v>
      </c>
      <c r="K1442" s="2" t="s">
        <v>122</v>
      </c>
      <c r="L1442" s="31" t="s">
        <v>6086</v>
      </c>
      <c r="N1442" s="130"/>
      <c r="O1442" s="27" t="s">
        <v>129</v>
      </c>
      <c r="P1442" s="39">
        <v>43921</v>
      </c>
      <c r="Q1442" s="37" t="s">
        <v>6087</v>
      </c>
      <c r="R1442" s="46"/>
      <c r="S1442" s="46"/>
    </row>
    <row r="1443" spans="1:19" ht="12.75">
      <c r="A1443" s="27">
        <v>1442</v>
      </c>
      <c r="B1443" s="119"/>
      <c r="C1443" s="39">
        <v>43921</v>
      </c>
      <c r="D1443" s="40"/>
      <c r="E1443" s="27">
        <v>22</v>
      </c>
      <c r="F1443" s="2" t="s">
        <v>40</v>
      </c>
      <c r="G1443" s="2" t="s">
        <v>6088</v>
      </c>
      <c r="H1443" s="2" t="s">
        <v>5138</v>
      </c>
      <c r="I1443" s="2" t="s">
        <v>383</v>
      </c>
      <c r="J1443" s="15" t="str">
        <f>IF(ISERROR(VLOOKUP(I1443,State_codes!$B$2:$C$38, 2, FALSE)),"",VLOOKUP(I1443,State_codes!$B$2:$C$38, 2, FALSE))</f>
        <v>JH</v>
      </c>
      <c r="K1443" s="2" t="s">
        <v>122</v>
      </c>
      <c r="L1443" s="31" t="s">
        <v>429</v>
      </c>
      <c r="N1443" s="27" t="s">
        <v>6090</v>
      </c>
      <c r="O1443" s="130"/>
      <c r="P1443" s="39">
        <v>43921</v>
      </c>
      <c r="Q1443" s="37" t="s">
        <v>6091</v>
      </c>
      <c r="R1443" s="37" t="s">
        <v>6093</v>
      </c>
      <c r="S1443" s="46"/>
    </row>
    <row r="1444" spans="1:19" ht="12.75">
      <c r="A1444" s="27">
        <v>1443</v>
      </c>
      <c r="B1444" s="119"/>
      <c r="C1444" s="39">
        <v>43921</v>
      </c>
      <c r="D1444" s="40"/>
      <c r="E1444" s="41"/>
      <c r="F1444" s="2" t="s">
        <v>40</v>
      </c>
      <c r="H1444" s="2" t="s">
        <v>5079</v>
      </c>
      <c r="I1444" s="2" t="s">
        <v>117</v>
      </c>
      <c r="J1444" s="15" t="str">
        <f>IF(ISERROR(VLOOKUP(I1444,State_codes!$B$2:$C$38, 2, FALSE)),"",VLOOKUP(I1444,State_codes!$B$2:$C$38, 2, FALSE))</f>
        <v>HR</v>
      </c>
      <c r="K1444" s="2" t="s">
        <v>122</v>
      </c>
      <c r="L1444" s="31" t="s">
        <v>429</v>
      </c>
      <c r="N1444" s="33" t="s">
        <v>56</v>
      </c>
      <c r="O1444" s="130"/>
      <c r="P1444" s="39">
        <v>43921</v>
      </c>
      <c r="Q1444" s="37" t="s">
        <v>6097</v>
      </c>
      <c r="R1444" s="46"/>
      <c r="S1444" s="46"/>
    </row>
    <row r="1445" spans="1:19" ht="12.75">
      <c r="A1445" s="27">
        <v>1444</v>
      </c>
      <c r="B1445" s="119"/>
      <c r="C1445" s="39">
        <v>43921</v>
      </c>
      <c r="D1445" s="40"/>
      <c r="E1445" s="41"/>
      <c r="F1445" s="2" t="s">
        <v>40</v>
      </c>
      <c r="H1445" s="2" t="s">
        <v>5079</v>
      </c>
      <c r="I1445" s="2" t="s">
        <v>117</v>
      </c>
      <c r="J1445" s="15" t="str">
        <f>IF(ISERROR(VLOOKUP(I1445,State_codes!$B$2:$C$38, 2, FALSE)),"",VLOOKUP(I1445,State_codes!$B$2:$C$38, 2, FALSE))</f>
        <v>HR</v>
      </c>
      <c r="K1445" s="2" t="s">
        <v>122</v>
      </c>
      <c r="L1445" s="31" t="s">
        <v>6098</v>
      </c>
      <c r="M1445" s="2" t="s">
        <v>6099</v>
      </c>
      <c r="N1445" s="33" t="s">
        <v>56</v>
      </c>
      <c r="O1445" s="130"/>
      <c r="P1445" s="39">
        <v>43921</v>
      </c>
      <c r="Q1445" s="37" t="s">
        <v>6097</v>
      </c>
      <c r="R1445" s="46"/>
      <c r="S1445" s="46"/>
    </row>
    <row r="1446" spans="1:19" ht="12.75">
      <c r="A1446" s="27">
        <v>1445</v>
      </c>
      <c r="B1446" s="119"/>
      <c r="C1446" s="39">
        <v>43921</v>
      </c>
      <c r="D1446" s="40"/>
      <c r="E1446" s="41"/>
      <c r="F1446" s="2" t="s">
        <v>40</v>
      </c>
      <c r="H1446" s="2" t="s">
        <v>5079</v>
      </c>
      <c r="I1446" s="2" t="s">
        <v>117</v>
      </c>
      <c r="J1446" s="15" t="str">
        <f>IF(ISERROR(VLOOKUP(I1446,State_codes!$B$2:$C$38, 2, FALSE)),"",VLOOKUP(I1446,State_codes!$B$2:$C$38, 2, FALSE))</f>
        <v>HR</v>
      </c>
      <c r="K1446" s="2" t="s">
        <v>122</v>
      </c>
      <c r="L1446" s="31" t="s">
        <v>6098</v>
      </c>
      <c r="M1446" s="2" t="s">
        <v>6099</v>
      </c>
      <c r="N1446" s="33" t="s">
        <v>56</v>
      </c>
      <c r="O1446" s="130"/>
      <c r="P1446" s="39">
        <v>43921</v>
      </c>
      <c r="Q1446" s="37" t="s">
        <v>6097</v>
      </c>
      <c r="R1446" s="46"/>
      <c r="S1446" s="46"/>
    </row>
    <row r="1447" spans="1:19" ht="12.75">
      <c r="A1447" s="27">
        <v>1446</v>
      </c>
      <c r="B1447" s="119"/>
      <c r="C1447" s="39">
        <v>43921</v>
      </c>
      <c r="D1447" s="40"/>
      <c r="E1447" s="27">
        <v>56</v>
      </c>
      <c r="F1447" s="2" t="s">
        <v>40</v>
      </c>
      <c r="H1447" s="2" t="s">
        <v>88</v>
      </c>
      <c r="I1447" s="2" t="s">
        <v>47</v>
      </c>
      <c r="J1447" s="15" t="str">
        <f>IF(ISERROR(VLOOKUP(I1447,State_codes!$B$2:$C$38, 2, FALSE)),"",VLOOKUP(I1447,State_codes!$B$2:$C$38, 2, FALSE))</f>
        <v>KL</v>
      </c>
      <c r="K1447" s="2" t="s">
        <v>122</v>
      </c>
      <c r="L1447" s="31" t="s">
        <v>1518</v>
      </c>
      <c r="N1447" s="130"/>
      <c r="O1447" s="130"/>
      <c r="P1447" s="39">
        <v>43921</v>
      </c>
      <c r="Q1447" s="37" t="s">
        <v>6103</v>
      </c>
      <c r="R1447" s="37" t="s">
        <v>6105</v>
      </c>
      <c r="S1447" s="46"/>
    </row>
    <row r="1448" spans="1:19" ht="12.75">
      <c r="A1448" s="27">
        <v>1447</v>
      </c>
      <c r="B1448" s="119"/>
      <c r="C1448" s="39">
        <v>43921</v>
      </c>
      <c r="D1448" s="40"/>
      <c r="E1448" s="27">
        <v>23</v>
      </c>
      <c r="F1448" s="2" t="s">
        <v>39</v>
      </c>
      <c r="H1448" s="2" t="s">
        <v>88</v>
      </c>
      <c r="I1448" s="2" t="s">
        <v>47</v>
      </c>
      <c r="J1448" s="15" t="str">
        <f>IF(ISERROR(VLOOKUP(I1448,State_codes!$B$2:$C$38, 2, FALSE)),"",VLOOKUP(I1448,State_codes!$B$2:$C$38, 2, FALSE))</f>
        <v>KL</v>
      </c>
      <c r="K1448" s="2" t="s">
        <v>122</v>
      </c>
      <c r="L1448" s="31" t="s">
        <v>1518</v>
      </c>
      <c r="N1448" s="130"/>
      <c r="O1448" s="130"/>
      <c r="P1448" s="39">
        <v>43921</v>
      </c>
      <c r="Q1448" s="37" t="s">
        <v>6103</v>
      </c>
      <c r="R1448" s="37" t="s">
        <v>6105</v>
      </c>
      <c r="S1448" s="46"/>
    </row>
    <row r="1449" spans="1:19" ht="12.75">
      <c r="A1449" s="27">
        <v>1448</v>
      </c>
      <c r="B1449" s="23" t="s">
        <v>6109</v>
      </c>
      <c r="C1449" s="39">
        <v>43921</v>
      </c>
      <c r="D1449" s="40"/>
      <c r="E1449" s="41"/>
      <c r="H1449" s="2" t="s">
        <v>407</v>
      </c>
      <c r="I1449" s="2" t="s">
        <v>47</v>
      </c>
      <c r="J1449" s="15" t="str">
        <f>IF(ISERROR(VLOOKUP(I1449,State_codes!$B$2:$C$38, 2, FALSE)),"",VLOOKUP(I1449,State_codes!$B$2:$C$38, 2, FALSE))</f>
        <v>KL</v>
      </c>
      <c r="K1449" s="2" t="s">
        <v>122</v>
      </c>
      <c r="L1449" s="31" t="s">
        <v>429</v>
      </c>
      <c r="N1449" s="130"/>
      <c r="O1449" s="130"/>
      <c r="P1449" s="146">
        <v>43921</v>
      </c>
      <c r="Q1449" s="37" t="s">
        <v>6103</v>
      </c>
      <c r="R1449" s="46"/>
      <c r="S1449" s="46"/>
    </row>
    <row r="1450" spans="1:19" ht="12.75">
      <c r="A1450" s="27">
        <v>1449</v>
      </c>
      <c r="B1450" s="23" t="s">
        <v>3683</v>
      </c>
      <c r="C1450" s="39">
        <v>43921</v>
      </c>
      <c r="D1450" s="40"/>
      <c r="E1450" s="41"/>
      <c r="H1450" s="2" t="s">
        <v>407</v>
      </c>
      <c r="I1450" s="45" t="s">
        <v>47</v>
      </c>
      <c r="J1450" s="15" t="str">
        <f>IF(ISERROR(VLOOKUP(I1450,State_codes!$B$2:$C$38, 2, FALSE)),"",VLOOKUP(I1450,State_codes!$B$2:$C$38, 2, FALSE))</f>
        <v>KL</v>
      </c>
      <c r="K1450" s="2" t="s">
        <v>122</v>
      </c>
      <c r="L1450" s="31" t="s">
        <v>429</v>
      </c>
      <c r="N1450" s="130"/>
      <c r="O1450" s="130"/>
      <c r="P1450" s="146">
        <v>43921</v>
      </c>
      <c r="Q1450" s="37" t="s">
        <v>6103</v>
      </c>
      <c r="R1450" s="46"/>
      <c r="S1450" s="46"/>
    </row>
    <row r="1451" spans="1:19" ht="12.75">
      <c r="A1451" s="27">
        <v>1450</v>
      </c>
      <c r="B1451" s="23" t="s">
        <v>6115</v>
      </c>
      <c r="C1451" s="39">
        <v>43921</v>
      </c>
      <c r="D1451" s="40"/>
      <c r="E1451" s="27">
        <v>43</v>
      </c>
      <c r="F1451" s="2" t="s">
        <v>40</v>
      </c>
      <c r="H1451" s="2" t="s">
        <v>1287</v>
      </c>
      <c r="I1451" s="45" t="s">
        <v>47</v>
      </c>
      <c r="J1451" s="15" t="str">
        <f>IF(ISERROR(VLOOKUP(I1451,State_codes!$B$2:$C$38, 2, FALSE)),"",VLOOKUP(I1451,State_codes!$B$2:$C$38, 2, FALSE))</f>
        <v>KL</v>
      </c>
      <c r="K1451" s="75" t="s">
        <v>122</v>
      </c>
      <c r="L1451" s="31" t="s">
        <v>6116</v>
      </c>
      <c r="M1451" s="2" t="s">
        <v>6117</v>
      </c>
      <c r="N1451" s="130"/>
      <c r="O1451" s="27" t="s">
        <v>129</v>
      </c>
      <c r="P1451" s="146">
        <v>43921</v>
      </c>
      <c r="Q1451" s="37" t="s">
        <v>6103</v>
      </c>
      <c r="R1451" s="37" t="s">
        <v>6119</v>
      </c>
      <c r="S1451" s="46"/>
    </row>
    <row r="1452" spans="1:19" ht="12.75">
      <c r="A1452" s="27">
        <v>1451</v>
      </c>
      <c r="B1452" s="119"/>
      <c r="C1452" s="39">
        <v>43921</v>
      </c>
      <c r="D1452" s="40"/>
      <c r="E1452" s="41"/>
      <c r="H1452" s="2" t="s">
        <v>41</v>
      </c>
      <c r="I1452" s="45" t="s">
        <v>47</v>
      </c>
      <c r="J1452" s="15" t="str">
        <f>IF(ISERROR(VLOOKUP(I1452,State_codes!$B$2:$C$38, 2, FALSE)),"",VLOOKUP(I1452,State_codes!$B$2:$C$38, 2, FALSE))</f>
        <v>KL</v>
      </c>
      <c r="K1452" s="75" t="s">
        <v>122</v>
      </c>
      <c r="L1452" s="31" t="s">
        <v>429</v>
      </c>
      <c r="N1452" s="130"/>
      <c r="O1452" s="130"/>
      <c r="P1452" s="146">
        <v>43921</v>
      </c>
      <c r="Q1452" s="37" t="s">
        <v>6103</v>
      </c>
      <c r="R1452" s="46"/>
      <c r="S1452" s="46"/>
    </row>
    <row r="1453" spans="1:19" ht="12.75">
      <c r="A1453" s="27">
        <v>1452</v>
      </c>
      <c r="B1453" s="119"/>
      <c r="C1453" s="39">
        <v>43921</v>
      </c>
      <c r="D1453" s="40"/>
      <c r="E1453" s="27">
        <v>23</v>
      </c>
      <c r="H1453" s="2" t="s">
        <v>216</v>
      </c>
      <c r="I1453" s="2" t="s">
        <v>47</v>
      </c>
      <c r="J1453" s="15" t="str">
        <f>IF(ISERROR(VLOOKUP(I1453,State_codes!$B$2:$C$38, 2, FALSE)),"",VLOOKUP(I1453,State_codes!$B$2:$C$38, 2, FALSE))</f>
        <v>KL</v>
      </c>
      <c r="K1453" s="45" t="s">
        <v>122</v>
      </c>
      <c r="L1453" s="31" t="s">
        <v>6122</v>
      </c>
      <c r="N1453" s="130"/>
      <c r="O1453" s="130"/>
      <c r="P1453" s="146">
        <v>43921</v>
      </c>
      <c r="Q1453" s="37" t="s">
        <v>6103</v>
      </c>
      <c r="R1453" s="37" t="s">
        <v>6123</v>
      </c>
      <c r="S1453" s="46"/>
    </row>
    <row r="1454" spans="1:19" ht="12.75">
      <c r="A1454" s="27">
        <v>1453</v>
      </c>
      <c r="B1454" s="119"/>
      <c r="C1454" s="39">
        <v>43921</v>
      </c>
      <c r="D1454" s="40"/>
      <c r="E1454" s="27">
        <v>52</v>
      </c>
      <c r="F1454" s="2" t="s">
        <v>39</v>
      </c>
      <c r="G1454" s="2" t="s">
        <v>6124</v>
      </c>
      <c r="H1454" s="2" t="s">
        <v>4932</v>
      </c>
      <c r="I1454" s="2" t="s">
        <v>304</v>
      </c>
      <c r="J1454" s="15" t="str">
        <f>IF(ISERROR(VLOOKUP(I1454,State_codes!$B$2:$C$38, 2, FALSE)),"",VLOOKUP(I1454,State_codes!$B$2:$C$38, 2, FALSE))</f>
        <v>AS</v>
      </c>
      <c r="K1454" s="80" t="s">
        <v>122</v>
      </c>
      <c r="L1454" s="31" t="s">
        <v>429</v>
      </c>
      <c r="N1454" s="130"/>
      <c r="O1454" s="130"/>
      <c r="P1454" s="146">
        <v>43921</v>
      </c>
      <c r="Q1454" s="37" t="s">
        <v>6127</v>
      </c>
      <c r="R1454" s="46"/>
      <c r="S1454" s="46"/>
    </row>
    <row r="1455" spans="1:19" ht="12.75">
      <c r="A1455" s="27">
        <v>1454</v>
      </c>
      <c r="B1455" s="119"/>
      <c r="C1455" s="39">
        <v>43921</v>
      </c>
      <c r="D1455" s="40"/>
      <c r="E1455" s="2">
        <v>28</v>
      </c>
      <c r="H1455" s="2" t="s">
        <v>181</v>
      </c>
      <c r="I1455" s="2" t="s">
        <v>182</v>
      </c>
      <c r="J1455" s="15" t="str">
        <f>IF(ISERROR(VLOOKUP(I1455,State_codes!$B$2:$C$38, 2, FALSE)),"",VLOOKUP(I1455,State_codes!$B$2:$C$38, 2, FALSE))</f>
        <v>GJ</v>
      </c>
      <c r="K1455" s="80" t="s">
        <v>122</v>
      </c>
      <c r="L1455" s="46"/>
      <c r="N1455" s="130"/>
      <c r="O1455" s="27" t="s">
        <v>129</v>
      </c>
      <c r="P1455" s="146">
        <v>43921</v>
      </c>
      <c r="Q1455" s="37" t="s">
        <v>722</v>
      </c>
      <c r="R1455" s="37" t="s">
        <v>6131</v>
      </c>
      <c r="S1455" s="37" t="s">
        <v>6135</v>
      </c>
    </row>
    <row r="1456" spans="1:19" ht="12.75">
      <c r="A1456" s="27">
        <v>1455</v>
      </c>
      <c r="B1456" s="23" t="s">
        <v>6139</v>
      </c>
      <c r="C1456" s="39">
        <v>43921</v>
      </c>
      <c r="D1456" s="40"/>
      <c r="E1456" s="27">
        <v>60</v>
      </c>
      <c r="F1456" s="2" t="s">
        <v>40</v>
      </c>
      <c r="G1456" s="2" t="s">
        <v>389</v>
      </c>
      <c r="H1456" s="2" t="s">
        <v>389</v>
      </c>
      <c r="I1456" s="2" t="s">
        <v>134</v>
      </c>
      <c r="J1456" s="15" t="str">
        <f>IF(ISERROR(VLOOKUP(I1456,State_codes!$B$2:$C$38, 2, FALSE)),"",VLOOKUP(I1456,State_codes!$B$2:$C$38, 2, FALSE))</f>
        <v>KA</v>
      </c>
      <c r="K1456" s="2" t="s">
        <v>122</v>
      </c>
      <c r="L1456" s="31" t="s">
        <v>6140</v>
      </c>
      <c r="M1456" s="2" t="s">
        <v>1362</v>
      </c>
      <c r="N1456" s="130"/>
      <c r="O1456" s="27" t="s">
        <v>129</v>
      </c>
      <c r="P1456" s="146">
        <v>43921</v>
      </c>
      <c r="Q1456" s="37" t="s">
        <v>5536</v>
      </c>
      <c r="R1456" s="46"/>
      <c r="S1456" s="46"/>
    </row>
    <row r="1457" spans="1:19" ht="12.75">
      <c r="A1457" s="27">
        <v>1456</v>
      </c>
      <c r="B1457" s="23" t="s">
        <v>6143</v>
      </c>
      <c r="C1457" s="39">
        <v>43921</v>
      </c>
      <c r="D1457" s="40"/>
      <c r="E1457" s="27">
        <v>40</v>
      </c>
      <c r="F1457" s="2" t="s">
        <v>39</v>
      </c>
      <c r="G1457" s="2" t="s">
        <v>211</v>
      </c>
      <c r="H1457" s="2" t="s">
        <v>211</v>
      </c>
      <c r="I1457" s="2" t="s">
        <v>134</v>
      </c>
      <c r="J1457" s="15" t="str">
        <f>IF(ISERROR(VLOOKUP(I1457,State_codes!$B$2:$C$38, 2, FALSE)),"",VLOOKUP(I1457,State_codes!$B$2:$C$38, 2, FALSE))</f>
        <v>KA</v>
      </c>
      <c r="K1457" s="2" t="s">
        <v>122</v>
      </c>
      <c r="L1457" s="31" t="s">
        <v>334</v>
      </c>
      <c r="N1457" s="130"/>
      <c r="O1457" s="27" t="s">
        <v>58</v>
      </c>
      <c r="P1457" s="146">
        <v>43921</v>
      </c>
      <c r="Q1457" s="37" t="s">
        <v>5536</v>
      </c>
      <c r="R1457" s="46"/>
      <c r="S1457" s="46"/>
    </row>
    <row r="1458" spans="1:19" ht="12.75">
      <c r="A1458" s="27">
        <v>1457</v>
      </c>
      <c r="B1458" s="23" t="s">
        <v>6145</v>
      </c>
      <c r="C1458" s="39">
        <v>43921</v>
      </c>
      <c r="D1458" s="40"/>
      <c r="E1458" s="27">
        <v>62</v>
      </c>
      <c r="F1458" s="2" t="s">
        <v>40</v>
      </c>
      <c r="G1458" s="2" t="s">
        <v>211</v>
      </c>
      <c r="H1458" s="2" t="s">
        <v>211</v>
      </c>
      <c r="I1458" s="2" t="s">
        <v>134</v>
      </c>
      <c r="J1458" s="15" t="str">
        <f>IF(ISERROR(VLOOKUP(I1458,State_codes!$B$2:$C$38, 2, FALSE)),"",VLOOKUP(I1458,State_codes!$B$2:$C$38, 2, FALSE))</f>
        <v>KA</v>
      </c>
      <c r="K1458" s="2" t="s">
        <v>122</v>
      </c>
      <c r="L1458" s="31" t="s">
        <v>1727</v>
      </c>
      <c r="N1458" s="130"/>
      <c r="O1458" s="27" t="s">
        <v>155</v>
      </c>
      <c r="P1458" s="146">
        <v>43921</v>
      </c>
      <c r="Q1458" s="37" t="s">
        <v>5536</v>
      </c>
      <c r="R1458" s="46"/>
      <c r="S1458" s="46"/>
    </row>
    <row r="1459" spans="1:19" ht="12.75">
      <c r="A1459" s="27">
        <v>1458</v>
      </c>
      <c r="B1459" s="119"/>
      <c r="C1459" s="39">
        <v>43921</v>
      </c>
      <c r="D1459" s="40"/>
      <c r="E1459" s="41"/>
      <c r="H1459" s="2" t="s">
        <v>43</v>
      </c>
      <c r="I1459" s="2" t="s">
        <v>45</v>
      </c>
      <c r="J1459" s="15" t="str">
        <f>IF(ISERROR(VLOOKUP(I1459,State_codes!$B$2:$C$38, 2, FALSE)),"",VLOOKUP(I1459,State_codes!$B$2:$C$38, 2, FALSE))</f>
        <v>MH</v>
      </c>
      <c r="K1459" s="2" t="s">
        <v>122</v>
      </c>
      <c r="L1459" s="31" t="s">
        <v>1727</v>
      </c>
      <c r="N1459" s="130"/>
      <c r="O1459" s="27" t="s">
        <v>155</v>
      </c>
      <c r="P1459" s="39">
        <v>43921</v>
      </c>
      <c r="Q1459" s="37" t="s">
        <v>49</v>
      </c>
      <c r="R1459" s="46"/>
      <c r="S1459" s="46"/>
    </row>
    <row r="1460" spans="1:19" ht="12.75">
      <c r="A1460" s="27">
        <v>1459</v>
      </c>
      <c r="B1460" s="119"/>
      <c r="C1460" s="39">
        <v>43921</v>
      </c>
      <c r="D1460" s="40"/>
      <c r="E1460" s="41"/>
      <c r="H1460" s="2" t="s">
        <v>43</v>
      </c>
      <c r="I1460" s="2" t="s">
        <v>45</v>
      </c>
      <c r="J1460" s="15" t="str">
        <f>IF(ISERROR(VLOOKUP(I1460,State_codes!$B$2:$C$38, 2, FALSE)),"",VLOOKUP(I1460,State_codes!$B$2:$C$38, 2, FALSE))</f>
        <v>MH</v>
      </c>
      <c r="K1460" s="2" t="s">
        <v>122</v>
      </c>
      <c r="L1460" s="31" t="s">
        <v>1727</v>
      </c>
      <c r="N1460" s="130"/>
      <c r="O1460" s="27" t="s">
        <v>155</v>
      </c>
      <c r="P1460" s="39">
        <v>43921</v>
      </c>
      <c r="Q1460" s="37" t="s">
        <v>49</v>
      </c>
      <c r="R1460" s="46"/>
      <c r="S1460" s="46"/>
    </row>
    <row r="1461" spans="1:19" ht="12.75">
      <c r="A1461" s="27">
        <v>1460</v>
      </c>
      <c r="B1461" s="119"/>
      <c r="C1461" s="39">
        <v>43921</v>
      </c>
      <c r="D1461" s="40"/>
      <c r="E1461" s="41"/>
      <c r="H1461" s="2" t="s">
        <v>43</v>
      </c>
      <c r="I1461" s="2" t="s">
        <v>45</v>
      </c>
      <c r="J1461" s="15" t="str">
        <f>IF(ISERROR(VLOOKUP(I1461,State_codes!$B$2:$C$38, 2, FALSE)),"",VLOOKUP(I1461,State_codes!$B$2:$C$38, 2, FALSE))</f>
        <v>MH</v>
      </c>
      <c r="K1461" s="2" t="s">
        <v>122</v>
      </c>
      <c r="L1461" s="31" t="s">
        <v>1727</v>
      </c>
      <c r="N1461" s="130"/>
      <c r="O1461" s="27" t="s">
        <v>155</v>
      </c>
      <c r="P1461" s="39">
        <v>43921</v>
      </c>
      <c r="Q1461" s="37" t="s">
        <v>49</v>
      </c>
      <c r="R1461" s="46"/>
      <c r="S1461" s="46"/>
    </row>
    <row r="1462" spans="1:19" ht="12.75">
      <c r="A1462" s="27">
        <v>1461</v>
      </c>
      <c r="B1462" s="119"/>
      <c r="C1462" s="39">
        <v>43921</v>
      </c>
      <c r="D1462" s="40"/>
      <c r="E1462" s="41"/>
      <c r="H1462" s="2" t="s">
        <v>43</v>
      </c>
      <c r="I1462" s="2" t="s">
        <v>45</v>
      </c>
      <c r="J1462" s="15" t="str">
        <f>IF(ISERROR(VLOOKUP(I1462,State_codes!$B$2:$C$38, 2, FALSE)),"",VLOOKUP(I1462,State_codes!$B$2:$C$38, 2, FALSE))</f>
        <v>MH</v>
      </c>
      <c r="K1462" s="2" t="s">
        <v>122</v>
      </c>
      <c r="L1462" s="31" t="s">
        <v>1727</v>
      </c>
      <c r="N1462" s="130"/>
      <c r="O1462" s="27" t="s">
        <v>155</v>
      </c>
      <c r="P1462" s="39">
        <v>43921</v>
      </c>
      <c r="Q1462" s="37" t="s">
        <v>49</v>
      </c>
      <c r="R1462" s="46"/>
      <c r="S1462" s="46"/>
    </row>
    <row r="1463" spans="1:19" ht="12.75">
      <c r="A1463" s="27">
        <v>1462</v>
      </c>
      <c r="B1463" s="119"/>
      <c r="C1463" s="39">
        <v>43921</v>
      </c>
      <c r="D1463" s="40"/>
      <c r="E1463" s="41"/>
      <c r="H1463" s="2" t="s">
        <v>43</v>
      </c>
      <c r="I1463" s="2" t="s">
        <v>45</v>
      </c>
      <c r="J1463" s="15" t="str">
        <f>IF(ISERROR(VLOOKUP(I1463,State_codes!$B$2:$C$38, 2, FALSE)),"",VLOOKUP(I1463,State_codes!$B$2:$C$38, 2, FALSE))</f>
        <v>MH</v>
      </c>
      <c r="K1463" s="2" t="s">
        <v>122</v>
      </c>
      <c r="L1463" s="31" t="s">
        <v>1727</v>
      </c>
      <c r="N1463" s="130"/>
      <c r="O1463" s="27" t="s">
        <v>155</v>
      </c>
      <c r="P1463" s="39">
        <v>43921</v>
      </c>
      <c r="Q1463" s="37" t="s">
        <v>49</v>
      </c>
      <c r="R1463" s="46"/>
      <c r="S1463" s="46"/>
    </row>
    <row r="1464" spans="1:19" ht="12.75">
      <c r="A1464" s="27">
        <v>1463</v>
      </c>
      <c r="B1464" s="119"/>
      <c r="C1464" s="39">
        <v>43921</v>
      </c>
      <c r="D1464" s="40"/>
      <c r="E1464" s="41"/>
      <c r="H1464" s="2" t="s">
        <v>43</v>
      </c>
      <c r="I1464" s="2" t="s">
        <v>45</v>
      </c>
      <c r="J1464" s="15" t="str">
        <f>IF(ISERROR(VLOOKUP(I1464,State_codes!$B$2:$C$38, 2, FALSE)),"",VLOOKUP(I1464,State_codes!$B$2:$C$38, 2, FALSE))</f>
        <v>MH</v>
      </c>
      <c r="K1464" s="2" t="s">
        <v>122</v>
      </c>
      <c r="L1464" s="31" t="s">
        <v>1727</v>
      </c>
      <c r="N1464" s="130"/>
      <c r="O1464" s="27" t="s">
        <v>155</v>
      </c>
      <c r="P1464" s="39">
        <v>43921</v>
      </c>
      <c r="Q1464" s="37" t="s">
        <v>49</v>
      </c>
      <c r="R1464" s="46"/>
      <c r="S1464" s="46"/>
    </row>
    <row r="1465" spans="1:19" ht="12.75">
      <c r="A1465" s="27">
        <v>1464</v>
      </c>
      <c r="B1465" s="119"/>
      <c r="C1465" s="39">
        <v>43921</v>
      </c>
      <c r="D1465" s="40"/>
      <c r="E1465" s="41"/>
      <c r="H1465" s="2" t="s">
        <v>43</v>
      </c>
      <c r="I1465" s="2" t="s">
        <v>45</v>
      </c>
      <c r="J1465" s="15" t="str">
        <f>IF(ISERROR(VLOOKUP(I1465,State_codes!$B$2:$C$38, 2, FALSE)),"",VLOOKUP(I1465,State_codes!$B$2:$C$38, 2, FALSE))</f>
        <v>MH</v>
      </c>
      <c r="K1465" s="2" t="s">
        <v>122</v>
      </c>
      <c r="L1465" s="31" t="s">
        <v>1727</v>
      </c>
      <c r="N1465" s="130"/>
      <c r="O1465" s="27" t="s">
        <v>155</v>
      </c>
      <c r="P1465" s="39">
        <v>43921</v>
      </c>
      <c r="Q1465" s="37" t="s">
        <v>49</v>
      </c>
      <c r="R1465" s="46"/>
      <c r="S1465" s="46"/>
    </row>
    <row r="1466" spans="1:19" ht="12.75">
      <c r="A1466" s="27">
        <v>1465</v>
      </c>
      <c r="B1466" s="119"/>
      <c r="C1466" s="39">
        <v>43921</v>
      </c>
      <c r="D1466" s="40"/>
      <c r="E1466" s="41"/>
      <c r="H1466" s="2" t="s">
        <v>43</v>
      </c>
      <c r="I1466" s="2" t="s">
        <v>45</v>
      </c>
      <c r="J1466" s="15" t="str">
        <f>IF(ISERROR(VLOOKUP(I1466,State_codes!$B$2:$C$38, 2, FALSE)),"",VLOOKUP(I1466,State_codes!$B$2:$C$38, 2, FALSE))</f>
        <v>MH</v>
      </c>
      <c r="K1466" s="2" t="s">
        <v>122</v>
      </c>
      <c r="L1466" s="31" t="s">
        <v>1727</v>
      </c>
      <c r="N1466" s="130"/>
      <c r="O1466" s="27" t="s">
        <v>155</v>
      </c>
      <c r="P1466" s="39">
        <v>43921</v>
      </c>
      <c r="Q1466" s="37" t="s">
        <v>49</v>
      </c>
      <c r="R1466" s="46"/>
      <c r="S1466" s="46"/>
    </row>
    <row r="1467" spans="1:19" ht="12.75">
      <c r="A1467" s="27">
        <v>1466</v>
      </c>
      <c r="B1467" s="119"/>
      <c r="C1467" s="39">
        <v>43921</v>
      </c>
      <c r="D1467" s="40"/>
      <c r="E1467" s="41"/>
      <c r="H1467" s="2" t="s">
        <v>43</v>
      </c>
      <c r="I1467" s="2" t="s">
        <v>45</v>
      </c>
      <c r="J1467" s="15" t="str">
        <f>IF(ISERROR(VLOOKUP(I1467,State_codes!$B$2:$C$38, 2, FALSE)),"",VLOOKUP(I1467,State_codes!$B$2:$C$38, 2, FALSE))</f>
        <v>MH</v>
      </c>
      <c r="K1467" s="2" t="s">
        <v>122</v>
      </c>
      <c r="L1467" s="31" t="s">
        <v>1727</v>
      </c>
      <c r="N1467" s="130"/>
      <c r="O1467" s="27" t="s">
        <v>155</v>
      </c>
      <c r="P1467" s="39">
        <v>43921</v>
      </c>
      <c r="Q1467" s="37" t="s">
        <v>49</v>
      </c>
      <c r="R1467" s="46"/>
      <c r="S1467" s="46"/>
    </row>
    <row r="1468" spans="1:19" ht="12.75">
      <c r="A1468" s="27">
        <v>1467</v>
      </c>
      <c r="B1468" s="119"/>
      <c r="C1468" s="39">
        <v>43921</v>
      </c>
      <c r="D1468" s="40"/>
      <c r="E1468" s="41"/>
      <c r="H1468" s="2" t="s">
        <v>43</v>
      </c>
      <c r="I1468" s="2" t="s">
        <v>45</v>
      </c>
      <c r="J1468" s="15" t="str">
        <f>IF(ISERROR(VLOOKUP(I1468,State_codes!$B$2:$C$38, 2, FALSE)),"",VLOOKUP(I1468,State_codes!$B$2:$C$38, 2, FALSE))</f>
        <v>MH</v>
      </c>
      <c r="K1468" s="2" t="s">
        <v>122</v>
      </c>
      <c r="L1468" s="31" t="s">
        <v>1727</v>
      </c>
      <c r="N1468" s="130"/>
      <c r="O1468" s="27" t="s">
        <v>155</v>
      </c>
      <c r="P1468" s="39">
        <v>43921</v>
      </c>
      <c r="Q1468" s="37" t="s">
        <v>49</v>
      </c>
      <c r="R1468" s="46"/>
      <c r="S1468" s="46"/>
    </row>
    <row r="1469" spans="1:19" ht="12.75">
      <c r="A1469" s="27">
        <v>1468</v>
      </c>
      <c r="B1469" s="119"/>
      <c r="C1469" s="39">
        <v>43921</v>
      </c>
      <c r="D1469" s="40"/>
      <c r="E1469" s="41"/>
      <c r="H1469" s="2" t="s">
        <v>43</v>
      </c>
      <c r="I1469" s="2" t="s">
        <v>45</v>
      </c>
      <c r="J1469" s="15" t="str">
        <f>IF(ISERROR(VLOOKUP(I1469,State_codes!$B$2:$C$38, 2, FALSE)),"",VLOOKUP(I1469,State_codes!$B$2:$C$38, 2, FALSE))</f>
        <v>MH</v>
      </c>
      <c r="K1469" s="2" t="s">
        <v>122</v>
      </c>
      <c r="L1469" s="31" t="s">
        <v>1727</v>
      </c>
      <c r="N1469" s="130"/>
      <c r="O1469" s="27" t="s">
        <v>155</v>
      </c>
      <c r="P1469" s="39">
        <v>43921</v>
      </c>
      <c r="Q1469" s="37" t="s">
        <v>49</v>
      </c>
      <c r="R1469" s="46"/>
      <c r="S1469" s="46"/>
    </row>
    <row r="1470" spans="1:19" ht="12.75">
      <c r="A1470" s="27">
        <v>1469</v>
      </c>
      <c r="B1470" s="119"/>
      <c r="C1470" s="39">
        <v>43921</v>
      </c>
      <c r="D1470" s="40"/>
      <c r="E1470" s="41"/>
      <c r="H1470" s="2" t="s">
        <v>43</v>
      </c>
      <c r="I1470" s="2" t="s">
        <v>45</v>
      </c>
      <c r="J1470" s="15" t="str">
        <f>IF(ISERROR(VLOOKUP(I1470,State_codes!$B$2:$C$38, 2, FALSE)),"",VLOOKUP(I1470,State_codes!$B$2:$C$38, 2, FALSE))</f>
        <v>MH</v>
      </c>
      <c r="K1470" s="2" t="s">
        <v>122</v>
      </c>
      <c r="L1470" s="31" t="s">
        <v>1727</v>
      </c>
      <c r="N1470" s="130"/>
      <c r="O1470" s="27" t="s">
        <v>155</v>
      </c>
      <c r="P1470" s="39">
        <v>43921</v>
      </c>
      <c r="Q1470" s="37" t="s">
        <v>49</v>
      </c>
      <c r="R1470" s="46"/>
      <c r="S1470" s="46"/>
    </row>
    <row r="1471" spans="1:19" ht="12.75">
      <c r="A1471" s="27">
        <v>1470</v>
      </c>
      <c r="B1471" s="119"/>
      <c r="C1471" s="39">
        <v>43921</v>
      </c>
      <c r="D1471" s="40"/>
      <c r="E1471" s="41"/>
      <c r="H1471" s="2" t="s">
        <v>43</v>
      </c>
      <c r="I1471" s="2" t="s">
        <v>45</v>
      </c>
      <c r="J1471" s="15" t="str">
        <f>IF(ISERROR(VLOOKUP(I1471,State_codes!$B$2:$C$38, 2, FALSE)),"",VLOOKUP(I1471,State_codes!$B$2:$C$38, 2, FALSE))</f>
        <v>MH</v>
      </c>
      <c r="K1471" s="2" t="s">
        <v>122</v>
      </c>
      <c r="L1471" s="31" t="s">
        <v>1727</v>
      </c>
      <c r="N1471" s="130"/>
      <c r="O1471" s="27" t="s">
        <v>155</v>
      </c>
      <c r="P1471" s="39">
        <v>43921</v>
      </c>
      <c r="Q1471" s="37" t="s">
        <v>49</v>
      </c>
      <c r="R1471" s="46"/>
      <c r="S1471" s="46"/>
    </row>
    <row r="1472" spans="1:19" ht="12.75">
      <c r="A1472" s="27">
        <v>1471</v>
      </c>
      <c r="B1472" s="119"/>
      <c r="C1472" s="39">
        <v>43921</v>
      </c>
      <c r="D1472" s="40"/>
      <c r="E1472" s="41"/>
      <c r="H1472" s="2" t="s">
        <v>43</v>
      </c>
      <c r="I1472" s="2" t="s">
        <v>45</v>
      </c>
      <c r="J1472" s="15" t="str">
        <f>IF(ISERROR(VLOOKUP(I1472,State_codes!$B$2:$C$38, 2, FALSE)),"",VLOOKUP(I1472,State_codes!$B$2:$C$38, 2, FALSE))</f>
        <v>MH</v>
      </c>
      <c r="K1472" s="2" t="s">
        <v>122</v>
      </c>
      <c r="L1472" s="31" t="s">
        <v>1727</v>
      </c>
      <c r="N1472" s="130"/>
      <c r="O1472" s="27" t="s">
        <v>155</v>
      </c>
      <c r="P1472" s="39">
        <v>43921</v>
      </c>
      <c r="Q1472" s="37" t="s">
        <v>49</v>
      </c>
      <c r="R1472" s="46"/>
      <c r="S1472" s="46"/>
    </row>
    <row r="1473" spans="1:19" ht="12.75">
      <c r="A1473" s="27">
        <v>1472</v>
      </c>
      <c r="B1473" s="119"/>
      <c r="C1473" s="39">
        <v>43921</v>
      </c>
      <c r="D1473" s="40"/>
      <c r="E1473" s="41"/>
      <c r="H1473" s="2" t="s">
        <v>43</v>
      </c>
      <c r="I1473" s="2" t="s">
        <v>45</v>
      </c>
      <c r="J1473" s="15" t="str">
        <f>IF(ISERROR(VLOOKUP(I1473,State_codes!$B$2:$C$38, 2, FALSE)),"",VLOOKUP(I1473,State_codes!$B$2:$C$38, 2, FALSE))</f>
        <v>MH</v>
      </c>
      <c r="K1473" s="2" t="s">
        <v>122</v>
      </c>
      <c r="L1473" s="31" t="s">
        <v>1727</v>
      </c>
      <c r="N1473" s="130"/>
      <c r="O1473" s="27" t="s">
        <v>155</v>
      </c>
      <c r="P1473" s="39">
        <v>43921</v>
      </c>
      <c r="Q1473" s="37" t="s">
        <v>49</v>
      </c>
      <c r="R1473" s="46"/>
      <c r="S1473" s="46"/>
    </row>
    <row r="1474" spans="1:19" ht="12.75">
      <c r="A1474" s="27">
        <v>1473</v>
      </c>
      <c r="B1474" s="119"/>
      <c r="C1474" s="39">
        <v>43921</v>
      </c>
      <c r="D1474" s="40"/>
      <c r="E1474" s="41"/>
      <c r="H1474" s="2" t="s">
        <v>43</v>
      </c>
      <c r="I1474" s="2" t="s">
        <v>45</v>
      </c>
      <c r="J1474" s="15" t="str">
        <f>IF(ISERROR(VLOOKUP(I1474,State_codes!$B$2:$C$38, 2, FALSE)),"",VLOOKUP(I1474,State_codes!$B$2:$C$38, 2, FALSE))</f>
        <v>MH</v>
      </c>
      <c r="K1474" s="2" t="s">
        <v>122</v>
      </c>
      <c r="L1474" s="31" t="s">
        <v>1727</v>
      </c>
      <c r="N1474" s="130"/>
      <c r="O1474" s="27" t="s">
        <v>155</v>
      </c>
      <c r="P1474" s="39">
        <v>43921</v>
      </c>
      <c r="Q1474" s="37" t="s">
        <v>49</v>
      </c>
      <c r="R1474" s="46"/>
      <c r="S1474" s="46"/>
    </row>
    <row r="1475" spans="1:19" ht="12.75">
      <c r="A1475" s="27">
        <v>1474</v>
      </c>
      <c r="B1475" s="119"/>
      <c r="C1475" s="39">
        <v>43921</v>
      </c>
      <c r="D1475" s="40"/>
      <c r="E1475" s="41"/>
      <c r="H1475" s="2" t="s">
        <v>43</v>
      </c>
      <c r="I1475" s="2" t="s">
        <v>45</v>
      </c>
      <c r="J1475" s="15" t="str">
        <f>IF(ISERROR(VLOOKUP(I1475,State_codes!$B$2:$C$38, 2, FALSE)),"",VLOOKUP(I1475,State_codes!$B$2:$C$38, 2, FALSE))</f>
        <v>MH</v>
      </c>
      <c r="K1475" s="2" t="s">
        <v>122</v>
      </c>
      <c r="L1475" s="31" t="s">
        <v>1727</v>
      </c>
      <c r="N1475" s="130"/>
      <c r="O1475" s="27" t="s">
        <v>155</v>
      </c>
      <c r="P1475" s="39">
        <v>43921</v>
      </c>
      <c r="Q1475" s="37" t="s">
        <v>49</v>
      </c>
      <c r="R1475" s="46"/>
      <c r="S1475" s="46"/>
    </row>
    <row r="1476" spans="1:19" ht="12.75">
      <c r="A1476" s="27">
        <v>1475</v>
      </c>
      <c r="B1476" s="119"/>
      <c r="C1476" s="39">
        <v>43921</v>
      </c>
      <c r="D1476" s="40"/>
      <c r="E1476" s="41"/>
      <c r="H1476" s="2" t="s">
        <v>43</v>
      </c>
      <c r="I1476" s="2" t="s">
        <v>45</v>
      </c>
      <c r="J1476" s="15" t="str">
        <f>IF(ISERROR(VLOOKUP(I1476,State_codes!$B$2:$C$38, 2, FALSE)),"",VLOOKUP(I1476,State_codes!$B$2:$C$38, 2, FALSE))</f>
        <v>MH</v>
      </c>
      <c r="K1476" s="2" t="s">
        <v>122</v>
      </c>
      <c r="L1476" s="31" t="s">
        <v>1727</v>
      </c>
      <c r="N1476" s="130"/>
      <c r="O1476" s="27" t="s">
        <v>155</v>
      </c>
      <c r="P1476" s="39">
        <v>43921</v>
      </c>
      <c r="Q1476" s="37" t="s">
        <v>49</v>
      </c>
      <c r="R1476" s="46"/>
      <c r="S1476" s="46"/>
    </row>
    <row r="1477" spans="1:19" ht="12.75">
      <c r="A1477" s="27">
        <v>1476</v>
      </c>
      <c r="B1477" s="119"/>
      <c r="C1477" s="39">
        <v>43921</v>
      </c>
      <c r="D1477" s="40"/>
      <c r="E1477" s="41"/>
      <c r="H1477" s="2" t="s">
        <v>43</v>
      </c>
      <c r="I1477" s="2" t="s">
        <v>45</v>
      </c>
      <c r="J1477" s="15" t="str">
        <f>IF(ISERROR(VLOOKUP(I1477,State_codes!$B$2:$C$38, 2, FALSE)),"",VLOOKUP(I1477,State_codes!$B$2:$C$38, 2, FALSE))</f>
        <v>MH</v>
      </c>
      <c r="K1477" s="2" t="s">
        <v>122</v>
      </c>
      <c r="L1477" s="31" t="s">
        <v>1727</v>
      </c>
      <c r="N1477" s="130"/>
      <c r="O1477" s="27" t="s">
        <v>155</v>
      </c>
      <c r="P1477" s="39">
        <v>43921</v>
      </c>
      <c r="Q1477" s="37" t="s">
        <v>49</v>
      </c>
      <c r="R1477" s="46"/>
      <c r="S1477" s="46"/>
    </row>
    <row r="1478" spans="1:19" ht="12.75">
      <c r="A1478" s="27">
        <v>1477</v>
      </c>
      <c r="B1478" s="119"/>
      <c r="C1478" s="39">
        <v>43921</v>
      </c>
      <c r="D1478" s="40"/>
      <c r="E1478" s="41"/>
      <c r="H1478" s="2" t="s">
        <v>43</v>
      </c>
      <c r="I1478" s="2" t="s">
        <v>45</v>
      </c>
      <c r="J1478" s="15" t="str">
        <f>IF(ISERROR(VLOOKUP(I1478,State_codes!$B$2:$C$38, 2, FALSE)),"",VLOOKUP(I1478,State_codes!$B$2:$C$38, 2, FALSE))</f>
        <v>MH</v>
      </c>
      <c r="K1478" s="2" t="s">
        <v>122</v>
      </c>
      <c r="L1478" s="31" t="s">
        <v>1727</v>
      </c>
      <c r="N1478" s="130"/>
      <c r="O1478" s="27" t="s">
        <v>155</v>
      </c>
      <c r="P1478" s="39">
        <v>43921</v>
      </c>
      <c r="Q1478" s="37" t="s">
        <v>49</v>
      </c>
      <c r="R1478" s="46"/>
      <c r="S1478" s="46"/>
    </row>
    <row r="1479" spans="1:19" ht="12.75">
      <c r="A1479" s="27">
        <v>1478</v>
      </c>
      <c r="B1479" s="119"/>
      <c r="C1479" s="39">
        <v>43921</v>
      </c>
      <c r="D1479" s="40"/>
      <c r="E1479" s="41"/>
      <c r="H1479" s="2" t="s">
        <v>43</v>
      </c>
      <c r="I1479" s="2" t="s">
        <v>45</v>
      </c>
      <c r="J1479" s="15" t="str">
        <f>IF(ISERROR(VLOOKUP(I1479,State_codes!$B$2:$C$38, 2, FALSE)),"",VLOOKUP(I1479,State_codes!$B$2:$C$38, 2, FALSE))</f>
        <v>MH</v>
      </c>
      <c r="K1479" s="2" t="s">
        <v>122</v>
      </c>
      <c r="L1479" s="31" t="s">
        <v>1727</v>
      </c>
      <c r="N1479" s="130"/>
      <c r="O1479" s="27" t="s">
        <v>155</v>
      </c>
      <c r="P1479" s="39">
        <v>43921</v>
      </c>
      <c r="Q1479" s="37" t="s">
        <v>49</v>
      </c>
      <c r="R1479" s="46"/>
      <c r="S1479" s="46"/>
    </row>
    <row r="1480" spans="1:19" ht="12.75">
      <c r="A1480" s="27">
        <v>1479</v>
      </c>
      <c r="B1480" s="119"/>
      <c r="C1480" s="39">
        <v>43921</v>
      </c>
      <c r="D1480" s="40"/>
      <c r="E1480" s="41"/>
      <c r="H1480" s="2" t="s">
        <v>43</v>
      </c>
      <c r="I1480" s="2" t="s">
        <v>45</v>
      </c>
      <c r="J1480" s="15" t="str">
        <f>IF(ISERROR(VLOOKUP(I1480,State_codes!$B$2:$C$38, 2, FALSE)),"",VLOOKUP(I1480,State_codes!$B$2:$C$38, 2, FALSE))</f>
        <v>MH</v>
      </c>
      <c r="K1480" s="2" t="s">
        <v>122</v>
      </c>
      <c r="L1480" s="31" t="s">
        <v>1727</v>
      </c>
      <c r="N1480" s="130"/>
      <c r="O1480" s="27" t="s">
        <v>155</v>
      </c>
      <c r="P1480" s="39">
        <v>43921</v>
      </c>
      <c r="Q1480" s="37" t="s">
        <v>49</v>
      </c>
      <c r="R1480" s="46"/>
      <c r="S1480" s="46"/>
    </row>
    <row r="1481" spans="1:19" ht="12.75">
      <c r="A1481" s="27">
        <v>1480</v>
      </c>
      <c r="B1481" s="119"/>
      <c r="C1481" s="39">
        <v>43921</v>
      </c>
      <c r="D1481" s="40"/>
      <c r="E1481" s="41"/>
      <c r="H1481" s="2" t="s">
        <v>43</v>
      </c>
      <c r="I1481" s="2" t="s">
        <v>45</v>
      </c>
      <c r="J1481" s="15" t="str">
        <f>IF(ISERROR(VLOOKUP(I1481,State_codes!$B$2:$C$38, 2, FALSE)),"",VLOOKUP(I1481,State_codes!$B$2:$C$38, 2, FALSE))</f>
        <v>MH</v>
      </c>
      <c r="K1481" s="2" t="s">
        <v>122</v>
      </c>
      <c r="L1481" s="31" t="s">
        <v>1727</v>
      </c>
      <c r="N1481" s="130"/>
      <c r="O1481" s="27" t="s">
        <v>155</v>
      </c>
      <c r="P1481" s="39">
        <v>43921</v>
      </c>
      <c r="Q1481" s="37" t="s">
        <v>49</v>
      </c>
      <c r="R1481" s="46"/>
      <c r="S1481" s="46"/>
    </row>
    <row r="1482" spans="1:19" ht="12.75">
      <c r="A1482" s="27">
        <v>1481</v>
      </c>
      <c r="B1482" s="119"/>
      <c r="C1482" s="39">
        <v>43921</v>
      </c>
      <c r="D1482" s="40"/>
      <c r="E1482" s="41"/>
      <c r="H1482" s="2" t="s">
        <v>43</v>
      </c>
      <c r="I1482" s="2" t="s">
        <v>45</v>
      </c>
      <c r="J1482" s="15" t="str">
        <f>IF(ISERROR(VLOOKUP(I1482,State_codes!$B$2:$C$38, 2, FALSE)),"",VLOOKUP(I1482,State_codes!$B$2:$C$38, 2, FALSE))</f>
        <v>MH</v>
      </c>
      <c r="K1482" s="2" t="s">
        <v>122</v>
      </c>
      <c r="L1482" s="31" t="s">
        <v>1727</v>
      </c>
      <c r="N1482" s="130"/>
      <c r="O1482" s="27" t="s">
        <v>155</v>
      </c>
      <c r="P1482" s="39">
        <v>43921</v>
      </c>
      <c r="Q1482" s="37" t="s">
        <v>49</v>
      </c>
      <c r="R1482" s="46"/>
      <c r="S1482" s="46"/>
    </row>
    <row r="1483" spans="1:19" ht="12.75">
      <c r="A1483" s="27">
        <v>1482</v>
      </c>
      <c r="B1483" s="119"/>
      <c r="C1483" s="39">
        <v>43921</v>
      </c>
      <c r="D1483" s="40"/>
      <c r="E1483" s="41"/>
      <c r="H1483" s="2" t="s">
        <v>43</v>
      </c>
      <c r="I1483" s="2" t="s">
        <v>45</v>
      </c>
      <c r="J1483" s="15" t="str">
        <f>IF(ISERROR(VLOOKUP(I1483,State_codes!$B$2:$C$38, 2, FALSE)),"",VLOOKUP(I1483,State_codes!$B$2:$C$38, 2, FALSE))</f>
        <v>MH</v>
      </c>
      <c r="K1483" s="2" t="s">
        <v>122</v>
      </c>
      <c r="L1483" s="31" t="s">
        <v>1727</v>
      </c>
      <c r="N1483" s="130"/>
      <c r="O1483" s="27" t="s">
        <v>155</v>
      </c>
      <c r="P1483" s="39">
        <v>43921</v>
      </c>
      <c r="Q1483" s="37" t="s">
        <v>49</v>
      </c>
      <c r="R1483" s="46"/>
      <c r="S1483" s="46"/>
    </row>
    <row r="1484" spans="1:19" ht="12.75">
      <c r="A1484" s="27">
        <v>1483</v>
      </c>
      <c r="B1484" s="119"/>
      <c r="C1484" s="39">
        <v>43921</v>
      </c>
      <c r="D1484" s="40"/>
      <c r="E1484" s="41"/>
      <c r="H1484" s="2" t="s">
        <v>43</v>
      </c>
      <c r="I1484" s="2" t="s">
        <v>45</v>
      </c>
      <c r="J1484" s="15" t="str">
        <f>IF(ISERROR(VLOOKUP(I1484,State_codes!$B$2:$C$38, 2, FALSE)),"",VLOOKUP(I1484,State_codes!$B$2:$C$38, 2, FALSE))</f>
        <v>MH</v>
      </c>
      <c r="K1484" s="2" t="s">
        <v>122</v>
      </c>
      <c r="L1484" s="31" t="s">
        <v>1727</v>
      </c>
      <c r="N1484" s="130"/>
      <c r="O1484" s="27" t="s">
        <v>155</v>
      </c>
      <c r="P1484" s="39">
        <v>43921</v>
      </c>
      <c r="Q1484" s="37" t="s">
        <v>49</v>
      </c>
      <c r="R1484" s="46"/>
      <c r="S1484" s="46"/>
    </row>
    <row r="1485" spans="1:19" ht="12.75">
      <c r="A1485" s="27">
        <v>1484</v>
      </c>
      <c r="B1485" s="119"/>
      <c r="C1485" s="39">
        <v>43921</v>
      </c>
      <c r="D1485" s="40"/>
      <c r="E1485" s="41"/>
      <c r="H1485" s="2" t="s">
        <v>43</v>
      </c>
      <c r="I1485" s="2" t="s">
        <v>45</v>
      </c>
      <c r="J1485" s="15" t="str">
        <f>IF(ISERROR(VLOOKUP(I1485,State_codes!$B$2:$C$38, 2, FALSE)),"",VLOOKUP(I1485,State_codes!$B$2:$C$38, 2, FALSE))</f>
        <v>MH</v>
      </c>
      <c r="K1485" s="2" t="s">
        <v>122</v>
      </c>
      <c r="L1485" s="31" t="s">
        <v>1727</v>
      </c>
      <c r="N1485" s="130"/>
      <c r="O1485" s="27" t="s">
        <v>155</v>
      </c>
      <c r="P1485" s="39">
        <v>43921</v>
      </c>
      <c r="Q1485" s="37" t="s">
        <v>49</v>
      </c>
      <c r="R1485" s="46"/>
      <c r="S1485" s="46"/>
    </row>
    <row r="1486" spans="1:19" ht="12.75">
      <c r="A1486" s="27">
        <v>1485</v>
      </c>
      <c r="B1486" s="119"/>
      <c r="C1486" s="39">
        <v>43921</v>
      </c>
      <c r="D1486" s="40"/>
      <c r="E1486" s="41"/>
      <c r="H1486" s="2" t="s">
        <v>43</v>
      </c>
      <c r="I1486" s="2" t="s">
        <v>45</v>
      </c>
      <c r="J1486" s="15" t="str">
        <f>IF(ISERROR(VLOOKUP(I1486,State_codes!$B$2:$C$38, 2, FALSE)),"",VLOOKUP(I1486,State_codes!$B$2:$C$38, 2, FALSE))</f>
        <v>MH</v>
      </c>
      <c r="K1486" s="2" t="s">
        <v>122</v>
      </c>
      <c r="L1486" s="31" t="s">
        <v>1727</v>
      </c>
      <c r="N1486" s="130"/>
      <c r="O1486" s="27" t="s">
        <v>155</v>
      </c>
      <c r="P1486" s="39">
        <v>43921</v>
      </c>
      <c r="Q1486" s="37" t="s">
        <v>49</v>
      </c>
      <c r="R1486" s="46"/>
      <c r="S1486" s="46"/>
    </row>
    <row r="1487" spans="1:19" ht="12.75">
      <c r="A1487" s="27">
        <v>1486</v>
      </c>
      <c r="B1487" s="119"/>
      <c r="C1487" s="39">
        <v>43921</v>
      </c>
      <c r="D1487" s="40"/>
      <c r="E1487" s="41"/>
      <c r="H1487" s="2" t="s">
        <v>43</v>
      </c>
      <c r="I1487" s="2" t="s">
        <v>45</v>
      </c>
      <c r="J1487" s="15" t="str">
        <f>IF(ISERROR(VLOOKUP(I1487,State_codes!$B$2:$C$38, 2, FALSE)),"",VLOOKUP(I1487,State_codes!$B$2:$C$38, 2, FALSE))</f>
        <v>MH</v>
      </c>
      <c r="K1487" s="2" t="s">
        <v>122</v>
      </c>
      <c r="L1487" s="31" t="s">
        <v>1727</v>
      </c>
      <c r="N1487" s="130"/>
      <c r="O1487" s="27" t="s">
        <v>155</v>
      </c>
      <c r="P1487" s="39">
        <v>43921</v>
      </c>
      <c r="Q1487" s="37" t="s">
        <v>49</v>
      </c>
      <c r="R1487" s="46"/>
      <c r="S1487" s="46"/>
    </row>
    <row r="1488" spans="1:19" ht="12.75">
      <c r="A1488" s="27">
        <v>1487</v>
      </c>
      <c r="B1488" s="119"/>
      <c r="C1488" s="39">
        <v>43921</v>
      </c>
      <c r="D1488" s="40"/>
      <c r="E1488" s="41"/>
      <c r="H1488" s="2" t="s">
        <v>43</v>
      </c>
      <c r="I1488" s="2" t="s">
        <v>45</v>
      </c>
      <c r="J1488" s="15" t="str">
        <f>IF(ISERROR(VLOOKUP(I1488,State_codes!$B$2:$C$38, 2, FALSE)),"",VLOOKUP(I1488,State_codes!$B$2:$C$38, 2, FALSE))</f>
        <v>MH</v>
      </c>
      <c r="K1488" s="2" t="s">
        <v>122</v>
      </c>
      <c r="L1488" s="31" t="s">
        <v>1727</v>
      </c>
      <c r="N1488" s="130"/>
      <c r="O1488" s="27" t="s">
        <v>155</v>
      </c>
      <c r="P1488" s="39">
        <v>43921</v>
      </c>
      <c r="Q1488" s="37" t="s">
        <v>49</v>
      </c>
      <c r="R1488" s="46"/>
      <c r="S1488" s="46"/>
    </row>
    <row r="1489" spans="1:19" ht="12.75">
      <c r="A1489" s="27">
        <v>1488</v>
      </c>
      <c r="B1489" s="119"/>
      <c r="C1489" s="39">
        <v>43921</v>
      </c>
      <c r="D1489" s="40"/>
      <c r="E1489" s="41"/>
      <c r="H1489" s="2" t="s">
        <v>43</v>
      </c>
      <c r="I1489" s="2" t="s">
        <v>45</v>
      </c>
      <c r="J1489" s="15" t="str">
        <f>IF(ISERROR(VLOOKUP(I1489,State_codes!$B$2:$C$38, 2, FALSE)),"",VLOOKUP(I1489,State_codes!$B$2:$C$38, 2, FALSE))</f>
        <v>MH</v>
      </c>
      <c r="K1489" s="2" t="s">
        <v>122</v>
      </c>
      <c r="L1489" s="31" t="s">
        <v>1727</v>
      </c>
      <c r="N1489" s="130"/>
      <c r="O1489" s="27" t="s">
        <v>155</v>
      </c>
      <c r="P1489" s="39">
        <v>43921</v>
      </c>
      <c r="Q1489" s="37" t="s">
        <v>49</v>
      </c>
      <c r="R1489" s="46"/>
      <c r="S1489" s="46"/>
    </row>
    <row r="1490" spans="1:19" ht="12.75">
      <c r="A1490" s="27">
        <v>1489</v>
      </c>
      <c r="B1490" s="119"/>
      <c r="C1490" s="39">
        <v>43921</v>
      </c>
      <c r="D1490" s="40"/>
      <c r="E1490" s="41"/>
      <c r="H1490" s="2" t="s">
        <v>43</v>
      </c>
      <c r="I1490" s="2" t="s">
        <v>45</v>
      </c>
      <c r="J1490" s="15" t="str">
        <f>IF(ISERROR(VLOOKUP(I1490,State_codes!$B$2:$C$38, 2, FALSE)),"",VLOOKUP(I1490,State_codes!$B$2:$C$38, 2, FALSE))</f>
        <v>MH</v>
      </c>
      <c r="K1490" s="2" t="s">
        <v>122</v>
      </c>
      <c r="L1490" s="31" t="s">
        <v>6245</v>
      </c>
      <c r="N1490" s="130"/>
      <c r="O1490" s="27" t="s">
        <v>155</v>
      </c>
      <c r="P1490" s="39">
        <v>43921</v>
      </c>
      <c r="Q1490" s="37" t="s">
        <v>49</v>
      </c>
      <c r="R1490" s="46"/>
      <c r="S1490" s="46"/>
    </row>
    <row r="1491" spans="1:19" ht="12.75">
      <c r="A1491" s="27">
        <v>1490</v>
      </c>
      <c r="B1491" s="119"/>
      <c r="C1491" s="39">
        <v>43921</v>
      </c>
      <c r="D1491" s="40"/>
      <c r="E1491" s="41"/>
      <c r="H1491" s="2" t="s">
        <v>43</v>
      </c>
      <c r="I1491" s="2" t="s">
        <v>45</v>
      </c>
      <c r="J1491" s="15" t="str">
        <f>IF(ISERROR(VLOOKUP(I1491,State_codes!$B$2:$C$38, 2, FALSE)),"",VLOOKUP(I1491,State_codes!$B$2:$C$38, 2, FALSE))</f>
        <v>MH</v>
      </c>
      <c r="K1491" s="2" t="s">
        <v>122</v>
      </c>
      <c r="L1491" s="31" t="s">
        <v>6245</v>
      </c>
      <c r="N1491" s="130"/>
      <c r="O1491" s="27" t="s">
        <v>155</v>
      </c>
      <c r="P1491" s="39">
        <v>43921</v>
      </c>
      <c r="Q1491" s="37" t="s">
        <v>49</v>
      </c>
      <c r="R1491" s="46"/>
      <c r="S1491" s="46"/>
    </row>
    <row r="1492" spans="1:19" ht="12.75">
      <c r="A1492" s="27">
        <v>1491</v>
      </c>
      <c r="B1492" s="119"/>
      <c r="C1492" s="39">
        <v>43921</v>
      </c>
      <c r="D1492" s="40"/>
      <c r="E1492" s="41"/>
      <c r="H1492" s="2" t="s">
        <v>83</v>
      </c>
      <c r="I1492" s="2" t="s">
        <v>45</v>
      </c>
      <c r="J1492" s="15" t="str">
        <f>IF(ISERROR(VLOOKUP(I1492,State_codes!$B$2:$C$38, 2, FALSE)),"",VLOOKUP(I1492,State_codes!$B$2:$C$38, 2, FALSE))</f>
        <v>MH</v>
      </c>
      <c r="K1492" s="2" t="s">
        <v>122</v>
      </c>
      <c r="L1492" s="31" t="s">
        <v>6245</v>
      </c>
      <c r="N1492" s="130"/>
      <c r="O1492" s="27" t="s">
        <v>155</v>
      </c>
      <c r="P1492" s="39">
        <v>43921</v>
      </c>
      <c r="Q1492" s="37" t="s">
        <v>49</v>
      </c>
      <c r="R1492" s="46"/>
      <c r="S1492" s="46"/>
    </row>
    <row r="1493" spans="1:19" ht="12.75">
      <c r="A1493" s="27">
        <v>1492</v>
      </c>
      <c r="B1493" s="119"/>
      <c r="C1493" s="39">
        <v>43921</v>
      </c>
      <c r="D1493" s="40"/>
      <c r="E1493" s="41"/>
      <c r="H1493" s="2" t="s">
        <v>83</v>
      </c>
      <c r="I1493" s="2" t="s">
        <v>45</v>
      </c>
      <c r="J1493" s="15" t="str">
        <f>IF(ISERROR(VLOOKUP(I1493,State_codes!$B$2:$C$38, 2, FALSE)),"",VLOOKUP(I1493,State_codes!$B$2:$C$38, 2, FALSE))</f>
        <v>MH</v>
      </c>
      <c r="K1493" s="2" t="s">
        <v>122</v>
      </c>
      <c r="L1493" s="31" t="s">
        <v>6245</v>
      </c>
      <c r="N1493" s="130"/>
      <c r="O1493" s="27" t="s">
        <v>155</v>
      </c>
      <c r="P1493" s="39">
        <v>43921</v>
      </c>
      <c r="Q1493" s="37" t="s">
        <v>49</v>
      </c>
      <c r="R1493" s="46"/>
      <c r="S1493" s="46"/>
    </row>
    <row r="1494" spans="1:19" ht="12.75">
      <c r="A1494" s="27">
        <v>1493</v>
      </c>
      <c r="B1494" s="119"/>
      <c r="C1494" s="39">
        <v>43921</v>
      </c>
      <c r="D1494" s="40"/>
      <c r="E1494" s="41"/>
      <c r="H1494" s="2" t="s">
        <v>83</v>
      </c>
      <c r="I1494" s="2" t="s">
        <v>45</v>
      </c>
      <c r="J1494" s="15" t="str">
        <f>IF(ISERROR(VLOOKUP(I1494,State_codes!$B$2:$C$38, 2, FALSE)),"",VLOOKUP(I1494,State_codes!$B$2:$C$38, 2, FALSE))</f>
        <v>MH</v>
      </c>
      <c r="K1494" s="2" t="s">
        <v>122</v>
      </c>
      <c r="L1494" s="31" t="s">
        <v>6245</v>
      </c>
      <c r="N1494" s="130"/>
      <c r="O1494" s="27" t="s">
        <v>155</v>
      </c>
      <c r="P1494" s="39">
        <v>43921</v>
      </c>
      <c r="Q1494" s="37" t="s">
        <v>49</v>
      </c>
      <c r="R1494" s="46"/>
      <c r="S1494" s="46"/>
    </row>
    <row r="1495" spans="1:19" ht="12.75">
      <c r="A1495" s="27">
        <v>1494</v>
      </c>
      <c r="B1495" s="119"/>
      <c r="C1495" s="39">
        <v>43921</v>
      </c>
      <c r="D1495" s="40"/>
      <c r="E1495" s="41"/>
      <c r="H1495" s="2" t="s">
        <v>83</v>
      </c>
      <c r="I1495" s="2" t="s">
        <v>45</v>
      </c>
      <c r="J1495" s="15" t="str">
        <f>IF(ISERROR(VLOOKUP(I1495,State_codes!$B$2:$C$38, 2, FALSE)),"",VLOOKUP(I1495,State_codes!$B$2:$C$38, 2, FALSE))</f>
        <v>MH</v>
      </c>
      <c r="K1495" s="2" t="s">
        <v>122</v>
      </c>
      <c r="L1495" s="31" t="s">
        <v>6245</v>
      </c>
      <c r="N1495" s="130"/>
      <c r="O1495" s="27" t="s">
        <v>155</v>
      </c>
      <c r="P1495" s="39">
        <v>43921</v>
      </c>
      <c r="Q1495" s="37" t="s">
        <v>49</v>
      </c>
      <c r="R1495" s="46"/>
      <c r="S1495" s="46"/>
    </row>
    <row r="1496" spans="1:19" ht="12.75">
      <c r="A1496" s="27">
        <v>1495</v>
      </c>
      <c r="B1496" s="119"/>
      <c r="C1496" s="39">
        <v>43921</v>
      </c>
      <c r="D1496" s="40"/>
      <c r="E1496" s="41"/>
      <c r="H1496" s="2" t="s">
        <v>83</v>
      </c>
      <c r="I1496" s="2" t="s">
        <v>45</v>
      </c>
      <c r="J1496" s="15" t="str">
        <f>IF(ISERROR(VLOOKUP(I1496,State_codes!$B$2:$C$38, 2, FALSE)),"",VLOOKUP(I1496,State_codes!$B$2:$C$38, 2, FALSE))</f>
        <v>MH</v>
      </c>
      <c r="K1496" s="2" t="s">
        <v>122</v>
      </c>
      <c r="L1496" s="31" t="s">
        <v>6245</v>
      </c>
      <c r="N1496" s="130"/>
      <c r="O1496" s="27" t="s">
        <v>155</v>
      </c>
      <c r="P1496" s="39">
        <v>43921</v>
      </c>
      <c r="Q1496" s="37" t="s">
        <v>49</v>
      </c>
      <c r="R1496" s="46"/>
      <c r="S1496" s="46"/>
    </row>
    <row r="1497" spans="1:19" ht="12.75">
      <c r="A1497" s="27">
        <v>1496</v>
      </c>
      <c r="B1497" s="119"/>
      <c r="C1497" s="39">
        <v>43921</v>
      </c>
      <c r="D1497" s="40"/>
      <c r="E1497" s="41"/>
      <c r="H1497" s="2" t="s">
        <v>83</v>
      </c>
      <c r="I1497" s="2" t="s">
        <v>45</v>
      </c>
      <c r="J1497" s="15" t="str">
        <f>IF(ISERROR(VLOOKUP(I1497,State_codes!$B$2:$C$38, 2, FALSE)),"",VLOOKUP(I1497,State_codes!$B$2:$C$38, 2, FALSE))</f>
        <v>MH</v>
      </c>
      <c r="K1497" s="2" t="s">
        <v>122</v>
      </c>
      <c r="L1497" s="31" t="s">
        <v>6245</v>
      </c>
      <c r="N1497" s="130"/>
      <c r="O1497" s="27" t="s">
        <v>155</v>
      </c>
      <c r="P1497" s="39">
        <v>43921</v>
      </c>
      <c r="Q1497" s="37" t="s">
        <v>49</v>
      </c>
      <c r="R1497" s="46"/>
      <c r="S1497" s="46"/>
    </row>
    <row r="1498" spans="1:19" ht="12.75">
      <c r="A1498" s="27">
        <v>1497</v>
      </c>
      <c r="B1498" s="119"/>
      <c r="C1498" s="39">
        <v>43921</v>
      </c>
      <c r="D1498" s="40"/>
      <c r="E1498" s="41"/>
      <c r="H1498" s="2" t="s">
        <v>83</v>
      </c>
      <c r="I1498" s="2" t="s">
        <v>45</v>
      </c>
      <c r="J1498" s="15" t="str">
        <f>IF(ISERROR(VLOOKUP(I1498,State_codes!$B$2:$C$38, 2, FALSE)),"",VLOOKUP(I1498,State_codes!$B$2:$C$38, 2, FALSE))</f>
        <v>MH</v>
      </c>
      <c r="K1498" s="2" t="s">
        <v>122</v>
      </c>
      <c r="L1498" s="31" t="s">
        <v>6245</v>
      </c>
      <c r="N1498" s="130"/>
      <c r="O1498" s="27" t="s">
        <v>155</v>
      </c>
      <c r="P1498" s="39">
        <v>43921</v>
      </c>
      <c r="Q1498" s="37" t="s">
        <v>49</v>
      </c>
      <c r="R1498" s="46"/>
      <c r="S1498" s="46"/>
    </row>
    <row r="1499" spans="1:19" ht="12.75">
      <c r="A1499" s="27">
        <v>1498</v>
      </c>
      <c r="B1499" s="119"/>
      <c r="C1499" s="39">
        <v>43921</v>
      </c>
      <c r="D1499" s="40"/>
      <c r="E1499" s="41"/>
      <c r="H1499" s="2" t="s">
        <v>83</v>
      </c>
      <c r="I1499" s="2" t="s">
        <v>45</v>
      </c>
      <c r="J1499" s="15" t="str">
        <f>IF(ISERROR(VLOOKUP(I1499,State_codes!$B$2:$C$38, 2, FALSE)),"",VLOOKUP(I1499,State_codes!$B$2:$C$38, 2, FALSE))</f>
        <v>MH</v>
      </c>
      <c r="K1499" s="2" t="s">
        <v>122</v>
      </c>
      <c r="L1499" s="31" t="s">
        <v>6245</v>
      </c>
      <c r="N1499" s="130"/>
      <c r="O1499" s="27" t="s">
        <v>155</v>
      </c>
      <c r="P1499" s="39">
        <v>43921</v>
      </c>
      <c r="Q1499" s="37" t="s">
        <v>49</v>
      </c>
      <c r="R1499" s="46"/>
      <c r="S1499" s="46"/>
    </row>
    <row r="1500" spans="1:19" ht="12.75">
      <c r="A1500" s="27">
        <v>1499</v>
      </c>
      <c r="B1500" s="119"/>
      <c r="C1500" s="39">
        <v>43921</v>
      </c>
      <c r="D1500" s="40"/>
      <c r="E1500" s="41"/>
      <c r="H1500" s="2" t="s">
        <v>338</v>
      </c>
      <c r="I1500" s="2" t="s">
        <v>45</v>
      </c>
      <c r="J1500" s="15" t="str">
        <f>IF(ISERROR(VLOOKUP(I1500,State_codes!$B$2:$C$38, 2, FALSE)),"",VLOOKUP(I1500,State_codes!$B$2:$C$38, 2, FALSE))</f>
        <v>MH</v>
      </c>
      <c r="K1500" s="2" t="s">
        <v>122</v>
      </c>
      <c r="L1500" s="31" t="s">
        <v>6245</v>
      </c>
      <c r="N1500" s="130"/>
      <c r="O1500" s="27" t="s">
        <v>155</v>
      </c>
      <c r="P1500" s="39">
        <v>43921</v>
      </c>
      <c r="Q1500" s="37" t="s">
        <v>49</v>
      </c>
      <c r="R1500" s="46"/>
      <c r="S1500" s="46"/>
    </row>
    <row r="1501" spans="1:19" ht="12.75">
      <c r="A1501" s="27">
        <v>1500</v>
      </c>
      <c r="B1501" s="119"/>
      <c r="C1501" s="39">
        <v>43921</v>
      </c>
      <c r="D1501" s="40"/>
      <c r="E1501" s="41"/>
      <c r="H1501" s="2" t="s">
        <v>338</v>
      </c>
      <c r="I1501" s="2" t="s">
        <v>45</v>
      </c>
      <c r="J1501" s="15" t="str">
        <f>IF(ISERROR(VLOOKUP(I1501,State_codes!$B$2:$C$38, 2, FALSE)),"",VLOOKUP(I1501,State_codes!$B$2:$C$38, 2, FALSE))</f>
        <v>MH</v>
      </c>
      <c r="K1501" s="2" t="s">
        <v>122</v>
      </c>
      <c r="L1501" s="31" t="s">
        <v>6271</v>
      </c>
      <c r="M1501" s="2" t="s">
        <v>766</v>
      </c>
      <c r="N1501" s="130"/>
      <c r="O1501" s="27" t="s">
        <v>129</v>
      </c>
      <c r="P1501" s="39">
        <v>43921</v>
      </c>
      <c r="Q1501" s="37" t="s">
        <v>6272</v>
      </c>
      <c r="R1501" s="46"/>
      <c r="S1501" s="46"/>
    </row>
    <row r="1502" spans="1:19" ht="12.75">
      <c r="A1502" s="27">
        <v>1501</v>
      </c>
      <c r="B1502" s="119"/>
      <c r="C1502" s="39">
        <v>43921</v>
      </c>
      <c r="D1502" s="40"/>
      <c r="E1502" s="41"/>
      <c r="H1502" s="2" t="s">
        <v>338</v>
      </c>
      <c r="I1502" s="2" t="s">
        <v>45</v>
      </c>
      <c r="J1502" s="15" t="str">
        <f>IF(ISERROR(VLOOKUP(I1502,State_codes!$B$2:$C$38, 2, FALSE)),"",VLOOKUP(I1502,State_codes!$B$2:$C$38, 2, FALSE))</f>
        <v>MH</v>
      </c>
      <c r="K1502" s="2" t="s">
        <v>122</v>
      </c>
      <c r="L1502" s="31" t="s">
        <v>6271</v>
      </c>
      <c r="M1502" s="2" t="s">
        <v>766</v>
      </c>
      <c r="N1502" s="130"/>
      <c r="O1502" s="27" t="s">
        <v>129</v>
      </c>
      <c r="P1502" s="39">
        <v>43921</v>
      </c>
      <c r="Q1502" s="37" t="s">
        <v>6272</v>
      </c>
      <c r="R1502" s="46"/>
      <c r="S1502" s="46"/>
    </row>
    <row r="1503" spans="1:19" ht="12.75">
      <c r="A1503" s="27">
        <v>1502</v>
      </c>
      <c r="B1503" s="119"/>
      <c r="C1503" s="39">
        <v>43921</v>
      </c>
      <c r="D1503" s="40"/>
      <c r="E1503" s="41"/>
      <c r="H1503" s="2" t="s">
        <v>119</v>
      </c>
      <c r="I1503" s="2" t="s">
        <v>45</v>
      </c>
      <c r="J1503" s="15" t="str">
        <f>IF(ISERROR(VLOOKUP(I1503,State_codes!$B$2:$C$38, 2, FALSE)),"",VLOOKUP(I1503,State_codes!$B$2:$C$38, 2, FALSE))</f>
        <v>MH</v>
      </c>
      <c r="K1503" s="2" t="s">
        <v>122</v>
      </c>
      <c r="L1503" s="31" t="s">
        <v>1727</v>
      </c>
      <c r="N1503" s="130"/>
      <c r="O1503" s="27" t="s">
        <v>155</v>
      </c>
      <c r="P1503" s="39">
        <v>43921</v>
      </c>
      <c r="Q1503" s="37" t="s">
        <v>49</v>
      </c>
      <c r="R1503" s="46"/>
      <c r="S1503" s="46"/>
    </row>
    <row r="1504" spans="1:19" ht="12.75">
      <c r="A1504" s="27">
        <v>1503</v>
      </c>
      <c r="B1504" s="119"/>
      <c r="C1504" s="39">
        <v>43921</v>
      </c>
      <c r="D1504" s="40"/>
      <c r="E1504" s="41"/>
      <c r="H1504" s="2" t="s">
        <v>119</v>
      </c>
      <c r="I1504" s="2" t="s">
        <v>45</v>
      </c>
      <c r="J1504" s="15" t="str">
        <f>IF(ISERROR(VLOOKUP(I1504,State_codes!$B$2:$C$38, 2, FALSE)),"",VLOOKUP(I1504,State_codes!$B$2:$C$38, 2, FALSE))</f>
        <v>MH</v>
      </c>
      <c r="K1504" s="2" t="s">
        <v>122</v>
      </c>
      <c r="L1504" s="31" t="s">
        <v>1727</v>
      </c>
      <c r="N1504" s="130"/>
      <c r="O1504" s="27" t="s">
        <v>155</v>
      </c>
      <c r="P1504" s="39">
        <v>43921</v>
      </c>
      <c r="Q1504" s="37" t="s">
        <v>49</v>
      </c>
      <c r="R1504" s="46"/>
      <c r="S1504" s="46"/>
    </row>
    <row r="1505" spans="1:19" ht="12.75">
      <c r="A1505" s="27">
        <v>1504</v>
      </c>
      <c r="B1505" s="119"/>
      <c r="C1505" s="39">
        <v>43921</v>
      </c>
      <c r="D1505" s="40"/>
      <c r="E1505" s="41"/>
      <c r="H1505" s="2" t="s">
        <v>119</v>
      </c>
      <c r="I1505" s="2" t="s">
        <v>45</v>
      </c>
      <c r="J1505" s="15" t="str">
        <f>IF(ISERROR(VLOOKUP(I1505,State_codes!$B$2:$C$38, 2, FALSE)),"",VLOOKUP(I1505,State_codes!$B$2:$C$38, 2, FALSE))</f>
        <v>MH</v>
      </c>
      <c r="K1505" s="2" t="s">
        <v>122</v>
      </c>
      <c r="L1505" s="31" t="s">
        <v>1727</v>
      </c>
      <c r="N1505" s="130"/>
      <c r="O1505" s="27" t="s">
        <v>155</v>
      </c>
      <c r="P1505" s="39">
        <v>43921</v>
      </c>
      <c r="Q1505" s="37" t="s">
        <v>49</v>
      </c>
      <c r="R1505" s="46"/>
      <c r="S1505" s="46"/>
    </row>
    <row r="1506" spans="1:19" ht="12.75">
      <c r="A1506" s="27">
        <v>1505</v>
      </c>
      <c r="B1506" s="119"/>
      <c r="C1506" s="39">
        <v>43921</v>
      </c>
      <c r="D1506" s="40"/>
      <c r="E1506" s="41"/>
      <c r="H1506" s="2" t="s">
        <v>119</v>
      </c>
      <c r="I1506" s="2" t="s">
        <v>45</v>
      </c>
      <c r="J1506" s="15" t="str">
        <f>IF(ISERROR(VLOOKUP(I1506,State_codes!$B$2:$C$38, 2, FALSE)),"",VLOOKUP(I1506,State_codes!$B$2:$C$38, 2, FALSE))</f>
        <v>MH</v>
      </c>
      <c r="K1506" s="2" t="s">
        <v>122</v>
      </c>
      <c r="L1506" s="31" t="s">
        <v>1727</v>
      </c>
      <c r="N1506" s="130"/>
      <c r="O1506" s="27" t="s">
        <v>155</v>
      </c>
      <c r="P1506" s="39">
        <v>43921</v>
      </c>
      <c r="Q1506" s="37" t="s">
        <v>49</v>
      </c>
      <c r="R1506" s="46"/>
      <c r="S1506" s="46"/>
    </row>
    <row r="1507" spans="1:19" ht="12.75">
      <c r="A1507" s="27">
        <v>1506</v>
      </c>
      <c r="B1507" s="119"/>
      <c r="C1507" s="39">
        <v>43921</v>
      </c>
      <c r="D1507" s="40"/>
      <c r="E1507" s="41"/>
      <c r="H1507" s="2" t="s">
        <v>119</v>
      </c>
      <c r="I1507" s="2" t="s">
        <v>45</v>
      </c>
      <c r="J1507" s="15" t="str">
        <f>IF(ISERROR(VLOOKUP(I1507,State_codes!$B$2:$C$38, 2, FALSE)),"",VLOOKUP(I1507,State_codes!$B$2:$C$38, 2, FALSE))</f>
        <v>MH</v>
      </c>
      <c r="K1507" s="2" t="s">
        <v>122</v>
      </c>
      <c r="L1507" s="31" t="s">
        <v>1727</v>
      </c>
      <c r="N1507" s="130"/>
      <c r="O1507" s="27" t="s">
        <v>155</v>
      </c>
      <c r="P1507" s="39">
        <v>43921</v>
      </c>
      <c r="Q1507" s="37" t="s">
        <v>49</v>
      </c>
      <c r="R1507" s="46"/>
      <c r="S1507" s="46"/>
    </row>
    <row r="1508" spans="1:19" ht="12.75">
      <c r="A1508" s="27">
        <v>1507</v>
      </c>
      <c r="B1508" s="119"/>
      <c r="C1508" s="39">
        <v>43921</v>
      </c>
      <c r="D1508" s="40"/>
      <c r="E1508" s="41"/>
      <c r="H1508" s="2" t="s">
        <v>83</v>
      </c>
      <c r="I1508" s="2" t="s">
        <v>45</v>
      </c>
      <c r="J1508" s="15" t="str">
        <f>IF(ISERROR(VLOOKUP(I1508,State_codes!$B$2:$C$38, 2, FALSE)),"",VLOOKUP(I1508,State_codes!$B$2:$C$38, 2, FALSE))</f>
        <v>MH</v>
      </c>
      <c r="K1508" s="2" t="s">
        <v>122</v>
      </c>
      <c r="L1508" s="31" t="s">
        <v>6282</v>
      </c>
      <c r="M1508" s="2" t="s">
        <v>6283</v>
      </c>
      <c r="N1508" s="130"/>
      <c r="O1508" s="27" t="s">
        <v>155</v>
      </c>
      <c r="P1508" s="39">
        <v>43921</v>
      </c>
      <c r="Q1508" s="37" t="s">
        <v>6272</v>
      </c>
      <c r="R1508" s="46"/>
      <c r="S1508" s="46"/>
    </row>
    <row r="1509" spans="1:19" ht="12.75">
      <c r="A1509" s="27">
        <v>1508</v>
      </c>
      <c r="B1509" s="119"/>
      <c r="C1509" s="39">
        <v>43921</v>
      </c>
      <c r="D1509" s="40"/>
      <c r="E1509" s="41"/>
      <c r="H1509" s="2" t="s">
        <v>83</v>
      </c>
      <c r="I1509" s="2" t="s">
        <v>45</v>
      </c>
      <c r="J1509" s="15" t="str">
        <f>IF(ISERROR(VLOOKUP(I1509,State_codes!$B$2:$C$38, 2, FALSE)),"",VLOOKUP(I1509,State_codes!$B$2:$C$38, 2, FALSE))</f>
        <v>MH</v>
      </c>
      <c r="K1509" s="2" t="s">
        <v>122</v>
      </c>
      <c r="L1509" s="31" t="s">
        <v>6282</v>
      </c>
      <c r="M1509" s="2" t="s">
        <v>6283</v>
      </c>
      <c r="N1509" s="130"/>
      <c r="O1509" s="27" t="s">
        <v>155</v>
      </c>
      <c r="P1509" s="39">
        <v>43921</v>
      </c>
      <c r="Q1509" s="37" t="s">
        <v>6272</v>
      </c>
      <c r="R1509" s="46"/>
      <c r="S1509" s="46"/>
    </row>
    <row r="1510" spans="1:19" ht="12.75">
      <c r="A1510" s="27">
        <v>1509</v>
      </c>
      <c r="B1510" s="119"/>
      <c r="C1510" s="39">
        <v>43921</v>
      </c>
      <c r="D1510" s="40"/>
      <c r="E1510" s="41"/>
      <c r="H1510" s="2" t="s">
        <v>83</v>
      </c>
      <c r="I1510" s="2" t="s">
        <v>45</v>
      </c>
      <c r="J1510" s="15" t="str">
        <f>IF(ISERROR(VLOOKUP(I1510,State_codes!$B$2:$C$38, 2, FALSE)),"",VLOOKUP(I1510,State_codes!$B$2:$C$38, 2, FALSE))</f>
        <v>MH</v>
      </c>
      <c r="K1510" s="2" t="s">
        <v>122</v>
      </c>
      <c r="L1510" s="31" t="s">
        <v>6282</v>
      </c>
      <c r="M1510" s="2" t="s">
        <v>6283</v>
      </c>
      <c r="N1510" s="130"/>
      <c r="O1510" s="27" t="s">
        <v>155</v>
      </c>
      <c r="P1510" s="39">
        <v>43921</v>
      </c>
      <c r="Q1510" s="37" t="s">
        <v>6272</v>
      </c>
      <c r="R1510" s="46"/>
      <c r="S1510" s="46"/>
    </row>
    <row r="1511" spans="1:19" ht="12.75">
      <c r="A1511" s="27">
        <v>1510</v>
      </c>
      <c r="B1511" s="119"/>
      <c r="C1511" s="39">
        <v>43921</v>
      </c>
      <c r="D1511" s="40"/>
      <c r="E1511" s="41"/>
      <c r="H1511" s="2" t="s">
        <v>83</v>
      </c>
      <c r="I1511" s="2" t="s">
        <v>45</v>
      </c>
      <c r="J1511" s="15" t="str">
        <f>IF(ISERROR(VLOOKUP(I1511,State_codes!$B$2:$C$38, 2, FALSE)),"",VLOOKUP(I1511,State_codes!$B$2:$C$38, 2, FALSE))</f>
        <v>MH</v>
      </c>
      <c r="K1511" s="2" t="s">
        <v>122</v>
      </c>
      <c r="L1511" s="31" t="s">
        <v>1727</v>
      </c>
      <c r="N1511" s="130"/>
      <c r="O1511" s="27" t="s">
        <v>155</v>
      </c>
      <c r="P1511" s="39">
        <v>43921</v>
      </c>
      <c r="Q1511" s="37" t="s">
        <v>49</v>
      </c>
      <c r="R1511" s="46"/>
      <c r="S1511" s="46"/>
    </row>
    <row r="1512" spans="1:19" ht="12.75">
      <c r="A1512" s="27">
        <v>1511</v>
      </c>
      <c r="B1512" s="119"/>
      <c r="C1512" s="39">
        <v>43921</v>
      </c>
      <c r="D1512" s="40"/>
      <c r="E1512" s="41"/>
      <c r="H1512" s="2" t="s">
        <v>83</v>
      </c>
      <c r="I1512" s="2" t="s">
        <v>45</v>
      </c>
      <c r="J1512" s="15" t="str">
        <f>IF(ISERROR(VLOOKUP(I1512,State_codes!$B$2:$C$38, 2, FALSE)),"",VLOOKUP(I1512,State_codes!$B$2:$C$38, 2, FALSE))</f>
        <v>MH</v>
      </c>
      <c r="K1512" s="2" t="s">
        <v>122</v>
      </c>
      <c r="L1512" s="31" t="s">
        <v>1727</v>
      </c>
      <c r="N1512" s="130"/>
      <c r="O1512" s="27" t="s">
        <v>155</v>
      </c>
      <c r="P1512" s="39">
        <v>43921</v>
      </c>
      <c r="Q1512" s="37" t="s">
        <v>49</v>
      </c>
      <c r="R1512" s="46"/>
      <c r="S1512" s="46"/>
    </row>
    <row r="1513" spans="1:19" ht="12.75">
      <c r="A1513" s="27">
        <v>1512</v>
      </c>
      <c r="B1513" s="119"/>
      <c r="C1513" s="39">
        <v>43921</v>
      </c>
      <c r="D1513" s="40"/>
      <c r="E1513" s="41"/>
      <c r="H1513" s="2" t="s">
        <v>556</v>
      </c>
      <c r="I1513" s="2" t="s">
        <v>117</v>
      </c>
      <c r="J1513" s="15" t="str">
        <f>IF(ISERROR(VLOOKUP(I1513,State_codes!$B$2:$C$38, 2, FALSE)),"",VLOOKUP(I1513,State_codes!$B$2:$C$38, 2, FALSE))</f>
        <v>HR</v>
      </c>
      <c r="K1513" s="2" t="s">
        <v>122</v>
      </c>
      <c r="L1513" s="31" t="s">
        <v>1727</v>
      </c>
      <c r="N1513" s="33" t="s">
        <v>56</v>
      </c>
      <c r="O1513" s="27" t="s">
        <v>155</v>
      </c>
      <c r="P1513" s="39">
        <v>43921</v>
      </c>
      <c r="Q1513" s="37" t="s">
        <v>554</v>
      </c>
      <c r="R1513" s="46"/>
      <c r="S1513" s="46"/>
    </row>
    <row r="1514" spans="1:19" ht="12.75">
      <c r="A1514" s="27">
        <v>1513</v>
      </c>
      <c r="B1514" s="119"/>
      <c r="C1514" s="39">
        <v>43921</v>
      </c>
      <c r="D1514" s="40"/>
      <c r="E1514" s="41"/>
      <c r="H1514" s="2" t="s">
        <v>556</v>
      </c>
      <c r="I1514" s="2" t="s">
        <v>117</v>
      </c>
      <c r="J1514" s="15" t="str">
        <f>IF(ISERROR(VLOOKUP(I1514,State_codes!$B$2:$C$38, 2, FALSE)),"",VLOOKUP(I1514,State_codes!$B$2:$C$38, 2, FALSE))</f>
        <v>HR</v>
      </c>
      <c r="K1514" s="2" t="s">
        <v>122</v>
      </c>
      <c r="L1514" s="31" t="s">
        <v>1727</v>
      </c>
      <c r="N1514" s="33" t="s">
        <v>56</v>
      </c>
      <c r="O1514" s="27" t="s">
        <v>155</v>
      </c>
      <c r="P1514" s="39">
        <v>43921</v>
      </c>
      <c r="Q1514" s="37" t="s">
        <v>554</v>
      </c>
      <c r="R1514" s="46"/>
      <c r="S1514" s="46"/>
    </row>
    <row r="1515" spans="1:19" ht="12.75">
      <c r="A1515" s="27">
        <v>1514</v>
      </c>
      <c r="B1515" s="119"/>
      <c r="C1515" s="39">
        <v>43921</v>
      </c>
      <c r="D1515" s="40"/>
      <c r="E1515" s="41"/>
      <c r="H1515" s="2" t="s">
        <v>5070</v>
      </c>
      <c r="I1515" s="2" t="s">
        <v>117</v>
      </c>
      <c r="J1515" s="15" t="str">
        <f>IF(ISERROR(VLOOKUP(I1515,State_codes!$B$2:$C$38, 2, FALSE)),"",VLOOKUP(I1515,State_codes!$B$2:$C$38, 2, FALSE))</f>
        <v>HR</v>
      </c>
      <c r="K1515" s="2" t="s">
        <v>122</v>
      </c>
      <c r="L1515" s="31" t="s">
        <v>1727</v>
      </c>
      <c r="N1515" s="33" t="s">
        <v>56</v>
      </c>
      <c r="O1515" s="27" t="s">
        <v>155</v>
      </c>
      <c r="P1515" s="39">
        <v>43921</v>
      </c>
      <c r="Q1515" s="37" t="s">
        <v>554</v>
      </c>
      <c r="R1515" s="46"/>
      <c r="S1515" s="46"/>
    </row>
    <row r="1516" spans="1:19" ht="12.75">
      <c r="A1516" s="27">
        <v>1515</v>
      </c>
      <c r="B1516" s="119"/>
      <c r="C1516" s="39">
        <v>43921</v>
      </c>
      <c r="D1516" s="40"/>
      <c r="E1516" s="41"/>
      <c r="H1516" s="2" t="s">
        <v>1334</v>
      </c>
      <c r="I1516" s="2" t="s">
        <v>117</v>
      </c>
      <c r="J1516" s="15" t="str">
        <f>IF(ISERROR(VLOOKUP(I1516,State_codes!$B$2:$C$38, 2, FALSE)),"",VLOOKUP(I1516,State_codes!$B$2:$C$38, 2, FALSE))</f>
        <v>HR</v>
      </c>
      <c r="K1516" s="2" t="s">
        <v>122</v>
      </c>
      <c r="L1516" s="31" t="s">
        <v>1727</v>
      </c>
      <c r="N1516" s="33" t="s">
        <v>56</v>
      </c>
      <c r="O1516" s="27" t="s">
        <v>155</v>
      </c>
      <c r="P1516" s="39">
        <v>43921</v>
      </c>
      <c r="Q1516" s="37" t="s">
        <v>554</v>
      </c>
      <c r="R1516" s="46"/>
      <c r="S1516" s="46"/>
    </row>
    <row r="1517" spans="1:19" ht="12.75">
      <c r="A1517" s="27">
        <v>1516</v>
      </c>
      <c r="B1517" s="23" t="s">
        <v>6306</v>
      </c>
      <c r="C1517" s="39">
        <v>43921</v>
      </c>
      <c r="D1517" s="40"/>
      <c r="E1517" s="41"/>
      <c r="F1517" s="2" t="s">
        <v>39</v>
      </c>
      <c r="H1517" s="2" t="s">
        <v>1613</v>
      </c>
      <c r="I1517" s="2" t="s">
        <v>158</v>
      </c>
      <c r="J1517" s="15" t="str">
        <f>IF(ISERROR(VLOOKUP(I1517,State_codes!$B$2:$C$38, 2, FALSE)),"",VLOOKUP(I1517,State_codes!$B$2:$C$38, 2, FALSE))</f>
        <v>TN</v>
      </c>
      <c r="K1517" s="2" t="s">
        <v>122</v>
      </c>
      <c r="L1517" s="31" t="s">
        <v>3062</v>
      </c>
      <c r="M1517" s="2" t="s">
        <v>766</v>
      </c>
      <c r="N1517" s="130"/>
      <c r="O1517" s="27" t="s">
        <v>129</v>
      </c>
      <c r="P1517" s="39">
        <v>43921</v>
      </c>
      <c r="Q1517" s="37" t="s">
        <v>6308</v>
      </c>
      <c r="R1517" s="46"/>
      <c r="S1517" s="46"/>
    </row>
    <row r="1518" spans="1:19" ht="12.75">
      <c r="A1518" s="27">
        <v>1517</v>
      </c>
      <c r="B1518" s="23" t="s">
        <v>6310</v>
      </c>
      <c r="C1518" s="39">
        <v>43921</v>
      </c>
      <c r="D1518" s="40"/>
      <c r="E1518" s="41"/>
      <c r="F1518" s="2" t="s">
        <v>39</v>
      </c>
      <c r="H1518" s="2" t="s">
        <v>1613</v>
      </c>
      <c r="I1518" s="2" t="s">
        <v>158</v>
      </c>
      <c r="J1518" s="15" t="str">
        <f>IF(ISERROR(VLOOKUP(I1518,State_codes!$B$2:$C$38, 2, FALSE)),"",VLOOKUP(I1518,State_codes!$B$2:$C$38, 2, FALSE))</f>
        <v>TN</v>
      </c>
      <c r="K1518" s="2" t="s">
        <v>122</v>
      </c>
      <c r="L1518" s="31" t="s">
        <v>3062</v>
      </c>
      <c r="M1518" s="2" t="s">
        <v>766</v>
      </c>
      <c r="N1518" s="130"/>
      <c r="O1518" s="27" t="s">
        <v>129</v>
      </c>
      <c r="P1518" s="39">
        <v>43921</v>
      </c>
      <c r="Q1518" s="37" t="s">
        <v>6308</v>
      </c>
      <c r="R1518" s="46"/>
      <c r="S1518" s="46"/>
    </row>
    <row r="1519" spans="1:19" ht="12.75">
      <c r="A1519" s="27">
        <v>1518</v>
      </c>
      <c r="B1519" s="23" t="s">
        <v>6319</v>
      </c>
      <c r="C1519" s="39">
        <v>43921</v>
      </c>
      <c r="D1519" s="40"/>
      <c r="E1519" s="41"/>
      <c r="F1519" s="2" t="s">
        <v>39</v>
      </c>
      <c r="H1519" s="2" t="s">
        <v>1613</v>
      </c>
      <c r="I1519" s="2" t="s">
        <v>158</v>
      </c>
      <c r="J1519" s="15" t="str">
        <f>IF(ISERROR(VLOOKUP(I1519,State_codes!$B$2:$C$38, 2, FALSE)),"",VLOOKUP(I1519,State_codes!$B$2:$C$38, 2, FALSE))</f>
        <v>TN</v>
      </c>
      <c r="K1519" s="2" t="s">
        <v>122</v>
      </c>
      <c r="L1519" s="31" t="s">
        <v>3062</v>
      </c>
      <c r="M1519" s="2" t="s">
        <v>766</v>
      </c>
      <c r="N1519" s="130"/>
      <c r="O1519" s="27" t="s">
        <v>129</v>
      </c>
      <c r="P1519" s="39">
        <v>43921</v>
      </c>
      <c r="Q1519" s="37" t="s">
        <v>6308</v>
      </c>
      <c r="R1519" s="46"/>
      <c r="S1519" s="46"/>
    </row>
    <row r="1520" spans="1:19" ht="12.75">
      <c r="A1520" s="27">
        <v>1519</v>
      </c>
      <c r="B1520" s="23" t="s">
        <v>6321</v>
      </c>
      <c r="C1520" s="39">
        <v>43921</v>
      </c>
      <c r="D1520" s="40"/>
      <c r="E1520" s="41"/>
      <c r="F1520" s="2" t="s">
        <v>39</v>
      </c>
      <c r="H1520" s="2" t="s">
        <v>1613</v>
      </c>
      <c r="I1520" s="2" t="s">
        <v>158</v>
      </c>
      <c r="J1520" s="15" t="str">
        <f>IF(ISERROR(VLOOKUP(I1520,State_codes!$B$2:$C$38, 2, FALSE)),"",VLOOKUP(I1520,State_codes!$B$2:$C$38, 2, FALSE))</f>
        <v>TN</v>
      </c>
      <c r="K1520" s="2" t="s">
        <v>122</v>
      </c>
      <c r="L1520" s="31" t="s">
        <v>3062</v>
      </c>
      <c r="M1520" s="2" t="s">
        <v>766</v>
      </c>
      <c r="N1520" s="130"/>
      <c r="O1520" s="27" t="s">
        <v>129</v>
      </c>
      <c r="P1520" s="39">
        <v>43921</v>
      </c>
      <c r="Q1520" s="37" t="s">
        <v>6308</v>
      </c>
      <c r="R1520" s="46"/>
      <c r="S1520" s="46"/>
    </row>
    <row r="1521" spans="1:19" ht="12.75">
      <c r="A1521" s="27">
        <v>1520</v>
      </c>
      <c r="B1521" s="23" t="s">
        <v>6330</v>
      </c>
      <c r="C1521" s="39">
        <v>43921</v>
      </c>
      <c r="D1521" s="40"/>
      <c r="E1521" s="41"/>
      <c r="F1521" s="2" t="s">
        <v>39</v>
      </c>
      <c r="H1521" s="2" t="s">
        <v>1613</v>
      </c>
      <c r="I1521" s="2" t="s">
        <v>158</v>
      </c>
      <c r="J1521" s="15" t="str">
        <f>IF(ISERROR(VLOOKUP(I1521,State_codes!$B$2:$C$38, 2, FALSE)),"",VLOOKUP(I1521,State_codes!$B$2:$C$38, 2, FALSE))</f>
        <v>TN</v>
      </c>
      <c r="K1521" s="2" t="s">
        <v>122</v>
      </c>
      <c r="L1521" s="31" t="s">
        <v>3062</v>
      </c>
      <c r="M1521" s="2" t="s">
        <v>766</v>
      </c>
      <c r="N1521" s="130"/>
      <c r="O1521" s="27" t="s">
        <v>129</v>
      </c>
      <c r="P1521" s="39">
        <v>43921</v>
      </c>
      <c r="Q1521" s="37" t="s">
        <v>6308</v>
      </c>
      <c r="R1521" s="46"/>
      <c r="S1521" s="46"/>
    </row>
    <row r="1522" spans="1:19" ht="12.75">
      <c r="A1522" s="27">
        <v>1521</v>
      </c>
      <c r="B1522" s="23" t="s">
        <v>6334</v>
      </c>
      <c r="C1522" s="39">
        <v>43921</v>
      </c>
      <c r="D1522" s="40"/>
      <c r="E1522" s="41"/>
      <c r="F1522" s="2" t="s">
        <v>39</v>
      </c>
      <c r="H1522" s="2" t="s">
        <v>1613</v>
      </c>
      <c r="I1522" s="2" t="s">
        <v>158</v>
      </c>
      <c r="J1522" s="15" t="str">
        <f>IF(ISERROR(VLOOKUP(I1522,State_codes!$B$2:$C$38, 2, FALSE)),"",VLOOKUP(I1522,State_codes!$B$2:$C$38, 2, FALSE))</f>
        <v>TN</v>
      </c>
      <c r="K1522" s="2" t="s">
        <v>122</v>
      </c>
      <c r="L1522" s="31" t="s">
        <v>3062</v>
      </c>
      <c r="M1522" s="2" t="s">
        <v>766</v>
      </c>
      <c r="N1522" s="130"/>
      <c r="O1522" s="27" t="s">
        <v>129</v>
      </c>
      <c r="P1522" s="39">
        <v>43921</v>
      </c>
      <c r="Q1522" s="37" t="s">
        <v>6308</v>
      </c>
      <c r="R1522" s="46"/>
      <c r="S1522" s="46"/>
    </row>
    <row r="1523" spans="1:19" ht="12.75">
      <c r="A1523" s="27">
        <v>1522</v>
      </c>
      <c r="B1523" s="23" t="s">
        <v>6339</v>
      </c>
      <c r="C1523" s="39">
        <v>43921</v>
      </c>
      <c r="D1523" s="40"/>
      <c r="E1523" s="41"/>
      <c r="F1523" s="2" t="s">
        <v>39</v>
      </c>
      <c r="H1523" s="2" t="s">
        <v>1613</v>
      </c>
      <c r="I1523" s="2" t="s">
        <v>158</v>
      </c>
      <c r="J1523" s="15" t="str">
        <f>IF(ISERROR(VLOOKUP(I1523,State_codes!$B$2:$C$38, 2, FALSE)),"",VLOOKUP(I1523,State_codes!$B$2:$C$38, 2, FALSE))</f>
        <v>TN</v>
      </c>
      <c r="K1523" s="2" t="s">
        <v>122</v>
      </c>
      <c r="L1523" s="31" t="s">
        <v>3062</v>
      </c>
      <c r="M1523" s="2" t="s">
        <v>766</v>
      </c>
      <c r="N1523" s="130"/>
      <c r="O1523" s="27" t="s">
        <v>129</v>
      </c>
      <c r="P1523" s="39">
        <v>43921</v>
      </c>
      <c r="Q1523" s="37" t="s">
        <v>6308</v>
      </c>
      <c r="R1523" s="46"/>
      <c r="S1523" s="46"/>
    </row>
    <row r="1524" spans="1:19" ht="12.75">
      <c r="A1524" s="27">
        <v>1523</v>
      </c>
      <c r="B1524" s="23" t="s">
        <v>6342</v>
      </c>
      <c r="C1524" s="39">
        <v>43921</v>
      </c>
      <c r="D1524" s="40"/>
      <c r="E1524" s="41"/>
      <c r="F1524" s="2" t="s">
        <v>39</v>
      </c>
      <c r="H1524" s="2" t="s">
        <v>1613</v>
      </c>
      <c r="I1524" s="2" t="s">
        <v>158</v>
      </c>
      <c r="J1524" s="15" t="str">
        <f>IF(ISERROR(VLOOKUP(I1524,State_codes!$B$2:$C$38, 2, FALSE)),"",VLOOKUP(I1524,State_codes!$B$2:$C$38, 2, FALSE))</f>
        <v>TN</v>
      </c>
      <c r="K1524" s="2" t="s">
        <v>122</v>
      </c>
      <c r="L1524" s="31" t="s">
        <v>3062</v>
      </c>
      <c r="M1524" s="2" t="s">
        <v>766</v>
      </c>
      <c r="N1524" s="130"/>
      <c r="O1524" s="27" t="s">
        <v>129</v>
      </c>
      <c r="P1524" s="39">
        <v>43921</v>
      </c>
      <c r="Q1524" s="37" t="s">
        <v>6308</v>
      </c>
      <c r="R1524" s="46"/>
      <c r="S1524" s="46"/>
    </row>
    <row r="1525" spans="1:19" ht="12.75">
      <c r="A1525" s="27">
        <v>1524</v>
      </c>
      <c r="B1525" s="23" t="s">
        <v>6346</v>
      </c>
      <c r="C1525" s="39">
        <v>43921</v>
      </c>
      <c r="D1525" s="40"/>
      <c r="E1525" s="41"/>
      <c r="F1525" s="2" t="s">
        <v>39</v>
      </c>
      <c r="H1525" s="2" t="s">
        <v>1613</v>
      </c>
      <c r="I1525" s="2" t="s">
        <v>158</v>
      </c>
      <c r="J1525" s="15" t="str">
        <f>IF(ISERROR(VLOOKUP(I1525,State_codes!$B$2:$C$38, 2, FALSE)),"",VLOOKUP(I1525,State_codes!$B$2:$C$38, 2, FALSE))</f>
        <v>TN</v>
      </c>
      <c r="K1525" s="2" t="s">
        <v>122</v>
      </c>
      <c r="L1525" s="31" t="s">
        <v>3062</v>
      </c>
      <c r="M1525" s="2" t="s">
        <v>766</v>
      </c>
      <c r="N1525" s="130"/>
      <c r="O1525" s="27" t="s">
        <v>129</v>
      </c>
      <c r="P1525" s="39">
        <v>43921</v>
      </c>
      <c r="Q1525" s="37" t="s">
        <v>6308</v>
      </c>
      <c r="R1525" s="46"/>
      <c r="S1525" s="46"/>
    </row>
    <row r="1526" spans="1:19" ht="12.75">
      <c r="A1526" s="27">
        <v>1525</v>
      </c>
      <c r="B1526" s="23" t="s">
        <v>6351</v>
      </c>
      <c r="C1526" s="39">
        <v>43921</v>
      </c>
      <c r="D1526" s="40"/>
      <c r="E1526" s="41"/>
      <c r="F1526" s="2" t="s">
        <v>39</v>
      </c>
      <c r="H1526" s="2" t="s">
        <v>1613</v>
      </c>
      <c r="I1526" s="2" t="s">
        <v>158</v>
      </c>
      <c r="J1526" s="15" t="str">
        <f>IF(ISERROR(VLOOKUP(I1526,State_codes!$B$2:$C$38, 2, FALSE)),"",VLOOKUP(I1526,State_codes!$B$2:$C$38, 2, FALSE))</f>
        <v>TN</v>
      </c>
      <c r="K1526" s="2" t="s">
        <v>122</v>
      </c>
      <c r="L1526" s="31" t="s">
        <v>3062</v>
      </c>
      <c r="M1526" s="2" t="s">
        <v>766</v>
      </c>
      <c r="N1526" s="130"/>
      <c r="O1526" s="27" t="s">
        <v>129</v>
      </c>
      <c r="P1526" s="39">
        <v>43921</v>
      </c>
      <c r="Q1526" s="37" t="s">
        <v>6308</v>
      </c>
      <c r="R1526" s="46"/>
      <c r="S1526" s="46"/>
    </row>
    <row r="1527" spans="1:19" ht="12.75">
      <c r="A1527" s="27">
        <v>1526</v>
      </c>
      <c r="B1527" s="23" t="s">
        <v>6355</v>
      </c>
      <c r="C1527" s="39">
        <v>43921</v>
      </c>
      <c r="D1527" s="40"/>
      <c r="E1527" s="41"/>
      <c r="F1527" s="2" t="s">
        <v>39</v>
      </c>
      <c r="H1527" s="2" t="s">
        <v>1613</v>
      </c>
      <c r="I1527" s="2" t="s">
        <v>158</v>
      </c>
      <c r="J1527" s="15" t="str">
        <f>IF(ISERROR(VLOOKUP(I1527,State_codes!$B$2:$C$38, 2, FALSE)),"",VLOOKUP(I1527,State_codes!$B$2:$C$38, 2, FALSE))</f>
        <v>TN</v>
      </c>
      <c r="K1527" s="2" t="s">
        <v>122</v>
      </c>
      <c r="L1527" s="31" t="s">
        <v>3062</v>
      </c>
      <c r="M1527" s="2" t="s">
        <v>766</v>
      </c>
      <c r="N1527" s="130"/>
      <c r="O1527" s="27" t="s">
        <v>129</v>
      </c>
      <c r="P1527" s="39">
        <v>43921</v>
      </c>
      <c r="Q1527" s="37" t="s">
        <v>6308</v>
      </c>
      <c r="R1527" s="46"/>
      <c r="S1527" s="46"/>
    </row>
    <row r="1528" spans="1:19" ht="12.75">
      <c r="A1528" s="27">
        <v>1527</v>
      </c>
      <c r="B1528" s="23" t="s">
        <v>6361</v>
      </c>
      <c r="C1528" s="39">
        <v>43921</v>
      </c>
      <c r="D1528" s="40"/>
      <c r="E1528" s="41"/>
      <c r="F1528" s="2" t="s">
        <v>39</v>
      </c>
      <c r="H1528" s="2" t="s">
        <v>1613</v>
      </c>
      <c r="I1528" s="2" t="s">
        <v>158</v>
      </c>
      <c r="J1528" s="15" t="str">
        <f>IF(ISERROR(VLOOKUP(I1528,State_codes!$B$2:$C$38, 2, FALSE)),"",VLOOKUP(I1528,State_codes!$B$2:$C$38, 2, FALSE))</f>
        <v>TN</v>
      </c>
      <c r="K1528" s="2" t="s">
        <v>122</v>
      </c>
      <c r="L1528" s="31" t="s">
        <v>3062</v>
      </c>
      <c r="M1528" s="2" t="s">
        <v>766</v>
      </c>
      <c r="N1528" s="130"/>
      <c r="O1528" s="27" t="s">
        <v>129</v>
      </c>
      <c r="P1528" s="39">
        <v>43921</v>
      </c>
      <c r="Q1528" s="37" t="s">
        <v>6308</v>
      </c>
      <c r="R1528" s="46"/>
      <c r="S1528" s="46"/>
    </row>
    <row r="1529" spans="1:19" ht="12.75">
      <c r="A1529" s="27">
        <v>1528</v>
      </c>
      <c r="B1529" s="23" t="s">
        <v>6372</v>
      </c>
      <c r="C1529" s="39">
        <v>43921</v>
      </c>
      <c r="D1529" s="40"/>
      <c r="E1529" s="41"/>
      <c r="F1529" s="2" t="s">
        <v>39</v>
      </c>
      <c r="H1529" s="2" t="s">
        <v>1613</v>
      </c>
      <c r="I1529" s="2" t="s">
        <v>158</v>
      </c>
      <c r="J1529" s="15" t="str">
        <f>IF(ISERROR(VLOOKUP(I1529,State_codes!$B$2:$C$38, 2, FALSE)),"",VLOOKUP(I1529,State_codes!$B$2:$C$38, 2, FALSE))</f>
        <v>TN</v>
      </c>
      <c r="K1529" s="2" t="s">
        <v>122</v>
      </c>
      <c r="L1529" s="31" t="s">
        <v>3062</v>
      </c>
      <c r="M1529" s="2" t="s">
        <v>766</v>
      </c>
      <c r="N1529" s="130"/>
      <c r="O1529" s="27" t="s">
        <v>129</v>
      </c>
      <c r="P1529" s="39">
        <v>43921</v>
      </c>
      <c r="Q1529" s="37" t="s">
        <v>6308</v>
      </c>
      <c r="R1529" s="46"/>
      <c r="S1529" s="46"/>
    </row>
    <row r="1530" spans="1:19" ht="12.75">
      <c r="A1530" s="27">
        <v>1529</v>
      </c>
      <c r="B1530" s="23" t="s">
        <v>6377</v>
      </c>
      <c r="C1530" s="39">
        <v>43921</v>
      </c>
      <c r="D1530" s="40"/>
      <c r="E1530" s="41"/>
      <c r="F1530" s="2" t="s">
        <v>39</v>
      </c>
      <c r="H1530" s="2" t="s">
        <v>1613</v>
      </c>
      <c r="I1530" s="2" t="s">
        <v>158</v>
      </c>
      <c r="J1530" s="15" t="str">
        <f>IF(ISERROR(VLOOKUP(I1530,State_codes!$B$2:$C$38, 2, FALSE)),"",VLOOKUP(I1530,State_codes!$B$2:$C$38, 2, FALSE))</f>
        <v>TN</v>
      </c>
      <c r="K1530" s="2" t="s">
        <v>122</v>
      </c>
      <c r="L1530" s="31" t="s">
        <v>3062</v>
      </c>
      <c r="M1530" s="2" t="s">
        <v>766</v>
      </c>
      <c r="N1530" s="130"/>
      <c r="O1530" s="27" t="s">
        <v>129</v>
      </c>
      <c r="P1530" s="39">
        <v>43921</v>
      </c>
      <c r="Q1530" s="37" t="s">
        <v>6308</v>
      </c>
      <c r="R1530" s="46"/>
      <c r="S1530" s="46"/>
    </row>
    <row r="1531" spans="1:19" ht="12.75">
      <c r="A1531" s="27">
        <v>1530</v>
      </c>
      <c r="B1531" s="23" t="s">
        <v>6380</v>
      </c>
      <c r="C1531" s="39">
        <v>43921</v>
      </c>
      <c r="D1531" s="40"/>
      <c r="E1531" s="41"/>
      <c r="F1531" s="2" t="s">
        <v>39</v>
      </c>
      <c r="H1531" s="2" t="s">
        <v>1613</v>
      </c>
      <c r="I1531" s="2" t="s">
        <v>158</v>
      </c>
      <c r="J1531" s="15" t="str">
        <f>IF(ISERROR(VLOOKUP(I1531,State_codes!$B$2:$C$38, 2, FALSE)),"",VLOOKUP(I1531,State_codes!$B$2:$C$38, 2, FALSE))</f>
        <v>TN</v>
      </c>
      <c r="K1531" s="2" t="s">
        <v>122</v>
      </c>
      <c r="L1531" s="31" t="s">
        <v>3062</v>
      </c>
      <c r="M1531" s="2" t="s">
        <v>766</v>
      </c>
      <c r="N1531" s="130"/>
      <c r="O1531" s="27" t="s">
        <v>129</v>
      </c>
      <c r="P1531" s="39">
        <v>43921</v>
      </c>
      <c r="Q1531" s="37" t="s">
        <v>6308</v>
      </c>
      <c r="R1531" s="46"/>
      <c r="S1531" s="46"/>
    </row>
    <row r="1532" spans="1:19" ht="12.75">
      <c r="A1532" s="27">
        <v>1531</v>
      </c>
      <c r="B1532" s="23" t="s">
        <v>6387</v>
      </c>
      <c r="C1532" s="39">
        <v>43921</v>
      </c>
      <c r="D1532" s="40"/>
      <c r="E1532" s="41"/>
      <c r="F1532" s="2" t="s">
        <v>39</v>
      </c>
      <c r="H1532" s="2" t="s">
        <v>1613</v>
      </c>
      <c r="I1532" s="2" t="s">
        <v>158</v>
      </c>
      <c r="J1532" s="15" t="str">
        <f>IF(ISERROR(VLOOKUP(I1532,State_codes!$B$2:$C$38, 2, FALSE)),"",VLOOKUP(I1532,State_codes!$B$2:$C$38, 2, FALSE))</f>
        <v>TN</v>
      </c>
      <c r="K1532" s="2" t="s">
        <v>122</v>
      </c>
      <c r="L1532" s="31" t="s">
        <v>3062</v>
      </c>
      <c r="M1532" s="2" t="s">
        <v>766</v>
      </c>
      <c r="N1532" s="130"/>
      <c r="O1532" s="27" t="s">
        <v>129</v>
      </c>
      <c r="P1532" s="39">
        <v>43921</v>
      </c>
      <c r="Q1532" s="37" t="s">
        <v>6308</v>
      </c>
      <c r="R1532" s="46"/>
      <c r="S1532" s="46"/>
    </row>
    <row r="1533" spans="1:19" ht="12.75">
      <c r="A1533" s="27">
        <v>1532</v>
      </c>
      <c r="B1533" s="23" t="s">
        <v>6390</v>
      </c>
      <c r="C1533" s="39">
        <v>43921</v>
      </c>
      <c r="D1533" s="40"/>
      <c r="E1533" s="41"/>
      <c r="F1533" s="2" t="s">
        <v>39</v>
      </c>
      <c r="H1533" s="2" t="s">
        <v>1613</v>
      </c>
      <c r="I1533" s="2" t="s">
        <v>158</v>
      </c>
      <c r="J1533" s="15" t="str">
        <f>IF(ISERROR(VLOOKUP(I1533,State_codes!$B$2:$C$38, 2, FALSE)),"",VLOOKUP(I1533,State_codes!$B$2:$C$38, 2, FALSE))</f>
        <v>TN</v>
      </c>
      <c r="K1533" s="2" t="s">
        <v>122</v>
      </c>
      <c r="L1533" s="31" t="s">
        <v>3062</v>
      </c>
      <c r="M1533" s="2" t="s">
        <v>766</v>
      </c>
      <c r="N1533" s="130"/>
      <c r="O1533" s="27" t="s">
        <v>129</v>
      </c>
      <c r="P1533" s="39">
        <v>43921</v>
      </c>
      <c r="Q1533" s="37" t="s">
        <v>6308</v>
      </c>
      <c r="R1533" s="46"/>
      <c r="S1533" s="46"/>
    </row>
    <row r="1534" spans="1:19" ht="12.75">
      <c r="A1534" s="27">
        <v>1533</v>
      </c>
      <c r="B1534" s="23" t="s">
        <v>6397</v>
      </c>
      <c r="C1534" s="39">
        <v>43921</v>
      </c>
      <c r="D1534" s="40"/>
      <c r="E1534" s="41"/>
      <c r="F1534" s="2" t="s">
        <v>39</v>
      </c>
      <c r="H1534" s="2" t="s">
        <v>1613</v>
      </c>
      <c r="I1534" s="2" t="s">
        <v>158</v>
      </c>
      <c r="J1534" s="15" t="str">
        <f>IF(ISERROR(VLOOKUP(I1534,State_codes!$B$2:$C$38, 2, FALSE)),"",VLOOKUP(I1534,State_codes!$B$2:$C$38, 2, FALSE))</f>
        <v>TN</v>
      </c>
      <c r="K1534" s="2" t="s">
        <v>122</v>
      </c>
      <c r="L1534" s="31" t="s">
        <v>3062</v>
      </c>
      <c r="M1534" s="2" t="s">
        <v>766</v>
      </c>
      <c r="N1534" s="130"/>
      <c r="O1534" s="27" t="s">
        <v>129</v>
      </c>
      <c r="P1534" s="39">
        <v>43921</v>
      </c>
      <c r="Q1534" s="37" t="s">
        <v>6308</v>
      </c>
      <c r="R1534" s="46"/>
      <c r="S1534" s="46"/>
    </row>
    <row r="1535" spans="1:19" ht="12.75">
      <c r="A1535" s="27">
        <v>1534</v>
      </c>
      <c r="B1535" s="23" t="s">
        <v>6400</v>
      </c>
      <c r="C1535" s="39">
        <v>43921</v>
      </c>
      <c r="D1535" s="40"/>
      <c r="E1535" s="41"/>
      <c r="F1535" s="2" t="s">
        <v>39</v>
      </c>
      <c r="H1535" s="2" t="s">
        <v>1613</v>
      </c>
      <c r="I1535" s="2" t="s">
        <v>158</v>
      </c>
      <c r="J1535" s="15" t="str">
        <f>IF(ISERROR(VLOOKUP(I1535,State_codes!$B$2:$C$38, 2, FALSE)),"",VLOOKUP(I1535,State_codes!$B$2:$C$38, 2, FALSE))</f>
        <v>TN</v>
      </c>
      <c r="K1535" s="2" t="s">
        <v>122</v>
      </c>
      <c r="L1535" s="31" t="s">
        <v>3062</v>
      </c>
      <c r="M1535" s="2" t="s">
        <v>766</v>
      </c>
      <c r="N1535" s="130"/>
      <c r="O1535" s="27" t="s">
        <v>129</v>
      </c>
      <c r="P1535" s="39">
        <v>43921</v>
      </c>
      <c r="Q1535" s="37" t="s">
        <v>6308</v>
      </c>
      <c r="R1535" s="46"/>
      <c r="S1535" s="46"/>
    </row>
    <row r="1536" spans="1:19" ht="12.75">
      <c r="A1536" s="27">
        <v>1535</v>
      </c>
      <c r="B1536" s="23" t="s">
        <v>6405</v>
      </c>
      <c r="C1536" s="39">
        <v>43921</v>
      </c>
      <c r="D1536" s="40"/>
      <c r="E1536" s="41"/>
      <c r="F1536" s="2" t="s">
        <v>39</v>
      </c>
      <c r="H1536" s="2" t="s">
        <v>1613</v>
      </c>
      <c r="I1536" s="2" t="s">
        <v>158</v>
      </c>
      <c r="J1536" s="15" t="str">
        <f>IF(ISERROR(VLOOKUP(I1536,State_codes!$B$2:$C$38, 2, FALSE)),"",VLOOKUP(I1536,State_codes!$B$2:$C$38, 2, FALSE))</f>
        <v>TN</v>
      </c>
      <c r="K1536" s="2" t="s">
        <v>122</v>
      </c>
      <c r="L1536" s="31" t="s">
        <v>3062</v>
      </c>
      <c r="M1536" s="2" t="s">
        <v>766</v>
      </c>
      <c r="N1536" s="130"/>
      <c r="O1536" s="27" t="s">
        <v>129</v>
      </c>
      <c r="P1536" s="39">
        <v>43921</v>
      </c>
      <c r="Q1536" s="37" t="s">
        <v>6308</v>
      </c>
      <c r="R1536" s="46"/>
      <c r="S1536" s="46"/>
    </row>
    <row r="1537" spans="1:19" ht="12.75">
      <c r="A1537" s="27">
        <v>1536</v>
      </c>
      <c r="B1537" s="23" t="s">
        <v>6409</v>
      </c>
      <c r="C1537" s="39">
        <v>43921</v>
      </c>
      <c r="D1537" s="40"/>
      <c r="E1537" s="41"/>
      <c r="F1537" s="2" t="s">
        <v>39</v>
      </c>
      <c r="H1537" s="2" t="s">
        <v>1613</v>
      </c>
      <c r="I1537" s="2" t="s">
        <v>158</v>
      </c>
      <c r="J1537" s="15" t="str">
        <f>IF(ISERROR(VLOOKUP(I1537,State_codes!$B$2:$C$38, 2, FALSE)),"",VLOOKUP(I1537,State_codes!$B$2:$C$38, 2, FALSE))</f>
        <v>TN</v>
      </c>
      <c r="K1537" s="2" t="s">
        <v>122</v>
      </c>
      <c r="L1537" s="31" t="s">
        <v>3062</v>
      </c>
      <c r="M1537" s="2" t="s">
        <v>766</v>
      </c>
      <c r="N1537" s="130"/>
      <c r="O1537" s="27" t="s">
        <v>129</v>
      </c>
      <c r="P1537" s="39">
        <v>43921</v>
      </c>
      <c r="Q1537" s="37" t="s">
        <v>6308</v>
      </c>
      <c r="R1537" s="46"/>
      <c r="S1537" s="46"/>
    </row>
    <row r="1538" spans="1:19" ht="12.75">
      <c r="A1538" s="27">
        <v>1537</v>
      </c>
      <c r="B1538" s="23" t="s">
        <v>6415</v>
      </c>
      <c r="C1538" s="39">
        <v>43921</v>
      </c>
      <c r="D1538" s="40"/>
      <c r="E1538" s="41"/>
      <c r="F1538" s="2" t="s">
        <v>39</v>
      </c>
      <c r="H1538" s="2" t="s">
        <v>1613</v>
      </c>
      <c r="I1538" s="2" t="s">
        <v>158</v>
      </c>
      <c r="J1538" s="15" t="str">
        <f>IF(ISERROR(VLOOKUP(I1538,State_codes!$B$2:$C$38, 2, FALSE)),"",VLOOKUP(I1538,State_codes!$B$2:$C$38, 2, FALSE))</f>
        <v>TN</v>
      </c>
      <c r="K1538" s="2" t="s">
        <v>122</v>
      </c>
      <c r="L1538" s="31" t="s">
        <v>3062</v>
      </c>
      <c r="M1538" s="2" t="s">
        <v>766</v>
      </c>
      <c r="N1538" s="130"/>
      <c r="O1538" s="27" t="s">
        <v>129</v>
      </c>
      <c r="P1538" s="39">
        <v>43921</v>
      </c>
      <c r="Q1538" s="37" t="s">
        <v>6308</v>
      </c>
      <c r="R1538" s="46"/>
      <c r="S1538" s="46"/>
    </row>
    <row r="1539" spans="1:19" ht="12.75">
      <c r="A1539" s="27">
        <v>1538</v>
      </c>
      <c r="B1539" s="23" t="s">
        <v>6422</v>
      </c>
      <c r="C1539" s="39">
        <v>43921</v>
      </c>
      <c r="D1539" s="40"/>
      <c r="E1539" s="41"/>
      <c r="F1539" s="2" t="s">
        <v>39</v>
      </c>
      <c r="H1539" s="2" t="s">
        <v>5383</v>
      </c>
      <c r="I1539" s="2" t="s">
        <v>158</v>
      </c>
      <c r="J1539" s="15" t="str">
        <f>IF(ISERROR(VLOOKUP(I1539,State_codes!$B$2:$C$38, 2, FALSE)),"",VLOOKUP(I1539,State_codes!$B$2:$C$38, 2, FALSE))</f>
        <v>TN</v>
      </c>
      <c r="K1539" s="2" t="s">
        <v>122</v>
      </c>
      <c r="L1539" s="31" t="s">
        <v>3062</v>
      </c>
      <c r="M1539" s="2" t="s">
        <v>766</v>
      </c>
      <c r="N1539" s="130"/>
      <c r="O1539" s="27" t="s">
        <v>129</v>
      </c>
      <c r="P1539" s="39">
        <v>43921</v>
      </c>
      <c r="Q1539" s="37" t="s">
        <v>6308</v>
      </c>
      <c r="R1539" s="46"/>
      <c r="S1539" s="46"/>
    </row>
    <row r="1540" spans="1:19" ht="12.75">
      <c r="A1540" s="27">
        <v>1539</v>
      </c>
      <c r="B1540" s="23" t="s">
        <v>6428</v>
      </c>
      <c r="C1540" s="39">
        <v>43921</v>
      </c>
      <c r="D1540" s="40"/>
      <c r="E1540" s="41"/>
      <c r="F1540" s="2" t="s">
        <v>39</v>
      </c>
      <c r="H1540" s="2" t="s">
        <v>5383</v>
      </c>
      <c r="I1540" s="2" t="s">
        <v>158</v>
      </c>
      <c r="J1540" s="15" t="str">
        <f>IF(ISERROR(VLOOKUP(I1540,State_codes!$B$2:$C$38, 2, FALSE)),"",VLOOKUP(I1540,State_codes!$B$2:$C$38, 2, FALSE))</f>
        <v>TN</v>
      </c>
      <c r="K1540" s="2" t="s">
        <v>122</v>
      </c>
      <c r="L1540" s="31" t="s">
        <v>3062</v>
      </c>
      <c r="M1540" s="2" t="s">
        <v>766</v>
      </c>
      <c r="N1540" s="130"/>
      <c r="O1540" s="27" t="s">
        <v>129</v>
      </c>
      <c r="P1540" s="39">
        <v>43921</v>
      </c>
      <c r="Q1540" s="37" t="s">
        <v>6308</v>
      </c>
      <c r="R1540" s="46"/>
      <c r="S1540" s="46"/>
    </row>
    <row r="1541" spans="1:19" ht="12.75">
      <c r="A1541" s="27">
        <v>1540</v>
      </c>
      <c r="B1541" s="23" t="s">
        <v>6433</v>
      </c>
      <c r="C1541" s="39">
        <v>43921</v>
      </c>
      <c r="D1541" s="40"/>
      <c r="E1541" s="41"/>
      <c r="F1541" s="2" t="s">
        <v>39</v>
      </c>
      <c r="H1541" s="2" t="s">
        <v>5383</v>
      </c>
      <c r="I1541" s="2" t="s">
        <v>158</v>
      </c>
      <c r="J1541" s="15" t="str">
        <f>IF(ISERROR(VLOOKUP(I1541,State_codes!$B$2:$C$38, 2, FALSE)),"",VLOOKUP(I1541,State_codes!$B$2:$C$38, 2, FALSE))</f>
        <v>TN</v>
      </c>
      <c r="K1541" s="2" t="s">
        <v>122</v>
      </c>
      <c r="L1541" s="31" t="s">
        <v>3062</v>
      </c>
      <c r="M1541" s="2" t="s">
        <v>766</v>
      </c>
      <c r="N1541" s="130"/>
      <c r="O1541" s="27" t="s">
        <v>129</v>
      </c>
      <c r="P1541" s="39">
        <v>43921</v>
      </c>
      <c r="Q1541" s="37" t="s">
        <v>6308</v>
      </c>
      <c r="R1541" s="46"/>
      <c r="S1541" s="46"/>
    </row>
    <row r="1542" spans="1:19" ht="12.75">
      <c r="A1542" s="27">
        <v>1541</v>
      </c>
      <c r="B1542" s="23" t="s">
        <v>6439</v>
      </c>
      <c r="C1542" s="39">
        <v>43921</v>
      </c>
      <c r="D1542" s="40"/>
      <c r="E1542" s="41"/>
      <c r="F1542" s="2" t="s">
        <v>39</v>
      </c>
      <c r="H1542" s="2" t="s">
        <v>5383</v>
      </c>
      <c r="I1542" s="2" t="s">
        <v>158</v>
      </c>
      <c r="J1542" s="15" t="str">
        <f>IF(ISERROR(VLOOKUP(I1542,State_codes!$B$2:$C$38, 2, FALSE)),"",VLOOKUP(I1542,State_codes!$B$2:$C$38, 2, FALSE))</f>
        <v>TN</v>
      </c>
      <c r="K1542" s="2" t="s">
        <v>122</v>
      </c>
      <c r="L1542" s="31" t="s">
        <v>3062</v>
      </c>
      <c r="M1542" s="2" t="s">
        <v>766</v>
      </c>
      <c r="N1542" s="130"/>
      <c r="O1542" s="27" t="s">
        <v>129</v>
      </c>
      <c r="P1542" s="39">
        <v>43921</v>
      </c>
      <c r="Q1542" s="37" t="s">
        <v>6308</v>
      </c>
      <c r="R1542" s="46"/>
      <c r="S1542" s="46"/>
    </row>
    <row r="1543" spans="1:19" ht="12.75">
      <c r="A1543" s="27">
        <v>1542</v>
      </c>
      <c r="B1543" s="23" t="s">
        <v>6447</v>
      </c>
      <c r="C1543" s="39">
        <v>43921</v>
      </c>
      <c r="D1543" s="40"/>
      <c r="E1543" s="41"/>
      <c r="F1543" s="2" t="s">
        <v>39</v>
      </c>
      <c r="H1543" s="2" t="s">
        <v>5383</v>
      </c>
      <c r="I1543" s="2" t="s">
        <v>158</v>
      </c>
      <c r="J1543" s="15" t="str">
        <f>IF(ISERROR(VLOOKUP(I1543,State_codes!$B$2:$C$38, 2, FALSE)),"",VLOOKUP(I1543,State_codes!$B$2:$C$38, 2, FALSE))</f>
        <v>TN</v>
      </c>
      <c r="K1543" s="2" t="s">
        <v>122</v>
      </c>
      <c r="L1543" s="31" t="s">
        <v>3062</v>
      </c>
      <c r="M1543" s="2" t="s">
        <v>766</v>
      </c>
      <c r="N1543" s="130"/>
      <c r="O1543" s="27" t="s">
        <v>129</v>
      </c>
      <c r="P1543" s="39">
        <v>43921</v>
      </c>
      <c r="Q1543" s="37" t="s">
        <v>6308</v>
      </c>
      <c r="R1543" s="46"/>
      <c r="S1543" s="46"/>
    </row>
    <row r="1544" spans="1:19" ht="12.75">
      <c r="A1544" s="27">
        <v>1543</v>
      </c>
      <c r="B1544" s="23" t="s">
        <v>6449</v>
      </c>
      <c r="C1544" s="39">
        <v>43921</v>
      </c>
      <c r="D1544" s="40"/>
      <c r="E1544" s="41"/>
      <c r="F1544" s="2" t="s">
        <v>39</v>
      </c>
      <c r="H1544" s="2" t="s">
        <v>5383</v>
      </c>
      <c r="I1544" s="2" t="s">
        <v>158</v>
      </c>
      <c r="J1544" s="15" t="str">
        <f>IF(ISERROR(VLOOKUP(I1544,State_codes!$B$2:$C$38, 2, FALSE)),"",VLOOKUP(I1544,State_codes!$B$2:$C$38, 2, FALSE))</f>
        <v>TN</v>
      </c>
      <c r="K1544" s="2" t="s">
        <v>122</v>
      </c>
      <c r="L1544" s="31" t="s">
        <v>3062</v>
      </c>
      <c r="M1544" s="2" t="s">
        <v>766</v>
      </c>
      <c r="N1544" s="130"/>
      <c r="O1544" s="27" t="s">
        <v>129</v>
      </c>
      <c r="P1544" s="39">
        <v>43921</v>
      </c>
      <c r="Q1544" s="37" t="s">
        <v>6308</v>
      </c>
      <c r="R1544" s="46"/>
      <c r="S1544" s="46"/>
    </row>
    <row r="1545" spans="1:19" ht="12.75">
      <c r="A1545" s="27">
        <v>1544</v>
      </c>
      <c r="B1545" s="23" t="s">
        <v>6455</v>
      </c>
      <c r="C1545" s="39">
        <v>43921</v>
      </c>
      <c r="D1545" s="40"/>
      <c r="E1545" s="41"/>
      <c r="F1545" s="2" t="s">
        <v>39</v>
      </c>
      <c r="H1545" s="2" t="s">
        <v>5383</v>
      </c>
      <c r="I1545" s="2" t="s">
        <v>158</v>
      </c>
      <c r="J1545" s="15" t="str">
        <f>IF(ISERROR(VLOOKUP(I1545,State_codes!$B$2:$C$38, 2, FALSE)),"",VLOOKUP(I1545,State_codes!$B$2:$C$38, 2, FALSE))</f>
        <v>TN</v>
      </c>
      <c r="K1545" s="2" t="s">
        <v>122</v>
      </c>
      <c r="L1545" s="31" t="s">
        <v>3062</v>
      </c>
      <c r="M1545" s="2" t="s">
        <v>766</v>
      </c>
      <c r="N1545" s="130"/>
      <c r="O1545" s="27" t="s">
        <v>129</v>
      </c>
      <c r="P1545" s="39">
        <v>43921</v>
      </c>
      <c r="Q1545" s="37" t="s">
        <v>6308</v>
      </c>
      <c r="R1545" s="46"/>
      <c r="S1545" s="46"/>
    </row>
    <row r="1546" spans="1:19" ht="12.75">
      <c r="A1546" s="27">
        <v>1545</v>
      </c>
      <c r="B1546" s="23" t="s">
        <v>6459</v>
      </c>
      <c r="C1546" s="39">
        <v>43921</v>
      </c>
      <c r="D1546" s="40"/>
      <c r="E1546" s="41"/>
      <c r="F1546" s="2" t="s">
        <v>39</v>
      </c>
      <c r="H1546" s="2" t="s">
        <v>5383</v>
      </c>
      <c r="I1546" s="2" t="s">
        <v>158</v>
      </c>
      <c r="J1546" s="15" t="str">
        <f>IF(ISERROR(VLOOKUP(I1546,State_codes!$B$2:$C$38, 2, FALSE)),"",VLOOKUP(I1546,State_codes!$B$2:$C$38, 2, FALSE))</f>
        <v>TN</v>
      </c>
      <c r="K1546" s="2" t="s">
        <v>122</v>
      </c>
      <c r="L1546" s="31" t="s">
        <v>3062</v>
      </c>
      <c r="M1546" s="2" t="s">
        <v>766</v>
      </c>
      <c r="N1546" s="130"/>
      <c r="O1546" s="27" t="s">
        <v>129</v>
      </c>
      <c r="P1546" s="39">
        <v>43921</v>
      </c>
      <c r="Q1546" s="37" t="s">
        <v>6308</v>
      </c>
      <c r="R1546" s="46"/>
      <c r="S1546" s="46"/>
    </row>
    <row r="1547" spans="1:19" ht="12.75">
      <c r="A1547" s="27">
        <v>1546</v>
      </c>
      <c r="B1547" s="23" t="s">
        <v>6462</v>
      </c>
      <c r="C1547" s="39">
        <v>43921</v>
      </c>
      <c r="D1547" s="40"/>
      <c r="E1547" s="41"/>
      <c r="F1547" s="2" t="s">
        <v>39</v>
      </c>
      <c r="H1547" s="2" t="s">
        <v>5383</v>
      </c>
      <c r="I1547" s="2" t="s">
        <v>158</v>
      </c>
      <c r="J1547" s="15" t="str">
        <f>IF(ISERROR(VLOOKUP(I1547,State_codes!$B$2:$C$38, 2, FALSE)),"",VLOOKUP(I1547,State_codes!$B$2:$C$38, 2, FALSE))</f>
        <v>TN</v>
      </c>
      <c r="K1547" s="2" t="s">
        <v>122</v>
      </c>
      <c r="L1547" s="31" t="s">
        <v>3062</v>
      </c>
      <c r="M1547" s="2" t="s">
        <v>766</v>
      </c>
      <c r="N1547" s="130"/>
      <c r="O1547" s="27" t="s">
        <v>129</v>
      </c>
      <c r="P1547" s="39">
        <v>43921</v>
      </c>
      <c r="Q1547" s="37" t="s">
        <v>6308</v>
      </c>
      <c r="R1547" s="46"/>
      <c r="S1547" s="46"/>
    </row>
    <row r="1548" spans="1:19" ht="12.75">
      <c r="A1548" s="27">
        <v>1547</v>
      </c>
      <c r="B1548" s="23" t="s">
        <v>6468</v>
      </c>
      <c r="C1548" s="39">
        <v>43921</v>
      </c>
      <c r="D1548" s="40"/>
      <c r="E1548" s="41"/>
      <c r="F1548" s="2" t="s">
        <v>39</v>
      </c>
      <c r="H1548" s="2" t="s">
        <v>5383</v>
      </c>
      <c r="I1548" s="2" t="s">
        <v>158</v>
      </c>
      <c r="J1548" s="15" t="str">
        <f>IF(ISERROR(VLOOKUP(I1548,State_codes!$B$2:$C$38, 2, FALSE)),"",VLOOKUP(I1548,State_codes!$B$2:$C$38, 2, FALSE))</f>
        <v>TN</v>
      </c>
      <c r="K1548" s="2" t="s">
        <v>122</v>
      </c>
      <c r="L1548" s="31" t="s">
        <v>3062</v>
      </c>
      <c r="M1548" s="2" t="s">
        <v>766</v>
      </c>
      <c r="N1548" s="130"/>
      <c r="O1548" s="27" t="s">
        <v>129</v>
      </c>
      <c r="P1548" s="39">
        <v>43921</v>
      </c>
      <c r="Q1548" s="37" t="s">
        <v>6308</v>
      </c>
      <c r="R1548" s="46"/>
      <c r="S1548" s="46"/>
    </row>
    <row r="1549" spans="1:19" ht="12.75">
      <c r="A1549" s="27">
        <v>1548</v>
      </c>
      <c r="B1549" s="23" t="s">
        <v>6472</v>
      </c>
      <c r="C1549" s="39">
        <v>43921</v>
      </c>
      <c r="D1549" s="40"/>
      <c r="E1549" s="41"/>
      <c r="F1549" s="2" t="s">
        <v>39</v>
      </c>
      <c r="H1549" s="2" t="s">
        <v>5383</v>
      </c>
      <c r="I1549" s="2" t="s">
        <v>158</v>
      </c>
      <c r="J1549" s="15" t="str">
        <f>IF(ISERROR(VLOOKUP(I1549,State_codes!$B$2:$C$38, 2, FALSE)),"",VLOOKUP(I1549,State_codes!$B$2:$C$38, 2, FALSE))</f>
        <v>TN</v>
      </c>
      <c r="K1549" s="2" t="s">
        <v>122</v>
      </c>
      <c r="L1549" s="31" t="s">
        <v>3062</v>
      </c>
      <c r="M1549" s="2" t="s">
        <v>766</v>
      </c>
      <c r="N1549" s="130"/>
      <c r="O1549" s="27" t="s">
        <v>129</v>
      </c>
      <c r="P1549" s="39">
        <v>43921</v>
      </c>
      <c r="Q1549" s="37" t="s">
        <v>6308</v>
      </c>
      <c r="R1549" s="46"/>
      <c r="S1549" s="46"/>
    </row>
    <row r="1550" spans="1:19" ht="12.75">
      <c r="A1550" s="27">
        <v>1549</v>
      </c>
      <c r="B1550" s="23" t="s">
        <v>6476</v>
      </c>
      <c r="C1550" s="39">
        <v>43921</v>
      </c>
      <c r="D1550" s="40"/>
      <c r="E1550" s="41"/>
      <c r="F1550" s="2" t="s">
        <v>39</v>
      </c>
      <c r="H1550" s="2" t="s">
        <v>5383</v>
      </c>
      <c r="I1550" s="2" t="s">
        <v>158</v>
      </c>
      <c r="J1550" s="15" t="str">
        <f>IF(ISERROR(VLOOKUP(I1550,State_codes!$B$2:$C$38, 2, FALSE)),"",VLOOKUP(I1550,State_codes!$B$2:$C$38, 2, FALSE))</f>
        <v>TN</v>
      </c>
      <c r="K1550" s="2" t="s">
        <v>122</v>
      </c>
      <c r="L1550" s="31" t="s">
        <v>3062</v>
      </c>
      <c r="M1550" s="2" t="s">
        <v>766</v>
      </c>
      <c r="N1550" s="130"/>
      <c r="O1550" s="27" t="s">
        <v>129</v>
      </c>
      <c r="P1550" s="39">
        <v>43921</v>
      </c>
      <c r="Q1550" s="37" t="s">
        <v>6308</v>
      </c>
      <c r="R1550" s="46"/>
      <c r="S1550" s="46"/>
    </row>
    <row r="1551" spans="1:19" ht="12.75">
      <c r="A1551" s="27">
        <v>1550</v>
      </c>
      <c r="B1551" s="23" t="s">
        <v>6478</v>
      </c>
      <c r="C1551" s="39">
        <v>43921</v>
      </c>
      <c r="D1551" s="40"/>
      <c r="E1551" s="41"/>
      <c r="F1551" s="2" t="s">
        <v>39</v>
      </c>
      <c r="H1551" s="2" t="s">
        <v>5383</v>
      </c>
      <c r="I1551" s="2" t="s">
        <v>158</v>
      </c>
      <c r="J1551" s="15" t="str">
        <f>IF(ISERROR(VLOOKUP(I1551,State_codes!$B$2:$C$38, 2, FALSE)),"",VLOOKUP(I1551,State_codes!$B$2:$C$38, 2, FALSE))</f>
        <v>TN</v>
      </c>
      <c r="K1551" s="2" t="s">
        <v>122</v>
      </c>
      <c r="L1551" s="31" t="s">
        <v>3062</v>
      </c>
      <c r="M1551" s="2" t="s">
        <v>766</v>
      </c>
      <c r="N1551" s="130"/>
      <c r="O1551" s="27" t="s">
        <v>129</v>
      </c>
      <c r="P1551" s="39">
        <v>43921</v>
      </c>
      <c r="Q1551" s="37" t="s">
        <v>6308</v>
      </c>
      <c r="R1551" s="46"/>
      <c r="S1551" s="46"/>
    </row>
    <row r="1552" spans="1:19" ht="12.75">
      <c r="A1552" s="27">
        <v>1551</v>
      </c>
      <c r="B1552" s="23" t="s">
        <v>6481</v>
      </c>
      <c r="C1552" s="39">
        <v>43921</v>
      </c>
      <c r="D1552" s="40"/>
      <c r="E1552" s="41"/>
      <c r="F1552" s="2" t="s">
        <v>39</v>
      </c>
      <c r="H1552" s="2" t="s">
        <v>5383</v>
      </c>
      <c r="I1552" s="2" t="s">
        <v>158</v>
      </c>
      <c r="J1552" s="15" t="str">
        <f>IF(ISERROR(VLOOKUP(I1552,State_codes!$B$2:$C$38, 2, FALSE)),"",VLOOKUP(I1552,State_codes!$B$2:$C$38, 2, FALSE))</f>
        <v>TN</v>
      </c>
      <c r="K1552" s="2" t="s">
        <v>122</v>
      </c>
      <c r="L1552" s="31" t="s">
        <v>3062</v>
      </c>
      <c r="M1552" s="2" t="s">
        <v>766</v>
      </c>
      <c r="N1552" s="130"/>
      <c r="O1552" s="27" t="s">
        <v>129</v>
      </c>
      <c r="P1552" s="39">
        <v>43921</v>
      </c>
      <c r="Q1552" s="37" t="s">
        <v>6308</v>
      </c>
      <c r="R1552" s="46"/>
      <c r="S1552" s="46"/>
    </row>
    <row r="1553" spans="1:19" ht="12.75">
      <c r="A1553" s="27">
        <v>1552</v>
      </c>
      <c r="B1553" s="23" t="s">
        <v>6484</v>
      </c>
      <c r="C1553" s="39">
        <v>43921</v>
      </c>
      <c r="D1553" s="40"/>
      <c r="E1553" s="41"/>
      <c r="F1553" s="2" t="s">
        <v>39</v>
      </c>
      <c r="H1553" s="2" t="s">
        <v>5383</v>
      </c>
      <c r="I1553" s="2" t="s">
        <v>158</v>
      </c>
      <c r="J1553" s="15" t="str">
        <f>IF(ISERROR(VLOOKUP(I1553,State_codes!$B$2:$C$38, 2, FALSE)),"",VLOOKUP(I1553,State_codes!$B$2:$C$38, 2, FALSE))</f>
        <v>TN</v>
      </c>
      <c r="K1553" s="2" t="s">
        <v>122</v>
      </c>
      <c r="L1553" s="31" t="s">
        <v>3062</v>
      </c>
      <c r="M1553" s="2" t="s">
        <v>766</v>
      </c>
      <c r="N1553" s="130"/>
      <c r="O1553" s="27" t="s">
        <v>129</v>
      </c>
      <c r="P1553" s="39">
        <v>43921</v>
      </c>
      <c r="Q1553" s="37" t="s">
        <v>6308</v>
      </c>
      <c r="R1553" s="46"/>
      <c r="S1553" s="46"/>
    </row>
    <row r="1554" spans="1:19" ht="12.75">
      <c r="A1554" s="27">
        <v>1553</v>
      </c>
      <c r="B1554" s="23" t="s">
        <v>6486</v>
      </c>
      <c r="C1554" s="39">
        <v>43921</v>
      </c>
      <c r="D1554" s="40"/>
      <c r="E1554" s="41"/>
      <c r="F1554" s="2" t="s">
        <v>39</v>
      </c>
      <c r="H1554" s="2" t="s">
        <v>5383</v>
      </c>
      <c r="I1554" s="2" t="s">
        <v>158</v>
      </c>
      <c r="J1554" s="15" t="str">
        <f>IF(ISERROR(VLOOKUP(I1554,State_codes!$B$2:$C$38, 2, FALSE)),"",VLOOKUP(I1554,State_codes!$B$2:$C$38, 2, FALSE))</f>
        <v>TN</v>
      </c>
      <c r="K1554" s="2" t="s">
        <v>122</v>
      </c>
      <c r="L1554" s="31" t="s">
        <v>3062</v>
      </c>
      <c r="M1554" s="2" t="s">
        <v>766</v>
      </c>
      <c r="N1554" s="130"/>
      <c r="O1554" s="27" t="s">
        <v>129</v>
      </c>
      <c r="P1554" s="39">
        <v>43921</v>
      </c>
      <c r="Q1554" s="37" t="s">
        <v>6308</v>
      </c>
      <c r="R1554" s="46"/>
      <c r="S1554" s="46"/>
    </row>
    <row r="1555" spans="1:19" ht="12.75">
      <c r="A1555" s="27">
        <v>1554</v>
      </c>
      <c r="B1555" s="23" t="s">
        <v>6490</v>
      </c>
      <c r="C1555" s="39">
        <v>43921</v>
      </c>
      <c r="D1555" s="40"/>
      <c r="E1555" s="41"/>
      <c r="F1555" s="2" t="s">
        <v>39</v>
      </c>
      <c r="H1555" s="2" t="s">
        <v>5383</v>
      </c>
      <c r="I1555" s="2" t="s">
        <v>158</v>
      </c>
      <c r="J1555" s="15" t="str">
        <f>IF(ISERROR(VLOOKUP(I1555,State_codes!$B$2:$C$38, 2, FALSE)),"",VLOOKUP(I1555,State_codes!$B$2:$C$38, 2, FALSE))</f>
        <v>TN</v>
      </c>
      <c r="K1555" s="2" t="s">
        <v>122</v>
      </c>
      <c r="L1555" s="31" t="s">
        <v>3062</v>
      </c>
      <c r="M1555" s="2" t="s">
        <v>766</v>
      </c>
      <c r="N1555" s="130"/>
      <c r="O1555" s="27" t="s">
        <v>129</v>
      </c>
      <c r="P1555" s="39">
        <v>43921</v>
      </c>
      <c r="Q1555" s="37" t="s">
        <v>6308</v>
      </c>
      <c r="R1555" s="46"/>
      <c r="S1555" s="46"/>
    </row>
    <row r="1556" spans="1:19" ht="12.75">
      <c r="A1556" s="27">
        <v>1555</v>
      </c>
      <c r="B1556" s="23" t="s">
        <v>6492</v>
      </c>
      <c r="C1556" s="39">
        <v>43921</v>
      </c>
      <c r="D1556" s="40"/>
      <c r="E1556" s="41"/>
      <c r="F1556" s="2" t="s">
        <v>39</v>
      </c>
      <c r="H1556" s="2" t="s">
        <v>5383</v>
      </c>
      <c r="I1556" s="2" t="s">
        <v>158</v>
      </c>
      <c r="J1556" s="15" t="str">
        <f>IF(ISERROR(VLOOKUP(I1556,State_codes!$B$2:$C$38, 2, FALSE)),"",VLOOKUP(I1556,State_codes!$B$2:$C$38, 2, FALSE))</f>
        <v>TN</v>
      </c>
      <c r="K1556" s="2" t="s">
        <v>122</v>
      </c>
      <c r="L1556" s="31" t="s">
        <v>3062</v>
      </c>
      <c r="M1556" s="2" t="s">
        <v>766</v>
      </c>
      <c r="N1556" s="130"/>
      <c r="O1556" s="27" t="s">
        <v>129</v>
      </c>
      <c r="P1556" s="39">
        <v>43921</v>
      </c>
      <c r="Q1556" s="37" t="s">
        <v>6308</v>
      </c>
      <c r="R1556" s="46"/>
      <c r="S1556" s="46"/>
    </row>
    <row r="1557" spans="1:19" ht="12.75">
      <c r="A1557" s="27">
        <v>1556</v>
      </c>
      <c r="B1557" s="23" t="s">
        <v>6495</v>
      </c>
      <c r="C1557" s="39">
        <v>43921</v>
      </c>
      <c r="D1557" s="40"/>
      <c r="E1557" s="41"/>
      <c r="F1557" s="2" t="s">
        <v>39</v>
      </c>
      <c r="H1557" s="2" t="s">
        <v>4390</v>
      </c>
      <c r="I1557" s="2" t="s">
        <v>158</v>
      </c>
      <c r="J1557" s="15" t="str">
        <f>IF(ISERROR(VLOOKUP(I1557,State_codes!$B$2:$C$38, 2, FALSE)),"",VLOOKUP(I1557,State_codes!$B$2:$C$38, 2, FALSE))</f>
        <v>TN</v>
      </c>
      <c r="K1557" s="2" t="s">
        <v>122</v>
      </c>
      <c r="L1557" s="31" t="s">
        <v>3062</v>
      </c>
      <c r="M1557" s="2" t="s">
        <v>766</v>
      </c>
      <c r="N1557" s="130"/>
      <c r="O1557" s="27" t="s">
        <v>129</v>
      </c>
      <c r="P1557" s="39">
        <v>43921</v>
      </c>
      <c r="Q1557" s="37" t="s">
        <v>6308</v>
      </c>
      <c r="R1557" s="46"/>
      <c r="S1557" s="46"/>
    </row>
    <row r="1558" spans="1:19" ht="12.75">
      <c r="A1558" s="27">
        <v>1557</v>
      </c>
      <c r="B1558" s="23" t="s">
        <v>6498</v>
      </c>
      <c r="C1558" s="39">
        <v>43921</v>
      </c>
      <c r="D1558" s="40"/>
      <c r="E1558" s="41"/>
      <c r="F1558" s="2" t="s">
        <v>39</v>
      </c>
      <c r="H1558" s="2" t="s">
        <v>4390</v>
      </c>
      <c r="I1558" s="2" t="s">
        <v>158</v>
      </c>
      <c r="J1558" s="15" t="str">
        <f>IF(ISERROR(VLOOKUP(I1558,State_codes!$B$2:$C$38, 2, FALSE)),"",VLOOKUP(I1558,State_codes!$B$2:$C$38, 2, FALSE))</f>
        <v>TN</v>
      </c>
      <c r="K1558" s="2" t="s">
        <v>122</v>
      </c>
      <c r="L1558" s="31" t="s">
        <v>3062</v>
      </c>
      <c r="M1558" s="2" t="s">
        <v>766</v>
      </c>
      <c r="N1558" s="130"/>
      <c r="O1558" s="27" t="s">
        <v>129</v>
      </c>
      <c r="P1558" s="39">
        <v>43921</v>
      </c>
      <c r="Q1558" s="37" t="s">
        <v>6308</v>
      </c>
      <c r="R1558" s="46"/>
      <c r="S1558" s="46"/>
    </row>
    <row r="1559" spans="1:19" ht="12.75">
      <c r="A1559" s="27">
        <v>1558</v>
      </c>
      <c r="B1559" s="23" t="s">
        <v>6500</v>
      </c>
      <c r="C1559" s="39">
        <v>43921</v>
      </c>
      <c r="D1559" s="40"/>
      <c r="E1559" s="41"/>
      <c r="F1559" s="2" t="s">
        <v>39</v>
      </c>
      <c r="H1559" s="2" t="s">
        <v>4390</v>
      </c>
      <c r="I1559" s="2" t="s">
        <v>158</v>
      </c>
      <c r="J1559" s="15" t="str">
        <f>IF(ISERROR(VLOOKUP(I1559,State_codes!$B$2:$C$38, 2, FALSE)),"",VLOOKUP(I1559,State_codes!$B$2:$C$38, 2, FALSE))</f>
        <v>TN</v>
      </c>
      <c r="K1559" s="2" t="s">
        <v>122</v>
      </c>
      <c r="L1559" s="31" t="s">
        <v>3062</v>
      </c>
      <c r="M1559" s="2" t="s">
        <v>766</v>
      </c>
      <c r="N1559" s="130"/>
      <c r="O1559" s="27" t="s">
        <v>129</v>
      </c>
      <c r="P1559" s="39">
        <v>43921</v>
      </c>
      <c r="Q1559" s="37" t="s">
        <v>6308</v>
      </c>
      <c r="R1559" s="46"/>
      <c r="S1559" s="46"/>
    </row>
    <row r="1560" spans="1:19" ht="12.75">
      <c r="A1560" s="27">
        <v>1559</v>
      </c>
      <c r="B1560" s="23" t="s">
        <v>6502</v>
      </c>
      <c r="C1560" s="39">
        <v>43921</v>
      </c>
      <c r="D1560" s="40"/>
      <c r="E1560" s="41"/>
      <c r="F1560" s="2" t="s">
        <v>39</v>
      </c>
      <c r="H1560" s="2" t="s">
        <v>4390</v>
      </c>
      <c r="I1560" s="2" t="s">
        <v>158</v>
      </c>
      <c r="J1560" s="15" t="str">
        <f>IF(ISERROR(VLOOKUP(I1560,State_codes!$B$2:$C$38, 2, FALSE)),"",VLOOKUP(I1560,State_codes!$B$2:$C$38, 2, FALSE))</f>
        <v>TN</v>
      </c>
      <c r="K1560" s="2" t="s">
        <v>122</v>
      </c>
      <c r="L1560" s="31" t="s">
        <v>3062</v>
      </c>
      <c r="M1560" s="2" t="s">
        <v>766</v>
      </c>
      <c r="N1560" s="130"/>
      <c r="O1560" s="27" t="s">
        <v>129</v>
      </c>
      <c r="P1560" s="39">
        <v>43921</v>
      </c>
      <c r="Q1560" s="37" t="s">
        <v>6308</v>
      </c>
      <c r="R1560" s="46"/>
      <c r="S1560" s="46"/>
    </row>
    <row r="1561" spans="1:19" ht="12.75">
      <c r="A1561" s="27">
        <v>1560</v>
      </c>
      <c r="B1561" s="23" t="s">
        <v>6507</v>
      </c>
      <c r="C1561" s="39">
        <v>43921</v>
      </c>
      <c r="D1561" s="40"/>
      <c r="E1561" s="41"/>
      <c r="F1561" s="2" t="s">
        <v>39</v>
      </c>
      <c r="H1561" s="2" t="s">
        <v>5394</v>
      </c>
      <c r="I1561" s="2" t="s">
        <v>158</v>
      </c>
      <c r="J1561" s="15" t="str">
        <f>IF(ISERROR(VLOOKUP(I1561,State_codes!$B$2:$C$38, 2, FALSE)),"",VLOOKUP(I1561,State_codes!$B$2:$C$38, 2, FALSE))</f>
        <v>TN</v>
      </c>
      <c r="K1561" s="2" t="s">
        <v>122</v>
      </c>
      <c r="L1561" s="31" t="s">
        <v>3062</v>
      </c>
      <c r="M1561" s="2" t="s">
        <v>766</v>
      </c>
      <c r="N1561" s="130"/>
      <c r="O1561" s="27" t="s">
        <v>129</v>
      </c>
      <c r="P1561" s="39">
        <v>43921</v>
      </c>
      <c r="Q1561" s="37" t="s">
        <v>6308</v>
      </c>
      <c r="R1561" s="46"/>
      <c r="S1561" s="46"/>
    </row>
    <row r="1562" spans="1:19" ht="12.75">
      <c r="A1562" s="27">
        <v>1561</v>
      </c>
      <c r="B1562" s="23" t="s">
        <v>6509</v>
      </c>
      <c r="C1562" s="39">
        <v>43921</v>
      </c>
      <c r="D1562" s="40"/>
      <c r="E1562" s="41"/>
      <c r="H1562" s="2" t="s">
        <v>827</v>
      </c>
      <c r="I1562" s="2" t="s">
        <v>158</v>
      </c>
      <c r="J1562" s="15" t="str">
        <f>IF(ISERROR(VLOOKUP(I1562,State_codes!$B$2:$C$38, 2, FALSE)),"",VLOOKUP(I1562,State_codes!$B$2:$C$38, 2, FALSE))</f>
        <v>TN</v>
      </c>
      <c r="K1562" s="2" t="s">
        <v>122</v>
      </c>
      <c r="L1562" s="31" t="s">
        <v>1727</v>
      </c>
      <c r="N1562" s="130"/>
      <c r="O1562" s="27" t="s">
        <v>155</v>
      </c>
      <c r="P1562" s="39">
        <v>43921</v>
      </c>
      <c r="Q1562" s="37" t="s">
        <v>6308</v>
      </c>
      <c r="R1562" s="46"/>
      <c r="S1562" s="46"/>
    </row>
    <row r="1563" spans="1:19" ht="12.75">
      <c r="A1563" s="27">
        <v>1562</v>
      </c>
      <c r="B1563" s="23" t="s">
        <v>6510</v>
      </c>
      <c r="C1563" s="39">
        <v>43921</v>
      </c>
      <c r="D1563" s="40"/>
      <c r="E1563" s="41"/>
      <c r="H1563" s="2" t="s">
        <v>827</v>
      </c>
      <c r="I1563" s="2" t="s">
        <v>158</v>
      </c>
      <c r="J1563" s="15" t="str">
        <f>IF(ISERROR(VLOOKUP(I1563,State_codes!$B$2:$C$38, 2, FALSE)),"",VLOOKUP(I1563,State_codes!$B$2:$C$38, 2, FALSE))</f>
        <v>TN</v>
      </c>
      <c r="K1563" s="2" t="s">
        <v>122</v>
      </c>
      <c r="L1563" s="31" t="s">
        <v>1727</v>
      </c>
      <c r="N1563" s="130"/>
      <c r="O1563" s="27" t="s">
        <v>155</v>
      </c>
      <c r="P1563" s="39">
        <v>43921</v>
      </c>
      <c r="Q1563" s="37" t="s">
        <v>6308</v>
      </c>
      <c r="R1563" s="46"/>
      <c r="S1563" s="46"/>
    </row>
    <row r="1564" spans="1:19" ht="12.75">
      <c r="A1564" s="27">
        <v>1563</v>
      </c>
      <c r="B1564" s="23" t="s">
        <v>6512</v>
      </c>
      <c r="C1564" s="39">
        <v>43921</v>
      </c>
      <c r="D1564" s="40"/>
      <c r="E1564" s="41"/>
      <c r="H1564" s="2" t="s">
        <v>827</v>
      </c>
      <c r="I1564" s="2" t="s">
        <v>158</v>
      </c>
      <c r="J1564" s="15" t="str">
        <f>IF(ISERROR(VLOOKUP(I1564,State_codes!$B$2:$C$38, 2, FALSE)),"",VLOOKUP(I1564,State_codes!$B$2:$C$38, 2, FALSE))</f>
        <v>TN</v>
      </c>
      <c r="K1564" s="2" t="s">
        <v>122</v>
      </c>
      <c r="L1564" s="31" t="s">
        <v>1727</v>
      </c>
      <c r="N1564" s="130"/>
      <c r="O1564" s="27" t="s">
        <v>155</v>
      </c>
      <c r="P1564" s="39">
        <v>43921</v>
      </c>
      <c r="Q1564" s="37" t="s">
        <v>6308</v>
      </c>
      <c r="R1564" s="46"/>
      <c r="S1564" s="46"/>
    </row>
    <row r="1565" spans="1:19" ht="12.75">
      <c r="A1565" s="27">
        <v>1564</v>
      </c>
      <c r="B1565" s="23" t="s">
        <v>6515</v>
      </c>
      <c r="C1565" s="39">
        <v>43921</v>
      </c>
      <c r="D1565" s="40"/>
      <c r="E1565" s="41"/>
      <c r="H1565" s="2" t="s">
        <v>827</v>
      </c>
      <c r="I1565" s="2" t="s">
        <v>158</v>
      </c>
      <c r="J1565" s="15" t="str">
        <f>IF(ISERROR(VLOOKUP(I1565,State_codes!$B$2:$C$38, 2, FALSE)),"",VLOOKUP(I1565,State_codes!$B$2:$C$38, 2, FALSE))</f>
        <v>TN</v>
      </c>
      <c r="K1565" s="2" t="s">
        <v>122</v>
      </c>
      <c r="L1565" s="31" t="s">
        <v>1727</v>
      </c>
      <c r="N1565" s="130"/>
      <c r="O1565" s="27" t="s">
        <v>155</v>
      </c>
      <c r="P1565" s="39">
        <v>43921</v>
      </c>
      <c r="Q1565" s="37" t="s">
        <v>6308</v>
      </c>
      <c r="R1565" s="46"/>
      <c r="S1565" s="46"/>
    </row>
    <row r="1566" spans="1:19" ht="12.75">
      <c r="A1566" s="27">
        <v>1565</v>
      </c>
      <c r="B1566" s="23" t="s">
        <v>6520</v>
      </c>
      <c r="C1566" s="39">
        <v>43921</v>
      </c>
      <c r="D1566" s="40"/>
      <c r="E1566" s="27">
        <v>35</v>
      </c>
      <c r="F1566" s="2" t="s">
        <v>39</v>
      </c>
      <c r="H1566" s="2" t="s">
        <v>4390</v>
      </c>
      <c r="I1566" s="2" t="s">
        <v>158</v>
      </c>
      <c r="J1566" s="15" t="str">
        <f>IF(ISERROR(VLOOKUP(I1566,State_codes!$B$2:$C$38, 2, FALSE)),"",VLOOKUP(I1566,State_codes!$B$2:$C$38, 2, FALSE))</f>
        <v>TN</v>
      </c>
      <c r="K1566" s="2" t="s">
        <v>122</v>
      </c>
      <c r="L1566" s="31" t="s">
        <v>6521</v>
      </c>
      <c r="N1566" s="130"/>
      <c r="O1566" s="27" t="s">
        <v>155</v>
      </c>
      <c r="P1566" s="39">
        <v>43921</v>
      </c>
      <c r="Q1566" s="37" t="s">
        <v>6308</v>
      </c>
      <c r="R1566" s="46"/>
      <c r="S1566" s="46"/>
    </row>
    <row r="1567" spans="1:19" ht="12.75">
      <c r="A1567" s="27">
        <v>1566</v>
      </c>
      <c r="B1567" s="119"/>
      <c r="C1567" s="39">
        <v>43921</v>
      </c>
      <c r="D1567" s="40"/>
      <c r="E1567" s="27"/>
      <c r="H1567" s="15"/>
      <c r="I1567" s="2" t="s">
        <v>101</v>
      </c>
      <c r="J1567" s="15" t="str">
        <f>IF(ISERROR(VLOOKUP(I1567,State_codes!$B$2:$C$38, 2, FALSE)),"",VLOOKUP(I1567,State_codes!$B$2:$C$38, 2, FALSE))</f>
        <v>TG</v>
      </c>
      <c r="K1567" s="2" t="s">
        <v>122</v>
      </c>
      <c r="L1567" s="31" t="s">
        <v>3062</v>
      </c>
      <c r="M1567" s="2" t="s">
        <v>766</v>
      </c>
      <c r="N1567" s="130"/>
      <c r="O1567" s="27" t="s">
        <v>129</v>
      </c>
      <c r="P1567" s="39">
        <v>43921</v>
      </c>
      <c r="Q1567" s="37" t="s">
        <v>6522</v>
      </c>
      <c r="R1567" s="46"/>
      <c r="S1567" s="46"/>
    </row>
    <row r="1568" spans="1:19" ht="12.75">
      <c r="A1568" s="27">
        <v>1567</v>
      </c>
      <c r="B1568" s="119"/>
      <c r="C1568" s="39">
        <v>43921</v>
      </c>
      <c r="D1568" s="40"/>
      <c r="E1568" s="41"/>
      <c r="H1568" s="15"/>
      <c r="I1568" s="2" t="s">
        <v>101</v>
      </c>
      <c r="J1568" s="15" t="str">
        <f>IF(ISERROR(VLOOKUP(I1568,State_codes!$B$2:$C$38, 2, FALSE)),"",VLOOKUP(I1568,State_codes!$B$2:$C$38, 2, FALSE))</f>
        <v>TG</v>
      </c>
      <c r="K1568" s="2" t="s">
        <v>122</v>
      </c>
      <c r="L1568" s="31" t="s">
        <v>3062</v>
      </c>
      <c r="M1568" s="2" t="s">
        <v>766</v>
      </c>
      <c r="N1568" s="130"/>
      <c r="O1568" s="27" t="s">
        <v>129</v>
      </c>
      <c r="P1568" s="39">
        <v>43921</v>
      </c>
      <c r="Q1568" s="37" t="s">
        <v>6522</v>
      </c>
      <c r="R1568" s="46"/>
      <c r="S1568" s="46"/>
    </row>
    <row r="1569" spans="1:19" ht="12.75">
      <c r="A1569" s="27">
        <v>1568</v>
      </c>
      <c r="B1569" s="119"/>
      <c r="C1569" s="39">
        <v>43921</v>
      </c>
      <c r="D1569" s="40"/>
      <c r="E1569" s="41"/>
      <c r="H1569" s="15"/>
      <c r="I1569" s="2" t="s">
        <v>101</v>
      </c>
      <c r="J1569" s="15" t="str">
        <f>IF(ISERROR(VLOOKUP(I1569,State_codes!$B$2:$C$38, 2, FALSE)),"",VLOOKUP(I1569,State_codes!$B$2:$C$38, 2, FALSE))</f>
        <v>TG</v>
      </c>
      <c r="K1569" s="2" t="s">
        <v>122</v>
      </c>
      <c r="L1569" s="31" t="s">
        <v>3062</v>
      </c>
      <c r="M1569" s="2" t="s">
        <v>766</v>
      </c>
      <c r="N1569" s="130"/>
      <c r="O1569" s="27" t="s">
        <v>129</v>
      </c>
      <c r="P1569" s="39">
        <v>43921</v>
      </c>
      <c r="Q1569" s="37" t="s">
        <v>6522</v>
      </c>
      <c r="R1569" s="46"/>
      <c r="S1569" s="46"/>
    </row>
    <row r="1570" spans="1:19" ht="12.75">
      <c r="A1570" s="27">
        <v>1569</v>
      </c>
      <c r="B1570" s="119"/>
      <c r="C1570" s="39">
        <v>43921</v>
      </c>
      <c r="D1570" s="40"/>
      <c r="E1570" s="41"/>
      <c r="H1570" s="15"/>
      <c r="I1570" s="2" t="s">
        <v>101</v>
      </c>
      <c r="J1570" s="15" t="str">
        <f>IF(ISERROR(VLOOKUP(I1570,State_codes!$B$2:$C$38, 2, FALSE)),"",VLOOKUP(I1570,State_codes!$B$2:$C$38, 2, FALSE))</f>
        <v>TG</v>
      </c>
      <c r="K1570" s="2" t="s">
        <v>122</v>
      </c>
      <c r="L1570" s="31" t="s">
        <v>3062</v>
      </c>
      <c r="M1570" s="2" t="s">
        <v>766</v>
      </c>
      <c r="N1570" s="130"/>
      <c r="O1570" s="27" t="s">
        <v>129</v>
      </c>
      <c r="P1570" s="39">
        <v>43921</v>
      </c>
      <c r="Q1570" s="37" t="s">
        <v>6522</v>
      </c>
      <c r="R1570" s="46"/>
      <c r="S1570" s="46"/>
    </row>
    <row r="1571" spans="1:19" ht="12.75">
      <c r="A1571" s="27">
        <v>1570</v>
      </c>
      <c r="B1571" s="119"/>
      <c r="C1571" s="39">
        <v>43921</v>
      </c>
      <c r="D1571" s="40"/>
      <c r="E1571" s="41"/>
      <c r="H1571" s="15"/>
      <c r="I1571" s="2" t="s">
        <v>101</v>
      </c>
      <c r="J1571" s="15" t="str">
        <f>IF(ISERROR(VLOOKUP(I1571,State_codes!$B$2:$C$38, 2, FALSE)),"",VLOOKUP(I1571,State_codes!$B$2:$C$38, 2, FALSE))</f>
        <v>TG</v>
      </c>
      <c r="K1571" s="2" t="s">
        <v>122</v>
      </c>
      <c r="L1571" s="31" t="s">
        <v>3062</v>
      </c>
      <c r="M1571" s="2" t="s">
        <v>766</v>
      </c>
      <c r="N1571" s="130"/>
      <c r="O1571" s="27" t="s">
        <v>129</v>
      </c>
      <c r="P1571" s="39">
        <v>43921</v>
      </c>
      <c r="Q1571" s="37" t="s">
        <v>6522</v>
      </c>
      <c r="R1571" s="46"/>
      <c r="S1571" s="46"/>
    </row>
    <row r="1572" spans="1:19" ht="12.75">
      <c r="A1572" s="27">
        <v>1571</v>
      </c>
      <c r="B1572" s="119"/>
      <c r="C1572" s="39">
        <v>43921</v>
      </c>
      <c r="D1572" s="40"/>
      <c r="E1572" s="41"/>
      <c r="H1572" s="15"/>
      <c r="I1572" s="2" t="s">
        <v>101</v>
      </c>
      <c r="J1572" s="15" t="str">
        <f>IF(ISERROR(VLOOKUP(I1572,State_codes!$B$2:$C$38, 2, FALSE)),"",VLOOKUP(I1572,State_codes!$B$2:$C$38, 2, FALSE))</f>
        <v>TG</v>
      </c>
      <c r="K1572" s="2" t="s">
        <v>122</v>
      </c>
      <c r="L1572" s="31" t="s">
        <v>3062</v>
      </c>
      <c r="M1572" s="2" t="s">
        <v>766</v>
      </c>
      <c r="N1572" s="130"/>
      <c r="O1572" s="27" t="s">
        <v>129</v>
      </c>
      <c r="P1572" s="39">
        <v>43921</v>
      </c>
      <c r="Q1572" s="37" t="s">
        <v>6522</v>
      </c>
      <c r="R1572" s="46"/>
      <c r="S1572" s="46"/>
    </row>
    <row r="1573" spans="1:19" ht="12.75">
      <c r="A1573" s="27">
        <v>1572</v>
      </c>
      <c r="B1573" s="119"/>
      <c r="C1573" s="39">
        <v>43921</v>
      </c>
      <c r="D1573" s="40"/>
      <c r="E1573" s="41"/>
      <c r="H1573" s="15"/>
      <c r="I1573" s="2" t="s">
        <v>101</v>
      </c>
      <c r="J1573" s="15" t="str">
        <f>IF(ISERROR(VLOOKUP(I1573,State_codes!$B$2:$C$38, 2, FALSE)),"",VLOOKUP(I1573,State_codes!$B$2:$C$38, 2, FALSE))</f>
        <v>TG</v>
      </c>
      <c r="K1573" s="2" t="s">
        <v>122</v>
      </c>
      <c r="L1573" s="31" t="s">
        <v>3062</v>
      </c>
      <c r="M1573" s="2" t="s">
        <v>766</v>
      </c>
      <c r="N1573" s="130"/>
      <c r="O1573" s="27" t="s">
        <v>129</v>
      </c>
      <c r="P1573" s="39">
        <v>43921</v>
      </c>
      <c r="Q1573" s="37" t="s">
        <v>6522</v>
      </c>
      <c r="R1573" s="46"/>
      <c r="S1573" s="46"/>
    </row>
    <row r="1574" spans="1:19" ht="12.75">
      <c r="A1574" s="27">
        <v>1573</v>
      </c>
      <c r="B1574" s="119"/>
      <c r="C1574" s="39">
        <v>43921</v>
      </c>
      <c r="D1574" s="40"/>
      <c r="E1574" s="41"/>
      <c r="H1574" s="15"/>
      <c r="I1574" s="2" t="s">
        <v>101</v>
      </c>
      <c r="J1574" s="15" t="str">
        <f>IF(ISERROR(VLOOKUP(I1574,State_codes!$B$2:$C$38, 2, FALSE)),"",VLOOKUP(I1574,State_codes!$B$2:$C$38, 2, FALSE))</f>
        <v>TG</v>
      </c>
      <c r="K1574" s="2" t="s">
        <v>122</v>
      </c>
      <c r="L1574" s="31" t="s">
        <v>3062</v>
      </c>
      <c r="M1574" s="2" t="s">
        <v>766</v>
      </c>
      <c r="N1574" s="130"/>
      <c r="O1574" s="27" t="s">
        <v>129</v>
      </c>
      <c r="P1574" s="39">
        <v>43921</v>
      </c>
      <c r="Q1574" s="37" t="s">
        <v>6522</v>
      </c>
      <c r="R1574" s="46"/>
      <c r="S1574" s="46"/>
    </row>
    <row r="1575" spans="1:19" ht="12.75">
      <c r="A1575" s="27">
        <v>1574</v>
      </c>
      <c r="B1575" s="119"/>
      <c r="C1575" s="39">
        <v>43921</v>
      </c>
      <c r="D1575" s="40"/>
      <c r="E1575" s="41"/>
      <c r="H1575" s="15"/>
      <c r="I1575" s="2" t="s">
        <v>101</v>
      </c>
      <c r="J1575" s="15" t="str">
        <f>IF(ISERROR(VLOOKUP(I1575,State_codes!$B$2:$C$38, 2, FALSE)),"",VLOOKUP(I1575,State_codes!$B$2:$C$38, 2, FALSE))</f>
        <v>TG</v>
      </c>
      <c r="K1575" s="2" t="s">
        <v>122</v>
      </c>
      <c r="L1575" s="31" t="s">
        <v>3062</v>
      </c>
      <c r="M1575" s="2" t="s">
        <v>766</v>
      </c>
      <c r="N1575" s="130"/>
      <c r="O1575" s="27" t="s">
        <v>129</v>
      </c>
      <c r="P1575" s="39">
        <v>43921</v>
      </c>
      <c r="Q1575" s="37" t="s">
        <v>6522</v>
      </c>
      <c r="R1575" s="46"/>
      <c r="S1575" s="46"/>
    </row>
    <row r="1576" spans="1:19" ht="12.75">
      <c r="A1576" s="27">
        <v>1575</v>
      </c>
      <c r="B1576" s="119"/>
      <c r="C1576" s="39">
        <v>43921</v>
      </c>
      <c r="D1576" s="40"/>
      <c r="E1576" s="41"/>
      <c r="H1576" s="15"/>
      <c r="I1576" s="2" t="s">
        <v>101</v>
      </c>
      <c r="J1576" s="15" t="str">
        <f>IF(ISERROR(VLOOKUP(I1576,State_codes!$B$2:$C$38, 2, FALSE)),"",VLOOKUP(I1576,State_codes!$B$2:$C$38, 2, FALSE))</f>
        <v>TG</v>
      </c>
      <c r="K1576" s="2" t="s">
        <v>122</v>
      </c>
      <c r="L1576" s="31" t="s">
        <v>3062</v>
      </c>
      <c r="M1576" s="2" t="s">
        <v>766</v>
      </c>
      <c r="N1576" s="130"/>
      <c r="O1576" s="27" t="s">
        <v>129</v>
      </c>
      <c r="P1576" s="39">
        <v>43921</v>
      </c>
      <c r="Q1576" s="37" t="s">
        <v>6522</v>
      </c>
      <c r="R1576" s="46"/>
      <c r="S1576" s="46"/>
    </row>
    <row r="1577" spans="1:19" ht="12.75">
      <c r="A1577" s="27">
        <v>1576</v>
      </c>
      <c r="B1577" s="119"/>
      <c r="C1577" s="39">
        <v>43921</v>
      </c>
      <c r="D1577" s="40"/>
      <c r="E1577" s="41"/>
      <c r="H1577" s="15"/>
      <c r="I1577" s="45" t="s">
        <v>101</v>
      </c>
      <c r="J1577" s="15" t="str">
        <f>IF(ISERROR(VLOOKUP(I1577,State_codes!$B$2:$C$38, 2, FALSE)),"",VLOOKUP(I1577,State_codes!$B$2:$C$38, 2, FALSE))</f>
        <v>TG</v>
      </c>
      <c r="K1577" s="2" t="s">
        <v>122</v>
      </c>
      <c r="L1577" s="31" t="s">
        <v>3062</v>
      </c>
      <c r="M1577" s="2" t="s">
        <v>766</v>
      </c>
      <c r="N1577" s="130"/>
      <c r="O1577" s="27" t="s">
        <v>129</v>
      </c>
      <c r="P1577" s="39">
        <v>43921</v>
      </c>
      <c r="Q1577" s="37" t="s">
        <v>6522</v>
      </c>
      <c r="R1577" s="46"/>
      <c r="S1577" s="46"/>
    </row>
    <row r="1578" spans="1:19" ht="12.75">
      <c r="A1578" s="27">
        <v>1577</v>
      </c>
      <c r="B1578" s="119"/>
      <c r="C1578" s="39">
        <v>43921</v>
      </c>
      <c r="D1578" s="40"/>
      <c r="E1578" s="41"/>
      <c r="H1578" s="15"/>
      <c r="I1578" s="45" t="s">
        <v>101</v>
      </c>
      <c r="J1578" s="15" t="str">
        <f>IF(ISERROR(VLOOKUP(I1578,State_codes!$B$2:$C$38, 2, FALSE)),"",VLOOKUP(I1578,State_codes!$B$2:$C$38, 2, FALSE))</f>
        <v>TG</v>
      </c>
      <c r="K1578" s="2" t="s">
        <v>122</v>
      </c>
      <c r="L1578" s="31" t="s">
        <v>3062</v>
      </c>
      <c r="M1578" s="2" t="s">
        <v>766</v>
      </c>
      <c r="N1578" s="130"/>
      <c r="O1578" s="27" t="s">
        <v>129</v>
      </c>
      <c r="P1578" s="39">
        <v>43921</v>
      </c>
      <c r="Q1578" s="37" t="s">
        <v>6522</v>
      </c>
      <c r="R1578" s="46"/>
      <c r="S1578" s="46"/>
    </row>
    <row r="1579" spans="1:19" ht="12.75">
      <c r="A1579" s="27">
        <v>1578</v>
      </c>
      <c r="B1579" s="119"/>
      <c r="C1579" s="39">
        <v>43921</v>
      </c>
      <c r="D1579" s="40"/>
      <c r="E1579" s="41"/>
      <c r="H1579" s="15"/>
      <c r="I1579" s="45" t="s">
        <v>101</v>
      </c>
      <c r="J1579" s="15" t="str">
        <f>IF(ISERROR(VLOOKUP(I1579,State_codes!$B$2:$C$38, 2, FALSE)),"",VLOOKUP(I1579,State_codes!$B$2:$C$38, 2, FALSE))</f>
        <v>TG</v>
      </c>
      <c r="K1579" s="2" t="s">
        <v>122</v>
      </c>
      <c r="L1579" s="31" t="s">
        <v>3062</v>
      </c>
      <c r="M1579" s="2" t="s">
        <v>766</v>
      </c>
      <c r="N1579" s="130"/>
      <c r="O1579" s="27" t="s">
        <v>129</v>
      </c>
      <c r="P1579" s="39">
        <v>43921</v>
      </c>
      <c r="Q1579" s="37" t="s">
        <v>6522</v>
      </c>
      <c r="R1579" s="46"/>
      <c r="S1579" s="46"/>
    </row>
    <row r="1580" spans="1:19" ht="12.75">
      <c r="A1580" s="27">
        <v>1579</v>
      </c>
      <c r="B1580" s="119"/>
      <c r="C1580" s="39">
        <v>43921</v>
      </c>
      <c r="D1580" s="40"/>
      <c r="E1580" s="41"/>
      <c r="H1580" s="15"/>
      <c r="I1580" s="45" t="s">
        <v>101</v>
      </c>
      <c r="J1580" s="15" t="str">
        <f>IF(ISERROR(VLOOKUP(I1580,State_codes!$B$2:$C$38, 2, FALSE)),"",VLOOKUP(I1580,State_codes!$B$2:$C$38, 2, FALSE))</f>
        <v>TG</v>
      </c>
      <c r="K1580" s="2" t="s">
        <v>122</v>
      </c>
      <c r="L1580" s="31" t="s">
        <v>3062</v>
      </c>
      <c r="M1580" s="2" t="s">
        <v>766</v>
      </c>
      <c r="N1580" s="130"/>
      <c r="O1580" s="27" t="s">
        <v>129</v>
      </c>
      <c r="P1580" s="39">
        <v>43921</v>
      </c>
      <c r="Q1580" s="37" t="s">
        <v>6522</v>
      </c>
      <c r="R1580" s="46"/>
      <c r="S1580" s="46"/>
    </row>
    <row r="1581" spans="1:19" ht="12.75">
      <c r="A1581" s="27">
        <v>1580</v>
      </c>
      <c r="B1581" s="119"/>
      <c r="C1581" s="39">
        <v>43921</v>
      </c>
      <c r="D1581" s="40"/>
      <c r="E1581" s="41"/>
      <c r="H1581" s="15"/>
      <c r="I1581" s="45" t="s">
        <v>101</v>
      </c>
      <c r="J1581" s="15" t="str">
        <f>IF(ISERROR(VLOOKUP(I1581,State_codes!$B$2:$C$38, 2, FALSE)),"",VLOOKUP(I1581,State_codes!$B$2:$C$38, 2, FALSE))</f>
        <v>TG</v>
      </c>
      <c r="K1581" s="2" t="s">
        <v>122</v>
      </c>
      <c r="L1581" s="31" t="s">
        <v>3062</v>
      </c>
      <c r="M1581" s="2" t="s">
        <v>766</v>
      </c>
      <c r="N1581" s="130"/>
      <c r="O1581" s="27" t="s">
        <v>129</v>
      </c>
      <c r="P1581" s="39">
        <v>43921</v>
      </c>
      <c r="Q1581" s="37" t="s">
        <v>6522</v>
      </c>
      <c r="R1581" s="46"/>
      <c r="S1581" s="46"/>
    </row>
    <row r="1582" spans="1:19" ht="12.75">
      <c r="A1582" s="27">
        <v>1581</v>
      </c>
      <c r="B1582" s="119"/>
      <c r="C1582" s="39">
        <v>43921</v>
      </c>
      <c r="D1582" s="40"/>
      <c r="E1582" s="41"/>
      <c r="H1582" s="2" t="s">
        <v>2137</v>
      </c>
      <c r="I1582" s="2" t="s">
        <v>268</v>
      </c>
      <c r="J1582" s="15" t="str">
        <f>IF(ISERROR(VLOOKUP(I1582,State_codes!$B$2:$C$38, 2, FALSE)),"",VLOOKUP(I1582,State_codes!$B$2:$C$38, 2, FALSE))</f>
        <v>BR</v>
      </c>
      <c r="K1582" s="2" t="s">
        <v>122</v>
      </c>
      <c r="L1582" s="31" t="s">
        <v>649</v>
      </c>
      <c r="N1582" s="130"/>
      <c r="O1582" s="27" t="s">
        <v>58</v>
      </c>
      <c r="P1582" s="39">
        <v>43921</v>
      </c>
      <c r="Q1582" s="37" t="s">
        <v>6562</v>
      </c>
      <c r="R1582" s="37" t="s">
        <v>6564</v>
      </c>
      <c r="S1582" s="46"/>
    </row>
    <row r="1583" spans="1:19" ht="12.75">
      <c r="A1583" s="27">
        <v>1582</v>
      </c>
      <c r="B1583" s="119"/>
      <c r="C1583" s="39">
        <v>43921</v>
      </c>
      <c r="D1583" s="40"/>
      <c r="E1583" s="41"/>
      <c r="H1583" s="2" t="s">
        <v>2137</v>
      </c>
      <c r="I1583" s="2" t="s">
        <v>268</v>
      </c>
      <c r="J1583" s="15" t="str">
        <f>IF(ISERROR(VLOOKUP(I1583,State_codes!$B$2:$C$38, 2, FALSE)),"",VLOOKUP(I1583,State_codes!$B$2:$C$38, 2, FALSE))</f>
        <v>BR</v>
      </c>
      <c r="K1583" s="2" t="s">
        <v>122</v>
      </c>
      <c r="L1583" s="31" t="s">
        <v>649</v>
      </c>
      <c r="N1583" s="130"/>
      <c r="O1583" s="27" t="s">
        <v>58</v>
      </c>
      <c r="P1583" s="39">
        <v>43921</v>
      </c>
      <c r="Q1583" s="37" t="s">
        <v>6562</v>
      </c>
      <c r="R1583" s="37" t="s">
        <v>6564</v>
      </c>
      <c r="S1583" s="46"/>
    </row>
    <row r="1584" spans="1:19" ht="12.75">
      <c r="A1584" s="27">
        <v>1583</v>
      </c>
      <c r="B1584" s="119"/>
      <c r="C1584" s="39">
        <v>43921</v>
      </c>
      <c r="D1584" s="40"/>
      <c r="E1584" s="41"/>
      <c r="H1584" s="2" t="s">
        <v>2137</v>
      </c>
      <c r="I1584" s="2" t="s">
        <v>268</v>
      </c>
      <c r="J1584" s="15" t="str">
        <f>IF(ISERROR(VLOOKUP(I1584,State_codes!$B$2:$C$38, 2, FALSE)),"",VLOOKUP(I1584,State_codes!$B$2:$C$38, 2, FALSE))</f>
        <v>BR</v>
      </c>
      <c r="K1584" s="2" t="s">
        <v>122</v>
      </c>
      <c r="L1584" s="31" t="s">
        <v>649</v>
      </c>
      <c r="N1584" s="130"/>
      <c r="O1584" s="27" t="s">
        <v>58</v>
      </c>
      <c r="P1584" s="39">
        <v>43921</v>
      </c>
      <c r="Q1584" s="37" t="s">
        <v>6562</v>
      </c>
      <c r="R1584" s="37" t="s">
        <v>6564</v>
      </c>
      <c r="S1584" s="46"/>
    </row>
    <row r="1585" spans="1:19" ht="12.75">
      <c r="A1585" s="27">
        <v>1584</v>
      </c>
      <c r="B1585" s="119"/>
      <c r="C1585" s="39">
        <v>43921</v>
      </c>
      <c r="D1585" s="40"/>
      <c r="E1585" s="41"/>
      <c r="H1585" s="2" t="s">
        <v>2137</v>
      </c>
      <c r="I1585" s="2" t="s">
        <v>268</v>
      </c>
      <c r="J1585" s="15" t="str">
        <f>IF(ISERROR(VLOOKUP(I1585,State_codes!$B$2:$C$38, 2, FALSE)),"",VLOOKUP(I1585,State_codes!$B$2:$C$38, 2, FALSE))</f>
        <v>BR</v>
      </c>
      <c r="K1585" s="2" t="s">
        <v>122</v>
      </c>
      <c r="L1585" s="31" t="s">
        <v>649</v>
      </c>
      <c r="N1585" s="130"/>
      <c r="O1585" s="27" t="s">
        <v>58</v>
      </c>
      <c r="P1585" s="39">
        <v>43921</v>
      </c>
      <c r="Q1585" s="37" t="s">
        <v>6562</v>
      </c>
      <c r="R1585" s="37" t="s">
        <v>6564</v>
      </c>
      <c r="S1585" s="46"/>
    </row>
    <row r="1586" spans="1:19" ht="12.75">
      <c r="A1586" s="27">
        <v>1585</v>
      </c>
      <c r="B1586" s="119"/>
      <c r="C1586" s="39">
        <v>43921</v>
      </c>
      <c r="D1586" s="40"/>
      <c r="E1586" s="41"/>
      <c r="H1586" s="2" t="s">
        <v>4972</v>
      </c>
      <c r="I1586" s="45" t="s">
        <v>268</v>
      </c>
      <c r="J1586" s="15" t="str">
        <f>IF(ISERROR(VLOOKUP(I1586,State_codes!$B$2:$C$38, 2, FALSE)),"",VLOOKUP(I1586,State_codes!$B$2:$C$38, 2, FALSE))</f>
        <v>BR</v>
      </c>
      <c r="K1586" s="2" t="s">
        <v>122</v>
      </c>
      <c r="L1586" s="31" t="s">
        <v>1727</v>
      </c>
      <c r="N1586" s="130"/>
      <c r="O1586" s="27" t="s">
        <v>155</v>
      </c>
      <c r="P1586" s="39">
        <v>43921</v>
      </c>
      <c r="Q1586" s="37" t="s">
        <v>6562</v>
      </c>
      <c r="R1586" s="37" t="s">
        <v>6564</v>
      </c>
      <c r="S1586" s="46"/>
    </row>
    <row r="1587" spans="1:19" ht="12.75">
      <c r="A1587" s="27">
        <v>1586</v>
      </c>
      <c r="B1587" s="119"/>
      <c r="C1587" s="39">
        <v>43921</v>
      </c>
      <c r="D1587" s="40"/>
      <c r="E1587" s="41"/>
      <c r="H1587" s="15"/>
      <c r="I1587" s="80" t="s">
        <v>95</v>
      </c>
      <c r="J1587" s="15" t="str">
        <f>IF(ISERROR(VLOOKUP(I1587,State_codes!$B$2:$C$38, 2, FALSE)),"",VLOOKUP(I1587,State_codes!$B$2:$C$38, 2, FALSE))</f>
        <v>DL</v>
      </c>
      <c r="K1587" s="2" t="s">
        <v>122</v>
      </c>
      <c r="L1587" s="31" t="s">
        <v>1727</v>
      </c>
      <c r="N1587" s="130"/>
      <c r="O1587" s="27" t="s">
        <v>155</v>
      </c>
      <c r="P1587" s="39">
        <v>43921</v>
      </c>
      <c r="Q1587" s="37" t="s">
        <v>6583</v>
      </c>
      <c r="R1587" s="31"/>
      <c r="S1587" s="46"/>
    </row>
    <row r="1588" spans="1:19" ht="12.75">
      <c r="A1588" s="27">
        <v>1587</v>
      </c>
      <c r="B1588" s="119"/>
      <c r="C1588" s="39">
        <v>43921</v>
      </c>
      <c r="D1588" s="40"/>
      <c r="E1588" s="41"/>
      <c r="H1588" s="15"/>
      <c r="I1588" s="80" t="s">
        <v>95</v>
      </c>
      <c r="J1588" s="15" t="str">
        <f>IF(ISERROR(VLOOKUP(I1588,State_codes!$B$2:$C$38, 2, FALSE)),"",VLOOKUP(I1588,State_codes!$B$2:$C$38, 2, FALSE))</f>
        <v>DL</v>
      </c>
      <c r="K1588" s="2" t="s">
        <v>122</v>
      </c>
      <c r="L1588" s="31" t="s">
        <v>1727</v>
      </c>
      <c r="N1588" s="130"/>
      <c r="O1588" s="27" t="s">
        <v>155</v>
      </c>
      <c r="P1588" s="39">
        <v>43921</v>
      </c>
      <c r="Q1588" s="37" t="s">
        <v>6583</v>
      </c>
      <c r="R1588" s="46"/>
      <c r="S1588" s="46"/>
    </row>
    <row r="1589" spans="1:19" ht="12.75">
      <c r="A1589" s="27">
        <v>1588</v>
      </c>
      <c r="B1589" s="119"/>
      <c r="C1589" s="39">
        <v>43921</v>
      </c>
      <c r="D1589" s="40"/>
      <c r="E1589" s="41"/>
      <c r="H1589" s="15"/>
      <c r="I1589" s="80" t="s">
        <v>95</v>
      </c>
      <c r="J1589" s="15" t="str">
        <f>IF(ISERROR(VLOOKUP(I1589,State_codes!$B$2:$C$38, 2, FALSE)),"",VLOOKUP(I1589,State_codes!$B$2:$C$38, 2, FALSE))</f>
        <v>DL</v>
      </c>
      <c r="K1589" s="2" t="s">
        <v>122</v>
      </c>
      <c r="L1589" s="31" t="s">
        <v>1727</v>
      </c>
      <c r="N1589" s="130"/>
      <c r="O1589" s="27" t="s">
        <v>155</v>
      </c>
      <c r="P1589" s="39">
        <v>43921</v>
      </c>
      <c r="Q1589" s="37" t="s">
        <v>6583</v>
      </c>
      <c r="R1589" s="46"/>
      <c r="S1589" s="46"/>
    </row>
    <row r="1590" spans="1:19" ht="12.75">
      <c r="A1590" s="27">
        <v>1589</v>
      </c>
      <c r="B1590" s="119"/>
      <c r="C1590" s="39">
        <v>43921</v>
      </c>
      <c r="D1590" s="40"/>
      <c r="E1590" s="41"/>
      <c r="H1590" s="15"/>
      <c r="I1590" s="80" t="s">
        <v>95</v>
      </c>
      <c r="J1590" s="15" t="str">
        <f>IF(ISERROR(VLOOKUP(I1590,State_codes!$B$2:$C$38, 2, FALSE)),"",VLOOKUP(I1590,State_codes!$B$2:$C$38, 2, FALSE))</f>
        <v>DL</v>
      </c>
      <c r="K1590" s="2" t="s">
        <v>122</v>
      </c>
      <c r="L1590" s="31" t="s">
        <v>1727</v>
      </c>
      <c r="N1590" s="130"/>
      <c r="O1590" s="27" t="s">
        <v>155</v>
      </c>
      <c r="P1590" s="39">
        <v>43921</v>
      </c>
      <c r="Q1590" s="37" t="s">
        <v>6583</v>
      </c>
      <c r="R1590" s="46"/>
      <c r="S1590" s="46"/>
    </row>
    <row r="1591" spans="1:19" ht="12.75">
      <c r="A1591" s="27">
        <v>1590</v>
      </c>
      <c r="B1591" s="119"/>
      <c r="C1591" s="39">
        <v>43921</v>
      </c>
      <c r="D1591" s="40"/>
      <c r="E1591" s="41"/>
      <c r="H1591" s="15"/>
      <c r="I1591" s="80" t="s">
        <v>95</v>
      </c>
      <c r="J1591" s="15" t="str">
        <f>IF(ISERROR(VLOOKUP(I1591,State_codes!$B$2:$C$38, 2, FALSE)),"",VLOOKUP(I1591,State_codes!$B$2:$C$38, 2, FALSE))</f>
        <v>DL</v>
      </c>
      <c r="K1591" s="2" t="s">
        <v>122</v>
      </c>
      <c r="L1591" s="31" t="s">
        <v>1727</v>
      </c>
      <c r="N1591" s="130"/>
      <c r="O1591" s="27" t="s">
        <v>155</v>
      </c>
      <c r="P1591" s="39">
        <v>43921</v>
      </c>
      <c r="Q1591" s="37" t="s">
        <v>6583</v>
      </c>
      <c r="R1591" s="46"/>
      <c r="S1591" s="46"/>
    </row>
    <row r="1592" spans="1:19" ht="12.75">
      <c r="A1592" s="27">
        <v>1591</v>
      </c>
      <c r="B1592" s="119"/>
      <c r="C1592" s="39">
        <v>43921</v>
      </c>
      <c r="D1592" s="40"/>
      <c r="E1592" s="41"/>
      <c r="H1592" s="15"/>
      <c r="I1592" s="45" t="s">
        <v>95</v>
      </c>
      <c r="J1592" s="15" t="str">
        <f>IF(ISERROR(VLOOKUP(I1592,State_codes!$B$2:$C$38, 2, FALSE)),"",VLOOKUP(I1592,State_codes!$B$2:$C$38, 2, FALSE))</f>
        <v>DL</v>
      </c>
      <c r="K1592" s="2" t="s">
        <v>122</v>
      </c>
      <c r="L1592" s="31" t="s">
        <v>1727</v>
      </c>
      <c r="N1592" s="130"/>
      <c r="O1592" s="27" t="s">
        <v>155</v>
      </c>
      <c r="P1592" s="39">
        <v>43921</v>
      </c>
      <c r="Q1592" s="37" t="s">
        <v>6583</v>
      </c>
      <c r="R1592" s="46"/>
      <c r="S1592" s="46"/>
    </row>
    <row r="1593" spans="1:19" ht="12.75">
      <c r="A1593" s="27">
        <v>1592</v>
      </c>
      <c r="B1593" s="119"/>
      <c r="C1593" s="39">
        <v>43921</v>
      </c>
      <c r="D1593" s="40"/>
      <c r="E1593" s="41"/>
      <c r="H1593" s="15"/>
      <c r="I1593" s="45" t="s">
        <v>95</v>
      </c>
      <c r="J1593" s="15" t="str">
        <f>IF(ISERROR(VLOOKUP(I1593,State_codes!$B$2:$C$38, 2, FALSE)),"",VLOOKUP(I1593,State_codes!$B$2:$C$38, 2, FALSE))</f>
        <v>DL</v>
      </c>
      <c r="K1593" s="2" t="s">
        <v>122</v>
      </c>
      <c r="L1593" s="31" t="s">
        <v>1727</v>
      </c>
      <c r="N1593" s="130"/>
      <c r="O1593" s="27" t="s">
        <v>155</v>
      </c>
      <c r="P1593" s="39">
        <v>43921</v>
      </c>
      <c r="Q1593" s="37" t="s">
        <v>6583</v>
      </c>
      <c r="R1593" s="46"/>
      <c r="S1593" s="46"/>
    </row>
    <row r="1594" spans="1:19" ht="12.75">
      <c r="A1594" s="27">
        <v>1593</v>
      </c>
      <c r="B1594" s="119"/>
      <c r="C1594" s="39">
        <v>43921</v>
      </c>
      <c r="D1594" s="40"/>
      <c r="E1594" s="41"/>
      <c r="H1594" s="15"/>
      <c r="I1594" s="45" t="s">
        <v>95</v>
      </c>
      <c r="J1594" s="15" t="str">
        <f>IF(ISERROR(VLOOKUP(I1594,State_codes!$B$2:$C$38, 2, FALSE)),"",VLOOKUP(I1594,State_codes!$B$2:$C$38, 2, FALSE))</f>
        <v>DL</v>
      </c>
      <c r="K1594" s="2" t="s">
        <v>122</v>
      </c>
      <c r="L1594" s="31" t="s">
        <v>1727</v>
      </c>
      <c r="N1594" s="130"/>
      <c r="O1594" s="27" t="s">
        <v>155</v>
      </c>
      <c r="P1594" s="39">
        <v>43921</v>
      </c>
      <c r="Q1594" s="37" t="s">
        <v>6583</v>
      </c>
      <c r="R1594" s="46"/>
      <c r="S1594" s="46"/>
    </row>
    <row r="1595" spans="1:19" ht="12.75">
      <c r="A1595" s="27">
        <v>1594</v>
      </c>
      <c r="B1595" s="119"/>
      <c r="C1595" s="39">
        <v>43921</v>
      </c>
      <c r="D1595" s="40"/>
      <c r="E1595" s="41"/>
      <c r="H1595" s="15"/>
      <c r="I1595" s="45" t="s">
        <v>95</v>
      </c>
      <c r="J1595" s="15" t="str">
        <f>IF(ISERROR(VLOOKUP(I1595,State_codes!$B$2:$C$38, 2, FALSE)),"",VLOOKUP(I1595,State_codes!$B$2:$C$38, 2, FALSE))</f>
        <v>DL</v>
      </c>
      <c r="K1595" s="2" t="s">
        <v>122</v>
      </c>
      <c r="L1595" s="31" t="s">
        <v>1727</v>
      </c>
      <c r="N1595" s="130"/>
      <c r="O1595" s="27" t="s">
        <v>155</v>
      </c>
      <c r="P1595" s="39">
        <v>43921</v>
      </c>
      <c r="Q1595" s="37" t="s">
        <v>6583</v>
      </c>
      <c r="R1595" s="46"/>
      <c r="S1595" s="46"/>
    </row>
    <row r="1596" spans="1:19" ht="12.75">
      <c r="A1596" s="27">
        <v>1595</v>
      </c>
      <c r="B1596" s="119"/>
      <c r="C1596" s="39">
        <v>43921</v>
      </c>
      <c r="D1596" s="40"/>
      <c r="E1596" s="41"/>
      <c r="H1596" s="15"/>
      <c r="I1596" s="45" t="s">
        <v>95</v>
      </c>
      <c r="J1596" s="15" t="str">
        <f>IF(ISERROR(VLOOKUP(I1596,State_codes!$B$2:$C$38, 2, FALSE)),"",VLOOKUP(I1596,State_codes!$B$2:$C$38, 2, FALSE))</f>
        <v>DL</v>
      </c>
      <c r="K1596" s="2" t="s">
        <v>122</v>
      </c>
      <c r="L1596" s="31" t="s">
        <v>1727</v>
      </c>
      <c r="N1596" s="130"/>
      <c r="O1596" s="27" t="s">
        <v>155</v>
      </c>
      <c r="P1596" s="39">
        <v>43921</v>
      </c>
      <c r="Q1596" s="37" t="s">
        <v>6583</v>
      </c>
      <c r="R1596" s="46"/>
      <c r="S1596" s="46"/>
    </row>
    <row r="1597" spans="1:19" ht="12.75">
      <c r="A1597" s="27">
        <v>1596</v>
      </c>
      <c r="B1597" s="119"/>
      <c r="C1597" s="39">
        <v>43921</v>
      </c>
      <c r="D1597" s="40"/>
      <c r="E1597" s="41"/>
      <c r="H1597" s="15"/>
      <c r="I1597" s="45" t="s">
        <v>95</v>
      </c>
      <c r="J1597" s="15" t="str">
        <f>IF(ISERROR(VLOOKUP(I1597,State_codes!$B$2:$C$38, 2, FALSE)),"",VLOOKUP(I1597,State_codes!$B$2:$C$38, 2, FALSE))</f>
        <v>DL</v>
      </c>
      <c r="K1597" s="2" t="s">
        <v>122</v>
      </c>
      <c r="L1597" s="31" t="s">
        <v>1727</v>
      </c>
      <c r="N1597" s="130"/>
      <c r="O1597" s="27" t="s">
        <v>155</v>
      </c>
      <c r="P1597" s="39">
        <v>43921</v>
      </c>
      <c r="Q1597" s="37" t="s">
        <v>6583</v>
      </c>
      <c r="R1597" s="46"/>
      <c r="S1597" s="46"/>
    </row>
    <row r="1598" spans="1:19" ht="12.75">
      <c r="A1598" s="27">
        <v>1597</v>
      </c>
      <c r="B1598" s="119"/>
      <c r="C1598" s="39">
        <v>43921</v>
      </c>
      <c r="D1598" s="40"/>
      <c r="E1598" s="41"/>
      <c r="H1598" s="15"/>
      <c r="I1598" s="45" t="s">
        <v>95</v>
      </c>
      <c r="J1598" s="15" t="str">
        <f>IF(ISERROR(VLOOKUP(I1598,State_codes!$B$2:$C$38, 2, FALSE)),"",VLOOKUP(I1598,State_codes!$B$2:$C$38, 2, FALSE))</f>
        <v>DL</v>
      </c>
      <c r="K1598" s="2" t="s">
        <v>122</v>
      </c>
      <c r="L1598" s="31" t="s">
        <v>1727</v>
      </c>
      <c r="N1598" s="130"/>
      <c r="O1598" s="27" t="s">
        <v>155</v>
      </c>
      <c r="P1598" s="39">
        <v>43921</v>
      </c>
      <c r="Q1598" s="37" t="s">
        <v>6583</v>
      </c>
      <c r="R1598" s="46"/>
      <c r="S1598" s="46"/>
    </row>
    <row r="1599" spans="1:19" ht="12.75">
      <c r="A1599" s="27">
        <v>1598</v>
      </c>
      <c r="B1599" s="119"/>
      <c r="C1599" s="39">
        <v>43921</v>
      </c>
      <c r="D1599" s="40"/>
      <c r="E1599" s="41"/>
      <c r="H1599" s="15"/>
      <c r="I1599" s="45" t="s">
        <v>95</v>
      </c>
      <c r="J1599" s="15" t="str">
        <f>IF(ISERROR(VLOOKUP(I1599,State_codes!$B$2:$C$38, 2, FALSE)),"",VLOOKUP(I1599,State_codes!$B$2:$C$38, 2, FALSE))</f>
        <v>DL</v>
      </c>
      <c r="K1599" s="2" t="s">
        <v>122</v>
      </c>
      <c r="L1599" s="31" t="s">
        <v>1727</v>
      </c>
      <c r="N1599" s="130"/>
      <c r="O1599" s="27" t="s">
        <v>155</v>
      </c>
      <c r="P1599" s="39">
        <v>43921</v>
      </c>
      <c r="Q1599" s="37" t="s">
        <v>6583</v>
      </c>
      <c r="R1599" s="46"/>
      <c r="S1599" s="46"/>
    </row>
    <row r="1600" spans="1:19" ht="12.75">
      <c r="A1600" s="27">
        <v>1599</v>
      </c>
      <c r="B1600" s="119"/>
      <c r="C1600" s="39">
        <v>43921</v>
      </c>
      <c r="D1600" s="40"/>
      <c r="E1600" s="41"/>
      <c r="H1600" s="15"/>
      <c r="I1600" s="45" t="s">
        <v>95</v>
      </c>
      <c r="J1600" s="15" t="str">
        <f>IF(ISERROR(VLOOKUP(I1600,State_codes!$B$2:$C$38, 2, FALSE)),"",VLOOKUP(I1600,State_codes!$B$2:$C$38, 2, FALSE))</f>
        <v>DL</v>
      </c>
      <c r="K1600" s="2" t="s">
        <v>122</v>
      </c>
      <c r="L1600" s="31" t="s">
        <v>1727</v>
      </c>
      <c r="N1600" s="130"/>
      <c r="O1600" s="27" t="s">
        <v>155</v>
      </c>
      <c r="P1600" s="39">
        <v>43921</v>
      </c>
      <c r="Q1600" s="37" t="s">
        <v>6583</v>
      </c>
      <c r="R1600" s="46"/>
      <c r="S1600" s="46"/>
    </row>
    <row r="1601" spans="1:19" ht="12.75">
      <c r="A1601" s="27">
        <v>1600</v>
      </c>
      <c r="B1601" s="119"/>
      <c r="C1601" s="39">
        <v>43921</v>
      </c>
      <c r="D1601" s="40"/>
      <c r="E1601" s="41"/>
      <c r="H1601" s="15"/>
      <c r="I1601" s="45" t="s">
        <v>95</v>
      </c>
      <c r="J1601" s="15" t="str">
        <f>IF(ISERROR(VLOOKUP(I1601,State_codes!$B$2:$C$38, 2, FALSE)),"",VLOOKUP(I1601,State_codes!$B$2:$C$38, 2, FALSE))</f>
        <v>DL</v>
      </c>
      <c r="K1601" s="2" t="s">
        <v>122</v>
      </c>
      <c r="L1601" s="31" t="s">
        <v>1727</v>
      </c>
      <c r="N1601" s="130"/>
      <c r="O1601" s="27" t="s">
        <v>155</v>
      </c>
      <c r="P1601" s="39">
        <v>43921</v>
      </c>
      <c r="Q1601" s="37" t="s">
        <v>6583</v>
      </c>
      <c r="R1601" s="46"/>
      <c r="S1601" s="46"/>
    </row>
    <row r="1602" spans="1:19" ht="12.75">
      <c r="A1602" s="27">
        <v>1601</v>
      </c>
      <c r="B1602" s="119"/>
      <c r="C1602" s="39">
        <v>43921</v>
      </c>
      <c r="D1602" s="40"/>
      <c r="E1602" s="41"/>
      <c r="H1602" s="15"/>
      <c r="I1602" s="45" t="s">
        <v>95</v>
      </c>
      <c r="J1602" s="15" t="str">
        <f>IF(ISERROR(VLOOKUP(I1602,State_codes!$B$2:$C$38, 2, FALSE)),"",VLOOKUP(I1602,State_codes!$B$2:$C$38, 2, FALSE))</f>
        <v>DL</v>
      </c>
      <c r="K1602" s="2" t="s">
        <v>122</v>
      </c>
      <c r="L1602" s="31" t="s">
        <v>1727</v>
      </c>
      <c r="N1602" s="130"/>
      <c r="O1602" s="27" t="s">
        <v>155</v>
      </c>
      <c r="P1602" s="39">
        <v>43921</v>
      </c>
      <c r="Q1602" s="37" t="s">
        <v>6583</v>
      </c>
      <c r="R1602" s="46"/>
      <c r="S1602" s="46"/>
    </row>
    <row r="1603" spans="1:19" ht="12.75">
      <c r="A1603" s="27">
        <v>1602</v>
      </c>
      <c r="B1603" s="119"/>
      <c r="C1603" s="39">
        <v>43921</v>
      </c>
      <c r="D1603" s="40"/>
      <c r="E1603" s="41"/>
      <c r="H1603" s="15"/>
      <c r="I1603" s="45" t="s">
        <v>95</v>
      </c>
      <c r="J1603" s="15" t="str">
        <f>IF(ISERROR(VLOOKUP(I1603,State_codes!$B$2:$C$38, 2, FALSE)),"",VLOOKUP(I1603,State_codes!$B$2:$C$38, 2, FALSE))</f>
        <v>DL</v>
      </c>
      <c r="K1603" s="2" t="s">
        <v>122</v>
      </c>
      <c r="L1603" s="31" t="s">
        <v>1727</v>
      </c>
      <c r="N1603" s="130"/>
      <c r="O1603" s="27" t="s">
        <v>155</v>
      </c>
      <c r="P1603" s="39">
        <v>43921</v>
      </c>
      <c r="Q1603" s="37" t="s">
        <v>6583</v>
      </c>
      <c r="R1603" s="46"/>
      <c r="S1603" s="46"/>
    </row>
    <row r="1604" spans="1:19" ht="12.75">
      <c r="A1604" s="27">
        <v>1603</v>
      </c>
      <c r="B1604" s="119"/>
      <c r="C1604" s="39">
        <v>43921</v>
      </c>
      <c r="D1604" s="40"/>
      <c r="E1604" s="41"/>
      <c r="H1604" s="15"/>
      <c r="I1604" s="45" t="s">
        <v>95</v>
      </c>
      <c r="J1604" s="15" t="str">
        <f>IF(ISERROR(VLOOKUP(I1604,State_codes!$B$2:$C$38, 2, FALSE)),"",VLOOKUP(I1604,State_codes!$B$2:$C$38, 2, FALSE))</f>
        <v>DL</v>
      </c>
      <c r="K1604" s="2" t="s">
        <v>122</v>
      </c>
      <c r="L1604" s="31" t="s">
        <v>1727</v>
      </c>
      <c r="N1604" s="130"/>
      <c r="O1604" s="27" t="s">
        <v>155</v>
      </c>
      <c r="P1604" s="39">
        <v>43921</v>
      </c>
      <c r="Q1604" s="37" t="s">
        <v>6583</v>
      </c>
      <c r="R1604" s="46"/>
      <c r="S1604" s="46"/>
    </row>
    <row r="1605" spans="1:19" ht="12.75">
      <c r="A1605" s="27">
        <v>1604</v>
      </c>
      <c r="B1605" s="119"/>
      <c r="C1605" s="39">
        <v>43921</v>
      </c>
      <c r="D1605" s="40"/>
      <c r="E1605" s="41"/>
      <c r="H1605" s="15"/>
      <c r="I1605" s="45" t="s">
        <v>95</v>
      </c>
      <c r="J1605" s="15" t="str">
        <f>IF(ISERROR(VLOOKUP(I1605,State_codes!$B$2:$C$38, 2, FALSE)),"",VLOOKUP(I1605,State_codes!$B$2:$C$38, 2, FALSE))</f>
        <v>DL</v>
      </c>
      <c r="K1605" s="2" t="s">
        <v>122</v>
      </c>
      <c r="L1605" s="31" t="s">
        <v>1727</v>
      </c>
      <c r="N1605" s="130"/>
      <c r="O1605" s="27" t="s">
        <v>155</v>
      </c>
      <c r="P1605" s="39">
        <v>43921</v>
      </c>
      <c r="Q1605" s="37" t="s">
        <v>6583</v>
      </c>
      <c r="R1605" s="46"/>
      <c r="S1605" s="46"/>
    </row>
    <row r="1606" spans="1:19" ht="12.75">
      <c r="A1606" s="27">
        <v>1605</v>
      </c>
      <c r="B1606" s="119"/>
      <c r="C1606" s="39">
        <v>43921</v>
      </c>
      <c r="D1606" s="40"/>
      <c r="E1606" s="41"/>
      <c r="H1606" s="15"/>
      <c r="I1606" s="45" t="s">
        <v>95</v>
      </c>
      <c r="J1606" s="15" t="str">
        <f>IF(ISERROR(VLOOKUP(I1606,State_codes!$B$2:$C$38, 2, FALSE)),"",VLOOKUP(I1606,State_codes!$B$2:$C$38, 2, FALSE))</f>
        <v>DL</v>
      </c>
      <c r="K1606" s="2" t="s">
        <v>122</v>
      </c>
      <c r="L1606" s="31" t="s">
        <v>1727</v>
      </c>
      <c r="N1606" s="130"/>
      <c r="O1606" s="27" t="s">
        <v>155</v>
      </c>
      <c r="P1606" s="39">
        <v>43921</v>
      </c>
      <c r="Q1606" s="37" t="s">
        <v>6583</v>
      </c>
      <c r="R1606" s="46"/>
      <c r="S1606" s="46"/>
    </row>
    <row r="1607" spans="1:19" ht="12.75">
      <c r="A1607" s="27">
        <v>1606</v>
      </c>
      <c r="B1607" s="119"/>
      <c r="C1607" s="39">
        <v>43921</v>
      </c>
      <c r="D1607" s="40"/>
      <c r="E1607" s="41"/>
      <c r="H1607" s="15"/>
      <c r="I1607" s="45" t="s">
        <v>95</v>
      </c>
      <c r="J1607" s="15" t="str">
        <f>IF(ISERROR(VLOOKUP(I1607,State_codes!$B$2:$C$38, 2, FALSE)),"",VLOOKUP(I1607,State_codes!$B$2:$C$38, 2, FALSE))</f>
        <v>DL</v>
      </c>
      <c r="K1607" s="2" t="s">
        <v>122</v>
      </c>
      <c r="L1607" s="31" t="s">
        <v>1727</v>
      </c>
      <c r="N1607" s="130"/>
      <c r="O1607" s="27" t="s">
        <v>155</v>
      </c>
      <c r="P1607" s="39">
        <v>43921</v>
      </c>
      <c r="Q1607" s="37" t="s">
        <v>6583</v>
      </c>
      <c r="R1607" s="46"/>
      <c r="S1607" s="46"/>
    </row>
    <row r="1608" spans="1:19" ht="12.75">
      <c r="A1608" s="27">
        <v>1607</v>
      </c>
      <c r="B1608" s="119"/>
      <c r="C1608" s="39">
        <v>43921</v>
      </c>
      <c r="D1608" s="40"/>
      <c r="E1608" s="41"/>
      <c r="H1608" s="15"/>
      <c r="I1608" s="45" t="s">
        <v>95</v>
      </c>
      <c r="J1608" s="15" t="str">
        <f>IF(ISERROR(VLOOKUP(I1608,State_codes!$B$2:$C$38, 2, FALSE)),"",VLOOKUP(I1608,State_codes!$B$2:$C$38, 2, FALSE))</f>
        <v>DL</v>
      </c>
      <c r="K1608" s="2" t="s">
        <v>122</v>
      </c>
      <c r="L1608" s="31" t="s">
        <v>1727</v>
      </c>
      <c r="N1608" s="130"/>
      <c r="O1608" s="27" t="s">
        <v>155</v>
      </c>
      <c r="P1608" s="39">
        <v>43921</v>
      </c>
      <c r="Q1608" s="37" t="s">
        <v>6583</v>
      </c>
      <c r="R1608" s="46"/>
      <c r="S1608" s="46"/>
    </row>
    <row r="1609" spans="1:19" ht="12.75">
      <c r="A1609" s="27">
        <v>1608</v>
      </c>
      <c r="B1609" s="119"/>
      <c r="C1609" s="39">
        <v>43921</v>
      </c>
      <c r="D1609" s="40"/>
      <c r="E1609" s="41"/>
      <c r="H1609" s="15"/>
      <c r="I1609" s="45" t="s">
        <v>95</v>
      </c>
      <c r="J1609" s="15" t="str">
        <f>IF(ISERROR(VLOOKUP(I1609,State_codes!$B$2:$C$38, 2, FALSE)),"",VLOOKUP(I1609,State_codes!$B$2:$C$38, 2, FALSE))</f>
        <v>DL</v>
      </c>
      <c r="K1609" s="2" t="s">
        <v>122</v>
      </c>
      <c r="L1609" s="31" t="s">
        <v>1727</v>
      </c>
      <c r="N1609" s="130"/>
      <c r="O1609" s="27" t="s">
        <v>155</v>
      </c>
      <c r="P1609" s="39">
        <v>43921</v>
      </c>
      <c r="Q1609" s="37" t="s">
        <v>6583</v>
      </c>
      <c r="R1609" s="46"/>
      <c r="S1609" s="46"/>
    </row>
    <row r="1610" spans="1:19" ht="12.75">
      <c r="A1610" s="27">
        <v>1609</v>
      </c>
      <c r="B1610" s="119"/>
      <c r="C1610" s="39">
        <v>43921</v>
      </c>
      <c r="D1610" s="40"/>
      <c r="E1610" s="41"/>
      <c r="H1610" s="2" t="s">
        <v>947</v>
      </c>
      <c r="I1610" s="2" t="s">
        <v>354</v>
      </c>
      <c r="J1610" s="15" t="str">
        <f>IF(ISERROR(VLOOKUP(I1610,State_codes!$B$2:$C$38, 2, FALSE)),"",VLOOKUP(I1610,State_codes!$B$2:$C$38, 2, FALSE))</f>
        <v>CT</v>
      </c>
      <c r="K1610" s="2" t="s">
        <v>122</v>
      </c>
      <c r="L1610" s="31" t="s">
        <v>729</v>
      </c>
      <c r="N1610" s="130"/>
      <c r="O1610" s="27" t="s">
        <v>58</v>
      </c>
      <c r="P1610" s="39">
        <v>43921</v>
      </c>
      <c r="Q1610" s="37" t="s">
        <v>478</v>
      </c>
      <c r="R1610" s="46"/>
      <c r="S1610" s="46"/>
    </row>
    <row r="1611" spans="1:19" ht="12.75">
      <c r="A1611" s="27">
        <v>1610</v>
      </c>
      <c r="B1611" s="23" t="s">
        <v>6657</v>
      </c>
      <c r="C1611" s="39">
        <v>43921</v>
      </c>
      <c r="D1611" s="40"/>
      <c r="E1611" s="27">
        <v>70</v>
      </c>
      <c r="F1611" s="2" t="s">
        <v>39</v>
      </c>
      <c r="G1611" s="15"/>
      <c r="H1611" s="2" t="s">
        <v>1019</v>
      </c>
      <c r="I1611" s="2" t="s">
        <v>236</v>
      </c>
      <c r="J1611" s="15" t="str">
        <f>IF(ISERROR(VLOOKUP(I1611,State_codes!$B$2:$C$38, 2, FALSE)),"",VLOOKUP(I1611,State_codes!$B$2:$C$38, 2, FALSE))</f>
        <v>AP</v>
      </c>
      <c r="K1611" s="2" t="s">
        <v>122</v>
      </c>
      <c r="L1611" s="31" t="s">
        <v>3062</v>
      </c>
      <c r="M1611" s="2" t="s">
        <v>766</v>
      </c>
      <c r="N1611" s="130"/>
      <c r="O1611" s="27" t="s">
        <v>129</v>
      </c>
      <c r="P1611" s="39">
        <v>43921</v>
      </c>
      <c r="Q1611" s="37" t="s">
        <v>6659</v>
      </c>
      <c r="R1611" s="37" t="s">
        <v>6660</v>
      </c>
      <c r="S1611" s="46"/>
    </row>
    <row r="1612" spans="1:19" ht="12.75">
      <c r="A1612" s="27">
        <v>1611</v>
      </c>
      <c r="B1612" s="23" t="s">
        <v>6662</v>
      </c>
      <c r="C1612" s="39">
        <v>43921</v>
      </c>
      <c r="D1612" s="40"/>
      <c r="E1612" s="27">
        <v>23</v>
      </c>
      <c r="F1612" s="2" t="s">
        <v>39</v>
      </c>
      <c r="G1612" s="15"/>
      <c r="H1612" s="2" t="s">
        <v>1019</v>
      </c>
      <c r="I1612" s="2" t="s">
        <v>236</v>
      </c>
      <c r="J1612" s="15" t="str">
        <f>IF(ISERROR(VLOOKUP(I1612,State_codes!$B$2:$C$38, 2, FALSE)),"",VLOOKUP(I1612,State_codes!$B$2:$C$38, 2, FALSE))</f>
        <v>AP</v>
      </c>
      <c r="K1612" s="2" t="s">
        <v>122</v>
      </c>
      <c r="L1612" s="31" t="s">
        <v>3062</v>
      </c>
      <c r="M1612" s="2" t="s">
        <v>766</v>
      </c>
      <c r="N1612" s="130"/>
      <c r="O1612" s="27" t="s">
        <v>129</v>
      </c>
      <c r="P1612" s="39">
        <v>43921</v>
      </c>
      <c r="Q1612" s="37" t="s">
        <v>6659</v>
      </c>
      <c r="R1612" s="37" t="s">
        <v>6660</v>
      </c>
      <c r="S1612" s="46"/>
    </row>
    <row r="1613" spans="1:19" ht="12.75">
      <c r="A1613" s="27">
        <v>1612</v>
      </c>
      <c r="B1613" s="23" t="s">
        <v>6669</v>
      </c>
      <c r="C1613" s="39">
        <v>43921</v>
      </c>
      <c r="D1613" s="40"/>
      <c r="E1613" s="27">
        <v>21</v>
      </c>
      <c r="F1613" s="2" t="s">
        <v>39</v>
      </c>
      <c r="H1613" s="2" t="s">
        <v>1019</v>
      </c>
      <c r="I1613" s="2" t="s">
        <v>236</v>
      </c>
      <c r="J1613" s="15" t="str">
        <f>IF(ISERROR(VLOOKUP(I1613,State_codes!$B$2:$C$38, 2, FALSE)),"",VLOOKUP(I1613,State_codes!$B$2:$C$38, 2, FALSE))</f>
        <v>AP</v>
      </c>
      <c r="K1613" s="2" t="s">
        <v>122</v>
      </c>
      <c r="L1613" s="31" t="s">
        <v>3062</v>
      </c>
      <c r="M1613" s="2" t="s">
        <v>766</v>
      </c>
      <c r="N1613" s="130"/>
      <c r="O1613" s="27" t="s">
        <v>129</v>
      </c>
      <c r="P1613" s="39">
        <v>43921</v>
      </c>
      <c r="Q1613" s="37" t="s">
        <v>6659</v>
      </c>
      <c r="R1613" s="37" t="s">
        <v>6660</v>
      </c>
      <c r="S1613" s="46"/>
    </row>
    <row r="1614" spans="1:19" ht="12.75">
      <c r="A1614" s="27">
        <v>1613</v>
      </c>
      <c r="B1614" s="23" t="s">
        <v>6671</v>
      </c>
      <c r="C1614" s="39">
        <v>43921</v>
      </c>
      <c r="D1614" s="40"/>
      <c r="E1614" s="27">
        <v>70</v>
      </c>
      <c r="F1614" s="2" t="s">
        <v>39</v>
      </c>
      <c r="H1614" s="2" t="s">
        <v>1019</v>
      </c>
      <c r="I1614" s="2" t="s">
        <v>236</v>
      </c>
      <c r="J1614" s="15" t="str">
        <f>IF(ISERROR(VLOOKUP(I1614,State_codes!$B$2:$C$38, 2, FALSE)),"",VLOOKUP(I1614,State_codes!$B$2:$C$38, 2, FALSE))</f>
        <v>AP</v>
      </c>
      <c r="K1614" s="2" t="s">
        <v>122</v>
      </c>
      <c r="L1614" s="31" t="s">
        <v>3062</v>
      </c>
      <c r="M1614" s="2" t="s">
        <v>766</v>
      </c>
      <c r="N1614" s="130"/>
      <c r="O1614" s="27" t="s">
        <v>129</v>
      </c>
      <c r="P1614" s="39">
        <v>43921</v>
      </c>
      <c r="Q1614" s="37" t="s">
        <v>6659</v>
      </c>
      <c r="R1614" s="37" t="s">
        <v>6660</v>
      </c>
      <c r="S1614" s="46"/>
    </row>
    <row r="1615" spans="1:19" ht="12.75">
      <c r="A1615" s="27">
        <v>1614</v>
      </c>
      <c r="B1615" s="119"/>
      <c r="C1615" s="39">
        <v>43921</v>
      </c>
      <c r="D1615" s="40"/>
      <c r="E1615" s="27">
        <v>29</v>
      </c>
      <c r="F1615" s="2" t="s">
        <v>39</v>
      </c>
      <c r="H1615" s="2" t="s">
        <v>5295</v>
      </c>
      <c r="I1615" s="2" t="s">
        <v>322</v>
      </c>
      <c r="J1615" s="15" t="str">
        <f>IF(ISERROR(VLOOKUP(I1615,State_codes!$B$2:$C$38, 2, FALSE)),"",VLOOKUP(I1615,State_codes!$B$2:$C$38, 2, FALSE))</f>
        <v>OR</v>
      </c>
      <c r="K1615" s="2" t="s">
        <v>122</v>
      </c>
      <c r="L1615" s="31" t="s">
        <v>334</v>
      </c>
      <c r="N1615" s="130"/>
      <c r="O1615" s="27" t="s">
        <v>58</v>
      </c>
      <c r="P1615" s="39">
        <v>43921</v>
      </c>
      <c r="Q1615" s="37" t="s">
        <v>6675</v>
      </c>
      <c r="R1615" s="46"/>
      <c r="S1615" s="46"/>
    </row>
    <row r="1616" spans="1:19" ht="12.75">
      <c r="A1616" s="27">
        <v>1615</v>
      </c>
      <c r="B1616" s="119"/>
      <c r="C1616" s="39">
        <v>43921</v>
      </c>
      <c r="D1616" s="40"/>
      <c r="E1616" s="27">
        <v>31</v>
      </c>
      <c r="F1616" s="2" t="s">
        <v>39</v>
      </c>
      <c r="H1616" s="2" t="s">
        <v>330</v>
      </c>
      <c r="I1616" s="2" t="s">
        <v>330</v>
      </c>
      <c r="J1616" s="15" t="str">
        <f>IF(ISERROR(VLOOKUP(I1616,State_codes!$B$2:$C$38, 2, FALSE)),"",VLOOKUP(I1616,State_codes!$B$2:$C$38, 2, FALSE))</f>
        <v>CH</v>
      </c>
      <c r="K1616" s="2" t="s">
        <v>122</v>
      </c>
      <c r="L1616" s="2" t="s">
        <v>6680</v>
      </c>
      <c r="N1616" s="130"/>
      <c r="O1616" s="27" t="s">
        <v>129</v>
      </c>
      <c r="P1616" s="39">
        <v>43921</v>
      </c>
      <c r="Q1616" s="46"/>
      <c r="R1616" s="37" t="s">
        <v>6681</v>
      </c>
      <c r="S1616" s="46"/>
    </row>
    <row r="1617" spans="1:19" ht="12.75">
      <c r="A1617" s="27">
        <v>1616</v>
      </c>
      <c r="B1617" s="119"/>
      <c r="C1617" s="39">
        <v>43921</v>
      </c>
      <c r="D1617" s="40"/>
      <c r="E1617" s="27">
        <v>40</v>
      </c>
      <c r="F1617" s="2" t="s">
        <v>39</v>
      </c>
      <c r="H1617" s="2" t="s">
        <v>330</v>
      </c>
      <c r="I1617" s="2" t="s">
        <v>330</v>
      </c>
      <c r="J1617" s="15" t="str">
        <f>IF(ISERROR(VLOOKUP(I1617,State_codes!$B$2:$C$38, 2, FALSE)),"",VLOOKUP(I1617,State_codes!$B$2:$C$38, 2, FALSE))</f>
        <v>CH</v>
      </c>
      <c r="K1617" s="2" t="s">
        <v>122</v>
      </c>
      <c r="L1617" s="2" t="s">
        <v>6685</v>
      </c>
      <c r="N1617" s="130"/>
      <c r="O1617" s="27" t="s">
        <v>129</v>
      </c>
      <c r="P1617" s="39">
        <v>43921</v>
      </c>
      <c r="Q1617" s="46"/>
      <c r="R1617" s="37" t="s">
        <v>6681</v>
      </c>
      <c r="S1617" s="46"/>
    </row>
    <row r="1618" spans="1:19" ht="12.75">
      <c r="A1618" s="27">
        <v>1617</v>
      </c>
      <c r="B1618" s="119"/>
      <c r="C1618" s="39">
        <v>43921</v>
      </c>
      <c r="D1618" s="40"/>
      <c r="E1618" s="41"/>
      <c r="F1618" s="2" t="s">
        <v>40</v>
      </c>
      <c r="G1618" s="2" t="s">
        <v>6687</v>
      </c>
      <c r="H1618" s="2" t="s">
        <v>771</v>
      </c>
      <c r="I1618" s="2" t="s">
        <v>126</v>
      </c>
      <c r="J1618" s="15" t="str">
        <f>IF(ISERROR(VLOOKUP(I1618,State_codes!$B$2:$C$38, 2, FALSE)),"",VLOOKUP(I1618,State_codes!$B$2:$C$38, 2, FALSE))</f>
        <v>UP</v>
      </c>
      <c r="K1618" s="2" t="s">
        <v>122</v>
      </c>
      <c r="L1618" s="31" t="s">
        <v>6689</v>
      </c>
      <c r="N1618" s="130"/>
      <c r="O1618" s="27" t="s">
        <v>129</v>
      </c>
      <c r="P1618" s="39">
        <v>43921</v>
      </c>
      <c r="Q1618" s="46"/>
      <c r="R1618" s="34" t="s">
        <v>6690</v>
      </c>
      <c r="S1618" s="46"/>
    </row>
    <row r="1619" spans="1:19" ht="12.75">
      <c r="A1619" s="27">
        <v>1618</v>
      </c>
      <c r="B1619" s="119"/>
      <c r="C1619" s="39">
        <v>43921</v>
      </c>
      <c r="D1619" s="40"/>
      <c r="E1619" s="41"/>
      <c r="H1619" s="2" t="s">
        <v>139</v>
      </c>
      <c r="I1619" s="2" t="s">
        <v>126</v>
      </c>
      <c r="J1619" s="15" t="str">
        <f>IF(ISERROR(VLOOKUP(I1619,State_codes!$B$2:$C$38, 2, FALSE)),"",VLOOKUP(I1619,State_codes!$B$2:$C$38, 2, FALSE))</f>
        <v>UP</v>
      </c>
      <c r="K1619" s="2" t="s">
        <v>122</v>
      </c>
      <c r="L1619" s="31" t="s">
        <v>429</v>
      </c>
      <c r="N1619" s="130"/>
      <c r="O1619" s="27" t="s">
        <v>129</v>
      </c>
      <c r="P1619" s="39">
        <v>43921</v>
      </c>
      <c r="Q1619" s="46"/>
      <c r="R1619" s="34" t="s">
        <v>6690</v>
      </c>
      <c r="S1619" s="46"/>
    </row>
    <row r="1620" spans="1:19" ht="12.75">
      <c r="A1620" s="27">
        <v>1619</v>
      </c>
      <c r="B1620" s="119"/>
      <c r="C1620" s="39">
        <v>43921</v>
      </c>
      <c r="D1620" s="40"/>
      <c r="E1620" s="27"/>
      <c r="F1620" s="2" t="s">
        <v>39</v>
      </c>
      <c r="G1620" s="2" t="s">
        <v>6687</v>
      </c>
      <c r="H1620" s="2" t="s">
        <v>771</v>
      </c>
      <c r="I1620" s="2" t="s">
        <v>126</v>
      </c>
      <c r="J1620" s="15" t="str">
        <f>IF(ISERROR(VLOOKUP(I1620,State_codes!$B$2:$C$38, 2, FALSE)),"",VLOOKUP(I1620,State_codes!$B$2:$C$38, 2, FALSE))</f>
        <v>UP</v>
      </c>
      <c r="K1620" s="2" t="s">
        <v>122</v>
      </c>
      <c r="L1620" s="31" t="s">
        <v>6689</v>
      </c>
      <c r="N1620" s="130"/>
      <c r="O1620" s="27" t="s">
        <v>155</v>
      </c>
      <c r="P1620" s="39">
        <v>43921</v>
      </c>
      <c r="Q1620" s="46"/>
      <c r="R1620" s="34" t="s">
        <v>6690</v>
      </c>
      <c r="S1620" s="46"/>
    </row>
    <row r="1621" spans="1:19" ht="12.75">
      <c r="A1621" s="27">
        <v>1620</v>
      </c>
      <c r="B1621" s="119"/>
      <c r="C1621" s="39">
        <v>43922</v>
      </c>
      <c r="D1621" s="40"/>
      <c r="E1621" s="41"/>
      <c r="H1621" s="2" t="s">
        <v>43</v>
      </c>
      <c r="I1621" s="2" t="s">
        <v>45</v>
      </c>
      <c r="J1621" s="15" t="str">
        <f>IF(ISERROR(VLOOKUP(I1621,State_codes!$B$2:$C$38, 2, FALSE)),"",VLOOKUP(I1621,State_codes!$B$2:$C$38, 2, FALSE))</f>
        <v>MH</v>
      </c>
      <c r="K1621" s="2" t="s">
        <v>122</v>
      </c>
      <c r="L1621" s="31" t="s">
        <v>1727</v>
      </c>
      <c r="N1621" s="130"/>
      <c r="O1621" s="27" t="s">
        <v>155</v>
      </c>
      <c r="P1621" s="39">
        <v>43922</v>
      </c>
      <c r="Q1621" s="37" t="s">
        <v>6701</v>
      </c>
      <c r="R1621" s="46"/>
      <c r="S1621" s="46"/>
    </row>
    <row r="1622" spans="1:19" ht="12.75">
      <c r="A1622" s="27">
        <v>1621</v>
      </c>
      <c r="B1622" s="119"/>
      <c r="C1622" s="39">
        <v>43922</v>
      </c>
      <c r="D1622" s="40"/>
      <c r="E1622" s="41"/>
      <c r="H1622" s="2" t="s">
        <v>43</v>
      </c>
      <c r="I1622" s="2" t="s">
        <v>45</v>
      </c>
      <c r="J1622" s="15" t="str">
        <f>IF(ISERROR(VLOOKUP(I1622,State_codes!$B$2:$C$38, 2, FALSE)),"",VLOOKUP(I1622,State_codes!$B$2:$C$38, 2, FALSE))</f>
        <v>MH</v>
      </c>
      <c r="K1622" s="2" t="s">
        <v>122</v>
      </c>
      <c r="L1622" s="31" t="s">
        <v>1727</v>
      </c>
      <c r="N1622" s="130"/>
      <c r="O1622" s="27" t="s">
        <v>155</v>
      </c>
      <c r="P1622" s="39">
        <v>43922</v>
      </c>
      <c r="Q1622" s="37" t="s">
        <v>6701</v>
      </c>
      <c r="R1622" s="46"/>
      <c r="S1622" s="46"/>
    </row>
    <row r="1623" spans="1:19" ht="12.75">
      <c r="A1623" s="27">
        <v>1622</v>
      </c>
      <c r="B1623" s="119"/>
      <c r="C1623" s="39">
        <v>43922</v>
      </c>
      <c r="D1623" s="40"/>
      <c r="E1623" s="41"/>
      <c r="H1623" s="2" t="s">
        <v>43</v>
      </c>
      <c r="I1623" s="2" t="s">
        <v>45</v>
      </c>
      <c r="J1623" s="15" t="str">
        <f>IF(ISERROR(VLOOKUP(I1623,State_codes!$B$2:$C$38, 2, FALSE)),"",VLOOKUP(I1623,State_codes!$B$2:$C$38, 2, FALSE))</f>
        <v>MH</v>
      </c>
      <c r="K1623" s="2" t="s">
        <v>122</v>
      </c>
      <c r="L1623" s="31" t="s">
        <v>1727</v>
      </c>
      <c r="N1623" s="130"/>
      <c r="O1623" s="27" t="s">
        <v>155</v>
      </c>
      <c r="P1623" s="39">
        <v>43922</v>
      </c>
      <c r="Q1623" s="37" t="s">
        <v>6701</v>
      </c>
      <c r="R1623" s="46"/>
      <c r="S1623" s="46"/>
    </row>
    <row r="1624" spans="1:19" ht="12.75">
      <c r="A1624" s="27">
        <v>1623</v>
      </c>
      <c r="B1624" s="119"/>
      <c r="C1624" s="39">
        <v>43922</v>
      </c>
      <c r="D1624" s="40"/>
      <c r="E1624" s="41"/>
      <c r="H1624" s="2" t="s">
        <v>43</v>
      </c>
      <c r="I1624" s="2" t="s">
        <v>45</v>
      </c>
      <c r="J1624" s="15" t="str">
        <f>IF(ISERROR(VLOOKUP(I1624,State_codes!$B$2:$C$38, 2, FALSE)),"",VLOOKUP(I1624,State_codes!$B$2:$C$38, 2, FALSE))</f>
        <v>MH</v>
      </c>
      <c r="K1624" s="2" t="s">
        <v>122</v>
      </c>
      <c r="L1624" s="31" t="s">
        <v>1727</v>
      </c>
      <c r="N1624" s="130"/>
      <c r="O1624" s="27" t="s">
        <v>155</v>
      </c>
      <c r="P1624" s="39">
        <v>43922</v>
      </c>
      <c r="Q1624" s="37" t="s">
        <v>6701</v>
      </c>
      <c r="R1624" s="46"/>
      <c r="S1624" s="46"/>
    </row>
    <row r="1625" spans="1:19" ht="12.75">
      <c r="A1625" s="27">
        <v>1624</v>
      </c>
      <c r="B1625" s="119"/>
      <c r="C1625" s="39">
        <v>43922</v>
      </c>
      <c r="D1625" s="40"/>
      <c r="E1625" s="41"/>
      <c r="H1625" s="2" t="s">
        <v>43</v>
      </c>
      <c r="I1625" s="2" t="s">
        <v>45</v>
      </c>
      <c r="J1625" s="15" t="str">
        <f>IF(ISERROR(VLOOKUP(I1625,State_codes!$B$2:$C$38, 2, FALSE)),"",VLOOKUP(I1625,State_codes!$B$2:$C$38, 2, FALSE))</f>
        <v>MH</v>
      </c>
      <c r="K1625" s="2" t="s">
        <v>122</v>
      </c>
      <c r="L1625" s="31" t="s">
        <v>1727</v>
      </c>
      <c r="N1625" s="130"/>
      <c r="O1625" s="27" t="s">
        <v>155</v>
      </c>
      <c r="P1625" s="39">
        <v>43922</v>
      </c>
      <c r="Q1625" s="37" t="s">
        <v>6701</v>
      </c>
      <c r="R1625" s="46"/>
      <c r="S1625" s="46"/>
    </row>
    <row r="1626" spans="1:19" ht="12.75">
      <c r="A1626" s="27">
        <v>1625</v>
      </c>
      <c r="B1626" s="119"/>
      <c r="C1626" s="39">
        <v>43922</v>
      </c>
      <c r="D1626" s="40"/>
      <c r="E1626" s="41"/>
      <c r="H1626" s="2" t="s">
        <v>43</v>
      </c>
      <c r="I1626" s="2" t="s">
        <v>45</v>
      </c>
      <c r="J1626" s="15" t="str">
        <f>IF(ISERROR(VLOOKUP(I1626,State_codes!$B$2:$C$38, 2, FALSE)),"",VLOOKUP(I1626,State_codes!$B$2:$C$38, 2, FALSE))</f>
        <v>MH</v>
      </c>
      <c r="K1626" s="2" t="s">
        <v>122</v>
      </c>
      <c r="L1626" s="31" t="s">
        <v>1727</v>
      </c>
      <c r="N1626" s="130"/>
      <c r="O1626" s="27" t="s">
        <v>155</v>
      </c>
      <c r="P1626" s="39">
        <v>43922</v>
      </c>
      <c r="Q1626" s="37" t="s">
        <v>6701</v>
      </c>
      <c r="R1626" s="46"/>
      <c r="S1626" s="46"/>
    </row>
    <row r="1627" spans="1:19" ht="12.75">
      <c r="A1627" s="27">
        <v>1626</v>
      </c>
      <c r="B1627" s="119"/>
      <c r="C1627" s="39">
        <v>43922</v>
      </c>
      <c r="D1627" s="40"/>
      <c r="E1627" s="41"/>
      <c r="H1627" s="2" t="s">
        <v>43</v>
      </c>
      <c r="I1627" s="2" t="s">
        <v>45</v>
      </c>
      <c r="J1627" s="15" t="str">
        <f>IF(ISERROR(VLOOKUP(I1627,State_codes!$B$2:$C$38, 2, FALSE)),"",VLOOKUP(I1627,State_codes!$B$2:$C$38, 2, FALSE))</f>
        <v>MH</v>
      </c>
      <c r="K1627" s="2" t="s">
        <v>122</v>
      </c>
      <c r="L1627" s="31" t="s">
        <v>1727</v>
      </c>
      <c r="N1627" s="130"/>
      <c r="O1627" s="27" t="s">
        <v>155</v>
      </c>
      <c r="P1627" s="39">
        <v>43922</v>
      </c>
      <c r="Q1627" s="37" t="s">
        <v>6701</v>
      </c>
      <c r="R1627" s="46"/>
      <c r="S1627" s="46"/>
    </row>
    <row r="1628" spans="1:19" ht="12.75">
      <c r="A1628" s="27">
        <v>1627</v>
      </c>
      <c r="B1628" s="119"/>
      <c r="C1628" s="39">
        <v>43922</v>
      </c>
      <c r="D1628" s="40"/>
      <c r="E1628" s="41"/>
      <c r="H1628" s="2" t="s">
        <v>43</v>
      </c>
      <c r="I1628" s="2" t="s">
        <v>45</v>
      </c>
      <c r="J1628" s="15" t="str">
        <f>IF(ISERROR(VLOOKUP(I1628,State_codes!$B$2:$C$38, 2, FALSE)),"",VLOOKUP(I1628,State_codes!$B$2:$C$38, 2, FALSE))</f>
        <v>MH</v>
      </c>
      <c r="K1628" s="2" t="s">
        <v>122</v>
      </c>
      <c r="L1628" s="31" t="s">
        <v>1727</v>
      </c>
      <c r="N1628" s="130"/>
      <c r="O1628" s="27" t="s">
        <v>155</v>
      </c>
      <c r="P1628" s="39">
        <v>43922</v>
      </c>
      <c r="Q1628" s="37" t="s">
        <v>6701</v>
      </c>
      <c r="R1628" s="46"/>
      <c r="S1628" s="46"/>
    </row>
    <row r="1629" spans="1:19" ht="12.75">
      <c r="A1629" s="27">
        <v>1628</v>
      </c>
      <c r="B1629" s="119"/>
      <c r="C1629" s="39">
        <v>43922</v>
      </c>
      <c r="D1629" s="40"/>
      <c r="E1629" s="41"/>
      <c r="H1629" s="2" t="s">
        <v>43</v>
      </c>
      <c r="I1629" s="2" t="s">
        <v>45</v>
      </c>
      <c r="J1629" s="15" t="str">
        <f>IF(ISERROR(VLOOKUP(I1629,State_codes!$B$2:$C$38, 2, FALSE)),"",VLOOKUP(I1629,State_codes!$B$2:$C$38, 2, FALSE))</f>
        <v>MH</v>
      </c>
      <c r="K1629" s="2" t="s">
        <v>122</v>
      </c>
      <c r="L1629" s="31" t="s">
        <v>1727</v>
      </c>
      <c r="N1629" s="130"/>
      <c r="O1629" s="27" t="s">
        <v>155</v>
      </c>
      <c r="P1629" s="39">
        <v>43922</v>
      </c>
      <c r="Q1629" s="37" t="s">
        <v>6701</v>
      </c>
      <c r="R1629" s="46"/>
      <c r="S1629" s="46"/>
    </row>
    <row r="1630" spans="1:19" ht="12.75">
      <c r="A1630" s="27">
        <v>1629</v>
      </c>
      <c r="B1630" s="119"/>
      <c r="C1630" s="39">
        <v>43922</v>
      </c>
      <c r="D1630" s="40"/>
      <c r="E1630" s="41"/>
      <c r="H1630" s="2" t="s">
        <v>43</v>
      </c>
      <c r="I1630" s="2" t="s">
        <v>45</v>
      </c>
      <c r="J1630" s="15" t="str">
        <f>IF(ISERROR(VLOOKUP(I1630,State_codes!$B$2:$C$38, 2, FALSE)),"",VLOOKUP(I1630,State_codes!$B$2:$C$38, 2, FALSE))</f>
        <v>MH</v>
      </c>
      <c r="K1630" s="2" t="s">
        <v>122</v>
      </c>
      <c r="L1630" s="31" t="s">
        <v>1727</v>
      </c>
      <c r="N1630" s="130"/>
      <c r="O1630" s="27" t="s">
        <v>155</v>
      </c>
      <c r="P1630" s="39">
        <v>43922</v>
      </c>
      <c r="Q1630" s="37" t="s">
        <v>6701</v>
      </c>
      <c r="R1630" s="46"/>
      <c r="S1630" s="46"/>
    </row>
    <row r="1631" spans="1:19" ht="12.75">
      <c r="A1631" s="27">
        <v>1630</v>
      </c>
      <c r="B1631" s="119"/>
      <c r="C1631" s="39">
        <v>43922</v>
      </c>
      <c r="D1631" s="40"/>
      <c r="E1631" s="41"/>
      <c r="H1631" s="2" t="s">
        <v>43</v>
      </c>
      <c r="I1631" s="2" t="s">
        <v>45</v>
      </c>
      <c r="J1631" s="15" t="str">
        <f>IF(ISERROR(VLOOKUP(I1631,State_codes!$B$2:$C$38, 2, FALSE)),"",VLOOKUP(I1631,State_codes!$B$2:$C$38, 2, FALSE))</f>
        <v>MH</v>
      </c>
      <c r="K1631" s="2" t="s">
        <v>122</v>
      </c>
      <c r="L1631" s="31" t="s">
        <v>1727</v>
      </c>
      <c r="N1631" s="130"/>
      <c r="O1631" s="27" t="s">
        <v>155</v>
      </c>
      <c r="P1631" s="39">
        <v>43922</v>
      </c>
      <c r="Q1631" s="37" t="s">
        <v>6701</v>
      </c>
      <c r="R1631" s="46"/>
      <c r="S1631" s="46"/>
    </row>
    <row r="1632" spans="1:19" ht="12.75">
      <c r="A1632" s="27">
        <v>1631</v>
      </c>
      <c r="B1632" s="119"/>
      <c r="C1632" s="39">
        <v>43922</v>
      </c>
      <c r="D1632" s="40"/>
      <c r="E1632" s="41"/>
      <c r="H1632" s="2" t="s">
        <v>43</v>
      </c>
      <c r="I1632" s="2" t="s">
        <v>45</v>
      </c>
      <c r="J1632" s="15" t="str">
        <f>IF(ISERROR(VLOOKUP(I1632,State_codes!$B$2:$C$38, 2, FALSE)),"",VLOOKUP(I1632,State_codes!$B$2:$C$38, 2, FALSE))</f>
        <v>MH</v>
      </c>
      <c r="K1632" s="2" t="s">
        <v>122</v>
      </c>
      <c r="L1632" s="31" t="s">
        <v>1727</v>
      </c>
      <c r="N1632" s="130"/>
      <c r="O1632" s="27" t="s">
        <v>155</v>
      </c>
      <c r="P1632" s="39">
        <v>43922</v>
      </c>
      <c r="Q1632" s="37" t="s">
        <v>6701</v>
      </c>
      <c r="R1632" s="46"/>
      <c r="S1632" s="46"/>
    </row>
    <row r="1633" spans="1:19" ht="12.75">
      <c r="A1633" s="27">
        <v>1632</v>
      </c>
      <c r="B1633" s="119"/>
      <c r="C1633" s="39">
        <v>43922</v>
      </c>
      <c r="D1633" s="40"/>
      <c r="E1633" s="41"/>
      <c r="H1633" s="2" t="s">
        <v>43</v>
      </c>
      <c r="I1633" s="2" t="s">
        <v>45</v>
      </c>
      <c r="J1633" s="15" t="str">
        <f>IF(ISERROR(VLOOKUP(I1633,State_codes!$B$2:$C$38, 2, FALSE)),"",VLOOKUP(I1633,State_codes!$B$2:$C$38, 2, FALSE))</f>
        <v>MH</v>
      </c>
      <c r="K1633" s="2" t="s">
        <v>122</v>
      </c>
      <c r="L1633" s="31" t="s">
        <v>1727</v>
      </c>
      <c r="N1633" s="130"/>
      <c r="O1633" s="27" t="s">
        <v>155</v>
      </c>
      <c r="P1633" s="39">
        <v>43922</v>
      </c>
      <c r="Q1633" s="37" t="s">
        <v>6701</v>
      </c>
      <c r="R1633" s="46"/>
      <c r="S1633" s="46"/>
    </row>
    <row r="1634" spans="1:19" ht="12.75">
      <c r="A1634" s="27">
        <v>1633</v>
      </c>
      <c r="B1634" s="119"/>
      <c r="C1634" s="39">
        <v>43922</v>
      </c>
      <c r="D1634" s="40"/>
      <c r="E1634" s="41"/>
      <c r="H1634" s="2" t="s">
        <v>43</v>
      </c>
      <c r="I1634" s="2" t="s">
        <v>45</v>
      </c>
      <c r="J1634" s="15" t="str">
        <f>IF(ISERROR(VLOOKUP(I1634,State_codes!$B$2:$C$38, 2, FALSE)),"",VLOOKUP(I1634,State_codes!$B$2:$C$38, 2, FALSE))</f>
        <v>MH</v>
      </c>
      <c r="K1634" s="2" t="s">
        <v>122</v>
      </c>
      <c r="L1634" s="31" t="s">
        <v>1727</v>
      </c>
      <c r="N1634" s="130"/>
      <c r="O1634" s="27" t="s">
        <v>155</v>
      </c>
      <c r="P1634" s="39">
        <v>43922</v>
      </c>
      <c r="Q1634" s="37" t="s">
        <v>6701</v>
      </c>
      <c r="R1634" s="46"/>
      <c r="S1634" s="46"/>
    </row>
    <row r="1635" spans="1:19" ht="12.75">
      <c r="A1635" s="27">
        <v>1634</v>
      </c>
      <c r="B1635" s="119"/>
      <c r="C1635" s="39">
        <v>43922</v>
      </c>
      <c r="D1635" s="40"/>
      <c r="E1635" s="41"/>
      <c r="H1635" s="2" t="s">
        <v>43</v>
      </c>
      <c r="I1635" s="2" t="s">
        <v>45</v>
      </c>
      <c r="J1635" s="15" t="str">
        <f>IF(ISERROR(VLOOKUP(I1635,State_codes!$B$2:$C$38, 2, FALSE)),"",VLOOKUP(I1635,State_codes!$B$2:$C$38, 2, FALSE))</f>
        <v>MH</v>
      </c>
      <c r="K1635" s="2" t="s">
        <v>122</v>
      </c>
      <c r="L1635" s="31" t="s">
        <v>1727</v>
      </c>
      <c r="N1635" s="130"/>
      <c r="O1635" s="27" t="s">
        <v>155</v>
      </c>
      <c r="P1635" s="39">
        <v>43922</v>
      </c>
      <c r="Q1635" s="37" t="s">
        <v>6701</v>
      </c>
      <c r="R1635" s="46"/>
      <c r="S1635" s="46"/>
    </row>
    <row r="1636" spans="1:19" ht="12.75">
      <c r="A1636" s="27">
        <v>1635</v>
      </c>
      <c r="B1636" s="119"/>
      <c r="C1636" s="39">
        <v>43922</v>
      </c>
      <c r="D1636" s="40"/>
      <c r="E1636" s="41"/>
      <c r="H1636" s="2" t="s">
        <v>43</v>
      </c>
      <c r="I1636" s="2" t="s">
        <v>45</v>
      </c>
      <c r="J1636" s="15" t="str">
        <f>IF(ISERROR(VLOOKUP(I1636,State_codes!$B$2:$C$38, 2, FALSE)),"",VLOOKUP(I1636,State_codes!$B$2:$C$38, 2, FALSE))</f>
        <v>MH</v>
      </c>
      <c r="K1636" s="2" t="s">
        <v>122</v>
      </c>
      <c r="L1636" s="31" t="s">
        <v>1727</v>
      </c>
      <c r="N1636" s="130"/>
      <c r="O1636" s="27" t="s">
        <v>155</v>
      </c>
      <c r="P1636" s="39">
        <v>43922</v>
      </c>
      <c r="Q1636" s="37" t="s">
        <v>6701</v>
      </c>
      <c r="R1636" s="46"/>
      <c r="S1636" s="46"/>
    </row>
    <row r="1637" spans="1:19" ht="12.75">
      <c r="A1637" s="27">
        <v>1636</v>
      </c>
      <c r="B1637" s="119"/>
      <c r="C1637" s="39">
        <v>43922</v>
      </c>
      <c r="D1637" s="40"/>
      <c r="E1637" s="41"/>
      <c r="H1637" s="2" t="s">
        <v>119</v>
      </c>
      <c r="I1637" s="2" t="s">
        <v>45</v>
      </c>
      <c r="J1637" s="15" t="str">
        <f>IF(ISERROR(VLOOKUP(I1637,State_codes!$B$2:$C$38, 2, FALSE)),"",VLOOKUP(I1637,State_codes!$B$2:$C$38, 2, FALSE))</f>
        <v>MH</v>
      </c>
      <c r="K1637" s="2" t="s">
        <v>122</v>
      </c>
      <c r="L1637" s="31" t="s">
        <v>1727</v>
      </c>
      <c r="N1637" s="130"/>
      <c r="O1637" s="27" t="s">
        <v>155</v>
      </c>
      <c r="P1637" s="39">
        <v>43922</v>
      </c>
      <c r="Q1637" s="37" t="s">
        <v>6701</v>
      </c>
      <c r="R1637" s="46"/>
      <c r="S1637" s="46"/>
    </row>
    <row r="1638" spans="1:19" ht="12.75">
      <c r="A1638" s="27">
        <v>1637</v>
      </c>
      <c r="B1638" s="119"/>
      <c r="C1638" s="39">
        <v>43922</v>
      </c>
      <c r="D1638" s="40"/>
      <c r="E1638" s="41"/>
      <c r="H1638" s="2" t="s">
        <v>119</v>
      </c>
      <c r="I1638" s="2" t="s">
        <v>45</v>
      </c>
      <c r="J1638" s="15" t="str">
        <f>IF(ISERROR(VLOOKUP(I1638,State_codes!$B$2:$C$38, 2, FALSE)),"",VLOOKUP(I1638,State_codes!$B$2:$C$38, 2, FALSE))</f>
        <v>MH</v>
      </c>
      <c r="K1638" s="2" t="s">
        <v>122</v>
      </c>
      <c r="L1638" s="31" t="s">
        <v>1727</v>
      </c>
      <c r="N1638" s="130"/>
      <c r="O1638" s="27" t="s">
        <v>155</v>
      </c>
      <c r="P1638" s="39">
        <v>43922</v>
      </c>
      <c r="Q1638" s="37" t="s">
        <v>6701</v>
      </c>
      <c r="R1638" s="46"/>
      <c r="S1638" s="46"/>
    </row>
    <row r="1639" spans="1:19" ht="12.75">
      <c r="A1639" s="27">
        <v>1638</v>
      </c>
      <c r="B1639" s="119"/>
      <c r="C1639" s="39">
        <v>43922</v>
      </c>
      <c r="D1639" s="40"/>
      <c r="E1639" s="41"/>
      <c r="H1639" s="2" t="s">
        <v>223</v>
      </c>
      <c r="I1639" s="2" t="s">
        <v>224</v>
      </c>
      <c r="J1639" s="15" t="str">
        <f>IF(ISERROR(VLOOKUP(I1639,State_codes!$B$2:$C$38, 2, FALSE)),"",VLOOKUP(I1639,State_codes!$B$2:$C$38, 2, FALSE))</f>
        <v>MP</v>
      </c>
      <c r="K1639" s="2" t="s">
        <v>122</v>
      </c>
      <c r="L1639" s="31" t="s">
        <v>1727</v>
      </c>
      <c r="N1639" s="130"/>
      <c r="O1639" s="27" t="s">
        <v>155</v>
      </c>
      <c r="P1639" s="39">
        <v>43922</v>
      </c>
      <c r="Q1639" s="37" t="s">
        <v>6757</v>
      </c>
      <c r="R1639" s="37" t="s">
        <v>6758</v>
      </c>
      <c r="S1639" s="46"/>
    </row>
    <row r="1640" spans="1:19" ht="12.75">
      <c r="A1640" s="27">
        <v>1639</v>
      </c>
      <c r="B1640" s="119"/>
      <c r="C1640" s="39">
        <v>43922</v>
      </c>
      <c r="D1640" s="40"/>
      <c r="E1640" s="41"/>
      <c r="H1640" s="2" t="s">
        <v>223</v>
      </c>
      <c r="I1640" s="2" t="s">
        <v>224</v>
      </c>
      <c r="J1640" s="15" t="str">
        <f>IF(ISERROR(VLOOKUP(I1640,State_codes!$B$2:$C$38, 2, FALSE)),"",VLOOKUP(I1640,State_codes!$B$2:$C$38, 2, FALSE))</f>
        <v>MP</v>
      </c>
      <c r="K1640" s="2" t="s">
        <v>122</v>
      </c>
      <c r="L1640" s="31" t="s">
        <v>1727</v>
      </c>
      <c r="N1640" s="130"/>
      <c r="O1640" s="27" t="s">
        <v>155</v>
      </c>
      <c r="P1640" s="39">
        <v>43922</v>
      </c>
      <c r="Q1640" s="37" t="s">
        <v>6757</v>
      </c>
      <c r="R1640" s="37" t="s">
        <v>6758</v>
      </c>
      <c r="S1640" s="46"/>
    </row>
    <row r="1641" spans="1:19" ht="12.75">
      <c r="A1641" s="27">
        <v>1640</v>
      </c>
      <c r="B1641" s="119"/>
      <c r="C1641" s="39">
        <v>43922</v>
      </c>
      <c r="D1641" s="40"/>
      <c r="E1641" s="41"/>
      <c r="H1641" s="2" t="s">
        <v>223</v>
      </c>
      <c r="I1641" s="2" t="s">
        <v>224</v>
      </c>
      <c r="J1641" s="15" t="str">
        <f>IF(ISERROR(VLOOKUP(I1641,State_codes!$B$2:$C$38, 2, FALSE)),"",VLOOKUP(I1641,State_codes!$B$2:$C$38, 2, FALSE))</f>
        <v>MP</v>
      </c>
      <c r="K1641" s="2" t="s">
        <v>122</v>
      </c>
      <c r="L1641" s="31" t="s">
        <v>1727</v>
      </c>
      <c r="N1641" s="130"/>
      <c r="O1641" s="27" t="s">
        <v>155</v>
      </c>
      <c r="P1641" s="39">
        <v>43922</v>
      </c>
      <c r="Q1641" s="37" t="s">
        <v>6757</v>
      </c>
      <c r="R1641" s="37" t="s">
        <v>6758</v>
      </c>
      <c r="S1641" s="46"/>
    </row>
    <row r="1642" spans="1:19" ht="12.75">
      <c r="A1642" s="27">
        <v>1641</v>
      </c>
      <c r="B1642" s="119"/>
      <c r="C1642" s="39">
        <v>43922</v>
      </c>
      <c r="D1642" s="40"/>
      <c r="E1642" s="41"/>
      <c r="H1642" s="2" t="s">
        <v>223</v>
      </c>
      <c r="I1642" s="2" t="s">
        <v>224</v>
      </c>
      <c r="J1642" s="15" t="str">
        <f>IF(ISERROR(VLOOKUP(I1642,State_codes!$B$2:$C$38, 2, FALSE)),"",VLOOKUP(I1642,State_codes!$B$2:$C$38, 2, FALSE))</f>
        <v>MP</v>
      </c>
      <c r="K1642" s="2" t="s">
        <v>122</v>
      </c>
      <c r="L1642" s="31" t="s">
        <v>1727</v>
      </c>
      <c r="N1642" s="130"/>
      <c r="O1642" s="27" t="s">
        <v>155</v>
      </c>
      <c r="P1642" s="39">
        <v>43922</v>
      </c>
      <c r="Q1642" s="37" t="s">
        <v>6757</v>
      </c>
      <c r="R1642" s="37" t="s">
        <v>6758</v>
      </c>
      <c r="S1642" s="46"/>
    </row>
    <row r="1643" spans="1:19" ht="12.75">
      <c r="A1643" s="27">
        <v>1642</v>
      </c>
      <c r="B1643" s="119"/>
      <c r="C1643" s="39">
        <v>43922</v>
      </c>
      <c r="D1643" s="40"/>
      <c r="E1643" s="41"/>
      <c r="H1643" s="2" t="s">
        <v>223</v>
      </c>
      <c r="I1643" s="2" t="s">
        <v>224</v>
      </c>
      <c r="J1643" s="15" t="str">
        <f>IF(ISERROR(VLOOKUP(I1643,State_codes!$B$2:$C$38, 2, FALSE)),"",VLOOKUP(I1643,State_codes!$B$2:$C$38, 2, FALSE))</f>
        <v>MP</v>
      </c>
      <c r="K1643" s="2" t="s">
        <v>122</v>
      </c>
      <c r="L1643" s="31" t="s">
        <v>1727</v>
      </c>
      <c r="N1643" s="130"/>
      <c r="O1643" s="27" t="s">
        <v>155</v>
      </c>
      <c r="P1643" s="39">
        <v>43922</v>
      </c>
      <c r="Q1643" s="37" t="s">
        <v>6757</v>
      </c>
      <c r="R1643" s="37" t="s">
        <v>6758</v>
      </c>
      <c r="S1643" s="46"/>
    </row>
    <row r="1644" spans="1:19" ht="12.75">
      <c r="A1644" s="27">
        <v>1643</v>
      </c>
      <c r="B1644" s="119"/>
      <c r="C1644" s="39">
        <v>43922</v>
      </c>
      <c r="D1644" s="40"/>
      <c r="E1644" s="41"/>
      <c r="H1644" s="2" t="s">
        <v>223</v>
      </c>
      <c r="I1644" s="2" t="s">
        <v>224</v>
      </c>
      <c r="J1644" s="15" t="str">
        <f>IF(ISERROR(VLOOKUP(I1644,State_codes!$B$2:$C$38, 2, FALSE)),"",VLOOKUP(I1644,State_codes!$B$2:$C$38, 2, FALSE))</f>
        <v>MP</v>
      </c>
      <c r="K1644" s="2" t="s">
        <v>122</v>
      </c>
      <c r="L1644" s="31" t="s">
        <v>1727</v>
      </c>
      <c r="N1644" s="130"/>
      <c r="O1644" s="27" t="s">
        <v>155</v>
      </c>
      <c r="P1644" s="39">
        <v>43922</v>
      </c>
      <c r="Q1644" s="37" t="s">
        <v>6757</v>
      </c>
      <c r="R1644" s="37" t="s">
        <v>6758</v>
      </c>
      <c r="S1644" s="46"/>
    </row>
    <row r="1645" spans="1:19" ht="12.75">
      <c r="A1645" s="27">
        <v>1644</v>
      </c>
      <c r="B1645" s="119"/>
      <c r="C1645" s="39">
        <v>43922</v>
      </c>
      <c r="D1645" s="40"/>
      <c r="E1645" s="41"/>
      <c r="H1645" s="2" t="s">
        <v>223</v>
      </c>
      <c r="I1645" s="2" t="s">
        <v>224</v>
      </c>
      <c r="J1645" s="15" t="str">
        <f>IF(ISERROR(VLOOKUP(I1645,State_codes!$B$2:$C$38, 2, FALSE)),"",VLOOKUP(I1645,State_codes!$B$2:$C$38, 2, FALSE))</f>
        <v>MP</v>
      </c>
      <c r="K1645" s="2" t="s">
        <v>122</v>
      </c>
      <c r="L1645" s="31" t="s">
        <v>1727</v>
      </c>
      <c r="N1645" s="130"/>
      <c r="O1645" s="27" t="s">
        <v>155</v>
      </c>
      <c r="P1645" s="39">
        <v>43922</v>
      </c>
      <c r="Q1645" s="37" t="s">
        <v>6757</v>
      </c>
      <c r="R1645" s="37" t="s">
        <v>6758</v>
      </c>
      <c r="S1645" s="46"/>
    </row>
    <row r="1646" spans="1:19" ht="12.75">
      <c r="A1646" s="27">
        <v>1645</v>
      </c>
      <c r="B1646" s="119"/>
      <c r="C1646" s="39">
        <v>43922</v>
      </c>
      <c r="D1646" s="40"/>
      <c r="E1646" s="41"/>
      <c r="H1646" s="2" t="s">
        <v>223</v>
      </c>
      <c r="I1646" s="2" t="s">
        <v>224</v>
      </c>
      <c r="J1646" s="15" t="str">
        <f>IF(ISERROR(VLOOKUP(I1646,State_codes!$B$2:$C$38, 2, FALSE)),"",VLOOKUP(I1646,State_codes!$B$2:$C$38, 2, FALSE))</f>
        <v>MP</v>
      </c>
      <c r="K1646" s="2" t="s">
        <v>122</v>
      </c>
      <c r="L1646" s="31" t="s">
        <v>1727</v>
      </c>
      <c r="N1646" s="130"/>
      <c r="O1646" s="27" t="s">
        <v>155</v>
      </c>
      <c r="P1646" s="39">
        <v>43922</v>
      </c>
      <c r="Q1646" s="37" t="s">
        <v>6757</v>
      </c>
      <c r="R1646" s="37" t="s">
        <v>6758</v>
      </c>
      <c r="S1646" s="46"/>
    </row>
    <row r="1647" spans="1:19" ht="12.75">
      <c r="A1647" s="27">
        <v>1646</v>
      </c>
      <c r="B1647" s="119"/>
      <c r="C1647" s="39">
        <v>43922</v>
      </c>
      <c r="D1647" s="40"/>
      <c r="E1647" s="41"/>
      <c r="H1647" s="2" t="s">
        <v>223</v>
      </c>
      <c r="I1647" s="2" t="s">
        <v>224</v>
      </c>
      <c r="J1647" s="15" t="str">
        <f>IF(ISERROR(VLOOKUP(I1647,State_codes!$B$2:$C$38, 2, FALSE)),"",VLOOKUP(I1647,State_codes!$B$2:$C$38, 2, FALSE))</f>
        <v>MP</v>
      </c>
      <c r="K1647" s="2" t="s">
        <v>122</v>
      </c>
      <c r="L1647" s="31" t="s">
        <v>1727</v>
      </c>
      <c r="N1647" s="130"/>
      <c r="O1647" s="27" t="s">
        <v>155</v>
      </c>
      <c r="P1647" s="39">
        <v>43922</v>
      </c>
      <c r="Q1647" s="37" t="s">
        <v>6757</v>
      </c>
      <c r="R1647" s="37" t="s">
        <v>6758</v>
      </c>
      <c r="S1647" s="46"/>
    </row>
    <row r="1648" spans="1:19" ht="12.75">
      <c r="A1648" s="27">
        <v>1647</v>
      </c>
      <c r="B1648" s="119"/>
      <c r="C1648" s="39">
        <v>43922</v>
      </c>
      <c r="D1648" s="40"/>
      <c r="E1648" s="41"/>
      <c r="H1648" s="2" t="s">
        <v>223</v>
      </c>
      <c r="I1648" s="2" t="s">
        <v>224</v>
      </c>
      <c r="J1648" s="15" t="str">
        <f>IF(ISERROR(VLOOKUP(I1648,State_codes!$B$2:$C$38, 2, FALSE)),"",VLOOKUP(I1648,State_codes!$B$2:$C$38, 2, FALSE))</f>
        <v>MP</v>
      </c>
      <c r="K1648" s="2" t="s">
        <v>122</v>
      </c>
      <c r="L1648" s="31" t="s">
        <v>1727</v>
      </c>
      <c r="N1648" s="130"/>
      <c r="O1648" s="27" t="s">
        <v>155</v>
      </c>
      <c r="P1648" s="39">
        <v>43922</v>
      </c>
      <c r="Q1648" s="37" t="s">
        <v>6757</v>
      </c>
      <c r="R1648" s="37" t="s">
        <v>6758</v>
      </c>
      <c r="S1648" s="46"/>
    </row>
    <row r="1649" spans="1:19" ht="12.75">
      <c r="A1649" s="27">
        <v>1648</v>
      </c>
      <c r="B1649" s="119"/>
      <c r="C1649" s="39">
        <v>43922</v>
      </c>
      <c r="D1649" s="40"/>
      <c r="E1649" s="41"/>
      <c r="H1649" s="2" t="s">
        <v>223</v>
      </c>
      <c r="I1649" s="2" t="s">
        <v>224</v>
      </c>
      <c r="J1649" s="15" t="str">
        <f>IF(ISERROR(VLOOKUP(I1649,State_codes!$B$2:$C$38, 2, FALSE)),"",VLOOKUP(I1649,State_codes!$B$2:$C$38, 2, FALSE))</f>
        <v>MP</v>
      </c>
      <c r="K1649" s="2" t="s">
        <v>122</v>
      </c>
      <c r="L1649" s="31" t="s">
        <v>1727</v>
      </c>
      <c r="N1649" s="130"/>
      <c r="O1649" s="27" t="s">
        <v>155</v>
      </c>
      <c r="P1649" s="39">
        <v>43922</v>
      </c>
      <c r="Q1649" s="37" t="s">
        <v>6757</v>
      </c>
      <c r="R1649" s="37" t="s">
        <v>6758</v>
      </c>
      <c r="S1649" s="46"/>
    </row>
    <row r="1650" spans="1:19" ht="12.75">
      <c r="A1650" s="27">
        <v>1649</v>
      </c>
      <c r="B1650" s="119"/>
      <c r="C1650" s="39">
        <v>43922</v>
      </c>
      <c r="D1650" s="40"/>
      <c r="E1650" s="41"/>
      <c r="H1650" s="2" t="s">
        <v>223</v>
      </c>
      <c r="I1650" s="2" t="s">
        <v>224</v>
      </c>
      <c r="J1650" s="15" t="str">
        <f>IF(ISERROR(VLOOKUP(I1650,State_codes!$B$2:$C$38, 2, FALSE)),"",VLOOKUP(I1650,State_codes!$B$2:$C$38, 2, FALSE))</f>
        <v>MP</v>
      </c>
      <c r="K1650" s="2" t="s">
        <v>122</v>
      </c>
      <c r="L1650" s="31" t="s">
        <v>1727</v>
      </c>
      <c r="N1650" s="130"/>
      <c r="O1650" s="27" t="s">
        <v>155</v>
      </c>
      <c r="P1650" s="39">
        <v>43922</v>
      </c>
      <c r="Q1650" s="37" t="s">
        <v>6757</v>
      </c>
      <c r="R1650" s="37" t="s">
        <v>6758</v>
      </c>
      <c r="S1650" s="46"/>
    </row>
    <row r="1651" spans="1:19" ht="12.75">
      <c r="A1651" s="27">
        <v>1650</v>
      </c>
      <c r="B1651" s="119"/>
      <c r="C1651" s="39">
        <v>43922</v>
      </c>
      <c r="D1651" s="40"/>
      <c r="E1651" s="41"/>
      <c r="H1651" s="2" t="s">
        <v>223</v>
      </c>
      <c r="I1651" s="2" t="s">
        <v>224</v>
      </c>
      <c r="J1651" s="15" t="str">
        <f>IF(ISERROR(VLOOKUP(I1651,State_codes!$B$2:$C$38, 2, FALSE)),"",VLOOKUP(I1651,State_codes!$B$2:$C$38, 2, FALSE))</f>
        <v>MP</v>
      </c>
      <c r="K1651" s="2" t="s">
        <v>122</v>
      </c>
      <c r="L1651" s="31" t="s">
        <v>1727</v>
      </c>
      <c r="N1651" s="130"/>
      <c r="O1651" s="27" t="s">
        <v>155</v>
      </c>
      <c r="P1651" s="39">
        <v>43922</v>
      </c>
      <c r="Q1651" s="37" t="s">
        <v>6757</v>
      </c>
      <c r="R1651" s="37" t="s">
        <v>6758</v>
      </c>
      <c r="S1651" s="46"/>
    </row>
    <row r="1652" spans="1:19" ht="12.75">
      <c r="A1652" s="27">
        <v>1651</v>
      </c>
      <c r="B1652" s="119"/>
      <c r="C1652" s="39">
        <v>43922</v>
      </c>
      <c r="D1652" s="40"/>
      <c r="E1652" s="41"/>
      <c r="H1652" s="2" t="s">
        <v>223</v>
      </c>
      <c r="I1652" s="2" t="s">
        <v>224</v>
      </c>
      <c r="J1652" s="15" t="str">
        <f>IF(ISERROR(VLOOKUP(I1652,State_codes!$B$2:$C$38, 2, FALSE)),"",VLOOKUP(I1652,State_codes!$B$2:$C$38, 2, FALSE))</f>
        <v>MP</v>
      </c>
      <c r="K1652" s="2" t="s">
        <v>122</v>
      </c>
      <c r="L1652" s="31" t="s">
        <v>1727</v>
      </c>
      <c r="N1652" s="130"/>
      <c r="O1652" s="27" t="s">
        <v>155</v>
      </c>
      <c r="P1652" s="39">
        <v>43922</v>
      </c>
      <c r="Q1652" s="37" t="s">
        <v>6757</v>
      </c>
      <c r="R1652" s="37" t="s">
        <v>6758</v>
      </c>
      <c r="S1652" s="46"/>
    </row>
    <row r="1653" spans="1:19" ht="12.75">
      <c r="A1653" s="27">
        <v>1652</v>
      </c>
      <c r="B1653" s="119"/>
      <c r="C1653" s="39">
        <v>43922</v>
      </c>
      <c r="D1653" s="40"/>
      <c r="E1653" s="41"/>
      <c r="H1653" s="2" t="s">
        <v>223</v>
      </c>
      <c r="I1653" s="2" t="s">
        <v>224</v>
      </c>
      <c r="J1653" s="15" t="str">
        <f>IF(ISERROR(VLOOKUP(I1653,State_codes!$B$2:$C$38, 2, FALSE)),"",VLOOKUP(I1653,State_codes!$B$2:$C$38, 2, FALSE))</f>
        <v>MP</v>
      </c>
      <c r="K1653" s="2" t="s">
        <v>122</v>
      </c>
      <c r="L1653" s="31" t="s">
        <v>1727</v>
      </c>
      <c r="N1653" s="130"/>
      <c r="O1653" s="27" t="s">
        <v>155</v>
      </c>
      <c r="P1653" s="39">
        <v>43922</v>
      </c>
      <c r="Q1653" s="37" t="s">
        <v>6757</v>
      </c>
      <c r="R1653" s="37" t="s">
        <v>6758</v>
      </c>
      <c r="S1653" s="46"/>
    </row>
    <row r="1654" spans="1:19" ht="12.75">
      <c r="A1654" s="27">
        <v>1653</v>
      </c>
      <c r="B1654" s="119"/>
      <c r="C1654" s="39">
        <v>43922</v>
      </c>
      <c r="D1654" s="40"/>
      <c r="E1654" s="41"/>
      <c r="H1654" s="2" t="s">
        <v>223</v>
      </c>
      <c r="I1654" s="2" t="s">
        <v>224</v>
      </c>
      <c r="J1654" s="15" t="str">
        <f>IF(ISERROR(VLOOKUP(I1654,State_codes!$B$2:$C$38, 2, FALSE)),"",VLOOKUP(I1654,State_codes!$B$2:$C$38, 2, FALSE))</f>
        <v>MP</v>
      </c>
      <c r="K1654" s="2" t="s">
        <v>122</v>
      </c>
      <c r="L1654" s="31" t="s">
        <v>1727</v>
      </c>
      <c r="N1654" s="130"/>
      <c r="O1654" s="27" t="s">
        <v>155</v>
      </c>
      <c r="P1654" s="39">
        <v>43922</v>
      </c>
      <c r="Q1654" s="37" t="s">
        <v>6757</v>
      </c>
      <c r="R1654" s="37" t="s">
        <v>6758</v>
      </c>
      <c r="S1654" s="46"/>
    </row>
    <row r="1655" spans="1:19" ht="12.75">
      <c r="A1655" s="27">
        <v>1654</v>
      </c>
      <c r="B1655" s="119"/>
      <c r="C1655" s="39">
        <v>43922</v>
      </c>
      <c r="D1655" s="40"/>
      <c r="E1655" s="41"/>
      <c r="H1655" s="2" t="s">
        <v>223</v>
      </c>
      <c r="I1655" s="2" t="s">
        <v>224</v>
      </c>
      <c r="J1655" s="15" t="str">
        <f>IF(ISERROR(VLOOKUP(I1655,State_codes!$B$2:$C$38, 2, FALSE)),"",VLOOKUP(I1655,State_codes!$B$2:$C$38, 2, FALSE))</f>
        <v>MP</v>
      </c>
      <c r="K1655" s="2" t="s">
        <v>122</v>
      </c>
      <c r="L1655" s="31" t="s">
        <v>1727</v>
      </c>
      <c r="N1655" s="130"/>
      <c r="O1655" s="27" t="s">
        <v>155</v>
      </c>
      <c r="P1655" s="39">
        <v>43922</v>
      </c>
      <c r="Q1655" s="37" t="s">
        <v>6757</v>
      </c>
      <c r="R1655" s="37" t="s">
        <v>6758</v>
      </c>
      <c r="S1655" s="46"/>
    </row>
    <row r="1656" spans="1:19" ht="12.75">
      <c r="A1656" s="27">
        <v>1655</v>
      </c>
      <c r="B1656" s="119"/>
      <c r="C1656" s="39">
        <v>43922</v>
      </c>
      <c r="D1656" s="40"/>
      <c r="E1656" s="41"/>
      <c r="H1656" s="2" t="s">
        <v>223</v>
      </c>
      <c r="I1656" s="2" t="s">
        <v>224</v>
      </c>
      <c r="J1656" s="15" t="str">
        <f>IF(ISERROR(VLOOKUP(I1656,State_codes!$B$2:$C$38, 2, FALSE)),"",VLOOKUP(I1656,State_codes!$B$2:$C$38, 2, FALSE))</f>
        <v>MP</v>
      </c>
      <c r="K1656" s="2" t="s">
        <v>122</v>
      </c>
      <c r="L1656" s="31" t="s">
        <v>1727</v>
      </c>
      <c r="N1656" s="130"/>
      <c r="O1656" s="27" t="s">
        <v>155</v>
      </c>
      <c r="P1656" s="39">
        <v>43922</v>
      </c>
      <c r="Q1656" s="37" t="s">
        <v>6757</v>
      </c>
      <c r="R1656" s="37" t="s">
        <v>6758</v>
      </c>
      <c r="S1656" s="46"/>
    </row>
    <row r="1657" spans="1:19" ht="12.75">
      <c r="A1657" s="27">
        <v>1656</v>
      </c>
      <c r="B1657" s="119"/>
      <c r="C1657" s="39">
        <v>43922</v>
      </c>
      <c r="D1657" s="40"/>
      <c r="E1657" s="41"/>
      <c r="H1657" s="2" t="s">
        <v>223</v>
      </c>
      <c r="I1657" s="2" t="s">
        <v>224</v>
      </c>
      <c r="J1657" s="15" t="str">
        <f>IF(ISERROR(VLOOKUP(I1657,State_codes!$B$2:$C$38, 2, FALSE)),"",VLOOKUP(I1657,State_codes!$B$2:$C$38, 2, FALSE))</f>
        <v>MP</v>
      </c>
      <c r="K1657" s="2" t="s">
        <v>122</v>
      </c>
      <c r="L1657" s="31" t="s">
        <v>1727</v>
      </c>
      <c r="N1657" s="130"/>
      <c r="O1657" s="27" t="s">
        <v>155</v>
      </c>
      <c r="P1657" s="39">
        <v>43922</v>
      </c>
      <c r="Q1657" s="37" t="s">
        <v>6757</v>
      </c>
      <c r="R1657" s="37" t="s">
        <v>6758</v>
      </c>
      <c r="S1657" s="46"/>
    </row>
    <row r="1658" spans="1:19" ht="12.75">
      <c r="A1658" s="27">
        <v>1657</v>
      </c>
      <c r="B1658" s="119"/>
      <c r="C1658" s="39">
        <v>43922</v>
      </c>
      <c r="D1658" s="40"/>
      <c r="E1658" s="41"/>
      <c r="H1658" s="2" t="s">
        <v>223</v>
      </c>
      <c r="I1658" s="2" t="s">
        <v>224</v>
      </c>
      <c r="J1658" s="15" t="str">
        <f>IF(ISERROR(VLOOKUP(I1658,State_codes!$B$2:$C$38, 2, FALSE)),"",VLOOKUP(I1658,State_codes!$B$2:$C$38, 2, FALSE))</f>
        <v>MP</v>
      </c>
      <c r="K1658" s="2" t="s">
        <v>122</v>
      </c>
      <c r="L1658" s="31" t="s">
        <v>1727</v>
      </c>
      <c r="N1658" s="130"/>
      <c r="O1658" s="27" t="s">
        <v>155</v>
      </c>
      <c r="P1658" s="39">
        <v>43922</v>
      </c>
      <c r="Q1658" s="37" t="s">
        <v>6757</v>
      </c>
      <c r="R1658" s="46"/>
      <c r="S1658" s="46"/>
    </row>
    <row r="1659" spans="1:19" ht="12.75">
      <c r="A1659" s="27">
        <v>1658</v>
      </c>
      <c r="B1659" s="119"/>
      <c r="C1659" s="39">
        <v>43922</v>
      </c>
      <c r="D1659" s="40"/>
      <c r="E1659" s="41"/>
      <c r="F1659" s="2" t="s">
        <v>40</v>
      </c>
      <c r="H1659" s="15"/>
      <c r="I1659" s="2" t="s">
        <v>95</v>
      </c>
      <c r="J1659" s="15" t="str">
        <f>IF(ISERROR(VLOOKUP(I1659,State_codes!$B$2:$C$38, 2, FALSE)),"",VLOOKUP(I1659,State_codes!$B$2:$C$38, 2, FALSE))</f>
        <v>DL</v>
      </c>
      <c r="K1659" s="2" t="s">
        <v>122</v>
      </c>
      <c r="L1659" s="31" t="s">
        <v>6788</v>
      </c>
      <c r="N1659" s="27" t="s">
        <v>56</v>
      </c>
      <c r="O1659" s="27" t="s">
        <v>129</v>
      </c>
      <c r="P1659" s="39">
        <v>43922</v>
      </c>
      <c r="Q1659" s="37" t="s">
        <v>6789</v>
      </c>
      <c r="R1659" s="46"/>
      <c r="S1659" s="46"/>
    </row>
    <row r="1660" spans="1:19" ht="12.75">
      <c r="A1660" s="27">
        <v>1659</v>
      </c>
      <c r="B1660" s="119"/>
      <c r="C1660" s="39">
        <v>43922</v>
      </c>
      <c r="D1660" s="40"/>
      <c r="E1660" s="27">
        <v>58</v>
      </c>
      <c r="F1660" s="2" t="s">
        <v>39</v>
      </c>
      <c r="G1660" s="2" t="s">
        <v>6794</v>
      </c>
      <c r="H1660" s="2" t="s">
        <v>373</v>
      </c>
      <c r="I1660" s="2" t="s">
        <v>373</v>
      </c>
      <c r="J1660" s="15" t="str">
        <f>IF(ISERROR(VLOOKUP(I1660,State_codes!$B$2:$C$38, 2, FALSE)),"",VLOOKUP(I1660,State_codes!$B$2:$C$38, 2, FALSE))</f>
        <v>PY</v>
      </c>
      <c r="K1660" s="2" t="s">
        <v>122</v>
      </c>
      <c r="L1660" s="31" t="s">
        <v>3062</v>
      </c>
      <c r="M1660" s="2" t="s">
        <v>766</v>
      </c>
      <c r="N1660" s="27" t="s">
        <v>56</v>
      </c>
      <c r="O1660" s="27" t="s">
        <v>129</v>
      </c>
      <c r="P1660" s="39">
        <v>43922</v>
      </c>
      <c r="Q1660" s="34" t="s">
        <v>6797</v>
      </c>
      <c r="R1660" s="37" t="s">
        <v>6799</v>
      </c>
      <c r="S1660" s="46"/>
    </row>
    <row r="1661" spans="1:19" ht="12.75">
      <c r="A1661" s="27">
        <v>1660</v>
      </c>
      <c r="B1661" s="119"/>
      <c r="C1661" s="39">
        <v>43922</v>
      </c>
      <c r="D1661" s="40"/>
      <c r="E1661" s="27">
        <v>31</v>
      </c>
      <c r="F1661" s="2" t="s">
        <v>39</v>
      </c>
      <c r="G1661" s="2" t="s">
        <v>6794</v>
      </c>
      <c r="H1661" s="2" t="s">
        <v>373</v>
      </c>
      <c r="I1661" s="2" t="s">
        <v>373</v>
      </c>
      <c r="J1661" s="15" t="str">
        <f>IF(ISERROR(VLOOKUP(I1661,State_codes!$B$2:$C$38, 2, FALSE)),"",VLOOKUP(I1661,State_codes!$B$2:$C$38, 2, FALSE))</f>
        <v>PY</v>
      </c>
      <c r="K1661" s="2" t="s">
        <v>122</v>
      </c>
      <c r="L1661" s="31" t="s">
        <v>3062</v>
      </c>
      <c r="M1661" s="2" t="s">
        <v>766</v>
      </c>
      <c r="N1661" s="27" t="s">
        <v>56</v>
      </c>
      <c r="O1661" s="27" t="s">
        <v>129</v>
      </c>
      <c r="P1661" s="39">
        <v>43922</v>
      </c>
      <c r="Q1661" s="34" t="s">
        <v>6797</v>
      </c>
      <c r="R1661" s="37" t="s">
        <v>6799</v>
      </c>
      <c r="S1661" s="46"/>
    </row>
    <row r="1662" spans="1:19" ht="12.75">
      <c r="A1662" s="27">
        <v>1661</v>
      </c>
      <c r="B1662" s="119"/>
      <c r="C1662" s="39">
        <v>43922</v>
      </c>
      <c r="D1662" s="40"/>
      <c r="E1662" s="27">
        <v>52</v>
      </c>
      <c r="F1662" s="2" t="s">
        <v>39</v>
      </c>
      <c r="H1662" s="2" t="s">
        <v>187</v>
      </c>
      <c r="I1662" s="2" t="s">
        <v>182</v>
      </c>
      <c r="J1662" s="15" t="str">
        <f>IF(ISERROR(VLOOKUP(I1662,State_codes!$B$2:$C$38, 2, FALSE)),"",VLOOKUP(I1662,State_codes!$B$2:$C$38, 2, FALSE))</f>
        <v>GJ</v>
      </c>
      <c r="K1662" s="2" t="s">
        <v>122</v>
      </c>
      <c r="L1662" s="31" t="s">
        <v>2897</v>
      </c>
      <c r="N1662" s="130"/>
      <c r="O1662" s="27" t="s">
        <v>155</v>
      </c>
      <c r="P1662" s="39">
        <v>43922</v>
      </c>
      <c r="Q1662" s="37" t="s">
        <v>6806</v>
      </c>
      <c r="R1662" s="46"/>
      <c r="S1662" s="46"/>
    </row>
    <row r="1663" spans="1:19" ht="12.75">
      <c r="A1663" s="27">
        <v>1662</v>
      </c>
      <c r="B1663" s="119"/>
      <c r="C1663" s="39">
        <v>43922</v>
      </c>
      <c r="D1663" s="40"/>
      <c r="E1663" s="27">
        <v>18</v>
      </c>
      <c r="F1663" s="2" t="s">
        <v>39</v>
      </c>
      <c r="H1663" s="2" t="s">
        <v>187</v>
      </c>
      <c r="I1663" s="2" t="s">
        <v>182</v>
      </c>
      <c r="J1663" s="15" t="str">
        <f>IF(ISERROR(VLOOKUP(I1663,State_codes!$B$2:$C$38, 2, FALSE)),"",VLOOKUP(I1663,State_codes!$B$2:$C$38, 2, FALSE))</f>
        <v>GJ</v>
      </c>
      <c r="K1663" s="2" t="s">
        <v>122</v>
      </c>
      <c r="L1663" s="31" t="s">
        <v>2897</v>
      </c>
      <c r="N1663" s="130"/>
      <c r="O1663" s="27" t="s">
        <v>155</v>
      </c>
      <c r="P1663" s="39">
        <v>43922</v>
      </c>
      <c r="Q1663" s="37" t="s">
        <v>6806</v>
      </c>
      <c r="R1663" s="46"/>
      <c r="S1663" s="46"/>
    </row>
    <row r="1664" spans="1:19" ht="12.75">
      <c r="A1664" s="27">
        <v>1663</v>
      </c>
      <c r="B1664" s="119"/>
      <c r="C1664" s="39">
        <v>43922</v>
      </c>
      <c r="D1664" s="40"/>
      <c r="E1664" s="27">
        <v>45</v>
      </c>
      <c r="F1664" s="2" t="s">
        <v>40</v>
      </c>
      <c r="H1664" s="2" t="s">
        <v>187</v>
      </c>
      <c r="I1664" s="2" t="s">
        <v>182</v>
      </c>
      <c r="J1664" s="15" t="str">
        <f>IF(ISERROR(VLOOKUP(I1664,State_codes!$B$2:$C$38, 2, FALSE)),"",VLOOKUP(I1664,State_codes!$B$2:$C$38, 2, FALSE))</f>
        <v>GJ</v>
      </c>
      <c r="K1664" s="2" t="s">
        <v>122</v>
      </c>
      <c r="L1664" s="31" t="s">
        <v>2897</v>
      </c>
      <c r="N1664" s="130"/>
      <c r="O1664" s="27" t="s">
        <v>155</v>
      </c>
      <c r="P1664" s="39">
        <v>43922</v>
      </c>
      <c r="Q1664" s="37" t="s">
        <v>6806</v>
      </c>
      <c r="R1664" s="46"/>
      <c r="S1664" s="46"/>
    </row>
    <row r="1665" spans="1:19" ht="12.75">
      <c r="A1665" s="27">
        <v>1664</v>
      </c>
      <c r="B1665" s="119"/>
      <c r="C1665" s="39">
        <v>43922</v>
      </c>
      <c r="D1665" s="40"/>
      <c r="E1665" s="27">
        <v>65</v>
      </c>
      <c r="F1665" s="2" t="s">
        <v>40</v>
      </c>
      <c r="H1665" s="2" t="s">
        <v>187</v>
      </c>
      <c r="I1665" s="2" t="s">
        <v>182</v>
      </c>
      <c r="J1665" s="15" t="str">
        <f>IF(ISERROR(VLOOKUP(I1665,State_codes!$B$2:$C$38, 2, FALSE)),"",VLOOKUP(I1665,State_codes!$B$2:$C$38, 2, FALSE))</f>
        <v>GJ</v>
      </c>
      <c r="K1665" s="2" t="s">
        <v>122</v>
      </c>
      <c r="L1665" s="31" t="s">
        <v>2897</v>
      </c>
      <c r="N1665" s="130"/>
      <c r="O1665" s="27" t="s">
        <v>155</v>
      </c>
      <c r="P1665" s="39">
        <v>43922</v>
      </c>
      <c r="Q1665" s="37" t="s">
        <v>6806</v>
      </c>
      <c r="R1665" s="46"/>
      <c r="S1665" s="46"/>
    </row>
    <row r="1666" spans="1:19" ht="12.75">
      <c r="A1666" s="27">
        <v>1665</v>
      </c>
      <c r="B1666" s="119"/>
      <c r="C1666" s="39">
        <v>43922</v>
      </c>
      <c r="D1666" s="40"/>
      <c r="E1666" s="27">
        <v>68</v>
      </c>
      <c r="F1666" s="2" t="s">
        <v>39</v>
      </c>
      <c r="H1666" s="2" t="s">
        <v>187</v>
      </c>
      <c r="I1666" s="2" t="s">
        <v>182</v>
      </c>
      <c r="J1666" s="15" t="str">
        <f>IF(ISERROR(VLOOKUP(I1666,State_codes!$B$2:$C$38, 2, FALSE)),"",VLOOKUP(I1666,State_codes!$B$2:$C$38, 2, FALSE))</f>
        <v>GJ</v>
      </c>
      <c r="K1666" s="2" t="s">
        <v>122</v>
      </c>
      <c r="L1666" s="31" t="s">
        <v>2897</v>
      </c>
      <c r="N1666" s="130"/>
      <c r="O1666" s="27" t="s">
        <v>155</v>
      </c>
      <c r="P1666" s="39">
        <v>43922</v>
      </c>
      <c r="Q1666" s="37" t="s">
        <v>6806</v>
      </c>
      <c r="R1666" s="46"/>
      <c r="S1666" s="46"/>
    </row>
    <row r="1667" spans="1:19" ht="12.75">
      <c r="A1667" s="27">
        <v>1666</v>
      </c>
      <c r="B1667" s="119"/>
      <c r="C1667" s="39">
        <v>43922</v>
      </c>
      <c r="D1667" s="40"/>
      <c r="E1667" s="27">
        <v>54</v>
      </c>
      <c r="F1667" s="2" t="s">
        <v>39</v>
      </c>
      <c r="H1667" s="2" t="s">
        <v>187</v>
      </c>
      <c r="I1667" s="2" t="s">
        <v>182</v>
      </c>
      <c r="J1667" s="15" t="str">
        <f>IF(ISERROR(VLOOKUP(I1667,State_codes!$B$2:$C$38, 2, FALSE)),"",VLOOKUP(I1667,State_codes!$B$2:$C$38, 2, FALSE))</f>
        <v>GJ</v>
      </c>
      <c r="K1667" s="2" t="s">
        <v>122</v>
      </c>
      <c r="L1667" s="31" t="s">
        <v>2897</v>
      </c>
      <c r="N1667" s="130"/>
      <c r="O1667" s="27" t="s">
        <v>155</v>
      </c>
      <c r="P1667" s="39">
        <v>43922</v>
      </c>
      <c r="Q1667" s="37" t="s">
        <v>6806</v>
      </c>
      <c r="R1667" s="46"/>
      <c r="S1667" s="46"/>
    </row>
    <row r="1668" spans="1:19" ht="12.75">
      <c r="A1668" s="27">
        <v>1667</v>
      </c>
      <c r="B1668" s="119"/>
      <c r="C1668" s="39">
        <v>43922</v>
      </c>
      <c r="D1668" s="40"/>
      <c r="E1668" s="27">
        <v>58</v>
      </c>
      <c r="F1668" s="2" t="s">
        <v>40</v>
      </c>
      <c r="H1668" s="2" t="s">
        <v>187</v>
      </c>
      <c r="I1668" s="2" t="s">
        <v>182</v>
      </c>
      <c r="J1668" s="15" t="str">
        <f>IF(ISERROR(VLOOKUP(I1668,State_codes!$B$2:$C$38, 2, FALSE)),"",VLOOKUP(I1668,State_codes!$B$2:$C$38, 2, FALSE))</f>
        <v>GJ</v>
      </c>
      <c r="K1668" s="2" t="s">
        <v>122</v>
      </c>
      <c r="L1668" s="31" t="s">
        <v>2897</v>
      </c>
      <c r="N1668" s="130"/>
      <c r="O1668" s="27" t="s">
        <v>155</v>
      </c>
      <c r="P1668" s="39">
        <v>43922</v>
      </c>
      <c r="Q1668" s="37" t="s">
        <v>6806</v>
      </c>
      <c r="R1668" s="46"/>
      <c r="S1668" s="46"/>
    </row>
    <row r="1669" spans="1:19" ht="12.75">
      <c r="A1669" s="27">
        <v>1668</v>
      </c>
      <c r="B1669" s="119"/>
      <c r="C1669" s="39">
        <v>43922</v>
      </c>
      <c r="D1669" s="40"/>
      <c r="E1669" s="27">
        <v>67</v>
      </c>
      <c r="F1669" s="2" t="s">
        <v>39</v>
      </c>
      <c r="H1669" s="2" t="s">
        <v>187</v>
      </c>
      <c r="I1669" s="2" t="s">
        <v>182</v>
      </c>
      <c r="J1669" s="15" t="str">
        <f>IF(ISERROR(VLOOKUP(I1669,State_codes!$B$2:$C$38, 2, FALSE)),"",VLOOKUP(I1669,State_codes!$B$2:$C$38, 2, FALSE))</f>
        <v>GJ</v>
      </c>
      <c r="K1669" s="2" t="s">
        <v>122</v>
      </c>
      <c r="L1669" s="31" t="s">
        <v>2897</v>
      </c>
      <c r="N1669" s="130"/>
      <c r="O1669" s="27" t="s">
        <v>155</v>
      </c>
      <c r="P1669" s="39">
        <v>43922</v>
      </c>
      <c r="Q1669" s="37" t="s">
        <v>6806</v>
      </c>
      <c r="R1669" s="46"/>
      <c r="S1669" s="46"/>
    </row>
    <row r="1670" spans="1:19" ht="12.75">
      <c r="A1670" s="27">
        <v>1669</v>
      </c>
      <c r="B1670" s="23" t="s">
        <v>6818</v>
      </c>
      <c r="C1670" s="39">
        <v>43922</v>
      </c>
      <c r="D1670" s="40"/>
      <c r="E1670" s="27">
        <v>40</v>
      </c>
      <c r="F1670" s="2" t="s">
        <v>39</v>
      </c>
      <c r="H1670" s="2" t="s">
        <v>4900</v>
      </c>
      <c r="I1670" s="2" t="s">
        <v>236</v>
      </c>
      <c r="J1670" s="15" t="str">
        <f>IF(ISERROR(VLOOKUP(I1670,State_codes!$B$2:$C$38, 2, FALSE)),"",VLOOKUP(I1670,State_codes!$B$2:$C$38, 2, FALSE))</f>
        <v>AP</v>
      </c>
      <c r="K1670" s="2" t="s">
        <v>122</v>
      </c>
      <c r="L1670" s="31" t="s">
        <v>1727</v>
      </c>
      <c r="M1670" s="2" t="s">
        <v>766</v>
      </c>
      <c r="N1670" s="130"/>
      <c r="O1670" s="27" t="s">
        <v>129</v>
      </c>
      <c r="P1670" s="39">
        <v>43922</v>
      </c>
      <c r="Q1670" s="37" t="s">
        <v>6820</v>
      </c>
      <c r="R1670" s="37" t="s">
        <v>6821</v>
      </c>
      <c r="S1670" s="46"/>
    </row>
    <row r="1671" spans="1:19" ht="12.75">
      <c r="A1671" s="27">
        <v>1670</v>
      </c>
      <c r="B1671" s="23" t="s">
        <v>6822</v>
      </c>
      <c r="C1671" s="39">
        <v>43922</v>
      </c>
      <c r="D1671" s="40"/>
      <c r="E1671" s="27">
        <v>54</v>
      </c>
      <c r="F1671" s="2" t="s">
        <v>39</v>
      </c>
      <c r="H1671" s="2" t="s">
        <v>1848</v>
      </c>
      <c r="I1671" s="2" t="s">
        <v>236</v>
      </c>
      <c r="J1671" s="15" t="str">
        <f>IF(ISERROR(VLOOKUP(I1671,State_codes!$B$2:$C$38, 2, FALSE)),"",VLOOKUP(I1671,State_codes!$B$2:$C$38, 2, FALSE))</f>
        <v>AP</v>
      </c>
      <c r="K1671" s="2" t="s">
        <v>122</v>
      </c>
      <c r="L1671" s="31" t="s">
        <v>1727</v>
      </c>
      <c r="M1671" s="2" t="s">
        <v>766</v>
      </c>
      <c r="N1671" s="130"/>
      <c r="O1671" s="27" t="s">
        <v>129</v>
      </c>
      <c r="P1671" s="39">
        <v>43922</v>
      </c>
      <c r="Q1671" s="37" t="s">
        <v>6820</v>
      </c>
      <c r="R1671" s="37" t="s">
        <v>6821</v>
      </c>
      <c r="S1671" s="46"/>
    </row>
    <row r="1672" spans="1:19" ht="12.75">
      <c r="A1672" s="27">
        <v>1671</v>
      </c>
      <c r="B1672" s="23" t="s">
        <v>6823</v>
      </c>
      <c r="C1672" s="39">
        <v>43922</v>
      </c>
      <c r="D1672" s="40"/>
      <c r="E1672" s="27">
        <v>50</v>
      </c>
      <c r="F1672" s="2" t="s">
        <v>39</v>
      </c>
      <c r="H1672" s="2" t="s">
        <v>1848</v>
      </c>
      <c r="I1672" s="2" t="s">
        <v>236</v>
      </c>
      <c r="J1672" s="15" t="str">
        <f>IF(ISERROR(VLOOKUP(I1672,State_codes!$B$2:$C$38, 2, FALSE)),"",VLOOKUP(I1672,State_codes!$B$2:$C$38, 2, FALSE))</f>
        <v>AP</v>
      </c>
      <c r="K1672" s="2" t="s">
        <v>122</v>
      </c>
      <c r="L1672" s="31" t="s">
        <v>1727</v>
      </c>
      <c r="M1672" s="2" t="s">
        <v>766</v>
      </c>
      <c r="N1672" s="130"/>
      <c r="O1672" s="27" t="s">
        <v>129</v>
      </c>
      <c r="P1672" s="39">
        <v>43922</v>
      </c>
      <c r="Q1672" s="37" t="s">
        <v>6820</v>
      </c>
      <c r="R1672" s="37" t="s">
        <v>6821</v>
      </c>
      <c r="S1672" s="46"/>
    </row>
    <row r="1673" spans="1:19" ht="12.75">
      <c r="A1673" s="27">
        <v>1672</v>
      </c>
      <c r="B1673" s="23" t="s">
        <v>6826</v>
      </c>
      <c r="C1673" s="39">
        <v>43922</v>
      </c>
      <c r="D1673" s="40"/>
      <c r="E1673" s="27">
        <v>41</v>
      </c>
      <c r="F1673" s="2" t="s">
        <v>39</v>
      </c>
      <c r="H1673" s="2" t="s">
        <v>1848</v>
      </c>
      <c r="I1673" s="2" t="s">
        <v>236</v>
      </c>
      <c r="J1673" s="15" t="str">
        <f>IF(ISERROR(VLOOKUP(I1673,State_codes!$B$2:$C$38, 2, FALSE)),"",VLOOKUP(I1673,State_codes!$B$2:$C$38, 2, FALSE))</f>
        <v>AP</v>
      </c>
      <c r="K1673" s="2" t="s">
        <v>122</v>
      </c>
      <c r="L1673" s="31" t="s">
        <v>1727</v>
      </c>
      <c r="M1673" s="2" t="s">
        <v>766</v>
      </c>
      <c r="N1673" s="130"/>
      <c r="O1673" s="27" t="s">
        <v>129</v>
      </c>
      <c r="P1673" s="39">
        <v>43922</v>
      </c>
      <c r="Q1673" s="37" t="s">
        <v>6820</v>
      </c>
      <c r="R1673" s="37" t="s">
        <v>6821</v>
      </c>
      <c r="S1673" s="46"/>
    </row>
    <row r="1674" spans="1:19" ht="12.75">
      <c r="A1674" s="27">
        <v>1673</v>
      </c>
      <c r="B1674" s="23" t="s">
        <v>6829</v>
      </c>
      <c r="C1674" s="39">
        <v>43922</v>
      </c>
      <c r="D1674" s="40"/>
      <c r="E1674" s="27">
        <v>25</v>
      </c>
      <c r="F1674" s="2" t="s">
        <v>39</v>
      </c>
      <c r="H1674" s="2" t="s">
        <v>1848</v>
      </c>
      <c r="I1674" s="2" t="s">
        <v>236</v>
      </c>
      <c r="J1674" s="15" t="str">
        <f>IF(ISERROR(VLOOKUP(I1674,State_codes!$B$2:$C$38, 2, FALSE)),"",VLOOKUP(I1674,State_codes!$B$2:$C$38, 2, FALSE))</f>
        <v>AP</v>
      </c>
      <c r="K1674" s="2" t="s">
        <v>122</v>
      </c>
      <c r="L1674" s="31" t="s">
        <v>1727</v>
      </c>
      <c r="M1674" s="2" t="s">
        <v>766</v>
      </c>
      <c r="N1674" s="130"/>
      <c r="O1674" s="27" t="s">
        <v>129</v>
      </c>
      <c r="P1674" s="39">
        <v>43922</v>
      </c>
      <c r="Q1674" s="37" t="s">
        <v>6820</v>
      </c>
      <c r="R1674" s="37" t="s">
        <v>6821</v>
      </c>
      <c r="S1674" s="46"/>
    </row>
    <row r="1675" spans="1:19" ht="12.75">
      <c r="A1675" s="27">
        <v>1674</v>
      </c>
      <c r="B1675" s="23" t="s">
        <v>6830</v>
      </c>
      <c r="C1675" s="39">
        <v>43922</v>
      </c>
      <c r="D1675" s="40"/>
      <c r="E1675" s="27">
        <v>50</v>
      </c>
      <c r="F1675" s="2" t="s">
        <v>39</v>
      </c>
      <c r="H1675" s="2" t="s">
        <v>1489</v>
      </c>
      <c r="I1675" s="2" t="s">
        <v>236</v>
      </c>
      <c r="J1675" s="15" t="str">
        <f>IF(ISERROR(VLOOKUP(I1675,State_codes!$B$2:$C$38, 2, FALSE)),"",VLOOKUP(I1675,State_codes!$B$2:$C$38, 2, FALSE))</f>
        <v>AP</v>
      </c>
      <c r="K1675" s="2" t="s">
        <v>122</v>
      </c>
      <c r="L1675" s="31" t="s">
        <v>1727</v>
      </c>
      <c r="M1675" s="2" t="s">
        <v>766</v>
      </c>
      <c r="N1675" s="130"/>
      <c r="O1675" s="27" t="s">
        <v>129</v>
      </c>
      <c r="P1675" s="39">
        <v>43922</v>
      </c>
      <c r="Q1675" s="37" t="s">
        <v>6820</v>
      </c>
      <c r="R1675" s="37" t="s">
        <v>6821</v>
      </c>
      <c r="S1675" s="46"/>
    </row>
    <row r="1676" spans="1:19" ht="12.75">
      <c r="A1676" s="27">
        <v>1675</v>
      </c>
      <c r="B1676" s="23" t="s">
        <v>6831</v>
      </c>
      <c r="C1676" s="39">
        <v>43922</v>
      </c>
      <c r="D1676" s="40"/>
      <c r="E1676" s="27">
        <v>20</v>
      </c>
      <c r="F1676" s="2" t="s">
        <v>39</v>
      </c>
      <c r="H1676" s="2" t="s">
        <v>1489</v>
      </c>
      <c r="I1676" s="2" t="s">
        <v>236</v>
      </c>
      <c r="J1676" s="15" t="str">
        <f>IF(ISERROR(VLOOKUP(I1676,State_codes!$B$2:$C$38, 2, FALSE)),"",VLOOKUP(I1676,State_codes!$B$2:$C$38, 2, FALSE))</f>
        <v>AP</v>
      </c>
      <c r="K1676" s="2" t="s">
        <v>122</v>
      </c>
      <c r="L1676" s="31" t="s">
        <v>1727</v>
      </c>
      <c r="M1676" s="2" t="s">
        <v>766</v>
      </c>
      <c r="N1676" s="130"/>
      <c r="O1676" s="27" t="s">
        <v>129</v>
      </c>
      <c r="P1676" s="39">
        <v>43922</v>
      </c>
      <c r="Q1676" s="37" t="s">
        <v>6820</v>
      </c>
      <c r="R1676" s="37" t="s">
        <v>6821</v>
      </c>
      <c r="S1676" s="46"/>
    </row>
    <row r="1677" spans="1:19" ht="12.75">
      <c r="A1677" s="27">
        <v>1676</v>
      </c>
      <c r="B1677" s="23" t="s">
        <v>6832</v>
      </c>
      <c r="C1677" s="39">
        <v>43922</v>
      </c>
      <c r="D1677" s="40"/>
      <c r="E1677" s="27">
        <v>54</v>
      </c>
      <c r="F1677" s="2" t="s">
        <v>39</v>
      </c>
      <c r="H1677" s="2" t="s">
        <v>726</v>
      </c>
      <c r="I1677" s="2" t="s">
        <v>236</v>
      </c>
      <c r="J1677" s="15" t="str">
        <f>IF(ISERROR(VLOOKUP(I1677,State_codes!$B$2:$C$38, 2, FALSE)),"",VLOOKUP(I1677,State_codes!$B$2:$C$38, 2, FALSE))</f>
        <v>AP</v>
      </c>
      <c r="K1677" s="2" t="s">
        <v>122</v>
      </c>
      <c r="L1677" s="31" t="s">
        <v>1727</v>
      </c>
      <c r="M1677" s="2" t="s">
        <v>766</v>
      </c>
      <c r="N1677" s="130"/>
      <c r="O1677" s="27" t="s">
        <v>129</v>
      </c>
      <c r="P1677" s="39">
        <v>43922</v>
      </c>
      <c r="Q1677" s="37" t="s">
        <v>6820</v>
      </c>
      <c r="R1677" s="37" t="s">
        <v>6821</v>
      </c>
      <c r="S1677" s="46"/>
    </row>
    <row r="1678" spans="1:19" ht="12.75">
      <c r="A1678" s="27">
        <v>1677</v>
      </c>
      <c r="B1678" s="23" t="s">
        <v>6833</v>
      </c>
      <c r="C1678" s="39">
        <v>43922</v>
      </c>
      <c r="D1678" s="40"/>
      <c r="E1678" s="27">
        <v>36</v>
      </c>
      <c r="F1678" s="2" t="s">
        <v>40</v>
      </c>
      <c r="H1678" s="2" t="s">
        <v>366</v>
      </c>
      <c r="I1678" s="2" t="s">
        <v>236</v>
      </c>
      <c r="J1678" s="15" t="str">
        <f>IF(ISERROR(VLOOKUP(I1678,State_codes!$B$2:$C$38, 2, FALSE)),"",VLOOKUP(I1678,State_codes!$B$2:$C$38, 2, FALSE))</f>
        <v>AP</v>
      </c>
      <c r="K1678" s="2" t="s">
        <v>122</v>
      </c>
      <c r="L1678" s="31" t="s">
        <v>1727</v>
      </c>
      <c r="M1678" s="2" t="s">
        <v>766</v>
      </c>
      <c r="N1678" s="130"/>
      <c r="O1678" s="27" t="s">
        <v>129</v>
      </c>
      <c r="P1678" s="39">
        <v>43922</v>
      </c>
      <c r="Q1678" s="37" t="s">
        <v>6820</v>
      </c>
      <c r="R1678" s="37" t="s">
        <v>6821</v>
      </c>
      <c r="S1678" s="46"/>
    </row>
    <row r="1679" spans="1:19" ht="12.75">
      <c r="A1679" s="27">
        <v>1678</v>
      </c>
      <c r="B1679" s="23" t="s">
        <v>6834</v>
      </c>
      <c r="C1679" s="39">
        <v>43922</v>
      </c>
      <c r="D1679" s="40"/>
      <c r="E1679" s="27">
        <v>40</v>
      </c>
      <c r="F1679" s="2" t="s">
        <v>39</v>
      </c>
      <c r="H1679" s="2" t="s">
        <v>366</v>
      </c>
      <c r="I1679" s="2" t="s">
        <v>236</v>
      </c>
      <c r="J1679" s="15" t="str">
        <f>IF(ISERROR(VLOOKUP(I1679,State_codes!$B$2:$C$38, 2, FALSE)),"",VLOOKUP(I1679,State_codes!$B$2:$C$38, 2, FALSE))</f>
        <v>AP</v>
      </c>
      <c r="K1679" s="2" t="s">
        <v>122</v>
      </c>
      <c r="L1679" s="31" t="s">
        <v>1727</v>
      </c>
      <c r="M1679" s="2" t="s">
        <v>766</v>
      </c>
      <c r="N1679" s="130"/>
      <c r="O1679" s="27" t="s">
        <v>129</v>
      </c>
      <c r="P1679" s="39">
        <v>43922</v>
      </c>
      <c r="Q1679" s="37" t="s">
        <v>6820</v>
      </c>
      <c r="R1679" s="37" t="s">
        <v>6821</v>
      </c>
      <c r="S1679" s="46"/>
    </row>
    <row r="1680" spans="1:19" ht="12.75">
      <c r="A1680" s="27">
        <v>1679</v>
      </c>
      <c r="B1680" s="23" t="s">
        <v>6837</v>
      </c>
      <c r="C1680" s="39">
        <v>43922</v>
      </c>
      <c r="D1680" s="40"/>
      <c r="E1680" s="27">
        <v>26</v>
      </c>
      <c r="F1680" s="2" t="s">
        <v>39</v>
      </c>
      <c r="H1680" s="2" t="s">
        <v>941</v>
      </c>
      <c r="I1680" s="2" t="s">
        <v>236</v>
      </c>
      <c r="J1680" s="15" t="str">
        <f>IF(ISERROR(VLOOKUP(I1680,State_codes!$B$2:$C$38, 2, FALSE)),"",VLOOKUP(I1680,State_codes!$B$2:$C$38, 2, FALSE))</f>
        <v>AP</v>
      </c>
      <c r="K1680" s="2" t="s">
        <v>122</v>
      </c>
      <c r="L1680" s="31" t="s">
        <v>1727</v>
      </c>
      <c r="M1680" s="2" t="s">
        <v>766</v>
      </c>
      <c r="N1680" s="130"/>
      <c r="O1680" s="27" t="s">
        <v>129</v>
      </c>
      <c r="P1680" s="39">
        <v>43922</v>
      </c>
      <c r="Q1680" s="37" t="s">
        <v>6820</v>
      </c>
      <c r="R1680" s="37" t="s">
        <v>6821</v>
      </c>
      <c r="S1680" s="46"/>
    </row>
    <row r="1681" spans="1:19" ht="12.75">
      <c r="A1681" s="27">
        <v>1680</v>
      </c>
      <c r="B1681" s="23" t="s">
        <v>6840</v>
      </c>
      <c r="C1681" s="39">
        <v>43922</v>
      </c>
      <c r="D1681" s="40"/>
      <c r="E1681" s="27">
        <v>40</v>
      </c>
      <c r="F1681" s="2" t="s">
        <v>39</v>
      </c>
      <c r="H1681" s="2" t="s">
        <v>941</v>
      </c>
      <c r="I1681" s="2" t="s">
        <v>236</v>
      </c>
      <c r="J1681" s="15" t="str">
        <f>IF(ISERROR(VLOOKUP(I1681,State_codes!$B$2:$C$38, 2, FALSE)),"",VLOOKUP(I1681,State_codes!$B$2:$C$38, 2, FALSE))</f>
        <v>AP</v>
      </c>
      <c r="K1681" s="2" t="s">
        <v>122</v>
      </c>
      <c r="L1681" s="31" t="s">
        <v>1727</v>
      </c>
      <c r="M1681" s="2" t="s">
        <v>766</v>
      </c>
      <c r="N1681" s="130"/>
      <c r="O1681" s="27" t="s">
        <v>129</v>
      </c>
      <c r="P1681" s="39">
        <v>43922</v>
      </c>
      <c r="Q1681" s="37" t="s">
        <v>6820</v>
      </c>
      <c r="R1681" s="37" t="s">
        <v>6821</v>
      </c>
      <c r="S1681" s="46"/>
    </row>
    <row r="1682" spans="1:19" ht="12.75">
      <c r="A1682" s="27">
        <v>1681</v>
      </c>
      <c r="B1682" s="23" t="s">
        <v>6844</v>
      </c>
      <c r="C1682" s="39">
        <v>43922</v>
      </c>
      <c r="D1682" s="40"/>
      <c r="E1682" s="27">
        <v>41</v>
      </c>
      <c r="F1682" s="2" t="s">
        <v>39</v>
      </c>
      <c r="H1682" s="2" t="s">
        <v>941</v>
      </c>
      <c r="I1682" s="2" t="s">
        <v>236</v>
      </c>
      <c r="J1682" s="15" t="str">
        <f>IF(ISERROR(VLOOKUP(I1682,State_codes!$B$2:$C$38, 2, FALSE)),"",VLOOKUP(I1682,State_codes!$B$2:$C$38, 2, FALSE))</f>
        <v>AP</v>
      </c>
      <c r="K1682" s="2" t="s">
        <v>122</v>
      </c>
      <c r="L1682" s="31" t="s">
        <v>1727</v>
      </c>
      <c r="M1682" s="2" t="s">
        <v>766</v>
      </c>
      <c r="N1682" s="130"/>
      <c r="O1682" s="27" t="s">
        <v>129</v>
      </c>
      <c r="P1682" s="39">
        <v>43922</v>
      </c>
      <c r="Q1682" s="37" t="s">
        <v>6820</v>
      </c>
      <c r="R1682" s="37" t="s">
        <v>6821</v>
      </c>
      <c r="S1682" s="46"/>
    </row>
    <row r="1683" spans="1:19" ht="12.75">
      <c r="A1683" s="27">
        <v>1682</v>
      </c>
      <c r="B1683" s="23" t="s">
        <v>6848</v>
      </c>
      <c r="C1683" s="39">
        <v>43922</v>
      </c>
      <c r="D1683" s="40"/>
      <c r="E1683" s="27">
        <v>46</v>
      </c>
      <c r="F1683" s="2" t="s">
        <v>39</v>
      </c>
      <c r="H1683" s="2" t="s">
        <v>941</v>
      </c>
      <c r="I1683" s="2" t="s">
        <v>236</v>
      </c>
      <c r="J1683" s="15" t="str">
        <f>IF(ISERROR(VLOOKUP(I1683,State_codes!$B$2:$C$38, 2, FALSE)),"",VLOOKUP(I1683,State_codes!$B$2:$C$38, 2, FALSE))</f>
        <v>AP</v>
      </c>
      <c r="K1683" s="2" t="s">
        <v>122</v>
      </c>
      <c r="L1683" s="31" t="s">
        <v>1727</v>
      </c>
      <c r="M1683" s="2" t="s">
        <v>766</v>
      </c>
      <c r="N1683" s="130"/>
      <c r="O1683" s="27" t="s">
        <v>129</v>
      </c>
      <c r="P1683" s="39">
        <v>43922</v>
      </c>
      <c r="Q1683" s="37" t="s">
        <v>6820</v>
      </c>
      <c r="R1683" s="37" t="s">
        <v>6821</v>
      </c>
      <c r="S1683" s="46"/>
    </row>
    <row r="1684" spans="1:19" ht="12.75">
      <c r="A1684" s="27">
        <v>1683</v>
      </c>
      <c r="B1684" s="2" t="s">
        <v>6851</v>
      </c>
      <c r="C1684" s="39">
        <v>43922</v>
      </c>
      <c r="D1684" s="40"/>
      <c r="E1684" s="27">
        <v>53</v>
      </c>
      <c r="F1684" s="2" t="s">
        <v>39</v>
      </c>
      <c r="H1684" s="2" t="s">
        <v>1019</v>
      </c>
      <c r="I1684" s="2" t="s">
        <v>236</v>
      </c>
      <c r="J1684" s="15" t="str">
        <f>IF(ISERROR(VLOOKUP(I1684,State_codes!$B$2:$C$38, 2, FALSE)),"",VLOOKUP(I1684,State_codes!$B$2:$C$38, 2, FALSE))</f>
        <v>AP</v>
      </c>
      <c r="K1684" s="2" t="s">
        <v>122</v>
      </c>
      <c r="L1684" s="31" t="s">
        <v>1727</v>
      </c>
      <c r="M1684" s="2" t="s">
        <v>766</v>
      </c>
      <c r="N1684" s="130"/>
      <c r="O1684" s="27" t="s">
        <v>129</v>
      </c>
      <c r="P1684" s="39">
        <v>43922</v>
      </c>
      <c r="Q1684" s="37" t="s">
        <v>6820</v>
      </c>
      <c r="R1684" s="37" t="s">
        <v>6821</v>
      </c>
      <c r="S1684" s="46"/>
    </row>
    <row r="1685" spans="1:19" ht="12.75">
      <c r="A1685" s="27">
        <v>1684</v>
      </c>
      <c r="B1685" s="23" t="s">
        <v>6853</v>
      </c>
      <c r="C1685" s="39">
        <v>43922</v>
      </c>
      <c r="D1685" s="40"/>
      <c r="E1685" s="27">
        <v>36</v>
      </c>
      <c r="F1685" s="2" t="s">
        <v>39</v>
      </c>
      <c r="H1685" s="2" t="s">
        <v>4900</v>
      </c>
      <c r="I1685" s="2" t="s">
        <v>236</v>
      </c>
      <c r="J1685" s="15" t="str">
        <f>IF(ISERROR(VLOOKUP(I1685,State_codes!$B$2:$C$38, 2, FALSE)),"",VLOOKUP(I1685,State_codes!$B$2:$C$38, 2, FALSE))</f>
        <v>AP</v>
      </c>
      <c r="K1685" s="2" t="s">
        <v>122</v>
      </c>
      <c r="L1685" s="31" t="s">
        <v>1727</v>
      </c>
      <c r="M1685" s="2" t="s">
        <v>766</v>
      </c>
      <c r="N1685" s="130"/>
      <c r="O1685" s="27" t="s">
        <v>129</v>
      </c>
      <c r="P1685" s="39">
        <v>43922</v>
      </c>
      <c r="Q1685" s="37" t="s">
        <v>6820</v>
      </c>
      <c r="R1685" s="37" t="s">
        <v>6821</v>
      </c>
      <c r="S1685" s="46"/>
    </row>
    <row r="1686" spans="1:19" ht="12.75">
      <c r="A1686" s="27">
        <v>1685</v>
      </c>
      <c r="B1686" s="23" t="s">
        <v>6857</v>
      </c>
      <c r="C1686" s="39">
        <v>43922</v>
      </c>
      <c r="D1686" s="40"/>
      <c r="E1686" s="27">
        <v>35</v>
      </c>
      <c r="F1686" s="2" t="s">
        <v>39</v>
      </c>
      <c r="H1686" s="2" t="s">
        <v>4900</v>
      </c>
      <c r="I1686" s="2" t="s">
        <v>236</v>
      </c>
      <c r="J1686" s="15" t="str">
        <f>IF(ISERROR(VLOOKUP(I1686,State_codes!$B$2:$C$38, 2, FALSE)),"",VLOOKUP(I1686,State_codes!$B$2:$C$38, 2, FALSE))</f>
        <v>AP</v>
      </c>
      <c r="K1686" s="2" t="s">
        <v>122</v>
      </c>
      <c r="L1686" s="31" t="s">
        <v>1727</v>
      </c>
      <c r="M1686" s="2" t="s">
        <v>766</v>
      </c>
      <c r="N1686" s="130"/>
      <c r="O1686" s="27" t="s">
        <v>129</v>
      </c>
      <c r="P1686" s="39">
        <v>43922</v>
      </c>
      <c r="Q1686" s="37" t="s">
        <v>6820</v>
      </c>
      <c r="R1686" s="37" t="s">
        <v>6821</v>
      </c>
      <c r="S1686" s="46"/>
    </row>
    <row r="1687" spans="1:19" ht="12.75">
      <c r="A1687" s="27">
        <v>1686</v>
      </c>
      <c r="B1687" s="23" t="s">
        <v>6863</v>
      </c>
      <c r="C1687" s="39">
        <v>43922</v>
      </c>
      <c r="D1687" s="40"/>
      <c r="E1687" s="27">
        <v>39</v>
      </c>
      <c r="F1687" s="2" t="s">
        <v>39</v>
      </c>
      <c r="H1687" s="2" t="s">
        <v>4900</v>
      </c>
      <c r="I1687" s="2" t="s">
        <v>236</v>
      </c>
      <c r="J1687" s="15" t="str">
        <f>IF(ISERROR(VLOOKUP(I1687,State_codes!$B$2:$C$38, 2, FALSE)),"",VLOOKUP(I1687,State_codes!$B$2:$C$38, 2, FALSE))</f>
        <v>AP</v>
      </c>
      <c r="K1687" s="2" t="s">
        <v>122</v>
      </c>
      <c r="L1687" s="31" t="s">
        <v>1727</v>
      </c>
      <c r="M1687" s="2" t="s">
        <v>766</v>
      </c>
      <c r="N1687" s="130"/>
      <c r="O1687" s="27" t="s">
        <v>129</v>
      </c>
      <c r="P1687" s="39">
        <v>43922</v>
      </c>
      <c r="Q1687" s="37" t="s">
        <v>6820</v>
      </c>
      <c r="R1687" s="37" t="s">
        <v>6821</v>
      </c>
      <c r="S1687" s="46"/>
    </row>
    <row r="1688" spans="1:19" ht="12.75">
      <c r="A1688" s="27">
        <v>1687</v>
      </c>
      <c r="B1688" s="23" t="s">
        <v>6867</v>
      </c>
      <c r="C1688" s="39">
        <v>43922</v>
      </c>
      <c r="D1688" s="40"/>
      <c r="E1688" s="27">
        <v>36</v>
      </c>
      <c r="F1688" s="2" t="s">
        <v>39</v>
      </c>
      <c r="H1688" s="2" t="s">
        <v>4900</v>
      </c>
      <c r="I1688" s="2" t="s">
        <v>236</v>
      </c>
      <c r="J1688" s="15" t="str">
        <f>IF(ISERROR(VLOOKUP(I1688,State_codes!$B$2:$C$38, 2, FALSE)),"",VLOOKUP(I1688,State_codes!$B$2:$C$38, 2, FALSE))</f>
        <v>AP</v>
      </c>
      <c r="K1688" s="2" t="s">
        <v>122</v>
      </c>
      <c r="L1688" s="31" t="s">
        <v>1727</v>
      </c>
      <c r="M1688" s="2" t="s">
        <v>766</v>
      </c>
      <c r="N1688" s="130"/>
      <c r="O1688" s="27" t="s">
        <v>129</v>
      </c>
      <c r="P1688" s="39">
        <v>43922</v>
      </c>
      <c r="Q1688" s="37" t="s">
        <v>6820</v>
      </c>
      <c r="R1688" s="37" t="s">
        <v>6821</v>
      </c>
      <c r="S1688" s="46"/>
    </row>
    <row r="1689" spans="1:19" ht="12.75">
      <c r="A1689" s="27">
        <v>1688</v>
      </c>
      <c r="B1689" s="23" t="s">
        <v>6871</v>
      </c>
      <c r="C1689" s="39">
        <v>43922</v>
      </c>
      <c r="D1689" s="40"/>
      <c r="E1689" s="27">
        <v>39</v>
      </c>
      <c r="F1689" s="2" t="s">
        <v>39</v>
      </c>
      <c r="H1689" s="2" t="s">
        <v>4900</v>
      </c>
      <c r="I1689" s="2" t="s">
        <v>236</v>
      </c>
      <c r="J1689" s="15" t="str">
        <f>IF(ISERROR(VLOOKUP(I1689,State_codes!$B$2:$C$38, 2, FALSE)),"",VLOOKUP(I1689,State_codes!$B$2:$C$38, 2, FALSE))</f>
        <v>AP</v>
      </c>
      <c r="K1689" s="2" t="s">
        <v>122</v>
      </c>
      <c r="L1689" s="31" t="s">
        <v>1727</v>
      </c>
      <c r="M1689" s="2" t="s">
        <v>766</v>
      </c>
      <c r="N1689" s="130"/>
      <c r="O1689" s="27" t="s">
        <v>129</v>
      </c>
      <c r="P1689" s="39">
        <v>43922</v>
      </c>
      <c r="Q1689" s="37" t="s">
        <v>6820</v>
      </c>
      <c r="R1689" s="37" t="s">
        <v>6821</v>
      </c>
      <c r="S1689" s="46"/>
    </row>
    <row r="1690" spans="1:19" ht="12.75">
      <c r="A1690" s="27">
        <v>1689</v>
      </c>
      <c r="B1690" s="23" t="s">
        <v>6873</v>
      </c>
      <c r="C1690" s="39">
        <v>43922</v>
      </c>
      <c r="D1690" s="40"/>
      <c r="E1690" s="27">
        <v>27</v>
      </c>
      <c r="F1690" s="2" t="s">
        <v>39</v>
      </c>
      <c r="H1690" s="2" t="s">
        <v>4900</v>
      </c>
      <c r="I1690" s="2" t="s">
        <v>236</v>
      </c>
      <c r="J1690" s="15" t="str">
        <f>IF(ISERROR(VLOOKUP(I1690,State_codes!$B$2:$C$38, 2, FALSE)),"",VLOOKUP(I1690,State_codes!$B$2:$C$38, 2, FALSE))</f>
        <v>AP</v>
      </c>
      <c r="K1690" s="2" t="s">
        <v>122</v>
      </c>
      <c r="L1690" s="31" t="s">
        <v>1727</v>
      </c>
      <c r="M1690" s="2" t="s">
        <v>766</v>
      </c>
      <c r="N1690" s="130"/>
      <c r="O1690" s="27" t="s">
        <v>129</v>
      </c>
      <c r="P1690" s="39">
        <v>43922</v>
      </c>
      <c r="Q1690" s="37" t="s">
        <v>6820</v>
      </c>
      <c r="R1690" s="37" t="s">
        <v>6821</v>
      </c>
      <c r="S1690" s="46"/>
    </row>
    <row r="1691" spans="1:19" ht="12.75">
      <c r="A1691" s="27">
        <v>1690</v>
      </c>
      <c r="B1691" s="23" t="s">
        <v>6878</v>
      </c>
      <c r="C1691" s="39">
        <v>43922</v>
      </c>
      <c r="D1691" s="40"/>
      <c r="E1691" s="27">
        <v>45</v>
      </c>
      <c r="F1691" s="2" t="s">
        <v>39</v>
      </c>
      <c r="H1691" s="2" t="s">
        <v>4900</v>
      </c>
      <c r="I1691" s="2" t="s">
        <v>236</v>
      </c>
      <c r="J1691" s="15" t="str">
        <f>IF(ISERROR(VLOOKUP(I1691,State_codes!$B$2:$C$38, 2, FALSE)),"",VLOOKUP(I1691,State_codes!$B$2:$C$38, 2, FALSE))</f>
        <v>AP</v>
      </c>
      <c r="K1691" s="2" t="s">
        <v>122</v>
      </c>
      <c r="L1691" s="31" t="s">
        <v>1727</v>
      </c>
      <c r="M1691" s="2" t="s">
        <v>766</v>
      </c>
      <c r="N1691" s="130"/>
      <c r="O1691" s="27" t="s">
        <v>129</v>
      </c>
      <c r="P1691" s="39">
        <v>43922</v>
      </c>
      <c r="Q1691" s="37" t="s">
        <v>6820</v>
      </c>
      <c r="R1691" s="37" t="s">
        <v>6821</v>
      </c>
      <c r="S1691" s="46"/>
    </row>
    <row r="1692" spans="1:19" ht="12.75">
      <c r="A1692" s="27">
        <v>1691</v>
      </c>
      <c r="B1692" s="23" t="s">
        <v>6882</v>
      </c>
      <c r="C1692" s="39">
        <v>43922</v>
      </c>
      <c r="D1692" s="40"/>
      <c r="E1692" s="27">
        <v>34</v>
      </c>
      <c r="F1692" s="2" t="s">
        <v>39</v>
      </c>
      <c r="H1692" s="2" t="s">
        <v>4900</v>
      </c>
      <c r="I1692" s="2" t="s">
        <v>236</v>
      </c>
      <c r="J1692" s="15" t="str">
        <f>IF(ISERROR(VLOOKUP(I1692,State_codes!$B$2:$C$38, 2, FALSE)),"",VLOOKUP(I1692,State_codes!$B$2:$C$38, 2, FALSE))</f>
        <v>AP</v>
      </c>
      <c r="K1692" s="2" t="s">
        <v>122</v>
      </c>
      <c r="L1692" s="31" t="s">
        <v>1727</v>
      </c>
      <c r="M1692" s="2" t="s">
        <v>766</v>
      </c>
      <c r="N1692" s="130"/>
      <c r="O1692" s="27" t="s">
        <v>129</v>
      </c>
      <c r="P1692" s="39">
        <v>43922</v>
      </c>
      <c r="Q1692" s="37" t="s">
        <v>6820</v>
      </c>
      <c r="R1692" s="37" t="s">
        <v>6821</v>
      </c>
      <c r="S1692" s="46"/>
    </row>
    <row r="1693" spans="1:19" ht="12.75">
      <c r="A1693" s="27">
        <v>1692</v>
      </c>
      <c r="B1693" s="23" t="s">
        <v>6884</v>
      </c>
      <c r="C1693" s="39">
        <v>43922</v>
      </c>
      <c r="D1693" s="40"/>
      <c r="E1693" s="27">
        <v>47</v>
      </c>
      <c r="F1693" s="2" t="s">
        <v>39</v>
      </c>
      <c r="H1693" s="2" t="s">
        <v>4900</v>
      </c>
      <c r="I1693" s="2" t="s">
        <v>236</v>
      </c>
      <c r="J1693" s="15" t="str">
        <f>IF(ISERROR(VLOOKUP(I1693,State_codes!$B$2:$C$38, 2, FALSE)),"",VLOOKUP(I1693,State_codes!$B$2:$C$38, 2, FALSE))</f>
        <v>AP</v>
      </c>
      <c r="K1693" s="2" t="s">
        <v>122</v>
      </c>
      <c r="L1693" s="31" t="s">
        <v>1727</v>
      </c>
      <c r="M1693" s="2" t="s">
        <v>766</v>
      </c>
      <c r="N1693" s="130"/>
      <c r="O1693" s="27" t="s">
        <v>129</v>
      </c>
      <c r="P1693" s="39">
        <v>43922</v>
      </c>
      <c r="Q1693" s="37" t="s">
        <v>6820</v>
      </c>
      <c r="R1693" s="37" t="s">
        <v>6821</v>
      </c>
      <c r="S1693" s="46"/>
    </row>
    <row r="1694" spans="1:19" ht="12.75">
      <c r="A1694" s="27">
        <v>1693</v>
      </c>
      <c r="B1694" s="23" t="s">
        <v>6888</v>
      </c>
      <c r="C1694" s="39">
        <v>43922</v>
      </c>
      <c r="D1694" s="40"/>
      <c r="E1694" s="27">
        <v>48</v>
      </c>
      <c r="F1694" s="2" t="s">
        <v>39</v>
      </c>
      <c r="H1694" s="2" t="s">
        <v>4900</v>
      </c>
      <c r="I1694" s="2" t="s">
        <v>236</v>
      </c>
      <c r="J1694" s="15" t="str">
        <f>IF(ISERROR(VLOOKUP(I1694,State_codes!$B$2:$C$38, 2, FALSE)),"",VLOOKUP(I1694,State_codes!$B$2:$C$38, 2, FALSE))</f>
        <v>AP</v>
      </c>
      <c r="K1694" s="2" t="s">
        <v>122</v>
      </c>
      <c r="L1694" s="31" t="s">
        <v>1727</v>
      </c>
      <c r="M1694" s="2" t="s">
        <v>766</v>
      </c>
      <c r="N1694" s="130"/>
      <c r="O1694" s="27" t="s">
        <v>129</v>
      </c>
      <c r="P1694" s="39">
        <v>43922</v>
      </c>
      <c r="Q1694" s="37" t="s">
        <v>6820</v>
      </c>
      <c r="R1694" s="37" t="s">
        <v>6821</v>
      </c>
      <c r="S1694" s="46"/>
    </row>
    <row r="1695" spans="1:19" ht="12.75">
      <c r="A1695" s="27">
        <v>1694</v>
      </c>
      <c r="B1695" s="23" t="s">
        <v>6895</v>
      </c>
      <c r="C1695" s="39">
        <v>43922</v>
      </c>
      <c r="D1695" s="40"/>
      <c r="E1695" s="27">
        <v>39</v>
      </c>
      <c r="F1695" s="2" t="s">
        <v>39</v>
      </c>
      <c r="H1695" s="2" t="s">
        <v>4900</v>
      </c>
      <c r="I1695" s="2" t="s">
        <v>236</v>
      </c>
      <c r="J1695" s="15" t="str">
        <f>IF(ISERROR(VLOOKUP(I1695,State_codes!$B$2:$C$38, 2, FALSE)),"",VLOOKUP(I1695,State_codes!$B$2:$C$38, 2, FALSE))</f>
        <v>AP</v>
      </c>
      <c r="K1695" s="2" t="s">
        <v>122</v>
      </c>
      <c r="L1695" s="31" t="s">
        <v>1727</v>
      </c>
      <c r="M1695" s="2" t="s">
        <v>766</v>
      </c>
      <c r="N1695" s="130"/>
      <c r="O1695" s="27" t="s">
        <v>129</v>
      </c>
      <c r="P1695" s="39">
        <v>43922</v>
      </c>
      <c r="Q1695" s="37" t="s">
        <v>6820</v>
      </c>
      <c r="R1695" s="37" t="s">
        <v>6821</v>
      </c>
      <c r="S1695" s="46"/>
    </row>
    <row r="1696" spans="1:19" ht="12.75">
      <c r="A1696" s="27">
        <v>1695</v>
      </c>
      <c r="B1696" s="23" t="s">
        <v>6901</v>
      </c>
      <c r="C1696" s="39">
        <v>43922</v>
      </c>
      <c r="D1696" s="40"/>
      <c r="E1696" s="27">
        <v>44</v>
      </c>
      <c r="F1696" s="2" t="s">
        <v>39</v>
      </c>
      <c r="H1696" s="2" t="s">
        <v>4900</v>
      </c>
      <c r="I1696" s="2" t="s">
        <v>236</v>
      </c>
      <c r="J1696" s="15" t="str">
        <f>IF(ISERROR(VLOOKUP(I1696,State_codes!$B$2:$C$38, 2, FALSE)),"",VLOOKUP(I1696,State_codes!$B$2:$C$38, 2, FALSE))</f>
        <v>AP</v>
      </c>
      <c r="K1696" s="2" t="s">
        <v>122</v>
      </c>
      <c r="L1696" s="31" t="s">
        <v>1727</v>
      </c>
      <c r="M1696" s="2" t="s">
        <v>766</v>
      </c>
      <c r="N1696" s="130"/>
      <c r="O1696" s="27" t="s">
        <v>129</v>
      </c>
      <c r="P1696" s="39">
        <v>43922</v>
      </c>
      <c r="Q1696" s="37" t="s">
        <v>6820</v>
      </c>
      <c r="R1696" s="37" t="s">
        <v>6821</v>
      </c>
      <c r="S1696" s="46"/>
    </row>
    <row r="1697" spans="1:19" ht="12.75">
      <c r="A1697" s="27">
        <v>1696</v>
      </c>
      <c r="B1697" s="23" t="s">
        <v>6908</v>
      </c>
      <c r="C1697" s="39">
        <v>43922</v>
      </c>
      <c r="D1697" s="40"/>
      <c r="E1697" s="41"/>
      <c r="H1697" s="2" t="s">
        <v>4900</v>
      </c>
      <c r="I1697" s="2" t="s">
        <v>236</v>
      </c>
      <c r="J1697" s="15" t="str">
        <f>IF(ISERROR(VLOOKUP(I1697,State_codes!$B$2:$C$38, 2, FALSE)),"",VLOOKUP(I1697,State_codes!$B$2:$C$38, 2, FALSE))</f>
        <v>AP</v>
      </c>
      <c r="K1697" s="2" t="s">
        <v>122</v>
      </c>
      <c r="L1697" s="31" t="s">
        <v>1727</v>
      </c>
      <c r="M1697" s="2" t="s">
        <v>766</v>
      </c>
      <c r="N1697" s="130"/>
      <c r="O1697" s="27" t="s">
        <v>129</v>
      </c>
      <c r="P1697" s="39">
        <v>43922</v>
      </c>
      <c r="Q1697" s="37" t="s">
        <v>6820</v>
      </c>
      <c r="R1697" s="37" t="s">
        <v>6821</v>
      </c>
      <c r="S1697" s="46"/>
    </row>
    <row r="1698" spans="1:19" ht="12.75">
      <c r="A1698" s="27">
        <v>1697</v>
      </c>
      <c r="B1698" s="23" t="s">
        <v>6911</v>
      </c>
      <c r="C1698" s="39">
        <v>43922</v>
      </c>
      <c r="D1698" s="40"/>
      <c r="E1698" s="27">
        <v>54</v>
      </c>
      <c r="F1698" s="2" t="s">
        <v>39</v>
      </c>
      <c r="H1698" s="2" t="s">
        <v>4901</v>
      </c>
      <c r="I1698" s="2" t="s">
        <v>236</v>
      </c>
      <c r="J1698" s="15" t="str">
        <f>IF(ISERROR(VLOOKUP(I1698,State_codes!$B$2:$C$38, 2, FALSE)),"",VLOOKUP(I1698,State_codes!$B$2:$C$38, 2, FALSE))</f>
        <v>AP</v>
      </c>
      <c r="K1698" s="2" t="s">
        <v>122</v>
      </c>
      <c r="L1698" s="31" t="s">
        <v>1727</v>
      </c>
      <c r="M1698" s="2" t="s">
        <v>766</v>
      </c>
      <c r="N1698" s="130"/>
      <c r="O1698" s="27" t="s">
        <v>129</v>
      </c>
      <c r="P1698" s="39">
        <v>43922</v>
      </c>
      <c r="Q1698" s="37" t="s">
        <v>6820</v>
      </c>
      <c r="R1698" s="37" t="s">
        <v>6821</v>
      </c>
      <c r="S1698" s="46"/>
    </row>
    <row r="1699" spans="1:19" ht="12.75">
      <c r="A1699" s="27">
        <v>1698</v>
      </c>
      <c r="B1699" s="23" t="s">
        <v>6925</v>
      </c>
      <c r="C1699" s="39">
        <v>43922</v>
      </c>
      <c r="D1699" s="40"/>
      <c r="E1699" s="27">
        <v>45</v>
      </c>
      <c r="F1699" s="2" t="s">
        <v>39</v>
      </c>
      <c r="H1699" s="2" t="s">
        <v>4901</v>
      </c>
      <c r="I1699" s="2" t="s">
        <v>236</v>
      </c>
      <c r="J1699" s="15" t="str">
        <f>IF(ISERROR(VLOOKUP(I1699,State_codes!$B$2:$C$38, 2, FALSE)),"",VLOOKUP(I1699,State_codes!$B$2:$C$38, 2, FALSE))</f>
        <v>AP</v>
      </c>
      <c r="K1699" s="2" t="s">
        <v>122</v>
      </c>
      <c r="L1699" s="31" t="s">
        <v>1727</v>
      </c>
      <c r="M1699" s="2" t="s">
        <v>766</v>
      </c>
      <c r="N1699" s="130"/>
      <c r="O1699" s="27" t="s">
        <v>129</v>
      </c>
      <c r="P1699" s="39">
        <v>43922</v>
      </c>
      <c r="Q1699" s="37" t="s">
        <v>6820</v>
      </c>
      <c r="R1699" s="37" t="s">
        <v>6821</v>
      </c>
      <c r="S1699" s="46"/>
    </row>
    <row r="1700" spans="1:19" ht="12.75">
      <c r="A1700" s="27">
        <v>1699</v>
      </c>
      <c r="B1700" s="23" t="s">
        <v>6932</v>
      </c>
      <c r="C1700" s="39">
        <v>43922</v>
      </c>
      <c r="D1700" s="40"/>
      <c r="E1700" s="27">
        <v>30</v>
      </c>
      <c r="F1700" s="2" t="s">
        <v>39</v>
      </c>
      <c r="H1700" s="2" t="s">
        <v>4901</v>
      </c>
      <c r="I1700" s="2" t="s">
        <v>236</v>
      </c>
      <c r="J1700" s="15" t="str">
        <f>IF(ISERROR(VLOOKUP(I1700,State_codes!$B$2:$C$38, 2, FALSE)),"",VLOOKUP(I1700,State_codes!$B$2:$C$38, 2, FALSE))</f>
        <v>AP</v>
      </c>
      <c r="K1700" s="2" t="s">
        <v>122</v>
      </c>
      <c r="L1700" s="31" t="s">
        <v>1727</v>
      </c>
      <c r="M1700" s="2" t="s">
        <v>766</v>
      </c>
      <c r="N1700" s="130"/>
      <c r="O1700" s="27" t="s">
        <v>129</v>
      </c>
      <c r="P1700" s="39">
        <v>43922</v>
      </c>
      <c r="Q1700" s="37" t="s">
        <v>6820</v>
      </c>
      <c r="R1700" s="37" t="s">
        <v>6821</v>
      </c>
      <c r="S1700" s="46"/>
    </row>
    <row r="1701" spans="1:19" ht="12.75">
      <c r="A1701" s="27">
        <v>1700</v>
      </c>
      <c r="B1701" s="23" t="s">
        <v>6934</v>
      </c>
      <c r="C1701" s="39">
        <v>43922</v>
      </c>
      <c r="D1701" s="40"/>
      <c r="E1701" s="27">
        <v>33</v>
      </c>
      <c r="F1701" s="2" t="s">
        <v>39</v>
      </c>
      <c r="H1701" s="2" t="s">
        <v>4901</v>
      </c>
      <c r="I1701" s="2" t="s">
        <v>236</v>
      </c>
      <c r="J1701" s="15" t="str">
        <f>IF(ISERROR(VLOOKUP(I1701,State_codes!$B$2:$C$38, 2, FALSE)),"",VLOOKUP(I1701,State_codes!$B$2:$C$38, 2, FALSE))</f>
        <v>AP</v>
      </c>
      <c r="K1701" s="2" t="s">
        <v>122</v>
      </c>
      <c r="L1701" s="31" t="s">
        <v>1727</v>
      </c>
      <c r="M1701" s="2" t="s">
        <v>766</v>
      </c>
      <c r="N1701" s="130"/>
      <c r="O1701" s="27" t="s">
        <v>129</v>
      </c>
      <c r="P1701" s="39">
        <v>43922</v>
      </c>
      <c r="Q1701" s="37" t="s">
        <v>6820</v>
      </c>
      <c r="R1701" s="37" t="s">
        <v>6821</v>
      </c>
      <c r="S1701" s="46"/>
    </row>
    <row r="1702" spans="1:19" ht="12.75">
      <c r="A1702" s="27">
        <v>1701</v>
      </c>
      <c r="B1702" s="23" t="s">
        <v>6936</v>
      </c>
      <c r="C1702" s="39">
        <v>43922</v>
      </c>
      <c r="D1702" s="40"/>
      <c r="E1702" s="27">
        <v>50</v>
      </c>
      <c r="F1702" s="2" t="s">
        <v>39</v>
      </c>
      <c r="H1702" s="2" t="s">
        <v>4901</v>
      </c>
      <c r="I1702" s="2" t="s">
        <v>236</v>
      </c>
      <c r="J1702" s="15" t="str">
        <f>IF(ISERROR(VLOOKUP(I1702,State_codes!$B$2:$C$38, 2, FALSE)),"",VLOOKUP(I1702,State_codes!$B$2:$C$38, 2, FALSE))</f>
        <v>AP</v>
      </c>
      <c r="K1702" s="2" t="s">
        <v>122</v>
      </c>
      <c r="L1702" s="31" t="s">
        <v>1727</v>
      </c>
      <c r="M1702" s="2" t="s">
        <v>766</v>
      </c>
      <c r="N1702" s="130"/>
      <c r="O1702" s="27" t="s">
        <v>129</v>
      </c>
      <c r="P1702" s="39">
        <v>43922</v>
      </c>
      <c r="Q1702" s="37" t="s">
        <v>6820</v>
      </c>
      <c r="R1702" s="37" t="s">
        <v>6821</v>
      </c>
      <c r="S1702" s="46"/>
    </row>
    <row r="1703" spans="1:19" ht="12.75">
      <c r="A1703" s="27">
        <v>1702</v>
      </c>
      <c r="B1703" s="23" t="s">
        <v>6946</v>
      </c>
      <c r="C1703" s="39">
        <v>43922</v>
      </c>
      <c r="D1703" s="40"/>
      <c r="E1703" s="27">
        <v>50</v>
      </c>
      <c r="F1703" s="2" t="s">
        <v>39</v>
      </c>
      <c r="H1703" s="2" t="s">
        <v>4901</v>
      </c>
      <c r="I1703" s="2" t="s">
        <v>236</v>
      </c>
      <c r="J1703" s="15" t="str">
        <f>IF(ISERROR(VLOOKUP(I1703,State_codes!$B$2:$C$38, 2, FALSE)),"",VLOOKUP(I1703,State_codes!$B$2:$C$38, 2, FALSE))</f>
        <v>AP</v>
      </c>
      <c r="K1703" s="2" t="s">
        <v>122</v>
      </c>
      <c r="L1703" s="31" t="s">
        <v>1727</v>
      </c>
      <c r="M1703" s="2" t="s">
        <v>766</v>
      </c>
      <c r="N1703" s="130"/>
      <c r="O1703" s="27" t="s">
        <v>129</v>
      </c>
      <c r="P1703" s="39">
        <v>43922</v>
      </c>
      <c r="Q1703" s="37" t="s">
        <v>6820</v>
      </c>
      <c r="R1703" s="37" t="s">
        <v>6821</v>
      </c>
      <c r="S1703" s="46"/>
    </row>
    <row r="1704" spans="1:19" ht="12.75">
      <c r="A1704" s="27">
        <v>1703</v>
      </c>
      <c r="B1704" s="23" t="s">
        <v>6952</v>
      </c>
      <c r="C1704" s="39">
        <v>43922</v>
      </c>
      <c r="D1704" s="40"/>
      <c r="E1704" s="27">
        <v>20</v>
      </c>
      <c r="F1704" s="2" t="s">
        <v>40</v>
      </c>
      <c r="H1704" s="2" t="s">
        <v>4901</v>
      </c>
      <c r="I1704" s="2" t="s">
        <v>236</v>
      </c>
      <c r="J1704" s="15" t="str">
        <f>IF(ISERROR(VLOOKUP(I1704,State_codes!$B$2:$C$38, 2, FALSE)),"",VLOOKUP(I1704,State_codes!$B$2:$C$38, 2, FALSE))</f>
        <v>AP</v>
      </c>
      <c r="K1704" s="2" t="s">
        <v>122</v>
      </c>
      <c r="L1704" s="31" t="s">
        <v>1727</v>
      </c>
      <c r="M1704" s="2" t="s">
        <v>766</v>
      </c>
      <c r="N1704" s="130"/>
      <c r="O1704" s="27" t="s">
        <v>129</v>
      </c>
      <c r="P1704" s="39">
        <v>43922</v>
      </c>
      <c r="Q1704" s="37" t="s">
        <v>6820</v>
      </c>
      <c r="R1704" s="37" t="s">
        <v>6821</v>
      </c>
      <c r="S1704" s="46"/>
    </row>
    <row r="1705" spans="1:19" ht="12.75">
      <c r="A1705" s="27">
        <v>1704</v>
      </c>
      <c r="B1705" s="23" t="s">
        <v>6954</v>
      </c>
      <c r="C1705" s="39">
        <v>43922</v>
      </c>
      <c r="D1705" s="40"/>
      <c r="E1705" s="27">
        <v>53</v>
      </c>
      <c r="F1705" s="2" t="s">
        <v>39</v>
      </c>
      <c r="H1705" s="2" t="s">
        <v>4901</v>
      </c>
      <c r="I1705" s="2" t="s">
        <v>236</v>
      </c>
      <c r="J1705" s="15" t="str">
        <f>IF(ISERROR(VLOOKUP(I1705,State_codes!$B$2:$C$38, 2, FALSE)),"",VLOOKUP(I1705,State_codes!$B$2:$C$38, 2, FALSE))</f>
        <v>AP</v>
      </c>
      <c r="K1705" s="2" t="s">
        <v>122</v>
      </c>
      <c r="L1705" s="31" t="s">
        <v>1727</v>
      </c>
      <c r="M1705" s="2" t="s">
        <v>766</v>
      </c>
      <c r="N1705" s="130"/>
      <c r="O1705" s="27" t="s">
        <v>129</v>
      </c>
      <c r="P1705" s="39">
        <v>43922</v>
      </c>
      <c r="Q1705" s="37" t="s">
        <v>6820</v>
      </c>
      <c r="R1705" s="37" t="s">
        <v>6821</v>
      </c>
      <c r="S1705" s="46"/>
    </row>
    <row r="1706" spans="1:19" ht="12.75">
      <c r="A1706" s="27">
        <v>1705</v>
      </c>
      <c r="B1706" s="23" t="s">
        <v>6967</v>
      </c>
      <c r="C1706" s="39">
        <v>43922</v>
      </c>
      <c r="D1706" s="40"/>
      <c r="E1706" s="27">
        <v>46</v>
      </c>
      <c r="F1706" s="2" t="s">
        <v>39</v>
      </c>
      <c r="H1706" s="2" t="s">
        <v>4901</v>
      </c>
      <c r="I1706" s="2" t="s">
        <v>236</v>
      </c>
      <c r="J1706" s="15" t="str">
        <f>IF(ISERROR(VLOOKUP(I1706,State_codes!$B$2:$C$38, 2, FALSE)),"",VLOOKUP(I1706,State_codes!$B$2:$C$38, 2, FALSE))</f>
        <v>AP</v>
      </c>
      <c r="K1706" s="2" t="s">
        <v>122</v>
      </c>
      <c r="L1706" s="31" t="s">
        <v>1727</v>
      </c>
      <c r="M1706" s="2" t="s">
        <v>766</v>
      </c>
      <c r="N1706" s="130"/>
      <c r="O1706" s="27" t="s">
        <v>129</v>
      </c>
      <c r="P1706" s="39">
        <v>43922</v>
      </c>
      <c r="Q1706" s="37" t="s">
        <v>6820</v>
      </c>
      <c r="R1706" s="37" t="s">
        <v>6821</v>
      </c>
      <c r="S1706" s="46"/>
    </row>
    <row r="1707" spans="1:19" ht="12.75">
      <c r="A1707" s="27">
        <v>1706</v>
      </c>
      <c r="B1707" s="23" t="s">
        <v>6976</v>
      </c>
      <c r="C1707" s="39">
        <v>43922</v>
      </c>
      <c r="D1707" s="40"/>
      <c r="E1707" s="27">
        <v>50</v>
      </c>
      <c r="F1707" s="2" t="s">
        <v>39</v>
      </c>
      <c r="H1707" s="2" t="s">
        <v>4901</v>
      </c>
      <c r="I1707" s="2" t="s">
        <v>236</v>
      </c>
      <c r="J1707" s="15" t="str">
        <f>IF(ISERROR(VLOOKUP(I1707,State_codes!$B$2:$C$38, 2, FALSE)),"",VLOOKUP(I1707,State_codes!$B$2:$C$38, 2, FALSE))</f>
        <v>AP</v>
      </c>
      <c r="K1707" s="2" t="s">
        <v>122</v>
      </c>
      <c r="L1707" s="31" t="s">
        <v>1727</v>
      </c>
      <c r="M1707" s="2" t="s">
        <v>766</v>
      </c>
      <c r="N1707" s="130"/>
      <c r="O1707" s="27" t="s">
        <v>129</v>
      </c>
      <c r="P1707" s="39">
        <v>43922</v>
      </c>
      <c r="Q1707" s="37" t="s">
        <v>6820</v>
      </c>
      <c r="R1707" s="37" t="s">
        <v>6821</v>
      </c>
      <c r="S1707" s="46"/>
    </row>
    <row r="1708" spans="1:19" ht="12.75">
      <c r="A1708" s="27">
        <v>1707</v>
      </c>
      <c r="B1708" s="23" t="s">
        <v>6980</v>
      </c>
      <c r="C1708" s="39">
        <v>43922</v>
      </c>
      <c r="D1708" s="40"/>
      <c r="E1708" s="27">
        <v>39</v>
      </c>
      <c r="F1708" s="2" t="s">
        <v>39</v>
      </c>
      <c r="H1708" s="2" t="s">
        <v>4901</v>
      </c>
      <c r="I1708" s="2" t="s">
        <v>236</v>
      </c>
      <c r="J1708" s="15" t="str">
        <f>IF(ISERROR(VLOOKUP(I1708,State_codes!$B$2:$C$38, 2, FALSE)),"",VLOOKUP(I1708,State_codes!$B$2:$C$38, 2, FALSE))</f>
        <v>AP</v>
      </c>
      <c r="K1708" s="2" t="s">
        <v>122</v>
      </c>
      <c r="L1708" s="31" t="s">
        <v>1727</v>
      </c>
      <c r="M1708" s="2" t="s">
        <v>766</v>
      </c>
      <c r="N1708" s="130"/>
      <c r="O1708" s="27" t="s">
        <v>129</v>
      </c>
      <c r="P1708" s="39">
        <v>43922</v>
      </c>
      <c r="Q1708" s="37" t="s">
        <v>6820</v>
      </c>
      <c r="R1708" s="37" t="s">
        <v>6821</v>
      </c>
      <c r="S1708" s="46"/>
    </row>
    <row r="1709" spans="1:19" ht="12.75">
      <c r="A1709" s="27">
        <v>1708</v>
      </c>
      <c r="B1709" s="23" t="s">
        <v>6986</v>
      </c>
      <c r="C1709" s="39">
        <v>43922</v>
      </c>
      <c r="D1709" s="40"/>
      <c r="E1709" s="27">
        <v>31</v>
      </c>
      <c r="F1709" s="2" t="s">
        <v>39</v>
      </c>
      <c r="H1709" s="2" t="s">
        <v>4901</v>
      </c>
      <c r="I1709" s="2" t="s">
        <v>236</v>
      </c>
      <c r="J1709" s="15" t="str">
        <f>IF(ISERROR(VLOOKUP(I1709,State_codes!$B$2:$C$38, 2, FALSE)),"",VLOOKUP(I1709,State_codes!$B$2:$C$38, 2, FALSE))</f>
        <v>AP</v>
      </c>
      <c r="K1709" s="2" t="s">
        <v>122</v>
      </c>
      <c r="L1709" s="31" t="s">
        <v>1727</v>
      </c>
      <c r="M1709" s="2" t="s">
        <v>766</v>
      </c>
      <c r="N1709" s="130"/>
      <c r="O1709" s="27" t="s">
        <v>129</v>
      </c>
      <c r="P1709" s="39">
        <v>43922</v>
      </c>
      <c r="Q1709" s="37" t="s">
        <v>6820</v>
      </c>
      <c r="R1709" s="37" t="s">
        <v>6821</v>
      </c>
      <c r="S1709" s="46"/>
    </row>
    <row r="1710" spans="1:19" ht="12.75">
      <c r="A1710" s="27">
        <v>1709</v>
      </c>
      <c r="B1710" s="23" t="s">
        <v>6993</v>
      </c>
      <c r="C1710" s="39">
        <v>43922</v>
      </c>
      <c r="D1710" s="40"/>
      <c r="E1710" s="27">
        <v>35</v>
      </c>
      <c r="F1710" s="2" t="s">
        <v>39</v>
      </c>
      <c r="H1710" s="2" t="s">
        <v>4901</v>
      </c>
      <c r="I1710" s="2" t="s">
        <v>236</v>
      </c>
      <c r="J1710" s="15" t="str">
        <f>IF(ISERROR(VLOOKUP(I1710,State_codes!$B$2:$C$38, 2, FALSE)),"",VLOOKUP(I1710,State_codes!$B$2:$C$38, 2, FALSE))</f>
        <v>AP</v>
      </c>
      <c r="K1710" s="2" t="s">
        <v>122</v>
      </c>
      <c r="L1710" s="31" t="s">
        <v>1727</v>
      </c>
      <c r="M1710" s="2" t="s">
        <v>766</v>
      </c>
      <c r="N1710" s="130"/>
      <c r="O1710" s="27" t="s">
        <v>129</v>
      </c>
      <c r="P1710" s="39">
        <v>43922</v>
      </c>
      <c r="Q1710" s="37" t="s">
        <v>6820</v>
      </c>
      <c r="R1710" s="37" t="s">
        <v>6821</v>
      </c>
      <c r="S1710" s="46"/>
    </row>
    <row r="1711" spans="1:19" ht="12.75">
      <c r="A1711" s="27">
        <v>1710</v>
      </c>
      <c r="B1711" s="23" t="s">
        <v>7002</v>
      </c>
      <c r="C1711" s="39">
        <v>43922</v>
      </c>
      <c r="D1711" s="40"/>
      <c r="E1711" s="27">
        <v>80</v>
      </c>
      <c r="F1711" s="2" t="s">
        <v>39</v>
      </c>
      <c r="H1711" s="2" t="s">
        <v>4901</v>
      </c>
      <c r="I1711" s="2" t="s">
        <v>236</v>
      </c>
      <c r="J1711" s="15" t="str">
        <f>IF(ISERROR(VLOOKUP(I1711,State_codes!$B$2:$C$38, 2, FALSE)),"",VLOOKUP(I1711,State_codes!$B$2:$C$38, 2, FALSE))</f>
        <v>AP</v>
      </c>
      <c r="K1711" s="2" t="s">
        <v>122</v>
      </c>
      <c r="L1711" s="31" t="s">
        <v>1727</v>
      </c>
      <c r="M1711" s="2" t="s">
        <v>766</v>
      </c>
      <c r="N1711" s="130"/>
      <c r="O1711" s="27" t="s">
        <v>129</v>
      </c>
      <c r="P1711" s="39">
        <v>43922</v>
      </c>
      <c r="Q1711" s="37" t="s">
        <v>6820</v>
      </c>
      <c r="R1711" s="37" t="s">
        <v>6821</v>
      </c>
      <c r="S1711" s="46"/>
    </row>
    <row r="1712" spans="1:19" ht="12.75">
      <c r="A1712" s="27">
        <v>1711</v>
      </c>
      <c r="B1712" s="23" t="s">
        <v>7005</v>
      </c>
      <c r="C1712" s="39">
        <v>43922</v>
      </c>
      <c r="D1712" s="40"/>
      <c r="E1712" s="27">
        <v>35</v>
      </c>
      <c r="F1712" s="2" t="s">
        <v>39</v>
      </c>
      <c r="H1712" s="2" t="s">
        <v>4901</v>
      </c>
      <c r="I1712" s="2" t="s">
        <v>236</v>
      </c>
      <c r="J1712" s="15" t="str">
        <f>IF(ISERROR(VLOOKUP(I1712,State_codes!$B$2:$C$38, 2, FALSE)),"",VLOOKUP(I1712,State_codes!$B$2:$C$38, 2, FALSE))</f>
        <v>AP</v>
      </c>
      <c r="K1712" s="2" t="s">
        <v>122</v>
      </c>
      <c r="L1712" s="31" t="s">
        <v>1727</v>
      </c>
      <c r="M1712" s="2" t="s">
        <v>766</v>
      </c>
      <c r="N1712" s="130"/>
      <c r="O1712" s="27" t="s">
        <v>129</v>
      </c>
      <c r="P1712" s="39">
        <v>43922</v>
      </c>
      <c r="Q1712" s="37" t="s">
        <v>6820</v>
      </c>
      <c r="R1712" s="37" t="s">
        <v>6821</v>
      </c>
      <c r="S1712" s="46"/>
    </row>
    <row r="1713" spans="1:19" ht="12.75">
      <c r="A1713" s="27">
        <v>1712</v>
      </c>
      <c r="B1713" s="119"/>
      <c r="C1713" s="39">
        <v>43922</v>
      </c>
      <c r="D1713" s="40"/>
      <c r="E1713" s="41"/>
      <c r="H1713" s="2" t="s">
        <v>4967</v>
      </c>
      <c r="I1713" s="2" t="s">
        <v>268</v>
      </c>
      <c r="J1713" s="15" t="str">
        <f>IF(ISERROR(VLOOKUP(I1713,State_codes!$B$2:$C$38, 2, FALSE)),"",VLOOKUP(I1713,State_codes!$B$2:$C$38, 2, FALSE))</f>
        <v>BR</v>
      </c>
      <c r="K1713" s="2" t="s">
        <v>122</v>
      </c>
      <c r="L1713" s="31" t="s">
        <v>1727</v>
      </c>
      <c r="N1713" s="130"/>
      <c r="O1713" s="27" t="s">
        <v>155</v>
      </c>
      <c r="P1713" s="39">
        <v>43922</v>
      </c>
      <c r="Q1713" s="37" t="s">
        <v>7014</v>
      </c>
      <c r="R1713" s="37" t="s">
        <v>7016</v>
      </c>
      <c r="S1713" s="46"/>
    </row>
    <row r="1714" spans="1:19" ht="12.75">
      <c r="A1714" s="27">
        <v>1713</v>
      </c>
      <c r="B1714" s="119"/>
      <c r="C1714" s="39">
        <v>43922</v>
      </c>
      <c r="D1714" s="40"/>
      <c r="E1714" s="41"/>
      <c r="H1714" s="2" t="s">
        <v>2139</v>
      </c>
      <c r="I1714" s="2" t="s">
        <v>268</v>
      </c>
      <c r="J1714" s="15" t="str">
        <f>IF(ISERROR(VLOOKUP(I1714,State_codes!$B$2:$C$38, 2, FALSE)),"",VLOOKUP(I1714,State_codes!$B$2:$C$38, 2, FALSE))</f>
        <v>BR</v>
      </c>
      <c r="K1714" s="2" t="s">
        <v>122</v>
      </c>
      <c r="L1714" s="31" t="s">
        <v>1727</v>
      </c>
      <c r="N1714" s="130"/>
      <c r="O1714" s="27" t="s">
        <v>155</v>
      </c>
      <c r="P1714" s="39">
        <v>43922</v>
      </c>
      <c r="Q1714" s="37" t="s">
        <v>7014</v>
      </c>
      <c r="R1714" s="37" t="s">
        <v>7016</v>
      </c>
      <c r="S1714" s="46"/>
    </row>
    <row r="1715" spans="1:19" ht="12.75">
      <c r="A1715" s="27">
        <v>1714</v>
      </c>
      <c r="B1715" s="119"/>
      <c r="C1715" s="39">
        <v>43922</v>
      </c>
      <c r="D1715" s="40"/>
      <c r="E1715" s="41"/>
      <c r="H1715" s="2" t="s">
        <v>384</v>
      </c>
      <c r="I1715" s="2" t="s">
        <v>233</v>
      </c>
      <c r="J1715" s="15" t="str">
        <f>IF(ISERROR(VLOOKUP(I1715,State_codes!$B$2:$C$38, 2, FALSE)),"",VLOOKUP(I1715,State_codes!$B$2:$C$38, 2, FALSE))</f>
        <v>PB</v>
      </c>
      <c r="K1715" s="2" t="s">
        <v>122</v>
      </c>
      <c r="L1715" s="2" t="s">
        <v>7024</v>
      </c>
      <c r="N1715" s="130"/>
      <c r="O1715" s="130"/>
      <c r="P1715" s="39">
        <v>43922</v>
      </c>
      <c r="Q1715" s="37" t="s">
        <v>7025</v>
      </c>
      <c r="R1715" s="46"/>
      <c r="S1715" s="46"/>
    </row>
    <row r="1716" spans="1:19" ht="12.75">
      <c r="A1716" s="27">
        <v>1715</v>
      </c>
      <c r="B1716" s="23" t="s">
        <v>7027</v>
      </c>
      <c r="C1716" s="39">
        <v>43922</v>
      </c>
      <c r="D1716" s="40"/>
      <c r="E1716" s="27">
        <v>24</v>
      </c>
      <c r="F1716" s="2" t="s">
        <v>39</v>
      </c>
      <c r="H1716" s="2" t="s">
        <v>211</v>
      </c>
      <c r="I1716" s="2" t="s">
        <v>134</v>
      </c>
      <c r="J1716" s="15" t="str">
        <f>IF(ISERROR(VLOOKUP(I1716,State_codes!$B$2:$C$38, 2, FALSE)),"",VLOOKUP(I1716,State_codes!$B$2:$C$38, 2, FALSE))</f>
        <v>KA</v>
      </c>
      <c r="K1716" s="2" t="s">
        <v>122</v>
      </c>
      <c r="L1716" s="31" t="s">
        <v>1727</v>
      </c>
      <c r="N1716" s="130"/>
      <c r="O1716" s="27" t="s">
        <v>155</v>
      </c>
      <c r="P1716" s="39">
        <v>43922</v>
      </c>
      <c r="Q1716" s="37" t="s">
        <v>527</v>
      </c>
      <c r="R1716" s="46"/>
      <c r="S1716" s="46"/>
    </row>
    <row r="1717" spans="1:19" ht="12.75">
      <c r="A1717" s="27">
        <v>1716</v>
      </c>
      <c r="B1717" s="23" t="s">
        <v>7031</v>
      </c>
      <c r="C1717" s="39">
        <v>43922</v>
      </c>
      <c r="D1717" s="40"/>
      <c r="E1717" s="27">
        <v>37</v>
      </c>
      <c r="F1717" s="2" t="s">
        <v>39</v>
      </c>
      <c r="G1717" s="2" t="s">
        <v>3373</v>
      </c>
      <c r="H1717" s="2" t="s">
        <v>1468</v>
      </c>
      <c r="I1717" s="2" t="s">
        <v>134</v>
      </c>
      <c r="J1717" s="15" t="str">
        <f>IF(ISERROR(VLOOKUP(I1717,State_codes!$B$2:$C$38, 2, FALSE)),"",VLOOKUP(I1717,State_codes!$B$2:$C$38, 2, FALSE))</f>
        <v>KA</v>
      </c>
      <c r="K1717" s="2" t="s">
        <v>122</v>
      </c>
      <c r="L1717" s="31" t="s">
        <v>7033</v>
      </c>
      <c r="M1717" s="2" t="s">
        <v>3375</v>
      </c>
      <c r="N1717" s="130"/>
      <c r="O1717" s="27" t="s">
        <v>129</v>
      </c>
      <c r="P1717" s="39">
        <v>43922</v>
      </c>
      <c r="Q1717" s="37" t="s">
        <v>527</v>
      </c>
      <c r="R1717" s="46"/>
      <c r="S1717" s="46"/>
    </row>
    <row r="1718" spans="1:19" ht="12.75">
      <c r="A1718" s="27">
        <v>1717</v>
      </c>
      <c r="B1718" s="23" t="s">
        <v>7035</v>
      </c>
      <c r="C1718" s="39">
        <v>43922</v>
      </c>
      <c r="D1718" s="40"/>
      <c r="E1718" s="27">
        <v>27</v>
      </c>
      <c r="F1718" s="2" t="s">
        <v>39</v>
      </c>
      <c r="G1718" s="2" t="s">
        <v>3373</v>
      </c>
      <c r="H1718" s="2" t="s">
        <v>1468</v>
      </c>
      <c r="I1718" s="2" t="s">
        <v>134</v>
      </c>
      <c r="J1718" s="15" t="str">
        <f>IF(ISERROR(VLOOKUP(I1718,State_codes!$B$2:$C$38, 2, FALSE)),"",VLOOKUP(I1718,State_codes!$B$2:$C$38, 2, FALSE))</f>
        <v>KA</v>
      </c>
      <c r="K1718" s="2" t="s">
        <v>122</v>
      </c>
      <c r="L1718" s="31" t="s">
        <v>7033</v>
      </c>
      <c r="M1718" s="2" t="s">
        <v>3375</v>
      </c>
      <c r="N1718" s="130"/>
      <c r="O1718" s="27" t="s">
        <v>129</v>
      </c>
      <c r="P1718" s="39">
        <v>43922</v>
      </c>
      <c r="Q1718" s="37" t="s">
        <v>527</v>
      </c>
      <c r="R1718" s="46"/>
      <c r="S1718" s="46"/>
    </row>
    <row r="1719" spans="1:19" ht="12.75">
      <c r="A1719" s="27">
        <v>1718</v>
      </c>
      <c r="B1719" s="23" t="s">
        <v>7038</v>
      </c>
      <c r="C1719" s="39">
        <v>43922</v>
      </c>
      <c r="D1719" s="40"/>
      <c r="E1719" s="27">
        <v>33</v>
      </c>
      <c r="F1719" s="2" t="s">
        <v>39</v>
      </c>
      <c r="H1719" s="2" t="s">
        <v>1468</v>
      </c>
      <c r="I1719" s="2" t="s">
        <v>134</v>
      </c>
      <c r="J1719" s="15" t="str">
        <f>IF(ISERROR(VLOOKUP(I1719,State_codes!$B$2:$C$38, 2, FALSE)),"",VLOOKUP(I1719,State_codes!$B$2:$C$38, 2, FALSE))</f>
        <v>KA</v>
      </c>
      <c r="K1719" s="2" t="s">
        <v>122</v>
      </c>
      <c r="L1719" s="31" t="s">
        <v>7040</v>
      </c>
      <c r="M1719" s="2" t="s">
        <v>7041</v>
      </c>
      <c r="N1719" s="130"/>
      <c r="O1719" s="27" t="s">
        <v>129</v>
      </c>
      <c r="P1719" s="39">
        <v>43922</v>
      </c>
      <c r="Q1719" s="37" t="s">
        <v>527</v>
      </c>
      <c r="R1719" s="46"/>
      <c r="S1719" s="46"/>
    </row>
    <row r="1720" spans="1:19" ht="12.75">
      <c r="A1720" s="27">
        <v>1719</v>
      </c>
      <c r="B1720" s="119"/>
      <c r="C1720" s="39">
        <v>43922</v>
      </c>
      <c r="D1720" s="40"/>
      <c r="E1720" s="41"/>
      <c r="H1720" s="2" t="s">
        <v>437</v>
      </c>
      <c r="I1720" s="2" t="s">
        <v>233</v>
      </c>
      <c r="J1720" s="15" t="str">
        <f>IF(ISERROR(VLOOKUP(I1720,State_codes!$B$2:$C$38, 2, FALSE)),"",VLOOKUP(I1720,State_codes!$B$2:$C$38, 2, FALSE))</f>
        <v>PB</v>
      </c>
      <c r="K1720" s="2" t="s">
        <v>122</v>
      </c>
      <c r="L1720" s="31" t="s">
        <v>1727</v>
      </c>
      <c r="N1720" s="130"/>
      <c r="O1720" s="130"/>
      <c r="P1720" s="39">
        <v>43922</v>
      </c>
      <c r="Q1720" s="37" t="s">
        <v>7044</v>
      </c>
      <c r="R1720" s="46"/>
      <c r="S1720" s="46"/>
    </row>
    <row r="1721" spans="1:19" ht="12.75">
      <c r="A1721" s="27">
        <v>1720</v>
      </c>
      <c r="B1721" s="119"/>
      <c r="C1721" s="39">
        <v>43922</v>
      </c>
      <c r="D1721" s="40"/>
      <c r="E1721" s="41"/>
      <c r="H1721" s="2" t="s">
        <v>437</v>
      </c>
      <c r="I1721" s="2" t="s">
        <v>233</v>
      </c>
      <c r="J1721" s="15" t="str">
        <f>IF(ISERROR(VLOOKUP(I1721,State_codes!$B$2:$C$38, 2, FALSE)),"",VLOOKUP(I1721,State_codes!$B$2:$C$38, 2, FALSE))</f>
        <v>PB</v>
      </c>
      <c r="K1721" s="2" t="s">
        <v>122</v>
      </c>
      <c r="L1721" s="31" t="s">
        <v>1727</v>
      </c>
      <c r="N1721" s="130"/>
      <c r="O1721" s="130"/>
      <c r="P1721" s="39">
        <v>43922</v>
      </c>
      <c r="Q1721" s="37" t="s">
        <v>7044</v>
      </c>
      <c r="R1721" s="46"/>
      <c r="S1721" s="46"/>
    </row>
    <row r="1722" spans="1:19" ht="12.75">
      <c r="A1722" s="27">
        <v>1721</v>
      </c>
      <c r="B1722" s="119"/>
      <c r="C1722" s="39">
        <v>43922</v>
      </c>
      <c r="D1722" s="40"/>
      <c r="E1722" s="41"/>
      <c r="H1722" s="2" t="s">
        <v>437</v>
      </c>
      <c r="I1722" s="2" t="s">
        <v>233</v>
      </c>
      <c r="J1722" s="15" t="str">
        <f>IF(ISERROR(VLOOKUP(I1722,State_codes!$B$2:$C$38, 2, FALSE)),"",VLOOKUP(I1722,State_codes!$B$2:$C$38, 2, FALSE))</f>
        <v>PB</v>
      </c>
      <c r="K1722" s="2" t="s">
        <v>122</v>
      </c>
      <c r="L1722" s="31" t="s">
        <v>1727</v>
      </c>
      <c r="N1722" s="130"/>
      <c r="O1722" s="130"/>
      <c r="P1722" s="39">
        <v>43922</v>
      </c>
      <c r="Q1722" s="37" t="s">
        <v>7044</v>
      </c>
      <c r="R1722" s="46"/>
      <c r="S1722" s="46"/>
    </row>
    <row r="1723" spans="1:19" ht="12.75">
      <c r="A1723" s="27">
        <v>1722</v>
      </c>
      <c r="B1723" s="119"/>
      <c r="C1723" s="39">
        <v>43922</v>
      </c>
      <c r="D1723" s="40"/>
      <c r="E1723" s="41"/>
      <c r="H1723" s="2" t="s">
        <v>4947</v>
      </c>
      <c r="I1723" s="2" t="s">
        <v>304</v>
      </c>
      <c r="J1723" s="15" t="str">
        <f>IF(ISERROR(VLOOKUP(I1723,State_codes!$B$2:$C$38, 2, FALSE)),"",VLOOKUP(I1723,State_codes!$B$2:$C$38, 2, FALSE))</f>
        <v>AS</v>
      </c>
      <c r="K1723" s="2" t="s">
        <v>122</v>
      </c>
      <c r="L1723" s="31" t="s">
        <v>3062</v>
      </c>
      <c r="M1723" s="2" t="s">
        <v>766</v>
      </c>
      <c r="N1723" s="130"/>
      <c r="O1723" s="27" t="s">
        <v>129</v>
      </c>
      <c r="P1723" s="39">
        <v>43922</v>
      </c>
      <c r="Q1723" s="37" t="s">
        <v>7053</v>
      </c>
      <c r="R1723" s="37" t="s">
        <v>7056</v>
      </c>
      <c r="S1723" s="46"/>
    </row>
    <row r="1724" spans="1:19" ht="12.75">
      <c r="A1724" s="27">
        <v>1723</v>
      </c>
      <c r="B1724" s="119"/>
      <c r="C1724" s="39">
        <v>43922</v>
      </c>
      <c r="D1724" s="40"/>
      <c r="E1724" s="41"/>
      <c r="H1724" s="2" t="s">
        <v>4947</v>
      </c>
      <c r="I1724" s="2" t="s">
        <v>304</v>
      </c>
      <c r="J1724" s="15" t="str">
        <f>IF(ISERROR(VLOOKUP(I1724,State_codes!$B$2:$C$38, 2, FALSE)),"",VLOOKUP(I1724,State_codes!$B$2:$C$38, 2, FALSE))</f>
        <v>AS</v>
      </c>
      <c r="K1724" s="2" t="s">
        <v>122</v>
      </c>
      <c r="L1724" s="31" t="s">
        <v>3062</v>
      </c>
      <c r="M1724" s="2" t="s">
        <v>766</v>
      </c>
      <c r="N1724" s="130"/>
      <c r="O1724" s="27" t="s">
        <v>129</v>
      </c>
      <c r="P1724" s="39">
        <v>43922</v>
      </c>
      <c r="Q1724" s="37" t="s">
        <v>7053</v>
      </c>
      <c r="R1724" s="37" t="s">
        <v>7056</v>
      </c>
      <c r="S1724" s="46"/>
    </row>
    <row r="1725" spans="1:19" ht="12.75">
      <c r="A1725" s="27">
        <v>1724</v>
      </c>
      <c r="B1725" s="119"/>
      <c r="C1725" s="39">
        <v>43922</v>
      </c>
      <c r="D1725" s="40"/>
      <c r="E1725" s="41"/>
      <c r="H1725" s="2" t="s">
        <v>4947</v>
      </c>
      <c r="I1725" s="2" t="s">
        <v>304</v>
      </c>
      <c r="J1725" s="15" t="str">
        <f>IF(ISERROR(VLOOKUP(I1725,State_codes!$B$2:$C$38, 2, FALSE)),"",VLOOKUP(I1725,State_codes!$B$2:$C$38, 2, FALSE))</f>
        <v>AS</v>
      </c>
      <c r="K1725" s="2" t="s">
        <v>122</v>
      </c>
      <c r="L1725" s="31" t="s">
        <v>3062</v>
      </c>
      <c r="M1725" s="2" t="s">
        <v>766</v>
      </c>
      <c r="N1725" s="130"/>
      <c r="O1725" s="27" t="s">
        <v>129</v>
      </c>
      <c r="P1725" s="39">
        <v>43922</v>
      </c>
      <c r="Q1725" s="37" t="s">
        <v>7053</v>
      </c>
      <c r="R1725" s="37" t="s">
        <v>7056</v>
      </c>
      <c r="S1725" s="46"/>
    </row>
    <row r="1726" spans="1:19" ht="12.75">
      <c r="A1726" s="27">
        <v>1725</v>
      </c>
      <c r="B1726" s="119"/>
      <c r="C1726" s="39">
        <v>43922</v>
      </c>
      <c r="D1726" s="40"/>
      <c r="E1726" s="41"/>
      <c r="H1726" s="2" t="s">
        <v>4947</v>
      </c>
      <c r="I1726" s="2" t="s">
        <v>304</v>
      </c>
      <c r="J1726" s="15" t="str">
        <f>IF(ISERROR(VLOOKUP(I1726,State_codes!$B$2:$C$38, 2, FALSE)),"",VLOOKUP(I1726,State_codes!$B$2:$C$38, 2, FALSE))</f>
        <v>AS</v>
      </c>
      <c r="K1726" s="2" t="s">
        <v>122</v>
      </c>
      <c r="L1726" s="31" t="s">
        <v>3062</v>
      </c>
      <c r="M1726" s="2" t="s">
        <v>766</v>
      </c>
      <c r="N1726" s="130"/>
      <c r="O1726" s="27" t="s">
        <v>129</v>
      </c>
      <c r="P1726" s="39">
        <v>43922</v>
      </c>
      <c r="Q1726" s="37" t="s">
        <v>7053</v>
      </c>
      <c r="R1726" s="37" t="s">
        <v>7056</v>
      </c>
      <c r="S1726" s="46"/>
    </row>
    <row r="1727" spans="1:19" ht="12.75">
      <c r="A1727" s="27">
        <v>1726</v>
      </c>
      <c r="B1727" s="119"/>
      <c r="C1727" s="39">
        <v>43922</v>
      </c>
      <c r="D1727" s="40"/>
      <c r="E1727" s="41"/>
      <c r="H1727" s="2" t="s">
        <v>107</v>
      </c>
      <c r="I1727" s="2" t="s">
        <v>109</v>
      </c>
      <c r="J1727" s="15" t="str">
        <f>IF(ISERROR(VLOOKUP(I1727,State_codes!$B$2:$C$38, 2, FALSE)),"",VLOOKUP(I1727,State_codes!$B$2:$C$38, 2, FALSE))</f>
        <v>RJ</v>
      </c>
      <c r="K1727" s="2" t="s">
        <v>122</v>
      </c>
      <c r="L1727" s="31" t="s">
        <v>7080</v>
      </c>
      <c r="N1727" s="130"/>
      <c r="O1727" s="27" t="s">
        <v>129</v>
      </c>
      <c r="P1727" s="39">
        <v>43922</v>
      </c>
      <c r="Q1727" s="37" t="s">
        <v>7081</v>
      </c>
      <c r="R1727" s="37" t="s">
        <v>7083</v>
      </c>
      <c r="S1727" s="46"/>
    </row>
    <row r="1728" spans="1:19" ht="12.75">
      <c r="A1728" s="27">
        <v>1727</v>
      </c>
      <c r="B1728" s="119"/>
      <c r="C1728" s="39">
        <v>43922</v>
      </c>
      <c r="D1728" s="40"/>
      <c r="E1728" s="41"/>
      <c r="H1728" s="2" t="s">
        <v>107</v>
      </c>
      <c r="I1728" s="2" t="s">
        <v>109</v>
      </c>
      <c r="J1728" s="15" t="str">
        <f>IF(ISERROR(VLOOKUP(I1728,State_codes!$B$2:$C$38, 2, FALSE)),"",VLOOKUP(I1728,State_codes!$B$2:$C$38, 2, FALSE))</f>
        <v>RJ</v>
      </c>
      <c r="K1728" s="2" t="s">
        <v>122</v>
      </c>
      <c r="L1728" s="31" t="s">
        <v>7080</v>
      </c>
      <c r="N1728" s="130"/>
      <c r="O1728" s="27" t="s">
        <v>129</v>
      </c>
      <c r="P1728" s="39">
        <v>43922</v>
      </c>
      <c r="Q1728" s="37" t="s">
        <v>7081</v>
      </c>
      <c r="R1728" s="37" t="s">
        <v>7083</v>
      </c>
      <c r="S1728" s="46"/>
    </row>
    <row r="1729" spans="1:19" ht="12.75">
      <c r="A1729" s="27">
        <v>1728</v>
      </c>
      <c r="B1729" s="119"/>
      <c r="C1729" s="39">
        <v>43922</v>
      </c>
      <c r="D1729" s="40"/>
      <c r="E1729" s="41"/>
      <c r="H1729" s="2" t="s">
        <v>107</v>
      </c>
      <c r="I1729" s="2" t="s">
        <v>109</v>
      </c>
      <c r="J1729" s="15" t="str">
        <f>IF(ISERROR(VLOOKUP(I1729,State_codes!$B$2:$C$38, 2, FALSE)),"",VLOOKUP(I1729,State_codes!$B$2:$C$38, 2, FALSE))</f>
        <v>RJ</v>
      </c>
      <c r="K1729" s="2" t="s">
        <v>122</v>
      </c>
      <c r="L1729" s="31" t="s">
        <v>7080</v>
      </c>
      <c r="N1729" s="130"/>
      <c r="O1729" s="27" t="s">
        <v>129</v>
      </c>
      <c r="P1729" s="39">
        <v>43922</v>
      </c>
      <c r="Q1729" s="37" t="s">
        <v>7081</v>
      </c>
      <c r="R1729" s="37" t="s">
        <v>7083</v>
      </c>
      <c r="S1729" s="46"/>
    </row>
    <row r="1730" spans="1:19" ht="12.75">
      <c r="A1730" s="27">
        <v>1729</v>
      </c>
      <c r="B1730" s="119"/>
      <c r="C1730" s="39">
        <v>43922</v>
      </c>
      <c r="D1730" s="40"/>
      <c r="E1730" s="41"/>
      <c r="H1730" s="2" t="s">
        <v>107</v>
      </c>
      <c r="I1730" s="2" t="s">
        <v>109</v>
      </c>
      <c r="J1730" s="15" t="str">
        <f>IF(ISERROR(VLOOKUP(I1730,State_codes!$B$2:$C$38, 2, FALSE)),"",VLOOKUP(I1730,State_codes!$B$2:$C$38, 2, FALSE))</f>
        <v>RJ</v>
      </c>
      <c r="K1730" s="2" t="s">
        <v>122</v>
      </c>
      <c r="L1730" s="31" t="s">
        <v>7080</v>
      </c>
      <c r="N1730" s="130"/>
      <c r="O1730" s="27" t="s">
        <v>129</v>
      </c>
      <c r="P1730" s="39">
        <v>43922</v>
      </c>
      <c r="Q1730" s="37" t="s">
        <v>7081</v>
      </c>
      <c r="R1730" s="37" t="s">
        <v>7083</v>
      </c>
      <c r="S1730" s="46"/>
    </row>
    <row r="1731" spans="1:19" ht="12.75">
      <c r="A1731" s="27">
        <v>1730</v>
      </c>
      <c r="B1731" s="119"/>
      <c r="C1731" s="39">
        <v>43922</v>
      </c>
      <c r="D1731" s="40"/>
      <c r="E1731" s="41"/>
      <c r="H1731" s="2" t="s">
        <v>107</v>
      </c>
      <c r="I1731" s="2" t="s">
        <v>109</v>
      </c>
      <c r="J1731" s="15" t="str">
        <f>IF(ISERROR(VLOOKUP(I1731,State_codes!$B$2:$C$38, 2, FALSE)),"",VLOOKUP(I1731,State_codes!$B$2:$C$38, 2, FALSE))</f>
        <v>RJ</v>
      </c>
      <c r="K1731" s="2" t="s">
        <v>122</v>
      </c>
      <c r="L1731" s="31" t="s">
        <v>7080</v>
      </c>
      <c r="N1731" s="130"/>
      <c r="O1731" s="27" t="s">
        <v>129</v>
      </c>
      <c r="P1731" s="39">
        <v>43922</v>
      </c>
      <c r="Q1731" s="37" t="s">
        <v>7081</v>
      </c>
      <c r="R1731" s="37" t="s">
        <v>7083</v>
      </c>
      <c r="S1731" s="46"/>
    </row>
    <row r="1732" spans="1:19" ht="12.75">
      <c r="A1732" s="27">
        <v>1731</v>
      </c>
      <c r="B1732" s="119"/>
      <c r="C1732" s="39">
        <v>43922</v>
      </c>
      <c r="D1732" s="40"/>
      <c r="E1732" s="41"/>
      <c r="H1732" s="2" t="s">
        <v>107</v>
      </c>
      <c r="I1732" s="2" t="s">
        <v>109</v>
      </c>
      <c r="J1732" s="15" t="str">
        <f>IF(ISERROR(VLOOKUP(I1732,State_codes!$B$2:$C$38, 2, FALSE)),"",VLOOKUP(I1732,State_codes!$B$2:$C$38, 2, FALSE))</f>
        <v>RJ</v>
      </c>
      <c r="K1732" s="2" t="s">
        <v>122</v>
      </c>
      <c r="L1732" s="31" t="s">
        <v>7080</v>
      </c>
      <c r="N1732" s="130"/>
      <c r="O1732" s="27" t="s">
        <v>129</v>
      </c>
      <c r="P1732" s="39">
        <v>43922</v>
      </c>
      <c r="Q1732" s="37" t="s">
        <v>7081</v>
      </c>
      <c r="R1732" s="37" t="s">
        <v>7083</v>
      </c>
      <c r="S1732" s="46"/>
    </row>
    <row r="1733" spans="1:19" ht="12.75">
      <c r="A1733" s="27">
        <v>1732</v>
      </c>
      <c r="B1733" s="119"/>
      <c r="C1733" s="39">
        <v>43922</v>
      </c>
      <c r="D1733" s="40"/>
      <c r="E1733" s="41"/>
      <c r="H1733" s="2" t="s">
        <v>107</v>
      </c>
      <c r="I1733" s="2" t="s">
        <v>109</v>
      </c>
      <c r="J1733" s="15" t="str">
        <f>IF(ISERROR(VLOOKUP(I1733,State_codes!$B$2:$C$38, 2, FALSE)),"",VLOOKUP(I1733,State_codes!$B$2:$C$38, 2, FALSE))</f>
        <v>RJ</v>
      </c>
      <c r="K1733" s="2" t="s">
        <v>122</v>
      </c>
      <c r="L1733" s="31" t="s">
        <v>7080</v>
      </c>
      <c r="N1733" s="130"/>
      <c r="O1733" s="27" t="s">
        <v>129</v>
      </c>
      <c r="P1733" s="39">
        <v>43922</v>
      </c>
      <c r="Q1733" s="37" t="s">
        <v>7081</v>
      </c>
      <c r="R1733" s="37" t="s">
        <v>7083</v>
      </c>
      <c r="S1733" s="46"/>
    </row>
    <row r="1734" spans="1:19" ht="12.75">
      <c r="A1734" s="27">
        <v>1733</v>
      </c>
      <c r="B1734" s="119"/>
      <c r="C1734" s="39">
        <v>43922</v>
      </c>
      <c r="D1734" s="40"/>
      <c r="E1734" s="41"/>
      <c r="H1734" s="2" t="s">
        <v>107</v>
      </c>
      <c r="I1734" s="2" t="s">
        <v>109</v>
      </c>
      <c r="J1734" s="15" t="str">
        <f>IF(ISERROR(VLOOKUP(I1734,State_codes!$B$2:$C$38, 2, FALSE)),"",VLOOKUP(I1734,State_codes!$B$2:$C$38, 2, FALSE))</f>
        <v>RJ</v>
      </c>
      <c r="K1734" s="2" t="s">
        <v>122</v>
      </c>
      <c r="L1734" s="31" t="s">
        <v>7080</v>
      </c>
      <c r="N1734" s="130"/>
      <c r="O1734" s="27" t="s">
        <v>129</v>
      </c>
      <c r="P1734" s="39">
        <v>43922</v>
      </c>
      <c r="Q1734" s="37" t="s">
        <v>7081</v>
      </c>
      <c r="R1734" s="37" t="s">
        <v>7083</v>
      </c>
      <c r="S1734" s="46"/>
    </row>
    <row r="1735" spans="1:19" ht="12.75">
      <c r="A1735" s="27">
        <v>1734</v>
      </c>
      <c r="B1735" s="119"/>
      <c r="C1735" s="39">
        <v>43922</v>
      </c>
      <c r="D1735" s="40"/>
      <c r="E1735" s="41"/>
      <c r="H1735" s="2" t="s">
        <v>107</v>
      </c>
      <c r="I1735" s="2" t="s">
        <v>109</v>
      </c>
      <c r="J1735" s="15" t="str">
        <f>IF(ISERROR(VLOOKUP(I1735,State_codes!$B$2:$C$38, 2, FALSE)),"",VLOOKUP(I1735,State_codes!$B$2:$C$38, 2, FALSE))</f>
        <v>RJ</v>
      </c>
      <c r="K1735" s="2" t="s">
        <v>122</v>
      </c>
      <c r="L1735" s="31" t="s">
        <v>7080</v>
      </c>
      <c r="N1735" s="130"/>
      <c r="O1735" s="27" t="s">
        <v>129</v>
      </c>
      <c r="P1735" s="39">
        <v>43922</v>
      </c>
      <c r="Q1735" s="37" t="s">
        <v>7081</v>
      </c>
      <c r="R1735" s="37" t="s">
        <v>7083</v>
      </c>
      <c r="S1735" s="46"/>
    </row>
    <row r="1736" spans="1:19" ht="12.75">
      <c r="A1736" s="27">
        <v>1735</v>
      </c>
      <c r="B1736" s="119"/>
      <c r="C1736" s="39">
        <v>43922</v>
      </c>
      <c r="D1736" s="40"/>
      <c r="E1736" s="41"/>
      <c r="H1736" s="2" t="s">
        <v>107</v>
      </c>
      <c r="I1736" s="2" t="s">
        <v>109</v>
      </c>
      <c r="J1736" s="15" t="str">
        <f>IF(ISERROR(VLOOKUP(I1736,State_codes!$B$2:$C$38, 2, FALSE)),"",VLOOKUP(I1736,State_codes!$B$2:$C$38, 2, FALSE))</f>
        <v>RJ</v>
      </c>
      <c r="K1736" s="2" t="s">
        <v>122</v>
      </c>
      <c r="L1736" s="31" t="s">
        <v>7080</v>
      </c>
      <c r="N1736" s="130"/>
      <c r="O1736" s="27" t="s">
        <v>129</v>
      </c>
      <c r="P1736" s="39">
        <v>43922</v>
      </c>
      <c r="Q1736" s="37" t="s">
        <v>7081</v>
      </c>
      <c r="R1736" s="37" t="s">
        <v>7083</v>
      </c>
      <c r="S1736" s="46"/>
    </row>
    <row r="1737" spans="1:19" ht="12.75">
      <c r="A1737" s="27">
        <v>1736</v>
      </c>
      <c r="B1737" s="119"/>
      <c r="C1737" s="39">
        <v>43922</v>
      </c>
      <c r="D1737" s="40"/>
      <c r="E1737" s="41"/>
      <c r="H1737" s="2" t="s">
        <v>107</v>
      </c>
      <c r="I1737" s="2" t="s">
        <v>109</v>
      </c>
      <c r="J1737" s="15" t="str">
        <f>IF(ISERROR(VLOOKUP(I1737,State_codes!$B$2:$C$38, 2, FALSE)),"",VLOOKUP(I1737,State_codes!$B$2:$C$38, 2, FALSE))</f>
        <v>RJ</v>
      </c>
      <c r="K1737" s="2" t="s">
        <v>122</v>
      </c>
      <c r="L1737" s="31" t="s">
        <v>7080</v>
      </c>
      <c r="N1737" s="130"/>
      <c r="O1737" s="27" t="s">
        <v>129</v>
      </c>
      <c r="P1737" s="39">
        <v>43922</v>
      </c>
      <c r="Q1737" s="37" t="s">
        <v>7081</v>
      </c>
      <c r="R1737" s="37" t="s">
        <v>7083</v>
      </c>
      <c r="S1737" s="46"/>
    </row>
    <row r="1738" spans="1:19" ht="12.75">
      <c r="A1738" s="27">
        <v>1737</v>
      </c>
      <c r="B1738" s="119"/>
      <c r="C1738" s="39">
        <v>43922</v>
      </c>
      <c r="D1738" s="40"/>
      <c r="E1738" s="41"/>
      <c r="H1738" s="2" t="s">
        <v>107</v>
      </c>
      <c r="I1738" s="2" t="s">
        <v>109</v>
      </c>
      <c r="J1738" s="15" t="str">
        <f>IF(ISERROR(VLOOKUP(I1738,State_codes!$B$2:$C$38, 2, FALSE)),"",VLOOKUP(I1738,State_codes!$B$2:$C$38, 2, FALSE))</f>
        <v>RJ</v>
      </c>
      <c r="K1738" s="2" t="s">
        <v>122</v>
      </c>
      <c r="L1738" s="31" t="s">
        <v>7080</v>
      </c>
      <c r="N1738" s="130"/>
      <c r="O1738" s="27" t="s">
        <v>129</v>
      </c>
      <c r="P1738" s="39">
        <v>43922</v>
      </c>
      <c r="Q1738" s="37" t="s">
        <v>7081</v>
      </c>
      <c r="R1738" s="37" t="s">
        <v>7083</v>
      </c>
      <c r="S1738" s="46"/>
    </row>
    <row r="1739" spans="1:19" ht="12.75">
      <c r="A1739" s="27">
        <v>1738</v>
      </c>
      <c r="B1739" s="119"/>
      <c r="C1739" s="39">
        <v>43922</v>
      </c>
      <c r="D1739" s="40"/>
      <c r="E1739" s="41"/>
      <c r="H1739" s="2" t="s">
        <v>107</v>
      </c>
      <c r="I1739" s="2" t="s">
        <v>109</v>
      </c>
      <c r="J1739" s="15" t="str">
        <f>IF(ISERROR(VLOOKUP(I1739,State_codes!$B$2:$C$38, 2, FALSE)),"",VLOOKUP(I1739,State_codes!$B$2:$C$38, 2, FALSE))</f>
        <v>RJ</v>
      </c>
      <c r="K1739" s="2" t="s">
        <v>122</v>
      </c>
      <c r="L1739" s="31" t="s">
        <v>7080</v>
      </c>
      <c r="N1739" s="130"/>
      <c r="O1739" s="27" t="s">
        <v>129</v>
      </c>
      <c r="P1739" s="39">
        <v>43922</v>
      </c>
      <c r="Q1739" s="37" t="s">
        <v>7081</v>
      </c>
      <c r="R1739" s="37" t="s">
        <v>7083</v>
      </c>
      <c r="S1739" s="46"/>
    </row>
    <row r="1740" spans="1:19" ht="12.75">
      <c r="A1740" s="27">
        <v>1739</v>
      </c>
      <c r="B1740" s="119"/>
      <c r="C1740" s="39">
        <v>43922</v>
      </c>
      <c r="D1740" s="40"/>
      <c r="E1740" s="41"/>
      <c r="F1740" s="2" t="s">
        <v>39</v>
      </c>
      <c r="H1740" s="2" t="s">
        <v>459</v>
      </c>
      <c r="I1740" s="2" t="s">
        <v>95</v>
      </c>
      <c r="J1740" s="15" t="str">
        <f>IF(ISERROR(VLOOKUP(I1740,State_codes!$B$2:$C$38, 2, FALSE)),"",VLOOKUP(I1740,State_codes!$B$2:$C$38, 2, FALSE))</f>
        <v>DL</v>
      </c>
      <c r="K1740" s="2" t="s">
        <v>122</v>
      </c>
      <c r="L1740" s="31" t="s">
        <v>7157</v>
      </c>
      <c r="N1740" s="130"/>
      <c r="O1740" s="27" t="s">
        <v>155</v>
      </c>
      <c r="P1740" s="39">
        <v>43922</v>
      </c>
      <c r="Q1740" s="37" t="s">
        <v>7158</v>
      </c>
      <c r="R1740" s="46"/>
      <c r="S1740" s="46"/>
    </row>
    <row r="1741" spans="1:19" ht="12.75">
      <c r="A1741" s="27">
        <v>1740</v>
      </c>
      <c r="B1741" s="119"/>
      <c r="C1741" s="39">
        <v>43922</v>
      </c>
      <c r="D1741" s="40"/>
      <c r="E1741" s="41"/>
      <c r="F1741" s="2" t="s">
        <v>40</v>
      </c>
      <c r="H1741" s="2" t="s">
        <v>459</v>
      </c>
      <c r="I1741" s="2" t="s">
        <v>95</v>
      </c>
      <c r="J1741" s="15" t="str">
        <f>IF(ISERROR(VLOOKUP(I1741,State_codes!$B$2:$C$38, 2, FALSE)),"",VLOOKUP(I1741,State_codes!$B$2:$C$38, 2, FALSE))</f>
        <v>DL</v>
      </c>
      <c r="K1741" s="2" t="s">
        <v>122</v>
      </c>
      <c r="L1741" s="31" t="s">
        <v>7160</v>
      </c>
      <c r="N1741" s="130"/>
      <c r="O1741" s="27" t="s">
        <v>155</v>
      </c>
      <c r="P1741" s="39">
        <v>43922</v>
      </c>
      <c r="Q1741" s="37" t="s">
        <v>7158</v>
      </c>
      <c r="R1741" s="46"/>
      <c r="S1741" s="46"/>
    </row>
    <row r="1742" spans="1:19" ht="12.75">
      <c r="A1742" s="27">
        <v>1741</v>
      </c>
      <c r="B1742" s="119"/>
      <c r="C1742" s="39">
        <v>43921</v>
      </c>
      <c r="D1742" s="40"/>
      <c r="E1742" s="41"/>
      <c r="H1742" s="15"/>
      <c r="I1742" s="2" t="s">
        <v>101</v>
      </c>
      <c r="J1742" s="15" t="str">
        <f>IF(ISERROR(VLOOKUP(I1742,State_codes!$B$2:$C$38, 2, FALSE)),"",VLOOKUP(I1742,State_codes!$B$2:$C$38, 2, FALSE))</f>
        <v>TG</v>
      </c>
      <c r="K1742" s="2" t="s">
        <v>122</v>
      </c>
      <c r="L1742" s="31" t="s">
        <v>1727</v>
      </c>
      <c r="N1742" s="130"/>
      <c r="O1742" s="130"/>
      <c r="P1742" s="39">
        <v>43922</v>
      </c>
      <c r="Q1742" s="34" t="s">
        <v>7162</v>
      </c>
      <c r="R1742" s="46"/>
      <c r="S1742" s="46"/>
    </row>
    <row r="1743" spans="1:19" ht="12.75">
      <c r="A1743" s="27">
        <v>1742</v>
      </c>
      <c r="B1743" s="119"/>
      <c r="C1743" s="39">
        <v>43921</v>
      </c>
      <c r="D1743" s="40"/>
      <c r="E1743" s="41"/>
      <c r="H1743" s="15"/>
      <c r="I1743" s="2" t="s">
        <v>101</v>
      </c>
      <c r="J1743" s="15" t="str">
        <f>IF(ISERROR(VLOOKUP(I1743,State_codes!$B$2:$C$38, 2, FALSE)),"",VLOOKUP(I1743,State_codes!$B$2:$C$38, 2, FALSE))</f>
        <v>TG</v>
      </c>
      <c r="K1743" s="2" t="s">
        <v>122</v>
      </c>
      <c r="L1743" s="31" t="s">
        <v>1727</v>
      </c>
      <c r="N1743" s="130"/>
      <c r="O1743" s="130"/>
      <c r="P1743" s="39">
        <v>43922</v>
      </c>
      <c r="Q1743" s="34" t="s">
        <v>7162</v>
      </c>
      <c r="R1743" s="46"/>
      <c r="S1743" s="46"/>
    </row>
    <row r="1744" spans="1:19" ht="12.75">
      <c r="A1744" s="27">
        <v>1743</v>
      </c>
      <c r="B1744" s="119"/>
      <c r="C1744" s="39">
        <v>43921</v>
      </c>
      <c r="D1744" s="40"/>
      <c r="E1744" s="41"/>
      <c r="H1744" s="15"/>
      <c r="I1744" s="2" t="s">
        <v>101</v>
      </c>
      <c r="J1744" s="15" t="str">
        <f>IF(ISERROR(VLOOKUP(I1744,State_codes!$B$2:$C$38, 2, FALSE)),"",VLOOKUP(I1744,State_codes!$B$2:$C$38, 2, FALSE))</f>
        <v>TG</v>
      </c>
      <c r="K1744" s="2" t="s">
        <v>122</v>
      </c>
      <c r="L1744" s="31" t="s">
        <v>1727</v>
      </c>
      <c r="N1744" s="130"/>
      <c r="O1744" s="130"/>
      <c r="P1744" s="39">
        <v>43922</v>
      </c>
      <c r="Q1744" s="34" t="s">
        <v>7162</v>
      </c>
      <c r="R1744" s="46"/>
      <c r="S1744" s="46"/>
    </row>
    <row r="1745" spans="1:19" ht="12.75">
      <c r="A1745" s="27">
        <v>1744</v>
      </c>
      <c r="B1745" s="119"/>
      <c r="C1745" s="39">
        <v>43921</v>
      </c>
      <c r="D1745" s="40"/>
      <c r="E1745" s="41"/>
      <c r="H1745" s="15"/>
      <c r="I1745" s="2" t="s">
        <v>101</v>
      </c>
      <c r="J1745" s="15" t="str">
        <f>IF(ISERROR(VLOOKUP(I1745,State_codes!$B$2:$C$38, 2, FALSE)),"",VLOOKUP(I1745,State_codes!$B$2:$C$38, 2, FALSE))</f>
        <v>TG</v>
      </c>
      <c r="K1745" s="2" t="s">
        <v>122</v>
      </c>
      <c r="L1745" s="31" t="s">
        <v>1727</v>
      </c>
      <c r="N1745" s="130"/>
      <c r="O1745" s="130"/>
      <c r="P1745" s="39">
        <v>43922</v>
      </c>
      <c r="Q1745" s="34" t="s">
        <v>7162</v>
      </c>
      <c r="R1745" s="46"/>
      <c r="S1745" s="46"/>
    </row>
    <row r="1746" spans="1:19" ht="12.75">
      <c r="A1746" s="27">
        <v>1745</v>
      </c>
      <c r="B1746" s="119"/>
      <c r="C1746" s="39">
        <v>43921</v>
      </c>
      <c r="D1746" s="40"/>
      <c r="E1746" s="41"/>
      <c r="H1746" s="15"/>
      <c r="I1746" s="2" t="s">
        <v>101</v>
      </c>
      <c r="J1746" s="15" t="str">
        <f>IF(ISERROR(VLOOKUP(I1746,State_codes!$B$2:$C$38, 2, FALSE)),"",VLOOKUP(I1746,State_codes!$B$2:$C$38, 2, FALSE))</f>
        <v>TG</v>
      </c>
      <c r="K1746" s="2" t="s">
        <v>122</v>
      </c>
      <c r="L1746" s="31" t="s">
        <v>1727</v>
      </c>
      <c r="N1746" s="130"/>
      <c r="O1746" s="130"/>
      <c r="P1746" s="39">
        <v>43922</v>
      </c>
      <c r="Q1746" s="34" t="s">
        <v>7162</v>
      </c>
      <c r="R1746" s="46"/>
      <c r="S1746" s="46"/>
    </row>
    <row r="1747" spans="1:19" ht="12.75">
      <c r="A1747" s="27">
        <v>1746</v>
      </c>
      <c r="B1747" s="119"/>
      <c r="C1747" s="39">
        <v>43921</v>
      </c>
      <c r="D1747" s="40"/>
      <c r="E1747" s="41"/>
      <c r="H1747" s="2" t="s">
        <v>232</v>
      </c>
      <c r="I1747" s="2" t="s">
        <v>233</v>
      </c>
      <c r="J1747" s="15" t="str">
        <f>IF(ISERROR(VLOOKUP(I1747,State_codes!$B$2:$C$38, 2, FALSE)),"",VLOOKUP(I1747,State_codes!$B$2:$C$38, 2, FALSE))</f>
        <v>PB</v>
      </c>
      <c r="K1747" s="2" t="s">
        <v>122</v>
      </c>
      <c r="L1747" s="31" t="s">
        <v>1727</v>
      </c>
      <c r="N1747" s="130"/>
      <c r="O1747" s="130"/>
      <c r="P1747" s="39">
        <v>43922</v>
      </c>
      <c r="Q1747" s="37" t="s">
        <v>7188</v>
      </c>
      <c r="R1747" s="46"/>
      <c r="S1747" s="46"/>
    </row>
    <row r="1748" spans="1:19" ht="12.75">
      <c r="A1748" s="27">
        <v>1747</v>
      </c>
      <c r="B1748" s="119"/>
      <c r="C1748" s="39">
        <v>43922</v>
      </c>
      <c r="D1748" s="40"/>
      <c r="E1748" s="41"/>
      <c r="H1748" s="338" t="s">
        <v>5443</v>
      </c>
      <c r="I1748" s="2" t="s">
        <v>126</v>
      </c>
      <c r="J1748" s="15" t="str">
        <f>IF(ISERROR(VLOOKUP(I1748,State_codes!$B$2:$C$38, 2, FALSE)),"",VLOOKUP(I1748,State_codes!$B$2:$C$38, 2, FALSE))</f>
        <v>UP</v>
      </c>
      <c r="K1748" s="2" t="s">
        <v>122</v>
      </c>
      <c r="L1748" s="31" t="s">
        <v>1727</v>
      </c>
      <c r="N1748" s="130"/>
      <c r="O1748" s="27" t="s">
        <v>155</v>
      </c>
      <c r="P1748" s="39">
        <v>43922</v>
      </c>
      <c r="Q1748" s="37" t="s">
        <v>575</v>
      </c>
      <c r="R1748" s="46"/>
      <c r="S1748" s="46"/>
    </row>
    <row r="1749" spans="1:19" ht="12.75">
      <c r="A1749" s="27">
        <v>1748</v>
      </c>
      <c r="B1749" s="119"/>
      <c r="C1749" s="39">
        <v>43922</v>
      </c>
      <c r="D1749" s="40"/>
      <c r="E1749" s="41"/>
      <c r="H1749" s="338" t="s">
        <v>4685</v>
      </c>
      <c r="I1749" s="2" t="s">
        <v>126</v>
      </c>
      <c r="J1749" s="15" t="str">
        <f>IF(ISERROR(VLOOKUP(I1749,State_codes!$B$2:$C$38, 2, FALSE)),"",VLOOKUP(I1749,State_codes!$B$2:$C$38, 2, FALSE))</f>
        <v>UP</v>
      </c>
      <c r="K1749" s="2" t="s">
        <v>122</v>
      </c>
      <c r="L1749" s="31" t="s">
        <v>1727</v>
      </c>
      <c r="N1749" s="130"/>
      <c r="O1749" s="27" t="s">
        <v>155</v>
      </c>
      <c r="P1749" s="39">
        <v>43922</v>
      </c>
      <c r="Q1749" s="37" t="s">
        <v>575</v>
      </c>
      <c r="R1749" s="46"/>
      <c r="S1749" s="46"/>
    </row>
    <row r="1750" spans="1:19" ht="12.75">
      <c r="A1750" s="27">
        <v>1749</v>
      </c>
      <c r="B1750" s="119"/>
      <c r="C1750" s="39">
        <v>43922</v>
      </c>
      <c r="D1750" s="40"/>
      <c r="E1750" s="41"/>
      <c r="H1750" s="338" t="s">
        <v>4685</v>
      </c>
      <c r="I1750" s="2" t="s">
        <v>126</v>
      </c>
      <c r="J1750" s="15" t="str">
        <f>IF(ISERROR(VLOOKUP(I1750,State_codes!$B$2:$C$38, 2, FALSE)),"",VLOOKUP(I1750,State_codes!$B$2:$C$38, 2, FALSE))</f>
        <v>UP</v>
      </c>
      <c r="K1750" s="2" t="s">
        <v>122</v>
      </c>
      <c r="L1750" s="31" t="s">
        <v>1727</v>
      </c>
      <c r="N1750" s="130"/>
      <c r="O1750" s="27" t="s">
        <v>155</v>
      </c>
      <c r="P1750" s="39">
        <v>43922</v>
      </c>
      <c r="Q1750" s="37" t="s">
        <v>575</v>
      </c>
      <c r="R1750" s="46"/>
      <c r="S1750" s="46"/>
    </row>
    <row r="1751" spans="1:19" ht="12.75">
      <c r="A1751" s="27">
        <v>1750</v>
      </c>
      <c r="B1751" s="119"/>
      <c r="C1751" s="39">
        <v>43922</v>
      </c>
      <c r="D1751" s="40"/>
      <c r="E1751" s="41"/>
      <c r="H1751" s="338" t="s">
        <v>771</v>
      </c>
      <c r="I1751" s="2" t="s">
        <v>126</v>
      </c>
      <c r="J1751" s="15" t="str">
        <f>IF(ISERROR(VLOOKUP(I1751,State_codes!$B$2:$C$38, 2, FALSE)),"",VLOOKUP(I1751,State_codes!$B$2:$C$38, 2, FALSE))</f>
        <v>UP</v>
      </c>
      <c r="K1751" s="2" t="s">
        <v>122</v>
      </c>
      <c r="L1751" s="31" t="s">
        <v>1727</v>
      </c>
      <c r="N1751" s="130"/>
      <c r="O1751" s="27" t="s">
        <v>155</v>
      </c>
      <c r="P1751" s="39">
        <v>43922</v>
      </c>
      <c r="Q1751" s="37" t="s">
        <v>575</v>
      </c>
      <c r="R1751" s="46"/>
      <c r="S1751" s="46"/>
    </row>
    <row r="1752" spans="1:19" ht="12.75">
      <c r="A1752" s="27">
        <v>1751</v>
      </c>
      <c r="B1752" s="119"/>
      <c r="C1752" s="39">
        <v>43922</v>
      </c>
      <c r="D1752" s="40"/>
      <c r="E1752" s="41"/>
      <c r="H1752" s="338" t="s">
        <v>771</v>
      </c>
      <c r="I1752" s="2" t="s">
        <v>126</v>
      </c>
      <c r="J1752" s="15" t="str">
        <f>IF(ISERROR(VLOOKUP(I1752,State_codes!$B$2:$C$38, 2, FALSE)),"",VLOOKUP(I1752,State_codes!$B$2:$C$38, 2, FALSE))</f>
        <v>UP</v>
      </c>
      <c r="K1752" s="2" t="s">
        <v>122</v>
      </c>
      <c r="L1752" s="31" t="s">
        <v>1727</v>
      </c>
      <c r="N1752" s="130"/>
      <c r="O1752" s="27" t="s">
        <v>155</v>
      </c>
      <c r="P1752" s="39">
        <v>43922</v>
      </c>
      <c r="Q1752" s="37" t="s">
        <v>575</v>
      </c>
      <c r="R1752" s="46"/>
      <c r="S1752" s="46"/>
    </row>
    <row r="1753" spans="1:19" ht="12.75">
      <c r="A1753" s="27">
        <v>1752</v>
      </c>
      <c r="B1753" s="119"/>
      <c r="C1753" s="39">
        <v>43922</v>
      </c>
      <c r="D1753" s="40"/>
      <c r="E1753" s="41"/>
      <c r="H1753" s="338" t="s">
        <v>771</v>
      </c>
      <c r="I1753" s="2" t="s">
        <v>126</v>
      </c>
      <c r="J1753" s="15" t="str">
        <f>IF(ISERROR(VLOOKUP(I1753,State_codes!$B$2:$C$38, 2, FALSE)),"",VLOOKUP(I1753,State_codes!$B$2:$C$38, 2, FALSE))</f>
        <v>UP</v>
      </c>
      <c r="K1753" s="2" t="s">
        <v>122</v>
      </c>
      <c r="L1753" s="31" t="s">
        <v>1727</v>
      </c>
      <c r="N1753" s="130"/>
      <c r="O1753" s="27" t="s">
        <v>155</v>
      </c>
      <c r="P1753" s="39">
        <v>43922</v>
      </c>
      <c r="Q1753" s="37" t="s">
        <v>575</v>
      </c>
      <c r="R1753" s="46"/>
      <c r="S1753" s="46"/>
    </row>
    <row r="1754" spans="1:19" ht="12.75">
      <c r="A1754" s="27">
        <v>1753</v>
      </c>
      <c r="B1754" s="119"/>
      <c r="C1754" s="39">
        <v>43922</v>
      </c>
      <c r="D1754" s="40"/>
      <c r="E1754" s="41"/>
      <c r="H1754" s="338" t="s">
        <v>771</v>
      </c>
      <c r="I1754" s="2" t="s">
        <v>126</v>
      </c>
      <c r="J1754" s="15" t="str">
        <f>IF(ISERROR(VLOOKUP(I1754,State_codes!$B$2:$C$38, 2, FALSE)),"",VLOOKUP(I1754,State_codes!$B$2:$C$38, 2, FALSE))</f>
        <v>UP</v>
      </c>
      <c r="K1754" s="2" t="s">
        <v>122</v>
      </c>
      <c r="L1754" s="31" t="s">
        <v>1727</v>
      </c>
      <c r="N1754" s="130"/>
      <c r="O1754" s="27" t="s">
        <v>155</v>
      </c>
      <c r="P1754" s="39">
        <v>43922</v>
      </c>
      <c r="Q1754" s="37" t="s">
        <v>575</v>
      </c>
      <c r="R1754" s="46"/>
      <c r="S1754" s="46"/>
    </row>
    <row r="1755" spans="1:19" ht="12.75">
      <c r="A1755" s="27">
        <v>1754</v>
      </c>
      <c r="B1755" s="119"/>
      <c r="C1755" s="39">
        <v>43922</v>
      </c>
      <c r="D1755" s="40"/>
      <c r="E1755" s="41"/>
      <c r="H1755" s="338" t="s">
        <v>771</v>
      </c>
      <c r="I1755" s="2" t="s">
        <v>126</v>
      </c>
      <c r="J1755" s="15" t="str">
        <f>IF(ISERROR(VLOOKUP(I1755,State_codes!$B$2:$C$38, 2, FALSE)),"",VLOOKUP(I1755,State_codes!$B$2:$C$38, 2, FALSE))</f>
        <v>UP</v>
      </c>
      <c r="K1755" s="2" t="s">
        <v>122</v>
      </c>
      <c r="L1755" s="31" t="s">
        <v>1727</v>
      </c>
      <c r="N1755" s="130"/>
      <c r="O1755" s="27" t="s">
        <v>155</v>
      </c>
      <c r="P1755" s="39">
        <v>43922</v>
      </c>
      <c r="Q1755" s="37" t="s">
        <v>575</v>
      </c>
      <c r="R1755" s="46"/>
      <c r="S1755" s="46"/>
    </row>
    <row r="1756" spans="1:19" ht="12.75">
      <c r="A1756" s="27">
        <v>1755</v>
      </c>
      <c r="B1756" s="119"/>
      <c r="C1756" s="39">
        <v>43922</v>
      </c>
      <c r="D1756" s="40"/>
      <c r="E1756" s="41"/>
      <c r="H1756" s="338" t="s">
        <v>771</v>
      </c>
      <c r="I1756" s="2" t="s">
        <v>126</v>
      </c>
      <c r="J1756" s="15" t="str">
        <f>IF(ISERROR(VLOOKUP(I1756,State_codes!$B$2:$C$38, 2, FALSE)),"",VLOOKUP(I1756,State_codes!$B$2:$C$38, 2, FALSE))</f>
        <v>UP</v>
      </c>
      <c r="K1756" s="2" t="s">
        <v>122</v>
      </c>
      <c r="L1756" s="31" t="s">
        <v>1727</v>
      </c>
      <c r="N1756" s="130"/>
      <c r="O1756" s="27" t="s">
        <v>155</v>
      </c>
      <c r="P1756" s="39">
        <v>43922</v>
      </c>
      <c r="Q1756" s="37" t="s">
        <v>575</v>
      </c>
      <c r="R1756" s="46"/>
      <c r="S1756" s="46"/>
    </row>
    <row r="1757" spans="1:19" ht="12.75">
      <c r="A1757" s="27">
        <v>1756</v>
      </c>
      <c r="B1757" s="119"/>
      <c r="C1757" s="39">
        <v>43922</v>
      </c>
      <c r="D1757" s="40"/>
      <c r="E1757" s="41"/>
      <c r="H1757" s="338" t="s">
        <v>771</v>
      </c>
      <c r="I1757" s="2" t="s">
        <v>126</v>
      </c>
      <c r="J1757" s="15" t="str">
        <f>IF(ISERROR(VLOOKUP(I1757,State_codes!$B$2:$C$38, 2, FALSE)),"",VLOOKUP(I1757,State_codes!$B$2:$C$38, 2, FALSE))</f>
        <v>UP</v>
      </c>
      <c r="K1757" s="2" t="s">
        <v>122</v>
      </c>
      <c r="L1757" s="31" t="s">
        <v>1727</v>
      </c>
      <c r="N1757" s="130"/>
      <c r="O1757" s="27" t="s">
        <v>155</v>
      </c>
      <c r="P1757" s="39">
        <v>43922</v>
      </c>
      <c r="Q1757" s="37" t="s">
        <v>575</v>
      </c>
      <c r="R1757" s="46"/>
      <c r="S1757" s="46"/>
    </row>
    <row r="1758" spans="1:19" ht="12.75">
      <c r="A1758" s="27">
        <v>1757</v>
      </c>
      <c r="B1758" s="119"/>
      <c r="C1758" s="39">
        <v>43922</v>
      </c>
      <c r="D1758" s="40"/>
      <c r="E1758" s="41"/>
      <c r="H1758" s="338" t="s">
        <v>771</v>
      </c>
      <c r="I1758" s="2" t="s">
        <v>126</v>
      </c>
      <c r="J1758" s="15" t="str">
        <f>IF(ISERROR(VLOOKUP(I1758,State_codes!$B$2:$C$38, 2, FALSE)),"",VLOOKUP(I1758,State_codes!$B$2:$C$38, 2, FALSE))</f>
        <v>UP</v>
      </c>
      <c r="K1758" s="2" t="s">
        <v>122</v>
      </c>
      <c r="L1758" s="31" t="s">
        <v>1727</v>
      </c>
      <c r="N1758" s="130"/>
      <c r="O1758" s="27" t="s">
        <v>155</v>
      </c>
      <c r="P1758" s="39">
        <v>43922</v>
      </c>
      <c r="Q1758" s="37" t="s">
        <v>575</v>
      </c>
      <c r="R1758" s="46"/>
      <c r="S1758" s="46"/>
    </row>
    <row r="1759" spans="1:19" ht="12.75">
      <c r="A1759" s="27">
        <v>1758</v>
      </c>
      <c r="B1759" s="119"/>
      <c r="C1759" s="39">
        <v>43922</v>
      </c>
      <c r="D1759" s="40"/>
      <c r="E1759" s="41"/>
      <c r="H1759" s="338" t="s">
        <v>125</v>
      </c>
      <c r="I1759" s="2" t="s">
        <v>126</v>
      </c>
      <c r="J1759" s="15" t="str">
        <f>IF(ISERROR(VLOOKUP(I1759,State_codes!$B$2:$C$38, 2, FALSE)),"",VLOOKUP(I1759,State_codes!$B$2:$C$38, 2, FALSE))</f>
        <v>UP</v>
      </c>
      <c r="K1759" s="2" t="s">
        <v>122</v>
      </c>
      <c r="L1759" s="31" t="s">
        <v>1727</v>
      </c>
      <c r="N1759" s="130"/>
      <c r="O1759" s="27" t="s">
        <v>155</v>
      </c>
      <c r="P1759" s="39">
        <v>43922</v>
      </c>
      <c r="Q1759" s="37" t="s">
        <v>575</v>
      </c>
      <c r="R1759" s="46"/>
      <c r="S1759" s="46"/>
    </row>
    <row r="1760" spans="1:19" ht="12.75">
      <c r="A1760" s="27">
        <v>1759</v>
      </c>
      <c r="B1760" s="119"/>
      <c r="C1760" s="39">
        <v>43922</v>
      </c>
      <c r="D1760" s="40"/>
      <c r="E1760" s="41"/>
      <c r="H1760" s="2" t="s">
        <v>5343</v>
      </c>
      <c r="I1760" s="2" t="s">
        <v>109</v>
      </c>
      <c r="J1760" s="15" t="str">
        <f>IF(ISERROR(VLOOKUP(I1760,State_codes!$B$2:$C$38, 2, FALSE)),"",VLOOKUP(I1760,State_codes!$B$2:$C$38, 2, FALSE))</f>
        <v>RJ</v>
      </c>
      <c r="K1760" s="2" t="s">
        <v>122</v>
      </c>
      <c r="L1760" s="31" t="s">
        <v>4086</v>
      </c>
      <c r="N1760" s="130"/>
      <c r="O1760" s="27" t="s">
        <v>58</v>
      </c>
      <c r="P1760" s="39">
        <v>43922</v>
      </c>
      <c r="Q1760" s="31" t="s">
        <v>1025</v>
      </c>
      <c r="R1760" s="46"/>
      <c r="S1760" s="46"/>
    </row>
    <row r="1761" spans="1:19" ht="12.75">
      <c r="A1761" s="27">
        <v>1760</v>
      </c>
      <c r="B1761" s="119"/>
      <c r="C1761" s="39">
        <v>43922</v>
      </c>
      <c r="D1761" s="40"/>
      <c r="E1761" s="27">
        <v>65</v>
      </c>
      <c r="F1761" s="2" t="s">
        <v>39</v>
      </c>
      <c r="H1761" s="2" t="s">
        <v>4084</v>
      </c>
      <c r="I1761" s="2" t="s">
        <v>109</v>
      </c>
      <c r="J1761" s="15" t="str">
        <f>IF(ISERROR(VLOOKUP(I1761,State_codes!$B$2:$C$38, 2, FALSE)),"",VLOOKUP(I1761,State_codes!$B$2:$C$38, 2, FALSE))</f>
        <v>RJ</v>
      </c>
      <c r="K1761" s="2" t="s">
        <v>122</v>
      </c>
      <c r="L1761" s="31" t="s">
        <v>7243</v>
      </c>
      <c r="N1761" s="130"/>
      <c r="O1761" s="27" t="s">
        <v>58</v>
      </c>
      <c r="P1761" s="39">
        <v>43922</v>
      </c>
      <c r="Q1761" s="31" t="s">
        <v>1025</v>
      </c>
      <c r="R1761" s="46"/>
      <c r="S1761" s="46"/>
    </row>
    <row r="1762" spans="1:19" ht="12.75">
      <c r="A1762" s="27">
        <v>1761</v>
      </c>
      <c r="B1762" s="23" t="s">
        <v>7244</v>
      </c>
      <c r="C1762" s="39">
        <v>43922</v>
      </c>
      <c r="D1762" s="40"/>
      <c r="E1762" s="27">
        <v>28</v>
      </c>
      <c r="F1762" s="2" t="s">
        <v>39</v>
      </c>
      <c r="G1762" s="2" t="s">
        <v>7245</v>
      </c>
      <c r="H1762" s="2" t="s">
        <v>1339</v>
      </c>
      <c r="I1762" s="2" t="s">
        <v>158</v>
      </c>
      <c r="J1762" s="15" t="str">
        <f>IF(ISERROR(VLOOKUP(I1762,State_codes!$B$2:$C$38, 2, FALSE)),"",VLOOKUP(I1762,State_codes!$B$2:$C$38, 2, FALSE))</f>
        <v>TN</v>
      </c>
      <c r="K1762" s="2" t="s">
        <v>122</v>
      </c>
      <c r="L1762" s="31" t="s">
        <v>3062</v>
      </c>
      <c r="M1762" s="2" t="s">
        <v>766</v>
      </c>
      <c r="N1762" s="130"/>
      <c r="O1762" s="27" t="s">
        <v>129</v>
      </c>
      <c r="P1762" s="39">
        <v>43922</v>
      </c>
      <c r="Q1762" s="37" t="s">
        <v>7247</v>
      </c>
      <c r="R1762" s="46"/>
      <c r="S1762" s="46"/>
    </row>
    <row r="1763" spans="1:19" ht="12.75">
      <c r="A1763" s="27">
        <v>1762</v>
      </c>
      <c r="B1763" s="23" t="s">
        <v>7248</v>
      </c>
      <c r="C1763" s="39">
        <v>43922</v>
      </c>
      <c r="D1763" s="40"/>
      <c r="E1763" s="27">
        <v>40</v>
      </c>
      <c r="F1763" s="2" t="s">
        <v>39</v>
      </c>
      <c r="G1763" s="2" t="s">
        <v>7245</v>
      </c>
      <c r="H1763" s="2" t="s">
        <v>1339</v>
      </c>
      <c r="I1763" s="2" t="s">
        <v>158</v>
      </c>
      <c r="J1763" s="15" t="str">
        <f>IF(ISERROR(VLOOKUP(I1763,State_codes!$B$2:$C$38, 2, FALSE)),"",VLOOKUP(I1763,State_codes!$B$2:$C$38, 2, FALSE))</f>
        <v>TN</v>
      </c>
      <c r="K1763" s="2" t="s">
        <v>122</v>
      </c>
      <c r="L1763" s="31" t="s">
        <v>3062</v>
      </c>
      <c r="M1763" s="2" t="s">
        <v>766</v>
      </c>
      <c r="N1763" s="130"/>
      <c r="O1763" s="27" t="s">
        <v>129</v>
      </c>
      <c r="P1763" s="39">
        <v>43922</v>
      </c>
      <c r="Q1763" s="37" t="s">
        <v>7247</v>
      </c>
      <c r="R1763" s="46"/>
      <c r="S1763" s="46"/>
    </row>
    <row r="1764" spans="1:19" ht="12.75">
      <c r="A1764" s="27">
        <v>1763</v>
      </c>
      <c r="B1764" s="23" t="s">
        <v>7253</v>
      </c>
      <c r="C1764" s="39">
        <v>43922</v>
      </c>
      <c r="D1764" s="40"/>
      <c r="E1764" s="27">
        <v>34</v>
      </c>
      <c r="F1764" s="2" t="s">
        <v>39</v>
      </c>
      <c r="G1764" s="2" t="s">
        <v>7255</v>
      </c>
      <c r="H1764" s="2" t="s">
        <v>1339</v>
      </c>
      <c r="I1764" s="2" t="s">
        <v>158</v>
      </c>
      <c r="J1764" s="15" t="str">
        <f>IF(ISERROR(VLOOKUP(I1764,State_codes!$B$2:$C$38, 2, FALSE)),"",VLOOKUP(I1764,State_codes!$B$2:$C$38, 2, FALSE))</f>
        <v>TN</v>
      </c>
      <c r="K1764" s="2" t="s">
        <v>122</v>
      </c>
      <c r="L1764" s="31" t="s">
        <v>3062</v>
      </c>
      <c r="M1764" s="2" t="s">
        <v>766</v>
      </c>
      <c r="N1764" s="130"/>
      <c r="O1764" s="27" t="s">
        <v>129</v>
      </c>
      <c r="P1764" s="39">
        <v>43922</v>
      </c>
      <c r="Q1764" s="37" t="s">
        <v>7247</v>
      </c>
      <c r="R1764" s="46"/>
      <c r="S1764" s="46"/>
    </row>
    <row r="1765" spans="1:19" ht="12.75">
      <c r="A1765" s="27">
        <v>1764</v>
      </c>
      <c r="B1765" s="23" t="s">
        <v>7261</v>
      </c>
      <c r="C1765" s="39">
        <v>43922</v>
      </c>
      <c r="D1765" s="40"/>
      <c r="E1765" s="27">
        <v>36</v>
      </c>
      <c r="F1765" s="2" t="s">
        <v>39</v>
      </c>
      <c r="G1765" s="2" t="s">
        <v>7245</v>
      </c>
      <c r="H1765" s="2" t="s">
        <v>1339</v>
      </c>
      <c r="I1765" s="2" t="s">
        <v>158</v>
      </c>
      <c r="J1765" s="15" t="str">
        <f>IF(ISERROR(VLOOKUP(I1765,State_codes!$B$2:$C$38, 2, FALSE)),"",VLOOKUP(I1765,State_codes!$B$2:$C$38, 2, FALSE))</f>
        <v>TN</v>
      </c>
      <c r="K1765" s="2" t="s">
        <v>122</v>
      </c>
      <c r="L1765" s="31" t="s">
        <v>3062</v>
      </c>
      <c r="M1765" s="2" t="s">
        <v>766</v>
      </c>
      <c r="N1765" s="130"/>
      <c r="O1765" s="27" t="s">
        <v>129</v>
      </c>
      <c r="P1765" s="39">
        <v>43922</v>
      </c>
      <c r="Q1765" s="37" t="s">
        <v>7247</v>
      </c>
      <c r="R1765" s="46"/>
      <c r="S1765" s="46"/>
    </row>
    <row r="1766" spans="1:19" ht="12.75">
      <c r="A1766" s="27">
        <v>1765</v>
      </c>
      <c r="B1766" s="23" t="s">
        <v>7265</v>
      </c>
      <c r="C1766" s="39">
        <v>43922</v>
      </c>
      <c r="D1766" s="40"/>
      <c r="E1766" s="27">
        <v>41</v>
      </c>
      <c r="F1766" s="2" t="s">
        <v>39</v>
      </c>
      <c r="G1766" s="2" t="s">
        <v>7245</v>
      </c>
      <c r="H1766" s="2" t="s">
        <v>1339</v>
      </c>
      <c r="I1766" s="2" t="s">
        <v>158</v>
      </c>
      <c r="J1766" s="15" t="str">
        <f>IF(ISERROR(VLOOKUP(I1766,State_codes!$B$2:$C$38, 2, FALSE)),"",VLOOKUP(I1766,State_codes!$B$2:$C$38, 2, FALSE))</f>
        <v>TN</v>
      </c>
      <c r="K1766" s="2" t="s">
        <v>122</v>
      </c>
      <c r="L1766" s="31" t="s">
        <v>3062</v>
      </c>
      <c r="M1766" s="2" t="s">
        <v>766</v>
      </c>
      <c r="N1766" s="130"/>
      <c r="O1766" s="27" t="s">
        <v>129</v>
      </c>
      <c r="P1766" s="39">
        <v>43922</v>
      </c>
      <c r="Q1766" s="37" t="s">
        <v>7247</v>
      </c>
      <c r="R1766" s="46"/>
      <c r="S1766" s="46"/>
    </row>
    <row r="1767" spans="1:19" ht="12.75">
      <c r="A1767" s="27">
        <v>1766</v>
      </c>
      <c r="B1767" s="23" t="s">
        <v>7275</v>
      </c>
      <c r="C1767" s="39">
        <v>43922</v>
      </c>
      <c r="D1767" s="40"/>
      <c r="E1767" s="27">
        <v>38</v>
      </c>
      <c r="F1767" s="2" t="s">
        <v>39</v>
      </c>
      <c r="G1767" s="2" t="s">
        <v>7245</v>
      </c>
      <c r="H1767" s="2" t="s">
        <v>1339</v>
      </c>
      <c r="I1767" s="2" t="s">
        <v>158</v>
      </c>
      <c r="J1767" s="15" t="str">
        <f>IF(ISERROR(VLOOKUP(I1767,State_codes!$B$2:$C$38, 2, FALSE)),"",VLOOKUP(I1767,State_codes!$B$2:$C$38, 2, FALSE))</f>
        <v>TN</v>
      </c>
      <c r="K1767" s="2" t="s">
        <v>122</v>
      </c>
      <c r="L1767" s="31" t="s">
        <v>3062</v>
      </c>
      <c r="M1767" s="2" t="s">
        <v>766</v>
      </c>
      <c r="N1767" s="130"/>
      <c r="O1767" s="27" t="s">
        <v>129</v>
      </c>
      <c r="P1767" s="39">
        <v>43922</v>
      </c>
      <c r="Q1767" s="37" t="s">
        <v>7247</v>
      </c>
      <c r="R1767" s="46"/>
      <c r="S1767" s="46"/>
    </row>
    <row r="1768" spans="1:19" ht="12.75">
      <c r="A1768" s="27">
        <v>1767</v>
      </c>
      <c r="B1768" s="23" t="s">
        <v>7279</v>
      </c>
      <c r="C1768" s="39">
        <v>43922</v>
      </c>
      <c r="D1768" s="40"/>
      <c r="E1768" s="27">
        <v>39</v>
      </c>
      <c r="F1768" s="2" t="s">
        <v>39</v>
      </c>
      <c r="G1768" s="2" t="s">
        <v>7255</v>
      </c>
      <c r="H1768" s="2" t="s">
        <v>1339</v>
      </c>
      <c r="I1768" s="2" t="s">
        <v>158</v>
      </c>
      <c r="J1768" s="15" t="str">
        <f>IF(ISERROR(VLOOKUP(I1768,State_codes!$B$2:$C$38, 2, FALSE)),"",VLOOKUP(I1768,State_codes!$B$2:$C$38, 2, FALSE))</f>
        <v>TN</v>
      </c>
      <c r="K1768" s="2" t="s">
        <v>122</v>
      </c>
      <c r="L1768" s="31" t="s">
        <v>3062</v>
      </c>
      <c r="M1768" s="2" t="s">
        <v>766</v>
      </c>
      <c r="N1768" s="130"/>
      <c r="O1768" s="27" t="s">
        <v>129</v>
      </c>
      <c r="P1768" s="39">
        <v>43922</v>
      </c>
      <c r="Q1768" s="37" t="s">
        <v>7247</v>
      </c>
      <c r="R1768" s="46"/>
      <c r="S1768" s="46"/>
    </row>
    <row r="1769" spans="1:19" ht="12.75">
      <c r="A1769" s="27">
        <v>1768</v>
      </c>
      <c r="B1769" s="23" t="s">
        <v>7282</v>
      </c>
      <c r="C1769" s="39">
        <v>43922</v>
      </c>
      <c r="D1769" s="40"/>
      <c r="E1769" s="27">
        <v>40</v>
      </c>
      <c r="F1769" s="2" t="s">
        <v>39</v>
      </c>
      <c r="G1769" s="2" t="s">
        <v>7283</v>
      </c>
      <c r="H1769" s="2" t="s">
        <v>1339</v>
      </c>
      <c r="I1769" s="2" t="s">
        <v>158</v>
      </c>
      <c r="J1769" s="15" t="str">
        <f>IF(ISERROR(VLOOKUP(I1769,State_codes!$B$2:$C$38, 2, FALSE)),"",VLOOKUP(I1769,State_codes!$B$2:$C$38, 2, FALSE))</f>
        <v>TN</v>
      </c>
      <c r="K1769" s="2" t="s">
        <v>122</v>
      </c>
      <c r="L1769" s="31" t="s">
        <v>3062</v>
      </c>
      <c r="M1769" s="2" t="s">
        <v>766</v>
      </c>
      <c r="N1769" s="130"/>
      <c r="O1769" s="27" t="s">
        <v>129</v>
      </c>
      <c r="P1769" s="39">
        <v>43922</v>
      </c>
      <c r="Q1769" s="37" t="s">
        <v>7247</v>
      </c>
      <c r="R1769" s="46"/>
      <c r="S1769" s="46"/>
    </row>
    <row r="1770" spans="1:19" ht="12.75">
      <c r="A1770" s="27">
        <v>1769</v>
      </c>
      <c r="B1770" s="23" t="s">
        <v>7289</v>
      </c>
      <c r="C1770" s="39">
        <v>43922</v>
      </c>
      <c r="D1770" s="40"/>
      <c r="E1770" s="27">
        <v>30</v>
      </c>
      <c r="F1770" s="2" t="s">
        <v>39</v>
      </c>
      <c r="G1770" s="2" t="s">
        <v>7283</v>
      </c>
      <c r="H1770" s="2" t="s">
        <v>1339</v>
      </c>
      <c r="I1770" s="2" t="s">
        <v>158</v>
      </c>
      <c r="J1770" s="15" t="str">
        <f>IF(ISERROR(VLOOKUP(I1770,State_codes!$B$2:$C$38, 2, FALSE)),"",VLOOKUP(I1770,State_codes!$B$2:$C$38, 2, FALSE))</f>
        <v>TN</v>
      </c>
      <c r="K1770" s="2" t="s">
        <v>122</v>
      </c>
      <c r="L1770" s="31" t="s">
        <v>3062</v>
      </c>
      <c r="M1770" s="2" t="s">
        <v>766</v>
      </c>
      <c r="N1770" s="130"/>
      <c r="O1770" s="27" t="s">
        <v>129</v>
      </c>
      <c r="P1770" s="39">
        <v>43922</v>
      </c>
      <c r="Q1770" s="37" t="s">
        <v>7247</v>
      </c>
      <c r="R1770" s="46"/>
      <c r="S1770" s="46"/>
    </row>
    <row r="1771" spans="1:19" ht="12.75">
      <c r="A1771" s="27">
        <v>1770</v>
      </c>
      <c r="B1771" s="23" t="s">
        <v>7292</v>
      </c>
      <c r="C1771" s="39">
        <v>43922</v>
      </c>
      <c r="D1771" s="40"/>
      <c r="E1771" s="27">
        <v>45</v>
      </c>
      <c r="F1771" s="2" t="s">
        <v>39</v>
      </c>
      <c r="G1771" s="2" t="s">
        <v>7283</v>
      </c>
      <c r="H1771" s="2" t="s">
        <v>1339</v>
      </c>
      <c r="I1771" s="2" t="s">
        <v>158</v>
      </c>
      <c r="J1771" s="15" t="str">
        <f>IF(ISERROR(VLOOKUP(I1771,State_codes!$B$2:$C$38, 2, FALSE)),"",VLOOKUP(I1771,State_codes!$B$2:$C$38, 2, FALSE))</f>
        <v>TN</v>
      </c>
      <c r="K1771" s="2" t="s">
        <v>122</v>
      </c>
      <c r="L1771" s="31" t="s">
        <v>3062</v>
      </c>
      <c r="M1771" s="2" t="s">
        <v>766</v>
      </c>
      <c r="N1771" s="130"/>
      <c r="O1771" s="27" t="s">
        <v>129</v>
      </c>
      <c r="P1771" s="39">
        <v>43922</v>
      </c>
      <c r="Q1771" s="37" t="s">
        <v>7247</v>
      </c>
      <c r="R1771" s="46"/>
      <c r="S1771" s="46"/>
    </row>
    <row r="1772" spans="1:19" ht="12.75">
      <c r="A1772" s="27">
        <v>1771</v>
      </c>
      <c r="B1772" s="23" t="s">
        <v>7295</v>
      </c>
      <c r="C1772" s="39">
        <v>43922</v>
      </c>
      <c r="D1772" s="40"/>
      <c r="E1772" s="27">
        <v>57</v>
      </c>
      <c r="F1772" s="2" t="s">
        <v>39</v>
      </c>
      <c r="G1772" s="2" t="s">
        <v>7283</v>
      </c>
      <c r="H1772" s="2" t="s">
        <v>1339</v>
      </c>
      <c r="I1772" s="2" t="s">
        <v>158</v>
      </c>
      <c r="J1772" s="15" t="str">
        <f>IF(ISERROR(VLOOKUP(I1772,State_codes!$B$2:$C$38, 2, FALSE)),"",VLOOKUP(I1772,State_codes!$B$2:$C$38, 2, FALSE))</f>
        <v>TN</v>
      </c>
      <c r="K1772" s="2" t="s">
        <v>122</v>
      </c>
      <c r="L1772" s="31" t="s">
        <v>3062</v>
      </c>
      <c r="M1772" s="2" t="s">
        <v>766</v>
      </c>
      <c r="N1772" s="130"/>
      <c r="O1772" s="27" t="s">
        <v>129</v>
      </c>
      <c r="P1772" s="39">
        <v>43922</v>
      </c>
      <c r="Q1772" s="37" t="s">
        <v>7247</v>
      </c>
      <c r="R1772" s="46"/>
      <c r="S1772" s="46"/>
    </row>
    <row r="1773" spans="1:19" ht="12.75">
      <c r="A1773" s="27">
        <v>1772</v>
      </c>
      <c r="B1773" s="23" t="s">
        <v>7299</v>
      </c>
      <c r="C1773" s="39">
        <v>43922</v>
      </c>
      <c r="D1773" s="40"/>
      <c r="E1773" s="27">
        <v>32</v>
      </c>
      <c r="F1773" s="2" t="s">
        <v>39</v>
      </c>
      <c r="G1773" s="2" t="s">
        <v>7283</v>
      </c>
      <c r="H1773" s="2" t="s">
        <v>1339</v>
      </c>
      <c r="I1773" s="2" t="s">
        <v>158</v>
      </c>
      <c r="J1773" s="15" t="str">
        <f>IF(ISERROR(VLOOKUP(I1773,State_codes!$B$2:$C$38, 2, FALSE)),"",VLOOKUP(I1773,State_codes!$B$2:$C$38, 2, FALSE))</f>
        <v>TN</v>
      </c>
      <c r="K1773" s="2" t="s">
        <v>122</v>
      </c>
      <c r="L1773" s="31" t="s">
        <v>3062</v>
      </c>
      <c r="M1773" s="2" t="s">
        <v>766</v>
      </c>
      <c r="N1773" s="130"/>
      <c r="O1773" s="27" t="s">
        <v>129</v>
      </c>
      <c r="P1773" s="39">
        <v>43922</v>
      </c>
      <c r="Q1773" s="37" t="s">
        <v>7247</v>
      </c>
      <c r="R1773" s="46"/>
      <c r="S1773" s="46"/>
    </row>
    <row r="1774" spans="1:19" ht="12.75">
      <c r="A1774" s="27">
        <v>1773</v>
      </c>
      <c r="B1774" s="23" t="s">
        <v>7303</v>
      </c>
      <c r="C1774" s="39">
        <v>43922</v>
      </c>
      <c r="D1774" s="40"/>
      <c r="E1774" s="27">
        <v>34</v>
      </c>
      <c r="F1774" s="2" t="s">
        <v>39</v>
      </c>
      <c r="G1774" s="2" t="s">
        <v>7283</v>
      </c>
      <c r="H1774" s="2" t="s">
        <v>1339</v>
      </c>
      <c r="I1774" s="2" t="s">
        <v>158</v>
      </c>
      <c r="J1774" s="15" t="str">
        <f>IF(ISERROR(VLOOKUP(I1774,State_codes!$B$2:$C$38, 2, FALSE)),"",VLOOKUP(I1774,State_codes!$B$2:$C$38, 2, FALSE))</f>
        <v>TN</v>
      </c>
      <c r="K1774" s="2" t="s">
        <v>122</v>
      </c>
      <c r="L1774" s="31" t="s">
        <v>3062</v>
      </c>
      <c r="M1774" s="2" t="s">
        <v>766</v>
      </c>
      <c r="N1774" s="130"/>
      <c r="O1774" s="27" t="s">
        <v>129</v>
      </c>
      <c r="P1774" s="39">
        <v>43922</v>
      </c>
      <c r="Q1774" s="37" t="s">
        <v>7247</v>
      </c>
      <c r="R1774" s="46"/>
      <c r="S1774" s="46"/>
    </row>
    <row r="1775" spans="1:19" ht="12.75">
      <c r="A1775" s="27">
        <v>1774</v>
      </c>
      <c r="B1775" s="23" t="s">
        <v>7306</v>
      </c>
      <c r="C1775" s="39">
        <v>43922</v>
      </c>
      <c r="D1775" s="40"/>
      <c r="E1775" s="27">
        <v>45</v>
      </c>
      <c r="F1775" s="2" t="s">
        <v>39</v>
      </c>
      <c r="G1775" s="2" t="s">
        <v>7283</v>
      </c>
      <c r="H1775" s="2" t="s">
        <v>1339</v>
      </c>
      <c r="I1775" s="2" t="s">
        <v>158</v>
      </c>
      <c r="J1775" s="15" t="str">
        <f>IF(ISERROR(VLOOKUP(I1775,State_codes!$B$2:$C$38, 2, FALSE)),"",VLOOKUP(I1775,State_codes!$B$2:$C$38, 2, FALSE))</f>
        <v>TN</v>
      </c>
      <c r="K1775" s="2" t="s">
        <v>122</v>
      </c>
      <c r="L1775" s="31" t="s">
        <v>3062</v>
      </c>
      <c r="M1775" s="2" t="s">
        <v>766</v>
      </c>
      <c r="N1775" s="130"/>
      <c r="O1775" s="27" t="s">
        <v>129</v>
      </c>
      <c r="P1775" s="39">
        <v>43922</v>
      </c>
      <c r="Q1775" s="37" t="s">
        <v>7247</v>
      </c>
      <c r="R1775" s="46"/>
      <c r="S1775" s="46"/>
    </row>
    <row r="1776" spans="1:19" ht="12.75">
      <c r="A1776" s="27">
        <v>1775</v>
      </c>
      <c r="B1776" s="23" t="s">
        <v>7312</v>
      </c>
      <c r="C1776" s="39">
        <v>43922</v>
      </c>
      <c r="D1776" s="40"/>
      <c r="E1776" s="27">
        <v>52</v>
      </c>
      <c r="F1776" s="2" t="s">
        <v>39</v>
      </c>
      <c r="G1776" s="2" t="s">
        <v>7283</v>
      </c>
      <c r="H1776" s="2" t="s">
        <v>1339</v>
      </c>
      <c r="I1776" s="2" t="s">
        <v>158</v>
      </c>
      <c r="J1776" s="15" t="str">
        <f>IF(ISERROR(VLOOKUP(I1776,State_codes!$B$2:$C$38, 2, FALSE)),"",VLOOKUP(I1776,State_codes!$B$2:$C$38, 2, FALSE))</f>
        <v>TN</v>
      </c>
      <c r="K1776" s="2" t="s">
        <v>122</v>
      </c>
      <c r="L1776" s="31" t="s">
        <v>3062</v>
      </c>
      <c r="M1776" s="2" t="s">
        <v>766</v>
      </c>
      <c r="N1776" s="130"/>
      <c r="O1776" s="27" t="s">
        <v>129</v>
      </c>
      <c r="P1776" s="39">
        <v>43922</v>
      </c>
      <c r="Q1776" s="37" t="s">
        <v>7247</v>
      </c>
      <c r="R1776" s="46"/>
      <c r="S1776" s="46"/>
    </row>
    <row r="1777" spans="1:19" ht="12.75">
      <c r="A1777" s="27">
        <v>1776</v>
      </c>
      <c r="B1777" s="23" t="s">
        <v>7316</v>
      </c>
      <c r="C1777" s="39">
        <v>43922</v>
      </c>
      <c r="D1777" s="40"/>
      <c r="E1777" s="27">
        <v>40</v>
      </c>
      <c r="F1777" s="2" t="s">
        <v>39</v>
      </c>
      <c r="G1777" s="2" t="s">
        <v>7283</v>
      </c>
      <c r="H1777" s="2" t="s">
        <v>1339</v>
      </c>
      <c r="I1777" s="2" t="s">
        <v>158</v>
      </c>
      <c r="J1777" s="15" t="str">
        <f>IF(ISERROR(VLOOKUP(I1777,State_codes!$B$2:$C$38, 2, FALSE)),"",VLOOKUP(I1777,State_codes!$B$2:$C$38, 2, FALSE))</f>
        <v>TN</v>
      </c>
      <c r="K1777" s="2" t="s">
        <v>122</v>
      </c>
      <c r="L1777" s="31" t="s">
        <v>3062</v>
      </c>
      <c r="M1777" s="2" t="s">
        <v>766</v>
      </c>
      <c r="N1777" s="130"/>
      <c r="O1777" s="27" t="s">
        <v>129</v>
      </c>
      <c r="P1777" s="39">
        <v>43922</v>
      </c>
      <c r="Q1777" s="37" t="s">
        <v>7247</v>
      </c>
      <c r="R1777" s="46"/>
      <c r="S1777" s="46"/>
    </row>
    <row r="1778" spans="1:19" ht="12.75">
      <c r="A1778" s="27">
        <v>1777</v>
      </c>
      <c r="B1778" s="23" t="s">
        <v>7321</v>
      </c>
      <c r="C1778" s="39">
        <v>43922</v>
      </c>
      <c r="D1778" s="40"/>
      <c r="E1778" s="27">
        <v>46</v>
      </c>
      <c r="F1778" s="2" t="s">
        <v>39</v>
      </c>
      <c r="G1778" s="45" t="s">
        <v>7283</v>
      </c>
      <c r="H1778" s="2" t="s">
        <v>1339</v>
      </c>
      <c r="I1778" s="2" t="s">
        <v>158</v>
      </c>
      <c r="J1778" s="15" t="str">
        <f>IF(ISERROR(VLOOKUP(I1778,State_codes!$B$2:$C$38, 2, FALSE)),"",VLOOKUP(I1778,State_codes!$B$2:$C$38, 2, FALSE))</f>
        <v>TN</v>
      </c>
      <c r="K1778" s="2" t="s">
        <v>122</v>
      </c>
      <c r="L1778" s="31" t="s">
        <v>3062</v>
      </c>
      <c r="M1778" s="2" t="s">
        <v>766</v>
      </c>
      <c r="N1778" s="130"/>
      <c r="O1778" s="27" t="s">
        <v>129</v>
      </c>
      <c r="P1778" s="39">
        <v>43922</v>
      </c>
      <c r="Q1778" s="37" t="s">
        <v>7247</v>
      </c>
      <c r="R1778" s="46"/>
      <c r="S1778" s="46"/>
    </row>
    <row r="1779" spans="1:19" ht="12.75">
      <c r="A1779" s="27">
        <v>1778</v>
      </c>
      <c r="B1779" s="23" t="s">
        <v>7326</v>
      </c>
      <c r="C1779" s="39">
        <v>43922</v>
      </c>
      <c r="D1779" s="40"/>
      <c r="E1779" s="27">
        <v>37</v>
      </c>
      <c r="F1779" s="2" t="s">
        <v>39</v>
      </c>
      <c r="G1779" s="45" t="s">
        <v>7283</v>
      </c>
      <c r="H1779" s="2" t="s">
        <v>1339</v>
      </c>
      <c r="I1779" s="2" t="s">
        <v>158</v>
      </c>
      <c r="J1779" s="15" t="str">
        <f>IF(ISERROR(VLOOKUP(I1779,State_codes!$B$2:$C$38, 2, FALSE)),"",VLOOKUP(I1779,State_codes!$B$2:$C$38, 2, FALSE))</f>
        <v>TN</v>
      </c>
      <c r="K1779" s="2" t="s">
        <v>122</v>
      </c>
      <c r="L1779" s="31" t="s">
        <v>3062</v>
      </c>
      <c r="M1779" s="2" t="s">
        <v>766</v>
      </c>
      <c r="N1779" s="130"/>
      <c r="O1779" s="27" t="s">
        <v>129</v>
      </c>
      <c r="P1779" s="39">
        <v>43922</v>
      </c>
      <c r="Q1779" s="37" t="s">
        <v>7247</v>
      </c>
      <c r="R1779" s="46"/>
      <c r="S1779" s="46"/>
    </row>
    <row r="1780" spans="1:19" ht="12.75">
      <c r="A1780" s="27">
        <v>1779</v>
      </c>
      <c r="B1780" s="23" t="s">
        <v>7330</v>
      </c>
      <c r="C1780" s="39">
        <v>43922</v>
      </c>
      <c r="D1780" s="40"/>
      <c r="E1780" s="27">
        <v>47</v>
      </c>
      <c r="F1780" s="2" t="s">
        <v>39</v>
      </c>
      <c r="G1780" s="45" t="s">
        <v>7283</v>
      </c>
      <c r="H1780" s="2" t="s">
        <v>1339</v>
      </c>
      <c r="I1780" s="2" t="s">
        <v>158</v>
      </c>
      <c r="J1780" s="15" t="str">
        <f>IF(ISERROR(VLOOKUP(I1780,State_codes!$B$2:$C$38, 2, FALSE)),"",VLOOKUP(I1780,State_codes!$B$2:$C$38, 2, FALSE))</f>
        <v>TN</v>
      </c>
      <c r="K1780" s="2" t="s">
        <v>122</v>
      </c>
      <c r="L1780" s="31" t="s">
        <v>3062</v>
      </c>
      <c r="M1780" s="2" t="s">
        <v>766</v>
      </c>
      <c r="N1780" s="130"/>
      <c r="O1780" s="27" t="s">
        <v>129</v>
      </c>
      <c r="P1780" s="39">
        <v>43922</v>
      </c>
      <c r="Q1780" s="37" t="s">
        <v>7247</v>
      </c>
      <c r="R1780" s="46"/>
      <c r="S1780" s="46"/>
    </row>
    <row r="1781" spans="1:19" ht="12.75">
      <c r="A1781" s="27">
        <v>1780</v>
      </c>
      <c r="B1781" s="23" t="s">
        <v>7336</v>
      </c>
      <c r="C1781" s="39">
        <v>43922</v>
      </c>
      <c r="D1781" s="40"/>
      <c r="E1781" s="27">
        <v>33</v>
      </c>
      <c r="F1781" s="2" t="s">
        <v>39</v>
      </c>
      <c r="G1781" s="45" t="s">
        <v>7283</v>
      </c>
      <c r="H1781" s="2" t="s">
        <v>1339</v>
      </c>
      <c r="I1781" s="2" t="s">
        <v>158</v>
      </c>
      <c r="J1781" s="15" t="str">
        <f>IF(ISERROR(VLOOKUP(I1781,State_codes!$B$2:$C$38, 2, FALSE)),"",VLOOKUP(I1781,State_codes!$B$2:$C$38, 2, FALSE))</f>
        <v>TN</v>
      </c>
      <c r="K1781" s="2" t="s">
        <v>122</v>
      </c>
      <c r="L1781" s="31" t="s">
        <v>3062</v>
      </c>
      <c r="M1781" s="2" t="s">
        <v>766</v>
      </c>
      <c r="N1781" s="130"/>
      <c r="O1781" s="27" t="s">
        <v>129</v>
      </c>
      <c r="P1781" s="39">
        <v>43922</v>
      </c>
      <c r="Q1781" s="37" t="s">
        <v>7247</v>
      </c>
      <c r="R1781" s="46"/>
      <c r="S1781" s="46"/>
    </row>
    <row r="1782" spans="1:19" ht="12.75">
      <c r="A1782" s="27">
        <v>1781</v>
      </c>
      <c r="B1782" s="23" t="s">
        <v>7342</v>
      </c>
      <c r="C1782" s="39">
        <v>43922</v>
      </c>
      <c r="D1782" s="40"/>
      <c r="E1782" s="27">
        <v>21</v>
      </c>
      <c r="F1782" s="2" t="s">
        <v>39</v>
      </c>
      <c r="G1782" s="45" t="s">
        <v>7283</v>
      </c>
      <c r="H1782" s="2" t="s">
        <v>1339</v>
      </c>
      <c r="I1782" s="45" t="s">
        <v>158</v>
      </c>
      <c r="J1782" s="15" t="str">
        <f>IF(ISERROR(VLOOKUP(I1782,State_codes!$B$2:$C$38, 2, FALSE)),"",VLOOKUP(I1782,State_codes!$B$2:$C$38, 2, FALSE))</f>
        <v>TN</v>
      </c>
      <c r="K1782" s="2" t="s">
        <v>122</v>
      </c>
      <c r="L1782" s="31" t="s">
        <v>3062</v>
      </c>
      <c r="M1782" s="2" t="s">
        <v>766</v>
      </c>
      <c r="N1782" s="130"/>
      <c r="O1782" s="27" t="s">
        <v>129</v>
      </c>
      <c r="P1782" s="39">
        <v>43922</v>
      </c>
      <c r="Q1782" s="37" t="s">
        <v>7247</v>
      </c>
      <c r="R1782" s="46"/>
      <c r="S1782" s="46"/>
    </row>
    <row r="1783" spans="1:19" ht="12.75">
      <c r="A1783" s="27">
        <v>1782</v>
      </c>
      <c r="B1783" s="23" t="s">
        <v>7345</v>
      </c>
      <c r="C1783" s="39">
        <v>43922</v>
      </c>
      <c r="D1783" s="40"/>
      <c r="E1783" s="27">
        <v>44</v>
      </c>
      <c r="F1783" s="2" t="s">
        <v>39</v>
      </c>
      <c r="G1783" s="45" t="s">
        <v>7283</v>
      </c>
      <c r="H1783" s="2" t="s">
        <v>1339</v>
      </c>
      <c r="I1783" s="45" t="s">
        <v>158</v>
      </c>
      <c r="J1783" s="15" t="str">
        <f>IF(ISERROR(VLOOKUP(I1783,State_codes!$B$2:$C$38, 2, FALSE)),"",VLOOKUP(I1783,State_codes!$B$2:$C$38, 2, FALSE))</f>
        <v>TN</v>
      </c>
      <c r="K1783" s="2" t="s">
        <v>122</v>
      </c>
      <c r="L1783" s="31" t="s">
        <v>3062</v>
      </c>
      <c r="M1783" s="2" t="s">
        <v>766</v>
      </c>
      <c r="N1783" s="130"/>
      <c r="O1783" s="27" t="s">
        <v>129</v>
      </c>
      <c r="P1783" s="39">
        <v>43922</v>
      </c>
      <c r="Q1783" s="37" t="s">
        <v>7247</v>
      </c>
      <c r="R1783" s="46"/>
      <c r="S1783" s="46"/>
    </row>
    <row r="1784" spans="1:19" ht="12.75">
      <c r="A1784" s="27">
        <v>1783</v>
      </c>
      <c r="B1784" s="23" t="s">
        <v>7349</v>
      </c>
      <c r="C1784" s="39">
        <v>43922</v>
      </c>
      <c r="D1784" s="40"/>
      <c r="E1784" s="27">
        <v>39</v>
      </c>
      <c r="F1784" s="2" t="s">
        <v>39</v>
      </c>
      <c r="G1784" s="45" t="s">
        <v>7283</v>
      </c>
      <c r="H1784" s="2" t="s">
        <v>1339</v>
      </c>
      <c r="I1784" s="45" t="s">
        <v>158</v>
      </c>
      <c r="J1784" s="15" t="str">
        <f>IF(ISERROR(VLOOKUP(I1784,State_codes!$B$2:$C$38, 2, FALSE)),"",VLOOKUP(I1784,State_codes!$B$2:$C$38, 2, FALSE))</f>
        <v>TN</v>
      </c>
      <c r="K1784" s="2" t="s">
        <v>122</v>
      </c>
      <c r="L1784" s="31" t="s">
        <v>3062</v>
      </c>
      <c r="M1784" s="2" t="s">
        <v>766</v>
      </c>
      <c r="N1784" s="130"/>
      <c r="O1784" s="27" t="s">
        <v>129</v>
      </c>
      <c r="P1784" s="39">
        <v>43922</v>
      </c>
      <c r="Q1784" s="37" t="s">
        <v>7247</v>
      </c>
      <c r="R1784" s="46"/>
      <c r="S1784" s="46"/>
    </row>
    <row r="1785" spans="1:19" ht="12.75">
      <c r="A1785" s="27">
        <v>1784</v>
      </c>
      <c r="B1785" s="23" t="s">
        <v>7353</v>
      </c>
      <c r="C1785" s="39">
        <v>43922</v>
      </c>
      <c r="D1785" s="40"/>
      <c r="E1785" s="27">
        <v>38</v>
      </c>
      <c r="F1785" s="2" t="s">
        <v>39</v>
      </c>
      <c r="G1785" s="45" t="s">
        <v>7283</v>
      </c>
      <c r="H1785" s="2" t="s">
        <v>1339</v>
      </c>
      <c r="I1785" s="45" t="s">
        <v>158</v>
      </c>
      <c r="J1785" s="15" t="str">
        <f>IF(ISERROR(VLOOKUP(I1785,State_codes!$B$2:$C$38, 2, FALSE)),"",VLOOKUP(I1785,State_codes!$B$2:$C$38, 2, FALSE))</f>
        <v>TN</v>
      </c>
      <c r="K1785" s="2" t="s">
        <v>122</v>
      </c>
      <c r="L1785" s="31" t="s">
        <v>3062</v>
      </c>
      <c r="M1785" s="2" t="s">
        <v>766</v>
      </c>
      <c r="N1785" s="130"/>
      <c r="O1785" s="27" t="s">
        <v>129</v>
      </c>
      <c r="P1785" s="39">
        <v>43922</v>
      </c>
      <c r="Q1785" s="37" t="s">
        <v>7247</v>
      </c>
      <c r="R1785" s="46"/>
      <c r="S1785" s="46"/>
    </row>
    <row r="1786" spans="1:19" ht="12.75">
      <c r="A1786" s="27">
        <v>1785</v>
      </c>
      <c r="B1786" s="23" t="s">
        <v>7357</v>
      </c>
      <c r="C1786" s="39">
        <v>43922</v>
      </c>
      <c r="D1786" s="40"/>
      <c r="E1786" s="27">
        <v>55</v>
      </c>
      <c r="F1786" s="2" t="s">
        <v>39</v>
      </c>
      <c r="G1786" s="45" t="s">
        <v>7283</v>
      </c>
      <c r="H1786" s="2" t="s">
        <v>1339</v>
      </c>
      <c r="I1786" s="45" t="s">
        <v>158</v>
      </c>
      <c r="J1786" s="15" t="str">
        <f>IF(ISERROR(VLOOKUP(I1786,State_codes!$B$2:$C$38, 2, FALSE)),"",VLOOKUP(I1786,State_codes!$B$2:$C$38, 2, FALSE))</f>
        <v>TN</v>
      </c>
      <c r="K1786" s="2" t="s">
        <v>122</v>
      </c>
      <c r="L1786" s="31" t="s">
        <v>3062</v>
      </c>
      <c r="M1786" s="2" t="s">
        <v>766</v>
      </c>
      <c r="N1786" s="130"/>
      <c r="O1786" s="27" t="s">
        <v>129</v>
      </c>
      <c r="P1786" s="39">
        <v>43922</v>
      </c>
      <c r="Q1786" s="37" t="s">
        <v>7247</v>
      </c>
      <c r="R1786" s="46"/>
      <c r="S1786" s="46"/>
    </row>
    <row r="1787" spans="1:19" ht="12.75">
      <c r="A1787" s="27">
        <v>1786</v>
      </c>
      <c r="B1787" s="23" t="s">
        <v>7359</v>
      </c>
      <c r="C1787" s="39">
        <v>43922</v>
      </c>
      <c r="D1787" s="40"/>
      <c r="E1787" s="27">
        <v>31</v>
      </c>
      <c r="F1787" s="2" t="s">
        <v>39</v>
      </c>
      <c r="G1787" s="45" t="s">
        <v>7283</v>
      </c>
      <c r="H1787" s="2" t="s">
        <v>1339</v>
      </c>
      <c r="I1787" s="45" t="s">
        <v>158</v>
      </c>
      <c r="J1787" s="15" t="str">
        <f>IF(ISERROR(VLOOKUP(I1787,State_codes!$B$2:$C$38, 2, FALSE)),"",VLOOKUP(I1787,State_codes!$B$2:$C$38, 2, FALSE))</f>
        <v>TN</v>
      </c>
      <c r="K1787" s="2" t="s">
        <v>122</v>
      </c>
      <c r="L1787" s="31" t="s">
        <v>3062</v>
      </c>
      <c r="M1787" s="2" t="s">
        <v>766</v>
      </c>
      <c r="N1787" s="130"/>
      <c r="O1787" s="27" t="s">
        <v>129</v>
      </c>
      <c r="P1787" s="39">
        <v>43922</v>
      </c>
      <c r="Q1787" s="37" t="s">
        <v>7247</v>
      </c>
      <c r="R1787" s="46"/>
      <c r="S1787" s="46"/>
    </row>
    <row r="1788" spans="1:19" ht="12.75">
      <c r="A1788" s="27">
        <v>1787</v>
      </c>
      <c r="B1788" s="23" t="s">
        <v>7362</v>
      </c>
      <c r="C1788" s="39">
        <v>43922</v>
      </c>
      <c r="D1788" s="40"/>
      <c r="E1788" s="27">
        <v>51</v>
      </c>
      <c r="F1788" s="2" t="s">
        <v>39</v>
      </c>
      <c r="G1788" s="2" t="s">
        <v>7283</v>
      </c>
      <c r="H1788" s="2" t="s">
        <v>1339</v>
      </c>
      <c r="I1788" s="45" t="s">
        <v>158</v>
      </c>
      <c r="J1788" s="15" t="str">
        <f>IF(ISERROR(VLOOKUP(I1788,State_codes!$B$2:$C$38, 2, FALSE)),"",VLOOKUP(I1788,State_codes!$B$2:$C$38, 2, FALSE))</f>
        <v>TN</v>
      </c>
      <c r="K1788" s="2" t="s">
        <v>122</v>
      </c>
      <c r="L1788" s="31" t="s">
        <v>3062</v>
      </c>
      <c r="M1788" s="2" t="s">
        <v>766</v>
      </c>
      <c r="N1788" s="130"/>
      <c r="O1788" s="27" t="s">
        <v>129</v>
      </c>
      <c r="P1788" s="39">
        <v>43922</v>
      </c>
      <c r="Q1788" s="37" t="s">
        <v>7247</v>
      </c>
      <c r="R1788" s="46"/>
      <c r="S1788" s="46"/>
    </row>
    <row r="1789" spans="1:19" ht="12.75">
      <c r="A1789" s="27">
        <v>1788</v>
      </c>
      <c r="B1789" s="23" t="s">
        <v>7366</v>
      </c>
      <c r="C1789" s="39">
        <v>43922</v>
      </c>
      <c r="D1789" s="40"/>
      <c r="E1789" s="27">
        <v>34</v>
      </c>
      <c r="F1789" s="2" t="s">
        <v>39</v>
      </c>
      <c r="G1789" s="2" t="s">
        <v>7367</v>
      </c>
      <c r="H1789" s="2" t="s">
        <v>1339</v>
      </c>
      <c r="I1789" s="45" t="s">
        <v>158</v>
      </c>
      <c r="J1789" s="15" t="str">
        <f>IF(ISERROR(VLOOKUP(I1789,State_codes!$B$2:$C$38, 2, FALSE)),"",VLOOKUP(I1789,State_codes!$B$2:$C$38, 2, FALSE))</f>
        <v>TN</v>
      </c>
      <c r="K1789" s="2" t="s">
        <v>122</v>
      </c>
      <c r="L1789" s="31" t="s">
        <v>3062</v>
      </c>
      <c r="M1789" s="2" t="s">
        <v>766</v>
      </c>
      <c r="N1789" s="130"/>
      <c r="O1789" s="27" t="s">
        <v>129</v>
      </c>
      <c r="P1789" s="39">
        <v>43922</v>
      </c>
      <c r="Q1789" s="37" t="s">
        <v>7247</v>
      </c>
      <c r="R1789" s="46"/>
      <c r="S1789" s="46"/>
    </row>
    <row r="1790" spans="1:19" ht="12.75">
      <c r="A1790" s="27">
        <v>1789</v>
      </c>
      <c r="B1790" s="23" t="s">
        <v>7370</v>
      </c>
      <c r="C1790" s="39">
        <v>43922</v>
      </c>
      <c r="D1790" s="40"/>
      <c r="E1790" s="27">
        <v>40</v>
      </c>
      <c r="F1790" s="2" t="s">
        <v>39</v>
      </c>
      <c r="H1790" s="2" t="s">
        <v>1613</v>
      </c>
      <c r="I1790" s="45" t="s">
        <v>158</v>
      </c>
      <c r="J1790" s="15" t="str">
        <f>IF(ISERROR(VLOOKUP(I1790,State_codes!$B$2:$C$38, 2, FALSE)),"",VLOOKUP(I1790,State_codes!$B$2:$C$38, 2, FALSE))</f>
        <v>TN</v>
      </c>
      <c r="K1790" s="2" t="s">
        <v>122</v>
      </c>
      <c r="L1790" s="31" t="s">
        <v>3062</v>
      </c>
      <c r="M1790" s="2" t="s">
        <v>766</v>
      </c>
      <c r="N1790" s="130"/>
      <c r="O1790" s="27" t="s">
        <v>129</v>
      </c>
      <c r="P1790" s="39">
        <v>43922</v>
      </c>
      <c r="Q1790" s="37" t="s">
        <v>7247</v>
      </c>
      <c r="R1790" s="46"/>
      <c r="S1790" s="46"/>
    </row>
    <row r="1791" spans="1:19" ht="12.75">
      <c r="A1791" s="27">
        <v>1790</v>
      </c>
      <c r="B1791" s="23" t="s">
        <v>7374</v>
      </c>
      <c r="C1791" s="39">
        <v>43922</v>
      </c>
      <c r="D1791" s="40"/>
      <c r="E1791" s="27">
        <v>50</v>
      </c>
      <c r="F1791" s="2" t="s">
        <v>39</v>
      </c>
      <c r="H1791" s="2" t="s">
        <v>1613</v>
      </c>
      <c r="I1791" s="45" t="s">
        <v>158</v>
      </c>
      <c r="J1791" s="15" t="str">
        <f>IF(ISERROR(VLOOKUP(I1791,State_codes!$B$2:$C$38, 2, FALSE)),"",VLOOKUP(I1791,State_codes!$B$2:$C$38, 2, FALSE))</f>
        <v>TN</v>
      </c>
      <c r="K1791" s="2" t="s">
        <v>122</v>
      </c>
      <c r="L1791" s="31" t="s">
        <v>3062</v>
      </c>
      <c r="M1791" s="2" t="s">
        <v>766</v>
      </c>
      <c r="N1791" s="130"/>
      <c r="O1791" s="27" t="s">
        <v>129</v>
      </c>
      <c r="P1791" s="39">
        <v>43922</v>
      </c>
      <c r="Q1791" s="37" t="s">
        <v>7247</v>
      </c>
      <c r="R1791" s="46"/>
      <c r="S1791" s="46"/>
    </row>
    <row r="1792" spans="1:19" ht="12.75">
      <c r="A1792" s="27">
        <v>1791</v>
      </c>
      <c r="B1792" s="23" t="s">
        <v>7376</v>
      </c>
      <c r="C1792" s="39">
        <v>43922</v>
      </c>
      <c r="D1792" s="40"/>
      <c r="E1792" s="27">
        <v>43</v>
      </c>
      <c r="F1792" s="2" t="s">
        <v>39</v>
      </c>
      <c r="H1792" s="2" t="s">
        <v>1613</v>
      </c>
      <c r="I1792" s="45" t="s">
        <v>158</v>
      </c>
      <c r="J1792" s="15" t="str">
        <f>IF(ISERROR(VLOOKUP(I1792,State_codes!$B$2:$C$38, 2, FALSE)),"",VLOOKUP(I1792,State_codes!$B$2:$C$38, 2, FALSE))</f>
        <v>TN</v>
      </c>
      <c r="K1792" s="2" t="s">
        <v>122</v>
      </c>
      <c r="L1792" s="31" t="s">
        <v>3062</v>
      </c>
      <c r="M1792" s="2" t="s">
        <v>766</v>
      </c>
      <c r="N1792" s="130"/>
      <c r="O1792" s="27" t="s">
        <v>129</v>
      </c>
      <c r="P1792" s="39">
        <v>43922</v>
      </c>
      <c r="Q1792" s="37" t="s">
        <v>7247</v>
      </c>
      <c r="R1792" s="46"/>
      <c r="S1792" s="46"/>
    </row>
    <row r="1793" spans="1:19" ht="12.75">
      <c r="A1793" s="27">
        <v>1792</v>
      </c>
      <c r="B1793" s="23" t="s">
        <v>7382</v>
      </c>
      <c r="C1793" s="39">
        <v>43922</v>
      </c>
      <c r="D1793" s="40"/>
      <c r="E1793" s="27">
        <v>33</v>
      </c>
      <c r="F1793" s="2" t="s">
        <v>39</v>
      </c>
      <c r="H1793" s="2" t="s">
        <v>1613</v>
      </c>
      <c r="I1793" s="45" t="s">
        <v>158</v>
      </c>
      <c r="J1793" s="15" t="str">
        <f>IF(ISERROR(VLOOKUP(I1793,State_codes!$B$2:$C$38, 2, FALSE)),"",VLOOKUP(I1793,State_codes!$B$2:$C$38, 2, FALSE))</f>
        <v>TN</v>
      </c>
      <c r="K1793" s="2" t="s">
        <v>122</v>
      </c>
      <c r="L1793" s="31" t="s">
        <v>3062</v>
      </c>
      <c r="M1793" s="2" t="s">
        <v>766</v>
      </c>
      <c r="N1793" s="130"/>
      <c r="O1793" s="27" t="s">
        <v>129</v>
      </c>
      <c r="P1793" s="39">
        <v>43922</v>
      </c>
      <c r="Q1793" s="37" t="s">
        <v>7247</v>
      </c>
      <c r="R1793" s="46"/>
      <c r="S1793" s="46"/>
    </row>
    <row r="1794" spans="1:19" ht="12.75">
      <c r="A1794" s="27">
        <v>1793</v>
      </c>
      <c r="B1794" s="23" t="s">
        <v>7390</v>
      </c>
      <c r="C1794" s="39">
        <v>43922</v>
      </c>
      <c r="D1794" s="40"/>
      <c r="E1794" s="27">
        <v>38</v>
      </c>
      <c r="F1794" s="2" t="s">
        <v>39</v>
      </c>
      <c r="H1794" s="2" t="s">
        <v>1613</v>
      </c>
      <c r="I1794" s="45" t="s">
        <v>158</v>
      </c>
      <c r="J1794" s="15" t="str">
        <f>IF(ISERROR(VLOOKUP(I1794,State_codes!$B$2:$C$38, 2, FALSE)),"",VLOOKUP(I1794,State_codes!$B$2:$C$38, 2, FALSE))</f>
        <v>TN</v>
      </c>
      <c r="K1794" s="2" t="s">
        <v>122</v>
      </c>
      <c r="L1794" s="31" t="s">
        <v>3062</v>
      </c>
      <c r="M1794" s="2" t="s">
        <v>766</v>
      </c>
      <c r="N1794" s="130"/>
      <c r="O1794" s="27" t="s">
        <v>129</v>
      </c>
      <c r="P1794" s="39">
        <v>43922</v>
      </c>
      <c r="Q1794" s="37" t="s">
        <v>7247</v>
      </c>
      <c r="R1794" s="46"/>
      <c r="S1794" s="46"/>
    </row>
    <row r="1795" spans="1:19" ht="12.75">
      <c r="A1795" s="27">
        <v>1794</v>
      </c>
      <c r="B1795" s="23" t="s">
        <v>7394</v>
      </c>
      <c r="C1795" s="39">
        <v>43922</v>
      </c>
      <c r="D1795" s="40"/>
      <c r="E1795" s="27">
        <v>37</v>
      </c>
      <c r="F1795" s="2" t="s">
        <v>39</v>
      </c>
      <c r="G1795" s="2" t="s">
        <v>7395</v>
      </c>
      <c r="H1795" s="2" t="s">
        <v>1613</v>
      </c>
      <c r="I1795" s="45" t="s">
        <v>158</v>
      </c>
      <c r="J1795" s="15" t="str">
        <f>IF(ISERROR(VLOOKUP(I1795,State_codes!$B$2:$C$38, 2, FALSE)),"",VLOOKUP(I1795,State_codes!$B$2:$C$38, 2, FALSE))</f>
        <v>TN</v>
      </c>
      <c r="K1795" s="2" t="s">
        <v>122</v>
      </c>
      <c r="L1795" s="31" t="s">
        <v>3062</v>
      </c>
      <c r="M1795" s="2" t="s">
        <v>766</v>
      </c>
      <c r="N1795" s="130"/>
      <c r="O1795" s="27" t="s">
        <v>129</v>
      </c>
      <c r="P1795" s="39">
        <v>43922</v>
      </c>
      <c r="Q1795" s="37" t="s">
        <v>7247</v>
      </c>
      <c r="R1795" s="46"/>
      <c r="S1795" s="46"/>
    </row>
    <row r="1796" spans="1:19" ht="12.75">
      <c r="A1796" s="27">
        <v>1795</v>
      </c>
      <c r="B1796" s="23" t="s">
        <v>7399</v>
      </c>
      <c r="C1796" s="39">
        <v>43922</v>
      </c>
      <c r="D1796" s="40"/>
      <c r="E1796" s="27">
        <v>26</v>
      </c>
      <c r="F1796" s="2" t="s">
        <v>39</v>
      </c>
      <c r="G1796" s="2" t="s">
        <v>7400</v>
      </c>
      <c r="H1796" s="2" t="s">
        <v>1378</v>
      </c>
      <c r="I1796" s="45" t="s">
        <v>158</v>
      </c>
      <c r="J1796" s="15" t="str">
        <f>IF(ISERROR(VLOOKUP(I1796,State_codes!$B$2:$C$38, 2, FALSE)),"",VLOOKUP(I1796,State_codes!$B$2:$C$38, 2, FALSE))</f>
        <v>TN</v>
      </c>
      <c r="K1796" s="2" t="s">
        <v>122</v>
      </c>
      <c r="L1796" s="31" t="s">
        <v>3062</v>
      </c>
      <c r="M1796" s="2" t="s">
        <v>766</v>
      </c>
      <c r="N1796" s="130"/>
      <c r="O1796" s="27" t="s">
        <v>129</v>
      </c>
      <c r="P1796" s="39">
        <v>43922</v>
      </c>
      <c r="Q1796" s="37" t="s">
        <v>7247</v>
      </c>
      <c r="R1796" s="46"/>
      <c r="S1796" s="46"/>
    </row>
    <row r="1797" spans="1:19" ht="12.75">
      <c r="A1797" s="27">
        <v>1796</v>
      </c>
      <c r="B1797" s="23" t="s">
        <v>7402</v>
      </c>
      <c r="C1797" s="39">
        <v>43922</v>
      </c>
      <c r="D1797" s="40"/>
      <c r="E1797" s="27">
        <v>54</v>
      </c>
      <c r="F1797" s="2" t="s">
        <v>39</v>
      </c>
      <c r="G1797" s="2" t="s">
        <v>7400</v>
      </c>
      <c r="H1797" s="2" t="s">
        <v>1378</v>
      </c>
      <c r="I1797" s="45" t="s">
        <v>158</v>
      </c>
      <c r="J1797" s="15" t="str">
        <f>IF(ISERROR(VLOOKUP(I1797,State_codes!$B$2:$C$38, 2, FALSE)),"",VLOOKUP(I1797,State_codes!$B$2:$C$38, 2, FALSE))</f>
        <v>TN</v>
      </c>
      <c r="K1797" s="2" t="s">
        <v>122</v>
      </c>
      <c r="L1797" s="31" t="s">
        <v>3062</v>
      </c>
      <c r="M1797" s="2" t="s">
        <v>766</v>
      </c>
      <c r="N1797" s="130"/>
      <c r="O1797" s="27" t="s">
        <v>129</v>
      </c>
      <c r="P1797" s="39">
        <v>43922</v>
      </c>
      <c r="Q1797" s="37" t="s">
        <v>7247</v>
      </c>
      <c r="R1797" s="46"/>
      <c r="S1797" s="46"/>
    </row>
    <row r="1798" spans="1:19" ht="12.75">
      <c r="A1798" s="27">
        <v>1797</v>
      </c>
      <c r="B1798" s="23" t="s">
        <v>7407</v>
      </c>
      <c r="C1798" s="39">
        <v>43922</v>
      </c>
      <c r="D1798" s="40"/>
      <c r="E1798" s="27">
        <v>60</v>
      </c>
      <c r="F1798" s="2" t="s">
        <v>39</v>
      </c>
      <c r="G1798" s="2" t="s">
        <v>7408</v>
      </c>
      <c r="H1798" s="2" t="s">
        <v>1044</v>
      </c>
      <c r="I1798" s="45" t="s">
        <v>158</v>
      </c>
      <c r="J1798" s="15" t="str">
        <f>IF(ISERROR(VLOOKUP(I1798,State_codes!$B$2:$C$38, 2, FALSE)),"",VLOOKUP(I1798,State_codes!$B$2:$C$38, 2, FALSE))</f>
        <v>TN</v>
      </c>
      <c r="K1798" s="2" t="s">
        <v>122</v>
      </c>
      <c r="L1798" s="31" t="s">
        <v>3062</v>
      </c>
      <c r="M1798" s="2" t="s">
        <v>766</v>
      </c>
      <c r="N1798" s="130"/>
      <c r="O1798" s="27" t="s">
        <v>129</v>
      </c>
      <c r="P1798" s="39">
        <v>43922</v>
      </c>
      <c r="Q1798" s="37" t="s">
        <v>7247</v>
      </c>
      <c r="R1798" s="46"/>
      <c r="S1798" s="46"/>
    </row>
    <row r="1799" spans="1:19" ht="12.75">
      <c r="A1799" s="27">
        <v>1798</v>
      </c>
      <c r="B1799" s="23" t="s">
        <v>7414</v>
      </c>
      <c r="C1799" s="39">
        <v>43922</v>
      </c>
      <c r="D1799" s="40"/>
      <c r="E1799" s="27">
        <v>50</v>
      </c>
      <c r="F1799" s="2" t="s">
        <v>39</v>
      </c>
      <c r="G1799" s="2" t="s">
        <v>7408</v>
      </c>
      <c r="H1799" s="2" t="s">
        <v>1044</v>
      </c>
      <c r="I1799" s="45" t="s">
        <v>158</v>
      </c>
      <c r="J1799" s="15" t="str">
        <f>IF(ISERROR(VLOOKUP(I1799,State_codes!$B$2:$C$38, 2, FALSE)),"",VLOOKUP(I1799,State_codes!$B$2:$C$38, 2, FALSE))</f>
        <v>TN</v>
      </c>
      <c r="K1799" s="2" t="s">
        <v>122</v>
      </c>
      <c r="L1799" s="31" t="s">
        <v>3062</v>
      </c>
      <c r="M1799" s="2" t="s">
        <v>766</v>
      </c>
      <c r="N1799" s="130"/>
      <c r="O1799" s="27" t="s">
        <v>129</v>
      </c>
      <c r="P1799" s="39">
        <v>43922</v>
      </c>
      <c r="Q1799" s="37" t="s">
        <v>7247</v>
      </c>
      <c r="R1799" s="46"/>
      <c r="S1799" s="46"/>
    </row>
    <row r="1800" spans="1:19" ht="12.75">
      <c r="A1800" s="27">
        <v>1799</v>
      </c>
      <c r="B1800" s="23" t="s">
        <v>7417</v>
      </c>
      <c r="C1800" s="39">
        <v>43922</v>
      </c>
      <c r="D1800" s="40"/>
      <c r="E1800" s="27">
        <v>63</v>
      </c>
      <c r="F1800" s="2" t="s">
        <v>39</v>
      </c>
      <c r="G1800" s="2" t="s">
        <v>7408</v>
      </c>
      <c r="H1800" s="2" t="s">
        <v>1044</v>
      </c>
      <c r="I1800" s="45" t="s">
        <v>158</v>
      </c>
      <c r="J1800" s="15" t="str">
        <f>IF(ISERROR(VLOOKUP(I1800,State_codes!$B$2:$C$38, 2, FALSE)),"",VLOOKUP(I1800,State_codes!$B$2:$C$38, 2, FALSE))</f>
        <v>TN</v>
      </c>
      <c r="K1800" s="2" t="s">
        <v>122</v>
      </c>
      <c r="L1800" s="31" t="s">
        <v>3062</v>
      </c>
      <c r="M1800" s="2" t="s">
        <v>766</v>
      </c>
      <c r="N1800" s="130"/>
      <c r="O1800" s="27" t="s">
        <v>129</v>
      </c>
      <c r="P1800" s="39">
        <v>43922</v>
      </c>
      <c r="Q1800" s="37" t="s">
        <v>7247</v>
      </c>
      <c r="R1800" s="46"/>
      <c r="S1800" s="46"/>
    </row>
    <row r="1801" spans="1:19" ht="12.75">
      <c r="A1801" s="27">
        <v>1800</v>
      </c>
      <c r="B1801" s="23" t="s">
        <v>7421</v>
      </c>
      <c r="C1801" s="39">
        <v>43922</v>
      </c>
      <c r="D1801" s="40"/>
      <c r="E1801" s="27">
        <v>55</v>
      </c>
      <c r="F1801" s="2" t="s">
        <v>39</v>
      </c>
      <c r="G1801" s="2" t="s">
        <v>7408</v>
      </c>
      <c r="H1801" s="2" t="s">
        <v>1044</v>
      </c>
      <c r="I1801" s="45" t="s">
        <v>158</v>
      </c>
      <c r="J1801" s="15" t="str">
        <f>IF(ISERROR(VLOOKUP(I1801,State_codes!$B$2:$C$38, 2, FALSE)),"",VLOOKUP(I1801,State_codes!$B$2:$C$38, 2, FALSE))</f>
        <v>TN</v>
      </c>
      <c r="K1801" s="2" t="s">
        <v>122</v>
      </c>
      <c r="L1801" s="31" t="s">
        <v>3062</v>
      </c>
      <c r="M1801" s="2" t="s">
        <v>766</v>
      </c>
      <c r="N1801" s="130"/>
      <c r="O1801" s="27" t="s">
        <v>129</v>
      </c>
      <c r="P1801" s="39">
        <v>43922</v>
      </c>
      <c r="Q1801" s="37" t="s">
        <v>7247</v>
      </c>
      <c r="R1801" s="46"/>
      <c r="S1801" s="46"/>
    </row>
    <row r="1802" spans="1:19" ht="12.75">
      <c r="A1802" s="27">
        <v>1801</v>
      </c>
      <c r="B1802" s="23" t="s">
        <v>7425</v>
      </c>
      <c r="C1802" s="39">
        <v>43922</v>
      </c>
      <c r="D1802" s="40"/>
      <c r="E1802" s="27">
        <v>56</v>
      </c>
      <c r="F1802" s="2" t="s">
        <v>39</v>
      </c>
      <c r="G1802" s="2" t="s">
        <v>7408</v>
      </c>
      <c r="H1802" s="2" t="s">
        <v>1044</v>
      </c>
      <c r="I1802" s="45" t="s">
        <v>158</v>
      </c>
      <c r="J1802" s="15" t="str">
        <f>IF(ISERROR(VLOOKUP(I1802,State_codes!$B$2:$C$38, 2, FALSE)),"",VLOOKUP(I1802,State_codes!$B$2:$C$38, 2, FALSE))</f>
        <v>TN</v>
      </c>
      <c r="K1802" s="2" t="s">
        <v>122</v>
      </c>
      <c r="L1802" s="31" t="s">
        <v>3062</v>
      </c>
      <c r="M1802" s="2" t="s">
        <v>766</v>
      </c>
      <c r="N1802" s="130"/>
      <c r="O1802" s="27" t="s">
        <v>129</v>
      </c>
      <c r="P1802" s="39">
        <v>43922</v>
      </c>
      <c r="Q1802" s="37" t="s">
        <v>7247</v>
      </c>
      <c r="R1802" s="46"/>
      <c r="S1802" s="46"/>
    </row>
    <row r="1803" spans="1:19" ht="12.75">
      <c r="A1803" s="27">
        <v>1802</v>
      </c>
      <c r="B1803" s="23" t="s">
        <v>7428</v>
      </c>
      <c r="C1803" s="39">
        <v>43922</v>
      </c>
      <c r="D1803" s="40"/>
      <c r="E1803" s="27">
        <v>66</v>
      </c>
      <c r="F1803" s="2" t="s">
        <v>39</v>
      </c>
      <c r="H1803" s="2" t="s">
        <v>1044</v>
      </c>
      <c r="I1803" s="45" t="s">
        <v>158</v>
      </c>
      <c r="J1803" s="15" t="str">
        <f>IF(ISERROR(VLOOKUP(I1803,State_codes!$B$2:$C$38, 2, FALSE)),"",VLOOKUP(I1803,State_codes!$B$2:$C$38, 2, FALSE))</f>
        <v>TN</v>
      </c>
      <c r="K1803" s="2" t="s">
        <v>122</v>
      </c>
      <c r="L1803" s="31" t="s">
        <v>3062</v>
      </c>
      <c r="M1803" s="2" t="s">
        <v>766</v>
      </c>
      <c r="N1803" s="130"/>
      <c r="O1803" s="27" t="s">
        <v>129</v>
      </c>
      <c r="P1803" s="39">
        <v>43922</v>
      </c>
      <c r="Q1803" s="37" t="s">
        <v>7247</v>
      </c>
      <c r="R1803" s="46"/>
      <c r="S1803" s="46"/>
    </row>
    <row r="1804" spans="1:19" ht="12.75">
      <c r="A1804" s="27">
        <v>1803</v>
      </c>
      <c r="B1804" s="23" t="s">
        <v>7433</v>
      </c>
      <c r="C1804" s="39">
        <v>43922</v>
      </c>
      <c r="D1804" s="40"/>
      <c r="E1804" s="27">
        <v>52</v>
      </c>
      <c r="F1804" s="2" t="s">
        <v>39</v>
      </c>
      <c r="G1804" s="2" t="s">
        <v>7408</v>
      </c>
      <c r="H1804" s="2" t="s">
        <v>1044</v>
      </c>
      <c r="I1804" s="45" t="s">
        <v>158</v>
      </c>
      <c r="J1804" s="15" t="str">
        <f>IF(ISERROR(VLOOKUP(I1804,State_codes!$B$2:$C$38, 2, FALSE)),"",VLOOKUP(I1804,State_codes!$B$2:$C$38, 2, FALSE))</f>
        <v>TN</v>
      </c>
      <c r="K1804" s="2" t="s">
        <v>122</v>
      </c>
      <c r="L1804" s="31" t="s">
        <v>3062</v>
      </c>
      <c r="M1804" s="2" t="s">
        <v>766</v>
      </c>
      <c r="N1804" s="130"/>
      <c r="O1804" s="27" t="s">
        <v>129</v>
      </c>
      <c r="P1804" s="39">
        <v>43922</v>
      </c>
      <c r="Q1804" s="37" t="s">
        <v>7247</v>
      </c>
      <c r="R1804" s="46"/>
      <c r="S1804" s="46"/>
    </row>
    <row r="1805" spans="1:19" ht="12.75">
      <c r="A1805" s="27">
        <v>1804</v>
      </c>
      <c r="B1805" s="23" t="s">
        <v>7436</v>
      </c>
      <c r="C1805" s="39">
        <v>43922</v>
      </c>
      <c r="D1805" s="40"/>
      <c r="E1805" s="27">
        <v>63</v>
      </c>
      <c r="F1805" s="2" t="s">
        <v>39</v>
      </c>
      <c r="G1805" s="2" t="s">
        <v>7408</v>
      </c>
      <c r="H1805" s="2" t="s">
        <v>1044</v>
      </c>
      <c r="I1805" s="45" t="s">
        <v>158</v>
      </c>
      <c r="J1805" s="15" t="str">
        <f>IF(ISERROR(VLOOKUP(I1805,State_codes!$B$2:$C$38, 2, FALSE)),"",VLOOKUP(I1805,State_codes!$B$2:$C$38, 2, FALSE))</f>
        <v>TN</v>
      </c>
      <c r="K1805" s="2" t="s">
        <v>122</v>
      </c>
      <c r="L1805" s="31" t="s">
        <v>3062</v>
      </c>
      <c r="M1805" s="2" t="s">
        <v>766</v>
      </c>
      <c r="N1805" s="130"/>
      <c r="O1805" s="27" t="s">
        <v>129</v>
      </c>
      <c r="P1805" s="39">
        <v>43922</v>
      </c>
      <c r="Q1805" s="37" t="s">
        <v>7247</v>
      </c>
      <c r="R1805" s="46"/>
      <c r="S1805" s="46"/>
    </row>
    <row r="1806" spans="1:19" ht="12.75">
      <c r="A1806" s="27">
        <v>1805</v>
      </c>
      <c r="B1806" s="23" t="s">
        <v>7440</v>
      </c>
      <c r="C1806" s="39">
        <v>43922</v>
      </c>
      <c r="D1806" s="40"/>
      <c r="E1806" s="27">
        <v>27</v>
      </c>
      <c r="F1806" s="2" t="s">
        <v>39</v>
      </c>
      <c r="G1806" s="2" t="s">
        <v>7408</v>
      </c>
      <c r="H1806" s="2" t="s">
        <v>1044</v>
      </c>
      <c r="I1806" s="45" t="s">
        <v>158</v>
      </c>
      <c r="J1806" s="15" t="str">
        <f>IF(ISERROR(VLOOKUP(I1806,State_codes!$B$2:$C$38, 2, FALSE)),"",VLOOKUP(I1806,State_codes!$B$2:$C$38, 2, FALSE))</f>
        <v>TN</v>
      </c>
      <c r="K1806" s="2" t="s">
        <v>122</v>
      </c>
      <c r="L1806" s="31" t="s">
        <v>3062</v>
      </c>
      <c r="M1806" s="2" t="s">
        <v>766</v>
      </c>
      <c r="N1806" s="130"/>
      <c r="O1806" s="27" t="s">
        <v>129</v>
      </c>
      <c r="P1806" s="39">
        <v>43922</v>
      </c>
      <c r="Q1806" s="37" t="s">
        <v>7247</v>
      </c>
      <c r="R1806" s="46"/>
      <c r="S1806" s="46"/>
    </row>
    <row r="1807" spans="1:19" ht="12.75">
      <c r="A1807" s="27">
        <v>1806</v>
      </c>
      <c r="B1807" s="23" t="s">
        <v>7444</v>
      </c>
      <c r="C1807" s="39">
        <v>43922</v>
      </c>
      <c r="D1807" s="40"/>
      <c r="E1807" s="27">
        <v>40</v>
      </c>
      <c r="F1807" s="2" t="s">
        <v>39</v>
      </c>
      <c r="G1807" s="2" t="s">
        <v>7445</v>
      </c>
      <c r="H1807" s="2" t="s">
        <v>1044</v>
      </c>
      <c r="I1807" s="45" t="s">
        <v>158</v>
      </c>
      <c r="J1807" s="15" t="str">
        <f>IF(ISERROR(VLOOKUP(I1807,State_codes!$B$2:$C$38, 2, FALSE)),"",VLOOKUP(I1807,State_codes!$B$2:$C$38, 2, FALSE))</f>
        <v>TN</v>
      </c>
      <c r="K1807" s="2" t="s">
        <v>122</v>
      </c>
      <c r="L1807" s="31" t="s">
        <v>3062</v>
      </c>
      <c r="M1807" s="2" t="s">
        <v>766</v>
      </c>
      <c r="N1807" s="130"/>
      <c r="O1807" s="27" t="s">
        <v>129</v>
      </c>
      <c r="P1807" s="39">
        <v>43922</v>
      </c>
      <c r="Q1807" s="37" t="s">
        <v>7247</v>
      </c>
      <c r="R1807" s="46"/>
      <c r="S1807" s="46"/>
    </row>
    <row r="1808" spans="1:19" ht="12.75">
      <c r="A1808" s="27">
        <v>1807</v>
      </c>
      <c r="B1808" s="23" t="s">
        <v>7451</v>
      </c>
      <c r="C1808" s="39">
        <v>43922</v>
      </c>
      <c r="D1808" s="40"/>
      <c r="E1808" s="27">
        <v>48</v>
      </c>
      <c r="F1808" s="2" t="s">
        <v>39</v>
      </c>
      <c r="G1808" s="2" t="s">
        <v>7452</v>
      </c>
      <c r="H1808" s="2" t="s">
        <v>1044</v>
      </c>
      <c r="I1808" s="45" t="s">
        <v>158</v>
      </c>
      <c r="J1808" s="15" t="str">
        <f>IF(ISERROR(VLOOKUP(I1808,State_codes!$B$2:$C$38, 2, FALSE)),"",VLOOKUP(I1808,State_codes!$B$2:$C$38, 2, FALSE))</f>
        <v>TN</v>
      </c>
      <c r="K1808" s="2" t="s">
        <v>122</v>
      </c>
      <c r="L1808" s="31" t="s">
        <v>3062</v>
      </c>
      <c r="M1808" s="2" t="s">
        <v>766</v>
      </c>
      <c r="N1808" s="130"/>
      <c r="O1808" s="27" t="s">
        <v>129</v>
      </c>
      <c r="P1808" s="39">
        <v>43922</v>
      </c>
      <c r="Q1808" s="37" t="s">
        <v>7247</v>
      </c>
      <c r="R1808" s="46"/>
      <c r="S1808" s="46"/>
    </row>
    <row r="1809" spans="1:19" ht="12.75">
      <c r="A1809" s="27">
        <v>1808</v>
      </c>
      <c r="B1809" s="23" t="s">
        <v>7455</v>
      </c>
      <c r="C1809" s="39">
        <v>43922</v>
      </c>
      <c r="D1809" s="40"/>
      <c r="E1809" s="27">
        <v>54</v>
      </c>
      <c r="F1809" s="2" t="s">
        <v>39</v>
      </c>
      <c r="G1809" s="2" t="s">
        <v>7452</v>
      </c>
      <c r="H1809" s="2" t="s">
        <v>1044</v>
      </c>
      <c r="I1809" s="45" t="s">
        <v>158</v>
      </c>
      <c r="J1809" s="15" t="str">
        <f>IF(ISERROR(VLOOKUP(I1809,State_codes!$B$2:$C$38, 2, FALSE)),"",VLOOKUP(I1809,State_codes!$B$2:$C$38, 2, FALSE))</f>
        <v>TN</v>
      </c>
      <c r="K1809" s="2" t="s">
        <v>122</v>
      </c>
      <c r="L1809" s="31" t="s">
        <v>3062</v>
      </c>
      <c r="M1809" s="2" t="s">
        <v>766</v>
      </c>
      <c r="N1809" s="130"/>
      <c r="O1809" s="27" t="s">
        <v>129</v>
      </c>
      <c r="P1809" s="39">
        <v>43922</v>
      </c>
      <c r="Q1809" s="37" t="s">
        <v>7247</v>
      </c>
      <c r="R1809" s="46"/>
      <c r="S1809" s="46"/>
    </row>
    <row r="1810" spans="1:19" ht="12.75">
      <c r="A1810" s="27">
        <v>1809</v>
      </c>
      <c r="B1810" s="23" t="s">
        <v>7458</v>
      </c>
      <c r="C1810" s="39">
        <v>43922</v>
      </c>
      <c r="D1810" s="40"/>
      <c r="E1810" s="27">
        <v>71</v>
      </c>
      <c r="F1810" s="2" t="s">
        <v>39</v>
      </c>
      <c r="G1810" s="2" t="s">
        <v>7408</v>
      </c>
      <c r="H1810" s="2" t="s">
        <v>1044</v>
      </c>
      <c r="I1810" s="45" t="s">
        <v>158</v>
      </c>
      <c r="J1810" s="15" t="str">
        <f>IF(ISERROR(VLOOKUP(I1810,State_codes!$B$2:$C$38, 2, FALSE)),"",VLOOKUP(I1810,State_codes!$B$2:$C$38, 2, FALSE))</f>
        <v>TN</v>
      </c>
      <c r="K1810" s="2" t="s">
        <v>122</v>
      </c>
      <c r="L1810" s="31" t="s">
        <v>3062</v>
      </c>
      <c r="M1810" s="2" t="s">
        <v>766</v>
      </c>
      <c r="N1810" s="130"/>
      <c r="O1810" s="27" t="s">
        <v>129</v>
      </c>
      <c r="P1810" s="39">
        <v>43922</v>
      </c>
      <c r="Q1810" s="37" t="s">
        <v>7247</v>
      </c>
      <c r="R1810" s="46"/>
      <c r="S1810" s="46"/>
    </row>
    <row r="1811" spans="1:19" ht="12.75">
      <c r="A1811" s="27">
        <v>1810</v>
      </c>
      <c r="B1811" s="23" t="s">
        <v>7462</v>
      </c>
      <c r="C1811" s="39">
        <v>43922</v>
      </c>
      <c r="D1811" s="40"/>
      <c r="E1811" s="27">
        <v>31</v>
      </c>
      <c r="F1811" s="2" t="s">
        <v>39</v>
      </c>
      <c r="G1811" s="2" t="s">
        <v>7463</v>
      </c>
      <c r="H1811" s="2" t="s">
        <v>1044</v>
      </c>
      <c r="I1811" s="45" t="s">
        <v>158</v>
      </c>
      <c r="J1811" s="15" t="str">
        <f>IF(ISERROR(VLOOKUP(I1811,State_codes!$B$2:$C$38, 2, FALSE)),"",VLOOKUP(I1811,State_codes!$B$2:$C$38, 2, FALSE))</f>
        <v>TN</v>
      </c>
      <c r="K1811" s="2" t="s">
        <v>122</v>
      </c>
      <c r="L1811" s="31" t="s">
        <v>3062</v>
      </c>
      <c r="M1811" s="2" t="s">
        <v>766</v>
      </c>
      <c r="N1811" s="130"/>
      <c r="O1811" s="27" t="s">
        <v>129</v>
      </c>
      <c r="P1811" s="39">
        <v>43922</v>
      </c>
      <c r="Q1811" s="37" t="s">
        <v>7247</v>
      </c>
      <c r="R1811" s="46"/>
      <c r="S1811" s="46"/>
    </row>
    <row r="1812" spans="1:19" ht="12.75">
      <c r="A1812" s="27">
        <v>1811</v>
      </c>
      <c r="B1812" s="23" t="s">
        <v>7466</v>
      </c>
      <c r="C1812" s="39">
        <v>43922</v>
      </c>
      <c r="D1812" s="40"/>
      <c r="E1812" s="27">
        <v>50</v>
      </c>
      <c r="F1812" s="2" t="s">
        <v>39</v>
      </c>
      <c r="G1812" s="2" t="s">
        <v>7408</v>
      </c>
      <c r="H1812" s="2" t="s">
        <v>1044</v>
      </c>
      <c r="I1812" s="2" t="s">
        <v>158</v>
      </c>
      <c r="J1812" s="15" t="str">
        <f>IF(ISERROR(VLOOKUP(I1812,State_codes!$B$2:$C$38, 2, FALSE)),"",VLOOKUP(I1812,State_codes!$B$2:$C$38, 2, FALSE))</f>
        <v>TN</v>
      </c>
      <c r="K1812" s="2" t="s">
        <v>122</v>
      </c>
      <c r="L1812" s="31" t="s">
        <v>3062</v>
      </c>
      <c r="M1812" s="2" t="s">
        <v>766</v>
      </c>
      <c r="N1812" s="130"/>
      <c r="O1812" s="27" t="s">
        <v>129</v>
      </c>
      <c r="P1812" s="39">
        <v>43922</v>
      </c>
      <c r="Q1812" s="37" t="s">
        <v>7247</v>
      </c>
      <c r="R1812" s="46"/>
      <c r="S1812" s="46"/>
    </row>
    <row r="1813" spans="1:19" ht="12.75">
      <c r="A1813" s="27">
        <v>1812</v>
      </c>
      <c r="B1813" s="23" t="s">
        <v>7469</v>
      </c>
      <c r="C1813" s="39">
        <v>43922</v>
      </c>
      <c r="D1813" s="40"/>
      <c r="E1813" s="27">
        <v>48</v>
      </c>
      <c r="F1813" s="2" t="s">
        <v>39</v>
      </c>
      <c r="G1813" s="2" t="s">
        <v>7463</v>
      </c>
      <c r="H1813" s="2" t="s">
        <v>1044</v>
      </c>
      <c r="I1813" s="2" t="s">
        <v>158</v>
      </c>
      <c r="J1813" s="15" t="str">
        <f>IF(ISERROR(VLOOKUP(I1813,State_codes!$B$2:$C$38, 2, FALSE)),"",VLOOKUP(I1813,State_codes!$B$2:$C$38, 2, FALSE))</f>
        <v>TN</v>
      </c>
      <c r="K1813" s="2" t="s">
        <v>122</v>
      </c>
      <c r="L1813" s="31" t="s">
        <v>3062</v>
      </c>
      <c r="M1813" s="2" t="s">
        <v>766</v>
      </c>
      <c r="N1813" s="130"/>
      <c r="O1813" s="27" t="s">
        <v>129</v>
      </c>
      <c r="P1813" s="39">
        <v>43922</v>
      </c>
      <c r="Q1813" s="37" t="s">
        <v>7247</v>
      </c>
      <c r="R1813" s="46"/>
      <c r="S1813" s="46"/>
    </row>
    <row r="1814" spans="1:19" ht="12.75">
      <c r="A1814" s="27">
        <v>1813</v>
      </c>
      <c r="B1814" s="23" t="s">
        <v>7472</v>
      </c>
      <c r="C1814" s="39">
        <v>43922</v>
      </c>
      <c r="D1814" s="40"/>
      <c r="E1814" s="27">
        <v>68</v>
      </c>
      <c r="F1814" s="2" t="s">
        <v>39</v>
      </c>
      <c r="G1814" s="2" t="s">
        <v>7408</v>
      </c>
      <c r="H1814" s="2" t="s">
        <v>1044</v>
      </c>
      <c r="I1814" s="2" t="s">
        <v>158</v>
      </c>
      <c r="J1814" s="15" t="str">
        <f>IF(ISERROR(VLOOKUP(I1814,State_codes!$B$2:$C$38, 2, FALSE)),"",VLOOKUP(I1814,State_codes!$B$2:$C$38, 2, FALSE))</f>
        <v>TN</v>
      </c>
      <c r="K1814" s="2" t="s">
        <v>122</v>
      </c>
      <c r="L1814" s="31" t="s">
        <v>3062</v>
      </c>
      <c r="M1814" s="2" t="s">
        <v>766</v>
      </c>
      <c r="N1814" s="130"/>
      <c r="O1814" s="27" t="s">
        <v>129</v>
      </c>
      <c r="P1814" s="39">
        <v>43922</v>
      </c>
      <c r="Q1814" s="37" t="s">
        <v>7247</v>
      </c>
      <c r="R1814" s="46"/>
      <c r="S1814" s="46"/>
    </row>
    <row r="1815" spans="1:19" ht="12.75">
      <c r="A1815" s="27">
        <v>1814</v>
      </c>
      <c r="B1815" s="23" t="s">
        <v>7476</v>
      </c>
      <c r="C1815" s="39">
        <v>43922</v>
      </c>
      <c r="D1815" s="40"/>
      <c r="E1815" s="27">
        <v>36</v>
      </c>
      <c r="F1815" s="2" t="s">
        <v>39</v>
      </c>
      <c r="G1815" s="2" t="s">
        <v>7477</v>
      </c>
      <c r="H1815" s="2" t="s">
        <v>1044</v>
      </c>
      <c r="I1815" s="2" t="s">
        <v>158</v>
      </c>
      <c r="J1815" s="15" t="str">
        <f>IF(ISERROR(VLOOKUP(I1815,State_codes!$B$2:$C$38, 2, FALSE)),"",VLOOKUP(I1815,State_codes!$B$2:$C$38, 2, FALSE))</f>
        <v>TN</v>
      </c>
      <c r="K1815" s="2" t="s">
        <v>122</v>
      </c>
      <c r="L1815" s="31" t="s">
        <v>3062</v>
      </c>
      <c r="M1815" s="2" t="s">
        <v>766</v>
      </c>
      <c r="N1815" s="130"/>
      <c r="O1815" s="27" t="s">
        <v>129</v>
      </c>
      <c r="P1815" s="39">
        <v>43922</v>
      </c>
      <c r="Q1815" s="37" t="s">
        <v>7247</v>
      </c>
      <c r="R1815" s="46"/>
      <c r="S1815" s="46"/>
    </row>
    <row r="1816" spans="1:19" ht="12.75">
      <c r="A1816" s="27">
        <v>1815</v>
      </c>
      <c r="B1816" s="23" t="s">
        <v>7481</v>
      </c>
      <c r="C1816" s="39">
        <v>43922</v>
      </c>
      <c r="D1816" s="40"/>
      <c r="E1816" s="27">
        <v>47</v>
      </c>
      <c r="F1816" s="2" t="s">
        <v>39</v>
      </c>
      <c r="G1816" s="2" t="s">
        <v>7408</v>
      </c>
      <c r="H1816" s="2" t="s">
        <v>1044</v>
      </c>
      <c r="I1816" s="2" t="s">
        <v>158</v>
      </c>
      <c r="J1816" s="15" t="str">
        <f>IF(ISERROR(VLOOKUP(I1816,State_codes!$B$2:$C$38, 2, FALSE)),"",VLOOKUP(I1816,State_codes!$B$2:$C$38, 2, FALSE))</f>
        <v>TN</v>
      </c>
      <c r="K1816" s="2" t="s">
        <v>122</v>
      </c>
      <c r="L1816" s="31" t="s">
        <v>3062</v>
      </c>
      <c r="M1816" s="2" t="s">
        <v>766</v>
      </c>
      <c r="N1816" s="130"/>
      <c r="O1816" s="27" t="s">
        <v>129</v>
      </c>
      <c r="P1816" s="39">
        <v>43922</v>
      </c>
      <c r="Q1816" s="37" t="s">
        <v>7247</v>
      </c>
      <c r="R1816" s="46"/>
      <c r="S1816" s="46"/>
    </row>
    <row r="1817" spans="1:19" ht="12.75">
      <c r="A1817" s="27">
        <v>1816</v>
      </c>
      <c r="B1817" s="23" t="s">
        <v>7488</v>
      </c>
      <c r="C1817" s="39">
        <v>43922</v>
      </c>
      <c r="D1817" s="40"/>
      <c r="E1817" s="27">
        <v>55</v>
      </c>
      <c r="F1817" s="2" t="s">
        <v>39</v>
      </c>
      <c r="G1817" s="2" t="s">
        <v>7408</v>
      </c>
      <c r="H1817" s="2" t="s">
        <v>1044</v>
      </c>
      <c r="I1817" s="2" t="s">
        <v>158</v>
      </c>
      <c r="J1817" s="15" t="str">
        <f>IF(ISERROR(VLOOKUP(I1817,State_codes!$B$2:$C$38, 2, FALSE)),"",VLOOKUP(I1817,State_codes!$B$2:$C$38, 2, FALSE))</f>
        <v>TN</v>
      </c>
      <c r="K1817" s="2" t="s">
        <v>122</v>
      </c>
      <c r="L1817" s="31" t="s">
        <v>3062</v>
      </c>
      <c r="M1817" s="2" t="s">
        <v>766</v>
      </c>
      <c r="N1817" s="130"/>
      <c r="O1817" s="27" t="s">
        <v>129</v>
      </c>
      <c r="P1817" s="39">
        <v>43922</v>
      </c>
      <c r="Q1817" s="37" t="s">
        <v>7247</v>
      </c>
      <c r="R1817" s="46"/>
      <c r="S1817" s="46"/>
    </row>
    <row r="1818" spans="1:19" ht="12.75">
      <c r="A1818" s="27">
        <v>1817</v>
      </c>
      <c r="B1818" s="23" t="s">
        <v>7494</v>
      </c>
      <c r="C1818" s="39">
        <v>43922</v>
      </c>
      <c r="D1818" s="40"/>
      <c r="E1818" s="41"/>
      <c r="F1818" s="2" t="s">
        <v>39</v>
      </c>
      <c r="H1818" s="2" t="s">
        <v>5375</v>
      </c>
      <c r="I1818" s="2" t="s">
        <v>158</v>
      </c>
      <c r="J1818" s="15" t="str">
        <f>IF(ISERROR(VLOOKUP(I1818,State_codes!$B$2:$C$38, 2, FALSE)),"",VLOOKUP(I1818,State_codes!$B$2:$C$38, 2, FALSE))</f>
        <v>TN</v>
      </c>
      <c r="K1818" s="2" t="s">
        <v>122</v>
      </c>
      <c r="L1818" s="31" t="s">
        <v>3062</v>
      </c>
      <c r="M1818" s="2" t="s">
        <v>766</v>
      </c>
      <c r="N1818" s="130"/>
      <c r="O1818" s="27" t="s">
        <v>129</v>
      </c>
      <c r="P1818" s="39">
        <v>43922</v>
      </c>
      <c r="Q1818" s="37" t="s">
        <v>7247</v>
      </c>
      <c r="R1818" s="46"/>
      <c r="S1818" s="46"/>
    </row>
    <row r="1819" spans="1:19" ht="12.75">
      <c r="A1819" s="27">
        <v>1818</v>
      </c>
      <c r="B1819" s="23" t="s">
        <v>7499</v>
      </c>
      <c r="C1819" s="39">
        <v>43922</v>
      </c>
      <c r="D1819" s="40"/>
      <c r="E1819" s="41"/>
      <c r="F1819" s="2" t="s">
        <v>39</v>
      </c>
      <c r="H1819" s="2" t="s">
        <v>5375</v>
      </c>
      <c r="I1819" s="2" t="s">
        <v>158</v>
      </c>
      <c r="J1819" s="15" t="str">
        <f>IF(ISERROR(VLOOKUP(I1819,State_codes!$B$2:$C$38, 2, FALSE)),"",VLOOKUP(I1819,State_codes!$B$2:$C$38, 2, FALSE))</f>
        <v>TN</v>
      </c>
      <c r="K1819" s="2" t="s">
        <v>122</v>
      </c>
      <c r="L1819" s="31" t="s">
        <v>3062</v>
      </c>
      <c r="M1819" s="2" t="s">
        <v>766</v>
      </c>
      <c r="N1819" s="130"/>
      <c r="O1819" s="27" t="s">
        <v>129</v>
      </c>
      <c r="P1819" s="39">
        <v>43922</v>
      </c>
      <c r="Q1819" s="37" t="s">
        <v>7247</v>
      </c>
      <c r="R1819" s="46"/>
      <c r="S1819" s="46"/>
    </row>
    <row r="1820" spans="1:19" ht="12.75">
      <c r="A1820" s="27">
        <v>1819</v>
      </c>
      <c r="B1820" s="23" t="s">
        <v>7503</v>
      </c>
      <c r="C1820" s="39">
        <v>43922</v>
      </c>
      <c r="D1820" s="40"/>
      <c r="E1820" s="41"/>
      <c r="F1820" s="2" t="s">
        <v>39</v>
      </c>
      <c r="H1820" s="2" t="s">
        <v>5375</v>
      </c>
      <c r="I1820" s="2" t="s">
        <v>158</v>
      </c>
      <c r="J1820" s="15" t="str">
        <f>IF(ISERROR(VLOOKUP(I1820,State_codes!$B$2:$C$38, 2, FALSE)),"",VLOOKUP(I1820,State_codes!$B$2:$C$38, 2, FALSE))</f>
        <v>TN</v>
      </c>
      <c r="K1820" s="2" t="s">
        <v>122</v>
      </c>
      <c r="L1820" s="31" t="s">
        <v>3062</v>
      </c>
      <c r="M1820" s="2" t="s">
        <v>766</v>
      </c>
      <c r="N1820" s="130"/>
      <c r="O1820" s="27" t="s">
        <v>129</v>
      </c>
      <c r="P1820" s="39">
        <v>43922</v>
      </c>
      <c r="Q1820" s="37" t="s">
        <v>7247</v>
      </c>
      <c r="R1820" s="46"/>
      <c r="S1820" s="46"/>
    </row>
    <row r="1821" spans="1:19" ht="12.75">
      <c r="A1821" s="27">
        <v>1820</v>
      </c>
      <c r="B1821" s="23" t="s">
        <v>7507</v>
      </c>
      <c r="C1821" s="39">
        <v>43922</v>
      </c>
      <c r="D1821" s="40"/>
      <c r="E1821" s="41"/>
      <c r="F1821" s="2" t="s">
        <v>39</v>
      </c>
      <c r="H1821" s="2" t="s">
        <v>5375</v>
      </c>
      <c r="I1821" s="2" t="s">
        <v>158</v>
      </c>
      <c r="J1821" s="15" t="str">
        <f>IF(ISERROR(VLOOKUP(I1821,State_codes!$B$2:$C$38, 2, FALSE)),"",VLOOKUP(I1821,State_codes!$B$2:$C$38, 2, FALSE))</f>
        <v>TN</v>
      </c>
      <c r="K1821" s="2" t="s">
        <v>122</v>
      </c>
      <c r="L1821" s="31" t="s">
        <v>3062</v>
      </c>
      <c r="M1821" s="2" t="s">
        <v>766</v>
      </c>
      <c r="N1821" s="130"/>
      <c r="O1821" s="27" t="s">
        <v>129</v>
      </c>
      <c r="P1821" s="39">
        <v>43922</v>
      </c>
      <c r="Q1821" s="37" t="s">
        <v>7247</v>
      </c>
      <c r="R1821" s="46"/>
      <c r="S1821" s="46"/>
    </row>
    <row r="1822" spans="1:19" ht="12.75">
      <c r="A1822" s="27">
        <v>1821</v>
      </c>
      <c r="B1822" s="23" t="s">
        <v>7511</v>
      </c>
      <c r="C1822" s="39">
        <v>43922</v>
      </c>
      <c r="D1822" s="40"/>
      <c r="E1822" s="41"/>
      <c r="F1822" s="2" t="s">
        <v>39</v>
      </c>
      <c r="H1822" s="2" t="s">
        <v>5375</v>
      </c>
      <c r="I1822" s="2" t="s">
        <v>158</v>
      </c>
      <c r="J1822" s="15" t="str">
        <f>IF(ISERROR(VLOOKUP(I1822,State_codes!$B$2:$C$38, 2, FALSE)),"",VLOOKUP(I1822,State_codes!$B$2:$C$38, 2, FALSE))</f>
        <v>TN</v>
      </c>
      <c r="K1822" s="2" t="s">
        <v>122</v>
      </c>
      <c r="L1822" s="31" t="s">
        <v>3062</v>
      </c>
      <c r="M1822" s="2" t="s">
        <v>766</v>
      </c>
      <c r="N1822" s="130"/>
      <c r="O1822" s="27" t="s">
        <v>129</v>
      </c>
      <c r="P1822" s="39">
        <v>43922</v>
      </c>
      <c r="Q1822" s="37" t="s">
        <v>7247</v>
      </c>
      <c r="R1822" s="46"/>
      <c r="S1822" s="46"/>
    </row>
    <row r="1823" spans="1:19" ht="12.75">
      <c r="A1823" s="27">
        <v>1822</v>
      </c>
      <c r="B1823" s="23" t="s">
        <v>7517</v>
      </c>
      <c r="C1823" s="39">
        <v>43922</v>
      </c>
      <c r="D1823" s="40"/>
      <c r="E1823" s="41"/>
      <c r="F1823" s="2" t="s">
        <v>39</v>
      </c>
      <c r="H1823" s="2" t="s">
        <v>5375</v>
      </c>
      <c r="I1823" s="2" t="s">
        <v>158</v>
      </c>
      <c r="J1823" s="15" t="str">
        <f>IF(ISERROR(VLOOKUP(I1823,State_codes!$B$2:$C$38, 2, FALSE)),"",VLOOKUP(I1823,State_codes!$B$2:$C$38, 2, FALSE))</f>
        <v>TN</v>
      </c>
      <c r="K1823" s="2" t="s">
        <v>122</v>
      </c>
      <c r="L1823" s="31" t="s">
        <v>3062</v>
      </c>
      <c r="M1823" s="2" t="s">
        <v>766</v>
      </c>
      <c r="N1823" s="130"/>
      <c r="O1823" s="27" t="s">
        <v>129</v>
      </c>
      <c r="P1823" s="39">
        <v>43922</v>
      </c>
      <c r="Q1823" s="37" t="s">
        <v>7247</v>
      </c>
      <c r="R1823" s="46"/>
      <c r="S1823" s="46"/>
    </row>
    <row r="1824" spans="1:19" ht="12.75">
      <c r="A1824" s="27">
        <v>1823</v>
      </c>
      <c r="B1824" s="23" t="s">
        <v>7520</v>
      </c>
      <c r="C1824" s="39">
        <v>43922</v>
      </c>
      <c r="D1824" s="40"/>
      <c r="E1824" s="41"/>
      <c r="F1824" s="2" t="s">
        <v>39</v>
      </c>
      <c r="H1824" s="2" t="s">
        <v>5375</v>
      </c>
      <c r="I1824" s="2" t="s">
        <v>158</v>
      </c>
      <c r="J1824" s="15" t="str">
        <f>IF(ISERROR(VLOOKUP(I1824,State_codes!$B$2:$C$38, 2, FALSE)),"",VLOOKUP(I1824,State_codes!$B$2:$C$38, 2, FALSE))</f>
        <v>TN</v>
      </c>
      <c r="K1824" s="2" t="s">
        <v>122</v>
      </c>
      <c r="L1824" s="31" t="s">
        <v>3062</v>
      </c>
      <c r="M1824" s="2" t="s">
        <v>766</v>
      </c>
      <c r="N1824" s="130"/>
      <c r="O1824" s="27" t="s">
        <v>129</v>
      </c>
      <c r="P1824" s="39">
        <v>43922</v>
      </c>
      <c r="Q1824" s="37" t="s">
        <v>7247</v>
      </c>
      <c r="R1824" s="46"/>
      <c r="S1824" s="46"/>
    </row>
    <row r="1825" spans="1:19" ht="12.75">
      <c r="A1825" s="27">
        <v>1824</v>
      </c>
      <c r="B1825" s="23" t="s">
        <v>7522</v>
      </c>
      <c r="C1825" s="39">
        <v>43922</v>
      </c>
      <c r="D1825" s="40"/>
      <c r="E1825" s="41"/>
      <c r="F1825" s="2" t="s">
        <v>39</v>
      </c>
      <c r="H1825" s="2" t="s">
        <v>5375</v>
      </c>
      <c r="I1825" s="2" t="s">
        <v>158</v>
      </c>
      <c r="J1825" s="15" t="str">
        <f>IF(ISERROR(VLOOKUP(I1825,State_codes!$B$2:$C$38, 2, FALSE)),"",VLOOKUP(I1825,State_codes!$B$2:$C$38, 2, FALSE))</f>
        <v>TN</v>
      </c>
      <c r="K1825" s="2" t="s">
        <v>122</v>
      </c>
      <c r="L1825" s="31" t="s">
        <v>3062</v>
      </c>
      <c r="M1825" s="2" t="s">
        <v>766</v>
      </c>
      <c r="N1825" s="130"/>
      <c r="O1825" s="27" t="s">
        <v>129</v>
      </c>
      <c r="P1825" s="39">
        <v>43922</v>
      </c>
      <c r="Q1825" s="37" t="s">
        <v>7247</v>
      </c>
      <c r="R1825" s="46"/>
      <c r="S1825" s="46"/>
    </row>
    <row r="1826" spans="1:19" ht="12.75">
      <c r="A1826" s="27">
        <v>1825</v>
      </c>
      <c r="B1826" s="23" t="s">
        <v>7523</v>
      </c>
      <c r="C1826" s="39">
        <v>43922</v>
      </c>
      <c r="D1826" s="40"/>
      <c r="E1826" s="41"/>
      <c r="F1826" s="2" t="s">
        <v>39</v>
      </c>
      <c r="H1826" s="2" t="s">
        <v>5375</v>
      </c>
      <c r="I1826" s="2" t="s">
        <v>158</v>
      </c>
      <c r="J1826" s="15" t="str">
        <f>IF(ISERROR(VLOOKUP(I1826,State_codes!$B$2:$C$38, 2, FALSE)),"",VLOOKUP(I1826,State_codes!$B$2:$C$38, 2, FALSE))</f>
        <v>TN</v>
      </c>
      <c r="K1826" s="2" t="s">
        <v>122</v>
      </c>
      <c r="L1826" s="31" t="s">
        <v>3062</v>
      </c>
      <c r="M1826" s="2" t="s">
        <v>766</v>
      </c>
      <c r="N1826" s="130"/>
      <c r="O1826" s="27" t="s">
        <v>129</v>
      </c>
      <c r="P1826" s="39">
        <v>43922</v>
      </c>
      <c r="Q1826" s="37" t="s">
        <v>7247</v>
      </c>
      <c r="R1826" s="46"/>
      <c r="S1826" s="46"/>
    </row>
    <row r="1827" spans="1:19" ht="12.75">
      <c r="A1827" s="27">
        <v>1826</v>
      </c>
      <c r="B1827" s="23" t="s">
        <v>7528</v>
      </c>
      <c r="C1827" s="39">
        <v>43922</v>
      </c>
      <c r="D1827" s="40"/>
      <c r="E1827" s="41"/>
      <c r="F1827" s="2" t="s">
        <v>39</v>
      </c>
      <c r="H1827" s="2" t="s">
        <v>5375</v>
      </c>
      <c r="I1827" s="2" t="s">
        <v>158</v>
      </c>
      <c r="J1827" s="15" t="str">
        <f>IF(ISERROR(VLOOKUP(I1827,State_codes!$B$2:$C$38, 2, FALSE)),"",VLOOKUP(I1827,State_codes!$B$2:$C$38, 2, FALSE))</f>
        <v>TN</v>
      </c>
      <c r="K1827" s="2" t="s">
        <v>122</v>
      </c>
      <c r="L1827" s="31" t="s">
        <v>3062</v>
      </c>
      <c r="M1827" s="2" t="s">
        <v>766</v>
      </c>
      <c r="N1827" s="130"/>
      <c r="O1827" s="27" t="s">
        <v>129</v>
      </c>
      <c r="P1827" s="39">
        <v>43922</v>
      </c>
      <c r="Q1827" s="37" t="s">
        <v>7247</v>
      </c>
      <c r="R1827" s="46"/>
      <c r="S1827" s="46"/>
    </row>
    <row r="1828" spans="1:19" ht="12.75">
      <c r="A1828" s="27">
        <v>1827</v>
      </c>
      <c r="B1828" s="23" t="s">
        <v>7531</v>
      </c>
      <c r="C1828" s="39">
        <v>43922</v>
      </c>
      <c r="D1828" s="40"/>
      <c r="E1828" s="41"/>
      <c r="F1828" s="2" t="s">
        <v>39</v>
      </c>
      <c r="H1828" s="2" t="s">
        <v>5375</v>
      </c>
      <c r="I1828" s="2" t="s">
        <v>158</v>
      </c>
      <c r="J1828" s="15" t="str">
        <f>IF(ISERROR(VLOOKUP(I1828,State_codes!$B$2:$C$38, 2, FALSE)),"",VLOOKUP(I1828,State_codes!$B$2:$C$38, 2, FALSE))</f>
        <v>TN</v>
      </c>
      <c r="K1828" s="2" t="s">
        <v>122</v>
      </c>
      <c r="L1828" s="31" t="s">
        <v>3062</v>
      </c>
      <c r="M1828" s="2" t="s">
        <v>766</v>
      </c>
      <c r="N1828" s="130"/>
      <c r="O1828" s="27" t="s">
        <v>129</v>
      </c>
      <c r="P1828" s="39">
        <v>43922</v>
      </c>
      <c r="Q1828" s="37" t="s">
        <v>7247</v>
      </c>
      <c r="R1828" s="46"/>
      <c r="S1828" s="46"/>
    </row>
    <row r="1829" spans="1:19" ht="12.75">
      <c r="A1829" s="27">
        <v>1828</v>
      </c>
      <c r="B1829" s="23" t="s">
        <v>7533</v>
      </c>
      <c r="C1829" s="39">
        <v>43922</v>
      </c>
      <c r="D1829" s="40"/>
      <c r="E1829" s="41"/>
      <c r="F1829" s="2" t="s">
        <v>39</v>
      </c>
      <c r="H1829" s="2" t="s">
        <v>5375</v>
      </c>
      <c r="I1829" s="2" t="s">
        <v>158</v>
      </c>
      <c r="J1829" s="15" t="str">
        <f>IF(ISERROR(VLOOKUP(I1829,State_codes!$B$2:$C$38, 2, FALSE)),"",VLOOKUP(I1829,State_codes!$B$2:$C$38, 2, FALSE))</f>
        <v>TN</v>
      </c>
      <c r="K1829" s="2" t="s">
        <v>122</v>
      </c>
      <c r="L1829" s="31" t="s">
        <v>3062</v>
      </c>
      <c r="M1829" s="2" t="s">
        <v>766</v>
      </c>
      <c r="N1829" s="130"/>
      <c r="O1829" s="27" t="s">
        <v>129</v>
      </c>
      <c r="P1829" s="39">
        <v>43922</v>
      </c>
      <c r="Q1829" s="37" t="s">
        <v>7247</v>
      </c>
      <c r="R1829" s="46"/>
      <c r="S1829" s="46"/>
    </row>
    <row r="1830" spans="1:19" ht="12.75">
      <c r="A1830" s="27">
        <v>1829</v>
      </c>
      <c r="B1830" s="23" t="s">
        <v>7538</v>
      </c>
      <c r="C1830" s="39">
        <v>43922</v>
      </c>
      <c r="D1830" s="40"/>
      <c r="E1830" s="41"/>
      <c r="F1830" s="2" t="s">
        <v>39</v>
      </c>
      <c r="H1830" s="2" t="s">
        <v>5375</v>
      </c>
      <c r="I1830" s="2" t="s">
        <v>158</v>
      </c>
      <c r="J1830" s="15" t="str">
        <f>IF(ISERROR(VLOOKUP(I1830,State_codes!$B$2:$C$38, 2, FALSE)),"",VLOOKUP(I1830,State_codes!$B$2:$C$38, 2, FALSE))</f>
        <v>TN</v>
      </c>
      <c r="K1830" s="2" t="s">
        <v>122</v>
      </c>
      <c r="L1830" s="31" t="s">
        <v>3062</v>
      </c>
      <c r="M1830" s="2" t="s">
        <v>766</v>
      </c>
      <c r="N1830" s="130"/>
      <c r="O1830" s="27" t="s">
        <v>129</v>
      </c>
      <c r="P1830" s="39">
        <v>43922</v>
      </c>
      <c r="Q1830" s="37" t="s">
        <v>7247</v>
      </c>
      <c r="R1830" s="46"/>
      <c r="S1830" s="46"/>
    </row>
    <row r="1831" spans="1:19" ht="12.75">
      <c r="A1831" s="27">
        <v>1830</v>
      </c>
      <c r="B1831" s="23" t="s">
        <v>7540</v>
      </c>
      <c r="C1831" s="39">
        <v>43922</v>
      </c>
      <c r="D1831" s="40"/>
      <c r="E1831" s="27">
        <v>22</v>
      </c>
      <c r="F1831" s="2" t="s">
        <v>39</v>
      </c>
      <c r="G1831" s="2" t="s">
        <v>7541</v>
      </c>
      <c r="H1831" s="2" t="s">
        <v>5375</v>
      </c>
      <c r="I1831" s="2" t="s">
        <v>158</v>
      </c>
      <c r="J1831" s="15" t="str">
        <f>IF(ISERROR(VLOOKUP(I1831,State_codes!$B$2:$C$38, 2, FALSE)),"",VLOOKUP(I1831,State_codes!$B$2:$C$38, 2, FALSE))</f>
        <v>TN</v>
      </c>
      <c r="K1831" s="2" t="s">
        <v>122</v>
      </c>
      <c r="L1831" s="31" t="s">
        <v>3062</v>
      </c>
      <c r="M1831" s="2" t="s">
        <v>766</v>
      </c>
      <c r="N1831" s="130"/>
      <c r="O1831" s="27" t="s">
        <v>129</v>
      </c>
      <c r="P1831" s="39">
        <v>43922</v>
      </c>
      <c r="Q1831" s="37" t="s">
        <v>7247</v>
      </c>
      <c r="R1831" s="46"/>
      <c r="S1831" s="46"/>
    </row>
    <row r="1832" spans="1:19" ht="12.75">
      <c r="A1832" s="27">
        <v>1831</v>
      </c>
      <c r="B1832" s="23" t="s">
        <v>7545</v>
      </c>
      <c r="C1832" s="39">
        <v>43922</v>
      </c>
      <c r="D1832" s="40"/>
      <c r="E1832" s="27">
        <v>55</v>
      </c>
      <c r="F1832" s="2" t="s">
        <v>39</v>
      </c>
      <c r="G1832" s="2" t="s">
        <v>7541</v>
      </c>
      <c r="H1832" s="2" t="s">
        <v>5375</v>
      </c>
      <c r="I1832" s="45" t="s">
        <v>158</v>
      </c>
      <c r="J1832" s="15" t="str">
        <f>IF(ISERROR(VLOOKUP(I1832,State_codes!$B$2:$C$38, 2, FALSE)),"",VLOOKUP(I1832,State_codes!$B$2:$C$38, 2, FALSE))</f>
        <v>TN</v>
      </c>
      <c r="K1832" s="2" t="s">
        <v>122</v>
      </c>
      <c r="L1832" s="31" t="s">
        <v>3062</v>
      </c>
      <c r="M1832" s="2" t="s">
        <v>766</v>
      </c>
      <c r="N1832" s="130"/>
      <c r="O1832" s="27" t="s">
        <v>129</v>
      </c>
      <c r="P1832" s="39">
        <v>43922</v>
      </c>
      <c r="Q1832" s="37" t="s">
        <v>7247</v>
      </c>
      <c r="R1832" s="46"/>
      <c r="S1832" s="46"/>
    </row>
    <row r="1833" spans="1:19" ht="12.75">
      <c r="A1833" s="27">
        <v>1832</v>
      </c>
      <c r="B1833" s="23" t="s">
        <v>7548</v>
      </c>
      <c r="C1833" s="39">
        <v>43922</v>
      </c>
      <c r="D1833" s="40"/>
      <c r="E1833" s="27">
        <v>35</v>
      </c>
      <c r="F1833" s="2" t="s">
        <v>39</v>
      </c>
      <c r="G1833" s="2" t="s">
        <v>7541</v>
      </c>
      <c r="H1833" s="2" t="s">
        <v>5375</v>
      </c>
      <c r="I1833" s="45" t="s">
        <v>158</v>
      </c>
      <c r="J1833" s="15" t="str">
        <f>IF(ISERROR(VLOOKUP(I1833,State_codes!$B$2:$C$38, 2, FALSE)),"",VLOOKUP(I1833,State_codes!$B$2:$C$38, 2, FALSE))</f>
        <v>TN</v>
      </c>
      <c r="K1833" s="2" t="s">
        <v>122</v>
      </c>
      <c r="L1833" s="31" t="s">
        <v>3062</v>
      </c>
      <c r="M1833" s="2" t="s">
        <v>766</v>
      </c>
      <c r="N1833" s="130"/>
      <c r="O1833" s="27" t="s">
        <v>129</v>
      </c>
      <c r="P1833" s="39">
        <v>43922</v>
      </c>
      <c r="Q1833" s="37" t="s">
        <v>7247</v>
      </c>
      <c r="R1833" s="46"/>
      <c r="S1833" s="46"/>
    </row>
    <row r="1834" spans="1:19" ht="12.75">
      <c r="A1834" s="27">
        <v>1833</v>
      </c>
      <c r="B1834" s="23" t="s">
        <v>7558</v>
      </c>
      <c r="C1834" s="39">
        <v>43922</v>
      </c>
      <c r="D1834" s="40"/>
      <c r="E1834" s="27">
        <v>35</v>
      </c>
      <c r="F1834" s="2" t="s">
        <v>39</v>
      </c>
      <c r="G1834" s="2" t="s">
        <v>7541</v>
      </c>
      <c r="H1834" s="2" t="s">
        <v>5375</v>
      </c>
      <c r="I1834" s="45" t="s">
        <v>158</v>
      </c>
      <c r="J1834" s="15" t="str">
        <f>IF(ISERROR(VLOOKUP(I1834,State_codes!$B$2:$C$38, 2, FALSE)),"",VLOOKUP(I1834,State_codes!$B$2:$C$38, 2, FALSE))</f>
        <v>TN</v>
      </c>
      <c r="K1834" s="2" t="s">
        <v>122</v>
      </c>
      <c r="L1834" s="31" t="s">
        <v>3062</v>
      </c>
      <c r="M1834" s="2" t="s">
        <v>766</v>
      </c>
      <c r="N1834" s="130"/>
      <c r="O1834" s="27" t="s">
        <v>129</v>
      </c>
      <c r="P1834" s="39">
        <v>43922</v>
      </c>
      <c r="Q1834" s="37" t="s">
        <v>7247</v>
      </c>
      <c r="R1834" s="46"/>
      <c r="S1834" s="46"/>
    </row>
    <row r="1835" spans="1:19" ht="12.75">
      <c r="A1835" s="27">
        <v>1834</v>
      </c>
      <c r="B1835" s="23" t="s">
        <v>7562</v>
      </c>
      <c r="C1835" s="39">
        <v>43922</v>
      </c>
      <c r="D1835" s="40"/>
      <c r="E1835" s="41"/>
      <c r="F1835" s="2" t="s">
        <v>39</v>
      </c>
      <c r="H1835" s="2" t="s">
        <v>1736</v>
      </c>
      <c r="I1835" s="45" t="s">
        <v>158</v>
      </c>
      <c r="J1835" s="15" t="str">
        <f>IF(ISERROR(VLOOKUP(I1835,State_codes!$B$2:$C$38, 2, FALSE)),"",VLOOKUP(I1835,State_codes!$B$2:$C$38, 2, FALSE))</f>
        <v>TN</v>
      </c>
      <c r="K1835" s="2" t="s">
        <v>122</v>
      </c>
      <c r="L1835" s="31" t="s">
        <v>3062</v>
      </c>
      <c r="M1835" s="2" t="s">
        <v>766</v>
      </c>
      <c r="N1835" s="130"/>
      <c r="O1835" s="27" t="s">
        <v>129</v>
      </c>
      <c r="P1835" s="39">
        <v>43922</v>
      </c>
      <c r="Q1835" s="37" t="s">
        <v>7247</v>
      </c>
      <c r="R1835" s="46"/>
      <c r="S1835" s="46"/>
    </row>
    <row r="1836" spans="1:19" ht="12.75">
      <c r="A1836" s="27">
        <v>1835</v>
      </c>
      <c r="B1836" s="23" t="s">
        <v>7570</v>
      </c>
      <c r="C1836" s="39">
        <v>43922</v>
      </c>
      <c r="D1836" s="40"/>
      <c r="E1836" s="41"/>
      <c r="F1836" s="2" t="s">
        <v>39</v>
      </c>
      <c r="H1836" s="2" t="s">
        <v>1736</v>
      </c>
      <c r="I1836" s="45" t="s">
        <v>158</v>
      </c>
      <c r="J1836" s="15" t="str">
        <f>IF(ISERROR(VLOOKUP(I1836,State_codes!$B$2:$C$38, 2, FALSE)),"",VLOOKUP(I1836,State_codes!$B$2:$C$38, 2, FALSE))</f>
        <v>TN</v>
      </c>
      <c r="K1836" s="2" t="s">
        <v>122</v>
      </c>
      <c r="L1836" s="31" t="s">
        <v>3062</v>
      </c>
      <c r="M1836" s="2" t="s">
        <v>766</v>
      </c>
      <c r="N1836" s="130"/>
      <c r="O1836" s="27" t="s">
        <v>129</v>
      </c>
      <c r="P1836" s="39">
        <v>43922</v>
      </c>
      <c r="Q1836" s="37" t="s">
        <v>7247</v>
      </c>
      <c r="R1836" s="46"/>
      <c r="S1836" s="46"/>
    </row>
    <row r="1837" spans="1:19" ht="12.75">
      <c r="A1837" s="27">
        <v>1836</v>
      </c>
      <c r="B1837" s="23" t="s">
        <v>7574</v>
      </c>
      <c r="C1837" s="39">
        <v>43922</v>
      </c>
      <c r="D1837" s="40"/>
      <c r="E1837" s="41"/>
      <c r="F1837" s="2" t="s">
        <v>39</v>
      </c>
      <c r="H1837" s="2" t="s">
        <v>1736</v>
      </c>
      <c r="I1837" s="45" t="s">
        <v>158</v>
      </c>
      <c r="J1837" s="15" t="str">
        <f>IF(ISERROR(VLOOKUP(I1837,State_codes!$B$2:$C$38, 2, FALSE)),"",VLOOKUP(I1837,State_codes!$B$2:$C$38, 2, FALSE))</f>
        <v>TN</v>
      </c>
      <c r="K1837" s="2" t="s">
        <v>122</v>
      </c>
      <c r="L1837" s="31" t="s">
        <v>3062</v>
      </c>
      <c r="M1837" s="2" t="s">
        <v>766</v>
      </c>
      <c r="N1837" s="130"/>
      <c r="O1837" s="27" t="s">
        <v>129</v>
      </c>
      <c r="P1837" s="39">
        <v>43922</v>
      </c>
      <c r="Q1837" s="37" t="s">
        <v>7247</v>
      </c>
      <c r="R1837" s="46"/>
      <c r="S1837" s="46"/>
    </row>
    <row r="1838" spans="1:19" ht="12.75">
      <c r="A1838" s="27">
        <v>1837</v>
      </c>
      <c r="B1838" s="23" t="s">
        <v>7581</v>
      </c>
      <c r="C1838" s="39">
        <v>43922</v>
      </c>
      <c r="D1838" s="40"/>
      <c r="E1838" s="41"/>
      <c r="F1838" s="2" t="s">
        <v>39</v>
      </c>
      <c r="H1838" s="2" t="s">
        <v>1736</v>
      </c>
      <c r="I1838" s="45" t="s">
        <v>158</v>
      </c>
      <c r="J1838" s="15" t="str">
        <f>IF(ISERROR(VLOOKUP(I1838,State_codes!$B$2:$C$38, 2, FALSE)),"",VLOOKUP(I1838,State_codes!$B$2:$C$38, 2, FALSE))</f>
        <v>TN</v>
      </c>
      <c r="K1838" s="2" t="s">
        <v>122</v>
      </c>
      <c r="L1838" s="31" t="s">
        <v>3062</v>
      </c>
      <c r="M1838" s="2" t="s">
        <v>766</v>
      </c>
      <c r="N1838" s="130"/>
      <c r="O1838" s="27" t="s">
        <v>129</v>
      </c>
      <c r="P1838" s="39">
        <v>43922</v>
      </c>
      <c r="Q1838" s="37" t="s">
        <v>7247</v>
      </c>
      <c r="R1838" s="46"/>
      <c r="S1838" s="46"/>
    </row>
    <row r="1839" spans="1:19" ht="12.75">
      <c r="A1839" s="27">
        <v>1838</v>
      </c>
      <c r="B1839" s="23" t="s">
        <v>7586</v>
      </c>
      <c r="C1839" s="39">
        <v>43922</v>
      </c>
      <c r="D1839" s="40"/>
      <c r="E1839" s="41"/>
      <c r="F1839" s="2" t="s">
        <v>39</v>
      </c>
      <c r="H1839" s="2" t="s">
        <v>1736</v>
      </c>
      <c r="I1839" s="45" t="s">
        <v>158</v>
      </c>
      <c r="J1839" s="15" t="str">
        <f>IF(ISERROR(VLOOKUP(I1839,State_codes!$B$2:$C$38, 2, FALSE)),"",VLOOKUP(I1839,State_codes!$B$2:$C$38, 2, FALSE))</f>
        <v>TN</v>
      </c>
      <c r="K1839" s="2" t="s">
        <v>122</v>
      </c>
      <c r="L1839" s="31" t="s">
        <v>3062</v>
      </c>
      <c r="M1839" s="2" t="s">
        <v>766</v>
      </c>
      <c r="N1839" s="130"/>
      <c r="O1839" s="27" t="s">
        <v>129</v>
      </c>
      <c r="P1839" s="39">
        <v>43922</v>
      </c>
      <c r="Q1839" s="37" t="s">
        <v>7247</v>
      </c>
      <c r="R1839" s="46"/>
      <c r="S1839" s="46"/>
    </row>
    <row r="1840" spans="1:19" ht="12.75">
      <c r="A1840" s="27">
        <v>1839</v>
      </c>
      <c r="B1840" s="23" t="s">
        <v>7590</v>
      </c>
      <c r="C1840" s="39">
        <v>43922</v>
      </c>
      <c r="D1840" s="40"/>
      <c r="E1840" s="41"/>
      <c r="F1840" s="2" t="s">
        <v>39</v>
      </c>
      <c r="H1840" s="2" t="s">
        <v>1736</v>
      </c>
      <c r="I1840" s="45" t="s">
        <v>158</v>
      </c>
      <c r="J1840" s="15" t="str">
        <f>IF(ISERROR(VLOOKUP(I1840,State_codes!$B$2:$C$38, 2, FALSE)),"",VLOOKUP(I1840,State_codes!$B$2:$C$38, 2, FALSE))</f>
        <v>TN</v>
      </c>
      <c r="K1840" s="2" t="s">
        <v>122</v>
      </c>
      <c r="L1840" s="31" t="s">
        <v>3062</v>
      </c>
      <c r="M1840" s="2" t="s">
        <v>766</v>
      </c>
      <c r="N1840" s="130"/>
      <c r="O1840" s="27" t="s">
        <v>129</v>
      </c>
      <c r="P1840" s="39">
        <v>43922</v>
      </c>
      <c r="Q1840" s="37" t="s">
        <v>7247</v>
      </c>
      <c r="R1840" s="46"/>
      <c r="S1840" s="46"/>
    </row>
    <row r="1841" spans="1:19" ht="12.75">
      <c r="A1841" s="27">
        <v>1840</v>
      </c>
      <c r="B1841" s="23" t="s">
        <v>7593</v>
      </c>
      <c r="C1841" s="39">
        <v>43922</v>
      </c>
      <c r="D1841" s="40"/>
      <c r="E1841" s="41"/>
      <c r="F1841" s="2" t="s">
        <v>39</v>
      </c>
      <c r="H1841" s="2" t="s">
        <v>1736</v>
      </c>
      <c r="I1841" s="45" t="s">
        <v>158</v>
      </c>
      <c r="J1841" s="15" t="str">
        <f>IF(ISERROR(VLOOKUP(I1841,State_codes!$B$2:$C$38, 2, FALSE)),"",VLOOKUP(I1841,State_codes!$B$2:$C$38, 2, FALSE))</f>
        <v>TN</v>
      </c>
      <c r="K1841" s="2" t="s">
        <v>122</v>
      </c>
      <c r="L1841" s="31" t="s">
        <v>3062</v>
      </c>
      <c r="M1841" s="2" t="s">
        <v>766</v>
      </c>
      <c r="N1841" s="130"/>
      <c r="O1841" s="27" t="s">
        <v>129</v>
      </c>
      <c r="P1841" s="39">
        <v>43922</v>
      </c>
      <c r="Q1841" s="37" t="s">
        <v>7247</v>
      </c>
      <c r="R1841" s="46"/>
      <c r="S1841" s="46"/>
    </row>
    <row r="1842" spans="1:19" ht="12.75">
      <c r="A1842" s="27">
        <v>1841</v>
      </c>
      <c r="B1842" s="23" t="s">
        <v>7597</v>
      </c>
      <c r="C1842" s="39">
        <v>43922</v>
      </c>
      <c r="D1842" s="40"/>
      <c r="E1842" s="41"/>
      <c r="F1842" s="2" t="s">
        <v>39</v>
      </c>
      <c r="H1842" s="2" t="s">
        <v>1736</v>
      </c>
      <c r="I1842" s="45" t="s">
        <v>158</v>
      </c>
      <c r="J1842" s="15" t="str">
        <f>IF(ISERROR(VLOOKUP(I1842,State_codes!$B$2:$C$38, 2, FALSE)),"",VLOOKUP(I1842,State_codes!$B$2:$C$38, 2, FALSE))</f>
        <v>TN</v>
      </c>
      <c r="K1842" s="2" t="s">
        <v>122</v>
      </c>
      <c r="L1842" s="31" t="s">
        <v>3062</v>
      </c>
      <c r="M1842" s="2" t="s">
        <v>766</v>
      </c>
      <c r="N1842" s="130"/>
      <c r="O1842" s="27" t="s">
        <v>129</v>
      </c>
      <c r="P1842" s="39">
        <v>43922</v>
      </c>
      <c r="Q1842" s="37" t="s">
        <v>7247</v>
      </c>
      <c r="R1842" s="46"/>
      <c r="S1842" s="46"/>
    </row>
    <row r="1843" spans="1:19" ht="12.75">
      <c r="A1843" s="27">
        <v>1842</v>
      </c>
      <c r="B1843" s="23" t="s">
        <v>7600</v>
      </c>
      <c r="C1843" s="39">
        <v>43922</v>
      </c>
      <c r="D1843" s="40"/>
      <c r="E1843" s="41"/>
      <c r="F1843" s="2" t="s">
        <v>39</v>
      </c>
      <c r="H1843" s="2" t="s">
        <v>1736</v>
      </c>
      <c r="I1843" s="45" t="s">
        <v>158</v>
      </c>
      <c r="J1843" s="15" t="str">
        <f>IF(ISERROR(VLOOKUP(I1843,State_codes!$B$2:$C$38, 2, FALSE)),"",VLOOKUP(I1843,State_codes!$B$2:$C$38, 2, FALSE))</f>
        <v>TN</v>
      </c>
      <c r="K1843" s="2" t="s">
        <v>122</v>
      </c>
      <c r="L1843" s="31" t="s">
        <v>3062</v>
      </c>
      <c r="M1843" s="2" t="s">
        <v>766</v>
      </c>
      <c r="N1843" s="130"/>
      <c r="O1843" s="27" t="s">
        <v>129</v>
      </c>
      <c r="P1843" s="39">
        <v>43922</v>
      </c>
      <c r="Q1843" s="37" t="s">
        <v>7247</v>
      </c>
      <c r="R1843" s="46"/>
      <c r="S1843" s="46"/>
    </row>
    <row r="1844" spans="1:19" ht="12.75">
      <c r="A1844" s="27">
        <v>1843</v>
      </c>
      <c r="B1844" s="23" t="s">
        <v>7605</v>
      </c>
      <c r="C1844" s="39">
        <v>43922</v>
      </c>
      <c r="D1844" s="40"/>
      <c r="E1844" s="41"/>
      <c r="F1844" s="2" t="s">
        <v>39</v>
      </c>
      <c r="H1844" s="2" t="s">
        <v>2624</v>
      </c>
      <c r="I1844" s="45" t="s">
        <v>158</v>
      </c>
      <c r="J1844" s="15" t="str">
        <f>IF(ISERROR(VLOOKUP(I1844,State_codes!$B$2:$C$38, 2, FALSE)),"",VLOOKUP(I1844,State_codes!$B$2:$C$38, 2, FALSE))</f>
        <v>TN</v>
      </c>
      <c r="K1844" s="2" t="s">
        <v>122</v>
      </c>
      <c r="L1844" s="31" t="s">
        <v>3062</v>
      </c>
      <c r="M1844" s="2" t="s">
        <v>766</v>
      </c>
      <c r="N1844" s="130"/>
      <c r="O1844" s="27" t="s">
        <v>129</v>
      </c>
      <c r="P1844" s="39">
        <v>43922</v>
      </c>
      <c r="Q1844" s="37" t="s">
        <v>7247</v>
      </c>
      <c r="R1844" s="46"/>
      <c r="S1844" s="46"/>
    </row>
    <row r="1845" spans="1:19" ht="12.75">
      <c r="A1845" s="27">
        <v>1844</v>
      </c>
      <c r="B1845" s="23" t="s">
        <v>7610</v>
      </c>
      <c r="C1845" s="39">
        <v>43922</v>
      </c>
      <c r="D1845" s="40"/>
      <c r="E1845" s="41"/>
      <c r="F1845" s="2" t="s">
        <v>39</v>
      </c>
      <c r="H1845" s="2" t="s">
        <v>2624</v>
      </c>
      <c r="I1845" s="45" t="s">
        <v>158</v>
      </c>
      <c r="J1845" s="15" t="str">
        <f>IF(ISERROR(VLOOKUP(I1845,State_codes!$B$2:$C$38, 2, FALSE)),"",VLOOKUP(I1845,State_codes!$B$2:$C$38, 2, FALSE))</f>
        <v>TN</v>
      </c>
      <c r="K1845" s="2" t="s">
        <v>122</v>
      </c>
      <c r="L1845" s="31" t="s">
        <v>3062</v>
      </c>
      <c r="M1845" s="2" t="s">
        <v>766</v>
      </c>
      <c r="N1845" s="130"/>
      <c r="O1845" s="27" t="s">
        <v>129</v>
      </c>
      <c r="P1845" s="39">
        <v>43922</v>
      </c>
      <c r="Q1845" s="37" t="s">
        <v>7247</v>
      </c>
      <c r="R1845" s="46"/>
      <c r="S1845" s="46"/>
    </row>
    <row r="1846" spans="1:19" ht="12.75">
      <c r="A1846" s="27">
        <v>1845</v>
      </c>
      <c r="B1846" s="23" t="s">
        <v>7613</v>
      </c>
      <c r="C1846" s="39">
        <v>43922</v>
      </c>
      <c r="D1846" s="40"/>
      <c r="E1846" s="41"/>
      <c r="F1846" s="2" t="s">
        <v>39</v>
      </c>
      <c r="H1846" s="2" t="s">
        <v>2624</v>
      </c>
      <c r="I1846" s="45" t="s">
        <v>158</v>
      </c>
      <c r="J1846" s="15" t="str">
        <f>IF(ISERROR(VLOOKUP(I1846,State_codes!$B$2:$C$38, 2, FALSE)),"",VLOOKUP(I1846,State_codes!$B$2:$C$38, 2, FALSE))</f>
        <v>TN</v>
      </c>
      <c r="K1846" s="2" t="s">
        <v>122</v>
      </c>
      <c r="L1846" s="31" t="s">
        <v>3062</v>
      </c>
      <c r="M1846" s="2" t="s">
        <v>766</v>
      </c>
      <c r="N1846" s="130"/>
      <c r="O1846" s="27" t="s">
        <v>129</v>
      </c>
      <c r="P1846" s="39">
        <v>43922</v>
      </c>
      <c r="Q1846" s="37" t="s">
        <v>7247</v>
      </c>
      <c r="R1846" s="46"/>
      <c r="S1846" s="46"/>
    </row>
    <row r="1847" spans="1:19" ht="12.75">
      <c r="A1847" s="27">
        <v>1846</v>
      </c>
      <c r="B1847" s="23" t="s">
        <v>7617</v>
      </c>
      <c r="C1847" s="39">
        <v>43922</v>
      </c>
      <c r="D1847" s="40"/>
      <c r="E1847" s="41"/>
      <c r="F1847" s="2" t="s">
        <v>39</v>
      </c>
      <c r="H1847" s="2" t="s">
        <v>2624</v>
      </c>
      <c r="I1847" s="45" t="s">
        <v>158</v>
      </c>
      <c r="J1847" s="15" t="str">
        <f>IF(ISERROR(VLOOKUP(I1847,State_codes!$B$2:$C$38, 2, FALSE)),"",VLOOKUP(I1847,State_codes!$B$2:$C$38, 2, FALSE))</f>
        <v>TN</v>
      </c>
      <c r="K1847" s="2" t="s">
        <v>122</v>
      </c>
      <c r="L1847" s="31" t="s">
        <v>3062</v>
      </c>
      <c r="M1847" s="2" t="s">
        <v>766</v>
      </c>
      <c r="N1847" s="130"/>
      <c r="O1847" s="27" t="s">
        <v>129</v>
      </c>
      <c r="P1847" s="39">
        <v>43922</v>
      </c>
      <c r="Q1847" s="37" t="s">
        <v>7247</v>
      </c>
      <c r="R1847" s="46"/>
      <c r="S1847" s="46"/>
    </row>
    <row r="1848" spans="1:19" ht="12.75">
      <c r="A1848" s="27">
        <v>1847</v>
      </c>
      <c r="B1848" s="23" t="s">
        <v>7621</v>
      </c>
      <c r="C1848" s="39">
        <v>43922</v>
      </c>
      <c r="D1848" s="40"/>
      <c r="E1848" s="41"/>
      <c r="F1848" s="2" t="s">
        <v>39</v>
      </c>
      <c r="H1848" s="2" t="s">
        <v>2624</v>
      </c>
      <c r="I1848" s="45" t="s">
        <v>158</v>
      </c>
      <c r="J1848" s="15" t="str">
        <f>IF(ISERROR(VLOOKUP(I1848,State_codes!$B$2:$C$38, 2, FALSE)),"",VLOOKUP(I1848,State_codes!$B$2:$C$38, 2, FALSE))</f>
        <v>TN</v>
      </c>
      <c r="K1848" s="2" t="s">
        <v>122</v>
      </c>
      <c r="L1848" s="31" t="s">
        <v>3062</v>
      </c>
      <c r="M1848" s="2" t="s">
        <v>766</v>
      </c>
      <c r="N1848" s="130"/>
      <c r="O1848" s="27" t="s">
        <v>129</v>
      </c>
      <c r="P1848" s="39">
        <v>43922</v>
      </c>
      <c r="Q1848" s="37" t="s">
        <v>7247</v>
      </c>
      <c r="R1848" s="46"/>
      <c r="S1848" s="46"/>
    </row>
    <row r="1849" spans="1:19" ht="12.75">
      <c r="A1849" s="27">
        <v>1848</v>
      </c>
      <c r="B1849" s="23" t="s">
        <v>7623</v>
      </c>
      <c r="C1849" s="39">
        <v>43922</v>
      </c>
      <c r="D1849" s="40"/>
      <c r="E1849" s="41"/>
      <c r="F1849" s="2" t="s">
        <v>39</v>
      </c>
      <c r="H1849" s="2" t="s">
        <v>2624</v>
      </c>
      <c r="I1849" s="45" t="s">
        <v>158</v>
      </c>
      <c r="J1849" s="15" t="str">
        <f>IF(ISERROR(VLOOKUP(I1849,State_codes!$B$2:$C$38, 2, FALSE)),"",VLOOKUP(I1849,State_codes!$B$2:$C$38, 2, FALSE))</f>
        <v>TN</v>
      </c>
      <c r="K1849" s="2" t="s">
        <v>122</v>
      </c>
      <c r="L1849" s="31" t="s">
        <v>3062</v>
      </c>
      <c r="M1849" s="2" t="s">
        <v>766</v>
      </c>
      <c r="N1849" s="130"/>
      <c r="O1849" s="27" t="s">
        <v>129</v>
      </c>
      <c r="P1849" s="39">
        <v>43922</v>
      </c>
      <c r="Q1849" s="37" t="s">
        <v>7247</v>
      </c>
      <c r="R1849" s="46"/>
      <c r="S1849" s="46"/>
    </row>
    <row r="1850" spans="1:19" ht="12.75">
      <c r="A1850" s="27">
        <v>1849</v>
      </c>
      <c r="B1850" s="23" t="s">
        <v>7628</v>
      </c>
      <c r="C1850" s="39">
        <v>43922</v>
      </c>
      <c r="D1850" s="40"/>
      <c r="E1850" s="41"/>
      <c r="F1850" s="2" t="s">
        <v>39</v>
      </c>
      <c r="H1850" s="2" t="s">
        <v>2624</v>
      </c>
      <c r="I1850" s="45" t="s">
        <v>158</v>
      </c>
      <c r="J1850" s="15" t="str">
        <f>IF(ISERROR(VLOOKUP(I1850,State_codes!$B$2:$C$38, 2, FALSE)),"",VLOOKUP(I1850,State_codes!$B$2:$C$38, 2, FALSE))</f>
        <v>TN</v>
      </c>
      <c r="K1850" s="2" t="s">
        <v>122</v>
      </c>
      <c r="L1850" s="31" t="s">
        <v>3062</v>
      </c>
      <c r="M1850" s="2" t="s">
        <v>766</v>
      </c>
      <c r="N1850" s="130"/>
      <c r="O1850" s="27" t="s">
        <v>129</v>
      </c>
      <c r="P1850" s="39">
        <v>43922</v>
      </c>
      <c r="Q1850" s="37" t="s">
        <v>7247</v>
      </c>
      <c r="R1850" s="46"/>
      <c r="S1850" s="46"/>
    </row>
    <row r="1851" spans="1:19" ht="12.75">
      <c r="A1851" s="27">
        <v>1850</v>
      </c>
      <c r="B1851" s="23" t="s">
        <v>7629</v>
      </c>
      <c r="C1851" s="39">
        <v>43922</v>
      </c>
      <c r="D1851" s="40"/>
      <c r="E1851" s="27">
        <v>48</v>
      </c>
      <c r="F1851" s="2" t="s">
        <v>39</v>
      </c>
      <c r="G1851" s="2" t="s">
        <v>7630</v>
      </c>
      <c r="H1851" s="2" t="s">
        <v>5390</v>
      </c>
      <c r="I1851" s="45" t="s">
        <v>158</v>
      </c>
      <c r="J1851" s="15" t="str">
        <f>IF(ISERROR(VLOOKUP(I1851,State_codes!$B$2:$C$38, 2, FALSE)),"",VLOOKUP(I1851,State_codes!$B$2:$C$38, 2, FALSE))</f>
        <v>TN</v>
      </c>
      <c r="K1851" s="2" t="s">
        <v>122</v>
      </c>
      <c r="L1851" s="31" t="s">
        <v>3062</v>
      </c>
      <c r="M1851" s="2" t="s">
        <v>766</v>
      </c>
      <c r="N1851" s="130"/>
      <c r="O1851" s="27" t="s">
        <v>129</v>
      </c>
      <c r="P1851" s="39">
        <v>43922</v>
      </c>
      <c r="Q1851" s="37" t="s">
        <v>7247</v>
      </c>
      <c r="R1851" s="46"/>
      <c r="S1851" s="46"/>
    </row>
    <row r="1852" spans="1:19" ht="12.75">
      <c r="A1852" s="27">
        <v>1851</v>
      </c>
      <c r="B1852" s="23" t="s">
        <v>7631</v>
      </c>
      <c r="C1852" s="39">
        <v>43922</v>
      </c>
      <c r="D1852" s="40"/>
      <c r="E1852" s="27">
        <v>42</v>
      </c>
      <c r="F1852" s="2" t="s">
        <v>39</v>
      </c>
      <c r="G1852" s="2" t="s">
        <v>7630</v>
      </c>
      <c r="H1852" s="2" t="s">
        <v>5390</v>
      </c>
      <c r="I1852" s="45" t="s">
        <v>158</v>
      </c>
      <c r="J1852" s="15" t="str">
        <f>IF(ISERROR(VLOOKUP(I1852,State_codes!$B$2:$C$38, 2, FALSE)),"",VLOOKUP(I1852,State_codes!$B$2:$C$38, 2, FALSE))</f>
        <v>TN</v>
      </c>
      <c r="K1852" s="2" t="s">
        <v>122</v>
      </c>
      <c r="L1852" s="31" t="s">
        <v>3062</v>
      </c>
      <c r="M1852" s="2" t="s">
        <v>766</v>
      </c>
      <c r="N1852" s="130"/>
      <c r="O1852" s="27" t="s">
        <v>129</v>
      </c>
      <c r="P1852" s="39">
        <v>43922</v>
      </c>
      <c r="Q1852" s="37" t="s">
        <v>7247</v>
      </c>
      <c r="R1852" s="46"/>
      <c r="S1852" s="46"/>
    </row>
    <row r="1853" spans="1:19" ht="12.75">
      <c r="A1853" s="27">
        <v>1852</v>
      </c>
      <c r="B1853" s="23" t="s">
        <v>7632</v>
      </c>
      <c r="C1853" s="39">
        <v>43922</v>
      </c>
      <c r="D1853" s="40"/>
      <c r="E1853" s="27">
        <v>48</v>
      </c>
      <c r="F1853" s="2" t="s">
        <v>39</v>
      </c>
      <c r="G1853" s="2" t="s">
        <v>7630</v>
      </c>
      <c r="H1853" s="2" t="s">
        <v>5390</v>
      </c>
      <c r="I1853" s="45" t="s">
        <v>158</v>
      </c>
      <c r="J1853" s="15" t="str">
        <f>IF(ISERROR(VLOOKUP(I1853,State_codes!$B$2:$C$38, 2, FALSE)),"",VLOOKUP(I1853,State_codes!$B$2:$C$38, 2, FALSE))</f>
        <v>TN</v>
      </c>
      <c r="K1853" s="2" t="s">
        <v>122</v>
      </c>
      <c r="L1853" s="31" t="s">
        <v>3062</v>
      </c>
      <c r="M1853" s="2" t="s">
        <v>766</v>
      </c>
      <c r="N1853" s="130"/>
      <c r="O1853" s="27" t="s">
        <v>129</v>
      </c>
      <c r="P1853" s="39">
        <v>43922</v>
      </c>
      <c r="Q1853" s="37" t="s">
        <v>7247</v>
      </c>
      <c r="R1853" s="46"/>
      <c r="S1853" s="46"/>
    </row>
    <row r="1854" spans="1:19" ht="12.75">
      <c r="A1854" s="27">
        <v>1853</v>
      </c>
      <c r="B1854" s="23" t="s">
        <v>7635</v>
      </c>
      <c r="C1854" s="39">
        <v>43922</v>
      </c>
      <c r="D1854" s="40"/>
      <c r="E1854" s="27">
        <v>38</v>
      </c>
      <c r="F1854" s="2" t="s">
        <v>39</v>
      </c>
      <c r="G1854" s="2" t="s">
        <v>7636</v>
      </c>
      <c r="H1854" s="2" t="s">
        <v>5390</v>
      </c>
      <c r="I1854" s="45" t="s">
        <v>158</v>
      </c>
      <c r="J1854" s="15" t="str">
        <f>IF(ISERROR(VLOOKUP(I1854,State_codes!$B$2:$C$38, 2, FALSE)),"",VLOOKUP(I1854,State_codes!$B$2:$C$38, 2, FALSE))</f>
        <v>TN</v>
      </c>
      <c r="K1854" s="2" t="s">
        <v>122</v>
      </c>
      <c r="L1854" s="31" t="s">
        <v>3062</v>
      </c>
      <c r="M1854" s="2" t="s">
        <v>766</v>
      </c>
      <c r="N1854" s="130"/>
      <c r="O1854" s="27" t="s">
        <v>129</v>
      </c>
      <c r="P1854" s="39">
        <v>43922</v>
      </c>
      <c r="Q1854" s="37" t="s">
        <v>7247</v>
      </c>
      <c r="R1854" s="46"/>
      <c r="S1854" s="46"/>
    </row>
    <row r="1855" spans="1:19" ht="12.75">
      <c r="A1855" s="27">
        <v>1854</v>
      </c>
      <c r="B1855" s="23" t="s">
        <v>7639</v>
      </c>
      <c r="C1855" s="39">
        <v>43922</v>
      </c>
      <c r="D1855" s="40"/>
      <c r="E1855" s="27">
        <v>40</v>
      </c>
      <c r="F1855" s="2" t="s">
        <v>39</v>
      </c>
      <c r="G1855" s="2" t="s">
        <v>7640</v>
      </c>
      <c r="H1855" s="2" t="s">
        <v>5390</v>
      </c>
      <c r="I1855" s="45" t="s">
        <v>158</v>
      </c>
      <c r="J1855" s="15" t="str">
        <f>IF(ISERROR(VLOOKUP(I1855,State_codes!$B$2:$C$38, 2, FALSE)),"",VLOOKUP(I1855,State_codes!$B$2:$C$38, 2, FALSE))</f>
        <v>TN</v>
      </c>
      <c r="K1855" s="2" t="s">
        <v>122</v>
      </c>
      <c r="L1855" s="31" t="s">
        <v>3062</v>
      </c>
      <c r="M1855" s="2" t="s">
        <v>766</v>
      </c>
      <c r="N1855" s="130"/>
      <c r="O1855" s="27" t="s">
        <v>129</v>
      </c>
      <c r="P1855" s="39">
        <v>43922</v>
      </c>
      <c r="Q1855" s="37" t="s">
        <v>7247</v>
      </c>
      <c r="R1855" s="46"/>
      <c r="S1855" s="46"/>
    </row>
    <row r="1856" spans="1:19" ht="12.75">
      <c r="A1856" s="27">
        <v>1855</v>
      </c>
      <c r="B1856" s="23" t="s">
        <v>7642</v>
      </c>
      <c r="C1856" s="39">
        <v>43922</v>
      </c>
      <c r="D1856" s="40"/>
      <c r="E1856" s="41"/>
      <c r="F1856" s="2" t="s">
        <v>39</v>
      </c>
      <c r="H1856" s="2" t="s">
        <v>5394</v>
      </c>
      <c r="I1856" s="45" t="s">
        <v>158</v>
      </c>
      <c r="J1856" s="15" t="str">
        <f>IF(ISERROR(VLOOKUP(I1856,State_codes!$B$2:$C$38, 2, FALSE)),"",VLOOKUP(I1856,State_codes!$B$2:$C$38, 2, FALSE))</f>
        <v>TN</v>
      </c>
      <c r="K1856" s="2" t="s">
        <v>122</v>
      </c>
      <c r="L1856" s="31" t="s">
        <v>3062</v>
      </c>
      <c r="M1856" s="2" t="s">
        <v>766</v>
      </c>
      <c r="N1856" s="130"/>
      <c r="O1856" s="27" t="s">
        <v>129</v>
      </c>
      <c r="P1856" s="39">
        <v>43922</v>
      </c>
      <c r="Q1856" s="37" t="s">
        <v>7247</v>
      </c>
      <c r="R1856" s="46"/>
      <c r="S1856" s="46"/>
    </row>
    <row r="1857" spans="1:19" ht="12.75">
      <c r="A1857" s="27">
        <v>1856</v>
      </c>
      <c r="B1857" s="23" t="s">
        <v>7646</v>
      </c>
      <c r="C1857" s="39">
        <v>43922</v>
      </c>
      <c r="D1857" s="40"/>
      <c r="E1857" s="41"/>
      <c r="F1857" s="2" t="s">
        <v>39</v>
      </c>
      <c r="H1857" s="2" t="s">
        <v>5394</v>
      </c>
      <c r="I1857" s="45" t="s">
        <v>158</v>
      </c>
      <c r="J1857" s="15" t="str">
        <f>IF(ISERROR(VLOOKUP(I1857,State_codes!$B$2:$C$38, 2, FALSE)),"",VLOOKUP(I1857,State_codes!$B$2:$C$38, 2, FALSE))</f>
        <v>TN</v>
      </c>
      <c r="K1857" s="2" t="s">
        <v>122</v>
      </c>
      <c r="L1857" s="31" t="s">
        <v>3062</v>
      </c>
      <c r="M1857" s="2" t="s">
        <v>766</v>
      </c>
      <c r="N1857" s="130"/>
      <c r="O1857" s="27" t="s">
        <v>129</v>
      </c>
      <c r="P1857" s="39">
        <v>43922</v>
      </c>
      <c r="Q1857" s="37" t="s">
        <v>7247</v>
      </c>
      <c r="R1857" s="46"/>
      <c r="S1857" s="46"/>
    </row>
    <row r="1858" spans="1:19" ht="12.75">
      <c r="A1858" s="27">
        <v>1857</v>
      </c>
      <c r="B1858" s="23" t="s">
        <v>7651</v>
      </c>
      <c r="C1858" s="39">
        <v>43922</v>
      </c>
      <c r="D1858" s="40"/>
      <c r="E1858" s="27">
        <v>58</v>
      </c>
      <c r="F1858" s="2" t="s">
        <v>39</v>
      </c>
      <c r="H1858" s="2" t="s">
        <v>4407</v>
      </c>
      <c r="I1858" s="45" t="s">
        <v>158</v>
      </c>
      <c r="J1858" s="15" t="str">
        <f>IF(ISERROR(VLOOKUP(I1858,State_codes!$B$2:$C$38, 2, FALSE)),"",VLOOKUP(I1858,State_codes!$B$2:$C$38, 2, FALSE))</f>
        <v>TN</v>
      </c>
      <c r="K1858" s="2" t="s">
        <v>122</v>
      </c>
      <c r="L1858" s="31" t="s">
        <v>3062</v>
      </c>
      <c r="M1858" s="2" t="s">
        <v>766</v>
      </c>
      <c r="N1858" s="130"/>
      <c r="O1858" s="27" t="s">
        <v>129</v>
      </c>
      <c r="P1858" s="39">
        <v>43922</v>
      </c>
      <c r="Q1858" s="37" t="s">
        <v>7247</v>
      </c>
      <c r="R1858" s="46"/>
      <c r="S1858" s="46"/>
    </row>
    <row r="1859" spans="1:19" ht="12.75">
      <c r="A1859" s="27">
        <v>1858</v>
      </c>
      <c r="B1859" s="23" t="s">
        <v>7653</v>
      </c>
      <c r="C1859" s="39">
        <v>43922</v>
      </c>
      <c r="D1859" s="40"/>
      <c r="E1859" s="41"/>
      <c r="F1859" s="2" t="s">
        <v>39</v>
      </c>
      <c r="H1859" s="2" t="s">
        <v>157</v>
      </c>
      <c r="I1859" s="45" t="s">
        <v>158</v>
      </c>
      <c r="J1859" s="15" t="str">
        <f>IF(ISERROR(VLOOKUP(I1859,State_codes!$B$2:$C$38, 2, FALSE)),"",VLOOKUP(I1859,State_codes!$B$2:$C$38, 2, FALSE))</f>
        <v>TN</v>
      </c>
      <c r="K1859" s="2" t="s">
        <v>122</v>
      </c>
      <c r="L1859" s="31" t="s">
        <v>3062</v>
      </c>
      <c r="M1859" s="2" t="s">
        <v>766</v>
      </c>
      <c r="N1859" s="27" t="s">
        <v>767</v>
      </c>
      <c r="O1859" s="27" t="s">
        <v>58</v>
      </c>
      <c r="P1859" s="39">
        <v>43922</v>
      </c>
      <c r="Q1859" s="37" t="s">
        <v>7247</v>
      </c>
      <c r="R1859" s="46"/>
      <c r="S1859" s="46"/>
    </row>
    <row r="1860" spans="1:19" ht="12.75">
      <c r="A1860" s="27">
        <v>1859</v>
      </c>
      <c r="B1860" s="23" t="s">
        <v>7660</v>
      </c>
      <c r="C1860" s="39">
        <v>43922</v>
      </c>
      <c r="D1860" s="40"/>
      <c r="E1860" s="41"/>
      <c r="F1860" s="2" t="s">
        <v>39</v>
      </c>
      <c r="H1860" s="2" t="s">
        <v>157</v>
      </c>
      <c r="I1860" s="45" t="s">
        <v>158</v>
      </c>
      <c r="J1860" s="15" t="str">
        <f>IF(ISERROR(VLOOKUP(I1860,State_codes!$B$2:$C$38, 2, FALSE)),"",VLOOKUP(I1860,State_codes!$B$2:$C$38, 2, FALSE))</f>
        <v>TN</v>
      </c>
      <c r="K1860" s="2" t="s">
        <v>122</v>
      </c>
      <c r="L1860" s="31" t="s">
        <v>3062</v>
      </c>
      <c r="M1860" s="2" t="s">
        <v>766</v>
      </c>
      <c r="N1860" s="130"/>
      <c r="O1860" s="27" t="s">
        <v>129</v>
      </c>
      <c r="P1860" s="39">
        <v>43922</v>
      </c>
      <c r="Q1860" s="37" t="s">
        <v>7247</v>
      </c>
      <c r="R1860" s="46"/>
      <c r="S1860" s="46"/>
    </row>
    <row r="1861" spans="1:19" ht="12.75">
      <c r="A1861" s="27">
        <v>1860</v>
      </c>
      <c r="B1861" s="23" t="s">
        <v>7665</v>
      </c>
      <c r="C1861" s="39">
        <v>43922</v>
      </c>
      <c r="D1861" s="40"/>
      <c r="E1861" s="41"/>
      <c r="F1861" s="2" t="s">
        <v>39</v>
      </c>
      <c r="H1861" s="2" t="s">
        <v>827</v>
      </c>
      <c r="I1861" s="45" t="s">
        <v>158</v>
      </c>
      <c r="J1861" s="15" t="str">
        <f>IF(ISERROR(VLOOKUP(I1861,State_codes!$B$2:$C$38, 2, FALSE)),"",VLOOKUP(I1861,State_codes!$B$2:$C$38, 2, FALSE))</f>
        <v>TN</v>
      </c>
      <c r="K1861" s="2" t="s">
        <v>122</v>
      </c>
      <c r="L1861" s="31" t="s">
        <v>3062</v>
      </c>
      <c r="M1861" s="2" t="s">
        <v>766</v>
      </c>
      <c r="N1861" s="130"/>
      <c r="O1861" s="27" t="s">
        <v>129</v>
      </c>
      <c r="P1861" s="39">
        <v>43922</v>
      </c>
      <c r="Q1861" s="37" t="s">
        <v>7247</v>
      </c>
      <c r="R1861" s="46"/>
      <c r="S1861" s="46"/>
    </row>
    <row r="1862" spans="1:19" ht="12.75">
      <c r="A1862" s="27">
        <v>1861</v>
      </c>
      <c r="B1862" s="23" t="s">
        <v>7669</v>
      </c>
      <c r="C1862" s="39">
        <v>43922</v>
      </c>
      <c r="D1862" s="40"/>
      <c r="E1862" s="41"/>
      <c r="F1862" s="2" t="s">
        <v>39</v>
      </c>
      <c r="H1862" s="2" t="s">
        <v>5397</v>
      </c>
      <c r="I1862" s="45" t="s">
        <v>158</v>
      </c>
      <c r="J1862" s="15" t="str">
        <f>IF(ISERROR(VLOOKUP(I1862,State_codes!$B$2:$C$38, 2, FALSE)),"",VLOOKUP(I1862,State_codes!$B$2:$C$38, 2, FALSE))</f>
        <v>TN</v>
      </c>
      <c r="K1862" s="2" t="s">
        <v>122</v>
      </c>
      <c r="L1862" s="31" t="s">
        <v>3062</v>
      </c>
      <c r="M1862" s="2" t="s">
        <v>766</v>
      </c>
      <c r="N1862" s="130"/>
      <c r="O1862" s="27" t="s">
        <v>129</v>
      </c>
      <c r="P1862" s="39">
        <v>43922</v>
      </c>
      <c r="Q1862" s="37" t="s">
        <v>7247</v>
      </c>
      <c r="R1862" s="46"/>
      <c r="S1862" s="46"/>
    </row>
    <row r="1863" spans="1:19" ht="12.75">
      <c r="A1863" s="27">
        <v>1862</v>
      </c>
      <c r="B1863" s="23" t="s">
        <v>7673</v>
      </c>
      <c r="C1863" s="39">
        <v>43922</v>
      </c>
      <c r="D1863" s="40"/>
      <c r="E1863" s="27">
        <v>42</v>
      </c>
      <c r="F1863" s="2" t="s">
        <v>39</v>
      </c>
      <c r="H1863" s="2" t="s">
        <v>7674</v>
      </c>
      <c r="I1863" s="45" t="s">
        <v>158</v>
      </c>
      <c r="J1863" s="15" t="str">
        <f>IF(ISERROR(VLOOKUP(I1863,State_codes!$B$2:$C$38, 2, FALSE)),"",VLOOKUP(I1863,State_codes!$B$2:$C$38, 2, FALSE))</f>
        <v>TN</v>
      </c>
      <c r="K1863" s="2" t="s">
        <v>122</v>
      </c>
      <c r="L1863" s="31" t="s">
        <v>3062</v>
      </c>
      <c r="M1863" s="2" t="s">
        <v>766</v>
      </c>
      <c r="N1863" s="130"/>
      <c r="O1863" s="27" t="s">
        <v>129</v>
      </c>
      <c r="P1863" s="39">
        <v>43922</v>
      </c>
      <c r="Q1863" s="37" t="s">
        <v>7247</v>
      </c>
      <c r="R1863" s="46"/>
      <c r="S1863" s="46"/>
    </row>
    <row r="1864" spans="1:19" ht="12.75">
      <c r="A1864" s="27">
        <v>1863</v>
      </c>
      <c r="B1864" s="23" t="s">
        <v>7679</v>
      </c>
      <c r="C1864" s="39">
        <v>43922</v>
      </c>
      <c r="D1864" s="40"/>
      <c r="E1864" s="27">
        <v>40</v>
      </c>
      <c r="F1864" s="2" t="s">
        <v>39</v>
      </c>
      <c r="H1864" s="2" t="s">
        <v>7674</v>
      </c>
      <c r="I1864" s="45" t="s">
        <v>158</v>
      </c>
      <c r="J1864" s="15" t="str">
        <f>IF(ISERROR(VLOOKUP(I1864,State_codes!$B$2:$C$38, 2, FALSE)),"",VLOOKUP(I1864,State_codes!$B$2:$C$38, 2, FALSE))</f>
        <v>TN</v>
      </c>
      <c r="K1864" s="2" t="s">
        <v>122</v>
      </c>
      <c r="L1864" s="31" t="s">
        <v>3062</v>
      </c>
      <c r="M1864" s="2" t="s">
        <v>766</v>
      </c>
      <c r="N1864" s="130"/>
      <c r="O1864" s="27" t="s">
        <v>129</v>
      </c>
      <c r="P1864" s="39">
        <v>43922</v>
      </c>
      <c r="Q1864" s="37" t="s">
        <v>7247</v>
      </c>
      <c r="R1864" s="46"/>
      <c r="S1864" s="46"/>
    </row>
    <row r="1865" spans="1:19" ht="12.75">
      <c r="A1865" s="27">
        <v>1864</v>
      </c>
      <c r="B1865" s="23" t="s">
        <v>7681</v>
      </c>
      <c r="C1865" s="39">
        <v>43922</v>
      </c>
      <c r="D1865" s="40"/>
      <c r="E1865" s="27">
        <v>27</v>
      </c>
      <c r="F1865" s="2" t="s">
        <v>39</v>
      </c>
      <c r="H1865" s="2" t="s">
        <v>7674</v>
      </c>
      <c r="I1865" s="45" t="s">
        <v>158</v>
      </c>
      <c r="J1865" s="15" t="str">
        <f>IF(ISERROR(VLOOKUP(I1865,State_codes!$B$2:$C$38, 2, FALSE)),"",VLOOKUP(I1865,State_codes!$B$2:$C$38, 2, FALSE))</f>
        <v>TN</v>
      </c>
      <c r="K1865" s="2" t="s">
        <v>122</v>
      </c>
      <c r="L1865" s="31" t="s">
        <v>3062</v>
      </c>
      <c r="M1865" s="2" t="s">
        <v>766</v>
      </c>
      <c r="N1865" s="130"/>
      <c r="O1865" s="27" t="s">
        <v>129</v>
      </c>
      <c r="P1865" s="39">
        <v>43922</v>
      </c>
      <c r="Q1865" s="37" t="s">
        <v>7247</v>
      </c>
      <c r="R1865" s="46"/>
      <c r="S1865" s="46"/>
    </row>
    <row r="1866" spans="1:19" ht="12.75">
      <c r="A1866" s="27">
        <v>1865</v>
      </c>
      <c r="B1866" s="23" t="s">
        <v>7684</v>
      </c>
      <c r="C1866" s="39">
        <v>43922</v>
      </c>
      <c r="D1866" s="40"/>
      <c r="E1866" s="27">
        <v>39</v>
      </c>
      <c r="F1866" s="2" t="s">
        <v>39</v>
      </c>
      <c r="H1866" s="2" t="s">
        <v>7674</v>
      </c>
      <c r="I1866" s="45" t="s">
        <v>158</v>
      </c>
      <c r="J1866" s="15" t="str">
        <f>IF(ISERROR(VLOOKUP(I1866,State_codes!$B$2:$C$38, 2, FALSE)),"",VLOOKUP(I1866,State_codes!$B$2:$C$38, 2, FALSE))</f>
        <v>TN</v>
      </c>
      <c r="K1866" s="2" t="s">
        <v>122</v>
      </c>
      <c r="L1866" s="31" t="s">
        <v>3062</v>
      </c>
      <c r="M1866" s="2" t="s">
        <v>766</v>
      </c>
      <c r="N1866" s="130"/>
      <c r="O1866" s="27" t="s">
        <v>129</v>
      </c>
      <c r="P1866" s="39">
        <v>43922</v>
      </c>
      <c r="Q1866" s="37" t="s">
        <v>7247</v>
      </c>
      <c r="R1866" s="46"/>
      <c r="S1866" s="46"/>
    </row>
    <row r="1867" spans="1:19" ht="12.75">
      <c r="A1867" s="27">
        <v>1866</v>
      </c>
      <c r="B1867" s="23" t="s">
        <v>7687</v>
      </c>
      <c r="C1867" s="39">
        <v>43922</v>
      </c>
      <c r="D1867" s="40"/>
      <c r="E1867" s="27">
        <v>41</v>
      </c>
      <c r="F1867" s="2" t="s">
        <v>39</v>
      </c>
      <c r="H1867" s="2" t="s">
        <v>7674</v>
      </c>
      <c r="I1867" s="45" t="s">
        <v>158</v>
      </c>
      <c r="J1867" s="15" t="str">
        <f>IF(ISERROR(VLOOKUP(I1867,State_codes!$B$2:$C$38, 2, FALSE)),"",VLOOKUP(I1867,State_codes!$B$2:$C$38, 2, FALSE))</f>
        <v>TN</v>
      </c>
      <c r="K1867" s="2" t="s">
        <v>122</v>
      </c>
      <c r="L1867" s="31" t="s">
        <v>3062</v>
      </c>
      <c r="M1867" s="2" t="s">
        <v>766</v>
      </c>
      <c r="N1867" s="130"/>
      <c r="O1867" s="27" t="s">
        <v>129</v>
      </c>
      <c r="P1867" s="39">
        <v>43922</v>
      </c>
      <c r="Q1867" s="37" t="s">
        <v>7247</v>
      </c>
      <c r="R1867" s="46"/>
      <c r="S1867" s="46"/>
    </row>
    <row r="1868" spans="1:19" ht="12.75">
      <c r="A1868" s="27">
        <v>1867</v>
      </c>
      <c r="B1868" s="23" t="s">
        <v>7690</v>
      </c>
      <c r="C1868" s="39">
        <v>43922</v>
      </c>
      <c r="D1868" s="40"/>
      <c r="E1868" s="27">
        <v>38</v>
      </c>
      <c r="F1868" s="2" t="s">
        <v>39</v>
      </c>
      <c r="H1868" s="2" t="s">
        <v>7674</v>
      </c>
      <c r="I1868" s="45" t="s">
        <v>158</v>
      </c>
      <c r="J1868" s="15" t="str">
        <f>IF(ISERROR(VLOOKUP(I1868,State_codes!$B$2:$C$38, 2, FALSE)),"",VLOOKUP(I1868,State_codes!$B$2:$C$38, 2, FALSE))</f>
        <v>TN</v>
      </c>
      <c r="K1868" s="2" t="s">
        <v>122</v>
      </c>
      <c r="L1868" s="31" t="s">
        <v>3062</v>
      </c>
      <c r="M1868" s="2" t="s">
        <v>766</v>
      </c>
      <c r="N1868" s="130"/>
      <c r="O1868" s="27" t="s">
        <v>129</v>
      </c>
      <c r="P1868" s="39">
        <v>43922</v>
      </c>
      <c r="Q1868" s="37" t="s">
        <v>7247</v>
      </c>
      <c r="R1868" s="46"/>
      <c r="S1868" s="46"/>
    </row>
    <row r="1869" spans="1:19" ht="12.75">
      <c r="A1869" s="27">
        <v>1868</v>
      </c>
      <c r="B1869" s="2" t="s">
        <v>7694</v>
      </c>
      <c r="C1869" s="39">
        <v>43922</v>
      </c>
      <c r="D1869" s="40"/>
      <c r="E1869" s="27">
        <v>25</v>
      </c>
      <c r="F1869" s="2" t="s">
        <v>39</v>
      </c>
      <c r="H1869" s="2" t="s">
        <v>7674</v>
      </c>
      <c r="I1869" s="45" t="s">
        <v>158</v>
      </c>
      <c r="J1869" s="15" t="str">
        <f>IF(ISERROR(VLOOKUP(I1869,State_codes!$B$2:$C$38, 2, FALSE)),"",VLOOKUP(I1869,State_codes!$B$2:$C$38, 2, FALSE))</f>
        <v>TN</v>
      </c>
      <c r="K1869" s="2" t="s">
        <v>122</v>
      </c>
      <c r="L1869" s="31" t="s">
        <v>3062</v>
      </c>
      <c r="M1869" s="2" t="s">
        <v>766</v>
      </c>
      <c r="N1869" s="130"/>
      <c r="O1869" s="27" t="s">
        <v>129</v>
      </c>
      <c r="P1869" s="39">
        <v>43922</v>
      </c>
      <c r="Q1869" s="37" t="s">
        <v>7247</v>
      </c>
      <c r="R1869" s="46"/>
      <c r="S1869" s="46"/>
    </row>
    <row r="1870" spans="1:19" ht="12.75">
      <c r="A1870" s="27">
        <v>1869</v>
      </c>
      <c r="B1870" s="23" t="s">
        <v>7696</v>
      </c>
      <c r="C1870" s="39">
        <v>43922</v>
      </c>
      <c r="D1870" s="40"/>
      <c r="E1870" s="27">
        <v>42</v>
      </c>
      <c r="F1870" s="2" t="s">
        <v>39</v>
      </c>
      <c r="H1870" s="2" t="s">
        <v>5393</v>
      </c>
      <c r="I1870" s="45" t="s">
        <v>158</v>
      </c>
      <c r="J1870" s="15" t="str">
        <f>IF(ISERROR(VLOOKUP(I1870,State_codes!$B$2:$C$38, 2, FALSE)),"",VLOOKUP(I1870,State_codes!$B$2:$C$38, 2, FALSE))</f>
        <v>TN</v>
      </c>
      <c r="K1870" s="2" t="s">
        <v>122</v>
      </c>
      <c r="L1870" s="31" t="s">
        <v>3062</v>
      </c>
      <c r="M1870" s="2" t="s">
        <v>766</v>
      </c>
      <c r="N1870" s="27" t="s">
        <v>7700</v>
      </c>
      <c r="O1870" s="27" t="s">
        <v>58</v>
      </c>
      <c r="P1870" s="39">
        <v>43922</v>
      </c>
      <c r="Q1870" s="37" t="s">
        <v>7247</v>
      </c>
      <c r="R1870" s="46"/>
      <c r="S1870" s="46"/>
    </row>
    <row r="1871" spans="1:19" ht="12.75">
      <c r="A1871" s="27">
        <v>1870</v>
      </c>
      <c r="B1871" s="23" t="s">
        <v>7702</v>
      </c>
      <c r="C1871" s="39">
        <v>43922</v>
      </c>
      <c r="D1871" s="40"/>
      <c r="E1871" s="27">
        <v>66</v>
      </c>
      <c r="F1871" s="2" t="s">
        <v>39</v>
      </c>
      <c r="H1871" s="2" t="s">
        <v>5393</v>
      </c>
      <c r="I1871" s="45" t="s">
        <v>158</v>
      </c>
      <c r="J1871" s="15" t="str">
        <f>IF(ISERROR(VLOOKUP(I1871,State_codes!$B$2:$C$38, 2, FALSE)),"",VLOOKUP(I1871,State_codes!$B$2:$C$38, 2, FALSE))</f>
        <v>TN</v>
      </c>
      <c r="K1871" s="2" t="s">
        <v>122</v>
      </c>
      <c r="L1871" s="31" t="s">
        <v>3062</v>
      </c>
      <c r="M1871" s="2" t="s">
        <v>766</v>
      </c>
      <c r="N1871" s="130"/>
      <c r="O1871" s="27" t="s">
        <v>129</v>
      </c>
      <c r="P1871" s="39">
        <v>43922</v>
      </c>
      <c r="Q1871" s="37" t="s">
        <v>7247</v>
      </c>
      <c r="R1871" s="46"/>
      <c r="S1871" s="46"/>
    </row>
    <row r="1872" spans="1:19" ht="12.75">
      <c r="A1872" s="27">
        <v>1871</v>
      </c>
      <c r="B1872" s="119"/>
      <c r="C1872" s="39">
        <v>43922</v>
      </c>
      <c r="D1872" s="40"/>
      <c r="E1872" s="27">
        <v>18</v>
      </c>
      <c r="F1872" s="2" t="s">
        <v>40</v>
      </c>
      <c r="H1872" s="2" t="s">
        <v>88</v>
      </c>
      <c r="I1872" s="2" t="s">
        <v>47</v>
      </c>
      <c r="J1872" s="15" t="str">
        <f>IF(ISERROR(VLOOKUP(I1872,State_codes!$B$2:$C$38, 2, FALSE)),"",VLOOKUP(I1872,State_codes!$B$2:$C$38, 2, FALSE))</f>
        <v>KL</v>
      </c>
      <c r="K1872" s="2" t="s">
        <v>122</v>
      </c>
      <c r="L1872" s="31" t="s">
        <v>1518</v>
      </c>
      <c r="N1872" s="130"/>
      <c r="O1872" s="27" t="s">
        <v>129</v>
      </c>
      <c r="P1872" s="39">
        <v>43922</v>
      </c>
      <c r="Q1872" s="37" t="s">
        <v>7710</v>
      </c>
      <c r="R1872" s="37" t="s">
        <v>7711</v>
      </c>
      <c r="S1872" s="46"/>
    </row>
    <row r="1873" spans="1:19" ht="12.75">
      <c r="A1873" s="27">
        <v>1872</v>
      </c>
      <c r="B1873" s="119"/>
      <c r="C1873" s="39">
        <v>43922</v>
      </c>
      <c r="D1873" s="40"/>
      <c r="E1873" s="27">
        <v>52</v>
      </c>
      <c r="F1873" s="2" t="s">
        <v>40</v>
      </c>
      <c r="H1873" s="2" t="s">
        <v>88</v>
      </c>
      <c r="I1873" s="2" t="s">
        <v>47</v>
      </c>
      <c r="J1873" s="15" t="str">
        <f>IF(ISERROR(VLOOKUP(I1873,State_codes!$B$2:$C$38, 2, FALSE)),"",VLOOKUP(I1873,State_codes!$B$2:$C$38, 2, FALSE))</f>
        <v>KL</v>
      </c>
      <c r="K1873" s="2" t="s">
        <v>122</v>
      </c>
      <c r="L1873" s="31" t="s">
        <v>1518</v>
      </c>
      <c r="N1873" s="130"/>
      <c r="O1873" s="27" t="s">
        <v>129</v>
      </c>
      <c r="P1873" s="39">
        <v>43922</v>
      </c>
      <c r="Q1873" s="37" t="s">
        <v>7710</v>
      </c>
      <c r="R1873" s="37" t="s">
        <v>7711</v>
      </c>
      <c r="S1873" s="46"/>
    </row>
    <row r="1874" spans="1:19" ht="12.75">
      <c r="A1874" s="27">
        <v>1873</v>
      </c>
      <c r="B1874" s="119"/>
      <c r="C1874" s="39">
        <v>43922</v>
      </c>
      <c r="D1874" s="40"/>
      <c r="E1874" s="27">
        <v>52</v>
      </c>
      <c r="F1874" s="2" t="s">
        <v>40</v>
      </c>
      <c r="H1874" s="2" t="s">
        <v>88</v>
      </c>
      <c r="I1874" s="2" t="s">
        <v>47</v>
      </c>
      <c r="J1874" s="15" t="str">
        <f>IF(ISERROR(VLOOKUP(I1874,State_codes!$B$2:$C$38, 2, FALSE)),"",VLOOKUP(I1874,State_codes!$B$2:$C$38, 2, FALSE))</f>
        <v>KL</v>
      </c>
      <c r="K1874" s="2" t="s">
        <v>122</v>
      </c>
      <c r="L1874" s="31" t="s">
        <v>1518</v>
      </c>
      <c r="N1874" s="130"/>
      <c r="O1874" s="27" t="s">
        <v>129</v>
      </c>
      <c r="P1874" s="39">
        <v>43922</v>
      </c>
      <c r="Q1874" s="37" t="s">
        <v>7710</v>
      </c>
      <c r="R1874" s="37" t="s">
        <v>7711</v>
      </c>
      <c r="S1874" s="46"/>
    </row>
    <row r="1875" spans="1:19" ht="12.75">
      <c r="A1875" s="27">
        <v>1874</v>
      </c>
      <c r="B1875" s="119"/>
      <c r="C1875" s="39">
        <v>43922</v>
      </c>
      <c r="D1875" s="40"/>
      <c r="E1875" s="27">
        <v>72</v>
      </c>
      <c r="F1875" s="2" t="s">
        <v>40</v>
      </c>
      <c r="H1875" s="2" t="s">
        <v>88</v>
      </c>
      <c r="I1875" s="2" t="s">
        <v>47</v>
      </c>
      <c r="J1875" s="15" t="str">
        <f>IF(ISERROR(VLOOKUP(I1875,State_codes!$B$2:$C$38, 2, FALSE)),"",VLOOKUP(I1875,State_codes!$B$2:$C$38, 2, FALSE))</f>
        <v>KL</v>
      </c>
      <c r="K1875" s="2" t="s">
        <v>122</v>
      </c>
      <c r="L1875" s="31" t="s">
        <v>1518</v>
      </c>
      <c r="N1875" s="130"/>
      <c r="O1875" s="27" t="s">
        <v>129</v>
      </c>
      <c r="P1875" s="39">
        <v>43922</v>
      </c>
      <c r="Q1875" s="37" t="s">
        <v>7710</v>
      </c>
      <c r="R1875" s="37" t="s">
        <v>7711</v>
      </c>
      <c r="S1875" s="46"/>
    </row>
    <row r="1876" spans="1:19" ht="12.75">
      <c r="A1876" s="27">
        <v>1875</v>
      </c>
      <c r="B1876" s="119"/>
      <c r="C1876" s="39">
        <v>43922</v>
      </c>
      <c r="D1876" s="40"/>
      <c r="E1876" s="27">
        <v>32</v>
      </c>
      <c r="F1876" s="2" t="s">
        <v>40</v>
      </c>
      <c r="H1876" s="2" t="s">
        <v>88</v>
      </c>
      <c r="I1876" s="2" t="s">
        <v>47</v>
      </c>
      <c r="J1876" s="15" t="str">
        <f>IF(ISERROR(VLOOKUP(I1876,State_codes!$B$2:$C$38, 2, FALSE)),"",VLOOKUP(I1876,State_codes!$B$2:$C$38, 2, FALSE))</f>
        <v>KL</v>
      </c>
      <c r="K1876" s="2" t="s">
        <v>122</v>
      </c>
      <c r="L1876" s="31" t="s">
        <v>1518</v>
      </c>
      <c r="N1876" s="130"/>
      <c r="O1876" s="27" t="s">
        <v>129</v>
      </c>
      <c r="P1876" s="39">
        <v>43922</v>
      </c>
      <c r="Q1876" s="37" t="s">
        <v>7710</v>
      </c>
      <c r="R1876" s="37" t="s">
        <v>7711</v>
      </c>
      <c r="S1876" s="46"/>
    </row>
    <row r="1877" spans="1:19" ht="12.75">
      <c r="A1877" s="27">
        <v>1876</v>
      </c>
      <c r="B1877" s="119"/>
      <c r="C1877" s="39">
        <v>43922</v>
      </c>
      <c r="D1877" s="40"/>
      <c r="E1877" s="27">
        <v>11</v>
      </c>
      <c r="F1877" s="2" t="s">
        <v>39</v>
      </c>
      <c r="H1877" s="2" t="s">
        <v>88</v>
      </c>
      <c r="I1877" s="2" t="s">
        <v>47</v>
      </c>
      <c r="J1877" s="15" t="str">
        <f>IF(ISERROR(VLOOKUP(I1877,State_codes!$B$2:$C$38, 2, FALSE)),"",VLOOKUP(I1877,State_codes!$B$2:$C$38, 2, FALSE))</f>
        <v>KL</v>
      </c>
      <c r="K1877" s="2" t="s">
        <v>122</v>
      </c>
      <c r="L1877" s="31" t="s">
        <v>1518</v>
      </c>
      <c r="N1877" s="130"/>
      <c r="O1877" s="27" t="s">
        <v>129</v>
      </c>
      <c r="P1877" s="39">
        <v>43922</v>
      </c>
      <c r="Q1877" s="37" t="s">
        <v>7710</v>
      </c>
      <c r="R1877" s="37" t="s">
        <v>7711</v>
      </c>
      <c r="S1877" s="46"/>
    </row>
    <row r="1878" spans="1:19" ht="12.75">
      <c r="A1878" s="27">
        <v>1877</v>
      </c>
      <c r="B1878" s="119"/>
      <c r="C1878" s="39">
        <v>43922</v>
      </c>
      <c r="D1878" s="40"/>
      <c r="E1878" s="27">
        <v>15</v>
      </c>
      <c r="F1878" s="2" t="s">
        <v>39</v>
      </c>
      <c r="H1878" s="2" t="s">
        <v>88</v>
      </c>
      <c r="I1878" s="2" t="s">
        <v>47</v>
      </c>
      <c r="J1878" s="15" t="str">
        <f>IF(ISERROR(VLOOKUP(I1878,State_codes!$B$2:$C$38, 2, FALSE)),"",VLOOKUP(I1878,State_codes!$B$2:$C$38, 2, FALSE))</f>
        <v>KL</v>
      </c>
      <c r="K1878" s="2" t="s">
        <v>122</v>
      </c>
      <c r="L1878" s="31" t="s">
        <v>1518</v>
      </c>
      <c r="N1878" s="130"/>
      <c r="O1878" s="27" t="s">
        <v>129</v>
      </c>
      <c r="P1878" s="39">
        <v>43922</v>
      </c>
      <c r="Q1878" s="37" t="s">
        <v>7710</v>
      </c>
      <c r="R1878" s="37" t="s">
        <v>7711</v>
      </c>
      <c r="S1878" s="46"/>
    </row>
    <row r="1879" spans="1:19" ht="12.75">
      <c r="A1879" s="27">
        <v>1878</v>
      </c>
      <c r="B1879" s="119"/>
      <c r="C1879" s="39">
        <v>43922</v>
      </c>
      <c r="D1879" s="40"/>
      <c r="E1879" s="41"/>
      <c r="H1879" s="2" t="s">
        <v>88</v>
      </c>
      <c r="I1879" s="2" t="s">
        <v>47</v>
      </c>
      <c r="J1879" s="15" t="str">
        <f>IF(ISERROR(VLOOKUP(I1879,State_codes!$B$2:$C$38, 2, FALSE)),"",VLOOKUP(I1879,State_codes!$B$2:$C$38, 2, FALSE))</f>
        <v>KL</v>
      </c>
      <c r="K1879" s="2" t="s">
        <v>122</v>
      </c>
      <c r="L1879" s="31" t="s">
        <v>1518</v>
      </c>
      <c r="N1879" s="130"/>
      <c r="O1879" s="27" t="s">
        <v>129</v>
      </c>
      <c r="P1879" s="39">
        <v>43922</v>
      </c>
      <c r="Q1879" s="37" t="s">
        <v>7710</v>
      </c>
      <c r="R1879" s="37" t="s">
        <v>7711</v>
      </c>
      <c r="S1879" s="46"/>
    </row>
    <row r="1880" spans="1:19" ht="12.75">
      <c r="A1880" s="27">
        <v>1879</v>
      </c>
      <c r="B1880" s="119"/>
      <c r="C1880" s="39">
        <v>43922</v>
      </c>
      <c r="D1880" s="40"/>
      <c r="E1880" s="41"/>
      <c r="H1880" s="2" t="s">
        <v>88</v>
      </c>
      <c r="I1880" s="2" t="s">
        <v>47</v>
      </c>
      <c r="J1880" s="15" t="str">
        <f>IF(ISERROR(VLOOKUP(I1880,State_codes!$B$2:$C$38, 2, FALSE)),"",VLOOKUP(I1880,State_codes!$B$2:$C$38, 2, FALSE))</f>
        <v>KL</v>
      </c>
      <c r="K1880" s="2" t="s">
        <v>122</v>
      </c>
      <c r="L1880" s="31" t="s">
        <v>1518</v>
      </c>
      <c r="N1880" s="130"/>
      <c r="O1880" s="27" t="s">
        <v>129</v>
      </c>
      <c r="P1880" s="39">
        <v>43922</v>
      </c>
      <c r="Q1880" s="37" t="s">
        <v>7710</v>
      </c>
      <c r="R1880" s="37" t="s">
        <v>7711</v>
      </c>
      <c r="S1880" s="46"/>
    </row>
    <row r="1881" spans="1:19" ht="12.75">
      <c r="A1881" s="27">
        <v>1880</v>
      </c>
      <c r="B1881" s="119"/>
      <c r="C1881" s="39">
        <v>43922</v>
      </c>
      <c r="D1881" s="40"/>
      <c r="E1881" s="41"/>
      <c r="H1881" s="2" t="s">
        <v>88</v>
      </c>
      <c r="I1881" s="2" t="s">
        <v>47</v>
      </c>
      <c r="J1881" s="15" t="str">
        <f>IF(ISERROR(VLOOKUP(I1881,State_codes!$B$2:$C$38, 2, FALSE)),"",VLOOKUP(I1881,State_codes!$B$2:$C$38, 2, FALSE))</f>
        <v>KL</v>
      </c>
      <c r="K1881" s="2" t="s">
        <v>122</v>
      </c>
      <c r="L1881" s="31" t="s">
        <v>1518</v>
      </c>
      <c r="N1881" s="130"/>
      <c r="O1881" s="27" t="s">
        <v>129</v>
      </c>
      <c r="P1881" s="39">
        <v>43922</v>
      </c>
      <c r="Q1881" s="37" t="s">
        <v>7710</v>
      </c>
      <c r="R1881" s="37" t="s">
        <v>7711</v>
      </c>
      <c r="S1881" s="46"/>
    </row>
    <row r="1882" spans="1:19" ht="12.75">
      <c r="A1882" s="27">
        <v>1881</v>
      </c>
      <c r="B1882" s="119"/>
      <c r="C1882" s="39">
        <v>43922</v>
      </c>
      <c r="D1882" s="40"/>
      <c r="E1882" s="41"/>
      <c r="H1882" s="2" t="s">
        <v>88</v>
      </c>
      <c r="I1882" s="2" t="s">
        <v>47</v>
      </c>
      <c r="J1882" s="15" t="str">
        <f>IF(ISERROR(VLOOKUP(I1882,State_codes!$B$2:$C$38, 2, FALSE)),"",VLOOKUP(I1882,State_codes!$B$2:$C$38, 2, FALSE))</f>
        <v>KL</v>
      </c>
      <c r="K1882" s="2" t="s">
        <v>122</v>
      </c>
      <c r="L1882" s="31" t="s">
        <v>334</v>
      </c>
      <c r="N1882" s="130"/>
      <c r="O1882" s="27" t="s">
        <v>58</v>
      </c>
      <c r="P1882" s="39">
        <v>43922</v>
      </c>
      <c r="Q1882" s="37" t="s">
        <v>7710</v>
      </c>
      <c r="R1882" s="37" t="s">
        <v>7711</v>
      </c>
      <c r="S1882" s="46"/>
    </row>
    <row r="1883" spans="1:19" ht="12.75">
      <c r="A1883" s="27">
        <v>1882</v>
      </c>
      <c r="B1883" s="119"/>
      <c r="C1883" s="39">
        <v>43922</v>
      </c>
      <c r="D1883" s="40"/>
      <c r="E1883" s="41"/>
      <c r="H1883" s="2" t="s">
        <v>88</v>
      </c>
      <c r="I1883" s="2" t="s">
        <v>47</v>
      </c>
      <c r="J1883" s="15" t="str">
        <f>IF(ISERROR(VLOOKUP(I1883,State_codes!$B$2:$C$38, 2, FALSE)),"",VLOOKUP(I1883,State_codes!$B$2:$C$38, 2, FALSE))</f>
        <v>KL</v>
      </c>
      <c r="K1883" s="2" t="s">
        <v>122</v>
      </c>
      <c r="L1883" s="31" t="s">
        <v>334</v>
      </c>
      <c r="N1883" s="130"/>
      <c r="O1883" s="27" t="s">
        <v>58</v>
      </c>
      <c r="P1883" s="39">
        <v>43922</v>
      </c>
      <c r="Q1883" s="37" t="s">
        <v>7710</v>
      </c>
      <c r="R1883" s="37" t="s">
        <v>7711</v>
      </c>
      <c r="S1883" s="46"/>
    </row>
    <row r="1884" spans="1:19" ht="12.75">
      <c r="A1884" s="27">
        <v>1883</v>
      </c>
      <c r="B1884" s="119"/>
      <c r="C1884" s="39">
        <v>43922</v>
      </c>
      <c r="D1884" s="40"/>
      <c r="E1884" s="27">
        <v>32</v>
      </c>
      <c r="F1884" s="2" t="s">
        <v>40</v>
      </c>
      <c r="H1884" s="2" t="s">
        <v>272</v>
      </c>
      <c r="I1884" s="2" t="s">
        <v>47</v>
      </c>
      <c r="J1884" s="15" t="str">
        <f>IF(ISERROR(VLOOKUP(I1884,State_codes!$B$2:$C$38, 2, FALSE)),"",VLOOKUP(I1884,State_codes!$B$2:$C$38, 2, FALSE))</f>
        <v>KL</v>
      </c>
      <c r="K1884" s="2" t="s">
        <v>122</v>
      </c>
      <c r="L1884" s="31" t="s">
        <v>7749</v>
      </c>
      <c r="N1884" s="130"/>
      <c r="O1884" s="27" t="s">
        <v>129</v>
      </c>
      <c r="P1884" s="39">
        <v>43922</v>
      </c>
      <c r="Q1884" s="37" t="s">
        <v>7710</v>
      </c>
      <c r="R1884" s="37" t="s">
        <v>7751</v>
      </c>
      <c r="S1884" s="46"/>
    </row>
    <row r="1885" spans="1:19" ht="12.75">
      <c r="A1885" s="27">
        <v>1884</v>
      </c>
      <c r="B1885" s="119"/>
      <c r="C1885" s="39">
        <v>43922</v>
      </c>
      <c r="D1885" s="40"/>
      <c r="E1885" s="27">
        <v>17</v>
      </c>
      <c r="F1885" s="2" t="s">
        <v>39</v>
      </c>
      <c r="H1885" s="2" t="s">
        <v>272</v>
      </c>
      <c r="I1885" s="2" t="s">
        <v>47</v>
      </c>
      <c r="J1885" s="15" t="str">
        <f>IF(ISERROR(VLOOKUP(I1885,State_codes!$B$2:$C$38, 2, FALSE)),"",VLOOKUP(I1885,State_codes!$B$2:$C$38, 2, FALSE))</f>
        <v>KL</v>
      </c>
      <c r="K1885" s="2" t="s">
        <v>122</v>
      </c>
      <c r="L1885" s="31" t="s">
        <v>7749</v>
      </c>
      <c r="N1885" s="130"/>
      <c r="O1885" s="27" t="s">
        <v>129</v>
      </c>
      <c r="P1885" s="39">
        <v>43922</v>
      </c>
      <c r="Q1885" s="37" t="s">
        <v>7710</v>
      </c>
      <c r="R1885" s="37" t="s">
        <v>7751</v>
      </c>
      <c r="S1885" s="46"/>
    </row>
    <row r="1886" spans="1:19" ht="12.75">
      <c r="A1886" s="27">
        <v>1885</v>
      </c>
      <c r="B1886" s="119"/>
      <c r="C1886" s="39">
        <v>43922</v>
      </c>
      <c r="D1886" s="40"/>
      <c r="E1886" s="27">
        <v>47</v>
      </c>
      <c r="H1886" s="2" t="s">
        <v>272</v>
      </c>
      <c r="I1886" s="2" t="s">
        <v>47</v>
      </c>
      <c r="J1886" s="15" t="str">
        <f>IF(ISERROR(VLOOKUP(I1886,State_codes!$B$2:$C$38, 2, FALSE)),"",VLOOKUP(I1886,State_codes!$B$2:$C$38, 2, FALSE))</f>
        <v>KL</v>
      </c>
      <c r="K1886" s="2" t="s">
        <v>122</v>
      </c>
      <c r="L1886" s="31" t="s">
        <v>7753</v>
      </c>
      <c r="N1886" s="130"/>
      <c r="O1886" s="27" t="s">
        <v>129</v>
      </c>
      <c r="P1886" s="39">
        <v>43922</v>
      </c>
      <c r="Q1886" s="37" t="s">
        <v>7710</v>
      </c>
      <c r="R1886" s="37" t="s">
        <v>7751</v>
      </c>
      <c r="S1886" s="46"/>
    </row>
    <row r="1887" spans="1:19" ht="12.75">
      <c r="A1887" s="27">
        <v>1886</v>
      </c>
      <c r="B1887" s="119"/>
      <c r="C1887" s="39">
        <v>43922</v>
      </c>
      <c r="D1887" s="40"/>
      <c r="E1887" s="27">
        <v>61</v>
      </c>
      <c r="H1887" s="2" t="s">
        <v>407</v>
      </c>
      <c r="I1887" s="2" t="s">
        <v>47</v>
      </c>
      <c r="J1887" s="15" t="str">
        <f>IF(ISERROR(VLOOKUP(I1887,State_codes!$B$2:$C$38, 2, FALSE)),"",VLOOKUP(I1887,State_codes!$B$2:$C$38, 2, FALSE))</f>
        <v>KL</v>
      </c>
      <c r="K1887" s="2" t="s">
        <v>122</v>
      </c>
      <c r="L1887" s="31" t="s">
        <v>334</v>
      </c>
      <c r="N1887" s="130"/>
      <c r="O1887" s="130"/>
      <c r="P1887" s="39">
        <v>43922</v>
      </c>
      <c r="Q1887" s="37" t="s">
        <v>7710</v>
      </c>
      <c r="R1887" s="37" t="s">
        <v>7760</v>
      </c>
      <c r="S1887" s="46"/>
    </row>
    <row r="1888" spans="1:19" ht="12.75">
      <c r="A1888" s="27">
        <v>1887</v>
      </c>
      <c r="B1888" s="119"/>
      <c r="C1888" s="39">
        <v>43922</v>
      </c>
      <c r="D1888" s="40"/>
      <c r="E1888" s="27">
        <v>30</v>
      </c>
      <c r="H1888" s="2" t="s">
        <v>407</v>
      </c>
      <c r="I1888" s="2" t="s">
        <v>47</v>
      </c>
      <c r="J1888" s="15" t="str">
        <f>IF(ISERROR(VLOOKUP(I1888,State_codes!$B$2:$C$38, 2, FALSE)),"",VLOOKUP(I1888,State_codes!$B$2:$C$38, 2, FALSE))</f>
        <v>KL</v>
      </c>
      <c r="K1888" s="2" t="s">
        <v>122</v>
      </c>
      <c r="L1888" s="31" t="s">
        <v>7763</v>
      </c>
      <c r="N1888" s="130"/>
      <c r="O1888" s="130"/>
      <c r="P1888" s="39">
        <v>43922</v>
      </c>
      <c r="Q1888" s="37" t="s">
        <v>7710</v>
      </c>
      <c r="R1888" s="37" t="s">
        <v>7760</v>
      </c>
      <c r="S1888" s="46"/>
    </row>
    <row r="1889" spans="1:19" ht="12.75">
      <c r="A1889" s="27">
        <v>1888</v>
      </c>
      <c r="B1889" s="119"/>
      <c r="C1889" s="39">
        <v>43922</v>
      </c>
      <c r="D1889" s="40"/>
      <c r="E1889" s="41"/>
      <c r="H1889" s="2" t="s">
        <v>41</v>
      </c>
      <c r="I1889" s="2" t="s">
        <v>47</v>
      </c>
      <c r="J1889" s="15" t="str">
        <f>IF(ISERROR(VLOOKUP(I1889,State_codes!$B$2:$C$38, 2, FALSE)),"",VLOOKUP(I1889,State_codes!$B$2:$C$38, 2, FALSE))</f>
        <v>KL</v>
      </c>
      <c r="K1889" s="2" t="s">
        <v>122</v>
      </c>
      <c r="L1889" s="31" t="s">
        <v>429</v>
      </c>
      <c r="N1889" s="130"/>
      <c r="O1889" s="130"/>
      <c r="P1889" s="39">
        <v>43922</v>
      </c>
      <c r="Q1889" s="37" t="s">
        <v>7710</v>
      </c>
      <c r="S1889" s="46"/>
    </row>
    <row r="1890" spans="1:19" ht="12.75">
      <c r="A1890" s="27">
        <v>1889</v>
      </c>
      <c r="B1890" s="119"/>
      <c r="C1890" s="39">
        <v>43922</v>
      </c>
      <c r="D1890" s="40"/>
      <c r="E1890" s="41"/>
      <c r="H1890" s="2" t="s">
        <v>41</v>
      </c>
      <c r="I1890" s="2" t="s">
        <v>47</v>
      </c>
      <c r="J1890" s="15" t="str">
        <f>IF(ISERROR(VLOOKUP(I1890,State_codes!$B$2:$C$38, 2, FALSE)),"",VLOOKUP(I1890,State_codes!$B$2:$C$38, 2, FALSE))</f>
        <v>KL</v>
      </c>
      <c r="K1890" s="2" t="s">
        <v>122</v>
      </c>
      <c r="L1890" s="31" t="s">
        <v>429</v>
      </c>
      <c r="N1890" s="130"/>
      <c r="O1890" s="130"/>
      <c r="P1890" s="39">
        <v>43922</v>
      </c>
      <c r="Q1890" s="37" t="s">
        <v>7710</v>
      </c>
      <c r="R1890" s="46"/>
      <c r="S1890" s="46"/>
    </row>
    <row r="1891" spans="1:19" ht="12.75">
      <c r="A1891" s="27">
        <v>1890</v>
      </c>
      <c r="B1891" s="119"/>
      <c r="C1891" s="39">
        <v>43922</v>
      </c>
      <c r="D1891" s="40"/>
      <c r="E1891" s="27">
        <v>50</v>
      </c>
      <c r="F1891" s="2" t="s">
        <v>39</v>
      </c>
      <c r="H1891" s="2" t="s">
        <v>216</v>
      </c>
      <c r="I1891" s="2" t="s">
        <v>47</v>
      </c>
      <c r="J1891" s="15" t="str">
        <f>IF(ISERROR(VLOOKUP(I1891,State_codes!$B$2:$C$38, 2, FALSE)),"",VLOOKUP(I1891,State_codes!$B$2:$C$38, 2, FALSE))</f>
        <v>KL</v>
      </c>
      <c r="K1891" s="2" t="s">
        <v>122</v>
      </c>
      <c r="L1891" s="31" t="s">
        <v>7779</v>
      </c>
      <c r="N1891" s="130"/>
      <c r="O1891" s="130"/>
      <c r="P1891" s="39">
        <v>43922</v>
      </c>
      <c r="Q1891" s="37" t="s">
        <v>7710</v>
      </c>
      <c r="R1891" s="37" t="s">
        <v>7781</v>
      </c>
      <c r="S1891" s="46"/>
    </row>
    <row r="1892" spans="1:19" ht="12.75">
      <c r="A1892" s="27">
        <v>1891</v>
      </c>
      <c r="B1892" s="119"/>
      <c r="C1892" s="39">
        <v>43922</v>
      </c>
      <c r="D1892" s="40"/>
      <c r="E1892" s="27">
        <v>36</v>
      </c>
      <c r="F1892" s="2" t="s">
        <v>39</v>
      </c>
      <c r="H1892" s="2" t="s">
        <v>216</v>
      </c>
      <c r="I1892" s="2" t="s">
        <v>47</v>
      </c>
      <c r="J1892" s="15" t="str">
        <f>IF(ISERROR(VLOOKUP(I1892,State_codes!$B$2:$C$38, 2, FALSE)),"",VLOOKUP(I1892,State_codes!$B$2:$C$38, 2, FALSE))</f>
        <v>KL</v>
      </c>
      <c r="K1892" s="2" t="s">
        <v>122</v>
      </c>
      <c r="L1892" s="31" t="s">
        <v>7786</v>
      </c>
      <c r="N1892" s="130"/>
      <c r="O1892" s="130"/>
      <c r="P1892" s="39">
        <v>43922</v>
      </c>
      <c r="Q1892" s="37" t="s">
        <v>7710</v>
      </c>
      <c r="R1892" s="37" t="s">
        <v>7781</v>
      </c>
      <c r="S1892" s="46"/>
    </row>
    <row r="1893" spans="1:19" ht="12.75">
      <c r="A1893" s="27">
        <v>1892</v>
      </c>
      <c r="B1893" s="119"/>
      <c r="C1893" s="39">
        <v>43922</v>
      </c>
      <c r="D1893" s="40"/>
      <c r="E1893" s="41"/>
      <c r="H1893" s="2" t="s">
        <v>656</v>
      </c>
      <c r="I1893" s="2" t="s">
        <v>47</v>
      </c>
      <c r="J1893" s="15" t="str">
        <f>IF(ISERROR(VLOOKUP(I1893,State_codes!$B$2:$C$38, 2, FALSE)),"",VLOOKUP(I1893,State_codes!$B$2:$C$38, 2, FALSE))</f>
        <v>KL</v>
      </c>
      <c r="K1893" s="2" t="s">
        <v>122</v>
      </c>
      <c r="L1893" s="31" t="s">
        <v>429</v>
      </c>
      <c r="N1893" s="130"/>
      <c r="O1893" s="130"/>
      <c r="P1893" s="39">
        <v>43922</v>
      </c>
      <c r="Q1893" s="37" t="s">
        <v>7710</v>
      </c>
      <c r="R1893" s="46"/>
      <c r="S1893" s="46"/>
    </row>
    <row r="1894" spans="1:19" ht="12.75">
      <c r="A1894" s="27">
        <v>1893</v>
      </c>
      <c r="B1894" s="119"/>
      <c r="C1894" s="39">
        <v>43922</v>
      </c>
      <c r="D1894" s="40"/>
      <c r="E1894" s="41"/>
      <c r="H1894" s="2" t="s">
        <v>656</v>
      </c>
      <c r="I1894" s="2" t="s">
        <v>47</v>
      </c>
      <c r="J1894" s="15" t="str">
        <f>IF(ISERROR(VLOOKUP(I1894,State_codes!$B$2:$C$38, 2, FALSE)),"",VLOOKUP(I1894,State_codes!$B$2:$C$38, 2, FALSE))</f>
        <v>KL</v>
      </c>
      <c r="K1894" s="2" t="s">
        <v>122</v>
      </c>
      <c r="L1894" s="31" t="s">
        <v>429</v>
      </c>
      <c r="N1894" s="130"/>
      <c r="O1894" s="130"/>
      <c r="P1894" s="39">
        <v>43922</v>
      </c>
      <c r="Q1894" s="37" t="s">
        <v>7710</v>
      </c>
      <c r="R1894" s="46"/>
      <c r="S1894" s="46"/>
    </row>
    <row r="1895" spans="1:19" ht="12.75">
      <c r="A1895" s="27">
        <v>1894</v>
      </c>
      <c r="B1895" s="119"/>
      <c r="C1895" s="39">
        <v>43922</v>
      </c>
      <c r="D1895" s="40"/>
      <c r="E1895" s="41"/>
      <c r="H1895" s="2" t="s">
        <v>1824</v>
      </c>
      <c r="I1895" s="2" t="s">
        <v>47</v>
      </c>
      <c r="J1895" s="15" t="str">
        <f>IF(ISERROR(VLOOKUP(I1895,State_codes!$B$2:$C$38, 2, FALSE)),"",VLOOKUP(I1895,State_codes!$B$2:$C$38, 2, FALSE))</f>
        <v>KL</v>
      </c>
      <c r="K1895" s="2" t="s">
        <v>122</v>
      </c>
      <c r="L1895" s="31" t="s">
        <v>429</v>
      </c>
      <c r="N1895" s="130"/>
      <c r="O1895" s="130"/>
      <c r="P1895" s="39">
        <v>43922</v>
      </c>
      <c r="Q1895" s="37" t="s">
        <v>7710</v>
      </c>
      <c r="R1895" s="46"/>
      <c r="S1895" s="46"/>
    </row>
    <row r="1896" spans="1:19" ht="12.75">
      <c r="A1896" s="27">
        <v>1895</v>
      </c>
      <c r="B1896" s="119"/>
      <c r="C1896" s="39">
        <v>43922</v>
      </c>
      <c r="D1896" s="40"/>
      <c r="E1896" s="41"/>
      <c r="H1896" s="15"/>
      <c r="I1896" s="2" t="s">
        <v>207</v>
      </c>
      <c r="J1896" s="15" t="str">
        <f>IF(ISERROR(VLOOKUP(I1896,State_codes!$B$2:$C$38, 2, FALSE)),"",VLOOKUP(I1896,State_codes!$B$2:$C$38, 2, FALSE))</f>
        <v>JK</v>
      </c>
      <c r="K1896" s="2" t="s">
        <v>122</v>
      </c>
      <c r="L1896" s="31" t="s">
        <v>429</v>
      </c>
      <c r="N1896" s="130"/>
      <c r="O1896" s="130"/>
      <c r="P1896" s="39">
        <v>43922</v>
      </c>
      <c r="Q1896" s="37" t="s">
        <v>7804</v>
      </c>
      <c r="R1896" s="46"/>
      <c r="S1896" s="46"/>
    </row>
    <row r="1897" spans="1:19" ht="12.75">
      <c r="A1897" s="27">
        <v>1896</v>
      </c>
      <c r="B1897" s="119"/>
      <c r="C1897" s="39">
        <v>43922</v>
      </c>
      <c r="D1897" s="40"/>
      <c r="E1897" s="41"/>
      <c r="H1897" s="15"/>
      <c r="I1897" s="2" t="s">
        <v>207</v>
      </c>
      <c r="J1897" s="15" t="str">
        <f>IF(ISERROR(VLOOKUP(I1897,State_codes!$B$2:$C$38, 2, FALSE)),"",VLOOKUP(I1897,State_codes!$B$2:$C$38, 2, FALSE))</f>
        <v>JK</v>
      </c>
      <c r="K1897" s="2" t="s">
        <v>122</v>
      </c>
      <c r="L1897" s="31" t="s">
        <v>429</v>
      </c>
      <c r="N1897" s="130"/>
      <c r="O1897" s="130"/>
      <c r="P1897" s="39">
        <v>43922</v>
      </c>
      <c r="Q1897" s="37" t="s">
        <v>7804</v>
      </c>
      <c r="R1897" s="46"/>
      <c r="S1897" s="46"/>
    </row>
    <row r="1898" spans="1:19" ht="12.75">
      <c r="A1898" s="27">
        <v>1897</v>
      </c>
      <c r="B1898" s="119"/>
      <c r="C1898" s="39">
        <v>43922</v>
      </c>
      <c r="D1898" s="40"/>
      <c r="E1898" s="41"/>
      <c r="H1898" s="15"/>
      <c r="I1898" s="2" t="s">
        <v>207</v>
      </c>
      <c r="J1898" s="15" t="str">
        <f>IF(ISERROR(VLOOKUP(I1898,State_codes!$B$2:$C$38, 2, FALSE)),"",VLOOKUP(I1898,State_codes!$B$2:$C$38, 2, FALSE))</f>
        <v>JK</v>
      </c>
      <c r="K1898" s="2" t="s">
        <v>122</v>
      </c>
      <c r="L1898" s="31" t="s">
        <v>429</v>
      </c>
      <c r="N1898" s="130"/>
      <c r="O1898" s="130"/>
      <c r="P1898" s="39">
        <v>43922</v>
      </c>
      <c r="Q1898" s="37" t="s">
        <v>7804</v>
      </c>
      <c r="R1898" s="46"/>
      <c r="S1898" s="46"/>
    </row>
    <row r="1899" spans="1:19" ht="12.75">
      <c r="A1899" s="27">
        <v>1898</v>
      </c>
      <c r="B1899" s="119"/>
      <c r="C1899" s="39">
        <v>43922</v>
      </c>
      <c r="D1899" s="40"/>
      <c r="E1899" s="41"/>
      <c r="H1899" s="15"/>
      <c r="I1899" s="2" t="s">
        <v>207</v>
      </c>
      <c r="J1899" s="15" t="str">
        <f>IF(ISERROR(VLOOKUP(I1899,State_codes!$B$2:$C$38, 2, FALSE)),"",VLOOKUP(I1899,State_codes!$B$2:$C$38, 2, FALSE))</f>
        <v>JK</v>
      </c>
      <c r="K1899" s="2" t="s">
        <v>122</v>
      </c>
      <c r="L1899" s="31" t="s">
        <v>429</v>
      </c>
      <c r="N1899" s="130"/>
      <c r="O1899" s="130"/>
      <c r="P1899" s="39">
        <v>43922</v>
      </c>
      <c r="Q1899" s="37" t="s">
        <v>7804</v>
      </c>
      <c r="R1899" s="46"/>
      <c r="S1899" s="46"/>
    </row>
    <row r="1900" spans="1:19" ht="12.75">
      <c r="A1900" s="27">
        <v>1899</v>
      </c>
      <c r="B1900" s="119"/>
      <c r="C1900" s="39">
        <v>43922</v>
      </c>
      <c r="D1900" s="40"/>
      <c r="E1900" s="41"/>
      <c r="H1900" s="15"/>
      <c r="I1900" s="2" t="s">
        <v>207</v>
      </c>
      <c r="J1900" s="15" t="str">
        <f>IF(ISERROR(VLOOKUP(I1900,State_codes!$B$2:$C$38, 2, FALSE)),"",VLOOKUP(I1900,State_codes!$B$2:$C$38, 2, FALSE))</f>
        <v>JK</v>
      </c>
      <c r="K1900" s="2" t="s">
        <v>122</v>
      </c>
      <c r="L1900" s="31" t="s">
        <v>429</v>
      </c>
      <c r="N1900" s="130"/>
      <c r="O1900" s="130"/>
      <c r="P1900" s="39">
        <v>43922</v>
      </c>
      <c r="Q1900" s="37" t="s">
        <v>7804</v>
      </c>
      <c r="R1900" s="46"/>
      <c r="S1900" s="46"/>
    </row>
    <row r="1901" spans="1:19" ht="12.75">
      <c r="A1901" s="27">
        <v>1900</v>
      </c>
      <c r="B1901" s="119"/>
      <c r="C1901" s="39">
        <v>43922</v>
      </c>
      <c r="D1901" s="40"/>
      <c r="E1901" s="41"/>
      <c r="H1901" s="15"/>
      <c r="I1901" s="2" t="s">
        <v>207</v>
      </c>
      <c r="J1901" s="15" t="str">
        <f>IF(ISERROR(VLOOKUP(I1901,State_codes!$B$2:$C$38, 2, FALSE)),"",VLOOKUP(I1901,State_codes!$B$2:$C$38, 2, FALSE))</f>
        <v>JK</v>
      </c>
      <c r="K1901" s="2" t="s">
        <v>122</v>
      </c>
      <c r="L1901" s="31" t="s">
        <v>429</v>
      </c>
      <c r="N1901" s="130"/>
      <c r="O1901" s="130"/>
      <c r="P1901" s="39">
        <v>43922</v>
      </c>
      <c r="Q1901" s="37" t="s">
        <v>7804</v>
      </c>
      <c r="R1901" s="46"/>
      <c r="S1901" s="46"/>
    </row>
    <row r="1902" spans="1:19" ht="12.75">
      <c r="A1902" s="27">
        <v>1901</v>
      </c>
      <c r="B1902" s="119"/>
      <c r="C1902" s="39">
        <v>43922</v>
      </c>
      <c r="D1902" s="40"/>
      <c r="E1902" s="41"/>
      <c r="H1902" s="15"/>
      <c r="I1902" s="2" t="s">
        <v>207</v>
      </c>
      <c r="J1902" s="15" t="str">
        <f>IF(ISERROR(VLOOKUP(I1902,State_codes!$B$2:$C$38, 2, FALSE)),"",VLOOKUP(I1902,State_codes!$B$2:$C$38, 2, FALSE))</f>
        <v>JK</v>
      </c>
      <c r="K1902" s="2" t="s">
        <v>122</v>
      </c>
      <c r="L1902" s="31" t="s">
        <v>429</v>
      </c>
      <c r="N1902" s="130"/>
      <c r="O1902" s="130"/>
      <c r="P1902" s="39">
        <v>43922</v>
      </c>
      <c r="Q1902" s="37" t="s">
        <v>7804</v>
      </c>
      <c r="R1902" s="46"/>
      <c r="S1902" s="46"/>
    </row>
    <row r="1903" spans="1:19" ht="12.75">
      <c r="A1903" s="27">
        <v>1902</v>
      </c>
      <c r="B1903" s="119"/>
      <c r="C1903" s="39">
        <v>43921</v>
      </c>
      <c r="D1903" s="40"/>
      <c r="E1903" s="41"/>
      <c r="H1903" s="15"/>
      <c r="I1903" s="2" t="s">
        <v>262</v>
      </c>
      <c r="J1903" s="15" t="str">
        <f>IF(ISERROR(VLOOKUP(I1903,State_codes!$B$2:$C$38, 2, FALSE)),"",VLOOKUP(I1903,State_codes!$B$2:$C$38, 2, FALSE))</f>
        <v>WB</v>
      </c>
      <c r="K1903" s="2" t="s">
        <v>122</v>
      </c>
      <c r="L1903" s="31" t="s">
        <v>429</v>
      </c>
      <c r="N1903" s="130"/>
      <c r="O1903" s="130"/>
      <c r="P1903" s="39">
        <v>43921</v>
      </c>
      <c r="Q1903" s="34" t="s">
        <v>3421</v>
      </c>
      <c r="R1903" s="46"/>
      <c r="S1903" s="46"/>
    </row>
    <row r="1904" spans="1:19" ht="12.75">
      <c r="A1904" s="27">
        <v>1903</v>
      </c>
      <c r="B1904" s="119"/>
      <c r="C1904" s="39">
        <v>43921</v>
      </c>
      <c r="D1904" s="40"/>
      <c r="E1904" s="41"/>
      <c r="H1904" s="15"/>
      <c r="I1904" s="2" t="s">
        <v>262</v>
      </c>
      <c r="J1904" s="15" t="str">
        <f>IF(ISERROR(VLOOKUP(I1904,State_codes!$B$2:$C$38, 2, FALSE)),"",VLOOKUP(I1904,State_codes!$B$2:$C$38, 2, FALSE))</f>
        <v>WB</v>
      </c>
      <c r="K1904" s="2" t="s">
        <v>122</v>
      </c>
      <c r="L1904" s="31" t="s">
        <v>429</v>
      </c>
      <c r="N1904" s="130"/>
      <c r="O1904" s="130"/>
      <c r="P1904" s="39">
        <v>43921</v>
      </c>
      <c r="Q1904" s="34" t="s">
        <v>3421</v>
      </c>
      <c r="R1904" s="46"/>
      <c r="S1904" s="46"/>
    </row>
    <row r="1905" spans="1:19" ht="12.75">
      <c r="A1905" s="27">
        <v>1904</v>
      </c>
      <c r="B1905" s="119"/>
      <c r="C1905" s="39">
        <v>43921</v>
      </c>
      <c r="D1905" s="40"/>
      <c r="E1905" s="41"/>
      <c r="H1905" s="15"/>
      <c r="I1905" s="2" t="s">
        <v>262</v>
      </c>
      <c r="J1905" s="15" t="str">
        <f>IF(ISERROR(VLOOKUP(I1905,State_codes!$B$2:$C$38, 2, FALSE)),"",VLOOKUP(I1905,State_codes!$B$2:$C$38, 2, FALSE))</f>
        <v>WB</v>
      </c>
      <c r="K1905" s="2" t="s">
        <v>122</v>
      </c>
      <c r="L1905" s="31" t="s">
        <v>429</v>
      </c>
      <c r="N1905" s="130"/>
      <c r="O1905" s="130"/>
      <c r="P1905" s="39">
        <v>43921</v>
      </c>
      <c r="Q1905" s="34" t="s">
        <v>3421</v>
      </c>
      <c r="R1905" s="46"/>
      <c r="S1905" s="46"/>
    </row>
    <row r="1906" spans="1:19" ht="12.75">
      <c r="A1906" s="27">
        <v>1905</v>
      </c>
      <c r="B1906" s="119"/>
      <c r="C1906" s="39">
        <v>43921</v>
      </c>
      <c r="D1906" s="40"/>
      <c r="E1906" s="41"/>
      <c r="H1906" s="15"/>
      <c r="I1906" s="2" t="s">
        <v>262</v>
      </c>
      <c r="J1906" s="15" t="str">
        <f>IF(ISERROR(VLOOKUP(I1906,State_codes!$B$2:$C$38, 2, FALSE)),"",VLOOKUP(I1906,State_codes!$B$2:$C$38, 2, FALSE))</f>
        <v>WB</v>
      </c>
      <c r="K1906" s="2" t="s">
        <v>122</v>
      </c>
      <c r="L1906" s="31" t="s">
        <v>429</v>
      </c>
      <c r="N1906" s="130"/>
      <c r="O1906" s="130"/>
      <c r="P1906" s="39">
        <v>43921</v>
      </c>
      <c r="Q1906" s="34" t="s">
        <v>3421</v>
      </c>
      <c r="R1906" s="46"/>
      <c r="S1906" s="46"/>
    </row>
    <row r="1907" spans="1:19" ht="12.75">
      <c r="A1907" s="27">
        <v>1906</v>
      </c>
      <c r="B1907" s="119"/>
      <c r="C1907" s="39">
        <v>43921</v>
      </c>
      <c r="D1907" s="40"/>
      <c r="E1907" s="41"/>
      <c r="H1907" s="15"/>
      <c r="I1907" s="2" t="s">
        <v>262</v>
      </c>
      <c r="J1907" s="15" t="str">
        <f>IF(ISERROR(VLOOKUP(I1907,State_codes!$B$2:$C$38, 2, FALSE)),"",VLOOKUP(I1907,State_codes!$B$2:$C$38, 2, FALSE))</f>
        <v>WB</v>
      </c>
      <c r="K1907" s="2" t="s">
        <v>122</v>
      </c>
      <c r="L1907" s="31" t="s">
        <v>429</v>
      </c>
      <c r="N1907" s="130"/>
      <c r="O1907" s="130"/>
      <c r="P1907" s="39">
        <v>43921</v>
      </c>
      <c r="Q1907" s="34" t="s">
        <v>3421</v>
      </c>
      <c r="R1907" s="46"/>
      <c r="S1907" s="46"/>
    </row>
    <row r="1908" spans="1:19" ht="12.75">
      <c r="A1908" s="27">
        <v>1907</v>
      </c>
      <c r="B1908" s="119"/>
      <c r="C1908" s="39">
        <v>43921</v>
      </c>
      <c r="D1908" s="40"/>
      <c r="E1908" s="41"/>
      <c r="H1908" s="15"/>
      <c r="I1908" s="2" t="s">
        <v>262</v>
      </c>
      <c r="J1908" s="15" t="str">
        <f>IF(ISERROR(VLOOKUP(I1908,State_codes!$B$2:$C$38, 2, FALSE)),"",VLOOKUP(I1908,State_codes!$B$2:$C$38, 2, FALSE))</f>
        <v>WB</v>
      </c>
      <c r="K1908" s="2" t="s">
        <v>122</v>
      </c>
      <c r="L1908" s="31" t="s">
        <v>429</v>
      </c>
      <c r="N1908" s="130"/>
      <c r="O1908" s="130"/>
      <c r="P1908" s="39">
        <v>43921</v>
      </c>
      <c r="Q1908" s="34" t="s">
        <v>3421</v>
      </c>
      <c r="R1908" s="46"/>
      <c r="S1908" s="46"/>
    </row>
    <row r="1909" spans="1:19" ht="12.75">
      <c r="A1909" s="27">
        <v>1908</v>
      </c>
      <c r="B1909" s="119"/>
      <c r="C1909" s="39">
        <v>43921</v>
      </c>
      <c r="D1909" s="40"/>
      <c r="E1909" s="41"/>
      <c r="H1909" s="15"/>
      <c r="I1909" s="2" t="s">
        <v>262</v>
      </c>
      <c r="J1909" s="15" t="str">
        <f>IF(ISERROR(VLOOKUP(I1909,State_codes!$B$2:$C$38, 2, FALSE)),"",VLOOKUP(I1909,State_codes!$B$2:$C$38, 2, FALSE))</f>
        <v>WB</v>
      </c>
      <c r="K1909" s="2" t="s">
        <v>122</v>
      </c>
      <c r="L1909" s="31" t="s">
        <v>429</v>
      </c>
      <c r="N1909" s="130"/>
      <c r="O1909" s="130"/>
      <c r="P1909" s="39">
        <v>43921</v>
      </c>
      <c r="Q1909" s="34" t="s">
        <v>3421</v>
      </c>
      <c r="R1909" s="46"/>
      <c r="S1909" s="46"/>
    </row>
    <row r="1910" spans="1:19" ht="12.75">
      <c r="A1910" s="27">
        <v>1909</v>
      </c>
      <c r="B1910" s="119"/>
      <c r="C1910" s="39">
        <v>43921</v>
      </c>
      <c r="D1910" s="40"/>
      <c r="E1910" s="41"/>
      <c r="H1910" s="15"/>
      <c r="I1910" s="2" t="s">
        <v>262</v>
      </c>
      <c r="J1910" s="15" t="str">
        <f>IF(ISERROR(VLOOKUP(I1910,State_codes!$B$2:$C$38, 2, FALSE)),"",VLOOKUP(I1910,State_codes!$B$2:$C$38, 2, FALSE))</f>
        <v>WB</v>
      </c>
      <c r="K1910" s="2" t="s">
        <v>122</v>
      </c>
      <c r="L1910" s="31" t="s">
        <v>429</v>
      </c>
      <c r="N1910" s="130"/>
      <c r="O1910" s="130"/>
      <c r="P1910" s="39">
        <v>43921</v>
      </c>
      <c r="Q1910" s="34" t="s">
        <v>3421</v>
      </c>
      <c r="R1910" s="46"/>
      <c r="S1910" s="46"/>
    </row>
    <row r="1911" spans="1:19" ht="12.75">
      <c r="A1911" s="27">
        <v>1910</v>
      </c>
      <c r="B1911" s="119"/>
      <c r="C1911" s="39">
        <v>43921</v>
      </c>
      <c r="D1911" s="40"/>
      <c r="E1911" s="41"/>
      <c r="H1911" s="15"/>
      <c r="I1911" s="2" t="s">
        <v>262</v>
      </c>
      <c r="J1911" s="15" t="str">
        <f>IF(ISERROR(VLOOKUP(I1911,State_codes!$B$2:$C$38, 2, FALSE)),"",VLOOKUP(I1911,State_codes!$B$2:$C$38, 2, FALSE))</f>
        <v>WB</v>
      </c>
      <c r="K1911" s="2" t="s">
        <v>122</v>
      </c>
      <c r="L1911" s="31" t="s">
        <v>429</v>
      </c>
      <c r="N1911" s="130"/>
      <c r="O1911" s="130"/>
      <c r="P1911" s="39">
        <v>43921</v>
      </c>
      <c r="Q1911" s="34" t="s">
        <v>3421</v>
      </c>
      <c r="R1911" s="46"/>
      <c r="S1911" s="46"/>
    </row>
    <row r="1912" spans="1:19" ht="12.75">
      <c r="A1912" s="27">
        <v>1911</v>
      </c>
      <c r="B1912" s="119"/>
      <c r="C1912" s="39">
        <v>43921</v>
      </c>
      <c r="D1912" s="40"/>
      <c r="E1912" s="41"/>
      <c r="H1912" s="15"/>
      <c r="I1912" s="2" t="s">
        <v>262</v>
      </c>
      <c r="J1912" s="15" t="str">
        <f>IF(ISERROR(VLOOKUP(I1912,State_codes!$B$2:$C$38, 2, FALSE)),"",VLOOKUP(I1912,State_codes!$B$2:$C$38, 2, FALSE))</f>
        <v>WB</v>
      </c>
      <c r="K1912" s="2" t="s">
        <v>122</v>
      </c>
      <c r="L1912" s="31" t="s">
        <v>429</v>
      </c>
      <c r="N1912" s="130"/>
      <c r="O1912" s="130"/>
      <c r="P1912" s="39">
        <v>43921</v>
      </c>
      <c r="Q1912" s="34" t="s">
        <v>3421</v>
      </c>
      <c r="R1912" s="46"/>
      <c r="S1912" s="46"/>
    </row>
    <row r="1913" spans="1:19" ht="12.75">
      <c r="A1913" s="27">
        <v>1912</v>
      </c>
      <c r="B1913" s="119"/>
      <c r="C1913" s="39">
        <v>43922</v>
      </c>
      <c r="D1913" s="40"/>
      <c r="E1913" s="41"/>
      <c r="H1913" s="2" t="s">
        <v>4972</v>
      </c>
      <c r="I1913" s="2" t="s">
        <v>268</v>
      </c>
      <c r="J1913" s="15" t="str">
        <f>IF(ISERROR(VLOOKUP(I1913,State_codes!$B$2:$C$38, 2, FALSE)),"",VLOOKUP(I1913,State_codes!$B$2:$C$38, 2, FALSE))</f>
        <v>BR</v>
      </c>
      <c r="K1913" s="2" t="s">
        <v>122</v>
      </c>
      <c r="L1913" s="31" t="s">
        <v>429</v>
      </c>
      <c r="N1913" s="130"/>
      <c r="O1913" s="130"/>
      <c r="P1913" s="39">
        <v>43922</v>
      </c>
      <c r="Q1913" s="37" t="s">
        <v>7845</v>
      </c>
      <c r="R1913" s="46"/>
      <c r="S1913" s="46"/>
    </row>
    <row r="1914" spans="1:19" ht="12.75">
      <c r="A1914" s="27">
        <v>1913</v>
      </c>
      <c r="B1914" s="119"/>
      <c r="C1914" s="39">
        <v>43922</v>
      </c>
      <c r="D1914" s="40"/>
      <c r="E1914" s="41"/>
      <c r="H1914" s="15"/>
      <c r="I1914" s="2" t="s">
        <v>95</v>
      </c>
      <c r="J1914" s="15" t="str">
        <f>IF(ISERROR(VLOOKUP(I1914,State_codes!$B$2:$C$38, 2, FALSE)),"",VLOOKUP(I1914,State_codes!$B$2:$C$38, 2, FALSE))</f>
        <v>DL</v>
      </c>
      <c r="K1914" s="2" t="s">
        <v>122</v>
      </c>
      <c r="L1914" s="31" t="s">
        <v>429</v>
      </c>
      <c r="N1914" s="130"/>
      <c r="O1914" s="130"/>
      <c r="P1914" s="39">
        <v>43922</v>
      </c>
      <c r="Q1914" s="37" t="s">
        <v>7849</v>
      </c>
      <c r="R1914" s="46"/>
      <c r="S1914" s="46"/>
    </row>
    <row r="1915" spans="1:19" ht="12.75">
      <c r="A1915" s="27">
        <v>1914</v>
      </c>
      <c r="B1915" s="119"/>
      <c r="C1915" s="39">
        <v>43922</v>
      </c>
      <c r="D1915" s="40"/>
      <c r="E1915" s="41"/>
      <c r="H1915" s="15"/>
      <c r="I1915" s="2" t="s">
        <v>95</v>
      </c>
      <c r="J1915" s="15" t="str">
        <f>IF(ISERROR(VLOOKUP(I1915,State_codes!$B$2:$C$38, 2, FALSE)),"",VLOOKUP(I1915,State_codes!$B$2:$C$38, 2, FALSE))</f>
        <v>DL</v>
      </c>
      <c r="K1915" s="2" t="s">
        <v>122</v>
      </c>
      <c r="L1915" s="31" t="s">
        <v>429</v>
      </c>
      <c r="N1915" s="130"/>
      <c r="O1915" s="130"/>
      <c r="P1915" s="39">
        <v>43922</v>
      </c>
      <c r="Q1915" s="37" t="s">
        <v>7849</v>
      </c>
      <c r="R1915" s="46"/>
      <c r="S1915" s="46"/>
    </row>
    <row r="1916" spans="1:19" ht="12.75">
      <c r="A1916" s="27">
        <v>1915</v>
      </c>
      <c r="B1916" s="119"/>
      <c r="C1916" s="39">
        <v>43922</v>
      </c>
      <c r="D1916" s="40"/>
      <c r="E1916" s="41"/>
      <c r="H1916" s="15"/>
      <c r="I1916" s="2" t="s">
        <v>95</v>
      </c>
      <c r="J1916" s="15" t="str">
        <f>IF(ISERROR(VLOOKUP(I1916,State_codes!$B$2:$C$38, 2, FALSE)),"",VLOOKUP(I1916,State_codes!$B$2:$C$38, 2, FALSE))</f>
        <v>DL</v>
      </c>
      <c r="K1916" s="2" t="s">
        <v>122</v>
      </c>
      <c r="L1916" s="31" t="s">
        <v>429</v>
      </c>
      <c r="N1916" s="130"/>
      <c r="O1916" s="130"/>
      <c r="P1916" s="39">
        <v>43922</v>
      </c>
      <c r="Q1916" s="37" t="s">
        <v>7849</v>
      </c>
      <c r="R1916" s="46"/>
      <c r="S1916" s="46"/>
    </row>
    <row r="1917" spans="1:19" ht="12.75">
      <c r="A1917" s="27">
        <v>1916</v>
      </c>
      <c r="B1917" s="119"/>
      <c r="C1917" s="39">
        <v>43922</v>
      </c>
      <c r="D1917" s="40"/>
      <c r="E1917" s="41"/>
      <c r="H1917" s="15"/>
      <c r="I1917" s="2" t="s">
        <v>95</v>
      </c>
      <c r="J1917" s="15" t="str">
        <f>IF(ISERROR(VLOOKUP(I1917,State_codes!$B$2:$C$38, 2, FALSE)),"",VLOOKUP(I1917,State_codes!$B$2:$C$38, 2, FALSE))</f>
        <v>DL</v>
      </c>
      <c r="K1917" s="2" t="s">
        <v>122</v>
      </c>
      <c r="L1917" s="31" t="s">
        <v>429</v>
      </c>
      <c r="N1917" s="130"/>
      <c r="O1917" s="130"/>
      <c r="P1917" s="39">
        <v>43922</v>
      </c>
      <c r="Q1917" s="37" t="s">
        <v>7849</v>
      </c>
      <c r="R1917" s="46"/>
      <c r="S1917" s="46"/>
    </row>
    <row r="1918" spans="1:19" ht="12.75">
      <c r="A1918" s="27">
        <v>1917</v>
      </c>
      <c r="B1918" s="119"/>
      <c r="C1918" s="39">
        <v>43922</v>
      </c>
      <c r="D1918" s="40"/>
      <c r="E1918" s="41"/>
      <c r="H1918" s="15"/>
      <c r="I1918" s="2" t="s">
        <v>95</v>
      </c>
      <c r="J1918" s="15" t="str">
        <f>IF(ISERROR(VLOOKUP(I1918,State_codes!$B$2:$C$38, 2, FALSE)),"",VLOOKUP(I1918,State_codes!$B$2:$C$38, 2, FALSE))</f>
        <v>DL</v>
      </c>
      <c r="K1918" s="2" t="s">
        <v>122</v>
      </c>
      <c r="L1918" s="31" t="s">
        <v>429</v>
      </c>
      <c r="N1918" s="130"/>
      <c r="O1918" s="130"/>
      <c r="P1918" s="39">
        <v>43922</v>
      </c>
      <c r="Q1918" s="37" t="s">
        <v>7849</v>
      </c>
      <c r="R1918" s="46"/>
      <c r="S1918" s="46"/>
    </row>
    <row r="1919" spans="1:19" ht="12.75">
      <c r="A1919" s="27">
        <v>1918</v>
      </c>
      <c r="B1919" s="119"/>
      <c r="C1919" s="39">
        <v>43922</v>
      </c>
      <c r="D1919" s="40"/>
      <c r="E1919" s="41"/>
      <c r="H1919" s="15"/>
      <c r="I1919" s="45" t="s">
        <v>95</v>
      </c>
      <c r="J1919" s="15" t="str">
        <f>IF(ISERROR(VLOOKUP(I1919,State_codes!$B$2:$C$38, 2, FALSE)),"",VLOOKUP(I1919,State_codes!$B$2:$C$38, 2, FALSE))</f>
        <v>DL</v>
      </c>
      <c r="K1919" s="2" t="s">
        <v>122</v>
      </c>
      <c r="L1919" s="31" t="s">
        <v>429</v>
      </c>
      <c r="N1919" s="130"/>
      <c r="O1919" s="130"/>
      <c r="P1919" s="39">
        <v>43922</v>
      </c>
      <c r="Q1919" s="37" t="s">
        <v>7849</v>
      </c>
      <c r="R1919" s="46"/>
      <c r="S1919" s="46"/>
    </row>
    <row r="1920" spans="1:19" ht="12.75">
      <c r="A1920" s="27">
        <v>1919</v>
      </c>
      <c r="B1920" s="119"/>
      <c r="C1920" s="39">
        <v>43922</v>
      </c>
      <c r="D1920" s="40"/>
      <c r="E1920" s="41"/>
      <c r="H1920" s="15"/>
      <c r="I1920" s="45" t="s">
        <v>95</v>
      </c>
      <c r="J1920" s="15" t="str">
        <f>IF(ISERROR(VLOOKUP(I1920,State_codes!$B$2:$C$38, 2, FALSE)),"",VLOOKUP(I1920,State_codes!$B$2:$C$38, 2, FALSE))</f>
        <v>DL</v>
      </c>
      <c r="K1920" s="2" t="s">
        <v>122</v>
      </c>
      <c r="L1920" s="31" t="s">
        <v>429</v>
      </c>
      <c r="N1920" s="130"/>
      <c r="O1920" s="130"/>
      <c r="P1920" s="39">
        <v>43922</v>
      </c>
      <c r="Q1920" s="37" t="s">
        <v>7849</v>
      </c>
      <c r="R1920" s="46"/>
      <c r="S1920" s="46"/>
    </row>
    <row r="1921" spans="1:19" ht="12.75">
      <c r="A1921" s="27">
        <v>1920</v>
      </c>
      <c r="B1921" s="119"/>
      <c r="C1921" s="39">
        <v>43922</v>
      </c>
      <c r="D1921" s="40"/>
      <c r="E1921" s="41"/>
      <c r="H1921" s="15"/>
      <c r="I1921" s="45" t="s">
        <v>95</v>
      </c>
      <c r="J1921" s="15" t="str">
        <f>IF(ISERROR(VLOOKUP(I1921,State_codes!$B$2:$C$38, 2, FALSE)),"",VLOOKUP(I1921,State_codes!$B$2:$C$38, 2, FALSE))</f>
        <v>DL</v>
      </c>
      <c r="K1921" s="2" t="s">
        <v>122</v>
      </c>
      <c r="L1921" s="31" t="s">
        <v>429</v>
      </c>
      <c r="N1921" s="130"/>
      <c r="O1921" s="130"/>
      <c r="P1921" s="39">
        <v>43922</v>
      </c>
      <c r="Q1921" s="37" t="s">
        <v>7849</v>
      </c>
      <c r="R1921" s="46"/>
      <c r="S1921" s="46"/>
    </row>
    <row r="1922" spans="1:19" ht="12.75">
      <c r="A1922" s="27">
        <v>1921</v>
      </c>
      <c r="B1922" s="119"/>
      <c r="C1922" s="39">
        <v>43922</v>
      </c>
      <c r="D1922" s="40"/>
      <c r="E1922" s="41"/>
      <c r="H1922" s="15"/>
      <c r="I1922" s="45" t="s">
        <v>95</v>
      </c>
      <c r="J1922" s="15" t="str">
        <f>IF(ISERROR(VLOOKUP(I1922,State_codes!$B$2:$C$38, 2, FALSE)),"",VLOOKUP(I1922,State_codes!$B$2:$C$38, 2, FALSE))</f>
        <v>DL</v>
      </c>
      <c r="K1922" s="2" t="s">
        <v>122</v>
      </c>
      <c r="L1922" s="31" t="s">
        <v>429</v>
      </c>
      <c r="N1922" s="130"/>
      <c r="O1922" s="130"/>
      <c r="P1922" s="39">
        <v>43922</v>
      </c>
      <c r="Q1922" s="37" t="s">
        <v>7849</v>
      </c>
      <c r="R1922" s="46"/>
      <c r="S1922" s="46"/>
    </row>
    <row r="1923" spans="1:19" ht="12.75">
      <c r="A1923" s="27">
        <v>1922</v>
      </c>
      <c r="B1923" s="119"/>
      <c r="C1923" s="39">
        <v>43922</v>
      </c>
      <c r="D1923" s="40"/>
      <c r="E1923" s="41"/>
      <c r="H1923" s="15"/>
      <c r="I1923" s="45" t="s">
        <v>95</v>
      </c>
      <c r="J1923" s="15" t="str">
        <f>IF(ISERROR(VLOOKUP(I1923,State_codes!$B$2:$C$38, 2, FALSE)),"",VLOOKUP(I1923,State_codes!$B$2:$C$38, 2, FALSE))</f>
        <v>DL</v>
      </c>
      <c r="K1923" s="2" t="s">
        <v>122</v>
      </c>
      <c r="L1923" s="31" t="s">
        <v>429</v>
      </c>
      <c r="N1923" s="130"/>
      <c r="O1923" s="130"/>
      <c r="P1923" s="39">
        <v>43922</v>
      </c>
      <c r="Q1923" s="37" t="s">
        <v>7849</v>
      </c>
      <c r="R1923" s="46"/>
      <c r="S1923" s="46"/>
    </row>
    <row r="1924" spans="1:19" ht="12.75">
      <c r="A1924" s="27">
        <v>1923</v>
      </c>
      <c r="B1924" s="119"/>
      <c r="C1924" s="39">
        <v>43922</v>
      </c>
      <c r="D1924" s="40"/>
      <c r="E1924" s="41"/>
      <c r="H1924" s="15"/>
      <c r="I1924" s="45" t="s">
        <v>95</v>
      </c>
      <c r="J1924" s="15" t="str">
        <f>IF(ISERROR(VLOOKUP(I1924,State_codes!$B$2:$C$38, 2, FALSE)),"",VLOOKUP(I1924,State_codes!$B$2:$C$38, 2, FALSE))</f>
        <v>DL</v>
      </c>
      <c r="K1924" s="2" t="s">
        <v>122</v>
      </c>
      <c r="L1924" s="31" t="s">
        <v>429</v>
      </c>
      <c r="N1924" s="130"/>
      <c r="O1924" s="130"/>
      <c r="P1924" s="39">
        <v>43922</v>
      </c>
      <c r="Q1924" s="37" t="s">
        <v>7849</v>
      </c>
      <c r="R1924" s="46"/>
      <c r="S1924" s="46"/>
    </row>
    <row r="1925" spans="1:19" ht="12.75">
      <c r="A1925" s="27">
        <v>1924</v>
      </c>
      <c r="B1925" s="119"/>
      <c r="C1925" s="39">
        <v>43922</v>
      </c>
      <c r="D1925" s="40"/>
      <c r="E1925" s="41"/>
      <c r="H1925" s="15"/>
      <c r="I1925" s="45" t="s">
        <v>95</v>
      </c>
      <c r="J1925" s="15" t="str">
        <f>IF(ISERROR(VLOOKUP(I1925,State_codes!$B$2:$C$38, 2, FALSE)),"",VLOOKUP(I1925,State_codes!$B$2:$C$38, 2, FALSE))</f>
        <v>DL</v>
      </c>
      <c r="K1925" s="2" t="s">
        <v>122</v>
      </c>
      <c r="L1925" s="31" t="s">
        <v>429</v>
      </c>
      <c r="N1925" s="130"/>
      <c r="O1925" s="130"/>
      <c r="P1925" s="39">
        <v>43922</v>
      </c>
      <c r="Q1925" s="37" t="s">
        <v>7849</v>
      </c>
      <c r="R1925" s="46"/>
      <c r="S1925" s="46"/>
    </row>
    <row r="1926" spans="1:19" ht="12.75">
      <c r="A1926" s="27">
        <v>1925</v>
      </c>
      <c r="B1926" s="119"/>
      <c r="C1926" s="39">
        <v>43922</v>
      </c>
      <c r="D1926" s="40"/>
      <c r="E1926" s="41"/>
      <c r="H1926" s="15"/>
      <c r="I1926" s="45" t="s">
        <v>95</v>
      </c>
      <c r="J1926" s="15" t="str">
        <f>IF(ISERROR(VLOOKUP(I1926,State_codes!$B$2:$C$38, 2, FALSE)),"",VLOOKUP(I1926,State_codes!$B$2:$C$38, 2, FALSE))</f>
        <v>DL</v>
      </c>
      <c r="K1926" s="2" t="s">
        <v>122</v>
      </c>
      <c r="L1926" s="31" t="s">
        <v>429</v>
      </c>
      <c r="N1926" s="130"/>
      <c r="O1926" s="130"/>
      <c r="P1926" s="39">
        <v>43922</v>
      </c>
      <c r="Q1926" s="37" t="s">
        <v>7849</v>
      </c>
      <c r="R1926" s="46"/>
      <c r="S1926" s="46"/>
    </row>
    <row r="1927" spans="1:19" ht="12.75">
      <c r="A1927" s="27">
        <v>1926</v>
      </c>
      <c r="B1927" s="119"/>
      <c r="C1927" s="39">
        <v>43922</v>
      </c>
      <c r="D1927" s="40"/>
      <c r="E1927" s="41"/>
      <c r="H1927" s="15"/>
      <c r="I1927" s="45" t="s">
        <v>95</v>
      </c>
      <c r="J1927" s="15" t="str">
        <f>IF(ISERROR(VLOOKUP(I1927,State_codes!$B$2:$C$38, 2, FALSE)),"",VLOOKUP(I1927,State_codes!$B$2:$C$38, 2, FALSE))</f>
        <v>DL</v>
      </c>
      <c r="K1927" s="2" t="s">
        <v>122</v>
      </c>
      <c r="L1927" s="31" t="s">
        <v>429</v>
      </c>
      <c r="N1927" s="130"/>
      <c r="O1927" s="130"/>
      <c r="P1927" s="39">
        <v>43922</v>
      </c>
      <c r="Q1927" s="37" t="s">
        <v>7849</v>
      </c>
      <c r="R1927" s="46"/>
      <c r="S1927" s="46"/>
    </row>
    <row r="1928" spans="1:19" ht="12.75">
      <c r="A1928" s="27">
        <v>1927</v>
      </c>
      <c r="B1928" s="119"/>
      <c r="C1928" s="39">
        <v>43922</v>
      </c>
      <c r="D1928" s="40"/>
      <c r="E1928" s="41"/>
      <c r="H1928" s="15"/>
      <c r="I1928" s="45" t="s">
        <v>95</v>
      </c>
      <c r="J1928" s="15" t="str">
        <f>IF(ISERROR(VLOOKUP(I1928,State_codes!$B$2:$C$38, 2, FALSE)),"",VLOOKUP(I1928,State_codes!$B$2:$C$38, 2, FALSE))</f>
        <v>DL</v>
      </c>
      <c r="K1928" s="2" t="s">
        <v>122</v>
      </c>
      <c r="L1928" s="31" t="s">
        <v>429</v>
      </c>
      <c r="N1928" s="130"/>
      <c r="O1928" s="130"/>
      <c r="P1928" s="39">
        <v>43922</v>
      </c>
      <c r="Q1928" s="37" t="s">
        <v>7849</v>
      </c>
      <c r="R1928" s="46"/>
      <c r="S1928" s="46"/>
    </row>
    <row r="1929" spans="1:19" ht="12.75">
      <c r="A1929" s="27">
        <v>1928</v>
      </c>
      <c r="B1929" s="119"/>
      <c r="C1929" s="39">
        <v>43922</v>
      </c>
      <c r="D1929" s="40"/>
      <c r="E1929" s="41"/>
      <c r="H1929" s="15"/>
      <c r="I1929" s="45" t="s">
        <v>95</v>
      </c>
      <c r="J1929" s="15" t="str">
        <f>IF(ISERROR(VLOOKUP(I1929,State_codes!$B$2:$C$38, 2, FALSE)),"",VLOOKUP(I1929,State_codes!$B$2:$C$38, 2, FALSE))</f>
        <v>DL</v>
      </c>
      <c r="K1929" s="2" t="s">
        <v>122</v>
      </c>
      <c r="L1929" s="31" t="s">
        <v>429</v>
      </c>
      <c r="N1929" s="130"/>
      <c r="O1929" s="130"/>
      <c r="P1929" s="39">
        <v>43922</v>
      </c>
      <c r="Q1929" s="37" t="s">
        <v>7849</v>
      </c>
      <c r="R1929" s="46"/>
      <c r="S1929" s="46"/>
    </row>
    <row r="1930" spans="1:19" ht="12.75">
      <c r="A1930" s="27">
        <v>1929</v>
      </c>
      <c r="B1930" s="119"/>
      <c r="C1930" s="39">
        <v>43922</v>
      </c>
      <c r="D1930" s="40"/>
      <c r="E1930" s="41"/>
      <c r="H1930" s="15"/>
      <c r="I1930" s="45" t="s">
        <v>95</v>
      </c>
      <c r="J1930" s="15" t="str">
        <f>IF(ISERROR(VLOOKUP(I1930,State_codes!$B$2:$C$38, 2, FALSE)),"",VLOOKUP(I1930,State_codes!$B$2:$C$38, 2, FALSE))</f>
        <v>DL</v>
      </c>
      <c r="K1930" s="2" t="s">
        <v>122</v>
      </c>
      <c r="L1930" s="31" t="s">
        <v>429</v>
      </c>
      <c r="N1930" s="130"/>
      <c r="O1930" s="130"/>
      <c r="P1930" s="39">
        <v>43922</v>
      </c>
      <c r="Q1930" s="37" t="s">
        <v>7849</v>
      </c>
      <c r="R1930" s="46"/>
      <c r="S1930" s="46"/>
    </row>
    <row r="1931" spans="1:19" ht="12.75">
      <c r="A1931" s="27">
        <v>1930</v>
      </c>
      <c r="B1931" s="119"/>
      <c r="C1931" s="39">
        <v>43922</v>
      </c>
      <c r="D1931" s="40"/>
      <c r="E1931" s="41"/>
      <c r="H1931" s="15"/>
      <c r="I1931" s="45" t="s">
        <v>95</v>
      </c>
      <c r="J1931" s="15" t="str">
        <f>IF(ISERROR(VLOOKUP(I1931,State_codes!$B$2:$C$38, 2, FALSE)),"",VLOOKUP(I1931,State_codes!$B$2:$C$38, 2, FALSE))</f>
        <v>DL</v>
      </c>
      <c r="K1931" s="2" t="s">
        <v>122</v>
      </c>
      <c r="L1931" s="31" t="s">
        <v>429</v>
      </c>
      <c r="N1931" s="130"/>
      <c r="O1931" s="130"/>
      <c r="P1931" s="39">
        <v>43922</v>
      </c>
      <c r="Q1931" s="37" t="s">
        <v>7849</v>
      </c>
      <c r="R1931" s="46"/>
      <c r="S1931" s="46"/>
    </row>
    <row r="1932" spans="1:19" ht="12.75">
      <c r="A1932" s="27">
        <v>1931</v>
      </c>
      <c r="B1932" s="119"/>
      <c r="C1932" s="39">
        <v>43922</v>
      </c>
      <c r="D1932" s="40"/>
      <c r="E1932" s="41"/>
      <c r="H1932" s="15"/>
      <c r="I1932" s="45" t="s">
        <v>95</v>
      </c>
      <c r="J1932" s="15" t="str">
        <f>IF(ISERROR(VLOOKUP(I1932,State_codes!$B$2:$C$38, 2, FALSE)),"",VLOOKUP(I1932,State_codes!$B$2:$C$38, 2, FALSE))</f>
        <v>DL</v>
      </c>
      <c r="K1932" s="2" t="s">
        <v>122</v>
      </c>
      <c r="L1932" s="31" t="s">
        <v>429</v>
      </c>
      <c r="N1932" s="130"/>
      <c r="O1932" s="130"/>
      <c r="P1932" s="39">
        <v>43922</v>
      </c>
      <c r="Q1932" s="37" t="s">
        <v>7849</v>
      </c>
      <c r="R1932" s="46"/>
      <c r="S1932" s="46"/>
    </row>
    <row r="1933" spans="1:19" ht="12.75">
      <c r="A1933" s="27">
        <v>1932</v>
      </c>
      <c r="B1933" s="119"/>
      <c r="C1933" s="39">
        <v>43922</v>
      </c>
      <c r="D1933" s="40"/>
      <c r="E1933" s="41"/>
      <c r="H1933" s="15"/>
      <c r="I1933" s="45" t="s">
        <v>95</v>
      </c>
      <c r="J1933" s="15" t="str">
        <f>IF(ISERROR(VLOOKUP(I1933,State_codes!$B$2:$C$38, 2, FALSE)),"",VLOOKUP(I1933,State_codes!$B$2:$C$38, 2, FALSE))</f>
        <v>DL</v>
      </c>
      <c r="K1933" s="2" t="s">
        <v>122</v>
      </c>
      <c r="L1933" s="31" t="s">
        <v>429</v>
      </c>
      <c r="N1933" s="130"/>
      <c r="O1933" s="130"/>
      <c r="P1933" s="39">
        <v>43922</v>
      </c>
      <c r="Q1933" s="37" t="s">
        <v>7849</v>
      </c>
      <c r="R1933" s="46"/>
      <c r="S1933" s="46"/>
    </row>
    <row r="1934" spans="1:19" ht="12.75">
      <c r="A1934" s="27">
        <v>1933</v>
      </c>
      <c r="B1934" s="119"/>
      <c r="C1934" s="39">
        <v>43922</v>
      </c>
      <c r="D1934" s="40"/>
      <c r="E1934" s="41"/>
      <c r="H1934" s="15"/>
      <c r="I1934" s="45" t="s">
        <v>95</v>
      </c>
      <c r="J1934" s="15" t="str">
        <f>IF(ISERROR(VLOOKUP(I1934,State_codes!$B$2:$C$38, 2, FALSE)),"",VLOOKUP(I1934,State_codes!$B$2:$C$38, 2, FALSE))</f>
        <v>DL</v>
      </c>
      <c r="K1934" s="2" t="s">
        <v>122</v>
      </c>
      <c r="L1934" s="31" t="s">
        <v>429</v>
      </c>
      <c r="N1934" s="130"/>
      <c r="O1934" s="130"/>
      <c r="P1934" s="39">
        <v>43922</v>
      </c>
      <c r="Q1934" s="37" t="s">
        <v>7849</v>
      </c>
      <c r="R1934" s="46"/>
      <c r="S1934" s="46"/>
    </row>
    <row r="1935" spans="1:19" ht="12.75">
      <c r="A1935" s="27">
        <v>1934</v>
      </c>
      <c r="B1935" s="119"/>
      <c r="C1935" s="39">
        <v>43922</v>
      </c>
      <c r="D1935" s="40"/>
      <c r="E1935" s="41"/>
      <c r="H1935" s="15"/>
      <c r="I1935" s="45" t="s">
        <v>95</v>
      </c>
      <c r="J1935" s="15" t="str">
        <f>IF(ISERROR(VLOOKUP(I1935,State_codes!$B$2:$C$38, 2, FALSE)),"",VLOOKUP(I1935,State_codes!$B$2:$C$38, 2, FALSE))</f>
        <v>DL</v>
      </c>
      <c r="K1935" s="2" t="s">
        <v>122</v>
      </c>
      <c r="L1935" s="31" t="s">
        <v>429</v>
      </c>
      <c r="N1935" s="130"/>
      <c r="O1935" s="130"/>
      <c r="P1935" s="39">
        <v>43922</v>
      </c>
      <c r="Q1935" s="37" t="s">
        <v>7849</v>
      </c>
      <c r="R1935" s="46"/>
      <c r="S1935" s="46"/>
    </row>
    <row r="1936" spans="1:19" ht="12.75">
      <c r="A1936" s="27">
        <v>1935</v>
      </c>
      <c r="B1936" s="119"/>
      <c r="C1936" s="39">
        <v>43922</v>
      </c>
      <c r="D1936" s="40"/>
      <c r="E1936" s="41"/>
      <c r="H1936" s="15"/>
      <c r="I1936" s="45" t="s">
        <v>95</v>
      </c>
      <c r="J1936" s="15" t="str">
        <f>IF(ISERROR(VLOOKUP(I1936,State_codes!$B$2:$C$38, 2, FALSE)),"",VLOOKUP(I1936,State_codes!$B$2:$C$38, 2, FALSE))</f>
        <v>DL</v>
      </c>
      <c r="K1936" s="2" t="s">
        <v>122</v>
      </c>
      <c r="L1936" s="31" t="s">
        <v>429</v>
      </c>
      <c r="N1936" s="130"/>
      <c r="O1936" s="130"/>
      <c r="P1936" s="39">
        <v>43922</v>
      </c>
      <c r="Q1936" s="37" t="s">
        <v>7849</v>
      </c>
      <c r="R1936" s="46"/>
      <c r="S1936" s="46"/>
    </row>
    <row r="1937" spans="1:19" ht="12.75">
      <c r="A1937" s="27">
        <v>1936</v>
      </c>
      <c r="B1937" s="119"/>
      <c r="C1937" s="39">
        <v>43922</v>
      </c>
      <c r="D1937" s="40"/>
      <c r="E1937" s="41"/>
      <c r="H1937" s="15"/>
      <c r="I1937" s="45" t="s">
        <v>95</v>
      </c>
      <c r="J1937" s="15" t="str">
        <f>IF(ISERROR(VLOOKUP(I1937,State_codes!$B$2:$C$38, 2, FALSE)),"",VLOOKUP(I1937,State_codes!$B$2:$C$38, 2, FALSE))</f>
        <v>DL</v>
      </c>
      <c r="K1937" s="2" t="s">
        <v>122</v>
      </c>
      <c r="L1937" s="31" t="s">
        <v>429</v>
      </c>
      <c r="N1937" s="130"/>
      <c r="O1937" s="130"/>
      <c r="P1937" s="39">
        <v>43922</v>
      </c>
      <c r="Q1937" s="37" t="s">
        <v>7849</v>
      </c>
      <c r="R1937" s="46"/>
      <c r="S1937" s="46"/>
    </row>
    <row r="1938" spans="1:19" ht="12.75">
      <c r="A1938" s="27">
        <v>1937</v>
      </c>
      <c r="B1938" s="119"/>
      <c r="C1938" s="39">
        <v>43922</v>
      </c>
      <c r="D1938" s="40"/>
      <c r="E1938" s="41"/>
      <c r="H1938" s="15"/>
      <c r="I1938" s="45" t="s">
        <v>95</v>
      </c>
      <c r="J1938" s="15" t="str">
        <f>IF(ISERROR(VLOOKUP(I1938,State_codes!$B$2:$C$38, 2, FALSE)),"",VLOOKUP(I1938,State_codes!$B$2:$C$38, 2, FALSE))</f>
        <v>DL</v>
      </c>
      <c r="K1938" s="2" t="s">
        <v>122</v>
      </c>
      <c r="L1938" s="31" t="s">
        <v>429</v>
      </c>
      <c r="N1938" s="130"/>
      <c r="O1938" s="130"/>
      <c r="P1938" s="39">
        <v>43922</v>
      </c>
      <c r="Q1938" s="37" t="s">
        <v>7849</v>
      </c>
      <c r="R1938" s="46"/>
      <c r="S1938" s="46"/>
    </row>
    <row r="1939" spans="1:19" ht="12.75">
      <c r="A1939" s="27">
        <v>1938</v>
      </c>
      <c r="B1939" s="119"/>
      <c r="C1939" s="39">
        <v>43922</v>
      </c>
      <c r="D1939" s="40"/>
      <c r="E1939" s="41"/>
      <c r="H1939" s="15"/>
      <c r="I1939" s="45" t="s">
        <v>95</v>
      </c>
      <c r="J1939" s="15" t="str">
        <f>IF(ISERROR(VLOOKUP(I1939,State_codes!$B$2:$C$38, 2, FALSE)),"",VLOOKUP(I1939,State_codes!$B$2:$C$38, 2, FALSE))</f>
        <v>DL</v>
      </c>
      <c r="K1939" s="2" t="s">
        <v>122</v>
      </c>
      <c r="L1939" s="31" t="s">
        <v>429</v>
      </c>
      <c r="N1939" s="130"/>
      <c r="O1939" s="130"/>
      <c r="P1939" s="39">
        <v>43922</v>
      </c>
      <c r="Q1939" s="37" t="s">
        <v>7849</v>
      </c>
      <c r="R1939" s="46"/>
      <c r="S1939" s="46"/>
    </row>
    <row r="1940" spans="1:19" ht="12.75">
      <c r="A1940" s="27">
        <v>1939</v>
      </c>
      <c r="B1940" s="119"/>
      <c r="C1940" s="39">
        <v>43922</v>
      </c>
      <c r="D1940" s="40"/>
      <c r="E1940" s="41"/>
      <c r="H1940" s="15"/>
      <c r="I1940" s="45" t="s">
        <v>95</v>
      </c>
      <c r="J1940" s="15" t="str">
        <f>IF(ISERROR(VLOOKUP(I1940,State_codes!$B$2:$C$38, 2, FALSE)),"",VLOOKUP(I1940,State_codes!$B$2:$C$38, 2, FALSE))</f>
        <v>DL</v>
      </c>
      <c r="K1940" s="2" t="s">
        <v>122</v>
      </c>
      <c r="L1940" s="31" t="s">
        <v>429</v>
      </c>
      <c r="N1940" s="130"/>
      <c r="O1940" s="130"/>
      <c r="P1940" s="39">
        <v>43922</v>
      </c>
      <c r="Q1940" s="37" t="s">
        <v>7849</v>
      </c>
      <c r="R1940" s="46"/>
      <c r="S1940" s="46"/>
    </row>
    <row r="1941" spans="1:19" ht="12.75">
      <c r="A1941" s="27">
        <v>1940</v>
      </c>
      <c r="B1941" s="119"/>
      <c r="C1941" s="39">
        <v>43922</v>
      </c>
      <c r="D1941" s="40"/>
      <c r="E1941" s="41"/>
      <c r="H1941" s="15"/>
      <c r="I1941" s="45" t="s">
        <v>95</v>
      </c>
      <c r="J1941" s="15" t="str">
        <f>IF(ISERROR(VLOOKUP(I1941,State_codes!$B$2:$C$38, 2, FALSE)),"",VLOOKUP(I1941,State_codes!$B$2:$C$38, 2, FALSE))</f>
        <v>DL</v>
      </c>
      <c r="K1941" s="2" t="s">
        <v>122</v>
      </c>
      <c r="L1941" s="31" t="s">
        <v>429</v>
      </c>
      <c r="N1941" s="130"/>
      <c r="O1941" s="130"/>
      <c r="P1941" s="39">
        <v>43922</v>
      </c>
      <c r="Q1941" s="37" t="s">
        <v>7849</v>
      </c>
      <c r="R1941" s="46"/>
      <c r="S1941" s="46"/>
    </row>
    <row r="1942" spans="1:19" ht="12.75">
      <c r="A1942" s="27">
        <v>1941</v>
      </c>
      <c r="B1942" s="119"/>
      <c r="C1942" s="39">
        <v>43922</v>
      </c>
      <c r="D1942" s="40"/>
      <c r="E1942" s="41"/>
      <c r="H1942" s="15"/>
      <c r="I1942" s="45" t="s">
        <v>95</v>
      </c>
      <c r="J1942" s="15" t="str">
        <f>IF(ISERROR(VLOOKUP(I1942,State_codes!$B$2:$C$38, 2, FALSE)),"",VLOOKUP(I1942,State_codes!$B$2:$C$38, 2, FALSE))</f>
        <v>DL</v>
      </c>
      <c r="K1942" s="2" t="s">
        <v>122</v>
      </c>
      <c r="L1942" s="31" t="s">
        <v>429</v>
      </c>
      <c r="N1942" s="130"/>
      <c r="O1942" s="130"/>
      <c r="P1942" s="39">
        <v>43922</v>
      </c>
      <c r="Q1942" s="37" t="s">
        <v>7849</v>
      </c>
      <c r="R1942" s="46"/>
      <c r="S1942" s="46"/>
    </row>
    <row r="1943" spans="1:19" ht="12.75">
      <c r="A1943" s="27">
        <v>1942</v>
      </c>
      <c r="B1943" s="119"/>
      <c r="C1943" s="39">
        <v>43922</v>
      </c>
      <c r="D1943" s="40"/>
      <c r="E1943" s="27">
        <v>27</v>
      </c>
      <c r="F1943" s="2" t="s">
        <v>40</v>
      </c>
      <c r="H1943" s="2" t="s">
        <v>3825</v>
      </c>
      <c r="I1943" s="80" t="s">
        <v>182</v>
      </c>
      <c r="J1943" s="15" t="str">
        <f>IF(ISERROR(VLOOKUP(I1943,State_codes!$B$2:$C$38, 2, FALSE)),"",VLOOKUP(I1943,State_codes!$B$2:$C$38, 2, FALSE))</f>
        <v>GJ</v>
      </c>
      <c r="K1943" s="2" t="s">
        <v>122</v>
      </c>
      <c r="L1943" s="31" t="s">
        <v>429</v>
      </c>
      <c r="N1943" s="130"/>
      <c r="O1943" s="130"/>
      <c r="P1943" s="39">
        <v>43922</v>
      </c>
      <c r="Q1943" s="37" t="s">
        <v>722</v>
      </c>
      <c r="R1943" s="37" t="s">
        <v>7895</v>
      </c>
      <c r="S1943" s="46"/>
    </row>
    <row r="1944" spans="1:19" ht="12.75">
      <c r="A1944" s="27">
        <v>1943</v>
      </c>
      <c r="B1944" s="119"/>
      <c r="C1944" s="39">
        <v>43922</v>
      </c>
      <c r="D1944" s="40"/>
      <c r="E1944" s="27">
        <v>42</v>
      </c>
      <c r="F1944" s="2" t="s">
        <v>39</v>
      </c>
      <c r="H1944" s="2" t="s">
        <v>3825</v>
      </c>
      <c r="I1944" s="80" t="s">
        <v>182</v>
      </c>
      <c r="J1944" s="15" t="str">
        <f>IF(ISERROR(VLOOKUP(I1944,State_codes!$B$2:$C$38, 2, FALSE)),"",VLOOKUP(I1944,State_codes!$B$2:$C$38, 2, FALSE))</f>
        <v>GJ</v>
      </c>
      <c r="K1944" s="2" t="s">
        <v>122</v>
      </c>
      <c r="L1944" s="31" t="s">
        <v>429</v>
      </c>
      <c r="N1944" s="130"/>
      <c r="O1944" s="130"/>
      <c r="P1944" s="39">
        <v>43922</v>
      </c>
      <c r="Q1944" s="37" t="s">
        <v>722</v>
      </c>
      <c r="R1944" s="37" t="s">
        <v>7895</v>
      </c>
      <c r="S1944" s="46"/>
    </row>
    <row r="1945" spans="1:19" ht="12.75">
      <c r="A1945" s="27">
        <v>1944</v>
      </c>
      <c r="B1945" s="119"/>
      <c r="C1945" s="39">
        <v>43922</v>
      </c>
      <c r="D1945" s="40"/>
      <c r="E1945" s="27">
        <v>27</v>
      </c>
      <c r="F1945" s="2" t="s">
        <v>39</v>
      </c>
      <c r="H1945" s="2" t="s">
        <v>181</v>
      </c>
      <c r="I1945" s="80" t="s">
        <v>182</v>
      </c>
      <c r="J1945" s="15" t="str">
        <f>IF(ISERROR(VLOOKUP(I1945,State_codes!$B$2:$C$38, 2, FALSE)),"",VLOOKUP(I1945,State_codes!$B$2:$C$38, 2, FALSE))</f>
        <v>GJ</v>
      </c>
      <c r="K1945" s="2" t="s">
        <v>122</v>
      </c>
      <c r="L1945" s="31" t="s">
        <v>429</v>
      </c>
      <c r="N1945" s="130"/>
      <c r="O1945" s="130"/>
      <c r="P1945" s="39">
        <v>43922</v>
      </c>
      <c r="Q1945" s="37" t="s">
        <v>722</v>
      </c>
      <c r="R1945" s="37" t="s">
        <v>7895</v>
      </c>
      <c r="S1945" s="46"/>
    </row>
    <row r="1946" spans="1:19" ht="12.75">
      <c r="A1946" s="27">
        <v>1945</v>
      </c>
      <c r="B1946" s="119"/>
      <c r="C1946" s="39">
        <v>43922</v>
      </c>
      <c r="D1946" s="40"/>
      <c r="E1946" s="27">
        <v>36</v>
      </c>
      <c r="F1946" s="2" t="s">
        <v>40</v>
      </c>
      <c r="H1946" s="2" t="s">
        <v>181</v>
      </c>
      <c r="I1946" s="80" t="s">
        <v>182</v>
      </c>
      <c r="J1946" s="15" t="str">
        <f>IF(ISERROR(VLOOKUP(I1946,State_codes!$B$2:$C$38, 2, FALSE)),"",VLOOKUP(I1946,State_codes!$B$2:$C$38, 2, FALSE))</f>
        <v>GJ</v>
      </c>
      <c r="K1946" s="2" t="s">
        <v>122</v>
      </c>
      <c r="L1946" s="31" t="s">
        <v>429</v>
      </c>
      <c r="N1946" s="130"/>
      <c r="O1946" s="130"/>
      <c r="P1946" s="39">
        <v>43922</v>
      </c>
      <c r="Q1946" s="37" t="s">
        <v>722</v>
      </c>
      <c r="R1946" s="37" t="s">
        <v>7895</v>
      </c>
      <c r="S1946" s="46"/>
    </row>
    <row r="1947" spans="1:19" ht="12.75">
      <c r="A1947" s="27">
        <v>1946</v>
      </c>
      <c r="B1947" s="119"/>
      <c r="C1947" s="39">
        <v>43922</v>
      </c>
      <c r="D1947" s="40"/>
      <c r="E1947" s="27">
        <v>78</v>
      </c>
      <c r="F1947" s="2" t="s">
        <v>39</v>
      </c>
      <c r="H1947" s="2" t="s">
        <v>720</v>
      </c>
      <c r="I1947" s="80" t="s">
        <v>182</v>
      </c>
      <c r="J1947" s="15" t="str">
        <f>IF(ISERROR(VLOOKUP(I1947,State_codes!$B$2:$C$38, 2, FALSE)),"",VLOOKUP(I1947,State_codes!$B$2:$C$38, 2, FALSE))</f>
        <v>GJ</v>
      </c>
      <c r="K1947" s="2" t="s">
        <v>122</v>
      </c>
      <c r="L1947" s="31" t="s">
        <v>429</v>
      </c>
      <c r="N1947" s="130"/>
      <c r="O1947" s="130"/>
      <c r="P1947" s="39">
        <v>43922</v>
      </c>
      <c r="Q1947" s="37" t="s">
        <v>722</v>
      </c>
      <c r="R1947" s="37" t="s">
        <v>7895</v>
      </c>
      <c r="S1947" s="46"/>
    </row>
    <row r="1948" spans="1:19" ht="12.75">
      <c r="A1948" s="27">
        <v>1947</v>
      </c>
      <c r="B1948" s="23" t="s">
        <v>7912</v>
      </c>
      <c r="C1948" s="39">
        <v>43922</v>
      </c>
      <c r="D1948" s="40"/>
      <c r="E1948" s="27">
        <v>49</v>
      </c>
      <c r="F1948" s="2" t="s">
        <v>39</v>
      </c>
      <c r="H1948" s="2" t="s">
        <v>1757</v>
      </c>
      <c r="I1948" s="2" t="s">
        <v>134</v>
      </c>
      <c r="J1948" s="15" t="str">
        <f>IF(ISERROR(VLOOKUP(I1948,State_codes!$B$2:$C$38, 2, FALSE)),"",VLOOKUP(I1948,State_codes!$B$2:$C$38, 2, FALSE))</f>
        <v>KA</v>
      </c>
      <c r="K1948" s="2" t="s">
        <v>122</v>
      </c>
      <c r="L1948" s="31" t="s">
        <v>739</v>
      </c>
      <c r="N1948" s="130"/>
      <c r="O1948" s="27" t="s">
        <v>58</v>
      </c>
      <c r="P1948" s="39">
        <v>43922</v>
      </c>
      <c r="Q1948" s="34" t="s">
        <v>7914</v>
      </c>
      <c r="R1948" s="46"/>
      <c r="S1948" s="46"/>
    </row>
    <row r="1949" spans="1:19" ht="12.75">
      <c r="A1949" s="27">
        <v>1948</v>
      </c>
      <c r="B1949" s="23" t="s">
        <v>7916</v>
      </c>
      <c r="C1949" s="39">
        <v>43922</v>
      </c>
      <c r="D1949" s="40"/>
      <c r="E1949" s="27">
        <v>26</v>
      </c>
      <c r="F1949" s="2" t="s">
        <v>39</v>
      </c>
      <c r="G1949" s="2" t="s">
        <v>211</v>
      </c>
      <c r="H1949" s="2" t="s">
        <v>211</v>
      </c>
      <c r="I1949" s="2" t="s">
        <v>134</v>
      </c>
      <c r="J1949" s="15" t="str">
        <f>IF(ISERROR(VLOOKUP(I1949,State_codes!$B$2:$C$38, 2, FALSE)),"",VLOOKUP(I1949,State_codes!$B$2:$C$38, 2, FALSE))</f>
        <v>KA</v>
      </c>
      <c r="K1949" s="2" t="s">
        <v>122</v>
      </c>
      <c r="L1949" s="31" t="s">
        <v>7917</v>
      </c>
      <c r="N1949" s="130"/>
      <c r="O1949" s="27" t="s">
        <v>58</v>
      </c>
      <c r="P1949" s="39">
        <v>43922</v>
      </c>
      <c r="Q1949" s="34" t="s">
        <v>7914</v>
      </c>
      <c r="R1949" s="46"/>
      <c r="S1949" s="46"/>
    </row>
    <row r="1950" spans="1:19" ht="12.75">
      <c r="A1950" s="27">
        <v>1949</v>
      </c>
      <c r="B1950" s="23" t="s">
        <v>7919</v>
      </c>
      <c r="C1950" s="39">
        <v>43922</v>
      </c>
      <c r="D1950" s="40"/>
      <c r="E1950" s="27">
        <v>63</v>
      </c>
      <c r="F1950" s="2" t="s">
        <v>39</v>
      </c>
      <c r="G1950" s="2" t="s">
        <v>211</v>
      </c>
      <c r="H1950" s="2" t="s">
        <v>211</v>
      </c>
      <c r="I1950" s="2" t="s">
        <v>134</v>
      </c>
      <c r="J1950" s="15" t="str">
        <f>IF(ISERROR(VLOOKUP(I1950,State_codes!$B$2:$C$38, 2, FALSE)),"",VLOOKUP(I1950,State_codes!$B$2:$C$38, 2, FALSE))</f>
        <v>KA</v>
      </c>
      <c r="K1950" s="2" t="s">
        <v>122</v>
      </c>
      <c r="L1950" s="31" t="s">
        <v>7921</v>
      </c>
      <c r="N1950" s="130"/>
      <c r="O1950" s="27" t="s">
        <v>58</v>
      </c>
      <c r="P1950" s="39">
        <v>43922</v>
      </c>
      <c r="Q1950" s="34" t="s">
        <v>7914</v>
      </c>
      <c r="R1950" s="46"/>
      <c r="S1950" s="46"/>
    </row>
    <row r="1951" spans="1:19" ht="12.75">
      <c r="A1951" s="27">
        <v>1950</v>
      </c>
      <c r="B1951" s="23" t="s">
        <v>7923</v>
      </c>
      <c r="C1951" s="39">
        <v>43922</v>
      </c>
      <c r="D1951" s="40"/>
      <c r="E1951" s="27">
        <v>63</v>
      </c>
      <c r="F1951" s="2" t="s">
        <v>39</v>
      </c>
      <c r="H1951" s="2" t="s">
        <v>1468</v>
      </c>
      <c r="I1951" s="2" t="s">
        <v>134</v>
      </c>
      <c r="J1951" s="15" t="str">
        <f>IF(ISERROR(VLOOKUP(I1951,State_codes!$B$2:$C$38, 2, FALSE)),"",VLOOKUP(I1951,State_codes!$B$2:$C$38, 2, FALSE))</f>
        <v>KA</v>
      </c>
      <c r="K1951" s="2" t="s">
        <v>122</v>
      </c>
      <c r="L1951" s="31" t="s">
        <v>5986</v>
      </c>
      <c r="M1951" s="2" t="s">
        <v>3375</v>
      </c>
      <c r="N1951" s="130"/>
      <c r="O1951" s="27" t="s">
        <v>129</v>
      </c>
      <c r="P1951" s="39">
        <v>43922</v>
      </c>
      <c r="Q1951" s="34" t="s">
        <v>7914</v>
      </c>
      <c r="R1951" s="46"/>
      <c r="S1951" s="46"/>
    </row>
    <row r="1952" spans="1:19" ht="12.75">
      <c r="A1952" s="27">
        <v>1951</v>
      </c>
      <c r="B1952" s="23" t="s">
        <v>7931</v>
      </c>
      <c r="C1952" s="39">
        <v>43922</v>
      </c>
      <c r="D1952" s="40"/>
      <c r="E1952" s="27">
        <v>27</v>
      </c>
      <c r="F1952" s="2" t="s">
        <v>40</v>
      </c>
      <c r="H1952" s="2" t="s">
        <v>1468</v>
      </c>
      <c r="I1952" s="2" t="s">
        <v>134</v>
      </c>
      <c r="J1952" s="15" t="str">
        <f>IF(ISERROR(VLOOKUP(I1952,State_codes!$B$2:$C$38, 2, FALSE)),"",VLOOKUP(I1952,State_codes!$B$2:$C$38, 2, FALSE))</f>
        <v>KA</v>
      </c>
      <c r="K1952" s="2" t="s">
        <v>122</v>
      </c>
      <c r="L1952" s="31" t="s">
        <v>7935</v>
      </c>
      <c r="M1952" s="2" t="s">
        <v>3375</v>
      </c>
      <c r="N1952" s="130"/>
      <c r="O1952" s="27" t="s">
        <v>129</v>
      </c>
      <c r="P1952" s="39">
        <v>43922</v>
      </c>
      <c r="Q1952" s="34" t="s">
        <v>7914</v>
      </c>
      <c r="R1952" s="46"/>
      <c r="S1952" s="46"/>
    </row>
    <row r="1953" spans="1:19" ht="12.75">
      <c r="A1953" s="27">
        <v>1952</v>
      </c>
      <c r="B1953" s="23"/>
      <c r="C1953" s="39">
        <v>43922</v>
      </c>
      <c r="D1953" s="40"/>
      <c r="E1953" s="41"/>
      <c r="H1953" s="2" t="s">
        <v>43</v>
      </c>
      <c r="I1953" s="2" t="s">
        <v>45</v>
      </c>
      <c r="J1953" s="15" t="str">
        <f>IF(ISERROR(VLOOKUP(I1953,State_codes!$B$2:$C$38, 2, FALSE)),"",VLOOKUP(I1953,State_codes!$B$2:$C$38, 2, FALSE))</f>
        <v>MH</v>
      </c>
      <c r="K1953" s="2" t="s">
        <v>122</v>
      </c>
      <c r="L1953" s="31" t="s">
        <v>429</v>
      </c>
      <c r="N1953" s="130"/>
      <c r="O1953" s="130"/>
      <c r="P1953" s="39">
        <v>43922</v>
      </c>
      <c r="Q1953" s="37" t="s">
        <v>7940</v>
      </c>
      <c r="R1953" s="46"/>
      <c r="S1953" s="46"/>
    </row>
    <row r="1954" spans="1:19" ht="12.75">
      <c r="A1954" s="27">
        <v>1953</v>
      </c>
      <c r="B1954" s="119"/>
      <c r="C1954" s="39">
        <v>43922</v>
      </c>
      <c r="D1954" s="40"/>
      <c r="E1954" s="41"/>
      <c r="H1954" s="2" t="s">
        <v>43</v>
      </c>
      <c r="I1954" s="2" t="s">
        <v>45</v>
      </c>
      <c r="J1954" s="15" t="str">
        <f>IF(ISERROR(VLOOKUP(I1954,State_codes!$B$2:$C$38, 2, FALSE)),"",VLOOKUP(I1954,State_codes!$B$2:$C$38, 2, FALSE))</f>
        <v>MH</v>
      </c>
      <c r="K1954" s="2" t="s">
        <v>122</v>
      </c>
      <c r="L1954" s="31" t="s">
        <v>429</v>
      </c>
      <c r="N1954" s="130"/>
      <c r="O1954" s="130"/>
      <c r="P1954" s="39">
        <v>43922</v>
      </c>
      <c r="Q1954" s="37" t="s">
        <v>7940</v>
      </c>
      <c r="R1954" s="46"/>
      <c r="S1954" s="46"/>
    </row>
    <row r="1955" spans="1:19" ht="12.75">
      <c r="A1955" s="27">
        <v>1954</v>
      </c>
      <c r="B1955" s="119"/>
      <c r="C1955" s="39">
        <v>43922</v>
      </c>
      <c r="D1955" s="40"/>
      <c r="E1955" s="41"/>
      <c r="H1955" s="2" t="s">
        <v>43</v>
      </c>
      <c r="I1955" s="2" t="s">
        <v>45</v>
      </c>
      <c r="J1955" s="15" t="str">
        <f>IF(ISERROR(VLOOKUP(I1955,State_codes!$B$2:$C$38, 2, FALSE)),"",VLOOKUP(I1955,State_codes!$B$2:$C$38, 2, FALSE))</f>
        <v>MH</v>
      </c>
      <c r="K1955" s="2" t="s">
        <v>122</v>
      </c>
      <c r="L1955" s="31" t="s">
        <v>429</v>
      </c>
      <c r="N1955" s="130"/>
      <c r="O1955" s="130"/>
      <c r="P1955" s="39">
        <v>43922</v>
      </c>
      <c r="Q1955" s="37" t="s">
        <v>7940</v>
      </c>
      <c r="R1955" s="46"/>
      <c r="S1955" s="46"/>
    </row>
    <row r="1956" spans="1:19" ht="12.75">
      <c r="A1956" s="27">
        <v>1955</v>
      </c>
      <c r="B1956" s="119"/>
      <c r="C1956" s="39">
        <v>43922</v>
      </c>
      <c r="D1956" s="40"/>
      <c r="E1956" s="41"/>
      <c r="H1956" s="2" t="s">
        <v>43</v>
      </c>
      <c r="I1956" s="2" t="s">
        <v>45</v>
      </c>
      <c r="J1956" s="15" t="str">
        <f>IF(ISERROR(VLOOKUP(I1956,State_codes!$B$2:$C$38, 2, FALSE)),"",VLOOKUP(I1956,State_codes!$B$2:$C$38, 2, FALSE))</f>
        <v>MH</v>
      </c>
      <c r="K1956" s="2" t="s">
        <v>122</v>
      </c>
      <c r="L1956" s="31" t="s">
        <v>429</v>
      </c>
      <c r="N1956" s="130"/>
      <c r="O1956" s="130"/>
      <c r="P1956" s="39">
        <v>43922</v>
      </c>
      <c r="Q1956" s="37" t="s">
        <v>7940</v>
      </c>
      <c r="R1956" s="46"/>
      <c r="S1956" s="46"/>
    </row>
    <row r="1957" spans="1:19" ht="12.75">
      <c r="A1957" s="27">
        <v>1956</v>
      </c>
      <c r="B1957" s="119"/>
      <c r="C1957" s="39">
        <v>43922</v>
      </c>
      <c r="D1957" s="40"/>
      <c r="E1957" s="41"/>
      <c r="H1957" s="2" t="s">
        <v>43</v>
      </c>
      <c r="I1957" s="2" t="s">
        <v>45</v>
      </c>
      <c r="J1957" s="15" t="str">
        <f>IF(ISERROR(VLOOKUP(I1957,State_codes!$B$2:$C$38, 2, FALSE)),"",VLOOKUP(I1957,State_codes!$B$2:$C$38, 2, FALSE))</f>
        <v>MH</v>
      </c>
      <c r="K1957" s="2" t="s">
        <v>122</v>
      </c>
      <c r="L1957" s="31" t="s">
        <v>429</v>
      </c>
      <c r="N1957" s="130"/>
      <c r="O1957" s="130"/>
      <c r="P1957" s="39">
        <v>43922</v>
      </c>
      <c r="Q1957" s="37" t="s">
        <v>7940</v>
      </c>
      <c r="R1957" s="46"/>
      <c r="S1957" s="46"/>
    </row>
    <row r="1958" spans="1:19" ht="12.75">
      <c r="A1958" s="27">
        <v>1957</v>
      </c>
      <c r="B1958" s="119"/>
      <c r="C1958" s="39">
        <v>43922</v>
      </c>
      <c r="D1958" s="40"/>
      <c r="E1958" s="41"/>
      <c r="H1958" s="2" t="s">
        <v>43</v>
      </c>
      <c r="I1958" s="2" t="s">
        <v>45</v>
      </c>
      <c r="J1958" s="15" t="str">
        <f>IF(ISERROR(VLOOKUP(I1958,State_codes!$B$2:$C$38, 2, FALSE)),"",VLOOKUP(I1958,State_codes!$B$2:$C$38, 2, FALSE))</f>
        <v>MH</v>
      </c>
      <c r="K1958" s="2" t="s">
        <v>122</v>
      </c>
      <c r="L1958" s="31" t="s">
        <v>429</v>
      </c>
      <c r="N1958" s="130"/>
      <c r="O1958" s="130"/>
      <c r="P1958" s="39">
        <v>43922</v>
      </c>
      <c r="Q1958" s="37" t="s">
        <v>7940</v>
      </c>
      <c r="R1958" s="46"/>
      <c r="S1958" s="46"/>
    </row>
    <row r="1959" spans="1:19" ht="12.75">
      <c r="A1959" s="27">
        <v>1958</v>
      </c>
      <c r="B1959" s="119"/>
      <c r="C1959" s="39">
        <v>43922</v>
      </c>
      <c r="D1959" s="40"/>
      <c r="E1959" s="41"/>
      <c r="H1959" s="2" t="s">
        <v>43</v>
      </c>
      <c r="I1959" s="2" t="s">
        <v>45</v>
      </c>
      <c r="J1959" s="15" t="str">
        <f>IF(ISERROR(VLOOKUP(I1959,State_codes!$B$2:$C$38, 2, FALSE)),"",VLOOKUP(I1959,State_codes!$B$2:$C$38, 2, FALSE))</f>
        <v>MH</v>
      </c>
      <c r="K1959" s="2" t="s">
        <v>122</v>
      </c>
      <c r="L1959" s="31" t="s">
        <v>429</v>
      </c>
      <c r="N1959" s="130"/>
      <c r="O1959" s="130"/>
      <c r="P1959" s="39">
        <v>43922</v>
      </c>
      <c r="Q1959" s="37" t="s">
        <v>7940</v>
      </c>
      <c r="R1959" s="46"/>
      <c r="S1959" s="46"/>
    </row>
    <row r="1960" spans="1:19" ht="12.75">
      <c r="A1960" s="27">
        <v>1959</v>
      </c>
      <c r="B1960" s="119"/>
      <c r="C1960" s="39">
        <v>43922</v>
      </c>
      <c r="D1960" s="40"/>
      <c r="E1960" s="41"/>
      <c r="H1960" s="2" t="s">
        <v>43</v>
      </c>
      <c r="I1960" s="2" t="s">
        <v>45</v>
      </c>
      <c r="J1960" s="15" t="str">
        <f>IF(ISERROR(VLOOKUP(I1960,State_codes!$B$2:$C$38, 2, FALSE)),"",VLOOKUP(I1960,State_codes!$B$2:$C$38, 2, FALSE))</f>
        <v>MH</v>
      </c>
      <c r="K1960" s="2" t="s">
        <v>122</v>
      </c>
      <c r="L1960" s="31" t="s">
        <v>429</v>
      </c>
      <c r="N1960" s="130"/>
      <c r="O1960" s="130"/>
      <c r="P1960" s="39">
        <v>43922</v>
      </c>
      <c r="Q1960" s="37" t="s">
        <v>7940</v>
      </c>
      <c r="R1960" s="46"/>
      <c r="S1960" s="46"/>
    </row>
    <row r="1961" spans="1:19" ht="12.75">
      <c r="A1961" s="27">
        <v>1960</v>
      </c>
      <c r="B1961" s="119"/>
      <c r="C1961" s="39">
        <v>43922</v>
      </c>
      <c r="D1961" s="40"/>
      <c r="E1961" s="41"/>
      <c r="H1961" s="2" t="s">
        <v>43</v>
      </c>
      <c r="I1961" s="2" t="s">
        <v>45</v>
      </c>
      <c r="J1961" s="15" t="str">
        <f>IF(ISERROR(VLOOKUP(I1961,State_codes!$B$2:$C$38, 2, FALSE)),"",VLOOKUP(I1961,State_codes!$B$2:$C$38, 2, FALSE))</f>
        <v>MH</v>
      </c>
      <c r="K1961" s="2" t="s">
        <v>122</v>
      </c>
      <c r="L1961" s="31" t="s">
        <v>429</v>
      </c>
      <c r="N1961" s="130"/>
      <c r="O1961" s="130"/>
      <c r="P1961" s="39">
        <v>43922</v>
      </c>
      <c r="Q1961" s="37" t="s">
        <v>7940</v>
      </c>
      <c r="R1961" s="46"/>
      <c r="S1961" s="46"/>
    </row>
    <row r="1962" spans="1:19" ht="12.75">
      <c r="A1962" s="27">
        <v>1961</v>
      </c>
      <c r="B1962" s="119"/>
      <c r="C1962" s="39">
        <v>43922</v>
      </c>
      <c r="D1962" s="40"/>
      <c r="E1962" s="41"/>
      <c r="H1962" s="2" t="s">
        <v>43</v>
      </c>
      <c r="I1962" s="2" t="s">
        <v>45</v>
      </c>
      <c r="J1962" s="15" t="str">
        <f>IF(ISERROR(VLOOKUP(I1962,State_codes!$B$2:$C$38, 2, FALSE)),"",VLOOKUP(I1962,State_codes!$B$2:$C$38, 2, FALSE))</f>
        <v>MH</v>
      </c>
      <c r="K1962" s="2" t="s">
        <v>122</v>
      </c>
      <c r="L1962" s="31" t="s">
        <v>429</v>
      </c>
      <c r="N1962" s="130"/>
      <c r="O1962" s="130"/>
      <c r="P1962" s="39">
        <v>43922</v>
      </c>
      <c r="Q1962" s="37" t="s">
        <v>7940</v>
      </c>
      <c r="R1962" s="46"/>
      <c r="S1962" s="46"/>
    </row>
    <row r="1963" spans="1:19" ht="12.75">
      <c r="A1963" s="27">
        <v>1962</v>
      </c>
      <c r="B1963" s="119"/>
      <c r="C1963" s="39">
        <v>43922</v>
      </c>
      <c r="D1963" s="40"/>
      <c r="E1963" s="41"/>
      <c r="H1963" s="2" t="s">
        <v>43</v>
      </c>
      <c r="I1963" s="2" t="s">
        <v>45</v>
      </c>
      <c r="J1963" s="15" t="str">
        <f>IF(ISERROR(VLOOKUP(I1963,State_codes!$B$2:$C$38, 2, FALSE)),"",VLOOKUP(I1963,State_codes!$B$2:$C$38, 2, FALSE))</f>
        <v>MH</v>
      </c>
      <c r="K1963" s="2" t="s">
        <v>122</v>
      </c>
      <c r="L1963" s="31" t="s">
        <v>429</v>
      </c>
      <c r="N1963" s="130"/>
      <c r="O1963" s="130"/>
      <c r="P1963" s="39">
        <v>43922</v>
      </c>
      <c r="Q1963" s="37" t="s">
        <v>7940</v>
      </c>
      <c r="R1963" s="46"/>
      <c r="S1963" s="46"/>
    </row>
    <row r="1964" spans="1:19" ht="12.75">
      <c r="A1964" s="27">
        <v>1963</v>
      </c>
      <c r="B1964" s="119"/>
      <c r="C1964" s="39">
        <v>43922</v>
      </c>
      <c r="D1964" s="40"/>
      <c r="E1964" s="41"/>
      <c r="H1964" s="2" t="s">
        <v>43</v>
      </c>
      <c r="I1964" s="2" t="s">
        <v>45</v>
      </c>
      <c r="J1964" s="15" t="str">
        <f>IF(ISERROR(VLOOKUP(I1964,State_codes!$B$2:$C$38, 2, FALSE)),"",VLOOKUP(I1964,State_codes!$B$2:$C$38, 2, FALSE))</f>
        <v>MH</v>
      </c>
      <c r="K1964" s="2" t="s">
        <v>122</v>
      </c>
      <c r="L1964" s="31" t="s">
        <v>429</v>
      </c>
      <c r="N1964" s="130"/>
      <c r="O1964" s="130"/>
      <c r="P1964" s="39">
        <v>43922</v>
      </c>
      <c r="Q1964" s="37" t="s">
        <v>7940</v>
      </c>
      <c r="R1964" s="46"/>
      <c r="S1964" s="46"/>
    </row>
    <row r="1965" spans="1:19" ht="12.75">
      <c r="A1965" s="27">
        <v>1964</v>
      </c>
      <c r="B1965" s="119"/>
      <c r="C1965" s="39">
        <v>43922</v>
      </c>
      <c r="D1965" s="40"/>
      <c r="E1965" s="41"/>
      <c r="H1965" s="2" t="s">
        <v>43</v>
      </c>
      <c r="I1965" s="2" t="s">
        <v>45</v>
      </c>
      <c r="J1965" s="15" t="str">
        <f>IF(ISERROR(VLOOKUP(I1965,State_codes!$B$2:$C$38, 2, FALSE)),"",VLOOKUP(I1965,State_codes!$B$2:$C$38, 2, FALSE))</f>
        <v>MH</v>
      </c>
      <c r="K1965" s="2" t="s">
        <v>122</v>
      </c>
      <c r="L1965" s="31" t="s">
        <v>429</v>
      </c>
      <c r="N1965" s="130"/>
      <c r="O1965" s="130"/>
      <c r="P1965" s="39">
        <v>43922</v>
      </c>
      <c r="Q1965" s="37" t="s">
        <v>7940</v>
      </c>
      <c r="R1965" s="46"/>
      <c r="S1965" s="46"/>
    </row>
    <row r="1966" spans="1:19" ht="12.75">
      <c r="A1966" s="27">
        <v>1965</v>
      </c>
      <c r="B1966" s="119"/>
      <c r="C1966" s="39">
        <v>43922</v>
      </c>
      <c r="D1966" s="40"/>
      <c r="E1966" s="41"/>
      <c r="H1966" s="2" t="s">
        <v>43</v>
      </c>
      <c r="I1966" s="2" t="s">
        <v>45</v>
      </c>
      <c r="J1966" s="15" t="str">
        <f>IF(ISERROR(VLOOKUP(I1966,State_codes!$B$2:$C$38, 2, FALSE)),"",VLOOKUP(I1966,State_codes!$B$2:$C$38, 2, FALSE))</f>
        <v>MH</v>
      </c>
      <c r="K1966" s="2" t="s">
        <v>122</v>
      </c>
      <c r="L1966" s="31" t="s">
        <v>429</v>
      </c>
      <c r="N1966" s="130"/>
      <c r="O1966" s="130"/>
      <c r="P1966" s="39">
        <v>43922</v>
      </c>
      <c r="Q1966" s="37" t="s">
        <v>7940</v>
      </c>
      <c r="R1966" s="46"/>
      <c r="S1966" s="46"/>
    </row>
    <row r="1967" spans="1:19" ht="12.75">
      <c r="A1967" s="27">
        <v>1966</v>
      </c>
      <c r="B1967" s="119"/>
      <c r="C1967" s="39">
        <v>43922</v>
      </c>
      <c r="D1967" s="40"/>
      <c r="E1967" s="41"/>
      <c r="H1967" s="2" t="s">
        <v>84</v>
      </c>
      <c r="I1967" s="2" t="s">
        <v>45</v>
      </c>
      <c r="J1967" s="15" t="str">
        <f>IF(ISERROR(VLOOKUP(I1967,State_codes!$B$2:$C$38, 2, FALSE)),"",VLOOKUP(I1967,State_codes!$B$2:$C$38, 2, FALSE))</f>
        <v>MH</v>
      </c>
      <c r="K1967" s="2" t="s">
        <v>122</v>
      </c>
      <c r="L1967" s="31" t="s">
        <v>429</v>
      </c>
      <c r="N1967" s="130"/>
      <c r="O1967" s="130"/>
      <c r="P1967" s="39">
        <v>43922</v>
      </c>
      <c r="Q1967" s="37" t="s">
        <v>7940</v>
      </c>
      <c r="R1967" s="46"/>
      <c r="S1967" s="46"/>
    </row>
    <row r="1968" spans="1:19" ht="12.75">
      <c r="A1968" s="27">
        <v>1967</v>
      </c>
      <c r="B1968" s="119"/>
      <c r="C1968" s="39">
        <v>43922</v>
      </c>
      <c r="D1968" s="40"/>
      <c r="E1968" s="41"/>
      <c r="H1968" s="2" t="s">
        <v>4945</v>
      </c>
      <c r="I1968" s="2" t="s">
        <v>304</v>
      </c>
      <c r="J1968" s="15" t="str">
        <f>IF(ISERROR(VLOOKUP(I1968,State_codes!$B$2:$C$38, 2, FALSE)),"",VLOOKUP(I1968,State_codes!$B$2:$C$38, 2, FALSE))</f>
        <v>AS</v>
      </c>
      <c r="K1968" s="2" t="s">
        <v>122</v>
      </c>
      <c r="L1968" s="31" t="s">
        <v>3062</v>
      </c>
      <c r="M1968" s="2" t="s">
        <v>766</v>
      </c>
      <c r="N1968" s="130"/>
      <c r="O1968" s="27" t="s">
        <v>129</v>
      </c>
      <c r="P1968" s="39">
        <v>43922</v>
      </c>
      <c r="Q1968" s="37" t="s">
        <v>7973</v>
      </c>
      <c r="R1968" s="37" t="s">
        <v>7974</v>
      </c>
      <c r="S1968" s="46"/>
    </row>
    <row r="1969" spans="1:19" ht="12.75">
      <c r="A1969" s="27">
        <v>1968</v>
      </c>
      <c r="B1969" s="119"/>
      <c r="C1969" s="39">
        <v>43922</v>
      </c>
      <c r="D1969" s="40"/>
      <c r="E1969" s="41"/>
      <c r="H1969" s="2" t="s">
        <v>4945</v>
      </c>
      <c r="I1969" s="2" t="s">
        <v>304</v>
      </c>
      <c r="J1969" s="15" t="str">
        <f>IF(ISERROR(VLOOKUP(I1969,State_codes!$B$2:$C$38, 2, FALSE)),"",VLOOKUP(I1969,State_codes!$B$2:$C$38, 2, FALSE))</f>
        <v>AS</v>
      </c>
      <c r="K1969" s="2" t="s">
        <v>122</v>
      </c>
      <c r="L1969" s="31" t="s">
        <v>3062</v>
      </c>
      <c r="M1969" s="2" t="s">
        <v>766</v>
      </c>
      <c r="N1969" s="130"/>
      <c r="O1969" s="27" t="s">
        <v>129</v>
      </c>
      <c r="P1969" s="39">
        <v>43922</v>
      </c>
      <c r="Q1969" s="37" t="s">
        <v>7973</v>
      </c>
      <c r="R1969" s="37" t="s">
        <v>7974</v>
      </c>
      <c r="S1969" s="46"/>
    </row>
    <row r="1970" spans="1:19" ht="12.75">
      <c r="A1970" s="27">
        <v>1969</v>
      </c>
      <c r="B1970" s="119"/>
      <c r="C1970" s="39">
        <v>43922</v>
      </c>
      <c r="D1970" s="40"/>
      <c r="E1970" s="41"/>
      <c r="H1970" s="2" t="s">
        <v>4945</v>
      </c>
      <c r="I1970" s="2" t="s">
        <v>304</v>
      </c>
      <c r="J1970" s="15" t="str">
        <f>IF(ISERROR(VLOOKUP(I1970,State_codes!$B$2:$C$38, 2, FALSE)),"",VLOOKUP(I1970,State_codes!$B$2:$C$38, 2, FALSE))</f>
        <v>AS</v>
      </c>
      <c r="K1970" s="2" t="s">
        <v>122</v>
      </c>
      <c r="L1970" s="31" t="s">
        <v>3062</v>
      </c>
      <c r="M1970" s="2" t="s">
        <v>766</v>
      </c>
      <c r="N1970" s="130"/>
      <c r="O1970" s="27" t="s">
        <v>129</v>
      </c>
      <c r="P1970" s="39">
        <v>43922</v>
      </c>
      <c r="Q1970" s="37" t="s">
        <v>7973</v>
      </c>
      <c r="R1970" s="37" t="s">
        <v>7974</v>
      </c>
      <c r="S1970" s="46"/>
    </row>
    <row r="1971" spans="1:19" ht="12.75">
      <c r="A1971" s="27">
        <v>1970</v>
      </c>
      <c r="B1971" s="119"/>
      <c r="C1971" s="39">
        <v>43922</v>
      </c>
      <c r="D1971" s="40"/>
      <c r="E1971" s="41"/>
      <c r="H1971" s="2" t="s">
        <v>4945</v>
      </c>
      <c r="I1971" s="2" t="s">
        <v>304</v>
      </c>
      <c r="J1971" s="15" t="str">
        <f>IF(ISERROR(VLOOKUP(I1971,State_codes!$B$2:$C$38, 2, FALSE)),"",VLOOKUP(I1971,State_codes!$B$2:$C$38, 2, FALSE))</f>
        <v>AS</v>
      </c>
      <c r="K1971" s="2" t="s">
        <v>122</v>
      </c>
      <c r="L1971" s="31" t="s">
        <v>3062</v>
      </c>
      <c r="M1971" s="2" t="s">
        <v>766</v>
      </c>
      <c r="N1971" s="130"/>
      <c r="O1971" s="27" t="s">
        <v>129</v>
      </c>
      <c r="P1971" s="39">
        <v>43922</v>
      </c>
      <c r="Q1971" s="37" t="s">
        <v>7973</v>
      </c>
      <c r="R1971" s="37" t="s">
        <v>7974</v>
      </c>
      <c r="S1971" s="46"/>
    </row>
    <row r="1972" spans="1:19" ht="12.75">
      <c r="A1972" s="27">
        <v>1971</v>
      </c>
      <c r="B1972" s="119"/>
      <c r="C1972" s="39">
        <v>43922</v>
      </c>
      <c r="D1972" s="40"/>
      <c r="E1972" s="41"/>
      <c r="H1972" s="2" t="s">
        <v>4945</v>
      </c>
      <c r="I1972" s="2" t="s">
        <v>304</v>
      </c>
      <c r="J1972" s="15" t="str">
        <f>IF(ISERROR(VLOOKUP(I1972,State_codes!$B$2:$C$38, 2, FALSE)),"",VLOOKUP(I1972,State_codes!$B$2:$C$38, 2, FALSE))</f>
        <v>AS</v>
      </c>
      <c r="K1972" s="2" t="s">
        <v>122</v>
      </c>
      <c r="L1972" s="31" t="s">
        <v>3062</v>
      </c>
      <c r="M1972" s="2" t="s">
        <v>766</v>
      </c>
      <c r="N1972" s="130"/>
      <c r="O1972" s="27" t="s">
        <v>129</v>
      </c>
      <c r="P1972" s="39">
        <v>43922</v>
      </c>
      <c r="Q1972" s="37" t="s">
        <v>7973</v>
      </c>
      <c r="R1972" s="37" t="s">
        <v>7974</v>
      </c>
      <c r="S1972" s="46"/>
    </row>
    <row r="1973" spans="1:19" ht="12.75">
      <c r="A1973" s="27">
        <v>1972</v>
      </c>
      <c r="B1973" s="119"/>
      <c r="C1973" s="39">
        <v>43922</v>
      </c>
      <c r="D1973" s="40"/>
      <c r="E1973" s="41"/>
      <c r="H1973" s="2" t="s">
        <v>4945</v>
      </c>
      <c r="I1973" s="2" t="s">
        <v>304</v>
      </c>
      <c r="J1973" s="15" t="str">
        <f>IF(ISERROR(VLOOKUP(I1973,State_codes!$B$2:$C$38, 2, FALSE)),"",VLOOKUP(I1973,State_codes!$B$2:$C$38, 2, FALSE))</f>
        <v>AS</v>
      </c>
      <c r="K1973" s="2" t="s">
        <v>122</v>
      </c>
      <c r="L1973" s="31" t="s">
        <v>3062</v>
      </c>
      <c r="M1973" s="2" t="s">
        <v>766</v>
      </c>
      <c r="N1973" s="130"/>
      <c r="O1973" s="27" t="s">
        <v>129</v>
      </c>
      <c r="P1973" s="39">
        <v>43922</v>
      </c>
      <c r="Q1973" s="37" t="s">
        <v>7973</v>
      </c>
      <c r="R1973" s="37" t="s">
        <v>7974</v>
      </c>
      <c r="S1973" s="46"/>
    </row>
    <row r="1974" spans="1:19" ht="12.75">
      <c r="A1974" s="27">
        <v>1973</v>
      </c>
      <c r="B1974" s="119"/>
      <c r="C1974" s="39">
        <v>43922</v>
      </c>
      <c r="D1974" s="40"/>
      <c r="E1974" s="41"/>
      <c r="H1974" s="2" t="s">
        <v>4945</v>
      </c>
      <c r="I1974" s="2" t="s">
        <v>304</v>
      </c>
      <c r="J1974" s="15" t="str">
        <f>IF(ISERROR(VLOOKUP(I1974,State_codes!$B$2:$C$38, 2, FALSE)),"",VLOOKUP(I1974,State_codes!$B$2:$C$38, 2, FALSE))</f>
        <v>AS</v>
      </c>
      <c r="K1974" s="2" t="s">
        <v>122</v>
      </c>
      <c r="L1974" s="31" t="s">
        <v>3062</v>
      </c>
      <c r="M1974" s="2" t="s">
        <v>766</v>
      </c>
      <c r="N1974" s="130"/>
      <c r="O1974" s="27" t="s">
        <v>129</v>
      </c>
      <c r="P1974" s="39">
        <v>43922</v>
      </c>
      <c r="Q1974" s="37" t="s">
        <v>7973</v>
      </c>
      <c r="R1974" s="37" t="s">
        <v>7974</v>
      </c>
      <c r="S1974" s="46"/>
    </row>
    <row r="1975" spans="1:19" ht="12.75">
      <c r="A1975" s="27">
        <v>1974</v>
      </c>
      <c r="B1975" s="119"/>
      <c r="C1975" s="39">
        <v>43922</v>
      </c>
      <c r="D1975" s="40"/>
      <c r="E1975" s="41"/>
      <c r="H1975" s="2" t="s">
        <v>4945</v>
      </c>
      <c r="I1975" s="2" t="s">
        <v>304</v>
      </c>
      <c r="J1975" s="15" t="str">
        <f>IF(ISERROR(VLOOKUP(I1975,State_codes!$B$2:$C$38, 2, FALSE)),"",VLOOKUP(I1975,State_codes!$B$2:$C$38, 2, FALSE))</f>
        <v>AS</v>
      </c>
      <c r="K1975" s="2" t="s">
        <v>122</v>
      </c>
      <c r="L1975" s="31" t="s">
        <v>3062</v>
      </c>
      <c r="M1975" s="2" t="s">
        <v>766</v>
      </c>
      <c r="N1975" s="130"/>
      <c r="O1975" s="27" t="s">
        <v>129</v>
      </c>
      <c r="P1975" s="39">
        <v>43922</v>
      </c>
      <c r="Q1975" s="37" t="s">
        <v>7973</v>
      </c>
      <c r="R1975" s="37" t="s">
        <v>7974</v>
      </c>
      <c r="S1975" s="46"/>
    </row>
    <row r="1976" spans="1:19" ht="12.75">
      <c r="A1976" s="27">
        <v>1975</v>
      </c>
      <c r="B1976" s="23" t="s">
        <v>8013</v>
      </c>
      <c r="C1976" s="39">
        <v>43922</v>
      </c>
      <c r="D1976" s="40"/>
      <c r="E1976" s="27">
        <v>25</v>
      </c>
      <c r="F1976" s="2" t="s">
        <v>39</v>
      </c>
      <c r="H1976" s="2" t="s">
        <v>1848</v>
      </c>
      <c r="I1976" s="2" t="s">
        <v>236</v>
      </c>
      <c r="J1976" s="15" t="str">
        <f>IF(ISERROR(VLOOKUP(I1976,State_codes!$B$2:$C$38, 2, FALSE)),"",VLOOKUP(I1976,State_codes!$B$2:$C$38, 2, FALSE))</f>
        <v>AP</v>
      </c>
      <c r="K1976" s="2" t="s">
        <v>122</v>
      </c>
      <c r="L1976" s="31" t="s">
        <v>429</v>
      </c>
      <c r="N1976" s="130"/>
      <c r="O1976" s="130"/>
      <c r="P1976" s="39">
        <v>43922</v>
      </c>
      <c r="Q1976" s="37" t="s">
        <v>8016</v>
      </c>
      <c r="R1976" s="46"/>
      <c r="S1976" s="46"/>
    </row>
    <row r="1977" spans="1:19" ht="12.75">
      <c r="A1977" s="27">
        <v>1976</v>
      </c>
      <c r="B1977" s="23" t="s">
        <v>8020</v>
      </c>
      <c r="C1977" s="39">
        <v>43922</v>
      </c>
      <c r="D1977" s="40"/>
      <c r="E1977" s="27">
        <v>36</v>
      </c>
      <c r="F1977" s="2" t="s">
        <v>40</v>
      </c>
      <c r="H1977" s="2" t="s">
        <v>1489</v>
      </c>
      <c r="I1977" s="2" t="s">
        <v>236</v>
      </c>
      <c r="J1977" s="15" t="str">
        <f>IF(ISERROR(VLOOKUP(I1977,State_codes!$B$2:$C$38, 2, FALSE)),"",VLOOKUP(I1977,State_codes!$B$2:$C$38, 2, FALSE))</f>
        <v>AP</v>
      </c>
      <c r="K1977" s="2" t="s">
        <v>122</v>
      </c>
      <c r="L1977" s="31" t="s">
        <v>429</v>
      </c>
      <c r="N1977" s="130"/>
      <c r="O1977" s="130"/>
      <c r="P1977" s="39">
        <v>43922</v>
      </c>
      <c r="Q1977" s="37" t="s">
        <v>8016</v>
      </c>
      <c r="R1977" s="46"/>
      <c r="S1977" s="46"/>
    </row>
    <row r="1978" spans="1:19" ht="12.75">
      <c r="A1978" s="27">
        <v>1977</v>
      </c>
      <c r="B1978" s="23" t="s">
        <v>8026</v>
      </c>
      <c r="C1978" s="39">
        <v>43922</v>
      </c>
      <c r="D1978" s="40"/>
      <c r="E1978" s="27">
        <v>18</v>
      </c>
      <c r="F1978" s="2" t="s">
        <v>40</v>
      </c>
      <c r="H1978" s="2" t="s">
        <v>1489</v>
      </c>
      <c r="I1978" s="2" t="s">
        <v>236</v>
      </c>
      <c r="J1978" s="15" t="str">
        <f>IF(ISERROR(VLOOKUP(I1978,State_codes!$B$2:$C$38, 2, FALSE)),"",VLOOKUP(I1978,State_codes!$B$2:$C$38, 2, FALSE))</f>
        <v>AP</v>
      </c>
      <c r="K1978" s="2" t="s">
        <v>122</v>
      </c>
      <c r="L1978" s="31" t="s">
        <v>429</v>
      </c>
      <c r="N1978" s="130"/>
      <c r="O1978" s="130"/>
      <c r="P1978" s="39">
        <v>43922</v>
      </c>
      <c r="Q1978" s="37" t="s">
        <v>8016</v>
      </c>
      <c r="R1978" s="46"/>
      <c r="S1978" s="46"/>
    </row>
    <row r="1979" spans="1:19" ht="12.75">
      <c r="A1979" s="27">
        <v>1978</v>
      </c>
      <c r="B1979" s="23" t="s">
        <v>8031</v>
      </c>
      <c r="C1979" s="39">
        <v>43922</v>
      </c>
      <c r="D1979" s="40"/>
      <c r="E1979" s="27">
        <v>16</v>
      </c>
      <c r="F1979" s="2" t="s">
        <v>39</v>
      </c>
      <c r="H1979" s="2" t="s">
        <v>1489</v>
      </c>
      <c r="I1979" s="2" t="s">
        <v>236</v>
      </c>
      <c r="J1979" s="15" t="str">
        <f>IF(ISERROR(VLOOKUP(I1979,State_codes!$B$2:$C$38, 2, FALSE)),"",VLOOKUP(I1979,State_codes!$B$2:$C$38, 2, FALSE))</f>
        <v>AP</v>
      </c>
      <c r="K1979" s="2" t="s">
        <v>122</v>
      </c>
      <c r="L1979" s="31" t="s">
        <v>429</v>
      </c>
      <c r="N1979" s="130"/>
      <c r="O1979" s="130"/>
      <c r="P1979" s="39">
        <v>43922</v>
      </c>
      <c r="Q1979" s="37" t="s">
        <v>8016</v>
      </c>
      <c r="R1979" s="46"/>
      <c r="S1979" s="46"/>
    </row>
    <row r="1980" spans="1:19" ht="12.75">
      <c r="A1980" s="27">
        <v>1979</v>
      </c>
      <c r="B1980" s="23" t="s">
        <v>8036</v>
      </c>
      <c r="C1980" s="39">
        <v>43922</v>
      </c>
      <c r="D1980" s="40"/>
      <c r="E1980" s="27">
        <v>42</v>
      </c>
      <c r="F1980" s="2" t="s">
        <v>39</v>
      </c>
      <c r="H1980" s="2" t="s">
        <v>2003</v>
      </c>
      <c r="I1980" s="2" t="s">
        <v>236</v>
      </c>
      <c r="J1980" s="15" t="str">
        <f>IF(ISERROR(VLOOKUP(I1980,State_codes!$B$2:$C$38, 2, FALSE)),"",VLOOKUP(I1980,State_codes!$B$2:$C$38, 2, FALSE))</f>
        <v>AP</v>
      </c>
      <c r="K1980" s="2" t="s">
        <v>122</v>
      </c>
      <c r="L1980" s="31" t="s">
        <v>429</v>
      </c>
      <c r="N1980" s="130"/>
      <c r="O1980" s="130"/>
      <c r="P1980" s="39">
        <v>43922</v>
      </c>
      <c r="Q1980" s="37" t="s">
        <v>8016</v>
      </c>
      <c r="R1980" s="46"/>
      <c r="S1980" s="46"/>
    </row>
    <row r="1981" spans="1:19" ht="12.75">
      <c r="A1981" s="27">
        <v>1980</v>
      </c>
      <c r="B1981" s="23" t="s">
        <v>8039</v>
      </c>
      <c r="C1981" s="39">
        <v>43922</v>
      </c>
      <c r="D1981" s="40"/>
      <c r="E1981" s="27">
        <v>43</v>
      </c>
      <c r="F1981" s="2" t="s">
        <v>39</v>
      </c>
      <c r="H1981" s="2" t="s">
        <v>2003</v>
      </c>
      <c r="I1981" s="2" t="s">
        <v>236</v>
      </c>
      <c r="J1981" s="15" t="str">
        <f>IF(ISERROR(VLOOKUP(I1981,State_codes!$B$2:$C$38, 2, FALSE)),"",VLOOKUP(I1981,State_codes!$B$2:$C$38, 2, FALSE))</f>
        <v>AP</v>
      </c>
      <c r="K1981" s="2" t="s">
        <v>122</v>
      </c>
      <c r="L1981" s="31" t="s">
        <v>429</v>
      </c>
      <c r="N1981" s="130"/>
      <c r="O1981" s="130"/>
      <c r="P1981" s="39">
        <v>43922</v>
      </c>
      <c r="Q1981" s="37" t="s">
        <v>8016</v>
      </c>
      <c r="R1981" s="46"/>
      <c r="S1981" s="46"/>
    </row>
    <row r="1982" spans="1:19" ht="12.75">
      <c r="A1982" s="27">
        <v>1981</v>
      </c>
      <c r="B1982" s="23" t="s">
        <v>8045</v>
      </c>
      <c r="C1982" s="39">
        <v>43922</v>
      </c>
      <c r="D1982" s="40"/>
      <c r="E1982" s="27">
        <v>43</v>
      </c>
      <c r="F1982" s="2" t="s">
        <v>39</v>
      </c>
      <c r="H1982" s="2" t="s">
        <v>2003</v>
      </c>
      <c r="I1982" s="2" t="s">
        <v>236</v>
      </c>
      <c r="J1982" s="15" t="str">
        <f>IF(ISERROR(VLOOKUP(I1982,State_codes!$B$2:$C$38, 2, FALSE)),"",VLOOKUP(I1982,State_codes!$B$2:$C$38, 2, FALSE))</f>
        <v>AP</v>
      </c>
      <c r="K1982" s="2" t="s">
        <v>122</v>
      </c>
      <c r="L1982" s="31" t="s">
        <v>429</v>
      </c>
      <c r="N1982" s="130"/>
      <c r="O1982" s="130"/>
      <c r="P1982" s="39">
        <v>43922</v>
      </c>
      <c r="Q1982" s="37" t="s">
        <v>8016</v>
      </c>
      <c r="R1982" s="46"/>
      <c r="S1982" s="46"/>
    </row>
    <row r="1983" spans="1:19" ht="12.75">
      <c r="A1983" s="27">
        <v>1982</v>
      </c>
      <c r="B1983" s="23" t="s">
        <v>8048</v>
      </c>
      <c r="C1983" s="39">
        <v>43922</v>
      </c>
      <c r="D1983" s="40"/>
      <c r="F1983" s="2" t="s">
        <v>39</v>
      </c>
      <c r="H1983" s="2" t="s">
        <v>2003</v>
      </c>
      <c r="I1983" s="2" t="s">
        <v>236</v>
      </c>
      <c r="J1983" s="15" t="str">
        <f>IF(ISERROR(VLOOKUP(I1983,State_codes!$B$2:$C$38, 2, FALSE)),"",VLOOKUP(I1983,State_codes!$B$2:$C$38, 2, FALSE))</f>
        <v>AP</v>
      </c>
      <c r="K1983" s="2" t="s">
        <v>122</v>
      </c>
      <c r="L1983" s="31" t="s">
        <v>429</v>
      </c>
      <c r="N1983" s="130"/>
      <c r="O1983" s="130"/>
      <c r="P1983" s="39">
        <v>43922</v>
      </c>
      <c r="Q1983" s="37" t="s">
        <v>8016</v>
      </c>
      <c r="R1983" s="46"/>
      <c r="S1983" s="46"/>
    </row>
    <row r="1984" spans="1:19" ht="12.75">
      <c r="A1984" s="27">
        <v>1983</v>
      </c>
      <c r="B1984" s="23" t="s">
        <v>8049</v>
      </c>
      <c r="C1984" s="39">
        <v>43922</v>
      </c>
      <c r="D1984" s="40"/>
      <c r="E1984" s="27">
        <v>40</v>
      </c>
      <c r="F1984" s="2" t="s">
        <v>39</v>
      </c>
      <c r="H1984" s="2" t="s">
        <v>2003</v>
      </c>
      <c r="I1984" s="2" t="s">
        <v>236</v>
      </c>
      <c r="J1984" s="15" t="str">
        <f>IF(ISERROR(VLOOKUP(I1984,State_codes!$B$2:$C$38, 2, FALSE)),"",VLOOKUP(I1984,State_codes!$B$2:$C$38, 2, FALSE))</f>
        <v>AP</v>
      </c>
      <c r="K1984" s="2" t="s">
        <v>122</v>
      </c>
      <c r="L1984" s="31" t="s">
        <v>429</v>
      </c>
      <c r="N1984" s="130"/>
      <c r="O1984" s="130"/>
      <c r="P1984" s="39">
        <v>43922</v>
      </c>
      <c r="Q1984" s="37" t="s">
        <v>8016</v>
      </c>
      <c r="R1984" s="46"/>
      <c r="S1984" s="46"/>
    </row>
    <row r="1985" spans="1:19" ht="12.75">
      <c r="A1985" s="27">
        <v>1984</v>
      </c>
      <c r="B1985" s="23" t="s">
        <v>8055</v>
      </c>
      <c r="C1985" s="39">
        <v>43922</v>
      </c>
      <c r="D1985" s="40"/>
      <c r="E1985" s="27">
        <v>72</v>
      </c>
      <c r="F1985" s="2" t="s">
        <v>39</v>
      </c>
      <c r="H1985" s="2" t="s">
        <v>2003</v>
      </c>
      <c r="I1985" s="2" t="s">
        <v>236</v>
      </c>
      <c r="J1985" s="15" t="str">
        <f>IF(ISERROR(VLOOKUP(I1985,State_codes!$B$2:$C$38, 2, FALSE)),"",VLOOKUP(I1985,State_codes!$B$2:$C$38, 2, FALSE))</f>
        <v>AP</v>
      </c>
      <c r="K1985" s="2" t="s">
        <v>122</v>
      </c>
      <c r="L1985" s="31" t="s">
        <v>429</v>
      </c>
      <c r="N1985" s="130"/>
      <c r="O1985" s="130"/>
      <c r="P1985" s="39">
        <v>43922</v>
      </c>
      <c r="Q1985" s="37" t="s">
        <v>8016</v>
      </c>
      <c r="R1985" s="46"/>
      <c r="S1985" s="46"/>
    </row>
    <row r="1986" spans="1:19" ht="12.75">
      <c r="A1986" s="27">
        <v>1985</v>
      </c>
      <c r="B1986" s="23" t="s">
        <v>8062</v>
      </c>
      <c r="C1986" s="39">
        <v>43922</v>
      </c>
      <c r="D1986" s="40"/>
      <c r="E1986" s="27">
        <v>72</v>
      </c>
      <c r="F1986" s="2" t="s">
        <v>39</v>
      </c>
      <c r="H1986" s="2" t="s">
        <v>2003</v>
      </c>
      <c r="I1986" s="45" t="s">
        <v>236</v>
      </c>
      <c r="J1986" s="15" t="str">
        <f>IF(ISERROR(VLOOKUP(I1986,State_codes!$B$2:$C$38, 2, FALSE)),"",VLOOKUP(I1986,State_codes!$B$2:$C$38, 2, FALSE))</f>
        <v>AP</v>
      </c>
      <c r="K1986" s="2" t="s">
        <v>122</v>
      </c>
      <c r="L1986" s="31" t="s">
        <v>429</v>
      </c>
      <c r="N1986" s="130"/>
      <c r="O1986" s="130"/>
      <c r="P1986" s="39">
        <v>43922</v>
      </c>
      <c r="Q1986" s="37" t="s">
        <v>8016</v>
      </c>
      <c r="R1986" s="46"/>
      <c r="S1986" s="46"/>
    </row>
    <row r="1987" spans="1:19" ht="12.75">
      <c r="A1987" s="27">
        <v>1986</v>
      </c>
      <c r="B1987" s="23" t="s">
        <v>8066</v>
      </c>
      <c r="C1987" s="39">
        <v>43922</v>
      </c>
      <c r="D1987" s="40"/>
      <c r="E1987" s="27">
        <v>40</v>
      </c>
      <c r="F1987" s="2" t="s">
        <v>39</v>
      </c>
      <c r="H1987" s="2" t="s">
        <v>2003</v>
      </c>
      <c r="I1987" s="45" t="s">
        <v>236</v>
      </c>
      <c r="J1987" s="15" t="str">
        <f>IF(ISERROR(VLOOKUP(I1987,State_codes!$B$2:$C$38, 2, FALSE)),"",VLOOKUP(I1987,State_codes!$B$2:$C$38, 2, FALSE))</f>
        <v>AP</v>
      </c>
      <c r="K1987" s="2" t="s">
        <v>122</v>
      </c>
      <c r="L1987" s="31" t="s">
        <v>429</v>
      </c>
      <c r="N1987" s="130"/>
      <c r="O1987" s="130"/>
      <c r="P1987" s="39">
        <v>43922</v>
      </c>
      <c r="Q1987" s="37" t="s">
        <v>8016</v>
      </c>
      <c r="R1987" s="46"/>
      <c r="S1987" s="46"/>
    </row>
    <row r="1988" spans="1:19" ht="12.75">
      <c r="A1988" s="27">
        <v>1987</v>
      </c>
      <c r="B1988" s="23" t="s">
        <v>8068</v>
      </c>
      <c r="C1988" s="39">
        <v>43922</v>
      </c>
      <c r="D1988" s="40"/>
      <c r="E1988" s="27">
        <v>61</v>
      </c>
      <c r="F1988" s="2" t="s">
        <v>39</v>
      </c>
      <c r="H1988" s="2" t="s">
        <v>2003</v>
      </c>
      <c r="I1988" s="45" t="s">
        <v>236</v>
      </c>
      <c r="J1988" s="15" t="str">
        <f>IF(ISERROR(VLOOKUP(I1988,State_codes!$B$2:$C$38, 2, FALSE)),"",VLOOKUP(I1988,State_codes!$B$2:$C$38, 2, FALSE))</f>
        <v>AP</v>
      </c>
      <c r="K1988" s="2" t="s">
        <v>122</v>
      </c>
      <c r="L1988" s="31" t="s">
        <v>429</v>
      </c>
      <c r="N1988" s="130"/>
      <c r="O1988" s="130"/>
      <c r="P1988" s="39">
        <v>43922</v>
      </c>
      <c r="Q1988" s="37" t="s">
        <v>8016</v>
      </c>
      <c r="R1988" s="46"/>
      <c r="S1988" s="46"/>
    </row>
    <row r="1989" spans="1:19" ht="12.75">
      <c r="A1989" s="27">
        <v>1988</v>
      </c>
      <c r="B1989" s="23" t="s">
        <v>8071</v>
      </c>
      <c r="C1989" s="39">
        <v>43922</v>
      </c>
      <c r="D1989" s="40"/>
      <c r="E1989" s="27">
        <v>36</v>
      </c>
      <c r="F1989" s="2" t="s">
        <v>39</v>
      </c>
      <c r="H1989" s="2" t="s">
        <v>726</v>
      </c>
      <c r="I1989" s="45" t="s">
        <v>236</v>
      </c>
      <c r="J1989" s="15" t="str">
        <f>IF(ISERROR(VLOOKUP(I1989,State_codes!$B$2:$C$38, 2, FALSE)),"",VLOOKUP(I1989,State_codes!$B$2:$C$38, 2, FALSE))</f>
        <v>AP</v>
      </c>
      <c r="K1989" s="2" t="s">
        <v>122</v>
      </c>
      <c r="L1989" s="31" t="s">
        <v>429</v>
      </c>
      <c r="N1989" s="130"/>
      <c r="O1989" s="130"/>
      <c r="P1989" s="39">
        <v>43922</v>
      </c>
      <c r="Q1989" s="37" t="s">
        <v>8016</v>
      </c>
      <c r="R1989" s="46"/>
      <c r="S1989" s="46"/>
    </row>
    <row r="1990" spans="1:19" ht="12.75">
      <c r="A1990" s="27">
        <v>1989</v>
      </c>
      <c r="B1990" s="23" t="s">
        <v>8074</v>
      </c>
      <c r="C1990" s="39">
        <v>43922</v>
      </c>
      <c r="D1990" s="40"/>
      <c r="E1990" s="27">
        <v>52</v>
      </c>
      <c r="F1990" s="2" t="s">
        <v>39</v>
      </c>
      <c r="H1990" s="2" t="s">
        <v>726</v>
      </c>
      <c r="I1990" s="45" t="s">
        <v>236</v>
      </c>
      <c r="J1990" s="15" t="str">
        <f>IF(ISERROR(VLOOKUP(I1990,State_codes!$B$2:$C$38, 2, FALSE)),"",VLOOKUP(I1990,State_codes!$B$2:$C$38, 2, FALSE))</f>
        <v>AP</v>
      </c>
      <c r="K1990" s="2" t="s">
        <v>122</v>
      </c>
      <c r="L1990" s="31" t="s">
        <v>429</v>
      </c>
      <c r="N1990" s="130"/>
      <c r="O1990" s="130"/>
      <c r="P1990" s="39">
        <v>43922</v>
      </c>
      <c r="Q1990" s="37" t="s">
        <v>8016</v>
      </c>
      <c r="R1990" s="46"/>
      <c r="S1990" s="46"/>
    </row>
    <row r="1991" spans="1:19" ht="12.75">
      <c r="A1991" s="27">
        <v>1990</v>
      </c>
      <c r="B1991" s="23" t="s">
        <v>8078</v>
      </c>
      <c r="C1991" s="39">
        <v>43922</v>
      </c>
      <c r="D1991" s="40"/>
      <c r="E1991" s="27">
        <v>52</v>
      </c>
      <c r="F1991" s="2" t="s">
        <v>39</v>
      </c>
      <c r="H1991" s="2" t="s">
        <v>726</v>
      </c>
      <c r="I1991" s="45" t="s">
        <v>236</v>
      </c>
      <c r="J1991" s="15" t="str">
        <f>IF(ISERROR(VLOOKUP(I1991,State_codes!$B$2:$C$38, 2, FALSE)),"",VLOOKUP(I1991,State_codes!$B$2:$C$38, 2, FALSE))</f>
        <v>AP</v>
      </c>
      <c r="K1991" s="2" t="s">
        <v>122</v>
      </c>
      <c r="L1991" s="31" t="s">
        <v>429</v>
      </c>
      <c r="N1991" s="130"/>
      <c r="O1991" s="130"/>
      <c r="P1991" s="39">
        <v>43922</v>
      </c>
      <c r="Q1991" s="37" t="s">
        <v>8016</v>
      </c>
      <c r="R1991" s="46"/>
      <c r="S1991" s="46"/>
    </row>
    <row r="1992" spans="1:19" ht="12.75">
      <c r="A1992" s="27">
        <v>1991</v>
      </c>
      <c r="B1992" s="23" t="s">
        <v>8079</v>
      </c>
      <c r="C1992" s="39">
        <v>43922</v>
      </c>
      <c r="D1992" s="40"/>
      <c r="E1992" s="41"/>
      <c r="F1992" s="2" t="s">
        <v>39</v>
      </c>
      <c r="H1992" s="2" t="s">
        <v>726</v>
      </c>
      <c r="I1992" s="45" t="s">
        <v>236</v>
      </c>
      <c r="J1992" s="15" t="str">
        <f>IF(ISERROR(VLOOKUP(I1992,State_codes!$B$2:$C$38, 2, FALSE)),"",VLOOKUP(I1992,State_codes!$B$2:$C$38, 2, FALSE))</f>
        <v>AP</v>
      </c>
      <c r="K1992" s="2" t="s">
        <v>122</v>
      </c>
      <c r="L1992" s="31" t="s">
        <v>429</v>
      </c>
      <c r="N1992" s="130"/>
      <c r="O1992" s="130"/>
      <c r="P1992" s="39">
        <v>43922</v>
      </c>
      <c r="Q1992" s="37" t="s">
        <v>8016</v>
      </c>
      <c r="R1992" s="46"/>
      <c r="S1992" s="46"/>
    </row>
    <row r="1993" spans="1:19" ht="12.75">
      <c r="A1993" s="27">
        <v>1992</v>
      </c>
      <c r="B1993" s="23" t="s">
        <v>8081</v>
      </c>
      <c r="C1993" s="39">
        <v>43922</v>
      </c>
      <c r="D1993" s="40"/>
      <c r="E1993" s="27">
        <v>31</v>
      </c>
      <c r="F1993" s="2" t="s">
        <v>39</v>
      </c>
      <c r="H1993" s="2" t="s">
        <v>726</v>
      </c>
      <c r="I1993" s="45" t="s">
        <v>236</v>
      </c>
      <c r="J1993" s="15" t="str">
        <f>IF(ISERROR(VLOOKUP(I1993,State_codes!$B$2:$C$38, 2, FALSE)),"",VLOOKUP(I1993,State_codes!$B$2:$C$38, 2, FALSE))</f>
        <v>AP</v>
      </c>
      <c r="K1993" s="2" t="s">
        <v>122</v>
      </c>
      <c r="L1993" s="31" t="s">
        <v>429</v>
      </c>
      <c r="N1993" s="130"/>
      <c r="O1993" s="130"/>
      <c r="P1993" s="39">
        <v>43922</v>
      </c>
      <c r="Q1993" s="37" t="s">
        <v>8016</v>
      </c>
      <c r="R1993" s="46"/>
      <c r="S1993" s="46"/>
    </row>
    <row r="1994" spans="1:19" ht="12.75">
      <c r="A1994" s="27">
        <v>1993</v>
      </c>
      <c r="B1994" s="23" t="s">
        <v>8084</v>
      </c>
      <c r="C1994" s="39">
        <v>43922</v>
      </c>
      <c r="D1994" s="40"/>
      <c r="E1994" s="27">
        <v>10</v>
      </c>
      <c r="F1994" s="2" t="s">
        <v>40</v>
      </c>
      <c r="H1994" s="2" t="s">
        <v>726</v>
      </c>
      <c r="I1994" s="45" t="s">
        <v>236</v>
      </c>
      <c r="J1994" s="15" t="str">
        <f>IF(ISERROR(VLOOKUP(I1994,State_codes!$B$2:$C$38, 2, FALSE)),"",VLOOKUP(I1994,State_codes!$B$2:$C$38, 2, FALSE))</f>
        <v>AP</v>
      </c>
      <c r="K1994" s="2" t="s">
        <v>122</v>
      </c>
      <c r="L1994" s="31" t="s">
        <v>429</v>
      </c>
      <c r="N1994" s="130"/>
      <c r="O1994" s="130"/>
      <c r="P1994" s="39">
        <v>43922</v>
      </c>
      <c r="Q1994" s="37" t="s">
        <v>8016</v>
      </c>
      <c r="R1994" s="46"/>
      <c r="S1994" s="46"/>
    </row>
    <row r="1995" spans="1:19" ht="12.75">
      <c r="A1995" s="27">
        <v>1994</v>
      </c>
      <c r="B1995" s="23" t="s">
        <v>8087</v>
      </c>
      <c r="C1995" s="39">
        <v>43922</v>
      </c>
      <c r="D1995" s="40"/>
      <c r="E1995" s="27">
        <v>10</v>
      </c>
      <c r="F1995" s="2" t="s">
        <v>40</v>
      </c>
      <c r="H1995" s="2" t="s">
        <v>726</v>
      </c>
      <c r="I1995" s="45" t="s">
        <v>236</v>
      </c>
      <c r="J1995" s="15" t="str">
        <f>IF(ISERROR(VLOOKUP(I1995,State_codes!$B$2:$C$38, 2, FALSE)),"",VLOOKUP(I1995,State_codes!$B$2:$C$38, 2, FALSE))</f>
        <v>AP</v>
      </c>
      <c r="K1995" s="2" t="s">
        <v>122</v>
      </c>
      <c r="L1995" s="31" t="s">
        <v>429</v>
      </c>
      <c r="N1995" s="130"/>
      <c r="O1995" s="130"/>
      <c r="P1995" s="39">
        <v>43922</v>
      </c>
      <c r="Q1995" s="37" t="s">
        <v>8016</v>
      </c>
      <c r="R1995" s="46"/>
      <c r="S1995" s="46"/>
    </row>
    <row r="1996" spans="1:19" ht="12.75">
      <c r="A1996" s="27">
        <v>1995</v>
      </c>
      <c r="B1996" s="23" t="s">
        <v>8096</v>
      </c>
      <c r="C1996" s="39">
        <v>43922</v>
      </c>
      <c r="D1996" s="40"/>
      <c r="E1996" s="41"/>
      <c r="F1996" s="2" t="s">
        <v>39</v>
      </c>
      <c r="H1996" s="2" t="s">
        <v>726</v>
      </c>
      <c r="I1996" s="45" t="s">
        <v>236</v>
      </c>
      <c r="J1996" s="15" t="str">
        <f>IF(ISERROR(VLOOKUP(I1996,State_codes!$B$2:$C$38, 2, FALSE)),"",VLOOKUP(I1996,State_codes!$B$2:$C$38, 2, FALSE))</f>
        <v>AP</v>
      </c>
      <c r="K1996" s="2" t="s">
        <v>122</v>
      </c>
      <c r="L1996" s="31" t="s">
        <v>429</v>
      </c>
      <c r="N1996" s="130"/>
      <c r="O1996" s="130"/>
      <c r="P1996" s="39">
        <v>43922</v>
      </c>
      <c r="Q1996" s="37" t="s">
        <v>8016</v>
      </c>
      <c r="R1996" s="46"/>
      <c r="S1996" s="46"/>
    </row>
    <row r="1997" spans="1:19" ht="12.75">
      <c r="A1997" s="27">
        <v>1996</v>
      </c>
      <c r="B1997" s="23" t="s">
        <v>6908</v>
      </c>
      <c r="C1997" s="39">
        <v>43922</v>
      </c>
      <c r="D1997" s="40"/>
      <c r="E1997" s="27">
        <v>10</v>
      </c>
      <c r="F1997" s="2" t="s">
        <v>39</v>
      </c>
      <c r="H1997" s="2" t="s">
        <v>726</v>
      </c>
      <c r="I1997" s="45" t="s">
        <v>236</v>
      </c>
      <c r="J1997" s="15" t="str">
        <f>IF(ISERROR(VLOOKUP(I1997,State_codes!$B$2:$C$38, 2, FALSE)),"",VLOOKUP(I1997,State_codes!$B$2:$C$38, 2, FALSE))</f>
        <v>AP</v>
      </c>
      <c r="K1997" s="2" t="s">
        <v>122</v>
      </c>
      <c r="L1997" s="31" t="s">
        <v>429</v>
      </c>
      <c r="N1997" s="130"/>
      <c r="O1997" s="130"/>
      <c r="P1997" s="39">
        <v>43922</v>
      </c>
      <c r="Q1997" s="37" t="s">
        <v>8016</v>
      </c>
      <c r="R1997" s="46"/>
      <c r="S1997" s="46"/>
    </row>
    <row r="1998" spans="1:19" ht="12.75">
      <c r="A1998" s="27">
        <v>1997</v>
      </c>
      <c r="B1998" s="23" t="s">
        <v>8104</v>
      </c>
      <c r="C1998" s="39">
        <v>43922</v>
      </c>
      <c r="D1998" s="40"/>
      <c r="E1998" s="27">
        <v>40</v>
      </c>
      <c r="F1998" s="2" t="s">
        <v>39</v>
      </c>
      <c r="H1998" s="2" t="s">
        <v>2003</v>
      </c>
      <c r="I1998" s="45" t="s">
        <v>236</v>
      </c>
      <c r="J1998" s="15" t="str">
        <f>IF(ISERROR(VLOOKUP(I1998,State_codes!$B$2:$C$38, 2, FALSE)),"",VLOOKUP(I1998,State_codes!$B$2:$C$38, 2, FALSE))</f>
        <v>AP</v>
      </c>
      <c r="K1998" s="2" t="s">
        <v>122</v>
      </c>
      <c r="L1998" s="31" t="s">
        <v>429</v>
      </c>
      <c r="N1998" s="130"/>
      <c r="O1998" s="130"/>
      <c r="P1998" s="39">
        <v>43922</v>
      </c>
      <c r="Q1998" s="37" t="s">
        <v>8016</v>
      </c>
      <c r="R1998" s="46"/>
      <c r="S1998" s="46"/>
    </row>
    <row r="1999" spans="1:19" ht="12.75">
      <c r="A1999" s="27">
        <v>1998</v>
      </c>
      <c r="B1999" s="23" t="s">
        <v>8107</v>
      </c>
      <c r="C1999" s="39">
        <v>43922</v>
      </c>
      <c r="D1999" s="40"/>
      <c r="E1999" s="27">
        <v>53</v>
      </c>
      <c r="F1999" s="2" t="s">
        <v>40</v>
      </c>
      <c r="H1999" s="2" t="s">
        <v>2003</v>
      </c>
      <c r="I1999" s="45" t="s">
        <v>236</v>
      </c>
      <c r="J1999" s="15" t="str">
        <f>IF(ISERROR(VLOOKUP(I1999,State_codes!$B$2:$C$38, 2, FALSE)),"",VLOOKUP(I1999,State_codes!$B$2:$C$38, 2, FALSE))</f>
        <v>AP</v>
      </c>
      <c r="K1999" s="2" t="s">
        <v>122</v>
      </c>
      <c r="L1999" s="31" t="s">
        <v>429</v>
      </c>
      <c r="N1999" s="130"/>
      <c r="O1999" s="130"/>
      <c r="P1999" s="39">
        <v>43922</v>
      </c>
      <c r="Q1999" s="37" t="s">
        <v>8016</v>
      </c>
      <c r="R1999" s="46"/>
      <c r="S1999" s="46"/>
    </row>
    <row r="2000" spans="1:19" ht="12.75">
      <c r="A2000" s="27">
        <v>1999</v>
      </c>
      <c r="B2000" s="119"/>
      <c r="C2000" s="39">
        <v>43922</v>
      </c>
      <c r="D2000" s="40"/>
      <c r="E2000" s="41"/>
      <c r="H2000" s="2" t="s">
        <v>5367</v>
      </c>
      <c r="I2000" s="2" t="s">
        <v>109</v>
      </c>
      <c r="J2000" s="15" t="str">
        <f>IF(ISERROR(VLOOKUP(I2000,State_codes!$B$2:$C$38, 2, FALSE)),"",VLOOKUP(I2000,State_codes!$B$2:$C$38, 2, FALSE))</f>
        <v>RJ</v>
      </c>
      <c r="K2000" s="2" t="s">
        <v>122</v>
      </c>
      <c r="L2000" s="31" t="s">
        <v>429</v>
      </c>
      <c r="M2000" s="2" t="s">
        <v>766</v>
      </c>
      <c r="N2000" s="130"/>
      <c r="O2000" s="27" t="s">
        <v>129</v>
      </c>
      <c r="P2000" s="39">
        <v>43922</v>
      </c>
      <c r="Q2000" s="37" t="s">
        <v>8116</v>
      </c>
      <c r="R2000" s="46"/>
      <c r="S2000" s="46"/>
    </row>
    <row r="2001" spans="1:19" ht="12.75">
      <c r="A2001" s="27">
        <v>2000</v>
      </c>
      <c r="B2001" s="119"/>
      <c r="C2001" s="39">
        <v>43922</v>
      </c>
      <c r="D2001" s="40"/>
      <c r="E2001" s="41"/>
      <c r="H2001" s="2" t="s">
        <v>5367</v>
      </c>
      <c r="I2001" s="2" t="s">
        <v>109</v>
      </c>
      <c r="J2001" s="15" t="str">
        <f>IF(ISERROR(VLOOKUP(I2001,State_codes!$B$2:$C$38, 2, FALSE)),"",VLOOKUP(I2001,State_codes!$B$2:$C$38, 2, FALSE))</f>
        <v>RJ</v>
      </c>
      <c r="K2001" s="2" t="s">
        <v>122</v>
      </c>
      <c r="L2001" s="31" t="s">
        <v>429</v>
      </c>
      <c r="M2001" s="2" t="s">
        <v>766</v>
      </c>
      <c r="N2001" s="130"/>
      <c r="O2001" s="27" t="s">
        <v>129</v>
      </c>
      <c r="P2001" s="39">
        <v>43922</v>
      </c>
      <c r="Q2001" s="37" t="s">
        <v>8116</v>
      </c>
      <c r="R2001" s="46"/>
      <c r="S2001" s="46"/>
    </row>
    <row r="2002" spans="1:19" ht="12.75">
      <c r="A2002" s="27">
        <v>2001</v>
      </c>
      <c r="B2002" s="119"/>
      <c r="C2002" s="39">
        <v>43922</v>
      </c>
      <c r="D2002" s="40"/>
      <c r="E2002" s="41"/>
      <c r="H2002" s="2" t="s">
        <v>5367</v>
      </c>
      <c r="I2002" s="2" t="s">
        <v>109</v>
      </c>
      <c r="J2002" s="15" t="str">
        <f>IF(ISERROR(VLOOKUP(I2002,State_codes!$B$2:$C$38, 2, FALSE)),"",VLOOKUP(I2002,State_codes!$B$2:$C$38, 2, FALSE))</f>
        <v>RJ</v>
      </c>
      <c r="K2002" s="2" t="s">
        <v>122</v>
      </c>
      <c r="L2002" s="31" t="s">
        <v>429</v>
      </c>
      <c r="M2002" s="2" t="s">
        <v>766</v>
      </c>
      <c r="N2002" s="130"/>
      <c r="O2002" s="27" t="s">
        <v>129</v>
      </c>
      <c r="P2002" s="39">
        <v>43922</v>
      </c>
      <c r="Q2002" s="37" t="s">
        <v>8116</v>
      </c>
      <c r="R2002" s="46"/>
      <c r="S2002" s="46"/>
    </row>
    <row r="2003" spans="1:19" ht="12.75">
      <c r="A2003" s="27">
        <v>2002</v>
      </c>
      <c r="B2003" s="119"/>
      <c r="C2003" s="39">
        <v>43922</v>
      </c>
      <c r="D2003" s="40"/>
      <c r="E2003" s="41"/>
      <c r="H2003" s="2" t="s">
        <v>5367</v>
      </c>
      <c r="I2003" s="2" t="s">
        <v>109</v>
      </c>
      <c r="J2003" s="15" t="str">
        <f>IF(ISERROR(VLOOKUP(I2003,State_codes!$B$2:$C$38, 2, FALSE)),"",VLOOKUP(I2003,State_codes!$B$2:$C$38, 2, FALSE))</f>
        <v>RJ</v>
      </c>
      <c r="K2003" s="2" t="s">
        <v>122</v>
      </c>
      <c r="L2003" s="31" t="s">
        <v>429</v>
      </c>
      <c r="M2003" s="2" t="s">
        <v>766</v>
      </c>
      <c r="N2003" s="130"/>
      <c r="O2003" s="27" t="s">
        <v>129</v>
      </c>
      <c r="P2003" s="39">
        <v>43922</v>
      </c>
      <c r="Q2003" s="37" t="s">
        <v>8116</v>
      </c>
      <c r="R2003" s="46"/>
      <c r="S2003" s="46"/>
    </row>
    <row r="2004" spans="1:19" ht="12.75">
      <c r="A2004" s="27">
        <v>2003</v>
      </c>
      <c r="B2004" s="119"/>
      <c r="C2004" s="39">
        <v>43922</v>
      </c>
      <c r="D2004" s="40"/>
      <c r="E2004" s="41"/>
      <c r="H2004" s="2" t="s">
        <v>2617</v>
      </c>
      <c r="I2004" s="2" t="s">
        <v>109</v>
      </c>
      <c r="J2004" s="15" t="str">
        <f>IF(ISERROR(VLOOKUP(I2004,State_codes!$B$2:$C$38, 2, FALSE)),"",VLOOKUP(I2004,State_codes!$B$2:$C$38, 2, FALSE))</f>
        <v>RJ</v>
      </c>
      <c r="K2004" s="2" t="s">
        <v>122</v>
      </c>
      <c r="L2004" s="31" t="s">
        <v>429</v>
      </c>
      <c r="M2004" s="2" t="s">
        <v>766</v>
      </c>
      <c r="N2004" s="130"/>
      <c r="O2004" s="27" t="s">
        <v>129</v>
      </c>
      <c r="P2004" s="39">
        <v>43922</v>
      </c>
      <c r="Q2004" s="37" t="s">
        <v>8116</v>
      </c>
      <c r="R2004" s="46"/>
      <c r="S2004" s="46"/>
    </row>
    <row r="2005" spans="1:19" ht="12.75">
      <c r="A2005" s="27">
        <v>2004</v>
      </c>
      <c r="B2005" s="119"/>
      <c r="C2005" s="39">
        <v>43922</v>
      </c>
      <c r="D2005" s="40"/>
      <c r="E2005" s="41"/>
      <c r="H2005" s="2" t="s">
        <v>2617</v>
      </c>
      <c r="I2005" s="2" t="s">
        <v>109</v>
      </c>
      <c r="J2005" s="15" t="str">
        <f>IF(ISERROR(VLOOKUP(I2005,State_codes!$B$2:$C$38, 2, FALSE)),"",VLOOKUP(I2005,State_codes!$B$2:$C$38, 2, FALSE))</f>
        <v>RJ</v>
      </c>
      <c r="K2005" s="2" t="s">
        <v>122</v>
      </c>
      <c r="L2005" s="31" t="s">
        <v>429</v>
      </c>
      <c r="M2005" s="2" t="s">
        <v>766</v>
      </c>
      <c r="N2005" s="130"/>
      <c r="O2005" s="27" t="s">
        <v>129</v>
      </c>
      <c r="P2005" s="39">
        <v>43922</v>
      </c>
      <c r="Q2005" s="37" t="s">
        <v>8116</v>
      </c>
      <c r="R2005" s="46"/>
      <c r="S2005" s="46"/>
    </row>
    <row r="2006" spans="1:19" ht="12.75">
      <c r="A2006" s="27">
        <v>2005</v>
      </c>
      <c r="B2006" s="119"/>
      <c r="C2006" s="39">
        <v>43922</v>
      </c>
      <c r="D2006" s="40"/>
      <c r="E2006" s="41"/>
      <c r="H2006" s="2" t="s">
        <v>2617</v>
      </c>
      <c r="I2006" s="2" t="s">
        <v>109</v>
      </c>
      <c r="J2006" s="15" t="str">
        <f>IF(ISERROR(VLOOKUP(I2006,State_codes!$B$2:$C$38, 2, FALSE)),"",VLOOKUP(I2006,State_codes!$B$2:$C$38, 2, FALSE))</f>
        <v>RJ</v>
      </c>
      <c r="K2006" s="2" t="s">
        <v>122</v>
      </c>
      <c r="L2006" s="31" t="s">
        <v>429</v>
      </c>
      <c r="M2006" s="2" t="s">
        <v>766</v>
      </c>
      <c r="N2006" s="130"/>
      <c r="O2006" s="27" t="s">
        <v>129</v>
      </c>
      <c r="P2006" s="39">
        <v>43922</v>
      </c>
      <c r="Q2006" s="37" t="s">
        <v>8116</v>
      </c>
      <c r="R2006" s="46"/>
      <c r="S2006" s="46"/>
    </row>
    <row r="2007" spans="1:19" ht="12.75">
      <c r="A2007" s="27">
        <v>2006</v>
      </c>
      <c r="B2007" s="119"/>
      <c r="C2007" s="39">
        <v>43922</v>
      </c>
      <c r="D2007" s="40"/>
      <c r="E2007" s="41"/>
      <c r="H2007" s="2" t="s">
        <v>2617</v>
      </c>
      <c r="I2007" s="2" t="s">
        <v>109</v>
      </c>
      <c r="J2007" s="15" t="str">
        <f>IF(ISERROR(VLOOKUP(I2007,State_codes!$B$2:$C$38, 2, FALSE)),"",VLOOKUP(I2007,State_codes!$B$2:$C$38, 2, FALSE))</f>
        <v>RJ</v>
      </c>
      <c r="K2007" s="2" t="s">
        <v>122</v>
      </c>
      <c r="L2007" s="31" t="s">
        <v>429</v>
      </c>
      <c r="M2007" s="2" t="s">
        <v>766</v>
      </c>
      <c r="N2007" s="130"/>
      <c r="O2007" s="27" t="s">
        <v>129</v>
      </c>
      <c r="P2007" s="39">
        <v>43922</v>
      </c>
      <c r="Q2007" s="37" t="s">
        <v>8116</v>
      </c>
      <c r="R2007" s="46"/>
      <c r="S2007" s="46"/>
    </row>
    <row r="2008" spans="1:19" ht="12.75">
      <c r="A2008" s="27">
        <v>2007</v>
      </c>
      <c r="B2008" s="119"/>
      <c r="C2008" s="39">
        <v>43922</v>
      </c>
      <c r="D2008" s="40"/>
      <c r="E2008" s="41"/>
      <c r="H2008" s="2" t="s">
        <v>2617</v>
      </c>
      <c r="I2008" s="2" t="s">
        <v>109</v>
      </c>
      <c r="J2008" s="15" t="str">
        <f>IF(ISERROR(VLOOKUP(I2008,State_codes!$B$2:$C$38, 2, FALSE)),"",VLOOKUP(I2008,State_codes!$B$2:$C$38, 2, FALSE))</f>
        <v>RJ</v>
      </c>
      <c r="K2008" s="2" t="s">
        <v>122</v>
      </c>
      <c r="L2008" s="31" t="s">
        <v>429</v>
      </c>
      <c r="M2008" s="2" t="s">
        <v>766</v>
      </c>
      <c r="N2008" s="130"/>
      <c r="O2008" s="27" t="s">
        <v>129</v>
      </c>
      <c r="P2008" s="39">
        <v>43922</v>
      </c>
      <c r="Q2008" s="37" t="s">
        <v>8116</v>
      </c>
      <c r="R2008" s="46"/>
      <c r="S2008" s="46"/>
    </row>
    <row r="2009" spans="1:19" ht="12.75">
      <c r="A2009" s="27">
        <v>2008</v>
      </c>
      <c r="B2009" s="119"/>
      <c r="C2009" s="39">
        <v>43922</v>
      </c>
      <c r="D2009" s="40"/>
      <c r="E2009" s="41"/>
      <c r="H2009" s="2" t="s">
        <v>2617</v>
      </c>
      <c r="I2009" s="2" t="s">
        <v>109</v>
      </c>
      <c r="J2009" s="15" t="str">
        <f>IF(ISERROR(VLOOKUP(I2009,State_codes!$B$2:$C$38, 2, FALSE)),"",VLOOKUP(I2009,State_codes!$B$2:$C$38, 2, FALSE))</f>
        <v>RJ</v>
      </c>
      <c r="K2009" s="2" t="s">
        <v>122</v>
      </c>
      <c r="L2009" s="31" t="s">
        <v>429</v>
      </c>
      <c r="M2009" s="2" t="s">
        <v>766</v>
      </c>
      <c r="N2009" s="130"/>
      <c r="O2009" s="27" t="s">
        <v>129</v>
      </c>
      <c r="P2009" s="39">
        <v>43922</v>
      </c>
      <c r="Q2009" s="37" t="s">
        <v>8116</v>
      </c>
      <c r="R2009" s="46"/>
      <c r="S2009" s="46"/>
    </row>
    <row r="2010" spans="1:19" ht="12.75">
      <c r="A2010" s="27">
        <v>2009</v>
      </c>
      <c r="B2010" s="119"/>
      <c r="C2010" s="39">
        <v>43922</v>
      </c>
      <c r="D2010" s="40"/>
      <c r="E2010" s="41"/>
      <c r="H2010" s="2" t="s">
        <v>2617</v>
      </c>
      <c r="I2010" s="2" t="s">
        <v>109</v>
      </c>
      <c r="J2010" s="15" t="str">
        <f>IF(ISERROR(VLOOKUP(I2010,State_codes!$B$2:$C$38, 2, FALSE)),"",VLOOKUP(I2010,State_codes!$B$2:$C$38, 2, FALSE))</f>
        <v>RJ</v>
      </c>
      <c r="K2010" s="2" t="s">
        <v>122</v>
      </c>
      <c r="L2010" s="31" t="s">
        <v>429</v>
      </c>
      <c r="M2010" s="2" t="s">
        <v>766</v>
      </c>
      <c r="N2010" s="130"/>
      <c r="O2010" s="27" t="s">
        <v>129</v>
      </c>
      <c r="P2010" s="39">
        <v>43922</v>
      </c>
      <c r="Q2010" s="37" t="s">
        <v>8116</v>
      </c>
      <c r="R2010" s="46"/>
      <c r="S2010" s="46"/>
    </row>
    <row r="2011" spans="1:19" ht="12.75">
      <c r="A2011" s="27">
        <v>2010</v>
      </c>
      <c r="B2011" s="119"/>
      <c r="C2011" s="39">
        <v>43922</v>
      </c>
      <c r="D2011" s="40"/>
      <c r="E2011" s="27">
        <v>61</v>
      </c>
      <c r="F2011" s="2" t="s">
        <v>40</v>
      </c>
      <c r="H2011" s="2" t="s">
        <v>1619</v>
      </c>
      <c r="I2011" s="2" t="s">
        <v>109</v>
      </c>
      <c r="J2011" s="15" t="str">
        <f>IF(ISERROR(VLOOKUP(I2011,State_codes!$B$2:$C$38, 2, FALSE)),"",VLOOKUP(I2011,State_codes!$B$2:$C$38, 2, FALSE))</f>
        <v>RJ</v>
      </c>
      <c r="K2011" s="2" t="s">
        <v>122</v>
      </c>
      <c r="L2011" s="31" t="s">
        <v>7243</v>
      </c>
      <c r="M2011" s="2" t="s">
        <v>766</v>
      </c>
      <c r="N2011" s="130"/>
      <c r="O2011" s="27" t="s">
        <v>129</v>
      </c>
      <c r="P2011" s="39">
        <v>43922</v>
      </c>
      <c r="Q2011" s="37" t="s">
        <v>8116</v>
      </c>
      <c r="R2011" s="46"/>
      <c r="S2011" s="46"/>
    </row>
    <row r="2012" spans="1:19" ht="12.75">
      <c r="A2012" s="27">
        <v>2011</v>
      </c>
      <c r="B2012" s="119"/>
      <c r="C2012" s="39">
        <v>43922</v>
      </c>
      <c r="D2012" s="40"/>
      <c r="E2012" s="41"/>
      <c r="H2012" s="2" t="s">
        <v>330</v>
      </c>
      <c r="I2012" s="2" t="s">
        <v>330</v>
      </c>
      <c r="J2012" s="15" t="str">
        <f>IF(ISERROR(VLOOKUP(I2012,State_codes!$B$2:$C$38, 2, FALSE)),"",VLOOKUP(I2012,State_codes!$B$2:$C$38, 2, FALSE))</f>
        <v>CH</v>
      </c>
      <c r="K2012" s="2" t="s">
        <v>122</v>
      </c>
      <c r="L2012" s="31" t="s">
        <v>429</v>
      </c>
      <c r="N2012" s="130"/>
      <c r="O2012" s="130"/>
      <c r="P2012" s="39">
        <v>43922</v>
      </c>
      <c r="Q2012" s="37" t="s">
        <v>8151</v>
      </c>
      <c r="R2012" s="46"/>
      <c r="S2012" s="46"/>
    </row>
    <row r="2013" spans="1:19" ht="12.75">
      <c r="A2013" s="27">
        <v>2012</v>
      </c>
      <c r="B2013" s="119"/>
      <c r="C2013" s="39">
        <v>43922</v>
      </c>
      <c r="D2013" s="40"/>
      <c r="E2013" s="41"/>
      <c r="H2013" s="2" t="s">
        <v>330</v>
      </c>
      <c r="I2013" s="2" t="s">
        <v>330</v>
      </c>
      <c r="J2013" s="15" t="str">
        <f>IF(ISERROR(VLOOKUP(I2013,State_codes!$B$2:$C$38, 2, FALSE)),"",VLOOKUP(I2013,State_codes!$B$2:$C$38, 2, FALSE))</f>
        <v>CH</v>
      </c>
      <c r="K2013" s="2" t="s">
        <v>122</v>
      </c>
      <c r="L2013" s="31" t="s">
        <v>8156</v>
      </c>
      <c r="N2013" s="130"/>
      <c r="O2013" s="130"/>
      <c r="P2013" s="39">
        <v>43922</v>
      </c>
      <c r="Q2013" s="37" t="s">
        <v>8151</v>
      </c>
      <c r="R2013" s="46"/>
      <c r="S2013" s="46"/>
    </row>
    <row r="2014" spans="1:19" ht="12.75">
      <c r="A2014" s="27">
        <v>2013</v>
      </c>
      <c r="B2014" s="119"/>
      <c r="C2014" s="39">
        <v>43922</v>
      </c>
      <c r="D2014" s="40"/>
      <c r="E2014" s="27">
        <v>60</v>
      </c>
      <c r="H2014" s="2" t="s">
        <v>577</v>
      </c>
      <c r="I2014" s="2" t="s">
        <v>322</v>
      </c>
      <c r="J2014" s="15" t="str">
        <f>IF(ISERROR(VLOOKUP(I2014,State_codes!$B$2:$C$38, 2, FALSE)),"",VLOOKUP(I2014,State_codes!$B$2:$C$38, 2, FALSE))</f>
        <v>OR</v>
      </c>
      <c r="K2014" s="2" t="s">
        <v>122</v>
      </c>
      <c r="L2014" s="31" t="s">
        <v>429</v>
      </c>
      <c r="N2014" s="130"/>
      <c r="O2014" s="130"/>
      <c r="P2014" s="39">
        <v>43922</v>
      </c>
      <c r="Q2014" s="37" t="s">
        <v>8163</v>
      </c>
      <c r="R2014" s="46"/>
      <c r="S2014" s="46"/>
    </row>
    <row r="2015" spans="1:19" ht="12.75">
      <c r="A2015" s="27">
        <v>2014</v>
      </c>
      <c r="B2015" s="119"/>
      <c r="C2015" s="39">
        <v>43922</v>
      </c>
      <c r="D2015" s="40"/>
      <c r="E2015" s="41"/>
      <c r="H2015" s="2" t="s">
        <v>316</v>
      </c>
      <c r="I2015" s="2" t="s">
        <v>126</v>
      </c>
      <c r="J2015" s="15" t="str">
        <f>IF(ISERROR(VLOOKUP(I2015,State_codes!$B$2:$C$38, 2, FALSE)),"",VLOOKUP(I2015,State_codes!$B$2:$C$38, 2, FALSE))</f>
        <v>UP</v>
      </c>
      <c r="K2015" s="2" t="s">
        <v>122</v>
      </c>
      <c r="L2015" s="31" t="s">
        <v>8169</v>
      </c>
      <c r="N2015" s="130"/>
      <c r="O2015" s="130"/>
      <c r="P2015" s="39">
        <v>43922</v>
      </c>
      <c r="Q2015" s="37" t="s">
        <v>8170</v>
      </c>
      <c r="R2015" s="46"/>
      <c r="S2015" s="46"/>
    </row>
    <row r="2016" spans="1:19" ht="12.75">
      <c r="A2016" s="27">
        <v>2015</v>
      </c>
      <c r="B2016" s="119"/>
      <c r="C2016" s="39">
        <v>43923</v>
      </c>
      <c r="D2016" s="40"/>
      <c r="E2016" s="41"/>
      <c r="H2016" s="15"/>
      <c r="I2016" s="2" t="s">
        <v>399</v>
      </c>
      <c r="J2016" s="15" t="str">
        <f>IF(ISERROR(VLOOKUP(I2016,State_codes!$B$2:$C$38, 2, FALSE)),"",VLOOKUP(I2016,State_codes!$B$2:$C$38, 2, FALSE))</f>
        <v>MN</v>
      </c>
      <c r="K2016" s="2" t="s">
        <v>122</v>
      </c>
      <c r="L2016" s="31" t="s">
        <v>8175</v>
      </c>
      <c r="M2016" s="2" t="s">
        <v>766</v>
      </c>
      <c r="N2016" s="130"/>
      <c r="O2016" s="27" t="s">
        <v>129</v>
      </c>
      <c r="P2016" s="39">
        <v>43923</v>
      </c>
      <c r="Q2016" s="37" t="s">
        <v>8176</v>
      </c>
      <c r="R2016" s="37" t="s">
        <v>8179</v>
      </c>
      <c r="S2016" s="46"/>
    </row>
    <row r="2017" spans="1:19" ht="12.75">
      <c r="A2017" s="27">
        <v>2016</v>
      </c>
      <c r="B2017" s="119"/>
      <c r="C2017" s="39">
        <v>43922</v>
      </c>
      <c r="D2017" s="40"/>
      <c r="E2017" s="41"/>
      <c r="H2017" s="2" t="s">
        <v>4940</v>
      </c>
      <c r="I2017" s="2" t="s">
        <v>304</v>
      </c>
      <c r="J2017" s="15" t="str">
        <f>IF(ISERROR(VLOOKUP(I2017,State_codes!$B$2:$C$38, 2, FALSE)),"",VLOOKUP(I2017,State_codes!$B$2:$C$38, 2, FALSE))</f>
        <v>AS</v>
      </c>
      <c r="K2017" s="2" t="s">
        <v>122</v>
      </c>
      <c r="L2017" s="31" t="s">
        <v>429</v>
      </c>
      <c r="N2017" s="130"/>
      <c r="O2017" s="130"/>
      <c r="P2017" s="39">
        <v>43922</v>
      </c>
      <c r="Q2017" s="37" t="s">
        <v>8182</v>
      </c>
      <c r="R2017" s="46"/>
      <c r="S2017" s="46"/>
    </row>
    <row r="2018" spans="1:19" ht="12.75">
      <c r="A2018" s="27">
        <v>2017</v>
      </c>
      <c r="B2018" s="119"/>
      <c r="C2018" s="39">
        <v>43922</v>
      </c>
      <c r="D2018" s="40"/>
      <c r="E2018" s="41"/>
      <c r="H2018" s="2" t="s">
        <v>4940</v>
      </c>
      <c r="I2018" s="2" t="s">
        <v>304</v>
      </c>
      <c r="J2018" s="15" t="str">
        <f>IF(ISERROR(VLOOKUP(I2018,State_codes!$B$2:$C$38, 2, FALSE)),"",VLOOKUP(I2018,State_codes!$B$2:$C$38, 2, FALSE))</f>
        <v>AS</v>
      </c>
      <c r="K2018" s="2" t="s">
        <v>122</v>
      </c>
      <c r="L2018" s="31" t="s">
        <v>429</v>
      </c>
      <c r="N2018" s="130"/>
      <c r="O2018" s="130"/>
      <c r="P2018" s="39">
        <v>43922</v>
      </c>
      <c r="Q2018" s="37" t="s">
        <v>8182</v>
      </c>
      <c r="R2018" s="46"/>
      <c r="S2018" s="46"/>
    </row>
    <row r="2019" spans="1:19" ht="12.75">
      <c r="A2019" s="27">
        <v>2018</v>
      </c>
      <c r="B2019" s="119"/>
      <c r="C2019" s="39">
        <v>43922</v>
      </c>
      <c r="D2019" s="40"/>
      <c r="E2019" s="41"/>
      <c r="H2019" s="2" t="s">
        <v>4940</v>
      </c>
      <c r="I2019" s="2" t="s">
        <v>304</v>
      </c>
      <c r="J2019" s="15" t="str">
        <f>IF(ISERROR(VLOOKUP(I2019,State_codes!$B$2:$C$38, 2, FALSE)),"",VLOOKUP(I2019,State_codes!$B$2:$C$38, 2, FALSE))</f>
        <v>AS</v>
      </c>
      <c r="K2019" s="2" t="s">
        <v>122</v>
      </c>
      <c r="L2019" s="31" t="s">
        <v>429</v>
      </c>
      <c r="N2019" s="130"/>
      <c r="O2019" s="130"/>
      <c r="P2019" s="39">
        <v>43922</v>
      </c>
      <c r="Q2019" s="37" t="s">
        <v>8182</v>
      </c>
      <c r="R2019" s="46"/>
      <c r="S2019" s="46"/>
    </row>
    <row r="2020" spans="1:19" ht="12.75">
      <c r="A2020" s="27">
        <v>2019</v>
      </c>
      <c r="B2020" s="119"/>
      <c r="C2020" s="39">
        <v>43922</v>
      </c>
      <c r="D2020" s="40"/>
      <c r="E2020" s="41"/>
      <c r="H2020" s="15"/>
      <c r="I2020" s="2" t="s">
        <v>101</v>
      </c>
      <c r="J2020" s="15" t="str">
        <f>IF(ISERROR(VLOOKUP(I2020,State_codes!$B$2:$C$38, 2, FALSE)),"",VLOOKUP(I2020,State_codes!$B$2:$C$38, 2, FALSE))</f>
        <v>TG</v>
      </c>
      <c r="K2020" s="2" t="s">
        <v>122</v>
      </c>
      <c r="L2020" s="31" t="s">
        <v>429</v>
      </c>
      <c r="N2020" s="130"/>
      <c r="O2020" s="130"/>
      <c r="P2020" s="39">
        <v>43922</v>
      </c>
      <c r="Q2020" s="37" t="s">
        <v>609</v>
      </c>
      <c r="R2020" s="46"/>
      <c r="S2020" s="46"/>
    </row>
    <row r="2021" spans="1:19" ht="12.75">
      <c r="A2021" s="27">
        <v>2020</v>
      </c>
      <c r="B2021" s="119"/>
      <c r="C2021" s="39">
        <v>43922</v>
      </c>
      <c r="D2021" s="40"/>
      <c r="E2021" s="41"/>
      <c r="H2021" s="15"/>
      <c r="I2021" s="2" t="s">
        <v>101</v>
      </c>
      <c r="J2021" s="15" t="str">
        <f>IF(ISERROR(VLOOKUP(I2021,State_codes!$B$2:$C$38, 2, FALSE)),"",VLOOKUP(I2021,State_codes!$B$2:$C$38, 2, FALSE))</f>
        <v>TG</v>
      </c>
      <c r="K2021" s="2" t="s">
        <v>122</v>
      </c>
      <c r="L2021" s="31" t="s">
        <v>429</v>
      </c>
      <c r="N2021" s="130"/>
      <c r="O2021" s="130"/>
      <c r="P2021" s="39">
        <v>43922</v>
      </c>
      <c r="Q2021" s="37" t="s">
        <v>609</v>
      </c>
      <c r="R2021" s="46"/>
      <c r="S2021" s="46"/>
    </row>
    <row r="2022" spans="1:19" ht="12.75">
      <c r="A2022" s="27">
        <v>2021</v>
      </c>
      <c r="B2022" s="119"/>
      <c r="C2022" s="39">
        <v>43922</v>
      </c>
      <c r="D2022" s="40"/>
      <c r="E2022" s="41"/>
      <c r="H2022" s="15"/>
      <c r="I2022" s="2" t="s">
        <v>101</v>
      </c>
      <c r="J2022" s="15" t="str">
        <f>IF(ISERROR(VLOOKUP(I2022,State_codes!$B$2:$C$38, 2, FALSE)),"",VLOOKUP(I2022,State_codes!$B$2:$C$38, 2, FALSE))</f>
        <v>TG</v>
      </c>
      <c r="K2022" s="2" t="s">
        <v>122</v>
      </c>
      <c r="L2022" s="31" t="s">
        <v>429</v>
      </c>
      <c r="N2022" s="130"/>
      <c r="O2022" s="130"/>
      <c r="P2022" s="39">
        <v>43922</v>
      </c>
      <c r="Q2022" s="37" t="s">
        <v>609</v>
      </c>
      <c r="R2022" s="46"/>
      <c r="S2022" s="46"/>
    </row>
    <row r="2023" spans="1:19" ht="12.75">
      <c r="A2023" s="27">
        <v>2022</v>
      </c>
      <c r="B2023" s="119"/>
      <c r="C2023" s="39">
        <v>43922</v>
      </c>
      <c r="D2023" s="40"/>
      <c r="E2023" s="41"/>
      <c r="H2023" s="15"/>
      <c r="I2023" s="2" t="s">
        <v>101</v>
      </c>
      <c r="J2023" s="15" t="str">
        <f>IF(ISERROR(VLOOKUP(I2023,State_codes!$B$2:$C$38, 2, FALSE)),"",VLOOKUP(I2023,State_codes!$B$2:$C$38, 2, FALSE))</f>
        <v>TG</v>
      </c>
      <c r="K2023" s="2" t="s">
        <v>122</v>
      </c>
      <c r="L2023" s="31" t="s">
        <v>429</v>
      </c>
      <c r="N2023" s="130"/>
      <c r="O2023" s="130"/>
      <c r="P2023" s="39">
        <v>43922</v>
      </c>
      <c r="Q2023" s="37" t="s">
        <v>609</v>
      </c>
      <c r="R2023" s="46"/>
      <c r="S2023" s="46"/>
    </row>
    <row r="2024" spans="1:19" ht="12.75">
      <c r="A2024" s="27">
        <v>2023</v>
      </c>
      <c r="B2024" s="119"/>
      <c r="C2024" s="39">
        <v>43922</v>
      </c>
      <c r="D2024" s="40"/>
      <c r="E2024" s="41"/>
      <c r="H2024" s="15"/>
      <c r="I2024" s="2" t="s">
        <v>101</v>
      </c>
      <c r="J2024" s="15" t="str">
        <f>IF(ISERROR(VLOOKUP(I2024,State_codes!$B$2:$C$38, 2, FALSE)),"",VLOOKUP(I2024,State_codes!$B$2:$C$38, 2, FALSE))</f>
        <v>TG</v>
      </c>
      <c r="K2024" s="2" t="s">
        <v>122</v>
      </c>
      <c r="L2024" s="31" t="s">
        <v>429</v>
      </c>
      <c r="N2024" s="130"/>
      <c r="O2024" s="130"/>
      <c r="P2024" s="39">
        <v>43922</v>
      </c>
      <c r="Q2024" s="37" t="s">
        <v>609</v>
      </c>
      <c r="R2024" s="46"/>
      <c r="S2024" s="46"/>
    </row>
    <row r="2025" spans="1:19" ht="12.75">
      <c r="A2025" s="27">
        <v>2024</v>
      </c>
      <c r="B2025" s="119"/>
      <c r="C2025" s="39">
        <v>43922</v>
      </c>
      <c r="D2025" s="40"/>
      <c r="E2025" s="41"/>
      <c r="H2025" s="15"/>
      <c r="I2025" s="2" t="s">
        <v>101</v>
      </c>
      <c r="J2025" s="15" t="str">
        <f>IF(ISERROR(VLOOKUP(I2025,State_codes!$B$2:$C$38, 2, FALSE)),"",VLOOKUP(I2025,State_codes!$B$2:$C$38, 2, FALSE))</f>
        <v>TG</v>
      </c>
      <c r="K2025" s="2" t="s">
        <v>122</v>
      </c>
      <c r="L2025" s="31" t="s">
        <v>429</v>
      </c>
      <c r="N2025" s="130"/>
      <c r="O2025" s="130"/>
      <c r="P2025" s="39">
        <v>43922</v>
      </c>
      <c r="Q2025" s="37" t="s">
        <v>609</v>
      </c>
      <c r="R2025" s="46"/>
      <c r="S2025" s="46"/>
    </row>
    <row r="2026" spans="1:19" ht="12.75">
      <c r="A2026" s="27">
        <v>2025</v>
      </c>
      <c r="B2026" s="119"/>
      <c r="C2026" s="39">
        <v>43922</v>
      </c>
      <c r="D2026" s="40"/>
      <c r="E2026" s="41"/>
      <c r="H2026" s="15"/>
      <c r="I2026" s="2" t="s">
        <v>101</v>
      </c>
      <c r="J2026" s="15" t="str">
        <f>IF(ISERROR(VLOOKUP(I2026,State_codes!$B$2:$C$38, 2, FALSE)),"",VLOOKUP(I2026,State_codes!$B$2:$C$38, 2, FALSE))</f>
        <v>TG</v>
      </c>
      <c r="K2026" s="2" t="s">
        <v>122</v>
      </c>
      <c r="L2026" s="31" t="s">
        <v>429</v>
      </c>
      <c r="N2026" s="130"/>
      <c r="O2026" s="130"/>
      <c r="P2026" s="39">
        <v>43922</v>
      </c>
      <c r="Q2026" s="37" t="s">
        <v>609</v>
      </c>
      <c r="R2026" s="46"/>
      <c r="S2026" s="46"/>
    </row>
    <row r="2027" spans="1:19" ht="12.75">
      <c r="A2027" s="27">
        <v>2026</v>
      </c>
      <c r="B2027" s="119"/>
      <c r="C2027" s="39">
        <v>43922</v>
      </c>
      <c r="D2027" s="40"/>
      <c r="E2027" s="41"/>
      <c r="H2027" s="15"/>
      <c r="I2027" s="2" t="s">
        <v>101</v>
      </c>
      <c r="J2027" s="15" t="str">
        <f>IF(ISERROR(VLOOKUP(I2027,State_codes!$B$2:$C$38, 2, FALSE)),"",VLOOKUP(I2027,State_codes!$B$2:$C$38, 2, FALSE))</f>
        <v>TG</v>
      </c>
      <c r="K2027" s="2" t="s">
        <v>122</v>
      </c>
      <c r="L2027" s="31" t="s">
        <v>429</v>
      </c>
      <c r="N2027" s="130"/>
      <c r="O2027" s="130"/>
      <c r="P2027" s="39">
        <v>43922</v>
      </c>
      <c r="Q2027" s="37" t="s">
        <v>609</v>
      </c>
      <c r="R2027" s="46"/>
      <c r="S2027" s="46"/>
    </row>
    <row r="2028" spans="1:19" ht="12.75">
      <c r="A2028" s="27">
        <v>2027</v>
      </c>
      <c r="B2028" s="119"/>
      <c r="C2028" s="39">
        <v>43922</v>
      </c>
      <c r="D2028" s="40"/>
      <c r="E2028" s="41"/>
      <c r="H2028" s="15"/>
      <c r="I2028" s="2" t="s">
        <v>101</v>
      </c>
      <c r="J2028" s="15" t="str">
        <f>IF(ISERROR(VLOOKUP(I2028,State_codes!$B$2:$C$38, 2, FALSE)),"",VLOOKUP(I2028,State_codes!$B$2:$C$38, 2, FALSE))</f>
        <v>TG</v>
      </c>
      <c r="K2028" s="2" t="s">
        <v>122</v>
      </c>
      <c r="L2028" s="31" t="s">
        <v>429</v>
      </c>
      <c r="N2028" s="130"/>
      <c r="O2028" s="130"/>
      <c r="P2028" s="39">
        <v>43922</v>
      </c>
      <c r="Q2028" s="37" t="s">
        <v>609</v>
      </c>
      <c r="R2028" s="46"/>
      <c r="S2028" s="46"/>
    </row>
    <row r="2029" spans="1:19" ht="12.75">
      <c r="A2029" s="27">
        <v>2028</v>
      </c>
      <c r="B2029" s="119"/>
      <c r="C2029" s="39">
        <v>43922</v>
      </c>
      <c r="D2029" s="40"/>
      <c r="E2029" s="41"/>
      <c r="H2029" s="15"/>
      <c r="I2029" s="2" t="s">
        <v>101</v>
      </c>
      <c r="J2029" s="15" t="str">
        <f>IF(ISERROR(VLOOKUP(I2029,State_codes!$B$2:$C$38, 2, FALSE)),"",VLOOKUP(I2029,State_codes!$B$2:$C$38, 2, FALSE))</f>
        <v>TG</v>
      </c>
      <c r="K2029" s="2" t="s">
        <v>122</v>
      </c>
      <c r="L2029" s="31" t="s">
        <v>429</v>
      </c>
      <c r="N2029" s="130"/>
      <c r="O2029" s="130"/>
      <c r="P2029" s="39">
        <v>43922</v>
      </c>
      <c r="Q2029" s="37" t="s">
        <v>609</v>
      </c>
      <c r="R2029" s="46"/>
      <c r="S2029" s="46"/>
    </row>
    <row r="2030" spans="1:19" ht="12.75">
      <c r="A2030" s="27">
        <v>2029</v>
      </c>
      <c r="B2030" s="119"/>
      <c r="C2030" s="39">
        <v>43922</v>
      </c>
      <c r="D2030" s="40"/>
      <c r="E2030" s="41"/>
      <c r="H2030" s="15"/>
      <c r="I2030" s="2" t="s">
        <v>101</v>
      </c>
      <c r="J2030" s="15" t="str">
        <f>IF(ISERROR(VLOOKUP(I2030,State_codes!$B$2:$C$38, 2, FALSE)),"",VLOOKUP(I2030,State_codes!$B$2:$C$38, 2, FALSE))</f>
        <v>TG</v>
      </c>
      <c r="K2030" s="2" t="s">
        <v>122</v>
      </c>
      <c r="L2030" s="31" t="s">
        <v>429</v>
      </c>
      <c r="N2030" s="130"/>
      <c r="O2030" s="130"/>
      <c r="P2030" s="39">
        <v>43922</v>
      </c>
      <c r="Q2030" s="37" t="s">
        <v>609</v>
      </c>
      <c r="R2030" s="46"/>
      <c r="S2030" s="46"/>
    </row>
    <row r="2031" spans="1:19" ht="12.75">
      <c r="A2031" s="27">
        <v>2030</v>
      </c>
      <c r="B2031" s="119"/>
      <c r="C2031" s="39">
        <v>43922</v>
      </c>
      <c r="D2031" s="40"/>
      <c r="E2031" s="41"/>
      <c r="H2031" s="15"/>
      <c r="I2031" s="2" t="s">
        <v>101</v>
      </c>
      <c r="J2031" s="15" t="str">
        <f>IF(ISERROR(VLOOKUP(I2031,State_codes!$B$2:$C$38, 2, FALSE)),"",VLOOKUP(I2031,State_codes!$B$2:$C$38, 2, FALSE))</f>
        <v>TG</v>
      </c>
      <c r="K2031" s="2" t="s">
        <v>122</v>
      </c>
      <c r="L2031" s="31" t="s">
        <v>429</v>
      </c>
      <c r="N2031" s="130"/>
      <c r="O2031" s="130"/>
      <c r="P2031" s="39">
        <v>43922</v>
      </c>
      <c r="Q2031" s="37" t="s">
        <v>609</v>
      </c>
      <c r="R2031" s="46"/>
      <c r="S2031" s="46"/>
    </row>
    <row r="2032" spans="1:19" ht="12.75">
      <c r="A2032" s="27">
        <v>2031</v>
      </c>
      <c r="B2032" s="119"/>
      <c r="C2032" s="39">
        <v>43922</v>
      </c>
      <c r="D2032" s="40"/>
      <c r="E2032" s="41"/>
      <c r="H2032" s="15"/>
      <c r="I2032" s="2" t="s">
        <v>101</v>
      </c>
      <c r="J2032" s="15" t="str">
        <f>IF(ISERROR(VLOOKUP(I2032,State_codes!$B$2:$C$38, 2, FALSE)),"",VLOOKUP(I2032,State_codes!$B$2:$C$38, 2, FALSE))</f>
        <v>TG</v>
      </c>
      <c r="K2032" s="2" t="s">
        <v>122</v>
      </c>
      <c r="L2032" s="31" t="s">
        <v>429</v>
      </c>
      <c r="N2032" s="130"/>
      <c r="O2032" s="130"/>
      <c r="P2032" s="39">
        <v>43922</v>
      </c>
      <c r="Q2032" s="37" t="s">
        <v>609</v>
      </c>
      <c r="R2032" s="46"/>
      <c r="S2032" s="46"/>
    </row>
    <row r="2033" spans="1:19" ht="12.75">
      <c r="A2033" s="27">
        <v>2032</v>
      </c>
      <c r="B2033" s="119"/>
      <c r="C2033" s="39">
        <v>43922</v>
      </c>
      <c r="D2033" s="40"/>
      <c r="E2033" s="41"/>
      <c r="H2033" s="15"/>
      <c r="I2033" s="2" t="s">
        <v>101</v>
      </c>
      <c r="J2033" s="15" t="str">
        <f>IF(ISERROR(VLOOKUP(I2033,State_codes!$B$2:$C$38, 2, FALSE)),"",VLOOKUP(I2033,State_codes!$B$2:$C$38, 2, FALSE))</f>
        <v>TG</v>
      </c>
      <c r="K2033" s="2" t="s">
        <v>122</v>
      </c>
      <c r="L2033" s="31" t="s">
        <v>429</v>
      </c>
      <c r="N2033" s="130"/>
      <c r="O2033" s="130"/>
      <c r="P2033" s="39">
        <v>43922</v>
      </c>
      <c r="Q2033" s="37" t="s">
        <v>609</v>
      </c>
      <c r="R2033" s="46"/>
      <c r="S2033" s="46"/>
    </row>
    <row r="2034" spans="1:19" ht="12.75">
      <c r="A2034" s="27">
        <v>2033</v>
      </c>
      <c r="B2034" s="119"/>
      <c r="C2034" s="39">
        <v>43922</v>
      </c>
      <c r="D2034" s="40"/>
      <c r="E2034" s="41"/>
      <c r="H2034" s="15"/>
      <c r="I2034" s="2" t="s">
        <v>101</v>
      </c>
      <c r="J2034" s="15" t="str">
        <f>IF(ISERROR(VLOOKUP(I2034,State_codes!$B$2:$C$38, 2, FALSE)),"",VLOOKUP(I2034,State_codes!$B$2:$C$38, 2, FALSE))</f>
        <v>TG</v>
      </c>
      <c r="K2034" s="2" t="s">
        <v>122</v>
      </c>
      <c r="L2034" s="31" t="s">
        <v>429</v>
      </c>
      <c r="N2034" s="130"/>
      <c r="O2034" s="130"/>
      <c r="P2034" s="39">
        <v>43922</v>
      </c>
      <c r="Q2034" s="37" t="s">
        <v>609</v>
      </c>
      <c r="R2034" s="46"/>
      <c r="S2034" s="46"/>
    </row>
    <row r="2035" spans="1:19" ht="12.75">
      <c r="A2035" s="27">
        <v>2034</v>
      </c>
      <c r="B2035" s="119"/>
      <c r="C2035" s="39">
        <v>43922</v>
      </c>
      <c r="D2035" s="40"/>
      <c r="E2035" s="41"/>
      <c r="H2035" s="15"/>
      <c r="I2035" s="45" t="s">
        <v>101</v>
      </c>
      <c r="J2035" s="15" t="str">
        <f>IF(ISERROR(VLOOKUP(I2035,State_codes!$B$2:$C$38, 2, FALSE)),"",VLOOKUP(I2035,State_codes!$B$2:$C$38, 2, FALSE))</f>
        <v>TG</v>
      </c>
      <c r="K2035" s="2" t="s">
        <v>122</v>
      </c>
      <c r="L2035" s="31" t="s">
        <v>429</v>
      </c>
      <c r="N2035" s="130"/>
      <c r="O2035" s="130"/>
      <c r="P2035" s="39">
        <v>43922</v>
      </c>
      <c r="Q2035" s="37" t="s">
        <v>609</v>
      </c>
      <c r="R2035" s="46"/>
      <c r="S2035" s="46"/>
    </row>
    <row r="2036" spans="1:19" ht="12.75">
      <c r="A2036" s="27">
        <v>2035</v>
      </c>
      <c r="B2036" s="119"/>
      <c r="C2036" s="39">
        <v>43922</v>
      </c>
      <c r="D2036" s="40"/>
      <c r="E2036" s="41"/>
      <c r="H2036" s="15"/>
      <c r="I2036" s="45" t="s">
        <v>101</v>
      </c>
      <c r="J2036" s="15" t="str">
        <f>IF(ISERROR(VLOOKUP(I2036,State_codes!$B$2:$C$38, 2, FALSE)),"",VLOOKUP(I2036,State_codes!$B$2:$C$38, 2, FALSE))</f>
        <v>TG</v>
      </c>
      <c r="K2036" s="2" t="s">
        <v>122</v>
      </c>
      <c r="L2036" s="31" t="s">
        <v>429</v>
      </c>
      <c r="N2036" s="130"/>
      <c r="O2036" s="130"/>
      <c r="P2036" s="39">
        <v>43922</v>
      </c>
      <c r="Q2036" s="37" t="s">
        <v>609</v>
      </c>
      <c r="R2036" s="46"/>
      <c r="S2036" s="46"/>
    </row>
    <row r="2037" spans="1:19" ht="12.75">
      <c r="A2037" s="27">
        <v>2036</v>
      </c>
      <c r="B2037" s="119"/>
      <c r="C2037" s="39">
        <v>43922</v>
      </c>
      <c r="D2037" s="40"/>
      <c r="E2037" s="41"/>
      <c r="H2037" s="15"/>
      <c r="I2037" s="45" t="s">
        <v>101</v>
      </c>
      <c r="J2037" s="15" t="str">
        <f>IF(ISERROR(VLOOKUP(I2037,State_codes!$B$2:$C$38, 2, FALSE)),"",VLOOKUP(I2037,State_codes!$B$2:$C$38, 2, FALSE))</f>
        <v>TG</v>
      </c>
      <c r="K2037" s="2" t="s">
        <v>122</v>
      </c>
      <c r="L2037" s="31" t="s">
        <v>429</v>
      </c>
      <c r="N2037" s="130"/>
      <c r="O2037" s="130"/>
      <c r="P2037" s="39">
        <v>43922</v>
      </c>
      <c r="Q2037" s="37" t="s">
        <v>609</v>
      </c>
      <c r="R2037" s="46"/>
      <c r="S2037" s="46"/>
    </row>
    <row r="2038" spans="1:19" ht="12.75">
      <c r="A2038" s="27">
        <v>2037</v>
      </c>
      <c r="B2038" s="119"/>
      <c r="C2038" s="39">
        <v>43922</v>
      </c>
      <c r="D2038" s="40"/>
      <c r="E2038" s="41"/>
      <c r="H2038" s="15"/>
      <c r="I2038" s="45" t="s">
        <v>101</v>
      </c>
      <c r="J2038" s="15" t="str">
        <f>IF(ISERROR(VLOOKUP(I2038,State_codes!$B$2:$C$38, 2, FALSE)),"",VLOOKUP(I2038,State_codes!$B$2:$C$38, 2, FALSE))</f>
        <v>TG</v>
      </c>
      <c r="K2038" s="2" t="s">
        <v>122</v>
      </c>
      <c r="L2038" s="31" t="s">
        <v>429</v>
      </c>
      <c r="N2038" s="130"/>
      <c r="O2038" s="130"/>
      <c r="P2038" s="39">
        <v>43922</v>
      </c>
      <c r="Q2038" s="37" t="s">
        <v>609</v>
      </c>
      <c r="R2038" s="46"/>
      <c r="S2038" s="46"/>
    </row>
    <row r="2039" spans="1:19" ht="12.75">
      <c r="A2039" s="27">
        <v>2038</v>
      </c>
      <c r="B2039" s="119"/>
      <c r="C2039" s="39">
        <v>43922</v>
      </c>
      <c r="D2039" s="40"/>
      <c r="E2039" s="41"/>
      <c r="H2039" s="15"/>
      <c r="I2039" s="45" t="s">
        <v>101</v>
      </c>
      <c r="J2039" s="15" t="str">
        <f>IF(ISERROR(VLOOKUP(I2039,State_codes!$B$2:$C$38, 2, FALSE)),"",VLOOKUP(I2039,State_codes!$B$2:$C$38, 2, FALSE))</f>
        <v>TG</v>
      </c>
      <c r="K2039" s="2" t="s">
        <v>122</v>
      </c>
      <c r="L2039" s="31" t="s">
        <v>429</v>
      </c>
      <c r="N2039" s="130"/>
      <c r="O2039" s="130"/>
      <c r="P2039" s="39">
        <v>43922</v>
      </c>
      <c r="Q2039" s="37" t="s">
        <v>609</v>
      </c>
      <c r="R2039" s="46"/>
      <c r="S2039" s="46"/>
    </row>
    <row r="2040" spans="1:19" ht="12.75">
      <c r="A2040" s="27">
        <v>2039</v>
      </c>
      <c r="B2040" s="119"/>
      <c r="C2040" s="39">
        <v>43922</v>
      </c>
      <c r="D2040" s="40"/>
      <c r="E2040" s="41"/>
      <c r="H2040" s="15"/>
      <c r="I2040" s="45" t="s">
        <v>101</v>
      </c>
      <c r="J2040" s="15" t="str">
        <f>IF(ISERROR(VLOOKUP(I2040,State_codes!$B$2:$C$38, 2, FALSE)),"",VLOOKUP(I2040,State_codes!$B$2:$C$38, 2, FALSE))</f>
        <v>TG</v>
      </c>
      <c r="K2040" s="2" t="s">
        <v>122</v>
      </c>
      <c r="L2040" s="31" t="s">
        <v>429</v>
      </c>
      <c r="N2040" s="130"/>
      <c r="O2040" s="130"/>
      <c r="P2040" s="39">
        <v>43922</v>
      </c>
      <c r="Q2040" s="37" t="s">
        <v>609</v>
      </c>
      <c r="R2040" s="46"/>
      <c r="S2040" s="46"/>
    </row>
    <row r="2041" spans="1:19" ht="12.75">
      <c r="A2041" s="27">
        <v>2040</v>
      </c>
      <c r="B2041" s="119"/>
      <c r="C2041" s="39">
        <v>43922</v>
      </c>
      <c r="D2041" s="40"/>
      <c r="E2041" s="41"/>
      <c r="H2041" s="15"/>
      <c r="I2041" s="45" t="s">
        <v>101</v>
      </c>
      <c r="J2041" s="15" t="str">
        <f>IF(ISERROR(VLOOKUP(I2041,State_codes!$B$2:$C$38, 2, FALSE)),"",VLOOKUP(I2041,State_codes!$B$2:$C$38, 2, FALSE))</f>
        <v>TG</v>
      </c>
      <c r="K2041" s="2" t="s">
        <v>122</v>
      </c>
      <c r="L2041" s="31" t="s">
        <v>429</v>
      </c>
      <c r="N2041" s="130"/>
      <c r="O2041" s="130"/>
      <c r="P2041" s="39">
        <v>43922</v>
      </c>
      <c r="Q2041" s="37" t="s">
        <v>609</v>
      </c>
      <c r="R2041" s="46"/>
      <c r="S2041" s="46"/>
    </row>
    <row r="2042" spans="1:19" ht="12.75">
      <c r="A2042" s="27">
        <v>2041</v>
      </c>
      <c r="B2042" s="119"/>
      <c r="C2042" s="39">
        <v>43922</v>
      </c>
      <c r="D2042" s="40"/>
      <c r="E2042" s="41"/>
      <c r="H2042" s="15"/>
      <c r="I2042" s="45" t="s">
        <v>101</v>
      </c>
      <c r="J2042" s="15" t="str">
        <f>IF(ISERROR(VLOOKUP(I2042,State_codes!$B$2:$C$38, 2, FALSE)),"",VLOOKUP(I2042,State_codes!$B$2:$C$38, 2, FALSE))</f>
        <v>TG</v>
      </c>
      <c r="K2042" s="2" t="s">
        <v>122</v>
      </c>
      <c r="L2042" s="31" t="s">
        <v>429</v>
      </c>
      <c r="N2042" s="130"/>
      <c r="O2042" s="130"/>
      <c r="P2042" s="39">
        <v>43922</v>
      </c>
      <c r="Q2042" s="37" t="s">
        <v>609</v>
      </c>
      <c r="R2042" s="46"/>
      <c r="S2042" s="46"/>
    </row>
    <row r="2043" spans="1:19" ht="12.75">
      <c r="A2043" s="27">
        <v>2042</v>
      </c>
      <c r="B2043" s="119"/>
      <c r="C2043" s="39">
        <v>43922</v>
      </c>
      <c r="D2043" s="40"/>
      <c r="E2043" s="41"/>
      <c r="H2043" s="15"/>
      <c r="I2043" s="45" t="s">
        <v>101</v>
      </c>
      <c r="J2043" s="15" t="str">
        <f>IF(ISERROR(VLOOKUP(I2043,State_codes!$B$2:$C$38, 2, FALSE)),"",VLOOKUP(I2043,State_codes!$B$2:$C$38, 2, FALSE))</f>
        <v>TG</v>
      </c>
      <c r="K2043" s="2" t="s">
        <v>122</v>
      </c>
      <c r="L2043" s="31" t="s">
        <v>429</v>
      </c>
      <c r="N2043" s="130"/>
      <c r="O2043" s="130"/>
      <c r="P2043" s="39">
        <v>43922</v>
      </c>
      <c r="Q2043" s="37" t="s">
        <v>609</v>
      </c>
      <c r="R2043" s="46"/>
      <c r="S2043" s="46"/>
    </row>
    <row r="2044" spans="1:19" ht="12.75">
      <c r="A2044" s="27">
        <v>2043</v>
      </c>
      <c r="B2044" s="119"/>
      <c r="C2044" s="39">
        <v>43922</v>
      </c>
      <c r="D2044" s="40"/>
      <c r="E2044" s="41"/>
      <c r="H2044" s="15"/>
      <c r="I2044" s="45" t="s">
        <v>101</v>
      </c>
      <c r="J2044" s="15" t="str">
        <f>IF(ISERROR(VLOOKUP(I2044,State_codes!$B$2:$C$38, 2, FALSE)),"",VLOOKUP(I2044,State_codes!$B$2:$C$38, 2, FALSE))</f>
        <v>TG</v>
      </c>
      <c r="K2044" s="2" t="s">
        <v>122</v>
      </c>
      <c r="L2044" s="31" t="s">
        <v>429</v>
      </c>
      <c r="N2044" s="130"/>
      <c r="O2044" s="130"/>
      <c r="P2044" s="39">
        <v>43922</v>
      </c>
      <c r="Q2044" s="37" t="s">
        <v>609</v>
      </c>
      <c r="R2044" s="46"/>
      <c r="S2044" s="46"/>
    </row>
    <row r="2045" spans="1:19" ht="12.75">
      <c r="A2045" s="27">
        <v>2044</v>
      </c>
      <c r="B2045" s="119"/>
      <c r="C2045" s="39">
        <v>43922</v>
      </c>
      <c r="D2045" s="40"/>
      <c r="E2045" s="41"/>
      <c r="H2045" s="15"/>
      <c r="I2045" s="45" t="s">
        <v>101</v>
      </c>
      <c r="J2045" s="15" t="str">
        <f>IF(ISERROR(VLOOKUP(I2045,State_codes!$B$2:$C$38, 2, FALSE)),"",VLOOKUP(I2045,State_codes!$B$2:$C$38, 2, FALSE))</f>
        <v>TG</v>
      </c>
      <c r="K2045" s="2" t="s">
        <v>122</v>
      </c>
      <c r="L2045" s="31" t="s">
        <v>429</v>
      </c>
      <c r="N2045" s="130"/>
      <c r="O2045" s="130"/>
      <c r="P2045" s="39">
        <v>43922</v>
      </c>
      <c r="Q2045" s="37" t="s">
        <v>609</v>
      </c>
      <c r="R2045" s="46"/>
      <c r="S2045" s="46"/>
    </row>
    <row r="2046" spans="1:19" ht="12.75">
      <c r="A2046" s="27">
        <v>2045</v>
      </c>
      <c r="B2046" s="119"/>
      <c r="C2046" s="39">
        <v>43922</v>
      </c>
      <c r="D2046" s="40"/>
      <c r="E2046" s="41"/>
      <c r="H2046" s="15"/>
      <c r="I2046" s="45" t="s">
        <v>101</v>
      </c>
      <c r="J2046" s="15" t="str">
        <f>IF(ISERROR(VLOOKUP(I2046,State_codes!$B$2:$C$38, 2, FALSE)),"",VLOOKUP(I2046,State_codes!$B$2:$C$38, 2, FALSE))</f>
        <v>TG</v>
      </c>
      <c r="K2046" s="2" t="s">
        <v>122</v>
      </c>
      <c r="L2046" s="31" t="s">
        <v>429</v>
      </c>
      <c r="N2046" s="130"/>
      <c r="O2046" s="130"/>
      <c r="P2046" s="39">
        <v>43922</v>
      </c>
      <c r="Q2046" s="37" t="s">
        <v>609</v>
      </c>
      <c r="R2046" s="46"/>
      <c r="S2046" s="46"/>
    </row>
    <row r="2047" spans="1:19" ht="12.75">
      <c r="A2047" s="27">
        <v>2046</v>
      </c>
      <c r="B2047" s="119"/>
      <c r="C2047" s="39">
        <v>43922</v>
      </c>
      <c r="D2047" s="40"/>
      <c r="E2047" s="41"/>
      <c r="H2047" s="15"/>
      <c r="I2047" s="45" t="s">
        <v>101</v>
      </c>
      <c r="J2047" s="15" t="str">
        <f>IF(ISERROR(VLOOKUP(I2047,State_codes!$B$2:$C$38, 2, FALSE)),"",VLOOKUP(I2047,State_codes!$B$2:$C$38, 2, FALSE))</f>
        <v>TG</v>
      </c>
      <c r="K2047" s="2" t="s">
        <v>122</v>
      </c>
      <c r="L2047" s="31" t="s">
        <v>429</v>
      </c>
      <c r="N2047" s="130"/>
      <c r="O2047" s="130"/>
      <c r="P2047" s="39">
        <v>43922</v>
      </c>
      <c r="Q2047" s="37" t="s">
        <v>609</v>
      </c>
      <c r="R2047" s="46"/>
      <c r="S2047" s="46"/>
    </row>
    <row r="2048" spans="1:19" ht="12.75">
      <c r="A2048" s="27">
        <v>2047</v>
      </c>
      <c r="B2048" s="119"/>
      <c r="C2048" s="39">
        <v>43922</v>
      </c>
      <c r="D2048" s="40"/>
      <c r="E2048" s="41"/>
      <c r="H2048" s="15"/>
      <c r="I2048" s="45" t="s">
        <v>101</v>
      </c>
      <c r="J2048" s="15" t="str">
        <f>IF(ISERROR(VLOOKUP(I2048,State_codes!$B$2:$C$38, 2, FALSE)),"",VLOOKUP(I2048,State_codes!$B$2:$C$38, 2, FALSE))</f>
        <v>TG</v>
      </c>
      <c r="K2048" s="2" t="s">
        <v>122</v>
      </c>
      <c r="L2048" s="31" t="s">
        <v>429</v>
      </c>
      <c r="N2048" s="130"/>
      <c r="O2048" s="130"/>
      <c r="P2048" s="39">
        <v>43922</v>
      </c>
      <c r="Q2048" s="37" t="s">
        <v>609</v>
      </c>
      <c r="R2048" s="46"/>
      <c r="S2048" s="46"/>
    </row>
    <row r="2049" spans="1:19" ht="12.75">
      <c r="A2049" s="27">
        <v>2048</v>
      </c>
      <c r="B2049" s="119"/>
      <c r="C2049" s="39">
        <v>43922</v>
      </c>
      <c r="D2049" s="40"/>
      <c r="E2049" s="41"/>
      <c r="H2049" s="15"/>
      <c r="I2049" s="45" t="s">
        <v>101</v>
      </c>
      <c r="J2049" s="15" t="str">
        <f>IF(ISERROR(VLOOKUP(I2049,State_codes!$B$2:$C$38, 2, FALSE)),"",VLOOKUP(I2049,State_codes!$B$2:$C$38, 2, FALSE))</f>
        <v>TG</v>
      </c>
      <c r="K2049" s="2" t="s">
        <v>122</v>
      </c>
      <c r="L2049" s="31" t="s">
        <v>429</v>
      </c>
      <c r="N2049" s="130"/>
      <c r="O2049" s="130"/>
      <c r="P2049" s="39">
        <v>43922</v>
      </c>
      <c r="Q2049" s="37" t="s">
        <v>609</v>
      </c>
      <c r="R2049" s="46"/>
      <c r="S2049" s="46"/>
    </row>
    <row r="2050" spans="1:19" ht="12.75">
      <c r="A2050" s="27">
        <v>2049</v>
      </c>
      <c r="B2050" s="119"/>
      <c r="C2050" s="39">
        <v>43922</v>
      </c>
      <c r="D2050" s="40"/>
      <c r="E2050" s="41"/>
      <c r="H2050" s="2" t="s">
        <v>223</v>
      </c>
      <c r="I2050" s="2" t="s">
        <v>224</v>
      </c>
      <c r="J2050" s="15" t="str">
        <f>IF(ISERROR(VLOOKUP(I2050,State_codes!$B$2:$C$38, 2, FALSE)),"",VLOOKUP(I2050,State_codes!$B$2:$C$38, 2, FALSE))</f>
        <v>MP</v>
      </c>
      <c r="K2050" s="2" t="s">
        <v>122</v>
      </c>
      <c r="L2050" s="31" t="s">
        <v>429</v>
      </c>
      <c r="N2050" s="130"/>
      <c r="O2050" s="130"/>
      <c r="P2050" s="39">
        <v>43922</v>
      </c>
      <c r="Q2050" s="34" t="s">
        <v>8265</v>
      </c>
      <c r="R2050" s="46"/>
      <c r="S2050" s="46"/>
    </row>
    <row r="2051" spans="1:19" ht="12.75">
      <c r="A2051" s="27">
        <v>2050</v>
      </c>
      <c r="B2051" s="119"/>
      <c r="C2051" s="39">
        <v>43922</v>
      </c>
      <c r="D2051" s="40"/>
      <c r="E2051" s="41"/>
      <c r="H2051" s="2" t="s">
        <v>223</v>
      </c>
      <c r="I2051" s="2" t="s">
        <v>224</v>
      </c>
      <c r="J2051" s="15" t="str">
        <f>IF(ISERROR(VLOOKUP(I2051,State_codes!$B$2:$C$38, 2, FALSE)),"",VLOOKUP(I2051,State_codes!$B$2:$C$38, 2, FALSE))</f>
        <v>MP</v>
      </c>
      <c r="K2051" s="2" t="s">
        <v>122</v>
      </c>
      <c r="L2051" s="31" t="s">
        <v>429</v>
      </c>
      <c r="N2051" s="130"/>
      <c r="O2051" s="130"/>
      <c r="P2051" s="39">
        <v>43922</v>
      </c>
      <c r="Q2051" s="34" t="s">
        <v>8265</v>
      </c>
      <c r="R2051" s="46"/>
      <c r="S2051" s="46"/>
    </row>
    <row r="2052" spans="1:19" ht="12.75">
      <c r="A2052" s="27">
        <v>2051</v>
      </c>
      <c r="B2052" s="119"/>
      <c r="C2052" s="39">
        <v>43922</v>
      </c>
      <c r="D2052" s="40"/>
      <c r="E2052" s="41"/>
      <c r="H2052" s="2" t="s">
        <v>223</v>
      </c>
      <c r="I2052" s="45" t="s">
        <v>224</v>
      </c>
      <c r="J2052" s="15" t="str">
        <f>IF(ISERROR(VLOOKUP(I2052,State_codes!$B$2:$C$38, 2, FALSE)),"",VLOOKUP(I2052,State_codes!$B$2:$C$38, 2, FALSE))</f>
        <v>MP</v>
      </c>
      <c r="K2052" s="2" t="s">
        <v>122</v>
      </c>
      <c r="L2052" s="31" t="s">
        <v>429</v>
      </c>
      <c r="N2052" s="130"/>
      <c r="O2052" s="130"/>
      <c r="P2052" s="39">
        <v>43922</v>
      </c>
      <c r="Q2052" s="34" t="s">
        <v>8265</v>
      </c>
      <c r="R2052" s="46"/>
      <c r="S2052" s="46"/>
    </row>
    <row r="2053" spans="1:19" ht="12.75">
      <c r="A2053" s="27">
        <v>2052</v>
      </c>
      <c r="B2053" s="119"/>
      <c r="C2053" s="39">
        <v>43922</v>
      </c>
      <c r="D2053" s="40"/>
      <c r="E2053" s="41"/>
      <c r="H2053" s="2" t="s">
        <v>223</v>
      </c>
      <c r="I2053" s="45" t="s">
        <v>224</v>
      </c>
      <c r="J2053" s="15" t="str">
        <f>IF(ISERROR(VLOOKUP(I2053,State_codes!$B$2:$C$38, 2, FALSE)),"",VLOOKUP(I2053,State_codes!$B$2:$C$38, 2, FALSE))</f>
        <v>MP</v>
      </c>
      <c r="K2053" s="2" t="s">
        <v>122</v>
      </c>
      <c r="L2053" s="31" t="s">
        <v>429</v>
      </c>
      <c r="N2053" s="130"/>
      <c r="O2053" s="130"/>
      <c r="P2053" s="39">
        <v>43922</v>
      </c>
      <c r="Q2053" s="34" t="s">
        <v>8265</v>
      </c>
      <c r="R2053" s="46"/>
      <c r="S2053" s="46"/>
    </row>
    <row r="2054" spans="1:19" ht="12.75">
      <c r="A2054" s="27">
        <v>2053</v>
      </c>
      <c r="B2054" s="119"/>
      <c r="C2054" s="39">
        <v>43922</v>
      </c>
      <c r="D2054" s="40"/>
      <c r="E2054" s="41"/>
      <c r="H2054" s="2" t="s">
        <v>223</v>
      </c>
      <c r="I2054" s="45" t="s">
        <v>224</v>
      </c>
      <c r="J2054" s="15" t="str">
        <f>IF(ISERROR(VLOOKUP(I2054,State_codes!$B$2:$C$38, 2, FALSE)),"",VLOOKUP(I2054,State_codes!$B$2:$C$38, 2, FALSE))</f>
        <v>MP</v>
      </c>
      <c r="K2054" s="2" t="s">
        <v>122</v>
      </c>
      <c r="L2054" s="31" t="s">
        <v>429</v>
      </c>
      <c r="N2054" s="130"/>
      <c r="O2054" s="130"/>
      <c r="P2054" s="39">
        <v>43922</v>
      </c>
      <c r="Q2054" s="34" t="s">
        <v>8265</v>
      </c>
      <c r="R2054" s="46"/>
      <c r="S2054" s="46"/>
    </row>
    <row r="2055" spans="1:19" ht="12.75">
      <c r="A2055" s="27">
        <v>2054</v>
      </c>
      <c r="B2055" s="119"/>
      <c r="C2055" s="39">
        <v>43922</v>
      </c>
      <c r="D2055" s="40"/>
      <c r="E2055" s="41"/>
      <c r="H2055" s="2" t="s">
        <v>223</v>
      </c>
      <c r="I2055" s="45" t="s">
        <v>224</v>
      </c>
      <c r="J2055" s="15" t="str">
        <f>IF(ISERROR(VLOOKUP(I2055,State_codes!$B$2:$C$38, 2, FALSE)),"",VLOOKUP(I2055,State_codes!$B$2:$C$38, 2, FALSE))</f>
        <v>MP</v>
      </c>
      <c r="K2055" s="2" t="s">
        <v>122</v>
      </c>
      <c r="L2055" s="31" t="s">
        <v>429</v>
      </c>
      <c r="N2055" s="130"/>
      <c r="O2055" s="130"/>
      <c r="P2055" s="39">
        <v>43922</v>
      </c>
      <c r="Q2055" s="34" t="s">
        <v>8265</v>
      </c>
      <c r="R2055" s="46"/>
      <c r="S2055" s="46"/>
    </row>
    <row r="2056" spans="1:19" ht="12.75">
      <c r="A2056" s="27">
        <v>2055</v>
      </c>
      <c r="B2056" s="119"/>
      <c r="C2056" s="39">
        <v>43922</v>
      </c>
      <c r="D2056" s="40"/>
      <c r="E2056" s="41"/>
      <c r="H2056" s="2" t="s">
        <v>223</v>
      </c>
      <c r="I2056" s="2" t="s">
        <v>224</v>
      </c>
      <c r="J2056" s="15" t="str">
        <f>IF(ISERROR(VLOOKUP(I2056,State_codes!$B$2:$C$38, 2, FALSE)),"",VLOOKUP(I2056,State_codes!$B$2:$C$38, 2, FALSE))</f>
        <v>MP</v>
      </c>
      <c r="K2056" s="2" t="s">
        <v>122</v>
      </c>
      <c r="L2056" s="31" t="s">
        <v>429</v>
      </c>
      <c r="N2056" s="130"/>
      <c r="O2056" s="130"/>
      <c r="P2056" s="39">
        <v>43922</v>
      </c>
      <c r="Q2056" s="34" t="s">
        <v>8265</v>
      </c>
      <c r="R2056" s="46"/>
      <c r="S2056" s="46"/>
    </row>
    <row r="2057" spans="1:19" ht="12.75">
      <c r="A2057" s="27">
        <v>2056</v>
      </c>
      <c r="B2057" s="119"/>
      <c r="C2057" s="39">
        <v>43922</v>
      </c>
      <c r="D2057" s="40"/>
      <c r="E2057" s="41"/>
      <c r="H2057" s="2" t="s">
        <v>223</v>
      </c>
      <c r="I2057" s="2" t="s">
        <v>224</v>
      </c>
      <c r="J2057" s="15" t="str">
        <f>IF(ISERROR(VLOOKUP(I2057,State_codes!$B$2:$C$38, 2, FALSE)),"",VLOOKUP(I2057,State_codes!$B$2:$C$38, 2, FALSE))</f>
        <v>MP</v>
      </c>
      <c r="K2057" s="2" t="s">
        <v>122</v>
      </c>
      <c r="L2057" s="31" t="s">
        <v>429</v>
      </c>
      <c r="N2057" s="130"/>
      <c r="O2057" s="130"/>
      <c r="P2057" s="39">
        <v>43922</v>
      </c>
      <c r="Q2057" s="34" t="s">
        <v>8265</v>
      </c>
      <c r="R2057" s="46"/>
      <c r="S2057" s="46"/>
    </row>
    <row r="2058" spans="1:19" ht="12.75">
      <c r="A2058" s="27">
        <v>2057</v>
      </c>
      <c r="B2058" s="119"/>
      <c r="C2058" s="39">
        <v>43922</v>
      </c>
      <c r="D2058" s="40"/>
      <c r="E2058" s="41"/>
      <c r="H2058" s="2" t="s">
        <v>223</v>
      </c>
      <c r="I2058" s="45" t="s">
        <v>224</v>
      </c>
      <c r="J2058" s="15" t="str">
        <f>IF(ISERROR(VLOOKUP(I2058,State_codes!$B$2:$C$38, 2, FALSE)),"",VLOOKUP(I2058,State_codes!$B$2:$C$38, 2, FALSE))</f>
        <v>MP</v>
      </c>
      <c r="K2058" s="2" t="s">
        <v>122</v>
      </c>
      <c r="L2058" s="31" t="s">
        <v>429</v>
      </c>
      <c r="N2058" s="130"/>
      <c r="O2058" s="130"/>
      <c r="P2058" s="39">
        <v>43922</v>
      </c>
      <c r="Q2058" s="34" t="s">
        <v>8265</v>
      </c>
      <c r="R2058" s="46"/>
      <c r="S2058" s="46"/>
    </row>
    <row r="2059" spans="1:19" ht="12.75">
      <c r="A2059" s="27">
        <v>2058</v>
      </c>
      <c r="B2059" s="119"/>
      <c r="C2059" s="39">
        <v>43922</v>
      </c>
      <c r="D2059" s="40"/>
      <c r="E2059" s="41"/>
      <c r="H2059" s="2" t="s">
        <v>223</v>
      </c>
      <c r="I2059" s="45" t="s">
        <v>224</v>
      </c>
      <c r="J2059" s="15" t="str">
        <f>IF(ISERROR(VLOOKUP(I2059,State_codes!$B$2:$C$38, 2, FALSE)),"",VLOOKUP(I2059,State_codes!$B$2:$C$38, 2, FALSE))</f>
        <v>MP</v>
      </c>
      <c r="K2059" s="2" t="s">
        <v>122</v>
      </c>
      <c r="L2059" s="31" t="s">
        <v>429</v>
      </c>
      <c r="N2059" s="130"/>
      <c r="O2059" s="130"/>
      <c r="P2059" s="39">
        <v>43922</v>
      </c>
      <c r="Q2059" s="34" t="s">
        <v>8265</v>
      </c>
      <c r="R2059" s="46"/>
      <c r="S2059" s="46"/>
    </row>
    <row r="2060" spans="1:19" ht="12.75">
      <c r="A2060" s="27">
        <v>2059</v>
      </c>
      <c r="B2060" s="119"/>
      <c r="C2060" s="39">
        <v>43922</v>
      </c>
      <c r="D2060" s="40"/>
      <c r="E2060" s="41"/>
      <c r="H2060" s="2" t="s">
        <v>223</v>
      </c>
      <c r="I2060" s="45" t="s">
        <v>224</v>
      </c>
      <c r="J2060" s="15" t="str">
        <f>IF(ISERROR(VLOOKUP(I2060,State_codes!$B$2:$C$38, 2, FALSE)),"",VLOOKUP(I2060,State_codes!$B$2:$C$38, 2, FALSE))</f>
        <v>MP</v>
      </c>
      <c r="K2060" s="2" t="s">
        <v>122</v>
      </c>
      <c r="L2060" s="31" t="s">
        <v>429</v>
      </c>
      <c r="N2060" s="130"/>
      <c r="O2060" s="130"/>
      <c r="P2060" s="39">
        <v>43922</v>
      </c>
      <c r="Q2060" s="34" t="s">
        <v>8265</v>
      </c>
      <c r="R2060" s="46"/>
      <c r="S2060" s="46"/>
    </row>
    <row r="2061" spans="1:19" ht="12.75">
      <c r="A2061" s="27">
        <v>2060</v>
      </c>
      <c r="B2061" s="119"/>
      <c r="C2061" s="39">
        <v>43922</v>
      </c>
      <c r="D2061" s="40"/>
      <c r="E2061" s="41"/>
      <c r="H2061" s="2" t="s">
        <v>223</v>
      </c>
      <c r="I2061" s="45" t="s">
        <v>224</v>
      </c>
      <c r="J2061" s="15" t="str">
        <f>IF(ISERROR(VLOOKUP(I2061,State_codes!$B$2:$C$38, 2, FALSE)),"",VLOOKUP(I2061,State_codes!$B$2:$C$38, 2, FALSE))</f>
        <v>MP</v>
      </c>
      <c r="K2061" s="2" t="s">
        <v>122</v>
      </c>
      <c r="L2061" s="31" t="s">
        <v>429</v>
      </c>
      <c r="N2061" s="130"/>
      <c r="O2061" s="130"/>
      <c r="P2061" s="39">
        <v>43922</v>
      </c>
      <c r="Q2061" s="34" t="s">
        <v>8265</v>
      </c>
      <c r="R2061" s="46"/>
      <c r="S2061" s="46"/>
    </row>
    <row r="2062" spans="1:19" ht="12.75">
      <c r="A2062" s="27">
        <v>2061</v>
      </c>
      <c r="B2062" s="119"/>
      <c r="C2062" s="39">
        <v>43923</v>
      </c>
      <c r="D2062" s="40"/>
      <c r="E2062" s="41"/>
      <c r="H2062" s="2" t="s">
        <v>119</v>
      </c>
      <c r="I2062" s="2" t="s">
        <v>45</v>
      </c>
      <c r="J2062" s="15" t="str">
        <f>IF(ISERROR(VLOOKUP(I2062,State_codes!$B$2:$C$38, 2, FALSE)),"",VLOOKUP(I2062,State_codes!$B$2:$C$38, 2, FALSE))</f>
        <v>MH</v>
      </c>
      <c r="K2062" s="2" t="s">
        <v>122</v>
      </c>
      <c r="L2062" s="31" t="s">
        <v>429</v>
      </c>
      <c r="N2062" s="130"/>
      <c r="O2062" s="130"/>
      <c r="P2062" s="39">
        <v>43923</v>
      </c>
      <c r="Q2062" s="37" t="s">
        <v>8297</v>
      </c>
      <c r="R2062" s="46"/>
      <c r="S2062" s="46"/>
    </row>
    <row r="2063" spans="1:19" ht="12.75">
      <c r="A2063" s="27">
        <v>2062</v>
      </c>
      <c r="B2063" s="119"/>
      <c r="C2063" s="39">
        <v>43923</v>
      </c>
      <c r="D2063" s="40"/>
      <c r="E2063" s="41"/>
      <c r="H2063" s="2" t="s">
        <v>119</v>
      </c>
      <c r="I2063" s="2" t="s">
        <v>45</v>
      </c>
      <c r="J2063" s="15" t="str">
        <f>IF(ISERROR(VLOOKUP(I2063,State_codes!$B$2:$C$38, 2, FALSE)),"",VLOOKUP(I2063,State_codes!$B$2:$C$38, 2, FALSE))</f>
        <v>MH</v>
      </c>
      <c r="K2063" s="2" t="s">
        <v>122</v>
      </c>
      <c r="L2063" s="31" t="s">
        <v>429</v>
      </c>
      <c r="N2063" s="130"/>
      <c r="O2063" s="130"/>
      <c r="P2063" s="39">
        <v>43923</v>
      </c>
      <c r="Q2063" s="37" t="s">
        <v>8297</v>
      </c>
      <c r="R2063" s="46"/>
      <c r="S2063" s="46"/>
    </row>
    <row r="2064" spans="1:19" ht="12.75">
      <c r="A2064" s="27">
        <v>2063</v>
      </c>
      <c r="B2064" s="119"/>
      <c r="C2064" s="39">
        <v>43923</v>
      </c>
      <c r="D2064" s="40"/>
      <c r="E2064" s="41"/>
      <c r="H2064" s="2" t="s">
        <v>84</v>
      </c>
      <c r="I2064" s="2" t="s">
        <v>45</v>
      </c>
      <c r="J2064" s="15" t="str">
        <f>IF(ISERROR(VLOOKUP(I2064,State_codes!$B$2:$C$38, 2, FALSE)),"",VLOOKUP(I2064,State_codes!$B$2:$C$38, 2, FALSE))</f>
        <v>MH</v>
      </c>
      <c r="K2064" s="2" t="s">
        <v>122</v>
      </c>
      <c r="L2064" s="31" t="s">
        <v>429</v>
      </c>
      <c r="N2064" s="130"/>
      <c r="O2064" s="130"/>
      <c r="P2064" s="39">
        <v>43923</v>
      </c>
      <c r="Q2064" s="37" t="s">
        <v>8297</v>
      </c>
      <c r="R2064" s="46"/>
      <c r="S2064" s="46"/>
    </row>
    <row r="2065" spans="1:19" ht="12.75">
      <c r="A2065" s="27">
        <v>2064</v>
      </c>
      <c r="B2065" s="119"/>
      <c r="C2065" s="39">
        <v>43923</v>
      </c>
      <c r="D2065" s="40"/>
      <c r="E2065" s="41"/>
      <c r="H2065" s="2" t="s">
        <v>1619</v>
      </c>
      <c r="I2065" s="2" t="s">
        <v>109</v>
      </c>
      <c r="J2065" s="15" t="str">
        <f>IF(ISERROR(VLOOKUP(I2065,State_codes!$B$2:$C$38, 2, FALSE)),"",VLOOKUP(I2065,State_codes!$B$2:$C$38, 2, FALSE))</f>
        <v>RJ</v>
      </c>
      <c r="K2065" s="2" t="s">
        <v>122</v>
      </c>
      <c r="L2065" s="31" t="s">
        <v>429</v>
      </c>
      <c r="N2065" s="130"/>
      <c r="O2065" s="27" t="s">
        <v>155</v>
      </c>
      <c r="P2065" s="39">
        <v>43923</v>
      </c>
      <c r="Q2065" s="37" t="s">
        <v>8306</v>
      </c>
      <c r="R2065" s="46"/>
      <c r="S2065" s="46"/>
    </row>
    <row r="2066" spans="1:19" ht="12.75">
      <c r="A2066" s="27">
        <v>2065</v>
      </c>
      <c r="B2066" s="119"/>
      <c r="C2066" s="39">
        <v>43923</v>
      </c>
      <c r="D2066" s="40"/>
      <c r="E2066" s="41"/>
      <c r="G2066" s="47"/>
      <c r="H2066" s="2" t="s">
        <v>859</v>
      </c>
      <c r="I2066" s="2" t="s">
        <v>109</v>
      </c>
      <c r="J2066" s="15" t="str">
        <f>IF(ISERROR(VLOOKUP(I2066,State_codes!$B$2:$C$38, 2, FALSE)),"",VLOOKUP(I2066,State_codes!$B$2:$C$38, 2, FALSE))</f>
        <v>RJ</v>
      </c>
      <c r="K2066" s="2" t="s">
        <v>122</v>
      </c>
      <c r="L2066" s="31" t="s">
        <v>3062</v>
      </c>
      <c r="M2066" s="2" t="s">
        <v>766</v>
      </c>
      <c r="N2066" s="130"/>
      <c r="O2066" s="27" t="s">
        <v>129</v>
      </c>
      <c r="P2066" s="39">
        <v>43923</v>
      </c>
      <c r="Q2066" s="37" t="s">
        <v>8310</v>
      </c>
      <c r="R2066" s="46"/>
      <c r="S2066" s="46"/>
    </row>
    <row r="2067" spans="1:19" ht="12.75">
      <c r="A2067" s="27">
        <v>2066</v>
      </c>
      <c r="B2067" s="119"/>
      <c r="C2067" s="39">
        <v>43923</v>
      </c>
      <c r="D2067" s="40"/>
      <c r="E2067" s="41"/>
      <c r="G2067" s="47" t="s">
        <v>8311</v>
      </c>
      <c r="H2067" s="2" t="s">
        <v>107</v>
      </c>
      <c r="I2067" s="2" t="s">
        <v>109</v>
      </c>
      <c r="J2067" s="15" t="str">
        <f>IF(ISERROR(VLOOKUP(I2067,State_codes!$B$2:$C$38, 2, FALSE)),"",VLOOKUP(I2067,State_codes!$B$2:$C$38, 2, FALSE))</f>
        <v>RJ</v>
      </c>
      <c r="K2067" s="2" t="s">
        <v>122</v>
      </c>
      <c r="L2067" s="31" t="s">
        <v>8312</v>
      </c>
      <c r="N2067" s="130"/>
      <c r="O2067" s="27" t="s">
        <v>155</v>
      </c>
      <c r="P2067" s="39">
        <v>43923</v>
      </c>
      <c r="Q2067" s="37" t="s">
        <v>8310</v>
      </c>
      <c r="R2067" s="46"/>
      <c r="S2067" s="46"/>
    </row>
    <row r="2068" spans="1:19" ht="12.75">
      <c r="A2068" s="27">
        <v>2067</v>
      </c>
      <c r="B2068" s="119"/>
      <c r="C2068" s="39">
        <v>43923</v>
      </c>
      <c r="D2068" s="40"/>
      <c r="E2068" s="41"/>
      <c r="G2068" s="47" t="s">
        <v>8311</v>
      </c>
      <c r="H2068" s="2" t="s">
        <v>107</v>
      </c>
      <c r="I2068" s="2" t="s">
        <v>109</v>
      </c>
      <c r="J2068" s="15" t="str">
        <f>IF(ISERROR(VLOOKUP(I2068,State_codes!$B$2:$C$38, 2, FALSE)),"",VLOOKUP(I2068,State_codes!$B$2:$C$38, 2, FALSE))</f>
        <v>RJ</v>
      </c>
      <c r="K2068" s="2" t="s">
        <v>122</v>
      </c>
      <c r="L2068" s="31" t="s">
        <v>8312</v>
      </c>
      <c r="N2068" s="130"/>
      <c r="O2068" s="27" t="s">
        <v>155</v>
      </c>
      <c r="P2068" s="39">
        <v>43923</v>
      </c>
      <c r="Q2068" s="37" t="s">
        <v>8310</v>
      </c>
      <c r="R2068" s="46"/>
      <c r="S2068" s="46"/>
    </row>
    <row r="2069" spans="1:19" ht="12.75">
      <c r="A2069" s="27">
        <v>2068</v>
      </c>
      <c r="B2069" s="119"/>
      <c r="C2069" s="39">
        <v>43923</v>
      </c>
      <c r="D2069" s="40"/>
      <c r="E2069" s="41"/>
      <c r="G2069" s="47" t="s">
        <v>8311</v>
      </c>
      <c r="H2069" s="2" t="s">
        <v>107</v>
      </c>
      <c r="I2069" s="2" t="s">
        <v>109</v>
      </c>
      <c r="J2069" s="15" t="str">
        <f>IF(ISERROR(VLOOKUP(I2069,State_codes!$B$2:$C$38, 2, FALSE)),"",VLOOKUP(I2069,State_codes!$B$2:$C$38, 2, FALSE))</f>
        <v>RJ</v>
      </c>
      <c r="K2069" s="2" t="s">
        <v>122</v>
      </c>
      <c r="L2069" s="31" t="s">
        <v>8312</v>
      </c>
      <c r="N2069" s="130"/>
      <c r="O2069" s="27" t="s">
        <v>155</v>
      </c>
      <c r="P2069" s="39">
        <v>43923</v>
      </c>
      <c r="Q2069" s="37" t="s">
        <v>8310</v>
      </c>
      <c r="R2069" s="46"/>
      <c r="S2069" s="46"/>
    </row>
    <row r="2070" spans="1:19" ht="12.75">
      <c r="A2070" s="27">
        <v>2069</v>
      </c>
      <c r="B2070" s="119"/>
      <c r="C2070" s="39">
        <v>43923</v>
      </c>
      <c r="D2070" s="40"/>
      <c r="E2070" s="41"/>
      <c r="G2070" s="47" t="s">
        <v>8311</v>
      </c>
      <c r="H2070" s="2" t="s">
        <v>107</v>
      </c>
      <c r="I2070" s="2" t="s">
        <v>109</v>
      </c>
      <c r="J2070" s="15" t="str">
        <f>IF(ISERROR(VLOOKUP(I2070,State_codes!$B$2:$C$38, 2, FALSE)),"",VLOOKUP(I2070,State_codes!$B$2:$C$38, 2, FALSE))</f>
        <v>RJ</v>
      </c>
      <c r="K2070" s="2" t="s">
        <v>122</v>
      </c>
      <c r="L2070" s="31" t="s">
        <v>8312</v>
      </c>
      <c r="N2070" s="130"/>
      <c r="O2070" s="27" t="s">
        <v>155</v>
      </c>
      <c r="P2070" s="39">
        <v>43923</v>
      </c>
      <c r="Q2070" s="37" t="s">
        <v>8310</v>
      </c>
      <c r="R2070" s="46"/>
      <c r="S2070" s="46"/>
    </row>
    <row r="2071" spans="1:19" ht="12.75">
      <c r="A2071" s="27">
        <v>2070</v>
      </c>
      <c r="B2071" s="119"/>
      <c r="C2071" s="39">
        <v>43923</v>
      </c>
      <c r="D2071" s="40"/>
      <c r="E2071" s="41"/>
      <c r="G2071" s="47" t="s">
        <v>8311</v>
      </c>
      <c r="H2071" s="2" t="s">
        <v>107</v>
      </c>
      <c r="I2071" s="45" t="s">
        <v>109</v>
      </c>
      <c r="J2071" s="15" t="str">
        <f>IF(ISERROR(VLOOKUP(I2071,State_codes!$B$2:$C$38, 2, FALSE)),"",VLOOKUP(I2071,State_codes!$B$2:$C$38, 2, FALSE))</f>
        <v>RJ</v>
      </c>
      <c r="K2071" s="2" t="s">
        <v>122</v>
      </c>
      <c r="L2071" s="31" t="s">
        <v>8312</v>
      </c>
      <c r="N2071" s="130"/>
      <c r="O2071" s="27" t="s">
        <v>155</v>
      </c>
      <c r="P2071" s="39">
        <v>43923</v>
      </c>
      <c r="Q2071" s="37" t="s">
        <v>8310</v>
      </c>
      <c r="R2071" s="46"/>
      <c r="S2071" s="46"/>
    </row>
    <row r="2072" spans="1:19" ht="12.75">
      <c r="A2072" s="27">
        <v>2071</v>
      </c>
      <c r="B2072" s="119"/>
      <c r="C2072" s="39">
        <v>43923</v>
      </c>
      <c r="D2072" s="40"/>
      <c r="E2072" s="41"/>
      <c r="G2072" s="47" t="s">
        <v>8311</v>
      </c>
      <c r="H2072" s="2" t="s">
        <v>107</v>
      </c>
      <c r="I2072" s="45" t="s">
        <v>109</v>
      </c>
      <c r="J2072" s="15" t="str">
        <f>IF(ISERROR(VLOOKUP(I2072,State_codes!$B$2:$C$38, 2, FALSE)),"",VLOOKUP(I2072,State_codes!$B$2:$C$38, 2, FALSE))</f>
        <v>RJ</v>
      </c>
      <c r="K2072" s="2" t="s">
        <v>122</v>
      </c>
      <c r="L2072" s="31" t="s">
        <v>8312</v>
      </c>
      <c r="N2072" s="130"/>
      <c r="O2072" s="27" t="s">
        <v>155</v>
      </c>
      <c r="P2072" s="39">
        <v>43923</v>
      </c>
      <c r="Q2072" s="37" t="s">
        <v>8310</v>
      </c>
      <c r="R2072" s="46"/>
      <c r="S2072" s="46"/>
    </row>
    <row r="2073" spans="1:19" ht="12.75">
      <c r="A2073" s="27">
        <v>2072</v>
      </c>
      <c r="B2073" s="119"/>
      <c r="C2073" s="39">
        <v>43923</v>
      </c>
      <c r="D2073" s="40"/>
      <c r="E2073" s="41"/>
      <c r="G2073" s="47" t="s">
        <v>8311</v>
      </c>
      <c r="H2073" s="2" t="s">
        <v>107</v>
      </c>
      <c r="I2073" s="45" t="s">
        <v>109</v>
      </c>
      <c r="J2073" s="15" t="str">
        <f>IF(ISERROR(VLOOKUP(I2073,State_codes!$B$2:$C$38, 2, FALSE)),"",VLOOKUP(I2073,State_codes!$B$2:$C$38, 2, FALSE))</f>
        <v>RJ</v>
      </c>
      <c r="K2073" s="2" t="s">
        <v>122</v>
      </c>
      <c r="L2073" s="31" t="s">
        <v>8312</v>
      </c>
      <c r="N2073" s="130"/>
      <c r="O2073" s="27" t="s">
        <v>155</v>
      </c>
      <c r="P2073" s="39">
        <v>43923</v>
      </c>
      <c r="Q2073" s="37" t="s">
        <v>8310</v>
      </c>
      <c r="R2073" s="46"/>
      <c r="S2073" s="46"/>
    </row>
    <row r="2074" spans="1:19" ht="12.75">
      <c r="A2074" s="27">
        <v>2073</v>
      </c>
      <c r="B2074" s="119"/>
      <c r="C2074" s="39">
        <v>43923</v>
      </c>
      <c r="D2074" s="40"/>
      <c r="E2074" s="41"/>
      <c r="H2074" s="2" t="s">
        <v>726</v>
      </c>
      <c r="I2074" s="2" t="s">
        <v>236</v>
      </c>
      <c r="J2074" s="15" t="str">
        <f>IF(ISERROR(VLOOKUP(I2074,State_codes!$B$2:$C$38, 2, FALSE)),"",VLOOKUP(I2074,State_codes!$B$2:$C$38, 2, FALSE))</f>
        <v>AP</v>
      </c>
      <c r="K2074" s="2" t="s">
        <v>122</v>
      </c>
      <c r="L2074" s="46"/>
      <c r="N2074" s="130"/>
      <c r="O2074" s="130"/>
      <c r="P2074" s="39">
        <v>43923</v>
      </c>
      <c r="Q2074" s="37" t="s">
        <v>8334</v>
      </c>
      <c r="R2074" s="37" t="s">
        <v>8337</v>
      </c>
      <c r="S2074" s="46"/>
    </row>
    <row r="2075" spans="1:19" ht="12.75">
      <c r="A2075" s="27">
        <v>2074</v>
      </c>
      <c r="B2075" s="119"/>
      <c r="C2075" s="39">
        <v>43923</v>
      </c>
      <c r="D2075" s="40"/>
      <c r="E2075" s="41"/>
      <c r="H2075" s="2" t="s">
        <v>726</v>
      </c>
      <c r="I2075" s="2" t="s">
        <v>236</v>
      </c>
      <c r="J2075" s="15" t="str">
        <f>IF(ISERROR(VLOOKUP(I2075,State_codes!$B$2:$C$38, 2, FALSE)),"",VLOOKUP(I2075,State_codes!$B$2:$C$38, 2, FALSE))</f>
        <v>AP</v>
      </c>
      <c r="K2075" s="2" t="s">
        <v>122</v>
      </c>
      <c r="L2075" s="46"/>
      <c r="N2075" s="130"/>
      <c r="O2075" s="130"/>
      <c r="P2075" s="39">
        <v>43923</v>
      </c>
      <c r="Q2075" s="37" t="s">
        <v>8334</v>
      </c>
      <c r="R2075" s="37" t="s">
        <v>8337</v>
      </c>
      <c r="S2075" s="46"/>
    </row>
    <row r="2076" spans="1:19" ht="12.75">
      <c r="A2076" s="27">
        <v>2075</v>
      </c>
      <c r="B2076" s="119"/>
      <c r="C2076" s="39">
        <v>43923</v>
      </c>
      <c r="D2076" s="40"/>
      <c r="E2076" s="41"/>
      <c r="H2076" s="2" t="s">
        <v>726</v>
      </c>
      <c r="I2076" s="2" t="s">
        <v>236</v>
      </c>
      <c r="J2076" s="15" t="str">
        <f>IF(ISERROR(VLOOKUP(I2076,State_codes!$B$2:$C$38, 2, FALSE)),"",VLOOKUP(I2076,State_codes!$B$2:$C$38, 2, FALSE))</f>
        <v>AP</v>
      </c>
      <c r="K2076" s="2" t="s">
        <v>122</v>
      </c>
      <c r="L2076" s="46"/>
      <c r="N2076" s="130"/>
      <c r="O2076" s="130"/>
      <c r="P2076" s="39">
        <v>43923</v>
      </c>
      <c r="Q2076" s="37" t="s">
        <v>8334</v>
      </c>
      <c r="R2076" s="37" t="s">
        <v>8337</v>
      </c>
      <c r="S2076" s="46"/>
    </row>
    <row r="2077" spans="1:19" ht="12.75">
      <c r="A2077" s="27">
        <v>2076</v>
      </c>
      <c r="B2077" s="119"/>
      <c r="C2077" s="39">
        <v>43923</v>
      </c>
      <c r="D2077" s="40"/>
      <c r="E2077" s="41"/>
      <c r="H2077" s="2" t="s">
        <v>726</v>
      </c>
      <c r="I2077" s="2" t="s">
        <v>236</v>
      </c>
      <c r="J2077" s="15" t="str">
        <f>IF(ISERROR(VLOOKUP(I2077,State_codes!$B$2:$C$38, 2, FALSE)),"",VLOOKUP(I2077,State_codes!$B$2:$C$38, 2, FALSE))</f>
        <v>AP</v>
      </c>
      <c r="K2077" s="2" t="s">
        <v>122</v>
      </c>
      <c r="L2077" s="46"/>
      <c r="N2077" s="130"/>
      <c r="O2077" s="130"/>
      <c r="P2077" s="39">
        <v>43923</v>
      </c>
      <c r="Q2077" s="37" t="s">
        <v>8334</v>
      </c>
      <c r="R2077" s="37" t="s">
        <v>8337</v>
      </c>
      <c r="S2077" s="46"/>
    </row>
    <row r="2078" spans="1:19" ht="12.75">
      <c r="A2078" s="27">
        <v>2077</v>
      </c>
      <c r="B2078" s="23" t="s">
        <v>8348</v>
      </c>
      <c r="C2078" s="39">
        <v>43923</v>
      </c>
      <c r="D2078" s="40"/>
      <c r="E2078" s="27">
        <v>43</v>
      </c>
      <c r="F2078" s="2" t="s">
        <v>39</v>
      </c>
      <c r="H2078" s="2" t="s">
        <v>366</v>
      </c>
      <c r="I2078" s="2" t="s">
        <v>236</v>
      </c>
      <c r="J2078" s="15" t="str">
        <f>IF(ISERROR(VLOOKUP(I2078,State_codes!$B$2:$C$38, 2, FALSE)),"",VLOOKUP(I2078,State_codes!$B$2:$C$38, 2, FALSE))</f>
        <v>AP</v>
      </c>
      <c r="K2078" s="2" t="s">
        <v>122</v>
      </c>
      <c r="L2078" s="46"/>
      <c r="N2078" s="130"/>
      <c r="O2078" s="130"/>
      <c r="P2078" s="39">
        <v>43923</v>
      </c>
      <c r="Q2078" s="37" t="s">
        <v>8334</v>
      </c>
      <c r="R2078" s="37" t="s">
        <v>8337</v>
      </c>
      <c r="S2078" s="46"/>
    </row>
    <row r="2079" spans="1:19" ht="12.75">
      <c r="A2079" s="27">
        <v>2078</v>
      </c>
      <c r="B2079" s="23" t="s">
        <v>8357</v>
      </c>
      <c r="C2079" s="39">
        <v>43923</v>
      </c>
      <c r="D2079" s="40"/>
      <c r="E2079" s="27">
        <v>34</v>
      </c>
      <c r="F2079" s="2" t="s">
        <v>39</v>
      </c>
      <c r="H2079" s="2" t="s">
        <v>366</v>
      </c>
      <c r="I2079" s="2" t="s">
        <v>236</v>
      </c>
      <c r="J2079" s="15" t="str">
        <f>IF(ISERROR(VLOOKUP(I2079,State_codes!$B$2:$C$38, 2, FALSE)),"",VLOOKUP(I2079,State_codes!$B$2:$C$38, 2, FALSE))</f>
        <v>AP</v>
      </c>
      <c r="K2079" s="2" t="s">
        <v>122</v>
      </c>
      <c r="L2079" s="46"/>
      <c r="N2079" s="130"/>
      <c r="O2079" s="130"/>
      <c r="P2079" s="39">
        <v>43923</v>
      </c>
      <c r="Q2079" s="37" t="s">
        <v>8334</v>
      </c>
      <c r="R2079" s="37" t="s">
        <v>8337</v>
      </c>
      <c r="S2079" s="46"/>
    </row>
    <row r="2080" spans="1:19" ht="12.75">
      <c r="A2080" s="27">
        <v>2079</v>
      </c>
      <c r="B2080" s="23" t="s">
        <v>8359</v>
      </c>
      <c r="C2080" s="39">
        <v>43923</v>
      </c>
      <c r="D2080" s="40"/>
      <c r="E2080" s="27">
        <v>42</v>
      </c>
      <c r="F2080" s="2" t="s">
        <v>39</v>
      </c>
      <c r="H2080" s="2" t="s">
        <v>366</v>
      </c>
      <c r="I2080" s="2" t="s">
        <v>236</v>
      </c>
      <c r="J2080" s="15" t="str">
        <f>IF(ISERROR(VLOOKUP(I2080,State_codes!$B$2:$C$38, 2, FALSE)),"",VLOOKUP(I2080,State_codes!$B$2:$C$38, 2, FALSE))</f>
        <v>AP</v>
      </c>
      <c r="K2080" s="2" t="s">
        <v>122</v>
      </c>
      <c r="L2080" s="46"/>
      <c r="N2080" s="130"/>
      <c r="O2080" s="130"/>
      <c r="P2080" s="39">
        <v>43923</v>
      </c>
      <c r="Q2080" s="37" t="s">
        <v>8334</v>
      </c>
      <c r="R2080" s="37" t="s">
        <v>8337</v>
      </c>
      <c r="S2080" s="46"/>
    </row>
    <row r="2081" spans="1:19" ht="12.75">
      <c r="A2081" s="27">
        <v>2080</v>
      </c>
      <c r="B2081" s="23" t="s">
        <v>8362</v>
      </c>
      <c r="C2081" s="39">
        <v>43923</v>
      </c>
      <c r="D2081" s="40"/>
      <c r="E2081" s="27">
        <v>43</v>
      </c>
      <c r="F2081" s="2" t="s">
        <v>39</v>
      </c>
      <c r="H2081" s="2" t="s">
        <v>366</v>
      </c>
      <c r="I2081" s="2" t="s">
        <v>236</v>
      </c>
      <c r="J2081" s="15" t="str">
        <f>IF(ISERROR(VLOOKUP(I2081,State_codes!$B$2:$C$38, 2, FALSE)),"",VLOOKUP(I2081,State_codes!$B$2:$C$38, 2, FALSE))</f>
        <v>AP</v>
      </c>
      <c r="K2081" s="2" t="s">
        <v>122</v>
      </c>
      <c r="L2081" s="46"/>
      <c r="N2081" s="130"/>
      <c r="O2081" s="130"/>
      <c r="P2081" s="39">
        <v>43923</v>
      </c>
      <c r="Q2081" s="37" t="s">
        <v>8334</v>
      </c>
      <c r="R2081" s="37" t="s">
        <v>8337</v>
      </c>
      <c r="S2081" s="46"/>
    </row>
    <row r="2082" spans="1:19" ht="12.75">
      <c r="A2082" s="27">
        <v>2081</v>
      </c>
      <c r="B2082" s="23" t="s">
        <v>8364</v>
      </c>
      <c r="C2082" s="39">
        <v>43923</v>
      </c>
      <c r="D2082" s="40"/>
      <c r="E2082" s="27">
        <v>32</v>
      </c>
      <c r="F2082" s="2" t="s">
        <v>39</v>
      </c>
      <c r="H2082" s="2" t="s">
        <v>366</v>
      </c>
      <c r="I2082" s="2" t="s">
        <v>236</v>
      </c>
      <c r="J2082" s="15" t="str">
        <f>IF(ISERROR(VLOOKUP(I2082,State_codes!$B$2:$C$38, 2, FALSE)),"",VLOOKUP(I2082,State_codes!$B$2:$C$38, 2, FALSE))</f>
        <v>AP</v>
      </c>
      <c r="K2082" s="2" t="s">
        <v>122</v>
      </c>
      <c r="L2082" s="46"/>
      <c r="N2082" s="130"/>
      <c r="O2082" s="130"/>
      <c r="P2082" s="39">
        <v>43923</v>
      </c>
      <c r="Q2082" s="37" t="s">
        <v>8334</v>
      </c>
      <c r="R2082" s="37" t="s">
        <v>8337</v>
      </c>
      <c r="S2082" s="46"/>
    </row>
    <row r="2083" spans="1:19" ht="12.75">
      <c r="A2083" s="27">
        <v>2082</v>
      </c>
      <c r="B2083" s="23" t="s">
        <v>8366</v>
      </c>
      <c r="C2083" s="39">
        <v>43923</v>
      </c>
      <c r="D2083" s="40"/>
      <c r="E2083" s="27">
        <v>47</v>
      </c>
      <c r="F2083" s="2" t="s">
        <v>39</v>
      </c>
      <c r="H2083" s="2" t="s">
        <v>366</v>
      </c>
      <c r="I2083" s="2" t="s">
        <v>236</v>
      </c>
      <c r="J2083" s="15" t="str">
        <f>IF(ISERROR(VLOOKUP(I2083,State_codes!$B$2:$C$38, 2, FALSE)),"",VLOOKUP(I2083,State_codes!$B$2:$C$38, 2, FALSE))</f>
        <v>AP</v>
      </c>
      <c r="K2083" s="2" t="s">
        <v>122</v>
      </c>
      <c r="L2083" s="46"/>
      <c r="N2083" s="130"/>
      <c r="O2083" s="130"/>
      <c r="P2083" s="39">
        <v>43923</v>
      </c>
      <c r="Q2083" s="37" t="s">
        <v>8334</v>
      </c>
      <c r="R2083" s="37" t="s">
        <v>8337</v>
      </c>
      <c r="S2083" s="46"/>
    </row>
    <row r="2084" spans="1:19" ht="12.75">
      <c r="A2084" s="27">
        <v>2083</v>
      </c>
      <c r="B2084" s="23" t="s">
        <v>8368</v>
      </c>
      <c r="C2084" s="39">
        <v>43923</v>
      </c>
      <c r="D2084" s="40"/>
      <c r="E2084" s="27">
        <v>31</v>
      </c>
      <c r="F2084" s="2" t="s">
        <v>39</v>
      </c>
      <c r="H2084" s="2" t="s">
        <v>366</v>
      </c>
      <c r="I2084" s="2" t="s">
        <v>236</v>
      </c>
      <c r="J2084" s="15" t="str">
        <f>IF(ISERROR(VLOOKUP(I2084,State_codes!$B$2:$C$38, 2, FALSE)),"",VLOOKUP(I2084,State_codes!$B$2:$C$38, 2, FALSE))</f>
        <v>AP</v>
      </c>
      <c r="K2084" s="2" t="s">
        <v>122</v>
      </c>
      <c r="L2084" s="46"/>
      <c r="N2084" s="130"/>
      <c r="O2084" s="130"/>
      <c r="P2084" s="39">
        <v>43923</v>
      </c>
      <c r="Q2084" s="37" t="s">
        <v>8334</v>
      </c>
      <c r="R2084" s="37" t="s">
        <v>8337</v>
      </c>
      <c r="S2084" s="46"/>
    </row>
    <row r="2085" spans="1:19" ht="12.75">
      <c r="A2085" s="27">
        <v>2084</v>
      </c>
      <c r="B2085" s="23" t="s">
        <v>8372</v>
      </c>
      <c r="C2085" s="39">
        <v>43923</v>
      </c>
      <c r="D2085" s="40"/>
      <c r="E2085" s="27">
        <v>36</v>
      </c>
      <c r="F2085" s="2" t="s">
        <v>39</v>
      </c>
      <c r="H2085" s="2" t="s">
        <v>366</v>
      </c>
      <c r="I2085" s="2" t="s">
        <v>236</v>
      </c>
      <c r="J2085" s="15" t="str">
        <f>IF(ISERROR(VLOOKUP(I2085,State_codes!$B$2:$C$38, 2, FALSE)),"",VLOOKUP(I2085,State_codes!$B$2:$C$38, 2, FALSE))</f>
        <v>AP</v>
      </c>
      <c r="K2085" s="2" t="s">
        <v>122</v>
      </c>
      <c r="L2085" s="46"/>
      <c r="N2085" s="130"/>
      <c r="O2085" s="130"/>
      <c r="P2085" s="39">
        <v>43923</v>
      </c>
      <c r="Q2085" s="37" t="s">
        <v>8334</v>
      </c>
      <c r="R2085" s="37" t="s">
        <v>8337</v>
      </c>
      <c r="S2085" s="46"/>
    </row>
    <row r="2086" spans="1:19" ht="12.75">
      <c r="A2086" s="27">
        <v>2085</v>
      </c>
      <c r="B2086" s="23" t="s">
        <v>8378</v>
      </c>
      <c r="C2086" s="39">
        <v>43923</v>
      </c>
      <c r="D2086" s="40"/>
      <c r="E2086" s="27">
        <v>35</v>
      </c>
      <c r="F2086" s="2" t="s">
        <v>39</v>
      </c>
      <c r="H2086" s="2" t="s">
        <v>366</v>
      </c>
      <c r="I2086" s="2" t="s">
        <v>236</v>
      </c>
      <c r="J2086" s="15" t="str">
        <f>IF(ISERROR(VLOOKUP(I2086,State_codes!$B$2:$C$38, 2, FALSE)),"",VLOOKUP(I2086,State_codes!$B$2:$C$38, 2, FALSE))</f>
        <v>AP</v>
      </c>
      <c r="K2086" s="2" t="s">
        <v>122</v>
      </c>
      <c r="L2086" s="46"/>
      <c r="N2086" s="130"/>
      <c r="O2086" s="130"/>
      <c r="P2086" s="39">
        <v>43923</v>
      </c>
      <c r="Q2086" s="37" t="s">
        <v>8334</v>
      </c>
      <c r="R2086" s="37" t="s">
        <v>8337</v>
      </c>
      <c r="S2086" s="46"/>
    </row>
    <row r="2087" spans="1:19" ht="12.75">
      <c r="A2087" s="27">
        <v>2086</v>
      </c>
      <c r="B2087" s="23" t="s">
        <v>8380</v>
      </c>
      <c r="C2087" s="39">
        <v>43923</v>
      </c>
      <c r="D2087" s="40"/>
      <c r="E2087" s="27">
        <v>37</v>
      </c>
      <c r="F2087" s="2" t="s">
        <v>39</v>
      </c>
      <c r="H2087" s="2" t="s">
        <v>366</v>
      </c>
      <c r="I2087" s="2" t="s">
        <v>236</v>
      </c>
      <c r="J2087" s="15" t="str">
        <f>IF(ISERROR(VLOOKUP(I2087,State_codes!$B$2:$C$38, 2, FALSE)),"",VLOOKUP(I2087,State_codes!$B$2:$C$38, 2, FALSE))</f>
        <v>AP</v>
      </c>
      <c r="K2087" s="2" t="s">
        <v>122</v>
      </c>
      <c r="L2087" s="46"/>
      <c r="N2087" s="130"/>
      <c r="O2087" s="130"/>
      <c r="P2087" s="39">
        <v>43923</v>
      </c>
      <c r="Q2087" s="37" t="s">
        <v>8334</v>
      </c>
      <c r="R2087" s="37" t="s">
        <v>8337</v>
      </c>
      <c r="S2087" s="46"/>
    </row>
    <row r="2088" spans="1:19" ht="12.75">
      <c r="A2088" s="27">
        <v>2087</v>
      </c>
      <c r="B2088" s="23" t="s">
        <v>8384</v>
      </c>
      <c r="C2088" s="39">
        <v>43923</v>
      </c>
      <c r="D2088" s="40"/>
      <c r="E2088" s="27">
        <v>39</v>
      </c>
      <c r="F2088" s="2" t="s">
        <v>39</v>
      </c>
      <c r="H2088" s="2" t="s">
        <v>366</v>
      </c>
      <c r="I2088" s="2" t="s">
        <v>236</v>
      </c>
      <c r="J2088" s="15" t="str">
        <f>IF(ISERROR(VLOOKUP(I2088,State_codes!$B$2:$C$38, 2, FALSE)),"",VLOOKUP(I2088,State_codes!$B$2:$C$38, 2, FALSE))</f>
        <v>AP</v>
      </c>
      <c r="K2088" s="2" t="s">
        <v>122</v>
      </c>
      <c r="L2088" s="46"/>
      <c r="N2088" s="130"/>
      <c r="O2088" s="130"/>
      <c r="P2088" s="39">
        <v>43923</v>
      </c>
      <c r="Q2088" s="37" t="s">
        <v>8334</v>
      </c>
      <c r="R2088" s="37" t="s">
        <v>8337</v>
      </c>
      <c r="S2088" s="46"/>
    </row>
    <row r="2089" spans="1:19" ht="12.75">
      <c r="A2089" s="27">
        <v>2088</v>
      </c>
      <c r="B2089" s="23" t="s">
        <v>8388</v>
      </c>
      <c r="C2089" s="39">
        <v>43923</v>
      </c>
      <c r="D2089" s="40"/>
      <c r="E2089" s="27">
        <v>46</v>
      </c>
      <c r="F2089" s="2" t="s">
        <v>39</v>
      </c>
      <c r="H2089" s="2" t="s">
        <v>366</v>
      </c>
      <c r="I2089" s="2" t="s">
        <v>236</v>
      </c>
      <c r="J2089" s="15" t="str">
        <f>IF(ISERROR(VLOOKUP(I2089,State_codes!$B$2:$C$38, 2, FALSE)),"",VLOOKUP(I2089,State_codes!$B$2:$C$38, 2, FALSE))</f>
        <v>AP</v>
      </c>
      <c r="K2089" s="2" t="s">
        <v>122</v>
      </c>
      <c r="L2089" s="46"/>
      <c r="N2089" s="130"/>
      <c r="O2089" s="130"/>
      <c r="P2089" s="39">
        <v>43923</v>
      </c>
      <c r="Q2089" s="37" t="s">
        <v>8334</v>
      </c>
      <c r="R2089" s="37" t="s">
        <v>8337</v>
      </c>
      <c r="S2089" s="46"/>
    </row>
    <row r="2090" spans="1:19" ht="12.75">
      <c r="A2090" s="27">
        <v>2089</v>
      </c>
      <c r="B2090" s="23" t="s">
        <v>8394</v>
      </c>
      <c r="C2090" s="39">
        <v>43923</v>
      </c>
      <c r="D2090" s="40"/>
      <c r="E2090" s="27">
        <v>33</v>
      </c>
      <c r="F2090" s="2" t="s">
        <v>39</v>
      </c>
      <c r="H2090" s="2" t="s">
        <v>366</v>
      </c>
      <c r="I2090" s="2" t="s">
        <v>236</v>
      </c>
      <c r="J2090" s="15" t="str">
        <f>IF(ISERROR(VLOOKUP(I2090,State_codes!$B$2:$C$38, 2, FALSE)),"",VLOOKUP(I2090,State_codes!$B$2:$C$38, 2, FALSE))</f>
        <v>AP</v>
      </c>
      <c r="K2090" s="2" t="s">
        <v>122</v>
      </c>
      <c r="L2090" s="46"/>
      <c r="N2090" s="130"/>
      <c r="O2090" s="130"/>
      <c r="P2090" s="39">
        <v>43923</v>
      </c>
      <c r="Q2090" s="37" t="s">
        <v>8334</v>
      </c>
      <c r="R2090" s="37" t="s">
        <v>8337</v>
      </c>
      <c r="S2090" s="46"/>
    </row>
    <row r="2091" spans="1:19" ht="12.75">
      <c r="A2091" s="27">
        <v>2090</v>
      </c>
      <c r="B2091" s="23" t="s">
        <v>8397</v>
      </c>
      <c r="C2091" s="39">
        <v>43923</v>
      </c>
      <c r="D2091" s="40"/>
      <c r="E2091" s="27">
        <v>43</v>
      </c>
      <c r="F2091" s="2" t="s">
        <v>39</v>
      </c>
      <c r="H2091" s="2" t="s">
        <v>366</v>
      </c>
      <c r="I2091" s="2" t="s">
        <v>236</v>
      </c>
      <c r="J2091" s="15" t="str">
        <f>IF(ISERROR(VLOOKUP(I2091,State_codes!$B$2:$C$38, 2, FALSE)),"",VLOOKUP(I2091,State_codes!$B$2:$C$38, 2, FALSE))</f>
        <v>AP</v>
      </c>
      <c r="K2091" s="2" t="s">
        <v>122</v>
      </c>
      <c r="L2091" s="46"/>
      <c r="N2091" s="130"/>
      <c r="O2091" s="130"/>
      <c r="P2091" s="39">
        <v>43923</v>
      </c>
      <c r="Q2091" s="37" t="s">
        <v>8334</v>
      </c>
      <c r="R2091" s="37" t="s">
        <v>8337</v>
      </c>
      <c r="S2091" s="46"/>
    </row>
    <row r="2092" spans="1:19" ht="12.75">
      <c r="A2092" s="27">
        <v>2091</v>
      </c>
      <c r="B2092" s="119"/>
      <c r="C2092" s="39">
        <v>43923</v>
      </c>
      <c r="D2092" s="40"/>
      <c r="E2092" s="41"/>
      <c r="H2092" s="2" t="s">
        <v>4901</v>
      </c>
      <c r="I2092" s="2" t="s">
        <v>236</v>
      </c>
      <c r="J2092" s="15" t="str">
        <f>IF(ISERROR(VLOOKUP(I2092,State_codes!$B$2:$C$38, 2, FALSE)),"",VLOOKUP(I2092,State_codes!$B$2:$C$38, 2, FALSE))</f>
        <v>AP</v>
      </c>
      <c r="K2092" s="2" t="s">
        <v>122</v>
      </c>
      <c r="L2092" s="46"/>
      <c r="N2092" s="130"/>
      <c r="O2092" s="130"/>
      <c r="P2092" s="39">
        <v>43923</v>
      </c>
      <c r="Q2092" s="37" t="s">
        <v>8334</v>
      </c>
      <c r="R2092" s="37" t="s">
        <v>8337</v>
      </c>
      <c r="S2092" s="46"/>
    </row>
    <row r="2093" spans="1:19" ht="12.75">
      <c r="A2093" s="27">
        <v>2092</v>
      </c>
      <c r="B2093" s="23" t="s">
        <v>8401</v>
      </c>
      <c r="C2093" s="39">
        <v>43923</v>
      </c>
      <c r="D2093" s="40"/>
      <c r="E2093" s="27">
        <v>23</v>
      </c>
      <c r="F2093" s="2" t="s">
        <v>39</v>
      </c>
      <c r="H2093" s="2" t="s">
        <v>1848</v>
      </c>
      <c r="I2093" s="2" t="s">
        <v>236</v>
      </c>
      <c r="J2093" s="15" t="str">
        <f>IF(ISERROR(VLOOKUP(I2093,State_codes!$B$2:$C$38, 2, FALSE)),"",VLOOKUP(I2093,State_codes!$B$2:$C$38, 2, FALSE))</f>
        <v>AP</v>
      </c>
      <c r="K2093" s="2" t="s">
        <v>122</v>
      </c>
      <c r="L2093" s="46"/>
      <c r="N2093" s="130"/>
      <c r="O2093" s="130"/>
      <c r="P2093" s="39">
        <v>43923</v>
      </c>
      <c r="Q2093" s="37" t="s">
        <v>8334</v>
      </c>
      <c r="R2093" s="37" t="s">
        <v>8337</v>
      </c>
      <c r="S2093" s="46"/>
    </row>
    <row r="2094" spans="1:19" ht="12.75">
      <c r="A2094" s="27">
        <v>2093</v>
      </c>
      <c r="B2094" s="119"/>
      <c r="C2094" s="39">
        <v>43923</v>
      </c>
      <c r="D2094" s="40"/>
      <c r="E2094" s="41"/>
      <c r="H2094" s="2" t="s">
        <v>941</v>
      </c>
      <c r="I2094" s="2" t="s">
        <v>236</v>
      </c>
      <c r="J2094" s="15" t="str">
        <f>IF(ISERROR(VLOOKUP(I2094,State_codes!$B$2:$C$38, 2, FALSE)),"",VLOOKUP(I2094,State_codes!$B$2:$C$38, 2, FALSE))</f>
        <v>AP</v>
      </c>
      <c r="K2094" s="2" t="s">
        <v>122</v>
      </c>
      <c r="L2094" s="46"/>
      <c r="N2094" s="130"/>
      <c r="O2094" s="130"/>
      <c r="P2094" s="39">
        <v>43923</v>
      </c>
      <c r="Q2094" s="37" t="s">
        <v>8334</v>
      </c>
      <c r="R2094" s="37" t="s">
        <v>8337</v>
      </c>
      <c r="S2094" s="46"/>
    </row>
    <row r="2095" spans="1:19" ht="12.75">
      <c r="A2095" s="27">
        <v>2094</v>
      </c>
      <c r="B2095" s="119"/>
      <c r="C2095" s="39">
        <v>43923</v>
      </c>
      <c r="D2095" s="40"/>
      <c r="E2095" s="41"/>
      <c r="H2095" s="2" t="s">
        <v>4911</v>
      </c>
      <c r="I2095" s="2" t="s">
        <v>431</v>
      </c>
      <c r="J2095" s="15" t="str">
        <f>IF(ISERROR(VLOOKUP(I2095,State_codes!$B$2:$C$38, 2, FALSE)),"",VLOOKUP(I2095,State_codes!$B$2:$C$38, 2, FALSE))</f>
        <v>AR</v>
      </c>
      <c r="K2095" s="2" t="s">
        <v>122</v>
      </c>
      <c r="L2095" s="31" t="s">
        <v>3062</v>
      </c>
      <c r="M2095" s="2" t="s">
        <v>766</v>
      </c>
      <c r="N2095" s="341" t="s">
        <v>56</v>
      </c>
      <c r="O2095" s="27" t="s">
        <v>129</v>
      </c>
      <c r="P2095" s="39">
        <v>43923</v>
      </c>
      <c r="Q2095" s="37" t="s">
        <v>8412</v>
      </c>
      <c r="R2095" s="46"/>
      <c r="S2095" s="46"/>
    </row>
    <row r="2096" spans="1:19" ht="12.75">
      <c r="A2096" s="27">
        <v>2095</v>
      </c>
      <c r="B2096" s="119"/>
      <c r="C2096" s="39">
        <v>43923</v>
      </c>
      <c r="D2096" s="40"/>
      <c r="E2096" s="27">
        <v>52</v>
      </c>
      <c r="F2096" s="2" t="s">
        <v>39</v>
      </c>
      <c r="H2096" s="2" t="s">
        <v>43</v>
      </c>
      <c r="I2096" s="2" t="s">
        <v>45</v>
      </c>
      <c r="J2096" s="15" t="str">
        <f>IF(ISERROR(VLOOKUP(I2096,State_codes!$B$2:$C$38, 2, FALSE)),"",VLOOKUP(I2096,State_codes!$B$2:$C$38, 2, FALSE))</f>
        <v>MH</v>
      </c>
      <c r="K2096" s="2" t="s">
        <v>122</v>
      </c>
      <c r="L2096" s="2" t="s">
        <v>8415</v>
      </c>
      <c r="N2096" s="130"/>
      <c r="O2096" s="130"/>
      <c r="P2096" s="39">
        <v>43923</v>
      </c>
      <c r="Q2096" s="37" t="s">
        <v>8416</v>
      </c>
      <c r="R2096" s="46"/>
      <c r="S2096" s="46"/>
    </row>
    <row r="2097" spans="1:19" ht="12.75">
      <c r="A2097" s="27">
        <v>2096</v>
      </c>
      <c r="B2097" s="119"/>
      <c r="C2097" s="39">
        <v>43923</v>
      </c>
      <c r="D2097" s="40"/>
      <c r="E2097" s="41"/>
      <c r="H2097" s="2" t="s">
        <v>5351</v>
      </c>
      <c r="I2097" s="2" t="s">
        <v>109</v>
      </c>
      <c r="J2097" s="15" t="str">
        <f>IF(ISERROR(VLOOKUP(I2097,State_codes!$B$2:$C$38, 2, FALSE)),"",VLOOKUP(I2097,State_codes!$B$2:$C$38, 2, FALSE))</f>
        <v>RJ</v>
      </c>
      <c r="K2097" s="2" t="s">
        <v>122</v>
      </c>
      <c r="L2097" s="31" t="s">
        <v>429</v>
      </c>
      <c r="N2097" s="130"/>
      <c r="O2097" s="27" t="s">
        <v>155</v>
      </c>
      <c r="P2097" s="39">
        <v>43923</v>
      </c>
      <c r="Q2097" s="37" t="s">
        <v>8418</v>
      </c>
      <c r="R2097" s="46"/>
      <c r="S2097" s="46"/>
    </row>
    <row r="2098" spans="1:19" ht="12.75">
      <c r="A2098" s="27">
        <v>2097</v>
      </c>
      <c r="B2098" s="119"/>
      <c r="C2098" s="39">
        <v>43923</v>
      </c>
      <c r="D2098" s="40"/>
      <c r="E2098" s="41"/>
      <c r="H2098" s="2" t="s">
        <v>5368</v>
      </c>
      <c r="I2098" s="2" t="s">
        <v>109</v>
      </c>
      <c r="J2098" s="15" t="str">
        <f>IF(ISERROR(VLOOKUP(I2098,State_codes!$B$2:$C$38, 2, FALSE)),"",VLOOKUP(I2098,State_codes!$B$2:$C$38, 2, FALSE))</f>
        <v>RJ</v>
      </c>
      <c r="K2098" s="2" t="s">
        <v>122</v>
      </c>
      <c r="L2098" s="31" t="s">
        <v>429</v>
      </c>
      <c r="N2098" s="130"/>
      <c r="O2098" s="27" t="s">
        <v>155</v>
      </c>
      <c r="P2098" s="39">
        <v>43923</v>
      </c>
      <c r="Q2098" s="37" t="s">
        <v>8418</v>
      </c>
      <c r="R2098" s="46"/>
      <c r="S2098" s="46"/>
    </row>
    <row r="2099" spans="1:19" ht="12.75">
      <c r="A2099" s="27">
        <v>2098</v>
      </c>
      <c r="B2099" s="119"/>
      <c r="C2099" s="39">
        <v>43923</v>
      </c>
      <c r="D2099" s="40"/>
      <c r="E2099" s="27">
        <v>65</v>
      </c>
      <c r="F2099" s="2" t="s">
        <v>39</v>
      </c>
      <c r="H2099" s="2" t="s">
        <v>298</v>
      </c>
      <c r="I2099" s="2" t="s">
        <v>233</v>
      </c>
      <c r="J2099" s="15" t="str">
        <f>IF(ISERROR(VLOOKUP(I2099,State_codes!$B$2:$C$38, 2, FALSE)),"",VLOOKUP(I2099,State_codes!$B$2:$C$38, 2, FALSE))</f>
        <v>PB</v>
      </c>
      <c r="K2099" s="2" t="s">
        <v>122</v>
      </c>
      <c r="L2099" s="31" t="s">
        <v>8420</v>
      </c>
      <c r="N2099" s="130"/>
      <c r="O2099" s="130"/>
      <c r="P2099" s="39">
        <v>43923</v>
      </c>
      <c r="Q2099" s="37" t="s">
        <v>8422</v>
      </c>
      <c r="R2099" s="46"/>
      <c r="S2099" s="46"/>
    </row>
    <row r="2100" spans="1:19" ht="12.75">
      <c r="A2100" s="27">
        <v>2099</v>
      </c>
      <c r="B2100" s="119"/>
      <c r="C2100" s="39">
        <v>43923</v>
      </c>
      <c r="D2100" s="40"/>
      <c r="E2100" s="41"/>
      <c r="H2100" s="2" t="s">
        <v>557</v>
      </c>
      <c r="I2100" s="2" t="s">
        <v>117</v>
      </c>
      <c r="J2100" s="15" t="str">
        <f>IF(ISERROR(VLOOKUP(I2100,State_codes!$B$2:$C$38, 2, FALSE)),"",VLOOKUP(I2100,State_codes!$B$2:$C$38, 2, FALSE))</f>
        <v>HR</v>
      </c>
      <c r="K2100" s="2" t="s">
        <v>122</v>
      </c>
      <c r="L2100" s="46"/>
      <c r="N2100" s="33" t="s">
        <v>56</v>
      </c>
      <c r="O2100" s="130"/>
      <c r="P2100" s="39">
        <v>43923</v>
      </c>
      <c r="Q2100" s="37" t="s">
        <v>8426</v>
      </c>
      <c r="R2100" s="46"/>
      <c r="S2100" s="46"/>
    </row>
    <row r="2101" spans="1:19" ht="12.75">
      <c r="A2101" s="27">
        <v>2100</v>
      </c>
      <c r="B2101" s="119"/>
      <c r="C2101" s="39">
        <v>43923</v>
      </c>
      <c r="D2101" s="40"/>
      <c r="E2101" s="41"/>
      <c r="H2101" s="2" t="s">
        <v>557</v>
      </c>
      <c r="I2101" s="2" t="s">
        <v>117</v>
      </c>
      <c r="J2101" s="15" t="str">
        <f>IF(ISERROR(VLOOKUP(I2101,State_codes!$B$2:$C$38, 2, FALSE)),"",VLOOKUP(I2101,State_codes!$B$2:$C$38, 2, FALSE))</f>
        <v>HR</v>
      </c>
      <c r="K2101" s="2" t="s">
        <v>122</v>
      </c>
      <c r="L2101" s="46"/>
      <c r="N2101" s="33" t="s">
        <v>56</v>
      </c>
      <c r="O2101" s="130"/>
      <c r="P2101" s="39">
        <v>43923</v>
      </c>
      <c r="Q2101" s="37" t="s">
        <v>8426</v>
      </c>
      <c r="R2101" s="46"/>
      <c r="S2101" s="46"/>
    </row>
    <row r="2102" spans="1:19" ht="12.75">
      <c r="A2102" s="27">
        <v>2101</v>
      </c>
      <c r="B2102" s="119"/>
      <c r="C2102" s="39">
        <v>43923</v>
      </c>
      <c r="D2102" s="40"/>
      <c r="E2102" s="41"/>
      <c r="H2102" s="2" t="s">
        <v>557</v>
      </c>
      <c r="I2102" s="2" t="s">
        <v>117</v>
      </c>
      <c r="J2102" s="15" t="str">
        <f>IF(ISERROR(VLOOKUP(I2102,State_codes!$B$2:$C$38, 2, FALSE)),"",VLOOKUP(I2102,State_codes!$B$2:$C$38, 2, FALSE))</f>
        <v>HR</v>
      </c>
      <c r="K2102" s="2" t="s">
        <v>122</v>
      </c>
      <c r="L2102" s="46"/>
      <c r="N2102" s="33" t="s">
        <v>56</v>
      </c>
      <c r="O2102" s="130"/>
      <c r="P2102" s="39">
        <v>43923</v>
      </c>
      <c r="Q2102" s="37" t="s">
        <v>8426</v>
      </c>
      <c r="R2102" s="46"/>
      <c r="S2102" s="46"/>
    </row>
    <row r="2103" spans="1:19" ht="12.75">
      <c r="A2103" s="27">
        <v>2102</v>
      </c>
      <c r="B2103" s="119"/>
      <c r="C2103" s="39">
        <v>43923</v>
      </c>
      <c r="D2103" s="40"/>
      <c r="E2103" s="41"/>
      <c r="H2103" s="2" t="s">
        <v>3263</v>
      </c>
      <c r="I2103" s="2" t="s">
        <v>117</v>
      </c>
      <c r="J2103" s="15" t="str">
        <f>IF(ISERROR(VLOOKUP(I2103,State_codes!$B$2:$C$38, 2, FALSE)),"",VLOOKUP(I2103,State_codes!$B$2:$C$38, 2, FALSE))</f>
        <v>HR</v>
      </c>
      <c r="K2103" s="2" t="s">
        <v>122</v>
      </c>
      <c r="L2103" s="46"/>
      <c r="N2103" s="33" t="s">
        <v>56</v>
      </c>
      <c r="O2103" s="130"/>
      <c r="P2103" s="39">
        <v>43923</v>
      </c>
      <c r="Q2103" s="37" t="s">
        <v>8426</v>
      </c>
      <c r="R2103" s="46"/>
      <c r="S2103" s="46"/>
    </row>
    <row r="2104" spans="1:19" ht="12.75">
      <c r="A2104" s="27">
        <v>2103</v>
      </c>
      <c r="B2104" s="23" t="s">
        <v>8439</v>
      </c>
      <c r="C2104" s="39">
        <v>43923</v>
      </c>
      <c r="D2104" s="40"/>
      <c r="E2104" s="27">
        <v>48</v>
      </c>
      <c r="F2104" s="2" t="s">
        <v>39</v>
      </c>
      <c r="G2104" s="2" t="s">
        <v>8440</v>
      </c>
      <c r="H2104" s="2" t="s">
        <v>5145</v>
      </c>
      <c r="I2104" s="2" t="s">
        <v>134</v>
      </c>
      <c r="J2104" s="15" t="str">
        <f>IF(ISERROR(VLOOKUP(I2104,State_codes!$B$2:$C$38, 2, FALSE)),"",VLOOKUP(I2104,State_codes!$B$2:$C$38, 2, FALSE))</f>
        <v>KA</v>
      </c>
      <c r="K2104" s="2" t="s">
        <v>122</v>
      </c>
      <c r="L2104" s="31" t="s">
        <v>3062</v>
      </c>
      <c r="M2104" s="2" t="s">
        <v>766</v>
      </c>
      <c r="N2104" s="130"/>
      <c r="O2104" s="27" t="s">
        <v>129</v>
      </c>
      <c r="P2104" s="39">
        <v>43923</v>
      </c>
      <c r="Q2104" s="37" t="s">
        <v>8442</v>
      </c>
      <c r="R2104" s="37" t="s">
        <v>8445</v>
      </c>
      <c r="S2104" s="46"/>
    </row>
    <row r="2105" spans="1:19" ht="12.75">
      <c r="A2105" s="27">
        <v>2104</v>
      </c>
      <c r="B2105" s="23" t="s">
        <v>8449</v>
      </c>
      <c r="C2105" s="39">
        <v>43923</v>
      </c>
      <c r="D2105" s="40"/>
      <c r="E2105" s="27">
        <v>30</v>
      </c>
      <c r="F2105" s="2" t="s">
        <v>39</v>
      </c>
      <c r="G2105" s="2" t="s">
        <v>8451</v>
      </c>
      <c r="H2105" s="2" t="s">
        <v>5145</v>
      </c>
      <c r="I2105" s="2" t="s">
        <v>134</v>
      </c>
      <c r="J2105" s="15" t="str">
        <f>IF(ISERROR(VLOOKUP(I2105,State_codes!$B$2:$C$38, 2, FALSE)),"",VLOOKUP(I2105,State_codes!$B$2:$C$38, 2, FALSE))</f>
        <v>KA</v>
      </c>
      <c r="K2105" s="2" t="s">
        <v>122</v>
      </c>
      <c r="L2105" s="31" t="s">
        <v>3062</v>
      </c>
      <c r="M2105" s="2" t="s">
        <v>766</v>
      </c>
      <c r="N2105" s="130"/>
      <c r="O2105" s="27" t="s">
        <v>129</v>
      </c>
      <c r="P2105" s="39">
        <v>43923</v>
      </c>
      <c r="Q2105" s="37" t="s">
        <v>8442</v>
      </c>
      <c r="R2105" s="37" t="s">
        <v>8445</v>
      </c>
      <c r="S2105" s="46"/>
    </row>
    <row r="2106" spans="1:19" ht="12.75">
      <c r="A2106" s="27">
        <v>2105</v>
      </c>
      <c r="B2106" s="23" t="s">
        <v>8458</v>
      </c>
      <c r="C2106" s="39">
        <v>43923</v>
      </c>
      <c r="D2106" s="40"/>
      <c r="E2106" s="27">
        <v>41</v>
      </c>
      <c r="F2106" s="2" t="s">
        <v>39</v>
      </c>
      <c r="G2106" s="2" t="s">
        <v>8459</v>
      </c>
      <c r="H2106" s="2" t="s">
        <v>5145</v>
      </c>
      <c r="I2106" s="2" t="s">
        <v>134</v>
      </c>
      <c r="J2106" s="15" t="str">
        <f>IF(ISERROR(VLOOKUP(I2106,State_codes!$B$2:$C$38, 2, FALSE)),"",VLOOKUP(I2106,State_codes!$B$2:$C$38, 2, FALSE))</f>
        <v>KA</v>
      </c>
      <c r="K2106" s="2" t="s">
        <v>122</v>
      </c>
      <c r="L2106" s="31" t="s">
        <v>3062</v>
      </c>
      <c r="M2106" s="2" t="s">
        <v>766</v>
      </c>
      <c r="N2106" s="130"/>
      <c r="O2106" s="27" t="s">
        <v>129</v>
      </c>
      <c r="P2106" s="39">
        <v>43923</v>
      </c>
      <c r="Q2106" s="37" t="s">
        <v>8442</v>
      </c>
      <c r="R2106" s="37" t="s">
        <v>8445</v>
      </c>
      <c r="S2106" s="46"/>
    </row>
    <row r="2107" spans="1:19" ht="12.75">
      <c r="A2107" s="27">
        <v>2106</v>
      </c>
      <c r="B2107" s="23" t="s">
        <v>8461</v>
      </c>
      <c r="C2107" s="39">
        <v>43923</v>
      </c>
      <c r="D2107" s="40"/>
      <c r="E2107" s="27">
        <v>66</v>
      </c>
      <c r="F2107" s="2" t="s">
        <v>39</v>
      </c>
      <c r="G2107" s="2" t="s">
        <v>8462</v>
      </c>
      <c r="H2107" s="2" t="s">
        <v>5145</v>
      </c>
      <c r="I2107" s="2" t="s">
        <v>134</v>
      </c>
      <c r="J2107" s="15" t="str">
        <f>IF(ISERROR(VLOOKUP(I2107,State_codes!$B$2:$C$38, 2, FALSE)),"",VLOOKUP(I2107,State_codes!$B$2:$C$38, 2, FALSE))</f>
        <v>KA</v>
      </c>
      <c r="K2107" s="2" t="s">
        <v>122</v>
      </c>
      <c r="L2107" s="31" t="s">
        <v>3062</v>
      </c>
      <c r="M2107" s="2" t="s">
        <v>766</v>
      </c>
      <c r="N2107" s="130"/>
      <c r="O2107" s="27" t="s">
        <v>129</v>
      </c>
      <c r="P2107" s="39">
        <v>43923</v>
      </c>
      <c r="Q2107" s="37" t="s">
        <v>8442</v>
      </c>
      <c r="R2107" s="37" t="s">
        <v>8445</v>
      </c>
      <c r="S2107" s="46"/>
    </row>
    <row r="2108" spans="1:19" ht="12.75">
      <c r="A2108" s="27">
        <v>2107</v>
      </c>
      <c r="B2108" s="23" t="s">
        <v>8469</v>
      </c>
      <c r="C2108" s="39">
        <v>43923</v>
      </c>
      <c r="D2108" s="40"/>
      <c r="E2108" s="27">
        <v>59</v>
      </c>
      <c r="F2108" s="2" t="s">
        <v>39</v>
      </c>
      <c r="G2108" s="2" t="s">
        <v>8470</v>
      </c>
      <c r="H2108" s="2" t="s">
        <v>5145</v>
      </c>
      <c r="I2108" s="2" t="s">
        <v>134</v>
      </c>
      <c r="J2108" s="15" t="str">
        <f>IF(ISERROR(VLOOKUP(I2108,State_codes!$B$2:$C$38, 2, FALSE)),"",VLOOKUP(I2108,State_codes!$B$2:$C$38, 2, FALSE))</f>
        <v>KA</v>
      </c>
      <c r="K2108" s="2" t="s">
        <v>122</v>
      </c>
      <c r="L2108" s="31" t="s">
        <v>3062</v>
      </c>
      <c r="M2108" s="2" t="s">
        <v>766</v>
      </c>
      <c r="N2108" s="130"/>
      <c r="O2108" s="27" t="s">
        <v>129</v>
      </c>
      <c r="P2108" s="39">
        <v>43923</v>
      </c>
      <c r="Q2108" s="37" t="s">
        <v>8442</v>
      </c>
      <c r="R2108" s="37" t="s">
        <v>8445</v>
      </c>
      <c r="S2108" s="46"/>
    </row>
    <row r="2109" spans="1:19" ht="12.75">
      <c r="A2109" s="27">
        <v>2108</v>
      </c>
      <c r="B2109" s="23" t="s">
        <v>8476</v>
      </c>
      <c r="C2109" s="39">
        <v>43923</v>
      </c>
      <c r="D2109" s="40"/>
      <c r="E2109" s="27">
        <v>39</v>
      </c>
      <c r="F2109" s="2" t="s">
        <v>39</v>
      </c>
      <c r="H2109" s="2" t="s">
        <v>5145</v>
      </c>
      <c r="I2109" s="2" t="s">
        <v>134</v>
      </c>
      <c r="J2109" s="15" t="str">
        <f>IF(ISERROR(VLOOKUP(I2109,State_codes!$B$2:$C$38, 2, FALSE)),"",VLOOKUP(I2109,State_codes!$B$2:$C$38, 2, FALSE))</f>
        <v>KA</v>
      </c>
      <c r="K2109" s="2" t="s">
        <v>122</v>
      </c>
      <c r="L2109" s="31" t="s">
        <v>8477</v>
      </c>
      <c r="M2109" s="2" t="s">
        <v>766</v>
      </c>
      <c r="N2109" s="130"/>
      <c r="O2109" s="27" t="s">
        <v>129</v>
      </c>
      <c r="P2109" s="39">
        <v>43923</v>
      </c>
      <c r="Q2109" s="37" t="s">
        <v>8442</v>
      </c>
      <c r="R2109" s="37" t="s">
        <v>8445</v>
      </c>
      <c r="S2109" s="46"/>
    </row>
    <row r="2110" spans="1:19" ht="12.75">
      <c r="A2110" s="27">
        <v>2109</v>
      </c>
      <c r="B2110" s="23" t="s">
        <v>8479</v>
      </c>
      <c r="C2110" s="39">
        <v>43923</v>
      </c>
      <c r="D2110" s="40"/>
      <c r="E2110" s="27">
        <v>60</v>
      </c>
      <c r="F2110" s="2" t="s">
        <v>39</v>
      </c>
      <c r="H2110" s="2" t="s">
        <v>5145</v>
      </c>
      <c r="I2110" s="45" t="s">
        <v>134</v>
      </c>
      <c r="J2110" s="15" t="str">
        <f>IF(ISERROR(VLOOKUP(I2110,State_codes!$B$2:$C$38, 2, FALSE)),"",VLOOKUP(I2110,State_codes!$B$2:$C$38, 2, FALSE))</f>
        <v>KA</v>
      </c>
      <c r="K2110" s="2" t="s">
        <v>122</v>
      </c>
      <c r="L2110" s="31" t="s">
        <v>3062</v>
      </c>
      <c r="M2110" s="2" t="s">
        <v>766</v>
      </c>
      <c r="N2110" s="130"/>
      <c r="O2110" s="27" t="s">
        <v>129</v>
      </c>
      <c r="P2110" s="39">
        <v>43923</v>
      </c>
      <c r="Q2110" s="37" t="s">
        <v>8442</v>
      </c>
      <c r="R2110" s="37" t="s">
        <v>8445</v>
      </c>
      <c r="S2110" s="46"/>
    </row>
    <row r="2111" spans="1:19" ht="12.75">
      <c r="A2111" s="27">
        <v>2110</v>
      </c>
      <c r="B2111" s="23" t="s">
        <v>8485</v>
      </c>
      <c r="C2111" s="39">
        <v>43923</v>
      </c>
      <c r="D2111" s="40"/>
      <c r="E2111" s="27">
        <v>63</v>
      </c>
      <c r="F2111" s="2" t="s">
        <v>39</v>
      </c>
      <c r="H2111" s="2" t="s">
        <v>5145</v>
      </c>
      <c r="I2111" s="45" t="s">
        <v>134</v>
      </c>
      <c r="J2111" s="15" t="str">
        <f>IF(ISERROR(VLOOKUP(I2111,State_codes!$B$2:$C$38, 2, FALSE)),"",VLOOKUP(I2111,State_codes!$B$2:$C$38, 2, FALSE))</f>
        <v>KA</v>
      </c>
      <c r="K2111" s="2" t="s">
        <v>122</v>
      </c>
      <c r="L2111" s="31" t="s">
        <v>3062</v>
      </c>
      <c r="M2111" s="2" t="s">
        <v>766</v>
      </c>
      <c r="N2111" s="130"/>
      <c r="O2111" s="27" t="s">
        <v>129</v>
      </c>
      <c r="P2111" s="39">
        <v>43923</v>
      </c>
      <c r="Q2111" s="37" t="s">
        <v>8442</v>
      </c>
      <c r="R2111" s="37" t="s">
        <v>8445</v>
      </c>
      <c r="S2111" s="46"/>
    </row>
    <row r="2112" spans="1:19" ht="12.75">
      <c r="A2112" s="27">
        <v>2111</v>
      </c>
      <c r="B2112" s="23" t="s">
        <v>8494</v>
      </c>
      <c r="C2112" s="39">
        <v>43923</v>
      </c>
      <c r="D2112" s="40"/>
      <c r="E2112" s="27">
        <v>73</v>
      </c>
      <c r="F2112" s="2" t="s">
        <v>39</v>
      </c>
      <c r="G2112" s="2" t="s">
        <v>8495</v>
      </c>
      <c r="H2112" s="2" t="s">
        <v>5145</v>
      </c>
      <c r="I2112" s="45" t="s">
        <v>134</v>
      </c>
      <c r="J2112" s="15" t="str">
        <f>IF(ISERROR(VLOOKUP(I2112,State_codes!$B$2:$C$38, 2, FALSE)),"",VLOOKUP(I2112,State_codes!$B$2:$C$38, 2, FALSE))</f>
        <v>KA</v>
      </c>
      <c r="K2112" s="2" t="s">
        <v>122</v>
      </c>
      <c r="L2112" s="31" t="s">
        <v>3062</v>
      </c>
      <c r="M2112" s="2" t="s">
        <v>766</v>
      </c>
      <c r="N2112" s="130"/>
      <c r="O2112" s="27" t="s">
        <v>129</v>
      </c>
      <c r="P2112" s="39">
        <v>43923</v>
      </c>
      <c r="Q2112" s="37" t="s">
        <v>8442</v>
      </c>
      <c r="R2112" s="37" t="s">
        <v>8445</v>
      </c>
      <c r="S2112" s="46"/>
    </row>
    <row r="2113" spans="1:19" ht="12.75">
      <c r="A2113" s="27">
        <v>2112</v>
      </c>
      <c r="B2113" s="23" t="s">
        <v>8502</v>
      </c>
      <c r="C2113" s="39">
        <v>43923</v>
      </c>
      <c r="D2113" s="40"/>
      <c r="E2113" s="27">
        <v>45</v>
      </c>
      <c r="F2113" s="2" t="s">
        <v>39</v>
      </c>
      <c r="H2113" s="2" t="s">
        <v>5145</v>
      </c>
      <c r="I2113" s="45" t="s">
        <v>134</v>
      </c>
      <c r="J2113" s="15" t="str">
        <f>IF(ISERROR(VLOOKUP(I2113,State_codes!$B$2:$C$38, 2, FALSE)),"",VLOOKUP(I2113,State_codes!$B$2:$C$38, 2, FALSE))</f>
        <v>KA</v>
      </c>
      <c r="K2113" s="2" t="s">
        <v>122</v>
      </c>
      <c r="L2113" s="31" t="s">
        <v>3062</v>
      </c>
      <c r="M2113" s="2" t="s">
        <v>766</v>
      </c>
      <c r="N2113" s="130"/>
      <c r="O2113" s="27" t="s">
        <v>129</v>
      </c>
      <c r="P2113" s="39">
        <v>43923</v>
      </c>
      <c r="Q2113" s="37" t="s">
        <v>8442</v>
      </c>
      <c r="R2113" s="37" t="s">
        <v>8445</v>
      </c>
      <c r="S2113" s="46"/>
    </row>
    <row r="2114" spans="1:19" ht="12.75">
      <c r="A2114" s="27">
        <v>2113</v>
      </c>
      <c r="B2114" s="23" t="s">
        <v>8508</v>
      </c>
      <c r="C2114" s="39">
        <v>43923</v>
      </c>
      <c r="D2114" s="40"/>
      <c r="E2114" s="27">
        <v>60</v>
      </c>
      <c r="F2114" s="2" t="s">
        <v>40</v>
      </c>
      <c r="H2114" s="2" t="s">
        <v>389</v>
      </c>
      <c r="I2114" s="45" t="s">
        <v>134</v>
      </c>
      <c r="J2114" s="15" t="str">
        <f>IF(ISERROR(VLOOKUP(I2114,State_codes!$B$2:$C$38, 2, FALSE)),"",VLOOKUP(I2114,State_codes!$B$2:$C$38, 2, FALSE))</f>
        <v>KA</v>
      </c>
      <c r="K2114" s="2" t="s">
        <v>122</v>
      </c>
      <c r="L2114" s="31" t="s">
        <v>8509</v>
      </c>
      <c r="M2114" s="2" t="s">
        <v>766</v>
      </c>
      <c r="N2114" s="130"/>
      <c r="O2114" s="27" t="s">
        <v>129</v>
      </c>
      <c r="P2114" s="39">
        <v>43923</v>
      </c>
      <c r="Q2114" s="37" t="s">
        <v>8442</v>
      </c>
      <c r="R2114" s="37" t="s">
        <v>8445</v>
      </c>
      <c r="S2114" s="46"/>
    </row>
    <row r="2115" spans="1:19" ht="12.75">
      <c r="A2115" s="27">
        <v>2114</v>
      </c>
      <c r="B2115" s="119"/>
      <c r="C2115" s="39">
        <v>43923</v>
      </c>
      <c r="D2115" s="40"/>
      <c r="E2115" s="41"/>
      <c r="H2115" s="15"/>
      <c r="I2115" s="2" t="s">
        <v>95</v>
      </c>
      <c r="J2115" s="15" t="str">
        <f>IF(ISERROR(VLOOKUP(I2115,State_codes!$B$2:$C$38, 2, FALSE)),"",VLOOKUP(I2115,State_codes!$B$2:$C$38, 2, FALSE))</f>
        <v>DL</v>
      </c>
      <c r="K2115" s="2" t="s">
        <v>122</v>
      </c>
      <c r="L2115" s="46"/>
      <c r="N2115" s="130"/>
      <c r="O2115" s="130"/>
      <c r="P2115" s="39">
        <v>43923</v>
      </c>
      <c r="Q2115" s="37" t="s">
        <v>8516</v>
      </c>
      <c r="R2115" s="46"/>
      <c r="S2115" s="46"/>
    </row>
    <row r="2116" spans="1:19" ht="12.75">
      <c r="A2116" s="27">
        <v>2115</v>
      </c>
      <c r="B2116" s="119"/>
      <c r="C2116" s="39">
        <v>43923</v>
      </c>
      <c r="D2116" s="40"/>
      <c r="E2116" s="41"/>
      <c r="H2116" s="15"/>
      <c r="I2116" s="2" t="s">
        <v>95</v>
      </c>
      <c r="J2116" s="15" t="str">
        <f>IF(ISERROR(VLOOKUP(I2116,State_codes!$B$2:$C$38, 2, FALSE)),"",VLOOKUP(I2116,State_codes!$B$2:$C$38, 2, FALSE))</f>
        <v>DL</v>
      </c>
      <c r="K2116" s="2" t="s">
        <v>122</v>
      </c>
      <c r="L2116" s="46"/>
      <c r="N2116" s="130"/>
      <c r="O2116" s="130"/>
      <c r="P2116" s="39">
        <v>43923</v>
      </c>
      <c r="Q2116" s="37" t="s">
        <v>8516</v>
      </c>
      <c r="R2116" s="46"/>
      <c r="S2116" s="46"/>
    </row>
    <row r="2117" spans="1:19" ht="12.75">
      <c r="A2117" s="27">
        <v>2116</v>
      </c>
      <c r="B2117" s="119"/>
      <c r="C2117" s="39">
        <v>43923</v>
      </c>
      <c r="D2117" s="40"/>
      <c r="E2117" s="41"/>
      <c r="H2117" s="15"/>
      <c r="I2117" s="2" t="s">
        <v>95</v>
      </c>
      <c r="J2117" s="15" t="str">
        <f>IF(ISERROR(VLOOKUP(I2117,State_codes!$B$2:$C$38, 2, FALSE)),"",VLOOKUP(I2117,State_codes!$B$2:$C$38, 2, FALSE))</f>
        <v>DL</v>
      </c>
      <c r="K2117" s="2" t="s">
        <v>122</v>
      </c>
      <c r="L2117" s="46"/>
      <c r="N2117" s="130"/>
      <c r="O2117" s="130"/>
      <c r="P2117" s="39">
        <v>43923</v>
      </c>
      <c r="Q2117" s="37" t="s">
        <v>8516</v>
      </c>
      <c r="R2117" s="46"/>
      <c r="S2117" s="46"/>
    </row>
    <row r="2118" spans="1:19" ht="12.75">
      <c r="A2118" s="27">
        <v>2117</v>
      </c>
      <c r="B2118" s="119"/>
      <c r="C2118" s="39">
        <v>43923</v>
      </c>
      <c r="D2118" s="40"/>
      <c r="E2118" s="41"/>
      <c r="H2118" s="15"/>
      <c r="I2118" s="2" t="s">
        <v>95</v>
      </c>
      <c r="J2118" s="15" t="str">
        <f>IF(ISERROR(VLOOKUP(I2118,State_codes!$B$2:$C$38, 2, FALSE)),"",VLOOKUP(I2118,State_codes!$B$2:$C$38, 2, FALSE))</f>
        <v>DL</v>
      </c>
      <c r="K2118" s="2" t="s">
        <v>122</v>
      </c>
      <c r="L2118" s="46"/>
      <c r="N2118" s="130"/>
      <c r="O2118" s="130"/>
      <c r="P2118" s="39">
        <v>43923</v>
      </c>
      <c r="Q2118" s="37" t="s">
        <v>8516</v>
      </c>
      <c r="R2118" s="46"/>
      <c r="S2118" s="46"/>
    </row>
    <row r="2119" spans="1:19" ht="12.75">
      <c r="A2119" s="27">
        <v>2118</v>
      </c>
      <c r="B2119" s="119"/>
      <c r="C2119" s="39">
        <v>43923</v>
      </c>
      <c r="D2119" s="40"/>
      <c r="E2119" s="41"/>
      <c r="H2119" s="15"/>
      <c r="I2119" s="2" t="s">
        <v>95</v>
      </c>
      <c r="J2119" s="15" t="str">
        <f>IF(ISERROR(VLOOKUP(I2119,State_codes!$B$2:$C$38, 2, FALSE)),"",VLOOKUP(I2119,State_codes!$B$2:$C$38, 2, FALSE))</f>
        <v>DL</v>
      </c>
      <c r="K2119" s="2" t="s">
        <v>122</v>
      </c>
      <c r="L2119" s="46"/>
      <c r="N2119" s="130"/>
      <c r="O2119" s="130"/>
      <c r="P2119" s="39">
        <v>43923</v>
      </c>
      <c r="Q2119" s="37" t="s">
        <v>8516</v>
      </c>
      <c r="R2119" s="46"/>
      <c r="S2119" s="46"/>
    </row>
    <row r="2120" spans="1:19" ht="12.75">
      <c r="A2120" s="27">
        <v>2119</v>
      </c>
      <c r="B2120" s="119"/>
      <c r="C2120" s="39">
        <v>43923</v>
      </c>
      <c r="D2120" s="40"/>
      <c r="E2120" s="41"/>
      <c r="H2120" s="15"/>
      <c r="I2120" s="2" t="s">
        <v>95</v>
      </c>
      <c r="J2120" s="15" t="str">
        <f>IF(ISERROR(VLOOKUP(I2120,State_codes!$B$2:$C$38, 2, FALSE)),"",VLOOKUP(I2120,State_codes!$B$2:$C$38, 2, FALSE))</f>
        <v>DL</v>
      </c>
      <c r="K2120" s="2" t="s">
        <v>122</v>
      </c>
      <c r="L2120" s="46"/>
      <c r="N2120" s="130"/>
      <c r="O2120" s="130"/>
      <c r="P2120" s="39">
        <v>43923</v>
      </c>
      <c r="Q2120" s="37" t="s">
        <v>8516</v>
      </c>
      <c r="R2120" s="46"/>
      <c r="S2120" s="46"/>
    </row>
    <row r="2121" spans="1:19" ht="12.75">
      <c r="A2121" s="27">
        <v>2120</v>
      </c>
      <c r="B2121" s="119"/>
      <c r="C2121" s="39">
        <v>43923</v>
      </c>
      <c r="D2121" s="40"/>
      <c r="E2121" s="41"/>
      <c r="H2121" s="15"/>
      <c r="I2121" s="2" t="s">
        <v>95</v>
      </c>
      <c r="J2121" s="15" t="str">
        <f>IF(ISERROR(VLOOKUP(I2121,State_codes!$B$2:$C$38, 2, FALSE)),"",VLOOKUP(I2121,State_codes!$B$2:$C$38, 2, FALSE))</f>
        <v>DL</v>
      </c>
      <c r="K2121" s="2" t="s">
        <v>122</v>
      </c>
      <c r="L2121" s="46"/>
      <c r="N2121" s="130"/>
      <c r="O2121" s="130"/>
      <c r="P2121" s="39">
        <v>43923</v>
      </c>
      <c r="Q2121" s="37" t="s">
        <v>8516</v>
      </c>
      <c r="R2121" s="46"/>
      <c r="S2121" s="46"/>
    </row>
    <row r="2122" spans="1:19" ht="12.75">
      <c r="A2122" s="27">
        <v>2121</v>
      </c>
      <c r="B2122" s="119"/>
      <c r="C2122" s="39">
        <v>43923</v>
      </c>
      <c r="D2122" s="40"/>
      <c r="E2122" s="41"/>
      <c r="H2122" s="15"/>
      <c r="I2122" s="2" t="s">
        <v>95</v>
      </c>
      <c r="J2122" s="15" t="str">
        <f>IF(ISERROR(VLOOKUP(I2122,State_codes!$B$2:$C$38, 2, FALSE)),"",VLOOKUP(I2122,State_codes!$B$2:$C$38, 2, FALSE))</f>
        <v>DL</v>
      </c>
      <c r="K2122" s="2" t="s">
        <v>122</v>
      </c>
      <c r="L2122" s="46"/>
      <c r="N2122" s="130"/>
      <c r="O2122" s="130"/>
      <c r="P2122" s="39">
        <v>43923</v>
      </c>
      <c r="Q2122" s="37" t="s">
        <v>8516</v>
      </c>
      <c r="R2122" s="46"/>
      <c r="S2122" s="46"/>
    </row>
    <row r="2123" spans="1:19" ht="12.75">
      <c r="A2123" s="27">
        <v>2122</v>
      </c>
      <c r="B2123" s="119"/>
      <c r="C2123" s="39">
        <v>43923</v>
      </c>
      <c r="D2123" s="40"/>
      <c r="E2123" s="41"/>
      <c r="H2123" s="15"/>
      <c r="I2123" s="2" t="s">
        <v>95</v>
      </c>
      <c r="J2123" s="15" t="str">
        <f>IF(ISERROR(VLOOKUP(I2123,State_codes!$B$2:$C$38, 2, FALSE)),"",VLOOKUP(I2123,State_codes!$B$2:$C$38, 2, FALSE))</f>
        <v>DL</v>
      </c>
      <c r="K2123" s="2" t="s">
        <v>122</v>
      </c>
      <c r="L2123" s="46"/>
      <c r="N2123" s="130"/>
      <c r="O2123" s="130"/>
      <c r="P2123" s="39">
        <v>43923</v>
      </c>
      <c r="Q2123" s="37" t="s">
        <v>8516</v>
      </c>
      <c r="R2123" s="46"/>
      <c r="S2123" s="46"/>
    </row>
    <row r="2124" spans="1:19" ht="12.75">
      <c r="A2124" s="27">
        <v>2123</v>
      </c>
      <c r="B2124" s="119"/>
      <c r="C2124" s="39">
        <v>43923</v>
      </c>
      <c r="D2124" s="40"/>
      <c r="E2124" s="41"/>
      <c r="H2124" s="15"/>
      <c r="I2124" s="2" t="s">
        <v>95</v>
      </c>
      <c r="J2124" s="15" t="str">
        <f>IF(ISERROR(VLOOKUP(I2124,State_codes!$B$2:$C$38, 2, FALSE)),"",VLOOKUP(I2124,State_codes!$B$2:$C$38, 2, FALSE))</f>
        <v>DL</v>
      </c>
      <c r="K2124" s="2" t="s">
        <v>122</v>
      </c>
      <c r="L2124" s="46"/>
      <c r="N2124" s="130"/>
      <c r="O2124" s="130"/>
      <c r="P2124" s="39">
        <v>43923</v>
      </c>
      <c r="Q2124" s="37" t="s">
        <v>8516</v>
      </c>
      <c r="R2124" s="46"/>
      <c r="S2124" s="46"/>
    </row>
    <row r="2125" spans="1:19" ht="12.75">
      <c r="A2125" s="27">
        <v>2124</v>
      </c>
      <c r="B2125" s="119"/>
      <c r="C2125" s="39">
        <v>43923</v>
      </c>
      <c r="D2125" s="40"/>
      <c r="E2125" s="41"/>
      <c r="H2125" s="15"/>
      <c r="I2125" s="2" t="s">
        <v>95</v>
      </c>
      <c r="J2125" s="15" t="str">
        <f>IF(ISERROR(VLOOKUP(I2125,State_codes!$B$2:$C$38, 2, FALSE)),"",VLOOKUP(I2125,State_codes!$B$2:$C$38, 2, FALSE))</f>
        <v>DL</v>
      </c>
      <c r="K2125" s="2" t="s">
        <v>122</v>
      </c>
      <c r="L2125" s="46"/>
      <c r="N2125" s="130"/>
      <c r="O2125" s="130"/>
      <c r="P2125" s="39">
        <v>43923</v>
      </c>
      <c r="Q2125" s="37" t="s">
        <v>8516</v>
      </c>
      <c r="R2125" s="46"/>
      <c r="S2125" s="46"/>
    </row>
    <row r="2126" spans="1:19" ht="12.75">
      <c r="A2126" s="27">
        <v>2125</v>
      </c>
      <c r="B2126" s="119"/>
      <c r="C2126" s="39">
        <v>43923</v>
      </c>
      <c r="D2126" s="40"/>
      <c r="E2126" s="41"/>
      <c r="H2126" s="15"/>
      <c r="I2126" s="2" t="s">
        <v>95</v>
      </c>
      <c r="J2126" s="15" t="str">
        <f>IF(ISERROR(VLOOKUP(I2126,State_codes!$B$2:$C$38, 2, FALSE)),"",VLOOKUP(I2126,State_codes!$B$2:$C$38, 2, FALSE))</f>
        <v>DL</v>
      </c>
      <c r="K2126" s="2" t="s">
        <v>122</v>
      </c>
      <c r="L2126" s="46"/>
      <c r="N2126" s="130"/>
      <c r="O2126" s="130"/>
      <c r="P2126" s="39">
        <v>43923</v>
      </c>
      <c r="Q2126" s="37" t="s">
        <v>8516</v>
      </c>
      <c r="R2126" s="46"/>
      <c r="S2126" s="46"/>
    </row>
    <row r="2127" spans="1:19" ht="12.75">
      <c r="A2127" s="27">
        <v>2126</v>
      </c>
      <c r="B2127" s="119"/>
      <c r="C2127" s="39">
        <v>43923</v>
      </c>
      <c r="D2127" s="40"/>
      <c r="E2127" s="41"/>
      <c r="H2127" s="15"/>
      <c r="I2127" s="2" t="s">
        <v>95</v>
      </c>
      <c r="J2127" s="15" t="str">
        <f>IF(ISERROR(VLOOKUP(I2127,State_codes!$B$2:$C$38, 2, FALSE)),"",VLOOKUP(I2127,State_codes!$B$2:$C$38, 2, FALSE))</f>
        <v>DL</v>
      </c>
      <c r="K2127" s="2" t="s">
        <v>122</v>
      </c>
      <c r="L2127" s="46"/>
      <c r="N2127" s="130"/>
      <c r="O2127" s="130"/>
      <c r="P2127" s="39">
        <v>43923</v>
      </c>
      <c r="Q2127" s="37" t="s">
        <v>8516</v>
      </c>
      <c r="R2127" s="46"/>
      <c r="S2127" s="46"/>
    </row>
    <row r="2128" spans="1:19" ht="12.75">
      <c r="A2128" s="27">
        <v>2127</v>
      </c>
      <c r="B2128" s="119"/>
      <c r="C2128" s="39">
        <v>43923</v>
      </c>
      <c r="D2128" s="40"/>
      <c r="E2128" s="41"/>
      <c r="H2128" s="15"/>
      <c r="I2128" s="2" t="s">
        <v>95</v>
      </c>
      <c r="J2128" s="15" t="str">
        <f>IF(ISERROR(VLOOKUP(I2128,State_codes!$B$2:$C$38, 2, FALSE)),"",VLOOKUP(I2128,State_codes!$B$2:$C$38, 2, FALSE))</f>
        <v>DL</v>
      </c>
      <c r="K2128" s="2" t="s">
        <v>122</v>
      </c>
      <c r="L2128" s="46"/>
      <c r="N2128" s="130"/>
      <c r="O2128" s="130"/>
      <c r="P2128" s="39">
        <v>43923</v>
      </c>
      <c r="Q2128" s="37" t="s">
        <v>8516</v>
      </c>
      <c r="R2128" s="46"/>
      <c r="S2128" s="46"/>
    </row>
    <row r="2129" spans="1:19" ht="12.75">
      <c r="A2129" s="27">
        <v>2128</v>
      </c>
      <c r="B2129" s="119"/>
      <c r="C2129" s="39">
        <v>43923</v>
      </c>
      <c r="D2129" s="40"/>
      <c r="E2129" s="41"/>
      <c r="H2129" s="15"/>
      <c r="I2129" s="2" t="s">
        <v>95</v>
      </c>
      <c r="J2129" s="15" t="str">
        <f>IF(ISERROR(VLOOKUP(I2129,State_codes!$B$2:$C$38, 2, FALSE)),"",VLOOKUP(I2129,State_codes!$B$2:$C$38, 2, FALSE))</f>
        <v>DL</v>
      </c>
      <c r="K2129" s="2" t="s">
        <v>122</v>
      </c>
      <c r="L2129" s="46"/>
      <c r="N2129" s="130"/>
      <c r="O2129" s="130"/>
      <c r="P2129" s="39">
        <v>43923</v>
      </c>
      <c r="Q2129" s="37" t="s">
        <v>8516</v>
      </c>
      <c r="R2129" s="46"/>
      <c r="S2129" s="46"/>
    </row>
    <row r="2130" spans="1:19" ht="12.75">
      <c r="A2130" s="27">
        <v>2129</v>
      </c>
      <c r="B2130" s="119"/>
      <c r="C2130" s="39">
        <v>43923</v>
      </c>
      <c r="D2130" s="40"/>
      <c r="E2130" s="41"/>
      <c r="H2130" s="15"/>
      <c r="I2130" s="2" t="s">
        <v>95</v>
      </c>
      <c r="J2130" s="15" t="str">
        <f>IF(ISERROR(VLOOKUP(I2130,State_codes!$B$2:$C$38, 2, FALSE)),"",VLOOKUP(I2130,State_codes!$B$2:$C$38, 2, FALSE))</f>
        <v>DL</v>
      </c>
      <c r="K2130" s="2" t="s">
        <v>122</v>
      </c>
      <c r="L2130" s="46"/>
      <c r="N2130" s="130"/>
      <c r="O2130" s="130"/>
      <c r="P2130" s="39">
        <v>43923</v>
      </c>
      <c r="Q2130" s="37" t="s">
        <v>8516</v>
      </c>
      <c r="R2130" s="46"/>
      <c r="S2130" s="46"/>
    </row>
    <row r="2131" spans="1:19" ht="12.75">
      <c r="A2131" s="27">
        <v>2130</v>
      </c>
      <c r="B2131" s="119"/>
      <c r="C2131" s="39">
        <v>43923</v>
      </c>
      <c r="D2131" s="40"/>
      <c r="E2131" s="41"/>
      <c r="H2131" s="15"/>
      <c r="I2131" s="2" t="s">
        <v>95</v>
      </c>
      <c r="J2131" s="15" t="str">
        <f>IF(ISERROR(VLOOKUP(I2131,State_codes!$B$2:$C$38, 2, FALSE)),"",VLOOKUP(I2131,State_codes!$B$2:$C$38, 2, FALSE))</f>
        <v>DL</v>
      </c>
      <c r="K2131" s="2" t="s">
        <v>122</v>
      </c>
      <c r="L2131" s="46"/>
      <c r="N2131" s="130"/>
      <c r="O2131" s="130"/>
      <c r="P2131" s="39">
        <v>43923</v>
      </c>
      <c r="Q2131" s="37" t="s">
        <v>8516</v>
      </c>
      <c r="R2131" s="46"/>
      <c r="S2131" s="46"/>
    </row>
    <row r="2132" spans="1:19" ht="12.75">
      <c r="A2132" s="27">
        <v>2131</v>
      </c>
      <c r="B2132" s="119"/>
      <c r="C2132" s="39">
        <v>43923</v>
      </c>
      <c r="D2132" s="40"/>
      <c r="E2132" s="41"/>
      <c r="H2132" s="15"/>
      <c r="I2132" s="2" t="s">
        <v>95</v>
      </c>
      <c r="J2132" s="15" t="str">
        <f>IF(ISERROR(VLOOKUP(I2132,State_codes!$B$2:$C$38, 2, FALSE)),"",VLOOKUP(I2132,State_codes!$B$2:$C$38, 2, FALSE))</f>
        <v>DL</v>
      </c>
      <c r="K2132" s="2" t="s">
        <v>122</v>
      </c>
      <c r="L2132" s="46"/>
      <c r="N2132" s="130"/>
      <c r="O2132" s="130"/>
      <c r="P2132" s="39">
        <v>43923</v>
      </c>
      <c r="Q2132" s="37" t="s">
        <v>8516</v>
      </c>
      <c r="R2132" s="46"/>
      <c r="S2132" s="46"/>
    </row>
    <row r="2133" spans="1:19" ht="12.75">
      <c r="A2133" s="27">
        <v>2132</v>
      </c>
      <c r="B2133" s="119"/>
      <c r="C2133" s="39">
        <v>43923</v>
      </c>
      <c r="D2133" s="40"/>
      <c r="E2133" s="41"/>
      <c r="H2133" s="15"/>
      <c r="I2133" s="2" t="s">
        <v>95</v>
      </c>
      <c r="J2133" s="15" t="str">
        <f>IF(ISERROR(VLOOKUP(I2133,State_codes!$B$2:$C$38, 2, FALSE)),"",VLOOKUP(I2133,State_codes!$B$2:$C$38, 2, FALSE))</f>
        <v>DL</v>
      </c>
      <c r="K2133" s="2" t="s">
        <v>122</v>
      </c>
      <c r="L2133" s="46"/>
      <c r="N2133" s="130"/>
      <c r="O2133" s="130"/>
      <c r="P2133" s="39">
        <v>43923</v>
      </c>
      <c r="Q2133" s="37" t="s">
        <v>8516</v>
      </c>
      <c r="R2133" s="46"/>
      <c r="S2133" s="46"/>
    </row>
    <row r="2134" spans="1:19" ht="12.75">
      <c r="A2134" s="27">
        <v>2133</v>
      </c>
      <c r="B2134" s="119"/>
      <c r="C2134" s="39">
        <v>43923</v>
      </c>
      <c r="D2134" s="40"/>
      <c r="E2134" s="41"/>
      <c r="H2134" s="15"/>
      <c r="I2134" s="2" t="s">
        <v>95</v>
      </c>
      <c r="J2134" s="15" t="str">
        <f>IF(ISERROR(VLOOKUP(I2134,State_codes!$B$2:$C$38, 2, FALSE)),"",VLOOKUP(I2134,State_codes!$B$2:$C$38, 2, FALSE))</f>
        <v>DL</v>
      </c>
      <c r="K2134" s="2" t="s">
        <v>122</v>
      </c>
      <c r="L2134" s="46"/>
      <c r="N2134" s="130"/>
      <c r="O2134" s="130"/>
      <c r="P2134" s="39">
        <v>43923</v>
      </c>
      <c r="Q2134" s="37" t="s">
        <v>8516</v>
      </c>
      <c r="R2134" s="46"/>
      <c r="S2134" s="46"/>
    </row>
    <row r="2135" spans="1:19" ht="12.75">
      <c r="A2135" s="27">
        <v>2134</v>
      </c>
      <c r="B2135" s="119"/>
      <c r="C2135" s="39">
        <v>43923</v>
      </c>
      <c r="D2135" s="40"/>
      <c r="E2135" s="41"/>
      <c r="H2135" s="15"/>
      <c r="I2135" s="45" t="s">
        <v>95</v>
      </c>
      <c r="J2135" s="15" t="str">
        <f>IF(ISERROR(VLOOKUP(I2135,State_codes!$B$2:$C$38, 2, FALSE)),"",VLOOKUP(I2135,State_codes!$B$2:$C$38, 2, FALSE))</f>
        <v>DL</v>
      </c>
      <c r="K2135" s="2" t="s">
        <v>122</v>
      </c>
      <c r="L2135" s="46"/>
      <c r="N2135" s="130"/>
      <c r="O2135" s="130"/>
      <c r="P2135" s="39">
        <v>43923</v>
      </c>
      <c r="Q2135" s="37" t="s">
        <v>8516</v>
      </c>
      <c r="R2135" s="46"/>
      <c r="S2135" s="46"/>
    </row>
    <row r="2136" spans="1:19" ht="12.75">
      <c r="A2136" s="27">
        <v>2135</v>
      </c>
      <c r="B2136" s="119"/>
      <c r="C2136" s="39">
        <v>43923</v>
      </c>
      <c r="D2136" s="40"/>
      <c r="E2136" s="41"/>
      <c r="H2136" s="15"/>
      <c r="I2136" s="45" t="s">
        <v>95</v>
      </c>
      <c r="J2136" s="15" t="str">
        <f>IF(ISERROR(VLOOKUP(I2136,State_codes!$B$2:$C$38, 2, FALSE)),"",VLOOKUP(I2136,State_codes!$B$2:$C$38, 2, FALSE))</f>
        <v>DL</v>
      </c>
      <c r="K2136" s="2" t="s">
        <v>122</v>
      </c>
      <c r="L2136" s="46"/>
      <c r="N2136" s="130"/>
      <c r="O2136" s="130"/>
      <c r="P2136" s="39">
        <v>43923</v>
      </c>
      <c r="Q2136" s="37" t="s">
        <v>8516</v>
      </c>
      <c r="R2136" s="46"/>
      <c r="S2136" s="46"/>
    </row>
    <row r="2137" spans="1:19" ht="12.75">
      <c r="A2137" s="27">
        <v>2136</v>
      </c>
      <c r="B2137" s="119"/>
      <c r="C2137" s="39">
        <v>43923</v>
      </c>
      <c r="D2137" s="40"/>
      <c r="E2137" s="41"/>
      <c r="H2137" s="15"/>
      <c r="I2137" s="45" t="s">
        <v>95</v>
      </c>
      <c r="J2137" s="15" t="str">
        <f>IF(ISERROR(VLOOKUP(I2137,State_codes!$B$2:$C$38, 2, FALSE)),"",VLOOKUP(I2137,State_codes!$B$2:$C$38, 2, FALSE))</f>
        <v>DL</v>
      </c>
      <c r="K2137" s="2" t="s">
        <v>122</v>
      </c>
      <c r="L2137" s="46"/>
      <c r="N2137" s="130"/>
      <c r="O2137" s="130"/>
      <c r="P2137" s="39">
        <v>43923</v>
      </c>
      <c r="Q2137" s="37" t="s">
        <v>8516</v>
      </c>
      <c r="R2137" s="46"/>
      <c r="S2137" s="46"/>
    </row>
    <row r="2138" spans="1:19" ht="12.75">
      <c r="A2138" s="27">
        <v>2137</v>
      </c>
      <c r="B2138" s="119"/>
      <c r="C2138" s="39">
        <v>43923</v>
      </c>
      <c r="D2138" s="40"/>
      <c r="E2138" s="41"/>
      <c r="H2138" s="15"/>
      <c r="I2138" s="45" t="s">
        <v>95</v>
      </c>
      <c r="J2138" s="15" t="str">
        <f>IF(ISERROR(VLOOKUP(I2138,State_codes!$B$2:$C$38, 2, FALSE)),"",VLOOKUP(I2138,State_codes!$B$2:$C$38, 2, FALSE))</f>
        <v>DL</v>
      </c>
      <c r="K2138" s="2" t="s">
        <v>122</v>
      </c>
      <c r="L2138" s="46"/>
      <c r="N2138" s="130"/>
      <c r="O2138" s="130"/>
      <c r="P2138" s="39">
        <v>43923</v>
      </c>
      <c r="Q2138" s="37" t="s">
        <v>8516</v>
      </c>
      <c r="R2138" s="46"/>
      <c r="S2138" s="46"/>
    </row>
    <row r="2139" spans="1:19" ht="12.75">
      <c r="A2139" s="27">
        <v>2138</v>
      </c>
      <c r="B2139" s="119"/>
      <c r="C2139" s="39">
        <v>43923</v>
      </c>
      <c r="D2139" s="40"/>
      <c r="E2139" s="41"/>
      <c r="H2139" s="15"/>
      <c r="I2139" s="45" t="s">
        <v>95</v>
      </c>
      <c r="J2139" s="15" t="str">
        <f>IF(ISERROR(VLOOKUP(I2139,State_codes!$B$2:$C$38, 2, FALSE)),"",VLOOKUP(I2139,State_codes!$B$2:$C$38, 2, FALSE))</f>
        <v>DL</v>
      </c>
      <c r="K2139" s="2" t="s">
        <v>122</v>
      </c>
      <c r="L2139" s="46"/>
      <c r="N2139" s="130"/>
      <c r="O2139" s="130"/>
      <c r="P2139" s="39">
        <v>43923</v>
      </c>
      <c r="Q2139" s="37" t="s">
        <v>8516</v>
      </c>
      <c r="R2139" s="46"/>
      <c r="S2139" s="46"/>
    </row>
    <row r="2140" spans="1:19" ht="12.75">
      <c r="A2140" s="27">
        <v>2139</v>
      </c>
      <c r="B2140" s="119"/>
      <c r="C2140" s="39">
        <v>43923</v>
      </c>
      <c r="D2140" s="40"/>
      <c r="E2140" s="41"/>
      <c r="H2140" s="15"/>
      <c r="I2140" s="45" t="s">
        <v>95</v>
      </c>
      <c r="J2140" s="15" t="str">
        <f>IF(ISERROR(VLOOKUP(I2140,State_codes!$B$2:$C$38, 2, FALSE)),"",VLOOKUP(I2140,State_codes!$B$2:$C$38, 2, FALSE))</f>
        <v>DL</v>
      </c>
      <c r="K2140" s="2" t="s">
        <v>122</v>
      </c>
      <c r="L2140" s="46"/>
      <c r="N2140" s="130"/>
      <c r="O2140" s="130"/>
      <c r="P2140" s="39">
        <v>43923</v>
      </c>
      <c r="Q2140" s="37" t="s">
        <v>8516</v>
      </c>
      <c r="R2140" s="46"/>
      <c r="S2140" s="46"/>
    </row>
    <row r="2141" spans="1:19" ht="12.75">
      <c r="A2141" s="27">
        <v>2140</v>
      </c>
      <c r="B2141" s="119"/>
      <c r="C2141" s="39">
        <v>43923</v>
      </c>
      <c r="D2141" s="40"/>
      <c r="E2141" s="41"/>
      <c r="H2141" s="15"/>
      <c r="I2141" s="45" t="s">
        <v>95</v>
      </c>
      <c r="J2141" s="15" t="str">
        <f>IF(ISERROR(VLOOKUP(I2141,State_codes!$B$2:$C$38, 2, FALSE)),"",VLOOKUP(I2141,State_codes!$B$2:$C$38, 2, FALSE))</f>
        <v>DL</v>
      </c>
      <c r="K2141" s="2" t="s">
        <v>122</v>
      </c>
      <c r="L2141" s="46"/>
      <c r="N2141" s="130"/>
      <c r="O2141" s="130"/>
      <c r="P2141" s="39">
        <v>43923</v>
      </c>
      <c r="Q2141" s="37" t="s">
        <v>8516</v>
      </c>
      <c r="R2141" s="46"/>
      <c r="S2141" s="46"/>
    </row>
    <row r="2142" spans="1:19" ht="12.75">
      <c r="A2142" s="27">
        <v>2141</v>
      </c>
      <c r="B2142" s="119"/>
      <c r="C2142" s="39">
        <v>43923</v>
      </c>
      <c r="D2142" s="40"/>
      <c r="E2142" s="41"/>
      <c r="H2142" s="15"/>
      <c r="I2142" s="45" t="s">
        <v>95</v>
      </c>
      <c r="J2142" s="15" t="str">
        <f>IF(ISERROR(VLOOKUP(I2142,State_codes!$B$2:$C$38, 2, FALSE)),"",VLOOKUP(I2142,State_codes!$B$2:$C$38, 2, FALSE))</f>
        <v>DL</v>
      </c>
      <c r="K2142" s="2" t="s">
        <v>122</v>
      </c>
      <c r="L2142" s="46"/>
      <c r="N2142" s="130"/>
      <c r="O2142" s="130"/>
      <c r="P2142" s="39">
        <v>43923</v>
      </c>
      <c r="Q2142" s="37" t="s">
        <v>8516</v>
      </c>
      <c r="R2142" s="46"/>
      <c r="S2142" s="46"/>
    </row>
    <row r="2143" spans="1:19" ht="12.75">
      <c r="A2143" s="27">
        <v>2142</v>
      </c>
      <c r="B2143" s="119"/>
      <c r="C2143" s="39">
        <v>43923</v>
      </c>
      <c r="D2143" s="40"/>
      <c r="E2143" s="41"/>
      <c r="H2143" s="15"/>
      <c r="I2143" s="45" t="s">
        <v>95</v>
      </c>
      <c r="J2143" s="15" t="str">
        <f>IF(ISERROR(VLOOKUP(I2143,State_codes!$B$2:$C$38, 2, FALSE)),"",VLOOKUP(I2143,State_codes!$B$2:$C$38, 2, FALSE))</f>
        <v>DL</v>
      </c>
      <c r="K2143" s="2" t="s">
        <v>122</v>
      </c>
      <c r="L2143" s="46"/>
      <c r="N2143" s="130"/>
      <c r="O2143" s="130"/>
      <c r="P2143" s="39">
        <v>43923</v>
      </c>
      <c r="Q2143" s="37" t="s">
        <v>8516</v>
      </c>
      <c r="R2143" s="46"/>
      <c r="S2143" s="46"/>
    </row>
    <row r="2144" spans="1:19" ht="12.75">
      <c r="A2144" s="27">
        <v>2143</v>
      </c>
      <c r="B2144" s="119"/>
      <c r="C2144" s="39">
        <v>43923</v>
      </c>
      <c r="D2144" s="40"/>
      <c r="E2144" s="41"/>
      <c r="H2144" s="15"/>
      <c r="I2144" s="45" t="s">
        <v>95</v>
      </c>
      <c r="J2144" s="15" t="str">
        <f>IF(ISERROR(VLOOKUP(I2144,State_codes!$B$2:$C$38, 2, FALSE)),"",VLOOKUP(I2144,State_codes!$B$2:$C$38, 2, FALSE))</f>
        <v>DL</v>
      </c>
      <c r="K2144" s="2" t="s">
        <v>122</v>
      </c>
      <c r="L2144" s="46"/>
      <c r="N2144" s="130"/>
      <c r="O2144" s="130"/>
      <c r="P2144" s="39">
        <v>43923</v>
      </c>
      <c r="Q2144" s="37" t="s">
        <v>8516</v>
      </c>
      <c r="R2144" s="46"/>
      <c r="S2144" s="46"/>
    </row>
    <row r="2145" spans="1:19" ht="12.75">
      <c r="A2145" s="27">
        <v>2144</v>
      </c>
      <c r="B2145" s="119"/>
      <c r="C2145" s="39">
        <v>43923</v>
      </c>
      <c r="D2145" s="40"/>
      <c r="E2145" s="41"/>
      <c r="H2145" s="15"/>
      <c r="I2145" s="45" t="s">
        <v>95</v>
      </c>
      <c r="J2145" s="15" t="str">
        <f>IF(ISERROR(VLOOKUP(I2145,State_codes!$B$2:$C$38, 2, FALSE)),"",VLOOKUP(I2145,State_codes!$B$2:$C$38, 2, FALSE))</f>
        <v>DL</v>
      </c>
      <c r="K2145" s="2" t="s">
        <v>122</v>
      </c>
      <c r="L2145" s="46"/>
      <c r="N2145" s="130"/>
      <c r="O2145" s="130"/>
      <c r="P2145" s="39">
        <v>43923</v>
      </c>
      <c r="Q2145" s="37" t="s">
        <v>8516</v>
      </c>
      <c r="R2145" s="46"/>
      <c r="S2145" s="46"/>
    </row>
    <row r="2146" spans="1:19" ht="12.75">
      <c r="A2146" s="27">
        <v>2145</v>
      </c>
      <c r="B2146" s="119"/>
      <c r="C2146" s="39">
        <v>43923</v>
      </c>
      <c r="D2146" s="40"/>
      <c r="E2146" s="41"/>
      <c r="H2146" s="15"/>
      <c r="I2146" s="45" t="s">
        <v>95</v>
      </c>
      <c r="J2146" s="15" t="str">
        <f>IF(ISERROR(VLOOKUP(I2146,State_codes!$B$2:$C$38, 2, FALSE)),"",VLOOKUP(I2146,State_codes!$B$2:$C$38, 2, FALSE))</f>
        <v>DL</v>
      </c>
      <c r="K2146" s="2" t="s">
        <v>122</v>
      </c>
      <c r="L2146" s="46"/>
      <c r="N2146" s="130"/>
      <c r="O2146" s="130"/>
      <c r="P2146" s="39">
        <v>43923</v>
      </c>
      <c r="Q2146" s="37" t="s">
        <v>8516</v>
      </c>
      <c r="R2146" s="46"/>
      <c r="S2146" s="46"/>
    </row>
    <row r="2147" spans="1:19" ht="12.75">
      <c r="A2147" s="27">
        <v>2146</v>
      </c>
      <c r="B2147" s="119"/>
      <c r="C2147" s="39">
        <v>43923</v>
      </c>
      <c r="D2147" s="40"/>
      <c r="E2147" s="41"/>
      <c r="H2147" s="15"/>
      <c r="I2147" s="45" t="s">
        <v>95</v>
      </c>
      <c r="J2147" s="15" t="str">
        <f>IF(ISERROR(VLOOKUP(I2147,State_codes!$B$2:$C$38, 2, FALSE)),"",VLOOKUP(I2147,State_codes!$B$2:$C$38, 2, FALSE))</f>
        <v>DL</v>
      </c>
      <c r="K2147" s="2" t="s">
        <v>122</v>
      </c>
      <c r="L2147" s="46"/>
      <c r="N2147" s="130"/>
      <c r="O2147" s="130"/>
      <c r="P2147" s="39">
        <v>43923</v>
      </c>
      <c r="Q2147" s="37" t="s">
        <v>8516</v>
      </c>
      <c r="R2147" s="46"/>
      <c r="S2147" s="46"/>
    </row>
    <row r="2148" spans="1:19" ht="12.75">
      <c r="A2148" s="27">
        <v>2147</v>
      </c>
      <c r="B2148" s="119"/>
      <c r="C2148" s="39">
        <v>43923</v>
      </c>
      <c r="D2148" s="40"/>
      <c r="E2148" s="41"/>
      <c r="H2148" s="15"/>
      <c r="I2148" s="45" t="s">
        <v>95</v>
      </c>
      <c r="J2148" s="15" t="str">
        <f>IF(ISERROR(VLOOKUP(I2148,State_codes!$B$2:$C$38, 2, FALSE)),"",VLOOKUP(I2148,State_codes!$B$2:$C$38, 2, FALSE))</f>
        <v>DL</v>
      </c>
      <c r="K2148" s="2" t="s">
        <v>122</v>
      </c>
      <c r="L2148" s="46"/>
      <c r="N2148" s="130"/>
      <c r="O2148" s="130"/>
      <c r="P2148" s="39">
        <v>43923</v>
      </c>
      <c r="Q2148" s="37" t="s">
        <v>8516</v>
      </c>
      <c r="R2148" s="46"/>
      <c r="S2148" s="46"/>
    </row>
    <row r="2149" spans="1:19" ht="12.75">
      <c r="A2149" s="27">
        <v>2148</v>
      </c>
      <c r="B2149" s="119"/>
      <c r="C2149" s="39">
        <v>43923</v>
      </c>
      <c r="D2149" s="40"/>
      <c r="E2149" s="41"/>
      <c r="H2149" s="15"/>
      <c r="I2149" s="45" t="s">
        <v>95</v>
      </c>
      <c r="J2149" s="15" t="str">
        <f>IF(ISERROR(VLOOKUP(I2149,State_codes!$B$2:$C$38, 2, FALSE)),"",VLOOKUP(I2149,State_codes!$B$2:$C$38, 2, FALSE))</f>
        <v>DL</v>
      </c>
      <c r="K2149" s="2" t="s">
        <v>122</v>
      </c>
      <c r="L2149" s="46"/>
      <c r="N2149" s="130"/>
      <c r="O2149" s="130"/>
      <c r="P2149" s="39">
        <v>43923</v>
      </c>
      <c r="Q2149" s="37" t="s">
        <v>8516</v>
      </c>
      <c r="R2149" s="46"/>
      <c r="S2149" s="46"/>
    </row>
    <row r="2150" spans="1:19" ht="12.75">
      <c r="A2150" s="27">
        <v>2149</v>
      </c>
      <c r="B2150" s="119"/>
      <c r="C2150" s="39">
        <v>43923</v>
      </c>
      <c r="D2150" s="40"/>
      <c r="E2150" s="41"/>
      <c r="H2150" s="15"/>
      <c r="I2150" s="45" t="s">
        <v>95</v>
      </c>
      <c r="J2150" s="15" t="str">
        <f>IF(ISERROR(VLOOKUP(I2150,State_codes!$B$2:$C$38, 2, FALSE)),"",VLOOKUP(I2150,State_codes!$B$2:$C$38, 2, FALSE))</f>
        <v>DL</v>
      </c>
      <c r="K2150" s="2" t="s">
        <v>122</v>
      </c>
      <c r="L2150" s="46"/>
      <c r="N2150" s="130"/>
      <c r="O2150" s="130"/>
      <c r="P2150" s="39">
        <v>43923</v>
      </c>
      <c r="Q2150" s="37" t="s">
        <v>8516</v>
      </c>
      <c r="R2150" s="46"/>
      <c r="S2150" s="46"/>
    </row>
    <row r="2151" spans="1:19" ht="12.75">
      <c r="A2151" s="27">
        <v>2150</v>
      </c>
      <c r="B2151" s="119"/>
      <c r="C2151" s="39">
        <v>43923</v>
      </c>
      <c r="D2151" s="40"/>
      <c r="E2151" s="41"/>
      <c r="H2151" s="15"/>
      <c r="I2151" s="45" t="s">
        <v>95</v>
      </c>
      <c r="J2151" s="15" t="str">
        <f>IF(ISERROR(VLOOKUP(I2151,State_codes!$B$2:$C$38, 2, FALSE)),"",VLOOKUP(I2151,State_codes!$B$2:$C$38, 2, FALSE))</f>
        <v>DL</v>
      </c>
      <c r="K2151" s="2" t="s">
        <v>122</v>
      </c>
      <c r="L2151" s="46"/>
      <c r="N2151" s="130"/>
      <c r="O2151" s="130"/>
      <c r="P2151" s="39">
        <v>43923</v>
      </c>
      <c r="Q2151" s="37" t="s">
        <v>8516</v>
      </c>
      <c r="R2151" s="46"/>
      <c r="S2151" s="46"/>
    </row>
    <row r="2152" spans="1:19" ht="12.75">
      <c r="A2152" s="27">
        <v>2151</v>
      </c>
      <c r="B2152" s="119"/>
      <c r="C2152" s="39">
        <v>43923</v>
      </c>
      <c r="D2152" s="40"/>
      <c r="E2152" s="41"/>
      <c r="H2152" s="15"/>
      <c r="I2152" s="45" t="s">
        <v>95</v>
      </c>
      <c r="J2152" s="15" t="str">
        <f>IF(ISERROR(VLOOKUP(I2152,State_codes!$B$2:$C$38, 2, FALSE)),"",VLOOKUP(I2152,State_codes!$B$2:$C$38, 2, FALSE))</f>
        <v>DL</v>
      </c>
      <c r="K2152" s="2" t="s">
        <v>122</v>
      </c>
      <c r="L2152" s="46"/>
      <c r="N2152" s="130"/>
      <c r="O2152" s="130"/>
      <c r="P2152" s="39">
        <v>43923</v>
      </c>
      <c r="Q2152" s="37" t="s">
        <v>8516</v>
      </c>
      <c r="R2152" s="46"/>
      <c r="S2152" s="46"/>
    </row>
    <row r="2153" spans="1:19" ht="12.75">
      <c r="A2153" s="27">
        <v>2152</v>
      </c>
      <c r="B2153" s="119"/>
      <c r="C2153" s="39">
        <v>43923</v>
      </c>
      <c r="D2153" s="40"/>
      <c r="E2153" s="41"/>
      <c r="H2153" s="15"/>
      <c r="I2153" s="45" t="s">
        <v>95</v>
      </c>
      <c r="J2153" s="15" t="str">
        <f>IF(ISERROR(VLOOKUP(I2153,State_codes!$B$2:$C$38, 2, FALSE)),"",VLOOKUP(I2153,State_codes!$B$2:$C$38, 2, FALSE))</f>
        <v>DL</v>
      </c>
      <c r="K2153" s="2" t="s">
        <v>122</v>
      </c>
      <c r="L2153" s="46"/>
      <c r="N2153" s="130"/>
      <c r="O2153" s="130"/>
      <c r="P2153" s="39">
        <v>43923</v>
      </c>
      <c r="Q2153" s="37" t="s">
        <v>8516</v>
      </c>
      <c r="R2153" s="46"/>
      <c r="S2153" s="46"/>
    </row>
    <row r="2154" spans="1:19" ht="12.75">
      <c r="A2154" s="27">
        <v>2153</v>
      </c>
      <c r="B2154" s="119"/>
      <c r="C2154" s="39">
        <v>43923</v>
      </c>
      <c r="D2154" s="40"/>
      <c r="E2154" s="41"/>
      <c r="H2154" s="15"/>
      <c r="I2154" s="45" t="s">
        <v>95</v>
      </c>
      <c r="J2154" s="15" t="str">
        <f>IF(ISERROR(VLOOKUP(I2154,State_codes!$B$2:$C$38, 2, FALSE)),"",VLOOKUP(I2154,State_codes!$B$2:$C$38, 2, FALSE))</f>
        <v>DL</v>
      </c>
      <c r="K2154" s="2" t="s">
        <v>122</v>
      </c>
      <c r="L2154" s="46"/>
      <c r="N2154" s="130"/>
      <c r="O2154" s="130"/>
      <c r="P2154" s="39">
        <v>43923</v>
      </c>
      <c r="Q2154" s="37" t="s">
        <v>8516</v>
      </c>
      <c r="R2154" s="46"/>
      <c r="S2154" s="46"/>
    </row>
    <row r="2155" spans="1:19" ht="12.75">
      <c r="A2155" s="27">
        <v>2154</v>
      </c>
      <c r="B2155" s="119"/>
      <c r="C2155" s="39">
        <v>43923</v>
      </c>
      <c r="D2155" s="40"/>
      <c r="E2155" s="41"/>
      <c r="H2155" s="15"/>
      <c r="I2155" s="45" t="s">
        <v>95</v>
      </c>
      <c r="J2155" s="15" t="str">
        <f>IF(ISERROR(VLOOKUP(I2155,State_codes!$B$2:$C$38, 2, FALSE)),"",VLOOKUP(I2155,State_codes!$B$2:$C$38, 2, FALSE))</f>
        <v>DL</v>
      </c>
      <c r="K2155" s="2" t="s">
        <v>122</v>
      </c>
      <c r="L2155" s="46"/>
      <c r="N2155" s="130"/>
      <c r="O2155" s="130"/>
      <c r="P2155" s="39">
        <v>43923</v>
      </c>
      <c r="Q2155" s="37" t="s">
        <v>8516</v>
      </c>
      <c r="R2155" s="46"/>
      <c r="S2155" s="46"/>
    </row>
    <row r="2156" spans="1:19" ht="12.75">
      <c r="A2156" s="27">
        <v>2155</v>
      </c>
      <c r="B2156" s="119"/>
      <c r="C2156" s="39">
        <v>43923</v>
      </c>
      <c r="D2156" s="40"/>
      <c r="E2156" s="41"/>
      <c r="H2156" s="15"/>
      <c r="I2156" s="45" t="s">
        <v>95</v>
      </c>
      <c r="J2156" s="15" t="str">
        <f>IF(ISERROR(VLOOKUP(I2156,State_codes!$B$2:$C$38, 2, FALSE)),"",VLOOKUP(I2156,State_codes!$B$2:$C$38, 2, FALSE))</f>
        <v>DL</v>
      </c>
      <c r="K2156" s="2" t="s">
        <v>122</v>
      </c>
      <c r="L2156" s="46"/>
      <c r="N2156" s="130"/>
      <c r="O2156" s="130"/>
      <c r="P2156" s="39">
        <v>43923</v>
      </c>
      <c r="Q2156" s="37" t="s">
        <v>8516</v>
      </c>
      <c r="R2156" s="46"/>
      <c r="S2156" s="46"/>
    </row>
    <row r="2157" spans="1:19" ht="12.75">
      <c r="A2157" s="27">
        <v>2156</v>
      </c>
      <c r="B2157" s="119"/>
      <c r="C2157" s="39">
        <v>43923</v>
      </c>
      <c r="D2157" s="40"/>
      <c r="E2157" s="41"/>
      <c r="H2157" s="15"/>
      <c r="I2157" s="45" t="s">
        <v>95</v>
      </c>
      <c r="J2157" s="15" t="str">
        <f>IF(ISERROR(VLOOKUP(I2157,State_codes!$B$2:$C$38, 2, FALSE)),"",VLOOKUP(I2157,State_codes!$B$2:$C$38, 2, FALSE))</f>
        <v>DL</v>
      </c>
      <c r="K2157" s="2" t="s">
        <v>122</v>
      </c>
      <c r="L2157" s="46"/>
      <c r="N2157" s="130"/>
      <c r="O2157" s="130"/>
      <c r="P2157" s="39">
        <v>43923</v>
      </c>
      <c r="Q2157" s="37" t="s">
        <v>8516</v>
      </c>
      <c r="R2157" s="46"/>
      <c r="S2157" s="46"/>
    </row>
    <row r="2158" spans="1:19" ht="12.75">
      <c r="A2158" s="27">
        <v>2157</v>
      </c>
      <c r="B2158" s="119"/>
      <c r="C2158" s="39">
        <v>43923</v>
      </c>
      <c r="D2158" s="40"/>
      <c r="E2158" s="41"/>
      <c r="H2158" s="15"/>
      <c r="I2158" s="45" t="s">
        <v>95</v>
      </c>
      <c r="J2158" s="15" t="str">
        <f>IF(ISERROR(VLOOKUP(I2158,State_codes!$B$2:$C$38, 2, FALSE)),"",VLOOKUP(I2158,State_codes!$B$2:$C$38, 2, FALSE))</f>
        <v>DL</v>
      </c>
      <c r="K2158" s="2" t="s">
        <v>122</v>
      </c>
      <c r="L2158" s="46"/>
      <c r="N2158" s="130"/>
      <c r="O2158" s="130"/>
      <c r="P2158" s="39">
        <v>43923</v>
      </c>
      <c r="Q2158" s="37" t="s">
        <v>8516</v>
      </c>
      <c r="R2158" s="46"/>
      <c r="S2158" s="46"/>
    </row>
    <row r="2159" spans="1:19" ht="12.75">
      <c r="A2159" s="27">
        <v>2158</v>
      </c>
      <c r="B2159" s="119"/>
      <c r="C2159" s="39">
        <v>43923</v>
      </c>
      <c r="D2159" s="40"/>
      <c r="E2159" s="41"/>
      <c r="H2159" s="15"/>
      <c r="I2159" s="45" t="s">
        <v>95</v>
      </c>
      <c r="J2159" s="15" t="str">
        <f>IF(ISERROR(VLOOKUP(I2159,State_codes!$B$2:$C$38, 2, FALSE)),"",VLOOKUP(I2159,State_codes!$B$2:$C$38, 2, FALSE))</f>
        <v>DL</v>
      </c>
      <c r="K2159" s="2" t="s">
        <v>122</v>
      </c>
      <c r="L2159" s="46"/>
      <c r="N2159" s="130"/>
      <c r="O2159" s="130"/>
      <c r="P2159" s="39">
        <v>43923</v>
      </c>
      <c r="Q2159" s="37" t="s">
        <v>8516</v>
      </c>
      <c r="R2159" s="46"/>
      <c r="S2159" s="46"/>
    </row>
    <row r="2160" spans="1:19" ht="12.75">
      <c r="A2160" s="27">
        <v>2159</v>
      </c>
      <c r="B2160" s="119"/>
      <c r="C2160" s="39">
        <v>43923</v>
      </c>
      <c r="D2160" s="40"/>
      <c r="E2160" s="41"/>
      <c r="H2160" s="15"/>
      <c r="I2160" s="45" t="s">
        <v>95</v>
      </c>
      <c r="J2160" s="15" t="str">
        <f>IF(ISERROR(VLOOKUP(I2160,State_codes!$B$2:$C$38, 2, FALSE)),"",VLOOKUP(I2160,State_codes!$B$2:$C$38, 2, FALSE))</f>
        <v>DL</v>
      </c>
      <c r="K2160" s="2" t="s">
        <v>122</v>
      </c>
      <c r="L2160" s="46"/>
      <c r="N2160" s="130"/>
      <c r="O2160" s="130"/>
      <c r="P2160" s="39">
        <v>43923</v>
      </c>
      <c r="Q2160" s="37" t="s">
        <v>8516</v>
      </c>
      <c r="R2160" s="46"/>
      <c r="S2160" s="46"/>
    </row>
    <row r="2161" spans="1:19" ht="12.75">
      <c r="A2161" s="27">
        <v>2160</v>
      </c>
      <c r="B2161" s="119"/>
      <c r="C2161" s="39">
        <v>43923</v>
      </c>
      <c r="D2161" s="40"/>
      <c r="E2161" s="41"/>
      <c r="H2161" s="15"/>
      <c r="I2161" s="45" t="s">
        <v>95</v>
      </c>
      <c r="J2161" s="15" t="str">
        <f>IF(ISERROR(VLOOKUP(I2161,State_codes!$B$2:$C$38, 2, FALSE)),"",VLOOKUP(I2161,State_codes!$B$2:$C$38, 2, FALSE))</f>
        <v>DL</v>
      </c>
      <c r="K2161" s="2" t="s">
        <v>122</v>
      </c>
      <c r="L2161" s="46"/>
      <c r="N2161" s="130"/>
      <c r="O2161" s="130"/>
      <c r="P2161" s="39">
        <v>43923</v>
      </c>
      <c r="Q2161" s="37" t="s">
        <v>8516</v>
      </c>
      <c r="R2161" s="46"/>
      <c r="S2161" s="46"/>
    </row>
    <row r="2162" spans="1:19" ht="12.75">
      <c r="A2162" s="27">
        <v>2161</v>
      </c>
      <c r="B2162" s="119"/>
      <c r="C2162" s="39">
        <v>43923</v>
      </c>
      <c r="D2162" s="40"/>
      <c r="E2162" s="41"/>
      <c r="H2162" s="15"/>
      <c r="I2162" s="45" t="s">
        <v>95</v>
      </c>
      <c r="J2162" s="15" t="str">
        <f>IF(ISERROR(VLOOKUP(I2162,State_codes!$B$2:$C$38, 2, FALSE)),"",VLOOKUP(I2162,State_codes!$B$2:$C$38, 2, FALSE))</f>
        <v>DL</v>
      </c>
      <c r="K2162" s="2" t="s">
        <v>122</v>
      </c>
      <c r="L2162" s="46"/>
      <c r="N2162" s="130"/>
      <c r="O2162" s="130"/>
      <c r="P2162" s="39">
        <v>43923</v>
      </c>
      <c r="Q2162" s="37" t="s">
        <v>8516</v>
      </c>
      <c r="R2162" s="46"/>
      <c r="S2162" s="46"/>
    </row>
    <row r="2163" spans="1:19" ht="12.75">
      <c r="A2163" s="27">
        <v>2162</v>
      </c>
      <c r="B2163" s="119"/>
      <c r="C2163" s="39">
        <v>43923</v>
      </c>
      <c r="D2163" s="40"/>
      <c r="E2163" s="41"/>
      <c r="H2163" s="15"/>
      <c r="I2163" s="45" t="s">
        <v>95</v>
      </c>
      <c r="J2163" s="15" t="str">
        <f>IF(ISERROR(VLOOKUP(I2163,State_codes!$B$2:$C$38, 2, FALSE)),"",VLOOKUP(I2163,State_codes!$B$2:$C$38, 2, FALSE))</f>
        <v>DL</v>
      </c>
      <c r="K2163" s="2" t="s">
        <v>122</v>
      </c>
      <c r="L2163" s="46"/>
      <c r="N2163" s="130"/>
      <c r="O2163" s="130"/>
      <c r="P2163" s="39">
        <v>43923</v>
      </c>
      <c r="Q2163" s="37" t="s">
        <v>8516</v>
      </c>
      <c r="R2163" s="46"/>
      <c r="S2163" s="46"/>
    </row>
    <row r="2164" spans="1:19" ht="12.75">
      <c r="A2164" s="27">
        <v>2163</v>
      </c>
      <c r="B2164" s="119"/>
      <c r="C2164" s="39">
        <v>43923</v>
      </c>
      <c r="D2164" s="40"/>
      <c r="E2164" s="41"/>
      <c r="H2164" s="15"/>
      <c r="I2164" s="45" t="s">
        <v>95</v>
      </c>
      <c r="J2164" s="15" t="str">
        <f>IF(ISERROR(VLOOKUP(I2164,State_codes!$B$2:$C$38, 2, FALSE)),"",VLOOKUP(I2164,State_codes!$B$2:$C$38, 2, FALSE))</f>
        <v>DL</v>
      </c>
      <c r="K2164" s="2" t="s">
        <v>122</v>
      </c>
      <c r="L2164" s="46"/>
      <c r="N2164" s="130"/>
      <c r="O2164" s="130"/>
      <c r="P2164" s="39">
        <v>43923</v>
      </c>
      <c r="Q2164" s="37" t="s">
        <v>8516</v>
      </c>
      <c r="R2164" s="46"/>
      <c r="S2164" s="46"/>
    </row>
    <row r="2165" spans="1:19" ht="12.75">
      <c r="A2165" s="27">
        <v>2164</v>
      </c>
      <c r="B2165" s="119"/>
      <c r="C2165" s="39">
        <v>43923</v>
      </c>
      <c r="D2165" s="40"/>
      <c r="E2165" s="41"/>
      <c r="H2165" s="15"/>
      <c r="I2165" s="45" t="s">
        <v>95</v>
      </c>
      <c r="J2165" s="15" t="str">
        <f>IF(ISERROR(VLOOKUP(I2165,State_codes!$B$2:$C$38, 2, FALSE)),"",VLOOKUP(I2165,State_codes!$B$2:$C$38, 2, FALSE))</f>
        <v>DL</v>
      </c>
      <c r="K2165" s="2" t="s">
        <v>122</v>
      </c>
      <c r="L2165" s="46"/>
      <c r="N2165" s="130"/>
      <c r="O2165" s="130"/>
      <c r="P2165" s="39">
        <v>43923</v>
      </c>
      <c r="Q2165" s="37" t="s">
        <v>8516</v>
      </c>
      <c r="R2165" s="46"/>
      <c r="S2165" s="46"/>
    </row>
    <row r="2166" spans="1:19" ht="12.75">
      <c r="A2166" s="27">
        <v>2165</v>
      </c>
      <c r="B2166" s="119"/>
      <c r="C2166" s="39">
        <v>43923</v>
      </c>
      <c r="D2166" s="40"/>
      <c r="E2166" s="41"/>
      <c r="H2166" s="15"/>
      <c r="I2166" s="45" t="s">
        <v>95</v>
      </c>
      <c r="J2166" s="15" t="str">
        <f>IF(ISERROR(VLOOKUP(I2166,State_codes!$B$2:$C$38, 2, FALSE)),"",VLOOKUP(I2166,State_codes!$B$2:$C$38, 2, FALSE))</f>
        <v>DL</v>
      </c>
      <c r="K2166" s="2" t="s">
        <v>122</v>
      </c>
      <c r="L2166" s="46"/>
      <c r="N2166" s="130"/>
      <c r="O2166" s="130"/>
      <c r="P2166" s="39">
        <v>43923</v>
      </c>
      <c r="Q2166" s="37" t="s">
        <v>8516</v>
      </c>
      <c r="R2166" s="46"/>
      <c r="S2166" s="46"/>
    </row>
    <row r="2167" spans="1:19" ht="12.75">
      <c r="A2167" s="27">
        <v>2166</v>
      </c>
      <c r="B2167" s="119"/>
      <c r="C2167" s="39">
        <v>43923</v>
      </c>
      <c r="D2167" s="40"/>
      <c r="E2167" s="41"/>
      <c r="H2167" s="15"/>
      <c r="I2167" s="45" t="s">
        <v>95</v>
      </c>
      <c r="J2167" s="15" t="str">
        <f>IF(ISERROR(VLOOKUP(I2167,State_codes!$B$2:$C$38, 2, FALSE)),"",VLOOKUP(I2167,State_codes!$B$2:$C$38, 2, FALSE))</f>
        <v>DL</v>
      </c>
      <c r="K2167" s="2" t="s">
        <v>122</v>
      </c>
      <c r="L2167" s="46"/>
      <c r="N2167" s="130"/>
      <c r="O2167" s="130"/>
      <c r="P2167" s="39">
        <v>43923</v>
      </c>
      <c r="Q2167" s="37" t="s">
        <v>8516</v>
      </c>
      <c r="R2167" s="46"/>
      <c r="S2167" s="46"/>
    </row>
    <row r="2168" spans="1:19" ht="12.75">
      <c r="A2168" s="27">
        <v>2167</v>
      </c>
      <c r="B2168" s="119"/>
      <c r="C2168" s="39">
        <v>43923</v>
      </c>
      <c r="D2168" s="40"/>
      <c r="E2168" s="41"/>
      <c r="H2168" s="15"/>
      <c r="I2168" s="45" t="s">
        <v>95</v>
      </c>
      <c r="J2168" s="15" t="str">
        <f>IF(ISERROR(VLOOKUP(I2168,State_codes!$B$2:$C$38, 2, FALSE)),"",VLOOKUP(I2168,State_codes!$B$2:$C$38, 2, FALSE))</f>
        <v>DL</v>
      </c>
      <c r="K2168" s="2" t="s">
        <v>122</v>
      </c>
      <c r="L2168" s="46"/>
      <c r="N2168" s="130"/>
      <c r="O2168" s="130"/>
      <c r="P2168" s="39">
        <v>43923</v>
      </c>
      <c r="Q2168" s="37" t="s">
        <v>8516</v>
      </c>
      <c r="R2168" s="46"/>
      <c r="S2168" s="46"/>
    </row>
    <row r="2169" spans="1:19" ht="12.75">
      <c r="A2169" s="27">
        <v>2168</v>
      </c>
      <c r="B2169" s="119"/>
      <c r="C2169" s="39">
        <v>43923</v>
      </c>
      <c r="D2169" s="40"/>
      <c r="E2169" s="41"/>
      <c r="H2169" s="15"/>
      <c r="I2169" s="45" t="s">
        <v>95</v>
      </c>
      <c r="J2169" s="15" t="str">
        <f>IF(ISERROR(VLOOKUP(I2169,State_codes!$B$2:$C$38, 2, FALSE)),"",VLOOKUP(I2169,State_codes!$B$2:$C$38, 2, FALSE))</f>
        <v>DL</v>
      </c>
      <c r="K2169" s="2" t="s">
        <v>122</v>
      </c>
      <c r="L2169" s="46"/>
      <c r="N2169" s="130"/>
      <c r="O2169" s="130"/>
      <c r="P2169" s="39">
        <v>43923</v>
      </c>
      <c r="Q2169" s="37" t="s">
        <v>8516</v>
      </c>
      <c r="R2169" s="46"/>
      <c r="S2169" s="46"/>
    </row>
    <row r="2170" spans="1:19" ht="12.75">
      <c r="A2170" s="27">
        <v>2169</v>
      </c>
      <c r="B2170" s="119"/>
      <c r="C2170" s="39">
        <v>43923</v>
      </c>
      <c r="D2170" s="40"/>
      <c r="E2170" s="41"/>
      <c r="H2170" s="15"/>
      <c r="I2170" s="45" t="s">
        <v>95</v>
      </c>
      <c r="J2170" s="15" t="str">
        <f>IF(ISERROR(VLOOKUP(I2170,State_codes!$B$2:$C$38, 2, FALSE)),"",VLOOKUP(I2170,State_codes!$B$2:$C$38, 2, FALSE))</f>
        <v>DL</v>
      </c>
      <c r="K2170" s="2" t="s">
        <v>122</v>
      </c>
      <c r="L2170" s="46"/>
      <c r="N2170" s="130"/>
      <c r="O2170" s="130"/>
      <c r="P2170" s="39">
        <v>43923</v>
      </c>
      <c r="Q2170" s="37" t="s">
        <v>8516</v>
      </c>
      <c r="R2170" s="46"/>
      <c r="S2170" s="46"/>
    </row>
    <row r="2171" spans="1:19" ht="12.75">
      <c r="A2171" s="27">
        <v>2170</v>
      </c>
      <c r="B2171" s="119"/>
      <c r="C2171" s="39">
        <v>43923</v>
      </c>
      <c r="D2171" s="40"/>
      <c r="E2171" s="41"/>
      <c r="H2171" s="15"/>
      <c r="I2171" s="45" t="s">
        <v>95</v>
      </c>
      <c r="J2171" s="15" t="str">
        <f>IF(ISERROR(VLOOKUP(I2171,State_codes!$B$2:$C$38, 2, FALSE)),"",VLOOKUP(I2171,State_codes!$B$2:$C$38, 2, FALSE))</f>
        <v>DL</v>
      </c>
      <c r="K2171" s="2" t="s">
        <v>122</v>
      </c>
      <c r="L2171" s="46"/>
      <c r="N2171" s="130"/>
      <c r="O2171" s="130"/>
      <c r="P2171" s="39">
        <v>43923</v>
      </c>
      <c r="Q2171" s="37" t="s">
        <v>8516</v>
      </c>
      <c r="R2171" s="46"/>
      <c r="S2171" s="46"/>
    </row>
    <row r="2172" spans="1:19" ht="12.75">
      <c r="A2172" s="27">
        <v>2171</v>
      </c>
      <c r="B2172" s="119"/>
      <c r="C2172" s="39">
        <v>43923</v>
      </c>
      <c r="D2172" s="40"/>
      <c r="E2172" s="41"/>
      <c r="H2172" s="15"/>
      <c r="I2172" s="45" t="s">
        <v>95</v>
      </c>
      <c r="J2172" s="15" t="str">
        <f>IF(ISERROR(VLOOKUP(I2172,State_codes!$B$2:$C$38, 2, FALSE)),"",VLOOKUP(I2172,State_codes!$B$2:$C$38, 2, FALSE))</f>
        <v>DL</v>
      </c>
      <c r="K2172" s="2" t="s">
        <v>122</v>
      </c>
      <c r="L2172" s="46"/>
      <c r="N2172" s="130"/>
      <c r="O2172" s="130"/>
      <c r="P2172" s="39">
        <v>43923</v>
      </c>
      <c r="Q2172" s="37" t="s">
        <v>8516</v>
      </c>
      <c r="R2172" s="46"/>
      <c r="S2172" s="46"/>
    </row>
    <row r="2173" spans="1:19" ht="12.75">
      <c r="A2173" s="27">
        <v>2172</v>
      </c>
      <c r="B2173" s="119"/>
      <c r="C2173" s="39">
        <v>43923</v>
      </c>
      <c r="D2173" s="40"/>
      <c r="E2173" s="41"/>
      <c r="H2173" s="15"/>
      <c r="I2173" s="45" t="s">
        <v>95</v>
      </c>
      <c r="J2173" s="15" t="str">
        <f>IF(ISERROR(VLOOKUP(I2173,State_codes!$B$2:$C$38, 2, FALSE)),"",VLOOKUP(I2173,State_codes!$B$2:$C$38, 2, FALSE))</f>
        <v>DL</v>
      </c>
      <c r="K2173" s="2" t="s">
        <v>122</v>
      </c>
      <c r="L2173" s="46"/>
      <c r="N2173" s="130"/>
      <c r="O2173" s="130"/>
      <c r="P2173" s="39">
        <v>43923</v>
      </c>
      <c r="Q2173" s="37" t="s">
        <v>8516</v>
      </c>
      <c r="R2173" s="46"/>
      <c r="S2173" s="46"/>
    </row>
    <row r="2174" spans="1:19" ht="12.75">
      <c r="A2174" s="27">
        <v>2173</v>
      </c>
      <c r="B2174" s="119"/>
      <c r="C2174" s="39">
        <v>43923</v>
      </c>
      <c r="D2174" s="40"/>
      <c r="E2174" s="41"/>
      <c r="H2174" s="15"/>
      <c r="I2174" s="45" t="s">
        <v>95</v>
      </c>
      <c r="J2174" s="15" t="str">
        <f>IF(ISERROR(VLOOKUP(I2174,State_codes!$B$2:$C$38, 2, FALSE)),"",VLOOKUP(I2174,State_codes!$B$2:$C$38, 2, FALSE))</f>
        <v>DL</v>
      </c>
      <c r="K2174" s="2" t="s">
        <v>122</v>
      </c>
      <c r="L2174" s="46"/>
      <c r="N2174" s="130"/>
      <c r="O2174" s="130"/>
      <c r="P2174" s="39">
        <v>43923</v>
      </c>
      <c r="Q2174" s="37" t="s">
        <v>8516</v>
      </c>
      <c r="R2174" s="46"/>
      <c r="S2174" s="46"/>
    </row>
    <row r="2175" spans="1:19" ht="12.75">
      <c r="A2175" s="27">
        <v>2174</v>
      </c>
      <c r="B2175" s="119"/>
      <c r="C2175" s="39">
        <v>43923</v>
      </c>
      <c r="D2175" s="40"/>
      <c r="E2175" s="41"/>
      <c r="H2175" s="15"/>
      <c r="I2175" s="45" t="s">
        <v>95</v>
      </c>
      <c r="J2175" s="15" t="str">
        <f>IF(ISERROR(VLOOKUP(I2175,State_codes!$B$2:$C$38, 2, FALSE)),"",VLOOKUP(I2175,State_codes!$B$2:$C$38, 2, FALSE))</f>
        <v>DL</v>
      </c>
      <c r="K2175" s="2" t="s">
        <v>122</v>
      </c>
      <c r="L2175" s="46"/>
      <c r="N2175" s="130"/>
      <c r="O2175" s="130"/>
      <c r="P2175" s="39">
        <v>43923</v>
      </c>
      <c r="Q2175" s="37" t="s">
        <v>8516</v>
      </c>
      <c r="R2175" s="46"/>
      <c r="S2175" s="46"/>
    </row>
    <row r="2176" spans="1:19" ht="12.75">
      <c r="A2176" s="27">
        <v>2175</v>
      </c>
      <c r="B2176" s="119"/>
      <c r="C2176" s="39">
        <v>43923</v>
      </c>
      <c r="D2176" s="40"/>
      <c r="E2176" s="41"/>
      <c r="H2176" s="15"/>
      <c r="I2176" s="45" t="s">
        <v>95</v>
      </c>
      <c r="J2176" s="15" t="str">
        <f>IF(ISERROR(VLOOKUP(I2176,State_codes!$B$2:$C$38, 2, FALSE)),"",VLOOKUP(I2176,State_codes!$B$2:$C$38, 2, FALSE))</f>
        <v>DL</v>
      </c>
      <c r="K2176" s="2" t="s">
        <v>122</v>
      </c>
      <c r="L2176" s="46"/>
      <c r="N2176" s="130"/>
      <c r="O2176" s="130"/>
      <c r="P2176" s="39">
        <v>43923</v>
      </c>
      <c r="Q2176" s="37" t="s">
        <v>8516</v>
      </c>
      <c r="R2176" s="46"/>
      <c r="S2176" s="46"/>
    </row>
    <row r="2177" spans="1:19" ht="12.75">
      <c r="A2177" s="27">
        <v>2176</v>
      </c>
      <c r="B2177" s="119"/>
      <c r="C2177" s="39">
        <v>43923</v>
      </c>
      <c r="D2177" s="40"/>
      <c r="E2177" s="41"/>
      <c r="H2177" s="15"/>
      <c r="I2177" s="45" t="s">
        <v>95</v>
      </c>
      <c r="J2177" s="15" t="str">
        <f>IF(ISERROR(VLOOKUP(I2177,State_codes!$B$2:$C$38, 2, FALSE)),"",VLOOKUP(I2177,State_codes!$B$2:$C$38, 2, FALSE))</f>
        <v>DL</v>
      </c>
      <c r="K2177" s="2" t="s">
        <v>122</v>
      </c>
      <c r="L2177" s="46"/>
      <c r="N2177" s="130"/>
      <c r="O2177" s="130"/>
      <c r="P2177" s="39">
        <v>43923</v>
      </c>
      <c r="Q2177" s="37" t="s">
        <v>8516</v>
      </c>
      <c r="R2177" s="46"/>
      <c r="S2177" s="46"/>
    </row>
    <row r="2178" spans="1:19" ht="12.75">
      <c r="A2178" s="27">
        <v>2177</v>
      </c>
      <c r="B2178" s="119"/>
      <c r="C2178" s="39">
        <v>43923</v>
      </c>
      <c r="D2178" s="40"/>
      <c r="E2178" s="41"/>
      <c r="H2178" s="15"/>
      <c r="I2178" s="45" t="s">
        <v>95</v>
      </c>
      <c r="J2178" s="15" t="str">
        <f>IF(ISERROR(VLOOKUP(I2178,State_codes!$B$2:$C$38, 2, FALSE)),"",VLOOKUP(I2178,State_codes!$B$2:$C$38, 2, FALSE))</f>
        <v>DL</v>
      </c>
      <c r="K2178" s="2" t="s">
        <v>122</v>
      </c>
      <c r="L2178" s="46"/>
      <c r="N2178" s="130"/>
      <c r="O2178" s="130"/>
      <c r="P2178" s="39">
        <v>43923</v>
      </c>
      <c r="Q2178" s="37" t="s">
        <v>8516</v>
      </c>
      <c r="R2178" s="46"/>
      <c r="S2178" s="46"/>
    </row>
    <row r="2179" spans="1:19" ht="12.75">
      <c r="A2179" s="27">
        <v>2178</v>
      </c>
      <c r="B2179" s="119"/>
      <c r="C2179" s="39">
        <v>43923</v>
      </c>
      <c r="D2179" s="40"/>
      <c r="E2179" s="41"/>
      <c r="H2179" s="15"/>
      <c r="I2179" s="45" t="s">
        <v>95</v>
      </c>
      <c r="J2179" s="15" t="str">
        <f>IF(ISERROR(VLOOKUP(I2179,State_codes!$B$2:$C$38, 2, FALSE)),"",VLOOKUP(I2179,State_codes!$B$2:$C$38, 2, FALSE))</f>
        <v>DL</v>
      </c>
      <c r="K2179" s="2" t="s">
        <v>122</v>
      </c>
      <c r="L2179" s="46"/>
      <c r="N2179" s="130"/>
      <c r="O2179" s="130"/>
      <c r="P2179" s="39">
        <v>43923</v>
      </c>
      <c r="Q2179" s="37" t="s">
        <v>8516</v>
      </c>
      <c r="R2179" s="46"/>
      <c r="S2179" s="46"/>
    </row>
    <row r="2180" spans="1:19" ht="12.75">
      <c r="A2180" s="27">
        <v>2179</v>
      </c>
      <c r="B2180" s="119"/>
      <c r="C2180" s="39">
        <v>43923</v>
      </c>
      <c r="D2180" s="40"/>
      <c r="E2180" s="41"/>
      <c r="H2180" s="15"/>
      <c r="I2180" s="45" t="s">
        <v>95</v>
      </c>
      <c r="J2180" s="15" t="str">
        <f>IF(ISERROR(VLOOKUP(I2180,State_codes!$B$2:$C$38, 2, FALSE)),"",VLOOKUP(I2180,State_codes!$B$2:$C$38, 2, FALSE))</f>
        <v>DL</v>
      </c>
      <c r="K2180" s="2" t="s">
        <v>122</v>
      </c>
      <c r="L2180" s="46"/>
      <c r="N2180" s="130"/>
      <c r="O2180" s="130"/>
      <c r="P2180" s="39">
        <v>43923</v>
      </c>
      <c r="Q2180" s="37" t="s">
        <v>8516</v>
      </c>
      <c r="R2180" s="46"/>
      <c r="S2180" s="46"/>
    </row>
    <row r="2181" spans="1:19" ht="12.75">
      <c r="A2181" s="27">
        <v>2180</v>
      </c>
      <c r="B2181" s="119"/>
      <c r="C2181" s="39">
        <v>43923</v>
      </c>
      <c r="D2181" s="40"/>
      <c r="E2181" s="41"/>
      <c r="H2181" s="15"/>
      <c r="I2181" s="45" t="s">
        <v>95</v>
      </c>
      <c r="J2181" s="15" t="str">
        <f>IF(ISERROR(VLOOKUP(I2181,State_codes!$B$2:$C$38, 2, FALSE)),"",VLOOKUP(I2181,State_codes!$B$2:$C$38, 2, FALSE))</f>
        <v>DL</v>
      </c>
      <c r="K2181" s="2" t="s">
        <v>122</v>
      </c>
      <c r="L2181" s="46"/>
      <c r="N2181" s="130"/>
      <c r="O2181" s="130"/>
      <c r="P2181" s="39">
        <v>43923</v>
      </c>
      <c r="Q2181" s="37" t="s">
        <v>8516</v>
      </c>
      <c r="R2181" s="46"/>
      <c r="S2181" s="46"/>
    </row>
    <row r="2182" spans="1:19" ht="12.75">
      <c r="A2182" s="27">
        <v>2181</v>
      </c>
      <c r="B2182" s="119"/>
      <c r="C2182" s="39">
        <v>43923</v>
      </c>
      <c r="D2182" s="40"/>
      <c r="E2182" s="41"/>
      <c r="H2182" s="299" t="s">
        <v>5443</v>
      </c>
      <c r="I2182" s="80" t="s">
        <v>126</v>
      </c>
      <c r="J2182" s="15" t="str">
        <f>IF(ISERROR(VLOOKUP(I2182,State_codes!$B$2:$C$38, 2, FALSE)),"",VLOOKUP(I2182,State_codes!$B$2:$C$38, 2, FALSE))</f>
        <v>UP</v>
      </c>
      <c r="K2182" s="2" t="s">
        <v>122</v>
      </c>
      <c r="L2182" s="46"/>
      <c r="N2182" s="130"/>
      <c r="O2182" s="130"/>
      <c r="P2182" s="39">
        <v>43923</v>
      </c>
      <c r="Q2182" s="37" t="s">
        <v>8702</v>
      </c>
      <c r="R2182" s="46"/>
      <c r="S2182" s="46"/>
    </row>
    <row r="2183" spans="1:19" ht="12.75">
      <c r="A2183" s="27">
        <v>2182</v>
      </c>
      <c r="B2183" s="119"/>
      <c r="C2183" s="39">
        <v>43923</v>
      </c>
      <c r="D2183" s="40"/>
      <c r="E2183" s="41"/>
      <c r="H2183" s="299" t="s">
        <v>5443</v>
      </c>
      <c r="I2183" s="80" t="s">
        <v>126</v>
      </c>
      <c r="J2183" s="15" t="str">
        <f>IF(ISERROR(VLOOKUP(I2183,State_codes!$B$2:$C$38, 2, FALSE)),"",VLOOKUP(I2183,State_codes!$B$2:$C$38, 2, FALSE))</f>
        <v>UP</v>
      </c>
      <c r="K2183" s="2" t="s">
        <v>122</v>
      </c>
      <c r="L2183" s="46"/>
      <c r="N2183" s="130"/>
      <c r="O2183" s="130"/>
      <c r="P2183" s="39">
        <v>43923</v>
      </c>
      <c r="Q2183" s="37" t="s">
        <v>8702</v>
      </c>
      <c r="R2183" s="46"/>
      <c r="S2183" s="46"/>
    </row>
    <row r="2184" spans="1:19" ht="12.75">
      <c r="A2184" s="27">
        <v>2183</v>
      </c>
      <c r="B2184" s="119"/>
      <c r="C2184" s="39">
        <v>43923</v>
      </c>
      <c r="D2184" s="40"/>
      <c r="E2184" s="41"/>
      <c r="H2184" s="299" t="s">
        <v>139</v>
      </c>
      <c r="I2184" s="80" t="s">
        <v>126</v>
      </c>
      <c r="J2184" s="15" t="str">
        <f>IF(ISERROR(VLOOKUP(I2184,State_codes!$B$2:$C$38, 2, FALSE)),"",VLOOKUP(I2184,State_codes!$B$2:$C$38, 2, FALSE))</f>
        <v>UP</v>
      </c>
      <c r="K2184" s="2" t="s">
        <v>122</v>
      </c>
      <c r="L2184" s="46"/>
      <c r="N2184" s="130"/>
      <c r="O2184" s="130"/>
      <c r="P2184" s="39">
        <v>43923</v>
      </c>
      <c r="Q2184" s="37" t="s">
        <v>8702</v>
      </c>
      <c r="R2184" s="46"/>
      <c r="S2184" s="46"/>
    </row>
    <row r="2185" spans="1:19" ht="12.75">
      <c r="A2185" s="27">
        <v>2184</v>
      </c>
      <c r="B2185" s="119"/>
      <c r="C2185" s="39">
        <v>43923</v>
      </c>
      <c r="D2185" s="40"/>
      <c r="E2185" s="41"/>
      <c r="H2185" s="299" t="s">
        <v>572</v>
      </c>
      <c r="I2185" s="80" t="s">
        <v>126</v>
      </c>
      <c r="J2185" s="15" t="str">
        <f>IF(ISERROR(VLOOKUP(I2185,State_codes!$B$2:$C$38, 2, FALSE)),"",VLOOKUP(I2185,State_codes!$B$2:$C$38, 2, FALSE))</f>
        <v>UP</v>
      </c>
      <c r="K2185" s="2" t="s">
        <v>122</v>
      </c>
      <c r="L2185" s="46"/>
      <c r="N2185" s="130"/>
      <c r="O2185" s="130"/>
      <c r="P2185" s="39">
        <v>43923</v>
      </c>
      <c r="Q2185" s="37" t="s">
        <v>8702</v>
      </c>
      <c r="R2185" s="46"/>
      <c r="S2185" s="46"/>
    </row>
    <row r="2186" spans="1:19" ht="12.75">
      <c r="A2186" s="27">
        <v>2185</v>
      </c>
      <c r="B2186" s="119"/>
      <c r="C2186" s="39">
        <v>43923</v>
      </c>
      <c r="D2186" s="40"/>
      <c r="E2186" s="41"/>
      <c r="H2186" s="15"/>
      <c r="I2186" s="2" t="s">
        <v>207</v>
      </c>
      <c r="J2186" s="15" t="str">
        <f>IF(ISERROR(VLOOKUP(I2186,State_codes!$B$2:$C$38, 2, FALSE)),"",VLOOKUP(I2186,State_codes!$B$2:$C$38, 2, FALSE))</f>
        <v>JK</v>
      </c>
      <c r="K2186" s="2" t="s">
        <v>122</v>
      </c>
      <c r="L2186" s="46"/>
      <c r="N2186" s="130"/>
      <c r="O2186" s="130"/>
      <c r="P2186" s="39">
        <v>43923</v>
      </c>
      <c r="Q2186" s="37" t="s">
        <v>8709</v>
      </c>
      <c r="R2186" s="46"/>
      <c r="S2186" s="46"/>
    </row>
    <row r="2187" spans="1:19" ht="12.75">
      <c r="A2187" s="27">
        <v>2186</v>
      </c>
      <c r="B2187" s="119"/>
      <c r="C2187" s="39">
        <v>43923</v>
      </c>
      <c r="D2187" s="40"/>
      <c r="E2187" s="41"/>
      <c r="H2187" s="15"/>
      <c r="I2187" s="2" t="s">
        <v>207</v>
      </c>
      <c r="J2187" s="15" t="str">
        <f>IF(ISERROR(VLOOKUP(I2187,State_codes!$B$2:$C$38, 2, FALSE)),"",VLOOKUP(I2187,State_codes!$B$2:$C$38, 2, FALSE))</f>
        <v>JK</v>
      </c>
      <c r="K2187" s="2" t="s">
        <v>122</v>
      </c>
      <c r="L2187" s="46"/>
      <c r="N2187" s="130"/>
      <c r="O2187" s="130"/>
      <c r="P2187" s="39">
        <v>43923</v>
      </c>
      <c r="Q2187" s="37" t="s">
        <v>8709</v>
      </c>
      <c r="R2187" s="46"/>
      <c r="S2187" s="46"/>
    </row>
    <row r="2188" spans="1:19" ht="12.75">
      <c r="A2188" s="27">
        <v>2187</v>
      </c>
      <c r="B2188" s="119"/>
      <c r="C2188" s="39">
        <v>43923</v>
      </c>
      <c r="D2188" s="40"/>
      <c r="E2188" s="41"/>
      <c r="H2188" s="15"/>
      <c r="I2188" s="2" t="s">
        <v>207</v>
      </c>
      <c r="J2188" s="15" t="str">
        <f>IF(ISERROR(VLOOKUP(I2188,State_codes!$B$2:$C$38, 2, FALSE)),"",VLOOKUP(I2188,State_codes!$B$2:$C$38, 2, FALSE))</f>
        <v>JK</v>
      </c>
      <c r="K2188" s="2" t="s">
        <v>122</v>
      </c>
      <c r="L2188" s="46"/>
      <c r="N2188" s="130"/>
      <c r="O2188" s="130"/>
      <c r="P2188" s="39">
        <v>43923</v>
      </c>
      <c r="Q2188" s="37" t="s">
        <v>8709</v>
      </c>
      <c r="R2188" s="46"/>
      <c r="S2188" s="46"/>
    </row>
    <row r="2189" spans="1:19" ht="12.75">
      <c r="A2189" s="27">
        <v>2188</v>
      </c>
      <c r="B2189" s="119"/>
      <c r="C2189" s="39">
        <v>43923</v>
      </c>
      <c r="D2189" s="40"/>
      <c r="E2189" s="41"/>
      <c r="H2189" s="15"/>
      <c r="I2189" s="2" t="s">
        <v>207</v>
      </c>
      <c r="J2189" s="15" t="str">
        <f>IF(ISERROR(VLOOKUP(I2189,State_codes!$B$2:$C$38, 2, FALSE)),"",VLOOKUP(I2189,State_codes!$B$2:$C$38, 2, FALSE))</f>
        <v>JK</v>
      </c>
      <c r="K2189" s="2" t="s">
        <v>122</v>
      </c>
      <c r="L2189" s="46"/>
      <c r="N2189" s="130"/>
      <c r="O2189" s="130"/>
      <c r="P2189" s="39">
        <v>43923</v>
      </c>
      <c r="Q2189" s="37" t="s">
        <v>8709</v>
      </c>
      <c r="R2189" s="46"/>
      <c r="S2189" s="46"/>
    </row>
    <row r="2190" spans="1:19" ht="12.75">
      <c r="A2190" s="27">
        <v>2189</v>
      </c>
      <c r="B2190" s="119"/>
      <c r="C2190" s="39">
        <v>43923</v>
      </c>
      <c r="D2190" s="40"/>
      <c r="E2190" s="41"/>
      <c r="H2190" s="15"/>
      <c r="I2190" s="45" t="s">
        <v>207</v>
      </c>
      <c r="J2190" s="15" t="str">
        <f>IF(ISERROR(VLOOKUP(I2190,State_codes!$B$2:$C$38, 2, FALSE)),"",VLOOKUP(I2190,State_codes!$B$2:$C$38, 2, FALSE))</f>
        <v>JK</v>
      </c>
      <c r="K2190" s="2" t="s">
        <v>122</v>
      </c>
      <c r="L2190" s="46"/>
      <c r="N2190" s="130"/>
      <c r="O2190" s="130"/>
      <c r="P2190" s="39">
        <v>43923</v>
      </c>
      <c r="Q2190" s="37" t="s">
        <v>8709</v>
      </c>
      <c r="R2190" s="46"/>
      <c r="S2190" s="46"/>
    </row>
    <row r="2191" spans="1:19" ht="12.75">
      <c r="A2191" s="27">
        <v>2190</v>
      </c>
      <c r="B2191" s="119"/>
      <c r="C2191" s="39">
        <v>43923</v>
      </c>
      <c r="D2191" s="40"/>
      <c r="E2191" s="41"/>
      <c r="H2191" s="15"/>
      <c r="I2191" s="45" t="s">
        <v>207</v>
      </c>
      <c r="J2191" s="15" t="str">
        <f>IF(ISERROR(VLOOKUP(I2191,State_codes!$B$2:$C$38, 2, FALSE)),"",VLOOKUP(I2191,State_codes!$B$2:$C$38, 2, FALSE))</f>
        <v>JK</v>
      </c>
      <c r="K2191" s="2" t="s">
        <v>122</v>
      </c>
      <c r="L2191" s="46"/>
      <c r="N2191" s="130"/>
      <c r="O2191" s="130"/>
      <c r="P2191" s="39">
        <v>43923</v>
      </c>
      <c r="Q2191" s="37" t="s">
        <v>8709</v>
      </c>
      <c r="R2191" s="46"/>
      <c r="S2191" s="46"/>
    </row>
    <row r="2192" spans="1:19" ht="12.75">
      <c r="A2192" s="27">
        <v>2191</v>
      </c>
      <c r="B2192" s="119"/>
      <c r="C2192" s="39">
        <v>43923</v>
      </c>
      <c r="D2192" s="40"/>
      <c r="E2192" s="41"/>
      <c r="H2192" s="15"/>
      <c r="I2192" s="45" t="s">
        <v>207</v>
      </c>
      <c r="J2192" s="15" t="str">
        <f>IF(ISERROR(VLOOKUP(I2192,State_codes!$B$2:$C$38, 2, FALSE)),"",VLOOKUP(I2192,State_codes!$B$2:$C$38, 2, FALSE))</f>
        <v>JK</v>
      </c>
      <c r="K2192" s="2" t="s">
        <v>122</v>
      </c>
      <c r="L2192" s="46"/>
      <c r="N2192" s="130"/>
      <c r="O2192" s="130"/>
      <c r="P2192" s="39">
        <v>43923</v>
      </c>
      <c r="Q2192" s="37" t="s">
        <v>8709</v>
      </c>
      <c r="R2192" s="46"/>
      <c r="S2192" s="46"/>
    </row>
    <row r="2193" spans="1:19" ht="12.75">
      <c r="A2193" s="27">
        <v>2192</v>
      </c>
      <c r="B2193" s="119"/>
      <c r="C2193" s="39">
        <v>43923</v>
      </c>
      <c r="D2193" s="40"/>
      <c r="E2193" s="41"/>
      <c r="H2193" s="15"/>
      <c r="I2193" s="45" t="s">
        <v>207</v>
      </c>
      <c r="J2193" s="15" t="str">
        <f>IF(ISERROR(VLOOKUP(I2193,State_codes!$B$2:$C$38, 2, FALSE)),"",VLOOKUP(I2193,State_codes!$B$2:$C$38, 2, FALSE))</f>
        <v>JK</v>
      </c>
      <c r="K2193" s="2" t="s">
        <v>122</v>
      </c>
      <c r="L2193" s="46"/>
      <c r="N2193" s="130"/>
      <c r="O2193" s="130"/>
      <c r="P2193" s="39">
        <v>43923</v>
      </c>
      <c r="Q2193" s="37" t="s">
        <v>8709</v>
      </c>
      <c r="R2193" s="46"/>
      <c r="S2193" s="46"/>
    </row>
    <row r="2194" spans="1:19" ht="12.75">
      <c r="A2194" s="27">
        <v>2193</v>
      </c>
      <c r="B2194" s="119"/>
      <c r="C2194" s="39">
        <v>43923</v>
      </c>
      <c r="D2194" s="40"/>
      <c r="E2194" s="41"/>
      <c r="H2194" s="2" t="s">
        <v>5347</v>
      </c>
      <c r="I2194" s="2" t="s">
        <v>109</v>
      </c>
      <c r="J2194" s="15" t="str">
        <f>IF(ISERROR(VLOOKUP(I2194,State_codes!$B$2:$C$38, 2, FALSE)),"",VLOOKUP(I2194,State_codes!$B$2:$C$38, 2, FALSE))</f>
        <v>RJ</v>
      </c>
      <c r="K2194" s="2" t="s">
        <v>122</v>
      </c>
      <c r="L2194" s="31" t="s">
        <v>429</v>
      </c>
      <c r="N2194" s="130"/>
      <c r="O2194" s="27" t="s">
        <v>155</v>
      </c>
      <c r="P2194" s="39">
        <v>43923</v>
      </c>
      <c r="Q2194" s="37" t="s">
        <v>943</v>
      </c>
      <c r="R2194" s="46"/>
      <c r="S2194" s="46"/>
    </row>
    <row r="2195" spans="1:19" ht="12.75">
      <c r="A2195" s="27">
        <v>2194</v>
      </c>
      <c r="B2195" s="119"/>
      <c r="C2195" s="39">
        <v>43923</v>
      </c>
      <c r="D2195" s="40"/>
      <c r="E2195" s="41"/>
      <c r="H2195" s="2" t="s">
        <v>1619</v>
      </c>
      <c r="I2195" s="2" t="s">
        <v>109</v>
      </c>
      <c r="J2195" s="15" t="str">
        <f>IF(ISERROR(VLOOKUP(I2195,State_codes!$B$2:$C$38, 2, FALSE)),"",VLOOKUP(I2195,State_codes!$B$2:$C$38, 2, FALSE))</f>
        <v>RJ</v>
      </c>
      <c r="K2195" s="2" t="s">
        <v>122</v>
      </c>
      <c r="L2195" s="31" t="s">
        <v>429</v>
      </c>
      <c r="N2195" s="130"/>
      <c r="O2195" s="27" t="s">
        <v>155</v>
      </c>
      <c r="P2195" s="39">
        <v>43923</v>
      </c>
      <c r="Q2195" s="37" t="s">
        <v>943</v>
      </c>
      <c r="R2195" s="46"/>
      <c r="S2195" s="46"/>
    </row>
    <row r="2196" spans="1:19" ht="12.75">
      <c r="A2196" s="27">
        <v>2195</v>
      </c>
      <c r="B2196" s="119"/>
      <c r="C2196" s="39">
        <v>43923</v>
      </c>
      <c r="D2196" s="40"/>
      <c r="E2196" s="41"/>
      <c r="H2196" s="2" t="s">
        <v>3433</v>
      </c>
      <c r="I2196" s="2" t="s">
        <v>117</v>
      </c>
      <c r="J2196" s="15" t="str">
        <f>IF(ISERROR(VLOOKUP(I2196,State_codes!$B$2:$C$38, 2, FALSE)),"",VLOOKUP(I2196,State_codes!$B$2:$C$38, 2, FALSE))</f>
        <v>HR</v>
      </c>
      <c r="K2196" s="2" t="s">
        <v>122</v>
      </c>
      <c r="L2196" s="46"/>
      <c r="N2196" s="33" t="s">
        <v>56</v>
      </c>
      <c r="O2196" s="130"/>
      <c r="P2196" s="39">
        <v>43923</v>
      </c>
      <c r="Q2196" s="37" t="s">
        <v>8743</v>
      </c>
      <c r="R2196" s="46"/>
      <c r="S2196" s="46"/>
    </row>
    <row r="2197" spans="1:19" ht="12.75">
      <c r="A2197" s="27">
        <v>2196</v>
      </c>
      <c r="B2197" s="119"/>
      <c r="C2197" s="39">
        <v>43923</v>
      </c>
      <c r="D2197" s="40"/>
      <c r="E2197" s="41"/>
      <c r="H2197" s="2" t="s">
        <v>3433</v>
      </c>
      <c r="I2197" s="2" t="s">
        <v>117</v>
      </c>
      <c r="J2197" s="15" t="str">
        <f>IF(ISERROR(VLOOKUP(I2197,State_codes!$B$2:$C$38, 2, FALSE)),"",VLOOKUP(I2197,State_codes!$B$2:$C$38, 2, FALSE))</f>
        <v>HR</v>
      </c>
      <c r="K2197" s="2" t="s">
        <v>122</v>
      </c>
      <c r="L2197" s="46"/>
      <c r="N2197" s="33" t="s">
        <v>56</v>
      </c>
      <c r="O2197" s="130"/>
      <c r="P2197" s="39">
        <v>43923</v>
      </c>
      <c r="Q2197" s="37" t="s">
        <v>8743</v>
      </c>
      <c r="R2197" s="46"/>
      <c r="S2197" s="46"/>
    </row>
    <row r="2198" spans="1:19" ht="12.75">
      <c r="A2198" s="27">
        <v>2197</v>
      </c>
      <c r="B2198" s="119"/>
      <c r="C2198" s="39">
        <v>43923</v>
      </c>
      <c r="D2198" s="40"/>
      <c r="E2198" s="41"/>
      <c r="H2198" s="2" t="s">
        <v>4901</v>
      </c>
      <c r="I2198" s="2" t="s">
        <v>236</v>
      </c>
      <c r="J2198" s="15" t="str">
        <f>IF(ISERROR(VLOOKUP(I2198,State_codes!$B$2:$C$38, 2, FALSE)),"",VLOOKUP(I2198,State_codes!$B$2:$C$38, 2, FALSE))</f>
        <v>AP</v>
      </c>
      <c r="K2198" s="2" t="s">
        <v>122</v>
      </c>
      <c r="L2198" s="46"/>
      <c r="N2198" s="130"/>
      <c r="O2198" s="130"/>
      <c r="P2198" s="39">
        <v>43923</v>
      </c>
      <c r="Q2198" s="37" t="s">
        <v>8753</v>
      </c>
      <c r="R2198" s="46"/>
      <c r="S2198" s="46"/>
    </row>
    <row r="2199" spans="1:19" ht="12.75">
      <c r="A2199" s="27">
        <v>2198</v>
      </c>
      <c r="B2199" s="23" t="s">
        <v>8754</v>
      </c>
      <c r="C2199" s="39">
        <v>43923</v>
      </c>
      <c r="D2199" s="40"/>
      <c r="E2199" s="27">
        <v>60</v>
      </c>
      <c r="F2199" s="2" t="s">
        <v>39</v>
      </c>
      <c r="H2199" s="2" t="s">
        <v>1848</v>
      </c>
      <c r="I2199" s="2" t="s">
        <v>236</v>
      </c>
      <c r="J2199" s="15" t="str">
        <f>IF(ISERROR(VLOOKUP(I2199,State_codes!$B$2:$C$38, 2, FALSE)),"",VLOOKUP(I2199,State_codes!$B$2:$C$38, 2, FALSE))</f>
        <v>AP</v>
      </c>
      <c r="K2199" s="2" t="s">
        <v>122</v>
      </c>
      <c r="L2199" s="46"/>
      <c r="N2199" s="130"/>
      <c r="O2199" s="130"/>
      <c r="P2199" s="39">
        <v>43923</v>
      </c>
      <c r="Q2199" s="37" t="s">
        <v>8753</v>
      </c>
      <c r="R2199" s="46"/>
      <c r="S2199" s="46"/>
    </row>
    <row r="2200" spans="1:19" ht="12.75">
      <c r="A2200" s="27">
        <v>2199</v>
      </c>
      <c r="B2200" s="23" t="s">
        <v>8759</v>
      </c>
      <c r="C2200" s="39">
        <v>43923</v>
      </c>
      <c r="D2200" s="40"/>
      <c r="E2200" s="27">
        <v>38</v>
      </c>
      <c r="F2200" s="2" t="s">
        <v>39</v>
      </c>
      <c r="H2200" s="2" t="s">
        <v>366</v>
      </c>
      <c r="I2200" s="2" t="s">
        <v>236</v>
      </c>
      <c r="J2200" s="15" t="str">
        <f>IF(ISERROR(VLOOKUP(I2200,State_codes!$B$2:$C$38, 2, FALSE)),"",VLOOKUP(I2200,State_codes!$B$2:$C$38, 2, FALSE))</f>
        <v>AP</v>
      </c>
      <c r="K2200" s="2" t="s">
        <v>122</v>
      </c>
      <c r="L2200" s="46"/>
      <c r="N2200" s="130"/>
      <c r="O2200" s="130"/>
      <c r="P2200" s="39">
        <v>43923</v>
      </c>
      <c r="Q2200" s="37" t="s">
        <v>8753</v>
      </c>
      <c r="R2200" s="46"/>
      <c r="S2200" s="46"/>
    </row>
    <row r="2201" spans="1:19" ht="12.75">
      <c r="A2201" s="27">
        <v>2200</v>
      </c>
      <c r="B2201" s="119"/>
      <c r="C2201" s="39">
        <v>43923</v>
      </c>
      <c r="D2201" s="40"/>
      <c r="E2201" s="41"/>
      <c r="H2201" s="2" t="s">
        <v>88</v>
      </c>
      <c r="I2201" s="2" t="s">
        <v>47</v>
      </c>
      <c r="J2201" s="15" t="str">
        <f>IF(ISERROR(VLOOKUP(I2201,State_codes!$B$2:$C$38, 2, FALSE)),"",VLOOKUP(I2201,State_codes!$B$2:$C$38, 2, FALSE))</f>
        <v>KL</v>
      </c>
      <c r="K2201" s="2" t="s">
        <v>122</v>
      </c>
      <c r="L2201" s="31" t="s">
        <v>334</v>
      </c>
      <c r="N2201" s="130"/>
      <c r="O2201" s="27" t="s">
        <v>58</v>
      </c>
      <c r="P2201" s="39">
        <v>43923</v>
      </c>
      <c r="Q2201" s="37" t="s">
        <v>8766</v>
      </c>
      <c r="R2201" s="37" t="s">
        <v>608</v>
      </c>
      <c r="S2201" s="46"/>
    </row>
    <row r="2202" spans="1:19" ht="12.75">
      <c r="A2202" s="27">
        <v>2201</v>
      </c>
      <c r="B2202" s="119"/>
      <c r="C2202" s="39">
        <v>43923</v>
      </c>
      <c r="D2202" s="40"/>
      <c r="E2202" s="41"/>
      <c r="H2202" s="2" t="s">
        <v>88</v>
      </c>
      <c r="I2202" s="2" t="s">
        <v>47</v>
      </c>
      <c r="J2202" s="15" t="str">
        <f>IF(ISERROR(VLOOKUP(I2202,State_codes!$B$2:$C$38, 2, FALSE)),"",VLOOKUP(I2202,State_codes!$B$2:$C$38, 2, FALSE))</f>
        <v>KL</v>
      </c>
      <c r="K2202" s="2" t="s">
        <v>122</v>
      </c>
      <c r="L2202" s="31" t="s">
        <v>334</v>
      </c>
      <c r="N2202" s="130"/>
      <c r="O2202" s="27" t="s">
        <v>58</v>
      </c>
      <c r="P2202" s="39">
        <v>43923</v>
      </c>
      <c r="Q2202" s="37" t="s">
        <v>8766</v>
      </c>
      <c r="R2202" s="37" t="s">
        <v>608</v>
      </c>
      <c r="S2202" s="46"/>
    </row>
    <row r="2203" spans="1:19" ht="12.75">
      <c r="A2203" s="27">
        <v>2202</v>
      </c>
      <c r="B2203" s="119"/>
      <c r="C2203" s="39">
        <v>43923</v>
      </c>
      <c r="D2203" s="40"/>
      <c r="E2203" s="41"/>
      <c r="H2203" s="2" t="s">
        <v>88</v>
      </c>
      <c r="I2203" s="2" t="s">
        <v>47</v>
      </c>
      <c r="J2203" s="15" t="str">
        <f>IF(ISERROR(VLOOKUP(I2203,State_codes!$B$2:$C$38, 2, FALSE)),"",VLOOKUP(I2203,State_codes!$B$2:$C$38, 2, FALSE))</f>
        <v>KL</v>
      </c>
      <c r="K2203" s="2" t="s">
        <v>122</v>
      </c>
      <c r="L2203" s="31" t="s">
        <v>334</v>
      </c>
      <c r="N2203" s="130"/>
      <c r="O2203" s="27" t="s">
        <v>58</v>
      </c>
      <c r="P2203" s="39">
        <v>43923</v>
      </c>
      <c r="Q2203" s="37" t="s">
        <v>8766</v>
      </c>
      <c r="R2203" s="37" t="s">
        <v>608</v>
      </c>
      <c r="S2203" s="46"/>
    </row>
    <row r="2204" spans="1:19" ht="12.75">
      <c r="A2204" s="27">
        <v>2203</v>
      </c>
      <c r="B2204" s="119"/>
      <c r="C2204" s="39">
        <v>43923</v>
      </c>
      <c r="D2204" s="40"/>
      <c r="E2204" s="41"/>
      <c r="H2204" s="2" t="s">
        <v>88</v>
      </c>
      <c r="I2204" s="2" t="s">
        <v>47</v>
      </c>
      <c r="J2204" s="15" t="str">
        <f>IF(ISERROR(VLOOKUP(I2204,State_codes!$B$2:$C$38, 2, FALSE)),"",VLOOKUP(I2204,State_codes!$B$2:$C$38, 2, FALSE))</f>
        <v>KL</v>
      </c>
      <c r="K2204" s="2" t="s">
        <v>122</v>
      </c>
      <c r="L2204" s="31" t="s">
        <v>334</v>
      </c>
      <c r="N2204" s="130"/>
      <c r="O2204" s="27" t="s">
        <v>58</v>
      </c>
      <c r="P2204" s="39">
        <v>43923</v>
      </c>
      <c r="Q2204" s="37" t="s">
        <v>8766</v>
      </c>
      <c r="R2204" s="37" t="s">
        <v>608</v>
      </c>
      <c r="S2204" s="46"/>
    </row>
    <row r="2205" spans="1:19" ht="12.75">
      <c r="A2205" s="27">
        <v>2204</v>
      </c>
      <c r="B2205" s="119"/>
      <c r="C2205" s="39">
        <v>43923</v>
      </c>
      <c r="D2205" s="40"/>
      <c r="E2205" s="41"/>
      <c r="H2205" s="2" t="s">
        <v>88</v>
      </c>
      <c r="I2205" s="2" t="s">
        <v>47</v>
      </c>
      <c r="J2205" s="15" t="str">
        <f>IF(ISERROR(VLOOKUP(I2205,State_codes!$B$2:$C$38, 2, FALSE)),"",VLOOKUP(I2205,State_codes!$B$2:$C$38, 2, FALSE))</f>
        <v>KL</v>
      </c>
      <c r="K2205" s="2" t="s">
        <v>122</v>
      </c>
      <c r="L2205" s="31" t="s">
        <v>1518</v>
      </c>
      <c r="N2205" s="130"/>
      <c r="O2205" s="27" t="s">
        <v>129</v>
      </c>
      <c r="P2205" s="39">
        <v>43923</v>
      </c>
      <c r="Q2205" s="37" t="s">
        <v>8766</v>
      </c>
      <c r="R2205" s="37" t="s">
        <v>608</v>
      </c>
      <c r="S2205" s="46"/>
    </row>
    <row r="2206" spans="1:19" ht="12.75">
      <c r="A2206" s="27">
        <v>2205</v>
      </c>
      <c r="B2206" s="119"/>
      <c r="C2206" s="39">
        <v>43923</v>
      </c>
      <c r="D2206" s="40"/>
      <c r="E2206" s="41"/>
      <c r="H2206" s="2" t="s">
        <v>88</v>
      </c>
      <c r="I2206" s="2" t="s">
        <v>47</v>
      </c>
      <c r="J2206" s="15" t="str">
        <f>IF(ISERROR(VLOOKUP(I2206,State_codes!$B$2:$C$38, 2, FALSE)),"",VLOOKUP(I2206,State_codes!$B$2:$C$38, 2, FALSE))</f>
        <v>KL</v>
      </c>
      <c r="K2206" s="2" t="s">
        <v>122</v>
      </c>
      <c r="L2206" s="31" t="s">
        <v>1518</v>
      </c>
      <c r="N2206" s="130"/>
      <c r="O2206" s="27" t="s">
        <v>129</v>
      </c>
      <c r="P2206" s="39">
        <v>43923</v>
      </c>
      <c r="Q2206" s="37" t="s">
        <v>8766</v>
      </c>
      <c r="R2206" s="37" t="s">
        <v>608</v>
      </c>
      <c r="S2206" s="46"/>
    </row>
    <row r="2207" spans="1:19" ht="12.75">
      <c r="A2207" s="27">
        <v>2206</v>
      </c>
      <c r="B2207" s="119"/>
      <c r="C2207" s="39">
        <v>43923</v>
      </c>
      <c r="D2207" s="40"/>
      <c r="E2207" s="41"/>
      <c r="H2207" s="2" t="s">
        <v>88</v>
      </c>
      <c r="I2207" s="2" t="s">
        <v>47</v>
      </c>
      <c r="J2207" s="15" t="str">
        <f>IF(ISERROR(VLOOKUP(I2207,State_codes!$B$2:$C$38, 2, FALSE)),"",VLOOKUP(I2207,State_codes!$B$2:$C$38, 2, FALSE))</f>
        <v>KL</v>
      </c>
      <c r="K2207" s="2" t="s">
        <v>122</v>
      </c>
      <c r="L2207" s="31" t="s">
        <v>1518</v>
      </c>
      <c r="N2207" s="130"/>
      <c r="O2207" s="27" t="s">
        <v>129</v>
      </c>
      <c r="P2207" s="39">
        <v>43923</v>
      </c>
      <c r="Q2207" s="37" t="s">
        <v>8766</v>
      </c>
      <c r="R2207" s="37" t="s">
        <v>608</v>
      </c>
      <c r="S2207" s="46"/>
    </row>
    <row r="2208" spans="1:19" ht="12.75">
      <c r="A2208" s="27">
        <v>2207</v>
      </c>
      <c r="B2208" s="119"/>
      <c r="C2208" s="39">
        <v>43923</v>
      </c>
      <c r="D2208" s="40"/>
      <c r="E2208" s="41"/>
      <c r="H2208" s="2" t="s">
        <v>88</v>
      </c>
      <c r="I2208" s="2" t="s">
        <v>47</v>
      </c>
      <c r="J2208" s="15" t="str">
        <f>IF(ISERROR(VLOOKUP(I2208,State_codes!$B$2:$C$38, 2, FALSE)),"",VLOOKUP(I2208,State_codes!$B$2:$C$38, 2, FALSE))</f>
        <v>KL</v>
      </c>
      <c r="K2208" s="2" t="s">
        <v>122</v>
      </c>
      <c r="L2208" s="31" t="s">
        <v>1518</v>
      </c>
      <c r="N2208" s="130"/>
      <c r="O2208" s="27" t="s">
        <v>129</v>
      </c>
      <c r="P2208" s="39">
        <v>43923</v>
      </c>
      <c r="Q2208" s="37" t="s">
        <v>8766</v>
      </c>
      <c r="R2208" s="37" t="s">
        <v>608</v>
      </c>
      <c r="S2208" s="46"/>
    </row>
    <row r="2209" spans="1:19" ht="12.75">
      <c r="A2209" s="27">
        <v>2208</v>
      </c>
      <c r="B2209" s="119"/>
      <c r="C2209" s="39">
        <v>43923</v>
      </c>
      <c r="D2209" s="40"/>
      <c r="E2209" s="27">
        <v>70</v>
      </c>
      <c r="F2209" s="2" t="s">
        <v>40</v>
      </c>
      <c r="H2209" s="2" t="s">
        <v>594</v>
      </c>
      <c r="I2209" s="2" t="s">
        <v>47</v>
      </c>
      <c r="J2209" s="15" t="str">
        <f>IF(ISERROR(VLOOKUP(I2209,State_codes!$B$2:$C$38, 2, FALSE)),"",VLOOKUP(I2209,State_codes!$B$2:$C$38, 2, FALSE))</f>
        <v>KL</v>
      </c>
      <c r="K2209" s="2" t="s">
        <v>122</v>
      </c>
      <c r="L2209" s="31" t="s">
        <v>8787</v>
      </c>
      <c r="M2209" s="2" t="s">
        <v>8788</v>
      </c>
      <c r="N2209" s="130"/>
      <c r="O2209" s="27" t="s">
        <v>129</v>
      </c>
      <c r="P2209" s="39">
        <v>43923</v>
      </c>
      <c r="Q2209" s="37" t="s">
        <v>8766</v>
      </c>
      <c r="R2209" s="37" t="s">
        <v>608</v>
      </c>
      <c r="S2209" s="37" t="s">
        <v>8791</v>
      </c>
    </row>
    <row r="2210" spans="1:19" ht="12.75">
      <c r="A2210" s="27">
        <v>2209</v>
      </c>
      <c r="B2210" s="119"/>
      <c r="C2210" s="39">
        <v>43923</v>
      </c>
      <c r="D2210" s="40"/>
      <c r="E2210" s="27">
        <v>35</v>
      </c>
      <c r="F2210" s="2" t="s">
        <v>40</v>
      </c>
      <c r="H2210" s="2" t="s">
        <v>594</v>
      </c>
      <c r="I2210" s="2" t="s">
        <v>47</v>
      </c>
      <c r="J2210" s="15" t="str">
        <f>IF(ISERROR(VLOOKUP(I2210,State_codes!$B$2:$C$38, 2, FALSE)),"",VLOOKUP(I2210,State_codes!$B$2:$C$38, 2, FALSE))</f>
        <v>KL</v>
      </c>
      <c r="K2210" s="2" t="s">
        <v>122</v>
      </c>
      <c r="L2210" s="31" t="s">
        <v>8793</v>
      </c>
      <c r="M2210" s="2" t="s">
        <v>8788</v>
      </c>
      <c r="N2210" s="130"/>
      <c r="O2210" s="27" t="s">
        <v>129</v>
      </c>
      <c r="P2210" s="39">
        <v>43923</v>
      </c>
      <c r="Q2210" s="37" t="s">
        <v>8766</v>
      </c>
      <c r="R2210" s="37" t="s">
        <v>608</v>
      </c>
      <c r="S2210" s="37" t="s">
        <v>8791</v>
      </c>
    </row>
    <row r="2211" spans="1:19" ht="12.75">
      <c r="A2211" s="27">
        <v>2210</v>
      </c>
      <c r="B2211" s="119"/>
      <c r="C2211" s="39">
        <v>43923</v>
      </c>
      <c r="D2211" s="40"/>
      <c r="E2211" s="27">
        <v>10</v>
      </c>
      <c r="F2211" s="2" t="s">
        <v>39</v>
      </c>
      <c r="H2211" s="2" t="s">
        <v>594</v>
      </c>
      <c r="I2211" s="45" t="s">
        <v>47</v>
      </c>
      <c r="J2211" s="15" t="str">
        <f>IF(ISERROR(VLOOKUP(I2211,State_codes!$B$2:$C$38, 2, FALSE)),"",VLOOKUP(I2211,State_codes!$B$2:$C$38, 2, FALSE))</f>
        <v>KL</v>
      </c>
      <c r="K2211" s="2" t="s">
        <v>122</v>
      </c>
      <c r="L2211" s="31" t="s">
        <v>8795</v>
      </c>
      <c r="M2211" s="2" t="s">
        <v>8788</v>
      </c>
      <c r="N2211" s="130"/>
      <c r="O2211" s="27" t="s">
        <v>129</v>
      </c>
      <c r="P2211" s="39">
        <v>43923</v>
      </c>
      <c r="Q2211" s="37" t="s">
        <v>8766</v>
      </c>
      <c r="R2211" s="37" t="s">
        <v>608</v>
      </c>
      <c r="S2211" s="37" t="s">
        <v>8791</v>
      </c>
    </row>
    <row r="2212" spans="1:19" ht="12.75">
      <c r="A2212" s="27">
        <v>2211</v>
      </c>
      <c r="B2212" s="119"/>
      <c r="C2212" s="39">
        <v>43923</v>
      </c>
      <c r="D2212" s="40"/>
      <c r="E2212" s="27">
        <v>7</v>
      </c>
      <c r="F2212" s="2" t="s">
        <v>39</v>
      </c>
      <c r="H2212" s="2" t="s">
        <v>594</v>
      </c>
      <c r="I2212" s="45" t="s">
        <v>47</v>
      </c>
      <c r="J2212" s="15" t="str">
        <f>IF(ISERROR(VLOOKUP(I2212,State_codes!$B$2:$C$38, 2, FALSE)),"",VLOOKUP(I2212,State_codes!$B$2:$C$38, 2, FALSE))</f>
        <v>KL</v>
      </c>
      <c r="K2212" s="2" t="s">
        <v>122</v>
      </c>
      <c r="L2212" s="31" t="s">
        <v>8799</v>
      </c>
      <c r="M2212" s="31" t="s">
        <v>8800</v>
      </c>
      <c r="N2212" s="130"/>
      <c r="O2212" s="27" t="s">
        <v>129</v>
      </c>
      <c r="P2212" s="39">
        <v>43923</v>
      </c>
      <c r="Q2212" s="37" t="s">
        <v>8766</v>
      </c>
      <c r="R2212" s="37" t="s">
        <v>608</v>
      </c>
      <c r="S2212" s="37" t="s">
        <v>8791</v>
      </c>
    </row>
    <row r="2213" spans="1:19" ht="12.75">
      <c r="A2213" s="27">
        <v>2212</v>
      </c>
      <c r="B2213" s="119"/>
      <c r="C2213" s="39">
        <v>43923</v>
      </c>
      <c r="D2213" s="40"/>
      <c r="E2213" s="27">
        <v>58</v>
      </c>
      <c r="G2213" s="2" t="s">
        <v>8806</v>
      </c>
      <c r="H2213" s="2" t="s">
        <v>594</v>
      </c>
      <c r="I2213" s="45" t="s">
        <v>47</v>
      </c>
      <c r="J2213" s="15" t="str">
        <f>IF(ISERROR(VLOOKUP(I2213,State_codes!$B$2:$C$38, 2, FALSE)),"",VLOOKUP(I2213,State_codes!$B$2:$C$38, 2, FALSE))</f>
        <v>KL</v>
      </c>
      <c r="K2213" s="2" t="s">
        <v>122</v>
      </c>
      <c r="L2213" s="31" t="s">
        <v>3062</v>
      </c>
      <c r="M2213" s="2" t="s">
        <v>766</v>
      </c>
      <c r="N2213" s="130"/>
      <c r="O2213" s="27" t="s">
        <v>129</v>
      </c>
      <c r="P2213" s="39">
        <v>43923</v>
      </c>
      <c r="Q2213" s="37" t="s">
        <v>8766</v>
      </c>
      <c r="R2213" s="37" t="s">
        <v>608</v>
      </c>
      <c r="S2213" s="46"/>
    </row>
    <row r="2214" spans="1:19" ht="12.75">
      <c r="A2214" s="27">
        <v>2213</v>
      </c>
      <c r="B2214" s="119"/>
      <c r="C2214" s="39">
        <v>43923</v>
      </c>
      <c r="D2214" s="40"/>
      <c r="E2214" s="27">
        <v>27</v>
      </c>
      <c r="F2214" s="2" t="s">
        <v>40</v>
      </c>
      <c r="H2214" s="2" t="s">
        <v>1287</v>
      </c>
      <c r="I2214" s="45" t="s">
        <v>47</v>
      </c>
      <c r="J2214" s="15" t="str">
        <f>IF(ISERROR(VLOOKUP(I2214,State_codes!$B$2:$C$38, 2, FALSE)),"",VLOOKUP(I2214,State_codes!$B$2:$C$38, 2, FALSE))</f>
        <v>KL</v>
      </c>
      <c r="K2214" s="2" t="s">
        <v>122</v>
      </c>
      <c r="L2214" s="31" t="s">
        <v>8813</v>
      </c>
      <c r="N2214" s="130"/>
      <c r="O2214" s="130"/>
      <c r="P2214" s="39">
        <v>43923</v>
      </c>
      <c r="Q2214" s="37" t="s">
        <v>8766</v>
      </c>
      <c r="R2214" s="37" t="s">
        <v>608</v>
      </c>
    </row>
    <row r="2215" spans="1:19" ht="12.75">
      <c r="A2215" s="27">
        <v>2214</v>
      </c>
      <c r="B2215" s="119"/>
      <c r="C2215" s="39">
        <v>43923</v>
      </c>
      <c r="D2215" s="40"/>
      <c r="E2215" s="27">
        <v>28</v>
      </c>
      <c r="H2215" s="2" t="s">
        <v>1287</v>
      </c>
      <c r="I2215" s="45" t="s">
        <v>47</v>
      </c>
      <c r="J2215" s="15" t="str">
        <f>IF(ISERROR(VLOOKUP(I2215,State_codes!$B$2:$C$38, 2, FALSE)),"",VLOOKUP(I2215,State_codes!$B$2:$C$38, 2, FALSE))</f>
        <v>KL</v>
      </c>
      <c r="K2215" s="2" t="s">
        <v>122</v>
      </c>
      <c r="L2215" s="31" t="s">
        <v>429</v>
      </c>
      <c r="N2215" s="130"/>
      <c r="O2215" s="130"/>
      <c r="P2215" s="39">
        <v>43923</v>
      </c>
      <c r="Q2215" s="37" t="s">
        <v>8766</v>
      </c>
      <c r="R2215" s="37" t="s">
        <v>608</v>
      </c>
      <c r="S2215" s="46"/>
    </row>
    <row r="2216" spans="1:19" ht="12.75">
      <c r="A2216" s="27">
        <v>2215</v>
      </c>
      <c r="B2216" s="119"/>
      <c r="C2216" s="39">
        <v>43923</v>
      </c>
      <c r="D2216" s="40"/>
      <c r="E2216" s="27">
        <v>36</v>
      </c>
      <c r="H2216" s="2" t="s">
        <v>41</v>
      </c>
      <c r="I2216" s="45" t="s">
        <v>47</v>
      </c>
      <c r="J2216" s="15" t="str">
        <f>IF(ISERROR(VLOOKUP(I2216,State_codes!$B$2:$C$38, 2, FALSE)),"",VLOOKUP(I2216,State_codes!$B$2:$C$38, 2, FALSE))</f>
        <v>KL</v>
      </c>
      <c r="K2216" s="2" t="s">
        <v>122</v>
      </c>
      <c r="L2216" s="31" t="s">
        <v>3062</v>
      </c>
      <c r="M2216" s="2" t="s">
        <v>766</v>
      </c>
      <c r="N2216" s="130"/>
      <c r="O2216" s="27" t="s">
        <v>129</v>
      </c>
      <c r="P2216" s="39">
        <v>43923</v>
      </c>
      <c r="Q2216" s="37" t="s">
        <v>8766</v>
      </c>
      <c r="R2216" s="37" t="s">
        <v>608</v>
      </c>
      <c r="S2216" s="46"/>
    </row>
    <row r="2217" spans="1:19" ht="12.75">
      <c r="A2217" s="27">
        <v>2216</v>
      </c>
      <c r="B2217" s="119"/>
      <c r="C2217" s="39">
        <v>43923</v>
      </c>
      <c r="D2217" s="40"/>
      <c r="E2217" s="41"/>
      <c r="H2217" s="2" t="s">
        <v>165</v>
      </c>
      <c r="I2217" s="45" t="s">
        <v>47</v>
      </c>
      <c r="J2217" s="15" t="str">
        <f>IF(ISERROR(VLOOKUP(I2217,State_codes!$B$2:$C$38, 2, FALSE)),"",VLOOKUP(I2217,State_codes!$B$2:$C$38, 2, FALSE))</f>
        <v>KL</v>
      </c>
      <c r="K2217" s="2" t="s">
        <v>122</v>
      </c>
      <c r="L2217" s="46"/>
      <c r="N2217" s="130"/>
      <c r="O2217" s="130"/>
      <c r="P2217" s="39">
        <v>43923</v>
      </c>
      <c r="Q2217" s="37" t="s">
        <v>8766</v>
      </c>
      <c r="R2217" s="37" t="s">
        <v>608</v>
      </c>
      <c r="S2217" s="46"/>
    </row>
    <row r="2218" spans="1:19" ht="12.75">
      <c r="A2218" s="27">
        <v>2217</v>
      </c>
      <c r="B2218" s="119"/>
      <c r="C2218" s="39">
        <v>43923</v>
      </c>
      <c r="D2218" s="40"/>
      <c r="E2218" s="41"/>
      <c r="H2218" s="2" t="s">
        <v>656</v>
      </c>
      <c r="I2218" s="45" t="s">
        <v>47</v>
      </c>
      <c r="J2218" s="15" t="str">
        <f>IF(ISERROR(VLOOKUP(I2218,State_codes!$B$2:$C$38, 2, FALSE)),"",VLOOKUP(I2218,State_codes!$B$2:$C$38, 2, FALSE))</f>
        <v>KL</v>
      </c>
      <c r="K2218" s="2" t="s">
        <v>122</v>
      </c>
      <c r="L2218" s="46"/>
      <c r="N2218" s="130"/>
      <c r="O2218" s="130"/>
      <c r="P2218" s="39">
        <v>43923</v>
      </c>
      <c r="Q2218" s="37" t="s">
        <v>8766</v>
      </c>
      <c r="R2218" s="37" t="s">
        <v>608</v>
      </c>
      <c r="S2218" s="46"/>
    </row>
    <row r="2219" spans="1:19" ht="12.75">
      <c r="A2219" s="27">
        <v>2218</v>
      </c>
      <c r="B2219" s="119"/>
      <c r="C2219" s="39">
        <v>43923</v>
      </c>
      <c r="D2219" s="40"/>
      <c r="E2219" s="41"/>
      <c r="H2219" s="2" t="s">
        <v>560</v>
      </c>
      <c r="I2219" s="45" t="s">
        <v>47</v>
      </c>
      <c r="J2219" s="15" t="str">
        <f>IF(ISERROR(VLOOKUP(I2219,State_codes!$B$2:$C$38, 2, FALSE)),"",VLOOKUP(I2219,State_codes!$B$2:$C$38, 2, FALSE))</f>
        <v>KL</v>
      </c>
      <c r="K2219" s="2" t="s">
        <v>122</v>
      </c>
      <c r="L2219" s="46"/>
      <c r="N2219" s="130"/>
      <c r="O2219" s="130"/>
      <c r="P2219" s="39">
        <v>43923</v>
      </c>
      <c r="Q2219" s="37" t="s">
        <v>8766</v>
      </c>
      <c r="R2219" s="37" t="s">
        <v>608</v>
      </c>
      <c r="S2219" s="46"/>
    </row>
    <row r="2220" spans="1:19" ht="12.75">
      <c r="A2220" s="27">
        <v>2219</v>
      </c>
      <c r="B2220" s="119"/>
      <c r="C2220" s="39">
        <v>43923</v>
      </c>
      <c r="D2220" s="40"/>
      <c r="E2220" s="41"/>
      <c r="F2220" s="2" t="s">
        <v>39</v>
      </c>
      <c r="H2220" s="2" t="s">
        <v>216</v>
      </c>
      <c r="I2220" s="45" t="s">
        <v>47</v>
      </c>
      <c r="J2220" s="15" t="str">
        <f>IF(ISERROR(VLOOKUP(I2220,State_codes!$B$2:$C$38, 2, FALSE)),"",VLOOKUP(I2220,State_codes!$B$2:$C$38, 2, FALSE))</f>
        <v>KL</v>
      </c>
      <c r="K2220" s="2" t="s">
        <v>122</v>
      </c>
      <c r="L2220" s="2" t="s">
        <v>8849</v>
      </c>
      <c r="N2220" s="130"/>
      <c r="O2220" s="27" t="s">
        <v>58</v>
      </c>
      <c r="P2220" s="39">
        <v>43923</v>
      </c>
      <c r="Q2220" s="37" t="s">
        <v>8766</v>
      </c>
      <c r="R2220" s="37" t="s">
        <v>608</v>
      </c>
      <c r="S2220" s="37" t="s">
        <v>8851</v>
      </c>
    </row>
    <row r="2221" spans="1:19" ht="12.75">
      <c r="A2221" s="27">
        <v>2220</v>
      </c>
      <c r="B2221" s="119"/>
      <c r="C2221" s="39">
        <v>43923</v>
      </c>
      <c r="D2221" s="40"/>
      <c r="E2221" s="41"/>
      <c r="H2221" s="2" t="s">
        <v>407</v>
      </c>
      <c r="I2221" s="45" t="s">
        <v>47</v>
      </c>
      <c r="J2221" s="15" t="str">
        <f>IF(ISERROR(VLOOKUP(I2221,State_codes!$B$2:$C$38, 2, FALSE)),"",VLOOKUP(I2221,State_codes!$B$2:$C$38, 2, FALSE))</f>
        <v>KL</v>
      </c>
      <c r="K2221" s="2" t="s">
        <v>122</v>
      </c>
      <c r="L2221" s="46"/>
      <c r="N2221" s="130"/>
      <c r="O2221" s="130"/>
      <c r="P2221" s="39">
        <v>43923</v>
      </c>
      <c r="Q2221" s="37" t="s">
        <v>8766</v>
      </c>
      <c r="R2221" s="37" t="s">
        <v>608</v>
      </c>
      <c r="S2221" s="46"/>
    </row>
    <row r="2222" spans="1:19" ht="12.75">
      <c r="A2222" s="27">
        <v>2221</v>
      </c>
      <c r="B2222" s="23" t="s">
        <v>8858</v>
      </c>
      <c r="C2222" s="39">
        <v>43923</v>
      </c>
      <c r="D2222" s="40"/>
      <c r="E2222" s="41"/>
      <c r="H2222" s="2" t="s">
        <v>827</v>
      </c>
      <c r="I2222" s="2" t="s">
        <v>158</v>
      </c>
      <c r="J2222" s="15" t="str">
        <f>IF(ISERROR(VLOOKUP(I2222,State_codes!$B$2:$C$38, 2, FALSE)),"",VLOOKUP(I2222,State_codes!$B$2:$C$38, 2, FALSE))</f>
        <v>TN</v>
      </c>
      <c r="K2222" s="2" t="s">
        <v>122</v>
      </c>
      <c r="L2222" s="31" t="s">
        <v>8861</v>
      </c>
      <c r="N2222" s="130"/>
      <c r="O2222" s="130"/>
      <c r="P2222" s="39">
        <v>43923</v>
      </c>
      <c r="Q2222" s="37" t="s">
        <v>8864</v>
      </c>
      <c r="R2222" s="46"/>
      <c r="S2222" s="46"/>
    </row>
    <row r="2223" spans="1:19" ht="12.75">
      <c r="A2223" s="27">
        <v>2222</v>
      </c>
      <c r="B2223" s="23" t="s">
        <v>8866</v>
      </c>
      <c r="C2223" s="39">
        <v>43923</v>
      </c>
      <c r="D2223" s="40"/>
      <c r="E2223" s="41"/>
      <c r="H2223" s="2" t="s">
        <v>827</v>
      </c>
      <c r="I2223" s="2" t="s">
        <v>158</v>
      </c>
      <c r="J2223" s="15" t="str">
        <f>IF(ISERROR(VLOOKUP(I2223,State_codes!$B$2:$C$38, 2, FALSE)),"",VLOOKUP(I2223,State_codes!$B$2:$C$38, 2, FALSE))</f>
        <v>TN</v>
      </c>
      <c r="K2223" s="2" t="s">
        <v>122</v>
      </c>
      <c r="L2223" s="31" t="s">
        <v>3062</v>
      </c>
      <c r="M2223" s="2" t="s">
        <v>766</v>
      </c>
      <c r="N2223" s="130"/>
      <c r="O2223" s="27" t="s">
        <v>129</v>
      </c>
      <c r="P2223" s="39">
        <v>43923</v>
      </c>
      <c r="Q2223" s="37" t="s">
        <v>8864</v>
      </c>
      <c r="R2223" s="46"/>
      <c r="S2223" s="46"/>
    </row>
    <row r="2224" spans="1:19" ht="12.75">
      <c r="A2224" s="27">
        <v>2223</v>
      </c>
      <c r="B2224" s="23" t="s">
        <v>8873</v>
      </c>
      <c r="C2224" s="39">
        <v>43923</v>
      </c>
      <c r="D2224" s="40"/>
      <c r="E2224" s="41"/>
      <c r="H2224" s="2" t="s">
        <v>827</v>
      </c>
      <c r="I2224" s="2" t="s">
        <v>158</v>
      </c>
      <c r="J2224" s="15" t="str">
        <f>IF(ISERROR(VLOOKUP(I2224,State_codes!$B$2:$C$38, 2, FALSE)),"",VLOOKUP(I2224,State_codes!$B$2:$C$38, 2, FALSE))</f>
        <v>TN</v>
      </c>
      <c r="K2224" s="2" t="s">
        <v>122</v>
      </c>
      <c r="L2224" s="31" t="s">
        <v>3062</v>
      </c>
      <c r="M2224" s="2" t="s">
        <v>766</v>
      </c>
      <c r="N2224" s="130"/>
      <c r="O2224" s="27" t="s">
        <v>129</v>
      </c>
      <c r="P2224" s="39">
        <v>43923</v>
      </c>
      <c r="Q2224" s="37" t="s">
        <v>8864</v>
      </c>
      <c r="R2224" s="46"/>
      <c r="S2224" s="46"/>
    </row>
    <row r="2225" spans="1:19" ht="12.75">
      <c r="A2225" s="27">
        <v>2224</v>
      </c>
      <c r="B2225" s="23" t="s">
        <v>8876</v>
      </c>
      <c r="C2225" s="39">
        <v>43923</v>
      </c>
      <c r="D2225" s="40"/>
      <c r="E2225" s="41"/>
      <c r="H2225" s="2" t="s">
        <v>827</v>
      </c>
      <c r="I2225" s="2" t="s">
        <v>158</v>
      </c>
      <c r="J2225" s="15" t="str">
        <f>IF(ISERROR(VLOOKUP(I2225,State_codes!$B$2:$C$38, 2, FALSE)),"",VLOOKUP(I2225,State_codes!$B$2:$C$38, 2, FALSE))</f>
        <v>TN</v>
      </c>
      <c r="K2225" s="2" t="s">
        <v>122</v>
      </c>
      <c r="L2225" s="31" t="s">
        <v>3062</v>
      </c>
      <c r="M2225" s="2" t="s">
        <v>766</v>
      </c>
      <c r="N2225" s="130"/>
      <c r="O2225" s="27" t="s">
        <v>129</v>
      </c>
      <c r="P2225" s="39">
        <v>43923</v>
      </c>
      <c r="Q2225" s="37" t="s">
        <v>8864</v>
      </c>
      <c r="R2225" s="46"/>
      <c r="S2225" s="46"/>
    </row>
    <row r="2226" spans="1:19" ht="12.75">
      <c r="A2226" s="27">
        <v>2225</v>
      </c>
      <c r="B2226" s="23" t="s">
        <v>8881</v>
      </c>
      <c r="C2226" s="39">
        <v>43923</v>
      </c>
      <c r="D2226" s="40"/>
      <c r="E2226" s="41"/>
      <c r="H2226" s="2" t="s">
        <v>827</v>
      </c>
      <c r="I2226" s="2" t="s">
        <v>158</v>
      </c>
      <c r="J2226" s="15" t="str">
        <f>IF(ISERROR(VLOOKUP(I2226,State_codes!$B$2:$C$38, 2, FALSE)),"",VLOOKUP(I2226,State_codes!$B$2:$C$38, 2, FALSE))</f>
        <v>TN</v>
      </c>
      <c r="K2226" s="2" t="s">
        <v>122</v>
      </c>
      <c r="L2226" s="31" t="s">
        <v>3062</v>
      </c>
      <c r="M2226" s="2" t="s">
        <v>766</v>
      </c>
      <c r="N2226" s="130"/>
      <c r="O2226" s="27" t="s">
        <v>129</v>
      </c>
      <c r="P2226" s="39">
        <v>43923</v>
      </c>
      <c r="Q2226" s="37" t="s">
        <v>8864</v>
      </c>
      <c r="R2226" s="46"/>
      <c r="S2226" s="46"/>
    </row>
    <row r="2227" spans="1:19" ht="12.75">
      <c r="A2227" s="27">
        <v>2226</v>
      </c>
      <c r="B2227" s="23" t="s">
        <v>8889</v>
      </c>
      <c r="C2227" s="39">
        <v>43923</v>
      </c>
      <c r="D2227" s="40"/>
      <c r="E2227" s="41"/>
      <c r="H2227" s="2" t="s">
        <v>827</v>
      </c>
      <c r="I2227" s="2" t="s">
        <v>158</v>
      </c>
      <c r="J2227" s="15" t="str">
        <f>IF(ISERROR(VLOOKUP(I2227,State_codes!$B$2:$C$38, 2, FALSE)),"",VLOOKUP(I2227,State_codes!$B$2:$C$38, 2, FALSE))</f>
        <v>TN</v>
      </c>
      <c r="K2227" s="2" t="s">
        <v>122</v>
      </c>
      <c r="L2227" s="31" t="s">
        <v>3062</v>
      </c>
      <c r="M2227" s="2" t="s">
        <v>766</v>
      </c>
      <c r="N2227" s="130"/>
      <c r="O2227" s="27" t="s">
        <v>129</v>
      </c>
      <c r="P2227" s="39">
        <v>43923</v>
      </c>
      <c r="Q2227" s="37" t="s">
        <v>8864</v>
      </c>
      <c r="R2227" s="46"/>
      <c r="S2227" s="46"/>
    </row>
    <row r="2228" spans="1:19" ht="12.75">
      <c r="A2228" s="27">
        <v>2227</v>
      </c>
      <c r="B2228" s="23" t="s">
        <v>8892</v>
      </c>
      <c r="C2228" s="39">
        <v>43923</v>
      </c>
      <c r="D2228" s="40"/>
      <c r="E2228" s="41"/>
      <c r="H2228" s="2" t="s">
        <v>827</v>
      </c>
      <c r="I2228" s="2" t="s">
        <v>158</v>
      </c>
      <c r="J2228" s="15" t="str">
        <f>IF(ISERROR(VLOOKUP(I2228,State_codes!$B$2:$C$38, 2, FALSE)),"",VLOOKUP(I2228,State_codes!$B$2:$C$38, 2, FALSE))</f>
        <v>TN</v>
      </c>
      <c r="K2228" s="2" t="s">
        <v>122</v>
      </c>
      <c r="L2228" s="31" t="s">
        <v>3062</v>
      </c>
      <c r="M2228" s="2" t="s">
        <v>766</v>
      </c>
      <c r="N2228" s="130"/>
      <c r="O2228" s="27" t="s">
        <v>129</v>
      </c>
      <c r="P2228" s="39">
        <v>43923</v>
      </c>
      <c r="Q2228" s="37" t="s">
        <v>8864</v>
      </c>
      <c r="R2228" s="46"/>
      <c r="S2228" s="46"/>
    </row>
    <row r="2229" spans="1:19" ht="12.75">
      <c r="A2229" s="27">
        <v>2228</v>
      </c>
      <c r="B2229" s="23" t="s">
        <v>8896</v>
      </c>
      <c r="C2229" s="39">
        <v>43923</v>
      </c>
      <c r="D2229" s="40"/>
      <c r="E2229" s="41"/>
      <c r="H2229" s="2" t="s">
        <v>827</v>
      </c>
      <c r="I2229" s="2" t="s">
        <v>158</v>
      </c>
      <c r="J2229" s="15" t="str">
        <f>IF(ISERROR(VLOOKUP(I2229,State_codes!$B$2:$C$38, 2, FALSE)),"",VLOOKUP(I2229,State_codes!$B$2:$C$38, 2, FALSE))</f>
        <v>TN</v>
      </c>
      <c r="K2229" s="2" t="s">
        <v>122</v>
      </c>
      <c r="L2229" s="31" t="s">
        <v>3062</v>
      </c>
      <c r="M2229" s="2" t="s">
        <v>766</v>
      </c>
      <c r="N2229" s="130"/>
      <c r="O2229" s="27" t="s">
        <v>129</v>
      </c>
      <c r="P2229" s="39">
        <v>43923</v>
      </c>
      <c r="Q2229" s="37" t="s">
        <v>8864</v>
      </c>
      <c r="R2229" s="46"/>
      <c r="S2229" s="46"/>
    </row>
    <row r="2230" spans="1:19" ht="12.75">
      <c r="A2230" s="27">
        <v>2229</v>
      </c>
      <c r="B2230" s="23" t="s">
        <v>8899</v>
      </c>
      <c r="C2230" s="39">
        <v>43923</v>
      </c>
      <c r="D2230" s="40"/>
      <c r="E2230" s="41"/>
      <c r="H2230" s="2" t="s">
        <v>827</v>
      </c>
      <c r="I2230" s="2" t="s">
        <v>158</v>
      </c>
      <c r="J2230" s="15" t="str">
        <f>IF(ISERROR(VLOOKUP(I2230,State_codes!$B$2:$C$38, 2, FALSE)),"",VLOOKUP(I2230,State_codes!$B$2:$C$38, 2, FALSE))</f>
        <v>TN</v>
      </c>
      <c r="K2230" s="2" t="s">
        <v>122</v>
      </c>
      <c r="L2230" s="31" t="s">
        <v>3062</v>
      </c>
      <c r="M2230" s="2" t="s">
        <v>766</v>
      </c>
      <c r="N2230" s="130"/>
      <c r="O2230" s="27" t="s">
        <v>129</v>
      </c>
      <c r="P2230" s="39">
        <v>43923</v>
      </c>
      <c r="Q2230" s="37" t="s">
        <v>8864</v>
      </c>
      <c r="R2230" s="46"/>
      <c r="S2230" s="46"/>
    </row>
    <row r="2231" spans="1:19" ht="12.75">
      <c r="A2231" s="27">
        <v>2230</v>
      </c>
      <c r="B2231" s="23" t="s">
        <v>8908</v>
      </c>
      <c r="C2231" s="39">
        <v>43923</v>
      </c>
      <c r="D2231" s="40"/>
      <c r="E2231" s="41"/>
      <c r="H2231" s="2" t="s">
        <v>827</v>
      </c>
      <c r="I2231" s="2" t="s">
        <v>158</v>
      </c>
      <c r="J2231" s="15" t="str">
        <f>IF(ISERROR(VLOOKUP(I2231,State_codes!$B$2:$C$38, 2, FALSE)),"",VLOOKUP(I2231,State_codes!$B$2:$C$38, 2, FALSE))</f>
        <v>TN</v>
      </c>
      <c r="K2231" s="2" t="s">
        <v>122</v>
      </c>
      <c r="L2231" s="31" t="s">
        <v>3062</v>
      </c>
      <c r="M2231" s="2" t="s">
        <v>766</v>
      </c>
      <c r="N2231" s="130"/>
      <c r="O2231" s="27" t="s">
        <v>129</v>
      </c>
      <c r="P2231" s="39">
        <v>43923</v>
      </c>
      <c r="Q2231" s="37" t="s">
        <v>8864</v>
      </c>
      <c r="R2231" s="46"/>
      <c r="S2231" s="46"/>
    </row>
    <row r="2232" spans="1:19" ht="12.75">
      <c r="A2232" s="27">
        <v>2231</v>
      </c>
      <c r="B2232" s="23" t="s">
        <v>8910</v>
      </c>
      <c r="C2232" s="39">
        <v>43923</v>
      </c>
      <c r="D2232" s="40"/>
      <c r="E2232" s="41"/>
      <c r="H2232" s="2" t="s">
        <v>827</v>
      </c>
      <c r="I2232" s="2" t="s">
        <v>158</v>
      </c>
      <c r="J2232" s="15" t="str">
        <f>IF(ISERROR(VLOOKUP(I2232,State_codes!$B$2:$C$38, 2, FALSE)),"",VLOOKUP(I2232,State_codes!$B$2:$C$38, 2, FALSE))</f>
        <v>TN</v>
      </c>
      <c r="K2232" s="2" t="s">
        <v>122</v>
      </c>
      <c r="L2232" s="31" t="s">
        <v>3062</v>
      </c>
      <c r="M2232" s="2" t="s">
        <v>766</v>
      </c>
      <c r="N2232" s="130"/>
      <c r="O2232" s="27" t="s">
        <v>129</v>
      </c>
      <c r="P2232" s="39">
        <v>43923</v>
      </c>
      <c r="Q2232" s="37" t="s">
        <v>8864</v>
      </c>
      <c r="R2232" s="46"/>
      <c r="S2232" s="46"/>
    </row>
    <row r="2233" spans="1:19" ht="12.75">
      <c r="A2233" s="27">
        <v>2232</v>
      </c>
      <c r="B2233" s="23" t="s">
        <v>8912</v>
      </c>
      <c r="C2233" s="39">
        <v>43923</v>
      </c>
      <c r="D2233" s="40"/>
      <c r="E2233" s="41"/>
      <c r="H2233" s="2" t="s">
        <v>827</v>
      </c>
      <c r="I2233" s="2" t="s">
        <v>158</v>
      </c>
      <c r="J2233" s="15" t="str">
        <f>IF(ISERROR(VLOOKUP(I2233,State_codes!$B$2:$C$38, 2, FALSE)),"",VLOOKUP(I2233,State_codes!$B$2:$C$38, 2, FALSE))</f>
        <v>TN</v>
      </c>
      <c r="K2233" s="2" t="s">
        <v>122</v>
      </c>
      <c r="L2233" s="31" t="s">
        <v>3062</v>
      </c>
      <c r="M2233" s="2" t="s">
        <v>766</v>
      </c>
      <c r="N2233" s="130"/>
      <c r="O2233" s="27" t="s">
        <v>129</v>
      </c>
      <c r="P2233" s="39">
        <v>43923</v>
      </c>
      <c r="Q2233" s="37" t="s">
        <v>8864</v>
      </c>
      <c r="R2233" s="46"/>
      <c r="S2233" s="46"/>
    </row>
    <row r="2234" spans="1:19" ht="12.75">
      <c r="A2234" s="27">
        <v>2233</v>
      </c>
      <c r="B2234" s="23" t="s">
        <v>8917</v>
      </c>
      <c r="C2234" s="39">
        <v>43923</v>
      </c>
      <c r="D2234" s="40"/>
      <c r="E2234" s="41"/>
      <c r="H2234" s="2" t="s">
        <v>827</v>
      </c>
      <c r="I2234" s="2" t="s">
        <v>158</v>
      </c>
      <c r="J2234" s="15" t="str">
        <f>IF(ISERROR(VLOOKUP(I2234,State_codes!$B$2:$C$38, 2, FALSE)),"",VLOOKUP(I2234,State_codes!$B$2:$C$38, 2, FALSE))</f>
        <v>TN</v>
      </c>
      <c r="K2234" s="2" t="s">
        <v>122</v>
      </c>
      <c r="L2234" s="31" t="s">
        <v>3062</v>
      </c>
      <c r="M2234" s="2" t="s">
        <v>766</v>
      </c>
      <c r="N2234" s="130"/>
      <c r="O2234" s="27" t="s">
        <v>129</v>
      </c>
      <c r="P2234" s="39">
        <v>43923</v>
      </c>
      <c r="Q2234" s="37" t="s">
        <v>8864</v>
      </c>
      <c r="R2234" s="46"/>
      <c r="S2234" s="46"/>
    </row>
    <row r="2235" spans="1:19" ht="12.75">
      <c r="A2235" s="27">
        <v>2234</v>
      </c>
      <c r="B2235" s="23" t="s">
        <v>8923</v>
      </c>
      <c r="C2235" s="39">
        <v>43923</v>
      </c>
      <c r="D2235" s="40"/>
      <c r="E2235" s="41"/>
      <c r="H2235" s="2" t="s">
        <v>827</v>
      </c>
      <c r="I2235" s="2" t="s">
        <v>158</v>
      </c>
      <c r="J2235" s="15" t="str">
        <f>IF(ISERROR(VLOOKUP(I2235,State_codes!$B$2:$C$38, 2, FALSE)),"",VLOOKUP(I2235,State_codes!$B$2:$C$38, 2, FALSE))</f>
        <v>TN</v>
      </c>
      <c r="K2235" s="2" t="s">
        <v>122</v>
      </c>
      <c r="L2235" s="31" t="s">
        <v>3062</v>
      </c>
      <c r="M2235" s="2" t="s">
        <v>766</v>
      </c>
      <c r="N2235" s="130"/>
      <c r="O2235" s="27" t="s">
        <v>129</v>
      </c>
      <c r="P2235" s="39">
        <v>43923</v>
      </c>
      <c r="Q2235" s="37" t="s">
        <v>8864</v>
      </c>
      <c r="R2235" s="46"/>
      <c r="S2235" s="46"/>
    </row>
    <row r="2236" spans="1:19" ht="12.75">
      <c r="A2236" s="27">
        <v>2235</v>
      </c>
      <c r="B2236" s="23" t="s">
        <v>8928</v>
      </c>
      <c r="C2236" s="39">
        <v>43923</v>
      </c>
      <c r="D2236" s="40"/>
      <c r="E2236" s="41"/>
      <c r="H2236" s="2" t="s">
        <v>827</v>
      </c>
      <c r="I2236" s="2" t="s">
        <v>158</v>
      </c>
      <c r="J2236" s="15" t="str">
        <f>IF(ISERROR(VLOOKUP(I2236,State_codes!$B$2:$C$38, 2, FALSE)),"",VLOOKUP(I2236,State_codes!$B$2:$C$38, 2, FALSE))</f>
        <v>TN</v>
      </c>
      <c r="K2236" s="2" t="s">
        <v>122</v>
      </c>
      <c r="L2236" s="31" t="s">
        <v>3062</v>
      </c>
      <c r="M2236" s="2" t="s">
        <v>766</v>
      </c>
      <c r="N2236" s="130"/>
      <c r="O2236" s="27" t="s">
        <v>129</v>
      </c>
      <c r="P2236" s="39">
        <v>43923</v>
      </c>
      <c r="Q2236" s="37" t="s">
        <v>8864</v>
      </c>
      <c r="R2236" s="46"/>
      <c r="S2236" s="46"/>
    </row>
    <row r="2237" spans="1:19" ht="12.75">
      <c r="A2237" s="27">
        <v>2236</v>
      </c>
      <c r="B2237" s="23" t="s">
        <v>8934</v>
      </c>
      <c r="C2237" s="39">
        <v>43923</v>
      </c>
      <c r="D2237" s="40"/>
      <c r="E2237" s="41"/>
      <c r="H2237" s="2" t="s">
        <v>827</v>
      </c>
      <c r="I2237" s="45" t="s">
        <v>158</v>
      </c>
      <c r="J2237" s="15" t="str">
        <f>IF(ISERROR(VLOOKUP(I2237,State_codes!$B$2:$C$38, 2, FALSE)),"",VLOOKUP(I2237,State_codes!$B$2:$C$38, 2, FALSE))</f>
        <v>TN</v>
      </c>
      <c r="K2237" s="2" t="s">
        <v>122</v>
      </c>
      <c r="L2237" s="31" t="s">
        <v>3062</v>
      </c>
      <c r="M2237" s="2" t="s">
        <v>766</v>
      </c>
      <c r="N2237" s="130"/>
      <c r="O2237" s="27" t="s">
        <v>129</v>
      </c>
      <c r="P2237" s="39">
        <v>43923</v>
      </c>
      <c r="Q2237" s="37" t="s">
        <v>8864</v>
      </c>
      <c r="R2237" s="46"/>
      <c r="S2237" s="46"/>
    </row>
    <row r="2238" spans="1:19" ht="12.75">
      <c r="A2238" s="27">
        <v>2237</v>
      </c>
      <c r="B2238" s="23" t="s">
        <v>8939</v>
      </c>
      <c r="C2238" s="39">
        <v>43923</v>
      </c>
      <c r="D2238" s="40"/>
      <c r="E2238" s="41"/>
      <c r="H2238" s="2" t="s">
        <v>827</v>
      </c>
      <c r="I2238" s="45" t="s">
        <v>158</v>
      </c>
      <c r="J2238" s="15" t="str">
        <f>IF(ISERROR(VLOOKUP(I2238,State_codes!$B$2:$C$38, 2, FALSE)),"",VLOOKUP(I2238,State_codes!$B$2:$C$38, 2, FALSE))</f>
        <v>TN</v>
      </c>
      <c r="K2238" s="2" t="s">
        <v>122</v>
      </c>
      <c r="L2238" s="31" t="s">
        <v>3062</v>
      </c>
      <c r="M2238" s="2" t="s">
        <v>766</v>
      </c>
      <c r="N2238" s="130"/>
      <c r="O2238" s="27" t="s">
        <v>129</v>
      </c>
      <c r="P2238" s="39">
        <v>43923</v>
      </c>
      <c r="Q2238" s="37" t="s">
        <v>8864</v>
      </c>
      <c r="R2238" s="46"/>
      <c r="S2238" s="46"/>
    </row>
    <row r="2239" spans="1:19" ht="12.75">
      <c r="A2239" s="27">
        <v>2238</v>
      </c>
      <c r="B2239" s="23" t="s">
        <v>8944</v>
      </c>
      <c r="C2239" s="39">
        <v>43923</v>
      </c>
      <c r="D2239" s="40"/>
      <c r="E2239" s="41"/>
      <c r="H2239" s="2" t="s">
        <v>827</v>
      </c>
      <c r="I2239" s="45" t="s">
        <v>158</v>
      </c>
      <c r="J2239" s="15" t="str">
        <f>IF(ISERROR(VLOOKUP(I2239,State_codes!$B$2:$C$38, 2, FALSE)),"",VLOOKUP(I2239,State_codes!$B$2:$C$38, 2, FALSE))</f>
        <v>TN</v>
      </c>
      <c r="K2239" s="2" t="s">
        <v>122</v>
      </c>
      <c r="L2239" s="31" t="s">
        <v>3062</v>
      </c>
      <c r="M2239" s="2" t="s">
        <v>766</v>
      </c>
      <c r="N2239" s="130"/>
      <c r="O2239" s="27" t="s">
        <v>129</v>
      </c>
      <c r="P2239" s="39">
        <v>43923</v>
      </c>
      <c r="Q2239" s="37" t="s">
        <v>8864</v>
      </c>
      <c r="R2239" s="46"/>
      <c r="S2239" s="46"/>
    </row>
    <row r="2240" spans="1:19" ht="12.75">
      <c r="A2240" s="27">
        <v>2239</v>
      </c>
      <c r="B2240" s="23" t="s">
        <v>8948</v>
      </c>
      <c r="C2240" s="39">
        <v>43923</v>
      </c>
      <c r="D2240" s="40"/>
      <c r="E2240" s="41"/>
      <c r="H2240" s="2" t="s">
        <v>827</v>
      </c>
      <c r="I2240" s="45" t="s">
        <v>158</v>
      </c>
      <c r="J2240" s="15" t="str">
        <f>IF(ISERROR(VLOOKUP(I2240,State_codes!$B$2:$C$38, 2, FALSE)),"",VLOOKUP(I2240,State_codes!$B$2:$C$38, 2, FALSE))</f>
        <v>TN</v>
      </c>
      <c r="K2240" s="2" t="s">
        <v>122</v>
      </c>
      <c r="L2240" s="31" t="s">
        <v>3062</v>
      </c>
      <c r="M2240" s="2" t="s">
        <v>766</v>
      </c>
      <c r="N2240" s="130"/>
      <c r="O2240" s="27" t="s">
        <v>129</v>
      </c>
      <c r="P2240" s="39">
        <v>43923</v>
      </c>
      <c r="Q2240" s="37" t="s">
        <v>8864</v>
      </c>
      <c r="R2240" s="46"/>
      <c r="S2240" s="46"/>
    </row>
    <row r="2241" spans="1:19" ht="12.75">
      <c r="A2241" s="27">
        <v>2240</v>
      </c>
      <c r="B2241" s="23" t="s">
        <v>8951</v>
      </c>
      <c r="C2241" s="39">
        <v>43923</v>
      </c>
      <c r="D2241" s="40"/>
      <c r="E2241" s="41"/>
      <c r="H2241" s="2" t="s">
        <v>827</v>
      </c>
      <c r="I2241" s="45" t="s">
        <v>158</v>
      </c>
      <c r="J2241" s="15" t="str">
        <f>IF(ISERROR(VLOOKUP(I2241,State_codes!$B$2:$C$38, 2, FALSE)),"",VLOOKUP(I2241,State_codes!$B$2:$C$38, 2, FALSE))</f>
        <v>TN</v>
      </c>
      <c r="K2241" s="2" t="s">
        <v>122</v>
      </c>
      <c r="L2241" s="31" t="s">
        <v>3062</v>
      </c>
      <c r="M2241" s="2" t="s">
        <v>766</v>
      </c>
      <c r="N2241" s="130"/>
      <c r="O2241" s="27" t="s">
        <v>129</v>
      </c>
      <c r="P2241" s="39">
        <v>43923</v>
      </c>
      <c r="Q2241" s="37" t="s">
        <v>8864</v>
      </c>
      <c r="R2241" s="46"/>
      <c r="S2241" s="46"/>
    </row>
    <row r="2242" spans="1:19" ht="12.75">
      <c r="A2242" s="27">
        <v>2241</v>
      </c>
      <c r="B2242" s="23" t="s">
        <v>8955</v>
      </c>
      <c r="C2242" s="39">
        <v>43923</v>
      </c>
      <c r="D2242" s="40"/>
      <c r="E2242" s="41"/>
      <c r="H2242" s="2" t="s">
        <v>1378</v>
      </c>
      <c r="I2242" s="45" t="s">
        <v>158</v>
      </c>
      <c r="J2242" s="15" t="str">
        <f>IF(ISERROR(VLOOKUP(I2242,State_codes!$B$2:$C$38, 2, FALSE)),"",VLOOKUP(I2242,State_codes!$B$2:$C$38, 2, FALSE))</f>
        <v>TN</v>
      </c>
      <c r="K2242" s="2" t="s">
        <v>122</v>
      </c>
      <c r="L2242" s="31" t="s">
        <v>3062</v>
      </c>
      <c r="M2242" s="2" t="s">
        <v>766</v>
      </c>
      <c r="N2242" s="130"/>
      <c r="O2242" s="27" t="s">
        <v>129</v>
      </c>
      <c r="P2242" s="39">
        <v>43923</v>
      </c>
      <c r="Q2242" s="37" t="s">
        <v>8864</v>
      </c>
      <c r="R2242" s="46"/>
      <c r="S2242" s="46"/>
    </row>
    <row r="2243" spans="1:19" ht="12.75">
      <c r="A2243" s="27">
        <v>2242</v>
      </c>
      <c r="B2243" s="23" t="s">
        <v>8958</v>
      </c>
      <c r="C2243" s="39">
        <v>43923</v>
      </c>
      <c r="D2243" s="40"/>
      <c r="E2243" s="41"/>
      <c r="H2243" s="2" t="s">
        <v>1378</v>
      </c>
      <c r="I2243" s="45" t="s">
        <v>158</v>
      </c>
      <c r="J2243" s="15" t="str">
        <f>IF(ISERROR(VLOOKUP(I2243,State_codes!$B$2:$C$38, 2, FALSE)),"",VLOOKUP(I2243,State_codes!$B$2:$C$38, 2, FALSE))</f>
        <v>TN</v>
      </c>
      <c r="K2243" s="2" t="s">
        <v>122</v>
      </c>
      <c r="L2243" s="31" t="s">
        <v>3062</v>
      </c>
      <c r="M2243" s="2" t="s">
        <v>766</v>
      </c>
      <c r="N2243" s="130"/>
      <c r="O2243" s="27" t="s">
        <v>129</v>
      </c>
      <c r="P2243" s="39">
        <v>43923</v>
      </c>
      <c r="Q2243" s="37" t="s">
        <v>8864</v>
      </c>
      <c r="R2243" s="46"/>
      <c r="S2243" s="46"/>
    </row>
    <row r="2244" spans="1:19" ht="12.75">
      <c r="A2244" s="27">
        <v>2243</v>
      </c>
      <c r="B2244" s="23" t="s">
        <v>8962</v>
      </c>
      <c r="C2244" s="39">
        <v>43923</v>
      </c>
      <c r="D2244" s="40"/>
      <c r="E2244" s="41"/>
      <c r="H2244" s="2" t="s">
        <v>1378</v>
      </c>
      <c r="I2244" s="45" t="s">
        <v>158</v>
      </c>
      <c r="J2244" s="15" t="str">
        <f>IF(ISERROR(VLOOKUP(I2244,State_codes!$B$2:$C$38, 2, FALSE)),"",VLOOKUP(I2244,State_codes!$B$2:$C$38, 2, FALSE))</f>
        <v>TN</v>
      </c>
      <c r="K2244" s="2" t="s">
        <v>122</v>
      </c>
      <c r="L2244" s="31" t="s">
        <v>3062</v>
      </c>
      <c r="M2244" s="2" t="s">
        <v>766</v>
      </c>
      <c r="N2244" s="130"/>
      <c r="O2244" s="27" t="s">
        <v>129</v>
      </c>
      <c r="P2244" s="39">
        <v>43923</v>
      </c>
      <c r="Q2244" s="37" t="s">
        <v>8864</v>
      </c>
      <c r="R2244" s="46"/>
      <c r="S2244" s="46"/>
    </row>
    <row r="2245" spans="1:19" ht="12.75">
      <c r="A2245" s="27">
        <v>2244</v>
      </c>
      <c r="B2245" s="23" t="s">
        <v>8964</v>
      </c>
      <c r="C2245" s="39">
        <v>43923</v>
      </c>
      <c r="D2245" s="40"/>
      <c r="E2245" s="41"/>
      <c r="H2245" s="2" t="s">
        <v>1378</v>
      </c>
      <c r="I2245" s="45" t="s">
        <v>158</v>
      </c>
      <c r="J2245" s="15" t="str">
        <f>IF(ISERROR(VLOOKUP(I2245,State_codes!$B$2:$C$38, 2, FALSE)),"",VLOOKUP(I2245,State_codes!$B$2:$C$38, 2, FALSE))</f>
        <v>TN</v>
      </c>
      <c r="K2245" s="2" t="s">
        <v>122</v>
      </c>
      <c r="L2245" s="31" t="s">
        <v>3062</v>
      </c>
      <c r="M2245" s="2" t="s">
        <v>766</v>
      </c>
      <c r="N2245" s="130"/>
      <c r="O2245" s="27" t="s">
        <v>129</v>
      </c>
      <c r="P2245" s="39">
        <v>43923</v>
      </c>
      <c r="Q2245" s="37" t="s">
        <v>8864</v>
      </c>
      <c r="R2245" s="46"/>
      <c r="S2245" s="46"/>
    </row>
    <row r="2246" spans="1:19" ht="12.75">
      <c r="A2246" s="27">
        <v>2245</v>
      </c>
      <c r="B2246" s="23" t="s">
        <v>8967</v>
      </c>
      <c r="C2246" s="39">
        <v>43923</v>
      </c>
      <c r="D2246" s="40"/>
      <c r="E2246" s="41"/>
      <c r="H2246" s="2" t="s">
        <v>1378</v>
      </c>
      <c r="I2246" s="45" t="s">
        <v>158</v>
      </c>
      <c r="J2246" s="15" t="str">
        <f>IF(ISERROR(VLOOKUP(I2246,State_codes!$B$2:$C$38, 2, FALSE)),"",VLOOKUP(I2246,State_codes!$B$2:$C$38, 2, FALSE))</f>
        <v>TN</v>
      </c>
      <c r="K2246" s="2" t="s">
        <v>122</v>
      </c>
      <c r="L2246" s="31" t="s">
        <v>3062</v>
      </c>
      <c r="M2246" s="2" t="s">
        <v>766</v>
      </c>
      <c r="N2246" s="130"/>
      <c r="O2246" s="27" t="s">
        <v>129</v>
      </c>
      <c r="P2246" s="39">
        <v>43923</v>
      </c>
      <c r="Q2246" s="37" t="s">
        <v>8864</v>
      </c>
      <c r="R2246" s="46"/>
      <c r="S2246" s="46"/>
    </row>
    <row r="2247" spans="1:19" ht="12.75">
      <c r="A2247" s="27">
        <v>2246</v>
      </c>
      <c r="B2247" s="23" t="s">
        <v>8971</v>
      </c>
      <c r="C2247" s="39">
        <v>43923</v>
      </c>
      <c r="D2247" s="40"/>
      <c r="E2247" s="41"/>
      <c r="H2247" s="2" t="s">
        <v>1378</v>
      </c>
      <c r="I2247" s="45" t="s">
        <v>158</v>
      </c>
      <c r="J2247" s="15" t="str">
        <f>IF(ISERROR(VLOOKUP(I2247,State_codes!$B$2:$C$38, 2, FALSE)),"",VLOOKUP(I2247,State_codes!$B$2:$C$38, 2, FALSE))</f>
        <v>TN</v>
      </c>
      <c r="K2247" s="2" t="s">
        <v>122</v>
      </c>
      <c r="L2247" s="31" t="s">
        <v>3062</v>
      </c>
      <c r="M2247" s="2" t="s">
        <v>766</v>
      </c>
      <c r="N2247" s="130"/>
      <c r="O2247" s="27" t="s">
        <v>129</v>
      </c>
      <c r="P2247" s="39">
        <v>43923</v>
      </c>
      <c r="Q2247" s="37" t="s">
        <v>8864</v>
      </c>
      <c r="R2247" s="46"/>
      <c r="S2247" s="46"/>
    </row>
    <row r="2248" spans="1:19" ht="12.75">
      <c r="A2248" s="27">
        <v>2247</v>
      </c>
      <c r="B2248" s="23" t="s">
        <v>8975</v>
      </c>
      <c r="C2248" s="39">
        <v>43923</v>
      </c>
      <c r="D2248" s="40"/>
      <c r="E2248" s="41"/>
      <c r="H2248" s="2" t="s">
        <v>1613</v>
      </c>
      <c r="I2248" s="45" t="s">
        <v>158</v>
      </c>
      <c r="J2248" s="15" t="str">
        <f>IF(ISERROR(VLOOKUP(I2248,State_codes!$B$2:$C$38, 2, FALSE)),"",VLOOKUP(I2248,State_codes!$B$2:$C$38, 2, FALSE))</f>
        <v>TN</v>
      </c>
      <c r="K2248" s="2" t="s">
        <v>122</v>
      </c>
      <c r="L2248" s="31" t="s">
        <v>3062</v>
      </c>
      <c r="M2248" s="2" t="s">
        <v>766</v>
      </c>
      <c r="N2248" s="130"/>
      <c r="O2248" s="27" t="s">
        <v>129</v>
      </c>
      <c r="P2248" s="39">
        <v>43923</v>
      </c>
      <c r="Q2248" s="37" t="s">
        <v>8864</v>
      </c>
      <c r="R2248" s="46"/>
      <c r="S2248" s="46"/>
    </row>
    <row r="2249" spans="1:19" ht="12.75">
      <c r="A2249" s="27">
        <v>2248</v>
      </c>
      <c r="B2249" s="23" t="s">
        <v>8978</v>
      </c>
      <c r="C2249" s="39">
        <v>43923</v>
      </c>
      <c r="D2249" s="40"/>
      <c r="E2249" s="41"/>
      <c r="H2249" s="2" t="s">
        <v>2624</v>
      </c>
      <c r="I2249" s="45" t="s">
        <v>158</v>
      </c>
      <c r="J2249" s="15" t="str">
        <f>IF(ISERROR(VLOOKUP(I2249,State_codes!$B$2:$C$38, 2, FALSE)),"",VLOOKUP(I2249,State_codes!$B$2:$C$38, 2, FALSE))</f>
        <v>TN</v>
      </c>
      <c r="K2249" s="2" t="s">
        <v>122</v>
      </c>
      <c r="L2249" s="31" t="s">
        <v>3062</v>
      </c>
      <c r="M2249" s="2" t="s">
        <v>766</v>
      </c>
      <c r="N2249" s="130"/>
      <c r="O2249" s="27" t="s">
        <v>129</v>
      </c>
      <c r="P2249" s="39">
        <v>43923</v>
      </c>
      <c r="Q2249" s="37" t="s">
        <v>8864</v>
      </c>
      <c r="R2249" s="46"/>
      <c r="S2249" s="46"/>
    </row>
    <row r="2250" spans="1:19" ht="12.75">
      <c r="A2250" s="27">
        <v>2249</v>
      </c>
      <c r="B2250" s="23" t="s">
        <v>8984</v>
      </c>
      <c r="C2250" s="39">
        <v>43923</v>
      </c>
      <c r="D2250" s="40"/>
      <c r="E2250" s="41"/>
      <c r="H2250" s="2" t="s">
        <v>2624</v>
      </c>
      <c r="I2250" s="45" t="s">
        <v>158</v>
      </c>
      <c r="J2250" s="15" t="str">
        <f>IF(ISERROR(VLOOKUP(I2250,State_codes!$B$2:$C$38, 2, FALSE)),"",VLOOKUP(I2250,State_codes!$B$2:$C$38, 2, FALSE))</f>
        <v>TN</v>
      </c>
      <c r="K2250" s="2" t="s">
        <v>122</v>
      </c>
      <c r="L2250" s="31" t="s">
        <v>3062</v>
      </c>
      <c r="M2250" s="2" t="s">
        <v>766</v>
      </c>
      <c r="N2250" s="130"/>
      <c r="O2250" s="27" t="s">
        <v>129</v>
      </c>
      <c r="P2250" s="39">
        <v>43923</v>
      </c>
      <c r="Q2250" s="37" t="s">
        <v>8864</v>
      </c>
      <c r="R2250" s="46"/>
      <c r="S2250" s="46"/>
    </row>
    <row r="2251" spans="1:19" ht="12.75">
      <c r="A2251" s="27">
        <v>2250</v>
      </c>
      <c r="B2251" s="23" t="s">
        <v>8987</v>
      </c>
      <c r="C2251" s="39">
        <v>43923</v>
      </c>
      <c r="D2251" s="40"/>
      <c r="E2251" s="41"/>
      <c r="H2251" s="2" t="s">
        <v>2624</v>
      </c>
      <c r="I2251" s="45" t="s">
        <v>158</v>
      </c>
      <c r="J2251" s="15" t="str">
        <f>IF(ISERROR(VLOOKUP(I2251,State_codes!$B$2:$C$38, 2, FALSE)),"",VLOOKUP(I2251,State_codes!$B$2:$C$38, 2, FALSE))</f>
        <v>TN</v>
      </c>
      <c r="K2251" s="2" t="s">
        <v>122</v>
      </c>
      <c r="L2251" s="31" t="s">
        <v>3062</v>
      </c>
      <c r="M2251" s="2" t="s">
        <v>766</v>
      </c>
      <c r="N2251" s="130"/>
      <c r="O2251" s="27" t="s">
        <v>129</v>
      </c>
      <c r="P2251" s="39">
        <v>43923</v>
      </c>
      <c r="Q2251" s="37" t="s">
        <v>8864</v>
      </c>
      <c r="R2251" s="46"/>
      <c r="S2251" s="46"/>
    </row>
    <row r="2252" spans="1:19" ht="12.75">
      <c r="A2252" s="27">
        <v>2251</v>
      </c>
      <c r="B2252" s="23" t="s">
        <v>8988</v>
      </c>
      <c r="C2252" s="39">
        <v>43923</v>
      </c>
      <c r="D2252" s="40"/>
      <c r="E2252" s="41"/>
      <c r="H2252" s="2" t="s">
        <v>2624</v>
      </c>
      <c r="I2252" s="45" t="s">
        <v>158</v>
      </c>
      <c r="J2252" s="15" t="str">
        <f>IF(ISERROR(VLOOKUP(I2252,State_codes!$B$2:$C$38, 2, FALSE)),"",VLOOKUP(I2252,State_codes!$B$2:$C$38, 2, FALSE))</f>
        <v>TN</v>
      </c>
      <c r="K2252" s="2" t="s">
        <v>122</v>
      </c>
      <c r="L2252" s="31" t="s">
        <v>3062</v>
      </c>
      <c r="M2252" s="2" t="s">
        <v>766</v>
      </c>
      <c r="N2252" s="130"/>
      <c r="O2252" s="27" t="s">
        <v>129</v>
      </c>
      <c r="P2252" s="39">
        <v>43923</v>
      </c>
      <c r="Q2252" s="37" t="s">
        <v>8864</v>
      </c>
      <c r="R2252" s="46"/>
      <c r="S2252" s="46"/>
    </row>
    <row r="2253" spans="1:19" ht="12.75">
      <c r="A2253" s="27">
        <v>2252</v>
      </c>
      <c r="B2253" s="23" t="s">
        <v>8990</v>
      </c>
      <c r="C2253" s="39">
        <v>43923</v>
      </c>
      <c r="D2253" s="40"/>
      <c r="E2253" s="41"/>
      <c r="H2253" s="2" t="s">
        <v>2624</v>
      </c>
      <c r="I2253" s="45" t="s">
        <v>158</v>
      </c>
      <c r="J2253" s="15" t="str">
        <f>IF(ISERROR(VLOOKUP(I2253,State_codes!$B$2:$C$38, 2, FALSE)),"",VLOOKUP(I2253,State_codes!$B$2:$C$38, 2, FALSE))</f>
        <v>TN</v>
      </c>
      <c r="K2253" s="2" t="s">
        <v>122</v>
      </c>
      <c r="L2253" s="31" t="s">
        <v>3062</v>
      </c>
      <c r="M2253" s="2" t="s">
        <v>766</v>
      </c>
      <c r="N2253" s="130"/>
      <c r="O2253" s="27" t="s">
        <v>129</v>
      </c>
      <c r="P2253" s="39">
        <v>43923</v>
      </c>
      <c r="Q2253" s="37" t="s">
        <v>8864</v>
      </c>
      <c r="R2253" s="46"/>
      <c r="S2253" s="46"/>
    </row>
    <row r="2254" spans="1:19" ht="12.75">
      <c r="A2254" s="27">
        <v>2253</v>
      </c>
      <c r="B2254" s="23" t="s">
        <v>8993</v>
      </c>
      <c r="C2254" s="39">
        <v>43923</v>
      </c>
      <c r="D2254" s="40"/>
      <c r="E2254" s="41"/>
      <c r="H2254" s="2" t="s">
        <v>2624</v>
      </c>
      <c r="I2254" s="45" t="s">
        <v>158</v>
      </c>
      <c r="J2254" s="15" t="str">
        <f>IF(ISERROR(VLOOKUP(I2254,State_codes!$B$2:$C$38, 2, FALSE)),"",VLOOKUP(I2254,State_codes!$B$2:$C$38, 2, FALSE))</f>
        <v>TN</v>
      </c>
      <c r="K2254" s="2" t="s">
        <v>122</v>
      </c>
      <c r="L2254" s="31" t="s">
        <v>3062</v>
      </c>
      <c r="M2254" s="2" t="s">
        <v>766</v>
      </c>
      <c r="N2254" s="130"/>
      <c r="O2254" s="27" t="s">
        <v>129</v>
      </c>
      <c r="P2254" s="39">
        <v>43923</v>
      </c>
      <c r="Q2254" s="37" t="s">
        <v>8864</v>
      </c>
      <c r="R2254" s="46"/>
      <c r="S2254" s="46"/>
    </row>
    <row r="2255" spans="1:19" ht="12.75">
      <c r="A2255" s="27">
        <v>2254</v>
      </c>
      <c r="B2255" s="23" t="s">
        <v>8996</v>
      </c>
      <c r="C2255" s="39">
        <v>43923</v>
      </c>
      <c r="D2255" s="40"/>
      <c r="E2255" s="41"/>
      <c r="H2255" s="2" t="s">
        <v>2624</v>
      </c>
      <c r="I2255" s="45" t="s">
        <v>158</v>
      </c>
      <c r="J2255" s="15" t="str">
        <f>IF(ISERROR(VLOOKUP(I2255,State_codes!$B$2:$C$38, 2, FALSE)),"",VLOOKUP(I2255,State_codes!$B$2:$C$38, 2, FALSE))</f>
        <v>TN</v>
      </c>
      <c r="K2255" s="2" t="s">
        <v>122</v>
      </c>
      <c r="L2255" s="31" t="s">
        <v>3062</v>
      </c>
      <c r="M2255" s="2" t="s">
        <v>766</v>
      </c>
      <c r="N2255" s="130"/>
      <c r="O2255" s="27" t="s">
        <v>129</v>
      </c>
      <c r="P2255" s="39">
        <v>43923</v>
      </c>
      <c r="Q2255" s="37" t="s">
        <v>8864</v>
      </c>
      <c r="R2255" s="46"/>
      <c r="S2255" s="46"/>
    </row>
    <row r="2256" spans="1:19" ht="12.75">
      <c r="A2256" s="27">
        <v>2255</v>
      </c>
      <c r="B2256" s="23" t="s">
        <v>8999</v>
      </c>
      <c r="C2256" s="39">
        <v>43923</v>
      </c>
      <c r="D2256" s="40"/>
      <c r="E2256" s="41"/>
      <c r="H2256" s="2" t="s">
        <v>4407</v>
      </c>
      <c r="I2256" s="45" t="s">
        <v>158</v>
      </c>
      <c r="J2256" s="15" t="str">
        <f>IF(ISERROR(VLOOKUP(I2256,State_codes!$B$2:$C$38, 2, FALSE)),"",VLOOKUP(I2256,State_codes!$B$2:$C$38, 2, FALSE))</f>
        <v>TN</v>
      </c>
      <c r="K2256" s="2" t="s">
        <v>122</v>
      </c>
      <c r="L2256" s="31" t="s">
        <v>3062</v>
      </c>
      <c r="M2256" s="2" t="s">
        <v>766</v>
      </c>
      <c r="N2256" s="130"/>
      <c r="O2256" s="27" t="s">
        <v>129</v>
      </c>
      <c r="P2256" s="39">
        <v>43923</v>
      </c>
      <c r="Q2256" s="37" t="s">
        <v>8864</v>
      </c>
      <c r="R2256" s="46"/>
      <c r="S2256" s="46"/>
    </row>
    <row r="2257" spans="1:19" ht="12.75">
      <c r="A2257" s="27">
        <v>2256</v>
      </c>
      <c r="B2257" s="23" t="s">
        <v>9004</v>
      </c>
      <c r="C2257" s="39">
        <v>43923</v>
      </c>
      <c r="D2257" s="40"/>
      <c r="E2257" s="41"/>
      <c r="H2257" s="2" t="s">
        <v>4407</v>
      </c>
      <c r="I2257" s="45" t="s">
        <v>158</v>
      </c>
      <c r="J2257" s="15" t="str">
        <f>IF(ISERROR(VLOOKUP(I2257,State_codes!$B$2:$C$38, 2, FALSE)),"",VLOOKUP(I2257,State_codes!$B$2:$C$38, 2, FALSE))</f>
        <v>TN</v>
      </c>
      <c r="K2257" s="2" t="s">
        <v>122</v>
      </c>
      <c r="L2257" s="31" t="s">
        <v>3062</v>
      </c>
      <c r="M2257" s="2" t="s">
        <v>766</v>
      </c>
      <c r="N2257" s="130"/>
      <c r="O2257" s="27" t="s">
        <v>129</v>
      </c>
      <c r="P2257" s="39">
        <v>43923</v>
      </c>
      <c r="Q2257" s="37" t="s">
        <v>8864</v>
      </c>
      <c r="R2257" s="46"/>
      <c r="S2257" s="46"/>
    </row>
    <row r="2258" spans="1:19" ht="12.75">
      <c r="A2258" s="27">
        <v>2257</v>
      </c>
      <c r="B2258" s="23" t="s">
        <v>9007</v>
      </c>
      <c r="C2258" s="39">
        <v>43923</v>
      </c>
      <c r="D2258" s="40"/>
      <c r="E2258" s="41"/>
      <c r="H2258" s="2" t="s">
        <v>4407</v>
      </c>
      <c r="I2258" s="45" t="s">
        <v>158</v>
      </c>
      <c r="J2258" s="15" t="str">
        <f>IF(ISERROR(VLOOKUP(I2258,State_codes!$B$2:$C$38, 2, FALSE)),"",VLOOKUP(I2258,State_codes!$B$2:$C$38, 2, FALSE))</f>
        <v>TN</v>
      </c>
      <c r="K2258" s="2" t="s">
        <v>122</v>
      </c>
      <c r="L2258" s="31" t="s">
        <v>3062</v>
      </c>
      <c r="M2258" s="2" t="s">
        <v>766</v>
      </c>
      <c r="N2258" s="130"/>
      <c r="O2258" s="27" t="s">
        <v>129</v>
      </c>
      <c r="P2258" s="39">
        <v>43923</v>
      </c>
      <c r="Q2258" s="37" t="s">
        <v>8864</v>
      </c>
      <c r="R2258" s="46"/>
      <c r="S2258" s="46"/>
    </row>
    <row r="2259" spans="1:19" ht="12.75">
      <c r="A2259" s="27">
        <v>2258</v>
      </c>
      <c r="B2259" s="23" t="s">
        <v>9012</v>
      </c>
      <c r="C2259" s="39">
        <v>43923</v>
      </c>
      <c r="D2259" s="40"/>
      <c r="E2259" s="41"/>
      <c r="H2259" s="2" t="s">
        <v>4407</v>
      </c>
      <c r="I2259" s="45" t="s">
        <v>158</v>
      </c>
      <c r="J2259" s="15" t="str">
        <f>IF(ISERROR(VLOOKUP(I2259,State_codes!$B$2:$C$38, 2, FALSE)),"",VLOOKUP(I2259,State_codes!$B$2:$C$38, 2, FALSE))</f>
        <v>TN</v>
      </c>
      <c r="K2259" s="2" t="s">
        <v>122</v>
      </c>
      <c r="L2259" s="31" t="s">
        <v>3062</v>
      </c>
      <c r="M2259" s="2" t="s">
        <v>766</v>
      </c>
      <c r="N2259" s="130"/>
      <c r="O2259" s="27" t="s">
        <v>129</v>
      </c>
      <c r="P2259" s="39">
        <v>43923</v>
      </c>
      <c r="Q2259" s="37" t="s">
        <v>8864</v>
      </c>
      <c r="R2259" s="46"/>
      <c r="S2259" s="46"/>
    </row>
    <row r="2260" spans="1:19" ht="12.75">
      <c r="A2260" s="27">
        <v>2259</v>
      </c>
      <c r="B2260" s="23" t="s">
        <v>9015</v>
      </c>
      <c r="C2260" s="39">
        <v>43923</v>
      </c>
      <c r="D2260" s="40"/>
      <c r="E2260" s="41"/>
      <c r="H2260" s="2" t="s">
        <v>4407</v>
      </c>
      <c r="I2260" s="45" t="s">
        <v>158</v>
      </c>
      <c r="J2260" s="15" t="str">
        <f>IF(ISERROR(VLOOKUP(I2260,State_codes!$B$2:$C$38, 2, FALSE)),"",VLOOKUP(I2260,State_codes!$B$2:$C$38, 2, FALSE))</f>
        <v>TN</v>
      </c>
      <c r="K2260" s="2" t="s">
        <v>122</v>
      </c>
      <c r="L2260" s="31" t="s">
        <v>3062</v>
      </c>
      <c r="M2260" s="2" t="s">
        <v>766</v>
      </c>
      <c r="N2260" s="130"/>
      <c r="O2260" s="27" t="s">
        <v>129</v>
      </c>
      <c r="P2260" s="39">
        <v>43923</v>
      </c>
      <c r="Q2260" s="37" t="s">
        <v>8864</v>
      </c>
      <c r="R2260" s="46"/>
      <c r="S2260" s="46"/>
    </row>
    <row r="2261" spans="1:19" ht="12.75">
      <c r="A2261" s="27">
        <v>2260</v>
      </c>
      <c r="B2261" s="23" t="s">
        <v>9018</v>
      </c>
      <c r="C2261" s="39">
        <v>43923</v>
      </c>
      <c r="D2261" s="40"/>
      <c r="E2261" s="41"/>
      <c r="H2261" s="2" t="s">
        <v>4407</v>
      </c>
      <c r="I2261" s="45" t="s">
        <v>158</v>
      </c>
      <c r="J2261" s="15" t="str">
        <f>IF(ISERROR(VLOOKUP(I2261,State_codes!$B$2:$C$38, 2, FALSE)),"",VLOOKUP(I2261,State_codes!$B$2:$C$38, 2, FALSE))</f>
        <v>TN</v>
      </c>
      <c r="K2261" s="2" t="s">
        <v>122</v>
      </c>
      <c r="L2261" s="31" t="s">
        <v>3062</v>
      </c>
      <c r="M2261" s="2" t="s">
        <v>766</v>
      </c>
      <c r="N2261" s="130"/>
      <c r="O2261" s="27" t="s">
        <v>129</v>
      </c>
      <c r="P2261" s="39">
        <v>43923</v>
      </c>
      <c r="Q2261" s="37" t="s">
        <v>8864</v>
      </c>
      <c r="R2261" s="46"/>
      <c r="S2261" s="46"/>
    </row>
    <row r="2262" spans="1:19" ht="12.75">
      <c r="A2262" s="27">
        <v>2261</v>
      </c>
      <c r="B2262" s="23" t="s">
        <v>9024</v>
      </c>
      <c r="C2262" s="39">
        <v>43923</v>
      </c>
      <c r="D2262" s="40"/>
      <c r="E2262" s="41"/>
      <c r="H2262" s="2" t="s">
        <v>4407</v>
      </c>
      <c r="I2262" s="45" t="s">
        <v>158</v>
      </c>
      <c r="J2262" s="15" t="str">
        <f>IF(ISERROR(VLOOKUP(I2262,State_codes!$B$2:$C$38, 2, FALSE)),"",VLOOKUP(I2262,State_codes!$B$2:$C$38, 2, FALSE))</f>
        <v>TN</v>
      </c>
      <c r="K2262" s="2" t="s">
        <v>122</v>
      </c>
      <c r="L2262" s="31" t="s">
        <v>3062</v>
      </c>
      <c r="M2262" s="2" t="s">
        <v>766</v>
      </c>
      <c r="N2262" s="130"/>
      <c r="O2262" s="27" t="s">
        <v>129</v>
      </c>
      <c r="P2262" s="39">
        <v>43923</v>
      </c>
      <c r="Q2262" s="37" t="s">
        <v>8864</v>
      </c>
      <c r="R2262" s="46"/>
      <c r="S2262" s="46"/>
    </row>
    <row r="2263" spans="1:19" ht="12.75">
      <c r="A2263" s="27">
        <v>2262</v>
      </c>
      <c r="B2263" s="23" t="s">
        <v>9029</v>
      </c>
      <c r="C2263" s="39">
        <v>43923</v>
      </c>
      <c r="D2263" s="40"/>
      <c r="E2263" s="41"/>
      <c r="H2263" s="2" t="s">
        <v>4407</v>
      </c>
      <c r="I2263" s="45" t="s">
        <v>158</v>
      </c>
      <c r="J2263" s="15" t="str">
        <f>IF(ISERROR(VLOOKUP(I2263,State_codes!$B$2:$C$38, 2, FALSE)),"",VLOOKUP(I2263,State_codes!$B$2:$C$38, 2, FALSE))</f>
        <v>TN</v>
      </c>
      <c r="K2263" s="2" t="s">
        <v>122</v>
      </c>
      <c r="L2263" s="31" t="s">
        <v>3062</v>
      </c>
      <c r="M2263" s="2" t="s">
        <v>766</v>
      </c>
      <c r="N2263" s="130"/>
      <c r="O2263" s="27" t="s">
        <v>129</v>
      </c>
      <c r="P2263" s="39">
        <v>43923</v>
      </c>
      <c r="Q2263" s="37" t="s">
        <v>8864</v>
      </c>
      <c r="R2263" s="46"/>
      <c r="S2263" s="46"/>
    </row>
    <row r="2264" spans="1:19" ht="12.75">
      <c r="A2264" s="27">
        <v>2263</v>
      </c>
      <c r="B2264" s="23" t="s">
        <v>9030</v>
      </c>
      <c r="C2264" s="39">
        <v>43923</v>
      </c>
      <c r="D2264" s="40"/>
      <c r="E2264" s="41"/>
      <c r="H2264" s="2" t="s">
        <v>4407</v>
      </c>
      <c r="I2264" s="45" t="s">
        <v>158</v>
      </c>
      <c r="J2264" s="15" t="str">
        <f>IF(ISERROR(VLOOKUP(I2264,State_codes!$B$2:$C$38, 2, FALSE)),"",VLOOKUP(I2264,State_codes!$B$2:$C$38, 2, FALSE))</f>
        <v>TN</v>
      </c>
      <c r="K2264" s="2" t="s">
        <v>122</v>
      </c>
      <c r="L2264" s="31" t="s">
        <v>3062</v>
      </c>
      <c r="M2264" s="2" t="s">
        <v>766</v>
      </c>
      <c r="N2264" s="130"/>
      <c r="O2264" s="27" t="s">
        <v>129</v>
      </c>
      <c r="P2264" s="39">
        <v>43923</v>
      </c>
      <c r="Q2264" s="37" t="s">
        <v>8864</v>
      </c>
      <c r="R2264" s="46"/>
      <c r="S2264" s="46"/>
    </row>
    <row r="2265" spans="1:19" ht="12.75">
      <c r="A2265" s="27">
        <v>2264</v>
      </c>
      <c r="B2265" s="23" t="s">
        <v>9032</v>
      </c>
      <c r="C2265" s="39">
        <v>43923</v>
      </c>
      <c r="D2265" s="40"/>
      <c r="E2265" s="41"/>
      <c r="H2265" s="2" t="s">
        <v>4407</v>
      </c>
      <c r="I2265" s="45" t="s">
        <v>158</v>
      </c>
      <c r="J2265" s="15" t="str">
        <f>IF(ISERROR(VLOOKUP(I2265,State_codes!$B$2:$C$38, 2, FALSE)),"",VLOOKUP(I2265,State_codes!$B$2:$C$38, 2, FALSE))</f>
        <v>TN</v>
      </c>
      <c r="K2265" s="2" t="s">
        <v>122</v>
      </c>
      <c r="L2265" s="31" t="s">
        <v>3062</v>
      </c>
      <c r="M2265" s="2" t="s">
        <v>766</v>
      </c>
      <c r="N2265" s="130"/>
      <c r="O2265" s="27" t="s">
        <v>129</v>
      </c>
      <c r="P2265" s="39">
        <v>43923</v>
      </c>
      <c r="Q2265" s="37" t="s">
        <v>8864</v>
      </c>
      <c r="R2265" s="46"/>
      <c r="S2265" s="46"/>
    </row>
    <row r="2266" spans="1:19" ht="12.75">
      <c r="A2266" s="27">
        <v>2265</v>
      </c>
      <c r="B2266" s="23" t="s">
        <v>9035</v>
      </c>
      <c r="C2266" s="39">
        <v>43923</v>
      </c>
      <c r="D2266" s="40"/>
      <c r="E2266" s="41"/>
      <c r="H2266" s="2" t="s">
        <v>4407</v>
      </c>
      <c r="I2266" s="45" t="s">
        <v>158</v>
      </c>
      <c r="J2266" s="15" t="str">
        <f>IF(ISERROR(VLOOKUP(I2266,State_codes!$B$2:$C$38, 2, FALSE)),"",VLOOKUP(I2266,State_codes!$B$2:$C$38, 2, FALSE))</f>
        <v>TN</v>
      </c>
      <c r="K2266" s="2" t="s">
        <v>122</v>
      </c>
      <c r="L2266" s="31" t="s">
        <v>3062</v>
      </c>
      <c r="M2266" s="2" t="s">
        <v>766</v>
      </c>
      <c r="N2266" s="130"/>
      <c r="O2266" s="27" t="s">
        <v>129</v>
      </c>
      <c r="P2266" s="39">
        <v>43923</v>
      </c>
      <c r="Q2266" s="37" t="s">
        <v>8864</v>
      </c>
      <c r="R2266" s="46"/>
      <c r="S2266" s="46"/>
    </row>
    <row r="2267" spans="1:19" ht="12.75">
      <c r="A2267" s="27">
        <v>2266</v>
      </c>
      <c r="B2267" s="23" t="s">
        <v>9039</v>
      </c>
      <c r="C2267" s="39">
        <v>43923</v>
      </c>
      <c r="D2267" s="40"/>
      <c r="E2267" s="41"/>
      <c r="H2267" s="2" t="s">
        <v>4407</v>
      </c>
      <c r="I2267" s="45" t="s">
        <v>158</v>
      </c>
      <c r="J2267" s="15" t="str">
        <f>IF(ISERROR(VLOOKUP(I2267,State_codes!$B$2:$C$38, 2, FALSE)),"",VLOOKUP(I2267,State_codes!$B$2:$C$38, 2, FALSE))</f>
        <v>TN</v>
      </c>
      <c r="K2267" s="2" t="s">
        <v>122</v>
      </c>
      <c r="L2267" s="31" t="s">
        <v>3062</v>
      </c>
      <c r="M2267" s="2" t="s">
        <v>766</v>
      </c>
      <c r="N2267" s="130"/>
      <c r="O2267" s="27" t="s">
        <v>129</v>
      </c>
      <c r="P2267" s="39">
        <v>43923</v>
      </c>
      <c r="Q2267" s="37" t="s">
        <v>8864</v>
      </c>
      <c r="R2267" s="46"/>
      <c r="S2267" s="46"/>
    </row>
    <row r="2268" spans="1:19" ht="12.75">
      <c r="A2268" s="27">
        <v>2267</v>
      </c>
      <c r="B2268" s="23" t="s">
        <v>9042</v>
      </c>
      <c r="C2268" s="39">
        <v>43923</v>
      </c>
      <c r="D2268" s="40"/>
      <c r="E2268" s="41"/>
      <c r="H2268" s="2" t="s">
        <v>4407</v>
      </c>
      <c r="I2268" s="45" t="s">
        <v>158</v>
      </c>
      <c r="J2268" s="15" t="str">
        <f>IF(ISERROR(VLOOKUP(I2268,State_codes!$B$2:$C$38, 2, FALSE)),"",VLOOKUP(I2268,State_codes!$B$2:$C$38, 2, FALSE))</f>
        <v>TN</v>
      </c>
      <c r="K2268" s="2" t="s">
        <v>122</v>
      </c>
      <c r="L2268" s="31" t="s">
        <v>3062</v>
      </c>
      <c r="M2268" s="2" t="s">
        <v>766</v>
      </c>
      <c r="N2268" s="130"/>
      <c r="O2268" s="27" t="s">
        <v>129</v>
      </c>
      <c r="P2268" s="39">
        <v>43923</v>
      </c>
      <c r="Q2268" s="37" t="s">
        <v>8864</v>
      </c>
      <c r="R2268" s="46"/>
      <c r="S2268" s="46"/>
    </row>
    <row r="2269" spans="1:19" ht="12.75">
      <c r="A2269" s="27">
        <v>2268</v>
      </c>
      <c r="B2269" s="23" t="s">
        <v>9047</v>
      </c>
      <c r="C2269" s="39">
        <v>43923</v>
      </c>
      <c r="D2269" s="40"/>
      <c r="E2269" s="41"/>
      <c r="H2269" s="2" t="s">
        <v>4407</v>
      </c>
      <c r="I2269" s="45" t="s">
        <v>158</v>
      </c>
      <c r="J2269" s="15" t="str">
        <f>IF(ISERROR(VLOOKUP(I2269,State_codes!$B$2:$C$38, 2, FALSE)),"",VLOOKUP(I2269,State_codes!$B$2:$C$38, 2, FALSE))</f>
        <v>TN</v>
      </c>
      <c r="K2269" s="2" t="s">
        <v>122</v>
      </c>
      <c r="L2269" s="31" t="s">
        <v>3062</v>
      </c>
      <c r="M2269" s="2" t="s">
        <v>766</v>
      </c>
      <c r="N2269" s="130"/>
      <c r="O2269" s="27" t="s">
        <v>129</v>
      </c>
      <c r="P2269" s="39">
        <v>43923</v>
      </c>
      <c r="Q2269" s="37" t="s">
        <v>8864</v>
      </c>
      <c r="R2269" s="46"/>
      <c r="S2269" s="46"/>
    </row>
    <row r="2270" spans="1:19" ht="12.75">
      <c r="A2270" s="27">
        <v>2269</v>
      </c>
      <c r="B2270" s="23" t="s">
        <v>9052</v>
      </c>
      <c r="C2270" s="39">
        <v>43923</v>
      </c>
      <c r="D2270" s="40"/>
      <c r="E2270" s="41"/>
      <c r="H2270" s="2" t="s">
        <v>4407</v>
      </c>
      <c r="I2270" s="45" t="s">
        <v>158</v>
      </c>
      <c r="J2270" s="15" t="str">
        <f>IF(ISERROR(VLOOKUP(I2270,State_codes!$B$2:$C$38, 2, FALSE)),"",VLOOKUP(I2270,State_codes!$B$2:$C$38, 2, FALSE))</f>
        <v>TN</v>
      </c>
      <c r="K2270" s="2" t="s">
        <v>122</v>
      </c>
      <c r="L2270" s="31" t="s">
        <v>3062</v>
      </c>
      <c r="M2270" s="2" t="s">
        <v>766</v>
      </c>
      <c r="N2270" s="130"/>
      <c r="O2270" s="27" t="s">
        <v>129</v>
      </c>
      <c r="P2270" s="39">
        <v>43923</v>
      </c>
      <c r="Q2270" s="37" t="s">
        <v>8864</v>
      </c>
      <c r="R2270" s="46"/>
      <c r="S2270" s="46"/>
    </row>
    <row r="2271" spans="1:19" ht="12.75">
      <c r="A2271" s="27">
        <v>2270</v>
      </c>
      <c r="B2271" s="23" t="s">
        <v>9054</v>
      </c>
      <c r="C2271" s="39">
        <v>43923</v>
      </c>
      <c r="D2271" s="40"/>
      <c r="E2271" s="41"/>
      <c r="H2271" s="342" t="s">
        <v>7674</v>
      </c>
      <c r="I2271" s="45" t="s">
        <v>158</v>
      </c>
      <c r="J2271" s="15" t="str">
        <f>IF(ISERROR(VLOOKUP(I2271,State_codes!$B$2:$C$38, 2, FALSE)),"",VLOOKUP(I2271,State_codes!$B$2:$C$38, 2, FALSE))</f>
        <v>TN</v>
      </c>
      <c r="K2271" s="2" t="s">
        <v>122</v>
      </c>
      <c r="L2271" s="31" t="s">
        <v>3062</v>
      </c>
      <c r="M2271" s="2" t="s">
        <v>766</v>
      </c>
      <c r="N2271" s="130"/>
      <c r="O2271" s="27" t="s">
        <v>129</v>
      </c>
      <c r="P2271" s="39">
        <v>43923</v>
      </c>
      <c r="Q2271" s="37" t="s">
        <v>8864</v>
      </c>
      <c r="R2271" s="46"/>
      <c r="S2271" s="46"/>
    </row>
    <row r="2272" spans="1:19" ht="12.75">
      <c r="A2272" s="27">
        <v>2271</v>
      </c>
      <c r="B2272" s="23" t="s">
        <v>9069</v>
      </c>
      <c r="C2272" s="39">
        <v>43923</v>
      </c>
      <c r="D2272" s="40"/>
      <c r="E2272" s="41"/>
      <c r="H2272" s="342" t="s">
        <v>7674</v>
      </c>
      <c r="I2272" s="45" t="s">
        <v>158</v>
      </c>
      <c r="J2272" s="15" t="str">
        <f>IF(ISERROR(VLOOKUP(I2272,State_codes!$B$2:$C$38, 2, FALSE)),"",VLOOKUP(I2272,State_codes!$B$2:$C$38, 2, FALSE))</f>
        <v>TN</v>
      </c>
      <c r="K2272" s="2" t="s">
        <v>122</v>
      </c>
      <c r="L2272" s="31" t="s">
        <v>3062</v>
      </c>
      <c r="M2272" s="2" t="s">
        <v>766</v>
      </c>
      <c r="N2272" s="130"/>
      <c r="O2272" s="27" t="s">
        <v>129</v>
      </c>
      <c r="P2272" s="39">
        <v>43923</v>
      </c>
      <c r="Q2272" s="37" t="s">
        <v>8864</v>
      </c>
      <c r="R2272" s="46"/>
      <c r="S2272" s="46"/>
    </row>
    <row r="2273" spans="1:19" ht="12.75">
      <c r="A2273" s="27">
        <v>2272</v>
      </c>
      <c r="B2273" s="23" t="s">
        <v>9074</v>
      </c>
      <c r="C2273" s="39">
        <v>43923</v>
      </c>
      <c r="D2273" s="40"/>
      <c r="E2273" s="41"/>
      <c r="H2273" s="342" t="s">
        <v>7674</v>
      </c>
      <c r="I2273" s="45" t="s">
        <v>158</v>
      </c>
      <c r="J2273" s="15" t="str">
        <f>IF(ISERROR(VLOOKUP(I2273,State_codes!$B$2:$C$38, 2, FALSE)),"",VLOOKUP(I2273,State_codes!$B$2:$C$38, 2, FALSE))</f>
        <v>TN</v>
      </c>
      <c r="K2273" s="2" t="s">
        <v>122</v>
      </c>
      <c r="L2273" s="31" t="s">
        <v>3062</v>
      </c>
      <c r="M2273" s="2" t="s">
        <v>766</v>
      </c>
      <c r="N2273" s="130"/>
      <c r="O2273" s="27" t="s">
        <v>129</v>
      </c>
      <c r="P2273" s="39">
        <v>43923</v>
      </c>
      <c r="Q2273" s="37" t="s">
        <v>8864</v>
      </c>
      <c r="R2273" s="46"/>
      <c r="S2273" s="46"/>
    </row>
    <row r="2274" spans="1:19" ht="12.75">
      <c r="A2274" s="27">
        <v>2273</v>
      </c>
      <c r="B2274" s="23" t="s">
        <v>9078</v>
      </c>
      <c r="C2274" s="39">
        <v>43923</v>
      </c>
      <c r="D2274" s="40"/>
      <c r="E2274" s="41"/>
      <c r="H2274" s="2" t="s">
        <v>3012</v>
      </c>
      <c r="I2274" s="45" t="s">
        <v>158</v>
      </c>
      <c r="J2274" s="15" t="str">
        <f>IF(ISERROR(VLOOKUP(I2274,State_codes!$B$2:$C$38, 2, FALSE)),"",VLOOKUP(I2274,State_codes!$B$2:$C$38, 2, FALSE))</f>
        <v>TN</v>
      </c>
      <c r="K2274" s="2" t="s">
        <v>122</v>
      </c>
      <c r="L2274" s="31" t="s">
        <v>3062</v>
      </c>
      <c r="M2274" s="2" t="s">
        <v>766</v>
      </c>
      <c r="N2274" s="130"/>
      <c r="O2274" s="27" t="s">
        <v>129</v>
      </c>
      <c r="P2274" s="39">
        <v>43923</v>
      </c>
      <c r="Q2274" s="37" t="s">
        <v>8864</v>
      </c>
      <c r="R2274" s="46"/>
      <c r="S2274" s="46"/>
    </row>
    <row r="2275" spans="1:19" ht="12.75">
      <c r="A2275" s="27">
        <v>2274</v>
      </c>
      <c r="B2275" s="23" t="s">
        <v>9082</v>
      </c>
      <c r="C2275" s="39">
        <v>43923</v>
      </c>
      <c r="D2275" s="40"/>
      <c r="E2275" s="41"/>
      <c r="H2275" s="2" t="s">
        <v>3012</v>
      </c>
      <c r="I2275" s="45" t="s">
        <v>158</v>
      </c>
      <c r="J2275" s="15" t="str">
        <f>IF(ISERROR(VLOOKUP(I2275,State_codes!$B$2:$C$38, 2, FALSE)),"",VLOOKUP(I2275,State_codes!$B$2:$C$38, 2, FALSE))</f>
        <v>TN</v>
      </c>
      <c r="K2275" s="2" t="s">
        <v>122</v>
      </c>
      <c r="L2275" s="31" t="s">
        <v>3062</v>
      </c>
      <c r="M2275" s="2" t="s">
        <v>766</v>
      </c>
      <c r="N2275" s="130"/>
      <c r="O2275" s="27" t="s">
        <v>129</v>
      </c>
      <c r="P2275" s="39">
        <v>43923</v>
      </c>
      <c r="Q2275" s="37" t="s">
        <v>8864</v>
      </c>
      <c r="R2275" s="46"/>
      <c r="S2275" s="46"/>
    </row>
    <row r="2276" spans="1:19" ht="12.75">
      <c r="A2276" s="27">
        <v>2275</v>
      </c>
      <c r="B2276" s="23" t="s">
        <v>9086</v>
      </c>
      <c r="C2276" s="39">
        <v>43923</v>
      </c>
      <c r="D2276" s="40"/>
      <c r="E2276" s="41"/>
      <c r="H2276" s="2" t="s">
        <v>3012</v>
      </c>
      <c r="I2276" s="45" t="s">
        <v>158</v>
      </c>
      <c r="J2276" s="15" t="str">
        <f>IF(ISERROR(VLOOKUP(I2276,State_codes!$B$2:$C$38, 2, FALSE)),"",VLOOKUP(I2276,State_codes!$B$2:$C$38, 2, FALSE))</f>
        <v>TN</v>
      </c>
      <c r="K2276" s="2" t="s">
        <v>122</v>
      </c>
      <c r="L2276" s="31" t="s">
        <v>3062</v>
      </c>
      <c r="M2276" s="2" t="s">
        <v>766</v>
      </c>
      <c r="N2276" s="130"/>
      <c r="O2276" s="27" t="s">
        <v>129</v>
      </c>
      <c r="P2276" s="39">
        <v>43923</v>
      </c>
      <c r="Q2276" s="37" t="s">
        <v>8864</v>
      </c>
      <c r="R2276" s="46"/>
      <c r="S2276" s="46"/>
    </row>
    <row r="2277" spans="1:19" ht="12.75">
      <c r="A2277" s="27">
        <v>2276</v>
      </c>
      <c r="B2277" s="23" t="s">
        <v>9093</v>
      </c>
      <c r="C2277" s="39">
        <v>43923</v>
      </c>
      <c r="D2277" s="40"/>
      <c r="E2277" s="41"/>
      <c r="H2277" s="2" t="s">
        <v>3012</v>
      </c>
      <c r="I2277" s="45" t="s">
        <v>158</v>
      </c>
      <c r="J2277" s="15" t="str">
        <f>IF(ISERROR(VLOOKUP(I2277,State_codes!$B$2:$C$38, 2, FALSE)),"",VLOOKUP(I2277,State_codes!$B$2:$C$38, 2, FALSE))</f>
        <v>TN</v>
      </c>
      <c r="K2277" s="2" t="s">
        <v>122</v>
      </c>
      <c r="L2277" s="31" t="s">
        <v>3062</v>
      </c>
      <c r="M2277" s="2" t="s">
        <v>766</v>
      </c>
      <c r="N2277" s="130"/>
      <c r="O2277" s="27" t="s">
        <v>129</v>
      </c>
      <c r="P2277" s="39">
        <v>43923</v>
      </c>
      <c r="Q2277" s="37" t="s">
        <v>8864</v>
      </c>
      <c r="R2277" s="46"/>
      <c r="S2277" s="46"/>
    </row>
    <row r="2278" spans="1:19" ht="12.75">
      <c r="A2278" s="27">
        <v>2277</v>
      </c>
      <c r="B2278" s="23" t="s">
        <v>9094</v>
      </c>
      <c r="C2278" s="39">
        <v>43923</v>
      </c>
      <c r="D2278" s="40"/>
      <c r="E2278" s="41"/>
      <c r="H2278" s="2" t="s">
        <v>3012</v>
      </c>
      <c r="I2278" s="45" t="s">
        <v>158</v>
      </c>
      <c r="J2278" s="15" t="str">
        <f>IF(ISERROR(VLOOKUP(I2278,State_codes!$B$2:$C$38, 2, FALSE)),"",VLOOKUP(I2278,State_codes!$B$2:$C$38, 2, FALSE))</f>
        <v>TN</v>
      </c>
      <c r="K2278" s="2" t="s">
        <v>122</v>
      </c>
      <c r="L2278" s="31" t="s">
        <v>3062</v>
      </c>
      <c r="M2278" s="2" t="s">
        <v>766</v>
      </c>
      <c r="N2278" s="130"/>
      <c r="O2278" s="27" t="s">
        <v>129</v>
      </c>
      <c r="P2278" s="39">
        <v>43923</v>
      </c>
      <c r="Q2278" s="37" t="s">
        <v>8864</v>
      </c>
      <c r="R2278" s="46"/>
      <c r="S2278" s="46"/>
    </row>
    <row r="2279" spans="1:19" ht="12.75">
      <c r="A2279" s="27">
        <v>2278</v>
      </c>
      <c r="B2279" s="23" t="s">
        <v>9099</v>
      </c>
      <c r="C2279" s="39">
        <v>43923</v>
      </c>
      <c r="D2279" s="40"/>
      <c r="E2279" s="41"/>
      <c r="H2279" s="2" t="s">
        <v>3012</v>
      </c>
      <c r="I2279" s="45" t="s">
        <v>158</v>
      </c>
      <c r="J2279" s="15" t="str">
        <f>IF(ISERROR(VLOOKUP(I2279,State_codes!$B$2:$C$38, 2, FALSE)),"",VLOOKUP(I2279,State_codes!$B$2:$C$38, 2, FALSE))</f>
        <v>TN</v>
      </c>
      <c r="K2279" s="2" t="s">
        <v>122</v>
      </c>
      <c r="L2279" s="31" t="s">
        <v>3062</v>
      </c>
      <c r="M2279" s="2" t="s">
        <v>766</v>
      </c>
      <c r="N2279" s="130"/>
      <c r="O2279" s="27" t="s">
        <v>129</v>
      </c>
      <c r="P2279" s="39">
        <v>43923</v>
      </c>
      <c r="Q2279" s="37" t="s">
        <v>8864</v>
      </c>
      <c r="R2279" s="46"/>
      <c r="S2279" s="46"/>
    </row>
    <row r="2280" spans="1:19" ht="12.75">
      <c r="A2280" s="27">
        <v>2279</v>
      </c>
      <c r="B2280" s="23" t="s">
        <v>9106</v>
      </c>
      <c r="C2280" s="39">
        <v>43923</v>
      </c>
      <c r="D2280" s="40"/>
      <c r="E2280" s="41"/>
      <c r="H2280" s="2" t="s">
        <v>3012</v>
      </c>
      <c r="I2280" s="45" t="s">
        <v>158</v>
      </c>
      <c r="J2280" s="15" t="str">
        <f>IF(ISERROR(VLOOKUP(I2280,State_codes!$B$2:$C$38, 2, FALSE)),"",VLOOKUP(I2280,State_codes!$B$2:$C$38, 2, FALSE))</f>
        <v>TN</v>
      </c>
      <c r="K2280" s="2" t="s">
        <v>122</v>
      </c>
      <c r="L2280" s="31" t="s">
        <v>3062</v>
      </c>
      <c r="M2280" s="2" t="s">
        <v>766</v>
      </c>
      <c r="N2280" s="130"/>
      <c r="O2280" s="27" t="s">
        <v>129</v>
      </c>
      <c r="P2280" s="39">
        <v>43923</v>
      </c>
      <c r="Q2280" s="37" t="s">
        <v>8864</v>
      </c>
      <c r="R2280" s="46"/>
      <c r="S2280" s="46"/>
    </row>
    <row r="2281" spans="1:19" ht="12.75">
      <c r="A2281" s="27">
        <v>2280</v>
      </c>
      <c r="B2281" s="23" t="s">
        <v>9116</v>
      </c>
      <c r="C2281" s="39">
        <v>43923</v>
      </c>
      <c r="D2281" s="40"/>
      <c r="E2281" s="41"/>
      <c r="H2281" s="2" t="s">
        <v>3012</v>
      </c>
      <c r="I2281" s="45" t="s">
        <v>158</v>
      </c>
      <c r="J2281" s="15" t="str">
        <f>IF(ISERROR(VLOOKUP(I2281,State_codes!$B$2:$C$38, 2, FALSE)),"",VLOOKUP(I2281,State_codes!$B$2:$C$38, 2, FALSE))</f>
        <v>TN</v>
      </c>
      <c r="K2281" s="2" t="s">
        <v>122</v>
      </c>
      <c r="L2281" s="31" t="s">
        <v>3062</v>
      </c>
      <c r="M2281" s="2" t="s">
        <v>766</v>
      </c>
      <c r="N2281" s="130"/>
      <c r="O2281" s="27" t="s">
        <v>129</v>
      </c>
      <c r="P2281" s="39">
        <v>43923</v>
      </c>
      <c r="Q2281" s="37" t="s">
        <v>8864</v>
      </c>
      <c r="R2281" s="46"/>
      <c r="S2281" s="46"/>
    </row>
    <row r="2282" spans="1:19" ht="12.75">
      <c r="A2282" s="27">
        <v>2281</v>
      </c>
      <c r="B2282" s="23" t="s">
        <v>9121</v>
      </c>
      <c r="C2282" s="39">
        <v>43923</v>
      </c>
      <c r="D2282" s="40"/>
      <c r="E2282" s="41"/>
      <c r="H2282" s="2" t="s">
        <v>3012</v>
      </c>
      <c r="I2282" s="45" t="s">
        <v>158</v>
      </c>
      <c r="J2282" s="15" t="str">
        <f>IF(ISERROR(VLOOKUP(I2282,State_codes!$B$2:$C$38, 2, FALSE)),"",VLOOKUP(I2282,State_codes!$B$2:$C$38, 2, FALSE))</f>
        <v>TN</v>
      </c>
      <c r="K2282" s="2" t="s">
        <v>122</v>
      </c>
      <c r="L2282" s="31" t="s">
        <v>3062</v>
      </c>
      <c r="M2282" s="2" t="s">
        <v>766</v>
      </c>
      <c r="N2282" s="130"/>
      <c r="O2282" s="27" t="s">
        <v>129</v>
      </c>
      <c r="P2282" s="39">
        <v>43923</v>
      </c>
      <c r="Q2282" s="37" t="s">
        <v>8864</v>
      </c>
      <c r="R2282" s="46"/>
      <c r="S2282" s="46"/>
    </row>
    <row r="2283" spans="1:19" ht="12.75">
      <c r="A2283" s="27">
        <v>2282</v>
      </c>
      <c r="B2283" s="23" t="s">
        <v>9123</v>
      </c>
      <c r="C2283" s="39">
        <v>43923</v>
      </c>
      <c r="D2283" s="40"/>
      <c r="E2283" s="41"/>
      <c r="H2283" s="2" t="s">
        <v>5393</v>
      </c>
      <c r="I2283" s="45" t="s">
        <v>158</v>
      </c>
      <c r="J2283" s="15" t="str">
        <f>IF(ISERROR(VLOOKUP(I2283,State_codes!$B$2:$C$38, 2, FALSE)),"",VLOOKUP(I2283,State_codes!$B$2:$C$38, 2, FALSE))</f>
        <v>TN</v>
      </c>
      <c r="K2283" s="2" t="s">
        <v>122</v>
      </c>
      <c r="L2283" s="31" t="s">
        <v>3062</v>
      </c>
      <c r="M2283" s="2" t="s">
        <v>766</v>
      </c>
      <c r="N2283" s="130"/>
      <c r="O2283" s="27" t="s">
        <v>129</v>
      </c>
      <c r="P2283" s="39">
        <v>43923</v>
      </c>
      <c r="Q2283" s="37" t="s">
        <v>8864</v>
      </c>
      <c r="R2283" s="46"/>
      <c r="S2283" s="46"/>
    </row>
    <row r="2284" spans="1:19" ht="12.75">
      <c r="A2284" s="27">
        <v>2283</v>
      </c>
      <c r="B2284" s="23" t="s">
        <v>9130</v>
      </c>
      <c r="C2284" s="39">
        <v>43923</v>
      </c>
      <c r="D2284" s="40"/>
      <c r="E2284" s="41"/>
      <c r="H2284" s="2" t="s">
        <v>5393</v>
      </c>
      <c r="I2284" s="45" t="s">
        <v>158</v>
      </c>
      <c r="J2284" s="15" t="str">
        <f>IF(ISERROR(VLOOKUP(I2284,State_codes!$B$2:$C$38, 2, FALSE)),"",VLOOKUP(I2284,State_codes!$B$2:$C$38, 2, FALSE))</f>
        <v>TN</v>
      </c>
      <c r="K2284" s="2" t="s">
        <v>122</v>
      </c>
      <c r="L2284" s="31" t="s">
        <v>3062</v>
      </c>
      <c r="M2284" s="2" t="s">
        <v>766</v>
      </c>
      <c r="N2284" s="130"/>
      <c r="O2284" s="27" t="s">
        <v>129</v>
      </c>
      <c r="P2284" s="39">
        <v>43923</v>
      </c>
      <c r="Q2284" s="37" t="s">
        <v>8864</v>
      </c>
      <c r="R2284" s="46"/>
      <c r="S2284" s="46"/>
    </row>
    <row r="2285" spans="1:19" ht="12.75">
      <c r="A2285" s="27">
        <v>2284</v>
      </c>
      <c r="B2285" s="23" t="s">
        <v>9135</v>
      </c>
      <c r="C2285" s="39">
        <v>43923</v>
      </c>
      <c r="D2285" s="40"/>
      <c r="E2285" s="41"/>
      <c r="H2285" s="2" t="s">
        <v>5393</v>
      </c>
      <c r="I2285" s="45" t="s">
        <v>158</v>
      </c>
      <c r="J2285" s="15" t="str">
        <f>IF(ISERROR(VLOOKUP(I2285,State_codes!$B$2:$C$38, 2, FALSE)),"",VLOOKUP(I2285,State_codes!$B$2:$C$38, 2, FALSE))</f>
        <v>TN</v>
      </c>
      <c r="K2285" s="2" t="s">
        <v>122</v>
      </c>
      <c r="L2285" s="31" t="s">
        <v>3062</v>
      </c>
      <c r="M2285" s="2" t="s">
        <v>766</v>
      </c>
      <c r="N2285" s="130"/>
      <c r="O2285" s="27" t="s">
        <v>129</v>
      </c>
      <c r="P2285" s="39">
        <v>43923</v>
      </c>
      <c r="Q2285" s="37" t="s">
        <v>8864</v>
      </c>
      <c r="R2285" s="46"/>
      <c r="S2285" s="46"/>
    </row>
    <row r="2286" spans="1:19" ht="12.75">
      <c r="A2286" s="27">
        <v>2285</v>
      </c>
      <c r="B2286" s="23" t="s">
        <v>9137</v>
      </c>
      <c r="C2286" s="39">
        <v>43923</v>
      </c>
      <c r="D2286" s="40"/>
      <c r="E2286" s="41"/>
      <c r="H2286" s="2" t="s">
        <v>5393</v>
      </c>
      <c r="I2286" s="45" t="s">
        <v>158</v>
      </c>
      <c r="J2286" s="15" t="str">
        <f>IF(ISERROR(VLOOKUP(I2286,State_codes!$B$2:$C$38, 2, FALSE)),"",VLOOKUP(I2286,State_codes!$B$2:$C$38, 2, FALSE))</f>
        <v>TN</v>
      </c>
      <c r="K2286" s="2" t="s">
        <v>122</v>
      </c>
      <c r="L2286" s="31" t="s">
        <v>3062</v>
      </c>
      <c r="M2286" s="2" t="s">
        <v>766</v>
      </c>
      <c r="N2286" s="130"/>
      <c r="O2286" s="27" t="s">
        <v>129</v>
      </c>
      <c r="P2286" s="39">
        <v>43923</v>
      </c>
      <c r="Q2286" s="37" t="s">
        <v>8864</v>
      </c>
      <c r="R2286" s="46"/>
      <c r="S2286" s="46"/>
    </row>
    <row r="2287" spans="1:19" ht="12.75">
      <c r="A2287" s="27">
        <v>2286</v>
      </c>
      <c r="B2287" s="23" t="s">
        <v>9141</v>
      </c>
      <c r="C2287" s="39">
        <v>43923</v>
      </c>
      <c r="D2287" s="40"/>
      <c r="E2287" s="41"/>
      <c r="H2287" s="2" t="s">
        <v>5393</v>
      </c>
      <c r="I2287" s="45" t="s">
        <v>158</v>
      </c>
      <c r="J2287" s="15" t="str">
        <f>IF(ISERROR(VLOOKUP(I2287,State_codes!$B$2:$C$38, 2, FALSE)),"",VLOOKUP(I2287,State_codes!$B$2:$C$38, 2, FALSE))</f>
        <v>TN</v>
      </c>
      <c r="K2287" s="2" t="s">
        <v>122</v>
      </c>
      <c r="L2287" s="31" t="s">
        <v>3062</v>
      </c>
      <c r="M2287" s="2" t="s">
        <v>766</v>
      </c>
      <c r="N2287" s="130"/>
      <c r="O2287" s="27" t="s">
        <v>129</v>
      </c>
      <c r="P2287" s="39">
        <v>43923</v>
      </c>
      <c r="Q2287" s="37" t="s">
        <v>8864</v>
      </c>
      <c r="R2287" s="46"/>
      <c r="S2287" s="46"/>
    </row>
    <row r="2288" spans="1:19" ht="12.75">
      <c r="A2288" s="27">
        <v>2287</v>
      </c>
      <c r="B2288" s="23" t="s">
        <v>9143</v>
      </c>
      <c r="C2288" s="39">
        <v>43923</v>
      </c>
      <c r="D2288" s="40"/>
      <c r="E2288" s="41"/>
      <c r="H2288" s="2" t="s">
        <v>6063</v>
      </c>
      <c r="I2288" s="45" t="s">
        <v>158</v>
      </c>
      <c r="J2288" s="15" t="str">
        <f>IF(ISERROR(VLOOKUP(I2288,State_codes!$B$2:$C$38, 2, FALSE)),"",VLOOKUP(I2288,State_codes!$B$2:$C$38, 2, FALSE))</f>
        <v>TN</v>
      </c>
      <c r="K2288" s="2" t="s">
        <v>122</v>
      </c>
      <c r="L2288" s="31" t="s">
        <v>3062</v>
      </c>
      <c r="M2288" s="2" t="s">
        <v>766</v>
      </c>
      <c r="N2288" s="130"/>
      <c r="O2288" s="27" t="s">
        <v>129</v>
      </c>
      <c r="P2288" s="39">
        <v>43923</v>
      </c>
      <c r="Q2288" s="37" t="s">
        <v>8864</v>
      </c>
      <c r="R2288" s="46"/>
      <c r="S2288" s="46"/>
    </row>
    <row r="2289" spans="1:19" ht="12.75">
      <c r="A2289" s="27">
        <v>2288</v>
      </c>
      <c r="B2289" s="23" t="s">
        <v>9149</v>
      </c>
      <c r="C2289" s="39">
        <v>43923</v>
      </c>
      <c r="D2289" s="40"/>
      <c r="E2289" s="41"/>
      <c r="H2289" s="2" t="s">
        <v>6063</v>
      </c>
      <c r="I2289" s="45" t="s">
        <v>158</v>
      </c>
      <c r="J2289" s="15" t="str">
        <f>IF(ISERROR(VLOOKUP(I2289,State_codes!$B$2:$C$38, 2, FALSE)),"",VLOOKUP(I2289,State_codes!$B$2:$C$38, 2, FALSE))</f>
        <v>TN</v>
      </c>
      <c r="K2289" s="2" t="s">
        <v>122</v>
      </c>
      <c r="L2289" s="31" t="s">
        <v>3062</v>
      </c>
      <c r="M2289" s="2" t="s">
        <v>766</v>
      </c>
      <c r="N2289" s="130"/>
      <c r="O2289" s="27" t="s">
        <v>129</v>
      </c>
      <c r="P2289" s="39">
        <v>43923</v>
      </c>
      <c r="Q2289" s="37" t="s">
        <v>8864</v>
      </c>
      <c r="R2289" s="46"/>
      <c r="S2289" s="46"/>
    </row>
    <row r="2290" spans="1:19" ht="12.75">
      <c r="A2290" s="27">
        <v>2289</v>
      </c>
      <c r="B2290" s="23" t="s">
        <v>9154</v>
      </c>
      <c r="C2290" s="39">
        <v>43923</v>
      </c>
      <c r="D2290" s="40"/>
      <c r="E2290" s="41"/>
      <c r="H2290" s="2" t="s">
        <v>6063</v>
      </c>
      <c r="I2290" s="45" t="s">
        <v>158</v>
      </c>
      <c r="J2290" s="15" t="str">
        <f>IF(ISERROR(VLOOKUP(I2290,State_codes!$B$2:$C$38, 2, FALSE)),"",VLOOKUP(I2290,State_codes!$B$2:$C$38, 2, FALSE))</f>
        <v>TN</v>
      </c>
      <c r="K2290" s="2" t="s">
        <v>122</v>
      </c>
      <c r="L2290" s="31" t="s">
        <v>3062</v>
      </c>
      <c r="M2290" s="2" t="s">
        <v>766</v>
      </c>
      <c r="N2290" s="130"/>
      <c r="O2290" s="27" t="s">
        <v>129</v>
      </c>
      <c r="P2290" s="39">
        <v>43923</v>
      </c>
      <c r="Q2290" s="37" t="s">
        <v>8864</v>
      </c>
      <c r="R2290" s="46"/>
      <c r="S2290" s="46"/>
    </row>
    <row r="2291" spans="1:19" ht="12.75">
      <c r="A2291" s="27">
        <v>2290</v>
      </c>
      <c r="B2291" s="23" t="s">
        <v>9158</v>
      </c>
      <c r="C2291" s="39">
        <v>43923</v>
      </c>
      <c r="D2291" s="40"/>
      <c r="E2291" s="41"/>
      <c r="H2291" s="2" t="s">
        <v>6063</v>
      </c>
      <c r="I2291" s="45" t="s">
        <v>158</v>
      </c>
      <c r="J2291" s="15" t="str">
        <f>IF(ISERROR(VLOOKUP(I2291,State_codes!$B$2:$C$38, 2, FALSE)),"",VLOOKUP(I2291,State_codes!$B$2:$C$38, 2, FALSE))</f>
        <v>TN</v>
      </c>
      <c r="K2291" s="2" t="s">
        <v>122</v>
      </c>
      <c r="L2291" s="31" t="s">
        <v>3062</v>
      </c>
      <c r="M2291" s="2" t="s">
        <v>766</v>
      </c>
      <c r="N2291" s="130"/>
      <c r="O2291" s="27" t="s">
        <v>129</v>
      </c>
      <c r="P2291" s="39">
        <v>43923</v>
      </c>
      <c r="Q2291" s="37" t="s">
        <v>8864</v>
      </c>
      <c r="R2291" s="46"/>
      <c r="S2291" s="46"/>
    </row>
    <row r="2292" spans="1:19" ht="12.75">
      <c r="A2292" s="27">
        <v>2291</v>
      </c>
      <c r="B2292" s="23" t="s">
        <v>9160</v>
      </c>
      <c r="C2292" s="39">
        <v>43923</v>
      </c>
      <c r="D2292" s="40"/>
      <c r="E2292" s="41"/>
      <c r="H2292" s="2" t="s">
        <v>5394</v>
      </c>
      <c r="I2292" s="45" t="s">
        <v>158</v>
      </c>
      <c r="J2292" s="15" t="str">
        <f>IF(ISERROR(VLOOKUP(I2292,State_codes!$B$2:$C$38, 2, FALSE)),"",VLOOKUP(I2292,State_codes!$B$2:$C$38, 2, FALSE))</f>
        <v>TN</v>
      </c>
      <c r="K2292" s="2" t="s">
        <v>122</v>
      </c>
      <c r="L2292" s="31" t="s">
        <v>3062</v>
      </c>
      <c r="M2292" s="2" t="s">
        <v>766</v>
      </c>
      <c r="N2292" s="130"/>
      <c r="O2292" s="27" t="s">
        <v>129</v>
      </c>
      <c r="P2292" s="39">
        <v>43923</v>
      </c>
      <c r="Q2292" s="37" t="s">
        <v>8864</v>
      </c>
      <c r="R2292" s="46"/>
      <c r="S2292" s="46"/>
    </row>
    <row r="2293" spans="1:19" ht="12.75">
      <c r="A2293" s="27">
        <v>2292</v>
      </c>
      <c r="B2293" s="23" t="s">
        <v>9163</v>
      </c>
      <c r="C2293" s="39">
        <v>43923</v>
      </c>
      <c r="D2293" s="40"/>
      <c r="E2293" s="41"/>
      <c r="H2293" s="2" t="s">
        <v>5394</v>
      </c>
      <c r="I2293" s="45" t="s">
        <v>158</v>
      </c>
      <c r="J2293" s="15" t="str">
        <f>IF(ISERROR(VLOOKUP(I2293,State_codes!$B$2:$C$38, 2, FALSE)),"",VLOOKUP(I2293,State_codes!$B$2:$C$38, 2, FALSE))</f>
        <v>TN</v>
      </c>
      <c r="K2293" s="2" t="s">
        <v>122</v>
      </c>
      <c r="L2293" s="31" t="s">
        <v>3062</v>
      </c>
      <c r="M2293" s="2" t="s">
        <v>766</v>
      </c>
      <c r="N2293" s="130"/>
      <c r="O2293" s="27" t="s">
        <v>129</v>
      </c>
      <c r="P2293" s="39">
        <v>43923</v>
      </c>
      <c r="Q2293" s="37" t="s">
        <v>8864</v>
      </c>
      <c r="R2293" s="46"/>
      <c r="S2293" s="46"/>
    </row>
    <row r="2294" spans="1:19" ht="12.75">
      <c r="A2294" s="27">
        <v>2293</v>
      </c>
      <c r="B2294" s="23" t="s">
        <v>9169</v>
      </c>
      <c r="C2294" s="39">
        <v>43923</v>
      </c>
      <c r="D2294" s="40"/>
      <c r="E2294" s="41"/>
      <c r="H2294" s="2" t="s">
        <v>5389</v>
      </c>
      <c r="I2294" s="45" t="s">
        <v>158</v>
      </c>
      <c r="J2294" s="15" t="str">
        <f>IF(ISERROR(VLOOKUP(I2294,State_codes!$B$2:$C$38, 2, FALSE)),"",VLOOKUP(I2294,State_codes!$B$2:$C$38, 2, FALSE))</f>
        <v>TN</v>
      </c>
      <c r="K2294" s="2" t="s">
        <v>122</v>
      </c>
      <c r="L2294" s="31" t="s">
        <v>3062</v>
      </c>
      <c r="M2294" s="2" t="s">
        <v>766</v>
      </c>
      <c r="N2294" s="130"/>
      <c r="O2294" s="27" t="s">
        <v>129</v>
      </c>
      <c r="P2294" s="39">
        <v>43923</v>
      </c>
      <c r="Q2294" s="37" t="s">
        <v>8864</v>
      </c>
      <c r="R2294" s="46"/>
      <c r="S2294" s="46"/>
    </row>
    <row r="2295" spans="1:19" ht="12.75">
      <c r="A2295" s="27">
        <v>2294</v>
      </c>
      <c r="B2295" s="23" t="s">
        <v>9172</v>
      </c>
      <c r="C2295" s="39">
        <v>43923</v>
      </c>
      <c r="D2295" s="40"/>
      <c r="E2295" s="41"/>
      <c r="H2295" s="2" t="s">
        <v>5389</v>
      </c>
      <c r="I2295" s="45" t="s">
        <v>158</v>
      </c>
      <c r="J2295" s="15" t="str">
        <f>IF(ISERROR(VLOOKUP(I2295,State_codes!$B$2:$C$38, 2, FALSE)),"",VLOOKUP(I2295,State_codes!$B$2:$C$38, 2, FALSE))</f>
        <v>TN</v>
      </c>
      <c r="K2295" s="2" t="s">
        <v>122</v>
      </c>
      <c r="L2295" s="31" t="s">
        <v>3062</v>
      </c>
      <c r="M2295" s="2" t="s">
        <v>766</v>
      </c>
      <c r="N2295" s="130"/>
      <c r="O2295" s="27" t="s">
        <v>129</v>
      </c>
      <c r="P2295" s="39">
        <v>43923</v>
      </c>
      <c r="Q2295" s="37" t="s">
        <v>8864</v>
      </c>
      <c r="R2295" s="46"/>
      <c r="S2295" s="46"/>
    </row>
    <row r="2296" spans="1:19" ht="12.75">
      <c r="A2296" s="27">
        <v>2295</v>
      </c>
      <c r="B2296" s="23" t="s">
        <v>9174</v>
      </c>
      <c r="C2296" s="39">
        <v>43923</v>
      </c>
      <c r="D2296" s="40"/>
      <c r="E2296" s="41"/>
      <c r="H2296" s="2" t="s">
        <v>5392</v>
      </c>
      <c r="I2296" s="45" t="s">
        <v>158</v>
      </c>
      <c r="J2296" s="15" t="str">
        <f>IF(ISERROR(VLOOKUP(I2296,State_codes!$B$2:$C$38, 2, FALSE)),"",VLOOKUP(I2296,State_codes!$B$2:$C$38, 2, FALSE))</f>
        <v>TN</v>
      </c>
      <c r="K2296" s="2" t="s">
        <v>122</v>
      </c>
      <c r="L2296" s="31" t="s">
        <v>3062</v>
      </c>
      <c r="N2296" s="130"/>
      <c r="O2296" s="130"/>
      <c r="P2296" s="39">
        <v>43923</v>
      </c>
      <c r="Q2296" s="37" t="s">
        <v>8864</v>
      </c>
      <c r="R2296" s="46"/>
      <c r="S2296" s="46"/>
    </row>
    <row r="2297" spans="1:19" ht="12.75">
      <c r="A2297" s="27">
        <v>2296</v>
      </c>
      <c r="B2297" s="119"/>
      <c r="C2297" s="39">
        <v>43923</v>
      </c>
      <c r="D2297" s="40"/>
      <c r="E2297" s="41"/>
      <c r="H2297" s="2" t="s">
        <v>43</v>
      </c>
      <c r="I2297" s="2" t="s">
        <v>45</v>
      </c>
      <c r="J2297" s="15" t="str">
        <f>IF(ISERROR(VLOOKUP(I2297,State_codes!$B$2:$C$38, 2, FALSE)),"",VLOOKUP(I2297,State_codes!$B$2:$C$38, 2, FALSE))</f>
        <v>MH</v>
      </c>
      <c r="K2297" s="2" t="s">
        <v>122</v>
      </c>
      <c r="L2297" s="46"/>
      <c r="N2297" s="130"/>
      <c r="O2297" s="130"/>
      <c r="P2297" s="39">
        <v>43923</v>
      </c>
      <c r="Q2297" s="37" t="s">
        <v>9179</v>
      </c>
      <c r="R2297" s="37" t="s">
        <v>667</v>
      </c>
      <c r="S2297" s="46"/>
    </row>
    <row r="2298" spans="1:19" ht="12.75">
      <c r="A2298" s="27">
        <v>2297</v>
      </c>
      <c r="B2298" s="119"/>
      <c r="C2298" s="39">
        <v>43923</v>
      </c>
      <c r="D2298" s="40"/>
      <c r="E2298" s="41"/>
      <c r="H2298" s="2" t="s">
        <v>43</v>
      </c>
      <c r="I2298" s="2" t="s">
        <v>45</v>
      </c>
      <c r="J2298" s="15" t="str">
        <f>IF(ISERROR(VLOOKUP(I2298,State_codes!$B$2:$C$38, 2, FALSE)),"",VLOOKUP(I2298,State_codes!$B$2:$C$38, 2, FALSE))</f>
        <v>MH</v>
      </c>
      <c r="K2298" s="2" t="s">
        <v>122</v>
      </c>
      <c r="L2298" s="46"/>
      <c r="N2298" s="130"/>
      <c r="O2298" s="130"/>
      <c r="P2298" s="39">
        <v>43923</v>
      </c>
      <c r="Q2298" s="37" t="s">
        <v>9179</v>
      </c>
      <c r="R2298" s="37" t="s">
        <v>667</v>
      </c>
      <c r="S2298" s="46"/>
    </row>
    <row r="2299" spans="1:19" ht="12.75">
      <c r="A2299" s="27">
        <v>2298</v>
      </c>
      <c r="B2299" s="119"/>
      <c r="C2299" s="39">
        <v>43923</v>
      </c>
      <c r="D2299" s="40"/>
      <c r="E2299" s="41"/>
      <c r="H2299" s="2" t="s">
        <v>43</v>
      </c>
      <c r="I2299" s="2" t="s">
        <v>45</v>
      </c>
      <c r="J2299" s="15" t="str">
        <f>IF(ISERROR(VLOOKUP(I2299,State_codes!$B$2:$C$38, 2, FALSE)),"",VLOOKUP(I2299,State_codes!$B$2:$C$38, 2, FALSE))</f>
        <v>MH</v>
      </c>
      <c r="K2299" s="2" t="s">
        <v>122</v>
      </c>
      <c r="L2299" s="46"/>
      <c r="N2299" s="130"/>
      <c r="O2299" s="130"/>
      <c r="P2299" s="39">
        <v>43923</v>
      </c>
      <c r="Q2299" s="37" t="s">
        <v>9179</v>
      </c>
      <c r="R2299" s="37" t="s">
        <v>667</v>
      </c>
      <c r="S2299" s="46"/>
    </row>
    <row r="2300" spans="1:19" ht="12.75">
      <c r="A2300" s="27">
        <v>2299</v>
      </c>
      <c r="B2300" s="119"/>
      <c r="C2300" s="39">
        <v>43923</v>
      </c>
      <c r="D2300" s="40"/>
      <c r="E2300" s="41"/>
      <c r="H2300" s="2" t="s">
        <v>43</v>
      </c>
      <c r="I2300" s="2" t="s">
        <v>45</v>
      </c>
      <c r="J2300" s="15" t="str">
        <f>IF(ISERROR(VLOOKUP(I2300,State_codes!$B$2:$C$38, 2, FALSE)),"",VLOOKUP(I2300,State_codes!$B$2:$C$38, 2, FALSE))</f>
        <v>MH</v>
      </c>
      <c r="K2300" s="2" t="s">
        <v>122</v>
      </c>
      <c r="L2300" s="46"/>
      <c r="N2300" s="130"/>
      <c r="O2300" s="130"/>
      <c r="P2300" s="39">
        <v>43923</v>
      </c>
      <c r="Q2300" s="37" t="s">
        <v>9179</v>
      </c>
      <c r="R2300" s="37" t="s">
        <v>667</v>
      </c>
      <c r="S2300" s="46"/>
    </row>
    <row r="2301" spans="1:19" ht="12.75">
      <c r="A2301" s="27">
        <v>2300</v>
      </c>
      <c r="B2301" s="119"/>
      <c r="C2301" s="39">
        <v>43923</v>
      </c>
      <c r="D2301" s="40"/>
      <c r="E2301" s="41"/>
      <c r="H2301" s="2" t="s">
        <v>43</v>
      </c>
      <c r="I2301" s="2" t="s">
        <v>45</v>
      </c>
      <c r="J2301" s="15" t="str">
        <f>IF(ISERROR(VLOOKUP(I2301,State_codes!$B$2:$C$38, 2, FALSE)),"",VLOOKUP(I2301,State_codes!$B$2:$C$38, 2, FALSE))</f>
        <v>MH</v>
      </c>
      <c r="K2301" s="2" t="s">
        <v>122</v>
      </c>
      <c r="L2301" s="46"/>
      <c r="N2301" s="130"/>
      <c r="O2301" s="130"/>
      <c r="P2301" s="39">
        <v>43923</v>
      </c>
      <c r="Q2301" s="37" t="s">
        <v>9179</v>
      </c>
      <c r="R2301" s="37" t="s">
        <v>667</v>
      </c>
      <c r="S2301" s="46"/>
    </row>
    <row r="2302" spans="1:19" ht="12.75">
      <c r="A2302" s="27">
        <v>2301</v>
      </c>
      <c r="B2302" s="119"/>
      <c r="C2302" s="39">
        <v>43923</v>
      </c>
      <c r="D2302" s="40"/>
      <c r="E2302" s="41"/>
      <c r="H2302" s="2" t="s">
        <v>43</v>
      </c>
      <c r="I2302" s="45" t="s">
        <v>45</v>
      </c>
      <c r="J2302" s="15" t="str">
        <f>IF(ISERROR(VLOOKUP(I2302,State_codes!$B$2:$C$38, 2, FALSE)),"",VLOOKUP(I2302,State_codes!$B$2:$C$38, 2, FALSE))</f>
        <v>MH</v>
      </c>
      <c r="K2302" s="2" t="s">
        <v>122</v>
      </c>
      <c r="L2302" s="46"/>
      <c r="N2302" s="130"/>
      <c r="O2302" s="130"/>
      <c r="P2302" s="39">
        <v>43923</v>
      </c>
      <c r="Q2302" s="37" t="s">
        <v>9179</v>
      </c>
      <c r="R2302" s="37" t="s">
        <v>667</v>
      </c>
      <c r="S2302" s="46"/>
    </row>
    <row r="2303" spans="1:19" ht="12.75">
      <c r="A2303" s="27">
        <v>2302</v>
      </c>
      <c r="B2303" s="119"/>
      <c r="C2303" s="39">
        <v>43923</v>
      </c>
      <c r="D2303" s="40"/>
      <c r="E2303" s="41"/>
      <c r="H2303" s="2" t="s">
        <v>43</v>
      </c>
      <c r="I2303" s="45" t="s">
        <v>45</v>
      </c>
      <c r="J2303" s="15" t="str">
        <f>IF(ISERROR(VLOOKUP(I2303,State_codes!$B$2:$C$38, 2, FALSE)),"",VLOOKUP(I2303,State_codes!$B$2:$C$38, 2, FALSE))</f>
        <v>MH</v>
      </c>
      <c r="K2303" s="2" t="s">
        <v>122</v>
      </c>
      <c r="L2303" s="46"/>
      <c r="N2303" s="130"/>
      <c r="O2303" s="130"/>
      <c r="P2303" s="39">
        <v>43923</v>
      </c>
      <c r="Q2303" s="37" t="s">
        <v>9179</v>
      </c>
      <c r="R2303" s="37" t="s">
        <v>667</v>
      </c>
      <c r="S2303" s="46"/>
    </row>
    <row r="2304" spans="1:19" ht="12.75">
      <c r="A2304" s="27">
        <v>2303</v>
      </c>
      <c r="B2304" s="119"/>
      <c r="C2304" s="39">
        <v>43923</v>
      </c>
      <c r="D2304" s="40"/>
      <c r="E2304" s="41"/>
      <c r="H2304" s="2" t="s">
        <v>43</v>
      </c>
      <c r="I2304" s="45" t="s">
        <v>45</v>
      </c>
      <c r="J2304" s="15" t="str">
        <f>IF(ISERROR(VLOOKUP(I2304,State_codes!$B$2:$C$38, 2, FALSE)),"",VLOOKUP(I2304,State_codes!$B$2:$C$38, 2, FALSE))</f>
        <v>MH</v>
      </c>
      <c r="K2304" s="2" t="s">
        <v>122</v>
      </c>
      <c r="L2304" s="46"/>
      <c r="N2304" s="130"/>
      <c r="O2304" s="130"/>
      <c r="P2304" s="39">
        <v>43923</v>
      </c>
      <c r="Q2304" s="37" t="s">
        <v>9179</v>
      </c>
      <c r="R2304" s="37" t="s">
        <v>667</v>
      </c>
      <c r="S2304" s="46"/>
    </row>
    <row r="2305" spans="1:19" ht="12.75">
      <c r="A2305" s="27">
        <v>2304</v>
      </c>
      <c r="B2305" s="119"/>
      <c r="C2305" s="39">
        <v>43923</v>
      </c>
      <c r="D2305" s="40"/>
      <c r="E2305" s="41"/>
      <c r="H2305" s="2" t="s">
        <v>43</v>
      </c>
      <c r="I2305" s="45" t="s">
        <v>45</v>
      </c>
      <c r="J2305" s="15" t="str">
        <f>IF(ISERROR(VLOOKUP(I2305,State_codes!$B$2:$C$38, 2, FALSE)),"",VLOOKUP(I2305,State_codes!$B$2:$C$38, 2, FALSE))</f>
        <v>MH</v>
      </c>
      <c r="K2305" s="2" t="s">
        <v>122</v>
      </c>
      <c r="L2305" s="46"/>
      <c r="N2305" s="130"/>
      <c r="O2305" s="130"/>
      <c r="P2305" s="39">
        <v>43923</v>
      </c>
      <c r="Q2305" s="37" t="s">
        <v>9179</v>
      </c>
      <c r="R2305" s="37" t="s">
        <v>667</v>
      </c>
      <c r="S2305" s="46"/>
    </row>
    <row r="2306" spans="1:19" ht="12.75">
      <c r="A2306" s="27">
        <v>2305</v>
      </c>
      <c r="B2306" s="119"/>
      <c r="C2306" s="39">
        <v>43923</v>
      </c>
      <c r="D2306" s="40"/>
      <c r="E2306" s="41"/>
      <c r="H2306" s="2" t="s">
        <v>43</v>
      </c>
      <c r="I2306" s="45" t="s">
        <v>45</v>
      </c>
      <c r="J2306" s="15" t="str">
        <f>IF(ISERROR(VLOOKUP(I2306,State_codes!$B$2:$C$38, 2, FALSE)),"",VLOOKUP(I2306,State_codes!$B$2:$C$38, 2, FALSE))</f>
        <v>MH</v>
      </c>
      <c r="K2306" s="2" t="s">
        <v>122</v>
      </c>
      <c r="L2306" s="46"/>
      <c r="N2306" s="130"/>
      <c r="O2306" s="130"/>
      <c r="P2306" s="39">
        <v>43923</v>
      </c>
      <c r="Q2306" s="37" t="s">
        <v>9179</v>
      </c>
      <c r="R2306" s="37" t="s">
        <v>667</v>
      </c>
      <c r="S2306" s="46"/>
    </row>
    <row r="2307" spans="1:19" ht="12.75">
      <c r="A2307" s="27">
        <v>2306</v>
      </c>
      <c r="B2307" s="119"/>
      <c r="C2307" s="39">
        <v>43923</v>
      </c>
      <c r="D2307" s="40"/>
      <c r="E2307" s="41"/>
      <c r="H2307" s="2" t="s">
        <v>43</v>
      </c>
      <c r="I2307" s="2" t="s">
        <v>45</v>
      </c>
      <c r="J2307" s="15" t="str">
        <f>IF(ISERROR(VLOOKUP(I2307,State_codes!$B$2:$C$38, 2, FALSE)),"",VLOOKUP(I2307,State_codes!$B$2:$C$38, 2, FALSE))</f>
        <v>MH</v>
      </c>
      <c r="K2307" s="2" t="s">
        <v>122</v>
      </c>
      <c r="L2307" s="46"/>
      <c r="N2307" s="130"/>
      <c r="O2307" s="130"/>
      <c r="P2307" s="39">
        <v>43923</v>
      </c>
      <c r="Q2307" s="37" t="s">
        <v>9179</v>
      </c>
      <c r="R2307" s="37" t="s">
        <v>667</v>
      </c>
      <c r="S2307" s="46"/>
    </row>
    <row r="2308" spans="1:19" ht="12.75">
      <c r="A2308" s="27">
        <v>2307</v>
      </c>
      <c r="B2308" s="119"/>
      <c r="C2308" s="39">
        <v>43923</v>
      </c>
      <c r="D2308" s="40"/>
      <c r="E2308" s="41"/>
      <c r="H2308" s="2" t="s">
        <v>43</v>
      </c>
      <c r="I2308" s="2" t="s">
        <v>45</v>
      </c>
      <c r="J2308" s="15" t="str">
        <f>IF(ISERROR(VLOOKUP(I2308,State_codes!$B$2:$C$38, 2, FALSE)),"",VLOOKUP(I2308,State_codes!$B$2:$C$38, 2, FALSE))</f>
        <v>MH</v>
      </c>
      <c r="K2308" s="2" t="s">
        <v>122</v>
      </c>
      <c r="L2308" s="46"/>
      <c r="N2308" s="130"/>
      <c r="O2308" s="130"/>
      <c r="P2308" s="39">
        <v>43923</v>
      </c>
      <c r="Q2308" s="37" t="s">
        <v>9179</v>
      </c>
      <c r="R2308" s="37" t="s">
        <v>667</v>
      </c>
      <c r="S2308" s="46"/>
    </row>
    <row r="2309" spans="1:19" ht="12.75">
      <c r="A2309" s="27">
        <v>2308</v>
      </c>
      <c r="B2309" s="119"/>
      <c r="C2309" s="39">
        <v>43923</v>
      </c>
      <c r="D2309" s="40"/>
      <c r="E2309" s="41"/>
      <c r="H2309" s="2" t="s">
        <v>43</v>
      </c>
      <c r="I2309" s="2" t="s">
        <v>45</v>
      </c>
      <c r="J2309" s="15" t="str">
        <f>IF(ISERROR(VLOOKUP(I2309,State_codes!$B$2:$C$38, 2, FALSE)),"",VLOOKUP(I2309,State_codes!$B$2:$C$38, 2, FALSE))</f>
        <v>MH</v>
      </c>
      <c r="K2309" s="2" t="s">
        <v>122</v>
      </c>
      <c r="L2309" s="46"/>
      <c r="N2309" s="130"/>
      <c r="O2309" s="130"/>
      <c r="P2309" s="39">
        <v>43923</v>
      </c>
      <c r="Q2309" s="37" t="s">
        <v>9179</v>
      </c>
      <c r="R2309" s="37" t="s">
        <v>667</v>
      </c>
      <c r="S2309" s="46"/>
    </row>
    <row r="2310" spans="1:19" ht="12.75">
      <c r="A2310" s="27">
        <v>2309</v>
      </c>
      <c r="B2310" s="119"/>
      <c r="C2310" s="39">
        <v>43923</v>
      </c>
      <c r="D2310" s="40"/>
      <c r="E2310" s="41"/>
      <c r="H2310" s="2" t="s">
        <v>43</v>
      </c>
      <c r="I2310" s="2" t="s">
        <v>45</v>
      </c>
      <c r="J2310" s="15" t="str">
        <f>IF(ISERROR(VLOOKUP(I2310,State_codes!$B$2:$C$38, 2, FALSE)),"",VLOOKUP(I2310,State_codes!$B$2:$C$38, 2, FALSE))</f>
        <v>MH</v>
      </c>
      <c r="K2310" s="2" t="s">
        <v>122</v>
      </c>
      <c r="L2310" s="46"/>
      <c r="N2310" s="130"/>
      <c r="O2310" s="130"/>
      <c r="P2310" s="39">
        <v>43923</v>
      </c>
      <c r="Q2310" s="37" t="s">
        <v>9179</v>
      </c>
      <c r="R2310" s="37" t="s">
        <v>667</v>
      </c>
      <c r="S2310" s="46"/>
    </row>
    <row r="2311" spans="1:19" ht="12.75">
      <c r="A2311" s="27">
        <v>2310</v>
      </c>
      <c r="B2311" s="119"/>
      <c r="C2311" s="39">
        <v>43923</v>
      </c>
      <c r="D2311" s="40"/>
      <c r="E2311" s="41"/>
      <c r="H2311" s="2" t="s">
        <v>43</v>
      </c>
      <c r="I2311" s="2" t="s">
        <v>45</v>
      </c>
      <c r="J2311" s="15" t="str">
        <f>IF(ISERROR(VLOOKUP(I2311,State_codes!$B$2:$C$38, 2, FALSE)),"",VLOOKUP(I2311,State_codes!$B$2:$C$38, 2, FALSE))</f>
        <v>MH</v>
      </c>
      <c r="K2311" s="2" t="s">
        <v>122</v>
      </c>
      <c r="L2311" s="46"/>
      <c r="N2311" s="130"/>
      <c r="O2311" s="130"/>
      <c r="P2311" s="39">
        <v>43923</v>
      </c>
      <c r="Q2311" s="37" t="s">
        <v>9179</v>
      </c>
      <c r="R2311" s="37" t="s">
        <v>667</v>
      </c>
      <c r="S2311" s="46"/>
    </row>
    <row r="2312" spans="1:19" ht="12.75">
      <c r="A2312" s="27">
        <v>2311</v>
      </c>
      <c r="B2312" s="119"/>
      <c r="C2312" s="39">
        <v>43923</v>
      </c>
      <c r="D2312" s="40"/>
      <c r="E2312" s="41"/>
      <c r="H2312" s="2" t="s">
        <v>43</v>
      </c>
      <c r="I2312" s="45" t="s">
        <v>45</v>
      </c>
      <c r="J2312" s="15" t="str">
        <f>IF(ISERROR(VLOOKUP(I2312,State_codes!$B$2:$C$38, 2, FALSE)),"",VLOOKUP(I2312,State_codes!$B$2:$C$38, 2, FALSE))</f>
        <v>MH</v>
      </c>
      <c r="K2312" s="2" t="s">
        <v>122</v>
      </c>
      <c r="L2312" s="46"/>
      <c r="N2312" s="130"/>
      <c r="O2312" s="130"/>
      <c r="P2312" s="39">
        <v>43923</v>
      </c>
      <c r="Q2312" s="37" t="s">
        <v>9179</v>
      </c>
      <c r="R2312" s="37" t="s">
        <v>667</v>
      </c>
      <c r="S2312" s="46"/>
    </row>
    <row r="2313" spans="1:19" ht="12.75">
      <c r="A2313" s="27">
        <v>2312</v>
      </c>
      <c r="B2313" s="119"/>
      <c r="C2313" s="39">
        <v>43923</v>
      </c>
      <c r="D2313" s="40"/>
      <c r="E2313" s="41"/>
      <c r="H2313" s="2" t="s">
        <v>43</v>
      </c>
      <c r="I2313" s="45" t="s">
        <v>45</v>
      </c>
      <c r="J2313" s="15" t="str">
        <f>IF(ISERROR(VLOOKUP(I2313,State_codes!$B$2:$C$38, 2, FALSE)),"",VLOOKUP(I2313,State_codes!$B$2:$C$38, 2, FALSE))</f>
        <v>MH</v>
      </c>
      <c r="K2313" s="2" t="s">
        <v>122</v>
      </c>
      <c r="L2313" s="46"/>
      <c r="N2313" s="130"/>
      <c r="O2313" s="130"/>
      <c r="P2313" s="39">
        <v>43923</v>
      </c>
      <c r="Q2313" s="37" t="s">
        <v>9179</v>
      </c>
      <c r="R2313" s="37" t="s">
        <v>667</v>
      </c>
      <c r="S2313" s="46"/>
    </row>
    <row r="2314" spans="1:19" ht="12.75">
      <c r="A2314" s="27">
        <v>2313</v>
      </c>
      <c r="B2314" s="119"/>
      <c r="C2314" s="39">
        <v>43923</v>
      </c>
      <c r="D2314" s="40"/>
      <c r="E2314" s="41"/>
      <c r="H2314" s="2" t="s">
        <v>43</v>
      </c>
      <c r="I2314" s="45" t="s">
        <v>45</v>
      </c>
      <c r="J2314" s="15" t="str">
        <f>IF(ISERROR(VLOOKUP(I2314,State_codes!$B$2:$C$38, 2, FALSE)),"",VLOOKUP(I2314,State_codes!$B$2:$C$38, 2, FALSE))</f>
        <v>MH</v>
      </c>
      <c r="K2314" s="2" t="s">
        <v>122</v>
      </c>
      <c r="L2314" s="46"/>
      <c r="N2314" s="130"/>
      <c r="O2314" s="130"/>
      <c r="P2314" s="39">
        <v>43923</v>
      </c>
      <c r="Q2314" s="37" t="s">
        <v>9179</v>
      </c>
      <c r="R2314" s="37" t="s">
        <v>667</v>
      </c>
      <c r="S2314" s="46"/>
    </row>
    <row r="2315" spans="1:19" ht="12.75">
      <c r="A2315" s="27">
        <v>2314</v>
      </c>
      <c r="B2315" s="119"/>
      <c r="C2315" s="39">
        <v>43923</v>
      </c>
      <c r="D2315" s="40"/>
      <c r="E2315" s="41"/>
      <c r="H2315" s="2" t="s">
        <v>43</v>
      </c>
      <c r="I2315" s="45" t="s">
        <v>45</v>
      </c>
      <c r="J2315" s="15" t="str">
        <f>IF(ISERROR(VLOOKUP(I2315,State_codes!$B$2:$C$38, 2, FALSE)),"",VLOOKUP(I2315,State_codes!$B$2:$C$38, 2, FALSE))</f>
        <v>MH</v>
      </c>
      <c r="K2315" s="2" t="s">
        <v>122</v>
      </c>
      <c r="L2315" s="46"/>
      <c r="N2315" s="130"/>
      <c r="O2315" s="130"/>
      <c r="P2315" s="39">
        <v>43923</v>
      </c>
      <c r="Q2315" s="37" t="s">
        <v>9179</v>
      </c>
      <c r="R2315" s="37" t="s">
        <v>667</v>
      </c>
      <c r="S2315" s="46"/>
    </row>
    <row r="2316" spans="1:19" ht="12.75">
      <c r="A2316" s="27">
        <v>2315</v>
      </c>
      <c r="B2316" s="119"/>
      <c r="C2316" s="39">
        <v>43923</v>
      </c>
      <c r="D2316" s="40"/>
      <c r="E2316" s="41"/>
      <c r="H2316" s="2" t="s">
        <v>43</v>
      </c>
      <c r="I2316" s="45" t="s">
        <v>45</v>
      </c>
      <c r="J2316" s="15" t="str">
        <f>IF(ISERROR(VLOOKUP(I2316,State_codes!$B$2:$C$38, 2, FALSE)),"",VLOOKUP(I2316,State_codes!$B$2:$C$38, 2, FALSE))</f>
        <v>MH</v>
      </c>
      <c r="K2316" s="2" t="s">
        <v>122</v>
      </c>
      <c r="L2316" s="46"/>
      <c r="N2316" s="130"/>
      <c r="O2316" s="130"/>
      <c r="P2316" s="39">
        <v>43923</v>
      </c>
      <c r="Q2316" s="37" t="s">
        <v>9179</v>
      </c>
      <c r="R2316" s="37" t="s">
        <v>667</v>
      </c>
      <c r="S2316" s="46"/>
    </row>
    <row r="2317" spans="1:19" ht="12.75">
      <c r="A2317" s="27">
        <v>2316</v>
      </c>
      <c r="B2317" s="119"/>
      <c r="C2317" s="39">
        <v>43923</v>
      </c>
      <c r="D2317" s="40"/>
      <c r="E2317" s="41"/>
      <c r="H2317" s="2" t="s">
        <v>43</v>
      </c>
      <c r="I2317" s="45" t="s">
        <v>45</v>
      </c>
      <c r="J2317" s="15" t="str">
        <f>IF(ISERROR(VLOOKUP(I2317,State_codes!$B$2:$C$38, 2, FALSE)),"",VLOOKUP(I2317,State_codes!$B$2:$C$38, 2, FALSE))</f>
        <v>MH</v>
      </c>
      <c r="K2317" s="2" t="s">
        <v>122</v>
      </c>
      <c r="L2317" s="46"/>
      <c r="N2317" s="130"/>
      <c r="O2317" s="130"/>
      <c r="P2317" s="39">
        <v>43923</v>
      </c>
      <c r="Q2317" s="37" t="s">
        <v>9179</v>
      </c>
      <c r="R2317" s="37" t="s">
        <v>667</v>
      </c>
      <c r="S2317" s="46"/>
    </row>
    <row r="2318" spans="1:19" ht="12.75">
      <c r="A2318" s="27">
        <v>2317</v>
      </c>
      <c r="B2318" s="119"/>
      <c r="C2318" s="39">
        <v>43923</v>
      </c>
      <c r="D2318" s="40"/>
      <c r="E2318" s="41"/>
      <c r="H2318" s="2" t="s">
        <v>43</v>
      </c>
      <c r="I2318" s="45" t="s">
        <v>45</v>
      </c>
      <c r="J2318" s="15" t="str">
        <f>IF(ISERROR(VLOOKUP(I2318,State_codes!$B$2:$C$38, 2, FALSE)),"",VLOOKUP(I2318,State_codes!$B$2:$C$38, 2, FALSE))</f>
        <v>MH</v>
      </c>
      <c r="K2318" s="2" t="s">
        <v>122</v>
      </c>
      <c r="L2318" s="46"/>
      <c r="N2318" s="130"/>
      <c r="O2318" s="130"/>
      <c r="P2318" s="39">
        <v>43923</v>
      </c>
      <c r="Q2318" s="37" t="s">
        <v>9179</v>
      </c>
      <c r="R2318" s="37" t="s">
        <v>667</v>
      </c>
      <c r="S2318" s="46"/>
    </row>
    <row r="2319" spans="1:19" ht="12.75">
      <c r="A2319" s="27">
        <v>2318</v>
      </c>
      <c r="B2319" s="119"/>
      <c r="C2319" s="39">
        <v>43923</v>
      </c>
      <c r="D2319" s="40"/>
      <c r="E2319" s="41"/>
      <c r="H2319" s="2" t="s">
        <v>43</v>
      </c>
      <c r="I2319" s="45" t="s">
        <v>45</v>
      </c>
      <c r="J2319" s="15" t="str">
        <f>IF(ISERROR(VLOOKUP(I2319,State_codes!$B$2:$C$38, 2, FALSE)),"",VLOOKUP(I2319,State_codes!$B$2:$C$38, 2, FALSE))</f>
        <v>MH</v>
      </c>
      <c r="K2319" s="2" t="s">
        <v>122</v>
      </c>
      <c r="L2319" s="46"/>
      <c r="N2319" s="130"/>
      <c r="O2319" s="130"/>
      <c r="P2319" s="39">
        <v>43923</v>
      </c>
      <c r="Q2319" s="37" t="s">
        <v>9179</v>
      </c>
      <c r="R2319" s="37" t="s">
        <v>667</v>
      </c>
      <c r="S2319" s="46"/>
    </row>
    <row r="2320" spans="1:19" ht="12.75">
      <c r="A2320" s="27">
        <v>2319</v>
      </c>
      <c r="B2320" s="119"/>
      <c r="C2320" s="39">
        <v>43923</v>
      </c>
      <c r="D2320" s="40"/>
      <c r="E2320" s="41"/>
      <c r="H2320" s="2" t="s">
        <v>43</v>
      </c>
      <c r="I2320" s="45" t="s">
        <v>45</v>
      </c>
      <c r="J2320" s="15" t="str">
        <f>IF(ISERROR(VLOOKUP(I2320,State_codes!$B$2:$C$38, 2, FALSE)),"",VLOOKUP(I2320,State_codes!$B$2:$C$38, 2, FALSE))</f>
        <v>MH</v>
      </c>
      <c r="K2320" s="2" t="s">
        <v>122</v>
      </c>
      <c r="L2320" s="46"/>
      <c r="N2320" s="130"/>
      <c r="O2320" s="130"/>
      <c r="P2320" s="39">
        <v>43923</v>
      </c>
      <c r="Q2320" s="37" t="s">
        <v>9179</v>
      </c>
      <c r="R2320" s="37" t="s">
        <v>667</v>
      </c>
      <c r="S2320" s="46"/>
    </row>
    <row r="2321" spans="1:19" ht="12.75">
      <c r="A2321" s="27">
        <v>2320</v>
      </c>
      <c r="B2321" s="119"/>
      <c r="C2321" s="39">
        <v>43923</v>
      </c>
      <c r="D2321" s="40"/>
      <c r="E2321" s="41"/>
      <c r="H2321" s="2" t="s">
        <v>43</v>
      </c>
      <c r="I2321" s="45" t="s">
        <v>45</v>
      </c>
      <c r="J2321" s="15" t="str">
        <f>IF(ISERROR(VLOOKUP(I2321,State_codes!$B$2:$C$38, 2, FALSE)),"",VLOOKUP(I2321,State_codes!$B$2:$C$38, 2, FALSE))</f>
        <v>MH</v>
      </c>
      <c r="K2321" s="2" t="s">
        <v>122</v>
      </c>
      <c r="L2321" s="46"/>
      <c r="N2321" s="130"/>
      <c r="O2321" s="130"/>
      <c r="P2321" s="39">
        <v>43923</v>
      </c>
      <c r="Q2321" s="37" t="s">
        <v>9179</v>
      </c>
      <c r="R2321" s="37" t="s">
        <v>667</v>
      </c>
      <c r="S2321" s="46"/>
    </row>
    <row r="2322" spans="1:19" ht="12.75">
      <c r="A2322" s="27">
        <v>2321</v>
      </c>
      <c r="B2322" s="119"/>
      <c r="C2322" s="39">
        <v>43923</v>
      </c>
      <c r="D2322" s="40"/>
      <c r="E2322" s="41"/>
      <c r="H2322" s="2" t="s">
        <v>43</v>
      </c>
      <c r="I2322" s="45" t="s">
        <v>45</v>
      </c>
      <c r="J2322" s="15" t="str">
        <f>IF(ISERROR(VLOOKUP(I2322,State_codes!$B$2:$C$38, 2, FALSE)),"",VLOOKUP(I2322,State_codes!$B$2:$C$38, 2, FALSE))</f>
        <v>MH</v>
      </c>
      <c r="K2322" s="2" t="s">
        <v>122</v>
      </c>
      <c r="L2322" s="46"/>
      <c r="N2322" s="130"/>
      <c r="O2322" s="130"/>
      <c r="P2322" s="39">
        <v>43923</v>
      </c>
      <c r="Q2322" s="37" t="s">
        <v>9179</v>
      </c>
      <c r="R2322" s="37" t="s">
        <v>667</v>
      </c>
      <c r="S2322" s="46"/>
    </row>
    <row r="2323" spans="1:19" ht="12.75">
      <c r="A2323" s="27">
        <v>2322</v>
      </c>
      <c r="B2323" s="119"/>
      <c r="C2323" s="39">
        <v>43923</v>
      </c>
      <c r="D2323" s="40"/>
      <c r="E2323" s="41"/>
      <c r="H2323" s="2" t="s">
        <v>43</v>
      </c>
      <c r="I2323" s="45" t="s">
        <v>45</v>
      </c>
      <c r="J2323" s="15" t="str">
        <f>IF(ISERROR(VLOOKUP(I2323,State_codes!$B$2:$C$38, 2, FALSE)),"",VLOOKUP(I2323,State_codes!$B$2:$C$38, 2, FALSE))</f>
        <v>MH</v>
      </c>
      <c r="K2323" s="2" t="s">
        <v>122</v>
      </c>
      <c r="L2323" s="46"/>
      <c r="N2323" s="130"/>
      <c r="O2323" s="130"/>
      <c r="P2323" s="39">
        <v>43923</v>
      </c>
      <c r="Q2323" s="37" t="s">
        <v>9179</v>
      </c>
      <c r="R2323" s="37" t="s">
        <v>667</v>
      </c>
      <c r="S2323" s="46"/>
    </row>
    <row r="2324" spans="1:19" ht="12.75">
      <c r="A2324" s="27">
        <v>2323</v>
      </c>
      <c r="B2324" s="119"/>
      <c r="C2324" s="39">
        <v>43923</v>
      </c>
      <c r="D2324" s="40"/>
      <c r="E2324" s="41"/>
      <c r="H2324" s="2" t="s">
        <v>43</v>
      </c>
      <c r="I2324" s="45" t="s">
        <v>45</v>
      </c>
      <c r="J2324" s="15" t="str">
        <f>IF(ISERROR(VLOOKUP(I2324,State_codes!$B$2:$C$38, 2, FALSE)),"",VLOOKUP(I2324,State_codes!$B$2:$C$38, 2, FALSE))</f>
        <v>MH</v>
      </c>
      <c r="K2324" s="2" t="s">
        <v>122</v>
      </c>
      <c r="L2324" s="46"/>
      <c r="N2324" s="130"/>
      <c r="O2324" s="130"/>
      <c r="P2324" s="39">
        <v>43923</v>
      </c>
      <c r="Q2324" s="37" t="s">
        <v>9179</v>
      </c>
      <c r="R2324" s="37" t="s">
        <v>667</v>
      </c>
      <c r="S2324" s="46"/>
    </row>
    <row r="2325" spans="1:19" ht="12.75">
      <c r="A2325" s="27">
        <v>2324</v>
      </c>
      <c r="B2325" s="119"/>
      <c r="C2325" s="39">
        <v>43923</v>
      </c>
      <c r="D2325" s="40"/>
      <c r="E2325" s="41"/>
      <c r="H2325" s="2" t="s">
        <v>43</v>
      </c>
      <c r="I2325" s="45" t="s">
        <v>45</v>
      </c>
      <c r="J2325" s="15" t="str">
        <f>IF(ISERROR(VLOOKUP(I2325,State_codes!$B$2:$C$38, 2, FALSE)),"",VLOOKUP(I2325,State_codes!$B$2:$C$38, 2, FALSE))</f>
        <v>MH</v>
      </c>
      <c r="K2325" s="2" t="s">
        <v>122</v>
      </c>
      <c r="L2325" s="46"/>
      <c r="N2325" s="130"/>
      <c r="O2325" s="130"/>
      <c r="P2325" s="39">
        <v>43923</v>
      </c>
      <c r="Q2325" s="37" t="s">
        <v>9179</v>
      </c>
      <c r="R2325" s="37" t="s">
        <v>667</v>
      </c>
      <c r="S2325" s="46"/>
    </row>
    <row r="2326" spans="1:19" ht="12.75">
      <c r="A2326" s="27">
        <v>2325</v>
      </c>
      <c r="B2326" s="119"/>
      <c r="C2326" s="39">
        <v>43923</v>
      </c>
      <c r="D2326" s="40"/>
      <c r="E2326" s="41"/>
      <c r="H2326" s="2" t="s">
        <v>43</v>
      </c>
      <c r="I2326" s="45" t="s">
        <v>45</v>
      </c>
      <c r="J2326" s="15" t="str">
        <f>IF(ISERROR(VLOOKUP(I2326,State_codes!$B$2:$C$38, 2, FALSE)),"",VLOOKUP(I2326,State_codes!$B$2:$C$38, 2, FALSE))</f>
        <v>MH</v>
      </c>
      <c r="K2326" s="2" t="s">
        <v>122</v>
      </c>
      <c r="L2326" s="46"/>
      <c r="N2326" s="130"/>
      <c r="O2326" s="130"/>
      <c r="P2326" s="39">
        <v>43923</v>
      </c>
      <c r="Q2326" s="37" t="s">
        <v>9179</v>
      </c>
      <c r="R2326" s="37" t="s">
        <v>667</v>
      </c>
      <c r="S2326" s="46"/>
    </row>
    <row r="2327" spans="1:19" ht="12.75">
      <c r="A2327" s="27">
        <v>2326</v>
      </c>
      <c r="B2327" s="119"/>
      <c r="C2327" s="39">
        <v>43923</v>
      </c>
      <c r="D2327" s="40"/>
      <c r="E2327" s="41"/>
      <c r="H2327" s="2" t="s">
        <v>43</v>
      </c>
      <c r="I2327" s="45" t="s">
        <v>45</v>
      </c>
      <c r="J2327" s="15" t="str">
        <f>IF(ISERROR(VLOOKUP(I2327,State_codes!$B$2:$C$38, 2, FALSE)),"",VLOOKUP(I2327,State_codes!$B$2:$C$38, 2, FALSE))</f>
        <v>MH</v>
      </c>
      <c r="K2327" s="2" t="s">
        <v>122</v>
      </c>
      <c r="L2327" s="46"/>
      <c r="N2327" s="130"/>
      <c r="O2327" s="130"/>
      <c r="P2327" s="39">
        <v>43923</v>
      </c>
      <c r="Q2327" s="37" t="s">
        <v>9179</v>
      </c>
      <c r="R2327" s="37" t="s">
        <v>667</v>
      </c>
      <c r="S2327" s="46"/>
    </row>
    <row r="2328" spans="1:19" ht="12.75">
      <c r="A2328" s="27">
        <v>2327</v>
      </c>
      <c r="B2328" s="119"/>
      <c r="C2328" s="39">
        <v>43923</v>
      </c>
      <c r="D2328" s="40"/>
      <c r="E2328" s="41"/>
      <c r="H2328" s="2" t="s">
        <v>43</v>
      </c>
      <c r="I2328" s="45" t="s">
        <v>45</v>
      </c>
      <c r="J2328" s="15" t="str">
        <f>IF(ISERROR(VLOOKUP(I2328,State_codes!$B$2:$C$38, 2, FALSE)),"",VLOOKUP(I2328,State_codes!$B$2:$C$38, 2, FALSE))</f>
        <v>MH</v>
      </c>
      <c r="K2328" s="2" t="s">
        <v>122</v>
      </c>
      <c r="L2328" s="46"/>
      <c r="N2328" s="130"/>
      <c r="O2328" s="130"/>
      <c r="P2328" s="39">
        <v>43923</v>
      </c>
      <c r="Q2328" s="37" t="s">
        <v>9179</v>
      </c>
      <c r="R2328" s="37" t="s">
        <v>667</v>
      </c>
      <c r="S2328" s="46"/>
    </row>
    <row r="2329" spans="1:19" ht="12.75">
      <c r="A2329" s="27">
        <v>2328</v>
      </c>
      <c r="B2329" s="119"/>
      <c r="C2329" s="39">
        <v>43923</v>
      </c>
      <c r="D2329" s="40"/>
      <c r="E2329" s="41"/>
      <c r="H2329" s="2" t="s">
        <v>43</v>
      </c>
      <c r="I2329" s="45" t="s">
        <v>45</v>
      </c>
      <c r="J2329" s="15" t="str">
        <f>IF(ISERROR(VLOOKUP(I2329,State_codes!$B$2:$C$38, 2, FALSE)),"",VLOOKUP(I2329,State_codes!$B$2:$C$38, 2, FALSE))</f>
        <v>MH</v>
      </c>
      <c r="K2329" s="2" t="s">
        <v>122</v>
      </c>
      <c r="L2329" s="46"/>
      <c r="N2329" s="130"/>
      <c r="O2329" s="130"/>
      <c r="P2329" s="39">
        <v>43923</v>
      </c>
      <c r="Q2329" s="37" t="s">
        <v>9179</v>
      </c>
      <c r="R2329" s="37" t="s">
        <v>667</v>
      </c>
      <c r="S2329" s="46"/>
    </row>
    <row r="2330" spans="1:19" ht="12.75">
      <c r="A2330" s="27">
        <v>2329</v>
      </c>
      <c r="B2330" s="119"/>
      <c r="C2330" s="39">
        <v>43923</v>
      </c>
      <c r="D2330" s="40"/>
      <c r="E2330" s="41"/>
      <c r="H2330" s="2" t="s">
        <v>43</v>
      </c>
      <c r="I2330" s="45" t="s">
        <v>45</v>
      </c>
      <c r="J2330" s="15" t="str">
        <f>IF(ISERROR(VLOOKUP(I2330,State_codes!$B$2:$C$38, 2, FALSE)),"",VLOOKUP(I2330,State_codes!$B$2:$C$38, 2, FALSE))</f>
        <v>MH</v>
      </c>
      <c r="K2330" s="2" t="s">
        <v>122</v>
      </c>
      <c r="L2330" s="46"/>
      <c r="N2330" s="130"/>
      <c r="O2330" s="130"/>
      <c r="P2330" s="39">
        <v>43923</v>
      </c>
      <c r="Q2330" s="37" t="s">
        <v>9179</v>
      </c>
      <c r="R2330" s="37" t="s">
        <v>667</v>
      </c>
      <c r="S2330" s="46"/>
    </row>
    <row r="2331" spans="1:19" ht="12.75">
      <c r="A2331" s="27">
        <v>2330</v>
      </c>
      <c r="B2331" s="119"/>
      <c r="C2331" s="39">
        <v>43923</v>
      </c>
      <c r="D2331" s="40"/>
      <c r="E2331" s="41"/>
      <c r="H2331" s="2" t="s">
        <v>43</v>
      </c>
      <c r="I2331" s="45" t="s">
        <v>45</v>
      </c>
      <c r="J2331" s="15" t="str">
        <f>IF(ISERROR(VLOOKUP(I2331,State_codes!$B$2:$C$38, 2, FALSE)),"",VLOOKUP(I2331,State_codes!$B$2:$C$38, 2, FALSE))</f>
        <v>MH</v>
      </c>
      <c r="K2331" s="2" t="s">
        <v>122</v>
      </c>
      <c r="L2331" s="46"/>
      <c r="N2331" s="130"/>
      <c r="O2331" s="130"/>
      <c r="P2331" s="39">
        <v>43923</v>
      </c>
      <c r="Q2331" s="37" t="s">
        <v>9179</v>
      </c>
      <c r="R2331" s="37" t="s">
        <v>667</v>
      </c>
      <c r="S2331" s="46"/>
    </row>
    <row r="2332" spans="1:19" ht="12.75">
      <c r="A2332" s="27">
        <v>2331</v>
      </c>
      <c r="B2332" s="119"/>
      <c r="C2332" s="39">
        <v>43923</v>
      </c>
      <c r="D2332" s="40"/>
      <c r="E2332" s="41"/>
      <c r="H2332" s="2" t="s">
        <v>43</v>
      </c>
      <c r="I2332" s="45" t="s">
        <v>45</v>
      </c>
      <c r="J2332" s="15" t="str">
        <f>IF(ISERROR(VLOOKUP(I2332,State_codes!$B$2:$C$38, 2, FALSE)),"",VLOOKUP(I2332,State_codes!$B$2:$C$38, 2, FALSE))</f>
        <v>MH</v>
      </c>
      <c r="K2332" s="2" t="s">
        <v>122</v>
      </c>
      <c r="L2332" s="46"/>
      <c r="N2332" s="130"/>
      <c r="O2332" s="130"/>
      <c r="P2332" s="39">
        <v>43923</v>
      </c>
      <c r="Q2332" s="37" t="s">
        <v>9179</v>
      </c>
      <c r="R2332" s="37" t="s">
        <v>667</v>
      </c>
      <c r="S2332" s="46"/>
    </row>
    <row r="2333" spans="1:19" ht="12.75">
      <c r="A2333" s="27">
        <v>2332</v>
      </c>
      <c r="B2333" s="119"/>
      <c r="C2333" s="39">
        <v>43923</v>
      </c>
      <c r="D2333" s="40"/>
      <c r="E2333" s="41"/>
      <c r="H2333" s="2" t="s">
        <v>43</v>
      </c>
      <c r="I2333" s="45" t="s">
        <v>45</v>
      </c>
      <c r="J2333" s="15" t="str">
        <f>IF(ISERROR(VLOOKUP(I2333,State_codes!$B$2:$C$38, 2, FALSE)),"",VLOOKUP(I2333,State_codes!$B$2:$C$38, 2, FALSE))</f>
        <v>MH</v>
      </c>
      <c r="K2333" s="2" t="s">
        <v>122</v>
      </c>
      <c r="L2333" s="46"/>
      <c r="N2333" s="130"/>
      <c r="O2333" s="130"/>
      <c r="P2333" s="39">
        <v>43923</v>
      </c>
      <c r="Q2333" s="37" t="s">
        <v>9179</v>
      </c>
      <c r="R2333" s="37" t="s">
        <v>667</v>
      </c>
      <c r="S2333" s="46"/>
    </row>
    <row r="2334" spans="1:19" ht="12.75">
      <c r="A2334" s="27">
        <v>2333</v>
      </c>
      <c r="B2334" s="119"/>
      <c r="C2334" s="39">
        <v>43923</v>
      </c>
      <c r="D2334" s="40"/>
      <c r="E2334" s="41"/>
      <c r="H2334" s="2" t="s">
        <v>43</v>
      </c>
      <c r="I2334" s="45" t="s">
        <v>45</v>
      </c>
      <c r="J2334" s="15" t="str">
        <f>IF(ISERROR(VLOOKUP(I2334,State_codes!$B$2:$C$38, 2, FALSE)),"",VLOOKUP(I2334,State_codes!$B$2:$C$38, 2, FALSE))</f>
        <v>MH</v>
      </c>
      <c r="K2334" s="2" t="s">
        <v>122</v>
      </c>
      <c r="L2334" s="46"/>
      <c r="N2334" s="130"/>
      <c r="O2334" s="130"/>
      <c r="P2334" s="39">
        <v>43923</v>
      </c>
      <c r="Q2334" s="37" t="s">
        <v>9179</v>
      </c>
      <c r="R2334" s="37" t="s">
        <v>667</v>
      </c>
      <c r="S2334" s="46"/>
    </row>
    <row r="2335" spans="1:19" ht="12.75">
      <c r="A2335" s="27">
        <v>2334</v>
      </c>
      <c r="B2335" s="119"/>
      <c r="C2335" s="39">
        <v>43923</v>
      </c>
      <c r="D2335" s="40"/>
      <c r="E2335" s="41"/>
      <c r="H2335" s="2" t="s">
        <v>43</v>
      </c>
      <c r="I2335" s="45" t="s">
        <v>45</v>
      </c>
      <c r="J2335" s="15" t="str">
        <f>IF(ISERROR(VLOOKUP(I2335,State_codes!$B$2:$C$38, 2, FALSE)),"",VLOOKUP(I2335,State_codes!$B$2:$C$38, 2, FALSE))</f>
        <v>MH</v>
      </c>
      <c r="K2335" s="2" t="s">
        <v>122</v>
      </c>
      <c r="L2335" s="46"/>
      <c r="N2335" s="130"/>
      <c r="O2335" s="130"/>
      <c r="P2335" s="39">
        <v>43923</v>
      </c>
      <c r="Q2335" s="37" t="s">
        <v>9179</v>
      </c>
      <c r="R2335" s="37" t="s">
        <v>667</v>
      </c>
      <c r="S2335" s="46"/>
    </row>
    <row r="2336" spans="1:19" ht="12.75">
      <c r="A2336" s="27">
        <v>2335</v>
      </c>
      <c r="B2336" s="119"/>
      <c r="C2336" s="39">
        <v>43923</v>
      </c>
      <c r="D2336" s="40"/>
      <c r="E2336" s="41"/>
      <c r="H2336" s="2" t="s">
        <v>43</v>
      </c>
      <c r="I2336" s="45" t="s">
        <v>45</v>
      </c>
      <c r="J2336" s="15" t="str">
        <f>IF(ISERROR(VLOOKUP(I2336,State_codes!$B$2:$C$38, 2, FALSE)),"",VLOOKUP(I2336,State_codes!$B$2:$C$38, 2, FALSE))</f>
        <v>MH</v>
      </c>
      <c r="K2336" s="2" t="s">
        <v>122</v>
      </c>
      <c r="L2336" s="46"/>
      <c r="N2336" s="130"/>
      <c r="O2336" s="130"/>
      <c r="P2336" s="39">
        <v>43923</v>
      </c>
      <c r="Q2336" s="37" t="s">
        <v>9179</v>
      </c>
      <c r="R2336" s="37" t="s">
        <v>667</v>
      </c>
      <c r="S2336" s="46"/>
    </row>
    <row r="2337" spans="1:19" ht="12.75">
      <c r="A2337" s="27">
        <v>2336</v>
      </c>
      <c r="B2337" s="119"/>
      <c r="C2337" s="39">
        <v>43923</v>
      </c>
      <c r="D2337" s="40"/>
      <c r="E2337" s="41"/>
      <c r="H2337" s="2" t="s">
        <v>43</v>
      </c>
      <c r="I2337" s="45" t="s">
        <v>45</v>
      </c>
      <c r="J2337" s="15" t="str">
        <f>IF(ISERROR(VLOOKUP(I2337,State_codes!$B$2:$C$38, 2, FALSE)),"",VLOOKUP(I2337,State_codes!$B$2:$C$38, 2, FALSE))</f>
        <v>MH</v>
      </c>
      <c r="K2337" s="2" t="s">
        <v>122</v>
      </c>
      <c r="L2337" s="46"/>
      <c r="N2337" s="130"/>
      <c r="O2337" s="130"/>
      <c r="P2337" s="39">
        <v>43923</v>
      </c>
      <c r="Q2337" s="37" t="s">
        <v>9179</v>
      </c>
      <c r="R2337" s="37" t="s">
        <v>667</v>
      </c>
      <c r="S2337" s="46"/>
    </row>
    <row r="2338" spans="1:19" ht="12.75">
      <c r="A2338" s="27">
        <v>2337</v>
      </c>
      <c r="B2338" s="119"/>
      <c r="C2338" s="39">
        <v>43923</v>
      </c>
      <c r="D2338" s="40"/>
      <c r="E2338" s="41"/>
      <c r="H2338" s="2" t="s">
        <v>43</v>
      </c>
      <c r="I2338" s="45" t="s">
        <v>45</v>
      </c>
      <c r="J2338" s="15" t="str">
        <f>IF(ISERROR(VLOOKUP(I2338,State_codes!$B$2:$C$38, 2, FALSE)),"",VLOOKUP(I2338,State_codes!$B$2:$C$38, 2, FALSE))</f>
        <v>MH</v>
      </c>
      <c r="K2338" s="2" t="s">
        <v>122</v>
      </c>
      <c r="L2338" s="46"/>
      <c r="N2338" s="130"/>
      <c r="O2338" s="130"/>
      <c r="P2338" s="39">
        <v>43923</v>
      </c>
      <c r="Q2338" s="37" t="s">
        <v>9179</v>
      </c>
      <c r="R2338" s="37" t="s">
        <v>667</v>
      </c>
      <c r="S2338" s="46"/>
    </row>
    <row r="2339" spans="1:19" ht="12.75">
      <c r="A2339" s="27">
        <v>2338</v>
      </c>
      <c r="B2339" s="119"/>
      <c r="C2339" s="39">
        <v>43923</v>
      </c>
      <c r="D2339" s="40"/>
      <c r="E2339" s="41"/>
      <c r="H2339" s="2" t="s">
        <v>43</v>
      </c>
      <c r="I2339" s="45" t="s">
        <v>45</v>
      </c>
      <c r="J2339" s="15" t="str">
        <f>IF(ISERROR(VLOOKUP(I2339,State_codes!$B$2:$C$38, 2, FALSE)),"",VLOOKUP(I2339,State_codes!$B$2:$C$38, 2, FALSE))</f>
        <v>MH</v>
      </c>
      <c r="K2339" s="2" t="s">
        <v>122</v>
      </c>
      <c r="L2339" s="46"/>
      <c r="N2339" s="130"/>
      <c r="O2339" s="130"/>
      <c r="P2339" s="39">
        <v>43923</v>
      </c>
      <c r="Q2339" s="37" t="s">
        <v>9179</v>
      </c>
      <c r="R2339" s="37" t="s">
        <v>667</v>
      </c>
      <c r="S2339" s="46"/>
    </row>
    <row r="2340" spans="1:19" ht="12.75">
      <c r="A2340" s="27">
        <v>2339</v>
      </c>
      <c r="B2340" s="119"/>
      <c r="C2340" s="39">
        <v>43923</v>
      </c>
      <c r="D2340" s="40"/>
      <c r="E2340" s="41"/>
      <c r="H2340" s="2" t="s">
        <v>43</v>
      </c>
      <c r="I2340" s="45" t="s">
        <v>45</v>
      </c>
      <c r="J2340" s="15" t="str">
        <f>IF(ISERROR(VLOOKUP(I2340,State_codes!$B$2:$C$38, 2, FALSE)),"",VLOOKUP(I2340,State_codes!$B$2:$C$38, 2, FALSE))</f>
        <v>MH</v>
      </c>
      <c r="K2340" s="2" t="s">
        <v>122</v>
      </c>
      <c r="L2340" s="46"/>
      <c r="N2340" s="130"/>
      <c r="O2340" s="130"/>
      <c r="P2340" s="39">
        <v>43923</v>
      </c>
      <c r="Q2340" s="37" t="s">
        <v>9179</v>
      </c>
      <c r="R2340" s="37" t="s">
        <v>667</v>
      </c>
      <c r="S2340" s="46"/>
    </row>
    <row r="2341" spans="1:19" ht="12.75">
      <c r="A2341" s="27">
        <v>2340</v>
      </c>
      <c r="B2341" s="119"/>
      <c r="C2341" s="39">
        <v>43923</v>
      </c>
      <c r="D2341" s="40"/>
      <c r="E2341" s="41"/>
      <c r="H2341" s="2" t="s">
        <v>43</v>
      </c>
      <c r="I2341" s="45" t="s">
        <v>45</v>
      </c>
      <c r="J2341" s="15" t="str">
        <f>IF(ISERROR(VLOOKUP(I2341,State_codes!$B$2:$C$38, 2, FALSE)),"",VLOOKUP(I2341,State_codes!$B$2:$C$38, 2, FALSE))</f>
        <v>MH</v>
      </c>
      <c r="K2341" s="2" t="s">
        <v>122</v>
      </c>
      <c r="L2341" s="46"/>
      <c r="N2341" s="130"/>
      <c r="O2341" s="130"/>
      <c r="P2341" s="39">
        <v>43923</v>
      </c>
      <c r="Q2341" s="37" t="s">
        <v>9179</v>
      </c>
      <c r="R2341" s="37" t="s">
        <v>667</v>
      </c>
      <c r="S2341" s="46"/>
    </row>
    <row r="2342" spans="1:19" ht="12.75">
      <c r="A2342" s="27">
        <v>2341</v>
      </c>
      <c r="B2342" s="119"/>
      <c r="C2342" s="39">
        <v>43923</v>
      </c>
      <c r="D2342" s="40"/>
      <c r="E2342" s="41"/>
      <c r="H2342" s="2" t="s">
        <v>43</v>
      </c>
      <c r="I2342" s="45" t="s">
        <v>45</v>
      </c>
      <c r="J2342" s="15" t="str">
        <f>IF(ISERROR(VLOOKUP(I2342,State_codes!$B$2:$C$38, 2, FALSE)),"",VLOOKUP(I2342,State_codes!$B$2:$C$38, 2, FALSE))</f>
        <v>MH</v>
      </c>
      <c r="K2342" s="2" t="s">
        <v>122</v>
      </c>
      <c r="L2342" s="46"/>
      <c r="N2342" s="130"/>
      <c r="O2342" s="130"/>
      <c r="P2342" s="39">
        <v>43923</v>
      </c>
      <c r="Q2342" s="37" t="s">
        <v>9179</v>
      </c>
      <c r="R2342" s="37" t="s">
        <v>667</v>
      </c>
      <c r="S2342" s="46"/>
    </row>
    <row r="2343" spans="1:19" ht="12.75">
      <c r="A2343" s="27">
        <v>2342</v>
      </c>
      <c r="B2343" s="119"/>
      <c r="C2343" s="39">
        <v>43923</v>
      </c>
      <c r="D2343" s="40"/>
      <c r="E2343" s="41"/>
      <c r="H2343" s="2" t="s">
        <v>43</v>
      </c>
      <c r="I2343" s="45" t="s">
        <v>45</v>
      </c>
      <c r="J2343" s="15" t="str">
        <f>IF(ISERROR(VLOOKUP(I2343,State_codes!$B$2:$C$38, 2, FALSE)),"",VLOOKUP(I2343,State_codes!$B$2:$C$38, 2, FALSE))</f>
        <v>MH</v>
      </c>
      <c r="K2343" s="2" t="s">
        <v>122</v>
      </c>
      <c r="L2343" s="46"/>
      <c r="N2343" s="130"/>
      <c r="O2343" s="130"/>
      <c r="P2343" s="39">
        <v>43923</v>
      </c>
      <c r="Q2343" s="37" t="s">
        <v>9179</v>
      </c>
      <c r="R2343" s="37" t="s">
        <v>667</v>
      </c>
      <c r="S2343" s="46"/>
    </row>
    <row r="2344" spans="1:19" ht="12.75">
      <c r="A2344" s="27">
        <v>2343</v>
      </c>
      <c r="B2344" s="119"/>
      <c r="C2344" s="39">
        <v>43923</v>
      </c>
      <c r="D2344" s="40"/>
      <c r="E2344" s="41"/>
      <c r="H2344" s="2" t="s">
        <v>43</v>
      </c>
      <c r="I2344" s="45" t="s">
        <v>45</v>
      </c>
      <c r="J2344" s="15" t="str">
        <f>IF(ISERROR(VLOOKUP(I2344,State_codes!$B$2:$C$38, 2, FALSE)),"",VLOOKUP(I2344,State_codes!$B$2:$C$38, 2, FALSE))</f>
        <v>MH</v>
      </c>
      <c r="K2344" s="2" t="s">
        <v>122</v>
      </c>
      <c r="L2344" s="46"/>
      <c r="N2344" s="130"/>
      <c r="O2344" s="130"/>
      <c r="P2344" s="39">
        <v>43923</v>
      </c>
      <c r="Q2344" s="37" t="s">
        <v>9179</v>
      </c>
      <c r="R2344" s="37" t="s">
        <v>667</v>
      </c>
      <c r="S2344" s="46"/>
    </row>
    <row r="2345" spans="1:19" ht="12.75">
      <c r="A2345" s="27">
        <v>2344</v>
      </c>
      <c r="B2345" s="119"/>
      <c r="C2345" s="39">
        <v>43923</v>
      </c>
      <c r="D2345" s="40"/>
      <c r="E2345" s="41"/>
      <c r="H2345" s="2" t="s">
        <v>43</v>
      </c>
      <c r="I2345" s="45" t="s">
        <v>45</v>
      </c>
      <c r="J2345" s="15" t="str">
        <f>IF(ISERROR(VLOOKUP(I2345,State_codes!$B$2:$C$38, 2, FALSE)),"",VLOOKUP(I2345,State_codes!$B$2:$C$38, 2, FALSE))</f>
        <v>MH</v>
      </c>
      <c r="K2345" s="2" t="s">
        <v>122</v>
      </c>
      <c r="L2345" s="46"/>
      <c r="N2345" s="130"/>
      <c r="O2345" s="130"/>
      <c r="P2345" s="39">
        <v>43923</v>
      </c>
      <c r="Q2345" s="37" t="s">
        <v>9179</v>
      </c>
      <c r="R2345" s="37" t="s">
        <v>667</v>
      </c>
      <c r="S2345" s="46"/>
    </row>
    <row r="2346" spans="1:19" ht="12.75">
      <c r="A2346" s="27">
        <v>2345</v>
      </c>
      <c r="B2346" s="119"/>
      <c r="C2346" s="39">
        <v>43923</v>
      </c>
      <c r="D2346" s="40"/>
      <c r="E2346" s="41"/>
      <c r="H2346" s="2" t="s">
        <v>43</v>
      </c>
      <c r="I2346" s="45" t="s">
        <v>45</v>
      </c>
      <c r="J2346" s="15" t="str">
        <f>IF(ISERROR(VLOOKUP(I2346,State_codes!$B$2:$C$38, 2, FALSE)),"",VLOOKUP(I2346,State_codes!$B$2:$C$38, 2, FALSE))</f>
        <v>MH</v>
      </c>
      <c r="K2346" s="2" t="s">
        <v>122</v>
      </c>
      <c r="L2346" s="46"/>
      <c r="N2346" s="130"/>
      <c r="O2346" s="130"/>
      <c r="P2346" s="39">
        <v>43923</v>
      </c>
      <c r="Q2346" s="37" t="s">
        <v>9179</v>
      </c>
      <c r="R2346" s="37" t="s">
        <v>667</v>
      </c>
      <c r="S2346" s="46"/>
    </row>
    <row r="2347" spans="1:19" ht="12.75">
      <c r="A2347" s="27">
        <v>2346</v>
      </c>
      <c r="B2347" s="119"/>
      <c r="C2347" s="39">
        <v>43923</v>
      </c>
      <c r="D2347" s="40"/>
      <c r="E2347" s="41"/>
      <c r="H2347" s="2" t="s">
        <v>43</v>
      </c>
      <c r="I2347" s="45" t="s">
        <v>45</v>
      </c>
      <c r="J2347" s="15" t="str">
        <f>IF(ISERROR(VLOOKUP(I2347,State_codes!$B$2:$C$38, 2, FALSE)),"",VLOOKUP(I2347,State_codes!$B$2:$C$38, 2, FALSE))</f>
        <v>MH</v>
      </c>
      <c r="K2347" s="2" t="s">
        <v>122</v>
      </c>
      <c r="L2347" s="46"/>
      <c r="N2347" s="130"/>
      <c r="O2347" s="130"/>
      <c r="P2347" s="39">
        <v>43923</v>
      </c>
      <c r="Q2347" s="37" t="s">
        <v>9179</v>
      </c>
      <c r="R2347" s="37" t="s">
        <v>667</v>
      </c>
      <c r="S2347" s="46"/>
    </row>
    <row r="2348" spans="1:19" ht="12.75">
      <c r="A2348" s="27">
        <v>2347</v>
      </c>
      <c r="B2348" s="119"/>
      <c r="C2348" s="39">
        <v>43923</v>
      </c>
      <c r="D2348" s="40"/>
      <c r="E2348" s="41"/>
      <c r="H2348" s="2" t="s">
        <v>43</v>
      </c>
      <c r="I2348" s="45" t="s">
        <v>45</v>
      </c>
      <c r="J2348" s="15" t="str">
        <f>IF(ISERROR(VLOOKUP(I2348,State_codes!$B$2:$C$38, 2, FALSE)),"",VLOOKUP(I2348,State_codes!$B$2:$C$38, 2, FALSE))</f>
        <v>MH</v>
      </c>
      <c r="K2348" s="2" t="s">
        <v>122</v>
      </c>
      <c r="L2348" s="46"/>
      <c r="N2348" s="130"/>
      <c r="O2348" s="130"/>
      <c r="P2348" s="39">
        <v>43923</v>
      </c>
      <c r="Q2348" s="37" t="s">
        <v>9179</v>
      </c>
      <c r="R2348" s="37" t="s">
        <v>667</v>
      </c>
      <c r="S2348" s="46"/>
    </row>
    <row r="2349" spans="1:19" ht="12.75">
      <c r="A2349" s="27">
        <v>2348</v>
      </c>
      <c r="B2349" s="119"/>
      <c r="C2349" s="39">
        <v>43923</v>
      </c>
      <c r="D2349" s="40"/>
      <c r="E2349" s="41"/>
      <c r="H2349" s="2" t="s">
        <v>43</v>
      </c>
      <c r="I2349" s="45" t="s">
        <v>45</v>
      </c>
      <c r="J2349" s="15" t="str">
        <f>IF(ISERROR(VLOOKUP(I2349,State_codes!$B$2:$C$38, 2, FALSE)),"",VLOOKUP(I2349,State_codes!$B$2:$C$38, 2, FALSE))</f>
        <v>MH</v>
      </c>
      <c r="K2349" s="2" t="s">
        <v>122</v>
      </c>
      <c r="L2349" s="46"/>
      <c r="N2349" s="130"/>
      <c r="O2349" s="130"/>
      <c r="P2349" s="39">
        <v>43923</v>
      </c>
      <c r="Q2349" s="37" t="s">
        <v>9179</v>
      </c>
      <c r="R2349" s="37" t="s">
        <v>667</v>
      </c>
      <c r="S2349" s="46"/>
    </row>
    <row r="2350" spans="1:19" ht="12.75">
      <c r="A2350" s="27">
        <v>2349</v>
      </c>
      <c r="B2350" s="119"/>
      <c r="C2350" s="39">
        <v>43923</v>
      </c>
      <c r="D2350" s="40"/>
      <c r="E2350" s="41"/>
      <c r="H2350" s="2" t="s">
        <v>83</v>
      </c>
      <c r="I2350" s="45" t="s">
        <v>45</v>
      </c>
      <c r="J2350" s="15" t="str">
        <f>IF(ISERROR(VLOOKUP(I2350,State_codes!$B$2:$C$38, 2, FALSE)),"",VLOOKUP(I2350,State_codes!$B$2:$C$38, 2, FALSE))</f>
        <v>MH</v>
      </c>
      <c r="K2350" s="2" t="s">
        <v>122</v>
      </c>
      <c r="L2350" s="46"/>
      <c r="N2350" s="130"/>
      <c r="O2350" s="130"/>
      <c r="P2350" s="39">
        <v>43923</v>
      </c>
      <c r="Q2350" s="37" t="s">
        <v>9179</v>
      </c>
      <c r="R2350" s="37" t="s">
        <v>667</v>
      </c>
      <c r="S2350" s="46"/>
    </row>
    <row r="2351" spans="1:19" ht="12.75">
      <c r="A2351" s="27">
        <v>2350</v>
      </c>
      <c r="B2351" s="119"/>
      <c r="C2351" s="39">
        <v>43923</v>
      </c>
      <c r="D2351" s="40"/>
      <c r="E2351" s="41"/>
      <c r="H2351" s="2" t="s">
        <v>83</v>
      </c>
      <c r="I2351" s="45" t="s">
        <v>45</v>
      </c>
      <c r="J2351" s="15" t="str">
        <f>IF(ISERROR(VLOOKUP(I2351,State_codes!$B$2:$C$38, 2, FALSE)),"",VLOOKUP(I2351,State_codes!$B$2:$C$38, 2, FALSE))</f>
        <v>MH</v>
      </c>
      <c r="K2351" s="2" t="s">
        <v>122</v>
      </c>
      <c r="L2351" s="46"/>
      <c r="N2351" s="130"/>
      <c r="O2351" s="130"/>
      <c r="P2351" s="39">
        <v>43923</v>
      </c>
      <c r="Q2351" s="37" t="s">
        <v>9179</v>
      </c>
      <c r="R2351" s="37" t="s">
        <v>667</v>
      </c>
      <c r="S2351" s="46"/>
    </row>
    <row r="2352" spans="1:19" ht="12.75">
      <c r="A2352" s="27">
        <v>2351</v>
      </c>
      <c r="B2352" s="119"/>
      <c r="C2352" s="39">
        <v>43923</v>
      </c>
      <c r="D2352" s="40"/>
      <c r="E2352" s="41"/>
      <c r="H2352" s="2" t="s">
        <v>83</v>
      </c>
      <c r="I2352" s="45" t="s">
        <v>45</v>
      </c>
      <c r="J2352" s="15" t="str">
        <f>IF(ISERROR(VLOOKUP(I2352,State_codes!$B$2:$C$38, 2, FALSE)),"",VLOOKUP(I2352,State_codes!$B$2:$C$38, 2, FALSE))</f>
        <v>MH</v>
      </c>
      <c r="K2352" s="2" t="s">
        <v>122</v>
      </c>
      <c r="L2352" s="46"/>
      <c r="N2352" s="130"/>
      <c r="O2352" s="130"/>
      <c r="P2352" s="39">
        <v>43923</v>
      </c>
      <c r="Q2352" s="37" t="s">
        <v>9179</v>
      </c>
      <c r="R2352" s="37" t="s">
        <v>667</v>
      </c>
      <c r="S2352" s="46"/>
    </row>
    <row r="2353" spans="1:19" ht="12.75">
      <c r="A2353" s="27">
        <v>2352</v>
      </c>
      <c r="B2353" s="119"/>
      <c r="C2353" s="39">
        <v>43923</v>
      </c>
      <c r="D2353" s="40"/>
      <c r="E2353" s="41"/>
      <c r="H2353" s="2" t="s">
        <v>119</v>
      </c>
      <c r="I2353" s="45" t="s">
        <v>45</v>
      </c>
      <c r="J2353" s="15" t="str">
        <f>IF(ISERROR(VLOOKUP(I2353,State_codes!$B$2:$C$38, 2, FALSE)),"",VLOOKUP(I2353,State_codes!$B$2:$C$38, 2, FALSE))</f>
        <v>MH</v>
      </c>
      <c r="K2353" s="2" t="s">
        <v>122</v>
      </c>
      <c r="L2353" s="46"/>
      <c r="N2353" s="130"/>
      <c r="O2353" s="130"/>
      <c r="P2353" s="39">
        <v>43923</v>
      </c>
      <c r="Q2353" s="37" t="s">
        <v>9179</v>
      </c>
      <c r="R2353" s="37" t="s">
        <v>667</v>
      </c>
      <c r="S2353" s="46"/>
    </row>
    <row r="2354" spans="1:19" ht="12.75">
      <c r="A2354" s="27">
        <v>2353</v>
      </c>
      <c r="B2354" s="119"/>
      <c r="C2354" s="39">
        <v>43923</v>
      </c>
      <c r="D2354" s="40"/>
      <c r="E2354" s="41"/>
      <c r="H2354" s="2" t="s">
        <v>119</v>
      </c>
      <c r="I2354" s="45" t="s">
        <v>45</v>
      </c>
      <c r="J2354" s="15" t="str">
        <f>IF(ISERROR(VLOOKUP(I2354,State_codes!$B$2:$C$38, 2, FALSE)),"",VLOOKUP(I2354,State_codes!$B$2:$C$38, 2, FALSE))</f>
        <v>MH</v>
      </c>
      <c r="K2354" s="2" t="s">
        <v>122</v>
      </c>
      <c r="L2354" s="46"/>
      <c r="N2354" s="130"/>
      <c r="O2354" s="130"/>
      <c r="P2354" s="39">
        <v>43923</v>
      </c>
      <c r="Q2354" s="37" t="s">
        <v>9179</v>
      </c>
      <c r="R2354" s="37" t="s">
        <v>9310</v>
      </c>
      <c r="S2354" s="46"/>
    </row>
    <row r="2355" spans="1:19" ht="12.75">
      <c r="A2355" s="27">
        <v>2354</v>
      </c>
      <c r="B2355" s="119"/>
      <c r="C2355" s="39">
        <v>43923</v>
      </c>
      <c r="D2355" s="40"/>
      <c r="E2355" s="41"/>
      <c r="H2355" s="2" t="s">
        <v>119</v>
      </c>
      <c r="I2355" s="45" t="s">
        <v>45</v>
      </c>
      <c r="J2355" s="15" t="str">
        <f>IF(ISERROR(VLOOKUP(I2355,State_codes!$B$2:$C$38, 2, FALSE)),"",VLOOKUP(I2355,State_codes!$B$2:$C$38, 2, FALSE))</f>
        <v>MH</v>
      </c>
      <c r="K2355" s="2" t="s">
        <v>122</v>
      </c>
      <c r="L2355" s="46"/>
      <c r="N2355" s="130"/>
      <c r="O2355" s="130"/>
      <c r="P2355" s="39">
        <v>43923</v>
      </c>
      <c r="Q2355" s="37" t="s">
        <v>9179</v>
      </c>
      <c r="R2355" s="46"/>
      <c r="S2355" s="46"/>
    </row>
    <row r="2356" spans="1:19" ht="12.75">
      <c r="A2356" s="27">
        <v>2355</v>
      </c>
      <c r="B2356" s="119"/>
      <c r="C2356" s="39">
        <v>43923</v>
      </c>
      <c r="D2356" s="40"/>
      <c r="E2356" s="41"/>
      <c r="H2356" s="2" t="s">
        <v>119</v>
      </c>
      <c r="I2356" s="45" t="s">
        <v>45</v>
      </c>
      <c r="J2356" s="15" t="str">
        <f>IF(ISERROR(VLOOKUP(I2356,State_codes!$B$2:$C$38, 2, FALSE)),"",VLOOKUP(I2356,State_codes!$B$2:$C$38, 2, FALSE))</f>
        <v>MH</v>
      </c>
      <c r="K2356" s="2" t="s">
        <v>122</v>
      </c>
      <c r="L2356" s="46"/>
      <c r="N2356" s="130"/>
      <c r="O2356" s="130"/>
      <c r="P2356" s="39">
        <v>43923</v>
      </c>
      <c r="Q2356" s="37" t="s">
        <v>9179</v>
      </c>
      <c r="R2356" s="46"/>
      <c r="S2356" s="46"/>
    </row>
    <row r="2357" spans="1:19" ht="12.75">
      <c r="A2357" s="27">
        <v>2356</v>
      </c>
      <c r="B2357" s="119"/>
      <c r="C2357" s="39">
        <v>43923</v>
      </c>
      <c r="D2357" s="40"/>
      <c r="E2357" s="41"/>
      <c r="G2357" s="2" t="s">
        <v>120</v>
      </c>
      <c r="H2357" s="2" t="s">
        <v>119</v>
      </c>
      <c r="I2357" s="45" t="s">
        <v>45</v>
      </c>
      <c r="J2357" s="15" t="str">
        <f>IF(ISERROR(VLOOKUP(I2357,State_codes!$B$2:$C$38, 2, FALSE)),"",VLOOKUP(I2357,State_codes!$B$2:$C$38, 2, FALSE))</f>
        <v>MH</v>
      </c>
      <c r="K2357" s="2" t="s">
        <v>122</v>
      </c>
      <c r="L2357" s="46"/>
      <c r="N2357" s="130"/>
      <c r="O2357" s="130"/>
      <c r="P2357" s="39">
        <v>43923</v>
      </c>
      <c r="Q2357" s="37" t="s">
        <v>9179</v>
      </c>
      <c r="R2357" s="46"/>
      <c r="S2357" s="46"/>
    </row>
    <row r="2358" spans="1:19" ht="12.75">
      <c r="A2358" s="27">
        <v>2357</v>
      </c>
      <c r="B2358" s="119"/>
      <c r="C2358" s="39">
        <v>43923</v>
      </c>
      <c r="D2358" s="40"/>
      <c r="E2358" s="41"/>
      <c r="G2358" s="2" t="s">
        <v>120</v>
      </c>
      <c r="H2358" s="2" t="s">
        <v>119</v>
      </c>
      <c r="I2358" s="45" t="s">
        <v>45</v>
      </c>
      <c r="J2358" s="15" t="str">
        <f>IF(ISERROR(VLOOKUP(I2358,State_codes!$B$2:$C$38, 2, FALSE)),"",VLOOKUP(I2358,State_codes!$B$2:$C$38, 2, FALSE))</f>
        <v>MH</v>
      </c>
      <c r="K2358" s="2" t="s">
        <v>122</v>
      </c>
      <c r="L2358" s="46"/>
      <c r="N2358" s="130"/>
      <c r="O2358" s="130"/>
      <c r="P2358" s="39">
        <v>43923</v>
      </c>
      <c r="Q2358" s="37" t="s">
        <v>9179</v>
      </c>
      <c r="R2358" s="46"/>
      <c r="S2358" s="46"/>
    </row>
    <row r="2359" spans="1:19" ht="12.75">
      <c r="A2359" s="27">
        <v>2358</v>
      </c>
      <c r="B2359" s="119"/>
      <c r="C2359" s="39">
        <v>43923</v>
      </c>
      <c r="D2359" s="40"/>
      <c r="E2359" s="41"/>
      <c r="G2359" s="2" t="s">
        <v>120</v>
      </c>
      <c r="H2359" s="2" t="s">
        <v>119</v>
      </c>
      <c r="I2359" s="45" t="s">
        <v>45</v>
      </c>
      <c r="J2359" s="15" t="str">
        <f>IF(ISERROR(VLOOKUP(I2359,State_codes!$B$2:$C$38, 2, FALSE)),"",VLOOKUP(I2359,State_codes!$B$2:$C$38, 2, FALSE))</f>
        <v>MH</v>
      </c>
      <c r="K2359" s="2" t="s">
        <v>122</v>
      </c>
      <c r="L2359" s="46"/>
      <c r="N2359" s="130"/>
      <c r="O2359" s="130"/>
      <c r="P2359" s="39">
        <v>43923</v>
      </c>
      <c r="Q2359" s="37" t="s">
        <v>9179</v>
      </c>
      <c r="R2359" s="46"/>
      <c r="S2359" s="46"/>
    </row>
    <row r="2360" spans="1:19" ht="12.75">
      <c r="A2360" s="27">
        <v>2359</v>
      </c>
      <c r="B2360" s="119"/>
      <c r="C2360" s="39">
        <v>43923</v>
      </c>
      <c r="D2360" s="40"/>
      <c r="E2360" s="41"/>
      <c r="H2360" s="2" t="s">
        <v>338</v>
      </c>
      <c r="I2360" s="45" t="s">
        <v>45</v>
      </c>
      <c r="J2360" s="15" t="str">
        <f>IF(ISERROR(VLOOKUP(I2360,State_codes!$B$2:$C$38, 2, FALSE)),"",VLOOKUP(I2360,State_codes!$B$2:$C$38, 2, FALSE))</f>
        <v>MH</v>
      </c>
      <c r="K2360" s="2" t="s">
        <v>122</v>
      </c>
      <c r="L2360" s="46"/>
      <c r="N2360" s="130"/>
      <c r="O2360" s="130"/>
      <c r="P2360" s="39">
        <v>43923</v>
      </c>
      <c r="Q2360" s="37" t="s">
        <v>9179</v>
      </c>
      <c r="R2360" s="46"/>
      <c r="S2360" s="46"/>
    </row>
    <row r="2361" spans="1:19" ht="12.75">
      <c r="A2361" s="27">
        <v>2360</v>
      </c>
      <c r="B2361" s="119"/>
      <c r="C2361" s="39">
        <v>43923</v>
      </c>
      <c r="D2361" s="40"/>
      <c r="E2361" s="41"/>
      <c r="H2361" s="2" t="s">
        <v>338</v>
      </c>
      <c r="I2361" s="45" t="s">
        <v>45</v>
      </c>
      <c r="J2361" s="15" t="str">
        <f>IF(ISERROR(VLOOKUP(I2361,State_codes!$B$2:$C$38, 2, FALSE)),"",VLOOKUP(I2361,State_codes!$B$2:$C$38, 2, FALSE))</f>
        <v>MH</v>
      </c>
      <c r="K2361" s="2" t="s">
        <v>122</v>
      </c>
      <c r="L2361" s="46"/>
      <c r="N2361" s="130"/>
      <c r="O2361" s="130"/>
      <c r="P2361" s="39">
        <v>43923</v>
      </c>
      <c r="Q2361" s="37" t="s">
        <v>9179</v>
      </c>
      <c r="R2361" s="46"/>
      <c r="S2361" s="46"/>
    </row>
    <row r="2362" spans="1:19" ht="12.75">
      <c r="A2362" s="27">
        <v>2361</v>
      </c>
      <c r="B2362" s="119"/>
      <c r="C2362" s="39">
        <v>43923</v>
      </c>
      <c r="D2362" s="40"/>
      <c r="E2362" s="41"/>
      <c r="H2362" s="2" t="s">
        <v>338</v>
      </c>
      <c r="I2362" s="45" t="s">
        <v>45</v>
      </c>
      <c r="J2362" s="15" t="str">
        <f>IF(ISERROR(VLOOKUP(I2362,State_codes!$B$2:$C$38, 2, FALSE)),"",VLOOKUP(I2362,State_codes!$B$2:$C$38, 2, FALSE))</f>
        <v>MH</v>
      </c>
      <c r="K2362" s="2" t="s">
        <v>122</v>
      </c>
      <c r="L2362" s="46"/>
      <c r="N2362" s="130"/>
      <c r="O2362" s="130"/>
      <c r="P2362" s="39">
        <v>43923</v>
      </c>
      <c r="Q2362" s="37" t="s">
        <v>9179</v>
      </c>
      <c r="R2362" s="46"/>
      <c r="S2362" s="46"/>
    </row>
    <row r="2363" spans="1:19" ht="12.75">
      <c r="A2363" s="27">
        <v>2362</v>
      </c>
      <c r="B2363" s="119"/>
      <c r="C2363" s="39">
        <v>43923</v>
      </c>
      <c r="D2363" s="40"/>
      <c r="E2363" s="41"/>
      <c r="H2363" s="2" t="s">
        <v>338</v>
      </c>
      <c r="I2363" s="45" t="s">
        <v>45</v>
      </c>
      <c r="J2363" s="15" t="str">
        <f>IF(ISERROR(VLOOKUP(I2363,State_codes!$B$2:$C$38, 2, FALSE)),"",VLOOKUP(I2363,State_codes!$B$2:$C$38, 2, FALSE))</f>
        <v>MH</v>
      </c>
      <c r="K2363" s="2" t="s">
        <v>122</v>
      </c>
      <c r="L2363" s="46"/>
      <c r="N2363" s="130"/>
      <c r="O2363" s="130"/>
      <c r="P2363" s="39">
        <v>43923</v>
      </c>
      <c r="Q2363" s="37" t="s">
        <v>9179</v>
      </c>
      <c r="R2363" s="46"/>
      <c r="S2363" s="46"/>
    </row>
    <row r="2364" spans="1:19" ht="12.75">
      <c r="A2364" s="27">
        <v>2363</v>
      </c>
      <c r="B2364" s="119"/>
      <c r="C2364" s="39">
        <v>43923</v>
      </c>
      <c r="D2364" s="40"/>
      <c r="E2364" s="41"/>
      <c r="H2364" s="2" t="s">
        <v>338</v>
      </c>
      <c r="I2364" s="45" t="s">
        <v>45</v>
      </c>
      <c r="J2364" s="15" t="str">
        <f>IF(ISERROR(VLOOKUP(I2364,State_codes!$B$2:$C$38, 2, FALSE)),"",VLOOKUP(I2364,State_codes!$B$2:$C$38, 2, FALSE))</f>
        <v>MH</v>
      </c>
      <c r="K2364" s="2" t="s">
        <v>122</v>
      </c>
      <c r="L2364" s="46"/>
      <c r="N2364" s="130"/>
      <c r="O2364" s="130"/>
      <c r="P2364" s="39">
        <v>43923</v>
      </c>
      <c r="Q2364" s="37" t="s">
        <v>9179</v>
      </c>
      <c r="R2364" s="46"/>
      <c r="S2364" s="46"/>
    </row>
    <row r="2365" spans="1:19" ht="12.75">
      <c r="A2365" s="27">
        <v>2364</v>
      </c>
      <c r="B2365" s="119"/>
      <c r="C2365" s="39">
        <v>43923</v>
      </c>
      <c r="D2365" s="40"/>
      <c r="E2365" s="41"/>
      <c r="H2365" s="2" t="s">
        <v>338</v>
      </c>
      <c r="I2365" s="45" t="s">
        <v>45</v>
      </c>
      <c r="J2365" s="15" t="str">
        <f>IF(ISERROR(VLOOKUP(I2365,State_codes!$B$2:$C$38, 2, FALSE)),"",VLOOKUP(I2365,State_codes!$B$2:$C$38, 2, FALSE))</f>
        <v>MH</v>
      </c>
      <c r="K2365" s="2" t="s">
        <v>122</v>
      </c>
      <c r="L2365" s="46"/>
      <c r="N2365" s="130"/>
      <c r="O2365" s="130"/>
      <c r="P2365" s="39">
        <v>43923</v>
      </c>
      <c r="Q2365" s="37" t="s">
        <v>9179</v>
      </c>
      <c r="R2365" s="46"/>
      <c r="S2365" s="46"/>
    </row>
    <row r="2366" spans="1:19" ht="12.75">
      <c r="A2366" s="27">
        <v>2365</v>
      </c>
      <c r="B2366" s="119"/>
      <c r="C2366" s="39">
        <v>43923</v>
      </c>
      <c r="D2366" s="40"/>
      <c r="E2366" s="41"/>
      <c r="H2366" s="2" t="s">
        <v>338</v>
      </c>
      <c r="I2366" s="45" t="s">
        <v>45</v>
      </c>
      <c r="J2366" s="15" t="str">
        <f>IF(ISERROR(VLOOKUP(I2366,State_codes!$B$2:$C$38, 2, FALSE)),"",VLOOKUP(I2366,State_codes!$B$2:$C$38, 2, FALSE))</f>
        <v>MH</v>
      </c>
      <c r="K2366" s="2" t="s">
        <v>122</v>
      </c>
      <c r="L2366" s="46"/>
      <c r="N2366" s="130"/>
      <c r="O2366" s="130"/>
      <c r="P2366" s="39">
        <v>43923</v>
      </c>
      <c r="Q2366" s="37" t="s">
        <v>9179</v>
      </c>
      <c r="R2366" s="46"/>
      <c r="S2366" s="46"/>
    </row>
    <row r="2367" spans="1:19" ht="12.75">
      <c r="A2367" s="27">
        <v>2366</v>
      </c>
      <c r="B2367" s="119"/>
      <c r="C2367" s="39">
        <v>43923</v>
      </c>
      <c r="D2367" s="40"/>
      <c r="E2367" s="41"/>
      <c r="H2367" s="2" t="s">
        <v>342</v>
      </c>
      <c r="I2367" s="45" t="s">
        <v>45</v>
      </c>
      <c r="J2367" s="15" t="str">
        <f>IF(ISERROR(VLOOKUP(I2367,State_codes!$B$2:$C$38, 2, FALSE)),"",VLOOKUP(I2367,State_codes!$B$2:$C$38, 2, FALSE))</f>
        <v>MH</v>
      </c>
      <c r="K2367" s="2" t="s">
        <v>122</v>
      </c>
      <c r="L2367" s="46"/>
      <c r="N2367" s="130"/>
      <c r="O2367" s="130"/>
      <c r="P2367" s="39">
        <v>43923</v>
      </c>
      <c r="Q2367" s="37" t="s">
        <v>9179</v>
      </c>
      <c r="R2367" s="46"/>
      <c r="S2367" s="46"/>
    </row>
    <row r="2368" spans="1:19" ht="12.75">
      <c r="A2368" s="27">
        <v>2367</v>
      </c>
      <c r="B2368" s="119"/>
      <c r="C2368" s="39">
        <v>43923</v>
      </c>
      <c r="D2368" s="40"/>
      <c r="E2368" s="41"/>
      <c r="H2368" s="2" t="s">
        <v>342</v>
      </c>
      <c r="I2368" s="45" t="s">
        <v>45</v>
      </c>
      <c r="J2368" s="15" t="str">
        <f>IF(ISERROR(VLOOKUP(I2368,State_codes!$B$2:$C$38, 2, FALSE)),"",VLOOKUP(I2368,State_codes!$B$2:$C$38, 2, FALSE))</f>
        <v>MH</v>
      </c>
      <c r="K2368" s="2" t="s">
        <v>122</v>
      </c>
      <c r="L2368" s="46"/>
      <c r="N2368" s="130"/>
      <c r="O2368" s="130"/>
      <c r="P2368" s="39">
        <v>43923</v>
      </c>
      <c r="Q2368" s="37" t="s">
        <v>9179</v>
      </c>
      <c r="R2368" s="46"/>
      <c r="S2368" s="46"/>
    </row>
    <row r="2369" spans="1:19" ht="12.75">
      <c r="A2369" s="27">
        <v>2368</v>
      </c>
      <c r="B2369" s="119"/>
      <c r="C2369" s="39">
        <v>43923</v>
      </c>
      <c r="D2369" s="40"/>
      <c r="E2369" s="41"/>
      <c r="H2369" s="2" t="s">
        <v>83</v>
      </c>
      <c r="I2369" s="45" t="s">
        <v>45</v>
      </c>
      <c r="J2369" s="15" t="str">
        <f>IF(ISERROR(VLOOKUP(I2369,State_codes!$B$2:$C$38, 2, FALSE)),"",VLOOKUP(I2369,State_codes!$B$2:$C$38, 2, FALSE))</f>
        <v>MH</v>
      </c>
      <c r="K2369" s="2" t="s">
        <v>122</v>
      </c>
      <c r="L2369" s="46"/>
      <c r="N2369" s="130"/>
      <c r="O2369" s="130"/>
      <c r="P2369" s="39">
        <v>43923</v>
      </c>
      <c r="Q2369" s="37" t="s">
        <v>9179</v>
      </c>
      <c r="R2369" s="46"/>
      <c r="S2369" s="46"/>
    </row>
    <row r="2370" spans="1:19" ht="12.75">
      <c r="A2370" s="27">
        <v>2369</v>
      </c>
      <c r="B2370" s="119"/>
      <c r="C2370" s="39">
        <v>43923</v>
      </c>
      <c r="D2370" s="40"/>
      <c r="E2370" s="41"/>
      <c r="H2370" s="2" t="s">
        <v>83</v>
      </c>
      <c r="I2370" s="45" t="s">
        <v>45</v>
      </c>
      <c r="J2370" s="15" t="str">
        <f>IF(ISERROR(VLOOKUP(I2370,State_codes!$B$2:$C$38, 2, FALSE)),"",VLOOKUP(I2370,State_codes!$B$2:$C$38, 2, FALSE))</f>
        <v>MH</v>
      </c>
      <c r="K2370" s="2" t="s">
        <v>122</v>
      </c>
      <c r="L2370" s="46"/>
      <c r="N2370" s="130"/>
      <c r="O2370" s="130"/>
      <c r="P2370" s="39">
        <v>43923</v>
      </c>
      <c r="Q2370" s="37" t="s">
        <v>9179</v>
      </c>
      <c r="R2370" s="46"/>
      <c r="S2370" s="46"/>
    </row>
    <row r="2371" spans="1:19" ht="12.75">
      <c r="A2371" s="27">
        <v>2370</v>
      </c>
      <c r="B2371" s="119"/>
      <c r="C2371" s="39">
        <v>43923</v>
      </c>
      <c r="D2371" s="40"/>
      <c r="E2371" s="41"/>
      <c r="H2371" s="2" t="s">
        <v>83</v>
      </c>
      <c r="I2371" s="45" t="s">
        <v>45</v>
      </c>
      <c r="J2371" s="15" t="str">
        <f>IF(ISERROR(VLOOKUP(I2371,State_codes!$B$2:$C$38, 2, FALSE)),"",VLOOKUP(I2371,State_codes!$B$2:$C$38, 2, FALSE))</f>
        <v>MH</v>
      </c>
      <c r="K2371" s="2" t="s">
        <v>122</v>
      </c>
      <c r="L2371" s="46"/>
      <c r="N2371" s="130"/>
      <c r="O2371" s="130"/>
      <c r="P2371" s="39">
        <v>43923</v>
      </c>
      <c r="Q2371" s="37" t="s">
        <v>9179</v>
      </c>
      <c r="R2371" s="46"/>
      <c r="S2371" s="46"/>
    </row>
    <row r="2372" spans="1:19" ht="12.75">
      <c r="A2372" s="27">
        <v>2371</v>
      </c>
      <c r="B2372" s="119"/>
      <c r="C2372" s="39">
        <v>43923</v>
      </c>
      <c r="D2372" s="40"/>
      <c r="E2372" s="41"/>
      <c r="H2372" s="2" t="s">
        <v>83</v>
      </c>
      <c r="I2372" s="45" t="s">
        <v>45</v>
      </c>
      <c r="J2372" s="15" t="str">
        <f>IF(ISERROR(VLOOKUP(I2372,State_codes!$B$2:$C$38, 2, FALSE)),"",VLOOKUP(I2372,State_codes!$B$2:$C$38, 2, FALSE))</f>
        <v>MH</v>
      </c>
      <c r="K2372" s="2" t="s">
        <v>122</v>
      </c>
      <c r="L2372" s="46"/>
      <c r="N2372" s="130"/>
      <c r="O2372" s="130"/>
      <c r="P2372" s="39">
        <v>43923</v>
      </c>
      <c r="Q2372" s="37" t="s">
        <v>9179</v>
      </c>
      <c r="R2372" s="46"/>
      <c r="S2372" s="46"/>
    </row>
    <row r="2373" spans="1:19" ht="12.75">
      <c r="A2373" s="27">
        <v>2372</v>
      </c>
      <c r="B2373" s="119"/>
      <c r="C2373" s="39">
        <v>43923</v>
      </c>
      <c r="D2373" s="40"/>
      <c r="E2373" s="41"/>
      <c r="H2373" s="2" t="s">
        <v>83</v>
      </c>
      <c r="I2373" s="45" t="s">
        <v>45</v>
      </c>
      <c r="J2373" s="15" t="str">
        <f>IF(ISERROR(VLOOKUP(I2373,State_codes!$B$2:$C$38, 2, FALSE)),"",VLOOKUP(I2373,State_codes!$B$2:$C$38, 2, FALSE))</f>
        <v>MH</v>
      </c>
      <c r="K2373" s="2" t="s">
        <v>122</v>
      </c>
      <c r="L2373" s="46"/>
      <c r="N2373" s="130"/>
      <c r="O2373" s="130"/>
      <c r="P2373" s="39">
        <v>43923</v>
      </c>
      <c r="Q2373" s="37" t="s">
        <v>9179</v>
      </c>
      <c r="R2373" s="46"/>
      <c r="S2373" s="46"/>
    </row>
    <row r="2374" spans="1:19" ht="12.75">
      <c r="A2374" s="27">
        <v>2373</v>
      </c>
      <c r="B2374" s="119"/>
      <c r="C2374" s="39">
        <v>43923</v>
      </c>
      <c r="D2374" s="40"/>
      <c r="E2374" s="41"/>
      <c r="H2374" s="15"/>
      <c r="I2374" s="2" t="s">
        <v>262</v>
      </c>
      <c r="J2374" s="15" t="str">
        <f>IF(ISERROR(VLOOKUP(I2374,State_codes!$B$2:$C$38, 2, FALSE)),"",VLOOKUP(I2374,State_codes!$B$2:$C$38, 2, FALSE))</f>
        <v>WB</v>
      </c>
      <c r="K2374" s="2" t="s">
        <v>122</v>
      </c>
      <c r="L2374" s="31" t="s">
        <v>9349</v>
      </c>
      <c r="N2374" s="130"/>
      <c r="O2374" s="130"/>
      <c r="P2374" s="39">
        <v>43923</v>
      </c>
      <c r="Q2374" s="37" t="s">
        <v>9350</v>
      </c>
      <c r="R2374" s="37" t="s">
        <v>9355</v>
      </c>
      <c r="S2374" s="46"/>
    </row>
    <row r="2375" spans="1:19" ht="12.75">
      <c r="A2375" s="27">
        <v>2374</v>
      </c>
      <c r="B2375" s="119"/>
      <c r="C2375" s="39">
        <v>43923</v>
      </c>
      <c r="D2375" s="40"/>
      <c r="E2375" s="41"/>
      <c r="H2375" s="15"/>
      <c r="I2375" s="2" t="s">
        <v>262</v>
      </c>
      <c r="J2375" s="15" t="str">
        <f>IF(ISERROR(VLOOKUP(I2375,State_codes!$B$2:$C$38, 2, FALSE)),"",VLOOKUP(I2375,State_codes!$B$2:$C$38, 2, FALSE))</f>
        <v>WB</v>
      </c>
      <c r="K2375" s="2" t="s">
        <v>122</v>
      </c>
      <c r="L2375" s="31" t="s">
        <v>9349</v>
      </c>
      <c r="N2375" s="130"/>
      <c r="O2375" s="130"/>
      <c r="P2375" s="39">
        <v>43923</v>
      </c>
      <c r="Q2375" s="37" t="s">
        <v>9350</v>
      </c>
      <c r="R2375" s="37" t="s">
        <v>9355</v>
      </c>
      <c r="S2375" s="46"/>
    </row>
    <row r="2376" spans="1:19" ht="12.75">
      <c r="A2376" s="27">
        <v>2375</v>
      </c>
      <c r="B2376" s="119"/>
      <c r="C2376" s="39">
        <v>43923</v>
      </c>
      <c r="D2376" s="40"/>
      <c r="E2376" s="41"/>
      <c r="H2376" s="15"/>
      <c r="I2376" s="2" t="s">
        <v>262</v>
      </c>
      <c r="J2376" s="15" t="str">
        <f>IF(ISERROR(VLOOKUP(I2376,State_codes!$B$2:$C$38, 2, FALSE)),"",VLOOKUP(I2376,State_codes!$B$2:$C$38, 2, FALSE))</f>
        <v>WB</v>
      </c>
      <c r="K2376" s="2" t="s">
        <v>122</v>
      </c>
      <c r="L2376" s="31" t="s">
        <v>9349</v>
      </c>
      <c r="N2376" s="130"/>
      <c r="O2376" s="130"/>
      <c r="P2376" s="39">
        <v>43923</v>
      </c>
      <c r="Q2376" s="37" t="s">
        <v>9350</v>
      </c>
      <c r="R2376" s="37" t="s">
        <v>9355</v>
      </c>
      <c r="S2376" s="46"/>
    </row>
    <row r="2377" spans="1:19" ht="12.75">
      <c r="A2377" s="27">
        <v>2376</v>
      </c>
      <c r="B2377" s="119"/>
      <c r="C2377" s="39">
        <v>43923</v>
      </c>
      <c r="D2377" s="40"/>
      <c r="E2377" s="41"/>
      <c r="H2377" s="15"/>
      <c r="I2377" s="2" t="s">
        <v>262</v>
      </c>
      <c r="J2377" s="15" t="str">
        <f>IF(ISERROR(VLOOKUP(I2377,State_codes!$B$2:$C$38, 2, FALSE)),"",VLOOKUP(I2377,State_codes!$B$2:$C$38, 2, FALSE))</f>
        <v>WB</v>
      </c>
      <c r="K2377" s="2" t="s">
        <v>122</v>
      </c>
      <c r="L2377" s="31" t="s">
        <v>9349</v>
      </c>
      <c r="N2377" s="130"/>
      <c r="O2377" s="130"/>
      <c r="P2377" s="39">
        <v>43923</v>
      </c>
      <c r="Q2377" s="37" t="s">
        <v>9350</v>
      </c>
      <c r="R2377" s="37" t="s">
        <v>9355</v>
      </c>
      <c r="S2377" s="46"/>
    </row>
    <row r="2378" spans="1:19" ht="12.75">
      <c r="A2378" s="27">
        <v>2377</v>
      </c>
      <c r="B2378" s="119"/>
      <c r="C2378" s="39">
        <v>43923</v>
      </c>
      <c r="D2378" s="40"/>
      <c r="E2378" s="41"/>
      <c r="H2378" s="15"/>
      <c r="I2378" s="2" t="s">
        <v>262</v>
      </c>
      <c r="J2378" s="15" t="str">
        <f>IF(ISERROR(VLOOKUP(I2378,State_codes!$B$2:$C$38, 2, FALSE)),"",VLOOKUP(I2378,State_codes!$B$2:$C$38, 2, FALSE))</f>
        <v>WB</v>
      </c>
      <c r="K2378" s="2" t="s">
        <v>122</v>
      </c>
      <c r="L2378" s="31" t="s">
        <v>9349</v>
      </c>
      <c r="N2378" s="130"/>
      <c r="O2378" s="130"/>
      <c r="P2378" s="39">
        <v>43923</v>
      </c>
      <c r="Q2378" s="37" t="s">
        <v>9350</v>
      </c>
      <c r="R2378" s="37" t="s">
        <v>9355</v>
      </c>
      <c r="S2378" s="46"/>
    </row>
    <row r="2379" spans="1:19" ht="12.75">
      <c r="A2379" s="27">
        <v>2378</v>
      </c>
      <c r="B2379" s="119"/>
      <c r="C2379" s="39">
        <v>43923</v>
      </c>
      <c r="D2379" s="40"/>
      <c r="E2379" s="41"/>
      <c r="H2379" s="15"/>
      <c r="I2379" s="2" t="s">
        <v>262</v>
      </c>
      <c r="J2379" s="15" t="str">
        <f>IF(ISERROR(VLOOKUP(I2379,State_codes!$B$2:$C$38, 2, FALSE)),"",VLOOKUP(I2379,State_codes!$B$2:$C$38, 2, FALSE))</f>
        <v>WB</v>
      </c>
      <c r="K2379" s="2" t="s">
        <v>122</v>
      </c>
      <c r="L2379" s="31" t="s">
        <v>9349</v>
      </c>
      <c r="N2379" s="130"/>
      <c r="O2379" s="130"/>
      <c r="P2379" s="39">
        <v>43923</v>
      </c>
      <c r="Q2379" s="37" t="s">
        <v>9350</v>
      </c>
      <c r="R2379" s="37" t="s">
        <v>9355</v>
      </c>
      <c r="S2379" s="46"/>
    </row>
    <row r="2380" spans="1:19" ht="12.75">
      <c r="A2380" s="27">
        <v>2379</v>
      </c>
      <c r="B2380" s="119"/>
      <c r="C2380" s="39">
        <v>43923</v>
      </c>
      <c r="D2380" s="40"/>
      <c r="E2380" s="41"/>
      <c r="H2380" s="15"/>
      <c r="I2380" s="2" t="s">
        <v>262</v>
      </c>
      <c r="J2380" s="15" t="str">
        <f>IF(ISERROR(VLOOKUP(I2380,State_codes!$B$2:$C$38, 2, FALSE)),"",VLOOKUP(I2380,State_codes!$B$2:$C$38, 2, FALSE))</f>
        <v>WB</v>
      </c>
      <c r="K2380" s="2" t="s">
        <v>122</v>
      </c>
      <c r="L2380" s="31" t="s">
        <v>9349</v>
      </c>
      <c r="N2380" s="130"/>
      <c r="O2380" s="130"/>
      <c r="P2380" s="39">
        <v>43923</v>
      </c>
      <c r="Q2380" s="37" t="s">
        <v>9350</v>
      </c>
      <c r="R2380" s="37" t="s">
        <v>9355</v>
      </c>
      <c r="S2380" s="46"/>
    </row>
    <row r="2381" spans="1:19" ht="12.75">
      <c r="A2381" s="27">
        <v>2380</v>
      </c>
      <c r="B2381" s="119"/>
      <c r="C2381" s="39">
        <v>43923</v>
      </c>
      <c r="D2381" s="40"/>
      <c r="E2381" s="41"/>
      <c r="H2381" s="15"/>
      <c r="I2381" s="2" t="s">
        <v>262</v>
      </c>
      <c r="J2381" s="15" t="str">
        <f>IF(ISERROR(VLOOKUP(I2381,State_codes!$B$2:$C$38, 2, FALSE)),"",VLOOKUP(I2381,State_codes!$B$2:$C$38, 2, FALSE))</f>
        <v>WB</v>
      </c>
      <c r="K2381" s="2" t="s">
        <v>122</v>
      </c>
      <c r="L2381" s="31" t="s">
        <v>9349</v>
      </c>
      <c r="N2381" s="130"/>
      <c r="O2381" s="130"/>
      <c r="P2381" s="39">
        <v>43923</v>
      </c>
      <c r="Q2381" s="37" t="s">
        <v>9350</v>
      </c>
      <c r="R2381" s="37" t="s">
        <v>9355</v>
      </c>
      <c r="S2381" s="46"/>
    </row>
    <row r="2382" spans="1:19" ht="12.75">
      <c r="A2382" s="27">
        <v>2381</v>
      </c>
      <c r="B2382" s="119"/>
      <c r="C2382" s="39">
        <v>43923</v>
      </c>
      <c r="D2382" s="40"/>
      <c r="E2382" s="41"/>
      <c r="H2382" s="15"/>
      <c r="I2382" s="2" t="s">
        <v>262</v>
      </c>
      <c r="J2382" s="15" t="str">
        <f>IF(ISERROR(VLOOKUP(I2382,State_codes!$B$2:$C$38, 2, FALSE)),"",VLOOKUP(I2382,State_codes!$B$2:$C$38, 2, FALSE))</f>
        <v>WB</v>
      </c>
      <c r="K2382" s="2" t="s">
        <v>122</v>
      </c>
      <c r="L2382" s="31" t="s">
        <v>9349</v>
      </c>
      <c r="N2382" s="130"/>
      <c r="O2382" s="130"/>
      <c r="P2382" s="39">
        <v>43923</v>
      </c>
      <c r="Q2382" s="37" t="s">
        <v>9350</v>
      </c>
      <c r="R2382" s="37" t="s">
        <v>9355</v>
      </c>
      <c r="S2382" s="46"/>
    </row>
    <row r="2383" spans="1:19" ht="12.75">
      <c r="A2383" s="27">
        <v>2382</v>
      </c>
      <c r="B2383" s="119"/>
      <c r="C2383" s="39">
        <v>43923</v>
      </c>
      <c r="D2383" s="40"/>
      <c r="E2383" s="41"/>
      <c r="H2383" s="15"/>
      <c r="I2383" s="2" t="s">
        <v>262</v>
      </c>
      <c r="J2383" s="15" t="str">
        <f>IF(ISERROR(VLOOKUP(I2383,State_codes!$B$2:$C$38, 2, FALSE)),"",VLOOKUP(I2383,State_codes!$B$2:$C$38, 2, FALSE))</f>
        <v>WB</v>
      </c>
      <c r="K2383" s="2" t="s">
        <v>122</v>
      </c>
      <c r="L2383" s="31" t="s">
        <v>9349</v>
      </c>
      <c r="N2383" s="130"/>
      <c r="O2383" s="130"/>
      <c r="P2383" s="39">
        <v>43923</v>
      </c>
      <c r="Q2383" s="37" t="s">
        <v>9350</v>
      </c>
      <c r="R2383" s="37" t="s">
        <v>9355</v>
      </c>
      <c r="S2383" s="46"/>
    </row>
    <row r="2384" spans="1:19" ht="12.75">
      <c r="A2384" s="27">
        <v>2383</v>
      </c>
      <c r="B2384" s="119"/>
      <c r="C2384" s="39">
        <v>43923</v>
      </c>
      <c r="D2384" s="40"/>
      <c r="E2384" s="41"/>
      <c r="H2384" s="15"/>
      <c r="I2384" s="2" t="s">
        <v>262</v>
      </c>
      <c r="J2384" s="15" t="str">
        <f>IF(ISERROR(VLOOKUP(I2384,State_codes!$B$2:$C$38, 2, FALSE)),"",VLOOKUP(I2384,State_codes!$B$2:$C$38, 2, FALSE))</f>
        <v>WB</v>
      </c>
      <c r="K2384" s="2" t="s">
        <v>122</v>
      </c>
      <c r="L2384" s="31" t="s">
        <v>9349</v>
      </c>
      <c r="N2384" s="130"/>
      <c r="O2384" s="130"/>
      <c r="P2384" s="39">
        <v>43923</v>
      </c>
      <c r="Q2384" s="37" t="s">
        <v>9350</v>
      </c>
      <c r="R2384" s="37" t="s">
        <v>9355</v>
      </c>
      <c r="S2384" s="46"/>
    </row>
    <row r="2385" spans="1:19" ht="12.75">
      <c r="A2385" s="27">
        <v>2384</v>
      </c>
      <c r="B2385" s="119"/>
      <c r="C2385" s="39">
        <v>43923</v>
      </c>
      <c r="D2385" s="40"/>
      <c r="E2385" s="41"/>
      <c r="H2385" s="15"/>
      <c r="I2385" s="2" t="s">
        <v>262</v>
      </c>
      <c r="J2385" s="15" t="str">
        <f>IF(ISERROR(VLOOKUP(I2385,State_codes!$B$2:$C$38, 2, FALSE)),"",VLOOKUP(I2385,State_codes!$B$2:$C$38, 2, FALSE))</f>
        <v>WB</v>
      </c>
      <c r="K2385" s="2" t="s">
        <v>122</v>
      </c>
      <c r="L2385" s="31" t="s">
        <v>9349</v>
      </c>
      <c r="N2385" s="130"/>
      <c r="O2385" s="130"/>
      <c r="P2385" s="39">
        <v>43923</v>
      </c>
      <c r="Q2385" s="37" t="s">
        <v>9350</v>
      </c>
      <c r="R2385" s="37" t="s">
        <v>9355</v>
      </c>
      <c r="S2385" s="46"/>
    </row>
    <row r="2386" spans="1:19" ht="12.75">
      <c r="A2386" s="27">
        <v>2385</v>
      </c>
      <c r="B2386" s="119"/>
      <c r="C2386" s="39">
        <v>43923</v>
      </c>
      <c r="D2386" s="40"/>
      <c r="E2386" s="41"/>
      <c r="H2386" s="15"/>
      <c r="I2386" s="2" t="s">
        <v>262</v>
      </c>
      <c r="J2386" s="15" t="str">
        <f>IF(ISERROR(VLOOKUP(I2386,State_codes!$B$2:$C$38, 2, FALSE)),"",VLOOKUP(I2386,State_codes!$B$2:$C$38, 2, FALSE))</f>
        <v>WB</v>
      </c>
      <c r="K2386" s="2" t="s">
        <v>122</v>
      </c>
      <c r="L2386" s="31" t="s">
        <v>9349</v>
      </c>
      <c r="N2386" s="130"/>
      <c r="O2386" s="130"/>
      <c r="P2386" s="39">
        <v>43923</v>
      </c>
      <c r="Q2386" s="37" t="s">
        <v>9350</v>
      </c>
      <c r="R2386" s="37" t="s">
        <v>9355</v>
      </c>
      <c r="S2386" s="46"/>
    </row>
    <row r="2387" spans="1:19" ht="12.75">
      <c r="A2387" s="27">
        <v>2386</v>
      </c>
      <c r="B2387" s="119"/>
      <c r="C2387" s="39">
        <v>43923</v>
      </c>
      <c r="D2387" s="40"/>
      <c r="E2387" s="41"/>
      <c r="H2387" s="15"/>
      <c r="I2387" s="2" t="s">
        <v>262</v>
      </c>
      <c r="J2387" s="15" t="str">
        <f>IF(ISERROR(VLOOKUP(I2387,State_codes!$B$2:$C$38, 2, FALSE)),"",VLOOKUP(I2387,State_codes!$B$2:$C$38, 2, FALSE))</f>
        <v>WB</v>
      </c>
      <c r="K2387" s="2" t="s">
        <v>122</v>
      </c>
      <c r="L2387" s="31" t="s">
        <v>9349</v>
      </c>
      <c r="N2387" s="130"/>
      <c r="O2387" s="130"/>
      <c r="P2387" s="39">
        <v>43923</v>
      </c>
      <c r="Q2387" s="37" t="s">
        <v>9350</v>
      </c>
      <c r="R2387" s="37" t="s">
        <v>9355</v>
      </c>
      <c r="S2387" s="46"/>
    </row>
    <row r="2388" spans="1:19" ht="12.75">
      <c r="A2388" s="27">
        <v>2387</v>
      </c>
      <c r="B2388" s="119"/>
      <c r="C2388" s="39">
        <v>43923</v>
      </c>
      <c r="D2388" s="40"/>
      <c r="E2388" s="41"/>
      <c r="H2388" s="15"/>
      <c r="I2388" s="2" t="s">
        <v>262</v>
      </c>
      <c r="J2388" s="15" t="str">
        <f>IF(ISERROR(VLOOKUP(I2388,State_codes!$B$2:$C$38, 2, FALSE)),"",VLOOKUP(I2388,State_codes!$B$2:$C$38, 2, FALSE))</f>
        <v>WB</v>
      </c>
      <c r="K2388" s="2" t="s">
        <v>122</v>
      </c>
      <c r="L2388" s="31" t="s">
        <v>9349</v>
      </c>
      <c r="N2388" s="130"/>
      <c r="O2388" s="130"/>
      <c r="P2388" s="39">
        <v>43923</v>
      </c>
      <c r="Q2388" s="37" t="s">
        <v>9350</v>
      </c>
      <c r="R2388" s="37" t="s">
        <v>9355</v>
      </c>
      <c r="S2388" s="46"/>
    </row>
    <row r="2389" spans="1:19" ht="12.75">
      <c r="A2389" s="27">
        <v>2388</v>
      </c>
      <c r="B2389" s="119"/>
      <c r="C2389" s="39">
        <v>43923</v>
      </c>
      <c r="D2389" s="40"/>
      <c r="E2389" s="41"/>
      <c r="H2389" s="15"/>
      <c r="I2389" s="2" t="s">
        <v>262</v>
      </c>
      <c r="J2389" s="15" t="str">
        <f>IF(ISERROR(VLOOKUP(I2389,State_codes!$B$2:$C$38, 2, FALSE)),"",VLOOKUP(I2389,State_codes!$B$2:$C$38, 2, FALSE))</f>
        <v>WB</v>
      </c>
      <c r="K2389" s="2" t="s">
        <v>122</v>
      </c>
      <c r="L2389" s="31" t="s">
        <v>9349</v>
      </c>
      <c r="N2389" s="130"/>
      <c r="O2389" s="130"/>
      <c r="P2389" s="39">
        <v>43923</v>
      </c>
      <c r="Q2389" s="37" t="s">
        <v>9350</v>
      </c>
      <c r="R2389" s="37" t="s">
        <v>9355</v>
      </c>
      <c r="S2389" s="46"/>
    </row>
    <row r="2390" spans="1:19" ht="12.75">
      <c r="A2390" s="27">
        <v>2389</v>
      </c>
      <c r="B2390" s="119"/>
      <c r="C2390" s="39">
        <v>43923</v>
      </c>
      <c r="D2390" s="40"/>
      <c r="E2390" s="41"/>
      <c r="H2390" s="2" t="s">
        <v>726</v>
      </c>
      <c r="I2390" s="2" t="s">
        <v>236</v>
      </c>
      <c r="J2390" s="15" t="str">
        <f>IF(ISERROR(VLOOKUP(I2390,State_codes!$B$2:$C$38, 2, FALSE)),"",VLOOKUP(I2390,State_codes!$B$2:$C$38, 2, FALSE))</f>
        <v>AP</v>
      </c>
      <c r="K2390" s="2" t="s">
        <v>122</v>
      </c>
      <c r="L2390" s="46"/>
      <c r="N2390" s="130"/>
      <c r="O2390" s="130"/>
      <c r="P2390" s="39">
        <v>43923</v>
      </c>
      <c r="Q2390" s="37" t="s">
        <v>9409</v>
      </c>
      <c r="R2390" s="46"/>
      <c r="S2390" s="46"/>
    </row>
    <row r="2391" spans="1:19" ht="12.75">
      <c r="A2391" s="27">
        <v>2390</v>
      </c>
      <c r="B2391" s="119"/>
      <c r="C2391" s="39">
        <v>43923</v>
      </c>
      <c r="D2391" s="40"/>
      <c r="E2391" s="41"/>
      <c r="H2391" s="2" t="s">
        <v>726</v>
      </c>
      <c r="I2391" s="2" t="s">
        <v>236</v>
      </c>
      <c r="J2391" s="15" t="str">
        <f>IF(ISERROR(VLOOKUP(I2391,State_codes!$B$2:$C$38, 2, FALSE)),"",VLOOKUP(I2391,State_codes!$B$2:$C$38, 2, FALSE))</f>
        <v>AP</v>
      </c>
      <c r="K2391" s="2" t="s">
        <v>122</v>
      </c>
      <c r="L2391" s="46"/>
      <c r="N2391" s="130"/>
      <c r="O2391" s="130"/>
      <c r="P2391" s="39">
        <v>43923</v>
      </c>
      <c r="Q2391" s="37" t="s">
        <v>9409</v>
      </c>
      <c r="R2391" s="46"/>
      <c r="S2391" s="46"/>
    </row>
    <row r="2392" spans="1:19" ht="12.75">
      <c r="A2392" s="27">
        <v>2391</v>
      </c>
      <c r="B2392" s="119"/>
      <c r="C2392" s="39">
        <v>43923</v>
      </c>
      <c r="D2392" s="40"/>
      <c r="E2392" s="41"/>
      <c r="H2392" s="2" t="s">
        <v>726</v>
      </c>
      <c r="I2392" s="2" t="s">
        <v>236</v>
      </c>
      <c r="J2392" s="15" t="str">
        <f>IF(ISERROR(VLOOKUP(I2392,State_codes!$B$2:$C$38, 2, FALSE)),"",VLOOKUP(I2392,State_codes!$B$2:$C$38, 2, FALSE))</f>
        <v>AP</v>
      </c>
      <c r="K2392" s="2" t="s">
        <v>122</v>
      </c>
      <c r="L2392" s="46"/>
      <c r="N2392" s="130"/>
      <c r="O2392" s="130"/>
      <c r="P2392" s="39">
        <v>43923</v>
      </c>
      <c r="Q2392" s="37" t="s">
        <v>9409</v>
      </c>
      <c r="R2392" s="46"/>
      <c r="S2392" s="46"/>
    </row>
    <row r="2393" spans="1:19" ht="12.75">
      <c r="A2393" s="27">
        <v>2392</v>
      </c>
      <c r="B2393" s="119"/>
      <c r="C2393" s="39">
        <v>43923</v>
      </c>
      <c r="D2393" s="40"/>
      <c r="E2393" s="41"/>
      <c r="H2393" s="2" t="s">
        <v>726</v>
      </c>
      <c r="I2393" s="2" t="s">
        <v>236</v>
      </c>
      <c r="J2393" s="15" t="str">
        <f>IF(ISERROR(VLOOKUP(I2393,State_codes!$B$2:$C$38, 2, FALSE)),"",VLOOKUP(I2393,State_codes!$B$2:$C$38, 2, FALSE))</f>
        <v>AP</v>
      </c>
      <c r="K2393" s="2" t="s">
        <v>122</v>
      </c>
      <c r="L2393" s="46"/>
      <c r="N2393" s="130"/>
      <c r="O2393" s="130"/>
      <c r="P2393" s="39">
        <v>43923</v>
      </c>
      <c r="Q2393" s="37" t="s">
        <v>9409</v>
      </c>
      <c r="R2393" s="46"/>
      <c r="S2393" s="46"/>
    </row>
    <row r="2394" spans="1:19" ht="12.75">
      <c r="A2394" s="27">
        <v>2393</v>
      </c>
      <c r="B2394" s="119"/>
      <c r="C2394" s="39">
        <v>43923</v>
      </c>
      <c r="D2394" s="40"/>
      <c r="E2394" s="41"/>
      <c r="H2394" s="2" t="s">
        <v>366</v>
      </c>
      <c r="I2394" s="2" t="s">
        <v>236</v>
      </c>
      <c r="J2394" s="15" t="str">
        <f>IF(ISERROR(VLOOKUP(I2394,State_codes!$B$2:$C$38, 2, FALSE)),"",VLOOKUP(I2394,State_codes!$B$2:$C$38, 2, FALSE))</f>
        <v>AP</v>
      </c>
      <c r="K2394" s="2" t="s">
        <v>122</v>
      </c>
      <c r="L2394" s="46"/>
      <c r="N2394" s="130"/>
      <c r="O2394" s="130"/>
      <c r="P2394" s="39">
        <v>43923</v>
      </c>
      <c r="Q2394" s="37" t="s">
        <v>9409</v>
      </c>
      <c r="R2394" s="46"/>
      <c r="S2394" s="46"/>
    </row>
    <row r="2395" spans="1:19" ht="12.75">
      <c r="A2395" s="27">
        <v>2394</v>
      </c>
      <c r="B2395" s="119"/>
      <c r="C2395" s="39">
        <v>43923</v>
      </c>
      <c r="D2395" s="40"/>
      <c r="E2395" s="41"/>
      <c r="H2395" s="2" t="s">
        <v>366</v>
      </c>
      <c r="I2395" s="2" t="s">
        <v>236</v>
      </c>
      <c r="J2395" s="15" t="str">
        <f>IF(ISERROR(VLOOKUP(I2395,State_codes!$B$2:$C$38, 2, FALSE)),"",VLOOKUP(I2395,State_codes!$B$2:$C$38, 2, FALSE))</f>
        <v>AP</v>
      </c>
      <c r="K2395" s="2" t="s">
        <v>122</v>
      </c>
      <c r="L2395" s="46"/>
      <c r="N2395" s="130"/>
      <c r="O2395" s="130"/>
      <c r="P2395" s="39">
        <v>43923</v>
      </c>
      <c r="Q2395" s="37" t="s">
        <v>9409</v>
      </c>
      <c r="R2395" s="46"/>
      <c r="S2395" s="46"/>
    </row>
    <row r="2396" spans="1:19" ht="12.75">
      <c r="A2396" s="27">
        <v>2395</v>
      </c>
      <c r="B2396" s="119"/>
      <c r="C2396" s="39">
        <v>43923</v>
      </c>
      <c r="D2396" s="40"/>
      <c r="E2396" s="41"/>
      <c r="H2396" s="2" t="s">
        <v>366</v>
      </c>
      <c r="I2396" s="2" t="s">
        <v>236</v>
      </c>
      <c r="J2396" s="15" t="str">
        <f>IF(ISERROR(VLOOKUP(I2396,State_codes!$B$2:$C$38, 2, FALSE)),"",VLOOKUP(I2396,State_codes!$B$2:$C$38, 2, FALSE))</f>
        <v>AP</v>
      </c>
      <c r="K2396" s="2" t="s">
        <v>122</v>
      </c>
      <c r="L2396" s="46"/>
      <c r="N2396" s="130"/>
      <c r="O2396" s="130"/>
      <c r="P2396" s="39">
        <v>43923</v>
      </c>
      <c r="Q2396" s="37" t="s">
        <v>9409</v>
      </c>
      <c r="R2396" s="46"/>
      <c r="S2396" s="46"/>
    </row>
    <row r="2397" spans="1:19" ht="12.75">
      <c r="A2397" s="27">
        <v>2396</v>
      </c>
      <c r="B2397" s="119"/>
      <c r="C2397" s="39">
        <v>43923</v>
      </c>
      <c r="D2397" s="40"/>
      <c r="E2397" s="41"/>
      <c r="H2397" s="2" t="s">
        <v>366</v>
      </c>
      <c r="I2397" s="2" t="s">
        <v>236</v>
      </c>
      <c r="J2397" s="15" t="str">
        <f>IF(ISERROR(VLOOKUP(I2397,State_codes!$B$2:$C$38, 2, FALSE)),"",VLOOKUP(I2397,State_codes!$B$2:$C$38, 2, FALSE))</f>
        <v>AP</v>
      </c>
      <c r="K2397" s="2" t="s">
        <v>122</v>
      </c>
      <c r="L2397" s="46"/>
      <c r="N2397" s="130"/>
      <c r="O2397" s="130"/>
      <c r="P2397" s="39">
        <v>43923</v>
      </c>
      <c r="Q2397" s="37" t="s">
        <v>9409</v>
      </c>
      <c r="R2397" s="46"/>
      <c r="S2397" s="46"/>
    </row>
    <row r="2398" spans="1:19" ht="12.75">
      <c r="A2398" s="27">
        <v>2397</v>
      </c>
      <c r="B2398" s="119"/>
      <c r="C2398" s="39">
        <v>43923</v>
      </c>
      <c r="D2398" s="40"/>
      <c r="E2398" s="27">
        <v>1</v>
      </c>
      <c r="F2398" s="2" t="s">
        <v>40</v>
      </c>
      <c r="H2398" s="2" t="s">
        <v>330</v>
      </c>
      <c r="I2398" s="2" t="s">
        <v>330</v>
      </c>
      <c r="J2398" s="15" t="str">
        <f>IF(ISERROR(VLOOKUP(I2398,State_codes!$B$2:$C$38, 2, FALSE)),"",VLOOKUP(I2398,State_codes!$B$2:$C$38, 2, FALSE))</f>
        <v>CH</v>
      </c>
      <c r="K2398" s="2" t="s">
        <v>122</v>
      </c>
      <c r="L2398" s="31" t="s">
        <v>9437</v>
      </c>
      <c r="N2398" s="130"/>
      <c r="O2398" s="130"/>
      <c r="P2398" s="39">
        <v>43923</v>
      </c>
      <c r="Q2398" s="37" t="s">
        <v>9438</v>
      </c>
      <c r="R2398" s="46"/>
      <c r="S2398" s="46"/>
    </row>
    <row r="2399" spans="1:19" ht="12.75">
      <c r="A2399" s="27">
        <v>2398</v>
      </c>
      <c r="B2399" s="119"/>
      <c r="C2399" s="39">
        <v>43923</v>
      </c>
      <c r="D2399" s="40"/>
      <c r="E2399" s="41"/>
      <c r="H2399" s="2" t="s">
        <v>223</v>
      </c>
      <c r="I2399" s="2" t="s">
        <v>224</v>
      </c>
      <c r="J2399" s="15" t="str">
        <f>IF(ISERROR(VLOOKUP(I2399,State_codes!$B$2:$C$38, 2, FALSE)),"",VLOOKUP(I2399,State_codes!$B$2:$C$38, 2, FALSE))</f>
        <v>MP</v>
      </c>
      <c r="K2399" s="2" t="s">
        <v>122</v>
      </c>
      <c r="L2399" s="31" t="s">
        <v>429</v>
      </c>
      <c r="N2399" s="130"/>
      <c r="O2399" s="130"/>
      <c r="P2399" s="39">
        <v>43923</v>
      </c>
      <c r="Q2399" s="37" t="s">
        <v>9442</v>
      </c>
      <c r="R2399" s="46"/>
      <c r="S2399" s="46"/>
    </row>
    <row r="2400" spans="1:19" ht="12.75">
      <c r="A2400" s="27">
        <v>2399</v>
      </c>
      <c r="B2400" s="119"/>
      <c r="C2400" s="39">
        <v>43923</v>
      </c>
      <c r="D2400" s="40"/>
      <c r="E2400" s="41"/>
      <c r="H2400" s="2" t="s">
        <v>223</v>
      </c>
      <c r="I2400" s="2" t="s">
        <v>224</v>
      </c>
      <c r="J2400" s="15" t="str">
        <f>IF(ISERROR(VLOOKUP(I2400,State_codes!$B$2:$C$38, 2, FALSE)),"",VLOOKUP(I2400,State_codes!$B$2:$C$38, 2, FALSE))</f>
        <v>MP</v>
      </c>
      <c r="K2400" s="2" t="s">
        <v>122</v>
      </c>
      <c r="L2400" s="31" t="s">
        <v>429</v>
      </c>
      <c r="N2400" s="130"/>
      <c r="O2400" s="130"/>
      <c r="P2400" s="39">
        <v>43923</v>
      </c>
      <c r="Q2400" s="37" t="s">
        <v>9442</v>
      </c>
      <c r="R2400" s="46"/>
      <c r="S2400" s="46"/>
    </row>
    <row r="2401" spans="1:19" ht="12.75">
      <c r="A2401" s="27">
        <v>2400</v>
      </c>
      <c r="B2401" s="119"/>
      <c r="C2401" s="39">
        <v>43923</v>
      </c>
      <c r="D2401" s="40"/>
      <c r="E2401" s="41"/>
      <c r="F2401" s="2" t="s">
        <v>39</v>
      </c>
      <c r="H2401" s="2" t="s">
        <v>5124</v>
      </c>
      <c r="I2401" s="2" t="s">
        <v>383</v>
      </c>
      <c r="J2401" s="15" t="str">
        <f>IF(ISERROR(VLOOKUP(I2401,State_codes!$B$2:$C$38, 2, FALSE)),"",VLOOKUP(I2401,State_codes!$B$2:$C$38, 2, FALSE))</f>
        <v>JH</v>
      </c>
      <c r="K2401" s="2" t="s">
        <v>122</v>
      </c>
      <c r="L2401" s="31" t="s">
        <v>9448</v>
      </c>
      <c r="N2401" s="130"/>
      <c r="O2401" s="130"/>
      <c r="P2401" s="39">
        <v>43923</v>
      </c>
      <c r="Q2401" s="37" t="s">
        <v>9449</v>
      </c>
      <c r="R2401" s="46"/>
      <c r="S2401" s="46"/>
    </row>
    <row r="2402" spans="1:19" ht="12.75">
      <c r="A2402" s="27">
        <v>2401</v>
      </c>
      <c r="B2402" s="119"/>
      <c r="C2402" s="39">
        <v>43923</v>
      </c>
      <c r="D2402" s="40"/>
      <c r="E2402" s="41"/>
      <c r="H2402" s="15"/>
      <c r="I2402" s="2" t="s">
        <v>95</v>
      </c>
      <c r="J2402" s="15" t="str">
        <f>IF(ISERROR(VLOOKUP(I2402,State_codes!$B$2:$C$38, 2, FALSE)),"",VLOOKUP(I2402,State_codes!$B$2:$C$38, 2, FALSE))</f>
        <v>DL</v>
      </c>
      <c r="K2402" s="2" t="s">
        <v>122</v>
      </c>
      <c r="L2402" s="46"/>
      <c r="N2402" s="130"/>
      <c r="O2402" s="130"/>
      <c r="P2402" s="39">
        <v>43923</v>
      </c>
      <c r="Q2402" s="37" t="s">
        <v>9453</v>
      </c>
      <c r="R2402" s="46"/>
      <c r="S2402" s="46"/>
    </row>
    <row r="2403" spans="1:19" ht="12.75">
      <c r="A2403" s="27">
        <v>2402</v>
      </c>
      <c r="B2403" s="119"/>
      <c r="C2403" s="39">
        <v>43923</v>
      </c>
      <c r="D2403" s="40"/>
      <c r="E2403" s="41"/>
      <c r="H2403" s="15"/>
      <c r="I2403" s="2" t="s">
        <v>95</v>
      </c>
      <c r="J2403" s="15" t="str">
        <f>IF(ISERROR(VLOOKUP(I2403,State_codes!$B$2:$C$38, 2, FALSE)),"",VLOOKUP(I2403,State_codes!$B$2:$C$38, 2, FALSE))</f>
        <v>DL</v>
      </c>
      <c r="K2403" s="2" t="s">
        <v>122</v>
      </c>
      <c r="L2403" s="46"/>
      <c r="N2403" s="130"/>
      <c r="O2403" s="130"/>
      <c r="P2403" s="39">
        <v>43923</v>
      </c>
      <c r="Q2403" s="37" t="s">
        <v>9453</v>
      </c>
      <c r="R2403" s="46"/>
      <c r="S2403" s="46"/>
    </row>
    <row r="2404" spans="1:19" ht="12.75">
      <c r="A2404" s="27">
        <v>2403</v>
      </c>
      <c r="B2404" s="119"/>
      <c r="C2404" s="39">
        <v>43923</v>
      </c>
      <c r="D2404" s="40"/>
      <c r="E2404" s="41"/>
      <c r="H2404" s="15"/>
      <c r="I2404" s="2" t="s">
        <v>95</v>
      </c>
      <c r="J2404" s="15" t="str">
        <f>IF(ISERROR(VLOOKUP(I2404,State_codes!$B$2:$C$38, 2, FALSE)),"",VLOOKUP(I2404,State_codes!$B$2:$C$38, 2, FALSE))</f>
        <v>DL</v>
      </c>
      <c r="K2404" s="2" t="s">
        <v>122</v>
      </c>
      <c r="L2404" s="46"/>
      <c r="N2404" s="130"/>
      <c r="O2404" s="130"/>
      <c r="P2404" s="39">
        <v>43923</v>
      </c>
      <c r="Q2404" s="37" t="s">
        <v>9453</v>
      </c>
      <c r="R2404" s="46"/>
      <c r="S2404" s="46"/>
    </row>
    <row r="2405" spans="1:19" ht="12.75">
      <c r="A2405" s="27">
        <v>2404</v>
      </c>
      <c r="B2405" s="119"/>
      <c r="C2405" s="39">
        <v>43923</v>
      </c>
      <c r="D2405" s="40"/>
      <c r="E2405" s="41"/>
      <c r="H2405" s="15"/>
      <c r="I2405" s="2" t="s">
        <v>95</v>
      </c>
      <c r="J2405" s="15" t="str">
        <f>IF(ISERROR(VLOOKUP(I2405,State_codes!$B$2:$C$38, 2, FALSE)),"",VLOOKUP(I2405,State_codes!$B$2:$C$38, 2, FALSE))</f>
        <v>DL</v>
      </c>
      <c r="K2405" s="2" t="s">
        <v>122</v>
      </c>
      <c r="L2405" s="46"/>
      <c r="N2405" s="130"/>
      <c r="O2405" s="130"/>
      <c r="P2405" s="39">
        <v>43923</v>
      </c>
      <c r="Q2405" s="37" t="s">
        <v>9453</v>
      </c>
      <c r="R2405" s="46"/>
      <c r="S2405" s="46"/>
    </row>
    <row r="2406" spans="1:19" ht="12.75">
      <c r="A2406" s="27">
        <v>2405</v>
      </c>
      <c r="B2406" s="119"/>
      <c r="C2406" s="39">
        <v>43923</v>
      </c>
      <c r="D2406" s="40"/>
      <c r="E2406" s="41"/>
      <c r="H2406" s="15"/>
      <c r="I2406" s="2" t="s">
        <v>95</v>
      </c>
      <c r="J2406" s="15" t="str">
        <f>IF(ISERROR(VLOOKUP(I2406,State_codes!$B$2:$C$38, 2, FALSE)),"",VLOOKUP(I2406,State_codes!$B$2:$C$38, 2, FALSE))</f>
        <v>DL</v>
      </c>
      <c r="K2406" s="2" t="s">
        <v>122</v>
      </c>
      <c r="L2406" s="46"/>
      <c r="N2406" s="130"/>
      <c r="O2406" s="130"/>
      <c r="P2406" s="39">
        <v>43923</v>
      </c>
      <c r="Q2406" s="37" t="s">
        <v>9453</v>
      </c>
      <c r="R2406" s="46"/>
      <c r="S2406" s="46"/>
    </row>
    <row r="2407" spans="1:19" ht="12.75">
      <c r="A2407" s="27">
        <v>2406</v>
      </c>
      <c r="B2407" s="119"/>
      <c r="C2407" s="39">
        <v>43923</v>
      </c>
      <c r="D2407" s="40"/>
      <c r="E2407" s="41"/>
      <c r="H2407" s="15"/>
      <c r="I2407" s="45" t="s">
        <v>95</v>
      </c>
      <c r="J2407" s="15" t="str">
        <f>IF(ISERROR(VLOOKUP(I2407,State_codes!$B$2:$C$38, 2, FALSE)),"",VLOOKUP(I2407,State_codes!$B$2:$C$38, 2, FALSE))</f>
        <v>DL</v>
      </c>
      <c r="K2407" s="2" t="s">
        <v>122</v>
      </c>
      <c r="L2407" s="46"/>
      <c r="N2407" s="130"/>
      <c r="O2407" s="130"/>
      <c r="P2407" s="39">
        <v>43923</v>
      </c>
      <c r="Q2407" s="37" t="s">
        <v>9453</v>
      </c>
      <c r="R2407" s="46"/>
      <c r="S2407" s="46"/>
    </row>
    <row r="2408" spans="1:19" ht="12.75">
      <c r="A2408" s="27">
        <v>2407</v>
      </c>
      <c r="B2408" s="119"/>
      <c r="C2408" s="39">
        <v>43923</v>
      </c>
      <c r="D2408" s="40"/>
      <c r="E2408" s="41"/>
      <c r="H2408" s="15"/>
      <c r="I2408" s="45" t="s">
        <v>95</v>
      </c>
      <c r="J2408" s="15" t="str">
        <f>IF(ISERROR(VLOOKUP(I2408,State_codes!$B$2:$C$38, 2, FALSE)),"",VLOOKUP(I2408,State_codes!$B$2:$C$38, 2, FALSE))</f>
        <v>DL</v>
      </c>
      <c r="K2408" s="2" t="s">
        <v>122</v>
      </c>
      <c r="L2408" s="46"/>
      <c r="N2408" s="130"/>
      <c r="O2408" s="130"/>
      <c r="P2408" s="39">
        <v>43923</v>
      </c>
      <c r="Q2408" s="37" t="s">
        <v>9453</v>
      </c>
      <c r="R2408" s="46"/>
      <c r="S2408" s="46"/>
    </row>
    <row r="2409" spans="1:19" ht="12.75">
      <c r="A2409" s="27">
        <v>2408</v>
      </c>
      <c r="B2409" s="119"/>
      <c r="C2409" s="39">
        <v>43923</v>
      </c>
      <c r="D2409" s="40"/>
      <c r="E2409" s="41"/>
      <c r="H2409" s="15"/>
      <c r="I2409" s="45" t="s">
        <v>95</v>
      </c>
      <c r="J2409" s="15" t="str">
        <f>IF(ISERROR(VLOOKUP(I2409,State_codes!$B$2:$C$38, 2, FALSE)),"",VLOOKUP(I2409,State_codes!$B$2:$C$38, 2, FALSE))</f>
        <v>DL</v>
      </c>
      <c r="K2409" s="2" t="s">
        <v>122</v>
      </c>
      <c r="L2409" s="46"/>
      <c r="N2409" s="130"/>
      <c r="O2409" s="130"/>
      <c r="P2409" s="39">
        <v>43923</v>
      </c>
      <c r="Q2409" s="37" t="s">
        <v>9453</v>
      </c>
      <c r="R2409" s="46"/>
      <c r="S2409" s="46"/>
    </row>
    <row r="2410" spans="1:19" ht="12.75">
      <c r="A2410" s="27">
        <v>2409</v>
      </c>
      <c r="B2410" s="119"/>
      <c r="C2410" s="39">
        <v>43923</v>
      </c>
      <c r="D2410" s="40"/>
      <c r="E2410" s="41"/>
      <c r="H2410" s="15"/>
      <c r="I2410" s="45" t="s">
        <v>95</v>
      </c>
      <c r="J2410" s="15" t="str">
        <f>IF(ISERROR(VLOOKUP(I2410,State_codes!$B$2:$C$38, 2, FALSE)),"",VLOOKUP(I2410,State_codes!$B$2:$C$38, 2, FALSE))</f>
        <v>DL</v>
      </c>
      <c r="K2410" s="2" t="s">
        <v>122</v>
      </c>
      <c r="L2410" s="46"/>
      <c r="N2410" s="130"/>
      <c r="O2410" s="130"/>
      <c r="P2410" s="39">
        <v>43923</v>
      </c>
      <c r="Q2410" s="37" t="s">
        <v>9453</v>
      </c>
      <c r="R2410" s="46"/>
      <c r="S2410" s="46"/>
    </row>
    <row r="2411" spans="1:19" ht="12.75">
      <c r="A2411" s="27">
        <v>2410</v>
      </c>
      <c r="B2411" s="119"/>
      <c r="C2411" s="39">
        <v>43923</v>
      </c>
      <c r="D2411" s="40"/>
      <c r="E2411" s="41"/>
      <c r="H2411" s="15"/>
      <c r="I2411" s="45" t="s">
        <v>95</v>
      </c>
      <c r="J2411" s="15" t="str">
        <f>IF(ISERROR(VLOOKUP(I2411,State_codes!$B$2:$C$38, 2, FALSE)),"",VLOOKUP(I2411,State_codes!$B$2:$C$38, 2, FALSE))</f>
        <v>DL</v>
      </c>
      <c r="K2411" s="2" t="s">
        <v>122</v>
      </c>
      <c r="L2411" s="46"/>
      <c r="N2411" s="130"/>
      <c r="O2411" s="130"/>
      <c r="P2411" s="39">
        <v>43923</v>
      </c>
      <c r="Q2411" s="37" t="s">
        <v>9453</v>
      </c>
      <c r="R2411" s="46"/>
      <c r="S2411" s="46"/>
    </row>
    <row r="2412" spans="1:19" ht="12.75">
      <c r="A2412" s="27">
        <v>2411</v>
      </c>
      <c r="B2412" s="119"/>
      <c r="C2412" s="39">
        <v>43923</v>
      </c>
      <c r="D2412" s="40"/>
      <c r="E2412" s="41"/>
      <c r="H2412" s="15"/>
      <c r="I2412" s="2" t="s">
        <v>95</v>
      </c>
      <c r="J2412" s="15" t="str">
        <f>IF(ISERROR(VLOOKUP(I2412,State_codes!$B$2:$C$38, 2, FALSE)),"",VLOOKUP(I2412,State_codes!$B$2:$C$38, 2, FALSE))</f>
        <v>DL</v>
      </c>
      <c r="K2412" s="2" t="s">
        <v>122</v>
      </c>
      <c r="L2412" s="46"/>
      <c r="N2412" s="130"/>
      <c r="O2412" s="130"/>
      <c r="P2412" s="39">
        <v>43923</v>
      </c>
      <c r="Q2412" s="37" t="s">
        <v>9453</v>
      </c>
      <c r="R2412" s="46"/>
      <c r="S2412" s="46"/>
    </row>
    <row r="2413" spans="1:19" ht="12.75">
      <c r="A2413" s="27">
        <v>2412</v>
      </c>
      <c r="B2413" s="119"/>
      <c r="C2413" s="39">
        <v>43923</v>
      </c>
      <c r="D2413" s="40"/>
      <c r="E2413" s="41"/>
      <c r="H2413" s="15"/>
      <c r="I2413" s="2" t="s">
        <v>95</v>
      </c>
      <c r="J2413" s="15" t="str">
        <f>IF(ISERROR(VLOOKUP(I2413,State_codes!$B$2:$C$38, 2, FALSE)),"",VLOOKUP(I2413,State_codes!$B$2:$C$38, 2, FALSE))</f>
        <v>DL</v>
      </c>
      <c r="K2413" s="2" t="s">
        <v>122</v>
      </c>
      <c r="L2413" s="46"/>
      <c r="N2413" s="130"/>
      <c r="O2413" s="130"/>
      <c r="P2413" s="39">
        <v>43923</v>
      </c>
      <c r="Q2413" s="37" t="s">
        <v>9453</v>
      </c>
      <c r="R2413" s="46"/>
      <c r="S2413" s="46"/>
    </row>
    <row r="2414" spans="1:19" ht="12.75">
      <c r="A2414" s="27">
        <v>2413</v>
      </c>
      <c r="B2414" s="119"/>
      <c r="C2414" s="39">
        <v>43923</v>
      </c>
      <c r="D2414" s="40"/>
      <c r="E2414" s="41"/>
      <c r="H2414" s="15"/>
      <c r="I2414" s="2" t="s">
        <v>95</v>
      </c>
      <c r="J2414" s="15" t="str">
        <f>IF(ISERROR(VLOOKUP(I2414,State_codes!$B$2:$C$38, 2, FALSE)),"",VLOOKUP(I2414,State_codes!$B$2:$C$38, 2, FALSE))</f>
        <v>DL</v>
      </c>
      <c r="K2414" s="2" t="s">
        <v>122</v>
      </c>
      <c r="L2414" s="46"/>
      <c r="N2414" s="130"/>
      <c r="O2414" s="130"/>
      <c r="P2414" s="39">
        <v>43923</v>
      </c>
      <c r="Q2414" s="37" t="s">
        <v>9453</v>
      </c>
      <c r="R2414" s="46"/>
      <c r="S2414" s="46"/>
    </row>
    <row r="2415" spans="1:19" ht="12.75">
      <c r="A2415" s="27">
        <v>2414</v>
      </c>
      <c r="B2415" s="119"/>
      <c r="C2415" s="39">
        <v>43923</v>
      </c>
      <c r="D2415" s="40"/>
      <c r="E2415" s="41"/>
      <c r="H2415" s="15"/>
      <c r="I2415" s="2" t="s">
        <v>95</v>
      </c>
      <c r="J2415" s="15" t="str">
        <f>IF(ISERROR(VLOOKUP(I2415,State_codes!$B$2:$C$38, 2, FALSE)),"",VLOOKUP(I2415,State_codes!$B$2:$C$38, 2, FALSE))</f>
        <v>DL</v>
      </c>
      <c r="K2415" s="2" t="s">
        <v>122</v>
      </c>
      <c r="L2415" s="46"/>
      <c r="N2415" s="130"/>
      <c r="O2415" s="130"/>
      <c r="P2415" s="39">
        <v>43923</v>
      </c>
      <c r="Q2415" s="37" t="s">
        <v>9453</v>
      </c>
      <c r="R2415" s="46"/>
      <c r="S2415" s="46"/>
    </row>
    <row r="2416" spans="1:19" ht="12.75">
      <c r="A2416" s="27">
        <v>2415</v>
      </c>
      <c r="B2416" s="119"/>
      <c r="C2416" s="39">
        <v>43923</v>
      </c>
      <c r="D2416" s="40"/>
      <c r="E2416" s="41"/>
      <c r="H2416" s="15"/>
      <c r="I2416" s="2" t="s">
        <v>95</v>
      </c>
      <c r="J2416" s="15" t="str">
        <f>IF(ISERROR(VLOOKUP(I2416,State_codes!$B$2:$C$38, 2, FALSE)),"",VLOOKUP(I2416,State_codes!$B$2:$C$38, 2, FALSE))</f>
        <v>DL</v>
      </c>
      <c r="K2416" s="2" t="s">
        <v>122</v>
      </c>
      <c r="L2416" s="46"/>
      <c r="N2416" s="130"/>
      <c r="O2416" s="130"/>
      <c r="P2416" s="39">
        <v>43923</v>
      </c>
      <c r="Q2416" s="37" t="s">
        <v>9453</v>
      </c>
      <c r="R2416" s="46"/>
      <c r="S2416" s="46"/>
    </row>
    <row r="2417" spans="1:19" ht="12.75">
      <c r="A2417" s="27">
        <v>2416</v>
      </c>
      <c r="B2417" s="119"/>
      <c r="C2417" s="39">
        <v>43923</v>
      </c>
      <c r="D2417" s="40"/>
      <c r="E2417" s="41"/>
      <c r="H2417" s="15"/>
      <c r="I2417" s="45" t="s">
        <v>95</v>
      </c>
      <c r="J2417" s="15" t="str">
        <f>IF(ISERROR(VLOOKUP(I2417,State_codes!$B$2:$C$38, 2, FALSE)),"",VLOOKUP(I2417,State_codes!$B$2:$C$38, 2, FALSE))</f>
        <v>DL</v>
      </c>
      <c r="K2417" s="2" t="s">
        <v>122</v>
      </c>
      <c r="L2417" s="46"/>
      <c r="N2417" s="130"/>
      <c r="O2417" s="130"/>
      <c r="P2417" s="39">
        <v>43923</v>
      </c>
      <c r="Q2417" s="37" t="s">
        <v>9453</v>
      </c>
      <c r="R2417" s="46"/>
      <c r="S2417" s="46"/>
    </row>
    <row r="2418" spans="1:19" ht="12.75">
      <c r="A2418" s="27">
        <v>2417</v>
      </c>
      <c r="B2418" s="119"/>
      <c r="C2418" s="39">
        <v>43923</v>
      </c>
      <c r="D2418" s="40"/>
      <c r="E2418" s="41"/>
      <c r="H2418" s="15"/>
      <c r="I2418" s="45" t="s">
        <v>95</v>
      </c>
      <c r="J2418" s="15" t="str">
        <f>IF(ISERROR(VLOOKUP(I2418,State_codes!$B$2:$C$38, 2, FALSE)),"",VLOOKUP(I2418,State_codes!$B$2:$C$38, 2, FALSE))</f>
        <v>DL</v>
      </c>
      <c r="K2418" s="2" t="s">
        <v>122</v>
      </c>
      <c r="L2418" s="46"/>
      <c r="N2418" s="130"/>
      <c r="O2418" s="130"/>
      <c r="P2418" s="39">
        <v>43923</v>
      </c>
      <c r="Q2418" s="37" t="s">
        <v>9453</v>
      </c>
      <c r="R2418" s="46"/>
      <c r="S2418" s="46"/>
    </row>
    <row r="2419" spans="1:19" ht="12.75">
      <c r="A2419" s="27">
        <v>2418</v>
      </c>
      <c r="B2419" s="119"/>
      <c r="C2419" s="39">
        <v>43923</v>
      </c>
      <c r="D2419" s="40"/>
      <c r="E2419" s="41"/>
      <c r="H2419" s="15"/>
      <c r="I2419" s="45" t="s">
        <v>95</v>
      </c>
      <c r="J2419" s="15" t="str">
        <f>IF(ISERROR(VLOOKUP(I2419,State_codes!$B$2:$C$38, 2, FALSE)),"",VLOOKUP(I2419,State_codes!$B$2:$C$38, 2, FALSE))</f>
        <v>DL</v>
      </c>
      <c r="K2419" s="2" t="s">
        <v>122</v>
      </c>
      <c r="L2419" s="46"/>
      <c r="N2419" s="130"/>
      <c r="O2419" s="130"/>
      <c r="P2419" s="39">
        <v>43923</v>
      </c>
      <c r="Q2419" s="37" t="s">
        <v>9453</v>
      </c>
      <c r="R2419" s="46"/>
      <c r="S2419" s="46"/>
    </row>
    <row r="2420" spans="1:19" ht="12.75">
      <c r="A2420" s="27">
        <v>2419</v>
      </c>
      <c r="B2420" s="119"/>
      <c r="C2420" s="39">
        <v>43923</v>
      </c>
      <c r="D2420" s="40"/>
      <c r="E2420" s="41"/>
      <c r="H2420" s="15"/>
      <c r="I2420" s="45" t="s">
        <v>95</v>
      </c>
      <c r="J2420" s="15" t="str">
        <f>IF(ISERROR(VLOOKUP(I2420,State_codes!$B$2:$C$38, 2, FALSE)),"",VLOOKUP(I2420,State_codes!$B$2:$C$38, 2, FALSE))</f>
        <v>DL</v>
      </c>
      <c r="K2420" s="2" t="s">
        <v>122</v>
      </c>
      <c r="L2420" s="46"/>
      <c r="N2420" s="130"/>
      <c r="O2420" s="130"/>
      <c r="P2420" s="39">
        <v>43923</v>
      </c>
      <c r="Q2420" s="37" t="s">
        <v>9453</v>
      </c>
      <c r="R2420" s="46"/>
      <c r="S2420" s="46"/>
    </row>
    <row r="2421" spans="1:19" ht="12.75">
      <c r="A2421" s="27">
        <v>2420</v>
      </c>
      <c r="B2421" s="119"/>
      <c r="C2421" s="39">
        <v>43923</v>
      </c>
      <c r="D2421" s="40"/>
      <c r="E2421" s="41"/>
      <c r="H2421" s="15"/>
      <c r="I2421" s="45" t="s">
        <v>95</v>
      </c>
      <c r="J2421" s="15" t="str">
        <f>IF(ISERROR(VLOOKUP(I2421,State_codes!$B$2:$C$38, 2, FALSE)),"",VLOOKUP(I2421,State_codes!$B$2:$C$38, 2, FALSE))</f>
        <v>DL</v>
      </c>
      <c r="K2421" s="2" t="s">
        <v>122</v>
      </c>
      <c r="L2421" s="46"/>
      <c r="N2421" s="130"/>
      <c r="O2421" s="130"/>
      <c r="P2421" s="39">
        <v>43923</v>
      </c>
      <c r="Q2421" s="37" t="s">
        <v>9453</v>
      </c>
      <c r="R2421" s="46"/>
      <c r="S2421" s="46"/>
    </row>
    <row r="2422" spans="1:19" ht="12.75">
      <c r="A2422" s="27">
        <v>2421</v>
      </c>
      <c r="B2422" s="119"/>
      <c r="C2422" s="39">
        <v>43923</v>
      </c>
      <c r="D2422" s="40"/>
      <c r="E2422" s="41"/>
      <c r="H2422" s="15"/>
      <c r="I2422" s="2" t="s">
        <v>95</v>
      </c>
      <c r="J2422" s="15" t="str">
        <f>IF(ISERROR(VLOOKUP(I2422,State_codes!$B$2:$C$38, 2, FALSE)),"",VLOOKUP(I2422,State_codes!$B$2:$C$38, 2, FALSE))</f>
        <v>DL</v>
      </c>
      <c r="K2422" s="2" t="s">
        <v>122</v>
      </c>
      <c r="L2422" s="46"/>
      <c r="N2422" s="130"/>
      <c r="O2422" s="130"/>
      <c r="P2422" s="39">
        <v>43923</v>
      </c>
      <c r="Q2422" s="37" t="s">
        <v>9453</v>
      </c>
      <c r="R2422" s="46"/>
      <c r="S2422" s="46"/>
    </row>
    <row r="2423" spans="1:19" ht="12.75">
      <c r="A2423" s="27">
        <v>2422</v>
      </c>
      <c r="B2423" s="119"/>
      <c r="C2423" s="39">
        <v>43923</v>
      </c>
      <c r="D2423" s="40"/>
      <c r="E2423" s="41"/>
      <c r="H2423" s="15"/>
      <c r="I2423" s="2" t="s">
        <v>95</v>
      </c>
      <c r="J2423" s="15" t="str">
        <f>IF(ISERROR(VLOOKUP(I2423,State_codes!$B$2:$C$38, 2, FALSE)),"",VLOOKUP(I2423,State_codes!$B$2:$C$38, 2, FALSE))</f>
        <v>DL</v>
      </c>
      <c r="K2423" s="2" t="s">
        <v>122</v>
      </c>
      <c r="L2423" s="46"/>
      <c r="N2423" s="130"/>
      <c r="O2423" s="130"/>
      <c r="P2423" s="39">
        <v>43923</v>
      </c>
      <c r="Q2423" s="37" t="s">
        <v>9453</v>
      </c>
      <c r="R2423" s="46"/>
      <c r="S2423" s="46"/>
    </row>
    <row r="2424" spans="1:19" ht="12.75">
      <c r="A2424" s="27">
        <v>2423</v>
      </c>
      <c r="B2424" s="119"/>
      <c r="C2424" s="39">
        <v>43923</v>
      </c>
      <c r="D2424" s="40"/>
      <c r="E2424" s="41"/>
      <c r="H2424" s="15"/>
      <c r="I2424" s="2" t="s">
        <v>95</v>
      </c>
      <c r="J2424" s="15" t="str">
        <f>IF(ISERROR(VLOOKUP(I2424,State_codes!$B$2:$C$38, 2, FALSE)),"",VLOOKUP(I2424,State_codes!$B$2:$C$38, 2, FALSE))</f>
        <v>DL</v>
      </c>
      <c r="K2424" s="2" t="s">
        <v>122</v>
      </c>
      <c r="L2424" s="46"/>
      <c r="N2424" s="130"/>
      <c r="O2424" s="130"/>
      <c r="P2424" s="39">
        <v>43923</v>
      </c>
      <c r="Q2424" s="37" t="s">
        <v>9453</v>
      </c>
      <c r="R2424" s="46"/>
      <c r="S2424" s="46"/>
    </row>
    <row r="2425" spans="1:19" ht="12.75">
      <c r="A2425" s="27">
        <v>2424</v>
      </c>
      <c r="B2425" s="119"/>
      <c r="C2425" s="39">
        <v>43923</v>
      </c>
      <c r="D2425" s="40"/>
      <c r="E2425" s="41"/>
      <c r="H2425" s="15"/>
      <c r="I2425" s="2" t="s">
        <v>95</v>
      </c>
      <c r="J2425" s="15" t="str">
        <f>IF(ISERROR(VLOOKUP(I2425,State_codes!$B$2:$C$38, 2, FALSE)),"",VLOOKUP(I2425,State_codes!$B$2:$C$38, 2, FALSE))</f>
        <v>DL</v>
      </c>
      <c r="K2425" s="2" t="s">
        <v>122</v>
      </c>
      <c r="L2425" s="46"/>
      <c r="N2425" s="130"/>
      <c r="O2425" s="130"/>
      <c r="P2425" s="39">
        <v>43923</v>
      </c>
      <c r="Q2425" s="37" t="s">
        <v>9453</v>
      </c>
      <c r="R2425" s="46"/>
      <c r="S2425" s="46"/>
    </row>
    <row r="2426" spans="1:19" ht="12.75">
      <c r="A2426" s="27">
        <v>2425</v>
      </c>
      <c r="B2426" s="119"/>
      <c r="C2426" s="39">
        <v>43923</v>
      </c>
      <c r="D2426" s="40"/>
      <c r="E2426" s="41"/>
      <c r="H2426" s="15"/>
      <c r="I2426" s="2" t="s">
        <v>95</v>
      </c>
      <c r="J2426" s="15" t="str">
        <f>IF(ISERROR(VLOOKUP(I2426,State_codes!$B$2:$C$38, 2, FALSE)),"",VLOOKUP(I2426,State_codes!$B$2:$C$38, 2, FALSE))</f>
        <v>DL</v>
      </c>
      <c r="K2426" s="2" t="s">
        <v>122</v>
      </c>
      <c r="L2426" s="46"/>
      <c r="N2426" s="130"/>
      <c r="O2426" s="130"/>
      <c r="P2426" s="39">
        <v>43923</v>
      </c>
      <c r="Q2426" s="37" t="s">
        <v>9453</v>
      </c>
      <c r="R2426" s="46"/>
      <c r="S2426" s="46"/>
    </row>
    <row r="2427" spans="1:19" ht="12.75">
      <c r="A2427" s="27">
        <v>2426</v>
      </c>
      <c r="B2427" s="119"/>
      <c r="C2427" s="39">
        <v>43923</v>
      </c>
      <c r="D2427" s="40"/>
      <c r="E2427" s="41"/>
      <c r="H2427" s="15"/>
      <c r="I2427" s="45" t="s">
        <v>95</v>
      </c>
      <c r="J2427" s="15" t="str">
        <f>IF(ISERROR(VLOOKUP(I2427,State_codes!$B$2:$C$38, 2, FALSE)),"",VLOOKUP(I2427,State_codes!$B$2:$C$38, 2, FALSE))</f>
        <v>DL</v>
      </c>
      <c r="K2427" s="2" t="s">
        <v>122</v>
      </c>
      <c r="L2427" s="46"/>
      <c r="N2427" s="130"/>
      <c r="O2427" s="130"/>
      <c r="P2427" s="39">
        <v>43923</v>
      </c>
      <c r="Q2427" s="37" t="s">
        <v>9453</v>
      </c>
      <c r="R2427" s="46"/>
      <c r="S2427" s="46"/>
    </row>
    <row r="2428" spans="1:19" ht="12.75">
      <c r="A2428" s="27">
        <v>2427</v>
      </c>
      <c r="B2428" s="119"/>
      <c r="C2428" s="39">
        <v>43923</v>
      </c>
      <c r="D2428" s="40"/>
      <c r="E2428" s="41"/>
      <c r="H2428" s="15"/>
      <c r="I2428" s="45" t="s">
        <v>95</v>
      </c>
      <c r="J2428" s="15" t="str">
        <f>IF(ISERROR(VLOOKUP(I2428,State_codes!$B$2:$C$38, 2, FALSE)),"",VLOOKUP(I2428,State_codes!$B$2:$C$38, 2, FALSE))</f>
        <v>DL</v>
      </c>
      <c r="K2428" s="2" t="s">
        <v>122</v>
      </c>
      <c r="L2428" s="46"/>
      <c r="N2428" s="130"/>
      <c r="O2428" s="130"/>
      <c r="P2428" s="39">
        <v>43923</v>
      </c>
      <c r="Q2428" s="37" t="s">
        <v>9453</v>
      </c>
      <c r="R2428" s="46"/>
      <c r="S2428" s="46"/>
    </row>
    <row r="2429" spans="1:19" ht="12.75">
      <c r="A2429" s="27">
        <v>2428</v>
      </c>
      <c r="B2429" s="119"/>
      <c r="C2429" s="39">
        <v>43923</v>
      </c>
      <c r="D2429" s="40"/>
      <c r="E2429" s="41"/>
      <c r="H2429" s="15"/>
      <c r="I2429" s="45" t="s">
        <v>95</v>
      </c>
      <c r="J2429" s="15" t="str">
        <f>IF(ISERROR(VLOOKUP(I2429,State_codes!$B$2:$C$38, 2, FALSE)),"",VLOOKUP(I2429,State_codes!$B$2:$C$38, 2, FALSE))</f>
        <v>DL</v>
      </c>
      <c r="K2429" s="2" t="s">
        <v>122</v>
      </c>
      <c r="L2429" s="46"/>
      <c r="N2429" s="130"/>
      <c r="O2429" s="130"/>
      <c r="P2429" s="39">
        <v>43923</v>
      </c>
      <c r="Q2429" s="37" t="s">
        <v>9453</v>
      </c>
      <c r="R2429" s="46"/>
      <c r="S2429" s="46"/>
    </row>
    <row r="2430" spans="1:19" ht="12.75">
      <c r="A2430" s="27">
        <v>2429</v>
      </c>
      <c r="B2430" s="119"/>
      <c r="C2430" s="39">
        <v>43923</v>
      </c>
      <c r="D2430" s="40"/>
      <c r="E2430" s="41"/>
      <c r="H2430" s="15"/>
      <c r="I2430" s="45" t="s">
        <v>95</v>
      </c>
      <c r="J2430" s="15" t="str">
        <f>IF(ISERROR(VLOOKUP(I2430,State_codes!$B$2:$C$38, 2, FALSE)),"",VLOOKUP(I2430,State_codes!$B$2:$C$38, 2, FALSE))</f>
        <v>DL</v>
      </c>
      <c r="K2430" s="2" t="s">
        <v>122</v>
      </c>
      <c r="L2430" s="46"/>
      <c r="N2430" s="130"/>
      <c r="O2430" s="130"/>
      <c r="P2430" s="39">
        <v>43923</v>
      </c>
      <c r="Q2430" s="37" t="s">
        <v>9453</v>
      </c>
      <c r="R2430" s="46"/>
      <c r="S2430" s="46"/>
    </row>
    <row r="2431" spans="1:19" ht="12.75">
      <c r="A2431" s="27">
        <v>2430</v>
      </c>
      <c r="B2431" s="119"/>
      <c r="C2431" s="39">
        <v>43923</v>
      </c>
      <c r="D2431" s="40"/>
      <c r="E2431" s="41"/>
      <c r="H2431" s="15"/>
      <c r="I2431" s="45" t="s">
        <v>95</v>
      </c>
      <c r="J2431" s="15" t="str">
        <f>IF(ISERROR(VLOOKUP(I2431,State_codes!$B$2:$C$38, 2, FALSE)),"",VLOOKUP(I2431,State_codes!$B$2:$C$38, 2, FALSE))</f>
        <v>DL</v>
      </c>
      <c r="K2431" s="2" t="s">
        <v>122</v>
      </c>
      <c r="L2431" s="46"/>
      <c r="N2431" s="130"/>
      <c r="O2431" s="130"/>
      <c r="P2431" s="39">
        <v>43923</v>
      </c>
      <c r="Q2431" s="37" t="s">
        <v>9453</v>
      </c>
      <c r="R2431" s="46"/>
      <c r="S2431" s="46"/>
    </row>
    <row r="2432" spans="1:19" ht="12.75">
      <c r="A2432" s="27">
        <v>2431</v>
      </c>
      <c r="B2432" s="119"/>
      <c r="C2432" s="39">
        <v>43923</v>
      </c>
      <c r="D2432" s="40"/>
      <c r="E2432" s="41"/>
      <c r="H2432" s="15"/>
      <c r="I2432" s="2" t="s">
        <v>95</v>
      </c>
      <c r="J2432" s="15" t="str">
        <f>IF(ISERROR(VLOOKUP(I2432,State_codes!$B$2:$C$38, 2, FALSE)),"",VLOOKUP(I2432,State_codes!$B$2:$C$38, 2, FALSE))</f>
        <v>DL</v>
      </c>
      <c r="K2432" s="2" t="s">
        <v>122</v>
      </c>
      <c r="L2432" s="46"/>
      <c r="N2432" s="130"/>
      <c r="O2432" s="130"/>
      <c r="P2432" s="39">
        <v>43923</v>
      </c>
      <c r="Q2432" s="37" t="s">
        <v>9453</v>
      </c>
      <c r="R2432" s="46"/>
      <c r="S2432" s="46"/>
    </row>
    <row r="2433" spans="1:19" ht="12.75">
      <c r="A2433" s="27">
        <v>2432</v>
      </c>
      <c r="B2433" s="119"/>
      <c r="C2433" s="39">
        <v>43923</v>
      </c>
      <c r="D2433" s="40"/>
      <c r="E2433" s="41"/>
      <c r="H2433" s="15"/>
      <c r="I2433" s="2" t="s">
        <v>95</v>
      </c>
      <c r="J2433" s="15" t="str">
        <f>IF(ISERROR(VLOOKUP(I2433,State_codes!$B$2:$C$38, 2, FALSE)),"",VLOOKUP(I2433,State_codes!$B$2:$C$38, 2, FALSE))</f>
        <v>DL</v>
      </c>
      <c r="K2433" s="2" t="s">
        <v>122</v>
      </c>
      <c r="L2433" s="46"/>
      <c r="N2433" s="130"/>
      <c r="O2433" s="130"/>
      <c r="P2433" s="39">
        <v>43923</v>
      </c>
      <c r="Q2433" s="37" t="s">
        <v>9453</v>
      </c>
      <c r="R2433" s="46"/>
      <c r="S2433" s="46"/>
    </row>
    <row r="2434" spans="1:19" ht="12.75">
      <c r="A2434" s="27">
        <v>2433</v>
      </c>
      <c r="B2434" s="119"/>
      <c r="C2434" s="39">
        <v>43923</v>
      </c>
      <c r="D2434" s="40"/>
      <c r="E2434" s="41"/>
      <c r="H2434" s="15"/>
      <c r="I2434" s="2" t="s">
        <v>95</v>
      </c>
      <c r="J2434" s="15" t="str">
        <f>IF(ISERROR(VLOOKUP(I2434,State_codes!$B$2:$C$38, 2, FALSE)),"",VLOOKUP(I2434,State_codes!$B$2:$C$38, 2, FALSE))</f>
        <v>DL</v>
      </c>
      <c r="K2434" s="2" t="s">
        <v>122</v>
      </c>
      <c r="L2434" s="46"/>
      <c r="N2434" s="130"/>
      <c r="O2434" s="130"/>
      <c r="P2434" s="39">
        <v>43923</v>
      </c>
      <c r="Q2434" s="37" t="s">
        <v>9453</v>
      </c>
      <c r="R2434" s="46"/>
      <c r="S2434" s="46"/>
    </row>
    <row r="2435" spans="1:19" ht="12.75">
      <c r="A2435" s="27">
        <v>2434</v>
      </c>
      <c r="B2435" s="119"/>
      <c r="C2435" s="39">
        <v>43923</v>
      </c>
      <c r="D2435" s="40"/>
      <c r="E2435" s="41"/>
      <c r="H2435" s="15"/>
      <c r="I2435" s="2" t="s">
        <v>95</v>
      </c>
      <c r="J2435" s="15" t="str">
        <f>IF(ISERROR(VLOOKUP(I2435,State_codes!$B$2:$C$38, 2, FALSE)),"",VLOOKUP(I2435,State_codes!$B$2:$C$38, 2, FALSE))</f>
        <v>DL</v>
      </c>
      <c r="K2435" s="2" t="s">
        <v>122</v>
      </c>
      <c r="L2435" s="46"/>
      <c r="N2435" s="130"/>
      <c r="O2435" s="130"/>
      <c r="P2435" s="39">
        <v>43923</v>
      </c>
      <c r="Q2435" s="37" t="s">
        <v>9453</v>
      </c>
      <c r="R2435" s="46"/>
      <c r="S2435" s="46"/>
    </row>
    <row r="2436" spans="1:19" ht="12.75">
      <c r="A2436" s="27">
        <v>2435</v>
      </c>
      <c r="B2436" s="119"/>
      <c r="C2436" s="39">
        <v>43923</v>
      </c>
      <c r="D2436" s="40"/>
      <c r="E2436" s="41"/>
      <c r="H2436" s="15"/>
      <c r="I2436" s="2" t="s">
        <v>95</v>
      </c>
      <c r="J2436" s="15" t="str">
        <f>IF(ISERROR(VLOOKUP(I2436,State_codes!$B$2:$C$38, 2, FALSE)),"",VLOOKUP(I2436,State_codes!$B$2:$C$38, 2, FALSE))</f>
        <v>DL</v>
      </c>
      <c r="K2436" s="2" t="s">
        <v>122</v>
      </c>
      <c r="L2436" s="46"/>
      <c r="N2436" s="130"/>
      <c r="O2436" s="130"/>
      <c r="P2436" s="39">
        <v>43923</v>
      </c>
      <c r="Q2436" s="37" t="s">
        <v>9453</v>
      </c>
      <c r="R2436" s="46"/>
      <c r="S2436" s="46"/>
    </row>
    <row r="2437" spans="1:19" ht="12.75">
      <c r="A2437" s="27">
        <v>2436</v>
      </c>
      <c r="B2437" s="119"/>
      <c r="C2437" s="39">
        <v>43923</v>
      </c>
      <c r="D2437" s="40"/>
      <c r="E2437" s="41"/>
      <c r="H2437" s="15"/>
      <c r="I2437" s="45" t="s">
        <v>95</v>
      </c>
      <c r="J2437" s="15" t="str">
        <f>IF(ISERROR(VLOOKUP(I2437,State_codes!$B$2:$C$38, 2, FALSE)),"",VLOOKUP(I2437,State_codes!$B$2:$C$38, 2, FALSE))</f>
        <v>DL</v>
      </c>
      <c r="K2437" s="2" t="s">
        <v>122</v>
      </c>
      <c r="L2437" s="46"/>
      <c r="N2437" s="130"/>
      <c r="O2437" s="130"/>
      <c r="P2437" s="39">
        <v>43923</v>
      </c>
      <c r="Q2437" s="37" t="s">
        <v>9453</v>
      </c>
      <c r="R2437" s="46"/>
      <c r="S2437" s="46"/>
    </row>
    <row r="2438" spans="1:19" ht="12.75">
      <c r="A2438" s="27">
        <v>2437</v>
      </c>
      <c r="B2438" s="119"/>
      <c r="C2438" s="39">
        <v>43923</v>
      </c>
      <c r="D2438" s="40"/>
      <c r="E2438" s="41"/>
      <c r="H2438" s="15"/>
      <c r="I2438" s="45" t="s">
        <v>95</v>
      </c>
      <c r="J2438" s="15" t="str">
        <f>IF(ISERROR(VLOOKUP(I2438,State_codes!$B$2:$C$38, 2, FALSE)),"",VLOOKUP(I2438,State_codes!$B$2:$C$38, 2, FALSE))</f>
        <v>DL</v>
      </c>
      <c r="K2438" s="2" t="s">
        <v>122</v>
      </c>
      <c r="L2438" s="46"/>
      <c r="N2438" s="130"/>
      <c r="O2438" s="130"/>
      <c r="P2438" s="39">
        <v>43923</v>
      </c>
      <c r="Q2438" s="37" t="s">
        <v>9453</v>
      </c>
      <c r="R2438" s="46"/>
      <c r="S2438" s="46"/>
    </row>
    <row r="2439" spans="1:19" ht="12.75">
      <c r="A2439" s="27">
        <v>2438</v>
      </c>
      <c r="B2439" s="119"/>
      <c r="C2439" s="39">
        <v>43923</v>
      </c>
      <c r="D2439" s="40"/>
      <c r="E2439" s="41"/>
      <c r="H2439" s="15"/>
      <c r="I2439" s="45" t="s">
        <v>95</v>
      </c>
      <c r="J2439" s="15" t="str">
        <f>IF(ISERROR(VLOOKUP(I2439,State_codes!$B$2:$C$38, 2, FALSE)),"",VLOOKUP(I2439,State_codes!$B$2:$C$38, 2, FALSE))</f>
        <v>DL</v>
      </c>
      <c r="K2439" s="2" t="s">
        <v>122</v>
      </c>
      <c r="L2439" s="46"/>
      <c r="N2439" s="130"/>
      <c r="O2439" s="130"/>
      <c r="P2439" s="39">
        <v>43923</v>
      </c>
      <c r="Q2439" s="37" t="s">
        <v>9453</v>
      </c>
      <c r="R2439" s="46"/>
      <c r="S2439" s="46"/>
    </row>
    <row r="2440" spans="1:19" ht="12.75">
      <c r="A2440" s="27">
        <v>2439</v>
      </c>
      <c r="B2440" s="119"/>
      <c r="C2440" s="39">
        <v>43923</v>
      </c>
      <c r="D2440" s="40"/>
      <c r="E2440" s="41"/>
      <c r="H2440" s="15"/>
      <c r="I2440" s="45" t="s">
        <v>95</v>
      </c>
      <c r="J2440" s="15" t="str">
        <f>IF(ISERROR(VLOOKUP(I2440,State_codes!$B$2:$C$38, 2, FALSE)),"",VLOOKUP(I2440,State_codes!$B$2:$C$38, 2, FALSE))</f>
        <v>DL</v>
      </c>
      <c r="K2440" s="2" t="s">
        <v>122</v>
      </c>
      <c r="L2440" s="46"/>
      <c r="N2440" s="130"/>
      <c r="O2440" s="130"/>
      <c r="P2440" s="39">
        <v>43923</v>
      </c>
      <c r="Q2440" s="37" t="s">
        <v>9453</v>
      </c>
      <c r="R2440" s="46"/>
      <c r="S2440" s="46"/>
    </row>
    <row r="2441" spans="1:19" ht="12.75">
      <c r="A2441" s="27">
        <v>2440</v>
      </c>
      <c r="B2441" s="119"/>
      <c r="C2441" s="39">
        <v>43923</v>
      </c>
      <c r="D2441" s="40"/>
      <c r="E2441" s="41"/>
      <c r="H2441" s="15"/>
      <c r="I2441" s="45" t="s">
        <v>95</v>
      </c>
      <c r="J2441" s="15" t="str">
        <f>IF(ISERROR(VLOOKUP(I2441,State_codes!$B$2:$C$38, 2, FALSE)),"",VLOOKUP(I2441,State_codes!$B$2:$C$38, 2, FALSE))</f>
        <v>DL</v>
      </c>
      <c r="K2441" s="2" t="s">
        <v>122</v>
      </c>
      <c r="L2441" s="46"/>
      <c r="N2441" s="130"/>
      <c r="O2441" s="130"/>
      <c r="P2441" s="39">
        <v>43923</v>
      </c>
      <c r="Q2441" s="37" t="s">
        <v>9453</v>
      </c>
      <c r="R2441" s="46"/>
      <c r="S2441" s="46"/>
    </row>
    <row r="2442" spans="1:19" ht="12.75">
      <c r="A2442" s="27">
        <v>2441</v>
      </c>
      <c r="B2442" s="119"/>
      <c r="C2442" s="39">
        <v>43923</v>
      </c>
      <c r="D2442" s="40"/>
      <c r="E2442" s="41"/>
      <c r="H2442" s="15"/>
      <c r="I2442" s="2" t="s">
        <v>95</v>
      </c>
      <c r="J2442" s="15" t="str">
        <f>IF(ISERROR(VLOOKUP(I2442,State_codes!$B$2:$C$38, 2, FALSE)),"",VLOOKUP(I2442,State_codes!$B$2:$C$38, 2, FALSE))</f>
        <v>DL</v>
      </c>
      <c r="K2442" s="2" t="s">
        <v>122</v>
      </c>
      <c r="L2442" s="46"/>
      <c r="N2442" s="130"/>
      <c r="O2442" s="130"/>
      <c r="P2442" s="39">
        <v>43923</v>
      </c>
      <c r="Q2442" s="37" t="s">
        <v>9453</v>
      </c>
      <c r="R2442" s="46"/>
      <c r="S2442" s="46"/>
    </row>
    <row r="2443" spans="1:19" ht="12.75">
      <c r="A2443" s="27">
        <v>2442</v>
      </c>
      <c r="B2443" s="119"/>
      <c r="C2443" s="39">
        <v>43923</v>
      </c>
      <c r="D2443" s="40"/>
      <c r="E2443" s="41"/>
      <c r="H2443" s="15"/>
      <c r="I2443" s="2" t="s">
        <v>95</v>
      </c>
      <c r="J2443" s="15" t="str">
        <f>IF(ISERROR(VLOOKUP(I2443,State_codes!$B$2:$C$38, 2, FALSE)),"",VLOOKUP(I2443,State_codes!$B$2:$C$38, 2, FALSE))</f>
        <v>DL</v>
      </c>
      <c r="K2443" s="2" t="s">
        <v>122</v>
      </c>
      <c r="L2443" s="46"/>
      <c r="N2443" s="130"/>
      <c r="O2443" s="130"/>
      <c r="P2443" s="39">
        <v>43923</v>
      </c>
      <c r="Q2443" s="37" t="s">
        <v>9453</v>
      </c>
      <c r="R2443" s="46"/>
      <c r="S2443" s="46"/>
    </row>
    <row r="2444" spans="1:19" ht="12.75">
      <c r="A2444" s="27">
        <v>2443</v>
      </c>
      <c r="B2444" s="119"/>
      <c r="C2444" s="39">
        <v>43923</v>
      </c>
      <c r="D2444" s="40"/>
      <c r="E2444" s="41"/>
      <c r="H2444" s="15"/>
      <c r="I2444" s="2" t="s">
        <v>95</v>
      </c>
      <c r="J2444" s="15" t="str">
        <f>IF(ISERROR(VLOOKUP(I2444,State_codes!$B$2:$C$38, 2, FALSE)),"",VLOOKUP(I2444,State_codes!$B$2:$C$38, 2, FALSE))</f>
        <v>DL</v>
      </c>
      <c r="K2444" s="2" t="s">
        <v>122</v>
      </c>
      <c r="L2444" s="46"/>
      <c r="N2444" s="130"/>
      <c r="O2444" s="130"/>
      <c r="P2444" s="39">
        <v>43923</v>
      </c>
      <c r="Q2444" s="37" t="s">
        <v>9453</v>
      </c>
      <c r="R2444" s="46"/>
      <c r="S2444" s="46"/>
    </row>
    <row r="2445" spans="1:19" ht="12.75">
      <c r="A2445" s="27">
        <v>2444</v>
      </c>
      <c r="B2445" s="119"/>
      <c r="C2445" s="39">
        <v>43923</v>
      </c>
      <c r="D2445" s="40"/>
      <c r="E2445" s="41"/>
      <c r="H2445" s="15"/>
      <c r="I2445" s="2" t="s">
        <v>95</v>
      </c>
      <c r="J2445" s="15" t="str">
        <f>IF(ISERROR(VLOOKUP(I2445,State_codes!$B$2:$C$38, 2, FALSE)),"",VLOOKUP(I2445,State_codes!$B$2:$C$38, 2, FALSE))</f>
        <v>DL</v>
      </c>
      <c r="K2445" s="2" t="s">
        <v>122</v>
      </c>
      <c r="L2445" s="46"/>
      <c r="N2445" s="130"/>
      <c r="O2445" s="130"/>
      <c r="P2445" s="39">
        <v>43923</v>
      </c>
      <c r="Q2445" s="37" t="s">
        <v>9453</v>
      </c>
      <c r="R2445" s="46"/>
      <c r="S2445" s="46"/>
    </row>
    <row r="2446" spans="1:19" ht="12.75">
      <c r="A2446" s="27">
        <v>2445</v>
      </c>
      <c r="B2446" s="119"/>
      <c r="C2446" s="39">
        <v>43923</v>
      </c>
      <c r="D2446" s="40"/>
      <c r="E2446" s="41"/>
      <c r="H2446" s="15"/>
      <c r="I2446" s="2" t="s">
        <v>95</v>
      </c>
      <c r="J2446" s="15" t="str">
        <f>IF(ISERROR(VLOOKUP(I2446,State_codes!$B$2:$C$38, 2, FALSE)),"",VLOOKUP(I2446,State_codes!$B$2:$C$38, 2, FALSE))</f>
        <v>DL</v>
      </c>
      <c r="K2446" s="2" t="s">
        <v>122</v>
      </c>
      <c r="L2446" s="46"/>
      <c r="N2446" s="130"/>
      <c r="O2446" s="130"/>
      <c r="P2446" s="39">
        <v>43923</v>
      </c>
      <c r="Q2446" s="37" t="s">
        <v>9453</v>
      </c>
      <c r="R2446" s="46"/>
      <c r="S2446" s="46"/>
    </row>
    <row r="2447" spans="1:19" ht="12.75">
      <c r="A2447" s="27">
        <v>2446</v>
      </c>
      <c r="B2447" s="119"/>
      <c r="C2447" s="39">
        <v>43923</v>
      </c>
      <c r="D2447" s="40"/>
      <c r="E2447" s="41"/>
      <c r="H2447" s="15"/>
      <c r="I2447" s="45" t="s">
        <v>95</v>
      </c>
      <c r="J2447" s="15" t="str">
        <f>IF(ISERROR(VLOOKUP(I2447,State_codes!$B$2:$C$38, 2, FALSE)),"",VLOOKUP(I2447,State_codes!$B$2:$C$38, 2, FALSE))</f>
        <v>DL</v>
      </c>
      <c r="K2447" s="2" t="s">
        <v>122</v>
      </c>
      <c r="L2447" s="46"/>
      <c r="N2447" s="130"/>
      <c r="O2447" s="130"/>
      <c r="P2447" s="39">
        <v>43923</v>
      </c>
      <c r="Q2447" s="37" t="s">
        <v>9453</v>
      </c>
      <c r="R2447" s="46"/>
      <c r="S2447" s="46"/>
    </row>
    <row r="2448" spans="1:19" ht="12.75">
      <c r="A2448" s="27">
        <v>2447</v>
      </c>
      <c r="B2448" s="119"/>
      <c r="C2448" s="39">
        <v>43923</v>
      </c>
      <c r="D2448" s="40"/>
      <c r="E2448" s="41"/>
      <c r="H2448" s="15"/>
      <c r="I2448" s="45" t="s">
        <v>95</v>
      </c>
      <c r="J2448" s="15" t="str">
        <f>IF(ISERROR(VLOOKUP(I2448,State_codes!$B$2:$C$38, 2, FALSE)),"",VLOOKUP(I2448,State_codes!$B$2:$C$38, 2, FALSE))</f>
        <v>DL</v>
      </c>
      <c r="K2448" s="2" t="s">
        <v>122</v>
      </c>
      <c r="L2448" s="46"/>
      <c r="N2448" s="130"/>
      <c r="O2448" s="130"/>
      <c r="P2448" s="39">
        <v>43923</v>
      </c>
      <c r="Q2448" s="37" t="s">
        <v>9453</v>
      </c>
      <c r="R2448" s="46"/>
      <c r="S2448" s="46"/>
    </row>
    <row r="2449" spans="1:19" ht="12.75">
      <c r="A2449" s="27">
        <v>2448</v>
      </c>
      <c r="B2449" s="119"/>
      <c r="C2449" s="39">
        <v>43923</v>
      </c>
      <c r="D2449" s="40"/>
      <c r="E2449" s="41"/>
      <c r="H2449" s="15"/>
      <c r="I2449" s="45" t="s">
        <v>95</v>
      </c>
      <c r="J2449" s="15" t="str">
        <f>IF(ISERROR(VLOOKUP(I2449,State_codes!$B$2:$C$38, 2, FALSE)),"",VLOOKUP(I2449,State_codes!$B$2:$C$38, 2, FALSE))</f>
        <v>DL</v>
      </c>
      <c r="K2449" s="2" t="s">
        <v>122</v>
      </c>
      <c r="L2449" s="46"/>
      <c r="N2449" s="130"/>
      <c r="O2449" s="130"/>
      <c r="P2449" s="39">
        <v>43923</v>
      </c>
      <c r="Q2449" s="37" t="s">
        <v>9453</v>
      </c>
      <c r="R2449" s="46"/>
      <c r="S2449" s="46"/>
    </row>
    <row r="2450" spans="1:19" ht="12.75">
      <c r="A2450" s="27">
        <v>2449</v>
      </c>
      <c r="B2450" s="119"/>
      <c r="C2450" s="39">
        <v>43923</v>
      </c>
      <c r="D2450" s="40"/>
      <c r="E2450" s="41"/>
      <c r="H2450" s="15"/>
      <c r="I2450" s="45" t="s">
        <v>95</v>
      </c>
      <c r="J2450" s="15" t="str">
        <f>IF(ISERROR(VLOOKUP(I2450,State_codes!$B$2:$C$38, 2, FALSE)),"",VLOOKUP(I2450,State_codes!$B$2:$C$38, 2, FALSE))</f>
        <v>DL</v>
      </c>
      <c r="K2450" s="2" t="s">
        <v>122</v>
      </c>
      <c r="L2450" s="46"/>
      <c r="N2450" s="130"/>
      <c r="O2450" s="130"/>
      <c r="P2450" s="39">
        <v>43923</v>
      </c>
      <c r="Q2450" s="37" t="s">
        <v>9453</v>
      </c>
      <c r="R2450" s="46"/>
      <c r="S2450" s="46"/>
    </row>
    <row r="2451" spans="1:19" ht="12.75">
      <c r="A2451" s="27">
        <v>2450</v>
      </c>
      <c r="B2451" s="119"/>
      <c r="C2451" s="39">
        <v>43923</v>
      </c>
      <c r="D2451" s="40"/>
      <c r="E2451" s="41"/>
      <c r="H2451" s="15"/>
      <c r="I2451" s="45" t="s">
        <v>95</v>
      </c>
      <c r="J2451" s="15" t="str">
        <f>IF(ISERROR(VLOOKUP(I2451,State_codes!$B$2:$C$38, 2, FALSE)),"",VLOOKUP(I2451,State_codes!$B$2:$C$38, 2, FALSE))</f>
        <v>DL</v>
      </c>
      <c r="K2451" s="2" t="s">
        <v>122</v>
      </c>
      <c r="L2451" s="46"/>
      <c r="N2451" s="130"/>
      <c r="O2451" s="130"/>
      <c r="P2451" s="39">
        <v>43923</v>
      </c>
      <c r="Q2451" s="37" t="s">
        <v>9453</v>
      </c>
      <c r="R2451" s="46"/>
      <c r="S2451" s="46"/>
    </row>
    <row r="2452" spans="1:19" ht="12.75">
      <c r="A2452" s="27">
        <v>2451</v>
      </c>
      <c r="B2452" s="119"/>
      <c r="C2452" s="39">
        <v>43923</v>
      </c>
      <c r="D2452" s="40"/>
      <c r="E2452" s="41"/>
      <c r="H2452" s="15"/>
      <c r="I2452" s="2" t="s">
        <v>95</v>
      </c>
      <c r="J2452" s="15" t="str">
        <f>IF(ISERROR(VLOOKUP(I2452,State_codes!$B$2:$C$38, 2, FALSE)),"",VLOOKUP(I2452,State_codes!$B$2:$C$38, 2, FALSE))</f>
        <v>DL</v>
      </c>
      <c r="K2452" s="2" t="s">
        <v>122</v>
      </c>
      <c r="L2452" s="46"/>
      <c r="N2452" s="130"/>
      <c r="O2452" s="130"/>
      <c r="P2452" s="39">
        <v>43923</v>
      </c>
      <c r="Q2452" s="37" t="s">
        <v>9453</v>
      </c>
      <c r="R2452" s="46"/>
      <c r="S2452" s="46"/>
    </row>
    <row r="2453" spans="1:19" ht="12.75">
      <c r="A2453" s="27">
        <v>2452</v>
      </c>
      <c r="B2453" s="119"/>
      <c r="C2453" s="39">
        <v>43923</v>
      </c>
      <c r="D2453" s="40"/>
      <c r="E2453" s="41"/>
      <c r="H2453" s="15"/>
      <c r="I2453" s="2" t="s">
        <v>95</v>
      </c>
      <c r="J2453" s="15" t="str">
        <f>IF(ISERROR(VLOOKUP(I2453,State_codes!$B$2:$C$38, 2, FALSE)),"",VLOOKUP(I2453,State_codes!$B$2:$C$38, 2, FALSE))</f>
        <v>DL</v>
      </c>
      <c r="K2453" s="2" t="s">
        <v>122</v>
      </c>
      <c r="L2453" s="46"/>
      <c r="N2453" s="130"/>
      <c r="O2453" s="130"/>
      <c r="P2453" s="39">
        <v>43923</v>
      </c>
      <c r="Q2453" s="37" t="s">
        <v>9453</v>
      </c>
      <c r="R2453" s="46"/>
      <c r="S2453" s="46"/>
    </row>
    <row r="2454" spans="1:19" ht="12.75">
      <c r="A2454" s="27">
        <v>2453</v>
      </c>
      <c r="B2454" s="119"/>
      <c r="C2454" s="39">
        <v>43923</v>
      </c>
      <c r="D2454" s="40"/>
      <c r="E2454" s="41"/>
      <c r="H2454" s="15"/>
      <c r="I2454" s="2" t="s">
        <v>95</v>
      </c>
      <c r="J2454" s="15" t="str">
        <f>IF(ISERROR(VLOOKUP(I2454,State_codes!$B$2:$C$38, 2, FALSE)),"",VLOOKUP(I2454,State_codes!$B$2:$C$38, 2, FALSE))</f>
        <v>DL</v>
      </c>
      <c r="K2454" s="2" t="s">
        <v>122</v>
      </c>
      <c r="L2454" s="46"/>
      <c r="N2454" s="130"/>
      <c r="O2454" s="130"/>
      <c r="P2454" s="39">
        <v>43923</v>
      </c>
      <c r="Q2454" s="37" t="s">
        <v>9453</v>
      </c>
      <c r="R2454" s="46"/>
      <c r="S2454" s="46"/>
    </row>
    <row r="2455" spans="1:19" ht="12.75">
      <c r="A2455" s="27">
        <v>2454</v>
      </c>
      <c r="B2455" s="119"/>
      <c r="C2455" s="39">
        <v>43923</v>
      </c>
      <c r="D2455" s="40"/>
      <c r="E2455" s="41"/>
      <c r="H2455" s="15"/>
      <c r="I2455" s="2" t="s">
        <v>95</v>
      </c>
      <c r="J2455" s="15" t="str">
        <f>IF(ISERROR(VLOOKUP(I2455,State_codes!$B$2:$C$38, 2, FALSE)),"",VLOOKUP(I2455,State_codes!$B$2:$C$38, 2, FALSE))</f>
        <v>DL</v>
      </c>
      <c r="K2455" s="2" t="s">
        <v>122</v>
      </c>
      <c r="L2455" s="46"/>
      <c r="N2455" s="130"/>
      <c r="O2455" s="130"/>
      <c r="P2455" s="39">
        <v>43923</v>
      </c>
      <c r="Q2455" s="37" t="s">
        <v>9453</v>
      </c>
      <c r="R2455" s="46"/>
      <c r="S2455" s="46"/>
    </row>
    <row r="2456" spans="1:19" ht="12.75">
      <c r="A2456" s="27">
        <v>2455</v>
      </c>
      <c r="B2456" s="119"/>
      <c r="C2456" s="39">
        <v>43923</v>
      </c>
      <c r="D2456" s="40"/>
      <c r="E2456" s="41"/>
      <c r="H2456" s="15"/>
      <c r="I2456" s="2" t="s">
        <v>95</v>
      </c>
      <c r="J2456" s="15" t="str">
        <f>IF(ISERROR(VLOOKUP(I2456,State_codes!$B$2:$C$38, 2, FALSE)),"",VLOOKUP(I2456,State_codes!$B$2:$C$38, 2, FALSE))</f>
        <v>DL</v>
      </c>
      <c r="K2456" s="2" t="s">
        <v>122</v>
      </c>
      <c r="L2456" s="46"/>
      <c r="N2456" s="130"/>
      <c r="O2456" s="130"/>
      <c r="P2456" s="39">
        <v>43923</v>
      </c>
      <c r="Q2456" s="37" t="s">
        <v>9453</v>
      </c>
      <c r="R2456" s="46"/>
      <c r="S2456" s="46"/>
    </row>
    <row r="2457" spans="1:19" ht="12.75">
      <c r="A2457" s="27">
        <v>2456</v>
      </c>
      <c r="B2457" s="119"/>
      <c r="C2457" s="39">
        <v>43923</v>
      </c>
      <c r="D2457" s="40"/>
      <c r="E2457" s="41"/>
      <c r="H2457" s="15"/>
      <c r="I2457" s="45" t="s">
        <v>95</v>
      </c>
      <c r="J2457" s="15" t="str">
        <f>IF(ISERROR(VLOOKUP(I2457,State_codes!$B$2:$C$38, 2, FALSE)),"",VLOOKUP(I2457,State_codes!$B$2:$C$38, 2, FALSE))</f>
        <v>DL</v>
      </c>
      <c r="K2457" s="2" t="s">
        <v>122</v>
      </c>
      <c r="L2457" s="46"/>
      <c r="N2457" s="130"/>
      <c r="O2457" s="130"/>
      <c r="P2457" s="39">
        <v>43923</v>
      </c>
      <c r="Q2457" s="37" t="s">
        <v>9453</v>
      </c>
      <c r="R2457" s="46"/>
      <c r="S2457" s="46"/>
    </row>
    <row r="2458" spans="1:19" ht="12.75">
      <c r="A2458" s="27">
        <v>2457</v>
      </c>
      <c r="B2458" s="119"/>
      <c r="C2458" s="39">
        <v>43923</v>
      </c>
      <c r="D2458" s="40"/>
      <c r="E2458" s="41"/>
      <c r="H2458" s="15"/>
      <c r="I2458" s="45" t="s">
        <v>95</v>
      </c>
      <c r="J2458" s="15" t="str">
        <f>IF(ISERROR(VLOOKUP(I2458,State_codes!$B$2:$C$38, 2, FALSE)),"",VLOOKUP(I2458,State_codes!$B$2:$C$38, 2, FALSE))</f>
        <v>DL</v>
      </c>
      <c r="K2458" s="2" t="s">
        <v>122</v>
      </c>
      <c r="L2458" s="46"/>
      <c r="N2458" s="130"/>
      <c r="O2458" s="130"/>
      <c r="P2458" s="39">
        <v>43923</v>
      </c>
      <c r="Q2458" s="37" t="s">
        <v>9453</v>
      </c>
      <c r="R2458" s="46"/>
      <c r="S2458" s="46"/>
    </row>
    <row r="2459" spans="1:19" ht="12.75">
      <c r="A2459" s="27">
        <v>2458</v>
      </c>
      <c r="B2459" s="119"/>
      <c r="C2459" s="39">
        <v>43923</v>
      </c>
      <c r="D2459" s="40"/>
      <c r="E2459" s="41"/>
      <c r="H2459" s="15"/>
      <c r="I2459" s="45" t="s">
        <v>95</v>
      </c>
      <c r="J2459" s="15" t="str">
        <f>IF(ISERROR(VLOOKUP(I2459,State_codes!$B$2:$C$38, 2, FALSE)),"",VLOOKUP(I2459,State_codes!$B$2:$C$38, 2, FALSE))</f>
        <v>DL</v>
      </c>
      <c r="K2459" s="2" t="s">
        <v>122</v>
      </c>
      <c r="L2459" s="46"/>
      <c r="N2459" s="130"/>
      <c r="O2459" s="130"/>
      <c r="P2459" s="39">
        <v>43923</v>
      </c>
      <c r="Q2459" s="37" t="s">
        <v>9453</v>
      </c>
      <c r="R2459" s="46"/>
      <c r="S2459" s="46"/>
    </row>
    <row r="2460" spans="1:19" ht="12.75">
      <c r="A2460" s="27">
        <v>2459</v>
      </c>
      <c r="B2460" s="119"/>
      <c r="C2460" s="39">
        <v>43923</v>
      </c>
      <c r="D2460" s="40"/>
      <c r="E2460" s="41"/>
      <c r="H2460" s="15"/>
      <c r="I2460" s="45" t="s">
        <v>95</v>
      </c>
      <c r="J2460" s="15" t="str">
        <f>IF(ISERROR(VLOOKUP(I2460,State_codes!$B$2:$C$38, 2, FALSE)),"",VLOOKUP(I2460,State_codes!$B$2:$C$38, 2, FALSE))</f>
        <v>DL</v>
      </c>
      <c r="K2460" s="2" t="s">
        <v>122</v>
      </c>
      <c r="L2460" s="46"/>
      <c r="N2460" s="130"/>
      <c r="O2460" s="130"/>
      <c r="P2460" s="39">
        <v>43923</v>
      </c>
      <c r="Q2460" s="37" t="s">
        <v>9453</v>
      </c>
      <c r="R2460" s="46"/>
      <c r="S2460" s="46"/>
    </row>
    <row r="2461" spans="1:19" ht="12.75">
      <c r="A2461" s="27">
        <v>2460</v>
      </c>
      <c r="B2461" s="119"/>
      <c r="C2461" s="39">
        <v>43923</v>
      </c>
      <c r="D2461" s="40"/>
      <c r="E2461" s="41"/>
      <c r="H2461" s="15"/>
      <c r="I2461" s="45" t="s">
        <v>95</v>
      </c>
      <c r="J2461" s="15" t="str">
        <f>IF(ISERROR(VLOOKUP(I2461,State_codes!$B$2:$C$38, 2, FALSE)),"",VLOOKUP(I2461,State_codes!$B$2:$C$38, 2, FALSE))</f>
        <v>DL</v>
      </c>
      <c r="K2461" s="2" t="s">
        <v>122</v>
      </c>
      <c r="L2461" s="46"/>
      <c r="N2461" s="130"/>
      <c r="O2461" s="130"/>
      <c r="P2461" s="39">
        <v>43923</v>
      </c>
      <c r="Q2461" s="37" t="s">
        <v>9453</v>
      </c>
      <c r="R2461" s="46"/>
      <c r="S2461" s="46"/>
    </row>
    <row r="2462" spans="1:19" ht="12.75">
      <c r="A2462" s="27">
        <v>2461</v>
      </c>
      <c r="B2462" s="119"/>
      <c r="C2462" s="39">
        <v>43923</v>
      </c>
      <c r="D2462" s="40"/>
      <c r="E2462" s="41"/>
      <c r="H2462" s="15"/>
      <c r="I2462" s="2" t="s">
        <v>95</v>
      </c>
      <c r="J2462" s="15" t="str">
        <f>IF(ISERROR(VLOOKUP(I2462,State_codes!$B$2:$C$38, 2, FALSE)),"",VLOOKUP(I2462,State_codes!$B$2:$C$38, 2, FALSE))</f>
        <v>DL</v>
      </c>
      <c r="K2462" s="2" t="s">
        <v>122</v>
      </c>
      <c r="L2462" s="46"/>
      <c r="N2462" s="130"/>
      <c r="O2462" s="130"/>
      <c r="P2462" s="39">
        <v>43923</v>
      </c>
      <c r="Q2462" s="37" t="s">
        <v>9453</v>
      </c>
      <c r="R2462" s="46"/>
      <c r="S2462" s="46"/>
    </row>
    <row r="2463" spans="1:19" ht="12.75">
      <c r="A2463" s="27">
        <v>2462</v>
      </c>
      <c r="B2463" s="119"/>
      <c r="C2463" s="39">
        <v>43923</v>
      </c>
      <c r="D2463" s="40"/>
      <c r="E2463" s="41"/>
      <c r="H2463" s="15"/>
      <c r="I2463" s="2" t="s">
        <v>95</v>
      </c>
      <c r="J2463" s="15" t="str">
        <f>IF(ISERROR(VLOOKUP(I2463,State_codes!$B$2:$C$38, 2, FALSE)),"",VLOOKUP(I2463,State_codes!$B$2:$C$38, 2, FALSE))</f>
        <v>DL</v>
      </c>
      <c r="K2463" s="2" t="s">
        <v>122</v>
      </c>
      <c r="L2463" s="46"/>
      <c r="N2463" s="130"/>
      <c r="O2463" s="130"/>
      <c r="P2463" s="39">
        <v>43923</v>
      </c>
      <c r="Q2463" s="37" t="s">
        <v>9453</v>
      </c>
      <c r="R2463" s="46"/>
      <c r="S2463" s="46"/>
    </row>
    <row r="2464" spans="1:19" ht="12.75">
      <c r="A2464" s="27">
        <v>2463</v>
      </c>
      <c r="B2464" s="119"/>
      <c r="C2464" s="39">
        <v>43923</v>
      </c>
      <c r="D2464" s="40"/>
      <c r="E2464" s="41"/>
      <c r="H2464" s="15"/>
      <c r="I2464" s="2" t="s">
        <v>95</v>
      </c>
      <c r="J2464" s="15" t="str">
        <f>IF(ISERROR(VLOOKUP(I2464,State_codes!$B$2:$C$38, 2, FALSE)),"",VLOOKUP(I2464,State_codes!$B$2:$C$38, 2, FALSE))</f>
        <v>DL</v>
      </c>
      <c r="K2464" s="2" t="s">
        <v>122</v>
      </c>
      <c r="L2464" s="46"/>
      <c r="N2464" s="130"/>
      <c r="O2464" s="130"/>
      <c r="P2464" s="39">
        <v>43923</v>
      </c>
      <c r="Q2464" s="37" t="s">
        <v>9453</v>
      </c>
      <c r="R2464" s="46"/>
      <c r="S2464" s="46"/>
    </row>
    <row r="2465" spans="1:19" ht="12.75">
      <c r="A2465" s="27">
        <v>2464</v>
      </c>
      <c r="B2465" s="119"/>
      <c r="C2465" s="39">
        <v>43923</v>
      </c>
      <c r="D2465" s="40"/>
      <c r="E2465" s="41"/>
      <c r="H2465" s="15"/>
      <c r="I2465" s="2" t="s">
        <v>95</v>
      </c>
      <c r="J2465" s="15" t="str">
        <f>IF(ISERROR(VLOOKUP(I2465,State_codes!$B$2:$C$38, 2, FALSE)),"",VLOOKUP(I2465,State_codes!$B$2:$C$38, 2, FALSE))</f>
        <v>DL</v>
      </c>
      <c r="K2465" s="2" t="s">
        <v>122</v>
      </c>
      <c r="L2465" s="46"/>
      <c r="N2465" s="130"/>
      <c r="O2465" s="130"/>
      <c r="P2465" s="39">
        <v>43923</v>
      </c>
      <c r="Q2465" s="37" t="s">
        <v>9453</v>
      </c>
      <c r="R2465" s="46"/>
      <c r="S2465" s="46"/>
    </row>
    <row r="2466" spans="1:19" ht="12.75">
      <c r="A2466" s="27">
        <v>2465</v>
      </c>
      <c r="B2466" s="119"/>
      <c r="C2466" s="39">
        <v>43923</v>
      </c>
      <c r="D2466" s="40"/>
      <c r="E2466" s="41"/>
      <c r="H2466" s="15"/>
      <c r="I2466" s="2" t="s">
        <v>95</v>
      </c>
      <c r="J2466" s="15" t="str">
        <f>IF(ISERROR(VLOOKUP(I2466,State_codes!$B$2:$C$38, 2, FALSE)),"",VLOOKUP(I2466,State_codes!$B$2:$C$38, 2, FALSE))</f>
        <v>DL</v>
      </c>
      <c r="K2466" s="2" t="s">
        <v>122</v>
      </c>
      <c r="L2466" s="46"/>
      <c r="N2466" s="130"/>
      <c r="O2466" s="130"/>
      <c r="P2466" s="39">
        <v>43923</v>
      </c>
      <c r="Q2466" s="37" t="s">
        <v>9453</v>
      </c>
      <c r="R2466" s="46"/>
      <c r="S2466" s="46"/>
    </row>
    <row r="2467" spans="1:19" ht="12.75">
      <c r="A2467" s="27">
        <v>2466</v>
      </c>
      <c r="B2467" s="119"/>
      <c r="C2467" s="39">
        <v>43923</v>
      </c>
      <c r="D2467" s="40"/>
      <c r="E2467" s="41"/>
      <c r="H2467" s="15"/>
      <c r="I2467" s="45" t="s">
        <v>95</v>
      </c>
      <c r="J2467" s="15" t="str">
        <f>IF(ISERROR(VLOOKUP(I2467,State_codes!$B$2:$C$38, 2, FALSE)),"",VLOOKUP(I2467,State_codes!$B$2:$C$38, 2, FALSE))</f>
        <v>DL</v>
      </c>
      <c r="K2467" s="2" t="s">
        <v>122</v>
      </c>
      <c r="L2467" s="46"/>
      <c r="N2467" s="130"/>
      <c r="O2467" s="130"/>
      <c r="P2467" s="39">
        <v>43923</v>
      </c>
      <c r="Q2467" s="37" t="s">
        <v>9453</v>
      </c>
      <c r="R2467" s="46"/>
      <c r="S2467" s="46"/>
    </row>
    <row r="2468" spans="1:19" ht="12.75">
      <c r="A2468" s="27">
        <v>2467</v>
      </c>
      <c r="B2468" s="119"/>
      <c r="C2468" s="39">
        <v>43923</v>
      </c>
      <c r="D2468" s="40"/>
      <c r="E2468" s="41"/>
      <c r="H2468" s="15"/>
      <c r="I2468" s="45" t="s">
        <v>95</v>
      </c>
      <c r="J2468" s="15" t="str">
        <f>IF(ISERROR(VLOOKUP(I2468,State_codes!$B$2:$C$38, 2, FALSE)),"",VLOOKUP(I2468,State_codes!$B$2:$C$38, 2, FALSE))</f>
        <v>DL</v>
      </c>
      <c r="K2468" s="2" t="s">
        <v>122</v>
      </c>
      <c r="L2468" s="46"/>
      <c r="N2468" s="130"/>
      <c r="O2468" s="130"/>
      <c r="P2468" s="39">
        <v>43923</v>
      </c>
      <c r="Q2468" s="37" t="s">
        <v>9453</v>
      </c>
      <c r="R2468" s="46"/>
      <c r="S2468" s="46"/>
    </row>
    <row r="2469" spans="1:19" ht="12.75">
      <c r="A2469" s="27">
        <v>2468</v>
      </c>
      <c r="B2469" s="119"/>
      <c r="C2469" s="39">
        <v>43923</v>
      </c>
      <c r="D2469" s="40"/>
      <c r="E2469" s="41"/>
      <c r="H2469" s="15"/>
      <c r="I2469" s="45" t="s">
        <v>95</v>
      </c>
      <c r="J2469" s="15" t="str">
        <f>IF(ISERROR(VLOOKUP(I2469,State_codes!$B$2:$C$38, 2, FALSE)),"",VLOOKUP(I2469,State_codes!$B$2:$C$38, 2, FALSE))</f>
        <v>DL</v>
      </c>
      <c r="K2469" s="2" t="s">
        <v>122</v>
      </c>
      <c r="L2469" s="46"/>
      <c r="N2469" s="130"/>
      <c r="O2469" s="130"/>
      <c r="P2469" s="39">
        <v>43923</v>
      </c>
      <c r="Q2469" s="37" t="s">
        <v>9453</v>
      </c>
      <c r="R2469" s="46"/>
      <c r="S2469" s="46"/>
    </row>
    <row r="2470" spans="1:19" ht="12.75">
      <c r="A2470" s="27">
        <v>2469</v>
      </c>
      <c r="B2470" s="119"/>
      <c r="C2470" s="39">
        <v>43923</v>
      </c>
      <c r="D2470" s="40"/>
      <c r="E2470" s="41"/>
      <c r="H2470" s="15"/>
      <c r="I2470" s="45" t="s">
        <v>95</v>
      </c>
      <c r="J2470" s="15" t="str">
        <f>IF(ISERROR(VLOOKUP(I2470,State_codes!$B$2:$C$38, 2, FALSE)),"",VLOOKUP(I2470,State_codes!$B$2:$C$38, 2, FALSE))</f>
        <v>DL</v>
      </c>
      <c r="K2470" s="2" t="s">
        <v>122</v>
      </c>
      <c r="L2470" s="46"/>
      <c r="N2470" s="130"/>
      <c r="O2470" s="130"/>
      <c r="P2470" s="39">
        <v>43923</v>
      </c>
      <c r="Q2470" s="37" t="s">
        <v>9453</v>
      </c>
      <c r="R2470" s="46"/>
      <c r="S2470" s="46"/>
    </row>
    <row r="2471" spans="1:19" ht="12.75">
      <c r="A2471" s="27">
        <v>2470</v>
      </c>
      <c r="B2471" s="119"/>
      <c r="C2471" s="39">
        <v>43923</v>
      </c>
      <c r="D2471" s="40"/>
      <c r="E2471" s="41"/>
      <c r="H2471" s="15"/>
      <c r="I2471" s="45" t="s">
        <v>95</v>
      </c>
      <c r="J2471" s="15" t="str">
        <f>IF(ISERROR(VLOOKUP(I2471,State_codes!$B$2:$C$38, 2, FALSE)),"",VLOOKUP(I2471,State_codes!$B$2:$C$38, 2, FALSE))</f>
        <v>DL</v>
      </c>
      <c r="K2471" s="2" t="s">
        <v>122</v>
      </c>
      <c r="L2471" s="46"/>
      <c r="N2471" s="130"/>
      <c r="O2471" s="130"/>
      <c r="P2471" s="39">
        <v>43923</v>
      </c>
      <c r="Q2471" s="37" t="s">
        <v>9453</v>
      </c>
      <c r="R2471" s="46"/>
      <c r="S2471" s="46"/>
    </row>
    <row r="2472" spans="1:19" ht="12.75">
      <c r="A2472" s="27">
        <v>2471</v>
      </c>
      <c r="B2472" s="119"/>
      <c r="C2472" s="39">
        <v>43923</v>
      </c>
      <c r="D2472" s="40"/>
      <c r="E2472" s="41"/>
      <c r="H2472" s="15"/>
      <c r="I2472" s="45" t="s">
        <v>95</v>
      </c>
      <c r="J2472" s="15" t="str">
        <f>IF(ISERROR(VLOOKUP(I2472,State_codes!$B$2:$C$38, 2, FALSE)),"",VLOOKUP(I2472,State_codes!$B$2:$C$38, 2, FALSE))</f>
        <v>DL</v>
      </c>
      <c r="K2472" s="2" t="s">
        <v>122</v>
      </c>
      <c r="L2472" s="46"/>
      <c r="N2472" s="130"/>
      <c r="O2472" s="130"/>
      <c r="P2472" s="39">
        <v>43923</v>
      </c>
      <c r="Q2472" s="37" t="s">
        <v>9453</v>
      </c>
      <c r="R2472" s="46"/>
      <c r="S2472" s="46"/>
    </row>
    <row r="2473" spans="1:19" ht="12.75">
      <c r="A2473" s="27">
        <v>2472</v>
      </c>
      <c r="B2473" s="119"/>
      <c r="C2473" s="39">
        <v>43923</v>
      </c>
      <c r="D2473" s="40"/>
      <c r="E2473" s="41"/>
      <c r="H2473" s="15"/>
      <c r="I2473" s="45" t="s">
        <v>95</v>
      </c>
      <c r="J2473" s="15" t="str">
        <f>IF(ISERROR(VLOOKUP(I2473,State_codes!$B$2:$C$38, 2, FALSE)),"",VLOOKUP(I2473,State_codes!$B$2:$C$38, 2, FALSE))</f>
        <v>DL</v>
      </c>
      <c r="K2473" s="2" t="s">
        <v>122</v>
      </c>
      <c r="L2473" s="46"/>
      <c r="N2473" s="130"/>
      <c r="O2473" s="130"/>
      <c r="P2473" s="39">
        <v>43923</v>
      </c>
      <c r="Q2473" s="37" t="s">
        <v>9453</v>
      </c>
      <c r="R2473" s="46"/>
      <c r="S2473" s="46"/>
    </row>
    <row r="2474" spans="1:19" ht="12.75">
      <c r="A2474" s="27">
        <v>2473</v>
      </c>
      <c r="B2474" s="119"/>
      <c r="C2474" s="39">
        <v>43923</v>
      </c>
      <c r="D2474" s="40"/>
      <c r="E2474" s="41"/>
      <c r="H2474" s="15"/>
      <c r="I2474" s="45" t="s">
        <v>95</v>
      </c>
      <c r="J2474" s="15" t="str">
        <f>IF(ISERROR(VLOOKUP(I2474,State_codes!$B$2:$C$38, 2, FALSE)),"",VLOOKUP(I2474,State_codes!$B$2:$C$38, 2, FALSE))</f>
        <v>DL</v>
      </c>
      <c r="K2474" s="2" t="s">
        <v>122</v>
      </c>
      <c r="L2474" s="46"/>
      <c r="N2474" s="130"/>
      <c r="O2474" s="130"/>
      <c r="P2474" s="39">
        <v>43923</v>
      </c>
      <c r="Q2474" s="37" t="s">
        <v>9453</v>
      </c>
      <c r="R2474" s="46"/>
      <c r="S2474" s="46"/>
    </row>
    <row r="2475" spans="1:19" ht="12.75">
      <c r="A2475" s="27">
        <v>2474</v>
      </c>
      <c r="B2475" s="119"/>
      <c r="C2475" s="39">
        <v>43923</v>
      </c>
      <c r="D2475" s="40"/>
      <c r="E2475" s="41"/>
      <c r="H2475" s="15"/>
      <c r="I2475" s="45" t="s">
        <v>95</v>
      </c>
      <c r="J2475" s="15" t="str">
        <f>IF(ISERROR(VLOOKUP(I2475,State_codes!$B$2:$C$38, 2, FALSE)),"",VLOOKUP(I2475,State_codes!$B$2:$C$38, 2, FALSE))</f>
        <v>DL</v>
      </c>
      <c r="K2475" s="2" t="s">
        <v>122</v>
      </c>
      <c r="L2475" s="46"/>
      <c r="N2475" s="130"/>
      <c r="O2475" s="130"/>
      <c r="P2475" s="39">
        <v>43923</v>
      </c>
      <c r="Q2475" s="37" t="s">
        <v>9453</v>
      </c>
      <c r="R2475" s="46"/>
      <c r="S2475" s="46"/>
    </row>
    <row r="2476" spans="1:19" ht="12.75">
      <c r="A2476" s="24">
        <v>2475</v>
      </c>
      <c r="B2476" s="119"/>
      <c r="C2476" s="39">
        <v>43923</v>
      </c>
      <c r="D2476" s="40"/>
      <c r="E2476" s="41"/>
      <c r="H2476" s="2" t="s">
        <v>1242</v>
      </c>
      <c r="I2476" s="2" t="s">
        <v>224</v>
      </c>
      <c r="J2476" s="15" t="str">
        <f>IF(ISERROR(VLOOKUP(I2476,State_codes!$B$2:$C$38, 2, FALSE)),"",VLOOKUP(I2476,State_codes!$B$2:$C$38, 2, FALSE))</f>
        <v>MP</v>
      </c>
      <c r="K2476" s="2" t="s">
        <v>122</v>
      </c>
      <c r="L2476" s="46"/>
      <c r="N2476" s="130"/>
      <c r="O2476" s="130"/>
      <c r="P2476" s="39">
        <v>43923</v>
      </c>
      <c r="Q2476" s="37" t="s">
        <v>9613</v>
      </c>
      <c r="R2476" s="46"/>
      <c r="S2476" s="46"/>
    </row>
    <row r="2477" spans="1:19" ht="12.75">
      <c r="A2477" s="38">
        <v>2476</v>
      </c>
      <c r="B2477" s="119"/>
      <c r="C2477" s="39">
        <v>43923</v>
      </c>
      <c r="D2477" s="40"/>
      <c r="E2477" s="41"/>
      <c r="H2477" s="2" t="s">
        <v>1242</v>
      </c>
      <c r="I2477" s="2" t="s">
        <v>224</v>
      </c>
      <c r="J2477" s="15" t="str">
        <f>IF(ISERROR(VLOOKUP(I2477,State_codes!$B$2:$C$38, 2, FALSE)),"",VLOOKUP(I2477,State_codes!$B$2:$C$38, 2, FALSE))</f>
        <v>MP</v>
      </c>
      <c r="K2477" s="2" t="s">
        <v>122</v>
      </c>
      <c r="L2477" s="46"/>
      <c r="N2477" s="130"/>
      <c r="O2477" s="130"/>
      <c r="P2477" s="39">
        <v>43923</v>
      </c>
      <c r="Q2477" s="37" t="s">
        <v>9613</v>
      </c>
      <c r="R2477" s="46"/>
      <c r="S2477" s="46"/>
    </row>
    <row r="2478" spans="1:19" ht="12.75">
      <c r="A2478" s="38">
        <v>2477</v>
      </c>
      <c r="B2478" s="119"/>
      <c r="C2478" s="39">
        <v>43923</v>
      </c>
      <c r="D2478" s="40"/>
      <c r="E2478" s="41"/>
      <c r="H2478" s="2" t="s">
        <v>1242</v>
      </c>
      <c r="I2478" s="2" t="s">
        <v>224</v>
      </c>
      <c r="J2478" s="15" t="str">
        <f>IF(ISERROR(VLOOKUP(I2478,State_codes!$B$2:$C$38, 2, FALSE)),"",VLOOKUP(I2478,State_codes!$B$2:$C$38, 2, FALSE))</f>
        <v>MP</v>
      </c>
      <c r="K2478" s="2" t="s">
        <v>122</v>
      </c>
      <c r="L2478" s="46"/>
      <c r="N2478" s="130"/>
      <c r="O2478" s="130"/>
      <c r="P2478" s="39">
        <v>43923</v>
      </c>
      <c r="Q2478" s="37" t="s">
        <v>9613</v>
      </c>
      <c r="R2478" s="46"/>
      <c r="S2478" s="46"/>
    </row>
    <row r="2479" spans="1:19" ht="12.75">
      <c r="A2479" s="38">
        <v>2478</v>
      </c>
      <c r="B2479" s="119"/>
      <c r="C2479" s="39">
        <v>43923</v>
      </c>
      <c r="D2479" s="40"/>
      <c r="E2479" s="41"/>
      <c r="H2479" s="2" t="s">
        <v>1242</v>
      </c>
      <c r="I2479" s="2" t="s">
        <v>224</v>
      </c>
      <c r="J2479" s="15" t="str">
        <f>IF(ISERROR(VLOOKUP(I2479,State_codes!$B$2:$C$38, 2, FALSE)),"",VLOOKUP(I2479,State_codes!$B$2:$C$38, 2, FALSE))</f>
        <v>MP</v>
      </c>
      <c r="K2479" s="2" t="s">
        <v>122</v>
      </c>
      <c r="L2479" s="46"/>
      <c r="N2479" s="130"/>
      <c r="O2479" s="130"/>
      <c r="P2479" s="39">
        <v>43923</v>
      </c>
      <c r="Q2479" s="37" t="s">
        <v>9613</v>
      </c>
      <c r="R2479" s="46"/>
      <c r="S2479" s="46"/>
    </row>
    <row r="2480" spans="1:19" ht="12.75">
      <c r="A2480" s="38">
        <v>2479</v>
      </c>
      <c r="B2480" s="119"/>
      <c r="C2480" s="39">
        <v>43923</v>
      </c>
      <c r="D2480" s="40"/>
      <c r="E2480" s="41"/>
      <c r="H2480" s="2" t="s">
        <v>1242</v>
      </c>
      <c r="I2480" s="2" t="s">
        <v>224</v>
      </c>
      <c r="J2480" s="15" t="str">
        <f>IF(ISERROR(VLOOKUP(I2480,State_codes!$B$2:$C$38, 2, FALSE)),"",VLOOKUP(I2480,State_codes!$B$2:$C$38, 2, FALSE))</f>
        <v>MP</v>
      </c>
      <c r="K2480" s="2" t="s">
        <v>122</v>
      </c>
      <c r="L2480" s="46"/>
      <c r="N2480" s="130"/>
      <c r="O2480" s="130"/>
      <c r="P2480" s="39">
        <v>43923</v>
      </c>
      <c r="Q2480" s="37" t="s">
        <v>9613</v>
      </c>
      <c r="R2480" s="46"/>
      <c r="S2480" s="46"/>
    </row>
    <row r="2481" spans="1:19" ht="12.75">
      <c r="A2481" s="38">
        <v>2480</v>
      </c>
      <c r="B2481" s="119"/>
      <c r="C2481" s="39">
        <v>43923</v>
      </c>
      <c r="D2481" s="40"/>
      <c r="E2481" s="41"/>
      <c r="H2481" s="2" t="s">
        <v>226</v>
      </c>
      <c r="I2481" s="2" t="s">
        <v>224</v>
      </c>
      <c r="J2481" s="15" t="str">
        <f>IF(ISERROR(VLOOKUP(I2481,State_codes!$B$2:$C$38, 2, FALSE)),"",VLOOKUP(I2481,State_codes!$B$2:$C$38, 2, FALSE))</f>
        <v>MP</v>
      </c>
      <c r="K2481" s="2" t="s">
        <v>122</v>
      </c>
      <c r="L2481" s="46"/>
      <c r="N2481" s="130"/>
      <c r="O2481" s="130"/>
      <c r="P2481" s="39">
        <v>43923</v>
      </c>
      <c r="Q2481" s="37" t="s">
        <v>9613</v>
      </c>
      <c r="R2481" s="46"/>
      <c r="S2481" s="46"/>
    </row>
    <row r="2482" spans="1:19" ht="12.75">
      <c r="A2482" s="38">
        <v>2481</v>
      </c>
      <c r="B2482" s="119"/>
      <c r="C2482" s="39">
        <v>43923</v>
      </c>
      <c r="D2482" s="40"/>
      <c r="E2482" s="27">
        <v>36</v>
      </c>
      <c r="F2482" s="2" t="s">
        <v>39</v>
      </c>
      <c r="H2482" s="2" t="s">
        <v>903</v>
      </c>
      <c r="I2482" s="2" t="s">
        <v>224</v>
      </c>
      <c r="J2482" s="15" t="str">
        <f>IF(ISERROR(VLOOKUP(I2482,State_codes!$B$2:$C$38, 2, FALSE)),"",VLOOKUP(I2482,State_codes!$B$2:$C$38, 2, FALSE))</f>
        <v>MP</v>
      </c>
      <c r="K2482" s="2" t="s">
        <v>122</v>
      </c>
      <c r="L2482" s="46"/>
      <c r="N2482" s="130"/>
      <c r="O2482" s="130"/>
      <c r="P2482" s="39">
        <v>43923</v>
      </c>
      <c r="Q2482" s="37" t="s">
        <v>9613</v>
      </c>
      <c r="R2482" s="37" t="s">
        <v>9630</v>
      </c>
      <c r="S2482" s="46"/>
    </row>
    <row r="2483" spans="1:19" ht="12.75">
      <c r="A2483" s="38">
        <v>2482</v>
      </c>
      <c r="B2483" s="23" t="s">
        <v>9631</v>
      </c>
      <c r="C2483" s="39">
        <v>43923</v>
      </c>
      <c r="D2483" s="40"/>
      <c r="E2483" s="27">
        <v>24</v>
      </c>
      <c r="F2483" s="2" t="s">
        <v>39</v>
      </c>
      <c r="H2483" s="2" t="s">
        <v>1468</v>
      </c>
      <c r="I2483" s="2" t="s">
        <v>134</v>
      </c>
      <c r="J2483" s="15" t="str">
        <f>IF(ISERROR(VLOOKUP(I2483,State_codes!$B$2:$C$38, 2, FALSE)),"",VLOOKUP(I2483,State_codes!$B$2:$C$38, 2, FALSE))</f>
        <v>KA</v>
      </c>
      <c r="K2483" s="2" t="s">
        <v>122</v>
      </c>
      <c r="L2483" s="31" t="s">
        <v>9632</v>
      </c>
      <c r="M2483" s="2" t="s">
        <v>9633</v>
      </c>
      <c r="N2483" s="130"/>
      <c r="O2483" s="27" t="s">
        <v>129</v>
      </c>
      <c r="P2483" s="39">
        <v>43923</v>
      </c>
      <c r="Q2483" s="37" t="s">
        <v>8445</v>
      </c>
      <c r="R2483" s="46"/>
      <c r="S2483" s="46"/>
    </row>
    <row r="2484" spans="1:19" ht="12.75">
      <c r="A2484" s="38">
        <v>2483</v>
      </c>
      <c r="B2484" s="23" t="s">
        <v>9634</v>
      </c>
      <c r="C2484" s="39">
        <v>43923</v>
      </c>
      <c r="D2484" s="40"/>
      <c r="E2484" s="27">
        <v>22</v>
      </c>
      <c r="F2484" s="2" t="s">
        <v>39</v>
      </c>
      <c r="H2484" s="2" t="s">
        <v>1468</v>
      </c>
      <c r="I2484" s="2" t="s">
        <v>134</v>
      </c>
      <c r="J2484" s="15" t="str">
        <f>IF(ISERROR(VLOOKUP(I2484,State_codes!$B$2:$C$38, 2, FALSE)),"",VLOOKUP(I2484,State_codes!$B$2:$C$38, 2, FALSE))</f>
        <v>KA</v>
      </c>
      <c r="K2484" s="2" t="s">
        <v>122</v>
      </c>
      <c r="L2484" s="31" t="s">
        <v>9632</v>
      </c>
      <c r="M2484" s="2" t="s">
        <v>9633</v>
      </c>
      <c r="N2484" s="130"/>
      <c r="O2484" s="27" t="s">
        <v>129</v>
      </c>
      <c r="P2484" s="39">
        <v>43923</v>
      </c>
      <c r="Q2484" s="37" t="s">
        <v>8445</v>
      </c>
      <c r="R2484" s="46"/>
      <c r="S2484" s="46"/>
    </row>
    <row r="2485" spans="1:19" ht="12.75">
      <c r="A2485" s="38">
        <v>2484</v>
      </c>
      <c r="B2485" s="23" t="s">
        <v>9636</v>
      </c>
      <c r="C2485" s="39">
        <v>43923</v>
      </c>
      <c r="D2485" s="40"/>
      <c r="E2485" s="27">
        <v>14</v>
      </c>
      <c r="F2485" s="2" t="s">
        <v>39</v>
      </c>
      <c r="G2485" s="2" t="s">
        <v>8836</v>
      </c>
      <c r="H2485" s="2" t="s">
        <v>5142</v>
      </c>
      <c r="I2485" s="2" t="s">
        <v>134</v>
      </c>
      <c r="J2485" s="15" t="str">
        <f>IF(ISERROR(VLOOKUP(I2485,State_codes!$B$2:$C$38, 2, FALSE)),"",VLOOKUP(I2485,State_codes!$B$2:$C$38, 2, FALSE))</f>
        <v>KA</v>
      </c>
      <c r="K2485" s="2" t="s">
        <v>122</v>
      </c>
      <c r="L2485" s="31" t="s">
        <v>9638</v>
      </c>
      <c r="M2485" s="2" t="s">
        <v>9639</v>
      </c>
      <c r="N2485" s="130"/>
      <c r="O2485" s="27" t="s">
        <v>129</v>
      </c>
      <c r="P2485" s="39">
        <v>43923</v>
      </c>
      <c r="Q2485" s="37" t="s">
        <v>8445</v>
      </c>
      <c r="R2485" s="46"/>
      <c r="S2485" s="46"/>
    </row>
    <row r="2486" spans="1:19" ht="12.75">
      <c r="A2486" s="38">
        <v>2485</v>
      </c>
      <c r="B2486" s="119"/>
      <c r="C2486" s="39">
        <v>43923</v>
      </c>
      <c r="D2486" s="40"/>
      <c r="E2486" s="41"/>
      <c r="H2486" s="15"/>
      <c r="I2486" s="2" t="s">
        <v>101</v>
      </c>
      <c r="J2486" s="15" t="str">
        <f>IF(ISERROR(VLOOKUP(I2486,State_codes!$B$2:$C$38, 2, FALSE)),"",VLOOKUP(I2486,State_codes!$B$2:$C$38, 2, FALSE))</f>
        <v>TG</v>
      </c>
      <c r="K2486" s="2" t="s">
        <v>122</v>
      </c>
      <c r="L2486" s="31" t="s">
        <v>429</v>
      </c>
      <c r="N2486" s="130"/>
      <c r="O2486" s="130"/>
      <c r="P2486" s="39">
        <v>43923</v>
      </c>
      <c r="Q2486" s="37" t="s">
        <v>680</v>
      </c>
      <c r="R2486" s="46"/>
      <c r="S2486" s="46"/>
    </row>
    <row r="2487" spans="1:19" ht="12.75">
      <c r="A2487" s="38">
        <v>2486</v>
      </c>
      <c r="B2487" s="119"/>
      <c r="C2487" s="146">
        <v>43923</v>
      </c>
      <c r="D2487" s="343"/>
      <c r="E2487" s="45"/>
      <c r="F2487" s="45"/>
      <c r="G2487" s="45"/>
      <c r="H2487" s="45"/>
      <c r="I2487" s="45" t="s">
        <v>101</v>
      </c>
      <c r="J2487" s="15" t="str">
        <f>IF(ISERROR(VLOOKUP(I2487,State_codes!$B$2:$C$38, 2, FALSE)),"",VLOOKUP(I2487,State_codes!$B$2:$C$38, 2, FALSE))</f>
        <v>TG</v>
      </c>
      <c r="K2487" s="45" t="s">
        <v>122</v>
      </c>
      <c r="L2487" s="163" t="s">
        <v>429</v>
      </c>
      <c r="M2487" s="45"/>
      <c r="N2487" s="129"/>
      <c r="O2487" s="129"/>
      <c r="P2487" s="146">
        <v>43923</v>
      </c>
      <c r="Q2487" s="131" t="s">
        <v>680</v>
      </c>
      <c r="R2487" s="46"/>
      <c r="S2487" s="46"/>
    </row>
    <row r="2488" spans="1:19" ht="12.75">
      <c r="A2488" s="38">
        <v>2487</v>
      </c>
      <c r="B2488" s="119"/>
      <c r="C2488" s="146">
        <v>43923</v>
      </c>
      <c r="D2488" s="343"/>
      <c r="E2488" s="45"/>
      <c r="F2488" s="45"/>
      <c r="G2488" s="45"/>
      <c r="H2488" s="45"/>
      <c r="I2488" s="45" t="s">
        <v>101</v>
      </c>
      <c r="J2488" s="15" t="str">
        <f>IF(ISERROR(VLOOKUP(I2488,State_codes!$B$2:$C$38, 2, FALSE)),"",VLOOKUP(I2488,State_codes!$B$2:$C$38, 2, FALSE))</f>
        <v>TG</v>
      </c>
      <c r="K2488" s="45" t="s">
        <v>122</v>
      </c>
      <c r="L2488" s="163" t="s">
        <v>429</v>
      </c>
      <c r="M2488" s="45"/>
      <c r="N2488" s="129"/>
      <c r="O2488" s="129"/>
      <c r="P2488" s="146">
        <v>43923</v>
      </c>
      <c r="Q2488" s="131" t="s">
        <v>680</v>
      </c>
      <c r="R2488" s="46"/>
      <c r="S2488" s="46"/>
    </row>
    <row r="2489" spans="1:19" ht="12.75">
      <c r="A2489" s="38">
        <v>2488</v>
      </c>
      <c r="B2489" s="119"/>
      <c r="C2489" s="146">
        <v>43923</v>
      </c>
      <c r="D2489" s="343"/>
      <c r="E2489" s="45"/>
      <c r="F2489" s="45"/>
      <c r="G2489" s="45"/>
      <c r="H2489" s="45"/>
      <c r="I2489" s="45" t="s">
        <v>101</v>
      </c>
      <c r="J2489" s="15" t="str">
        <f>IF(ISERROR(VLOOKUP(I2489,State_codes!$B$2:$C$38, 2, FALSE)),"",VLOOKUP(I2489,State_codes!$B$2:$C$38, 2, FALSE))</f>
        <v>TG</v>
      </c>
      <c r="K2489" s="45" t="s">
        <v>122</v>
      </c>
      <c r="L2489" s="163" t="s">
        <v>429</v>
      </c>
      <c r="M2489" s="45"/>
      <c r="N2489" s="129"/>
      <c r="O2489" s="129"/>
      <c r="P2489" s="146">
        <v>43923</v>
      </c>
      <c r="Q2489" s="131" t="s">
        <v>680</v>
      </c>
      <c r="R2489" s="46"/>
      <c r="S2489" s="46"/>
    </row>
    <row r="2490" spans="1:19" ht="12.75">
      <c r="A2490" s="38">
        <v>2489</v>
      </c>
      <c r="B2490" s="119"/>
      <c r="C2490" s="146">
        <v>43923</v>
      </c>
      <c r="D2490" s="343"/>
      <c r="E2490" s="45"/>
      <c r="F2490" s="45"/>
      <c r="G2490" s="45"/>
      <c r="H2490" s="45"/>
      <c r="I2490" s="45" t="s">
        <v>101</v>
      </c>
      <c r="J2490" s="15" t="str">
        <f>IF(ISERROR(VLOOKUP(I2490,State_codes!$B$2:$C$38, 2, FALSE)),"",VLOOKUP(I2490,State_codes!$B$2:$C$38, 2, FALSE))</f>
        <v>TG</v>
      </c>
      <c r="K2490" s="45" t="s">
        <v>122</v>
      </c>
      <c r="L2490" s="163" t="s">
        <v>429</v>
      </c>
      <c r="M2490" s="45"/>
      <c r="N2490" s="129"/>
      <c r="O2490" s="129"/>
      <c r="P2490" s="146">
        <v>43923</v>
      </c>
      <c r="Q2490" s="131" t="s">
        <v>680</v>
      </c>
      <c r="R2490" s="46"/>
      <c r="S2490" s="46"/>
    </row>
    <row r="2491" spans="1:19" ht="12.75">
      <c r="A2491" s="38">
        <v>2490</v>
      </c>
      <c r="B2491" s="119"/>
      <c r="C2491" s="146">
        <v>43923</v>
      </c>
      <c r="D2491" s="343"/>
      <c r="E2491" s="45"/>
      <c r="F2491" s="45"/>
      <c r="G2491" s="45"/>
      <c r="H2491" s="45"/>
      <c r="I2491" s="45" t="s">
        <v>101</v>
      </c>
      <c r="J2491" s="15" t="str">
        <f>IF(ISERROR(VLOOKUP(I2491,State_codes!$B$2:$C$38, 2, FALSE)),"",VLOOKUP(I2491,State_codes!$B$2:$C$38, 2, FALSE))</f>
        <v>TG</v>
      </c>
      <c r="K2491" s="45" t="s">
        <v>122</v>
      </c>
      <c r="L2491" s="163" t="s">
        <v>429</v>
      </c>
      <c r="M2491" s="45"/>
      <c r="N2491" s="129"/>
      <c r="O2491" s="129"/>
      <c r="P2491" s="146">
        <v>43923</v>
      </c>
      <c r="Q2491" s="131" t="s">
        <v>680</v>
      </c>
      <c r="R2491" s="46"/>
      <c r="S2491" s="46"/>
    </row>
    <row r="2492" spans="1:19" ht="12.75">
      <c r="A2492" s="38">
        <v>2491</v>
      </c>
      <c r="B2492" s="119"/>
      <c r="C2492" s="39">
        <v>43923</v>
      </c>
      <c r="D2492" s="40"/>
      <c r="E2492" s="41"/>
      <c r="H2492" s="15"/>
      <c r="I2492" s="2" t="s">
        <v>101</v>
      </c>
      <c r="J2492" s="15" t="str">
        <f>IF(ISERROR(VLOOKUP(I2492,State_codes!$B$2:$C$38, 2, FALSE)),"",VLOOKUP(I2492,State_codes!$B$2:$C$38, 2, FALSE))</f>
        <v>TG</v>
      </c>
      <c r="K2492" s="2" t="s">
        <v>122</v>
      </c>
      <c r="L2492" s="31" t="s">
        <v>429</v>
      </c>
      <c r="N2492" s="130"/>
      <c r="O2492" s="130"/>
      <c r="P2492" s="39">
        <v>43923</v>
      </c>
      <c r="Q2492" s="37" t="s">
        <v>680</v>
      </c>
      <c r="R2492" s="46"/>
      <c r="S2492" s="46"/>
    </row>
    <row r="2493" spans="1:19" ht="12.75">
      <c r="A2493" s="38">
        <v>2492</v>
      </c>
      <c r="B2493" s="119"/>
      <c r="C2493" s="146">
        <v>43923</v>
      </c>
      <c r="D2493" s="343"/>
      <c r="E2493" s="45"/>
      <c r="F2493" s="45"/>
      <c r="G2493" s="45"/>
      <c r="H2493" s="45"/>
      <c r="I2493" s="45" t="s">
        <v>101</v>
      </c>
      <c r="J2493" s="15" t="str">
        <f>IF(ISERROR(VLOOKUP(I2493,State_codes!$B$2:$C$38, 2, FALSE)),"",VLOOKUP(I2493,State_codes!$B$2:$C$38, 2, FALSE))</f>
        <v>TG</v>
      </c>
      <c r="K2493" s="45" t="s">
        <v>122</v>
      </c>
      <c r="L2493" s="163" t="s">
        <v>429</v>
      </c>
      <c r="M2493" s="45"/>
      <c r="N2493" s="129"/>
      <c r="O2493" s="129"/>
      <c r="P2493" s="146">
        <v>43923</v>
      </c>
      <c r="Q2493" s="131" t="s">
        <v>680</v>
      </c>
      <c r="R2493" s="46"/>
      <c r="S2493" s="46"/>
    </row>
    <row r="2494" spans="1:19" ht="12.75">
      <c r="A2494" s="38">
        <v>2493</v>
      </c>
      <c r="B2494" s="119"/>
      <c r="C2494" s="146">
        <v>43923</v>
      </c>
      <c r="D2494" s="343"/>
      <c r="E2494" s="45"/>
      <c r="F2494" s="45"/>
      <c r="G2494" s="45"/>
      <c r="H2494" s="45"/>
      <c r="I2494" s="45" t="s">
        <v>101</v>
      </c>
      <c r="J2494" s="15" t="str">
        <f>IF(ISERROR(VLOOKUP(I2494,State_codes!$B$2:$C$38, 2, FALSE)),"",VLOOKUP(I2494,State_codes!$B$2:$C$38, 2, FALSE))</f>
        <v>TG</v>
      </c>
      <c r="K2494" s="45" t="s">
        <v>122</v>
      </c>
      <c r="L2494" s="163" t="s">
        <v>429</v>
      </c>
      <c r="M2494" s="45"/>
      <c r="N2494" s="129"/>
      <c r="O2494" s="129"/>
      <c r="P2494" s="146">
        <v>43923</v>
      </c>
      <c r="Q2494" s="131" t="s">
        <v>680</v>
      </c>
      <c r="R2494" s="46"/>
      <c r="S2494" s="46"/>
    </row>
    <row r="2495" spans="1:19" ht="12.75">
      <c r="A2495" s="38">
        <v>2494</v>
      </c>
      <c r="B2495" s="119"/>
      <c r="C2495" s="146">
        <v>43923</v>
      </c>
      <c r="D2495" s="343"/>
      <c r="E2495" s="45"/>
      <c r="F2495" s="45"/>
      <c r="G2495" s="45"/>
      <c r="H2495" s="45"/>
      <c r="I2495" s="45" t="s">
        <v>101</v>
      </c>
      <c r="J2495" s="15" t="str">
        <f>IF(ISERROR(VLOOKUP(I2495,State_codes!$B$2:$C$38, 2, FALSE)),"",VLOOKUP(I2495,State_codes!$B$2:$C$38, 2, FALSE))</f>
        <v>TG</v>
      </c>
      <c r="K2495" s="45" t="s">
        <v>122</v>
      </c>
      <c r="L2495" s="163" t="s">
        <v>429</v>
      </c>
      <c r="M2495" s="45"/>
      <c r="N2495" s="129"/>
      <c r="O2495" s="129"/>
      <c r="P2495" s="146">
        <v>43923</v>
      </c>
      <c r="Q2495" s="131" t="s">
        <v>680</v>
      </c>
      <c r="R2495" s="46"/>
      <c r="S2495" s="46"/>
    </row>
    <row r="2496" spans="1:19" ht="12.75">
      <c r="A2496" s="38">
        <v>2495</v>
      </c>
      <c r="B2496" s="119"/>
      <c r="C2496" s="146">
        <v>43923</v>
      </c>
      <c r="D2496" s="343"/>
      <c r="E2496" s="45"/>
      <c r="F2496" s="45"/>
      <c r="G2496" s="45"/>
      <c r="H2496" s="45"/>
      <c r="I2496" s="45" t="s">
        <v>101</v>
      </c>
      <c r="J2496" s="15" t="str">
        <f>IF(ISERROR(VLOOKUP(I2496,State_codes!$B$2:$C$38, 2, FALSE)),"",VLOOKUP(I2496,State_codes!$B$2:$C$38, 2, FALSE))</f>
        <v>TG</v>
      </c>
      <c r="K2496" s="45" t="s">
        <v>122</v>
      </c>
      <c r="L2496" s="163" t="s">
        <v>429</v>
      </c>
      <c r="M2496" s="45"/>
      <c r="N2496" s="129"/>
      <c r="O2496" s="129"/>
      <c r="P2496" s="146">
        <v>43923</v>
      </c>
      <c r="Q2496" s="131" t="s">
        <v>680</v>
      </c>
      <c r="R2496" s="46"/>
      <c r="S2496" s="46"/>
    </row>
    <row r="2497" spans="1:19" ht="12.75">
      <c r="A2497" s="38">
        <v>2496</v>
      </c>
      <c r="B2497" s="119"/>
      <c r="C2497" s="146">
        <v>43923</v>
      </c>
      <c r="D2497" s="343"/>
      <c r="E2497" s="45"/>
      <c r="F2497" s="45"/>
      <c r="G2497" s="45"/>
      <c r="H2497" s="45"/>
      <c r="I2497" s="45" t="s">
        <v>101</v>
      </c>
      <c r="J2497" s="15" t="str">
        <f>IF(ISERROR(VLOOKUP(I2497,State_codes!$B$2:$C$38, 2, FALSE)),"",VLOOKUP(I2497,State_codes!$B$2:$C$38, 2, FALSE))</f>
        <v>TG</v>
      </c>
      <c r="K2497" s="45" t="s">
        <v>122</v>
      </c>
      <c r="L2497" s="163" t="s">
        <v>429</v>
      </c>
      <c r="M2497" s="45"/>
      <c r="N2497" s="129"/>
      <c r="O2497" s="129"/>
      <c r="P2497" s="146">
        <v>43923</v>
      </c>
      <c r="Q2497" s="131" t="s">
        <v>680</v>
      </c>
      <c r="R2497" s="46"/>
      <c r="S2497" s="46"/>
    </row>
    <row r="2498" spans="1:19" ht="12.75">
      <c r="A2498" s="38">
        <v>2497</v>
      </c>
      <c r="B2498" s="119"/>
      <c r="C2498" s="39">
        <v>43923</v>
      </c>
      <c r="D2498" s="40"/>
      <c r="E2498" s="41"/>
      <c r="H2498" s="15"/>
      <c r="I2498" s="2" t="s">
        <v>101</v>
      </c>
      <c r="J2498" s="15" t="str">
        <f>IF(ISERROR(VLOOKUP(I2498,State_codes!$B$2:$C$38, 2, FALSE)),"",VLOOKUP(I2498,State_codes!$B$2:$C$38, 2, FALSE))</f>
        <v>TG</v>
      </c>
      <c r="K2498" s="2" t="s">
        <v>122</v>
      </c>
      <c r="L2498" s="31" t="s">
        <v>429</v>
      </c>
      <c r="N2498" s="130"/>
      <c r="O2498" s="130"/>
      <c r="P2498" s="39">
        <v>43923</v>
      </c>
      <c r="Q2498" s="37" t="s">
        <v>680</v>
      </c>
      <c r="R2498" s="46"/>
      <c r="S2498" s="46"/>
    </row>
    <row r="2499" spans="1:19" ht="12.75">
      <c r="A2499" s="38">
        <v>2498</v>
      </c>
      <c r="B2499" s="119"/>
      <c r="C2499" s="146">
        <v>43923</v>
      </c>
      <c r="D2499" s="343"/>
      <c r="E2499" s="45"/>
      <c r="F2499" s="45"/>
      <c r="G2499" s="45"/>
      <c r="H2499" s="45"/>
      <c r="I2499" s="45" t="s">
        <v>101</v>
      </c>
      <c r="J2499" s="15" t="str">
        <f>IF(ISERROR(VLOOKUP(I2499,State_codes!$B$2:$C$38, 2, FALSE)),"",VLOOKUP(I2499,State_codes!$B$2:$C$38, 2, FALSE))</f>
        <v>TG</v>
      </c>
      <c r="K2499" s="45" t="s">
        <v>122</v>
      </c>
      <c r="L2499" s="163" t="s">
        <v>429</v>
      </c>
      <c r="M2499" s="45"/>
      <c r="N2499" s="129"/>
      <c r="O2499" s="129"/>
      <c r="P2499" s="146">
        <v>43923</v>
      </c>
      <c r="Q2499" s="131" t="s">
        <v>680</v>
      </c>
      <c r="R2499" s="46"/>
      <c r="S2499" s="46"/>
    </row>
    <row r="2500" spans="1:19" ht="12.75">
      <c r="A2500" s="38">
        <v>2499</v>
      </c>
      <c r="B2500" s="119"/>
      <c r="C2500" s="146">
        <v>43923</v>
      </c>
      <c r="D2500" s="343"/>
      <c r="E2500" s="45"/>
      <c r="F2500" s="45"/>
      <c r="G2500" s="45"/>
      <c r="H2500" s="45"/>
      <c r="I2500" s="45" t="s">
        <v>101</v>
      </c>
      <c r="J2500" s="15" t="str">
        <f>IF(ISERROR(VLOOKUP(I2500,State_codes!$B$2:$C$38, 2, FALSE)),"",VLOOKUP(I2500,State_codes!$B$2:$C$38, 2, FALSE))</f>
        <v>TG</v>
      </c>
      <c r="K2500" s="45" t="s">
        <v>122</v>
      </c>
      <c r="L2500" s="163" t="s">
        <v>429</v>
      </c>
      <c r="M2500" s="45"/>
      <c r="N2500" s="129"/>
      <c r="O2500" s="129"/>
      <c r="P2500" s="146">
        <v>43923</v>
      </c>
      <c r="Q2500" s="131" t="s">
        <v>680</v>
      </c>
      <c r="R2500" s="46"/>
      <c r="S2500" s="46"/>
    </row>
    <row r="2501" spans="1:19" ht="12.75">
      <c r="A2501" s="38">
        <v>2500</v>
      </c>
      <c r="B2501" s="119"/>
      <c r="C2501" s="146">
        <v>43923</v>
      </c>
      <c r="D2501" s="343"/>
      <c r="E2501" s="45"/>
      <c r="F2501" s="45"/>
      <c r="G2501" s="45"/>
      <c r="H2501" s="45"/>
      <c r="I2501" s="45" t="s">
        <v>101</v>
      </c>
      <c r="J2501" s="15" t="str">
        <f>IF(ISERROR(VLOOKUP(I2501,State_codes!$B$2:$C$38, 2, FALSE)),"",VLOOKUP(I2501,State_codes!$B$2:$C$38, 2, FALSE))</f>
        <v>TG</v>
      </c>
      <c r="K2501" s="45" t="s">
        <v>122</v>
      </c>
      <c r="L2501" s="163" t="s">
        <v>429</v>
      </c>
      <c r="M2501" s="45"/>
      <c r="N2501" s="129"/>
      <c r="O2501" s="129"/>
      <c r="P2501" s="146">
        <v>43923</v>
      </c>
      <c r="Q2501" s="131" t="s">
        <v>680</v>
      </c>
      <c r="R2501" s="46"/>
      <c r="S2501" s="46"/>
    </row>
    <row r="2502" spans="1:19" ht="12.75">
      <c r="A2502" s="38">
        <v>2501</v>
      </c>
      <c r="B2502" s="119"/>
      <c r="C2502" s="146">
        <v>43923</v>
      </c>
      <c r="D2502" s="343"/>
      <c r="E2502" s="45"/>
      <c r="F2502" s="45"/>
      <c r="G2502" s="45"/>
      <c r="H2502" s="45"/>
      <c r="I2502" s="45" t="s">
        <v>101</v>
      </c>
      <c r="J2502" s="15" t="str">
        <f>IF(ISERROR(VLOOKUP(I2502,State_codes!$B$2:$C$38, 2, FALSE)),"",VLOOKUP(I2502,State_codes!$B$2:$C$38, 2, FALSE))</f>
        <v>TG</v>
      </c>
      <c r="K2502" s="45" t="s">
        <v>122</v>
      </c>
      <c r="L2502" s="163" t="s">
        <v>429</v>
      </c>
      <c r="M2502" s="45"/>
      <c r="N2502" s="129"/>
      <c r="O2502" s="129"/>
      <c r="P2502" s="146">
        <v>43923</v>
      </c>
      <c r="Q2502" s="131" t="s">
        <v>680</v>
      </c>
      <c r="R2502" s="46"/>
      <c r="S2502" s="46"/>
    </row>
    <row r="2503" spans="1:19" ht="12.75">
      <c r="A2503" s="38">
        <v>2502</v>
      </c>
      <c r="B2503" s="119"/>
      <c r="C2503" s="146">
        <v>43923</v>
      </c>
      <c r="D2503" s="343"/>
      <c r="E2503" s="45"/>
      <c r="F2503" s="45"/>
      <c r="G2503" s="45"/>
      <c r="H2503" s="45"/>
      <c r="I2503" s="45" t="s">
        <v>101</v>
      </c>
      <c r="J2503" s="15" t="str">
        <f>IF(ISERROR(VLOOKUP(I2503,State_codes!$B$2:$C$38, 2, FALSE)),"",VLOOKUP(I2503,State_codes!$B$2:$C$38, 2, FALSE))</f>
        <v>TG</v>
      </c>
      <c r="K2503" s="45" t="s">
        <v>122</v>
      </c>
      <c r="L2503" s="163" t="s">
        <v>429</v>
      </c>
      <c r="M2503" s="45"/>
      <c r="N2503" s="129"/>
      <c r="O2503" s="129"/>
      <c r="P2503" s="146">
        <v>43923</v>
      </c>
      <c r="Q2503" s="131" t="s">
        <v>680</v>
      </c>
      <c r="R2503" s="46"/>
      <c r="S2503" s="46"/>
    </row>
    <row r="2504" spans="1:19" ht="12.75">
      <c r="A2504" s="38">
        <v>2503</v>
      </c>
      <c r="B2504" s="119"/>
      <c r="C2504" s="39">
        <v>43923</v>
      </c>
      <c r="D2504" s="40"/>
      <c r="E2504" s="41"/>
      <c r="H2504" s="15"/>
      <c r="I2504" s="2" t="s">
        <v>101</v>
      </c>
      <c r="J2504" s="15" t="str">
        <f>IF(ISERROR(VLOOKUP(I2504,State_codes!$B$2:$C$38, 2, FALSE)),"",VLOOKUP(I2504,State_codes!$B$2:$C$38, 2, FALSE))</f>
        <v>TG</v>
      </c>
      <c r="K2504" s="2" t="s">
        <v>122</v>
      </c>
      <c r="L2504" s="31" t="s">
        <v>429</v>
      </c>
      <c r="N2504" s="130"/>
      <c r="O2504" s="130"/>
      <c r="P2504" s="39">
        <v>43923</v>
      </c>
      <c r="Q2504" s="37" t="s">
        <v>680</v>
      </c>
      <c r="R2504" s="46"/>
      <c r="S2504" s="46"/>
    </row>
    <row r="2505" spans="1:19" ht="12.75">
      <c r="A2505" s="38">
        <v>2504</v>
      </c>
      <c r="B2505" s="119"/>
      <c r="C2505" s="146">
        <v>43923</v>
      </c>
      <c r="D2505" s="343"/>
      <c r="E2505" s="45"/>
      <c r="F2505" s="45"/>
      <c r="G2505" s="45"/>
      <c r="H2505" s="45"/>
      <c r="I2505" s="45" t="s">
        <v>101</v>
      </c>
      <c r="J2505" s="15" t="str">
        <f>IF(ISERROR(VLOOKUP(I2505,State_codes!$B$2:$C$38, 2, FALSE)),"",VLOOKUP(I2505,State_codes!$B$2:$C$38, 2, FALSE))</f>
        <v>TG</v>
      </c>
      <c r="K2505" s="45" t="s">
        <v>122</v>
      </c>
      <c r="L2505" s="163" t="s">
        <v>429</v>
      </c>
      <c r="M2505" s="45"/>
      <c r="N2505" s="129"/>
      <c r="O2505" s="129"/>
      <c r="P2505" s="146">
        <v>43923</v>
      </c>
      <c r="Q2505" s="131" t="s">
        <v>680</v>
      </c>
      <c r="R2505" s="46"/>
      <c r="S2505" s="46"/>
    </row>
    <row r="2506" spans="1:19" ht="12.75">
      <c r="A2506" s="38">
        <v>2505</v>
      </c>
      <c r="B2506" s="119"/>
      <c r="C2506" s="146">
        <v>43923</v>
      </c>
      <c r="D2506" s="343"/>
      <c r="E2506" s="45"/>
      <c r="F2506" s="45"/>
      <c r="G2506" s="45"/>
      <c r="H2506" s="45"/>
      <c r="I2506" s="45" t="s">
        <v>101</v>
      </c>
      <c r="J2506" s="15" t="str">
        <f>IF(ISERROR(VLOOKUP(I2506,State_codes!$B$2:$C$38, 2, FALSE)),"",VLOOKUP(I2506,State_codes!$B$2:$C$38, 2, FALSE))</f>
        <v>TG</v>
      </c>
      <c r="K2506" s="45" t="s">
        <v>122</v>
      </c>
      <c r="L2506" s="163" t="s">
        <v>429</v>
      </c>
      <c r="M2506" s="45"/>
      <c r="N2506" s="129"/>
      <c r="O2506" s="129"/>
      <c r="P2506" s="146">
        <v>43923</v>
      </c>
      <c r="Q2506" s="131" t="s">
        <v>680</v>
      </c>
      <c r="R2506" s="46"/>
      <c r="S2506" s="46"/>
    </row>
    <row r="2507" spans="1:19" ht="12.75">
      <c r="A2507" s="38">
        <v>2506</v>
      </c>
      <c r="B2507" s="119"/>
      <c r="C2507" s="146">
        <v>43923</v>
      </c>
      <c r="D2507" s="343"/>
      <c r="E2507" s="45"/>
      <c r="F2507" s="45"/>
      <c r="G2507" s="45"/>
      <c r="H2507" s="45"/>
      <c r="I2507" s="45" t="s">
        <v>101</v>
      </c>
      <c r="J2507" s="15" t="str">
        <f>IF(ISERROR(VLOOKUP(I2507,State_codes!$B$2:$C$38, 2, FALSE)),"",VLOOKUP(I2507,State_codes!$B$2:$C$38, 2, FALSE))</f>
        <v>TG</v>
      </c>
      <c r="K2507" s="45" t="s">
        <v>122</v>
      </c>
      <c r="L2507" s="163" t="s">
        <v>429</v>
      </c>
      <c r="M2507" s="45"/>
      <c r="N2507" s="129"/>
      <c r="O2507" s="129"/>
      <c r="P2507" s="146">
        <v>43923</v>
      </c>
      <c r="Q2507" s="131" t="s">
        <v>680</v>
      </c>
      <c r="R2507" s="46"/>
      <c r="S2507" s="46"/>
    </row>
    <row r="2508" spans="1:19" ht="12.75">
      <c r="A2508" s="38">
        <v>2507</v>
      </c>
      <c r="B2508" s="119"/>
      <c r="C2508" s="146">
        <v>43923</v>
      </c>
      <c r="D2508" s="343"/>
      <c r="E2508" s="45"/>
      <c r="F2508" s="45"/>
      <c r="G2508" s="45"/>
      <c r="H2508" s="45"/>
      <c r="I2508" s="45" t="s">
        <v>101</v>
      </c>
      <c r="J2508" s="15" t="str">
        <f>IF(ISERROR(VLOOKUP(I2508,State_codes!$B$2:$C$38, 2, FALSE)),"",VLOOKUP(I2508,State_codes!$B$2:$C$38, 2, FALSE))</f>
        <v>TG</v>
      </c>
      <c r="K2508" s="45" t="s">
        <v>122</v>
      </c>
      <c r="L2508" s="163" t="s">
        <v>429</v>
      </c>
      <c r="M2508" s="45"/>
      <c r="N2508" s="129"/>
      <c r="O2508" s="129"/>
      <c r="P2508" s="146">
        <v>43923</v>
      </c>
      <c r="Q2508" s="131" t="s">
        <v>680</v>
      </c>
      <c r="R2508" s="46"/>
      <c r="S2508" s="46"/>
    </row>
    <row r="2509" spans="1:19" ht="12.75">
      <c r="A2509" s="38">
        <v>2508</v>
      </c>
      <c r="B2509" s="119"/>
      <c r="C2509" s="146">
        <v>43923</v>
      </c>
      <c r="D2509" s="343"/>
      <c r="E2509" s="45"/>
      <c r="F2509" s="45"/>
      <c r="G2509" s="45"/>
      <c r="H2509" s="45"/>
      <c r="I2509" s="45" t="s">
        <v>101</v>
      </c>
      <c r="J2509" s="15" t="str">
        <f>IF(ISERROR(VLOOKUP(I2509,State_codes!$B$2:$C$38, 2, FALSE)),"",VLOOKUP(I2509,State_codes!$B$2:$C$38, 2, FALSE))</f>
        <v>TG</v>
      </c>
      <c r="K2509" s="45" t="s">
        <v>122</v>
      </c>
      <c r="L2509" s="163" t="s">
        <v>429</v>
      </c>
      <c r="M2509" s="45"/>
      <c r="N2509" s="129"/>
      <c r="O2509" s="129"/>
      <c r="P2509" s="146">
        <v>43923</v>
      </c>
      <c r="Q2509" s="131" t="s">
        <v>680</v>
      </c>
      <c r="R2509" s="46"/>
      <c r="S2509" s="46"/>
    </row>
    <row r="2510" spans="1:19" ht="12.75">
      <c r="A2510" s="38">
        <v>2509</v>
      </c>
      <c r="B2510" s="119"/>
      <c r="C2510" s="146">
        <v>43923</v>
      </c>
      <c r="D2510" s="343"/>
      <c r="E2510" s="45"/>
      <c r="F2510" s="45"/>
      <c r="G2510" s="45"/>
      <c r="H2510" s="45"/>
      <c r="I2510" s="45" t="s">
        <v>101</v>
      </c>
      <c r="J2510" s="15" t="str">
        <f>IF(ISERROR(VLOOKUP(I2510,State_codes!$B$2:$C$38, 2, FALSE)),"",VLOOKUP(I2510,State_codes!$B$2:$C$38, 2, FALSE))</f>
        <v>TG</v>
      </c>
      <c r="K2510" s="45" t="s">
        <v>122</v>
      </c>
      <c r="L2510" s="163" t="s">
        <v>429</v>
      </c>
      <c r="M2510" s="45"/>
      <c r="N2510" s="129"/>
      <c r="O2510" s="129"/>
      <c r="P2510" s="146">
        <v>43923</v>
      </c>
      <c r="Q2510" s="131" t="s">
        <v>680</v>
      </c>
      <c r="R2510" s="46"/>
      <c r="S2510" s="46"/>
    </row>
    <row r="2511" spans="1:19" ht="12.75">
      <c r="A2511" s="38">
        <v>2510</v>
      </c>
      <c r="B2511" s="119"/>
      <c r="C2511" s="146">
        <v>43923</v>
      </c>
      <c r="D2511" s="343"/>
      <c r="E2511" s="45"/>
      <c r="F2511" s="45"/>
      <c r="G2511" s="45"/>
      <c r="H2511" s="45"/>
      <c r="I2511" s="45" t="s">
        <v>101</v>
      </c>
      <c r="J2511" s="15" t="str">
        <f>IF(ISERROR(VLOOKUP(I2511,State_codes!$B$2:$C$38, 2, FALSE)),"",VLOOKUP(I2511,State_codes!$B$2:$C$38, 2, FALSE))</f>
        <v>TG</v>
      </c>
      <c r="K2511" s="45" t="s">
        <v>122</v>
      </c>
      <c r="L2511" s="163" t="s">
        <v>429</v>
      </c>
      <c r="M2511" s="45"/>
      <c r="N2511" s="129"/>
      <c r="O2511" s="129"/>
      <c r="P2511" s="146">
        <v>43923</v>
      </c>
      <c r="Q2511" s="131" t="s">
        <v>680</v>
      </c>
      <c r="R2511" s="46"/>
      <c r="S2511" s="46"/>
    </row>
    <row r="2512" spans="1:19" ht="12.75">
      <c r="A2512" s="38">
        <v>2511</v>
      </c>
      <c r="B2512" s="119"/>
      <c r="C2512" s="146">
        <v>43923</v>
      </c>
      <c r="D2512" s="343"/>
      <c r="E2512" s="45"/>
      <c r="F2512" s="45"/>
      <c r="G2512" s="45"/>
      <c r="H2512" s="45"/>
      <c r="I2512" s="45" t="s">
        <v>101</v>
      </c>
      <c r="J2512" s="15" t="str">
        <f>IF(ISERROR(VLOOKUP(I2512,State_codes!$B$2:$C$38, 2, FALSE)),"",VLOOKUP(I2512,State_codes!$B$2:$C$38, 2, FALSE))</f>
        <v>TG</v>
      </c>
      <c r="K2512" s="45" t="s">
        <v>122</v>
      </c>
      <c r="L2512" s="163" t="s">
        <v>429</v>
      </c>
      <c r="M2512" s="45"/>
      <c r="N2512" s="129"/>
      <c r="O2512" s="129"/>
      <c r="P2512" s="146">
        <v>43923</v>
      </c>
      <c r="Q2512" s="131" t="s">
        <v>680</v>
      </c>
      <c r="R2512" s="46"/>
      <c r="S2512" s="46"/>
    </row>
    <row r="2513" spans="1:19" ht="12.75">
      <c r="A2513" s="38">
        <v>2512</v>
      </c>
      <c r="B2513" s="119"/>
      <c r="C2513" s="39">
        <v>43923</v>
      </c>
      <c r="D2513" s="40"/>
      <c r="E2513" s="27">
        <v>28</v>
      </c>
      <c r="F2513" s="2" t="s">
        <v>39</v>
      </c>
      <c r="G2513" s="2" t="s">
        <v>190</v>
      </c>
      <c r="H2513" s="2" t="s">
        <v>190</v>
      </c>
      <c r="I2513" s="2" t="s">
        <v>182</v>
      </c>
      <c r="J2513" s="15" t="str">
        <f>IF(ISERROR(VLOOKUP(I2513,State_codes!$B$2:$C$38, 2, FALSE)),"",VLOOKUP(I2513,State_codes!$B$2:$C$38, 2, FALSE))</f>
        <v>GJ</v>
      </c>
      <c r="K2513" s="2" t="s">
        <v>122</v>
      </c>
      <c r="L2513" s="31" t="s">
        <v>9724</v>
      </c>
      <c r="N2513" s="130"/>
      <c r="O2513" s="130"/>
      <c r="P2513" s="39">
        <v>43923</v>
      </c>
      <c r="Q2513" s="37" t="s">
        <v>693</v>
      </c>
      <c r="R2513" s="46"/>
      <c r="S2513" s="46"/>
    </row>
    <row r="2514" spans="1:19" ht="12.75">
      <c r="A2514" s="38">
        <v>2513</v>
      </c>
      <c r="B2514" s="119"/>
      <c r="C2514" s="39">
        <v>43923</v>
      </c>
      <c r="D2514" s="40"/>
      <c r="E2514" s="41"/>
      <c r="H2514" s="2" t="s">
        <v>4973</v>
      </c>
      <c r="I2514" s="2" t="s">
        <v>268</v>
      </c>
      <c r="J2514" s="15" t="str">
        <f>IF(ISERROR(VLOOKUP(I2514,State_codes!$B$2:$C$38, 2, FALSE)),"",VLOOKUP(I2514,State_codes!$B$2:$C$38, 2, FALSE))</f>
        <v>BR</v>
      </c>
      <c r="K2514" s="2" t="s">
        <v>122</v>
      </c>
      <c r="L2514" s="31" t="s">
        <v>649</v>
      </c>
      <c r="N2514" s="130"/>
      <c r="O2514" s="27" t="s">
        <v>58</v>
      </c>
      <c r="P2514" s="39">
        <v>43923</v>
      </c>
      <c r="Q2514" s="37" t="s">
        <v>9729</v>
      </c>
      <c r="R2514" s="46"/>
      <c r="S2514" s="46"/>
    </row>
    <row r="2515" spans="1:19" ht="12.75">
      <c r="A2515" s="38">
        <v>2514</v>
      </c>
      <c r="B2515" s="119"/>
      <c r="C2515" s="39">
        <v>43923</v>
      </c>
      <c r="D2515" s="40"/>
      <c r="E2515" s="41"/>
      <c r="H2515" s="2" t="s">
        <v>4973</v>
      </c>
      <c r="I2515" s="2" t="s">
        <v>268</v>
      </c>
      <c r="J2515" s="15" t="str">
        <f>IF(ISERROR(VLOOKUP(I2515,State_codes!$B$2:$C$38, 2, FALSE)),"",VLOOKUP(I2515,State_codes!$B$2:$C$38, 2, FALSE))</f>
        <v>BR</v>
      </c>
      <c r="K2515" s="2" t="s">
        <v>122</v>
      </c>
      <c r="L2515" s="31" t="s">
        <v>649</v>
      </c>
      <c r="N2515" s="130"/>
      <c r="O2515" s="27" t="s">
        <v>58</v>
      </c>
      <c r="P2515" s="39">
        <v>43923</v>
      </c>
      <c r="Q2515" s="37" t="s">
        <v>9729</v>
      </c>
      <c r="R2515" s="46"/>
      <c r="S2515" s="46"/>
    </row>
    <row r="2516" spans="1:19" ht="12.75">
      <c r="A2516" s="38">
        <v>2515</v>
      </c>
      <c r="B2516" s="119"/>
      <c r="C2516" s="39">
        <v>43923</v>
      </c>
      <c r="D2516" s="40"/>
      <c r="E2516" s="41"/>
      <c r="H2516" s="2" t="s">
        <v>4972</v>
      </c>
      <c r="I2516" s="2" t="s">
        <v>268</v>
      </c>
      <c r="J2516" s="15" t="str">
        <f>IF(ISERROR(VLOOKUP(I2516,State_codes!$B$2:$C$38, 2, FALSE)),"",VLOOKUP(I2516,State_codes!$B$2:$C$38, 2, FALSE))</f>
        <v>BR</v>
      </c>
      <c r="K2516" s="2" t="s">
        <v>122</v>
      </c>
      <c r="L2516" s="31" t="s">
        <v>9733</v>
      </c>
      <c r="N2516" s="130"/>
      <c r="O2516" s="27" t="s">
        <v>129</v>
      </c>
      <c r="P2516" s="39">
        <v>43923</v>
      </c>
      <c r="Q2516" s="37" t="s">
        <v>9729</v>
      </c>
      <c r="R2516" s="46"/>
      <c r="S2516" s="46"/>
    </row>
    <row r="2517" spans="1:19" ht="12.75">
      <c r="A2517" s="38">
        <v>2516</v>
      </c>
      <c r="B2517" s="119"/>
      <c r="C2517" s="39">
        <v>43923</v>
      </c>
      <c r="D2517" s="40"/>
      <c r="E2517" s="41"/>
      <c r="H2517" s="2" t="s">
        <v>4972</v>
      </c>
      <c r="I2517" s="2" t="s">
        <v>268</v>
      </c>
      <c r="J2517" s="15" t="str">
        <f>IF(ISERROR(VLOOKUP(I2517,State_codes!$B$2:$C$38, 2, FALSE)),"",VLOOKUP(I2517,State_codes!$B$2:$C$38, 2, FALSE))</f>
        <v>BR</v>
      </c>
      <c r="K2517" s="2" t="s">
        <v>122</v>
      </c>
      <c r="L2517" s="31" t="s">
        <v>9733</v>
      </c>
      <c r="N2517" s="130"/>
      <c r="O2517" s="27" t="s">
        <v>129</v>
      </c>
      <c r="P2517" s="39">
        <v>43923</v>
      </c>
      <c r="Q2517" s="37" t="s">
        <v>9729</v>
      </c>
      <c r="R2517" s="46"/>
      <c r="S2517" s="46"/>
    </row>
    <row r="2518" spans="1:19" ht="12.75">
      <c r="A2518" s="38">
        <v>2517</v>
      </c>
      <c r="B2518" s="119"/>
      <c r="C2518" s="39">
        <v>43923</v>
      </c>
      <c r="D2518" s="40"/>
      <c r="E2518" s="41"/>
      <c r="H2518" s="2" t="s">
        <v>4995</v>
      </c>
      <c r="I2518" s="2" t="s">
        <v>268</v>
      </c>
      <c r="J2518" s="15" t="str">
        <f>IF(ISERROR(VLOOKUP(I2518,State_codes!$B$2:$C$38, 2, FALSE)),"",VLOOKUP(I2518,State_codes!$B$2:$C$38, 2, FALSE))</f>
        <v>BR</v>
      </c>
      <c r="K2518" s="2" t="s">
        <v>122</v>
      </c>
      <c r="L2518" s="31" t="s">
        <v>729</v>
      </c>
      <c r="N2518" s="130"/>
      <c r="O2518" s="27" t="s">
        <v>58</v>
      </c>
      <c r="P2518" s="39">
        <v>43923</v>
      </c>
      <c r="Q2518" s="37" t="s">
        <v>9729</v>
      </c>
      <c r="R2518" s="46"/>
      <c r="S2518" s="46"/>
    </row>
    <row r="2519" spans="1:19" ht="12.75">
      <c r="A2519" s="38">
        <v>2518</v>
      </c>
      <c r="B2519" s="119"/>
      <c r="C2519" s="39">
        <v>43923</v>
      </c>
      <c r="D2519" s="40"/>
      <c r="E2519" s="41"/>
      <c r="H2519" s="2" t="s">
        <v>941</v>
      </c>
      <c r="I2519" s="2" t="s">
        <v>236</v>
      </c>
      <c r="J2519" s="15" t="str">
        <f>IF(ISERROR(VLOOKUP(I2519,State_codes!$B$2:$C$38, 2, FALSE)),"",VLOOKUP(I2519,State_codes!$B$2:$C$38, 2, FALSE))</f>
        <v>AP</v>
      </c>
      <c r="K2519" s="2" t="s">
        <v>122</v>
      </c>
      <c r="L2519" s="46"/>
      <c r="N2519" s="130"/>
      <c r="O2519" s="130"/>
      <c r="P2519" s="39">
        <v>43923</v>
      </c>
      <c r="Q2519" s="37" t="s">
        <v>9742</v>
      </c>
      <c r="R2519" s="46"/>
      <c r="S2519" s="46"/>
    </row>
    <row r="2520" spans="1:19" ht="12.75">
      <c r="A2520" s="38">
        <v>2519</v>
      </c>
      <c r="B2520" s="119"/>
      <c r="C2520" s="39">
        <v>43923</v>
      </c>
      <c r="D2520" s="40"/>
      <c r="E2520" s="41"/>
      <c r="H2520" s="2" t="s">
        <v>366</v>
      </c>
      <c r="I2520" s="2" t="s">
        <v>236</v>
      </c>
      <c r="J2520" s="15" t="str">
        <f>IF(ISERROR(VLOOKUP(I2520,State_codes!$B$2:$C$38, 2, FALSE)),"",VLOOKUP(I2520,State_codes!$B$2:$C$38, 2, FALSE))</f>
        <v>AP</v>
      </c>
      <c r="K2520" s="2" t="s">
        <v>122</v>
      </c>
      <c r="L2520" s="46"/>
      <c r="N2520" s="130"/>
      <c r="O2520" s="130"/>
      <c r="P2520" s="39">
        <v>43923</v>
      </c>
      <c r="Q2520" s="37" t="s">
        <v>9742</v>
      </c>
      <c r="R2520" s="46"/>
      <c r="S2520" s="46"/>
    </row>
    <row r="2521" spans="1:19" ht="12.75">
      <c r="A2521" s="38">
        <v>2520</v>
      </c>
      <c r="B2521" s="119"/>
      <c r="C2521" s="39">
        <v>43923</v>
      </c>
      <c r="D2521" s="40"/>
      <c r="E2521" s="41"/>
      <c r="H2521" s="2" t="s">
        <v>366</v>
      </c>
      <c r="I2521" s="2" t="s">
        <v>236</v>
      </c>
      <c r="J2521" s="15" t="str">
        <f>IF(ISERROR(VLOOKUP(I2521,State_codes!$B$2:$C$38, 2, FALSE)),"",VLOOKUP(I2521,State_codes!$B$2:$C$38, 2, FALSE))</f>
        <v>AP</v>
      </c>
      <c r="K2521" s="2" t="s">
        <v>122</v>
      </c>
      <c r="L2521" s="46"/>
      <c r="N2521" s="130"/>
      <c r="O2521" s="130"/>
      <c r="P2521" s="39">
        <v>43923</v>
      </c>
      <c r="Q2521" s="37" t="s">
        <v>9742</v>
      </c>
      <c r="R2521" s="46"/>
      <c r="S2521" s="46"/>
    </row>
    <row r="2522" spans="1:19" ht="12.75">
      <c r="A2522" s="38">
        <v>2521</v>
      </c>
      <c r="B2522" s="119"/>
      <c r="C2522" s="39">
        <v>43923</v>
      </c>
      <c r="D2522" s="40"/>
      <c r="E2522" s="41"/>
      <c r="H2522" s="2" t="s">
        <v>4900</v>
      </c>
      <c r="I2522" s="2" t="s">
        <v>236</v>
      </c>
      <c r="J2522" s="15" t="str">
        <f>IF(ISERROR(VLOOKUP(I2522,State_codes!$B$2:$C$38, 2, FALSE)),"",VLOOKUP(I2522,State_codes!$B$2:$C$38, 2, FALSE))</f>
        <v>AP</v>
      </c>
      <c r="K2522" s="2" t="s">
        <v>122</v>
      </c>
      <c r="L2522" s="46"/>
      <c r="N2522" s="130"/>
      <c r="O2522" s="130"/>
      <c r="P2522" s="39">
        <v>43923</v>
      </c>
      <c r="Q2522" s="37" t="s">
        <v>9742</v>
      </c>
      <c r="R2522" s="46"/>
      <c r="S2522" s="46"/>
    </row>
    <row r="2523" spans="1:19" ht="12.75">
      <c r="A2523" s="38">
        <v>2522</v>
      </c>
      <c r="B2523" s="119"/>
      <c r="C2523" s="39">
        <v>43923</v>
      </c>
      <c r="D2523" s="40"/>
      <c r="E2523" s="41"/>
      <c r="H2523" s="2" t="s">
        <v>1848</v>
      </c>
      <c r="I2523" s="2" t="s">
        <v>236</v>
      </c>
      <c r="J2523" s="15" t="str">
        <f>IF(ISERROR(VLOOKUP(I2523,State_codes!$B$2:$C$38, 2, FALSE)),"",VLOOKUP(I2523,State_codes!$B$2:$C$38, 2, FALSE))</f>
        <v>AP</v>
      </c>
      <c r="K2523" s="2" t="s">
        <v>122</v>
      </c>
      <c r="L2523" s="46"/>
      <c r="N2523" s="130"/>
      <c r="O2523" s="130"/>
      <c r="P2523" s="39">
        <v>43923</v>
      </c>
      <c r="Q2523" s="37" t="s">
        <v>9742</v>
      </c>
      <c r="R2523" s="46"/>
      <c r="S2523" s="46"/>
    </row>
    <row r="2524" spans="1:19" ht="12.75">
      <c r="A2524" s="38">
        <v>2523</v>
      </c>
      <c r="B2524" s="119"/>
      <c r="C2524" s="39">
        <v>43923</v>
      </c>
      <c r="D2524" s="40"/>
      <c r="E2524" s="41"/>
      <c r="H2524" s="2" t="s">
        <v>4901</v>
      </c>
      <c r="I2524" s="2" t="s">
        <v>236</v>
      </c>
      <c r="J2524" s="15" t="str">
        <f>IF(ISERROR(VLOOKUP(I2524,State_codes!$B$2:$C$38, 2, FALSE)),"",VLOOKUP(I2524,State_codes!$B$2:$C$38, 2, FALSE))</f>
        <v>AP</v>
      </c>
      <c r="K2524" s="2" t="s">
        <v>122</v>
      </c>
      <c r="L2524" s="46"/>
      <c r="N2524" s="130"/>
      <c r="O2524" s="130"/>
      <c r="P2524" s="39">
        <v>43923</v>
      </c>
      <c r="Q2524" s="37" t="s">
        <v>9742</v>
      </c>
      <c r="R2524" s="46"/>
      <c r="S2524" s="46"/>
    </row>
    <row r="2525" spans="1:19" ht="12.75">
      <c r="A2525" s="38">
        <v>2524</v>
      </c>
      <c r="B2525" s="119"/>
      <c r="C2525" s="39">
        <v>43923</v>
      </c>
      <c r="D2525" s="40"/>
      <c r="E2525" s="41"/>
      <c r="H2525" s="2" t="s">
        <v>83</v>
      </c>
      <c r="I2525" s="2" t="s">
        <v>45</v>
      </c>
      <c r="J2525" s="15" t="str">
        <f>IF(ISERROR(VLOOKUP(I2525,State_codes!$B$2:$C$38, 2, FALSE)),"",VLOOKUP(I2525,State_codes!$B$2:$C$38, 2, FALSE))</f>
        <v>MH</v>
      </c>
      <c r="K2525" s="2" t="s">
        <v>122</v>
      </c>
      <c r="L2525" s="46"/>
      <c r="N2525" s="130"/>
      <c r="O2525" s="130"/>
      <c r="P2525" s="39">
        <v>43923</v>
      </c>
      <c r="Q2525" s="37" t="s">
        <v>9759</v>
      </c>
      <c r="R2525" s="46"/>
      <c r="S2525" s="46"/>
    </row>
    <row r="2526" spans="1:19" ht="12.75">
      <c r="A2526" s="38">
        <v>2525</v>
      </c>
      <c r="B2526" s="119"/>
      <c r="C2526" s="39">
        <v>43923</v>
      </c>
      <c r="D2526" s="40"/>
      <c r="E2526" s="41"/>
      <c r="H2526" s="2" t="s">
        <v>1140</v>
      </c>
      <c r="I2526" s="2" t="s">
        <v>45</v>
      </c>
      <c r="J2526" s="15" t="str">
        <f>IF(ISERROR(VLOOKUP(I2526,State_codes!$B$2:$C$38, 2, FALSE)),"",VLOOKUP(I2526,State_codes!$B$2:$C$38, 2, FALSE))</f>
        <v>MH</v>
      </c>
      <c r="K2526" s="2" t="s">
        <v>122</v>
      </c>
      <c r="L2526" s="46"/>
      <c r="N2526" s="130"/>
      <c r="O2526" s="130"/>
      <c r="P2526" s="39">
        <v>43923</v>
      </c>
      <c r="Q2526" s="37" t="s">
        <v>9759</v>
      </c>
      <c r="R2526" s="46"/>
      <c r="S2526" s="46"/>
    </row>
    <row r="2527" spans="1:19" ht="12.75">
      <c r="A2527" s="38">
        <v>2526</v>
      </c>
      <c r="B2527" s="119"/>
      <c r="C2527" s="39">
        <v>43923</v>
      </c>
      <c r="D2527" s="40"/>
      <c r="E2527" s="41"/>
      <c r="H2527" s="2" t="s">
        <v>1141</v>
      </c>
      <c r="I2527" s="2" t="s">
        <v>45</v>
      </c>
      <c r="J2527" s="15" t="str">
        <f>IF(ISERROR(VLOOKUP(I2527,State_codes!$B$2:$C$38, 2, FALSE)),"",VLOOKUP(I2527,State_codes!$B$2:$C$38, 2, FALSE))</f>
        <v>MH</v>
      </c>
      <c r="K2527" s="2" t="s">
        <v>122</v>
      </c>
      <c r="L2527" s="46"/>
      <c r="N2527" s="130"/>
      <c r="O2527" s="130"/>
      <c r="P2527" s="39">
        <v>43923</v>
      </c>
      <c r="Q2527" s="37" t="s">
        <v>9759</v>
      </c>
      <c r="R2527" s="46"/>
      <c r="S2527" s="46"/>
    </row>
    <row r="2528" spans="1:19" ht="12.75">
      <c r="A2528" s="38">
        <v>2527</v>
      </c>
      <c r="B2528" s="119"/>
      <c r="C2528" s="39">
        <v>43923</v>
      </c>
      <c r="D2528" s="40"/>
      <c r="E2528" s="41"/>
      <c r="G2528" s="2" t="s">
        <v>120</v>
      </c>
      <c r="H2528" s="2" t="s">
        <v>119</v>
      </c>
      <c r="I2528" s="2" t="s">
        <v>45</v>
      </c>
      <c r="J2528" s="15" t="str">
        <f>IF(ISERROR(VLOOKUP(I2528,State_codes!$B$2:$C$38, 2, FALSE)),"",VLOOKUP(I2528,State_codes!$B$2:$C$38, 2, FALSE))</f>
        <v>MH</v>
      </c>
      <c r="K2528" s="2" t="s">
        <v>122</v>
      </c>
      <c r="L2528" s="31" t="s">
        <v>3062</v>
      </c>
      <c r="M2528" s="2" t="s">
        <v>766</v>
      </c>
      <c r="N2528" s="130"/>
      <c r="O2528" s="27" t="s">
        <v>129</v>
      </c>
      <c r="P2528" s="39">
        <v>43923</v>
      </c>
      <c r="Q2528" s="37" t="s">
        <v>9759</v>
      </c>
      <c r="R2528" s="46"/>
      <c r="S2528" s="46"/>
    </row>
    <row r="2529" spans="1:19" ht="12.75">
      <c r="A2529" s="38">
        <v>2528</v>
      </c>
      <c r="B2529" s="119"/>
      <c r="C2529" s="39">
        <v>43923</v>
      </c>
      <c r="D2529" s="40"/>
      <c r="E2529" s="41"/>
      <c r="H2529" s="2" t="s">
        <v>5091</v>
      </c>
      <c r="I2529" s="2" t="s">
        <v>278</v>
      </c>
      <c r="J2529" s="15" t="str">
        <f>IF(ISERROR(VLOOKUP(I2529,State_codes!$B$2:$C$38, 2, FALSE)),"",VLOOKUP(I2529,State_codes!$B$2:$C$38, 2, FALSE))</f>
        <v>HP</v>
      </c>
      <c r="K2529" s="2" t="s">
        <v>122</v>
      </c>
      <c r="L2529" s="46"/>
      <c r="N2529" s="130"/>
      <c r="O2529" s="130"/>
      <c r="P2529" s="39">
        <v>43923</v>
      </c>
      <c r="Q2529" s="37" t="s">
        <v>9768</v>
      </c>
      <c r="R2529" s="37" t="s">
        <v>9769</v>
      </c>
      <c r="S2529" s="46"/>
    </row>
    <row r="2530" spans="1:19" ht="12.75">
      <c r="A2530" s="38">
        <v>2529</v>
      </c>
      <c r="B2530" s="119"/>
      <c r="C2530" s="39">
        <v>43923</v>
      </c>
      <c r="D2530" s="40"/>
      <c r="E2530" s="41"/>
      <c r="H2530" s="2" t="s">
        <v>5091</v>
      </c>
      <c r="I2530" s="2" t="s">
        <v>278</v>
      </c>
      <c r="J2530" s="15" t="str">
        <f>IF(ISERROR(VLOOKUP(I2530,State_codes!$B$2:$C$38, 2, FALSE)),"",VLOOKUP(I2530,State_codes!$B$2:$C$38, 2, FALSE))</f>
        <v>HP</v>
      </c>
      <c r="K2530" s="2" t="s">
        <v>122</v>
      </c>
      <c r="L2530" s="46"/>
      <c r="N2530" s="130"/>
      <c r="O2530" s="130"/>
      <c r="P2530" s="39">
        <v>43923</v>
      </c>
      <c r="Q2530" s="37" t="s">
        <v>9768</v>
      </c>
      <c r="R2530" s="37" t="s">
        <v>9769</v>
      </c>
      <c r="S2530" s="46"/>
    </row>
    <row r="2531" spans="1:19" ht="12.75">
      <c r="A2531" s="38">
        <v>2530</v>
      </c>
      <c r="B2531" s="119"/>
      <c r="C2531" s="39">
        <v>43923</v>
      </c>
      <c r="D2531" s="40"/>
      <c r="E2531" s="41"/>
      <c r="H2531" s="2" t="s">
        <v>5091</v>
      </c>
      <c r="I2531" s="2" t="s">
        <v>278</v>
      </c>
      <c r="J2531" s="15" t="str">
        <f>IF(ISERROR(VLOOKUP(I2531,State_codes!$B$2:$C$38, 2, FALSE)),"",VLOOKUP(I2531,State_codes!$B$2:$C$38, 2, FALSE))</f>
        <v>HP</v>
      </c>
      <c r="K2531" s="2" t="s">
        <v>122</v>
      </c>
      <c r="L2531" s="46"/>
      <c r="N2531" s="130"/>
      <c r="O2531" s="130"/>
      <c r="P2531" s="39">
        <v>43923</v>
      </c>
      <c r="Q2531" s="37" t="s">
        <v>9768</v>
      </c>
      <c r="R2531" s="37" t="s">
        <v>9769</v>
      </c>
      <c r="S2531" s="46"/>
    </row>
    <row r="2532" spans="1:19" ht="12.75">
      <c r="A2532" s="38">
        <v>2531</v>
      </c>
      <c r="B2532" s="119"/>
      <c r="C2532" s="39">
        <v>43923</v>
      </c>
      <c r="D2532" s="40"/>
      <c r="E2532" s="41"/>
      <c r="G2532" s="2" t="s">
        <v>120</v>
      </c>
      <c r="H2532" s="2" t="s">
        <v>119</v>
      </c>
      <c r="I2532" s="2" t="s">
        <v>45</v>
      </c>
      <c r="J2532" s="15" t="str">
        <f>IF(ISERROR(VLOOKUP(I2532,State_codes!$B$2:$C$38, 2, FALSE)),"",VLOOKUP(I2532,State_codes!$B$2:$C$38, 2, FALSE))</f>
        <v>MH</v>
      </c>
      <c r="K2532" s="2" t="s">
        <v>122</v>
      </c>
      <c r="L2532" s="31" t="s">
        <v>3062</v>
      </c>
      <c r="M2532" s="2" t="s">
        <v>766</v>
      </c>
      <c r="N2532" s="130"/>
      <c r="O2532" s="27" t="s">
        <v>129</v>
      </c>
      <c r="P2532" s="39">
        <v>43923</v>
      </c>
      <c r="Q2532" s="37" t="s">
        <v>9759</v>
      </c>
      <c r="R2532" s="46"/>
      <c r="S2532" s="46"/>
    </row>
    <row r="2533" spans="1:19" ht="12.75">
      <c r="A2533" s="38">
        <v>2532</v>
      </c>
      <c r="B2533" s="119"/>
      <c r="C2533" s="39">
        <v>43923</v>
      </c>
      <c r="D2533" s="40"/>
      <c r="E2533" s="41"/>
      <c r="H2533" s="2" t="s">
        <v>338</v>
      </c>
      <c r="I2533" s="2" t="s">
        <v>45</v>
      </c>
      <c r="J2533" s="15" t="str">
        <f>IF(ISERROR(VLOOKUP(I2533,State_codes!$B$2:$C$38, 2, FALSE)),"",VLOOKUP(I2533,State_codes!$B$2:$C$38, 2, FALSE))</f>
        <v>MH</v>
      </c>
      <c r="K2533" s="2" t="s">
        <v>122</v>
      </c>
      <c r="L2533" s="31" t="s">
        <v>3062</v>
      </c>
      <c r="M2533" s="2" t="s">
        <v>766</v>
      </c>
      <c r="N2533" s="130"/>
      <c r="O2533" s="27" t="s">
        <v>129</v>
      </c>
      <c r="P2533" s="39">
        <v>43923</v>
      </c>
      <c r="Q2533" s="37" t="s">
        <v>9759</v>
      </c>
      <c r="R2533" s="46"/>
      <c r="S2533" s="46"/>
    </row>
    <row r="2534" spans="1:19" ht="12.75">
      <c r="A2534" s="38">
        <v>2533</v>
      </c>
      <c r="B2534" s="119"/>
      <c r="C2534" s="39">
        <v>43923</v>
      </c>
      <c r="D2534" s="40"/>
      <c r="E2534" s="41"/>
      <c r="H2534" s="2" t="s">
        <v>338</v>
      </c>
      <c r="I2534" s="2" t="s">
        <v>45</v>
      </c>
      <c r="J2534" s="15" t="str">
        <f>IF(ISERROR(VLOOKUP(I2534,State_codes!$B$2:$C$38, 2, FALSE)),"",VLOOKUP(I2534,State_codes!$B$2:$C$38, 2, FALSE))</f>
        <v>MH</v>
      </c>
      <c r="K2534" s="2" t="s">
        <v>122</v>
      </c>
      <c r="L2534" s="31" t="s">
        <v>3062</v>
      </c>
      <c r="M2534" s="2" t="s">
        <v>766</v>
      </c>
      <c r="N2534" s="130"/>
      <c r="O2534" s="27" t="s">
        <v>129</v>
      </c>
      <c r="P2534" s="39">
        <v>43923</v>
      </c>
      <c r="Q2534" s="37" t="s">
        <v>9759</v>
      </c>
      <c r="R2534" s="46"/>
      <c r="S2534" s="46"/>
    </row>
    <row r="2535" spans="1:19" ht="12.75">
      <c r="A2535" s="38">
        <v>2534</v>
      </c>
      <c r="B2535" s="119"/>
      <c r="C2535" s="39">
        <v>43923</v>
      </c>
      <c r="D2535" s="40"/>
      <c r="E2535" s="41"/>
      <c r="H2535" s="2" t="s">
        <v>5516</v>
      </c>
      <c r="I2535" s="2" t="s">
        <v>276</v>
      </c>
      <c r="J2535" s="15" t="str">
        <f>IF(ISERROR(VLOOKUP(I2535,State_codes!$B$2:$C$38, 2, FALSE)),"",VLOOKUP(I2535,State_codes!$B$2:$C$38, 2, FALSE))</f>
        <v>UT</v>
      </c>
      <c r="K2535" s="2" t="s">
        <v>122</v>
      </c>
      <c r="L2535" s="31" t="s">
        <v>3062</v>
      </c>
      <c r="M2535" s="2" t="s">
        <v>766</v>
      </c>
      <c r="N2535" s="130"/>
      <c r="O2535" s="27" t="s">
        <v>129</v>
      </c>
      <c r="P2535" s="39">
        <v>43923</v>
      </c>
      <c r="Q2535" s="37" t="s">
        <v>9788</v>
      </c>
      <c r="R2535" s="46"/>
      <c r="S2535" s="46"/>
    </row>
    <row r="2536" spans="1:19" ht="12.75">
      <c r="A2536" s="38">
        <v>2535</v>
      </c>
      <c r="B2536" s="119"/>
      <c r="C2536" s="39">
        <v>43923</v>
      </c>
      <c r="D2536" s="40"/>
      <c r="E2536" s="41"/>
      <c r="H2536" s="2" t="s">
        <v>5516</v>
      </c>
      <c r="I2536" s="2" t="s">
        <v>276</v>
      </c>
      <c r="J2536" s="15" t="str">
        <f>IF(ISERROR(VLOOKUP(I2536,State_codes!$B$2:$C$38, 2, FALSE)),"",VLOOKUP(I2536,State_codes!$B$2:$C$38, 2, FALSE))</f>
        <v>UT</v>
      </c>
      <c r="K2536" s="2" t="s">
        <v>122</v>
      </c>
      <c r="L2536" s="31" t="s">
        <v>3062</v>
      </c>
      <c r="M2536" s="2" t="s">
        <v>766</v>
      </c>
      <c r="N2536" s="130"/>
      <c r="O2536" s="27" t="s">
        <v>129</v>
      </c>
      <c r="P2536" s="39">
        <v>43923</v>
      </c>
      <c r="Q2536" s="37" t="s">
        <v>9788</v>
      </c>
      <c r="R2536" s="46"/>
      <c r="S2536" s="46"/>
    </row>
    <row r="2537" spans="1:19" ht="12.75">
      <c r="A2537" s="38">
        <v>2536</v>
      </c>
      <c r="B2537" s="119"/>
      <c r="C2537" s="39">
        <v>43923</v>
      </c>
      <c r="D2537" s="40"/>
      <c r="E2537" s="41"/>
      <c r="H2537" s="2" t="s">
        <v>5516</v>
      </c>
      <c r="I2537" s="2" t="s">
        <v>276</v>
      </c>
      <c r="J2537" s="15" t="str">
        <f>IF(ISERROR(VLOOKUP(I2537,State_codes!$B$2:$C$38, 2, FALSE)),"",VLOOKUP(I2537,State_codes!$B$2:$C$38, 2, FALSE))</f>
        <v>UT</v>
      </c>
      <c r="K2537" s="2" t="s">
        <v>122</v>
      </c>
      <c r="L2537" s="31" t="s">
        <v>3062</v>
      </c>
      <c r="M2537" s="2" t="s">
        <v>766</v>
      </c>
      <c r="N2537" s="130"/>
      <c r="O2537" s="27" t="s">
        <v>129</v>
      </c>
      <c r="P2537" s="39">
        <v>43923</v>
      </c>
      <c r="Q2537" s="37" t="s">
        <v>9788</v>
      </c>
      <c r="R2537" s="46"/>
      <c r="S2537" s="46"/>
    </row>
    <row r="2538" spans="1:19" ht="12.75">
      <c r="A2538" s="38">
        <v>2537</v>
      </c>
      <c r="B2538" s="119"/>
      <c r="C2538" s="39">
        <v>43923</v>
      </c>
      <c r="D2538" s="40"/>
      <c r="E2538" s="41"/>
      <c r="H2538" s="299" t="s">
        <v>125</v>
      </c>
      <c r="I2538" s="2" t="s">
        <v>126</v>
      </c>
      <c r="J2538" s="15" t="str">
        <f>IF(ISERROR(VLOOKUP(I2538,State_codes!$B$2:$C$38, 2, FALSE)),"",VLOOKUP(I2538,State_codes!$B$2:$C$38, 2, FALSE))</f>
        <v>UP</v>
      </c>
      <c r="K2538" s="2" t="s">
        <v>122</v>
      </c>
      <c r="L2538" s="46"/>
      <c r="N2538" s="130"/>
      <c r="O2538" s="130"/>
      <c r="P2538" s="39">
        <v>43923</v>
      </c>
      <c r="Q2538" s="37" t="s">
        <v>9798</v>
      </c>
      <c r="R2538" s="46"/>
      <c r="S2538" s="46"/>
    </row>
    <row r="2539" spans="1:19" ht="12.75">
      <c r="A2539" s="38">
        <v>2538</v>
      </c>
      <c r="B2539" s="119"/>
      <c r="C2539" s="39">
        <v>43923</v>
      </c>
      <c r="D2539" s="40"/>
      <c r="E2539" s="41"/>
      <c r="H2539" s="299" t="s">
        <v>125</v>
      </c>
      <c r="I2539" s="2" t="s">
        <v>126</v>
      </c>
      <c r="J2539" s="15" t="str">
        <f>IF(ISERROR(VLOOKUP(I2539,State_codes!$B$2:$C$38, 2, FALSE)),"",VLOOKUP(I2539,State_codes!$B$2:$C$38, 2, FALSE))</f>
        <v>UP</v>
      </c>
      <c r="K2539" s="2" t="s">
        <v>122</v>
      </c>
      <c r="L2539" s="46"/>
      <c r="N2539" s="130"/>
      <c r="O2539" s="130"/>
      <c r="P2539" s="39">
        <v>43923</v>
      </c>
      <c r="Q2539" s="37" t="s">
        <v>9798</v>
      </c>
      <c r="R2539" s="46"/>
      <c r="S2539" s="46"/>
    </row>
    <row r="2540" spans="1:19" ht="12.75">
      <c r="A2540" s="38">
        <v>2539</v>
      </c>
      <c r="B2540" s="119"/>
      <c r="C2540" s="39">
        <v>43923</v>
      </c>
      <c r="D2540" s="40"/>
      <c r="E2540" s="41"/>
      <c r="H2540" s="299" t="s">
        <v>125</v>
      </c>
      <c r="I2540" s="2" t="s">
        <v>126</v>
      </c>
      <c r="J2540" s="15" t="str">
        <f>IF(ISERROR(VLOOKUP(I2540,State_codes!$B$2:$C$38, 2, FALSE)),"",VLOOKUP(I2540,State_codes!$B$2:$C$38, 2, FALSE))</f>
        <v>UP</v>
      </c>
      <c r="K2540" s="2" t="s">
        <v>122</v>
      </c>
      <c r="L2540" s="46"/>
      <c r="N2540" s="130"/>
      <c r="O2540" s="130"/>
      <c r="P2540" s="39">
        <v>43923</v>
      </c>
      <c r="Q2540" s="37" t="s">
        <v>9798</v>
      </c>
      <c r="R2540" s="46"/>
      <c r="S2540" s="46"/>
    </row>
    <row r="2541" spans="1:19" ht="12.75">
      <c r="A2541" s="38">
        <v>2540</v>
      </c>
      <c r="B2541" s="119"/>
      <c r="C2541" s="39">
        <v>43923</v>
      </c>
      <c r="D2541" s="40"/>
      <c r="E2541" s="41"/>
      <c r="H2541" s="299" t="s">
        <v>125</v>
      </c>
      <c r="I2541" s="2" t="s">
        <v>126</v>
      </c>
      <c r="J2541" s="15" t="str">
        <f>IF(ISERROR(VLOOKUP(I2541,State_codes!$B$2:$C$38, 2, FALSE)),"",VLOOKUP(I2541,State_codes!$B$2:$C$38, 2, FALSE))</f>
        <v>UP</v>
      </c>
      <c r="K2541" s="2" t="s">
        <v>122</v>
      </c>
      <c r="L2541" s="46"/>
      <c r="N2541" s="130"/>
      <c r="O2541" s="130"/>
      <c r="P2541" s="39">
        <v>43923</v>
      </c>
      <c r="Q2541" s="37" t="s">
        <v>9798</v>
      </c>
      <c r="R2541" s="46"/>
      <c r="S2541" s="46"/>
    </row>
    <row r="2542" spans="1:19" ht="12.75">
      <c r="A2542" s="38">
        <v>2541</v>
      </c>
      <c r="B2542" s="119"/>
      <c r="C2542" s="39">
        <v>43923</v>
      </c>
      <c r="D2542" s="40"/>
      <c r="E2542" s="41"/>
      <c r="H2542" s="299" t="s">
        <v>125</v>
      </c>
      <c r="I2542" s="2" t="s">
        <v>126</v>
      </c>
      <c r="J2542" s="15" t="str">
        <f>IF(ISERROR(VLOOKUP(I2542,State_codes!$B$2:$C$38, 2, FALSE)),"",VLOOKUP(I2542,State_codes!$B$2:$C$38, 2, FALSE))</f>
        <v>UP</v>
      </c>
      <c r="K2542" s="2" t="s">
        <v>122</v>
      </c>
      <c r="L2542" s="46"/>
      <c r="N2542" s="130"/>
      <c r="O2542" s="130"/>
      <c r="P2542" s="39">
        <v>43923</v>
      </c>
      <c r="Q2542" s="37" t="s">
        <v>9798</v>
      </c>
      <c r="R2542" s="46"/>
      <c r="S2542" s="46"/>
    </row>
    <row r="2543" spans="1:19" ht="12.75">
      <c r="A2543" s="38">
        <v>2542</v>
      </c>
      <c r="B2543" s="119"/>
      <c r="C2543" s="39">
        <v>43923</v>
      </c>
      <c r="D2543" s="40"/>
      <c r="E2543" s="41"/>
      <c r="G2543" s="344" t="s">
        <v>6794</v>
      </c>
      <c r="H2543" s="2" t="s">
        <v>373</v>
      </c>
      <c r="I2543" s="2" t="s">
        <v>373</v>
      </c>
      <c r="J2543" s="15" t="str">
        <f>IF(ISERROR(VLOOKUP(I2543,State_codes!$B$2:$C$38, 2, FALSE)),"",VLOOKUP(I2543,State_codes!$B$2:$C$38, 2, FALSE))</f>
        <v>PY</v>
      </c>
      <c r="K2543" s="2" t="s">
        <v>122</v>
      </c>
      <c r="L2543" s="46"/>
      <c r="N2543" s="130"/>
      <c r="O2543" s="130"/>
      <c r="P2543" s="39">
        <v>43923</v>
      </c>
      <c r="Q2543" s="37" t="s">
        <v>9822</v>
      </c>
      <c r="R2543" s="37" t="s">
        <v>9826</v>
      </c>
      <c r="S2543" s="46"/>
    </row>
    <row r="2544" spans="1:19" ht="12.75">
      <c r="A2544" s="38">
        <v>2543</v>
      </c>
      <c r="B2544" s="119"/>
      <c r="C2544" s="39">
        <v>43923</v>
      </c>
      <c r="D2544" s="40"/>
      <c r="E2544" s="41"/>
      <c r="G2544" s="2" t="s">
        <v>9830</v>
      </c>
      <c r="H2544" s="2" t="s">
        <v>373</v>
      </c>
      <c r="I2544" s="2" t="s">
        <v>373</v>
      </c>
      <c r="J2544" s="15" t="str">
        <f>IF(ISERROR(VLOOKUP(I2544,State_codes!$B$2:$C$38, 2, FALSE)),"",VLOOKUP(I2544,State_codes!$B$2:$C$38, 2, FALSE))</f>
        <v>PY</v>
      </c>
      <c r="K2544" s="2" t="s">
        <v>122</v>
      </c>
      <c r="L2544" s="46"/>
      <c r="N2544" s="130"/>
      <c r="O2544" s="130"/>
      <c r="P2544" s="39">
        <v>43923</v>
      </c>
      <c r="Q2544" s="37" t="s">
        <v>9822</v>
      </c>
      <c r="R2544" s="37" t="s">
        <v>9841</v>
      </c>
      <c r="S2544" s="46"/>
    </row>
    <row r="2545" spans="1:19" ht="12.75">
      <c r="A2545" s="38">
        <v>2544</v>
      </c>
      <c r="B2545" s="119"/>
      <c r="C2545" s="39">
        <v>43923</v>
      </c>
      <c r="D2545" s="40"/>
      <c r="E2545" s="41"/>
      <c r="H2545" s="2" t="s">
        <v>1741</v>
      </c>
      <c r="I2545" s="2" t="s">
        <v>126</v>
      </c>
      <c r="J2545" s="15" t="str">
        <f>IF(ISERROR(VLOOKUP(I2545,State_codes!$B$2:$C$38, 2, FALSE)),"",VLOOKUP(I2545,State_codes!$B$2:$C$38, 2, FALSE))</f>
        <v>UP</v>
      </c>
      <c r="K2545" s="2" t="s">
        <v>122</v>
      </c>
      <c r="L2545" s="31" t="s">
        <v>3062</v>
      </c>
      <c r="M2545" s="2" t="s">
        <v>766</v>
      </c>
      <c r="N2545" s="130"/>
      <c r="O2545" s="27" t="s">
        <v>129</v>
      </c>
      <c r="P2545" s="39">
        <v>43923</v>
      </c>
      <c r="Q2545" s="37" t="s">
        <v>9844</v>
      </c>
      <c r="R2545" s="46"/>
      <c r="S2545" s="46"/>
    </row>
    <row r="2546" spans="1:19" ht="12.75">
      <c r="A2546" s="38">
        <v>2545</v>
      </c>
      <c r="B2546" s="119"/>
      <c r="C2546" s="39">
        <v>43923</v>
      </c>
      <c r="D2546" s="40"/>
      <c r="E2546" s="41"/>
      <c r="H2546" s="2" t="s">
        <v>1741</v>
      </c>
      <c r="I2546" s="2" t="s">
        <v>126</v>
      </c>
      <c r="J2546" s="15" t="str">
        <f>IF(ISERROR(VLOOKUP(I2546,State_codes!$B$2:$C$38, 2, FALSE)),"",VLOOKUP(I2546,State_codes!$B$2:$C$38, 2, FALSE))</f>
        <v>UP</v>
      </c>
      <c r="K2546" s="2" t="s">
        <v>122</v>
      </c>
      <c r="L2546" s="31" t="s">
        <v>3062</v>
      </c>
      <c r="M2546" s="2" t="s">
        <v>766</v>
      </c>
      <c r="N2546" s="130"/>
      <c r="O2546" s="27" t="s">
        <v>129</v>
      </c>
      <c r="P2546" s="39">
        <v>43923</v>
      </c>
      <c r="Q2546" s="37" t="s">
        <v>9844</v>
      </c>
      <c r="R2546" s="46"/>
      <c r="S2546" s="46"/>
    </row>
    <row r="2547" spans="1:19" ht="12.75">
      <c r="A2547" s="38">
        <v>2546</v>
      </c>
      <c r="B2547" s="119"/>
      <c r="C2547" s="39">
        <v>43924</v>
      </c>
      <c r="D2547" s="40"/>
      <c r="E2547" s="41"/>
      <c r="H2547" s="2" t="s">
        <v>5367</v>
      </c>
      <c r="I2547" s="2" t="s">
        <v>109</v>
      </c>
      <c r="J2547" s="15" t="str">
        <f>IF(ISERROR(VLOOKUP(I2547,State_codes!$B$2:$C$38, 2, FALSE)),"",VLOOKUP(I2547,State_codes!$B$2:$C$38, 2, FALSE))</f>
        <v>RJ</v>
      </c>
      <c r="K2547" s="2" t="s">
        <v>122</v>
      </c>
      <c r="L2547" s="31" t="s">
        <v>429</v>
      </c>
      <c r="N2547" s="130"/>
      <c r="O2547" s="27" t="s">
        <v>155</v>
      </c>
      <c r="P2547" s="39">
        <v>43924</v>
      </c>
      <c r="Q2547" s="37" t="s">
        <v>9851</v>
      </c>
      <c r="R2547" s="46"/>
      <c r="S2547" s="46"/>
    </row>
    <row r="2548" spans="1:19" ht="12.75">
      <c r="A2548" s="38">
        <v>2547</v>
      </c>
      <c r="B2548" s="119"/>
      <c r="C2548" s="39">
        <v>43924</v>
      </c>
      <c r="D2548" s="40"/>
      <c r="E2548" s="41"/>
      <c r="H2548" s="2" t="s">
        <v>5367</v>
      </c>
      <c r="I2548" s="2" t="s">
        <v>109</v>
      </c>
      <c r="J2548" s="15" t="str">
        <f>IF(ISERROR(VLOOKUP(I2548,State_codes!$B$2:$C$38, 2, FALSE)),"",VLOOKUP(I2548,State_codes!$B$2:$C$38, 2, FALSE))</f>
        <v>RJ</v>
      </c>
      <c r="K2548" s="2" t="s">
        <v>122</v>
      </c>
      <c r="L2548" s="31" t="s">
        <v>429</v>
      </c>
      <c r="N2548" s="130"/>
      <c r="O2548" s="27" t="s">
        <v>155</v>
      </c>
      <c r="P2548" s="39">
        <v>43924</v>
      </c>
      <c r="Q2548" s="37" t="s">
        <v>9851</v>
      </c>
      <c r="R2548" s="46"/>
      <c r="S2548" s="46"/>
    </row>
    <row r="2549" spans="1:19" ht="12.75">
      <c r="A2549" s="38">
        <v>2548</v>
      </c>
      <c r="B2549" s="119"/>
      <c r="C2549" s="39">
        <v>43924</v>
      </c>
      <c r="D2549" s="40"/>
      <c r="E2549" s="41"/>
      <c r="H2549" s="2" t="s">
        <v>5367</v>
      </c>
      <c r="I2549" s="2" t="s">
        <v>109</v>
      </c>
      <c r="J2549" s="15" t="str">
        <f>IF(ISERROR(VLOOKUP(I2549,State_codes!$B$2:$C$38, 2, FALSE)),"",VLOOKUP(I2549,State_codes!$B$2:$C$38, 2, FALSE))</f>
        <v>RJ</v>
      </c>
      <c r="K2549" s="2" t="s">
        <v>122</v>
      </c>
      <c r="L2549" s="31" t="s">
        <v>429</v>
      </c>
      <c r="N2549" s="130"/>
      <c r="O2549" s="27" t="s">
        <v>155</v>
      </c>
      <c r="P2549" s="39">
        <v>43924</v>
      </c>
      <c r="Q2549" s="37" t="s">
        <v>9851</v>
      </c>
      <c r="R2549" s="46"/>
      <c r="S2549" s="46"/>
    </row>
    <row r="2550" spans="1:19" ht="12.75">
      <c r="A2550" s="38">
        <v>2549</v>
      </c>
      <c r="B2550" s="119"/>
      <c r="C2550" s="39">
        <v>43924</v>
      </c>
      <c r="D2550" s="40"/>
      <c r="E2550" s="41"/>
      <c r="H2550" s="2" t="s">
        <v>5367</v>
      </c>
      <c r="I2550" s="2" t="s">
        <v>109</v>
      </c>
      <c r="J2550" s="15" t="str">
        <f>IF(ISERROR(VLOOKUP(I2550,State_codes!$B$2:$C$38, 2, FALSE)),"",VLOOKUP(I2550,State_codes!$B$2:$C$38, 2, FALSE))</f>
        <v>RJ</v>
      </c>
      <c r="K2550" s="2" t="s">
        <v>122</v>
      </c>
      <c r="L2550" s="31" t="s">
        <v>429</v>
      </c>
      <c r="N2550" s="130"/>
      <c r="O2550" s="27" t="s">
        <v>155</v>
      </c>
      <c r="P2550" s="39">
        <v>43924</v>
      </c>
      <c r="Q2550" s="37" t="s">
        <v>9851</v>
      </c>
      <c r="R2550" s="46"/>
      <c r="S2550" s="46"/>
    </row>
    <row r="2551" spans="1:19" ht="12.75">
      <c r="A2551" s="38">
        <v>2550</v>
      </c>
      <c r="B2551" s="119"/>
      <c r="C2551" s="39">
        <v>43924</v>
      </c>
      <c r="D2551" s="40"/>
      <c r="E2551" s="41"/>
      <c r="H2551" s="2" t="s">
        <v>5367</v>
      </c>
      <c r="I2551" s="2" t="s">
        <v>109</v>
      </c>
      <c r="J2551" s="15" t="str">
        <f>IF(ISERROR(VLOOKUP(I2551,State_codes!$B$2:$C$38, 2, FALSE)),"",VLOOKUP(I2551,State_codes!$B$2:$C$38, 2, FALSE))</f>
        <v>RJ</v>
      </c>
      <c r="K2551" s="2" t="s">
        <v>122</v>
      </c>
      <c r="L2551" s="31" t="s">
        <v>429</v>
      </c>
      <c r="N2551" s="130"/>
      <c r="O2551" s="27" t="s">
        <v>155</v>
      </c>
      <c r="P2551" s="39">
        <v>43924</v>
      </c>
      <c r="Q2551" s="37" t="s">
        <v>9851</v>
      </c>
      <c r="R2551" s="46"/>
      <c r="S2551" s="46"/>
    </row>
    <row r="2552" spans="1:19" ht="12.75">
      <c r="A2552" s="38">
        <v>2551</v>
      </c>
      <c r="B2552" s="119"/>
      <c r="C2552" s="39">
        <v>43924</v>
      </c>
      <c r="D2552" s="40"/>
      <c r="E2552" s="41"/>
      <c r="H2552" s="2" t="s">
        <v>1059</v>
      </c>
      <c r="I2552" s="2" t="s">
        <v>109</v>
      </c>
      <c r="J2552" s="15" t="str">
        <f>IF(ISERROR(VLOOKUP(I2552,State_codes!$B$2:$C$38, 2, FALSE)),"",VLOOKUP(I2552,State_codes!$B$2:$C$38, 2, FALSE))</f>
        <v>RJ</v>
      </c>
      <c r="K2552" s="2" t="s">
        <v>122</v>
      </c>
      <c r="L2552" s="31" t="s">
        <v>3062</v>
      </c>
      <c r="M2552" s="2" t="s">
        <v>766</v>
      </c>
      <c r="N2552" s="130"/>
      <c r="O2552" s="27" t="s">
        <v>129</v>
      </c>
      <c r="P2552" s="39">
        <v>43924</v>
      </c>
      <c r="Q2552" s="37" t="s">
        <v>9851</v>
      </c>
      <c r="R2552" s="46"/>
      <c r="S2552" s="46"/>
    </row>
    <row r="2553" spans="1:19" ht="12.75">
      <c r="A2553" s="38">
        <v>2552</v>
      </c>
      <c r="B2553" s="119"/>
      <c r="C2553" s="39">
        <v>43924</v>
      </c>
      <c r="D2553" s="40"/>
      <c r="E2553" s="41"/>
      <c r="H2553" s="2" t="s">
        <v>1059</v>
      </c>
      <c r="I2553" s="2" t="s">
        <v>109</v>
      </c>
      <c r="J2553" s="15" t="str">
        <f>IF(ISERROR(VLOOKUP(I2553,State_codes!$B$2:$C$38, 2, FALSE)),"",VLOOKUP(I2553,State_codes!$B$2:$C$38, 2, FALSE))</f>
        <v>RJ</v>
      </c>
      <c r="K2553" s="2" t="s">
        <v>122</v>
      </c>
      <c r="L2553" s="31" t="s">
        <v>3062</v>
      </c>
      <c r="M2553" s="2" t="s">
        <v>766</v>
      </c>
      <c r="N2553" s="130"/>
      <c r="O2553" s="27" t="s">
        <v>129</v>
      </c>
      <c r="P2553" s="39">
        <v>43924</v>
      </c>
      <c r="Q2553" s="37" t="s">
        <v>9851</v>
      </c>
      <c r="R2553" s="46"/>
      <c r="S2553" s="46"/>
    </row>
    <row r="2554" spans="1:19" ht="12.75">
      <c r="A2554" s="38">
        <v>2553</v>
      </c>
      <c r="B2554" s="119"/>
      <c r="C2554" s="39">
        <v>43924</v>
      </c>
      <c r="D2554" s="40"/>
      <c r="E2554" s="41"/>
      <c r="H2554" s="2" t="s">
        <v>5367</v>
      </c>
      <c r="I2554" s="2" t="s">
        <v>109</v>
      </c>
      <c r="J2554" s="15" t="str">
        <f>IF(ISERROR(VLOOKUP(I2554,State_codes!$B$2:$C$38, 2, FALSE)),"",VLOOKUP(I2554,State_codes!$B$2:$C$38, 2, FALSE))</f>
        <v>RJ</v>
      </c>
      <c r="K2554" s="2" t="s">
        <v>122</v>
      </c>
      <c r="L2554" s="31" t="s">
        <v>9870</v>
      </c>
      <c r="N2554" s="130"/>
      <c r="O2554" s="27" t="s">
        <v>129</v>
      </c>
      <c r="P2554" s="39">
        <v>43924</v>
      </c>
      <c r="Q2554" s="37" t="s">
        <v>9872</v>
      </c>
      <c r="R2554" s="46"/>
      <c r="S2554" s="46"/>
    </row>
    <row r="2555" spans="1:19" ht="12.75">
      <c r="A2555" s="38">
        <v>2554</v>
      </c>
      <c r="B2555" s="119"/>
      <c r="C2555" s="39">
        <v>43924</v>
      </c>
      <c r="D2555" s="40"/>
      <c r="E2555" s="41"/>
      <c r="H2555" s="2" t="s">
        <v>5367</v>
      </c>
      <c r="I2555" s="2" t="s">
        <v>109</v>
      </c>
      <c r="J2555" s="15" t="str">
        <f>IF(ISERROR(VLOOKUP(I2555,State_codes!$B$2:$C$38, 2, FALSE)),"",VLOOKUP(I2555,State_codes!$B$2:$C$38, 2, FALSE))</f>
        <v>RJ</v>
      </c>
      <c r="K2555" s="2" t="s">
        <v>122</v>
      </c>
      <c r="L2555" s="31" t="s">
        <v>9870</v>
      </c>
      <c r="N2555" s="130"/>
      <c r="O2555" s="27" t="s">
        <v>129</v>
      </c>
      <c r="P2555" s="39">
        <v>43924</v>
      </c>
      <c r="Q2555" s="37" t="s">
        <v>9872</v>
      </c>
      <c r="R2555" s="46"/>
      <c r="S2555" s="46"/>
    </row>
    <row r="2556" spans="1:19" ht="12.75">
      <c r="A2556" s="38">
        <v>2555</v>
      </c>
      <c r="B2556" s="119"/>
      <c r="C2556" s="39">
        <v>43924</v>
      </c>
      <c r="D2556" s="40"/>
      <c r="E2556" s="41"/>
      <c r="H2556" s="2" t="s">
        <v>5367</v>
      </c>
      <c r="I2556" s="2" t="s">
        <v>109</v>
      </c>
      <c r="J2556" s="15" t="str">
        <f>IF(ISERROR(VLOOKUP(I2556,State_codes!$B$2:$C$38, 2, FALSE)),"",VLOOKUP(I2556,State_codes!$B$2:$C$38, 2, FALSE))</f>
        <v>RJ</v>
      </c>
      <c r="K2556" s="2" t="s">
        <v>122</v>
      </c>
      <c r="L2556" s="31" t="s">
        <v>9870</v>
      </c>
      <c r="N2556" s="130"/>
      <c r="O2556" s="27" t="s">
        <v>129</v>
      </c>
      <c r="P2556" s="39">
        <v>43924</v>
      </c>
      <c r="Q2556" s="37" t="s">
        <v>9872</v>
      </c>
      <c r="R2556" s="46"/>
      <c r="S2556" s="46"/>
    </row>
    <row r="2557" spans="1:19" ht="12.75">
      <c r="A2557" s="38">
        <v>2556</v>
      </c>
      <c r="B2557" s="119"/>
      <c r="C2557" s="39">
        <v>43924</v>
      </c>
      <c r="D2557" s="40"/>
      <c r="E2557" s="41"/>
      <c r="H2557" s="2" t="s">
        <v>5367</v>
      </c>
      <c r="I2557" s="2" t="s">
        <v>109</v>
      </c>
      <c r="J2557" s="15" t="str">
        <f>IF(ISERROR(VLOOKUP(I2557,State_codes!$B$2:$C$38, 2, FALSE)),"",VLOOKUP(I2557,State_codes!$B$2:$C$38, 2, FALSE))</f>
        <v>RJ</v>
      </c>
      <c r="K2557" s="2" t="s">
        <v>122</v>
      </c>
      <c r="L2557" s="31" t="s">
        <v>9870</v>
      </c>
      <c r="N2557" s="130"/>
      <c r="O2557" s="27" t="s">
        <v>129</v>
      </c>
      <c r="P2557" s="39">
        <v>43924</v>
      </c>
      <c r="Q2557" s="37" t="s">
        <v>9872</v>
      </c>
      <c r="R2557" s="46"/>
      <c r="S2557" s="46"/>
    </row>
    <row r="2558" spans="1:19" ht="12.75">
      <c r="A2558" s="38">
        <v>2557</v>
      </c>
      <c r="B2558" s="119"/>
      <c r="C2558" s="39">
        <v>43924</v>
      </c>
      <c r="D2558" s="40"/>
      <c r="E2558" s="41"/>
      <c r="H2558" s="2" t="s">
        <v>5367</v>
      </c>
      <c r="I2558" s="2" t="s">
        <v>109</v>
      </c>
      <c r="J2558" s="15" t="str">
        <f>IF(ISERROR(VLOOKUP(I2558,State_codes!$B$2:$C$38, 2, FALSE)),"",VLOOKUP(I2558,State_codes!$B$2:$C$38, 2, FALSE))</f>
        <v>RJ</v>
      </c>
      <c r="K2558" s="2" t="s">
        <v>122</v>
      </c>
      <c r="L2558" s="31" t="s">
        <v>9870</v>
      </c>
      <c r="N2558" s="130"/>
      <c r="O2558" s="27" t="s">
        <v>129</v>
      </c>
      <c r="P2558" s="39">
        <v>43924</v>
      </c>
      <c r="Q2558" s="37" t="s">
        <v>9872</v>
      </c>
      <c r="R2558" s="46"/>
      <c r="S2558" s="46"/>
    </row>
    <row r="2559" spans="1:19" ht="12.75">
      <c r="A2559" s="38">
        <v>2558</v>
      </c>
      <c r="B2559" s="119"/>
      <c r="C2559" s="39">
        <v>43924</v>
      </c>
      <c r="D2559" s="40"/>
      <c r="E2559" s="41"/>
      <c r="H2559" s="2" t="s">
        <v>5367</v>
      </c>
      <c r="I2559" s="2" t="s">
        <v>109</v>
      </c>
      <c r="J2559" s="15" t="str">
        <f>IF(ISERROR(VLOOKUP(I2559,State_codes!$B$2:$C$38, 2, FALSE)),"",VLOOKUP(I2559,State_codes!$B$2:$C$38, 2, FALSE))</f>
        <v>RJ</v>
      </c>
      <c r="K2559" s="2" t="s">
        <v>122</v>
      </c>
      <c r="L2559" s="31" t="s">
        <v>9870</v>
      </c>
      <c r="N2559" s="130"/>
      <c r="O2559" s="27" t="s">
        <v>129</v>
      </c>
      <c r="P2559" s="39">
        <v>43924</v>
      </c>
      <c r="Q2559" s="37" t="s">
        <v>9872</v>
      </c>
      <c r="R2559" s="46"/>
      <c r="S2559" s="46"/>
    </row>
    <row r="2560" spans="1:19" ht="12.75">
      <c r="A2560" s="38">
        <v>2559</v>
      </c>
      <c r="B2560" s="119"/>
      <c r="C2560" s="39">
        <v>43924</v>
      </c>
      <c r="D2560" s="40"/>
      <c r="E2560" s="41"/>
      <c r="H2560" s="2" t="s">
        <v>5367</v>
      </c>
      <c r="I2560" s="2" t="s">
        <v>109</v>
      </c>
      <c r="J2560" s="15" t="str">
        <f>IF(ISERROR(VLOOKUP(I2560,State_codes!$B$2:$C$38, 2, FALSE)),"",VLOOKUP(I2560,State_codes!$B$2:$C$38, 2, FALSE))</f>
        <v>RJ</v>
      </c>
      <c r="K2560" s="2" t="s">
        <v>122</v>
      </c>
      <c r="L2560" s="31" t="s">
        <v>9870</v>
      </c>
      <c r="N2560" s="130"/>
      <c r="O2560" s="27" t="s">
        <v>129</v>
      </c>
      <c r="P2560" s="39">
        <v>43924</v>
      </c>
      <c r="Q2560" s="37" t="s">
        <v>9872</v>
      </c>
      <c r="R2560" s="46"/>
      <c r="S2560" s="46"/>
    </row>
    <row r="2561" spans="1:19" ht="12.75">
      <c r="A2561" s="38">
        <v>2560</v>
      </c>
      <c r="B2561" s="119"/>
      <c r="C2561" s="39">
        <v>43924</v>
      </c>
      <c r="D2561" s="40"/>
      <c r="E2561" s="41"/>
      <c r="H2561" s="2" t="s">
        <v>107</v>
      </c>
      <c r="I2561" s="2" t="s">
        <v>109</v>
      </c>
      <c r="J2561" s="15" t="str">
        <f>IF(ISERROR(VLOOKUP(I2561,State_codes!$B$2:$C$38, 2, FALSE)),"",VLOOKUP(I2561,State_codes!$B$2:$C$38, 2, FALSE))</f>
        <v>RJ</v>
      </c>
      <c r="K2561" s="2" t="s">
        <v>122</v>
      </c>
      <c r="L2561" s="31" t="s">
        <v>9905</v>
      </c>
      <c r="N2561" s="130"/>
      <c r="O2561" s="130"/>
      <c r="P2561" s="39">
        <v>43924</v>
      </c>
      <c r="Q2561" s="37" t="s">
        <v>9872</v>
      </c>
      <c r="R2561" s="46"/>
      <c r="S2561" s="46"/>
    </row>
    <row r="2562" spans="1:19" ht="12.75">
      <c r="A2562" s="38">
        <v>2561</v>
      </c>
      <c r="B2562" s="119"/>
      <c r="C2562" s="39">
        <v>43924</v>
      </c>
      <c r="D2562" s="40"/>
      <c r="E2562" s="41"/>
      <c r="H2562" s="2" t="s">
        <v>107</v>
      </c>
      <c r="I2562" s="2" t="s">
        <v>109</v>
      </c>
      <c r="J2562" s="15" t="str">
        <f>IF(ISERROR(VLOOKUP(I2562,State_codes!$B$2:$C$38, 2, FALSE)),"",VLOOKUP(I2562,State_codes!$B$2:$C$38, 2, FALSE))</f>
        <v>RJ</v>
      </c>
      <c r="K2562" s="2" t="s">
        <v>122</v>
      </c>
      <c r="L2562" s="31" t="s">
        <v>9905</v>
      </c>
      <c r="N2562" s="130"/>
      <c r="O2562" s="130"/>
      <c r="P2562" s="39">
        <v>43924</v>
      </c>
      <c r="Q2562" s="37" t="s">
        <v>9872</v>
      </c>
      <c r="R2562" s="46"/>
      <c r="S2562" s="46"/>
    </row>
    <row r="2563" spans="1:19" ht="12.75">
      <c r="A2563" s="38">
        <v>2562</v>
      </c>
      <c r="B2563" s="119"/>
      <c r="C2563" s="39">
        <v>43924</v>
      </c>
      <c r="D2563" s="40"/>
      <c r="E2563" s="41"/>
      <c r="H2563" s="2" t="s">
        <v>107</v>
      </c>
      <c r="I2563" s="2" t="s">
        <v>109</v>
      </c>
      <c r="J2563" s="15" t="str">
        <f>IF(ISERROR(VLOOKUP(I2563,State_codes!$B$2:$C$38, 2, FALSE)),"",VLOOKUP(I2563,State_codes!$B$2:$C$38, 2, FALSE))</f>
        <v>RJ</v>
      </c>
      <c r="K2563" s="2" t="s">
        <v>122</v>
      </c>
      <c r="L2563" s="31" t="s">
        <v>9905</v>
      </c>
      <c r="N2563" s="130"/>
      <c r="O2563" s="130"/>
      <c r="P2563" s="39">
        <v>43924</v>
      </c>
      <c r="Q2563" s="37" t="s">
        <v>9872</v>
      </c>
      <c r="R2563" s="46"/>
      <c r="S2563" s="46"/>
    </row>
    <row r="2564" spans="1:19" ht="12.75">
      <c r="A2564" s="38">
        <v>2563</v>
      </c>
      <c r="B2564" s="119"/>
      <c r="C2564" s="39">
        <v>43924</v>
      </c>
      <c r="D2564" s="40"/>
      <c r="E2564" s="41"/>
      <c r="H2564" s="2" t="s">
        <v>107</v>
      </c>
      <c r="I2564" s="2" t="s">
        <v>109</v>
      </c>
      <c r="J2564" s="15" t="str">
        <f>IF(ISERROR(VLOOKUP(I2564,State_codes!$B$2:$C$38, 2, FALSE)),"",VLOOKUP(I2564,State_codes!$B$2:$C$38, 2, FALSE))</f>
        <v>RJ</v>
      </c>
      <c r="K2564" s="2" t="s">
        <v>122</v>
      </c>
      <c r="L2564" s="31" t="s">
        <v>9905</v>
      </c>
      <c r="N2564" s="130"/>
      <c r="O2564" s="130"/>
      <c r="P2564" s="39">
        <v>43924</v>
      </c>
      <c r="Q2564" s="37" t="s">
        <v>9872</v>
      </c>
      <c r="R2564" s="46"/>
      <c r="S2564" s="46"/>
    </row>
    <row r="2565" spans="1:19" ht="12.75">
      <c r="A2565" s="38">
        <v>2564</v>
      </c>
      <c r="B2565" s="119"/>
      <c r="C2565" s="39">
        <v>43924</v>
      </c>
      <c r="D2565" s="40"/>
      <c r="E2565" s="41"/>
      <c r="H2565" s="2" t="s">
        <v>107</v>
      </c>
      <c r="I2565" s="2" t="s">
        <v>109</v>
      </c>
      <c r="J2565" s="15" t="str">
        <f>IF(ISERROR(VLOOKUP(I2565,State_codes!$B$2:$C$38, 2, FALSE)),"",VLOOKUP(I2565,State_codes!$B$2:$C$38, 2, FALSE))</f>
        <v>RJ</v>
      </c>
      <c r="K2565" s="2" t="s">
        <v>122</v>
      </c>
      <c r="L2565" s="31" t="s">
        <v>9905</v>
      </c>
      <c r="N2565" s="130"/>
      <c r="O2565" s="130"/>
      <c r="P2565" s="39">
        <v>43924</v>
      </c>
      <c r="Q2565" s="37" t="s">
        <v>9872</v>
      </c>
      <c r="R2565" s="46"/>
      <c r="S2565" s="46"/>
    </row>
    <row r="2566" spans="1:19" ht="12.75">
      <c r="A2566" s="38">
        <v>2565</v>
      </c>
      <c r="B2566" s="119"/>
      <c r="C2566" s="39">
        <v>43924</v>
      </c>
      <c r="D2566" s="40"/>
      <c r="E2566" s="41"/>
      <c r="H2566" s="2" t="s">
        <v>107</v>
      </c>
      <c r="I2566" s="2" t="s">
        <v>109</v>
      </c>
      <c r="J2566" s="15" t="str">
        <f>IF(ISERROR(VLOOKUP(I2566,State_codes!$B$2:$C$38, 2, FALSE)),"",VLOOKUP(I2566,State_codes!$B$2:$C$38, 2, FALSE))</f>
        <v>RJ</v>
      </c>
      <c r="K2566" s="2" t="s">
        <v>122</v>
      </c>
      <c r="L2566" s="31" t="s">
        <v>9905</v>
      </c>
      <c r="N2566" s="130"/>
      <c r="O2566" s="130"/>
      <c r="P2566" s="39">
        <v>43924</v>
      </c>
      <c r="Q2566" s="37" t="s">
        <v>9872</v>
      </c>
      <c r="R2566" s="46"/>
      <c r="S2566" s="46"/>
    </row>
    <row r="2567" spans="1:19" ht="12.75">
      <c r="A2567" s="38">
        <v>2566</v>
      </c>
      <c r="B2567" s="119"/>
      <c r="C2567" s="39">
        <v>43924</v>
      </c>
      <c r="D2567" s="40"/>
      <c r="E2567" s="41"/>
      <c r="H2567" s="2" t="s">
        <v>107</v>
      </c>
      <c r="I2567" s="2" t="s">
        <v>109</v>
      </c>
      <c r="J2567" s="15" t="str">
        <f>IF(ISERROR(VLOOKUP(I2567,State_codes!$B$2:$C$38, 2, FALSE)),"",VLOOKUP(I2567,State_codes!$B$2:$C$38, 2, FALSE))</f>
        <v>RJ</v>
      </c>
      <c r="K2567" s="2" t="s">
        <v>122</v>
      </c>
      <c r="L2567" s="31" t="s">
        <v>9915</v>
      </c>
      <c r="N2567" s="130"/>
      <c r="O2567" s="130"/>
      <c r="P2567" s="39">
        <v>43924</v>
      </c>
      <c r="Q2567" s="37" t="s">
        <v>9872</v>
      </c>
      <c r="R2567" s="46"/>
      <c r="S2567" s="46"/>
    </row>
    <row r="2568" spans="1:19" ht="12.75">
      <c r="A2568" s="38">
        <v>2567</v>
      </c>
      <c r="B2568" s="119"/>
      <c r="C2568" s="39">
        <v>43924</v>
      </c>
      <c r="D2568" s="40"/>
      <c r="E2568" s="41"/>
      <c r="H2568" s="15"/>
      <c r="I2568" s="2" t="s">
        <v>359</v>
      </c>
      <c r="J2568" s="15" t="str">
        <f>IF(ISERROR(VLOOKUP(I2568,State_codes!$B$2:$C$38, 2, FALSE)),"",VLOOKUP(I2568,State_codes!$B$2:$C$38, 2, FALSE))</f>
        <v>GA</v>
      </c>
      <c r="K2568" s="2" t="s">
        <v>122</v>
      </c>
      <c r="L2568" s="31" t="s">
        <v>9918</v>
      </c>
      <c r="N2568" s="130"/>
      <c r="O2568" s="130"/>
      <c r="P2568" s="39">
        <v>43924</v>
      </c>
      <c r="Q2568" s="37" t="s">
        <v>9919</v>
      </c>
      <c r="R2568" s="46"/>
      <c r="S2568" s="46"/>
    </row>
    <row r="2569" spans="1:19" ht="12.75">
      <c r="A2569" s="38">
        <v>2568</v>
      </c>
      <c r="B2569" s="119"/>
      <c r="C2569" s="39">
        <v>43924</v>
      </c>
      <c r="D2569" s="40"/>
      <c r="E2569" s="41"/>
      <c r="H2569" s="2" t="s">
        <v>366</v>
      </c>
      <c r="I2569" s="2" t="s">
        <v>236</v>
      </c>
      <c r="J2569" s="15" t="str">
        <f>IF(ISERROR(VLOOKUP(I2569,State_codes!$B$2:$C$38, 2, FALSE)),"",VLOOKUP(I2569,State_codes!$B$2:$C$38, 2, FALSE))</f>
        <v>AP</v>
      </c>
      <c r="K2569" s="2" t="s">
        <v>122</v>
      </c>
      <c r="L2569" s="46"/>
      <c r="N2569" s="130"/>
      <c r="O2569" s="130"/>
      <c r="P2569" s="39">
        <v>43924</v>
      </c>
      <c r="Q2569" s="37" t="s">
        <v>9921</v>
      </c>
      <c r="R2569" s="46"/>
      <c r="S2569" s="46"/>
    </row>
    <row r="2570" spans="1:19" ht="12.75">
      <c r="A2570" s="38">
        <v>2569</v>
      </c>
      <c r="B2570" s="119"/>
      <c r="C2570" s="39">
        <v>43924</v>
      </c>
      <c r="D2570" s="40"/>
      <c r="E2570" s="41"/>
      <c r="H2570" s="2" t="s">
        <v>366</v>
      </c>
      <c r="I2570" s="2" t="s">
        <v>236</v>
      </c>
      <c r="J2570" s="15" t="str">
        <f>IF(ISERROR(VLOOKUP(I2570,State_codes!$B$2:$C$38, 2, FALSE)),"",VLOOKUP(I2570,State_codes!$B$2:$C$38, 2, FALSE))</f>
        <v>AP</v>
      </c>
      <c r="K2570" s="2" t="s">
        <v>122</v>
      </c>
      <c r="L2570" s="46"/>
      <c r="N2570" s="130"/>
      <c r="O2570" s="130"/>
      <c r="P2570" s="39">
        <v>43924</v>
      </c>
      <c r="Q2570" s="37" t="s">
        <v>9921</v>
      </c>
      <c r="R2570" s="46"/>
      <c r="S2570" s="46"/>
    </row>
    <row r="2571" spans="1:19" ht="12.75">
      <c r="A2571" s="38">
        <v>2570</v>
      </c>
      <c r="B2571" s="119"/>
      <c r="C2571" s="39">
        <v>43924</v>
      </c>
      <c r="D2571" s="40"/>
      <c r="E2571" s="41"/>
      <c r="H2571" s="2" t="s">
        <v>366</v>
      </c>
      <c r="I2571" s="2" t="s">
        <v>236</v>
      </c>
      <c r="J2571" s="15" t="str">
        <f>IF(ISERROR(VLOOKUP(I2571,State_codes!$B$2:$C$38, 2, FALSE)),"",VLOOKUP(I2571,State_codes!$B$2:$C$38, 2, FALSE))</f>
        <v>AP</v>
      </c>
      <c r="K2571" s="2" t="s">
        <v>122</v>
      </c>
      <c r="L2571" s="46"/>
      <c r="N2571" s="130"/>
      <c r="O2571" s="130"/>
      <c r="P2571" s="39">
        <v>43924</v>
      </c>
      <c r="Q2571" s="37" t="s">
        <v>9921</v>
      </c>
      <c r="R2571" s="46"/>
      <c r="S2571" s="46"/>
    </row>
    <row r="2572" spans="1:19" ht="12.75">
      <c r="A2572" s="38">
        <v>2571</v>
      </c>
      <c r="B2572" s="119"/>
      <c r="C2572" s="39">
        <v>43924</v>
      </c>
      <c r="D2572" s="40"/>
      <c r="E2572" s="41"/>
      <c r="H2572" s="2" t="s">
        <v>366</v>
      </c>
      <c r="I2572" s="2" t="s">
        <v>236</v>
      </c>
      <c r="J2572" s="15" t="str">
        <f>IF(ISERROR(VLOOKUP(I2572,State_codes!$B$2:$C$38, 2, FALSE)),"",VLOOKUP(I2572,State_codes!$B$2:$C$38, 2, FALSE))</f>
        <v>AP</v>
      </c>
      <c r="K2572" s="2" t="s">
        <v>122</v>
      </c>
      <c r="L2572" s="46"/>
      <c r="N2572" s="130"/>
      <c r="O2572" s="130"/>
      <c r="P2572" s="39">
        <v>43924</v>
      </c>
      <c r="Q2572" s="37" t="s">
        <v>9921</v>
      </c>
      <c r="R2572" s="46"/>
      <c r="S2572" s="46"/>
    </row>
    <row r="2573" spans="1:19" ht="12.75">
      <c r="A2573" s="38">
        <v>2572</v>
      </c>
      <c r="B2573" s="119"/>
      <c r="C2573" s="39">
        <v>43924</v>
      </c>
      <c r="D2573" s="40"/>
      <c r="E2573" s="41"/>
      <c r="H2573" s="2" t="s">
        <v>366</v>
      </c>
      <c r="I2573" s="2" t="s">
        <v>236</v>
      </c>
      <c r="J2573" s="15" t="str">
        <f>IF(ISERROR(VLOOKUP(I2573,State_codes!$B$2:$C$38, 2, FALSE)),"",VLOOKUP(I2573,State_codes!$B$2:$C$38, 2, FALSE))</f>
        <v>AP</v>
      </c>
      <c r="K2573" s="2" t="s">
        <v>122</v>
      </c>
      <c r="L2573" s="46"/>
      <c r="N2573" s="130"/>
      <c r="O2573" s="130"/>
      <c r="P2573" s="39">
        <v>43924</v>
      </c>
      <c r="Q2573" s="37" t="s">
        <v>9921</v>
      </c>
      <c r="R2573" s="46"/>
      <c r="S2573" s="46"/>
    </row>
    <row r="2574" spans="1:19" ht="12.75">
      <c r="A2574" s="38">
        <v>2573</v>
      </c>
      <c r="B2574" s="119"/>
      <c r="C2574" s="39">
        <v>43924</v>
      </c>
      <c r="D2574" s="40"/>
      <c r="E2574" s="41"/>
      <c r="H2574" s="2" t="s">
        <v>366</v>
      </c>
      <c r="I2574" s="2" t="s">
        <v>236</v>
      </c>
      <c r="J2574" s="15" t="str">
        <f>IF(ISERROR(VLOOKUP(I2574,State_codes!$B$2:$C$38, 2, FALSE)),"",VLOOKUP(I2574,State_codes!$B$2:$C$38, 2, FALSE))</f>
        <v>AP</v>
      </c>
      <c r="K2574" s="2" t="s">
        <v>122</v>
      </c>
      <c r="L2574" s="46"/>
      <c r="N2574" s="130"/>
      <c r="O2574" s="130"/>
      <c r="P2574" s="39">
        <v>43924</v>
      </c>
      <c r="Q2574" s="37" t="s">
        <v>9921</v>
      </c>
      <c r="R2574" s="46"/>
      <c r="S2574" s="46"/>
    </row>
    <row r="2575" spans="1:19" ht="12.75">
      <c r="A2575" s="38">
        <v>2574</v>
      </c>
      <c r="B2575" s="119"/>
      <c r="C2575" s="39">
        <v>43924</v>
      </c>
      <c r="D2575" s="40"/>
      <c r="E2575" s="41"/>
      <c r="H2575" s="2" t="s">
        <v>366</v>
      </c>
      <c r="I2575" s="2" t="s">
        <v>236</v>
      </c>
      <c r="J2575" s="15" t="str">
        <f>IF(ISERROR(VLOOKUP(I2575,State_codes!$B$2:$C$38, 2, FALSE)),"",VLOOKUP(I2575,State_codes!$B$2:$C$38, 2, FALSE))</f>
        <v>AP</v>
      </c>
      <c r="K2575" s="2" t="s">
        <v>122</v>
      </c>
      <c r="L2575" s="46"/>
      <c r="N2575" s="130"/>
      <c r="O2575" s="130"/>
      <c r="P2575" s="39">
        <v>43924</v>
      </c>
      <c r="Q2575" s="37" t="s">
        <v>9921</v>
      </c>
      <c r="R2575" s="46"/>
      <c r="S2575" s="46"/>
    </row>
    <row r="2576" spans="1:19" ht="12.75">
      <c r="A2576" s="38">
        <v>2575</v>
      </c>
      <c r="B2576" s="119"/>
      <c r="C2576" s="39">
        <v>43924</v>
      </c>
      <c r="D2576" s="40"/>
      <c r="E2576" s="41"/>
      <c r="H2576" s="2" t="s">
        <v>366</v>
      </c>
      <c r="I2576" s="2" t="s">
        <v>236</v>
      </c>
      <c r="J2576" s="15" t="str">
        <f>IF(ISERROR(VLOOKUP(I2576,State_codes!$B$2:$C$38, 2, FALSE)),"",VLOOKUP(I2576,State_codes!$B$2:$C$38, 2, FALSE))</f>
        <v>AP</v>
      </c>
      <c r="K2576" s="2" t="s">
        <v>122</v>
      </c>
      <c r="L2576" s="46"/>
      <c r="N2576" s="130"/>
      <c r="O2576" s="130"/>
      <c r="P2576" s="39">
        <v>43924</v>
      </c>
      <c r="Q2576" s="37" t="s">
        <v>9921</v>
      </c>
      <c r="R2576" s="46"/>
      <c r="S2576" s="46"/>
    </row>
    <row r="2577" spans="1:19" ht="12.75">
      <c r="A2577" s="38">
        <v>2576</v>
      </c>
      <c r="B2577" s="119"/>
      <c r="C2577" s="39">
        <v>43924</v>
      </c>
      <c r="D2577" s="40"/>
      <c r="E2577" s="41"/>
      <c r="H2577" s="2" t="s">
        <v>1019</v>
      </c>
      <c r="I2577" s="2" t="s">
        <v>236</v>
      </c>
      <c r="J2577" s="15" t="str">
        <f>IF(ISERROR(VLOOKUP(I2577,State_codes!$B$2:$C$38, 2, FALSE)),"",VLOOKUP(I2577,State_codes!$B$2:$C$38, 2, FALSE))</f>
        <v>AP</v>
      </c>
      <c r="K2577" s="2" t="s">
        <v>122</v>
      </c>
      <c r="L2577" s="46"/>
      <c r="N2577" s="130"/>
      <c r="O2577" s="130"/>
      <c r="P2577" s="39">
        <v>43924</v>
      </c>
      <c r="Q2577" s="37" t="s">
        <v>9921</v>
      </c>
      <c r="R2577" s="46"/>
      <c r="S2577" s="46"/>
    </row>
    <row r="2578" spans="1:19" ht="12.75">
      <c r="A2578" s="38">
        <v>2577</v>
      </c>
      <c r="B2578" s="119"/>
      <c r="C2578" s="39">
        <v>43924</v>
      </c>
      <c r="D2578" s="40"/>
      <c r="E2578" s="41"/>
      <c r="H2578" s="2" t="s">
        <v>1019</v>
      </c>
      <c r="I2578" s="2" t="s">
        <v>236</v>
      </c>
      <c r="J2578" s="15" t="str">
        <f>IF(ISERROR(VLOOKUP(I2578,State_codes!$B$2:$C$38, 2, FALSE)),"",VLOOKUP(I2578,State_codes!$B$2:$C$38, 2, FALSE))</f>
        <v>AP</v>
      </c>
      <c r="K2578" s="2" t="s">
        <v>122</v>
      </c>
      <c r="L2578" s="46"/>
      <c r="N2578" s="130"/>
      <c r="O2578" s="130"/>
      <c r="P2578" s="39">
        <v>43924</v>
      </c>
      <c r="Q2578" s="37" t="s">
        <v>9921</v>
      </c>
      <c r="R2578" s="46"/>
      <c r="S2578" s="46"/>
    </row>
    <row r="2579" spans="1:19" ht="12.75">
      <c r="A2579" s="38">
        <v>2578</v>
      </c>
      <c r="B2579" s="119"/>
      <c r="C2579" s="39">
        <v>43924</v>
      </c>
      <c r="D2579" s="40"/>
      <c r="E2579" s="41"/>
      <c r="H2579" s="2" t="s">
        <v>1019</v>
      </c>
      <c r="I2579" s="2" t="s">
        <v>236</v>
      </c>
      <c r="J2579" s="15" t="str">
        <f>IF(ISERROR(VLOOKUP(I2579,State_codes!$B$2:$C$38, 2, FALSE)),"",VLOOKUP(I2579,State_codes!$B$2:$C$38, 2, FALSE))</f>
        <v>AP</v>
      </c>
      <c r="K2579" s="2" t="s">
        <v>122</v>
      </c>
      <c r="L2579" s="46"/>
      <c r="N2579" s="130"/>
      <c r="O2579" s="130"/>
      <c r="P2579" s="39">
        <v>43924</v>
      </c>
      <c r="Q2579" s="37" t="s">
        <v>9921</v>
      </c>
      <c r="R2579" s="46"/>
      <c r="S2579" s="46"/>
    </row>
    <row r="2580" spans="1:19" ht="12.75">
      <c r="A2580" s="38">
        <v>2579</v>
      </c>
      <c r="B2580" s="119"/>
      <c r="C2580" s="39">
        <v>43924</v>
      </c>
      <c r="D2580" s="40"/>
      <c r="E2580" s="41"/>
      <c r="H2580" s="2" t="s">
        <v>4901</v>
      </c>
      <c r="I2580" s="2" t="s">
        <v>236</v>
      </c>
      <c r="J2580" s="15" t="str">
        <f>IF(ISERROR(VLOOKUP(I2580,State_codes!$B$2:$C$38, 2, FALSE)),"",VLOOKUP(I2580,State_codes!$B$2:$C$38, 2, FALSE))</f>
        <v>AP</v>
      </c>
      <c r="K2580" s="2" t="s">
        <v>122</v>
      </c>
      <c r="L2580" s="46"/>
      <c r="N2580" s="130"/>
      <c r="O2580" s="130"/>
      <c r="P2580" s="39">
        <v>43924</v>
      </c>
      <c r="Q2580" s="37" t="s">
        <v>9921</v>
      </c>
      <c r="R2580" s="46"/>
      <c r="S2580" s="46"/>
    </row>
    <row r="2581" spans="1:19" ht="12.75">
      <c r="A2581" s="38">
        <v>2580</v>
      </c>
      <c r="B2581" s="119"/>
      <c r="C2581" s="39">
        <v>43924</v>
      </c>
      <c r="D2581" s="40"/>
      <c r="E2581" s="27">
        <v>17</v>
      </c>
      <c r="F2581" s="2" t="s">
        <v>39</v>
      </c>
      <c r="G2581" s="2" t="s">
        <v>187</v>
      </c>
      <c r="H2581" s="2" t="s">
        <v>187</v>
      </c>
      <c r="I2581" s="2" t="s">
        <v>182</v>
      </c>
      <c r="J2581" s="15" t="str">
        <f>IF(ISERROR(VLOOKUP(I2581,State_codes!$B$2:$C$38, 2, FALSE)),"",VLOOKUP(I2581,State_codes!$B$2:$C$38, 2, FALSE))</f>
        <v>GJ</v>
      </c>
      <c r="K2581" s="2" t="s">
        <v>122</v>
      </c>
      <c r="L2581" s="31" t="s">
        <v>2897</v>
      </c>
      <c r="N2581" s="130"/>
      <c r="O2581" s="27" t="s">
        <v>129</v>
      </c>
      <c r="P2581" s="39">
        <v>43924</v>
      </c>
      <c r="Q2581" s="34" t="s">
        <v>722</v>
      </c>
      <c r="R2581" s="37" t="s">
        <v>9969</v>
      </c>
      <c r="S2581" s="37" t="s">
        <v>9970</v>
      </c>
    </row>
    <row r="2582" spans="1:19" ht="12.75">
      <c r="A2582" s="38">
        <v>2581</v>
      </c>
      <c r="B2582" s="119"/>
      <c r="C2582" s="39">
        <v>43924</v>
      </c>
      <c r="D2582" s="40"/>
      <c r="E2582" s="27">
        <v>60</v>
      </c>
      <c r="F2582" s="2" t="s">
        <v>40</v>
      </c>
      <c r="G2582" s="2" t="s">
        <v>187</v>
      </c>
      <c r="H2582" s="2" t="s">
        <v>187</v>
      </c>
      <c r="I2582" s="2" t="s">
        <v>182</v>
      </c>
      <c r="J2582" s="15" t="str">
        <f>IF(ISERROR(VLOOKUP(I2582,State_codes!$B$2:$C$38, 2, FALSE)),"",VLOOKUP(I2582,State_codes!$B$2:$C$38, 2, FALSE))</f>
        <v>GJ</v>
      </c>
      <c r="K2582" s="2" t="s">
        <v>122</v>
      </c>
      <c r="L2582" s="31" t="s">
        <v>2897</v>
      </c>
      <c r="N2582" s="130"/>
      <c r="O2582" s="27" t="s">
        <v>129</v>
      </c>
      <c r="P2582" s="39">
        <v>43924</v>
      </c>
      <c r="Q2582" s="34" t="s">
        <v>722</v>
      </c>
      <c r="R2582" s="37" t="s">
        <v>9969</v>
      </c>
      <c r="S2582" s="37" t="s">
        <v>9970</v>
      </c>
    </row>
    <row r="2583" spans="1:19" ht="12.75">
      <c r="A2583" s="38">
        <v>2582</v>
      </c>
      <c r="B2583" s="119"/>
      <c r="C2583" s="39">
        <v>43924</v>
      </c>
      <c r="D2583" s="40"/>
      <c r="E2583" s="27">
        <v>35</v>
      </c>
      <c r="F2583" s="2" t="s">
        <v>39</v>
      </c>
      <c r="G2583" s="2" t="s">
        <v>187</v>
      </c>
      <c r="H2583" s="2" t="s">
        <v>187</v>
      </c>
      <c r="I2583" s="2" t="s">
        <v>182</v>
      </c>
      <c r="J2583" s="15" t="str">
        <f>IF(ISERROR(VLOOKUP(I2583,State_codes!$B$2:$C$38, 2, FALSE)),"",VLOOKUP(I2583,State_codes!$B$2:$C$38, 2, FALSE))</f>
        <v>GJ</v>
      </c>
      <c r="K2583" s="2" t="s">
        <v>122</v>
      </c>
      <c r="L2583" s="31" t="s">
        <v>2897</v>
      </c>
      <c r="N2583" s="130"/>
      <c r="O2583" s="27" t="s">
        <v>129</v>
      </c>
      <c r="P2583" s="39">
        <v>43924</v>
      </c>
      <c r="Q2583" s="34" t="s">
        <v>722</v>
      </c>
      <c r="R2583" s="37" t="s">
        <v>9969</v>
      </c>
      <c r="S2583" s="37" t="s">
        <v>9970</v>
      </c>
    </row>
    <row r="2584" spans="1:19" ht="12.75">
      <c r="A2584" s="38">
        <v>2583</v>
      </c>
      <c r="B2584" s="119"/>
      <c r="C2584" s="39">
        <v>43924</v>
      </c>
      <c r="D2584" s="40"/>
      <c r="E2584" s="27">
        <v>30</v>
      </c>
      <c r="F2584" s="2" t="s">
        <v>40</v>
      </c>
      <c r="G2584" s="2" t="s">
        <v>187</v>
      </c>
      <c r="H2584" s="2" t="s">
        <v>187</v>
      </c>
      <c r="I2584" s="2" t="s">
        <v>182</v>
      </c>
      <c r="J2584" s="15" t="str">
        <f>IF(ISERROR(VLOOKUP(I2584,State_codes!$B$2:$C$38, 2, FALSE)),"",VLOOKUP(I2584,State_codes!$B$2:$C$38, 2, FALSE))</f>
        <v>GJ</v>
      </c>
      <c r="K2584" s="2" t="s">
        <v>122</v>
      </c>
      <c r="L2584" s="31" t="s">
        <v>2897</v>
      </c>
      <c r="N2584" s="130"/>
      <c r="O2584" s="27" t="s">
        <v>129</v>
      </c>
      <c r="P2584" s="39">
        <v>43924</v>
      </c>
      <c r="Q2584" s="34" t="s">
        <v>722</v>
      </c>
      <c r="R2584" s="37" t="s">
        <v>9969</v>
      </c>
      <c r="S2584" s="37" t="s">
        <v>9970</v>
      </c>
    </row>
    <row r="2585" spans="1:19" ht="12.75">
      <c r="A2585" s="38">
        <v>2584</v>
      </c>
      <c r="B2585" s="119"/>
      <c r="C2585" s="39">
        <v>43924</v>
      </c>
      <c r="D2585" s="40"/>
      <c r="E2585" s="27">
        <v>7</v>
      </c>
      <c r="F2585" s="2" t="s">
        <v>40</v>
      </c>
      <c r="G2585" s="2" t="s">
        <v>187</v>
      </c>
      <c r="H2585" s="2" t="s">
        <v>187</v>
      </c>
      <c r="I2585" s="2" t="s">
        <v>182</v>
      </c>
      <c r="J2585" s="15" t="str">
        <f>IF(ISERROR(VLOOKUP(I2585,State_codes!$B$2:$C$38, 2, FALSE)),"",VLOOKUP(I2585,State_codes!$B$2:$C$38, 2, FALSE))</f>
        <v>GJ</v>
      </c>
      <c r="K2585" s="2" t="s">
        <v>122</v>
      </c>
      <c r="L2585" s="31" t="s">
        <v>2897</v>
      </c>
      <c r="N2585" s="130"/>
      <c r="O2585" s="27" t="s">
        <v>129</v>
      </c>
      <c r="P2585" s="39">
        <v>43924</v>
      </c>
      <c r="Q2585" s="34" t="s">
        <v>722</v>
      </c>
      <c r="R2585" s="37" t="s">
        <v>9969</v>
      </c>
      <c r="S2585" s="37" t="s">
        <v>9970</v>
      </c>
    </row>
    <row r="2586" spans="1:19" ht="12.75">
      <c r="A2586" s="38">
        <v>2585</v>
      </c>
      <c r="B2586" s="119"/>
      <c r="C2586" s="39">
        <v>43924</v>
      </c>
      <c r="D2586" s="40"/>
      <c r="E2586" s="27">
        <v>68</v>
      </c>
      <c r="F2586" s="2" t="s">
        <v>39</v>
      </c>
      <c r="G2586" s="2" t="s">
        <v>187</v>
      </c>
      <c r="H2586" s="2" t="s">
        <v>187</v>
      </c>
      <c r="I2586" s="2" t="s">
        <v>182</v>
      </c>
      <c r="J2586" s="15" t="str">
        <f>IF(ISERROR(VLOOKUP(I2586,State_codes!$B$2:$C$38, 2, FALSE)),"",VLOOKUP(I2586,State_codes!$B$2:$C$38, 2, FALSE))</f>
        <v>GJ</v>
      </c>
      <c r="K2586" s="2" t="s">
        <v>122</v>
      </c>
      <c r="L2586" s="31" t="s">
        <v>10004</v>
      </c>
      <c r="N2586" s="130"/>
      <c r="O2586" s="27" t="s">
        <v>129</v>
      </c>
      <c r="P2586" s="39">
        <v>43924</v>
      </c>
      <c r="Q2586" s="34" t="s">
        <v>722</v>
      </c>
      <c r="R2586" s="37" t="s">
        <v>9969</v>
      </c>
      <c r="S2586" s="37" t="s">
        <v>9970</v>
      </c>
    </row>
    <row r="2587" spans="1:19" ht="12.75">
      <c r="A2587" s="38">
        <v>2586</v>
      </c>
      <c r="B2587" s="119"/>
      <c r="C2587" s="39">
        <v>43924</v>
      </c>
      <c r="D2587" s="40"/>
      <c r="E2587" s="27">
        <v>65</v>
      </c>
      <c r="F2587" s="2" t="s">
        <v>39</v>
      </c>
      <c r="G2587" s="2" t="s">
        <v>187</v>
      </c>
      <c r="H2587" s="2" t="s">
        <v>187</v>
      </c>
      <c r="I2587" s="2" t="s">
        <v>182</v>
      </c>
      <c r="J2587" s="15" t="str">
        <f>IF(ISERROR(VLOOKUP(I2587,State_codes!$B$2:$C$38, 2, FALSE)),"",VLOOKUP(I2587,State_codes!$B$2:$C$38, 2, FALSE))</f>
        <v>GJ</v>
      </c>
      <c r="K2587" s="2" t="s">
        <v>122</v>
      </c>
      <c r="L2587" s="31" t="s">
        <v>2897</v>
      </c>
      <c r="N2587" s="130"/>
      <c r="O2587" s="27" t="s">
        <v>129</v>
      </c>
      <c r="P2587" s="39">
        <v>43924</v>
      </c>
      <c r="Q2587" s="34" t="s">
        <v>722</v>
      </c>
      <c r="R2587" s="37" t="s">
        <v>9969</v>
      </c>
      <c r="S2587" s="37" t="s">
        <v>9970</v>
      </c>
    </row>
    <row r="2588" spans="1:19" ht="12.75">
      <c r="A2588" s="38">
        <v>2587</v>
      </c>
      <c r="B2588" s="23" t="s">
        <v>10011</v>
      </c>
      <c r="C2588" s="39">
        <v>43924</v>
      </c>
      <c r="D2588" s="40"/>
      <c r="E2588" s="27">
        <v>75</v>
      </c>
      <c r="F2588" s="2" t="s">
        <v>39</v>
      </c>
      <c r="H2588" s="2" t="s">
        <v>893</v>
      </c>
      <c r="I2588" s="2" t="s">
        <v>134</v>
      </c>
      <c r="J2588" s="15" t="str">
        <f>IF(ISERROR(VLOOKUP(I2588,State_codes!$B$2:$C$38, 2, FALSE)),"",VLOOKUP(I2588,State_codes!$B$2:$C$38, 2, FALSE))</f>
        <v>KA</v>
      </c>
      <c r="K2588" s="2" t="s">
        <v>42</v>
      </c>
      <c r="L2588" s="46"/>
      <c r="N2588" s="130"/>
      <c r="O2588" s="27" t="s">
        <v>155</v>
      </c>
      <c r="P2588" s="39">
        <v>43924</v>
      </c>
      <c r="Q2588" s="37" t="s">
        <v>10014</v>
      </c>
      <c r="R2588" s="34" t="s">
        <v>895</v>
      </c>
      <c r="S2588" s="46"/>
    </row>
    <row r="2589" spans="1:19" ht="12.75">
      <c r="A2589" s="38">
        <v>2588</v>
      </c>
      <c r="B2589" s="119"/>
      <c r="C2589" s="39">
        <v>43924</v>
      </c>
      <c r="D2589" s="40"/>
      <c r="E2589" s="41"/>
      <c r="H2589" s="299" t="s">
        <v>125</v>
      </c>
      <c r="I2589" s="2" t="s">
        <v>126</v>
      </c>
      <c r="J2589" s="15" t="str">
        <f>IF(ISERROR(VLOOKUP(I2589,State_codes!$B$2:$C$38, 2, FALSE)),"",VLOOKUP(I2589,State_codes!$B$2:$C$38, 2, FALSE))</f>
        <v>UP</v>
      </c>
      <c r="K2589" s="2" t="s">
        <v>122</v>
      </c>
      <c r="L2589" s="46"/>
      <c r="N2589" s="130"/>
      <c r="O2589" s="130"/>
      <c r="P2589" s="39">
        <v>43924</v>
      </c>
      <c r="Q2589" s="37" t="s">
        <v>10017</v>
      </c>
      <c r="R2589" s="46"/>
      <c r="S2589" s="46"/>
    </row>
    <row r="2590" spans="1:19" ht="12.75">
      <c r="A2590" s="38">
        <v>2589</v>
      </c>
      <c r="B2590" s="119"/>
      <c r="C2590" s="39">
        <v>43924</v>
      </c>
      <c r="D2590" s="40"/>
      <c r="E2590" s="41"/>
      <c r="H2590" s="299" t="s">
        <v>125</v>
      </c>
      <c r="I2590" s="2" t="s">
        <v>126</v>
      </c>
      <c r="J2590" s="15" t="str">
        <f>IF(ISERROR(VLOOKUP(I2590,State_codes!$B$2:$C$38, 2, FALSE)),"",VLOOKUP(I2590,State_codes!$B$2:$C$38, 2, FALSE))</f>
        <v>UP</v>
      </c>
      <c r="K2590" s="2" t="s">
        <v>122</v>
      </c>
      <c r="L2590" s="46"/>
      <c r="N2590" s="130"/>
      <c r="O2590" s="130"/>
      <c r="P2590" s="39">
        <v>43924</v>
      </c>
      <c r="Q2590" s="37" t="s">
        <v>10017</v>
      </c>
      <c r="R2590" s="46"/>
      <c r="S2590" s="46"/>
    </row>
    <row r="2591" spans="1:19" ht="12.75">
      <c r="A2591" s="38">
        <v>2590</v>
      </c>
      <c r="B2591" s="119"/>
      <c r="C2591" s="39">
        <v>43924</v>
      </c>
      <c r="D2591" s="40"/>
      <c r="E2591" s="41"/>
      <c r="H2591" s="299" t="s">
        <v>5443</v>
      </c>
      <c r="I2591" s="2" t="s">
        <v>126</v>
      </c>
      <c r="J2591" s="15" t="str">
        <f>IF(ISERROR(VLOOKUP(I2591,State_codes!$B$2:$C$38, 2, FALSE)),"",VLOOKUP(I2591,State_codes!$B$2:$C$38, 2, FALSE))</f>
        <v>UP</v>
      </c>
      <c r="K2591" s="2" t="s">
        <v>122</v>
      </c>
      <c r="L2591" s="46"/>
      <c r="N2591" s="130"/>
      <c r="O2591" s="130"/>
      <c r="P2591" s="39">
        <v>43924</v>
      </c>
      <c r="Q2591" s="37" t="s">
        <v>10017</v>
      </c>
      <c r="R2591" s="46"/>
      <c r="S2591" s="46"/>
    </row>
    <row r="2592" spans="1:19" ht="12.75">
      <c r="A2592" s="38">
        <v>2591</v>
      </c>
      <c r="B2592" s="119"/>
      <c r="C2592" s="39">
        <v>43924</v>
      </c>
      <c r="D2592" s="40"/>
      <c r="E2592" s="41"/>
      <c r="H2592" s="299" t="s">
        <v>5443</v>
      </c>
      <c r="I2592" s="2" t="s">
        <v>126</v>
      </c>
      <c r="J2592" s="15" t="str">
        <f>IF(ISERROR(VLOOKUP(I2592,State_codes!$B$2:$C$38, 2, FALSE)),"",VLOOKUP(I2592,State_codes!$B$2:$C$38, 2, FALSE))</f>
        <v>UP</v>
      </c>
      <c r="K2592" s="2" t="s">
        <v>122</v>
      </c>
      <c r="L2592" s="46"/>
      <c r="N2592" s="130"/>
      <c r="O2592" s="130"/>
      <c r="P2592" s="39">
        <v>43924</v>
      </c>
      <c r="Q2592" s="37" t="s">
        <v>10017</v>
      </c>
      <c r="R2592" s="46"/>
      <c r="S2592" s="46"/>
    </row>
    <row r="2593" spans="1:19" ht="12.75">
      <c r="A2593" s="38">
        <v>2592</v>
      </c>
      <c r="B2593" s="119"/>
      <c r="C2593" s="39">
        <v>43924</v>
      </c>
      <c r="D2593" s="40"/>
      <c r="E2593" s="41"/>
      <c r="H2593" s="299" t="s">
        <v>771</v>
      </c>
      <c r="I2593" s="2" t="s">
        <v>126</v>
      </c>
      <c r="J2593" s="15" t="str">
        <f>IF(ISERROR(VLOOKUP(I2593,State_codes!$B$2:$C$38, 2, FALSE)),"",VLOOKUP(I2593,State_codes!$B$2:$C$38, 2, FALSE))</f>
        <v>UP</v>
      </c>
      <c r="K2593" s="2" t="s">
        <v>122</v>
      </c>
      <c r="L2593" s="46"/>
      <c r="N2593" s="130"/>
      <c r="O2593" s="130"/>
      <c r="P2593" s="39">
        <v>43924</v>
      </c>
      <c r="Q2593" s="37" t="s">
        <v>10017</v>
      </c>
      <c r="R2593" s="46"/>
      <c r="S2593" s="46"/>
    </row>
    <row r="2594" spans="1:19" ht="12.75">
      <c r="A2594" s="38">
        <v>2593</v>
      </c>
      <c r="B2594" s="119"/>
      <c r="C2594" s="39">
        <v>43924</v>
      </c>
      <c r="D2594" s="40"/>
      <c r="E2594" s="41"/>
      <c r="H2594" s="299" t="s">
        <v>771</v>
      </c>
      <c r="I2594" s="2" t="s">
        <v>126</v>
      </c>
      <c r="J2594" s="15" t="str">
        <f>IF(ISERROR(VLOOKUP(I2594,State_codes!$B$2:$C$38, 2, FALSE)),"",VLOOKUP(I2594,State_codes!$B$2:$C$38, 2, FALSE))</f>
        <v>UP</v>
      </c>
      <c r="K2594" s="2" t="s">
        <v>122</v>
      </c>
      <c r="L2594" s="46"/>
      <c r="N2594" s="130"/>
      <c r="O2594" s="130"/>
      <c r="P2594" s="39">
        <v>43924</v>
      </c>
      <c r="Q2594" s="37" t="s">
        <v>10017</v>
      </c>
      <c r="R2594" s="46"/>
      <c r="S2594" s="46"/>
    </row>
    <row r="2595" spans="1:19" ht="12.75">
      <c r="A2595" s="38">
        <v>2594</v>
      </c>
      <c r="B2595" s="119"/>
      <c r="C2595" s="39">
        <v>43924</v>
      </c>
      <c r="D2595" s="40"/>
      <c r="E2595" s="41"/>
      <c r="H2595" s="299" t="s">
        <v>139</v>
      </c>
      <c r="I2595" s="2" t="s">
        <v>126</v>
      </c>
      <c r="J2595" s="15" t="str">
        <f>IF(ISERROR(VLOOKUP(I2595,State_codes!$B$2:$C$38, 2, FALSE)),"",VLOOKUP(I2595,State_codes!$B$2:$C$38, 2, FALSE))</f>
        <v>UP</v>
      </c>
      <c r="K2595" s="2" t="s">
        <v>122</v>
      </c>
      <c r="L2595" s="46"/>
      <c r="N2595" s="130"/>
      <c r="O2595" s="130"/>
      <c r="P2595" s="39">
        <v>43924</v>
      </c>
      <c r="Q2595" s="37" t="s">
        <v>10017</v>
      </c>
      <c r="R2595" s="46"/>
      <c r="S2595" s="46"/>
    </row>
    <row r="2596" spans="1:19" ht="12.75">
      <c r="A2596" s="38">
        <v>2595</v>
      </c>
      <c r="B2596" s="119"/>
      <c r="C2596" s="39">
        <v>43924</v>
      </c>
      <c r="D2596" s="40"/>
      <c r="E2596" s="41"/>
      <c r="H2596" s="299" t="s">
        <v>1704</v>
      </c>
      <c r="I2596" s="2" t="s">
        <v>126</v>
      </c>
      <c r="J2596" s="15" t="str">
        <f>IF(ISERROR(VLOOKUP(I2596,State_codes!$B$2:$C$38, 2, FALSE)),"",VLOOKUP(I2596,State_codes!$B$2:$C$38, 2, FALSE))</f>
        <v>UP</v>
      </c>
      <c r="K2596" s="2" t="s">
        <v>122</v>
      </c>
      <c r="L2596" s="46"/>
      <c r="N2596" s="130"/>
      <c r="O2596" s="130"/>
      <c r="P2596" s="39">
        <v>43924</v>
      </c>
      <c r="Q2596" s="37" t="s">
        <v>10017</v>
      </c>
      <c r="R2596" s="46"/>
      <c r="S2596" s="46"/>
    </row>
    <row r="2597" spans="1:19" ht="12.75">
      <c r="A2597" s="38">
        <v>2596</v>
      </c>
      <c r="B2597" s="119"/>
      <c r="C2597" s="39">
        <v>43924</v>
      </c>
      <c r="D2597" s="40"/>
      <c r="E2597" s="41"/>
      <c r="H2597" s="299" t="s">
        <v>1704</v>
      </c>
      <c r="I2597" s="2" t="s">
        <v>126</v>
      </c>
      <c r="J2597" s="15" t="str">
        <f>IF(ISERROR(VLOOKUP(I2597,State_codes!$B$2:$C$38, 2, FALSE)),"",VLOOKUP(I2597,State_codes!$B$2:$C$38, 2, FALSE))</f>
        <v>UP</v>
      </c>
      <c r="K2597" s="2" t="s">
        <v>122</v>
      </c>
      <c r="L2597" s="46"/>
      <c r="N2597" s="130"/>
      <c r="O2597" s="130"/>
      <c r="P2597" s="39">
        <v>43924</v>
      </c>
      <c r="Q2597" s="37" t="s">
        <v>10017</v>
      </c>
      <c r="R2597" s="46"/>
      <c r="S2597" s="46"/>
    </row>
    <row r="2598" spans="1:19" ht="12.75">
      <c r="A2598" s="38">
        <v>2597</v>
      </c>
      <c r="B2598" s="119"/>
      <c r="C2598" s="39">
        <v>43924</v>
      </c>
      <c r="D2598" s="40"/>
      <c r="E2598" s="41"/>
      <c r="H2598" s="299" t="s">
        <v>1704</v>
      </c>
      <c r="I2598" s="2" t="s">
        <v>126</v>
      </c>
      <c r="J2598" s="15" t="str">
        <f>IF(ISERROR(VLOOKUP(I2598,State_codes!$B$2:$C$38, 2, FALSE)),"",VLOOKUP(I2598,State_codes!$B$2:$C$38, 2, FALSE))</f>
        <v>UP</v>
      </c>
      <c r="K2598" s="2" t="s">
        <v>122</v>
      </c>
      <c r="L2598" s="46"/>
      <c r="N2598" s="130"/>
      <c r="O2598" s="130"/>
      <c r="P2598" s="39">
        <v>43924</v>
      </c>
      <c r="Q2598" s="37" t="s">
        <v>10017</v>
      </c>
      <c r="R2598" s="46"/>
      <c r="S2598" s="46"/>
    </row>
    <row r="2599" spans="1:19" ht="12.75">
      <c r="A2599" s="38">
        <v>2598</v>
      </c>
      <c r="B2599" s="119"/>
      <c r="C2599" s="39">
        <v>43924</v>
      </c>
      <c r="D2599" s="40"/>
      <c r="E2599" s="41"/>
      <c r="H2599" s="299" t="s">
        <v>1704</v>
      </c>
      <c r="I2599" s="2" t="s">
        <v>126</v>
      </c>
      <c r="J2599" s="15" t="str">
        <f>IF(ISERROR(VLOOKUP(I2599,State_codes!$B$2:$C$38, 2, FALSE)),"",VLOOKUP(I2599,State_codes!$B$2:$C$38, 2, FALSE))</f>
        <v>UP</v>
      </c>
      <c r="K2599" s="2" t="s">
        <v>122</v>
      </c>
      <c r="L2599" s="46"/>
      <c r="N2599" s="130"/>
      <c r="O2599" s="130"/>
      <c r="P2599" s="39">
        <v>43924</v>
      </c>
      <c r="Q2599" s="37" t="s">
        <v>10017</v>
      </c>
      <c r="R2599" s="46"/>
      <c r="S2599" s="46"/>
    </row>
    <row r="2600" spans="1:19" ht="12.75">
      <c r="A2600" s="38">
        <v>2599</v>
      </c>
      <c r="B2600" s="119"/>
      <c r="C2600" s="39">
        <v>43924</v>
      </c>
      <c r="D2600" s="40"/>
      <c r="E2600" s="41"/>
      <c r="H2600" s="299" t="s">
        <v>1704</v>
      </c>
      <c r="I2600" s="2" t="s">
        <v>126</v>
      </c>
      <c r="J2600" s="15" t="str">
        <f>IF(ISERROR(VLOOKUP(I2600,State_codes!$B$2:$C$38, 2, FALSE)),"",VLOOKUP(I2600,State_codes!$B$2:$C$38, 2, FALSE))</f>
        <v>UP</v>
      </c>
      <c r="K2600" s="2" t="s">
        <v>122</v>
      </c>
      <c r="L2600" s="46"/>
      <c r="N2600" s="130"/>
      <c r="O2600" s="130"/>
      <c r="P2600" s="39">
        <v>43924</v>
      </c>
      <c r="Q2600" s="37" t="s">
        <v>10017</v>
      </c>
      <c r="R2600" s="46"/>
      <c r="S2600" s="46"/>
    </row>
    <row r="2601" spans="1:19" ht="12.75">
      <c r="A2601" s="38">
        <v>2600</v>
      </c>
      <c r="B2601" s="119"/>
      <c r="C2601" s="39">
        <v>43924</v>
      </c>
      <c r="D2601" s="40"/>
      <c r="E2601" s="41"/>
      <c r="H2601" s="299" t="s">
        <v>1704</v>
      </c>
      <c r="I2601" s="2" t="s">
        <v>126</v>
      </c>
      <c r="J2601" s="15" t="str">
        <f>IF(ISERROR(VLOOKUP(I2601,State_codes!$B$2:$C$38, 2, FALSE)),"",VLOOKUP(I2601,State_codes!$B$2:$C$38, 2, FALSE))</f>
        <v>UP</v>
      </c>
      <c r="K2601" s="2" t="s">
        <v>122</v>
      </c>
      <c r="L2601" s="46"/>
      <c r="N2601" s="130"/>
      <c r="O2601" s="130"/>
      <c r="P2601" s="39">
        <v>43924</v>
      </c>
      <c r="Q2601" s="37" t="s">
        <v>10017</v>
      </c>
      <c r="R2601" s="46"/>
      <c r="S2601" s="46"/>
    </row>
    <row r="2602" spans="1:19" ht="12.75">
      <c r="A2602" s="38">
        <v>2601</v>
      </c>
      <c r="B2602" s="119"/>
      <c r="C2602" s="39">
        <v>43924</v>
      </c>
      <c r="D2602" s="40"/>
      <c r="E2602" s="41"/>
      <c r="H2602" s="299" t="s">
        <v>572</v>
      </c>
      <c r="I2602" s="2" t="s">
        <v>126</v>
      </c>
      <c r="J2602" s="15" t="str">
        <f>IF(ISERROR(VLOOKUP(I2602,State_codes!$B$2:$C$38, 2, FALSE)),"",VLOOKUP(I2602,State_codes!$B$2:$C$38, 2, FALSE))</f>
        <v>UP</v>
      </c>
      <c r="K2602" s="2" t="s">
        <v>122</v>
      </c>
      <c r="L2602" s="46"/>
      <c r="N2602" s="130"/>
      <c r="O2602" s="130"/>
      <c r="P2602" s="39">
        <v>43924</v>
      </c>
      <c r="Q2602" s="37" t="s">
        <v>10017</v>
      </c>
      <c r="R2602" s="46"/>
      <c r="S2602" s="46"/>
    </row>
    <row r="2603" spans="1:19" ht="12.75">
      <c r="A2603" s="38">
        <v>2602</v>
      </c>
      <c r="B2603" s="119"/>
      <c r="C2603" s="39">
        <v>43924</v>
      </c>
      <c r="D2603" s="40"/>
      <c r="E2603" s="41"/>
      <c r="H2603" s="299" t="s">
        <v>572</v>
      </c>
      <c r="I2603" s="2" t="s">
        <v>126</v>
      </c>
      <c r="J2603" s="15" t="str">
        <f>IF(ISERROR(VLOOKUP(I2603,State_codes!$B$2:$C$38, 2, FALSE)),"",VLOOKUP(I2603,State_codes!$B$2:$C$38, 2, FALSE))</f>
        <v>UP</v>
      </c>
      <c r="K2603" s="2" t="s">
        <v>122</v>
      </c>
      <c r="L2603" s="46"/>
      <c r="N2603" s="130"/>
      <c r="O2603" s="130"/>
      <c r="P2603" s="39">
        <v>43924</v>
      </c>
      <c r="Q2603" s="37" t="s">
        <v>10017</v>
      </c>
      <c r="R2603" s="46"/>
      <c r="S2603" s="46"/>
    </row>
    <row r="2604" spans="1:19" ht="12.75">
      <c r="A2604" s="38">
        <v>2603</v>
      </c>
      <c r="B2604" s="119"/>
      <c r="C2604" s="39">
        <v>43924</v>
      </c>
      <c r="D2604" s="40"/>
      <c r="E2604" s="41"/>
      <c r="H2604" s="299" t="s">
        <v>572</v>
      </c>
      <c r="I2604" s="2" t="s">
        <v>126</v>
      </c>
      <c r="J2604" s="15" t="str">
        <f>IF(ISERROR(VLOOKUP(I2604,State_codes!$B$2:$C$38, 2, FALSE)),"",VLOOKUP(I2604,State_codes!$B$2:$C$38, 2, FALSE))</f>
        <v>UP</v>
      </c>
      <c r="K2604" s="2" t="s">
        <v>122</v>
      </c>
      <c r="L2604" s="46"/>
      <c r="N2604" s="130"/>
      <c r="O2604" s="130"/>
      <c r="P2604" s="39">
        <v>43924</v>
      </c>
      <c r="Q2604" s="37" t="s">
        <v>10017</v>
      </c>
      <c r="R2604" s="46"/>
      <c r="S2604" s="46"/>
    </row>
    <row r="2605" spans="1:19" ht="12.75">
      <c r="A2605" s="38">
        <v>2604</v>
      </c>
      <c r="B2605" s="119"/>
      <c r="C2605" s="39">
        <v>43924</v>
      </c>
      <c r="D2605" s="40"/>
      <c r="E2605" s="41"/>
      <c r="H2605" s="299" t="s">
        <v>572</v>
      </c>
      <c r="I2605" s="2" t="s">
        <v>126</v>
      </c>
      <c r="J2605" s="15" t="str">
        <f>IF(ISERROR(VLOOKUP(I2605,State_codes!$B$2:$C$38, 2, FALSE)),"",VLOOKUP(I2605,State_codes!$B$2:$C$38, 2, FALSE))</f>
        <v>UP</v>
      </c>
      <c r="K2605" s="2" t="s">
        <v>122</v>
      </c>
      <c r="L2605" s="46"/>
      <c r="N2605" s="130"/>
      <c r="O2605" s="130"/>
      <c r="P2605" s="39">
        <v>43924</v>
      </c>
      <c r="Q2605" s="37" t="s">
        <v>10017</v>
      </c>
      <c r="R2605" s="46"/>
      <c r="S2605" s="46"/>
    </row>
    <row r="2606" spans="1:19" ht="12.75">
      <c r="A2606" s="38">
        <v>2605</v>
      </c>
      <c r="B2606" s="119"/>
      <c r="C2606" s="39">
        <v>43924</v>
      </c>
      <c r="D2606" s="40"/>
      <c r="E2606" s="41"/>
      <c r="H2606" s="299" t="s">
        <v>572</v>
      </c>
      <c r="I2606" s="2" t="s">
        <v>126</v>
      </c>
      <c r="J2606" s="15" t="str">
        <f>IF(ISERROR(VLOOKUP(I2606,State_codes!$B$2:$C$38, 2, FALSE)),"",VLOOKUP(I2606,State_codes!$B$2:$C$38, 2, FALSE))</f>
        <v>UP</v>
      </c>
      <c r="K2606" s="2" t="s">
        <v>122</v>
      </c>
      <c r="L2606" s="46"/>
      <c r="N2606" s="130"/>
      <c r="O2606" s="130"/>
      <c r="P2606" s="39">
        <v>43924</v>
      </c>
      <c r="Q2606" s="37" t="s">
        <v>10017</v>
      </c>
      <c r="R2606" s="46"/>
      <c r="S2606" s="46"/>
    </row>
    <row r="2607" spans="1:19" ht="12.75">
      <c r="A2607" s="38">
        <v>2606</v>
      </c>
      <c r="B2607" s="119"/>
      <c r="C2607" s="39">
        <v>43924</v>
      </c>
      <c r="D2607" s="40"/>
      <c r="E2607" s="41"/>
      <c r="H2607" s="299" t="s">
        <v>5466</v>
      </c>
      <c r="I2607" s="2" t="s">
        <v>126</v>
      </c>
      <c r="J2607" s="15" t="str">
        <f>IF(ISERROR(VLOOKUP(I2607,State_codes!$B$2:$C$38, 2, FALSE)),"",VLOOKUP(I2607,State_codes!$B$2:$C$38, 2, FALSE))</f>
        <v>UP</v>
      </c>
      <c r="K2607" s="2" t="s">
        <v>122</v>
      </c>
      <c r="L2607" s="46"/>
      <c r="N2607" s="130"/>
      <c r="O2607" s="130"/>
      <c r="P2607" s="39">
        <v>43924</v>
      </c>
      <c r="Q2607" s="37" t="s">
        <v>10017</v>
      </c>
      <c r="R2607" s="46"/>
      <c r="S2607" s="46"/>
    </row>
    <row r="2608" spans="1:19" ht="12.75">
      <c r="A2608" s="38">
        <v>2607</v>
      </c>
      <c r="B2608" s="119"/>
      <c r="C2608" s="39">
        <v>43924</v>
      </c>
      <c r="D2608" s="40"/>
      <c r="E2608" s="41"/>
      <c r="H2608" s="299" t="s">
        <v>2563</v>
      </c>
      <c r="I2608" s="2" t="s">
        <v>126</v>
      </c>
      <c r="J2608" s="15" t="str">
        <f>IF(ISERROR(VLOOKUP(I2608,State_codes!$B$2:$C$38, 2, FALSE)),"",VLOOKUP(I2608,State_codes!$B$2:$C$38, 2, FALSE))</f>
        <v>UP</v>
      </c>
      <c r="K2608" s="2" t="s">
        <v>122</v>
      </c>
      <c r="L2608" s="46"/>
      <c r="N2608" s="130"/>
      <c r="O2608" s="130"/>
      <c r="P2608" s="39">
        <v>43924</v>
      </c>
      <c r="Q2608" s="37" t="s">
        <v>10017</v>
      </c>
      <c r="R2608" s="46"/>
      <c r="S2608" s="46"/>
    </row>
    <row r="2609" spans="1:19" ht="12.75">
      <c r="A2609" s="38">
        <v>2608</v>
      </c>
      <c r="B2609" s="119"/>
      <c r="C2609" s="39">
        <v>43924</v>
      </c>
      <c r="D2609" s="40"/>
      <c r="E2609" s="41"/>
      <c r="H2609" s="299" t="s">
        <v>2563</v>
      </c>
      <c r="I2609" s="2" t="s">
        <v>126</v>
      </c>
      <c r="J2609" s="15" t="str">
        <f>IF(ISERROR(VLOOKUP(I2609,State_codes!$B$2:$C$38, 2, FALSE)),"",VLOOKUP(I2609,State_codes!$B$2:$C$38, 2, FALSE))</f>
        <v>UP</v>
      </c>
      <c r="K2609" s="2" t="s">
        <v>122</v>
      </c>
      <c r="L2609" s="46"/>
      <c r="N2609" s="130"/>
      <c r="O2609" s="130"/>
      <c r="P2609" s="39">
        <v>43924</v>
      </c>
      <c r="Q2609" s="37" t="s">
        <v>10017</v>
      </c>
      <c r="R2609" s="46"/>
      <c r="S2609" s="46"/>
    </row>
    <row r="2610" spans="1:19" ht="12.75">
      <c r="A2610" s="38">
        <v>2609</v>
      </c>
      <c r="B2610" s="119"/>
      <c r="C2610" s="39">
        <v>43924</v>
      </c>
      <c r="D2610" s="40"/>
      <c r="E2610" s="41"/>
      <c r="H2610" s="299" t="s">
        <v>5495</v>
      </c>
      <c r="I2610" s="2" t="s">
        <v>126</v>
      </c>
      <c r="J2610" s="15" t="str">
        <f>IF(ISERROR(VLOOKUP(I2610,State_codes!$B$2:$C$38, 2, FALSE)),"",VLOOKUP(I2610,State_codes!$B$2:$C$38, 2, FALSE))</f>
        <v>UP</v>
      </c>
      <c r="K2610" s="2" t="s">
        <v>122</v>
      </c>
      <c r="L2610" s="46"/>
      <c r="N2610" s="130"/>
      <c r="O2610" s="130"/>
      <c r="P2610" s="39">
        <v>43924</v>
      </c>
      <c r="Q2610" s="37" t="s">
        <v>10017</v>
      </c>
      <c r="R2610" s="46"/>
      <c r="S2610" s="46"/>
    </row>
    <row r="2611" spans="1:19" ht="12.75">
      <c r="A2611" s="38">
        <v>2610</v>
      </c>
      <c r="B2611" s="119"/>
      <c r="C2611" s="39">
        <v>43924</v>
      </c>
      <c r="D2611" s="40"/>
      <c r="E2611" s="41"/>
      <c r="H2611" s="299" t="s">
        <v>5459</v>
      </c>
      <c r="I2611" s="2" t="s">
        <v>126</v>
      </c>
      <c r="J2611" s="15" t="str">
        <f>IF(ISERROR(VLOOKUP(I2611,State_codes!$B$2:$C$38, 2, FALSE)),"",VLOOKUP(I2611,State_codes!$B$2:$C$38, 2, FALSE))</f>
        <v>UP</v>
      </c>
      <c r="K2611" s="2" t="s">
        <v>122</v>
      </c>
      <c r="L2611" s="46"/>
      <c r="N2611" s="130"/>
      <c r="O2611" s="130"/>
      <c r="P2611" s="39">
        <v>43924</v>
      </c>
      <c r="Q2611" s="37" t="s">
        <v>10017</v>
      </c>
      <c r="R2611" s="46"/>
      <c r="S2611" s="46"/>
    </row>
    <row r="2612" spans="1:19" ht="12.75">
      <c r="A2612" s="38">
        <v>2611</v>
      </c>
      <c r="B2612" s="119"/>
      <c r="C2612" s="39">
        <v>43924</v>
      </c>
      <c r="D2612" s="40"/>
      <c r="E2612" s="41"/>
      <c r="H2612" s="299" t="s">
        <v>5459</v>
      </c>
      <c r="I2612" s="2" t="s">
        <v>126</v>
      </c>
      <c r="J2612" s="15" t="str">
        <f>IF(ISERROR(VLOOKUP(I2612,State_codes!$B$2:$C$38, 2, FALSE)),"",VLOOKUP(I2612,State_codes!$B$2:$C$38, 2, FALSE))</f>
        <v>UP</v>
      </c>
      <c r="K2612" s="2" t="s">
        <v>122</v>
      </c>
      <c r="L2612" s="46"/>
      <c r="N2612" s="130"/>
      <c r="O2612" s="130"/>
      <c r="P2612" s="39">
        <v>43924</v>
      </c>
      <c r="Q2612" s="37" t="s">
        <v>10017</v>
      </c>
      <c r="R2612" s="46"/>
      <c r="S2612" s="46"/>
    </row>
    <row r="2613" spans="1:19" ht="12.75">
      <c r="A2613" s="38">
        <v>2612</v>
      </c>
      <c r="B2613" s="119"/>
      <c r="C2613" s="39">
        <v>43924</v>
      </c>
      <c r="D2613" s="40"/>
      <c r="E2613" s="41"/>
      <c r="H2613" s="299" t="s">
        <v>5459</v>
      </c>
      <c r="I2613" s="2" t="s">
        <v>126</v>
      </c>
      <c r="J2613" s="15" t="str">
        <f>IF(ISERROR(VLOOKUP(I2613,State_codes!$B$2:$C$38, 2, FALSE)),"",VLOOKUP(I2613,State_codes!$B$2:$C$38, 2, FALSE))</f>
        <v>UP</v>
      </c>
      <c r="K2613" s="2" t="s">
        <v>122</v>
      </c>
      <c r="L2613" s="46"/>
      <c r="N2613" s="130"/>
      <c r="O2613" s="130"/>
      <c r="P2613" s="39">
        <v>43924</v>
      </c>
      <c r="Q2613" s="37" t="s">
        <v>10017</v>
      </c>
      <c r="R2613" s="46"/>
      <c r="S2613" s="46"/>
    </row>
    <row r="2614" spans="1:19" ht="12.75">
      <c r="A2614" s="38">
        <v>2613</v>
      </c>
      <c r="B2614" s="119"/>
      <c r="C2614" s="39">
        <v>43924</v>
      </c>
      <c r="D2614" s="40"/>
      <c r="E2614" s="41"/>
      <c r="H2614" s="299" t="s">
        <v>5459</v>
      </c>
      <c r="I2614" s="2" t="s">
        <v>126</v>
      </c>
      <c r="J2614" s="15" t="str">
        <f>IF(ISERROR(VLOOKUP(I2614,State_codes!$B$2:$C$38, 2, FALSE)),"",VLOOKUP(I2614,State_codes!$B$2:$C$38, 2, FALSE))</f>
        <v>UP</v>
      </c>
      <c r="K2614" s="2" t="s">
        <v>122</v>
      </c>
      <c r="L2614" s="46"/>
      <c r="N2614" s="130"/>
      <c r="O2614" s="130"/>
      <c r="P2614" s="39">
        <v>43924</v>
      </c>
      <c r="Q2614" s="37" t="s">
        <v>10017</v>
      </c>
      <c r="R2614" s="46"/>
      <c r="S2614" s="46"/>
    </row>
    <row r="2615" spans="1:19" ht="12.75">
      <c r="A2615" s="38">
        <v>2614</v>
      </c>
      <c r="B2615" s="119"/>
      <c r="C2615" s="39">
        <v>43924</v>
      </c>
      <c r="D2615" s="40"/>
      <c r="E2615" s="41"/>
      <c r="H2615" s="299" t="s">
        <v>5437</v>
      </c>
      <c r="I2615" s="2" t="s">
        <v>126</v>
      </c>
      <c r="J2615" s="15" t="str">
        <f>IF(ISERROR(VLOOKUP(I2615,State_codes!$B$2:$C$38, 2, FALSE)),"",VLOOKUP(I2615,State_codes!$B$2:$C$38, 2, FALSE))</f>
        <v>UP</v>
      </c>
      <c r="K2615" s="2" t="s">
        <v>122</v>
      </c>
      <c r="L2615" s="46"/>
      <c r="N2615" s="130"/>
      <c r="O2615" s="130"/>
      <c r="P2615" s="39">
        <v>43924</v>
      </c>
      <c r="Q2615" s="37" t="s">
        <v>10017</v>
      </c>
      <c r="R2615" s="46"/>
      <c r="S2615" s="46"/>
    </row>
    <row r="2616" spans="1:19" ht="12.75">
      <c r="A2616" s="38">
        <v>2615</v>
      </c>
      <c r="B2616" s="119"/>
      <c r="C2616" s="39">
        <v>43924</v>
      </c>
      <c r="D2616" s="40"/>
      <c r="E2616" s="41"/>
      <c r="H2616" s="299" t="s">
        <v>5437</v>
      </c>
      <c r="I2616" s="2" t="s">
        <v>126</v>
      </c>
      <c r="J2616" s="15" t="str">
        <f>IF(ISERROR(VLOOKUP(I2616,State_codes!$B$2:$C$38, 2, FALSE)),"",VLOOKUP(I2616,State_codes!$B$2:$C$38, 2, FALSE))</f>
        <v>UP</v>
      </c>
      <c r="K2616" s="2" t="s">
        <v>122</v>
      </c>
      <c r="L2616" s="46"/>
      <c r="N2616" s="130"/>
      <c r="O2616" s="130"/>
      <c r="P2616" s="39">
        <v>43924</v>
      </c>
      <c r="Q2616" s="37" t="s">
        <v>10017</v>
      </c>
      <c r="R2616" s="46"/>
      <c r="S2616" s="46"/>
    </row>
    <row r="2617" spans="1:19" ht="12.75">
      <c r="A2617" s="38">
        <v>2616</v>
      </c>
      <c r="B2617" s="119"/>
      <c r="C2617" s="39">
        <v>43924</v>
      </c>
      <c r="D2617" s="40"/>
      <c r="E2617" s="41"/>
      <c r="H2617" s="299" t="s">
        <v>5437</v>
      </c>
      <c r="I2617" s="2" t="s">
        <v>126</v>
      </c>
      <c r="J2617" s="15" t="str">
        <f>IF(ISERROR(VLOOKUP(I2617,State_codes!$B$2:$C$38, 2, FALSE)),"",VLOOKUP(I2617,State_codes!$B$2:$C$38, 2, FALSE))</f>
        <v>UP</v>
      </c>
      <c r="K2617" s="2" t="s">
        <v>122</v>
      </c>
      <c r="L2617" s="46"/>
      <c r="N2617" s="130"/>
      <c r="O2617" s="130"/>
      <c r="P2617" s="39">
        <v>43924</v>
      </c>
      <c r="Q2617" s="37" t="s">
        <v>10017</v>
      </c>
      <c r="R2617" s="46"/>
      <c r="S2617" s="46"/>
    </row>
    <row r="2618" spans="1:19" ht="12.75">
      <c r="A2618" s="38">
        <v>2617</v>
      </c>
      <c r="B2618" s="119"/>
      <c r="C2618" s="39">
        <v>43924</v>
      </c>
      <c r="D2618" s="40"/>
      <c r="E2618" s="41"/>
      <c r="H2618" s="299" t="s">
        <v>5490</v>
      </c>
      <c r="I2618" s="2" t="s">
        <v>126</v>
      </c>
      <c r="J2618" s="15" t="str">
        <f>IF(ISERROR(VLOOKUP(I2618,State_codes!$B$2:$C$38, 2, FALSE)),"",VLOOKUP(I2618,State_codes!$B$2:$C$38, 2, FALSE))</f>
        <v>UP</v>
      </c>
      <c r="K2618" s="2" t="s">
        <v>122</v>
      </c>
      <c r="L2618" s="46"/>
      <c r="N2618" s="130"/>
      <c r="O2618" s="130"/>
      <c r="P2618" s="39">
        <v>43924</v>
      </c>
      <c r="Q2618" s="37" t="s">
        <v>10017</v>
      </c>
      <c r="R2618" s="46"/>
      <c r="S2618" s="46"/>
    </row>
    <row r="2619" spans="1:19" ht="12.75">
      <c r="A2619" s="38">
        <v>2618</v>
      </c>
      <c r="B2619" s="119"/>
      <c r="C2619" s="39">
        <v>43924</v>
      </c>
      <c r="D2619" s="40"/>
      <c r="E2619" s="41"/>
      <c r="H2619" s="299" t="s">
        <v>5490</v>
      </c>
      <c r="I2619" s="2" t="s">
        <v>126</v>
      </c>
      <c r="J2619" s="15" t="str">
        <f>IF(ISERROR(VLOOKUP(I2619,State_codes!$B$2:$C$38, 2, FALSE)),"",VLOOKUP(I2619,State_codes!$B$2:$C$38, 2, FALSE))</f>
        <v>UP</v>
      </c>
      <c r="K2619" s="2" t="s">
        <v>122</v>
      </c>
      <c r="L2619" s="46"/>
      <c r="N2619" s="130"/>
      <c r="O2619" s="130"/>
      <c r="P2619" s="39">
        <v>43924</v>
      </c>
      <c r="Q2619" s="37" t="s">
        <v>10017</v>
      </c>
      <c r="R2619" s="46"/>
      <c r="S2619" s="46"/>
    </row>
    <row r="2620" spans="1:19" ht="12.75">
      <c r="A2620" s="38">
        <v>2619</v>
      </c>
      <c r="B2620" s="119"/>
      <c r="C2620" s="39">
        <v>43924</v>
      </c>
      <c r="D2620" s="40"/>
      <c r="E2620" s="41"/>
      <c r="H2620" s="299" t="s">
        <v>5490</v>
      </c>
      <c r="I2620" s="2" t="s">
        <v>126</v>
      </c>
      <c r="J2620" s="15" t="str">
        <f>IF(ISERROR(VLOOKUP(I2620,State_codes!$B$2:$C$38, 2, FALSE)),"",VLOOKUP(I2620,State_codes!$B$2:$C$38, 2, FALSE))</f>
        <v>UP</v>
      </c>
      <c r="K2620" s="2" t="s">
        <v>122</v>
      </c>
      <c r="L2620" s="46"/>
      <c r="N2620" s="130"/>
      <c r="O2620" s="130"/>
      <c r="P2620" s="39">
        <v>43924</v>
      </c>
      <c r="Q2620" s="37" t="s">
        <v>10017</v>
      </c>
      <c r="R2620" s="46"/>
      <c r="S2620" s="46"/>
    </row>
    <row r="2621" spans="1:19" ht="12.75">
      <c r="A2621" s="38">
        <v>2620</v>
      </c>
      <c r="B2621" s="119"/>
      <c r="C2621" s="39">
        <v>43924</v>
      </c>
      <c r="D2621" s="40"/>
      <c r="E2621" s="41"/>
      <c r="H2621" s="299" t="s">
        <v>5490</v>
      </c>
      <c r="I2621" s="2" t="s">
        <v>126</v>
      </c>
      <c r="J2621" s="15" t="str">
        <f>IF(ISERROR(VLOOKUP(I2621,State_codes!$B$2:$C$38, 2, FALSE)),"",VLOOKUP(I2621,State_codes!$B$2:$C$38, 2, FALSE))</f>
        <v>UP</v>
      </c>
      <c r="K2621" s="2" t="s">
        <v>122</v>
      </c>
      <c r="L2621" s="46"/>
      <c r="N2621" s="130"/>
      <c r="O2621" s="130"/>
      <c r="P2621" s="39">
        <v>43924</v>
      </c>
      <c r="Q2621" s="37" t="s">
        <v>10017</v>
      </c>
      <c r="R2621" s="46"/>
      <c r="S2621" s="46"/>
    </row>
    <row r="2622" spans="1:19" ht="12.75">
      <c r="A2622" s="38">
        <v>2621</v>
      </c>
      <c r="B2622" s="119"/>
      <c r="C2622" s="39">
        <v>43924</v>
      </c>
      <c r="D2622" s="40"/>
      <c r="E2622" s="41"/>
      <c r="H2622" s="299" t="s">
        <v>5490</v>
      </c>
      <c r="I2622" s="2" t="s">
        <v>126</v>
      </c>
      <c r="J2622" s="15" t="str">
        <f>IF(ISERROR(VLOOKUP(I2622,State_codes!$B$2:$C$38, 2, FALSE)),"",VLOOKUP(I2622,State_codes!$B$2:$C$38, 2, FALSE))</f>
        <v>UP</v>
      </c>
      <c r="K2622" s="2" t="s">
        <v>122</v>
      </c>
      <c r="L2622" s="46"/>
      <c r="N2622" s="130"/>
      <c r="O2622" s="130"/>
      <c r="P2622" s="39">
        <v>43924</v>
      </c>
      <c r="Q2622" s="37" t="s">
        <v>10017</v>
      </c>
      <c r="R2622" s="46"/>
      <c r="S2622" s="46"/>
    </row>
    <row r="2623" spans="1:19" ht="12.75">
      <c r="A2623" s="38">
        <v>2622</v>
      </c>
      <c r="B2623" s="119"/>
      <c r="C2623" s="39">
        <v>43924</v>
      </c>
      <c r="D2623" s="40"/>
      <c r="E2623" s="41"/>
      <c r="H2623" s="299" t="s">
        <v>5490</v>
      </c>
      <c r="I2623" s="2" t="s">
        <v>126</v>
      </c>
      <c r="J2623" s="15" t="str">
        <f>IF(ISERROR(VLOOKUP(I2623,State_codes!$B$2:$C$38, 2, FALSE)),"",VLOOKUP(I2623,State_codes!$B$2:$C$38, 2, FALSE))</f>
        <v>UP</v>
      </c>
      <c r="K2623" s="2" t="s">
        <v>122</v>
      </c>
      <c r="L2623" s="46"/>
      <c r="N2623" s="130"/>
      <c r="O2623" s="130"/>
      <c r="P2623" s="39">
        <v>43924</v>
      </c>
      <c r="Q2623" s="37" t="s">
        <v>10017</v>
      </c>
      <c r="R2623" s="46"/>
      <c r="S2623" s="46"/>
    </row>
    <row r="2624" spans="1:19" ht="12.75">
      <c r="A2624" s="38">
        <v>2623</v>
      </c>
      <c r="B2624" s="119"/>
      <c r="C2624" s="39">
        <v>43924</v>
      </c>
      <c r="D2624" s="40"/>
      <c r="E2624" s="41"/>
      <c r="H2624" s="299" t="s">
        <v>5490</v>
      </c>
      <c r="I2624" s="2" t="s">
        <v>126</v>
      </c>
      <c r="J2624" s="15" t="str">
        <f>IF(ISERROR(VLOOKUP(I2624,State_codes!$B$2:$C$38, 2, FALSE)),"",VLOOKUP(I2624,State_codes!$B$2:$C$38, 2, FALSE))</f>
        <v>UP</v>
      </c>
      <c r="K2624" s="2" t="s">
        <v>122</v>
      </c>
      <c r="L2624" s="46"/>
      <c r="N2624" s="130"/>
      <c r="O2624" s="130"/>
      <c r="P2624" s="39">
        <v>43924</v>
      </c>
      <c r="Q2624" s="37" t="s">
        <v>10017</v>
      </c>
      <c r="R2624" s="46"/>
      <c r="S2624" s="46"/>
    </row>
    <row r="2625" spans="1:19" ht="12.75">
      <c r="A2625" s="38">
        <v>2624</v>
      </c>
      <c r="B2625" s="119"/>
      <c r="C2625" s="39">
        <v>43924</v>
      </c>
      <c r="D2625" s="40"/>
      <c r="E2625" s="41"/>
      <c r="H2625" s="299" t="s">
        <v>5490</v>
      </c>
      <c r="I2625" s="2" t="s">
        <v>126</v>
      </c>
      <c r="J2625" s="15" t="str">
        <f>IF(ISERROR(VLOOKUP(I2625,State_codes!$B$2:$C$38, 2, FALSE)),"",VLOOKUP(I2625,State_codes!$B$2:$C$38, 2, FALSE))</f>
        <v>UP</v>
      </c>
      <c r="K2625" s="2" t="s">
        <v>122</v>
      </c>
      <c r="L2625" s="46"/>
      <c r="N2625" s="130"/>
      <c r="O2625" s="130"/>
      <c r="P2625" s="39">
        <v>43924</v>
      </c>
      <c r="Q2625" s="37" t="s">
        <v>10017</v>
      </c>
      <c r="R2625" s="46"/>
      <c r="S2625" s="46"/>
    </row>
    <row r="2626" spans="1:19" ht="12.75">
      <c r="A2626" s="38">
        <v>2625</v>
      </c>
      <c r="B2626" s="119"/>
      <c r="C2626" s="39">
        <v>43924</v>
      </c>
      <c r="D2626" s="40"/>
      <c r="E2626" s="41"/>
      <c r="H2626" s="299" t="s">
        <v>5490</v>
      </c>
      <c r="I2626" s="2" t="s">
        <v>126</v>
      </c>
      <c r="J2626" s="15" t="str">
        <f>IF(ISERROR(VLOOKUP(I2626,State_codes!$B$2:$C$38, 2, FALSE)),"",VLOOKUP(I2626,State_codes!$B$2:$C$38, 2, FALSE))</f>
        <v>UP</v>
      </c>
      <c r="K2626" s="2" t="s">
        <v>122</v>
      </c>
      <c r="L2626" s="46"/>
      <c r="N2626" s="130"/>
      <c r="O2626" s="130"/>
      <c r="P2626" s="39">
        <v>43924</v>
      </c>
      <c r="Q2626" s="37" t="s">
        <v>10017</v>
      </c>
      <c r="R2626" s="46"/>
      <c r="S2626" s="46"/>
    </row>
    <row r="2627" spans="1:19" ht="12.75">
      <c r="A2627" s="38">
        <v>2626</v>
      </c>
      <c r="B2627" s="119"/>
      <c r="C2627" s="39">
        <v>43924</v>
      </c>
      <c r="D2627" s="40"/>
      <c r="E2627" s="41"/>
      <c r="H2627" s="299" t="s">
        <v>5490</v>
      </c>
      <c r="I2627" s="2" t="s">
        <v>126</v>
      </c>
      <c r="J2627" s="15" t="str">
        <f>IF(ISERROR(VLOOKUP(I2627,State_codes!$B$2:$C$38, 2, FALSE)),"",VLOOKUP(I2627,State_codes!$B$2:$C$38, 2, FALSE))</f>
        <v>UP</v>
      </c>
      <c r="K2627" s="2" t="s">
        <v>122</v>
      </c>
      <c r="L2627" s="46"/>
      <c r="N2627" s="130"/>
      <c r="O2627" s="130"/>
      <c r="P2627" s="39">
        <v>43924</v>
      </c>
      <c r="Q2627" s="37" t="s">
        <v>10017</v>
      </c>
      <c r="R2627" s="46"/>
      <c r="S2627" s="46"/>
    </row>
    <row r="2628" spans="1:19" ht="12.75">
      <c r="A2628" s="38">
        <v>2627</v>
      </c>
      <c r="B2628" s="119"/>
      <c r="C2628" s="39">
        <v>43924</v>
      </c>
      <c r="D2628" s="40"/>
      <c r="E2628" s="41"/>
      <c r="H2628" s="299" t="s">
        <v>5490</v>
      </c>
      <c r="I2628" s="2" t="s">
        <v>126</v>
      </c>
      <c r="J2628" s="15" t="str">
        <f>IF(ISERROR(VLOOKUP(I2628,State_codes!$B$2:$C$38, 2, FALSE)),"",VLOOKUP(I2628,State_codes!$B$2:$C$38, 2, FALSE))</f>
        <v>UP</v>
      </c>
      <c r="K2628" s="2" t="s">
        <v>122</v>
      </c>
      <c r="L2628" s="46"/>
      <c r="N2628" s="130"/>
      <c r="O2628" s="130"/>
      <c r="P2628" s="39">
        <v>43924</v>
      </c>
      <c r="Q2628" s="37" t="s">
        <v>10017</v>
      </c>
      <c r="R2628" s="46"/>
      <c r="S2628" s="46"/>
    </row>
    <row r="2629" spans="1:19" ht="12.75">
      <c r="A2629" s="38">
        <v>2628</v>
      </c>
      <c r="B2629" s="119"/>
      <c r="C2629" s="39">
        <v>43924</v>
      </c>
      <c r="D2629" s="40"/>
      <c r="E2629" s="41"/>
      <c r="H2629" s="299" t="s">
        <v>5490</v>
      </c>
      <c r="I2629" s="2" t="s">
        <v>126</v>
      </c>
      <c r="J2629" s="15" t="str">
        <f>IF(ISERROR(VLOOKUP(I2629,State_codes!$B$2:$C$38, 2, FALSE)),"",VLOOKUP(I2629,State_codes!$B$2:$C$38, 2, FALSE))</f>
        <v>UP</v>
      </c>
      <c r="K2629" s="2" t="s">
        <v>122</v>
      </c>
      <c r="L2629" s="46"/>
      <c r="N2629" s="130"/>
      <c r="O2629" s="130"/>
      <c r="P2629" s="39">
        <v>43924</v>
      </c>
      <c r="Q2629" s="37" t="s">
        <v>10017</v>
      </c>
      <c r="R2629" s="46"/>
      <c r="S2629" s="46"/>
    </row>
    <row r="2630" spans="1:19" ht="12.75">
      <c r="A2630" s="38">
        <v>2629</v>
      </c>
      <c r="B2630" s="119"/>
      <c r="C2630" s="39">
        <v>43924</v>
      </c>
      <c r="D2630" s="40"/>
      <c r="E2630" s="41"/>
      <c r="H2630" s="299" t="s">
        <v>1722</v>
      </c>
      <c r="I2630" s="2" t="s">
        <v>126</v>
      </c>
      <c r="J2630" s="15" t="str">
        <f>IF(ISERROR(VLOOKUP(I2630,State_codes!$B$2:$C$38, 2, FALSE)),"",VLOOKUP(I2630,State_codes!$B$2:$C$38, 2, FALSE))</f>
        <v>UP</v>
      </c>
      <c r="K2630" s="2" t="s">
        <v>122</v>
      </c>
      <c r="L2630" s="46"/>
      <c r="N2630" s="130"/>
      <c r="O2630" s="130"/>
      <c r="P2630" s="39">
        <v>43924</v>
      </c>
      <c r="Q2630" s="37" t="s">
        <v>10017</v>
      </c>
      <c r="R2630" s="46"/>
      <c r="S2630" s="46"/>
    </row>
    <row r="2631" spans="1:19" ht="12.75">
      <c r="A2631" s="38">
        <v>2630</v>
      </c>
      <c r="B2631" s="119"/>
      <c r="C2631" s="39">
        <v>43924</v>
      </c>
      <c r="D2631" s="40"/>
      <c r="E2631" s="41"/>
      <c r="H2631" s="299" t="s">
        <v>1722</v>
      </c>
      <c r="I2631" s="2" t="s">
        <v>126</v>
      </c>
      <c r="J2631" s="15" t="str">
        <f>IF(ISERROR(VLOOKUP(I2631,State_codes!$B$2:$C$38, 2, FALSE)),"",VLOOKUP(I2631,State_codes!$B$2:$C$38, 2, FALSE))</f>
        <v>UP</v>
      </c>
      <c r="K2631" s="2" t="s">
        <v>122</v>
      </c>
      <c r="L2631" s="46"/>
      <c r="N2631" s="130"/>
      <c r="O2631" s="130"/>
      <c r="P2631" s="39">
        <v>43924</v>
      </c>
      <c r="Q2631" s="37" t="s">
        <v>10017</v>
      </c>
      <c r="R2631" s="46"/>
      <c r="S2631" s="46"/>
    </row>
    <row r="2632" spans="1:19" ht="12.75">
      <c r="A2632" s="38">
        <v>2631</v>
      </c>
      <c r="B2632" s="119"/>
      <c r="C2632" s="39">
        <v>43924</v>
      </c>
      <c r="D2632" s="40"/>
      <c r="E2632" s="41"/>
      <c r="H2632" s="299" t="s">
        <v>5465</v>
      </c>
      <c r="I2632" s="2" t="s">
        <v>126</v>
      </c>
      <c r="J2632" s="15" t="str">
        <f>IF(ISERROR(VLOOKUP(I2632,State_codes!$B$2:$C$38, 2, FALSE)),"",VLOOKUP(I2632,State_codes!$B$2:$C$38, 2, FALSE))</f>
        <v>UP</v>
      </c>
      <c r="K2632" s="2" t="s">
        <v>122</v>
      </c>
      <c r="L2632" s="46"/>
      <c r="N2632" s="130"/>
      <c r="O2632" s="130"/>
      <c r="P2632" s="39">
        <v>43924</v>
      </c>
      <c r="Q2632" s="37" t="s">
        <v>10017</v>
      </c>
      <c r="R2632" s="46"/>
      <c r="S2632" s="46"/>
    </row>
    <row r="2633" spans="1:19" ht="12.75">
      <c r="A2633" s="38">
        <v>2632</v>
      </c>
      <c r="B2633" s="119"/>
      <c r="C2633" s="39">
        <v>43924</v>
      </c>
      <c r="D2633" s="40"/>
      <c r="E2633" s="41"/>
      <c r="H2633" s="2" t="s">
        <v>116</v>
      </c>
      <c r="I2633" s="2" t="s">
        <v>117</v>
      </c>
      <c r="J2633" s="15" t="str">
        <f>IF(ISERROR(VLOOKUP(I2633,State_codes!$B$2:$C$38, 2, FALSE)),"",VLOOKUP(I2633,State_codes!$B$2:$C$38, 2, FALSE))</f>
        <v>HR</v>
      </c>
      <c r="K2633" s="2" t="s">
        <v>122</v>
      </c>
      <c r="L2633" s="31" t="s">
        <v>10115</v>
      </c>
      <c r="N2633" s="33" t="s">
        <v>56</v>
      </c>
      <c r="O2633" s="130"/>
      <c r="P2633" s="39">
        <v>43924</v>
      </c>
      <c r="Q2633" s="37" t="s">
        <v>10116</v>
      </c>
      <c r="R2633" s="46"/>
      <c r="S2633" s="46"/>
    </row>
    <row r="2634" spans="1:19" ht="12.75">
      <c r="A2634" s="38">
        <v>2633</v>
      </c>
      <c r="B2634" s="119"/>
      <c r="C2634" s="39">
        <v>43924</v>
      </c>
      <c r="D2634" s="40"/>
      <c r="E2634" s="41"/>
      <c r="H2634" s="2" t="s">
        <v>116</v>
      </c>
      <c r="I2634" s="2" t="s">
        <v>117</v>
      </c>
      <c r="J2634" s="15" t="str">
        <f>IF(ISERROR(VLOOKUP(I2634,State_codes!$B$2:$C$38, 2, FALSE)),"",VLOOKUP(I2634,State_codes!$B$2:$C$38, 2, FALSE))</f>
        <v>HR</v>
      </c>
      <c r="K2634" s="2" t="s">
        <v>122</v>
      </c>
      <c r="L2634" s="31" t="s">
        <v>10115</v>
      </c>
      <c r="N2634" s="33" t="s">
        <v>56</v>
      </c>
      <c r="O2634" s="130"/>
      <c r="P2634" s="39">
        <v>43924</v>
      </c>
      <c r="Q2634" s="37" t="s">
        <v>10116</v>
      </c>
      <c r="R2634" s="46"/>
      <c r="S2634" s="46"/>
    </row>
    <row r="2635" spans="1:19" ht="12.75">
      <c r="A2635" s="38">
        <v>2634</v>
      </c>
      <c r="B2635" s="119"/>
      <c r="C2635" s="39">
        <v>43924</v>
      </c>
      <c r="D2635" s="40"/>
      <c r="E2635" s="41"/>
      <c r="H2635" s="2" t="s">
        <v>116</v>
      </c>
      <c r="I2635" s="2" t="s">
        <v>117</v>
      </c>
      <c r="J2635" s="15" t="str">
        <f>IF(ISERROR(VLOOKUP(I2635,State_codes!$B$2:$C$38, 2, FALSE)),"",VLOOKUP(I2635,State_codes!$B$2:$C$38, 2, FALSE))</f>
        <v>HR</v>
      </c>
      <c r="K2635" s="2" t="s">
        <v>122</v>
      </c>
      <c r="L2635" s="31" t="s">
        <v>10117</v>
      </c>
      <c r="N2635" s="33" t="s">
        <v>56</v>
      </c>
      <c r="O2635" s="130"/>
      <c r="P2635" s="39">
        <v>43924</v>
      </c>
      <c r="Q2635" s="37" t="s">
        <v>10116</v>
      </c>
      <c r="R2635" s="46"/>
      <c r="S2635" s="46"/>
    </row>
    <row r="2636" spans="1:19" ht="12.75">
      <c r="A2636" s="38">
        <v>2635</v>
      </c>
      <c r="B2636" s="119"/>
      <c r="C2636" s="39">
        <v>43924</v>
      </c>
      <c r="D2636" s="40"/>
      <c r="E2636" s="41"/>
      <c r="H2636" s="2" t="s">
        <v>116</v>
      </c>
      <c r="I2636" s="2" t="s">
        <v>117</v>
      </c>
      <c r="J2636" s="15" t="str">
        <f>IF(ISERROR(VLOOKUP(I2636,State_codes!$B$2:$C$38, 2, FALSE)),"",VLOOKUP(I2636,State_codes!$B$2:$C$38, 2, FALSE))</f>
        <v>HR</v>
      </c>
      <c r="K2636" s="2" t="s">
        <v>122</v>
      </c>
      <c r="L2636" s="46"/>
      <c r="N2636" s="33" t="s">
        <v>56</v>
      </c>
      <c r="O2636" s="130"/>
      <c r="P2636" s="39">
        <v>43924</v>
      </c>
      <c r="Q2636" s="37" t="s">
        <v>10116</v>
      </c>
      <c r="R2636" s="46"/>
      <c r="S2636" s="46"/>
    </row>
    <row r="2637" spans="1:19" ht="12.75">
      <c r="A2637" s="38">
        <v>2636</v>
      </c>
      <c r="B2637" s="119"/>
      <c r="C2637" s="39">
        <v>43924</v>
      </c>
      <c r="D2637" s="40"/>
      <c r="E2637" s="41"/>
      <c r="H2637" s="2" t="s">
        <v>116</v>
      </c>
      <c r="I2637" s="2" t="s">
        <v>117</v>
      </c>
      <c r="J2637" s="15" t="str">
        <f>IF(ISERROR(VLOOKUP(I2637,State_codes!$B$2:$C$38, 2, FALSE)),"",VLOOKUP(I2637,State_codes!$B$2:$C$38, 2, FALSE))</f>
        <v>HR</v>
      </c>
      <c r="K2637" s="2" t="s">
        <v>122</v>
      </c>
      <c r="L2637" s="46"/>
      <c r="N2637" s="33" t="s">
        <v>56</v>
      </c>
      <c r="O2637" s="130"/>
      <c r="P2637" s="39">
        <v>43924</v>
      </c>
      <c r="Q2637" s="37" t="s">
        <v>10116</v>
      </c>
      <c r="R2637" s="46"/>
      <c r="S2637" s="46"/>
    </row>
    <row r="2638" spans="1:19" ht="12.75">
      <c r="A2638" s="38">
        <v>2637</v>
      </c>
      <c r="B2638" s="119"/>
      <c r="C2638" s="39">
        <v>43924</v>
      </c>
      <c r="D2638" s="40"/>
      <c r="E2638" s="41"/>
      <c r="H2638" s="2" t="s">
        <v>5077</v>
      </c>
      <c r="I2638" s="2" t="s">
        <v>117</v>
      </c>
      <c r="J2638" s="15" t="str">
        <f>IF(ISERROR(VLOOKUP(I2638,State_codes!$B$2:$C$38, 2, FALSE)),"",VLOOKUP(I2638,State_codes!$B$2:$C$38, 2, FALSE))</f>
        <v>HR</v>
      </c>
      <c r="K2638" s="2" t="s">
        <v>122</v>
      </c>
      <c r="L2638" s="31" t="s">
        <v>10120</v>
      </c>
      <c r="N2638" s="33" t="s">
        <v>56</v>
      </c>
      <c r="O2638" s="130"/>
      <c r="P2638" s="39">
        <v>43924</v>
      </c>
      <c r="Q2638" s="37" t="s">
        <v>10116</v>
      </c>
      <c r="R2638" s="46"/>
      <c r="S2638" s="46"/>
    </row>
    <row r="2639" spans="1:19" ht="12.75">
      <c r="A2639" s="38">
        <v>2638</v>
      </c>
      <c r="B2639" s="119"/>
      <c r="C2639" s="39">
        <v>43924</v>
      </c>
      <c r="D2639" s="40"/>
      <c r="E2639" s="41"/>
      <c r="H2639" s="2" t="s">
        <v>5077</v>
      </c>
      <c r="I2639" s="2" t="s">
        <v>117</v>
      </c>
      <c r="J2639" s="15" t="str">
        <f>IF(ISERROR(VLOOKUP(I2639,State_codes!$B$2:$C$38, 2, FALSE)),"",VLOOKUP(I2639,State_codes!$B$2:$C$38, 2, FALSE))</f>
        <v>HR</v>
      </c>
      <c r="K2639" s="2" t="s">
        <v>122</v>
      </c>
      <c r="L2639" s="31" t="s">
        <v>10120</v>
      </c>
      <c r="N2639" s="33" t="s">
        <v>56</v>
      </c>
      <c r="O2639" s="130"/>
      <c r="P2639" s="39">
        <v>43924</v>
      </c>
      <c r="Q2639" s="37" t="s">
        <v>10116</v>
      </c>
      <c r="R2639" s="46"/>
      <c r="S2639" s="46"/>
    </row>
    <row r="2640" spans="1:19" ht="12.75">
      <c r="A2640" s="38">
        <v>2639</v>
      </c>
      <c r="B2640" s="119"/>
      <c r="C2640" s="39">
        <v>43924</v>
      </c>
      <c r="D2640" s="40"/>
      <c r="E2640" s="41"/>
      <c r="H2640" s="2" t="s">
        <v>5077</v>
      </c>
      <c r="I2640" s="2" t="s">
        <v>117</v>
      </c>
      <c r="J2640" s="15" t="str">
        <f>IF(ISERROR(VLOOKUP(I2640,State_codes!$B$2:$C$38, 2, FALSE)),"",VLOOKUP(I2640,State_codes!$B$2:$C$38, 2, FALSE))</f>
        <v>HR</v>
      </c>
      <c r="K2640" s="2" t="s">
        <v>122</v>
      </c>
      <c r="L2640" s="31" t="s">
        <v>10120</v>
      </c>
      <c r="N2640" s="33" t="s">
        <v>56</v>
      </c>
      <c r="O2640" s="130"/>
      <c r="P2640" s="39">
        <v>43924</v>
      </c>
      <c r="Q2640" s="37" t="s">
        <v>10116</v>
      </c>
      <c r="R2640" s="46"/>
      <c r="S2640" s="46"/>
    </row>
    <row r="2641" spans="1:19" ht="12.75">
      <c r="A2641" s="38">
        <v>2640</v>
      </c>
      <c r="B2641" s="119"/>
      <c r="C2641" s="39">
        <v>43924</v>
      </c>
      <c r="D2641" s="40"/>
      <c r="E2641" s="41"/>
      <c r="H2641" s="2" t="s">
        <v>5296</v>
      </c>
      <c r="I2641" s="2" t="s">
        <v>322</v>
      </c>
      <c r="J2641" s="15" t="str">
        <f>IF(ISERROR(VLOOKUP(I2641,State_codes!$B$2:$C$38, 2, FALSE)),"",VLOOKUP(I2641,State_codes!$B$2:$C$38, 2, FALSE))</f>
        <v>OR</v>
      </c>
      <c r="K2641" s="2" t="s">
        <v>122</v>
      </c>
      <c r="L2641" s="31" t="s">
        <v>5386</v>
      </c>
      <c r="N2641" s="130"/>
      <c r="O2641" s="130"/>
      <c r="P2641" s="39">
        <v>43924</v>
      </c>
      <c r="Q2641" s="37" t="s">
        <v>10129</v>
      </c>
      <c r="R2641" s="46"/>
      <c r="S2641" s="46"/>
    </row>
    <row r="2642" spans="1:19" ht="12.75">
      <c r="A2642" s="38">
        <v>2641</v>
      </c>
      <c r="B2642" s="119"/>
      <c r="C2642" s="39">
        <v>43924</v>
      </c>
      <c r="D2642" s="40"/>
      <c r="E2642" s="41"/>
      <c r="H2642" s="2" t="s">
        <v>4084</v>
      </c>
      <c r="I2642" s="2" t="s">
        <v>109</v>
      </c>
      <c r="J2642" s="15" t="str">
        <f>IF(ISERROR(VLOOKUP(I2642,State_codes!$B$2:$C$38, 2, FALSE)),"",VLOOKUP(I2642,State_codes!$B$2:$C$38, 2, FALSE))</f>
        <v>RJ</v>
      </c>
      <c r="K2642" s="2" t="s">
        <v>122</v>
      </c>
      <c r="L2642" s="31" t="s">
        <v>10130</v>
      </c>
      <c r="N2642" s="130"/>
      <c r="O2642" s="27" t="s">
        <v>58</v>
      </c>
      <c r="P2642" s="39">
        <v>43924</v>
      </c>
      <c r="Q2642" s="34" t="s">
        <v>943</v>
      </c>
      <c r="R2642" s="46"/>
      <c r="S2642" s="46"/>
    </row>
    <row r="2643" spans="1:19" ht="12.75">
      <c r="A2643" s="38">
        <v>2642</v>
      </c>
      <c r="B2643" s="119"/>
      <c r="C2643" s="39">
        <v>43924</v>
      </c>
      <c r="D2643" s="40"/>
      <c r="E2643" s="41"/>
      <c r="H2643" s="2" t="s">
        <v>4084</v>
      </c>
      <c r="I2643" s="2" t="s">
        <v>109</v>
      </c>
      <c r="J2643" s="15" t="str">
        <f>IF(ISERROR(VLOOKUP(I2643,State_codes!$B$2:$C$38, 2, FALSE)),"",VLOOKUP(I2643,State_codes!$B$2:$C$38, 2, FALSE))</f>
        <v>RJ</v>
      </c>
      <c r="K2643" s="2" t="s">
        <v>122</v>
      </c>
      <c r="L2643" s="31" t="s">
        <v>10130</v>
      </c>
      <c r="N2643" s="130"/>
      <c r="O2643" s="27" t="s">
        <v>58</v>
      </c>
      <c r="P2643" s="39">
        <v>43924</v>
      </c>
      <c r="Q2643" s="34" t="s">
        <v>943</v>
      </c>
      <c r="R2643" s="46"/>
      <c r="S2643" s="46"/>
    </row>
    <row r="2644" spans="1:19" ht="12.75">
      <c r="A2644" s="38">
        <v>2643</v>
      </c>
      <c r="B2644" s="119"/>
      <c r="C2644" s="39">
        <v>43924</v>
      </c>
      <c r="D2644" s="40"/>
      <c r="E2644" s="41"/>
      <c r="H2644" s="2" t="s">
        <v>4084</v>
      </c>
      <c r="I2644" s="45" t="s">
        <v>109</v>
      </c>
      <c r="J2644" s="15" t="str">
        <f>IF(ISERROR(VLOOKUP(I2644,State_codes!$B$2:$C$38, 2, FALSE)),"",VLOOKUP(I2644,State_codes!$B$2:$C$38, 2, FALSE))</f>
        <v>RJ</v>
      </c>
      <c r="K2644" s="2" t="s">
        <v>122</v>
      </c>
      <c r="L2644" s="31" t="s">
        <v>10130</v>
      </c>
      <c r="N2644" s="130"/>
      <c r="O2644" s="27" t="s">
        <v>58</v>
      </c>
      <c r="P2644" s="39">
        <v>43924</v>
      </c>
      <c r="Q2644" s="34" t="s">
        <v>943</v>
      </c>
      <c r="R2644" s="46"/>
      <c r="S2644" s="46"/>
    </row>
    <row r="2645" spans="1:19" ht="12.75">
      <c r="A2645" s="38">
        <v>2644</v>
      </c>
      <c r="B2645" s="119"/>
      <c r="C2645" s="39">
        <v>43924</v>
      </c>
      <c r="D2645" s="40"/>
      <c r="E2645" s="41"/>
      <c r="H2645" s="2" t="s">
        <v>5368</v>
      </c>
      <c r="I2645" s="45" t="s">
        <v>109</v>
      </c>
      <c r="J2645" s="15" t="str">
        <f>IF(ISERROR(VLOOKUP(I2645,State_codes!$B$2:$C$38, 2, FALSE)),"",VLOOKUP(I2645,State_codes!$B$2:$C$38, 2, FALSE))</f>
        <v>RJ</v>
      </c>
      <c r="K2645" s="2" t="s">
        <v>122</v>
      </c>
      <c r="L2645" s="46"/>
      <c r="N2645" s="130"/>
      <c r="O2645" s="130"/>
      <c r="P2645" s="39">
        <v>43924</v>
      </c>
      <c r="Q2645" s="34" t="s">
        <v>943</v>
      </c>
      <c r="R2645" s="46"/>
      <c r="S2645" s="46"/>
    </row>
    <row r="2646" spans="1:19" ht="12.75">
      <c r="A2646" s="38">
        <v>2645</v>
      </c>
      <c r="B2646" s="119"/>
      <c r="C2646" s="39">
        <v>43924</v>
      </c>
      <c r="D2646" s="40"/>
      <c r="E2646" s="41"/>
      <c r="H2646" s="2" t="s">
        <v>5368</v>
      </c>
      <c r="I2646" s="45" t="s">
        <v>109</v>
      </c>
      <c r="J2646" s="15" t="str">
        <f>IF(ISERROR(VLOOKUP(I2646,State_codes!$B$2:$C$38, 2, FALSE)),"",VLOOKUP(I2646,State_codes!$B$2:$C$38, 2, FALSE))</f>
        <v>RJ</v>
      </c>
      <c r="K2646" s="2" t="s">
        <v>122</v>
      </c>
      <c r="L2646" s="46"/>
      <c r="N2646" s="130"/>
      <c r="O2646" s="130"/>
      <c r="P2646" s="39">
        <v>43924</v>
      </c>
      <c r="Q2646" s="34" t="s">
        <v>943</v>
      </c>
      <c r="R2646" s="46"/>
      <c r="S2646" s="46"/>
    </row>
    <row r="2647" spans="1:19" ht="12.75">
      <c r="A2647" s="38">
        <v>2646</v>
      </c>
      <c r="B2647" s="119"/>
      <c r="C2647" s="39">
        <v>43924</v>
      </c>
      <c r="D2647" s="40"/>
      <c r="E2647" s="41"/>
      <c r="H2647" s="2" t="s">
        <v>5368</v>
      </c>
      <c r="I2647" s="45" t="s">
        <v>109</v>
      </c>
      <c r="J2647" s="15" t="str">
        <f>IF(ISERROR(VLOOKUP(I2647,State_codes!$B$2:$C$38, 2, FALSE)),"",VLOOKUP(I2647,State_codes!$B$2:$C$38, 2, FALSE))</f>
        <v>RJ</v>
      </c>
      <c r="K2647" s="2" t="s">
        <v>122</v>
      </c>
      <c r="L2647" s="46"/>
      <c r="N2647" s="130"/>
      <c r="O2647" s="130"/>
      <c r="P2647" s="39">
        <v>43924</v>
      </c>
      <c r="Q2647" s="34" t="s">
        <v>943</v>
      </c>
      <c r="R2647" s="46"/>
      <c r="S2647" s="46"/>
    </row>
    <row r="2648" spans="1:19" ht="12.75">
      <c r="A2648" s="38">
        <v>2647</v>
      </c>
      <c r="B2648" s="119"/>
      <c r="C2648" s="39">
        <v>43924</v>
      </c>
      <c r="D2648" s="40"/>
      <c r="E2648" s="41"/>
      <c r="H2648" s="2" t="s">
        <v>5350</v>
      </c>
      <c r="I2648" s="45" t="s">
        <v>109</v>
      </c>
      <c r="J2648" s="15" t="str">
        <f>IF(ISERROR(VLOOKUP(I2648,State_codes!$B$2:$C$38, 2, FALSE)),"",VLOOKUP(I2648,State_codes!$B$2:$C$38, 2, FALSE))</f>
        <v>RJ</v>
      </c>
      <c r="K2648" s="2" t="s">
        <v>122</v>
      </c>
      <c r="L2648" s="46"/>
      <c r="N2648" s="130"/>
      <c r="O2648" s="130"/>
      <c r="P2648" s="39">
        <v>43924</v>
      </c>
      <c r="Q2648" s="34" t="s">
        <v>943</v>
      </c>
      <c r="R2648" s="46"/>
      <c r="S2648" s="46"/>
    </row>
    <row r="2649" spans="1:19" ht="12.75">
      <c r="A2649" s="38">
        <v>2648</v>
      </c>
      <c r="B2649" s="119"/>
      <c r="C2649" s="39">
        <v>43924</v>
      </c>
      <c r="D2649" s="40"/>
      <c r="E2649" s="41"/>
      <c r="H2649" s="2" t="s">
        <v>107</v>
      </c>
      <c r="I2649" s="45" t="s">
        <v>109</v>
      </c>
      <c r="J2649" s="15" t="str">
        <f>IF(ISERROR(VLOOKUP(I2649,State_codes!$B$2:$C$38, 2, FALSE)),"",VLOOKUP(I2649,State_codes!$B$2:$C$38, 2, FALSE))</f>
        <v>RJ</v>
      </c>
      <c r="K2649" s="2" t="s">
        <v>122</v>
      </c>
      <c r="L2649" s="46"/>
      <c r="N2649" s="130"/>
      <c r="O2649" s="130"/>
      <c r="P2649" s="39">
        <v>43924</v>
      </c>
      <c r="Q2649" s="34" t="s">
        <v>943</v>
      </c>
      <c r="R2649" s="46"/>
      <c r="S2649" s="46"/>
    </row>
    <row r="2650" spans="1:19" ht="12.75">
      <c r="A2650" s="38">
        <v>2649</v>
      </c>
      <c r="B2650" s="119"/>
      <c r="C2650" s="39">
        <v>43924</v>
      </c>
      <c r="D2650" s="40"/>
      <c r="E2650" s="41"/>
      <c r="H2650" s="2" t="s">
        <v>107</v>
      </c>
      <c r="I2650" s="45" t="s">
        <v>109</v>
      </c>
      <c r="J2650" s="15" t="str">
        <f>IF(ISERROR(VLOOKUP(I2650,State_codes!$B$2:$C$38, 2, FALSE)),"",VLOOKUP(I2650,State_codes!$B$2:$C$38, 2, FALSE))</f>
        <v>RJ</v>
      </c>
      <c r="K2650" s="2" t="s">
        <v>122</v>
      </c>
      <c r="L2650" s="46"/>
      <c r="N2650" s="130"/>
      <c r="O2650" s="130"/>
      <c r="P2650" s="39">
        <v>43924</v>
      </c>
      <c r="Q2650" s="34" t="s">
        <v>943</v>
      </c>
      <c r="R2650" s="46"/>
      <c r="S2650" s="46"/>
    </row>
    <row r="2651" spans="1:19" ht="12.75">
      <c r="A2651" s="38">
        <v>2650</v>
      </c>
      <c r="B2651" s="119"/>
      <c r="C2651" s="39">
        <v>43924</v>
      </c>
      <c r="D2651" s="40"/>
      <c r="E2651" s="41"/>
      <c r="H2651" s="2" t="s">
        <v>107</v>
      </c>
      <c r="I2651" s="45" t="s">
        <v>109</v>
      </c>
      <c r="J2651" s="15" t="str">
        <f>IF(ISERROR(VLOOKUP(I2651,State_codes!$B$2:$C$38, 2, FALSE)),"",VLOOKUP(I2651,State_codes!$B$2:$C$38, 2, FALSE))</f>
        <v>RJ</v>
      </c>
      <c r="K2651" s="2" t="s">
        <v>122</v>
      </c>
      <c r="L2651" s="46"/>
      <c r="N2651" s="130"/>
      <c r="O2651" s="130"/>
      <c r="P2651" s="39">
        <v>43924</v>
      </c>
      <c r="Q2651" s="34" t="s">
        <v>943</v>
      </c>
      <c r="R2651" s="46"/>
      <c r="S2651" s="46"/>
    </row>
    <row r="2652" spans="1:19" ht="12.75">
      <c r="A2652" s="38">
        <v>2651</v>
      </c>
      <c r="B2652" s="119"/>
      <c r="C2652" s="39">
        <v>43924</v>
      </c>
      <c r="D2652" s="40"/>
      <c r="E2652" s="41"/>
      <c r="H2652" s="2" t="s">
        <v>107</v>
      </c>
      <c r="I2652" s="45" t="s">
        <v>109</v>
      </c>
      <c r="J2652" s="15" t="str">
        <f>IF(ISERROR(VLOOKUP(I2652,State_codes!$B$2:$C$38, 2, FALSE)),"",VLOOKUP(I2652,State_codes!$B$2:$C$38, 2, FALSE))</f>
        <v>RJ</v>
      </c>
      <c r="K2652" s="2" t="s">
        <v>122</v>
      </c>
      <c r="L2652" s="46"/>
      <c r="N2652" s="130"/>
      <c r="O2652" s="130"/>
      <c r="P2652" s="39">
        <v>43924</v>
      </c>
      <c r="Q2652" s="34" t="s">
        <v>943</v>
      </c>
      <c r="R2652" s="46"/>
      <c r="S2652" s="46"/>
    </row>
    <row r="2653" spans="1:19" ht="12.75">
      <c r="A2653" s="38">
        <v>2652</v>
      </c>
      <c r="B2653" s="119"/>
      <c r="C2653" s="39">
        <v>43924</v>
      </c>
      <c r="D2653" s="40"/>
      <c r="E2653" s="41"/>
      <c r="H2653" s="2" t="s">
        <v>107</v>
      </c>
      <c r="I2653" s="45" t="s">
        <v>109</v>
      </c>
      <c r="J2653" s="15" t="str">
        <f>IF(ISERROR(VLOOKUP(I2653,State_codes!$B$2:$C$38, 2, FALSE)),"",VLOOKUP(I2653,State_codes!$B$2:$C$38, 2, FALSE))</f>
        <v>RJ</v>
      </c>
      <c r="K2653" s="2" t="s">
        <v>122</v>
      </c>
      <c r="L2653" s="46"/>
      <c r="N2653" s="130"/>
      <c r="O2653" s="130"/>
      <c r="P2653" s="39">
        <v>43924</v>
      </c>
      <c r="Q2653" s="34" t="s">
        <v>943</v>
      </c>
      <c r="R2653" s="46"/>
      <c r="S2653" s="46"/>
    </row>
    <row r="2654" spans="1:19" ht="12.75">
      <c r="A2654" s="38">
        <v>2653</v>
      </c>
      <c r="B2654" s="119"/>
      <c r="C2654" s="39">
        <v>43924</v>
      </c>
      <c r="D2654" s="40"/>
      <c r="E2654" s="41"/>
      <c r="H2654" s="15"/>
      <c r="I2654" s="2" t="s">
        <v>95</v>
      </c>
      <c r="J2654" s="15" t="str">
        <f>IF(ISERROR(VLOOKUP(I2654,State_codes!$B$2:$C$38, 2, FALSE)),"",VLOOKUP(I2654,State_codes!$B$2:$C$38, 2, FALSE))</f>
        <v>DL</v>
      </c>
      <c r="K2654" s="2" t="s">
        <v>122</v>
      </c>
      <c r="L2654" s="46"/>
      <c r="N2654" s="130"/>
      <c r="O2654" s="130"/>
      <c r="P2654" s="39">
        <v>43924</v>
      </c>
      <c r="Q2654" s="37" t="s">
        <v>10166</v>
      </c>
      <c r="R2654" s="46"/>
      <c r="S2654" s="46"/>
    </row>
    <row r="2655" spans="1:19" ht="12.75">
      <c r="A2655" s="38">
        <v>2654</v>
      </c>
      <c r="B2655" s="119"/>
      <c r="C2655" s="39">
        <v>43924</v>
      </c>
      <c r="D2655" s="40"/>
      <c r="E2655" s="41"/>
      <c r="H2655" s="15"/>
      <c r="I2655" s="2" t="s">
        <v>95</v>
      </c>
      <c r="J2655" s="15" t="str">
        <f>IF(ISERROR(VLOOKUP(I2655,State_codes!$B$2:$C$38, 2, FALSE)),"",VLOOKUP(I2655,State_codes!$B$2:$C$38, 2, FALSE))</f>
        <v>DL</v>
      </c>
      <c r="K2655" s="2" t="s">
        <v>122</v>
      </c>
      <c r="L2655" s="46"/>
      <c r="N2655" s="130"/>
      <c r="O2655" s="130"/>
      <c r="P2655" s="39">
        <v>43924</v>
      </c>
      <c r="Q2655" s="37" t="s">
        <v>10166</v>
      </c>
      <c r="R2655" s="46"/>
      <c r="S2655" s="46"/>
    </row>
    <row r="2656" spans="1:19" ht="12.75">
      <c r="A2656" s="38">
        <v>2655</v>
      </c>
      <c r="B2656" s="119"/>
      <c r="C2656" s="39">
        <v>43924</v>
      </c>
      <c r="D2656" s="40"/>
      <c r="E2656" s="41"/>
      <c r="H2656" s="15"/>
      <c r="I2656" s="2" t="s">
        <v>95</v>
      </c>
      <c r="J2656" s="15" t="str">
        <f>IF(ISERROR(VLOOKUP(I2656,State_codes!$B$2:$C$38, 2, FALSE)),"",VLOOKUP(I2656,State_codes!$B$2:$C$38, 2, FALSE))</f>
        <v>DL</v>
      </c>
      <c r="K2656" s="2" t="s">
        <v>122</v>
      </c>
      <c r="L2656" s="46"/>
      <c r="N2656" s="130"/>
      <c r="O2656" s="130"/>
      <c r="P2656" s="39">
        <v>43924</v>
      </c>
      <c r="Q2656" s="37" t="s">
        <v>10166</v>
      </c>
      <c r="R2656" s="46"/>
      <c r="S2656" s="46"/>
    </row>
    <row r="2657" spans="1:19" ht="12.75">
      <c r="A2657" s="38">
        <v>2656</v>
      </c>
      <c r="B2657" s="119"/>
      <c r="C2657" s="39">
        <v>43924</v>
      </c>
      <c r="D2657" s="40"/>
      <c r="E2657" s="41"/>
      <c r="H2657" s="15"/>
      <c r="I2657" s="2" t="s">
        <v>95</v>
      </c>
      <c r="J2657" s="15" t="str">
        <f>IF(ISERROR(VLOOKUP(I2657,State_codes!$B$2:$C$38, 2, FALSE)),"",VLOOKUP(I2657,State_codes!$B$2:$C$38, 2, FALSE))</f>
        <v>DL</v>
      </c>
      <c r="K2657" s="2" t="s">
        <v>122</v>
      </c>
      <c r="L2657" s="46"/>
      <c r="N2657" s="130"/>
      <c r="O2657" s="130"/>
      <c r="P2657" s="39">
        <v>43924</v>
      </c>
      <c r="Q2657" s="37" t="s">
        <v>10166</v>
      </c>
      <c r="R2657" s="46"/>
      <c r="S2657" s="46"/>
    </row>
    <row r="2658" spans="1:19" ht="12.75">
      <c r="A2658" s="38">
        <v>2657</v>
      </c>
      <c r="B2658" s="119"/>
      <c r="C2658" s="39">
        <v>43924</v>
      </c>
      <c r="D2658" s="40"/>
      <c r="E2658" s="41"/>
      <c r="H2658" s="15"/>
      <c r="I2658" s="2" t="s">
        <v>95</v>
      </c>
      <c r="J2658" s="15" t="str">
        <f>IF(ISERROR(VLOOKUP(I2658,State_codes!$B$2:$C$38, 2, FALSE)),"",VLOOKUP(I2658,State_codes!$B$2:$C$38, 2, FALSE))</f>
        <v>DL</v>
      </c>
      <c r="K2658" s="2" t="s">
        <v>122</v>
      </c>
      <c r="L2658" s="46"/>
      <c r="N2658" s="130"/>
      <c r="O2658" s="130"/>
      <c r="P2658" s="39">
        <v>43924</v>
      </c>
      <c r="Q2658" s="37" t="s">
        <v>10166</v>
      </c>
      <c r="R2658" s="46"/>
      <c r="S2658" s="46"/>
    </row>
    <row r="2659" spans="1:19" ht="12.75">
      <c r="A2659" s="38">
        <v>2658</v>
      </c>
      <c r="B2659" s="119"/>
      <c r="C2659" s="39">
        <v>43924</v>
      </c>
      <c r="D2659" s="40"/>
      <c r="E2659" s="41"/>
      <c r="H2659" s="15"/>
      <c r="I2659" s="2" t="s">
        <v>95</v>
      </c>
      <c r="J2659" s="15" t="str">
        <f>IF(ISERROR(VLOOKUP(I2659,State_codes!$B$2:$C$38, 2, FALSE)),"",VLOOKUP(I2659,State_codes!$B$2:$C$38, 2, FALSE))</f>
        <v>DL</v>
      </c>
      <c r="K2659" s="2" t="s">
        <v>122</v>
      </c>
      <c r="L2659" s="46"/>
      <c r="N2659" s="130"/>
      <c r="O2659" s="130"/>
      <c r="P2659" s="39">
        <v>43924</v>
      </c>
      <c r="Q2659" s="37" t="s">
        <v>10166</v>
      </c>
      <c r="R2659" s="46"/>
      <c r="S2659" s="46"/>
    </row>
    <row r="2660" spans="1:19" ht="12.75">
      <c r="A2660" s="38">
        <v>2659</v>
      </c>
      <c r="B2660" s="119"/>
      <c r="C2660" s="39">
        <v>43924</v>
      </c>
      <c r="D2660" s="40"/>
      <c r="E2660" s="41"/>
      <c r="H2660" s="15"/>
      <c r="I2660" s="2" t="s">
        <v>95</v>
      </c>
      <c r="J2660" s="15" t="str">
        <f>IF(ISERROR(VLOOKUP(I2660,State_codes!$B$2:$C$38, 2, FALSE)),"",VLOOKUP(I2660,State_codes!$B$2:$C$38, 2, FALSE))</f>
        <v>DL</v>
      </c>
      <c r="K2660" s="2" t="s">
        <v>122</v>
      </c>
      <c r="L2660" s="46"/>
      <c r="N2660" s="130"/>
      <c r="O2660" s="130"/>
      <c r="P2660" s="39">
        <v>43924</v>
      </c>
      <c r="Q2660" s="37" t="s">
        <v>10166</v>
      </c>
      <c r="R2660" s="46"/>
      <c r="S2660" s="46"/>
    </row>
    <row r="2661" spans="1:19" ht="12.75">
      <c r="A2661" s="38">
        <v>2660</v>
      </c>
      <c r="B2661" s="119"/>
      <c r="C2661" s="39">
        <v>43924</v>
      </c>
      <c r="D2661" s="40"/>
      <c r="E2661" s="41"/>
      <c r="H2661" s="15"/>
      <c r="I2661" s="2" t="s">
        <v>95</v>
      </c>
      <c r="J2661" s="15" t="str">
        <f>IF(ISERROR(VLOOKUP(I2661,State_codes!$B$2:$C$38, 2, FALSE)),"",VLOOKUP(I2661,State_codes!$B$2:$C$38, 2, FALSE))</f>
        <v>DL</v>
      </c>
      <c r="K2661" s="2" t="s">
        <v>122</v>
      </c>
      <c r="L2661" s="46"/>
      <c r="N2661" s="130"/>
      <c r="O2661" s="130"/>
      <c r="P2661" s="39">
        <v>43924</v>
      </c>
      <c r="Q2661" s="37" t="s">
        <v>10166</v>
      </c>
      <c r="R2661" s="46"/>
      <c r="S2661" s="46"/>
    </row>
    <row r="2662" spans="1:19" ht="12.75">
      <c r="A2662" s="38">
        <v>2661</v>
      </c>
      <c r="B2662" s="119"/>
      <c r="C2662" s="39">
        <v>43924</v>
      </c>
      <c r="D2662" s="40"/>
      <c r="E2662" s="41"/>
      <c r="H2662" s="15"/>
      <c r="I2662" s="2" t="s">
        <v>95</v>
      </c>
      <c r="J2662" s="15" t="str">
        <f>IF(ISERROR(VLOOKUP(I2662,State_codes!$B$2:$C$38, 2, FALSE)),"",VLOOKUP(I2662,State_codes!$B$2:$C$38, 2, FALSE))</f>
        <v>DL</v>
      </c>
      <c r="K2662" s="2" t="s">
        <v>122</v>
      </c>
      <c r="L2662" s="46"/>
      <c r="N2662" s="130"/>
      <c r="O2662" s="130"/>
      <c r="P2662" s="39">
        <v>43924</v>
      </c>
      <c r="Q2662" s="37" t="s">
        <v>10166</v>
      </c>
      <c r="R2662" s="46"/>
      <c r="S2662" s="46"/>
    </row>
    <row r="2663" spans="1:19" ht="12.75">
      <c r="A2663" s="38">
        <v>2662</v>
      </c>
      <c r="B2663" s="119"/>
      <c r="C2663" s="39">
        <v>43924</v>
      </c>
      <c r="D2663" s="40"/>
      <c r="E2663" s="41"/>
      <c r="H2663" s="15"/>
      <c r="I2663" s="2" t="s">
        <v>95</v>
      </c>
      <c r="J2663" s="15" t="str">
        <f>IF(ISERROR(VLOOKUP(I2663,State_codes!$B$2:$C$38, 2, FALSE)),"",VLOOKUP(I2663,State_codes!$B$2:$C$38, 2, FALSE))</f>
        <v>DL</v>
      </c>
      <c r="K2663" s="2" t="s">
        <v>122</v>
      </c>
      <c r="L2663" s="46"/>
      <c r="N2663" s="130"/>
      <c r="O2663" s="130"/>
      <c r="P2663" s="39">
        <v>43924</v>
      </c>
      <c r="Q2663" s="37" t="s">
        <v>10166</v>
      </c>
      <c r="R2663" s="46"/>
      <c r="S2663" s="46"/>
    </row>
    <row r="2664" spans="1:19" ht="12.75">
      <c r="A2664" s="38">
        <v>2663</v>
      </c>
      <c r="B2664" s="119"/>
      <c r="C2664" s="39">
        <v>43924</v>
      </c>
      <c r="D2664" s="40"/>
      <c r="E2664" s="41"/>
      <c r="H2664" s="15"/>
      <c r="I2664" s="2" t="s">
        <v>95</v>
      </c>
      <c r="J2664" s="15" t="str">
        <f>IF(ISERROR(VLOOKUP(I2664,State_codes!$B$2:$C$38, 2, FALSE)),"",VLOOKUP(I2664,State_codes!$B$2:$C$38, 2, FALSE))</f>
        <v>DL</v>
      </c>
      <c r="K2664" s="2" t="s">
        <v>122</v>
      </c>
      <c r="L2664" s="46"/>
      <c r="N2664" s="130"/>
      <c r="O2664" s="130"/>
      <c r="P2664" s="39">
        <v>43924</v>
      </c>
      <c r="Q2664" s="37" t="s">
        <v>10166</v>
      </c>
      <c r="R2664" s="46"/>
      <c r="S2664" s="46"/>
    </row>
    <row r="2665" spans="1:19" ht="12.75">
      <c r="A2665" s="38">
        <v>2664</v>
      </c>
      <c r="B2665" s="119"/>
      <c r="C2665" s="39">
        <v>43924</v>
      </c>
      <c r="D2665" s="40"/>
      <c r="E2665" s="41"/>
      <c r="H2665" s="15"/>
      <c r="I2665" s="2" t="s">
        <v>95</v>
      </c>
      <c r="J2665" s="15" t="str">
        <f>IF(ISERROR(VLOOKUP(I2665,State_codes!$B$2:$C$38, 2, FALSE)),"",VLOOKUP(I2665,State_codes!$B$2:$C$38, 2, FALSE))</f>
        <v>DL</v>
      </c>
      <c r="K2665" s="2" t="s">
        <v>122</v>
      </c>
      <c r="L2665" s="46"/>
      <c r="N2665" s="130"/>
      <c r="O2665" s="130"/>
      <c r="P2665" s="39">
        <v>43924</v>
      </c>
      <c r="Q2665" s="37" t="s">
        <v>10166</v>
      </c>
      <c r="R2665" s="46"/>
      <c r="S2665" s="46"/>
    </row>
    <row r="2666" spans="1:19" ht="12.75">
      <c r="A2666" s="38">
        <v>2665</v>
      </c>
      <c r="B2666" s="119"/>
      <c r="C2666" s="39">
        <v>43924</v>
      </c>
      <c r="D2666" s="40"/>
      <c r="E2666" s="41"/>
      <c r="H2666" s="15"/>
      <c r="I2666" s="2" t="s">
        <v>95</v>
      </c>
      <c r="J2666" s="15" t="str">
        <f>IF(ISERROR(VLOOKUP(I2666,State_codes!$B$2:$C$38, 2, FALSE)),"",VLOOKUP(I2666,State_codes!$B$2:$C$38, 2, FALSE))</f>
        <v>DL</v>
      </c>
      <c r="K2666" s="2" t="s">
        <v>122</v>
      </c>
      <c r="L2666" s="46"/>
      <c r="N2666" s="130"/>
      <c r="O2666" s="130"/>
      <c r="P2666" s="39">
        <v>43924</v>
      </c>
      <c r="Q2666" s="37" t="s">
        <v>10166</v>
      </c>
      <c r="R2666" s="46"/>
      <c r="S2666" s="46"/>
    </row>
    <row r="2667" spans="1:19" ht="12.75">
      <c r="A2667" s="38">
        <v>2666</v>
      </c>
      <c r="B2667" s="119"/>
      <c r="C2667" s="39">
        <v>43924</v>
      </c>
      <c r="D2667" s="40"/>
      <c r="E2667" s="41"/>
      <c r="H2667" s="15"/>
      <c r="I2667" s="2" t="s">
        <v>95</v>
      </c>
      <c r="J2667" s="15" t="str">
        <f>IF(ISERROR(VLOOKUP(I2667,State_codes!$B$2:$C$38, 2, FALSE)),"",VLOOKUP(I2667,State_codes!$B$2:$C$38, 2, FALSE))</f>
        <v>DL</v>
      </c>
      <c r="K2667" s="2" t="s">
        <v>122</v>
      </c>
      <c r="L2667" s="46"/>
      <c r="N2667" s="130"/>
      <c r="O2667" s="130"/>
      <c r="P2667" s="39">
        <v>43924</v>
      </c>
      <c r="Q2667" s="37" t="s">
        <v>10166</v>
      </c>
      <c r="R2667" s="46"/>
      <c r="S2667" s="46"/>
    </row>
    <row r="2668" spans="1:19" ht="12.75">
      <c r="A2668" s="38">
        <v>2667</v>
      </c>
      <c r="B2668" s="119"/>
      <c r="C2668" s="39">
        <v>43924</v>
      </c>
      <c r="D2668" s="40"/>
      <c r="E2668" s="41"/>
      <c r="H2668" s="15"/>
      <c r="I2668" s="2" t="s">
        <v>95</v>
      </c>
      <c r="J2668" s="15" t="str">
        <f>IF(ISERROR(VLOOKUP(I2668,State_codes!$B$2:$C$38, 2, FALSE)),"",VLOOKUP(I2668,State_codes!$B$2:$C$38, 2, FALSE))</f>
        <v>DL</v>
      </c>
      <c r="K2668" s="2" t="s">
        <v>122</v>
      </c>
      <c r="L2668" s="46"/>
      <c r="N2668" s="130"/>
      <c r="O2668" s="130"/>
      <c r="P2668" s="39">
        <v>43924</v>
      </c>
      <c r="Q2668" s="37" t="s">
        <v>10166</v>
      </c>
      <c r="R2668" s="46"/>
      <c r="S2668" s="46"/>
    </row>
    <row r="2669" spans="1:19" ht="12.75">
      <c r="A2669" s="38">
        <v>2668</v>
      </c>
      <c r="B2669" s="119"/>
      <c r="C2669" s="39">
        <v>43924</v>
      </c>
      <c r="D2669" s="40"/>
      <c r="E2669" s="41"/>
      <c r="H2669" s="15"/>
      <c r="I2669" s="2" t="s">
        <v>95</v>
      </c>
      <c r="J2669" s="15" t="str">
        <f>IF(ISERROR(VLOOKUP(I2669,State_codes!$B$2:$C$38, 2, FALSE)),"",VLOOKUP(I2669,State_codes!$B$2:$C$38, 2, FALSE))</f>
        <v>DL</v>
      </c>
      <c r="K2669" s="2" t="s">
        <v>122</v>
      </c>
      <c r="L2669" s="46"/>
      <c r="N2669" s="130"/>
      <c r="O2669" s="130"/>
      <c r="P2669" s="39">
        <v>43924</v>
      </c>
      <c r="Q2669" s="37" t="s">
        <v>10166</v>
      </c>
      <c r="R2669" s="46"/>
      <c r="S2669" s="46"/>
    </row>
    <row r="2670" spans="1:19" ht="12.75">
      <c r="A2670" s="38">
        <v>2669</v>
      </c>
      <c r="B2670" s="119"/>
      <c r="C2670" s="39">
        <v>43924</v>
      </c>
      <c r="D2670" s="40"/>
      <c r="E2670" s="41"/>
      <c r="H2670" s="15"/>
      <c r="I2670" s="2" t="s">
        <v>95</v>
      </c>
      <c r="J2670" s="15" t="str">
        <f>IF(ISERROR(VLOOKUP(I2670,State_codes!$B$2:$C$38, 2, FALSE)),"",VLOOKUP(I2670,State_codes!$B$2:$C$38, 2, FALSE))</f>
        <v>DL</v>
      </c>
      <c r="K2670" s="2" t="s">
        <v>122</v>
      </c>
      <c r="L2670" s="46"/>
      <c r="N2670" s="130"/>
      <c r="O2670" s="130"/>
      <c r="P2670" s="39">
        <v>43924</v>
      </c>
      <c r="Q2670" s="37" t="s">
        <v>10166</v>
      </c>
      <c r="R2670" s="46"/>
      <c r="S2670" s="46"/>
    </row>
    <row r="2671" spans="1:19" ht="12.75">
      <c r="A2671" s="38">
        <v>2670</v>
      </c>
      <c r="B2671" s="119"/>
      <c r="C2671" s="39">
        <v>43924</v>
      </c>
      <c r="D2671" s="40"/>
      <c r="E2671" s="41"/>
      <c r="H2671" s="15"/>
      <c r="I2671" s="2" t="s">
        <v>95</v>
      </c>
      <c r="J2671" s="15" t="str">
        <f>IF(ISERROR(VLOOKUP(I2671,State_codes!$B$2:$C$38, 2, FALSE)),"",VLOOKUP(I2671,State_codes!$B$2:$C$38, 2, FALSE))</f>
        <v>DL</v>
      </c>
      <c r="K2671" s="2" t="s">
        <v>122</v>
      </c>
      <c r="L2671" s="46"/>
      <c r="N2671" s="130"/>
      <c r="O2671" s="130"/>
      <c r="P2671" s="39">
        <v>43924</v>
      </c>
      <c r="Q2671" s="37" t="s">
        <v>10166</v>
      </c>
      <c r="R2671" s="46"/>
      <c r="S2671" s="46"/>
    </row>
    <row r="2672" spans="1:19" ht="12.75">
      <c r="A2672" s="38">
        <v>2671</v>
      </c>
      <c r="B2672" s="119"/>
      <c r="C2672" s="39">
        <v>43924</v>
      </c>
      <c r="D2672" s="40"/>
      <c r="E2672" s="41"/>
      <c r="H2672" s="15"/>
      <c r="I2672" s="2" t="s">
        <v>95</v>
      </c>
      <c r="J2672" s="15" t="str">
        <f>IF(ISERROR(VLOOKUP(I2672,State_codes!$B$2:$C$38, 2, FALSE)),"",VLOOKUP(I2672,State_codes!$B$2:$C$38, 2, FALSE))</f>
        <v>DL</v>
      </c>
      <c r="K2672" s="2" t="s">
        <v>122</v>
      </c>
      <c r="L2672" s="46"/>
      <c r="N2672" s="130"/>
      <c r="O2672" s="130"/>
      <c r="P2672" s="39">
        <v>43924</v>
      </c>
      <c r="Q2672" s="37" t="s">
        <v>10166</v>
      </c>
      <c r="R2672" s="46"/>
      <c r="S2672" s="46"/>
    </row>
    <row r="2673" spans="1:19" ht="12.75">
      <c r="A2673" s="38">
        <v>2672</v>
      </c>
      <c r="B2673" s="119"/>
      <c r="C2673" s="39">
        <v>43924</v>
      </c>
      <c r="D2673" s="40"/>
      <c r="E2673" s="41"/>
      <c r="H2673" s="15"/>
      <c r="I2673" s="2" t="s">
        <v>95</v>
      </c>
      <c r="J2673" s="15" t="str">
        <f>IF(ISERROR(VLOOKUP(I2673,State_codes!$B$2:$C$38, 2, FALSE)),"",VLOOKUP(I2673,State_codes!$B$2:$C$38, 2, FALSE))</f>
        <v>DL</v>
      </c>
      <c r="K2673" s="2" t="s">
        <v>122</v>
      </c>
      <c r="L2673" s="46"/>
      <c r="N2673" s="130"/>
      <c r="O2673" s="130"/>
      <c r="P2673" s="39">
        <v>43924</v>
      </c>
      <c r="Q2673" s="37" t="s">
        <v>10166</v>
      </c>
      <c r="R2673" s="46"/>
      <c r="S2673" s="46"/>
    </row>
    <row r="2674" spans="1:19" ht="12.75">
      <c r="A2674" s="38">
        <v>2673</v>
      </c>
      <c r="B2674" s="119"/>
      <c r="C2674" s="39">
        <v>43924</v>
      </c>
      <c r="D2674" s="40"/>
      <c r="E2674" s="41"/>
      <c r="H2674" s="15"/>
      <c r="I2674" s="2" t="s">
        <v>95</v>
      </c>
      <c r="J2674" s="15" t="str">
        <f>IF(ISERROR(VLOOKUP(I2674,State_codes!$B$2:$C$38, 2, FALSE)),"",VLOOKUP(I2674,State_codes!$B$2:$C$38, 2, FALSE))</f>
        <v>DL</v>
      </c>
      <c r="K2674" s="2" t="s">
        <v>122</v>
      </c>
      <c r="L2674" s="46"/>
      <c r="N2674" s="130"/>
      <c r="O2674" s="130"/>
      <c r="P2674" s="39">
        <v>43924</v>
      </c>
      <c r="Q2674" s="37" t="s">
        <v>10166</v>
      </c>
      <c r="R2674" s="46"/>
      <c r="S2674" s="46"/>
    </row>
    <row r="2675" spans="1:19" ht="12.75">
      <c r="A2675" s="38">
        <v>2674</v>
      </c>
      <c r="B2675" s="119"/>
      <c r="C2675" s="39">
        <v>43924</v>
      </c>
      <c r="D2675" s="40"/>
      <c r="E2675" s="41"/>
      <c r="H2675" s="15"/>
      <c r="I2675" s="2" t="s">
        <v>95</v>
      </c>
      <c r="J2675" s="15" t="str">
        <f>IF(ISERROR(VLOOKUP(I2675,State_codes!$B$2:$C$38, 2, FALSE)),"",VLOOKUP(I2675,State_codes!$B$2:$C$38, 2, FALSE))</f>
        <v>DL</v>
      </c>
      <c r="K2675" s="2" t="s">
        <v>122</v>
      </c>
      <c r="L2675" s="46"/>
      <c r="N2675" s="130"/>
      <c r="O2675" s="130"/>
      <c r="P2675" s="39">
        <v>43924</v>
      </c>
      <c r="Q2675" s="37" t="s">
        <v>10166</v>
      </c>
      <c r="R2675" s="46"/>
      <c r="S2675" s="46"/>
    </row>
    <row r="2676" spans="1:19" ht="12.75">
      <c r="A2676" s="38">
        <v>2675</v>
      </c>
      <c r="B2676" s="119"/>
      <c r="C2676" s="39">
        <v>43924</v>
      </c>
      <c r="D2676" s="40"/>
      <c r="E2676" s="41"/>
      <c r="H2676" s="15"/>
      <c r="I2676" s="2" t="s">
        <v>95</v>
      </c>
      <c r="J2676" s="15" t="str">
        <f>IF(ISERROR(VLOOKUP(I2676,State_codes!$B$2:$C$38, 2, FALSE)),"",VLOOKUP(I2676,State_codes!$B$2:$C$38, 2, FALSE))</f>
        <v>DL</v>
      </c>
      <c r="K2676" s="2" t="s">
        <v>122</v>
      </c>
      <c r="L2676" s="46"/>
      <c r="N2676" s="130"/>
      <c r="O2676" s="130"/>
      <c r="P2676" s="39">
        <v>43924</v>
      </c>
      <c r="Q2676" s="37" t="s">
        <v>10166</v>
      </c>
      <c r="R2676" s="46"/>
      <c r="S2676" s="46"/>
    </row>
    <row r="2677" spans="1:19" ht="12.75">
      <c r="A2677" s="38">
        <v>2676</v>
      </c>
      <c r="B2677" s="119"/>
      <c r="C2677" s="39">
        <v>43924</v>
      </c>
      <c r="D2677" s="40"/>
      <c r="E2677" s="41"/>
      <c r="H2677" s="15"/>
      <c r="I2677" s="2" t="s">
        <v>95</v>
      </c>
      <c r="J2677" s="15" t="str">
        <f>IF(ISERROR(VLOOKUP(I2677,State_codes!$B$2:$C$38, 2, FALSE)),"",VLOOKUP(I2677,State_codes!$B$2:$C$38, 2, FALSE))</f>
        <v>DL</v>
      </c>
      <c r="K2677" s="2" t="s">
        <v>122</v>
      </c>
      <c r="L2677" s="46"/>
      <c r="N2677" s="130"/>
      <c r="O2677" s="130"/>
      <c r="P2677" s="39">
        <v>43924</v>
      </c>
      <c r="Q2677" s="37" t="s">
        <v>10166</v>
      </c>
      <c r="R2677" s="46"/>
      <c r="S2677" s="46"/>
    </row>
    <row r="2678" spans="1:19" ht="12.75">
      <c r="A2678" s="38">
        <v>2677</v>
      </c>
      <c r="B2678" s="119"/>
      <c r="C2678" s="39">
        <v>43924</v>
      </c>
      <c r="D2678" s="40"/>
      <c r="E2678" s="41"/>
      <c r="H2678" s="15"/>
      <c r="I2678" s="2" t="s">
        <v>95</v>
      </c>
      <c r="J2678" s="15" t="str">
        <f>IF(ISERROR(VLOOKUP(I2678,State_codes!$B$2:$C$38, 2, FALSE)),"",VLOOKUP(I2678,State_codes!$B$2:$C$38, 2, FALSE))</f>
        <v>DL</v>
      </c>
      <c r="K2678" s="2" t="s">
        <v>122</v>
      </c>
      <c r="L2678" s="46"/>
      <c r="N2678" s="130"/>
      <c r="O2678" s="130"/>
      <c r="P2678" s="39">
        <v>43924</v>
      </c>
      <c r="Q2678" s="37" t="s">
        <v>10166</v>
      </c>
      <c r="R2678" s="46"/>
      <c r="S2678" s="46"/>
    </row>
    <row r="2679" spans="1:19" ht="12.75">
      <c r="A2679" s="38">
        <v>2678</v>
      </c>
      <c r="B2679" s="119"/>
      <c r="C2679" s="39">
        <v>43924</v>
      </c>
      <c r="D2679" s="40"/>
      <c r="E2679" s="41"/>
      <c r="H2679" s="15"/>
      <c r="I2679" s="2" t="s">
        <v>95</v>
      </c>
      <c r="J2679" s="15" t="str">
        <f>IF(ISERROR(VLOOKUP(I2679,State_codes!$B$2:$C$38, 2, FALSE)),"",VLOOKUP(I2679,State_codes!$B$2:$C$38, 2, FALSE))</f>
        <v>DL</v>
      </c>
      <c r="K2679" s="2" t="s">
        <v>122</v>
      </c>
      <c r="L2679" s="46"/>
      <c r="N2679" s="130"/>
      <c r="O2679" s="130"/>
      <c r="P2679" s="39">
        <v>43924</v>
      </c>
      <c r="Q2679" s="37" t="s">
        <v>10166</v>
      </c>
      <c r="R2679" s="46"/>
      <c r="S2679" s="46"/>
    </row>
    <row r="2680" spans="1:19" ht="12.75">
      <c r="A2680" s="38">
        <v>2679</v>
      </c>
      <c r="B2680" s="119"/>
      <c r="C2680" s="39">
        <v>43924</v>
      </c>
      <c r="D2680" s="40"/>
      <c r="E2680" s="41"/>
      <c r="H2680" s="15"/>
      <c r="I2680" s="2" t="s">
        <v>95</v>
      </c>
      <c r="J2680" s="15" t="str">
        <f>IF(ISERROR(VLOOKUP(I2680,State_codes!$B$2:$C$38, 2, FALSE)),"",VLOOKUP(I2680,State_codes!$B$2:$C$38, 2, FALSE))</f>
        <v>DL</v>
      </c>
      <c r="K2680" s="2" t="s">
        <v>122</v>
      </c>
      <c r="L2680" s="46"/>
      <c r="N2680" s="130"/>
      <c r="O2680" s="130"/>
      <c r="P2680" s="39">
        <v>43924</v>
      </c>
      <c r="Q2680" s="37" t="s">
        <v>10166</v>
      </c>
      <c r="R2680" s="46"/>
      <c r="S2680" s="46"/>
    </row>
    <row r="2681" spans="1:19" ht="12.75">
      <c r="A2681" s="38">
        <v>2680</v>
      </c>
      <c r="B2681" s="119"/>
      <c r="C2681" s="39">
        <v>43924</v>
      </c>
      <c r="D2681" s="40"/>
      <c r="E2681" s="41"/>
      <c r="H2681" s="15"/>
      <c r="I2681" s="2" t="s">
        <v>95</v>
      </c>
      <c r="J2681" s="15" t="str">
        <f>IF(ISERROR(VLOOKUP(I2681,State_codes!$B$2:$C$38, 2, FALSE)),"",VLOOKUP(I2681,State_codes!$B$2:$C$38, 2, FALSE))</f>
        <v>DL</v>
      </c>
      <c r="K2681" s="2" t="s">
        <v>122</v>
      </c>
      <c r="L2681" s="46"/>
      <c r="N2681" s="130"/>
      <c r="O2681" s="130"/>
      <c r="P2681" s="39">
        <v>43924</v>
      </c>
      <c r="Q2681" s="37" t="s">
        <v>10166</v>
      </c>
      <c r="R2681" s="46"/>
      <c r="S2681" s="46"/>
    </row>
    <row r="2682" spans="1:19" ht="12.75">
      <c r="A2682" s="38">
        <v>2681</v>
      </c>
      <c r="B2682" s="119"/>
      <c r="C2682" s="39">
        <v>43924</v>
      </c>
      <c r="D2682" s="40"/>
      <c r="E2682" s="41"/>
      <c r="H2682" s="15"/>
      <c r="I2682" s="2" t="s">
        <v>95</v>
      </c>
      <c r="J2682" s="15" t="str">
        <f>IF(ISERROR(VLOOKUP(I2682,State_codes!$B$2:$C$38, 2, FALSE)),"",VLOOKUP(I2682,State_codes!$B$2:$C$38, 2, FALSE))</f>
        <v>DL</v>
      </c>
      <c r="K2682" s="2" t="s">
        <v>122</v>
      </c>
      <c r="L2682" s="46"/>
      <c r="N2682" s="130"/>
      <c r="O2682" s="130"/>
      <c r="P2682" s="39">
        <v>43924</v>
      </c>
      <c r="Q2682" s="37" t="s">
        <v>10166</v>
      </c>
      <c r="R2682" s="46"/>
      <c r="S2682" s="46"/>
    </row>
    <row r="2683" spans="1:19" ht="12.75">
      <c r="A2683" s="38">
        <v>2682</v>
      </c>
      <c r="B2683" s="119"/>
      <c r="C2683" s="39">
        <v>43924</v>
      </c>
      <c r="D2683" s="40"/>
      <c r="E2683" s="41"/>
      <c r="H2683" s="15"/>
      <c r="I2683" s="2" t="s">
        <v>95</v>
      </c>
      <c r="J2683" s="15" t="str">
        <f>IF(ISERROR(VLOOKUP(I2683,State_codes!$B$2:$C$38, 2, FALSE)),"",VLOOKUP(I2683,State_codes!$B$2:$C$38, 2, FALSE))</f>
        <v>DL</v>
      </c>
      <c r="K2683" s="2" t="s">
        <v>122</v>
      </c>
      <c r="L2683" s="46"/>
      <c r="N2683" s="130"/>
      <c r="O2683" s="130"/>
      <c r="P2683" s="39">
        <v>43924</v>
      </c>
      <c r="Q2683" s="37" t="s">
        <v>10166</v>
      </c>
      <c r="R2683" s="46"/>
      <c r="S2683" s="46"/>
    </row>
    <row r="2684" spans="1:19" ht="12.75">
      <c r="A2684" s="38">
        <v>2683</v>
      </c>
      <c r="B2684" s="119"/>
      <c r="C2684" s="39">
        <v>43924</v>
      </c>
      <c r="D2684" s="40"/>
      <c r="E2684" s="41"/>
      <c r="H2684" s="15"/>
      <c r="I2684" s="2" t="s">
        <v>95</v>
      </c>
      <c r="J2684" s="15" t="str">
        <f>IF(ISERROR(VLOOKUP(I2684,State_codes!$B$2:$C$38, 2, FALSE)),"",VLOOKUP(I2684,State_codes!$B$2:$C$38, 2, FALSE))</f>
        <v>DL</v>
      </c>
      <c r="K2684" s="2" t="s">
        <v>122</v>
      </c>
      <c r="L2684" s="46"/>
      <c r="N2684" s="130"/>
      <c r="O2684" s="130"/>
      <c r="P2684" s="39">
        <v>43924</v>
      </c>
      <c r="Q2684" s="37" t="s">
        <v>10166</v>
      </c>
      <c r="R2684" s="46"/>
      <c r="S2684" s="46"/>
    </row>
    <row r="2685" spans="1:19" ht="12.75">
      <c r="A2685" s="38">
        <v>2684</v>
      </c>
      <c r="B2685" s="119"/>
      <c r="C2685" s="39">
        <v>43924</v>
      </c>
      <c r="D2685" s="40"/>
      <c r="E2685" s="41"/>
      <c r="H2685" s="15"/>
      <c r="I2685" s="2" t="s">
        <v>95</v>
      </c>
      <c r="J2685" s="15" t="str">
        <f>IF(ISERROR(VLOOKUP(I2685,State_codes!$B$2:$C$38, 2, FALSE)),"",VLOOKUP(I2685,State_codes!$B$2:$C$38, 2, FALSE))</f>
        <v>DL</v>
      </c>
      <c r="K2685" s="2" t="s">
        <v>122</v>
      </c>
      <c r="L2685" s="46"/>
      <c r="N2685" s="130"/>
      <c r="O2685" s="130"/>
      <c r="P2685" s="39">
        <v>43924</v>
      </c>
      <c r="Q2685" s="37" t="s">
        <v>10166</v>
      </c>
      <c r="R2685" s="46"/>
      <c r="S2685" s="46"/>
    </row>
    <row r="2686" spans="1:19" ht="12.75">
      <c r="A2686" s="38">
        <v>2685</v>
      </c>
      <c r="B2686" s="119"/>
      <c r="C2686" s="39">
        <v>43924</v>
      </c>
      <c r="D2686" s="40"/>
      <c r="E2686" s="41"/>
      <c r="H2686" s="15"/>
      <c r="I2686" s="2" t="s">
        <v>95</v>
      </c>
      <c r="J2686" s="15" t="str">
        <f>IF(ISERROR(VLOOKUP(I2686,State_codes!$B$2:$C$38, 2, FALSE)),"",VLOOKUP(I2686,State_codes!$B$2:$C$38, 2, FALSE))</f>
        <v>DL</v>
      </c>
      <c r="K2686" s="2" t="s">
        <v>122</v>
      </c>
      <c r="L2686" s="46"/>
      <c r="N2686" s="130"/>
      <c r="O2686" s="130"/>
      <c r="P2686" s="39">
        <v>43924</v>
      </c>
      <c r="Q2686" s="37" t="s">
        <v>10166</v>
      </c>
      <c r="R2686" s="46"/>
      <c r="S2686" s="46"/>
    </row>
    <row r="2687" spans="1:19" ht="12.75">
      <c r="A2687" s="38">
        <v>2686</v>
      </c>
      <c r="B2687" s="119"/>
      <c r="C2687" s="39">
        <v>43924</v>
      </c>
      <c r="D2687" s="40"/>
      <c r="E2687" s="41"/>
      <c r="H2687" s="15"/>
      <c r="I2687" s="2" t="s">
        <v>95</v>
      </c>
      <c r="J2687" s="15" t="str">
        <f>IF(ISERROR(VLOOKUP(I2687,State_codes!$B$2:$C$38, 2, FALSE)),"",VLOOKUP(I2687,State_codes!$B$2:$C$38, 2, FALSE))</f>
        <v>DL</v>
      </c>
      <c r="K2687" s="2" t="s">
        <v>122</v>
      </c>
      <c r="L2687" s="46"/>
      <c r="N2687" s="130"/>
      <c r="O2687" s="130"/>
      <c r="P2687" s="39">
        <v>43924</v>
      </c>
      <c r="Q2687" s="37" t="s">
        <v>10166</v>
      </c>
      <c r="R2687" s="46"/>
      <c r="S2687" s="46"/>
    </row>
    <row r="2688" spans="1:19" ht="12.75">
      <c r="A2688" s="38">
        <v>2687</v>
      </c>
      <c r="B2688" s="119"/>
      <c r="C2688" s="39">
        <v>43924</v>
      </c>
      <c r="D2688" s="40"/>
      <c r="E2688" s="41"/>
      <c r="H2688" s="15"/>
      <c r="I2688" s="2" t="s">
        <v>95</v>
      </c>
      <c r="J2688" s="15" t="str">
        <f>IF(ISERROR(VLOOKUP(I2688,State_codes!$B$2:$C$38, 2, FALSE)),"",VLOOKUP(I2688,State_codes!$B$2:$C$38, 2, FALSE))</f>
        <v>DL</v>
      </c>
      <c r="K2688" s="2" t="s">
        <v>122</v>
      </c>
      <c r="L2688" s="46"/>
      <c r="N2688" s="130"/>
      <c r="O2688" s="130"/>
      <c r="P2688" s="39">
        <v>43924</v>
      </c>
      <c r="Q2688" s="37" t="s">
        <v>10166</v>
      </c>
      <c r="R2688" s="46"/>
      <c r="S2688" s="46"/>
    </row>
    <row r="2689" spans="1:19" ht="12.75">
      <c r="A2689" s="38">
        <v>2688</v>
      </c>
      <c r="B2689" s="119"/>
      <c r="C2689" s="39">
        <v>43924</v>
      </c>
      <c r="D2689" s="40"/>
      <c r="E2689" s="41"/>
      <c r="H2689" s="15"/>
      <c r="I2689" s="2" t="s">
        <v>95</v>
      </c>
      <c r="J2689" s="15" t="str">
        <f>IF(ISERROR(VLOOKUP(I2689,State_codes!$B$2:$C$38, 2, FALSE)),"",VLOOKUP(I2689,State_codes!$B$2:$C$38, 2, FALSE))</f>
        <v>DL</v>
      </c>
      <c r="K2689" s="2" t="s">
        <v>122</v>
      </c>
      <c r="L2689" s="46"/>
      <c r="N2689" s="130"/>
      <c r="O2689" s="130"/>
      <c r="P2689" s="39">
        <v>43924</v>
      </c>
      <c r="Q2689" s="37" t="s">
        <v>10166</v>
      </c>
      <c r="R2689" s="46"/>
      <c r="S2689" s="46"/>
    </row>
    <row r="2690" spans="1:19" ht="12.75">
      <c r="A2690" s="38">
        <v>2689</v>
      </c>
      <c r="B2690" s="119"/>
      <c r="C2690" s="39">
        <v>43924</v>
      </c>
      <c r="D2690" s="40"/>
      <c r="E2690" s="41"/>
      <c r="H2690" s="15"/>
      <c r="I2690" s="2" t="s">
        <v>95</v>
      </c>
      <c r="J2690" s="15" t="str">
        <f>IF(ISERROR(VLOOKUP(I2690,State_codes!$B$2:$C$38, 2, FALSE)),"",VLOOKUP(I2690,State_codes!$B$2:$C$38, 2, FALSE))</f>
        <v>DL</v>
      </c>
      <c r="K2690" s="2" t="s">
        <v>122</v>
      </c>
      <c r="L2690" s="46"/>
      <c r="N2690" s="130"/>
      <c r="O2690" s="130"/>
      <c r="P2690" s="39">
        <v>43924</v>
      </c>
      <c r="Q2690" s="37" t="s">
        <v>10166</v>
      </c>
      <c r="R2690" s="46"/>
      <c r="S2690" s="46"/>
    </row>
    <row r="2691" spans="1:19" ht="12.75">
      <c r="A2691" s="38">
        <v>2690</v>
      </c>
      <c r="B2691" s="119"/>
      <c r="C2691" s="39">
        <v>43924</v>
      </c>
      <c r="D2691" s="40"/>
      <c r="E2691" s="41"/>
      <c r="H2691" s="15"/>
      <c r="I2691" s="2" t="s">
        <v>95</v>
      </c>
      <c r="J2691" s="15" t="str">
        <f>IF(ISERROR(VLOOKUP(I2691,State_codes!$B$2:$C$38, 2, FALSE)),"",VLOOKUP(I2691,State_codes!$B$2:$C$38, 2, FALSE))</f>
        <v>DL</v>
      </c>
      <c r="K2691" s="2" t="s">
        <v>122</v>
      </c>
      <c r="L2691" s="46"/>
      <c r="N2691" s="130"/>
      <c r="O2691" s="130"/>
      <c r="P2691" s="39">
        <v>43924</v>
      </c>
      <c r="Q2691" s="37" t="s">
        <v>10166</v>
      </c>
      <c r="R2691" s="46"/>
      <c r="S2691" s="46"/>
    </row>
    <row r="2692" spans="1:19" ht="12.75">
      <c r="A2692" s="38">
        <v>2691</v>
      </c>
      <c r="B2692" s="119"/>
      <c r="C2692" s="39">
        <v>43924</v>
      </c>
      <c r="D2692" s="40"/>
      <c r="E2692" s="41"/>
      <c r="H2692" s="15"/>
      <c r="I2692" s="2" t="s">
        <v>95</v>
      </c>
      <c r="J2692" s="15" t="str">
        <f>IF(ISERROR(VLOOKUP(I2692,State_codes!$B$2:$C$38, 2, FALSE)),"",VLOOKUP(I2692,State_codes!$B$2:$C$38, 2, FALSE))</f>
        <v>DL</v>
      </c>
      <c r="K2692" s="2" t="s">
        <v>122</v>
      </c>
      <c r="L2692" s="46"/>
      <c r="N2692" s="130"/>
      <c r="O2692" s="130"/>
      <c r="P2692" s="39">
        <v>43924</v>
      </c>
      <c r="Q2692" s="37" t="s">
        <v>10166</v>
      </c>
      <c r="R2692" s="46"/>
      <c r="S2692" s="46"/>
    </row>
    <row r="2693" spans="1:19" ht="12.75">
      <c r="A2693" s="38">
        <v>2692</v>
      </c>
      <c r="B2693" s="119"/>
      <c r="C2693" s="39">
        <v>43924</v>
      </c>
      <c r="D2693" s="40"/>
      <c r="E2693" s="41"/>
      <c r="H2693" s="15"/>
      <c r="I2693" s="2" t="s">
        <v>95</v>
      </c>
      <c r="J2693" s="15" t="str">
        <f>IF(ISERROR(VLOOKUP(I2693,State_codes!$B$2:$C$38, 2, FALSE)),"",VLOOKUP(I2693,State_codes!$B$2:$C$38, 2, FALSE))</f>
        <v>DL</v>
      </c>
      <c r="K2693" s="2" t="s">
        <v>122</v>
      </c>
      <c r="L2693" s="46"/>
      <c r="N2693" s="130"/>
      <c r="O2693" s="130"/>
      <c r="P2693" s="39">
        <v>43924</v>
      </c>
      <c r="Q2693" s="37" t="s">
        <v>10166</v>
      </c>
      <c r="R2693" s="46"/>
      <c r="S2693" s="46"/>
    </row>
    <row r="2694" spans="1:19" ht="12.75">
      <c r="A2694" s="38">
        <v>2693</v>
      </c>
      <c r="B2694" s="119"/>
      <c r="C2694" s="39">
        <v>43924</v>
      </c>
      <c r="D2694" s="40"/>
      <c r="E2694" s="41"/>
      <c r="H2694" s="15"/>
      <c r="I2694" s="2" t="s">
        <v>95</v>
      </c>
      <c r="J2694" s="15" t="str">
        <f>IF(ISERROR(VLOOKUP(I2694,State_codes!$B$2:$C$38, 2, FALSE)),"",VLOOKUP(I2694,State_codes!$B$2:$C$38, 2, FALSE))</f>
        <v>DL</v>
      </c>
      <c r="K2694" s="2" t="s">
        <v>122</v>
      </c>
      <c r="L2694" s="46"/>
      <c r="N2694" s="130"/>
      <c r="O2694" s="130"/>
      <c r="P2694" s="39">
        <v>43924</v>
      </c>
      <c r="Q2694" s="37" t="s">
        <v>10166</v>
      </c>
      <c r="R2694" s="46"/>
      <c r="S2694" s="46"/>
    </row>
    <row r="2695" spans="1:19" ht="12.75">
      <c r="A2695" s="38">
        <v>2694</v>
      </c>
      <c r="B2695" s="119"/>
      <c r="C2695" s="39">
        <v>43924</v>
      </c>
      <c r="D2695" s="40"/>
      <c r="E2695" s="41"/>
      <c r="H2695" s="15"/>
      <c r="I2695" s="2" t="s">
        <v>95</v>
      </c>
      <c r="J2695" s="15" t="str">
        <f>IF(ISERROR(VLOOKUP(I2695,State_codes!$B$2:$C$38, 2, FALSE)),"",VLOOKUP(I2695,State_codes!$B$2:$C$38, 2, FALSE))</f>
        <v>DL</v>
      </c>
      <c r="K2695" s="2" t="s">
        <v>122</v>
      </c>
      <c r="L2695" s="46"/>
      <c r="N2695" s="130"/>
      <c r="O2695" s="130"/>
      <c r="P2695" s="39">
        <v>43924</v>
      </c>
      <c r="Q2695" s="37" t="s">
        <v>10166</v>
      </c>
      <c r="R2695" s="46"/>
      <c r="S2695" s="46"/>
    </row>
    <row r="2696" spans="1:19" ht="12.75">
      <c r="A2696" s="38">
        <v>2695</v>
      </c>
      <c r="B2696" s="119"/>
      <c r="C2696" s="39">
        <v>43924</v>
      </c>
      <c r="D2696" s="40"/>
      <c r="E2696" s="41"/>
      <c r="H2696" s="15"/>
      <c r="I2696" s="2" t="s">
        <v>95</v>
      </c>
      <c r="J2696" s="15" t="str">
        <f>IF(ISERROR(VLOOKUP(I2696,State_codes!$B$2:$C$38, 2, FALSE)),"",VLOOKUP(I2696,State_codes!$B$2:$C$38, 2, FALSE))</f>
        <v>DL</v>
      </c>
      <c r="K2696" s="2" t="s">
        <v>122</v>
      </c>
      <c r="L2696" s="46"/>
      <c r="N2696" s="130"/>
      <c r="O2696" s="130"/>
      <c r="P2696" s="39">
        <v>43924</v>
      </c>
      <c r="Q2696" s="37" t="s">
        <v>10166</v>
      </c>
      <c r="R2696" s="46"/>
      <c r="S2696" s="46"/>
    </row>
    <row r="2697" spans="1:19" ht="12.75">
      <c r="A2697" s="38">
        <v>2696</v>
      </c>
      <c r="B2697" s="119"/>
      <c r="C2697" s="39">
        <v>43924</v>
      </c>
      <c r="D2697" s="40"/>
      <c r="E2697" s="41"/>
      <c r="H2697" s="15"/>
      <c r="I2697" s="2" t="s">
        <v>95</v>
      </c>
      <c r="J2697" s="15" t="str">
        <f>IF(ISERROR(VLOOKUP(I2697,State_codes!$B$2:$C$38, 2, FALSE)),"",VLOOKUP(I2697,State_codes!$B$2:$C$38, 2, FALSE))</f>
        <v>DL</v>
      </c>
      <c r="K2697" s="2" t="s">
        <v>122</v>
      </c>
      <c r="L2697" s="46"/>
      <c r="N2697" s="130"/>
      <c r="O2697" s="130"/>
      <c r="P2697" s="39">
        <v>43924</v>
      </c>
      <c r="Q2697" s="37" t="s">
        <v>10166</v>
      </c>
      <c r="R2697" s="46"/>
      <c r="S2697" s="46"/>
    </row>
    <row r="2698" spans="1:19" ht="12.75">
      <c r="A2698" s="38">
        <v>2697</v>
      </c>
      <c r="B2698" s="119"/>
      <c r="C2698" s="39">
        <v>43924</v>
      </c>
      <c r="D2698" s="40"/>
      <c r="E2698" s="41"/>
      <c r="H2698" s="15"/>
      <c r="I2698" s="2" t="s">
        <v>95</v>
      </c>
      <c r="J2698" s="15" t="str">
        <f>IF(ISERROR(VLOOKUP(I2698,State_codes!$B$2:$C$38, 2, FALSE)),"",VLOOKUP(I2698,State_codes!$B$2:$C$38, 2, FALSE))</f>
        <v>DL</v>
      </c>
      <c r="K2698" s="2" t="s">
        <v>122</v>
      </c>
      <c r="L2698" s="46"/>
      <c r="N2698" s="130"/>
      <c r="O2698" s="130"/>
      <c r="P2698" s="39">
        <v>43924</v>
      </c>
      <c r="Q2698" s="37" t="s">
        <v>10166</v>
      </c>
      <c r="R2698" s="46"/>
      <c r="S2698" s="46"/>
    </row>
    <row r="2699" spans="1:19" ht="12.75">
      <c r="A2699" s="38">
        <v>2698</v>
      </c>
      <c r="B2699" s="119"/>
      <c r="C2699" s="39">
        <v>43924</v>
      </c>
      <c r="D2699" s="40"/>
      <c r="E2699" s="41"/>
      <c r="H2699" s="15"/>
      <c r="I2699" s="2" t="s">
        <v>95</v>
      </c>
      <c r="J2699" s="15" t="str">
        <f>IF(ISERROR(VLOOKUP(I2699,State_codes!$B$2:$C$38, 2, FALSE)),"",VLOOKUP(I2699,State_codes!$B$2:$C$38, 2, FALSE))</f>
        <v>DL</v>
      </c>
      <c r="K2699" s="2" t="s">
        <v>122</v>
      </c>
      <c r="L2699" s="46"/>
      <c r="N2699" s="130"/>
      <c r="O2699" s="130"/>
      <c r="P2699" s="39">
        <v>43924</v>
      </c>
      <c r="Q2699" s="37" t="s">
        <v>10166</v>
      </c>
      <c r="R2699" s="46"/>
      <c r="S2699" s="46"/>
    </row>
    <row r="2700" spans="1:19" ht="12.75">
      <c r="A2700" s="38">
        <v>2699</v>
      </c>
      <c r="B2700" s="119"/>
      <c r="C2700" s="39">
        <v>43924</v>
      </c>
      <c r="D2700" s="40"/>
      <c r="E2700" s="41"/>
      <c r="H2700" s="15"/>
      <c r="I2700" s="2" t="s">
        <v>95</v>
      </c>
      <c r="J2700" s="15" t="str">
        <f>IF(ISERROR(VLOOKUP(I2700,State_codes!$B$2:$C$38, 2, FALSE)),"",VLOOKUP(I2700,State_codes!$B$2:$C$38, 2, FALSE))</f>
        <v>DL</v>
      </c>
      <c r="K2700" s="2" t="s">
        <v>122</v>
      </c>
      <c r="L2700" s="46"/>
      <c r="N2700" s="130"/>
      <c r="O2700" s="130"/>
      <c r="P2700" s="39">
        <v>43924</v>
      </c>
      <c r="Q2700" s="37" t="s">
        <v>10166</v>
      </c>
      <c r="R2700" s="46"/>
      <c r="S2700" s="46"/>
    </row>
    <row r="2701" spans="1:19" ht="12.75">
      <c r="A2701" s="38">
        <v>2700</v>
      </c>
      <c r="B2701" s="119"/>
      <c r="C2701" s="39">
        <v>43924</v>
      </c>
      <c r="D2701" s="40"/>
      <c r="E2701" s="41"/>
      <c r="H2701" s="15"/>
      <c r="I2701" s="2" t="s">
        <v>95</v>
      </c>
      <c r="J2701" s="15" t="str">
        <f>IF(ISERROR(VLOOKUP(I2701,State_codes!$B$2:$C$38, 2, FALSE)),"",VLOOKUP(I2701,State_codes!$B$2:$C$38, 2, FALSE))</f>
        <v>DL</v>
      </c>
      <c r="K2701" s="2" t="s">
        <v>122</v>
      </c>
      <c r="L2701" s="46"/>
      <c r="N2701" s="130"/>
      <c r="O2701" s="130"/>
      <c r="P2701" s="39">
        <v>43924</v>
      </c>
      <c r="Q2701" s="37" t="s">
        <v>10166</v>
      </c>
      <c r="R2701" s="46"/>
      <c r="S2701" s="46"/>
    </row>
    <row r="2702" spans="1:19" ht="12.75">
      <c r="A2702" s="38">
        <v>2701</v>
      </c>
      <c r="B2702" s="119"/>
      <c r="C2702" s="39">
        <v>43924</v>
      </c>
      <c r="D2702" s="40"/>
      <c r="E2702" s="41"/>
      <c r="H2702" s="15"/>
      <c r="I2702" s="2" t="s">
        <v>95</v>
      </c>
      <c r="J2702" s="15" t="str">
        <f>IF(ISERROR(VLOOKUP(I2702,State_codes!$B$2:$C$38, 2, FALSE)),"",VLOOKUP(I2702,State_codes!$B$2:$C$38, 2, FALSE))</f>
        <v>DL</v>
      </c>
      <c r="K2702" s="2" t="s">
        <v>122</v>
      </c>
      <c r="L2702" s="46"/>
      <c r="N2702" s="130"/>
      <c r="O2702" s="130"/>
      <c r="P2702" s="39">
        <v>43924</v>
      </c>
      <c r="Q2702" s="37" t="s">
        <v>10166</v>
      </c>
      <c r="R2702" s="46"/>
      <c r="S2702" s="46"/>
    </row>
    <row r="2703" spans="1:19" ht="12.75">
      <c r="A2703" s="38">
        <v>2702</v>
      </c>
      <c r="B2703" s="119"/>
      <c r="C2703" s="39">
        <v>43924</v>
      </c>
      <c r="D2703" s="40"/>
      <c r="E2703" s="41"/>
      <c r="H2703" s="15"/>
      <c r="I2703" s="2" t="s">
        <v>95</v>
      </c>
      <c r="J2703" s="15" t="str">
        <f>IF(ISERROR(VLOOKUP(I2703,State_codes!$B$2:$C$38, 2, FALSE)),"",VLOOKUP(I2703,State_codes!$B$2:$C$38, 2, FALSE))</f>
        <v>DL</v>
      </c>
      <c r="K2703" s="2" t="s">
        <v>122</v>
      </c>
      <c r="L2703" s="46"/>
      <c r="N2703" s="130"/>
      <c r="O2703" s="130"/>
      <c r="P2703" s="39">
        <v>43924</v>
      </c>
      <c r="Q2703" s="37" t="s">
        <v>10166</v>
      </c>
      <c r="R2703" s="46"/>
      <c r="S2703" s="46"/>
    </row>
    <row r="2704" spans="1:19" ht="12.75">
      <c r="A2704" s="38">
        <v>2703</v>
      </c>
      <c r="B2704" s="119"/>
      <c r="C2704" s="39">
        <v>43924</v>
      </c>
      <c r="D2704" s="40"/>
      <c r="E2704" s="41"/>
      <c r="H2704" s="15"/>
      <c r="I2704" s="2" t="s">
        <v>95</v>
      </c>
      <c r="J2704" s="15" t="str">
        <f>IF(ISERROR(VLOOKUP(I2704,State_codes!$B$2:$C$38, 2, FALSE)),"",VLOOKUP(I2704,State_codes!$B$2:$C$38, 2, FALSE))</f>
        <v>DL</v>
      </c>
      <c r="K2704" s="2" t="s">
        <v>122</v>
      </c>
      <c r="L2704" s="46"/>
      <c r="N2704" s="130"/>
      <c r="O2704" s="130"/>
      <c r="P2704" s="39">
        <v>43924</v>
      </c>
      <c r="Q2704" s="37" t="s">
        <v>10166</v>
      </c>
      <c r="R2704" s="46"/>
      <c r="S2704" s="46"/>
    </row>
    <row r="2705" spans="1:19" ht="12.75">
      <c r="A2705" s="38">
        <v>2704</v>
      </c>
      <c r="B2705" s="119"/>
      <c r="C2705" s="39">
        <v>43924</v>
      </c>
      <c r="D2705" s="40"/>
      <c r="E2705" s="41"/>
      <c r="H2705" s="15"/>
      <c r="I2705" s="2" t="s">
        <v>95</v>
      </c>
      <c r="J2705" s="15" t="str">
        <f>IF(ISERROR(VLOOKUP(I2705,State_codes!$B$2:$C$38, 2, FALSE)),"",VLOOKUP(I2705,State_codes!$B$2:$C$38, 2, FALSE))</f>
        <v>DL</v>
      </c>
      <c r="K2705" s="2" t="s">
        <v>122</v>
      </c>
      <c r="L2705" s="46"/>
      <c r="N2705" s="130"/>
      <c r="O2705" s="130"/>
      <c r="P2705" s="39">
        <v>43924</v>
      </c>
      <c r="Q2705" s="37" t="s">
        <v>10166</v>
      </c>
      <c r="R2705" s="46"/>
      <c r="S2705" s="46"/>
    </row>
    <row r="2706" spans="1:19" ht="12.75">
      <c r="A2706" s="38">
        <v>2705</v>
      </c>
      <c r="B2706" s="119"/>
      <c r="C2706" s="39">
        <v>43924</v>
      </c>
      <c r="D2706" s="40"/>
      <c r="E2706" s="41"/>
      <c r="H2706" s="15"/>
      <c r="I2706" s="2" t="s">
        <v>95</v>
      </c>
      <c r="J2706" s="15" t="str">
        <f>IF(ISERROR(VLOOKUP(I2706,State_codes!$B$2:$C$38, 2, FALSE)),"",VLOOKUP(I2706,State_codes!$B$2:$C$38, 2, FALSE))</f>
        <v>DL</v>
      </c>
      <c r="K2706" s="2" t="s">
        <v>122</v>
      </c>
      <c r="L2706" s="46"/>
      <c r="N2706" s="130"/>
      <c r="O2706" s="130"/>
      <c r="P2706" s="39">
        <v>43924</v>
      </c>
      <c r="Q2706" s="37" t="s">
        <v>10166</v>
      </c>
      <c r="R2706" s="46"/>
      <c r="S2706" s="46"/>
    </row>
    <row r="2707" spans="1:19" ht="12.75">
      <c r="A2707" s="38">
        <v>2706</v>
      </c>
      <c r="B2707" s="119"/>
      <c r="C2707" s="39">
        <v>43924</v>
      </c>
      <c r="D2707" s="40"/>
      <c r="E2707" s="41"/>
      <c r="H2707" s="15"/>
      <c r="I2707" s="2" t="s">
        <v>95</v>
      </c>
      <c r="J2707" s="15" t="str">
        <f>IF(ISERROR(VLOOKUP(I2707,State_codes!$B$2:$C$38, 2, FALSE)),"",VLOOKUP(I2707,State_codes!$B$2:$C$38, 2, FALSE))</f>
        <v>DL</v>
      </c>
      <c r="K2707" s="2" t="s">
        <v>122</v>
      </c>
      <c r="L2707" s="46"/>
      <c r="N2707" s="130"/>
      <c r="O2707" s="130"/>
      <c r="P2707" s="39">
        <v>43924</v>
      </c>
      <c r="Q2707" s="37" t="s">
        <v>10166</v>
      </c>
      <c r="R2707" s="46"/>
      <c r="S2707" s="46"/>
    </row>
    <row r="2708" spans="1:19" ht="12.75">
      <c r="A2708" s="38">
        <v>2707</v>
      </c>
      <c r="B2708" s="119"/>
      <c r="C2708" s="39">
        <v>43924</v>
      </c>
      <c r="D2708" s="40"/>
      <c r="E2708" s="41"/>
      <c r="H2708" s="15"/>
      <c r="I2708" s="2" t="s">
        <v>95</v>
      </c>
      <c r="J2708" s="15" t="str">
        <f>IF(ISERROR(VLOOKUP(I2708,State_codes!$B$2:$C$38, 2, FALSE)),"",VLOOKUP(I2708,State_codes!$B$2:$C$38, 2, FALSE))</f>
        <v>DL</v>
      </c>
      <c r="K2708" s="2" t="s">
        <v>122</v>
      </c>
      <c r="L2708" s="46"/>
      <c r="N2708" s="130"/>
      <c r="O2708" s="130"/>
      <c r="P2708" s="39">
        <v>43924</v>
      </c>
      <c r="Q2708" s="37" t="s">
        <v>10166</v>
      </c>
      <c r="R2708" s="46"/>
      <c r="S2708" s="46"/>
    </row>
    <row r="2709" spans="1:19" ht="12.75">
      <c r="A2709" s="38">
        <v>2708</v>
      </c>
      <c r="B2709" s="119"/>
      <c r="C2709" s="39">
        <v>43924</v>
      </c>
      <c r="D2709" s="40"/>
      <c r="E2709" s="41"/>
      <c r="H2709" s="15"/>
      <c r="I2709" s="2" t="s">
        <v>95</v>
      </c>
      <c r="J2709" s="15" t="str">
        <f>IF(ISERROR(VLOOKUP(I2709,State_codes!$B$2:$C$38, 2, FALSE)),"",VLOOKUP(I2709,State_codes!$B$2:$C$38, 2, FALSE))</f>
        <v>DL</v>
      </c>
      <c r="K2709" s="2" t="s">
        <v>122</v>
      </c>
      <c r="L2709" s="46"/>
      <c r="N2709" s="130"/>
      <c r="O2709" s="130"/>
      <c r="P2709" s="39">
        <v>43924</v>
      </c>
      <c r="Q2709" s="37" t="s">
        <v>10166</v>
      </c>
      <c r="R2709" s="46"/>
      <c r="S2709" s="46"/>
    </row>
    <row r="2710" spans="1:19" ht="12.75">
      <c r="A2710" s="38">
        <v>2709</v>
      </c>
      <c r="B2710" s="119"/>
      <c r="C2710" s="39">
        <v>43924</v>
      </c>
      <c r="D2710" s="40"/>
      <c r="E2710" s="41"/>
      <c r="H2710" s="15"/>
      <c r="I2710" s="2" t="s">
        <v>95</v>
      </c>
      <c r="J2710" s="15" t="str">
        <f>IF(ISERROR(VLOOKUP(I2710,State_codes!$B$2:$C$38, 2, FALSE)),"",VLOOKUP(I2710,State_codes!$B$2:$C$38, 2, FALSE))</f>
        <v>DL</v>
      </c>
      <c r="K2710" s="2" t="s">
        <v>122</v>
      </c>
      <c r="L2710" s="46"/>
      <c r="N2710" s="130"/>
      <c r="O2710" s="130"/>
      <c r="P2710" s="39">
        <v>43924</v>
      </c>
      <c r="Q2710" s="37" t="s">
        <v>10166</v>
      </c>
      <c r="R2710" s="46"/>
      <c r="S2710" s="46"/>
    </row>
    <row r="2711" spans="1:19" ht="12.75">
      <c r="A2711" s="38">
        <v>2710</v>
      </c>
      <c r="B2711" s="119"/>
      <c r="C2711" s="39">
        <v>43924</v>
      </c>
      <c r="D2711" s="40"/>
      <c r="E2711" s="41"/>
      <c r="H2711" s="15"/>
      <c r="I2711" s="2" t="s">
        <v>95</v>
      </c>
      <c r="J2711" s="15" t="str">
        <f>IF(ISERROR(VLOOKUP(I2711,State_codes!$B$2:$C$38, 2, FALSE)),"",VLOOKUP(I2711,State_codes!$B$2:$C$38, 2, FALSE))</f>
        <v>DL</v>
      </c>
      <c r="K2711" s="2" t="s">
        <v>122</v>
      </c>
      <c r="L2711" s="46"/>
      <c r="N2711" s="130"/>
      <c r="O2711" s="130"/>
      <c r="P2711" s="39">
        <v>43924</v>
      </c>
      <c r="Q2711" s="37" t="s">
        <v>10166</v>
      </c>
      <c r="R2711" s="46"/>
      <c r="S2711" s="46"/>
    </row>
    <row r="2712" spans="1:19" ht="12.75">
      <c r="A2712" s="38">
        <v>2711</v>
      </c>
      <c r="B2712" s="119"/>
      <c r="C2712" s="39">
        <v>43924</v>
      </c>
      <c r="D2712" s="40"/>
      <c r="E2712" s="41"/>
      <c r="H2712" s="15"/>
      <c r="I2712" s="2" t="s">
        <v>95</v>
      </c>
      <c r="J2712" s="15" t="str">
        <f>IF(ISERROR(VLOOKUP(I2712,State_codes!$B$2:$C$38, 2, FALSE)),"",VLOOKUP(I2712,State_codes!$B$2:$C$38, 2, FALSE))</f>
        <v>DL</v>
      </c>
      <c r="K2712" s="2" t="s">
        <v>122</v>
      </c>
      <c r="L2712" s="46"/>
      <c r="N2712" s="130"/>
      <c r="O2712" s="130"/>
      <c r="P2712" s="39">
        <v>43924</v>
      </c>
      <c r="Q2712" s="37" t="s">
        <v>10166</v>
      </c>
      <c r="R2712" s="46"/>
      <c r="S2712" s="46"/>
    </row>
    <row r="2713" spans="1:19" ht="12.75">
      <c r="A2713" s="38">
        <v>2712</v>
      </c>
      <c r="B2713" s="119"/>
      <c r="C2713" s="39">
        <v>43924</v>
      </c>
      <c r="D2713" s="40"/>
      <c r="E2713" s="41"/>
      <c r="H2713" s="15"/>
      <c r="I2713" s="2" t="s">
        <v>95</v>
      </c>
      <c r="J2713" s="15" t="str">
        <f>IF(ISERROR(VLOOKUP(I2713,State_codes!$B$2:$C$38, 2, FALSE)),"",VLOOKUP(I2713,State_codes!$B$2:$C$38, 2, FALSE))</f>
        <v>DL</v>
      </c>
      <c r="K2713" s="2" t="s">
        <v>122</v>
      </c>
      <c r="L2713" s="46"/>
      <c r="N2713" s="130"/>
      <c r="O2713" s="130"/>
      <c r="P2713" s="39">
        <v>43924</v>
      </c>
      <c r="Q2713" s="37" t="s">
        <v>10166</v>
      </c>
      <c r="R2713" s="46"/>
      <c r="S2713" s="46"/>
    </row>
    <row r="2714" spans="1:19" ht="12.75">
      <c r="A2714" s="38">
        <v>2713</v>
      </c>
      <c r="B2714" s="119"/>
      <c r="C2714" s="39">
        <v>43924</v>
      </c>
      <c r="D2714" s="40"/>
      <c r="E2714" s="41"/>
      <c r="H2714" s="15"/>
      <c r="I2714" s="2" t="s">
        <v>95</v>
      </c>
      <c r="J2714" s="15" t="str">
        <f>IF(ISERROR(VLOOKUP(I2714,State_codes!$B$2:$C$38, 2, FALSE)),"",VLOOKUP(I2714,State_codes!$B$2:$C$38, 2, FALSE))</f>
        <v>DL</v>
      </c>
      <c r="K2714" s="2" t="s">
        <v>122</v>
      </c>
      <c r="L2714" s="46"/>
      <c r="N2714" s="130"/>
      <c r="O2714" s="130"/>
      <c r="P2714" s="39">
        <v>43924</v>
      </c>
      <c r="Q2714" s="37" t="s">
        <v>10166</v>
      </c>
      <c r="R2714" s="46"/>
      <c r="S2714" s="46"/>
    </row>
    <row r="2715" spans="1:19" ht="12.75">
      <c r="A2715" s="38">
        <v>2714</v>
      </c>
      <c r="B2715" s="119"/>
      <c r="C2715" s="39">
        <v>43924</v>
      </c>
      <c r="D2715" s="40"/>
      <c r="E2715" s="41"/>
      <c r="H2715" s="15"/>
      <c r="I2715" s="2" t="s">
        <v>95</v>
      </c>
      <c r="J2715" s="15" t="str">
        <f>IF(ISERROR(VLOOKUP(I2715,State_codes!$B$2:$C$38, 2, FALSE)),"",VLOOKUP(I2715,State_codes!$B$2:$C$38, 2, FALSE))</f>
        <v>DL</v>
      </c>
      <c r="K2715" s="2" t="s">
        <v>122</v>
      </c>
      <c r="L2715" s="46"/>
      <c r="N2715" s="130"/>
      <c r="O2715" s="130"/>
      <c r="P2715" s="39">
        <v>43924</v>
      </c>
      <c r="Q2715" s="37" t="s">
        <v>10166</v>
      </c>
      <c r="R2715" s="46"/>
      <c r="S2715" s="46"/>
    </row>
    <row r="2716" spans="1:19" ht="12.75">
      <c r="A2716" s="38">
        <v>2715</v>
      </c>
      <c r="B2716" s="119"/>
      <c r="C2716" s="39">
        <v>43924</v>
      </c>
      <c r="D2716" s="40"/>
      <c r="E2716" s="41"/>
      <c r="H2716" s="15"/>
      <c r="I2716" s="2" t="s">
        <v>95</v>
      </c>
      <c r="J2716" s="15" t="str">
        <f>IF(ISERROR(VLOOKUP(I2716,State_codes!$B$2:$C$38, 2, FALSE)),"",VLOOKUP(I2716,State_codes!$B$2:$C$38, 2, FALSE))</f>
        <v>DL</v>
      </c>
      <c r="K2716" s="2" t="s">
        <v>122</v>
      </c>
      <c r="L2716" s="46"/>
      <c r="N2716" s="130"/>
      <c r="O2716" s="130"/>
      <c r="P2716" s="39">
        <v>43924</v>
      </c>
      <c r="Q2716" s="37" t="s">
        <v>10166</v>
      </c>
      <c r="R2716" s="46"/>
      <c r="S2716" s="46"/>
    </row>
    <row r="2717" spans="1:19" ht="12.75">
      <c r="A2717" s="38">
        <v>2716</v>
      </c>
      <c r="B2717" s="119"/>
      <c r="C2717" s="39">
        <v>43924</v>
      </c>
      <c r="D2717" s="40"/>
      <c r="E2717" s="41"/>
      <c r="H2717" s="15"/>
      <c r="I2717" s="2" t="s">
        <v>95</v>
      </c>
      <c r="J2717" s="15" t="str">
        <f>IF(ISERROR(VLOOKUP(I2717,State_codes!$B$2:$C$38, 2, FALSE)),"",VLOOKUP(I2717,State_codes!$B$2:$C$38, 2, FALSE))</f>
        <v>DL</v>
      </c>
      <c r="K2717" s="2" t="s">
        <v>122</v>
      </c>
      <c r="L2717" s="46"/>
      <c r="N2717" s="130"/>
      <c r="O2717" s="130"/>
      <c r="P2717" s="39">
        <v>43924</v>
      </c>
      <c r="Q2717" s="37" t="s">
        <v>10166</v>
      </c>
      <c r="R2717" s="46"/>
      <c r="S2717" s="46"/>
    </row>
    <row r="2718" spans="1:19" ht="12.75">
      <c r="A2718" s="38">
        <v>2717</v>
      </c>
      <c r="B2718" s="119"/>
      <c r="C2718" s="39">
        <v>43924</v>
      </c>
      <c r="D2718" s="40"/>
      <c r="E2718" s="41"/>
      <c r="H2718" s="15"/>
      <c r="I2718" s="2" t="s">
        <v>95</v>
      </c>
      <c r="J2718" s="15" t="str">
        <f>IF(ISERROR(VLOOKUP(I2718,State_codes!$B$2:$C$38, 2, FALSE)),"",VLOOKUP(I2718,State_codes!$B$2:$C$38, 2, FALSE))</f>
        <v>DL</v>
      </c>
      <c r="K2718" s="2" t="s">
        <v>122</v>
      </c>
      <c r="L2718" s="46"/>
      <c r="N2718" s="130"/>
      <c r="O2718" s="130"/>
      <c r="P2718" s="39">
        <v>43924</v>
      </c>
      <c r="Q2718" s="37" t="s">
        <v>10166</v>
      </c>
      <c r="R2718" s="46"/>
      <c r="S2718" s="46"/>
    </row>
    <row r="2719" spans="1:19" ht="12.75">
      <c r="A2719" s="38">
        <v>2718</v>
      </c>
      <c r="B2719" s="119"/>
      <c r="C2719" s="39">
        <v>43924</v>
      </c>
      <c r="D2719" s="40"/>
      <c r="E2719" s="41"/>
      <c r="H2719" s="15"/>
      <c r="I2719" s="2" t="s">
        <v>95</v>
      </c>
      <c r="J2719" s="15" t="str">
        <f>IF(ISERROR(VLOOKUP(I2719,State_codes!$B$2:$C$38, 2, FALSE)),"",VLOOKUP(I2719,State_codes!$B$2:$C$38, 2, FALSE))</f>
        <v>DL</v>
      </c>
      <c r="K2719" s="2" t="s">
        <v>122</v>
      </c>
      <c r="L2719" s="46"/>
      <c r="N2719" s="130"/>
      <c r="O2719" s="130"/>
      <c r="P2719" s="39">
        <v>43924</v>
      </c>
      <c r="Q2719" s="37" t="s">
        <v>10166</v>
      </c>
      <c r="R2719" s="46"/>
      <c r="S2719" s="46"/>
    </row>
    <row r="2720" spans="1:19" ht="12.75">
      <c r="A2720" s="38">
        <v>2719</v>
      </c>
      <c r="B2720" s="119"/>
      <c r="C2720" s="39">
        <v>43924</v>
      </c>
      <c r="D2720" s="40"/>
      <c r="E2720" s="41"/>
      <c r="H2720" s="15"/>
      <c r="I2720" s="2" t="s">
        <v>95</v>
      </c>
      <c r="J2720" s="15" t="str">
        <f>IF(ISERROR(VLOOKUP(I2720,State_codes!$B$2:$C$38, 2, FALSE)),"",VLOOKUP(I2720,State_codes!$B$2:$C$38, 2, FALSE))</f>
        <v>DL</v>
      </c>
      <c r="K2720" s="2" t="s">
        <v>122</v>
      </c>
      <c r="L2720" s="46"/>
      <c r="N2720" s="130"/>
      <c r="O2720" s="130"/>
      <c r="P2720" s="39">
        <v>43924</v>
      </c>
      <c r="Q2720" s="37" t="s">
        <v>10166</v>
      </c>
      <c r="R2720" s="46"/>
      <c r="S2720" s="46"/>
    </row>
    <row r="2721" spans="1:19" ht="12.75">
      <c r="A2721" s="38">
        <v>2720</v>
      </c>
      <c r="B2721" s="119"/>
      <c r="C2721" s="39">
        <v>43924</v>
      </c>
      <c r="D2721" s="40"/>
      <c r="E2721" s="41"/>
      <c r="H2721" s="15"/>
      <c r="I2721" s="2" t="s">
        <v>95</v>
      </c>
      <c r="J2721" s="15" t="str">
        <f>IF(ISERROR(VLOOKUP(I2721,State_codes!$B$2:$C$38, 2, FALSE)),"",VLOOKUP(I2721,State_codes!$B$2:$C$38, 2, FALSE))</f>
        <v>DL</v>
      </c>
      <c r="K2721" s="2" t="s">
        <v>122</v>
      </c>
      <c r="L2721" s="46"/>
      <c r="N2721" s="130"/>
      <c r="O2721" s="130"/>
      <c r="P2721" s="39">
        <v>43924</v>
      </c>
      <c r="Q2721" s="37" t="s">
        <v>10166</v>
      </c>
      <c r="R2721" s="46"/>
      <c r="S2721" s="46"/>
    </row>
    <row r="2722" spans="1:19" ht="12.75">
      <c r="A2722" s="38">
        <v>2721</v>
      </c>
      <c r="B2722" s="119"/>
      <c r="C2722" s="39">
        <v>43924</v>
      </c>
      <c r="D2722" s="40"/>
      <c r="E2722" s="41"/>
      <c r="H2722" s="15"/>
      <c r="I2722" s="2" t="s">
        <v>95</v>
      </c>
      <c r="J2722" s="15" t="str">
        <f>IF(ISERROR(VLOOKUP(I2722,State_codes!$B$2:$C$38, 2, FALSE)),"",VLOOKUP(I2722,State_codes!$B$2:$C$38, 2, FALSE))</f>
        <v>DL</v>
      </c>
      <c r="K2722" s="2" t="s">
        <v>122</v>
      </c>
      <c r="L2722" s="46"/>
      <c r="N2722" s="130"/>
      <c r="O2722" s="130"/>
      <c r="P2722" s="39">
        <v>43924</v>
      </c>
      <c r="Q2722" s="37" t="s">
        <v>10166</v>
      </c>
      <c r="R2722" s="46"/>
      <c r="S2722" s="46"/>
    </row>
    <row r="2723" spans="1:19" ht="12.75">
      <c r="A2723" s="38">
        <v>2722</v>
      </c>
      <c r="B2723" s="119"/>
      <c r="C2723" s="39">
        <v>43924</v>
      </c>
      <c r="D2723" s="40"/>
      <c r="E2723" s="41"/>
      <c r="H2723" s="15"/>
      <c r="I2723" s="2" t="s">
        <v>95</v>
      </c>
      <c r="J2723" s="15" t="str">
        <f>IF(ISERROR(VLOOKUP(I2723,State_codes!$B$2:$C$38, 2, FALSE)),"",VLOOKUP(I2723,State_codes!$B$2:$C$38, 2, FALSE))</f>
        <v>DL</v>
      </c>
      <c r="K2723" s="2" t="s">
        <v>122</v>
      </c>
      <c r="L2723" s="46"/>
      <c r="N2723" s="130"/>
      <c r="O2723" s="130"/>
      <c r="P2723" s="39">
        <v>43924</v>
      </c>
      <c r="Q2723" s="37" t="s">
        <v>10166</v>
      </c>
      <c r="R2723" s="46"/>
      <c r="S2723" s="46"/>
    </row>
    <row r="2724" spans="1:19" ht="12.75">
      <c r="A2724" s="38">
        <v>2723</v>
      </c>
      <c r="B2724" s="119"/>
      <c r="C2724" s="39">
        <v>43924</v>
      </c>
      <c r="D2724" s="40"/>
      <c r="E2724" s="41"/>
      <c r="H2724" s="15"/>
      <c r="I2724" s="2" t="s">
        <v>95</v>
      </c>
      <c r="J2724" s="15" t="str">
        <f>IF(ISERROR(VLOOKUP(I2724,State_codes!$B$2:$C$38, 2, FALSE)),"",VLOOKUP(I2724,State_codes!$B$2:$C$38, 2, FALSE))</f>
        <v>DL</v>
      </c>
      <c r="K2724" s="2" t="s">
        <v>122</v>
      </c>
      <c r="L2724" s="46"/>
      <c r="N2724" s="130"/>
      <c r="O2724" s="130"/>
      <c r="P2724" s="39">
        <v>43924</v>
      </c>
      <c r="Q2724" s="37" t="s">
        <v>10166</v>
      </c>
      <c r="R2724" s="46"/>
      <c r="S2724" s="46"/>
    </row>
    <row r="2725" spans="1:19" ht="12.75">
      <c r="A2725" s="38">
        <v>2724</v>
      </c>
      <c r="B2725" s="119"/>
      <c r="C2725" s="39">
        <v>43924</v>
      </c>
      <c r="D2725" s="40"/>
      <c r="E2725" s="41"/>
      <c r="H2725" s="15"/>
      <c r="I2725" s="2" t="s">
        <v>95</v>
      </c>
      <c r="J2725" s="15" t="str">
        <f>IF(ISERROR(VLOOKUP(I2725,State_codes!$B$2:$C$38, 2, FALSE)),"",VLOOKUP(I2725,State_codes!$B$2:$C$38, 2, FALSE))</f>
        <v>DL</v>
      </c>
      <c r="K2725" s="2" t="s">
        <v>122</v>
      </c>
      <c r="L2725" s="46"/>
      <c r="N2725" s="130"/>
      <c r="O2725" s="130"/>
      <c r="P2725" s="39">
        <v>43924</v>
      </c>
      <c r="Q2725" s="37" t="s">
        <v>10166</v>
      </c>
      <c r="R2725" s="46"/>
      <c r="S2725" s="46"/>
    </row>
    <row r="2726" spans="1:19" ht="12.75">
      <c r="A2726" s="38">
        <v>2725</v>
      </c>
      <c r="B2726" s="119"/>
      <c r="C2726" s="39">
        <v>43924</v>
      </c>
      <c r="D2726" s="40"/>
      <c r="E2726" s="41"/>
      <c r="H2726" s="15"/>
      <c r="I2726" s="2" t="s">
        <v>95</v>
      </c>
      <c r="J2726" s="15" t="str">
        <f>IF(ISERROR(VLOOKUP(I2726,State_codes!$B$2:$C$38, 2, FALSE)),"",VLOOKUP(I2726,State_codes!$B$2:$C$38, 2, FALSE))</f>
        <v>DL</v>
      </c>
      <c r="K2726" s="2" t="s">
        <v>122</v>
      </c>
      <c r="L2726" s="46"/>
      <c r="N2726" s="130"/>
      <c r="O2726" s="130"/>
      <c r="P2726" s="39">
        <v>43924</v>
      </c>
      <c r="Q2726" s="37" t="s">
        <v>10166</v>
      </c>
      <c r="R2726" s="46"/>
      <c r="S2726" s="46"/>
    </row>
    <row r="2727" spans="1:19" ht="12.75">
      <c r="A2727" s="38">
        <v>2726</v>
      </c>
      <c r="B2727" s="119"/>
      <c r="C2727" s="39">
        <v>43924</v>
      </c>
      <c r="D2727" s="40"/>
      <c r="E2727" s="41"/>
      <c r="H2727" s="15"/>
      <c r="I2727" s="2" t="s">
        <v>95</v>
      </c>
      <c r="J2727" s="15" t="str">
        <f>IF(ISERROR(VLOOKUP(I2727,State_codes!$B$2:$C$38, 2, FALSE)),"",VLOOKUP(I2727,State_codes!$B$2:$C$38, 2, FALSE))</f>
        <v>DL</v>
      </c>
      <c r="K2727" s="2" t="s">
        <v>122</v>
      </c>
      <c r="L2727" s="46"/>
      <c r="N2727" s="130"/>
      <c r="O2727" s="130"/>
      <c r="P2727" s="39">
        <v>43924</v>
      </c>
      <c r="Q2727" s="37" t="s">
        <v>10166</v>
      </c>
      <c r="R2727" s="46"/>
      <c r="S2727" s="46"/>
    </row>
    <row r="2728" spans="1:19" ht="12.75">
      <c r="A2728" s="38">
        <v>2727</v>
      </c>
      <c r="B2728" s="119"/>
      <c r="C2728" s="39">
        <v>43924</v>
      </c>
      <c r="D2728" s="40"/>
      <c r="E2728" s="41"/>
      <c r="H2728" s="15"/>
      <c r="I2728" s="2" t="s">
        <v>95</v>
      </c>
      <c r="J2728" s="15" t="str">
        <f>IF(ISERROR(VLOOKUP(I2728,State_codes!$B$2:$C$38, 2, FALSE)),"",VLOOKUP(I2728,State_codes!$B$2:$C$38, 2, FALSE))</f>
        <v>DL</v>
      </c>
      <c r="K2728" s="2" t="s">
        <v>122</v>
      </c>
      <c r="L2728" s="46"/>
      <c r="N2728" s="130"/>
      <c r="O2728" s="130"/>
      <c r="P2728" s="39">
        <v>43924</v>
      </c>
      <c r="Q2728" s="37" t="s">
        <v>10166</v>
      </c>
      <c r="R2728" s="46"/>
      <c r="S2728" s="46"/>
    </row>
    <row r="2729" spans="1:19" ht="12.75">
      <c r="A2729" s="38">
        <v>2728</v>
      </c>
      <c r="B2729" s="119"/>
      <c r="C2729" s="39">
        <v>43924</v>
      </c>
      <c r="D2729" s="40"/>
      <c r="E2729" s="41"/>
      <c r="H2729" s="15"/>
      <c r="I2729" s="2" t="s">
        <v>95</v>
      </c>
      <c r="J2729" s="15" t="str">
        <f>IF(ISERROR(VLOOKUP(I2729,State_codes!$B$2:$C$38, 2, FALSE)),"",VLOOKUP(I2729,State_codes!$B$2:$C$38, 2, FALSE))</f>
        <v>DL</v>
      </c>
      <c r="K2729" s="2" t="s">
        <v>122</v>
      </c>
      <c r="L2729" s="46"/>
      <c r="N2729" s="130"/>
      <c r="O2729" s="130"/>
      <c r="P2729" s="39">
        <v>43924</v>
      </c>
      <c r="Q2729" s="37" t="s">
        <v>10166</v>
      </c>
      <c r="R2729" s="46"/>
      <c r="S2729" s="46"/>
    </row>
    <row r="2730" spans="1:19" ht="12.75">
      <c r="A2730" s="38">
        <v>2729</v>
      </c>
      <c r="B2730" s="119"/>
      <c r="C2730" s="39">
        <v>43924</v>
      </c>
      <c r="D2730" s="40"/>
      <c r="E2730" s="41"/>
      <c r="H2730" s="15"/>
      <c r="I2730" s="2" t="s">
        <v>95</v>
      </c>
      <c r="J2730" s="15" t="str">
        <f>IF(ISERROR(VLOOKUP(I2730,State_codes!$B$2:$C$38, 2, FALSE)),"",VLOOKUP(I2730,State_codes!$B$2:$C$38, 2, FALSE))</f>
        <v>DL</v>
      </c>
      <c r="K2730" s="2" t="s">
        <v>122</v>
      </c>
      <c r="L2730" s="46"/>
      <c r="N2730" s="130"/>
      <c r="O2730" s="130"/>
      <c r="P2730" s="39">
        <v>43924</v>
      </c>
      <c r="Q2730" s="37" t="s">
        <v>10166</v>
      </c>
      <c r="R2730" s="46"/>
      <c r="S2730" s="46"/>
    </row>
    <row r="2731" spans="1:19" ht="12.75">
      <c r="A2731" s="38">
        <v>2730</v>
      </c>
      <c r="B2731" s="119"/>
      <c r="C2731" s="39">
        <v>43924</v>
      </c>
      <c r="D2731" s="40"/>
      <c r="E2731" s="41"/>
      <c r="H2731" s="15"/>
      <c r="I2731" s="2" t="s">
        <v>95</v>
      </c>
      <c r="J2731" s="15" t="str">
        <f>IF(ISERROR(VLOOKUP(I2731,State_codes!$B$2:$C$38, 2, FALSE)),"",VLOOKUP(I2731,State_codes!$B$2:$C$38, 2, FALSE))</f>
        <v>DL</v>
      </c>
      <c r="K2731" s="2" t="s">
        <v>122</v>
      </c>
      <c r="L2731" s="46"/>
      <c r="N2731" s="130"/>
      <c r="O2731" s="130"/>
      <c r="P2731" s="39">
        <v>43924</v>
      </c>
      <c r="Q2731" s="37" t="s">
        <v>10166</v>
      </c>
      <c r="R2731" s="46"/>
      <c r="S2731" s="46"/>
    </row>
    <row r="2732" spans="1:19" ht="12.75">
      <c r="A2732" s="38">
        <v>2731</v>
      </c>
      <c r="B2732" s="119"/>
      <c r="C2732" s="39">
        <v>43924</v>
      </c>
      <c r="D2732" s="40"/>
      <c r="E2732" s="41"/>
      <c r="H2732" s="15"/>
      <c r="I2732" s="2" t="s">
        <v>95</v>
      </c>
      <c r="J2732" s="15" t="str">
        <f>IF(ISERROR(VLOOKUP(I2732,State_codes!$B$2:$C$38, 2, FALSE)),"",VLOOKUP(I2732,State_codes!$B$2:$C$38, 2, FALSE))</f>
        <v>DL</v>
      </c>
      <c r="K2732" s="2" t="s">
        <v>122</v>
      </c>
      <c r="L2732" s="46"/>
      <c r="N2732" s="130"/>
      <c r="O2732" s="130"/>
      <c r="P2732" s="39">
        <v>43924</v>
      </c>
      <c r="Q2732" s="37" t="s">
        <v>10166</v>
      </c>
      <c r="R2732" s="46"/>
      <c r="S2732" s="46"/>
    </row>
    <row r="2733" spans="1:19" ht="12.75">
      <c r="A2733" s="38">
        <v>2732</v>
      </c>
      <c r="B2733" s="119"/>
      <c r="C2733" s="39">
        <v>43924</v>
      </c>
      <c r="D2733" s="40"/>
      <c r="E2733" s="41"/>
      <c r="H2733" s="15"/>
      <c r="I2733" s="2" t="s">
        <v>95</v>
      </c>
      <c r="J2733" s="15" t="str">
        <f>IF(ISERROR(VLOOKUP(I2733,State_codes!$B$2:$C$38, 2, FALSE)),"",VLOOKUP(I2733,State_codes!$B$2:$C$38, 2, FALSE))</f>
        <v>DL</v>
      </c>
      <c r="K2733" s="2" t="s">
        <v>122</v>
      </c>
      <c r="L2733" s="46"/>
      <c r="N2733" s="130"/>
      <c r="O2733" s="130"/>
      <c r="P2733" s="39">
        <v>43924</v>
      </c>
      <c r="Q2733" s="37" t="s">
        <v>10166</v>
      </c>
      <c r="R2733" s="46"/>
      <c r="S2733" s="46"/>
    </row>
    <row r="2734" spans="1:19" ht="12.75">
      <c r="A2734" s="38">
        <v>2733</v>
      </c>
      <c r="B2734" s="119"/>
      <c r="C2734" s="39">
        <v>43924</v>
      </c>
      <c r="D2734" s="40"/>
      <c r="E2734" s="41"/>
      <c r="H2734" s="15"/>
      <c r="I2734" s="2" t="s">
        <v>95</v>
      </c>
      <c r="J2734" s="15" t="str">
        <f>IF(ISERROR(VLOOKUP(I2734,State_codes!$B$2:$C$38, 2, FALSE)),"",VLOOKUP(I2734,State_codes!$B$2:$C$38, 2, FALSE))</f>
        <v>DL</v>
      </c>
      <c r="K2734" s="2" t="s">
        <v>122</v>
      </c>
      <c r="L2734" s="46"/>
      <c r="N2734" s="130"/>
      <c r="O2734" s="130"/>
      <c r="P2734" s="39">
        <v>43924</v>
      </c>
      <c r="Q2734" s="37" t="s">
        <v>10166</v>
      </c>
      <c r="R2734" s="46"/>
      <c r="S2734" s="46"/>
    </row>
    <row r="2735" spans="1:19" ht="12.75">
      <c r="A2735" s="38">
        <v>2734</v>
      </c>
      <c r="B2735" s="119"/>
      <c r="C2735" s="39">
        <v>43924</v>
      </c>
      <c r="D2735" s="40"/>
      <c r="E2735" s="41"/>
      <c r="H2735" s="15"/>
      <c r="I2735" s="2" t="s">
        <v>95</v>
      </c>
      <c r="J2735" s="15" t="str">
        <f>IF(ISERROR(VLOOKUP(I2735,State_codes!$B$2:$C$38, 2, FALSE)),"",VLOOKUP(I2735,State_codes!$B$2:$C$38, 2, FALSE))</f>
        <v>DL</v>
      </c>
      <c r="K2735" s="2" t="s">
        <v>122</v>
      </c>
      <c r="L2735" s="46"/>
      <c r="N2735" s="130"/>
      <c r="O2735" s="130"/>
      <c r="P2735" s="39">
        <v>43924</v>
      </c>
      <c r="Q2735" s="37" t="s">
        <v>10166</v>
      </c>
      <c r="R2735" s="46"/>
      <c r="S2735" s="46"/>
    </row>
    <row r="2736" spans="1:19" ht="12.75">
      <c r="A2736" s="38">
        <v>2735</v>
      </c>
      <c r="B2736" s="119"/>
      <c r="C2736" s="39">
        <v>43924</v>
      </c>
      <c r="D2736" s="40"/>
      <c r="E2736" s="41"/>
      <c r="H2736" s="15"/>
      <c r="I2736" s="2" t="s">
        <v>95</v>
      </c>
      <c r="J2736" s="15" t="str">
        <f>IF(ISERROR(VLOOKUP(I2736,State_codes!$B$2:$C$38, 2, FALSE)),"",VLOOKUP(I2736,State_codes!$B$2:$C$38, 2, FALSE))</f>
        <v>DL</v>
      </c>
      <c r="K2736" s="2" t="s">
        <v>122</v>
      </c>
      <c r="L2736" s="46"/>
      <c r="N2736" s="130"/>
      <c r="O2736" s="130"/>
      <c r="P2736" s="39">
        <v>43924</v>
      </c>
      <c r="Q2736" s="37" t="s">
        <v>10166</v>
      </c>
      <c r="R2736" s="46"/>
      <c r="S2736" s="46"/>
    </row>
    <row r="2737" spans="1:19" ht="12.75">
      <c r="A2737" s="38">
        <v>2736</v>
      </c>
      <c r="B2737" s="119"/>
      <c r="C2737" s="39">
        <v>43924</v>
      </c>
      <c r="D2737" s="40"/>
      <c r="E2737" s="41"/>
      <c r="H2737" s="15"/>
      <c r="I2737" s="2" t="s">
        <v>95</v>
      </c>
      <c r="J2737" s="15" t="str">
        <f>IF(ISERROR(VLOOKUP(I2737,State_codes!$B$2:$C$38, 2, FALSE)),"",VLOOKUP(I2737,State_codes!$B$2:$C$38, 2, FALSE))</f>
        <v>DL</v>
      </c>
      <c r="K2737" s="2" t="s">
        <v>122</v>
      </c>
      <c r="L2737" s="46"/>
      <c r="N2737" s="130"/>
      <c r="O2737" s="130"/>
      <c r="P2737" s="39">
        <v>43924</v>
      </c>
      <c r="Q2737" s="37" t="s">
        <v>10166</v>
      </c>
      <c r="R2737" s="46"/>
      <c r="S2737" s="46"/>
    </row>
    <row r="2738" spans="1:19" ht="12.75">
      <c r="A2738" s="38">
        <v>2737</v>
      </c>
      <c r="B2738" s="119"/>
      <c r="C2738" s="39">
        <v>43924</v>
      </c>
      <c r="D2738" s="40"/>
      <c r="E2738" s="41"/>
      <c r="H2738" s="15"/>
      <c r="I2738" s="2" t="s">
        <v>95</v>
      </c>
      <c r="J2738" s="15" t="str">
        <f>IF(ISERROR(VLOOKUP(I2738,State_codes!$B$2:$C$38, 2, FALSE)),"",VLOOKUP(I2738,State_codes!$B$2:$C$38, 2, FALSE))</f>
        <v>DL</v>
      </c>
      <c r="K2738" s="2" t="s">
        <v>122</v>
      </c>
      <c r="L2738" s="46"/>
      <c r="N2738" s="130"/>
      <c r="O2738" s="130"/>
      <c r="P2738" s="39">
        <v>43924</v>
      </c>
      <c r="Q2738" s="37" t="s">
        <v>10166</v>
      </c>
      <c r="R2738" s="46"/>
      <c r="S2738" s="46"/>
    </row>
    <row r="2739" spans="1:19" ht="12.75">
      <c r="A2739" s="38">
        <v>2738</v>
      </c>
      <c r="B2739" s="119"/>
      <c r="C2739" s="39">
        <v>43924</v>
      </c>
      <c r="D2739" s="40"/>
      <c r="E2739" s="41"/>
      <c r="H2739" s="15"/>
      <c r="I2739" s="2" t="s">
        <v>95</v>
      </c>
      <c r="J2739" s="15" t="str">
        <f>IF(ISERROR(VLOOKUP(I2739,State_codes!$B$2:$C$38, 2, FALSE)),"",VLOOKUP(I2739,State_codes!$B$2:$C$38, 2, FALSE))</f>
        <v>DL</v>
      </c>
      <c r="K2739" s="2" t="s">
        <v>122</v>
      </c>
      <c r="L2739" s="46"/>
      <c r="N2739" s="130"/>
      <c r="O2739" s="130"/>
      <c r="P2739" s="39">
        <v>43924</v>
      </c>
      <c r="Q2739" s="37" t="s">
        <v>10166</v>
      </c>
      <c r="R2739" s="46"/>
      <c r="S2739" s="46"/>
    </row>
    <row r="2740" spans="1:19" ht="12.75">
      <c r="A2740" s="38">
        <v>2739</v>
      </c>
      <c r="B2740" s="119"/>
      <c r="C2740" s="39">
        <v>43924</v>
      </c>
      <c r="D2740" s="40"/>
      <c r="E2740" s="41"/>
      <c r="H2740" s="15"/>
      <c r="I2740" s="2" t="s">
        <v>95</v>
      </c>
      <c r="J2740" s="15" t="str">
        <f>IF(ISERROR(VLOOKUP(I2740,State_codes!$B$2:$C$38, 2, FALSE)),"",VLOOKUP(I2740,State_codes!$B$2:$C$38, 2, FALSE))</f>
        <v>DL</v>
      </c>
      <c r="K2740" s="2" t="s">
        <v>122</v>
      </c>
      <c r="L2740" s="46"/>
      <c r="N2740" s="130"/>
      <c r="O2740" s="130"/>
      <c r="P2740" s="39">
        <v>43924</v>
      </c>
      <c r="Q2740" s="37" t="s">
        <v>10166</v>
      </c>
      <c r="R2740" s="46"/>
      <c r="S2740" s="46"/>
    </row>
    <row r="2741" spans="1:19" ht="12.75">
      <c r="A2741" s="38">
        <v>2740</v>
      </c>
      <c r="B2741" s="119"/>
      <c r="C2741" s="39">
        <v>43924</v>
      </c>
      <c r="D2741" s="40"/>
      <c r="E2741" s="41"/>
      <c r="H2741" s="15"/>
      <c r="I2741" s="2" t="s">
        <v>95</v>
      </c>
      <c r="J2741" s="15" t="str">
        <f>IF(ISERROR(VLOOKUP(I2741,State_codes!$B$2:$C$38, 2, FALSE)),"",VLOOKUP(I2741,State_codes!$B$2:$C$38, 2, FALSE))</f>
        <v>DL</v>
      </c>
      <c r="K2741" s="2" t="s">
        <v>122</v>
      </c>
      <c r="L2741" s="46"/>
      <c r="N2741" s="130"/>
      <c r="O2741" s="130"/>
      <c r="P2741" s="39">
        <v>43924</v>
      </c>
      <c r="Q2741" s="37" t="s">
        <v>10166</v>
      </c>
      <c r="R2741" s="46"/>
      <c r="S2741" s="46"/>
    </row>
    <row r="2742" spans="1:19" ht="12.75">
      <c r="A2742" s="38">
        <v>2741</v>
      </c>
      <c r="B2742" s="119"/>
      <c r="C2742" s="39">
        <v>43924</v>
      </c>
      <c r="D2742" s="40"/>
      <c r="E2742" s="41"/>
      <c r="H2742" s="15"/>
      <c r="I2742" s="2" t="s">
        <v>95</v>
      </c>
      <c r="J2742" s="15" t="str">
        <f>IF(ISERROR(VLOOKUP(I2742,State_codes!$B$2:$C$38, 2, FALSE)),"",VLOOKUP(I2742,State_codes!$B$2:$C$38, 2, FALSE))</f>
        <v>DL</v>
      </c>
      <c r="K2742" s="2" t="s">
        <v>122</v>
      </c>
      <c r="L2742" s="46"/>
      <c r="N2742" s="130"/>
      <c r="O2742" s="130"/>
      <c r="P2742" s="39">
        <v>43924</v>
      </c>
      <c r="Q2742" s="37" t="s">
        <v>10166</v>
      </c>
      <c r="R2742" s="46"/>
      <c r="S2742" s="46"/>
    </row>
    <row r="2743" spans="1:19" ht="12.75">
      <c r="A2743" s="38">
        <v>2742</v>
      </c>
      <c r="B2743" s="119"/>
      <c r="C2743" s="39">
        <v>43924</v>
      </c>
      <c r="D2743" s="40"/>
      <c r="E2743" s="41"/>
      <c r="H2743" s="15"/>
      <c r="I2743" s="2" t="s">
        <v>95</v>
      </c>
      <c r="J2743" s="15" t="str">
        <f>IF(ISERROR(VLOOKUP(I2743,State_codes!$B$2:$C$38, 2, FALSE)),"",VLOOKUP(I2743,State_codes!$B$2:$C$38, 2, FALSE))</f>
        <v>DL</v>
      </c>
      <c r="K2743" s="2" t="s">
        <v>122</v>
      </c>
      <c r="L2743" s="46"/>
      <c r="N2743" s="130"/>
      <c r="O2743" s="130"/>
      <c r="P2743" s="39">
        <v>43924</v>
      </c>
      <c r="Q2743" s="37" t="s">
        <v>10166</v>
      </c>
      <c r="R2743" s="46"/>
      <c r="S2743" s="46"/>
    </row>
    <row r="2744" spans="1:19" ht="12.75">
      <c r="A2744" s="38">
        <v>2743</v>
      </c>
      <c r="B2744" s="119"/>
      <c r="C2744" s="39">
        <v>43924</v>
      </c>
      <c r="D2744" s="40"/>
      <c r="E2744" s="41"/>
      <c r="H2744" s="15"/>
      <c r="I2744" s="2" t="s">
        <v>95</v>
      </c>
      <c r="J2744" s="15" t="str">
        <f>IF(ISERROR(VLOOKUP(I2744,State_codes!$B$2:$C$38, 2, FALSE)),"",VLOOKUP(I2744,State_codes!$B$2:$C$38, 2, FALSE))</f>
        <v>DL</v>
      </c>
      <c r="K2744" s="2" t="s">
        <v>122</v>
      </c>
      <c r="L2744" s="46"/>
      <c r="N2744" s="130"/>
      <c r="O2744" s="130"/>
      <c r="P2744" s="39">
        <v>43924</v>
      </c>
      <c r="Q2744" s="37" t="s">
        <v>10166</v>
      </c>
      <c r="R2744" s="46"/>
      <c r="S2744" s="46"/>
    </row>
    <row r="2745" spans="1:19" ht="12.75">
      <c r="A2745" s="38">
        <v>2744</v>
      </c>
      <c r="B2745" s="23" t="s">
        <v>10374</v>
      </c>
      <c r="C2745" s="39">
        <v>43924</v>
      </c>
      <c r="D2745" s="40"/>
      <c r="E2745" s="41"/>
      <c r="H2745" s="2" t="s">
        <v>827</v>
      </c>
      <c r="I2745" s="2" t="s">
        <v>158</v>
      </c>
      <c r="J2745" s="15" t="str">
        <f>IF(ISERROR(VLOOKUP(I2745,State_codes!$B$2:$C$38, 2, FALSE)),"",VLOOKUP(I2745,State_codes!$B$2:$C$38, 2, FALSE))</f>
        <v>TN</v>
      </c>
      <c r="K2745" s="2" t="s">
        <v>122</v>
      </c>
      <c r="L2745" s="31" t="s">
        <v>3062</v>
      </c>
      <c r="M2745" s="2" t="s">
        <v>766</v>
      </c>
      <c r="N2745" s="130"/>
      <c r="O2745" s="27" t="s">
        <v>129</v>
      </c>
      <c r="P2745" s="39">
        <v>43924</v>
      </c>
      <c r="Q2745" s="37" t="s">
        <v>10378</v>
      </c>
      <c r="R2745" s="37" t="s">
        <v>10379</v>
      </c>
      <c r="S2745" s="46"/>
    </row>
    <row r="2746" spans="1:19" ht="12.75">
      <c r="A2746" s="38">
        <v>2745</v>
      </c>
      <c r="B2746" s="23" t="s">
        <v>10380</v>
      </c>
      <c r="C2746" s="39">
        <v>43924</v>
      </c>
      <c r="D2746" s="40"/>
      <c r="E2746" s="41"/>
      <c r="H2746" s="2" t="s">
        <v>827</v>
      </c>
      <c r="I2746" s="2" t="s">
        <v>158</v>
      </c>
      <c r="J2746" s="15" t="str">
        <f>IF(ISERROR(VLOOKUP(I2746,State_codes!$B$2:$C$38, 2, FALSE)),"",VLOOKUP(I2746,State_codes!$B$2:$C$38, 2, FALSE))</f>
        <v>TN</v>
      </c>
      <c r="K2746" s="2" t="s">
        <v>122</v>
      </c>
      <c r="L2746" s="31" t="s">
        <v>10382</v>
      </c>
      <c r="N2746" s="130"/>
      <c r="O2746" s="27" t="s">
        <v>58</v>
      </c>
      <c r="P2746" s="39">
        <v>43924</v>
      </c>
      <c r="Q2746" s="37" t="s">
        <v>10378</v>
      </c>
      <c r="R2746" s="37" t="s">
        <v>10379</v>
      </c>
      <c r="S2746" s="46"/>
    </row>
    <row r="2747" spans="1:19" ht="12.75">
      <c r="A2747" s="38">
        <v>2746</v>
      </c>
      <c r="B2747" s="23" t="s">
        <v>10385</v>
      </c>
      <c r="C2747" s="39">
        <v>43924</v>
      </c>
      <c r="D2747" s="40"/>
      <c r="E2747" s="41"/>
      <c r="H2747" s="2" t="s">
        <v>827</v>
      </c>
      <c r="I2747" s="2" t="s">
        <v>158</v>
      </c>
      <c r="J2747" s="15" t="str">
        <f>IF(ISERROR(VLOOKUP(I2747,State_codes!$B$2:$C$38, 2, FALSE)),"",VLOOKUP(I2747,State_codes!$B$2:$C$38, 2, FALSE))</f>
        <v>TN</v>
      </c>
      <c r="K2747" s="2" t="s">
        <v>122</v>
      </c>
      <c r="L2747" s="31" t="s">
        <v>10386</v>
      </c>
      <c r="N2747" s="130"/>
      <c r="O2747" s="130"/>
      <c r="P2747" s="39">
        <v>43924</v>
      </c>
      <c r="Q2747" s="37" t="s">
        <v>10378</v>
      </c>
      <c r="R2747" s="37" t="s">
        <v>10379</v>
      </c>
      <c r="S2747" s="46"/>
    </row>
    <row r="2748" spans="1:19" ht="12.75">
      <c r="A2748" s="38">
        <v>2747</v>
      </c>
      <c r="B2748" s="23" t="s">
        <v>10388</v>
      </c>
      <c r="C2748" s="39">
        <v>43924</v>
      </c>
      <c r="D2748" s="40"/>
      <c r="E2748" s="41"/>
      <c r="H2748" s="2" t="s">
        <v>827</v>
      </c>
      <c r="I2748" s="2" t="s">
        <v>158</v>
      </c>
      <c r="J2748" s="15" t="str">
        <f>IF(ISERROR(VLOOKUP(I2748,State_codes!$B$2:$C$38, 2, FALSE)),"",VLOOKUP(I2748,State_codes!$B$2:$C$38, 2, FALSE))</f>
        <v>TN</v>
      </c>
      <c r="K2748" s="2" t="s">
        <v>122</v>
      </c>
      <c r="L2748" s="31" t="s">
        <v>3062</v>
      </c>
      <c r="M2748" s="2" t="s">
        <v>766</v>
      </c>
      <c r="N2748" s="130"/>
      <c r="O2748" s="27" t="s">
        <v>129</v>
      </c>
      <c r="P2748" s="39">
        <v>43924</v>
      </c>
      <c r="Q2748" s="37" t="s">
        <v>10378</v>
      </c>
      <c r="R2748" s="37" t="s">
        <v>10379</v>
      </c>
      <c r="S2748" s="46"/>
    </row>
    <row r="2749" spans="1:19" ht="12.75">
      <c r="A2749" s="38">
        <v>2748</v>
      </c>
      <c r="B2749" s="23" t="s">
        <v>10390</v>
      </c>
      <c r="C2749" s="39">
        <v>43924</v>
      </c>
      <c r="D2749" s="40"/>
      <c r="E2749" s="41"/>
      <c r="H2749" s="2" t="s">
        <v>827</v>
      </c>
      <c r="I2749" s="2" t="s">
        <v>158</v>
      </c>
      <c r="J2749" s="15" t="str">
        <f>IF(ISERROR(VLOOKUP(I2749,State_codes!$B$2:$C$38, 2, FALSE)),"",VLOOKUP(I2749,State_codes!$B$2:$C$38, 2, FALSE))</f>
        <v>TN</v>
      </c>
      <c r="K2749" s="2" t="s">
        <v>122</v>
      </c>
      <c r="L2749" s="31" t="s">
        <v>3062</v>
      </c>
      <c r="M2749" s="2" t="s">
        <v>766</v>
      </c>
      <c r="N2749" s="130"/>
      <c r="O2749" s="27" t="s">
        <v>129</v>
      </c>
      <c r="P2749" s="39">
        <v>43924</v>
      </c>
      <c r="Q2749" s="37" t="s">
        <v>10378</v>
      </c>
      <c r="R2749" s="37" t="s">
        <v>10379</v>
      </c>
      <c r="S2749" s="46"/>
    </row>
    <row r="2750" spans="1:19" ht="12.75">
      <c r="A2750" s="38">
        <v>2749</v>
      </c>
      <c r="B2750" s="23" t="s">
        <v>10391</v>
      </c>
      <c r="C2750" s="39">
        <v>43924</v>
      </c>
      <c r="D2750" s="40"/>
      <c r="E2750" s="41"/>
      <c r="H2750" s="2" t="s">
        <v>827</v>
      </c>
      <c r="I2750" s="2" t="s">
        <v>158</v>
      </c>
      <c r="J2750" s="15" t="str">
        <f>IF(ISERROR(VLOOKUP(I2750,State_codes!$B$2:$C$38, 2, FALSE)),"",VLOOKUP(I2750,State_codes!$B$2:$C$38, 2, FALSE))</f>
        <v>TN</v>
      </c>
      <c r="K2750" s="2" t="s">
        <v>122</v>
      </c>
      <c r="L2750" s="31" t="s">
        <v>3062</v>
      </c>
      <c r="M2750" s="2" t="s">
        <v>766</v>
      </c>
      <c r="N2750" s="130"/>
      <c r="O2750" s="27" t="s">
        <v>129</v>
      </c>
      <c r="P2750" s="39">
        <v>43924</v>
      </c>
      <c r="Q2750" s="37" t="s">
        <v>10378</v>
      </c>
      <c r="R2750" s="37" t="s">
        <v>10379</v>
      </c>
      <c r="S2750" s="46"/>
    </row>
    <row r="2751" spans="1:19" ht="12.75">
      <c r="A2751" s="38">
        <v>2750</v>
      </c>
      <c r="B2751" s="23" t="s">
        <v>10393</v>
      </c>
      <c r="C2751" s="39">
        <v>43924</v>
      </c>
      <c r="D2751" s="40"/>
      <c r="E2751" s="41"/>
      <c r="H2751" s="2" t="s">
        <v>827</v>
      </c>
      <c r="I2751" s="2" t="s">
        <v>158</v>
      </c>
      <c r="J2751" s="15" t="str">
        <f>IF(ISERROR(VLOOKUP(I2751,State_codes!$B$2:$C$38, 2, FALSE)),"",VLOOKUP(I2751,State_codes!$B$2:$C$38, 2, FALSE))</f>
        <v>TN</v>
      </c>
      <c r="K2751" s="2" t="s">
        <v>122</v>
      </c>
      <c r="L2751" s="31" t="s">
        <v>3062</v>
      </c>
      <c r="M2751" s="2" t="s">
        <v>766</v>
      </c>
      <c r="N2751" s="130"/>
      <c r="O2751" s="27" t="s">
        <v>129</v>
      </c>
      <c r="P2751" s="39">
        <v>43924</v>
      </c>
      <c r="Q2751" s="37" t="s">
        <v>10378</v>
      </c>
      <c r="R2751" s="37" t="s">
        <v>10379</v>
      </c>
      <c r="S2751" s="46"/>
    </row>
    <row r="2752" spans="1:19" ht="12.75">
      <c r="A2752" s="38">
        <v>2751</v>
      </c>
      <c r="B2752" s="23" t="s">
        <v>10395</v>
      </c>
      <c r="C2752" s="39">
        <v>43924</v>
      </c>
      <c r="D2752" s="40"/>
      <c r="E2752" s="41"/>
      <c r="H2752" s="2" t="s">
        <v>827</v>
      </c>
      <c r="I2752" s="2" t="s">
        <v>158</v>
      </c>
      <c r="J2752" s="15" t="str">
        <f>IF(ISERROR(VLOOKUP(I2752,State_codes!$B$2:$C$38, 2, FALSE)),"",VLOOKUP(I2752,State_codes!$B$2:$C$38, 2, FALSE))</f>
        <v>TN</v>
      </c>
      <c r="K2752" s="2" t="s">
        <v>122</v>
      </c>
      <c r="L2752" s="31" t="s">
        <v>3062</v>
      </c>
      <c r="M2752" s="2" t="s">
        <v>766</v>
      </c>
      <c r="N2752" s="130"/>
      <c r="O2752" s="27" t="s">
        <v>129</v>
      </c>
      <c r="P2752" s="39">
        <v>43924</v>
      </c>
      <c r="Q2752" s="37" t="s">
        <v>10378</v>
      </c>
      <c r="R2752" s="37" t="s">
        <v>10379</v>
      </c>
      <c r="S2752" s="46"/>
    </row>
    <row r="2753" spans="1:19" ht="12.75">
      <c r="A2753" s="38">
        <v>2752</v>
      </c>
      <c r="B2753" s="23" t="s">
        <v>10400</v>
      </c>
      <c r="C2753" s="39">
        <v>43924</v>
      </c>
      <c r="D2753" s="40"/>
      <c r="E2753" s="41"/>
      <c r="H2753" s="2" t="s">
        <v>827</v>
      </c>
      <c r="I2753" s="2" t="s">
        <v>158</v>
      </c>
      <c r="J2753" s="15" t="str">
        <f>IF(ISERROR(VLOOKUP(I2753,State_codes!$B$2:$C$38, 2, FALSE)),"",VLOOKUP(I2753,State_codes!$B$2:$C$38, 2, FALSE))</f>
        <v>TN</v>
      </c>
      <c r="K2753" s="2" t="s">
        <v>122</v>
      </c>
      <c r="L2753" s="31" t="s">
        <v>3062</v>
      </c>
      <c r="M2753" s="2" t="s">
        <v>766</v>
      </c>
      <c r="N2753" s="130"/>
      <c r="O2753" s="27" t="s">
        <v>129</v>
      </c>
      <c r="P2753" s="39">
        <v>43924</v>
      </c>
      <c r="Q2753" s="37" t="s">
        <v>10378</v>
      </c>
      <c r="R2753" s="37" t="s">
        <v>10379</v>
      </c>
      <c r="S2753" s="46"/>
    </row>
    <row r="2754" spans="1:19" ht="12.75">
      <c r="A2754" s="38">
        <v>2753</v>
      </c>
      <c r="B2754" s="23" t="s">
        <v>10401</v>
      </c>
      <c r="C2754" s="39">
        <v>43924</v>
      </c>
      <c r="D2754" s="40"/>
      <c r="E2754" s="41"/>
      <c r="H2754" s="2" t="s">
        <v>827</v>
      </c>
      <c r="I2754" s="2" t="s">
        <v>158</v>
      </c>
      <c r="J2754" s="15" t="str">
        <f>IF(ISERROR(VLOOKUP(I2754,State_codes!$B$2:$C$38, 2, FALSE)),"",VLOOKUP(I2754,State_codes!$B$2:$C$38, 2, FALSE))</f>
        <v>TN</v>
      </c>
      <c r="K2754" s="2" t="s">
        <v>122</v>
      </c>
      <c r="L2754" s="31" t="s">
        <v>3062</v>
      </c>
      <c r="M2754" s="2" t="s">
        <v>766</v>
      </c>
      <c r="N2754" s="130"/>
      <c r="O2754" s="27" t="s">
        <v>129</v>
      </c>
      <c r="P2754" s="39">
        <v>43924</v>
      </c>
      <c r="Q2754" s="37" t="s">
        <v>10378</v>
      </c>
      <c r="R2754" s="37" t="s">
        <v>10379</v>
      </c>
      <c r="S2754" s="46"/>
    </row>
    <row r="2755" spans="1:19" ht="12.75">
      <c r="A2755" s="38">
        <v>2754</v>
      </c>
      <c r="B2755" s="23" t="s">
        <v>10403</v>
      </c>
      <c r="C2755" s="39">
        <v>43924</v>
      </c>
      <c r="D2755" s="40"/>
      <c r="E2755" s="41"/>
      <c r="H2755" s="2" t="s">
        <v>827</v>
      </c>
      <c r="I2755" s="2" t="s">
        <v>158</v>
      </c>
      <c r="J2755" s="15" t="str">
        <f>IF(ISERROR(VLOOKUP(I2755,State_codes!$B$2:$C$38, 2, FALSE)),"",VLOOKUP(I2755,State_codes!$B$2:$C$38, 2, FALSE))</f>
        <v>TN</v>
      </c>
      <c r="K2755" s="2" t="s">
        <v>122</v>
      </c>
      <c r="L2755" s="31" t="s">
        <v>3062</v>
      </c>
      <c r="M2755" s="2" t="s">
        <v>766</v>
      </c>
      <c r="N2755" s="130"/>
      <c r="O2755" s="27" t="s">
        <v>129</v>
      </c>
      <c r="P2755" s="39">
        <v>43924</v>
      </c>
      <c r="Q2755" s="37" t="s">
        <v>10378</v>
      </c>
      <c r="R2755" s="37" t="s">
        <v>10379</v>
      </c>
      <c r="S2755" s="46"/>
    </row>
    <row r="2756" spans="1:19" ht="12.75">
      <c r="A2756" s="38">
        <v>2755</v>
      </c>
      <c r="B2756" s="23" t="s">
        <v>10404</v>
      </c>
      <c r="C2756" s="39">
        <v>43924</v>
      </c>
      <c r="D2756" s="40"/>
      <c r="E2756" s="41"/>
      <c r="H2756" s="2" t="s">
        <v>827</v>
      </c>
      <c r="I2756" s="2" t="s">
        <v>158</v>
      </c>
      <c r="J2756" s="15" t="str">
        <f>IF(ISERROR(VLOOKUP(I2756,State_codes!$B$2:$C$38, 2, FALSE)),"",VLOOKUP(I2756,State_codes!$B$2:$C$38, 2, FALSE))</f>
        <v>TN</v>
      </c>
      <c r="K2756" s="2" t="s">
        <v>122</v>
      </c>
      <c r="L2756" s="31" t="s">
        <v>3062</v>
      </c>
      <c r="M2756" s="2" t="s">
        <v>766</v>
      </c>
      <c r="N2756" s="130"/>
      <c r="O2756" s="27" t="s">
        <v>129</v>
      </c>
      <c r="P2756" s="39">
        <v>43924</v>
      </c>
      <c r="Q2756" s="37" t="s">
        <v>10378</v>
      </c>
      <c r="R2756" s="37" t="s">
        <v>10379</v>
      </c>
      <c r="S2756" s="46"/>
    </row>
    <row r="2757" spans="1:19" ht="12.75">
      <c r="A2757" s="38">
        <v>2756</v>
      </c>
      <c r="B2757" s="23" t="s">
        <v>10408</v>
      </c>
      <c r="C2757" s="39">
        <v>43924</v>
      </c>
      <c r="D2757" s="40"/>
      <c r="E2757" s="41"/>
      <c r="H2757" s="2" t="s">
        <v>827</v>
      </c>
      <c r="I2757" s="2" t="s">
        <v>158</v>
      </c>
      <c r="J2757" s="15" t="str">
        <f>IF(ISERROR(VLOOKUP(I2757,State_codes!$B$2:$C$38, 2, FALSE)),"",VLOOKUP(I2757,State_codes!$B$2:$C$38, 2, FALSE))</f>
        <v>TN</v>
      </c>
      <c r="K2757" s="2" t="s">
        <v>122</v>
      </c>
      <c r="L2757" s="31" t="s">
        <v>3062</v>
      </c>
      <c r="M2757" s="2" t="s">
        <v>766</v>
      </c>
      <c r="N2757" s="130"/>
      <c r="O2757" s="27" t="s">
        <v>129</v>
      </c>
      <c r="P2757" s="39">
        <v>43924</v>
      </c>
      <c r="Q2757" s="37" t="s">
        <v>10378</v>
      </c>
      <c r="R2757" s="37" t="s">
        <v>10379</v>
      </c>
      <c r="S2757" s="46"/>
    </row>
    <row r="2758" spans="1:19" ht="12.75">
      <c r="A2758" s="38">
        <v>2757</v>
      </c>
      <c r="B2758" s="23" t="s">
        <v>10413</v>
      </c>
      <c r="C2758" s="39">
        <v>43924</v>
      </c>
      <c r="D2758" s="40"/>
      <c r="E2758" s="41"/>
      <c r="H2758" s="2" t="s">
        <v>827</v>
      </c>
      <c r="I2758" s="2" t="s">
        <v>158</v>
      </c>
      <c r="J2758" s="15" t="str">
        <f>IF(ISERROR(VLOOKUP(I2758,State_codes!$B$2:$C$38, 2, FALSE)),"",VLOOKUP(I2758,State_codes!$B$2:$C$38, 2, FALSE))</f>
        <v>TN</v>
      </c>
      <c r="K2758" s="2" t="s">
        <v>122</v>
      </c>
      <c r="L2758" s="31" t="s">
        <v>3062</v>
      </c>
      <c r="M2758" s="2" t="s">
        <v>766</v>
      </c>
      <c r="N2758" s="130"/>
      <c r="O2758" s="27" t="s">
        <v>129</v>
      </c>
      <c r="P2758" s="39">
        <v>43924</v>
      </c>
      <c r="Q2758" s="37" t="s">
        <v>10378</v>
      </c>
      <c r="R2758" s="37" t="s">
        <v>10379</v>
      </c>
      <c r="S2758" s="46"/>
    </row>
    <row r="2759" spans="1:19" ht="12.75">
      <c r="A2759" s="38">
        <v>2758</v>
      </c>
      <c r="B2759" s="23" t="s">
        <v>10418</v>
      </c>
      <c r="C2759" s="39">
        <v>43924</v>
      </c>
      <c r="D2759" s="40"/>
      <c r="E2759" s="41"/>
      <c r="H2759" s="2" t="s">
        <v>827</v>
      </c>
      <c r="I2759" s="2" t="s">
        <v>158</v>
      </c>
      <c r="J2759" s="15" t="str">
        <f>IF(ISERROR(VLOOKUP(I2759,State_codes!$B$2:$C$38, 2, FALSE)),"",VLOOKUP(I2759,State_codes!$B$2:$C$38, 2, FALSE))</f>
        <v>TN</v>
      </c>
      <c r="K2759" s="2" t="s">
        <v>122</v>
      </c>
      <c r="L2759" s="31" t="s">
        <v>3062</v>
      </c>
      <c r="M2759" s="2" t="s">
        <v>766</v>
      </c>
      <c r="N2759" s="130"/>
      <c r="O2759" s="27" t="s">
        <v>129</v>
      </c>
      <c r="P2759" s="39">
        <v>43924</v>
      </c>
      <c r="Q2759" s="37" t="s">
        <v>10378</v>
      </c>
      <c r="R2759" s="37" t="s">
        <v>10379</v>
      </c>
      <c r="S2759" s="46"/>
    </row>
    <row r="2760" spans="1:19" ht="12.75">
      <c r="A2760" s="38">
        <v>2759</v>
      </c>
      <c r="B2760" s="23" t="s">
        <v>10421</v>
      </c>
      <c r="C2760" s="39">
        <v>43924</v>
      </c>
      <c r="D2760" s="40"/>
      <c r="E2760" s="41"/>
      <c r="H2760" s="2" t="s">
        <v>827</v>
      </c>
      <c r="I2760" s="2" t="s">
        <v>158</v>
      </c>
      <c r="J2760" s="15" t="str">
        <f>IF(ISERROR(VLOOKUP(I2760,State_codes!$B$2:$C$38, 2, FALSE)),"",VLOOKUP(I2760,State_codes!$B$2:$C$38, 2, FALSE))</f>
        <v>TN</v>
      </c>
      <c r="K2760" s="2" t="s">
        <v>122</v>
      </c>
      <c r="L2760" s="31" t="s">
        <v>3062</v>
      </c>
      <c r="M2760" s="2" t="s">
        <v>766</v>
      </c>
      <c r="N2760" s="130"/>
      <c r="O2760" s="27" t="s">
        <v>129</v>
      </c>
      <c r="P2760" s="39">
        <v>43924</v>
      </c>
      <c r="Q2760" s="37" t="s">
        <v>10378</v>
      </c>
      <c r="R2760" s="37" t="s">
        <v>10379</v>
      </c>
      <c r="S2760" s="46"/>
    </row>
    <row r="2761" spans="1:19" ht="12.75">
      <c r="A2761" s="38">
        <v>2760</v>
      </c>
      <c r="B2761" s="23" t="s">
        <v>10426</v>
      </c>
      <c r="C2761" s="39">
        <v>43924</v>
      </c>
      <c r="D2761" s="40"/>
      <c r="E2761" s="41"/>
      <c r="H2761" s="2" t="s">
        <v>827</v>
      </c>
      <c r="I2761" s="2" t="s">
        <v>158</v>
      </c>
      <c r="J2761" s="15" t="str">
        <f>IF(ISERROR(VLOOKUP(I2761,State_codes!$B$2:$C$38, 2, FALSE)),"",VLOOKUP(I2761,State_codes!$B$2:$C$38, 2, FALSE))</f>
        <v>TN</v>
      </c>
      <c r="K2761" s="2" t="s">
        <v>122</v>
      </c>
      <c r="L2761" s="31" t="s">
        <v>3062</v>
      </c>
      <c r="M2761" s="2" t="s">
        <v>766</v>
      </c>
      <c r="N2761" s="130"/>
      <c r="O2761" s="27" t="s">
        <v>129</v>
      </c>
      <c r="P2761" s="39">
        <v>43924</v>
      </c>
      <c r="Q2761" s="37" t="s">
        <v>10378</v>
      </c>
      <c r="R2761" s="37" t="s">
        <v>10379</v>
      </c>
      <c r="S2761" s="46"/>
    </row>
    <row r="2762" spans="1:19" ht="12.75">
      <c r="A2762" s="38">
        <v>2761</v>
      </c>
      <c r="B2762" s="23" t="s">
        <v>10432</v>
      </c>
      <c r="C2762" s="39">
        <v>43924</v>
      </c>
      <c r="D2762" s="40"/>
      <c r="E2762" s="41"/>
      <c r="H2762" s="2" t="s">
        <v>827</v>
      </c>
      <c r="I2762" s="2" t="s">
        <v>158</v>
      </c>
      <c r="J2762" s="15" t="str">
        <f>IF(ISERROR(VLOOKUP(I2762,State_codes!$B$2:$C$38, 2, FALSE)),"",VLOOKUP(I2762,State_codes!$B$2:$C$38, 2, FALSE))</f>
        <v>TN</v>
      </c>
      <c r="K2762" s="2" t="s">
        <v>122</v>
      </c>
      <c r="L2762" s="31" t="s">
        <v>3062</v>
      </c>
      <c r="M2762" s="2" t="s">
        <v>766</v>
      </c>
      <c r="N2762" s="130"/>
      <c r="O2762" s="27" t="s">
        <v>129</v>
      </c>
      <c r="P2762" s="39">
        <v>43924</v>
      </c>
      <c r="Q2762" s="37" t="s">
        <v>10378</v>
      </c>
      <c r="R2762" s="37" t="s">
        <v>10379</v>
      </c>
      <c r="S2762" s="46"/>
    </row>
    <row r="2763" spans="1:19" ht="12.75">
      <c r="A2763" s="38">
        <v>2762</v>
      </c>
      <c r="B2763" s="23" t="s">
        <v>10435</v>
      </c>
      <c r="C2763" s="39">
        <v>43924</v>
      </c>
      <c r="D2763" s="40"/>
      <c r="E2763" s="41"/>
      <c r="H2763" s="2" t="s">
        <v>827</v>
      </c>
      <c r="I2763" s="2" t="s">
        <v>158</v>
      </c>
      <c r="J2763" s="15" t="str">
        <f>IF(ISERROR(VLOOKUP(I2763,State_codes!$B$2:$C$38, 2, FALSE)),"",VLOOKUP(I2763,State_codes!$B$2:$C$38, 2, FALSE))</f>
        <v>TN</v>
      </c>
      <c r="K2763" s="2" t="s">
        <v>122</v>
      </c>
      <c r="L2763" s="31" t="s">
        <v>3062</v>
      </c>
      <c r="M2763" s="2" t="s">
        <v>766</v>
      </c>
      <c r="N2763" s="130"/>
      <c r="O2763" s="27" t="s">
        <v>129</v>
      </c>
      <c r="P2763" s="39">
        <v>43924</v>
      </c>
      <c r="Q2763" s="37" t="s">
        <v>10378</v>
      </c>
      <c r="R2763" s="37" t="s">
        <v>10379</v>
      </c>
      <c r="S2763" s="46"/>
    </row>
    <row r="2764" spans="1:19" ht="12.75">
      <c r="A2764" s="38">
        <v>2763</v>
      </c>
      <c r="B2764" s="23" t="s">
        <v>10439</v>
      </c>
      <c r="C2764" s="39">
        <v>43924</v>
      </c>
      <c r="D2764" s="40"/>
      <c r="E2764" s="41"/>
      <c r="H2764" s="2" t="s">
        <v>827</v>
      </c>
      <c r="I2764" s="2" t="s">
        <v>158</v>
      </c>
      <c r="J2764" s="15" t="str">
        <f>IF(ISERROR(VLOOKUP(I2764,State_codes!$B$2:$C$38, 2, FALSE)),"",VLOOKUP(I2764,State_codes!$B$2:$C$38, 2, FALSE))</f>
        <v>TN</v>
      </c>
      <c r="K2764" s="2" t="s">
        <v>122</v>
      </c>
      <c r="L2764" s="31" t="s">
        <v>3062</v>
      </c>
      <c r="M2764" s="2" t="s">
        <v>766</v>
      </c>
      <c r="N2764" s="130"/>
      <c r="O2764" s="27" t="s">
        <v>129</v>
      </c>
      <c r="P2764" s="39">
        <v>43924</v>
      </c>
      <c r="Q2764" s="37" t="s">
        <v>10378</v>
      </c>
      <c r="R2764" s="37" t="s">
        <v>10379</v>
      </c>
      <c r="S2764" s="46"/>
    </row>
    <row r="2765" spans="1:19" ht="12.75">
      <c r="A2765" s="38">
        <v>2764</v>
      </c>
      <c r="B2765" s="23" t="s">
        <v>10441</v>
      </c>
      <c r="C2765" s="39">
        <v>43924</v>
      </c>
      <c r="D2765" s="40"/>
      <c r="E2765" s="41"/>
      <c r="H2765" s="2" t="s">
        <v>827</v>
      </c>
      <c r="I2765" s="2" t="s">
        <v>158</v>
      </c>
      <c r="J2765" s="15" t="str">
        <f>IF(ISERROR(VLOOKUP(I2765,State_codes!$B$2:$C$38, 2, FALSE)),"",VLOOKUP(I2765,State_codes!$B$2:$C$38, 2, FALSE))</f>
        <v>TN</v>
      </c>
      <c r="K2765" s="2" t="s">
        <v>122</v>
      </c>
      <c r="L2765" s="31" t="s">
        <v>3062</v>
      </c>
      <c r="M2765" s="2" t="s">
        <v>766</v>
      </c>
      <c r="N2765" s="130"/>
      <c r="O2765" s="27" t="s">
        <v>129</v>
      </c>
      <c r="P2765" s="39">
        <v>43924</v>
      </c>
      <c r="Q2765" s="37" t="s">
        <v>10378</v>
      </c>
      <c r="R2765" s="37" t="s">
        <v>10379</v>
      </c>
      <c r="S2765" s="46"/>
    </row>
    <row r="2766" spans="1:19" ht="12.75">
      <c r="A2766" s="38">
        <v>2765</v>
      </c>
      <c r="B2766" s="23" t="s">
        <v>10444</v>
      </c>
      <c r="C2766" s="39">
        <v>43924</v>
      </c>
      <c r="D2766" s="40"/>
      <c r="E2766" s="41"/>
      <c r="H2766" s="2" t="s">
        <v>827</v>
      </c>
      <c r="I2766" s="2" t="s">
        <v>158</v>
      </c>
      <c r="J2766" s="15" t="str">
        <f>IF(ISERROR(VLOOKUP(I2766,State_codes!$B$2:$C$38, 2, FALSE)),"",VLOOKUP(I2766,State_codes!$B$2:$C$38, 2, FALSE))</f>
        <v>TN</v>
      </c>
      <c r="K2766" s="2" t="s">
        <v>122</v>
      </c>
      <c r="L2766" s="31" t="s">
        <v>3062</v>
      </c>
      <c r="M2766" s="2" t="s">
        <v>766</v>
      </c>
      <c r="N2766" s="130"/>
      <c r="O2766" s="27" t="s">
        <v>129</v>
      </c>
      <c r="P2766" s="39">
        <v>43924</v>
      </c>
      <c r="Q2766" s="37" t="s">
        <v>10378</v>
      </c>
      <c r="R2766" s="37" t="s">
        <v>10379</v>
      </c>
      <c r="S2766" s="46"/>
    </row>
    <row r="2767" spans="1:19" ht="12.75">
      <c r="A2767" s="38">
        <v>2766</v>
      </c>
      <c r="B2767" s="23" t="s">
        <v>10453</v>
      </c>
      <c r="C2767" s="39">
        <v>43924</v>
      </c>
      <c r="D2767" s="40"/>
      <c r="E2767" s="41"/>
      <c r="H2767" s="2" t="s">
        <v>827</v>
      </c>
      <c r="I2767" s="2" t="s">
        <v>158</v>
      </c>
      <c r="J2767" s="15" t="str">
        <f>IF(ISERROR(VLOOKUP(I2767,State_codes!$B$2:$C$38, 2, FALSE)),"",VLOOKUP(I2767,State_codes!$B$2:$C$38, 2, FALSE))</f>
        <v>TN</v>
      </c>
      <c r="K2767" s="2" t="s">
        <v>122</v>
      </c>
      <c r="L2767" s="31" t="s">
        <v>3062</v>
      </c>
      <c r="M2767" s="2" t="s">
        <v>766</v>
      </c>
      <c r="N2767" s="130"/>
      <c r="O2767" s="27" t="s">
        <v>129</v>
      </c>
      <c r="P2767" s="39">
        <v>43924</v>
      </c>
      <c r="Q2767" s="37" t="s">
        <v>10378</v>
      </c>
      <c r="R2767" s="37" t="s">
        <v>10379</v>
      </c>
      <c r="S2767" s="46"/>
    </row>
    <row r="2768" spans="1:19" ht="12.75">
      <c r="A2768" s="38">
        <v>2767</v>
      </c>
      <c r="B2768" s="23" t="s">
        <v>10459</v>
      </c>
      <c r="C2768" s="39">
        <v>43924</v>
      </c>
      <c r="D2768" s="40"/>
      <c r="E2768" s="41"/>
      <c r="H2768" s="2" t="s">
        <v>827</v>
      </c>
      <c r="I2768" s="2" t="s">
        <v>158</v>
      </c>
      <c r="J2768" s="15" t="str">
        <f>IF(ISERROR(VLOOKUP(I2768,State_codes!$B$2:$C$38, 2, FALSE)),"",VLOOKUP(I2768,State_codes!$B$2:$C$38, 2, FALSE))</f>
        <v>TN</v>
      </c>
      <c r="K2768" s="2" t="s">
        <v>122</v>
      </c>
      <c r="L2768" s="31" t="s">
        <v>3062</v>
      </c>
      <c r="M2768" s="2" t="s">
        <v>766</v>
      </c>
      <c r="N2768" s="130"/>
      <c r="O2768" s="27" t="s">
        <v>129</v>
      </c>
      <c r="P2768" s="39">
        <v>43924</v>
      </c>
      <c r="Q2768" s="37" t="s">
        <v>10378</v>
      </c>
      <c r="R2768" s="37" t="s">
        <v>10379</v>
      </c>
      <c r="S2768" s="46"/>
    </row>
    <row r="2769" spans="1:19" ht="12.75">
      <c r="A2769" s="38">
        <v>2768</v>
      </c>
      <c r="B2769" s="23" t="s">
        <v>10464</v>
      </c>
      <c r="C2769" s="39">
        <v>43924</v>
      </c>
      <c r="D2769" s="40"/>
      <c r="E2769" s="41"/>
      <c r="H2769" s="2" t="s">
        <v>827</v>
      </c>
      <c r="I2769" s="2" t="s">
        <v>158</v>
      </c>
      <c r="J2769" s="15" t="str">
        <f>IF(ISERROR(VLOOKUP(I2769,State_codes!$B$2:$C$38, 2, FALSE)),"",VLOOKUP(I2769,State_codes!$B$2:$C$38, 2, FALSE))</f>
        <v>TN</v>
      </c>
      <c r="K2769" s="2" t="s">
        <v>122</v>
      </c>
      <c r="L2769" s="31" t="s">
        <v>3062</v>
      </c>
      <c r="M2769" s="2" t="s">
        <v>766</v>
      </c>
      <c r="N2769" s="130"/>
      <c r="O2769" s="27" t="s">
        <v>129</v>
      </c>
      <c r="P2769" s="39">
        <v>43924</v>
      </c>
      <c r="Q2769" s="37" t="s">
        <v>10378</v>
      </c>
      <c r="R2769" s="37" t="s">
        <v>10379</v>
      </c>
      <c r="S2769" s="46"/>
    </row>
    <row r="2770" spans="1:19" ht="12.75">
      <c r="A2770" s="38">
        <v>2769</v>
      </c>
      <c r="B2770" s="23" t="s">
        <v>10474</v>
      </c>
      <c r="C2770" s="39">
        <v>43924</v>
      </c>
      <c r="D2770" s="40"/>
      <c r="E2770" s="41"/>
      <c r="H2770" s="2" t="s">
        <v>827</v>
      </c>
      <c r="I2770" s="2" t="s">
        <v>158</v>
      </c>
      <c r="J2770" s="15" t="str">
        <f>IF(ISERROR(VLOOKUP(I2770,State_codes!$B$2:$C$38, 2, FALSE)),"",VLOOKUP(I2770,State_codes!$B$2:$C$38, 2, FALSE))</f>
        <v>TN</v>
      </c>
      <c r="K2770" s="2" t="s">
        <v>122</v>
      </c>
      <c r="L2770" s="31" t="s">
        <v>3062</v>
      </c>
      <c r="M2770" s="2" t="s">
        <v>766</v>
      </c>
      <c r="N2770" s="130"/>
      <c r="O2770" s="27" t="s">
        <v>129</v>
      </c>
      <c r="P2770" s="39">
        <v>43924</v>
      </c>
      <c r="Q2770" s="37" t="s">
        <v>10378</v>
      </c>
      <c r="R2770" s="37" t="s">
        <v>10379</v>
      </c>
      <c r="S2770" s="46"/>
    </row>
    <row r="2771" spans="1:19" ht="12.75">
      <c r="A2771" s="38">
        <v>2770</v>
      </c>
      <c r="B2771" s="23" t="s">
        <v>10479</v>
      </c>
      <c r="C2771" s="39">
        <v>43924</v>
      </c>
      <c r="D2771" s="40"/>
      <c r="E2771" s="41"/>
      <c r="H2771" s="2" t="s">
        <v>827</v>
      </c>
      <c r="I2771" s="2" t="s">
        <v>158</v>
      </c>
      <c r="J2771" s="15" t="str">
        <f>IF(ISERROR(VLOOKUP(I2771,State_codes!$B$2:$C$38, 2, FALSE)),"",VLOOKUP(I2771,State_codes!$B$2:$C$38, 2, FALSE))</f>
        <v>TN</v>
      </c>
      <c r="K2771" s="2" t="s">
        <v>122</v>
      </c>
      <c r="L2771" s="31" t="s">
        <v>3062</v>
      </c>
      <c r="M2771" s="2" t="s">
        <v>766</v>
      </c>
      <c r="N2771" s="130"/>
      <c r="O2771" s="27" t="s">
        <v>129</v>
      </c>
      <c r="P2771" s="39">
        <v>43924</v>
      </c>
      <c r="Q2771" s="37" t="s">
        <v>10378</v>
      </c>
      <c r="R2771" s="37" t="s">
        <v>10379</v>
      </c>
      <c r="S2771" s="46"/>
    </row>
    <row r="2772" spans="1:19" ht="12.75">
      <c r="A2772" s="38">
        <v>2771</v>
      </c>
      <c r="B2772" s="23" t="s">
        <v>10483</v>
      </c>
      <c r="C2772" s="39">
        <v>43924</v>
      </c>
      <c r="D2772" s="40"/>
      <c r="E2772" s="41"/>
      <c r="H2772" s="2" t="s">
        <v>827</v>
      </c>
      <c r="I2772" s="2" t="s">
        <v>158</v>
      </c>
      <c r="J2772" s="15" t="str">
        <f>IF(ISERROR(VLOOKUP(I2772,State_codes!$B$2:$C$38, 2, FALSE)),"",VLOOKUP(I2772,State_codes!$B$2:$C$38, 2, FALSE))</f>
        <v>TN</v>
      </c>
      <c r="K2772" s="2" t="s">
        <v>122</v>
      </c>
      <c r="L2772" s="31" t="s">
        <v>3062</v>
      </c>
      <c r="M2772" s="2" t="s">
        <v>766</v>
      </c>
      <c r="N2772" s="130"/>
      <c r="O2772" s="27" t="s">
        <v>129</v>
      </c>
      <c r="P2772" s="39">
        <v>43924</v>
      </c>
      <c r="Q2772" s="37" t="s">
        <v>10378</v>
      </c>
      <c r="R2772" s="37" t="s">
        <v>10379</v>
      </c>
      <c r="S2772" s="46"/>
    </row>
    <row r="2773" spans="1:19" ht="12.75">
      <c r="A2773" s="38">
        <v>2772</v>
      </c>
      <c r="B2773" s="23" t="s">
        <v>10488</v>
      </c>
      <c r="C2773" s="39">
        <v>43924</v>
      </c>
      <c r="D2773" s="40"/>
      <c r="E2773" s="41"/>
      <c r="H2773" s="2" t="s">
        <v>827</v>
      </c>
      <c r="I2773" s="2" t="s">
        <v>158</v>
      </c>
      <c r="J2773" s="15" t="str">
        <f>IF(ISERROR(VLOOKUP(I2773,State_codes!$B$2:$C$38, 2, FALSE)),"",VLOOKUP(I2773,State_codes!$B$2:$C$38, 2, FALSE))</f>
        <v>TN</v>
      </c>
      <c r="K2773" s="2" t="s">
        <v>122</v>
      </c>
      <c r="L2773" s="31" t="s">
        <v>3062</v>
      </c>
      <c r="M2773" s="2" t="s">
        <v>766</v>
      </c>
      <c r="N2773" s="130"/>
      <c r="O2773" s="27" t="s">
        <v>129</v>
      </c>
      <c r="P2773" s="39">
        <v>43924</v>
      </c>
      <c r="Q2773" s="37" t="s">
        <v>10378</v>
      </c>
      <c r="R2773" s="37" t="s">
        <v>10379</v>
      </c>
      <c r="S2773" s="46"/>
    </row>
    <row r="2774" spans="1:19" ht="12.75">
      <c r="A2774" s="38">
        <v>2773</v>
      </c>
      <c r="B2774" s="23" t="s">
        <v>10495</v>
      </c>
      <c r="C2774" s="39">
        <v>43924</v>
      </c>
      <c r="D2774" s="40"/>
      <c r="E2774" s="41"/>
      <c r="H2774" s="2" t="s">
        <v>827</v>
      </c>
      <c r="I2774" s="2" t="s">
        <v>158</v>
      </c>
      <c r="J2774" s="15" t="str">
        <f>IF(ISERROR(VLOOKUP(I2774,State_codes!$B$2:$C$38, 2, FALSE)),"",VLOOKUP(I2774,State_codes!$B$2:$C$38, 2, FALSE))</f>
        <v>TN</v>
      </c>
      <c r="K2774" s="2" t="s">
        <v>122</v>
      </c>
      <c r="L2774" s="31" t="s">
        <v>3062</v>
      </c>
      <c r="M2774" s="2" t="s">
        <v>766</v>
      </c>
      <c r="N2774" s="130"/>
      <c r="O2774" s="27" t="s">
        <v>129</v>
      </c>
      <c r="P2774" s="39">
        <v>43924</v>
      </c>
      <c r="Q2774" s="37" t="s">
        <v>10378</v>
      </c>
      <c r="R2774" s="37" t="s">
        <v>10379</v>
      </c>
      <c r="S2774" s="46"/>
    </row>
    <row r="2775" spans="1:19" ht="12.75">
      <c r="A2775" s="38">
        <v>2774</v>
      </c>
      <c r="B2775" s="23" t="s">
        <v>10501</v>
      </c>
      <c r="C2775" s="39">
        <v>43924</v>
      </c>
      <c r="D2775" s="40"/>
      <c r="E2775" s="41"/>
      <c r="H2775" s="2" t="s">
        <v>827</v>
      </c>
      <c r="I2775" s="2" t="s">
        <v>158</v>
      </c>
      <c r="J2775" s="15" t="str">
        <f>IF(ISERROR(VLOOKUP(I2775,State_codes!$B$2:$C$38, 2, FALSE)),"",VLOOKUP(I2775,State_codes!$B$2:$C$38, 2, FALSE))</f>
        <v>TN</v>
      </c>
      <c r="K2775" s="2" t="s">
        <v>122</v>
      </c>
      <c r="L2775" s="31" t="s">
        <v>3062</v>
      </c>
      <c r="M2775" s="2" t="s">
        <v>766</v>
      </c>
      <c r="N2775" s="130"/>
      <c r="O2775" s="27" t="s">
        <v>129</v>
      </c>
      <c r="P2775" s="39">
        <v>43924</v>
      </c>
      <c r="Q2775" s="37" t="s">
        <v>10378</v>
      </c>
      <c r="R2775" s="37" t="s">
        <v>10379</v>
      </c>
      <c r="S2775" s="46"/>
    </row>
    <row r="2776" spans="1:19" ht="12.75">
      <c r="A2776" s="38">
        <v>2775</v>
      </c>
      <c r="B2776" s="23" t="s">
        <v>10503</v>
      </c>
      <c r="C2776" s="39">
        <v>43924</v>
      </c>
      <c r="D2776" s="40"/>
      <c r="E2776" s="41"/>
      <c r="H2776" s="2" t="s">
        <v>827</v>
      </c>
      <c r="I2776" s="2" t="s">
        <v>158</v>
      </c>
      <c r="J2776" s="15" t="str">
        <f>IF(ISERROR(VLOOKUP(I2776,State_codes!$B$2:$C$38, 2, FALSE)),"",VLOOKUP(I2776,State_codes!$B$2:$C$38, 2, FALSE))</f>
        <v>TN</v>
      </c>
      <c r="K2776" s="2" t="s">
        <v>122</v>
      </c>
      <c r="L2776" s="31" t="s">
        <v>3062</v>
      </c>
      <c r="M2776" s="2" t="s">
        <v>766</v>
      </c>
      <c r="N2776" s="130"/>
      <c r="O2776" s="27" t="s">
        <v>129</v>
      </c>
      <c r="P2776" s="39">
        <v>43924</v>
      </c>
      <c r="Q2776" s="37" t="s">
        <v>10378</v>
      </c>
      <c r="R2776" s="37" t="s">
        <v>10379</v>
      </c>
      <c r="S2776" s="46"/>
    </row>
    <row r="2777" spans="1:19" ht="12.75">
      <c r="A2777" s="38">
        <v>2776</v>
      </c>
      <c r="B2777" s="23" t="s">
        <v>10505</v>
      </c>
      <c r="C2777" s="39">
        <v>43924</v>
      </c>
      <c r="D2777" s="40"/>
      <c r="E2777" s="41"/>
      <c r="H2777" s="2" t="s">
        <v>827</v>
      </c>
      <c r="I2777" s="2" t="s">
        <v>158</v>
      </c>
      <c r="J2777" s="15" t="str">
        <f>IF(ISERROR(VLOOKUP(I2777,State_codes!$B$2:$C$38, 2, FALSE)),"",VLOOKUP(I2777,State_codes!$B$2:$C$38, 2, FALSE))</f>
        <v>TN</v>
      </c>
      <c r="K2777" s="2" t="s">
        <v>122</v>
      </c>
      <c r="L2777" s="31" t="s">
        <v>3062</v>
      </c>
      <c r="M2777" s="2" t="s">
        <v>766</v>
      </c>
      <c r="N2777" s="130"/>
      <c r="O2777" s="27" t="s">
        <v>129</v>
      </c>
      <c r="P2777" s="39">
        <v>43924</v>
      </c>
      <c r="Q2777" s="37" t="s">
        <v>10378</v>
      </c>
      <c r="R2777" s="37" t="s">
        <v>10379</v>
      </c>
      <c r="S2777" s="46"/>
    </row>
    <row r="2778" spans="1:19" ht="12.75">
      <c r="A2778" s="38">
        <v>2777</v>
      </c>
      <c r="B2778" s="23" t="s">
        <v>10507</v>
      </c>
      <c r="C2778" s="39">
        <v>43924</v>
      </c>
      <c r="D2778" s="40"/>
      <c r="E2778" s="41"/>
      <c r="H2778" s="2" t="s">
        <v>827</v>
      </c>
      <c r="I2778" s="2" t="s">
        <v>158</v>
      </c>
      <c r="J2778" s="15" t="str">
        <f>IF(ISERROR(VLOOKUP(I2778,State_codes!$B$2:$C$38, 2, FALSE)),"",VLOOKUP(I2778,State_codes!$B$2:$C$38, 2, FALSE))</f>
        <v>TN</v>
      </c>
      <c r="K2778" s="2" t="s">
        <v>122</v>
      </c>
      <c r="L2778" s="31" t="s">
        <v>3062</v>
      </c>
      <c r="M2778" s="2" t="s">
        <v>766</v>
      </c>
      <c r="N2778" s="130"/>
      <c r="O2778" s="27" t="s">
        <v>129</v>
      </c>
      <c r="P2778" s="39">
        <v>43924</v>
      </c>
      <c r="Q2778" s="37" t="s">
        <v>10378</v>
      </c>
      <c r="R2778" s="37" t="s">
        <v>10379</v>
      </c>
      <c r="S2778" s="46"/>
    </row>
    <row r="2779" spans="1:19" ht="12.75">
      <c r="A2779" s="38">
        <v>2778</v>
      </c>
      <c r="B2779" s="23" t="s">
        <v>10510</v>
      </c>
      <c r="C2779" s="39">
        <v>43924</v>
      </c>
      <c r="D2779" s="40"/>
      <c r="E2779" s="41"/>
      <c r="H2779" s="2" t="s">
        <v>827</v>
      </c>
      <c r="I2779" s="2" t="s">
        <v>158</v>
      </c>
      <c r="J2779" s="15" t="str">
        <f>IF(ISERROR(VLOOKUP(I2779,State_codes!$B$2:$C$38, 2, FALSE)),"",VLOOKUP(I2779,State_codes!$B$2:$C$38, 2, FALSE))</f>
        <v>TN</v>
      </c>
      <c r="K2779" s="2" t="s">
        <v>122</v>
      </c>
      <c r="L2779" s="31" t="s">
        <v>3062</v>
      </c>
      <c r="M2779" s="2" t="s">
        <v>766</v>
      </c>
      <c r="N2779" s="130"/>
      <c r="O2779" s="27" t="s">
        <v>129</v>
      </c>
      <c r="P2779" s="39">
        <v>43924</v>
      </c>
      <c r="Q2779" s="37" t="s">
        <v>10378</v>
      </c>
      <c r="R2779" s="37" t="s">
        <v>10379</v>
      </c>
      <c r="S2779" s="46"/>
    </row>
    <row r="2780" spans="1:19" ht="12.75">
      <c r="A2780" s="38">
        <v>2779</v>
      </c>
      <c r="B2780" s="23" t="s">
        <v>10513</v>
      </c>
      <c r="C2780" s="39">
        <v>43924</v>
      </c>
      <c r="D2780" s="40"/>
      <c r="E2780" s="41"/>
      <c r="H2780" s="2" t="s">
        <v>157</v>
      </c>
      <c r="I2780" s="2" t="s">
        <v>158</v>
      </c>
      <c r="J2780" s="15" t="str">
        <f>IF(ISERROR(VLOOKUP(I2780,State_codes!$B$2:$C$38, 2, FALSE)),"",VLOOKUP(I2780,State_codes!$B$2:$C$38, 2, FALSE))</f>
        <v>TN</v>
      </c>
      <c r="K2780" s="2" t="s">
        <v>122</v>
      </c>
      <c r="L2780" s="31" t="s">
        <v>3062</v>
      </c>
      <c r="M2780" s="2" t="s">
        <v>766</v>
      </c>
      <c r="N2780" s="130"/>
      <c r="O2780" s="27" t="s">
        <v>129</v>
      </c>
      <c r="P2780" s="39">
        <v>43924</v>
      </c>
      <c r="Q2780" s="37" t="s">
        <v>10378</v>
      </c>
      <c r="R2780" s="37" t="s">
        <v>10379</v>
      </c>
      <c r="S2780" s="46"/>
    </row>
    <row r="2781" spans="1:19" ht="12.75">
      <c r="A2781" s="38">
        <v>2780</v>
      </c>
      <c r="B2781" s="23" t="s">
        <v>10524</v>
      </c>
      <c r="C2781" s="39">
        <v>43924</v>
      </c>
      <c r="D2781" s="40"/>
      <c r="E2781" s="41"/>
      <c r="H2781" s="2" t="s">
        <v>5383</v>
      </c>
      <c r="I2781" s="2" t="s">
        <v>158</v>
      </c>
      <c r="J2781" s="15" t="str">
        <f>IF(ISERROR(VLOOKUP(I2781,State_codes!$B$2:$C$38, 2, FALSE)),"",VLOOKUP(I2781,State_codes!$B$2:$C$38, 2, FALSE))</f>
        <v>TN</v>
      </c>
      <c r="K2781" s="2" t="s">
        <v>122</v>
      </c>
      <c r="L2781" s="31" t="s">
        <v>3062</v>
      </c>
      <c r="M2781" s="2" t="s">
        <v>766</v>
      </c>
      <c r="N2781" s="130"/>
      <c r="O2781" s="27" t="s">
        <v>129</v>
      </c>
      <c r="P2781" s="39">
        <v>43924</v>
      </c>
      <c r="Q2781" s="37" t="s">
        <v>10378</v>
      </c>
      <c r="R2781" s="37" t="s">
        <v>10379</v>
      </c>
      <c r="S2781" s="46"/>
    </row>
    <row r="2782" spans="1:19" ht="12.75">
      <c r="A2782" s="38">
        <v>2781</v>
      </c>
      <c r="B2782" s="23" t="s">
        <v>10529</v>
      </c>
      <c r="C2782" s="39">
        <v>43924</v>
      </c>
      <c r="D2782" s="40"/>
      <c r="E2782" s="41"/>
      <c r="H2782" s="2" t="s">
        <v>5383</v>
      </c>
      <c r="I2782" s="2" t="s">
        <v>158</v>
      </c>
      <c r="J2782" s="15" t="str">
        <f>IF(ISERROR(VLOOKUP(I2782,State_codes!$B$2:$C$38, 2, FALSE)),"",VLOOKUP(I2782,State_codes!$B$2:$C$38, 2, FALSE))</f>
        <v>TN</v>
      </c>
      <c r="K2782" s="2" t="s">
        <v>122</v>
      </c>
      <c r="L2782" s="31" t="s">
        <v>3062</v>
      </c>
      <c r="M2782" s="2" t="s">
        <v>766</v>
      </c>
      <c r="N2782" s="130"/>
      <c r="O2782" s="27" t="s">
        <v>129</v>
      </c>
      <c r="P2782" s="39">
        <v>43924</v>
      </c>
      <c r="Q2782" s="37" t="s">
        <v>10378</v>
      </c>
      <c r="R2782" s="37" t="s">
        <v>10379</v>
      </c>
      <c r="S2782" s="46"/>
    </row>
    <row r="2783" spans="1:19" ht="12.75">
      <c r="A2783" s="38">
        <v>2782</v>
      </c>
      <c r="B2783" s="23" t="s">
        <v>10534</v>
      </c>
      <c r="C2783" s="39">
        <v>43924</v>
      </c>
      <c r="D2783" s="40"/>
      <c r="E2783" s="41"/>
      <c r="H2783" s="2" t="s">
        <v>5383</v>
      </c>
      <c r="I2783" s="2" t="s">
        <v>158</v>
      </c>
      <c r="J2783" s="15" t="str">
        <f>IF(ISERROR(VLOOKUP(I2783,State_codes!$B$2:$C$38, 2, FALSE)),"",VLOOKUP(I2783,State_codes!$B$2:$C$38, 2, FALSE))</f>
        <v>TN</v>
      </c>
      <c r="K2783" s="2" t="s">
        <v>122</v>
      </c>
      <c r="L2783" s="31" t="s">
        <v>3062</v>
      </c>
      <c r="M2783" s="2" t="s">
        <v>766</v>
      </c>
      <c r="N2783" s="130"/>
      <c r="O2783" s="27" t="s">
        <v>129</v>
      </c>
      <c r="P2783" s="39">
        <v>43924</v>
      </c>
      <c r="Q2783" s="37" t="s">
        <v>10378</v>
      </c>
      <c r="R2783" s="37" t="s">
        <v>10379</v>
      </c>
      <c r="S2783" s="46"/>
    </row>
    <row r="2784" spans="1:19" ht="12.75">
      <c r="A2784" s="38">
        <v>2783</v>
      </c>
      <c r="B2784" s="23" t="s">
        <v>10536</v>
      </c>
      <c r="C2784" s="39">
        <v>43924</v>
      </c>
      <c r="D2784" s="40"/>
      <c r="E2784" s="41"/>
      <c r="H2784" s="2" t="s">
        <v>1900</v>
      </c>
      <c r="I2784" s="2" t="s">
        <v>158</v>
      </c>
      <c r="J2784" s="15" t="str">
        <f>IF(ISERROR(VLOOKUP(I2784,State_codes!$B$2:$C$38, 2, FALSE)),"",VLOOKUP(I2784,State_codes!$B$2:$C$38, 2, FALSE))</f>
        <v>TN</v>
      </c>
      <c r="K2784" s="2" t="s">
        <v>122</v>
      </c>
      <c r="L2784" s="31" t="s">
        <v>3062</v>
      </c>
      <c r="M2784" s="2" t="s">
        <v>766</v>
      </c>
      <c r="N2784" s="130"/>
      <c r="O2784" s="27" t="s">
        <v>129</v>
      </c>
      <c r="P2784" s="39">
        <v>43924</v>
      </c>
      <c r="Q2784" s="37" t="s">
        <v>10378</v>
      </c>
      <c r="R2784" s="37" t="s">
        <v>10379</v>
      </c>
      <c r="S2784" s="46"/>
    </row>
    <row r="2785" spans="1:19" ht="12.75">
      <c r="A2785" s="38">
        <v>2784</v>
      </c>
      <c r="B2785" s="23" t="s">
        <v>10540</v>
      </c>
      <c r="C2785" s="39">
        <v>43924</v>
      </c>
      <c r="D2785" s="40"/>
      <c r="E2785" s="41"/>
      <c r="H2785" s="2" t="s">
        <v>1900</v>
      </c>
      <c r="I2785" s="2" t="s">
        <v>158</v>
      </c>
      <c r="J2785" s="15" t="str">
        <f>IF(ISERROR(VLOOKUP(I2785,State_codes!$B$2:$C$38, 2, FALSE)),"",VLOOKUP(I2785,State_codes!$B$2:$C$38, 2, FALSE))</f>
        <v>TN</v>
      </c>
      <c r="K2785" s="2" t="s">
        <v>122</v>
      </c>
      <c r="L2785" s="31" t="s">
        <v>3062</v>
      </c>
      <c r="M2785" s="2" t="s">
        <v>766</v>
      </c>
      <c r="N2785" s="130"/>
      <c r="O2785" s="27" t="s">
        <v>129</v>
      </c>
      <c r="P2785" s="39">
        <v>43924</v>
      </c>
      <c r="Q2785" s="37" t="s">
        <v>10378</v>
      </c>
      <c r="R2785" s="37" t="s">
        <v>10379</v>
      </c>
      <c r="S2785" s="46"/>
    </row>
    <row r="2786" spans="1:19" ht="12.75">
      <c r="A2786" s="38">
        <v>2785</v>
      </c>
      <c r="B2786" s="23" t="s">
        <v>10544</v>
      </c>
      <c r="C2786" s="39">
        <v>43924</v>
      </c>
      <c r="D2786" s="40"/>
      <c r="E2786" s="41"/>
      <c r="H2786" s="2" t="s">
        <v>5375</v>
      </c>
      <c r="I2786" s="2" t="s">
        <v>158</v>
      </c>
      <c r="J2786" s="15" t="str">
        <f>IF(ISERROR(VLOOKUP(I2786,State_codes!$B$2:$C$38, 2, FALSE)),"",VLOOKUP(I2786,State_codes!$B$2:$C$38, 2, FALSE))</f>
        <v>TN</v>
      </c>
      <c r="K2786" s="2" t="s">
        <v>122</v>
      </c>
      <c r="L2786" s="31" t="s">
        <v>3062</v>
      </c>
      <c r="M2786" s="2" t="s">
        <v>766</v>
      </c>
      <c r="N2786" s="130"/>
      <c r="O2786" s="27" t="s">
        <v>129</v>
      </c>
      <c r="P2786" s="39">
        <v>43924</v>
      </c>
      <c r="Q2786" s="37" t="s">
        <v>10378</v>
      </c>
      <c r="R2786" s="37" t="s">
        <v>10379</v>
      </c>
      <c r="S2786" s="46"/>
    </row>
    <row r="2787" spans="1:19" ht="12.75">
      <c r="A2787" s="38">
        <v>2786</v>
      </c>
      <c r="B2787" s="23" t="s">
        <v>10548</v>
      </c>
      <c r="C2787" s="39">
        <v>43924</v>
      </c>
      <c r="D2787" s="40"/>
      <c r="E2787" s="41"/>
      <c r="H2787" s="2" t="s">
        <v>5375</v>
      </c>
      <c r="I2787" s="2" t="s">
        <v>158</v>
      </c>
      <c r="J2787" s="15" t="str">
        <f>IF(ISERROR(VLOOKUP(I2787,State_codes!$B$2:$C$38, 2, FALSE)),"",VLOOKUP(I2787,State_codes!$B$2:$C$38, 2, FALSE))</f>
        <v>TN</v>
      </c>
      <c r="K2787" s="2" t="s">
        <v>122</v>
      </c>
      <c r="L2787" s="31" t="s">
        <v>3062</v>
      </c>
      <c r="M2787" s="2" t="s">
        <v>766</v>
      </c>
      <c r="N2787" s="130"/>
      <c r="O2787" s="27" t="s">
        <v>129</v>
      </c>
      <c r="P2787" s="39">
        <v>43924</v>
      </c>
      <c r="Q2787" s="37" t="s">
        <v>10378</v>
      </c>
      <c r="R2787" s="37" t="s">
        <v>10379</v>
      </c>
      <c r="S2787" s="46"/>
    </row>
    <row r="2788" spans="1:19" ht="12.75">
      <c r="A2788" s="38">
        <v>2787</v>
      </c>
      <c r="B2788" s="23" t="s">
        <v>10552</v>
      </c>
      <c r="C2788" s="39">
        <v>43924</v>
      </c>
      <c r="D2788" s="40"/>
      <c r="E2788" s="41"/>
      <c r="H2788" s="2" t="s">
        <v>5375</v>
      </c>
      <c r="I2788" s="2" t="s">
        <v>158</v>
      </c>
      <c r="J2788" s="15" t="str">
        <f>IF(ISERROR(VLOOKUP(I2788,State_codes!$B$2:$C$38, 2, FALSE)),"",VLOOKUP(I2788,State_codes!$B$2:$C$38, 2, FALSE))</f>
        <v>TN</v>
      </c>
      <c r="K2788" s="2" t="s">
        <v>122</v>
      </c>
      <c r="L2788" s="31" t="s">
        <v>3062</v>
      </c>
      <c r="M2788" s="2" t="s">
        <v>766</v>
      </c>
      <c r="N2788" s="130"/>
      <c r="O2788" s="27" t="s">
        <v>129</v>
      </c>
      <c r="P2788" s="39">
        <v>43924</v>
      </c>
      <c r="Q2788" s="37" t="s">
        <v>10378</v>
      </c>
      <c r="R2788" s="37" t="s">
        <v>10379</v>
      </c>
      <c r="S2788" s="46"/>
    </row>
    <row r="2789" spans="1:19" ht="12.75">
      <c r="A2789" s="38">
        <v>2788</v>
      </c>
      <c r="B2789" s="23" t="s">
        <v>10554</v>
      </c>
      <c r="C2789" s="39">
        <v>43924</v>
      </c>
      <c r="D2789" s="40"/>
      <c r="E2789" s="41"/>
      <c r="H2789" s="2" t="s">
        <v>5375</v>
      </c>
      <c r="I2789" s="2" t="s">
        <v>158</v>
      </c>
      <c r="J2789" s="15" t="str">
        <f>IF(ISERROR(VLOOKUP(I2789,State_codes!$B$2:$C$38, 2, FALSE)),"",VLOOKUP(I2789,State_codes!$B$2:$C$38, 2, FALSE))</f>
        <v>TN</v>
      </c>
      <c r="K2789" s="2" t="s">
        <v>122</v>
      </c>
      <c r="L2789" s="31" t="s">
        <v>3062</v>
      </c>
      <c r="M2789" s="2" t="s">
        <v>766</v>
      </c>
      <c r="N2789" s="130"/>
      <c r="O2789" s="27" t="s">
        <v>129</v>
      </c>
      <c r="P2789" s="39">
        <v>43924</v>
      </c>
      <c r="Q2789" s="37" t="s">
        <v>10378</v>
      </c>
      <c r="R2789" s="37" t="s">
        <v>10379</v>
      </c>
      <c r="S2789" s="46"/>
    </row>
    <row r="2790" spans="1:19" ht="12.75">
      <c r="A2790" s="38">
        <v>2789</v>
      </c>
      <c r="B2790" s="23" t="s">
        <v>10556</v>
      </c>
      <c r="C2790" s="39">
        <v>43924</v>
      </c>
      <c r="D2790" s="40"/>
      <c r="E2790" s="41"/>
      <c r="H2790" s="2" t="s">
        <v>5375</v>
      </c>
      <c r="I2790" s="2" t="s">
        <v>158</v>
      </c>
      <c r="J2790" s="15" t="str">
        <f>IF(ISERROR(VLOOKUP(I2790,State_codes!$B$2:$C$38, 2, FALSE)),"",VLOOKUP(I2790,State_codes!$B$2:$C$38, 2, FALSE))</f>
        <v>TN</v>
      </c>
      <c r="K2790" s="2" t="s">
        <v>122</v>
      </c>
      <c r="L2790" s="31" t="s">
        <v>3062</v>
      </c>
      <c r="M2790" s="2" t="s">
        <v>766</v>
      </c>
      <c r="N2790" s="130"/>
      <c r="O2790" s="27" t="s">
        <v>129</v>
      </c>
      <c r="P2790" s="39">
        <v>43924</v>
      </c>
      <c r="Q2790" s="37" t="s">
        <v>10378</v>
      </c>
      <c r="R2790" s="37" t="s">
        <v>10379</v>
      </c>
      <c r="S2790" s="46"/>
    </row>
    <row r="2791" spans="1:19" ht="12.75">
      <c r="A2791" s="38">
        <v>2790</v>
      </c>
      <c r="B2791" s="23" t="s">
        <v>10563</v>
      </c>
      <c r="C2791" s="39">
        <v>43924</v>
      </c>
      <c r="D2791" s="40"/>
      <c r="E2791" s="41"/>
      <c r="H2791" s="2" t="s">
        <v>5375</v>
      </c>
      <c r="I2791" s="2" t="s">
        <v>158</v>
      </c>
      <c r="J2791" s="15" t="str">
        <f>IF(ISERROR(VLOOKUP(I2791,State_codes!$B$2:$C$38, 2, FALSE)),"",VLOOKUP(I2791,State_codes!$B$2:$C$38, 2, FALSE))</f>
        <v>TN</v>
      </c>
      <c r="K2791" s="2" t="s">
        <v>122</v>
      </c>
      <c r="L2791" s="31" t="s">
        <v>3062</v>
      </c>
      <c r="M2791" s="2" t="s">
        <v>766</v>
      </c>
      <c r="N2791" s="130"/>
      <c r="O2791" s="27" t="s">
        <v>129</v>
      </c>
      <c r="P2791" s="39">
        <v>43924</v>
      </c>
      <c r="Q2791" s="37" t="s">
        <v>10378</v>
      </c>
      <c r="R2791" s="37" t="s">
        <v>10379</v>
      </c>
      <c r="S2791" s="46"/>
    </row>
    <row r="2792" spans="1:19" ht="12.75">
      <c r="A2792" s="38">
        <v>2791</v>
      </c>
      <c r="B2792" s="23" t="s">
        <v>10564</v>
      </c>
      <c r="C2792" s="39">
        <v>43924</v>
      </c>
      <c r="D2792" s="40"/>
      <c r="E2792" s="41"/>
      <c r="H2792" s="2" t="s">
        <v>5375</v>
      </c>
      <c r="I2792" s="2" t="s">
        <v>158</v>
      </c>
      <c r="J2792" s="15" t="str">
        <f>IF(ISERROR(VLOOKUP(I2792,State_codes!$B$2:$C$38, 2, FALSE)),"",VLOOKUP(I2792,State_codes!$B$2:$C$38, 2, FALSE))</f>
        <v>TN</v>
      </c>
      <c r="K2792" s="2" t="s">
        <v>122</v>
      </c>
      <c r="L2792" s="31" t="s">
        <v>3062</v>
      </c>
      <c r="M2792" s="2" t="s">
        <v>766</v>
      </c>
      <c r="N2792" s="130"/>
      <c r="O2792" s="27" t="s">
        <v>129</v>
      </c>
      <c r="P2792" s="39">
        <v>43924</v>
      </c>
      <c r="Q2792" s="37" t="s">
        <v>10378</v>
      </c>
      <c r="R2792" s="37" t="s">
        <v>10379</v>
      </c>
      <c r="S2792" s="46"/>
    </row>
    <row r="2793" spans="1:19" ht="12.75">
      <c r="A2793" s="38">
        <v>2792</v>
      </c>
      <c r="B2793" s="23" t="s">
        <v>10569</v>
      </c>
      <c r="C2793" s="39">
        <v>43924</v>
      </c>
      <c r="D2793" s="40"/>
      <c r="E2793" s="41"/>
      <c r="H2793" s="2" t="s">
        <v>5375</v>
      </c>
      <c r="I2793" s="2" t="s">
        <v>158</v>
      </c>
      <c r="J2793" s="15" t="str">
        <f>IF(ISERROR(VLOOKUP(I2793,State_codes!$B$2:$C$38, 2, FALSE)),"",VLOOKUP(I2793,State_codes!$B$2:$C$38, 2, FALSE))</f>
        <v>TN</v>
      </c>
      <c r="K2793" s="2" t="s">
        <v>122</v>
      </c>
      <c r="L2793" s="31" t="s">
        <v>3062</v>
      </c>
      <c r="M2793" s="2" t="s">
        <v>766</v>
      </c>
      <c r="N2793" s="130"/>
      <c r="O2793" s="27" t="s">
        <v>129</v>
      </c>
      <c r="P2793" s="39">
        <v>43924</v>
      </c>
      <c r="Q2793" s="37" t="s">
        <v>10378</v>
      </c>
      <c r="R2793" s="37" t="s">
        <v>10379</v>
      </c>
      <c r="S2793" s="46"/>
    </row>
    <row r="2794" spans="1:19" ht="12.75">
      <c r="A2794" s="38">
        <v>2793</v>
      </c>
      <c r="B2794" s="23" t="s">
        <v>10572</v>
      </c>
      <c r="C2794" s="39">
        <v>43924</v>
      </c>
      <c r="D2794" s="40"/>
      <c r="E2794" s="41"/>
      <c r="H2794" s="2" t="s">
        <v>5375</v>
      </c>
      <c r="I2794" s="2" t="s">
        <v>158</v>
      </c>
      <c r="J2794" s="15" t="str">
        <f>IF(ISERROR(VLOOKUP(I2794,State_codes!$B$2:$C$38, 2, FALSE)),"",VLOOKUP(I2794,State_codes!$B$2:$C$38, 2, FALSE))</f>
        <v>TN</v>
      </c>
      <c r="K2794" s="2" t="s">
        <v>122</v>
      </c>
      <c r="L2794" s="31" t="s">
        <v>3062</v>
      </c>
      <c r="M2794" s="2" t="s">
        <v>766</v>
      </c>
      <c r="N2794" s="130"/>
      <c r="O2794" s="27" t="s">
        <v>129</v>
      </c>
      <c r="P2794" s="39">
        <v>43924</v>
      </c>
      <c r="Q2794" s="37" t="s">
        <v>10378</v>
      </c>
      <c r="R2794" s="37" t="s">
        <v>10379</v>
      </c>
      <c r="S2794" s="46"/>
    </row>
    <row r="2795" spans="1:19" ht="12.75">
      <c r="A2795" s="38">
        <v>2794</v>
      </c>
      <c r="B2795" s="23" t="s">
        <v>10575</v>
      </c>
      <c r="C2795" s="39">
        <v>43924</v>
      </c>
      <c r="D2795" s="40"/>
      <c r="E2795" s="41"/>
      <c r="H2795" s="2" t="s">
        <v>5375</v>
      </c>
      <c r="I2795" s="2" t="s">
        <v>158</v>
      </c>
      <c r="J2795" s="15" t="str">
        <f>IF(ISERROR(VLOOKUP(I2795,State_codes!$B$2:$C$38, 2, FALSE)),"",VLOOKUP(I2795,State_codes!$B$2:$C$38, 2, FALSE))</f>
        <v>TN</v>
      </c>
      <c r="K2795" s="2" t="s">
        <v>122</v>
      </c>
      <c r="L2795" s="31" t="s">
        <v>3062</v>
      </c>
      <c r="M2795" s="2" t="s">
        <v>766</v>
      </c>
      <c r="N2795" s="130"/>
      <c r="O2795" s="27" t="s">
        <v>129</v>
      </c>
      <c r="P2795" s="39">
        <v>43924</v>
      </c>
      <c r="Q2795" s="37" t="s">
        <v>10378</v>
      </c>
      <c r="R2795" s="37" t="s">
        <v>10379</v>
      </c>
      <c r="S2795" s="46"/>
    </row>
    <row r="2796" spans="1:19" ht="12.75">
      <c r="A2796" s="38">
        <v>2795</v>
      </c>
      <c r="B2796" s="23" t="s">
        <v>10579</v>
      </c>
      <c r="C2796" s="39">
        <v>43924</v>
      </c>
      <c r="D2796" s="40"/>
      <c r="E2796" s="41"/>
      <c r="H2796" s="2" t="s">
        <v>5375</v>
      </c>
      <c r="I2796" s="2" t="s">
        <v>158</v>
      </c>
      <c r="J2796" s="15" t="str">
        <f>IF(ISERROR(VLOOKUP(I2796,State_codes!$B$2:$C$38, 2, FALSE)),"",VLOOKUP(I2796,State_codes!$B$2:$C$38, 2, FALSE))</f>
        <v>TN</v>
      </c>
      <c r="K2796" s="2" t="s">
        <v>122</v>
      </c>
      <c r="L2796" s="31" t="s">
        <v>3062</v>
      </c>
      <c r="M2796" s="2" t="s">
        <v>766</v>
      </c>
      <c r="N2796" s="130"/>
      <c r="O2796" s="27" t="s">
        <v>129</v>
      </c>
      <c r="P2796" s="39">
        <v>43924</v>
      </c>
      <c r="Q2796" s="37" t="s">
        <v>10378</v>
      </c>
      <c r="R2796" s="37" t="s">
        <v>10379</v>
      </c>
      <c r="S2796" s="46"/>
    </row>
    <row r="2797" spans="1:19" ht="12.75">
      <c r="A2797" s="38">
        <v>2796</v>
      </c>
      <c r="B2797" s="23" t="s">
        <v>10587</v>
      </c>
      <c r="C2797" s="39">
        <v>43924</v>
      </c>
      <c r="D2797" s="40"/>
      <c r="E2797" s="41"/>
      <c r="H2797" s="2" t="s">
        <v>5375</v>
      </c>
      <c r="I2797" s="2" t="s">
        <v>158</v>
      </c>
      <c r="J2797" s="15" t="str">
        <f>IF(ISERROR(VLOOKUP(I2797,State_codes!$B$2:$C$38, 2, FALSE)),"",VLOOKUP(I2797,State_codes!$B$2:$C$38, 2, FALSE))</f>
        <v>TN</v>
      </c>
      <c r="K2797" s="2" t="s">
        <v>122</v>
      </c>
      <c r="L2797" s="31" t="s">
        <v>3062</v>
      </c>
      <c r="M2797" s="2" t="s">
        <v>766</v>
      </c>
      <c r="N2797" s="130"/>
      <c r="O2797" s="27" t="s">
        <v>129</v>
      </c>
      <c r="P2797" s="39">
        <v>43924</v>
      </c>
      <c r="Q2797" s="37" t="s">
        <v>10378</v>
      </c>
      <c r="R2797" s="37" t="s">
        <v>10379</v>
      </c>
      <c r="S2797" s="46"/>
    </row>
    <row r="2798" spans="1:19" ht="12.75">
      <c r="A2798" s="38">
        <v>2797</v>
      </c>
      <c r="B2798" s="23" t="s">
        <v>10590</v>
      </c>
      <c r="C2798" s="39">
        <v>43924</v>
      </c>
      <c r="D2798" s="40"/>
      <c r="E2798" s="41"/>
      <c r="H2798" s="2" t="s">
        <v>5375</v>
      </c>
      <c r="I2798" s="2" t="s">
        <v>158</v>
      </c>
      <c r="J2798" s="15" t="str">
        <f>IF(ISERROR(VLOOKUP(I2798,State_codes!$B$2:$C$38, 2, FALSE)),"",VLOOKUP(I2798,State_codes!$B$2:$C$38, 2, FALSE))</f>
        <v>TN</v>
      </c>
      <c r="K2798" s="2" t="s">
        <v>122</v>
      </c>
      <c r="L2798" s="31" t="s">
        <v>3062</v>
      </c>
      <c r="M2798" s="2" t="s">
        <v>766</v>
      </c>
      <c r="N2798" s="130"/>
      <c r="O2798" s="27" t="s">
        <v>129</v>
      </c>
      <c r="P2798" s="39">
        <v>43924</v>
      </c>
      <c r="Q2798" s="37" t="s">
        <v>10378</v>
      </c>
      <c r="R2798" s="37" t="s">
        <v>10379</v>
      </c>
      <c r="S2798" s="46"/>
    </row>
    <row r="2799" spans="1:19" ht="12.75">
      <c r="A2799" s="38">
        <v>2798</v>
      </c>
      <c r="B2799" s="23" t="s">
        <v>10595</v>
      </c>
      <c r="C2799" s="39">
        <v>43924</v>
      </c>
      <c r="D2799" s="40"/>
      <c r="E2799" s="41"/>
      <c r="H2799" s="2" t="s">
        <v>5375</v>
      </c>
      <c r="I2799" s="2" t="s">
        <v>158</v>
      </c>
      <c r="J2799" s="15" t="str">
        <f>IF(ISERROR(VLOOKUP(I2799,State_codes!$B$2:$C$38, 2, FALSE)),"",VLOOKUP(I2799,State_codes!$B$2:$C$38, 2, FALSE))</f>
        <v>TN</v>
      </c>
      <c r="K2799" s="2" t="s">
        <v>122</v>
      </c>
      <c r="L2799" s="31" t="s">
        <v>3062</v>
      </c>
      <c r="M2799" s="2" t="s">
        <v>766</v>
      </c>
      <c r="N2799" s="130"/>
      <c r="O2799" s="27" t="s">
        <v>129</v>
      </c>
      <c r="P2799" s="39">
        <v>43924</v>
      </c>
      <c r="Q2799" s="37" t="s">
        <v>10378</v>
      </c>
      <c r="R2799" s="37" t="s">
        <v>10379</v>
      </c>
      <c r="S2799" s="46"/>
    </row>
    <row r="2800" spans="1:19" ht="12.75">
      <c r="A2800" s="38">
        <v>2799</v>
      </c>
      <c r="B2800" s="23" t="s">
        <v>10600</v>
      </c>
      <c r="C2800" s="39">
        <v>43924</v>
      </c>
      <c r="D2800" s="40"/>
      <c r="E2800" s="41"/>
      <c r="H2800" s="2" t="s">
        <v>5375</v>
      </c>
      <c r="I2800" s="2" t="s">
        <v>158</v>
      </c>
      <c r="J2800" s="15" t="str">
        <f>IF(ISERROR(VLOOKUP(I2800,State_codes!$B$2:$C$38, 2, FALSE)),"",VLOOKUP(I2800,State_codes!$B$2:$C$38, 2, FALSE))</f>
        <v>TN</v>
      </c>
      <c r="K2800" s="2" t="s">
        <v>122</v>
      </c>
      <c r="L2800" s="31" t="s">
        <v>3062</v>
      </c>
      <c r="M2800" s="2" t="s">
        <v>766</v>
      </c>
      <c r="N2800" s="130"/>
      <c r="O2800" s="27" t="s">
        <v>129</v>
      </c>
      <c r="P2800" s="39">
        <v>43924</v>
      </c>
      <c r="Q2800" s="37" t="s">
        <v>10378</v>
      </c>
      <c r="R2800" s="37" t="s">
        <v>10379</v>
      </c>
      <c r="S2800" s="46"/>
    </row>
    <row r="2801" spans="1:19" ht="12.75">
      <c r="A2801" s="38">
        <v>2800</v>
      </c>
      <c r="B2801" s="23" t="s">
        <v>10602</v>
      </c>
      <c r="C2801" s="39">
        <v>43924</v>
      </c>
      <c r="D2801" s="40"/>
      <c r="E2801" s="41"/>
      <c r="H2801" s="2" t="s">
        <v>5375</v>
      </c>
      <c r="I2801" s="2" t="s">
        <v>158</v>
      </c>
      <c r="J2801" s="15" t="str">
        <f>IF(ISERROR(VLOOKUP(I2801,State_codes!$B$2:$C$38, 2, FALSE)),"",VLOOKUP(I2801,State_codes!$B$2:$C$38, 2, FALSE))</f>
        <v>TN</v>
      </c>
      <c r="K2801" s="2" t="s">
        <v>122</v>
      </c>
      <c r="L2801" s="31" t="s">
        <v>3062</v>
      </c>
      <c r="M2801" s="2" t="s">
        <v>766</v>
      </c>
      <c r="N2801" s="130"/>
      <c r="O2801" s="27" t="s">
        <v>129</v>
      </c>
      <c r="P2801" s="39">
        <v>43924</v>
      </c>
      <c r="Q2801" s="37" t="s">
        <v>10378</v>
      </c>
      <c r="R2801" s="37" t="s">
        <v>10379</v>
      </c>
      <c r="S2801" s="46"/>
    </row>
    <row r="2802" spans="1:19" ht="12.75">
      <c r="A2802" s="38">
        <v>2801</v>
      </c>
      <c r="B2802" s="23" t="s">
        <v>10605</v>
      </c>
      <c r="C2802" s="39">
        <v>43924</v>
      </c>
      <c r="D2802" s="40"/>
      <c r="E2802" s="41"/>
      <c r="H2802" s="2" t="s">
        <v>5375</v>
      </c>
      <c r="I2802" s="2" t="s">
        <v>158</v>
      </c>
      <c r="J2802" s="15" t="str">
        <f>IF(ISERROR(VLOOKUP(I2802,State_codes!$B$2:$C$38, 2, FALSE)),"",VLOOKUP(I2802,State_codes!$B$2:$C$38, 2, FALSE))</f>
        <v>TN</v>
      </c>
      <c r="K2802" s="2" t="s">
        <v>122</v>
      </c>
      <c r="L2802" s="31" t="s">
        <v>3062</v>
      </c>
      <c r="M2802" s="2" t="s">
        <v>766</v>
      </c>
      <c r="N2802" s="130"/>
      <c r="O2802" s="27" t="s">
        <v>129</v>
      </c>
      <c r="P2802" s="39">
        <v>43924</v>
      </c>
      <c r="Q2802" s="37" t="s">
        <v>10378</v>
      </c>
      <c r="R2802" s="37" t="s">
        <v>10379</v>
      </c>
      <c r="S2802" s="46"/>
    </row>
    <row r="2803" spans="1:19" ht="12.75">
      <c r="A2803" s="38">
        <v>2802</v>
      </c>
      <c r="B2803" s="23" t="s">
        <v>10607</v>
      </c>
      <c r="C2803" s="39">
        <v>43924</v>
      </c>
      <c r="D2803" s="40"/>
      <c r="E2803" s="41"/>
      <c r="H2803" s="2" t="s">
        <v>5375</v>
      </c>
      <c r="I2803" s="2" t="s">
        <v>158</v>
      </c>
      <c r="J2803" s="15" t="str">
        <f>IF(ISERROR(VLOOKUP(I2803,State_codes!$B$2:$C$38, 2, FALSE)),"",VLOOKUP(I2803,State_codes!$B$2:$C$38, 2, FALSE))</f>
        <v>TN</v>
      </c>
      <c r="K2803" s="2" t="s">
        <v>122</v>
      </c>
      <c r="L2803" s="31" t="s">
        <v>3062</v>
      </c>
      <c r="M2803" s="2" t="s">
        <v>766</v>
      </c>
      <c r="N2803" s="130"/>
      <c r="O2803" s="27" t="s">
        <v>129</v>
      </c>
      <c r="P2803" s="39">
        <v>43924</v>
      </c>
      <c r="Q2803" s="37" t="s">
        <v>10378</v>
      </c>
      <c r="R2803" s="37" t="s">
        <v>10379</v>
      </c>
      <c r="S2803" s="46"/>
    </row>
    <row r="2804" spans="1:19" ht="12.75">
      <c r="A2804" s="38">
        <v>2803</v>
      </c>
      <c r="B2804" s="23" t="s">
        <v>10611</v>
      </c>
      <c r="C2804" s="39">
        <v>43924</v>
      </c>
      <c r="D2804" s="40"/>
      <c r="E2804" s="41"/>
      <c r="H2804" s="2" t="s">
        <v>5375</v>
      </c>
      <c r="I2804" s="2" t="s">
        <v>158</v>
      </c>
      <c r="J2804" s="15" t="str">
        <f>IF(ISERROR(VLOOKUP(I2804,State_codes!$B$2:$C$38, 2, FALSE)),"",VLOOKUP(I2804,State_codes!$B$2:$C$38, 2, FALSE))</f>
        <v>TN</v>
      </c>
      <c r="K2804" s="2" t="s">
        <v>122</v>
      </c>
      <c r="L2804" s="31" t="s">
        <v>3062</v>
      </c>
      <c r="M2804" s="2" t="s">
        <v>766</v>
      </c>
      <c r="N2804" s="130"/>
      <c r="O2804" s="27" t="s">
        <v>129</v>
      </c>
      <c r="P2804" s="39">
        <v>43924</v>
      </c>
      <c r="Q2804" s="37" t="s">
        <v>10378</v>
      </c>
      <c r="R2804" s="37" t="s">
        <v>10379</v>
      </c>
      <c r="S2804" s="46"/>
    </row>
    <row r="2805" spans="1:19" ht="12.75">
      <c r="A2805" s="38">
        <v>2804</v>
      </c>
      <c r="B2805" s="23" t="s">
        <v>10614</v>
      </c>
      <c r="C2805" s="39">
        <v>43924</v>
      </c>
      <c r="D2805" s="40"/>
      <c r="E2805" s="41"/>
      <c r="H2805" s="2" t="s">
        <v>5375</v>
      </c>
      <c r="I2805" s="2" t="s">
        <v>158</v>
      </c>
      <c r="J2805" s="15" t="str">
        <f>IF(ISERROR(VLOOKUP(I2805,State_codes!$B$2:$C$38, 2, FALSE)),"",VLOOKUP(I2805,State_codes!$B$2:$C$38, 2, FALSE))</f>
        <v>TN</v>
      </c>
      <c r="K2805" s="2" t="s">
        <v>122</v>
      </c>
      <c r="L2805" s="31" t="s">
        <v>3062</v>
      </c>
      <c r="M2805" s="2" t="s">
        <v>766</v>
      </c>
      <c r="N2805" s="130"/>
      <c r="O2805" s="27" t="s">
        <v>129</v>
      </c>
      <c r="P2805" s="39">
        <v>43924</v>
      </c>
      <c r="Q2805" s="37" t="s">
        <v>10378</v>
      </c>
      <c r="R2805" s="37" t="s">
        <v>10379</v>
      </c>
      <c r="S2805" s="46"/>
    </row>
    <row r="2806" spans="1:19" ht="12.75">
      <c r="A2806" s="38">
        <v>2805</v>
      </c>
      <c r="B2806" s="23" t="s">
        <v>10616</v>
      </c>
      <c r="C2806" s="39">
        <v>43924</v>
      </c>
      <c r="D2806" s="40"/>
      <c r="E2806" s="41"/>
      <c r="H2806" s="2" t="s">
        <v>5375</v>
      </c>
      <c r="I2806" s="2" t="s">
        <v>158</v>
      </c>
      <c r="J2806" s="15" t="str">
        <f>IF(ISERROR(VLOOKUP(I2806,State_codes!$B$2:$C$38, 2, FALSE)),"",VLOOKUP(I2806,State_codes!$B$2:$C$38, 2, FALSE))</f>
        <v>TN</v>
      </c>
      <c r="K2806" s="2" t="s">
        <v>122</v>
      </c>
      <c r="L2806" s="31" t="s">
        <v>3062</v>
      </c>
      <c r="M2806" s="2" t="s">
        <v>766</v>
      </c>
      <c r="N2806" s="130"/>
      <c r="O2806" s="27" t="s">
        <v>129</v>
      </c>
      <c r="P2806" s="39">
        <v>43924</v>
      </c>
      <c r="Q2806" s="37" t="s">
        <v>10378</v>
      </c>
      <c r="R2806" s="37" t="s">
        <v>10379</v>
      </c>
      <c r="S2806" s="46"/>
    </row>
    <row r="2807" spans="1:19" ht="12.75">
      <c r="A2807" s="38">
        <v>2806</v>
      </c>
      <c r="B2807" s="23" t="s">
        <v>10617</v>
      </c>
      <c r="C2807" s="39">
        <v>43924</v>
      </c>
      <c r="D2807" s="40"/>
      <c r="E2807" s="41"/>
      <c r="H2807" s="2" t="s">
        <v>5375</v>
      </c>
      <c r="I2807" s="2" t="s">
        <v>158</v>
      </c>
      <c r="J2807" s="15" t="str">
        <f>IF(ISERROR(VLOOKUP(I2807,State_codes!$B$2:$C$38, 2, FALSE)),"",VLOOKUP(I2807,State_codes!$B$2:$C$38, 2, FALSE))</f>
        <v>TN</v>
      </c>
      <c r="K2807" s="2" t="s">
        <v>122</v>
      </c>
      <c r="L2807" s="31" t="s">
        <v>3062</v>
      </c>
      <c r="M2807" s="2" t="s">
        <v>766</v>
      </c>
      <c r="N2807" s="130"/>
      <c r="O2807" s="27" t="s">
        <v>129</v>
      </c>
      <c r="P2807" s="39">
        <v>43924</v>
      </c>
      <c r="Q2807" s="37" t="s">
        <v>10378</v>
      </c>
      <c r="R2807" s="37" t="s">
        <v>10379</v>
      </c>
      <c r="S2807" s="46"/>
    </row>
    <row r="2808" spans="1:19" ht="12.75">
      <c r="A2808" s="38">
        <v>2807</v>
      </c>
      <c r="B2808" s="23" t="s">
        <v>10621</v>
      </c>
      <c r="C2808" s="39">
        <v>43924</v>
      </c>
      <c r="D2808" s="40"/>
      <c r="E2808" s="41"/>
      <c r="H2808" s="2" t="s">
        <v>5375</v>
      </c>
      <c r="I2808" s="2" t="s">
        <v>158</v>
      </c>
      <c r="J2808" s="15" t="str">
        <f>IF(ISERROR(VLOOKUP(I2808,State_codes!$B$2:$C$38, 2, FALSE)),"",VLOOKUP(I2808,State_codes!$B$2:$C$38, 2, FALSE))</f>
        <v>TN</v>
      </c>
      <c r="K2808" s="2" t="s">
        <v>122</v>
      </c>
      <c r="L2808" s="31" t="s">
        <v>3062</v>
      </c>
      <c r="M2808" s="2" t="s">
        <v>766</v>
      </c>
      <c r="N2808" s="130"/>
      <c r="O2808" s="27" t="s">
        <v>129</v>
      </c>
      <c r="P2808" s="39">
        <v>43924</v>
      </c>
      <c r="Q2808" s="37" t="s">
        <v>10378</v>
      </c>
      <c r="R2808" s="37" t="s">
        <v>10379</v>
      </c>
      <c r="S2808" s="46"/>
    </row>
    <row r="2809" spans="1:19" ht="12.75">
      <c r="A2809" s="38">
        <v>2808</v>
      </c>
      <c r="B2809" s="23" t="s">
        <v>10623</v>
      </c>
      <c r="C2809" s="39">
        <v>43924</v>
      </c>
      <c r="D2809" s="40"/>
      <c r="E2809" s="41"/>
      <c r="H2809" s="2" t="s">
        <v>5375</v>
      </c>
      <c r="I2809" s="2" t="s">
        <v>158</v>
      </c>
      <c r="J2809" s="15" t="str">
        <f>IF(ISERROR(VLOOKUP(I2809,State_codes!$B$2:$C$38, 2, FALSE)),"",VLOOKUP(I2809,State_codes!$B$2:$C$38, 2, FALSE))</f>
        <v>TN</v>
      </c>
      <c r="K2809" s="2" t="s">
        <v>122</v>
      </c>
      <c r="L2809" s="31" t="s">
        <v>3062</v>
      </c>
      <c r="M2809" s="2" t="s">
        <v>766</v>
      </c>
      <c r="N2809" s="130"/>
      <c r="O2809" s="27" t="s">
        <v>129</v>
      </c>
      <c r="P2809" s="39">
        <v>43924</v>
      </c>
      <c r="Q2809" s="37" t="s">
        <v>10378</v>
      </c>
      <c r="R2809" s="37" t="s">
        <v>10379</v>
      </c>
      <c r="S2809" s="46"/>
    </row>
    <row r="2810" spans="1:19" ht="12.75">
      <c r="A2810" s="38">
        <v>2809</v>
      </c>
      <c r="B2810" s="23" t="s">
        <v>10628</v>
      </c>
      <c r="C2810" s="39">
        <v>43924</v>
      </c>
      <c r="D2810" s="40"/>
      <c r="E2810" s="41"/>
      <c r="H2810" s="2" t="s">
        <v>5375</v>
      </c>
      <c r="I2810" s="2" t="s">
        <v>158</v>
      </c>
      <c r="J2810" s="15" t="str">
        <f>IF(ISERROR(VLOOKUP(I2810,State_codes!$B$2:$C$38, 2, FALSE)),"",VLOOKUP(I2810,State_codes!$B$2:$C$38, 2, FALSE))</f>
        <v>TN</v>
      </c>
      <c r="K2810" s="2" t="s">
        <v>122</v>
      </c>
      <c r="L2810" s="31" t="s">
        <v>3062</v>
      </c>
      <c r="M2810" s="2" t="s">
        <v>766</v>
      </c>
      <c r="N2810" s="130"/>
      <c r="O2810" s="27" t="s">
        <v>129</v>
      </c>
      <c r="P2810" s="39">
        <v>43924</v>
      </c>
      <c r="Q2810" s="37" t="s">
        <v>10378</v>
      </c>
      <c r="R2810" s="37" t="s">
        <v>10379</v>
      </c>
      <c r="S2810" s="46"/>
    </row>
    <row r="2811" spans="1:19" ht="12.75">
      <c r="A2811" s="38">
        <v>2810</v>
      </c>
      <c r="B2811" s="23" t="s">
        <v>10635</v>
      </c>
      <c r="C2811" s="39">
        <v>43924</v>
      </c>
      <c r="D2811" s="40"/>
      <c r="E2811" s="41"/>
      <c r="H2811" s="2" t="s">
        <v>5375</v>
      </c>
      <c r="I2811" s="2" t="s">
        <v>158</v>
      </c>
      <c r="J2811" s="15" t="str">
        <f>IF(ISERROR(VLOOKUP(I2811,State_codes!$B$2:$C$38, 2, FALSE)),"",VLOOKUP(I2811,State_codes!$B$2:$C$38, 2, FALSE))</f>
        <v>TN</v>
      </c>
      <c r="K2811" s="2" t="s">
        <v>122</v>
      </c>
      <c r="L2811" s="31" t="s">
        <v>3062</v>
      </c>
      <c r="M2811" s="2" t="s">
        <v>766</v>
      </c>
      <c r="N2811" s="130"/>
      <c r="O2811" s="27" t="s">
        <v>129</v>
      </c>
      <c r="P2811" s="39">
        <v>43924</v>
      </c>
      <c r="Q2811" s="37" t="s">
        <v>10378</v>
      </c>
      <c r="R2811" s="37" t="s">
        <v>10379</v>
      </c>
      <c r="S2811" s="46"/>
    </row>
    <row r="2812" spans="1:19" ht="12.75">
      <c r="A2812" s="38">
        <v>2811</v>
      </c>
      <c r="B2812" s="23" t="s">
        <v>10637</v>
      </c>
      <c r="C2812" s="39">
        <v>43924</v>
      </c>
      <c r="D2812" s="40"/>
      <c r="E2812" s="41"/>
      <c r="H2812" s="2" t="s">
        <v>1044</v>
      </c>
      <c r="I2812" s="2" t="s">
        <v>158</v>
      </c>
      <c r="J2812" s="15" t="str">
        <f>IF(ISERROR(VLOOKUP(I2812,State_codes!$B$2:$C$38, 2, FALSE)),"",VLOOKUP(I2812,State_codes!$B$2:$C$38, 2, FALSE))</f>
        <v>TN</v>
      </c>
      <c r="K2812" s="2" t="s">
        <v>122</v>
      </c>
      <c r="L2812" s="31" t="s">
        <v>3062</v>
      </c>
      <c r="M2812" s="2" t="s">
        <v>766</v>
      </c>
      <c r="N2812" s="130"/>
      <c r="O2812" s="27" t="s">
        <v>129</v>
      </c>
      <c r="P2812" s="39">
        <v>43924</v>
      </c>
      <c r="Q2812" s="37" t="s">
        <v>10378</v>
      </c>
      <c r="R2812" s="37" t="s">
        <v>10379</v>
      </c>
      <c r="S2812" s="46"/>
    </row>
    <row r="2813" spans="1:19" ht="12.75">
      <c r="A2813" s="38">
        <v>2812</v>
      </c>
      <c r="B2813" s="23" t="s">
        <v>10638</v>
      </c>
      <c r="C2813" s="39">
        <v>43924</v>
      </c>
      <c r="D2813" s="40"/>
      <c r="E2813" s="41"/>
      <c r="H2813" s="2" t="s">
        <v>897</v>
      </c>
      <c r="I2813" s="2" t="s">
        <v>158</v>
      </c>
      <c r="J2813" s="15" t="str">
        <f>IF(ISERROR(VLOOKUP(I2813,State_codes!$B$2:$C$38, 2, FALSE)),"",VLOOKUP(I2813,State_codes!$B$2:$C$38, 2, FALSE))</f>
        <v>TN</v>
      </c>
      <c r="K2813" s="2" t="s">
        <v>122</v>
      </c>
      <c r="L2813" s="31" t="s">
        <v>3062</v>
      </c>
      <c r="M2813" s="2" t="s">
        <v>766</v>
      </c>
      <c r="N2813" s="130"/>
      <c r="O2813" s="27" t="s">
        <v>129</v>
      </c>
      <c r="P2813" s="39">
        <v>43924</v>
      </c>
      <c r="Q2813" s="37" t="s">
        <v>10378</v>
      </c>
      <c r="R2813" s="37" t="s">
        <v>10379</v>
      </c>
      <c r="S2813" s="46"/>
    </row>
    <row r="2814" spans="1:19" ht="12.75">
      <c r="A2814" s="38">
        <v>2813</v>
      </c>
      <c r="B2814" s="23" t="s">
        <v>10639</v>
      </c>
      <c r="C2814" s="39">
        <v>43924</v>
      </c>
      <c r="D2814" s="40"/>
      <c r="E2814" s="41"/>
      <c r="H2814" s="2" t="s">
        <v>897</v>
      </c>
      <c r="I2814" s="2" t="s">
        <v>158</v>
      </c>
      <c r="J2814" s="15" t="str">
        <f>IF(ISERROR(VLOOKUP(I2814,State_codes!$B$2:$C$38, 2, FALSE)),"",VLOOKUP(I2814,State_codes!$B$2:$C$38, 2, FALSE))</f>
        <v>TN</v>
      </c>
      <c r="K2814" s="2" t="s">
        <v>122</v>
      </c>
      <c r="L2814" s="31" t="s">
        <v>3062</v>
      </c>
      <c r="M2814" s="2" t="s">
        <v>766</v>
      </c>
      <c r="N2814" s="130"/>
      <c r="O2814" s="27" t="s">
        <v>129</v>
      </c>
      <c r="P2814" s="39">
        <v>43924</v>
      </c>
      <c r="Q2814" s="37" t="s">
        <v>10378</v>
      </c>
      <c r="R2814" s="37" t="s">
        <v>10379</v>
      </c>
      <c r="S2814" s="46"/>
    </row>
    <row r="2815" spans="1:19" ht="12.75">
      <c r="A2815" s="38">
        <v>2814</v>
      </c>
      <c r="B2815" s="23" t="s">
        <v>10642</v>
      </c>
      <c r="C2815" s="39">
        <v>43924</v>
      </c>
      <c r="D2815" s="40"/>
      <c r="E2815" s="41"/>
      <c r="H2815" s="2" t="s">
        <v>897</v>
      </c>
      <c r="I2815" s="2" t="s">
        <v>158</v>
      </c>
      <c r="J2815" s="15" t="str">
        <f>IF(ISERROR(VLOOKUP(I2815,State_codes!$B$2:$C$38, 2, FALSE)),"",VLOOKUP(I2815,State_codes!$B$2:$C$38, 2, FALSE))</f>
        <v>TN</v>
      </c>
      <c r="K2815" s="2" t="s">
        <v>122</v>
      </c>
      <c r="L2815" s="31" t="s">
        <v>3062</v>
      </c>
      <c r="M2815" s="2" t="s">
        <v>766</v>
      </c>
      <c r="N2815" s="130"/>
      <c r="O2815" s="27" t="s">
        <v>129</v>
      </c>
      <c r="P2815" s="39">
        <v>43924</v>
      </c>
      <c r="Q2815" s="37" t="s">
        <v>10378</v>
      </c>
      <c r="R2815" s="37" t="s">
        <v>10379</v>
      </c>
      <c r="S2815" s="46"/>
    </row>
    <row r="2816" spans="1:19" ht="12.75">
      <c r="A2816" s="38">
        <v>2815</v>
      </c>
      <c r="B2816" s="23" t="s">
        <v>10652</v>
      </c>
      <c r="C2816" s="39">
        <v>43924</v>
      </c>
      <c r="D2816" s="40"/>
      <c r="E2816" s="41"/>
      <c r="H2816" s="2" t="s">
        <v>897</v>
      </c>
      <c r="I2816" s="2" t="s">
        <v>158</v>
      </c>
      <c r="J2816" s="15" t="str">
        <f>IF(ISERROR(VLOOKUP(I2816,State_codes!$B$2:$C$38, 2, FALSE)),"",VLOOKUP(I2816,State_codes!$B$2:$C$38, 2, FALSE))</f>
        <v>TN</v>
      </c>
      <c r="K2816" s="2" t="s">
        <v>122</v>
      </c>
      <c r="L2816" s="31" t="s">
        <v>3062</v>
      </c>
      <c r="M2816" s="2" t="s">
        <v>766</v>
      </c>
      <c r="N2816" s="130"/>
      <c r="O2816" s="27" t="s">
        <v>129</v>
      </c>
      <c r="P2816" s="39">
        <v>43924</v>
      </c>
      <c r="Q2816" s="37" t="s">
        <v>10378</v>
      </c>
      <c r="R2816" s="37" t="s">
        <v>10379</v>
      </c>
      <c r="S2816" s="46"/>
    </row>
    <row r="2817" spans="1:19" ht="12.75">
      <c r="A2817" s="38">
        <v>2816</v>
      </c>
      <c r="B2817" s="23" t="s">
        <v>10657</v>
      </c>
      <c r="C2817" s="39">
        <v>43924</v>
      </c>
      <c r="D2817" s="40"/>
      <c r="E2817" s="41"/>
      <c r="H2817" s="2" t="s">
        <v>897</v>
      </c>
      <c r="I2817" s="2" t="s">
        <v>158</v>
      </c>
      <c r="J2817" s="15" t="str">
        <f>IF(ISERROR(VLOOKUP(I2817,State_codes!$B$2:$C$38, 2, FALSE)),"",VLOOKUP(I2817,State_codes!$B$2:$C$38, 2, FALSE))</f>
        <v>TN</v>
      </c>
      <c r="K2817" s="2" t="s">
        <v>122</v>
      </c>
      <c r="L2817" s="31" t="s">
        <v>3062</v>
      </c>
      <c r="M2817" s="2" t="s">
        <v>766</v>
      </c>
      <c r="N2817" s="130"/>
      <c r="O2817" s="27" t="s">
        <v>129</v>
      </c>
      <c r="P2817" s="39">
        <v>43924</v>
      </c>
      <c r="Q2817" s="37" t="s">
        <v>10378</v>
      </c>
      <c r="R2817" s="37" t="s">
        <v>10379</v>
      </c>
      <c r="S2817" s="46"/>
    </row>
    <row r="2818" spans="1:19" ht="12.75">
      <c r="A2818" s="38">
        <v>2817</v>
      </c>
      <c r="B2818" s="23" t="s">
        <v>10659</v>
      </c>
      <c r="C2818" s="39">
        <v>43924</v>
      </c>
      <c r="D2818" s="40"/>
      <c r="E2818" s="41"/>
      <c r="H2818" s="2" t="s">
        <v>897</v>
      </c>
      <c r="I2818" s="2" t="s">
        <v>158</v>
      </c>
      <c r="J2818" s="15" t="str">
        <f>IF(ISERROR(VLOOKUP(I2818,State_codes!$B$2:$C$38, 2, FALSE)),"",VLOOKUP(I2818,State_codes!$B$2:$C$38, 2, FALSE))</f>
        <v>TN</v>
      </c>
      <c r="K2818" s="2" t="s">
        <v>122</v>
      </c>
      <c r="L2818" s="31" t="s">
        <v>3062</v>
      </c>
      <c r="M2818" s="2" t="s">
        <v>766</v>
      </c>
      <c r="N2818" s="130"/>
      <c r="O2818" s="27" t="s">
        <v>129</v>
      </c>
      <c r="P2818" s="39">
        <v>43924</v>
      </c>
      <c r="Q2818" s="37" t="s">
        <v>10378</v>
      </c>
      <c r="R2818" s="37" t="s">
        <v>10379</v>
      </c>
      <c r="S2818" s="46"/>
    </row>
    <row r="2819" spans="1:19" ht="12.75">
      <c r="A2819" s="38">
        <v>2818</v>
      </c>
      <c r="B2819" s="23" t="s">
        <v>10663</v>
      </c>
      <c r="C2819" s="39">
        <v>43924</v>
      </c>
      <c r="D2819" s="40"/>
      <c r="E2819" s="41"/>
      <c r="H2819" s="2" t="s">
        <v>897</v>
      </c>
      <c r="I2819" s="2" t="s">
        <v>158</v>
      </c>
      <c r="J2819" s="15" t="str">
        <f>IF(ISERROR(VLOOKUP(I2819,State_codes!$B$2:$C$38, 2, FALSE)),"",VLOOKUP(I2819,State_codes!$B$2:$C$38, 2, FALSE))</f>
        <v>TN</v>
      </c>
      <c r="K2819" s="2" t="s">
        <v>122</v>
      </c>
      <c r="L2819" s="31" t="s">
        <v>3062</v>
      </c>
      <c r="M2819" s="2" t="s">
        <v>766</v>
      </c>
      <c r="N2819" s="130"/>
      <c r="O2819" s="27" t="s">
        <v>129</v>
      </c>
      <c r="P2819" s="39">
        <v>43924</v>
      </c>
      <c r="Q2819" s="37" t="s">
        <v>10378</v>
      </c>
      <c r="R2819" s="37" t="s">
        <v>10379</v>
      </c>
      <c r="S2819" s="46"/>
    </row>
    <row r="2820" spans="1:19" ht="12.75">
      <c r="A2820" s="38">
        <v>2819</v>
      </c>
      <c r="B2820" s="23" t="s">
        <v>10667</v>
      </c>
      <c r="C2820" s="39">
        <v>43924</v>
      </c>
      <c r="D2820" s="40"/>
      <c r="E2820" s="41"/>
      <c r="H2820" s="2" t="s">
        <v>897</v>
      </c>
      <c r="I2820" s="2" t="s">
        <v>158</v>
      </c>
      <c r="J2820" s="15" t="str">
        <f>IF(ISERROR(VLOOKUP(I2820,State_codes!$B$2:$C$38, 2, FALSE)),"",VLOOKUP(I2820,State_codes!$B$2:$C$38, 2, FALSE))</f>
        <v>TN</v>
      </c>
      <c r="K2820" s="2" t="s">
        <v>122</v>
      </c>
      <c r="L2820" s="31" t="s">
        <v>3062</v>
      </c>
      <c r="M2820" s="2" t="s">
        <v>766</v>
      </c>
      <c r="N2820" s="130"/>
      <c r="O2820" s="27" t="s">
        <v>129</v>
      </c>
      <c r="P2820" s="39">
        <v>43924</v>
      </c>
      <c r="Q2820" s="37" t="s">
        <v>10378</v>
      </c>
      <c r="R2820" s="37" t="s">
        <v>10379</v>
      </c>
      <c r="S2820" s="46"/>
    </row>
    <row r="2821" spans="1:19" ht="12.75">
      <c r="A2821" s="38">
        <v>2820</v>
      </c>
      <c r="B2821" s="23" t="s">
        <v>10673</v>
      </c>
      <c r="C2821" s="39">
        <v>43924</v>
      </c>
      <c r="D2821" s="40"/>
      <c r="E2821" s="41"/>
      <c r="H2821" s="2" t="s">
        <v>897</v>
      </c>
      <c r="I2821" s="2" t="s">
        <v>158</v>
      </c>
      <c r="J2821" s="15" t="str">
        <f>IF(ISERROR(VLOOKUP(I2821,State_codes!$B$2:$C$38, 2, FALSE)),"",VLOOKUP(I2821,State_codes!$B$2:$C$38, 2, FALSE))</f>
        <v>TN</v>
      </c>
      <c r="K2821" s="2" t="s">
        <v>122</v>
      </c>
      <c r="L2821" s="31" t="s">
        <v>3062</v>
      </c>
      <c r="M2821" s="2" t="s">
        <v>766</v>
      </c>
      <c r="N2821" s="130"/>
      <c r="O2821" s="27" t="s">
        <v>129</v>
      </c>
      <c r="P2821" s="39">
        <v>43924</v>
      </c>
      <c r="Q2821" s="37" t="s">
        <v>10378</v>
      </c>
      <c r="R2821" s="37" t="s">
        <v>10379</v>
      </c>
      <c r="S2821" s="46"/>
    </row>
    <row r="2822" spans="1:19" ht="12.75">
      <c r="A2822" s="38">
        <v>2821</v>
      </c>
      <c r="B2822" s="23" t="s">
        <v>10675</v>
      </c>
      <c r="C2822" s="39">
        <v>43924</v>
      </c>
      <c r="D2822" s="40"/>
      <c r="E2822" s="41"/>
      <c r="H2822" s="2" t="s">
        <v>897</v>
      </c>
      <c r="I2822" s="2" t="s">
        <v>158</v>
      </c>
      <c r="J2822" s="15" t="str">
        <f>IF(ISERROR(VLOOKUP(I2822,State_codes!$B$2:$C$38, 2, FALSE)),"",VLOOKUP(I2822,State_codes!$B$2:$C$38, 2, FALSE))</f>
        <v>TN</v>
      </c>
      <c r="K2822" s="2" t="s">
        <v>122</v>
      </c>
      <c r="L2822" s="31" t="s">
        <v>3062</v>
      </c>
      <c r="M2822" s="2" t="s">
        <v>766</v>
      </c>
      <c r="N2822" s="130"/>
      <c r="O2822" s="27" t="s">
        <v>129</v>
      </c>
      <c r="P2822" s="39">
        <v>43924</v>
      </c>
      <c r="Q2822" s="37" t="s">
        <v>10378</v>
      </c>
      <c r="R2822" s="37" t="s">
        <v>10379</v>
      </c>
      <c r="S2822" s="46"/>
    </row>
    <row r="2823" spans="1:19" ht="12.75">
      <c r="A2823" s="38">
        <v>2822</v>
      </c>
      <c r="B2823" s="23" t="s">
        <v>10684</v>
      </c>
      <c r="C2823" s="39">
        <v>43924</v>
      </c>
      <c r="D2823" s="40"/>
      <c r="E2823" s="41"/>
      <c r="H2823" s="2" t="s">
        <v>5381</v>
      </c>
      <c r="I2823" s="2" t="s">
        <v>158</v>
      </c>
      <c r="J2823" s="15" t="str">
        <f>IF(ISERROR(VLOOKUP(I2823,State_codes!$B$2:$C$38, 2, FALSE)),"",VLOOKUP(I2823,State_codes!$B$2:$C$38, 2, FALSE))</f>
        <v>TN</v>
      </c>
      <c r="K2823" s="2" t="s">
        <v>122</v>
      </c>
      <c r="L2823" s="31" t="s">
        <v>3062</v>
      </c>
      <c r="M2823" s="2" t="s">
        <v>766</v>
      </c>
      <c r="N2823" s="130"/>
      <c r="O2823" s="27" t="s">
        <v>129</v>
      </c>
      <c r="P2823" s="39">
        <v>43924</v>
      </c>
      <c r="Q2823" s="37" t="s">
        <v>10378</v>
      </c>
      <c r="R2823" s="37" t="s">
        <v>10379</v>
      </c>
      <c r="S2823" s="46"/>
    </row>
    <row r="2824" spans="1:19" ht="12.75">
      <c r="A2824" s="38">
        <v>2823</v>
      </c>
      <c r="B2824" s="23" t="s">
        <v>10687</v>
      </c>
      <c r="C2824" s="39">
        <v>43924</v>
      </c>
      <c r="D2824" s="40"/>
      <c r="E2824" s="41"/>
      <c r="H2824" s="2" t="s">
        <v>5381</v>
      </c>
      <c r="I2824" s="2" t="s">
        <v>158</v>
      </c>
      <c r="J2824" s="15" t="str">
        <f>IF(ISERROR(VLOOKUP(I2824,State_codes!$B$2:$C$38, 2, FALSE)),"",VLOOKUP(I2824,State_codes!$B$2:$C$38, 2, FALSE))</f>
        <v>TN</v>
      </c>
      <c r="K2824" s="2" t="s">
        <v>122</v>
      </c>
      <c r="L2824" s="31" t="s">
        <v>3062</v>
      </c>
      <c r="M2824" s="2" t="s">
        <v>766</v>
      </c>
      <c r="N2824" s="130"/>
      <c r="O2824" s="27" t="s">
        <v>129</v>
      </c>
      <c r="P2824" s="39">
        <v>43924</v>
      </c>
      <c r="Q2824" s="37" t="s">
        <v>10378</v>
      </c>
      <c r="R2824" s="37" t="s">
        <v>10379</v>
      </c>
      <c r="S2824" s="46"/>
    </row>
    <row r="2825" spans="1:19" ht="12.75">
      <c r="A2825" s="38">
        <v>2824</v>
      </c>
      <c r="B2825" s="23" t="s">
        <v>10688</v>
      </c>
      <c r="C2825" s="39">
        <v>43924</v>
      </c>
      <c r="D2825" s="40"/>
      <c r="E2825" s="41"/>
      <c r="H2825" s="2" t="s">
        <v>5381</v>
      </c>
      <c r="I2825" s="2" t="s">
        <v>158</v>
      </c>
      <c r="J2825" s="15" t="str">
        <f>IF(ISERROR(VLOOKUP(I2825,State_codes!$B$2:$C$38, 2, FALSE)),"",VLOOKUP(I2825,State_codes!$B$2:$C$38, 2, FALSE))</f>
        <v>TN</v>
      </c>
      <c r="K2825" s="2" t="s">
        <v>122</v>
      </c>
      <c r="L2825" s="31" t="s">
        <v>3062</v>
      </c>
      <c r="M2825" s="2" t="s">
        <v>766</v>
      </c>
      <c r="N2825" s="130"/>
      <c r="O2825" s="27" t="s">
        <v>129</v>
      </c>
      <c r="P2825" s="39">
        <v>43924</v>
      </c>
      <c r="Q2825" s="37" t="s">
        <v>10378</v>
      </c>
      <c r="R2825" s="37" t="s">
        <v>10379</v>
      </c>
      <c r="S2825" s="46"/>
    </row>
    <row r="2826" spans="1:19" ht="12.75">
      <c r="A2826" s="38">
        <v>2825</v>
      </c>
      <c r="B2826" s="23" t="s">
        <v>10692</v>
      </c>
      <c r="C2826" s="39">
        <v>43924</v>
      </c>
      <c r="D2826" s="40"/>
      <c r="E2826" s="41"/>
      <c r="H2826" s="2" t="s">
        <v>5381</v>
      </c>
      <c r="I2826" s="2" t="s">
        <v>158</v>
      </c>
      <c r="J2826" s="15" t="str">
        <f>IF(ISERROR(VLOOKUP(I2826,State_codes!$B$2:$C$38, 2, FALSE)),"",VLOOKUP(I2826,State_codes!$B$2:$C$38, 2, FALSE))</f>
        <v>TN</v>
      </c>
      <c r="K2826" s="2" t="s">
        <v>122</v>
      </c>
      <c r="L2826" s="31" t="s">
        <v>3062</v>
      </c>
      <c r="M2826" s="2" t="s">
        <v>766</v>
      </c>
      <c r="N2826" s="130"/>
      <c r="O2826" s="27" t="s">
        <v>129</v>
      </c>
      <c r="P2826" s="39">
        <v>43924</v>
      </c>
      <c r="Q2826" s="37" t="s">
        <v>10378</v>
      </c>
      <c r="R2826" s="37" t="s">
        <v>10379</v>
      </c>
      <c r="S2826" s="46"/>
    </row>
    <row r="2827" spans="1:19" ht="12.75">
      <c r="A2827" s="38">
        <v>2826</v>
      </c>
      <c r="B2827" s="23" t="s">
        <v>10697</v>
      </c>
      <c r="C2827" s="39">
        <v>43924</v>
      </c>
      <c r="D2827" s="40"/>
      <c r="E2827" s="41"/>
      <c r="H2827" s="2" t="s">
        <v>5381</v>
      </c>
      <c r="I2827" s="2" t="s">
        <v>158</v>
      </c>
      <c r="J2827" s="15" t="str">
        <f>IF(ISERROR(VLOOKUP(I2827,State_codes!$B$2:$C$38, 2, FALSE)),"",VLOOKUP(I2827,State_codes!$B$2:$C$38, 2, FALSE))</f>
        <v>TN</v>
      </c>
      <c r="K2827" s="2" t="s">
        <v>122</v>
      </c>
      <c r="L2827" s="31" t="s">
        <v>3062</v>
      </c>
      <c r="M2827" s="2" t="s">
        <v>766</v>
      </c>
      <c r="N2827" s="130"/>
      <c r="O2827" s="27" t="s">
        <v>129</v>
      </c>
      <c r="P2827" s="39">
        <v>43924</v>
      </c>
      <c r="Q2827" s="37" t="s">
        <v>10378</v>
      </c>
      <c r="R2827" s="37" t="s">
        <v>10379</v>
      </c>
      <c r="S2827" s="46"/>
    </row>
    <row r="2828" spans="1:19" ht="12.75">
      <c r="A2828" s="38">
        <v>2827</v>
      </c>
      <c r="B2828" s="23" t="s">
        <v>10699</v>
      </c>
      <c r="C2828" s="39">
        <v>43924</v>
      </c>
      <c r="D2828" s="40"/>
      <c r="E2828" s="41"/>
      <c r="H2828" s="2" t="s">
        <v>4407</v>
      </c>
      <c r="I2828" s="2" t="s">
        <v>158</v>
      </c>
      <c r="J2828" s="15" t="str">
        <f>IF(ISERROR(VLOOKUP(I2828,State_codes!$B$2:$C$38, 2, FALSE)),"",VLOOKUP(I2828,State_codes!$B$2:$C$38, 2, FALSE))</f>
        <v>TN</v>
      </c>
      <c r="K2828" s="2" t="s">
        <v>122</v>
      </c>
      <c r="L2828" s="31" t="s">
        <v>3062</v>
      </c>
      <c r="M2828" s="2" t="s">
        <v>766</v>
      </c>
      <c r="N2828" s="130"/>
      <c r="O2828" s="27" t="s">
        <v>129</v>
      </c>
      <c r="P2828" s="39">
        <v>43924</v>
      </c>
      <c r="Q2828" s="37" t="s">
        <v>10378</v>
      </c>
      <c r="R2828" s="37" t="s">
        <v>10379</v>
      </c>
      <c r="S2828" s="46"/>
    </row>
    <row r="2829" spans="1:19" ht="12.75">
      <c r="A2829" s="38">
        <v>2828</v>
      </c>
      <c r="B2829" s="23" t="s">
        <v>10702</v>
      </c>
      <c r="C2829" s="39">
        <v>43924</v>
      </c>
      <c r="D2829" s="40"/>
      <c r="E2829" s="41"/>
      <c r="H2829" s="2" t="s">
        <v>4407</v>
      </c>
      <c r="I2829" s="2" t="s">
        <v>158</v>
      </c>
      <c r="J2829" s="15" t="str">
        <f>IF(ISERROR(VLOOKUP(I2829,State_codes!$B$2:$C$38, 2, FALSE)),"",VLOOKUP(I2829,State_codes!$B$2:$C$38, 2, FALSE))</f>
        <v>TN</v>
      </c>
      <c r="K2829" s="2" t="s">
        <v>122</v>
      </c>
      <c r="L2829" s="31" t="s">
        <v>3062</v>
      </c>
      <c r="M2829" s="2" t="s">
        <v>766</v>
      </c>
      <c r="N2829" s="130"/>
      <c r="O2829" s="27" t="s">
        <v>129</v>
      </c>
      <c r="P2829" s="39">
        <v>43924</v>
      </c>
      <c r="Q2829" s="37" t="s">
        <v>10378</v>
      </c>
      <c r="R2829" s="37" t="s">
        <v>10379</v>
      </c>
      <c r="S2829" s="46"/>
    </row>
    <row r="2830" spans="1:19" ht="12.75">
      <c r="A2830" s="38">
        <v>2829</v>
      </c>
      <c r="B2830" s="23" t="s">
        <v>10705</v>
      </c>
      <c r="C2830" s="39">
        <v>43924</v>
      </c>
      <c r="D2830" s="40"/>
      <c r="E2830" s="41"/>
      <c r="H2830" s="2" t="s">
        <v>4407</v>
      </c>
      <c r="I2830" s="2" t="s">
        <v>158</v>
      </c>
      <c r="J2830" s="15" t="str">
        <f>IF(ISERROR(VLOOKUP(I2830,State_codes!$B$2:$C$38, 2, FALSE)),"",VLOOKUP(I2830,State_codes!$B$2:$C$38, 2, FALSE))</f>
        <v>TN</v>
      </c>
      <c r="K2830" s="2" t="s">
        <v>122</v>
      </c>
      <c r="L2830" s="31" t="s">
        <v>3062</v>
      </c>
      <c r="M2830" s="2" t="s">
        <v>766</v>
      </c>
      <c r="N2830" s="130"/>
      <c r="O2830" s="27" t="s">
        <v>129</v>
      </c>
      <c r="P2830" s="39">
        <v>43924</v>
      </c>
      <c r="Q2830" s="37" t="s">
        <v>10378</v>
      </c>
      <c r="R2830" s="37" t="s">
        <v>10379</v>
      </c>
      <c r="S2830" s="46"/>
    </row>
    <row r="2831" spans="1:19" ht="12.75">
      <c r="A2831" s="38">
        <v>2830</v>
      </c>
      <c r="B2831" s="23" t="s">
        <v>10706</v>
      </c>
      <c r="C2831" s="39">
        <v>43924</v>
      </c>
      <c r="D2831" s="40"/>
      <c r="E2831" s="41"/>
      <c r="H2831" s="2" t="s">
        <v>5393</v>
      </c>
      <c r="I2831" s="2" t="s">
        <v>158</v>
      </c>
      <c r="J2831" s="15" t="str">
        <f>IF(ISERROR(VLOOKUP(I2831,State_codes!$B$2:$C$38, 2, FALSE)),"",VLOOKUP(I2831,State_codes!$B$2:$C$38, 2, FALSE))</f>
        <v>TN</v>
      </c>
      <c r="K2831" s="2" t="s">
        <v>122</v>
      </c>
      <c r="L2831" s="31" t="s">
        <v>3062</v>
      </c>
      <c r="M2831" s="2" t="s">
        <v>766</v>
      </c>
      <c r="N2831" s="130"/>
      <c r="O2831" s="27" t="s">
        <v>129</v>
      </c>
      <c r="P2831" s="39">
        <v>43924</v>
      </c>
      <c r="Q2831" s="37" t="s">
        <v>10378</v>
      </c>
      <c r="R2831" s="37" t="s">
        <v>10379</v>
      </c>
      <c r="S2831" s="46"/>
    </row>
    <row r="2832" spans="1:19" ht="12.75">
      <c r="A2832" s="38">
        <v>2831</v>
      </c>
      <c r="B2832" s="23" t="s">
        <v>10709</v>
      </c>
      <c r="C2832" s="39">
        <v>43924</v>
      </c>
      <c r="D2832" s="40"/>
      <c r="E2832" s="41"/>
      <c r="H2832" s="2" t="s">
        <v>5393</v>
      </c>
      <c r="I2832" s="2" t="s">
        <v>158</v>
      </c>
      <c r="J2832" s="15" t="str">
        <f>IF(ISERROR(VLOOKUP(I2832,State_codes!$B$2:$C$38, 2, FALSE)),"",VLOOKUP(I2832,State_codes!$B$2:$C$38, 2, FALSE))</f>
        <v>TN</v>
      </c>
      <c r="K2832" s="2" t="s">
        <v>122</v>
      </c>
      <c r="L2832" s="31" t="s">
        <v>3062</v>
      </c>
      <c r="M2832" s="2" t="s">
        <v>766</v>
      </c>
      <c r="N2832" s="130"/>
      <c r="O2832" s="27" t="s">
        <v>129</v>
      </c>
      <c r="P2832" s="39">
        <v>43924</v>
      </c>
      <c r="Q2832" s="37" t="s">
        <v>10378</v>
      </c>
      <c r="R2832" s="37" t="s">
        <v>10379</v>
      </c>
      <c r="S2832" s="46"/>
    </row>
    <row r="2833" spans="1:19" ht="12.75">
      <c r="A2833" s="38">
        <v>2832</v>
      </c>
      <c r="B2833" s="23" t="s">
        <v>10712</v>
      </c>
      <c r="C2833" s="39">
        <v>43924</v>
      </c>
      <c r="D2833" s="40"/>
      <c r="E2833" s="41"/>
      <c r="H2833" s="2" t="s">
        <v>5393</v>
      </c>
      <c r="I2833" s="2" t="s">
        <v>158</v>
      </c>
      <c r="J2833" s="15" t="str">
        <f>IF(ISERROR(VLOOKUP(I2833,State_codes!$B$2:$C$38, 2, FALSE)),"",VLOOKUP(I2833,State_codes!$B$2:$C$38, 2, FALSE))</f>
        <v>TN</v>
      </c>
      <c r="K2833" s="2" t="s">
        <v>122</v>
      </c>
      <c r="L2833" s="31" t="s">
        <v>3062</v>
      </c>
      <c r="M2833" s="2" t="s">
        <v>766</v>
      </c>
      <c r="N2833" s="130"/>
      <c r="O2833" s="27" t="s">
        <v>129</v>
      </c>
      <c r="P2833" s="39">
        <v>43924</v>
      </c>
      <c r="Q2833" s="37" t="s">
        <v>10378</v>
      </c>
      <c r="R2833" s="37" t="s">
        <v>10379</v>
      </c>
      <c r="S2833" s="46"/>
    </row>
    <row r="2834" spans="1:19" ht="12.75">
      <c r="A2834" s="38">
        <v>2833</v>
      </c>
      <c r="B2834" s="23" t="s">
        <v>10718</v>
      </c>
      <c r="C2834" s="39">
        <v>43924</v>
      </c>
      <c r="D2834" s="40"/>
      <c r="E2834" s="41"/>
      <c r="H2834" s="2" t="s">
        <v>5393</v>
      </c>
      <c r="I2834" s="2" t="s">
        <v>158</v>
      </c>
      <c r="J2834" s="15" t="str">
        <f>IF(ISERROR(VLOOKUP(I2834,State_codes!$B$2:$C$38, 2, FALSE)),"",VLOOKUP(I2834,State_codes!$B$2:$C$38, 2, FALSE))</f>
        <v>TN</v>
      </c>
      <c r="K2834" s="2" t="s">
        <v>122</v>
      </c>
      <c r="L2834" s="31" t="s">
        <v>3062</v>
      </c>
      <c r="M2834" s="2" t="s">
        <v>766</v>
      </c>
      <c r="N2834" s="130"/>
      <c r="O2834" s="27" t="s">
        <v>129</v>
      </c>
      <c r="P2834" s="39">
        <v>43924</v>
      </c>
      <c r="Q2834" s="37" t="s">
        <v>10378</v>
      </c>
      <c r="R2834" s="37" t="s">
        <v>10379</v>
      </c>
      <c r="S2834" s="46"/>
    </row>
    <row r="2835" spans="1:19" ht="12.75">
      <c r="A2835" s="38">
        <v>2834</v>
      </c>
      <c r="B2835" s="23" t="s">
        <v>10726</v>
      </c>
      <c r="C2835" s="39">
        <v>43924</v>
      </c>
      <c r="D2835" s="40"/>
      <c r="E2835" s="41"/>
      <c r="H2835" s="2" t="s">
        <v>5393</v>
      </c>
      <c r="I2835" s="2" t="s">
        <v>158</v>
      </c>
      <c r="J2835" s="15" t="str">
        <f>IF(ISERROR(VLOOKUP(I2835,State_codes!$B$2:$C$38, 2, FALSE)),"",VLOOKUP(I2835,State_codes!$B$2:$C$38, 2, FALSE))</f>
        <v>TN</v>
      </c>
      <c r="K2835" s="2" t="s">
        <v>122</v>
      </c>
      <c r="L2835" s="31" t="s">
        <v>3062</v>
      </c>
      <c r="M2835" s="2" t="s">
        <v>766</v>
      </c>
      <c r="N2835" s="130"/>
      <c r="O2835" s="27" t="s">
        <v>129</v>
      </c>
      <c r="P2835" s="39">
        <v>43924</v>
      </c>
      <c r="Q2835" s="37" t="s">
        <v>10378</v>
      </c>
      <c r="R2835" s="37" t="s">
        <v>10379</v>
      </c>
      <c r="S2835" s="46"/>
    </row>
    <row r="2836" spans="1:19" ht="12.75">
      <c r="A2836" s="38">
        <v>2835</v>
      </c>
      <c r="B2836" s="23" t="s">
        <v>10729</v>
      </c>
      <c r="C2836" s="39">
        <v>43924</v>
      </c>
      <c r="D2836" s="40"/>
      <c r="E2836" s="41"/>
      <c r="H2836" s="2" t="s">
        <v>1613</v>
      </c>
      <c r="I2836" s="2" t="s">
        <v>158</v>
      </c>
      <c r="J2836" s="15" t="str">
        <f>IF(ISERROR(VLOOKUP(I2836,State_codes!$B$2:$C$38, 2, FALSE)),"",VLOOKUP(I2836,State_codes!$B$2:$C$38, 2, FALSE))</f>
        <v>TN</v>
      </c>
      <c r="K2836" s="2" t="s">
        <v>122</v>
      </c>
      <c r="L2836" s="31" t="s">
        <v>3062</v>
      </c>
      <c r="M2836" s="2" t="s">
        <v>766</v>
      </c>
      <c r="N2836" s="130"/>
      <c r="O2836" s="27" t="s">
        <v>129</v>
      </c>
      <c r="P2836" s="39">
        <v>43924</v>
      </c>
      <c r="Q2836" s="37" t="s">
        <v>10378</v>
      </c>
      <c r="R2836" s="37" t="s">
        <v>10379</v>
      </c>
      <c r="S2836" s="46"/>
    </row>
    <row r="2837" spans="1:19" ht="12.75">
      <c r="A2837" s="38">
        <v>2836</v>
      </c>
      <c r="B2837" s="23" t="s">
        <v>10733</v>
      </c>
      <c r="C2837" s="39">
        <v>43924</v>
      </c>
      <c r="D2837" s="40"/>
      <c r="E2837" s="41"/>
      <c r="H2837" s="2" t="s">
        <v>1613</v>
      </c>
      <c r="I2837" s="2" t="s">
        <v>158</v>
      </c>
      <c r="J2837" s="15" t="str">
        <f>IF(ISERROR(VLOOKUP(I2837,State_codes!$B$2:$C$38, 2, FALSE)),"",VLOOKUP(I2837,State_codes!$B$2:$C$38, 2, FALSE))</f>
        <v>TN</v>
      </c>
      <c r="K2837" s="2" t="s">
        <v>122</v>
      </c>
      <c r="L2837" s="31" t="s">
        <v>3062</v>
      </c>
      <c r="M2837" s="2" t="s">
        <v>766</v>
      </c>
      <c r="N2837" s="130"/>
      <c r="O2837" s="27" t="s">
        <v>129</v>
      </c>
      <c r="P2837" s="39">
        <v>43924</v>
      </c>
      <c r="Q2837" s="37" t="s">
        <v>10378</v>
      </c>
      <c r="R2837" s="37" t="s">
        <v>10379</v>
      </c>
      <c r="S2837" s="46"/>
    </row>
    <row r="2838" spans="1:19" ht="12.75">
      <c r="A2838" s="38">
        <v>2837</v>
      </c>
      <c r="B2838" s="23" t="s">
        <v>10734</v>
      </c>
      <c r="C2838" s="39">
        <v>43924</v>
      </c>
      <c r="D2838" s="40"/>
      <c r="E2838" s="41"/>
      <c r="H2838" s="2" t="s">
        <v>1613</v>
      </c>
      <c r="I2838" s="2" t="s">
        <v>158</v>
      </c>
      <c r="J2838" s="15" t="str">
        <f>IF(ISERROR(VLOOKUP(I2838,State_codes!$B$2:$C$38, 2, FALSE)),"",VLOOKUP(I2838,State_codes!$B$2:$C$38, 2, FALSE))</f>
        <v>TN</v>
      </c>
      <c r="K2838" s="2" t="s">
        <v>122</v>
      </c>
      <c r="L2838" s="31" t="s">
        <v>3062</v>
      </c>
      <c r="M2838" s="2" t="s">
        <v>766</v>
      </c>
      <c r="N2838" s="130"/>
      <c r="O2838" s="27" t="s">
        <v>129</v>
      </c>
      <c r="P2838" s="39">
        <v>43924</v>
      </c>
      <c r="Q2838" s="37" t="s">
        <v>10378</v>
      </c>
      <c r="R2838" s="37" t="s">
        <v>10379</v>
      </c>
      <c r="S2838" s="46"/>
    </row>
    <row r="2839" spans="1:19" ht="12.75">
      <c r="A2839" s="38">
        <v>2838</v>
      </c>
      <c r="B2839" s="23" t="s">
        <v>10735</v>
      </c>
      <c r="C2839" s="39">
        <v>43924</v>
      </c>
      <c r="D2839" s="40"/>
      <c r="E2839" s="41"/>
      <c r="H2839" s="2" t="s">
        <v>1613</v>
      </c>
      <c r="I2839" s="2" t="s">
        <v>158</v>
      </c>
      <c r="J2839" s="15" t="str">
        <f>IF(ISERROR(VLOOKUP(I2839,State_codes!$B$2:$C$38, 2, FALSE)),"",VLOOKUP(I2839,State_codes!$B$2:$C$38, 2, FALSE))</f>
        <v>TN</v>
      </c>
      <c r="K2839" s="2" t="s">
        <v>122</v>
      </c>
      <c r="L2839" s="31" t="s">
        <v>3062</v>
      </c>
      <c r="M2839" s="2" t="s">
        <v>766</v>
      </c>
      <c r="N2839" s="130"/>
      <c r="O2839" s="27" t="s">
        <v>129</v>
      </c>
      <c r="P2839" s="39">
        <v>43924</v>
      </c>
      <c r="Q2839" s="37" t="s">
        <v>10378</v>
      </c>
      <c r="R2839" s="37" t="s">
        <v>10379</v>
      </c>
      <c r="S2839" s="46"/>
    </row>
    <row r="2840" spans="1:19" ht="12.75">
      <c r="A2840" s="38">
        <v>2839</v>
      </c>
      <c r="B2840" s="23" t="s">
        <v>10736</v>
      </c>
      <c r="C2840" s="39">
        <v>43924</v>
      </c>
      <c r="D2840" s="40"/>
      <c r="E2840" s="41"/>
      <c r="H2840" s="2" t="s">
        <v>1613</v>
      </c>
      <c r="I2840" s="2" t="s">
        <v>158</v>
      </c>
      <c r="J2840" s="15" t="str">
        <f>IF(ISERROR(VLOOKUP(I2840,State_codes!$B$2:$C$38, 2, FALSE)),"",VLOOKUP(I2840,State_codes!$B$2:$C$38, 2, FALSE))</f>
        <v>TN</v>
      </c>
      <c r="K2840" s="2" t="s">
        <v>122</v>
      </c>
      <c r="L2840" s="31" t="s">
        <v>3062</v>
      </c>
      <c r="M2840" s="2" t="s">
        <v>766</v>
      </c>
      <c r="N2840" s="130"/>
      <c r="O2840" s="27" t="s">
        <v>129</v>
      </c>
      <c r="P2840" s="39">
        <v>43924</v>
      </c>
      <c r="Q2840" s="37" t="s">
        <v>10378</v>
      </c>
      <c r="R2840" s="37" t="s">
        <v>10379</v>
      </c>
      <c r="S2840" s="46"/>
    </row>
    <row r="2841" spans="1:19" ht="12.75">
      <c r="A2841" s="38">
        <v>2840</v>
      </c>
      <c r="B2841" s="23" t="s">
        <v>10740</v>
      </c>
      <c r="C2841" s="39">
        <v>43924</v>
      </c>
      <c r="D2841" s="40"/>
      <c r="E2841" s="41"/>
      <c r="H2841" s="2" t="s">
        <v>1613</v>
      </c>
      <c r="I2841" s="2" t="s">
        <v>158</v>
      </c>
      <c r="J2841" s="15" t="str">
        <f>IF(ISERROR(VLOOKUP(I2841,State_codes!$B$2:$C$38, 2, FALSE)),"",VLOOKUP(I2841,State_codes!$B$2:$C$38, 2, FALSE))</f>
        <v>TN</v>
      </c>
      <c r="K2841" s="2" t="s">
        <v>122</v>
      </c>
      <c r="L2841" s="31" t="s">
        <v>3062</v>
      </c>
      <c r="M2841" s="2" t="s">
        <v>766</v>
      </c>
      <c r="N2841" s="130"/>
      <c r="O2841" s="27" t="s">
        <v>129</v>
      </c>
      <c r="P2841" s="39">
        <v>43924</v>
      </c>
      <c r="Q2841" s="37" t="s">
        <v>10378</v>
      </c>
      <c r="R2841" s="37" t="s">
        <v>10379</v>
      </c>
      <c r="S2841" s="46"/>
    </row>
    <row r="2842" spans="1:19" ht="12.75">
      <c r="A2842" s="38">
        <v>2841</v>
      </c>
      <c r="B2842" s="23" t="s">
        <v>10742</v>
      </c>
      <c r="C2842" s="39">
        <v>43924</v>
      </c>
      <c r="D2842" s="40"/>
      <c r="E2842" s="41"/>
      <c r="H2842" s="2" t="s">
        <v>5394</v>
      </c>
      <c r="I2842" s="2" t="s">
        <v>158</v>
      </c>
      <c r="J2842" s="15" t="str">
        <f>IF(ISERROR(VLOOKUP(I2842,State_codes!$B$2:$C$38, 2, FALSE)),"",VLOOKUP(I2842,State_codes!$B$2:$C$38, 2, FALSE))</f>
        <v>TN</v>
      </c>
      <c r="K2842" s="2" t="s">
        <v>122</v>
      </c>
      <c r="L2842" s="31" t="s">
        <v>3062</v>
      </c>
      <c r="M2842" s="2" t="s">
        <v>766</v>
      </c>
      <c r="N2842" s="130"/>
      <c r="O2842" s="27" t="s">
        <v>129</v>
      </c>
      <c r="P2842" s="39">
        <v>43924</v>
      </c>
      <c r="Q2842" s="37" t="s">
        <v>10378</v>
      </c>
      <c r="R2842" s="37" t="s">
        <v>10379</v>
      </c>
      <c r="S2842" s="46"/>
    </row>
    <row r="2843" spans="1:19" ht="12.75">
      <c r="A2843" s="38">
        <v>2842</v>
      </c>
      <c r="B2843" s="23" t="s">
        <v>10744</v>
      </c>
      <c r="C2843" s="39">
        <v>43924</v>
      </c>
      <c r="D2843" s="40"/>
      <c r="E2843" s="41"/>
      <c r="H2843" s="2" t="s">
        <v>5394</v>
      </c>
      <c r="I2843" s="2" t="s">
        <v>158</v>
      </c>
      <c r="J2843" s="15" t="str">
        <f>IF(ISERROR(VLOOKUP(I2843,State_codes!$B$2:$C$38, 2, FALSE)),"",VLOOKUP(I2843,State_codes!$B$2:$C$38, 2, FALSE))</f>
        <v>TN</v>
      </c>
      <c r="K2843" s="2" t="s">
        <v>122</v>
      </c>
      <c r="L2843" s="31" t="s">
        <v>3062</v>
      </c>
      <c r="M2843" s="2" t="s">
        <v>766</v>
      </c>
      <c r="N2843" s="130"/>
      <c r="O2843" s="27" t="s">
        <v>129</v>
      </c>
      <c r="P2843" s="39">
        <v>43924</v>
      </c>
      <c r="Q2843" s="37" t="s">
        <v>10378</v>
      </c>
      <c r="R2843" s="37" t="s">
        <v>10379</v>
      </c>
      <c r="S2843" s="46"/>
    </row>
    <row r="2844" spans="1:19" ht="12.75">
      <c r="A2844" s="38">
        <v>2843</v>
      </c>
      <c r="B2844" s="23" t="s">
        <v>10748</v>
      </c>
      <c r="C2844" s="39">
        <v>43924</v>
      </c>
      <c r="D2844" s="40"/>
      <c r="E2844" s="41"/>
      <c r="H2844" s="2" t="s">
        <v>5394</v>
      </c>
      <c r="I2844" s="2" t="s">
        <v>158</v>
      </c>
      <c r="J2844" s="15" t="str">
        <f>IF(ISERROR(VLOOKUP(I2844,State_codes!$B$2:$C$38, 2, FALSE)),"",VLOOKUP(I2844,State_codes!$B$2:$C$38, 2, FALSE))</f>
        <v>TN</v>
      </c>
      <c r="K2844" s="2" t="s">
        <v>122</v>
      </c>
      <c r="L2844" s="31" t="s">
        <v>3062</v>
      </c>
      <c r="M2844" s="2" t="s">
        <v>766</v>
      </c>
      <c r="N2844" s="130"/>
      <c r="O2844" s="27" t="s">
        <v>129</v>
      </c>
      <c r="P2844" s="39">
        <v>43924</v>
      </c>
      <c r="Q2844" s="37" t="s">
        <v>10378</v>
      </c>
      <c r="R2844" s="37" t="s">
        <v>10379</v>
      </c>
      <c r="S2844" s="46"/>
    </row>
    <row r="2845" spans="1:19" ht="12.75">
      <c r="A2845" s="38">
        <v>2844</v>
      </c>
      <c r="B2845" s="23" t="s">
        <v>10750</v>
      </c>
      <c r="C2845" s="39">
        <v>43924</v>
      </c>
      <c r="D2845" s="40"/>
      <c r="E2845" s="41"/>
      <c r="H2845" s="2" t="s">
        <v>5394</v>
      </c>
      <c r="I2845" s="2" t="s">
        <v>158</v>
      </c>
      <c r="J2845" s="15" t="str">
        <f>IF(ISERROR(VLOOKUP(I2845,State_codes!$B$2:$C$38, 2, FALSE)),"",VLOOKUP(I2845,State_codes!$B$2:$C$38, 2, FALSE))</f>
        <v>TN</v>
      </c>
      <c r="K2845" s="2" t="s">
        <v>122</v>
      </c>
      <c r="L2845" s="46"/>
      <c r="N2845" s="130"/>
      <c r="O2845" s="130"/>
      <c r="P2845" s="39">
        <v>43924</v>
      </c>
      <c r="Q2845" s="37" t="s">
        <v>10378</v>
      </c>
      <c r="R2845" s="46"/>
      <c r="S2845" s="46"/>
    </row>
    <row r="2846" spans="1:19" ht="12.75">
      <c r="A2846" s="38">
        <v>2845</v>
      </c>
      <c r="B2846" s="23" t="s">
        <v>10752</v>
      </c>
      <c r="C2846" s="39">
        <v>43924</v>
      </c>
      <c r="D2846" s="40"/>
      <c r="E2846" s="41"/>
      <c r="H2846" s="2" t="s">
        <v>3012</v>
      </c>
      <c r="I2846" s="2" t="s">
        <v>158</v>
      </c>
      <c r="J2846" s="15" t="str">
        <f>IF(ISERROR(VLOOKUP(I2846,State_codes!$B$2:$C$38, 2, FALSE)),"",VLOOKUP(I2846,State_codes!$B$2:$C$38, 2, FALSE))</f>
        <v>TN</v>
      </c>
      <c r="K2846" s="2" t="s">
        <v>122</v>
      </c>
      <c r="L2846" s="46"/>
      <c r="N2846" s="130"/>
      <c r="O2846" s="130"/>
      <c r="P2846" s="39">
        <v>43924</v>
      </c>
      <c r="Q2846" s="37" t="s">
        <v>10378</v>
      </c>
      <c r="R2846" s="46"/>
      <c r="S2846" s="46"/>
    </row>
    <row r="2847" spans="1:19" ht="12.75">
      <c r="A2847" s="38">
        <v>2846</v>
      </c>
      <c r="B2847" s="119"/>
      <c r="C2847" s="39">
        <v>43924</v>
      </c>
      <c r="D2847" s="40"/>
      <c r="E2847" s="41"/>
      <c r="H2847" s="2" t="s">
        <v>4956</v>
      </c>
      <c r="I2847" s="2" t="s">
        <v>304</v>
      </c>
      <c r="J2847" s="15" t="str">
        <f>IF(ISERROR(VLOOKUP(I2847,State_codes!$B$2:$C$38, 2, FALSE)),"",VLOOKUP(I2847,State_codes!$B$2:$C$38, 2, FALSE))</f>
        <v>AS</v>
      </c>
      <c r="K2847" s="2" t="s">
        <v>122</v>
      </c>
      <c r="L2847" s="31" t="s">
        <v>429</v>
      </c>
      <c r="M2847" s="2" t="s">
        <v>766</v>
      </c>
      <c r="N2847" s="130"/>
      <c r="O2847" s="27" t="s">
        <v>129</v>
      </c>
      <c r="P2847" s="39">
        <v>43924</v>
      </c>
      <c r="Q2847" s="37" t="s">
        <v>10757</v>
      </c>
      <c r="R2847" s="46"/>
      <c r="S2847" s="46"/>
    </row>
    <row r="2848" spans="1:19" ht="12.75">
      <c r="A2848" s="38">
        <v>2847</v>
      </c>
      <c r="B2848" s="119"/>
      <c r="C2848" s="39">
        <v>43924</v>
      </c>
      <c r="D2848" s="40"/>
      <c r="E2848" s="41"/>
      <c r="H2848" s="2" t="s">
        <v>4956</v>
      </c>
      <c r="I2848" s="2" t="s">
        <v>304</v>
      </c>
      <c r="J2848" s="15" t="str">
        <f>IF(ISERROR(VLOOKUP(I2848,State_codes!$B$2:$C$38, 2, FALSE)),"",VLOOKUP(I2848,State_codes!$B$2:$C$38, 2, FALSE))</f>
        <v>AS</v>
      </c>
      <c r="K2848" s="2" t="s">
        <v>122</v>
      </c>
      <c r="L2848" s="31" t="s">
        <v>429</v>
      </c>
      <c r="M2848" s="2" t="s">
        <v>766</v>
      </c>
      <c r="N2848" s="130"/>
      <c r="O2848" s="27" t="s">
        <v>129</v>
      </c>
      <c r="P2848" s="39">
        <v>43924</v>
      </c>
      <c r="Q2848" s="37" t="s">
        <v>10757</v>
      </c>
      <c r="R2848" s="46"/>
      <c r="S2848" s="46"/>
    </row>
    <row r="2849" spans="1:19" ht="12.75">
      <c r="A2849" s="38">
        <v>2848</v>
      </c>
      <c r="B2849" s="119"/>
      <c r="C2849" s="39">
        <v>43924</v>
      </c>
      <c r="D2849" s="40"/>
      <c r="E2849" s="41"/>
      <c r="H2849" s="2" t="s">
        <v>4956</v>
      </c>
      <c r="I2849" s="2" t="s">
        <v>304</v>
      </c>
      <c r="J2849" s="15" t="str">
        <f>IF(ISERROR(VLOOKUP(I2849,State_codes!$B$2:$C$38, 2, FALSE)),"",VLOOKUP(I2849,State_codes!$B$2:$C$38, 2, FALSE))</f>
        <v>AS</v>
      </c>
      <c r="K2849" s="2" t="s">
        <v>122</v>
      </c>
      <c r="L2849" s="31" t="s">
        <v>429</v>
      </c>
      <c r="M2849" s="2" t="s">
        <v>766</v>
      </c>
      <c r="N2849" s="130"/>
      <c r="O2849" s="27" t="s">
        <v>129</v>
      </c>
      <c r="P2849" s="39">
        <v>43924</v>
      </c>
      <c r="Q2849" s="37" t="s">
        <v>10757</v>
      </c>
      <c r="R2849" s="46"/>
      <c r="S2849" s="46"/>
    </row>
    <row r="2850" spans="1:19" ht="12.75">
      <c r="A2850" s="38">
        <v>2849</v>
      </c>
      <c r="B2850" s="119"/>
      <c r="C2850" s="39">
        <v>43924</v>
      </c>
      <c r="D2850" s="40"/>
      <c r="E2850" s="41"/>
      <c r="H2850" s="2" t="s">
        <v>4959</v>
      </c>
      <c r="I2850" s="2" t="s">
        <v>304</v>
      </c>
      <c r="J2850" s="15" t="str">
        <f>IF(ISERROR(VLOOKUP(I2850,State_codes!$B$2:$C$38, 2, FALSE)),"",VLOOKUP(I2850,State_codes!$B$2:$C$38, 2, FALSE))</f>
        <v>AS</v>
      </c>
      <c r="K2850" s="2" t="s">
        <v>122</v>
      </c>
      <c r="L2850" s="31" t="s">
        <v>429</v>
      </c>
      <c r="M2850" s="2" t="s">
        <v>766</v>
      </c>
      <c r="N2850" s="130"/>
      <c r="O2850" s="27" t="s">
        <v>129</v>
      </c>
      <c r="P2850" s="39">
        <v>43924</v>
      </c>
      <c r="Q2850" s="37" t="s">
        <v>10757</v>
      </c>
      <c r="R2850" s="46"/>
      <c r="S2850" s="46"/>
    </row>
    <row r="2851" spans="1:19" ht="12.75">
      <c r="A2851" s="38">
        <v>2850</v>
      </c>
      <c r="B2851" s="119"/>
      <c r="C2851" s="39">
        <v>43924</v>
      </c>
      <c r="D2851" s="40"/>
      <c r="E2851" s="41"/>
      <c r="H2851" s="15"/>
      <c r="I2851" s="2" t="s">
        <v>207</v>
      </c>
      <c r="J2851" s="15" t="str">
        <f>IF(ISERROR(VLOOKUP(I2851,State_codes!$B$2:$C$38, 2, FALSE)),"",VLOOKUP(I2851,State_codes!$B$2:$C$38, 2, FALSE))</f>
        <v>JK</v>
      </c>
      <c r="K2851" s="2" t="s">
        <v>122</v>
      </c>
      <c r="L2851" s="46"/>
      <c r="N2851" s="130"/>
      <c r="O2851" s="130"/>
      <c r="P2851" s="39">
        <v>43924</v>
      </c>
      <c r="Q2851" s="37" t="s">
        <v>10768</v>
      </c>
      <c r="R2851" s="46"/>
      <c r="S2851" s="46"/>
    </row>
    <row r="2852" spans="1:19" ht="12.75">
      <c r="A2852" s="38">
        <v>2851</v>
      </c>
      <c r="B2852" s="119"/>
      <c r="C2852" s="39">
        <v>43924</v>
      </c>
      <c r="D2852" s="40"/>
      <c r="E2852" s="41"/>
      <c r="H2852" s="15"/>
      <c r="I2852" s="2" t="s">
        <v>207</v>
      </c>
      <c r="J2852" s="15" t="str">
        <f>IF(ISERROR(VLOOKUP(I2852,State_codes!$B$2:$C$38, 2, FALSE)),"",VLOOKUP(I2852,State_codes!$B$2:$C$38, 2, FALSE))</f>
        <v>JK</v>
      </c>
      <c r="K2852" s="2" t="s">
        <v>122</v>
      </c>
      <c r="L2852" s="46"/>
      <c r="N2852" s="130"/>
      <c r="O2852" s="130"/>
      <c r="P2852" s="39">
        <v>43924</v>
      </c>
      <c r="Q2852" s="37" t="s">
        <v>10768</v>
      </c>
      <c r="R2852" s="46"/>
      <c r="S2852" s="46"/>
    </row>
    <row r="2853" spans="1:19" ht="12.75">
      <c r="A2853" s="38">
        <v>2852</v>
      </c>
      <c r="B2853" s="119"/>
      <c r="C2853" s="39">
        <v>43924</v>
      </c>
      <c r="D2853" s="40"/>
      <c r="E2853" s="41"/>
      <c r="H2853" s="15"/>
      <c r="I2853" s="2" t="s">
        <v>207</v>
      </c>
      <c r="J2853" s="15" t="str">
        <f>IF(ISERROR(VLOOKUP(I2853,State_codes!$B$2:$C$38, 2, FALSE)),"",VLOOKUP(I2853,State_codes!$B$2:$C$38, 2, FALSE))</f>
        <v>JK</v>
      </c>
      <c r="K2853" s="2" t="s">
        <v>122</v>
      </c>
      <c r="L2853" s="46"/>
      <c r="N2853" s="130"/>
      <c r="O2853" s="130"/>
      <c r="P2853" s="39">
        <v>43924</v>
      </c>
      <c r="Q2853" s="37" t="s">
        <v>10768</v>
      </c>
      <c r="R2853" s="46"/>
      <c r="S2853" s="46"/>
    </row>
    <row r="2854" spans="1:19" ht="12.75">
      <c r="A2854" s="38">
        <v>2853</v>
      </c>
      <c r="B2854" s="119"/>
      <c r="C2854" s="39">
        <v>43924</v>
      </c>
      <c r="D2854" s="40"/>
      <c r="E2854" s="41"/>
      <c r="H2854" s="15"/>
      <c r="I2854" s="2" t="s">
        <v>207</v>
      </c>
      <c r="J2854" s="15" t="str">
        <f>IF(ISERROR(VLOOKUP(I2854,State_codes!$B$2:$C$38, 2, FALSE)),"",VLOOKUP(I2854,State_codes!$B$2:$C$38, 2, FALSE))</f>
        <v>JK</v>
      </c>
      <c r="K2854" s="2" t="s">
        <v>122</v>
      </c>
      <c r="L2854" s="46"/>
      <c r="N2854" s="130"/>
      <c r="O2854" s="130"/>
      <c r="P2854" s="39">
        <v>43924</v>
      </c>
      <c r="Q2854" s="37" t="s">
        <v>10768</v>
      </c>
      <c r="R2854" s="46"/>
      <c r="S2854" s="46"/>
    </row>
    <row r="2855" spans="1:19" ht="12.75">
      <c r="A2855" s="38">
        <v>2854</v>
      </c>
      <c r="B2855" s="119"/>
      <c r="C2855" s="39">
        <v>43924</v>
      </c>
      <c r="D2855" s="40"/>
      <c r="E2855" s="41"/>
      <c r="H2855" s="2" t="s">
        <v>206</v>
      </c>
      <c r="I2855" s="2" t="s">
        <v>207</v>
      </c>
      <c r="J2855" s="15" t="str">
        <f>IF(ISERROR(VLOOKUP(I2855,State_codes!$B$2:$C$38, 2, FALSE)),"",VLOOKUP(I2855,State_codes!$B$2:$C$38, 2, FALSE))</f>
        <v>JK</v>
      </c>
      <c r="K2855" s="2" t="s">
        <v>122</v>
      </c>
      <c r="L2855" s="46"/>
      <c r="N2855" s="130"/>
      <c r="O2855" s="130"/>
      <c r="P2855" s="39">
        <v>43924</v>
      </c>
      <c r="Q2855" s="37" t="s">
        <v>10768</v>
      </c>
      <c r="R2855" s="46"/>
      <c r="S2855" s="46"/>
    </row>
    <row r="2856" spans="1:19" ht="12.75">
      <c r="A2856" s="38">
        <v>2855</v>
      </c>
      <c r="B2856" s="119"/>
      <c r="C2856" s="39">
        <v>43924</v>
      </c>
      <c r="D2856" s="40"/>
      <c r="E2856" s="41"/>
      <c r="H2856" s="2" t="s">
        <v>232</v>
      </c>
      <c r="I2856" s="2" t="s">
        <v>233</v>
      </c>
      <c r="J2856" s="15" t="str">
        <f>IF(ISERROR(VLOOKUP(I2856,State_codes!$B$2:$C$38, 2, FALSE)),"",VLOOKUP(I2856,State_codes!$B$2:$C$38, 2, FALSE))</f>
        <v>PB</v>
      </c>
      <c r="K2856" s="2" t="s">
        <v>122</v>
      </c>
      <c r="L2856" s="31" t="s">
        <v>10778</v>
      </c>
      <c r="N2856" s="27" t="s">
        <v>56</v>
      </c>
      <c r="O2856" s="130"/>
      <c r="P2856" s="39">
        <v>43924</v>
      </c>
      <c r="Q2856" s="37" t="s">
        <v>10779</v>
      </c>
      <c r="R2856" s="46"/>
      <c r="S2856" s="46"/>
    </row>
    <row r="2857" spans="1:19" ht="12.75">
      <c r="A2857" s="38">
        <v>2856</v>
      </c>
      <c r="B2857" s="119"/>
      <c r="C2857" s="39">
        <v>43924</v>
      </c>
      <c r="D2857" s="40"/>
      <c r="E2857" s="41"/>
      <c r="H2857" s="2" t="s">
        <v>232</v>
      </c>
      <c r="I2857" s="2" t="s">
        <v>233</v>
      </c>
      <c r="J2857" s="15" t="str">
        <f>IF(ISERROR(VLOOKUP(I2857,State_codes!$B$2:$C$38, 2, FALSE)),"",VLOOKUP(I2857,State_codes!$B$2:$C$38, 2, FALSE))</f>
        <v>PB</v>
      </c>
      <c r="K2857" s="2" t="s">
        <v>122</v>
      </c>
      <c r="L2857" s="31" t="s">
        <v>10778</v>
      </c>
      <c r="N2857" s="27" t="s">
        <v>56</v>
      </c>
      <c r="O2857" s="130"/>
      <c r="P2857" s="39">
        <v>43924</v>
      </c>
      <c r="Q2857" s="37" t="s">
        <v>10779</v>
      </c>
      <c r="R2857" s="46"/>
      <c r="S2857" s="46"/>
    </row>
    <row r="2858" spans="1:19" ht="12.75">
      <c r="A2858" s="38">
        <v>2857</v>
      </c>
      <c r="B2858" s="119"/>
      <c r="C2858" s="39">
        <v>43924</v>
      </c>
      <c r="D2858" s="40"/>
      <c r="E2858" s="41"/>
      <c r="H2858" s="2" t="s">
        <v>5335</v>
      </c>
      <c r="I2858" s="2" t="s">
        <v>233</v>
      </c>
      <c r="J2858" s="15" t="str">
        <f>IF(ISERROR(VLOOKUP(I2858,State_codes!$B$2:$C$38, 2, FALSE)),"",VLOOKUP(I2858,State_codes!$B$2:$C$38, 2, FALSE))</f>
        <v>PB</v>
      </c>
      <c r="K2858" s="2" t="s">
        <v>122</v>
      </c>
      <c r="L2858" s="31" t="s">
        <v>429</v>
      </c>
      <c r="N2858" s="130"/>
      <c r="O2858" s="130"/>
      <c r="P2858" s="39">
        <v>43924</v>
      </c>
      <c r="Q2858" s="37" t="s">
        <v>10779</v>
      </c>
      <c r="R2858" s="46"/>
      <c r="S2858" s="46"/>
    </row>
    <row r="2859" spans="1:19" ht="12.75">
      <c r="A2859" s="38">
        <v>2858</v>
      </c>
      <c r="B2859" s="119"/>
      <c r="C2859" s="39">
        <v>43924</v>
      </c>
      <c r="D2859" s="40"/>
      <c r="E2859" s="41"/>
      <c r="H2859" s="2" t="s">
        <v>384</v>
      </c>
      <c r="I2859" s="2" t="s">
        <v>233</v>
      </c>
      <c r="J2859" s="15" t="str">
        <f>IF(ISERROR(VLOOKUP(I2859,State_codes!$B$2:$C$38, 2, FALSE)),"",VLOOKUP(I2859,State_codes!$B$2:$C$38, 2, FALSE))</f>
        <v>PB</v>
      </c>
      <c r="K2859" s="2" t="s">
        <v>122</v>
      </c>
      <c r="L2859" s="31" t="s">
        <v>429</v>
      </c>
      <c r="N2859" s="130"/>
      <c r="O2859" s="130"/>
      <c r="P2859" s="39">
        <v>43924</v>
      </c>
      <c r="Q2859" s="37" t="s">
        <v>10779</v>
      </c>
      <c r="R2859" s="46"/>
      <c r="S2859" s="46"/>
    </row>
    <row r="2860" spans="1:19" ht="12.75">
      <c r="A2860" s="38">
        <v>2859</v>
      </c>
      <c r="B2860" s="119"/>
      <c r="C2860" s="39">
        <v>43924</v>
      </c>
      <c r="D2860" s="40"/>
      <c r="E2860" s="41"/>
      <c r="H2860" s="2" t="s">
        <v>41</v>
      </c>
      <c r="I2860" s="2" t="s">
        <v>47</v>
      </c>
      <c r="J2860" s="15" t="str">
        <f>IF(ISERROR(VLOOKUP(I2860,State_codes!$B$2:$C$38, 2, FALSE)),"",VLOOKUP(I2860,State_codes!$B$2:$C$38, 2, FALSE))</f>
        <v>KL</v>
      </c>
      <c r="K2860" s="2" t="s">
        <v>122</v>
      </c>
      <c r="L2860" s="46"/>
      <c r="N2860" s="130"/>
      <c r="O2860" s="130"/>
      <c r="P2860" s="39">
        <v>43924</v>
      </c>
      <c r="Q2860" s="37" t="s">
        <v>10787</v>
      </c>
      <c r="R2860" s="46"/>
      <c r="S2860" s="46"/>
    </row>
    <row r="2861" spans="1:19" ht="12.75">
      <c r="A2861" s="38">
        <v>2860</v>
      </c>
      <c r="B2861" s="119"/>
      <c r="C2861" s="39">
        <v>43924</v>
      </c>
      <c r="D2861" s="40"/>
      <c r="E2861" s="41"/>
      <c r="H2861" s="2" t="s">
        <v>216</v>
      </c>
      <c r="I2861" s="2" t="s">
        <v>47</v>
      </c>
      <c r="J2861" s="15" t="str">
        <f>IF(ISERROR(VLOOKUP(I2861,State_codes!$B$2:$C$38, 2, FALSE)),"",VLOOKUP(I2861,State_codes!$B$2:$C$38, 2, FALSE))</f>
        <v>KL</v>
      </c>
      <c r="K2861" s="2" t="s">
        <v>122</v>
      </c>
      <c r="L2861" s="46"/>
      <c r="N2861" s="130"/>
      <c r="O2861" s="130"/>
      <c r="P2861" s="39">
        <v>43924</v>
      </c>
      <c r="Q2861" s="37" t="s">
        <v>744</v>
      </c>
      <c r="R2861" s="46"/>
      <c r="S2861" s="46"/>
    </row>
    <row r="2862" spans="1:19" ht="12.75">
      <c r="A2862" s="38">
        <v>2861</v>
      </c>
      <c r="B2862" s="119"/>
      <c r="C2862" s="39">
        <v>43924</v>
      </c>
      <c r="D2862" s="40"/>
      <c r="E2862" s="41"/>
      <c r="H2862" s="2" t="s">
        <v>88</v>
      </c>
      <c r="I2862" s="2" t="s">
        <v>47</v>
      </c>
      <c r="J2862" s="15" t="str">
        <f>IF(ISERROR(VLOOKUP(I2862,State_codes!$B$2:$C$38, 2, FALSE)),"",VLOOKUP(I2862,State_codes!$B$2:$C$38, 2, FALSE))</f>
        <v>KL</v>
      </c>
      <c r="K2862" s="2" t="s">
        <v>122</v>
      </c>
      <c r="L2862" s="46"/>
      <c r="N2862" s="130"/>
      <c r="O2862" s="130"/>
      <c r="P2862" s="39">
        <v>43924</v>
      </c>
      <c r="Q2862" s="37" t="s">
        <v>744</v>
      </c>
      <c r="R2862" s="46"/>
      <c r="S2862" s="46"/>
    </row>
    <row r="2863" spans="1:19" ht="12.75">
      <c r="A2863" s="38">
        <v>2862</v>
      </c>
      <c r="B2863" s="119"/>
      <c r="C2863" s="39">
        <v>43924</v>
      </c>
      <c r="D2863" s="40"/>
      <c r="E2863" s="41"/>
      <c r="H2863" s="2" t="s">
        <v>88</v>
      </c>
      <c r="I2863" s="45" t="s">
        <v>47</v>
      </c>
      <c r="J2863" s="15" t="str">
        <f>IF(ISERROR(VLOOKUP(I2863,State_codes!$B$2:$C$38, 2, FALSE)),"",VLOOKUP(I2863,State_codes!$B$2:$C$38, 2, FALSE))</f>
        <v>KL</v>
      </c>
      <c r="K2863" s="2" t="s">
        <v>122</v>
      </c>
      <c r="L2863" s="46"/>
      <c r="N2863" s="130"/>
      <c r="O2863" s="130"/>
      <c r="P2863" s="39">
        <v>43924</v>
      </c>
      <c r="Q2863" s="37" t="s">
        <v>744</v>
      </c>
      <c r="R2863" s="46"/>
      <c r="S2863" s="46"/>
    </row>
    <row r="2864" spans="1:19" ht="12.75">
      <c r="A2864" s="38">
        <v>2863</v>
      </c>
      <c r="B2864" s="119"/>
      <c r="C2864" s="39">
        <v>43924</v>
      </c>
      <c r="D2864" s="40"/>
      <c r="E2864" s="41"/>
      <c r="H2864" s="2" t="s">
        <v>88</v>
      </c>
      <c r="I2864" s="45" t="s">
        <v>47</v>
      </c>
      <c r="J2864" s="15" t="str">
        <f>IF(ISERROR(VLOOKUP(I2864,State_codes!$B$2:$C$38, 2, FALSE)),"",VLOOKUP(I2864,State_codes!$B$2:$C$38, 2, FALSE))</f>
        <v>KL</v>
      </c>
      <c r="K2864" s="2" t="s">
        <v>122</v>
      </c>
      <c r="L2864" s="46"/>
      <c r="N2864" s="130"/>
      <c r="O2864" s="130"/>
      <c r="P2864" s="39">
        <v>43924</v>
      </c>
      <c r="Q2864" s="37" t="s">
        <v>744</v>
      </c>
      <c r="R2864" s="46"/>
      <c r="S2864" s="46"/>
    </row>
    <row r="2865" spans="1:19" ht="12.75">
      <c r="A2865" s="38">
        <v>2864</v>
      </c>
      <c r="B2865" s="119"/>
      <c r="C2865" s="39">
        <v>43924</v>
      </c>
      <c r="D2865" s="40"/>
      <c r="E2865" s="41"/>
      <c r="H2865" s="2" t="s">
        <v>88</v>
      </c>
      <c r="I2865" s="45" t="s">
        <v>47</v>
      </c>
      <c r="J2865" s="15" t="str">
        <f>IF(ISERROR(VLOOKUP(I2865,State_codes!$B$2:$C$38, 2, FALSE)),"",VLOOKUP(I2865,State_codes!$B$2:$C$38, 2, FALSE))</f>
        <v>KL</v>
      </c>
      <c r="K2865" s="2" t="s">
        <v>122</v>
      </c>
      <c r="L2865" s="46"/>
      <c r="N2865" s="130"/>
      <c r="O2865" s="130"/>
      <c r="P2865" s="39">
        <v>43924</v>
      </c>
      <c r="Q2865" s="37" t="s">
        <v>744</v>
      </c>
      <c r="R2865" s="46"/>
      <c r="S2865" s="46"/>
    </row>
    <row r="2866" spans="1:19" ht="12.75">
      <c r="A2866" s="38">
        <v>2865</v>
      </c>
      <c r="B2866" s="119"/>
      <c r="C2866" s="39">
        <v>43924</v>
      </c>
      <c r="D2866" s="40"/>
      <c r="E2866" s="41"/>
      <c r="H2866" s="2" t="s">
        <v>88</v>
      </c>
      <c r="I2866" s="45" t="s">
        <v>47</v>
      </c>
      <c r="J2866" s="15" t="str">
        <f>IF(ISERROR(VLOOKUP(I2866,State_codes!$B$2:$C$38, 2, FALSE)),"",VLOOKUP(I2866,State_codes!$B$2:$C$38, 2, FALSE))</f>
        <v>KL</v>
      </c>
      <c r="K2866" s="2" t="s">
        <v>122</v>
      </c>
      <c r="L2866" s="46"/>
      <c r="N2866" s="130"/>
      <c r="O2866" s="130"/>
      <c r="P2866" s="39">
        <v>43924</v>
      </c>
      <c r="Q2866" s="37" t="s">
        <v>744</v>
      </c>
      <c r="R2866" s="46"/>
      <c r="S2866" s="46"/>
    </row>
    <row r="2867" spans="1:19" ht="12.75">
      <c r="A2867" s="38">
        <v>2866</v>
      </c>
      <c r="B2867" s="119"/>
      <c r="C2867" s="39">
        <v>43924</v>
      </c>
      <c r="D2867" s="40"/>
      <c r="E2867" s="41"/>
      <c r="H2867" s="2" t="s">
        <v>88</v>
      </c>
      <c r="I2867" s="45" t="s">
        <v>47</v>
      </c>
      <c r="J2867" s="15" t="str">
        <f>IF(ISERROR(VLOOKUP(I2867,State_codes!$B$2:$C$38, 2, FALSE)),"",VLOOKUP(I2867,State_codes!$B$2:$C$38, 2, FALSE))</f>
        <v>KL</v>
      </c>
      <c r="K2867" s="2" t="s">
        <v>122</v>
      </c>
      <c r="L2867" s="46"/>
      <c r="N2867" s="130"/>
      <c r="O2867" s="130"/>
      <c r="P2867" s="39">
        <v>43924</v>
      </c>
      <c r="Q2867" s="37" t="s">
        <v>744</v>
      </c>
      <c r="R2867" s="46"/>
      <c r="S2867" s="46"/>
    </row>
    <row r="2868" spans="1:19" ht="12.75">
      <c r="A2868" s="38">
        <v>2867</v>
      </c>
      <c r="B2868" s="119"/>
      <c r="C2868" s="39">
        <v>43924</v>
      </c>
      <c r="D2868" s="40"/>
      <c r="E2868" s="41"/>
      <c r="H2868" s="2" t="s">
        <v>88</v>
      </c>
      <c r="I2868" s="45" t="s">
        <v>47</v>
      </c>
      <c r="J2868" s="15" t="str">
        <f>IF(ISERROR(VLOOKUP(I2868,State_codes!$B$2:$C$38, 2, FALSE)),"",VLOOKUP(I2868,State_codes!$B$2:$C$38, 2, FALSE))</f>
        <v>KL</v>
      </c>
      <c r="K2868" s="2" t="s">
        <v>122</v>
      </c>
      <c r="L2868" s="46"/>
      <c r="N2868" s="130"/>
      <c r="O2868" s="130"/>
      <c r="P2868" s="39">
        <v>43924</v>
      </c>
      <c r="Q2868" s="37" t="s">
        <v>744</v>
      </c>
      <c r="R2868" s="46"/>
      <c r="S2868" s="46"/>
    </row>
    <row r="2869" spans="1:19" ht="12.75">
      <c r="A2869" s="38">
        <v>2868</v>
      </c>
      <c r="B2869" s="119"/>
      <c r="C2869" s="39">
        <v>43924</v>
      </c>
      <c r="D2869" s="40"/>
      <c r="E2869" s="41"/>
      <c r="F2869" s="2" t="s">
        <v>39</v>
      </c>
      <c r="H2869" s="2" t="s">
        <v>5192</v>
      </c>
      <c r="I2869" s="2" t="s">
        <v>224</v>
      </c>
      <c r="J2869" s="15" t="str">
        <f>IF(ISERROR(VLOOKUP(I2869,State_codes!$B$2:$C$38, 2, FALSE)),"",VLOOKUP(I2869,State_codes!$B$2:$C$38, 2, FALSE))</f>
        <v>MP</v>
      </c>
      <c r="K2869" s="2" t="s">
        <v>122</v>
      </c>
      <c r="L2869" s="31" t="s">
        <v>10799</v>
      </c>
      <c r="N2869" s="130"/>
      <c r="O2869" s="130"/>
      <c r="P2869" s="39">
        <v>43924</v>
      </c>
      <c r="Q2869" s="37" t="s">
        <v>10800</v>
      </c>
      <c r="R2869" s="37" t="s">
        <v>10804</v>
      </c>
      <c r="S2869" s="46"/>
    </row>
    <row r="2870" spans="1:19" ht="12.75">
      <c r="A2870" s="38">
        <v>2869</v>
      </c>
      <c r="B2870" s="119"/>
      <c r="C2870" s="39">
        <v>43924</v>
      </c>
      <c r="D2870" s="40"/>
      <c r="E2870" s="41"/>
      <c r="F2870" s="2" t="s">
        <v>40</v>
      </c>
      <c r="H2870" s="2" t="s">
        <v>5192</v>
      </c>
      <c r="I2870" s="2" t="s">
        <v>224</v>
      </c>
      <c r="J2870" s="15" t="str">
        <f>IF(ISERROR(VLOOKUP(I2870,State_codes!$B$2:$C$38, 2, FALSE)),"",VLOOKUP(I2870,State_codes!$B$2:$C$38, 2, FALSE))</f>
        <v>MP</v>
      </c>
      <c r="K2870" s="2" t="s">
        <v>122</v>
      </c>
      <c r="L2870" s="31" t="s">
        <v>10806</v>
      </c>
      <c r="M2870" s="2" t="s">
        <v>10807</v>
      </c>
      <c r="N2870" s="27" t="s">
        <v>56</v>
      </c>
      <c r="O2870" s="130"/>
      <c r="P2870" s="39">
        <v>43924</v>
      </c>
      <c r="Q2870" s="37" t="s">
        <v>10800</v>
      </c>
      <c r="R2870" s="37" t="s">
        <v>10804</v>
      </c>
      <c r="S2870" s="46"/>
    </row>
    <row r="2871" spans="1:19" ht="12.75">
      <c r="A2871" s="38">
        <v>2870</v>
      </c>
      <c r="B2871" s="119"/>
      <c r="C2871" s="39">
        <v>43924</v>
      </c>
      <c r="D2871" s="40"/>
      <c r="E2871" s="41"/>
      <c r="H2871" s="80" t="s">
        <v>223</v>
      </c>
      <c r="I2871" s="2" t="s">
        <v>224</v>
      </c>
      <c r="J2871" s="15" t="str">
        <f>IF(ISERROR(VLOOKUP(I2871,State_codes!$B$2:$C$38, 2, FALSE)),"",VLOOKUP(I2871,State_codes!$B$2:$C$38, 2, FALSE))</f>
        <v>MP</v>
      </c>
      <c r="K2871" s="2" t="s">
        <v>122</v>
      </c>
      <c r="L2871" s="31" t="s">
        <v>429</v>
      </c>
      <c r="N2871" s="130"/>
      <c r="O2871" s="130"/>
      <c r="P2871" s="39">
        <v>43924</v>
      </c>
      <c r="Q2871" s="37" t="s">
        <v>10800</v>
      </c>
      <c r="R2871" s="46"/>
      <c r="S2871" s="46"/>
    </row>
    <row r="2872" spans="1:19" ht="12.75">
      <c r="A2872" s="38">
        <v>2871</v>
      </c>
      <c r="B2872" s="119"/>
      <c r="C2872" s="39">
        <v>43924</v>
      </c>
      <c r="D2872" s="40"/>
      <c r="E2872" s="41"/>
      <c r="H2872" s="80" t="s">
        <v>223</v>
      </c>
      <c r="I2872" s="2" t="s">
        <v>224</v>
      </c>
      <c r="J2872" s="15" t="str">
        <f>IF(ISERROR(VLOOKUP(I2872,State_codes!$B$2:$C$38, 2, FALSE)),"",VLOOKUP(I2872,State_codes!$B$2:$C$38, 2, FALSE))</f>
        <v>MP</v>
      </c>
      <c r="K2872" s="2" t="s">
        <v>122</v>
      </c>
      <c r="L2872" s="31" t="s">
        <v>429</v>
      </c>
      <c r="N2872" s="130"/>
      <c r="O2872" s="130"/>
      <c r="P2872" s="39">
        <v>43924</v>
      </c>
      <c r="Q2872" s="37" t="s">
        <v>9442</v>
      </c>
      <c r="R2872" s="46"/>
      <c r="S2872" s="46"/>
    </row>
    <row r="2873" spans="1:19" ht="12.75">
      <c r="A2873" s="38">
        <v>2872</v>
      </c>
      <c r="B2873" s="119"/>
      <c r="C2873" s="39">
        <v>43924</v>
      </c>
      <c r="D2873" s="40"/>
      <c r="E2873" s="41"/>
      <c r="H2873" s="80" t="s">
        <v>223</v>
      </c>
      <c r="I2873" s="2" t="s">
        <v>224</v>
      </c>
      <c r="J2873" s="15" t="str">
        <f>IF(ISERROR(VLOOKUP(I2873,State_codes!$B$2:$C$38, 2, FALSE)),"",VLOOKUP(I2873,State_codes!$B$2:$C$38, 2, FALSE))</f>
        <v>MP</v>
      </c>
      <c r="K2873" s="2" t="s">
        <v>122</v>
      </c>
      <c r="L2873" s="31" t="s">
        <v>429</v>
      </c>
      <c r="N2873" s="130"/>
      <c r="O2873" s="130"/>
      <c r="P2873" s="39">
        <v>43924</v>
      </c>
      <c r="Q2873" s="37" t="s">
        <v>9442</v>
      </c>
      <c r="R2873" s="46"/>
      <c r="S2873" s="46"/>
    </row>
    <row r="2874" spans="1:19" ht="12.75">
      <c r="A2874" s="38">
        <v>2873</v>
      </c>
      <c r="B2874" s="119"/>
      <c r="C2874" s="39">
        <v>43924</v>
      </c>
      <c r="D2874" s="40"/>
      <c r="E2874" s="41"/>
      <c r="H2874" s="80" t="s">
        <v>223</v>
      </c>
      <c r="I2874" s="2" t="s">
        <v>224</v>
      </c>
      <c r="J2874" s="15" t="str">
        <f>IF(ISERROR(VLOOKUP(I2874,State_codes!$B$2:$C$38, 2, FALSE)),"",VLOOKUP(I2874,State_codes!$B$2:$C$38, 2, FALSE))</f>
        <v>MP</v>
      </c>
      <c r="K2874" s="2" t="s">
        <v>122</v>
      </c>
      <c r="L2874" s="31" t="s">
        <v>429</v>
      </c>
      <c r="N2874" s="130"/>
      <c r="O2874" s="130"/>
      <c r="P2874" s="39">
        <v>43924</v>
      </c>
      <c r="Q2874" s="37" t="s">
        <v>9442</v>
      </c>
      <c r="R2874" s="46"/>
      <c r="S2874" s="46"/>
    </row>
    <row r="2875" spans="1:19" ht="12.75">
      <c r="A2875" s="38">
        <v>2874</v>
      </c>
      <c r="B2875" s="119"/>
      <c r="C2875" s="39">
        <v>43924</v>
      </c>
      <c r="D2875" s="40"/>
      <c r="E2875" s="41"/>
      <c r="H2875" s="80" t="s">
        <v>223</v>
      </c>
      <c r="I2875" s="2" t="s">
        <v>224</v>
      </c>
      <c r="J2875" s="15" t="str">
        <f>IF(ISERROR(VLOOKUP(I2875,State_codes!$B$2:$C$38, 2, FALSE)),"",VLOOKUP(I2875,State_codes!$B$2:$C$38, 2, FALSE))</f>
        <v>MP</v>
      </c>
      <c r="K2875" s="2" t="s">
        <v>122</v>
      </c>
      <c r="L2875" s="31" t="s">
        <v>429</v>
      </c>
      <c r="N2875" s="130"/>
      <c r="O2875" s="130"/>
      <c r="P2875" s="39">
        <v>43924</v>
      </c>
      <c r="Q2875" s="37" t="s">
        <v>9442</v>
      </c>
      <c r="R2875" s="46"/>
      <c r="S2875" s="46"/>
    </row>
    <row r="2876" spans="1:19" ht="12.75">
      <c r="A2876" s="38">
        <v>2875</v>
      </c>
      <c r="B2876" s="119"/>
      <c r="C2876" s="39">
        <v>43924</v>
      </c>
      <c r="D2876" s="40"/>
      <c r="E2876" s="41"/>
      <c r="H2876" s="80" t="s">
        <v>223</v>
      </c>
      <c r="I2876" s="2" t="s">
        <v>224</v>
      </c>
      <c r="J2876" s="15" t="str">
        <f>IF(ISERROR(VLOOKUP(I2876,State_codes!$B$2:$C$38, 2, FALSE)),"",VLOOKUP(I2876,State_codes!$B$2:$C$38, 2, FALSE))</f>
        <v>MP</v>
      </c>
      <c r="K2876" s="2" t="s">
        <v>122</v>
      </c>
      <c r="L2876" s="31" t="s">
        <v>429</v>
      </c>
      <c r="N2876" s="130"/>
      <c r="O2876" s="130"/>
      <c r="P2876" s="39">
        <v>43924</v>
      </c>
      <c r="Q2876" s="37" t="s">
        <v>9442</v>
      </c>
      <c r="R2876" s="46"/>
      <c r="S2876" s="46"/>
    </row>
    <row r="2877" spans="1:19" ht="12.75">
      <c r="A2877" s="38">
        <v>2876</v>
      </c>
      <c r="B2877" s="119"/>
      <c r="C2877" s="146">
        <v>43924</v>
      </c>
      <c r="D2877" s="343"/>
      <c r="E2877" s="45"/>
      <c r="F2877" s="45"/>
      <c r="G2877" s="45"/>
      <c r="H2877" s="80" t="s">
        <v>223</v>
      </c>
      <c r="I2877" s="45" t="s">
        <v>224</v>
      </c>
      <c r="J2877" s="15" t="str">
        <f>IF(ISERROR(VLOOKUP(I2877,State_codes!$B$2:$C$38, 2, FALSE)),"",VLOOKUP(I2877,State_codes!$B$2:$C$38, 2, FALSE))</f>
        <v>MP</v>
      </c>
      <c r="K2877" s="45" t="s">
        <v>122</v>
      </c>
      <c r="L2877" s="163" t="s">
        <v>429</v>
      </c>
      <c r="M2877" s="45"/>
      <c r="N2877" s="129"/>
      <c r="O2877" s="129"/>
      <c r="P2877" s="146">
        <v>43924</v>
      </c>
      <c r="Q2877" s="37" t="s">
        <v>9442</v>
      </c>
      <c r="R2877" s="46"/>
      <c r="S2877" s="46"/>
    </row>
    <row r="2878" spans="1:19" ht="12.75">
      <c r="A2878" s="38">
        <v>2877</v>
      </c>
      <c r="B2878" s="119"/>
      <c r="C2878" s="146">
        <v>43924</v>
      </c>
      <c r="D2878" s="343"/>
      <c r="E2878" s="45"/>
      <c r="F2878" s="45"/>
      <c r="G2878" s="45"/>
      <c r="H2878" s="80" t="s">
        <v>223</v>
      </c>
      <c r="I2878" s="45" t="s">
        <v>224</v>
      </c>
      <c r="J2878" s="15" t="str">
        <f>IF(ISERROR(VLOOKUP(I2878,State_codes!$B$2:$C$38, 2, FALSE)),"",VLOOKUP(I2878,State_codes!$B$2:$C$38, 2, FALSE))</f>
        <v>MP</v>
      </c>
      <c r="K2878" s="45" t="s">
        <v>122</v>
      </c>
      <c r="L2878" s="163" t="s">
        <v>429</v>
      </c>
      <c r="M2878" s="45"/>
      <c r="N2878" s="129"/>
      <c r="O2878" s="129"/>
      <c r="P2878" s="146">
        <v>43924</v>
      </c>
      <c r="Q2878" s="37" t="s">
        <v>9442</v>
      </c>
      <c r="R2878" s="46"/>
      <c r="S2878" s="46"/>
    </row>
    <row r="2879" spans="1:19" ht="12.75">
      <c r="A2879" s="38">
        <v>2878</v>
      </c>
      <c r="B2879" s="119"/>
      <c r="C2879" s="146">
        <v>43924</v>
      </c>
      <c r="D2879" s="343"/>
      <c r="E2879" s="45"/>
      <c r="F2879" s="45"/>
      <c r="G2879" s="45"/>
      <c r="H2879" s="80" t="s">
        <v>223</v>
      </c>
      <c r="I2879" s="45" t="s">
        <v>224</v>
      </c>
      <c r="J2879" s="15" t="str">
        <f>IF(ISERROR(VLOOKUP(I2879,State_codes!$B$2:$C$38, 2, FALSE)),"",VLOOKUP(I2879,State_codes!$B$2:$C$38, 2, FALSE))</f>
        <v>MP</v>
      </c>
      <c r="K2879" s="45" t="s">
        <v>122</v>
      </c>
      <c r="L2879" s="163" t="s">
        <v>429</v>
      </c>
      <c r="M2879" s="45"/>
      <c r="N2879" s="129"/>
      <c r="O2879" s="129"/>
      <c r="P2879" s="146">
        <v>43924</v>
      </c>
      <c r="Q2879" s="37" t="s">
        <v>9442</v>
      </c>
      <c r="R2879" s="46"/>
      <c r="S2879" s="46"/>
    </row>
    <row r="2880" spans="1:19" ht="12.75">
      <c r="A2880" s="38">
        <v>2879</v>
      </c>
      <c r="B2880" s="119"/>
      <c r="C2880" s="146">
        <v>43924</v>
      </c>
      <c r="D2880" s="343"/>
      <c r="E2880" s="45"/>
      <c r="F2880" s="45"/>
      <c r="G2880" s="45"/>
      <c r="H2880" s="80" t="s">
        <v>223</v>
      </c>
      <c r="I2880" s="45" t="s">
        <v>224</v>
      </c>
      <c r="J2880" s="15" t="str">
        <f>IF(ISERROR(VLOOKUP(I2880,State_codes!$B$2:$C$38, 2, FALSE)),"",VLOOKUP(I2880,State_codes!$B$2:$C$38, 2, FALSE))</f>
        <v>MP</v>
      </c>
      <c r="K2880" s="45" t="s">
        <v>122</v>
      </c>
      <c r="L2880" s="163" t="s">
        <v>429</v>
      </c>
      <c r="M2880" s="45"/>
      <c r="N2880" s="129"/>
      <c r="O2880" s="129"/>
      <c r="P2880" s="146">
        <v>43924</v>
      </c>
      <c r="Q2880" s="37" t="s">
        <v>9442</v>
      </c>
      <c r="R2880" s="46"/>
      <c r="S2880" s="46"/>
    </row>
    <row r="2881" spans="1:19" ht="12.75">
      <c r="A2881" s="38">
        <v>2880</v>
      </c>
      <c r="B2881" s="119"/>
      <c r="C2881" s="146">
        <v>43924</v>
      </c>
      <c r="D2881" s="343"/>
      <c r="E2881" s="45"/>
      <c r="F2881" s="45"/>
      <c r="G2881" s="45"/>
      <c r="H2881" s="80" t="s">
        <v>223</v>
      </c>
      <c r="I2881" s="45" t="s">
        <v>224</v>
      </c>
      <c r="J2881" s="15" t="str">
        <f>IF(ISERROR(VLOOKUP(I2881,State_codes!$B$2:$C$38, 2, FALSE)),"",VLOOKUP(I2881,State_codes!$B$2:$C$38, 2, FALSE))</f>
        <v>MP</v>
      </c>
      <c r="K2881" s="45" t="s">
        <v>122</v>
      </c>
      <c r="L2881" s="163" t="s">
        <v>429</v>
      </c>
      <c r="M2881" s="45"/>
      <c r="N2881" s="129"/>
      <c r="O2881" s="129"/>
      <c r="P2881" s="146">
        <v>43924</v>
      </c>
      <c r="Q2881" s="37" t="s">
        <v>9442</v>
      </c>
      <c r="R2881" s="46"/>
      <c r="S2881" s="46"/>
    </row>
    <row r="2882" spans="1:19" ht="12.75">
      <c r="A2882" s="38">
        <v>2881</v>
      </c>
      <c r="B2882" s="119"/>
      <c r="C2882" s="146">
        <v>43924</v>
      </c>
      <c r="D2882" s="343"/>
      <c r="E2882" s="45"/>
      <c r="F2882" s="45"/>
      <c r="G2882" s="45"/>
      <c r="H2882" s="80" t="s">
        <v>223</v>
      </c>
      <c r="I2882" s="45" t="s">
        <v>224</v>
      </c>
      <c r="J2882" s="15" t="str">
        <f>IF(ISERROR(VLOOKUP(I2882,State_codes!$B$2:$C$38, 2, FALSE)),"",VLOOKUP(I2882,State_codes!$B$2:$C$38, 2, FALSE))</f>
        <v>MP</v>
      </c>
      <c r="K2882" s="45" t="s">
        <v>122</v>
      </c>
      <c r="L2882" s="163" t="s">
        <v>429</v>
      </c>
      <c r="M2882" s="45"/>
      <c r="N2882" s="129"/>
      <c r="O2882" s="129"/>
      <c r="P2882" s="146">
        <v>43924</v>
      </c>
      <c r="Q2882" s="37" t="s">
        <v>9442</v>
      </c>
      <c r="R2882" s="46"/>
      <c r="S2882" s="46"/>
    </row>
    <row r="2883" spans="1:19" ht="12.75">
      <c r="A2883" s="38">
        <v>2882</v>
      </c>
      <c r="B2883" s="119"/>
      <c r="C2883" s="146">
        <v>43924</v>
      </c>
      <c r="D2883" s="343"/>
      <c r="E2883" s="45"/>
      <c r="F2883" s="45"/>
      <c r="G2883" s="45"/>
      <c r="H2883" s="80" t="s">
        <v>223</v>
      </c>
      <c r="I2883" s="45" t="s">
        <v>224</v>
      </c>
      <c r="J2883" s="15" t="str">
        <f>IF(ISERROR(VLOOKUP(I2883,State_codes!$B$2:$C$38, 2, FALSE)),"",VLOOKUP(I2883,State_codes!$B$2:$C$38, 2, FALSE))</f>
        <v>MP</v>
      </c>
      <c r="K2883" s="45" t="s">
        <v>122</v>
      </c>
      <c r="L2883" s="163" t="s">
        <v>429</v>
      </c>
      <c r="M2883" s="45"/>
      <c r="N2883" s="129"/>
      <c r="O2883" s="129"/>
      <c r="P2883" s="146">
        <v>43924</v>
      </c>
      <c r="Q2883" s="37" t="s">
        <v>9442</v>
      </c>
      <c r="R2883" s="46"/>
      <c r="S2883" s="46"/>
    </row>
    <row r="2884" spans="1:19" ht="12.75">
      <c r="A2884" s="38">
        <v>2883</v>
      </c>
      <c r="B2884" s="119"/>
      <c r="C2884" s="146">
        <v>43924</v>
      </c>
      <c r="D2884" s="343"/>
      <c r="E2884" s="45"/>
      <c r="F2884" s="45"/>
      <c r="G2884" s="45"/>
      <c r="H2884" s="80" t="s">
        <v>223</v>
      </c>
      <c r="I2884" s="45" t="s">
        <v>224</v>
      </c>
      <c r="J2884" s="15" t="str">
        <f>IF(ISERROR(VLOOKUP(I2884,State_codes!$B$2:$C$38, 2, FALSE)),"",VLOOKUP(I2884,State_codes!$B$2:$C$38, 2, FALSE))</f>
        <v>MP</v>
      </c>
      <c r="K2884" s="45" t="s">
        <v>122</v>
      </c>
      <c r="L2884" s="163" t="s">
        <v>429</v>
      </c>
      <c r="M2884" s="45"/>
      <c r="N2884" s="129"/>
      <c r="O2884" s="129"/>
      <c r="P2884" s="146">
        <v>43924</v>
      </c>
      <c r="Q2884" s="37" t="s">
        <v>9442</v>
      </c>
      <c r="R2884" s="46"/>
      <c r="S2884" s="46"/>
    </row>
    <row r="2885" spans="1:19" ht="12.75">
      <c r="A2885" s="38">
        <v>2884</v>
      </c>
      <c r="B2885" s="119"/>
      <c r="C2885" s="146">
        <v>43924</v>
      </c>
      <c r="D2885" s="343"/>
      <c r="E2885" s="45"/>
      <c r="F2885" s="45"/>
      <c r="G2885" s="45"/>
      <c r="H2885" s="80" t="s">
        <v>223</v>
      </c>
      <c r="I2885" s="45" t="s">
        <v>224</v>
      </c>
      <c r="J2885" s="15" t="str">
        <f>IF(ISERROR(VLOOKUP(I2885,State_codes!$B$2:$C$38, 2, FALSE)),"",VLOOKUP(I2885,State_codes!$B$2:$C$38, 2, FALSE))</f>
        <v>MP</v>
      </c>
      <c r="K2885" s="45" t="s">
        <v>122</v>
      </c>
      <c r="L2885" s="163" t="s">
        <v>429</v>
      </c>
      <c r="M2885" s="45"/>
      <c r="N2885" s="129"/>
      <c r="O2885" s="129"/>
      <c r="P2885" s="146">
        <v>43924</v>
      </c>
      <c r="Q2885" s="37" t="s">
        <v>9442</v>
      </c>
      <c r="R2885" s="46"/>
      <c r="S2885" s="46"/>
    </row>
    <row r="2886" spans="1:19" ht="12.75">
      <c r="A2886" s="38">
        <v>2885</v>
      </c>
      <c r="B2886" s="119"/>
      <c r="C2886" s="146">
        <v>43924</v>
      </c>
      <c r="D2886" s="343"/>
      <c r="E2886" s="45"/>
      <c r="F2886" s="45"/>
      <c r="G2886" s="45"/>
      <c r="H2886" s="80" t="s">
        <v>223</v>
      </c>
      <c r="I2886" s="45" t="s">
        <v>224</v>
      </c>
      <c r="J2886" s="15" t="str">
        <f>IF(ISERROR(VLOOKUP(I2886,State_codes!$B$2:$C$38, 2, FALSE)),"",VLOOKUP(I2886,State_codes!$B$2:$C$38, 2, FALSE))</f>
        <v>MP</v>
      </c>
      <c r="K2886" s="45" t="s">
        <v>122</v>
      </c>
      <c r="L2886" s="163" t="s">
        <v>429</v>
      </c>
      <c r="M2886" s="45"/>
      <c r="N2886" s="129"/>
      <c r="O2886" s="129"/>
      <c r="P2886" s="146">
        <v>43924</v>
      </c>
      <c r="Q2886" s="37" t="s">
        <v>9442</v>
      </c>
      <c r="R2886" s="46"/>
      <c r="S2886" s="46"/>
    </row>
    <row r="2887" spans="1:19" ht="12.75">
      <c r="A2887" s="38">
        <v>2886</v>
      </c>
      <c r="B2887" s="119"/>
      <c r="C2887" s="146">
        <v>43924</v>
      </c>
      <c r="D2887" s="343"/>
      <c r="E2887" s="45"/>
      <c r="F2887" s="45"/>
      <c r="G2887" s="45"/>
      <c r="H2887" s="80" t="s">
        <v>223</v>
      </c>
      <c r="I2887" s="45" t="s">
        <v>224</v>
      </c>
      <c r="J2887" s="15" t="str">
        <f>IF(ISERROR(VLOOKUP(I2887,State_codes!$B$2:$C$38, 2, FALSE)),"",VLOOKUP(I2887,State_codes!$B$2:$C$38, 2, FALSE))</f>
        <v>MP</v>
      </c>
      <c r="K2887" s="45" t="s">
        <v>122</v>
      </c>
      <c r="L2887" s="163" t="s">
        <v>429</v>
      </c>
      <c r="M2887" s="45"/>
      <c r="N2887" s="129"/>
      <c r="O2887" s="129"/>
      <c r="P2887" s="146">
        <v>43924</v>
      </c>
      <c r="Q2887" s="37" t="s">
        <v>9442</v>
      </c>
      <c r="R2887" s="46"/>
      <c r="S2887" s="46"/>
    </row>
    <row r="2888" spans="1:19" ht="12.75">
      <c r="A2888" s="38">
        <v>2887</v>
      </c>
      <c r="B2888" s="119"/>
      <c r="C2888" s="146">
        <v>43924</v>
      </c>
      <c r="D2888" s="343"/>
      <c r="E2888" s="45"/>
      <c r="F2888" s="45"/>
      <c r="G2888" s="45"/>
      <c r="H2888" s="80" t="s">
        <v>223</v>
      </c>
      <c r="I2888" s="45" t="s">
        <v>224</v>
      </c>
      <c r="J2888" s="15" t="str">
        <f>IF(ISERROR(VLOOKUP(I2888,State_codes!$B$2:$C$38, 2, FALSE)),"",VLOOKUP(I2888,State_codes!$B$2:$C$38, 2, FALSE))</f>
        <v>MP</v>
      </c>
      <c r="K2888" s="45" t="s">
        <v>122</v>
      </c>
      <c r="L2888" s="163" t="s">
        <v>429</v>
      </c>
      <c r="M2888" s="45"/>
      <c r="N2888" s="129"/>
      <c r="O2888" s="129"/>
      <c r="P2888" s="146">
        <v>43924</v>
      </c>
      <c r="Q2888" s="37" t="s">
        <v>9442</v>
      </c>
      <c r="R2888" s="46"/>
      <c r="S2888" s="46"/>
    </row>
    <row r="2889" spans="1:19" ht="12.75">
      <c r="A2889" s="38">
        <v>2888</v>
      </c>
      <c r="B2889" s="119"/>
      <c r="C2889" s="146">
        <v>43924</v>
      </c>
      <c r="D2889" s="343"/>
      <c r="E2889" s="45"/>
      <c r="F2889" s="45"/>
      <c r="G2889" s="45"/>
      <c r="H2889" s="80" t="s">
        <v>223</v>
      </c>
      <c r="I2889" s="45" t="s">
        <v>224</v>
      </c>
      <c r="J2889" s="15" t="str">
        <f>IF(ISERROR(VLOOKUP(I2889,State_codes!$B$2:$C$38, 2, FALSE)),"",VLOOKUP(I2889,State_codes!$B$2:$C$38, 2, FALSE))</f>
        <v>MP</v>
      </c>
      <c r="K2889" s="45" t="s">
        <v>122</v>
      </c>
      <c r="L2889" s="163" t="s">
        <v>429</v>
      </c>
      <c r="M2889" s="45"/>
      <c r="N2889" s="129"/>
      <c r="O2889" s="129"/>
      <c r="P2889" s="146">
        <v>43924</v>
      </c>
      <c r="Q2889" s="37" t="s">
        <v>9442</v>
      </c>
      <c r="R2889" s="46"/>
      <c r="S2889" s="46"/>
    </row>
    <row r="2890" spans="1:19" ht="12.75">
      <c r="A2890" s="38">
        <v>2889</v>
      </c>
      <c r="B2890" s="119"/>
      <c r="C2890" s="146">
        <v>43924</v>
      </c>
      <c r="D2890" s="343"/>
      <c r="E2890" s="45"/>
      <c r="F2890" s="45"/>
      <c r="G2890" s="45"/>
      <c r="H2890" s="80" t="s">
        <v>223</v>
      </c>
      <c r="I2890" s="45" t="s">
        <v>224</v>
      </c>
      <c r="J2890" s="15" t="str">
        <f>IF(ISERROR(VLOOKUP(I2890,State_codes!$B$2:$C$38, 2, FALSE)),"",VLOOKUP(I2890,State_codes!$B$2:$C$38, 2, FALSE))</f>
        <v>MP</v>
      </c>
      <c r="K2890" s="45" t="s">
        <v>122</v>
      </c>
      <c r="L2890" s="163" t="s">
        <v>429</v>
      </c>
      <c r="M2890" s="45"/>
      <c r="N2890" s="129"/>
      <c r="O2890" s="129"/>
      <c r="P2890" s="146">
        <v>43924</v>
      </c>
      <c r="Q2890" s="37" t="s">
        <v>9442</v>
      </c>
      <c r="R2890" s="46"/>
      <c r="S2890" s="46"/>
    </row>
    <row r="2891" spans="1:19" ht="12.75">
      <c r="A2891" s="38">
        <v>2890</v>
      </c>
      <c r="B2891" s="23" t="s">
        <v>10839</v>
      </c>
      <c r="C2891" s="39">
        <v>43924</v>
      </c>
      <c r="D2891" s="40"/>
      <c r="E2891" s="27">
        <v>70</v>
      </c>
      <c r="F2891" s="2" t="s">
        <v>39</v>
      </c>
      <c r="H2891" s="2" t="s">
        <v>3140</v>
      </c>
      <c r="I2891" s="2" t="s">
        <v>134</v>
      </c>
      <c r="J2891" s="15" t="str">
        <f>IF(ISERROR(VLOOKUP(I2891,State_codes!$B$2:$C$38, 2, FALSE)),"",VLOOKUP(I2891,State_codes!$B$2:$C$38, 2, FALSE))</f>
        <v>KA</v>
      </c>
      <c r="K2891" s="2" t="s">
        <v>122</v>
      </c>
      <c r="L2891" s="31" t="s">
        <v>3062</v>
      </c>
      <c r="M2891" s="2" t="s">
        <v>766</v>
      </c>
      <c r="N2891" s="130"/>
      <c r="O2891" s="27" t="s">
        <v>129</v>
      </c>
      <c r="P2891" s="39">
        <v>43924</v>
      </c>
      <c r="Q2891" s="37" t="s">
        <v>10841</v>
      </c>
      <c r="R2891" s="46"/>
      <c r="S2891" s="46"/>
    </row>
    <row r="2892" spans="1:19" ht="12.75">
      <c r="A2892" s="38">
        <v>2891</v>
      </c>
      <c r="B2892" s="23" t="s">
        <v>10842</v>
      </c>
      <c r="C2892" s="39">
        <v>43924</v>
      </c>
      <c r="D2892" s="40"/>
      <c r="E2892" s="27">
        <v>26</v>
      </c>
      <c r="F2892" s="2" t="s">
        <v>39</v>
      </c>
      <c r="H2892" s="2" t="s">
        <v>3140</v>
      </c>
      <c r="I2892" s="2" t="s">
        <v>134</v>
      </c>
      <c r="J2892" s="15" t="str">
        <f>IF(ISERROR(VLOOKUP(I2892,State_codes!$B$2:$C$38, 2, FALSE)),"",VLOOKUP(I2892,State_codes!$B$2:$C$38, 2, FALSE))</f>
        <v>KA</v>
      </c>
      <c r="K2892" s="2" t="s">
        <v>122</v>
      </c>
      <c r="L2892" s="31" t="s">
        <v>3062</v>
      </c>
      <c r="M2892" s="2" t="s">
        <v>766</v>
      </c>
      <c r="N2892" s="130"/>
      <c r="O2892" s="27" t="s">
        <v>129</v>
      </c>
      <c r="P2892" s="39">
        <v>43924</v>
      </c>
      <c r="Q2892" s="37" t="s">
        <v>10841</v>
      </c>
      <c r="R2892" s="46"/>
      <c r="S2892" s="46"/>
    </row>
    <row r="2893" spans="1:19" ht="12.75">
      <c r="A2893" s="38">
        <v>2892</v>
      </c>
      <c r="B2893" s="23" t="s">
        <v>10843</v>
      </c>
      <c r="C2893" s="39">
        <v>43924</v>
      </c>
      <c r="D2893" s="40"/>
      <c r="E2893" s="27">
        <v>20</v>
      </c>
      <c r="F2893" s="2" t="s">
        <v>39</v>
      </c>
      <c r="H2893" s="2" t="s">
        <v>3140</v>
      </c>
      <c r="I2893" s="2" t="s">
        <v>134</v>
      </c>
      <c r="J2893" s="15" t="str">
        <f>IF(ISERROR(VLOOKUP(I2893,State_codes!$B$2:$C$38, 2, FALSE)),"",VLOOKUP(I2893,State_codes!$B$2:$C$38, 2, FALSE))</f>
        <v>KA</v>
      </c>
      <c r="K2893" s="2" t="s">
        <v>122</v>
      </c>
      <c r="L2893" s="31" t="s">
        <v>3062</v>
      </c>
      <c r="M2893" s="2" t="s">
        <v>766</v>
      </c>
      <c r="N2893" s="130"/>
      <c r="O2893" s="27" t="s">
        <v>129</v>
      </c>
      <c r="P2893" s="39">
        <v>43924</v>
      </c>
      <c r="Q2893" s="37" t="s">
        <v>10841</v>
      </c>
      <c r="R2893" s="46"/>
      <c r="S2893" s="46"/>
    </row>
    <row r="2894" spans="1:19" ht="12.75">
      <c r="A2894" s="38">
        <v>2893</v>
      </c>
      <c r="B2894" s="119"/>
      <c r="C2894" s="39">
        <v>43924</v>
      </c>
      <c r="D2894" s="40"/>
      <c r="E2894" s="41"/>
      <c r="G2894" s="2" t="s">
        <v>10847</v>
      </c>
      <c r="H2894" s="2" t="s">
        <v>577</v>
      </c>
      <c r="I2894" s="2" t="s">
        <v>322</v>
      </c>
      <c r="J2894" s="15" t="str">
        <f>IF(ISERROR(VLOOKUP(I2894,State_codes!$B$2:$C$38, 2, FALSE)),"",VLOOKUP(I2894,State_codes!$B$2:$C$38, 2, FALSE))</f>
        <v>OR</v>
      </c>
      <c r="K2894" s="2" t="s">
        <v>122</v>
      </c>
      <c r="L2894" s="46"/>
      <c r="N2894" s="130"/>
      <c r="O2894" s="130"/>
      <c r="P2894" s="39">
        <v>43924</v>
      </c>
      <c r="Q2894" s="37" t="s">
        <v>10849</v>
      </c>
      <c r="R2894" s="46"/>
      <c r="S2894" s="46"/>
    </row>
    <row r="2895" spans="1:19" ht="12.75">
      <c r="A2895" s="38">
        <v>2894</v>
      </c>
      <c r="B2895" s="119"/>
      <c r="C2895" s="39">
        <v>43924</v>
      </c>
      <c r="D2895" s="40"/>
      <c r="E2895" s="41"/>
      <c r="G2895" s="2" t="s">
        <v>10847</v>
      </c>
      <c r="H2895" s="2" t="s">
        <v>577</v>
      </c>
      <c r="I2895" s="2" t="s">
        <v>322</v>
      </c>
      <c r="J2895" s="15" t="str">
        <f>IF(ISERROR(VLOOKUP(I2895,State_codes!$B$2:$C$38, 2, FALSE)),"",VLOOKUP(I2895,State_codes!$B$2:$C$38, 2, FALSE))</f>
        <v>OR</v>
      </c>
      <c r="K2895" s="2" t="s">
        <v>122</v>
      </c>
      <c r="L2895" s="46"/>
      <c r="N2895" s="130"/>
      <c r="O2895" s="130"/>
      <c r="P2895" s="39">
        <v>43924</v>
      </c>
      <c r="Q2895" s="37" t="s">
        <v>10849</v>
      </c>
      <c r="R2895" s="46"/>
      <c r="S2895" s="46"/>
    </row>
    <row r="2896" spans="1:19" ht="12.75">
      <c r="A2896" s="38">
        <v>2895</v>
      </c>
      <c r="B2896" s="119"/>
      <c r="C2896" s="39">
        <v>43924</v>
      </c>
      <c r="D2896" s="40"/>
      <c r="E2896" s="41"/>
      <c r="G2896" s="2" t="s">
        <v>10847</v>
      </c>
      <c r="H2896" s="2" t="s">
        <v>577</v>
      </c>
      <c r="I2896" s="2" t="s">
        <v>322</v>
      </c>
      <c r="J2896" s="15" t="str">
        <f>IF(ISERROR(VLOOKUP(I2896,State_codes!$B$2:$C$38, 2, FALSE)),"",VLOOKUP(I2896,State_codes!$B$2:$C$38, 2, FALSE))</f>
        <v>OR</v>
      </c>
      <c r="K2896" s="2" t="s">
        <v>122</v>
      </c>
      <c r="L2896" s="46"/>
      <c r="N2896" s="130"/>
      <c r="O2896" s="130"/>
      <c r="P2896" s="39">
        <v>43924</v>
      </c>
      <c r="Q2896" s="37" t="s">
        <v>10849</v>
      </c>
      <c r="R2896" s="46"/>
      <c r="S2896" s="46"/>
    </row>
    <row r="2897" spans="1:19" ht="12.75">
      <c r="A2897" s="38">
        <v>2896</v>
      </c>
      <c r="B2897" s="119"/>
      <c r="C2897" s="39">
        <v>43924</v>
      </c>
      <c r="D2897" s="40"/>
      <c r="E2897" s="41"/>
      <c r="H2897" s="2" t="s">
        <v>5347</v>
      </c>
      <c r="I2897" s="2" t="s">
        <v>109</v>
      </c>
      <c r="J2897" s="15" t="str">
        <f>IF(ISERROR(VLOOKUP(I2897,State_codes!$B$2:$C$38, 2, FALSE)),"",VLOOKUP(I2897,State_codes!$B$2:$C$38, 2, FALSE))</f>
        <v>RJ</v>
      </c>
      <c r="K2897" s="2" t="s">
        <v>122</v>
      </c>
      <c r="L2897" s="46"/>
      <c r="N2897" s="130"/>
      <c r="O2897" s="130"/>
      <c r="P2897" s="39">
        <v>43924</v>
      </c>
      <c r="Q2897" s="37" t="s">
        <v>10854</v>
      </c>
      <c r="R2897" s="46"/>
      <c r="S2897" s="46"/>
    </row>
    <row r="2898" spans="1:19" ht="12.75">
      <c r="A2898" s="38">
        <v>2897</v>
      </c>
      <c r="B2898" s="119"/>
      <c r="C2898" s="39">
        <v>43924</v>
      </c>
      <c r="D2898" s="40"/>
      <c r="E2898" s="41"/>
      <c r="H2898" s="2" t="s">
        <v>5347</v>
      </c>
      <c r="I2898" s="2" t="s">
        <v>109</v>
      </c>
      <c r="J2898" s="15" t="str">
        <f>IF(ISERROR(VLOOKUP(I2898,State_codes!$B$2:$C$38, 2, FALSE)),"",VLOOKUP(I2898,State_codes!$B$2:$C$38, 2, FALSE))</f>
        <v>RJ</v>
      </c>
      <c r="K2898" s="2" t="s">
        <v>122</v>
      </c>
      <c r="L2898" s="46"/>
      <c r="N2898" s="130"/>
      <c r="O2898" s="130"/>
      <c r="P2898" s="39">
        <v>43924</v>
      </c>
      <c r="Q2898" s="37" t="s">
        <v>10854</v>
      </c>
      <c r="R2898" s="46"/>
      <c r="S2898" s="46"/>
    </row>
    <row r="2899" spans="1:19" ht="12.75">
      <c r="A2899" s="38">
        <v>2898</v>
      </c>
      <c r="B2899" s="119"/>
      <c r="C2899" s="39">
        <v>43924</v>
      </c>
      <c r="D2899" s="40"/>
      <c r="E2899" s="41"/>
      <c r="H2899" s="15"/>
      <c r="I2899" s="2" t="s">
        <v>101</v>
      </c>
      <c r="J2899" s="15" t="str">
        <f>IF(ISERROR(VLOOKUP(I2899,State_codes!$B$2:$C$38, 2, FALSE)),"",VLOOKUP(I2899,State_codes!$B$2:$C$38, 2, FALSE))</f>
        <v>TG</v>
      </c>
      <c r="K2899" s="2" t="s">
        <v>122</v>
      </c>
      <c r="L2899" s="163" t="s">
        <v>429</v>
      </c>
      <c r="N2899" s="130"/>
      <c r="O2899" s="130"/>
      <c r="P2899" s="39">
        <v>43924</v>
      </c>
      <c r="Q2899" s="37" t="s">
        <v>10858</v>
      </c>
      <c r="R2899" s="46"/>
      <c r="S2899" s="46"/>
    </row>
    <row r="2900" spans="1:19" ht="12.75">
      <c r="A2900" s="38">
        <v>2899</v>
      </c>
      <c r="B2900" s="119"/>
      <c r="C2900" s="39">
        <v>43924</v>
      </c>
      <c r="D2900" s="40"/>
      <c r="E2900" s="41"/>
      <c r="H2900" s="15"/>
      <c r="I2900" s="2" t="s">
        <v>101</v>
      </c>
      <c r="J2900" s="15" t="str">
        <f>IF(ISERROR(VLOOKUP(I2900,State_codes!$B$2:$C$38, 2, FALSE)),"",VLOOKUP(I2900,State_codes!$B$2:$C$38, 2, FALSE))</f>
        <v>TG</v>
      </c>
      <c r="K2900" s="2" t="s">
        <v>122</v>
      </c>
      <c r="L2900" s="163" t="s">
        <v>429</v>
      </c>
      <c r="N2900" s="130"/>
      <c r="O2900" s="130"/>
      <c r="P2900" s="39">
        <v>43924</v>
      </c>
      <c r="Q2900" s="37" t="s">
        <v>10858</v>
      </c>
      <c r="R2900" s="46"/>
      <c r="S2900" s="46"/>
    </row>
    <row r="2901" spans="1:19" ht="12.75">
      <c r="A2901" s="38">
        <v>2900</v>
      </c>
      <c r="B2901" s="119"/>
      <c r="C2901" s="39">
        <v>43924</v>
      </c>
      <c r="D2901" s="40"/>
      <c r="E2901" s="41"/>
      <c r="H2901" s="15"/>
      <c r="I2901" s="2" t="s">
        <v>101</v>
      </c>
      <c r="J2901" s="15" t="str">
        <f>IF(ISERROR(VLOOKUP(I2901,State_codes!$B$2:$C$38, 2, FALSE)),"",VLOOKUP(I2901,State_codes!$B$2:$C$38, 2, FALSE))</f>
        <v>TG</v>
      </c>
      <c r="K2901" s="2" t="s">
        <v>122</v>
      </c>
      <c r="L2901" s="163" t="s">
        <v>429</v>
      </c>
      <c r="N2901" s="130"/>
      <c r="O2901" s="130"/>
      <c r="P2901" s="39">
        <v>43924</v>
      </c>
      <c r="Q2901" s="37" t="s">
        <v>10858</v>
      </c>
      <c r="R2901" s="46"/>
      <c r="S2901" s="46"/>
    </row>
    <row r="2902" spans="1:19" ht="12.75">
      <c r="A2902" s="38">
        <v>2901</v>
      </c>
      <c r="B2902" s="119"/>
      <c r="C2902" s="39">
        <v>43924</v>
      </c>
      <c r="D2902" s="40"/>
      <c r="E2902" s="41"/>
      <c r="H2902" s="15"/>
      <c r="I2902" s="2" t="s">
        <v>101</v>
      </c>
      <c r="J2902" s="15" t="str">
        <f>IF(ISERROR(VLOOKUP(I2902,State_codes!$B$2:$C$38, 2, FALSE)),"",VLOOKUP(I2902,State_codes!$B$2:$C$38, 2, FALSE))</f>
        <v>TG</v>
      </c>
      <c r="K2902" s="2" t="s">
        <v>122</v>
      </c>
      <c r="L2902" s="163" t="s">
        <v>429</v>
      </c>
      <c r="N2902" s="130"/>
      <c r="O2902" s="130"/>
      <c r="P2902" s="39">
        <v>43924</v>
      </c>
      <c r="Q2902" s="37" t="s">
        <v>10858</v>
      </c>
      <c r="R2902" s="46"/>
      <c r="S2902" s="46"/>
    </row>
    <row r="2903" spans="1:19" ht="12.75">
      <c r="A2903" s="38">
        <v>2902</v>
      </c>
      <c r="B2903" s="119"/>
      <c r="C2903" s="39">
        <v>43924</v>
      </c>
      <c r="D2903" s="40"/>
      <c r="E2903" s="41"/>
      <c r="H2903" s="15"/>
      <c r="I2903" s="2" t="s">
        <v>101</v>
      </c>
      <c r="J2903" s="15" t="str">
        <f>IF(ISERROR(VLOOKUP(I2903,State_codes!$B$2:$C$38, 2, FALSE)),"",VLOOKUP(I2903,State_codes!$B$2:$C$38, 2, FALSE))</f>
        <v>TG</v>
      </c>
      <c r="K2903" s="2" t="s">
        <v>122</v>
      </c>
      <c r="L2903" s="163" t="s">
        <v>429</v>
      </c>
      <c r="N2903" s="130"/>
      <c r="O2903" s="130"/>
      <c r="P2903" s="39">
        <v>43924</v>
      </c>
      <c r="Q2903" s="37" t="s">
        <v>10858</v>
      </c>
      <c r="R2903" s="46"/>
      <c r="S2903" s="46"/>
    </row>
    <row r="2904" spans="1:19" ht="12.75">
      <c r="A2904" s="38">
        <v>2903</v>
      </c>
      <c r="B2904" s="119"/>
      <c r="C2904" s="39">
        <v>43924</v>
      </c>
      <c r="D2904" s="40"/>
      <c r="E2904" s="41"/>
      <c r="H2904" s="15"/>
      <c r="I2904" s="2" t="s">
        <v>101</v>
      </c>
      <c r="J2904" s="15" t="str">
        <f>IF(ISERROR(VLOOKUP(I2904,State_codes!$B$2:$C$38, 2, FALSE)),"",VLOOKUP(I2904,State_codes!$B$2:$C$38, 2, FALSE))</f>
        <v>TG</v>
      </c>
      <c r="K2904" s="2" t="s">
        <v>122</v>
      </c>
      <c r="L2904" s="163" t="s">
        <v>429</v>
      </c>
      <c r="N2904" s="130"/>
      <c r="O2904" s="130"/>
      <c r="P2904" s="39">
        <v>43924</v>
      </c>
      <c r="Q2904" s="37" t="s">
        <v>10858</v>
      </c>
      <c r="R2904" s="46"/>
      <c r="S2904" s="46"/>
    </row>
    <row r="2905" spans="1:19" ht="12.75">
      <c r="A2905" s="38">
        <v>2904</v>
      </c>
      <c r="B2905" s="119"/>
      <c r="C2905" s="39">
        <v>43924</v>
      </c>
      <c r="D2905" s="40"/>
      <c r="E2905" s="41"/>
      <c r="H2905" s="15"/>
      <c r="I2905" s="2" t="s">
        <v>101</v>
      </c>
      <c r="J2905" s="15" t="str">
        <f>IF(ISERROR(VLOOKUP(I2905,State_codes!$B$2:$C$38, 2, FALSE)),"",VLOOKUP(I2905,State_codes!$B$2:$C$38, 2, FALSE))</f>
        <v>TG</v>
      </c>
      <c r="K2905" s="2" t="s">
        <v>122</v>
      </c>
      <c r="L2905" s="163" t="s">
        <v>429</v>
      </c>
      <c r="N2905" s="130"/>
      <c r="O2905" s="130"/>
      <c r="P2905" s="39">
        <v>43924</v>
      </c>
      <c r="Q2905" s="37" t="s">
        <v>10858</v>
      </c>
      <c r="R2905" s="46"/>
      <c r="S2905" s="46"/>
    </row>
    <row r="2906" spans="1:19" ht="12.75">
      <c r="A2906" s="38">
        <v>2905</v>
      </c>
      <c r="B2906" s="119"/>
      <c r="C2906" s="39">
        <v>43924</v>
      </c>
      <c r="D2906" s="40"/>
      <c r="E2906" s="41"/>
      <c r="H2906" s="15"/>
      <c r="I2906" s="2" t="s">
        <v>101</v>
      </c>
      <c r="J2906" s="15" t="str">
        <f>IF(ISERROR(VLOOKUP(I2906,State_codes!$B$2:$C$38, 2, FALSE)),"",VLOOKUP(I2906,State_codes!$B$2:$C$38, 2, FALSE))</f>
        <v>TG</v>
      </c>
      <c r="K2906" s="2" t="s">
        <v>122</v>
      </c>
      <c r="L2906" s="163" t="s">
        <v>429</v>
      </c>
      <c r="N2906" s="130"/>
      <c r="O2906" s="130"/>
      <c r="P2906" s="39">
        <v>43924</v>
      </c>
      <c r="Q2906" s="37" t="s">
        <v>10858</v>
      </c>
      <c r="R2906" s="46"/>
      <c r="S2906" s="46"/>
    </row>
    <row r="2907" spans="1:19" ht="12.75">
      <c r="A2907" s="38">
        <v>2906</v>
      </c>
      <c r="B2907" s="119"/>
      <c r="C2907" s="39">
        <v>43924</v>
      </c>
      <c r="D2907" s="40"/>
      <c r="E2907" s="41"/>
      <c r="H2907" s="15"/>
      <c r="I2907" s="2" t="s">
        <v>101</v>
      </c>
      <c r="J2907" s="15" t="str">
        <f>IF(ISERROR(VLOOKUP(I2907,State_codes!$B$2:$C$38, 2, FALSE)),"",VLOOKUP(I2907,State_codes!$B$2:$C$38, 2, FALSE))</f>
        <v>TG</v>
      </c>
      <c r="K2907" s="2" t="s">
        <v>122</v>
      </c>
      <c r="L2907" s="163" t="s">
        <v>429</v>
      </c>
      <c r="N2907" s="130"/>
      <c r="O2907" s="130"/>
      <c r="P2907" s="39">
        <v>43924</v>
      </c>
      <c r="Q2907" s="37" t="s">
        <v>10858</v>
      </c>
      <c r="R2907" s="46"/>
      <c r="S2907" s="46"/>
    </row>
    <row r="2908" spans="1:19" ht="12.75">
      <c r="A2908" s="38">
        <v>2907</v>
      </c>
      <c r="B2908" s="119"/>
      <c r="C2908" s="39">
        <v>43924</v>
      </c>
      <c r="D2908" s="40"/>
      <c r="E2908" s="41"/>
      <c r="H2908" s="15"/>
      <c r="I2908" s="2" t="s">
        <v>101</v>
      </c>
      <c r="J2908" s="15" t="str">
        <f>IF(ISERROR(VLOOKUP(I2908,State_codes!$B$2:$C$38, 2, FALSE)),"",VLOOKUP(I2908,State_codes!$B$2:$C$38, 2, FALSE))</f>
        <v>TG</v>
      </c>
      <c r="K2908" s="2" t="s">
        <v>122</v>
      </c>
      <c r="L2908" s="163" t="s">
        <v>429</v>
      </c>
      <c r="N2908" s="130"/>
      <c r="O2908" s="130"/>
      <c r="P2908" s="39">
        <v>43924</v>
      </c>
      <c r="Q2908" s="37" t="s">
        <v>10858</v>
      </c>
      <c r="R2908" s="46"/>
      <c r="S2908" s="46"/>
    </row>
    <row r="2909" spans="1:19" ht="12.75">
      <c r="A2909" s="38">
        <v>2908</v>
      </c>
      <c r="B2909" s="119"/>
      <c r="C2909" s="39">
        <v>43924</v>
      </c>
      <c r="D2909" s="40"/>
      <c r="E2909" s="41"/>
      <c r="H2909" s="15"/>
      <c r="I2909" s="2" t="s">
        <v>101</v>
      </c>
      <c r="J2909" s="15" t="str">
        <f>IF(ISERROR(VLOOKUP(I2909,State_codes!$B$2:$C$38, 2, FALSE)),"",VLOOKUP(I2909,State_codes!$B$2:$C$38, 2, FALSE))</f>
        <v>TG</v>
      </c>
      <c r="K2909" s="2" t="s">
        <v>122</v>
      </c>
      <c r="L2909" s="163" t="s">
        <v>429</v>
      </c>
      <c r="N2909" s="130"/>
      <c r="O2909" s="130"/>
      <c r="P2909" s="39">
        <v>43924</v>
      </c>
      <c r="Q2909" s="37" t="s">
        <v>10858</v>
      </c>
      <c r="R2909" s="46"/>
      <c r="S2909" s="46"/>
    </row>
    <row r="2910" spans="1:19" ht="12.75">
      <c r="A2910" s="38">
        <v>2909</v>
      </c>
      <c r="B2910" s="119"/>
      <c r="C2910" s="39">
        <v>43924</v>
      </c>
      <c r="D2910" s="40"/>
      <c r="E2910" s="41"/>
      <c r="H2910" s="15"/>
      <c r="I2910" s="2" t="s">
        <v>101</v>
      </c>
      <c r="J2910" s="15" t="str">
        <f>IF(ISERROR(VLOOKUP(I2910,State_codes!$B$2:$C$38, 2, FALSE)),"",VLOOKUP(I2910,State_codes!$B$2:$C$38, 2, FALSE))</f>
        <v>TG</v>
      </c>
      <c r="K2910" s="2" t="s">
        <v>122</v>
      </c>
      <c r="L2910" s="163" t="s">
        <v>429</v>
      </c>
      <c r="N2910" s="130"/>
      <c r="O2910" s="130"/>
      <c r="P2910" s="39">
        <v>43924</v>
      </c>
      <c r="Q2910" s="37" t="s">
        <v>10858</v>
      </c>
      <c r="R2910" s="46"/>
      <c r="S2910" s="46"/>
    </row>
    <row r="2911" spans="1:19" ht="12.75">
      <c r="A2911" s="38">
        <v>2910</v>
      </c>
      <c r="B2911" s="119"/>
      <c r="C2911" s="39">
        <v>43924</v>
      </c>
      <c r="D2911" s="40"/>
      <c r="E2911" s="41"/>
      <c r="H2911" s="15"/>
      <c r="I2911" s="2" t="s">
        <v>101</v>
      </c>
      <c r="J2911" s="15" t="str">
        <f>IF(ISERROR(VLOOKUP(I2911,State_codes!$B$2:$C$38, 2, FALSE)),"",VLOOKUP(I2911,State_codes!$B$2:$C$38, 2, FALSE))</f>
        <v>TG</v>
      </c>
      <c r="K2911" s="2" t="s">
        <v>122</v>
      </c>
      <c r="L2911" s="163" t="s">
        <v>429</v>
      </c>
      <c r="N2911" s="130"/>
      <c r="O2911" s="130"/>
      <c r="P2911" s="39">
        <v>43924</v>
      </c>
      <c r="Q2911" s="37" t="s">
        <v>10858</v>
      </c>
      <c r="R2911" s="46"/>
      <c r="S2911" s="46"/>
    </row>
    <row r="2912" spans="1:19" ht="12.75">
      <c r="A2912" s="38">
        <v>2911</v>
      </c>
      <c r="B2912" s="119"/>
      <c r="C2912" s="39">
        <v>43924</v>
      </c>
      <c r="D2912" s="40"/>
      <c r="E2912" s="41"/>
      <c r="H2912" s="15"/>
      <c r="I2912" s="2" t="s">
        <v>101</v>
      </c>
      <c r="J2912" s="15" t="str">
        <f>IF(ISERROR(VLOOKUP(I2912,State_codes!$B$2:$C$38, 2, FALSE)),"",VLOOKUP(I2912,State_codes!$B$2:$C$38, 2, FALSE))</f>
        <v>TG</v>
      </c>
      <c r="K2912" s="2" t="s">
        <v>122</v>
      </c>
      <c r="L2912" s="163" t="s">
        <v>429</v>
      </c>
      <c r="N2912" s="130"/>
      <c r="O2912" s="130"/>
      <c r="P2912" s="39">
        <v>43924</v>
      </c>
      <c r="Q2912" s="37" t="s">
        <v>10858</v>
      </c>
      <c r="R2912" s="46"/>
      <c r="S2912" s="46"/>
    </row>
    <row r="2913" spans="1:19" ht="12.75">
      <c r="A2913" s="38">
        <v>2912</v>
      </c>
      <c r="B2913" s="119"/>
      <c r="C2913" s="39">
        <v>43924</v>
      </c>
      <c r="D2913" s="40"/>
      <c r="E2913" s="41"/>
      <c r="H2913" s="15"/>
      <c r="I2913" s="2" t="s">
        <v>101</v>
      </c>
      <c r="J2913" s="15" t="str">
        <f>IF(ISERROR(VLOOKUP(I2913,State_codes!$B$2:$C$38, 2, FALSE)),"",VLOOKUP(I2913,State_codes!$B$2:$C$38, 2, FALSE))</f>
        <v>TG</v>
      </c>
      <c r="K2913" s="2" t="s">
        <v>122</v>
      </c>
      <c r="L2913" s="163" t="s">
        <v>429</v>
      </c>
      <c r="N2913" s="130"/>
      <c r="O2913" s="130"/>
      <c r="P2913" s="39">
        <v>43924</v>
      </c>
      <c r="Q2913" s="37" t="s">
        <v>10858</v>
      </c>
      <c r="R2913" s="46"/>
      <c r="S2913" s="46"/>
    </row>
    <row r="2914" spans="1:19" ht="12.75">
      <c r="A2914" s="38">
        <v>2913</v>
      </c>
      <c r="B2914" s="119"/>
      <c r="C2914" s="39">
        <v>43924</v>
      </c>
      <c r="D2914" s="40"/>
      <c r="E2914" s="41"/>
      <c r="H2914" s="15"/>
      <c r="I2914" s="2" t="s">
        <v>101</v>
      </c>
      <c r="J2914" s="15" t="str">
        <f>IF(ISERROR(VLOOKUP(I2914,State_codes!$B$2:$C$38, 2, FALSE)),"",VLOOKUP(I2914,State_codes!$B$2:$C$38, 2, FALSE))</f>
        <v>TG</v>
      </c>
      <c r="K2914" s="2" t="s">
        <v>122</v>
      </c>
      <c r="L2914" s="163" t="s">
        <v>429</v>
      </c>
      <c r="N2914" s="130"/>
      <c r="O2914" s="130"/>
      <c r="P2914" s="39">
        <v>43924</v>
      </c>
      <c r="Q2914" s="37" t="s">
        <v>10858</v>
      </c>
      <c r="R2914" s="46"/>
      <c r="S2914" s="46"/>
    </row>
    <row r="2915" spans="1:19" ht="12.75">
      <c r="A2915" s="38">
        <v>2914</v>
      </c>
      <c r="B2915" s="119"/>
      <c r="C2915" s="39">
        <v>43924</v>
      </c>
      <c r="D2915" s="40"/>
      <c r="E2915" s="41"/>
      <c r="H2915" s="15"/>
      <c r="I2915" s="2" t="s">
        <v>101</v>
      </c>
      <c r="J2915" s="15" t="str">
        <f>IF(ISERROR(VLOOKUP(I2915,State_codes!$B$2:$C$38, 2, FALSE)),"",VLOOKUP(I2915,State_codes!$B$2:$C$38, 2, FALSE))</f>
        <v>TG</v>
      </c>
      <c r="K2915" s="2" t="s">
        <v>122</v>
      </c>
      <c r="L2915" s="163" t="s">
        <v>429</v>
      </c>
      <c r="N2915" s="130"/>
      <c r="O2915" s="130"/>
      <c r="P2915" s="39">
        <v>43924</v>
      </c>
      <c r="Q2915" s="37" t="s">
        <v>10858</v>
      </c>
      <c r="R2915" s="46"/>
      <c r="S2915" s="46"/>
    </row>
    <row r="2916" spans="1:19" ht="12.75">
      <c r="A2916" s="38">
        <v>2915</v>
      </c>
      <c r="B2916" s="119"/>
      <c r="C2916" s="39">
        <v>43924</v>
      </c>
      <c r="D2916" s="40"/>
      <c r="E2916" s="41"/>
      <c r="H2916" s="15"/>
      <c r="I2916" s="2" t="s">
        <v>101</v>
      </c>
      <c r="J2916" s="15" t="str">
        <f>IF(ISERROR(VLOOKUP(I2916,State_codes!$B$2:$C$38, 2, FALSE)),"",VLOOKUP(I2916,State_codes!$B$2:$C$38, 2, FALSE))</f>
        <v>TG</v>
      </c>
      <c r="K2916" s="2" t="s">
        <v>122</v>
      </c>
      <c r="L2916" s="163" t="s">
        <v>429</v>
      </c>
      <c r="N2916" s="130"/>
      <c r="O2916" s="130"/>
      <c r="P2916" s="39">
        <v>43924</v>
      </c>
      <c r="Q2916" s="37" t="s">
        <v>10858</v>
      </c>
      <c r="R2916" s="46"/>
      <c r="S2916" s="46"/>
    </row>
    <row r="2917" spans="1:19" ht="12.75">
      <c r="A2917" s="38">
        <v>2916</v>
      </c>
      <c r="B2917" s="119"/>
      <c r="C2917" s="39">
        <v>43924</v>
      </c>
      <c r="D2917" s="40"/>
      <c r="E2917" s="41"/>
      <c r="H2917" s="15"/>
      <c r="I2917" s="2" t="s">
        <v>101</v>
      </c>
      <c r="J2917" s="15" t="str">
        <f>IF(ISERROR(VLOOKUP(I2917,State_codes!$B$2:$C$38, 2, FALSE)),"",VLOOKUP(I2917,State_codes!$B$2:$C$38, 2, FALSE))</f>
        <v>TG</v>
      </c>
      <c r="K2917" s="2" t="s">
        <v>122</v>
      </c>
      <c r="L2917" s="163" t="s">
        <v>429</v>
      </c>
      <c r="N2917" s="130"/>
      <c r="O2917" s="130"/>
      <c r="P2917" s="39">
        <v>43924</v>
      </c>
      <c r="Q2917" s="37" t="s">
        <v>10858</v>
      </c>
      <c r="R2917" s="46"/>
      <c r="S2917" s="46"/>
    </row>
    <row r="2918" spans="1:19" ht="12.75">
      <c r="A2918" s="38">
        <v>2917</v>
      </c>
      <c r="B2918" s="119"/>
      <c r="C2918" s="39">
        <v>43924</v>
      </c>
      <c r="D2918" s="40"/>
      <c r="E2918" s="41"/>
      <c r="H2918" s="15"/>
      <c r="I2918" s="2" t="s">
        <v>101</v>
      </c>
      <c r="J2918" s="15" t="str">
        <f>IF(ISERROR(VLOOKUP(I2918,State_codes!$B$2:$C$38, 2, FALSE)),"",VLOOKUP(I2918,State_codes!$B$2:$C$38, 2, FALSE))</f>
        <v>TG</v>
      </c>
      <c r="K2918" s="2" t="s">
        <v>122</v>
      </c>
      <c r="L2918" s="163" t="s">
        <v>429</v>
      </c>
      <c r="N2918" s="130"/>
      <c r="O2918" s="130"/>
      <c r="P2918" s="39">
        <v>43924</v>
      </c>
      <c r="Q2918" s="37" t="s">
        <v>10858</v>
      </c>
      <c r="R2918" s="46"/>
      <c r="S2918" s="46"/>
    </row>
    <row r="2919" spans="1:19" ht="12.75">
      <c r="A2919" s="38">
        <v>2918</v>
      </c>
      <c r="B2919" s="119"/>
      <c r="C2919" s="39">
        <v>43924</v>
      </c>
      <c r="D2919" s="40"/>
      <c r="E2919" s="41"/>
      <c r="H2919" s="15"/>
      <c r="I2919" s="2" t="s">
        <v>101</v>
      </c>
      <c r="J2919" s="15" t="str">
        <f>IF(ISERROR(VLOOKUP(I2919,State_codes!$B$2:$C$38, 2, FALSE)),"",VLOOKUP(I2919,State_codes!$B$2:$C$38, 2, FALSE))</f>
        <v>TG</v>
      </c>
      <c r="K2919" s="2" t="s">
        <v>122</v>
      </c>
      <c r="L2919" s="163" t="s">
        <v>429</v>
      </c>
      <c r="N2919" s="130"/>
      <c r="O2919" s="130"/>
      <c r="P2919" s="39">
        <v>43924</v>
      </c>
      <c r="Q2919" s="37" t="s">
        <v>10858</v>
      </c>
      <c r="R2919" s="46"/>
      <c r="S2919" s="46"/>
    </row>
    <row r="2920" spans="1:19" ht="12.75">
      <c r="A2920" s="38">
        <v>2919</v>
      </c>
      <c r="B2920" s="119"/>
      <c r="C2920" s="39">
        <v>43924</v>
      </c>
      <c r="D2920" s="40"/>
      <c r="E2920" s="41"/>
      <c r="H2920" s="15"/>
      <c r="I2920" s="2" t="s">
        <v>101</v>
      </c>
      <c r="J2920" s="15" t="str">
        <f>IF(ISERROR(VLOOKUP(I2920,State_codes!$B$2:$C$38, 2, FALSE)),"",VLOOKUP(I2920,State_codes!$B$2:$C$38, 2, FALSE))</f>
        <v>TG</v>
      </c>
      <c r="K2920" s="2" t="s">
        <v>122</v>
      </c>
      <c r="L2920" s="163" t="s">
        <v>429</v>
      </c>
      <c r="N2920" s="130"/>
      <c r="O2920" s="130"/>
      <c r="P2920" s="39">
        <v>43924</v>
      </c>
      <c r="Q2920" s="37" t="s">
        <v>10858</v>
      </c>
      <c r="R2920" s="46"/>
      <c r="S2920" s="46"/>
    </row>
    <row r="2921" spans="1:19" ht="12.75">
      <c r="A2921" s="38">
        <v>2920</v>
      </c>
      <c r="B2921" s="119"/>
      <c r="C2921" s="39">
        <v>43924</v>
      </c>
      <c r="D2921" s="40"/>
      <c r="E2921" s="41"/>
      <c r="H2921" s="15"/>
      <c r="I2921" s="2" t="s">
        <v>101</v>
      </c>
      <c r="J2921" s="15" t="str">
        <f>IF(ISERROR(VLOOKUP(I2921,State_codes!$B$2:$C$38, 2, FALSE)),"",VLOOKUP(I2921,State_codes!$B$2:$C$38, 2, FALSE))</f>
        <v>TG</v>
      </c>
      <c r="K2921" s="2" t="s">
        <v>122</v>
      </c>
      <c r="L2921" s="163" t="s">
        <v>429</v>
      </c>
      <c r="N2921" s="130"/>
      <c r="O2921" s="130"/>
      <c r="P2921" s="39">
        <v>43924</v>
      </c>
      <c r="Q2921" s="37" t="s">
        <v>10858</v>
      </c>
      <c r="R2921" s="46"/>
      <c r="S2921" s="46"/>
    </row>
    <row r="2922" spans="1:19" ht="12.75">
      <c r="A2922" s="38">
        <v>2921</v>
      </c>
      <c r="B2922" s="119"/>
      <c r="C2922" s="39">
        <v>43924</v>
      </c>
      <c r="D2922" s="40"/>
      <c r="E2922" s="41"/>
      <c r="H2922" s="15"/>
      <c r="I2922" s="2" t="s">
        <v>101</v>
      </c>
      <c r="J2922" s="15" t="str">
        <f>IF(ISERROR(VLOOKUP(I2922,State_codes!$B$2:$C$38, 2, FALSE)),"",VLOOKUP(I2922,State_codes!$B$2:$C$38, 2, FALSE))</f>
        <v>TG</v>
      </c>
      <c r="K2922" s="2" t="s">
        <v>122</v>
      </c>
      <c r="L2922" s="163" t="s">
        <v>429</v>
      </c>
      <c r="N2922" s="130"/>
      <c r="O2922" s="130"/>
      <c r="P2922" s="39">
        <v>43924</v>
      </c>
      <c r="Q2922" s="37" t="s">
        <v>10858</v>
      </c>
      <c r="R2922" s="46"/>
      <c r="S2922" s="46"/>
    </row>
    <row r="2923" spans="1:19" ht="12.75">
      <c r="A2923" s="38">
        <v>2922</v>
      </c>
      <c r="B2923" s="119"/>
      <c r="C2923" s="39">
        <v>43924</v>
      </c>
      <c r="D2923" s="40"/>
      <c r="E2923" s="41"/>
      <c r="H2923" s="15"/>
      <c r="I2923" s="2" t="s">
        <v>101</v>
      </c>
      <c r="J2923" s="15" t="str">
        <f>IF(ISERROR(VLOOKUP(I2923,State_codes!$B$2:$C$38, 2, FALSE)),"",VLOOKUP(I2923,State_codes!$B$2:$C$38, 2, FALSE))</f>
        <v>TG</v>
      </c>
      <c r="K2923" s="2" t="s">
        <v>122</v>
      </c>
      <c r="L2923" s="163" t="s">
        <v>429</v>
      </c>
      <c r="N2923" s="130"/>
      <c r="O2923" s="130"/>
      <c r="P2923" s="39">
        <v>43924</v>
      </c>
      <c r="Q2923" s="37" t="s">
        <v>10858</v>
      </c>
      <c r="R2923" s="46"/>
      <c r="S2923" s="46"/>
    </row>
    <row r="2924" spans="1:19" ht="12.75">
      <c r="A2924" s="38">
        <v>2923</v>
      </c>
      <c r="B2924" s="119"/>
      <c r="C2924" s="39">
        <v>43924</v>
      </c>
      <c r="D2924" s="40"/>
      <c r="E2924" s="41"/>
      <c r="H2924" s="15"/>
      <c r="I2924" s="2" t="s">
        <v>101</v>
      </c>
      <c r="J2924" s="15" t="str">
        <f>IF(ISERROR(VLOOKUP(I2924,State_codes!$B$2:$C$38, 2, FALSE)),"",VLOOKUP(I2924,State_codes!$B$2:$C$38, 2, FALSE))</f>
        <v>TG</v>
      </c>
      <c r="K2924" s="2" t="s">
        <v>122</v>
      </c>
      <c r="L2924" s="163" t="s">
        <v>429</v>
      </c>
      <c r="N2924" s="130"/>
      <c r="O2924" s="130"/>
      <c r="P2924" s="39">
        <v>43924</v>
      </c>
      <c r="Q2924" s="37" t="s">
        <v>10858</v>
      </c>
      <c r="R2924" s="46"/>
      <c r="S2924" s="46"/>
    </row>
    <row r="2925" spans="1:19" ht="12.75">
      <c r="A2925" s="38">
        <v>2924</v>
      </c>
      <c r="B2925" s="119"/>
      <c r="C2925" s="39">
        <v>43924</v>
      </c>
      <c r="D2925" s="40"/>
      <c r="E2925" s="41"/>
      <c r="H2925" s="15"/>
      <c r="I2925" s="2" t="s">
        <v>101</v>
      </c>
      <c r="J2925" s="15" t="str">
        <f>IF(ISERROR(VLOOKUP(I2925,State_codes!$B$2:$C$38, 2, FALSE)),"",VLOOKUP(I2925,State_codes!$B$2:$C$38, 2, FALSE))</f>
        <v>TG</v>
      </c>
      <c r="K2925" s="2" t="s">
        <v>122</v>
      </c>
      <c r="L2925" s="163" t="s">
        <v>429</v>
      </c>
      <c r="N2925" s="130"/>
      <c r="O2925" s="130"/>
      <c r="P2925" s="39">
        <v>43924</v>
      </c>
      <c r="Q2925" s="37" t="s">
        <v>10858</v>
      </c>
      <c r="R2925" s="46"/>
      <c r="S2925" s="46"/>
    </row>
    <row r="2926" spans="1:19" ht="12.75">
      <c r="A2926" s="38">
        <v>2925</v>
      </c>
      <c r="B2926" s="119"/>
      <c r="C2926" s="39">
        <v>43924</v>
      </c>
      <c r="D2926" s="40"/>
      <c r="E2926" s="41"/>
      <c r="H2926" s="15"/>
      <c r="I2926" s="2" t="s">
        <v>101</v>
      </c>
      <c r="J2926" s="15" t="str">
        <f>IF(ISERROR(VLOOKUP(I2926,State_codes!$B$2:$C$38, 2, FALSE)),"",VLOOKUP(I2926,State_codes!$B$2:$C$38, 2, FALSE))</f>
        <v>TG</v>
      </c>
      <c r="K2926" s="2" t="s">
        <v>122</v>
      </c>
      <c r="L2926" s="163" t="s">
        <v>429</v>
      </c>
      <c r="N2926" s="130"/>
      <c r="O2926" s="130"/>
      <c r="P2926" s="39">
        <v>43924</v>
      </c>
      <c r="Q2926" s="37" t="s">
        <v>10858</v>
      </c>
      <c r="R2926" s="46"/>
      <c r="S2926" s="46"/>
    </row>
    <row r="2927" spans="1:19" ht="12.75">
      <c r="A2927" s="38">
        <v>2926</v>
      </c>
      <c r="B2927" s="119"/>
      <c r="C2927" s="39">
        <v>43924</v>
      </c>
      <c r="D2927" s="40"/>
      <c r="E2927" s="41"/>
      <c r="H2927" s="15"/>
      <c r="I2927" s="2" t="s">
        <v>101</v>
      </c>
      <c r="J2927" s="15" t="str">
        <f>IF(ISERROR(VLOOKUP(I2927,State_codes!$B$2:$C$38, 2, FALSE)),"",VLOOKUP(I2927,State_codes!$B$2:$C$38, 2, FALSE))</f>
        <v>TG</v>
      </c>
      <c r="K2927" s="2" t="s">
        <v>122</v>
      </c>
      <c r="L2927" s="163" t="s">
        <v>429</v>
      </c>
      <c r="N2927" s="130"/>
      <c r="O2927" s="130"/>
      <c r="P2927" s="39">
        <v>43924</v>
      </c>
      <c r="Q2927" s="37" t="s">
        <v>10858</v>
      </c>
      <c r="R2927" s="46"/>
      <c r="S2927" s="46"/>
    </row>
    <row r="2928" spans="1:19" ht="12.75">
      <c r="A2928" s="38">
        <v>2927</v>
      </c>
      <c r="B2928" s="119"/>
      <c r="C2928" s="39">
        <v>43924</v>
      </c>
      <c r="D2928" s="40"/>
      <c r="E2928" s="41"/>
      <c r="H2928" s="15"/>
      <c r="I2928" s="2" t="s">
        <v>101</v>
      </c>
      <c r="J2928" s="15" t="str">
        <f>IF(ISERROR(VLOOKUP(I2928,State_codes!$B$2:$C$38, 2, FALSE)),"",VLOOKUP(I2928,State_codes!$B$2:$C$38, 2, FALSE))</f>
        <v>TG</v>
      </c>
      <c r="K2928" s="2" t="s">
        <v>122</v>
      </c>
      <c r="L2928" s="163" t="s">
        <v>429</v>
      </c>
      <c r="N2928" s="130"/>
      <c r="O2928" s="130"/>
      <c r="P2928" s="39">
        <v>43924</v>
      </c>
      <c r="Q2928" s="37" t="s">
        <v>10858</v>
      </c>
      <c r="R2928" s="46"/>
      <c r="S2928" s="46"/>
    </row>
    <row r="2929" spans="1:19" ht="12.75">
      <c r="A2929" s="38">
        <v>2928</v>
      </c>
      <c r="B2929" s="119"/>
      <c r="C2929" s="39">
        <v>43924</v>
      </c>
      <c r="D2929" s="40"/>
      <c r="E2929" s="41"/>
      <c r="H2929" s="15"/>
      <c r="I2929" s="2" t="s">
        <v>101</v>
      </c>
      <c r="J2929" s="15" t="str">
        <f>IF(ISERROR(VLOOKUP(I2929,State_codes!$B$2:$C$38, 2, FALSE)),"",VLOOKUP(I2929,State_codes!$B$2:$C$38, 2, FALSE))</f>
        <v>TG</v>
      </c>
      <c r="K2929" s="2" t="s">
        <v>122</v>
      </c>
      <c r="L2929" s="163" t="s">
        <v>429</v>
      </c>
      <c r="N2929" s="130"/>
      <c r="O2929" s="130"/>
      <c r="P2929" s="39">
        <v>43924</v>
      </c>
      <c r="Q2929" s="37" t="s">
        <v>10858</v>
      </c>
      <c r="R2929" s="46"/>
      <c r="S2929" s="46"/>
    </row>
    <row r="2930" spans="1:19" ht="12.75">
      <c r="A2930" s="38">
        <v>2929</v>
      </c>
      <c r="B2930" s="119"/>
      <c r="C2930" s="39">
        <v>43924</v>
      </c>
      <c r="D2930" s="40"/>
      <c r="E2930" s="41"/>
      <c r="H2930" s="15"/>
      <c r="I2930" s="2" t="s">
        <v>101</v>
      </c>
      <c r="J2930" s="15" t="str">
        <f>IF(ISERROR(VLOOKUP(I2930,State_codes!$B$2:$C$38, 2, FALSE)),"",VLOOKUP(I2930,State_codes!$B$2:$C$38, 2, FALSE))</f>
        <v>TG</v>
      </c>
      <c r="K2930" s="2" t="s">
        <v>122</v>
      </c>
      <c r="L2930" s="163" t="s">
        <v>429</v>
      </c>
      <c r="N2930" s="130"/>
      <c r="O2930" s="130"/>
      <c r="P2930" s="39">
        <v>43924</v>
      </c>
      <c r="Q2930" s="37" t="s">
        <v>10858</v>
      </c>
      <c r="R2930" s="46"/>
      <c r="S2930" s="46"/>
    </row>
    <row r="2931" spans="1:19" ht="12.75">
      <c r="A2931" s="38">
        <v>2930</v>
      </c>
      <c r="B2931" s="119"/>
      <c r="C2931" s="39">
        <v>43924</v>
      </c>
      <c r="D2931" s="40"/>
      <c r="E2931" s="41"/>
      <c r="H2931" s="15"/>
      <c r="I2931" s="2" t="s">
        <v>101</v>
      </c>
      <c r="J2931" s="15" t="str">
        <f>IF(ISERROR(VLOOKUP(I2931,State_codes!$B$2:$C$38, 2, FALSE)),"",VLOOKUP(I2931,State_codes!$B$2:$C$38, 2, FALSE))</f>
        <v>TG</v>
      </c>
      <c r="K2931" s="2" t="s">
        <v>122</v>
      </c>
      <c r="L2931" s="163" t="s">
        <v>429</v>
      </c>
      <c r="N2931" s="130"/>
      <c r="O2931" s="130"/>
      <c r="P2931" s="39">
        <v>43924</v>
      </c>
      <c r="Q2931" s="37" t="s">
        <v>10858</v>
      </c>
      <c r="R2931" s="46"/>
      <c r="S2931" s="46"/>
    </row>
    <row r="2932" spans="1:19" ht="12.75">
      <c r="A2932" s="38">
        <v>2931</v>
      </c>
      <c r="B2932" s="119"/>
      <c r="C2932" s="39">
        <v>43924</v>
      </c>
      <c r="D2932" s="40"/>
      <c r="E2932" s="41"/>
      <c r="H2932" s="15"/>
      <c r="I2932" s="2" t="s">
        <v>101</v>
      </c>
      <c r="J2932" s="15" t="str">
        <f>IF(ISERROR(VLOOKUP(I2932,State_codes!$B$2:$C$38, 2, FALSE)),"",VLOOKUP(I2932,State_codes!$B$2:$C$38, 2, FALSE))</f>
        <v>TG</v>
      </c>
      <c r="K2932" s="2" t="s">
        <v>122</v>
      </c>
      <c r="L2932" s="163" t="s">
        <v>429</v>
      </c>
      <c r="N2932" s="130"/>
      <c r="O2932" s="130"/>
      <c r="P2932" s="39">
        <v>43924</v>
      </c>
      <c r="Q2932" s="37" t="s">
        <v>10858</v>
      </c>
      <c r="R2932" s="46"/>
      <c r="S2932" s="46"/>
    </row>
    <row r="2933" spans="1:19" ht="12.75">
      <c r="A2933" s="38">
        <v>2932</v>
      </c>
      <c r="B2933" s="119"/>
      <c r="C2933" s="39">
        <v>43924</v>
      </c>
      <c r="D2933" s="40"/>
      <c r="E2933" s="41"/>
      <c r="H2933" s="15"/>
      <c r="I2933" s="2" t="s">
        <v>101</v>
      </c>
      <c r="J2933" s="15" t="str">
        <f>IF(ISERROR(VLOOKUP(I2933,State_codes!$B$2:$C$38, 2, FALSE)),"",VLOOKUP(I2933,State_codes!$B$2:$C$38, 2, FALSE))</f>
        <v>TG</v>
      </c>
      <c r="K2933" s="2" t="s">
        <v>122</v>
      </c>
      <c r="L2933" s="163" t="s">
        <v>429</v>
      </c>
      <c r="N2933" s="130"/>
      <c r="O2933" s="130"/>
      <c r="P2933" s="39">
        <v>43924</v>
      </c>
      <c r="Q2933" s="37" t="s">
        <v>10858</v>
      </c>
      <c r="R2933" s="46"/>
      <c r="S2933" s="46"/>
    </row>
    <row r="2934" spans="1:19" ht="12.75">
      <c r="A2934" s="38">
        <v>2933</v>
      </c>
      <c r="B2934" s="119"/>
      <c r="C2934" s="39">
        <v>43924</v>
      </c>
      <c r="D2934" s="40"/>
      <c r="E2934" s="41"/>
      <c r="H2934" s="15"/>
      <c r="I2934" s="2" t="s">
        <v>101</v>
      </c>
      <c r="J2934" s="15" t="str">
        <f>IF(ISERROR(VLOOKUP(I2934,State_codes!$B$2:$C$38, 2, FALSE)),"",VLOOKUP(I2934,State_codes!$B$2:$C$38, 2, FALSE))</f>
        <v>TG</v>
      </c>
      <c r="K2934" s="2" t="s">
        <v>122</v>
      </c>
      <c r="L2934" s="163" t="s">
        <v>429</v>
      </c>
      <c r="N2934" s="130"/>
      <c r="O2934" s="130"/>
      <c r="P2934" s="39">
        <v>43924</v>
      </c>
      <c r="Q2934" s="37" t="s">
        <v>10858</v>
      </c>
      <c r="R2934" s="46"/>
      <c r="S2934" s="46"/>
    </row>
    <row r="2935" spans="1:19" ht="12.75">
      <c r="A2935" s="38">
        <v>2934</v>
      </c>
      <c r="B2935" s="119"/>
      <c r="C2935" s="39">
        <v>43924</v>
      </c>
      <c r="D2935" s="40"/>
      <c r="E2935" s="41"/>
      <c r="H2935" s="15"/>
      <c r="I2935" s="2" t="s">
        <v>101</v>
      </c>
      <c r="J2935" s="15" t="str">
        <f>IF(ISERROR(VLOOKUP(I2935,State_codes!$B$2:$C$38, 2, FALSE)),"",VLOOKUP(I2935,State_codes!$B$2:$C$38, 2, FALSE))</f>
        <v>TG</v>
      </c>
      <c r="K2935" s="2" t="s">
        <v>122</v>
      </c>
      <c r="L2935" s="163" t="s">
        <v>429</v>
      </c>
      <c r="N2935" s="130"/>
      <c r="O2935" s="130"/>
      <c r="P2935" s="39">
        <v>43924</v>
      </c>
      <c r="Q2935" s="37" t="s">
        <v>10858</v>
      </c>
      <c r="R2935" s="46"/>
      <c r="S2935" s="46"/>
    </row>
    <row r="2936" spans="1:19" ht="12.75">
      <c r="A2936" s="38">
        <v>2935</v>
      </c>
      <c r="B2936" s="119"/>
      <c r="C2936" s="39">
        <v>43924</v>
      </c>
      <c r="D2936" s="40"/>
      <c r="E2936" s="41"/>
      <c r="H2936" s="15"/>
      <c r="I2936" s="2" t="s">
        <v>101</v>
      </c>
      <c r="J2936" s="15" t="str">
        <f>IF(ISERROR(VLOOKUP(I2936,State_codes!$B$2:$C$38, 2, FALSE)),"",VLOOKUP(I2936,State_codes!$B$2:$C$38, 2, FALSE))</f>
        <v>TG</v>
      </c>
      <c r="K2936" s="2" t="s">
        <v>122</v>
      </c>
      <c r="L2936" s="163" t="s">
        <v>429</v>
      </c>
      <c r="N2936" s="130"/>
      <c r="O2936" s="130"/>
      <c r="P2936" s="39">
        <v>43924</v>
      </c>
      <c r="Q2936" s="37" t="s">
        <v>10858</v>
      </c>
      <c r="R2936" s="46"/>
      <c r="S2936" s="46"/>
    </row>
    <row r="2937" spans="1:19" ht="12.75">
      <c r="A2937" s="38">
        <v>2936</v>
      </c>
      <c r="B2937" s="119"/>
      <c r="C2937" s="39">
        <v>43924</v>
      </c>
      <c r="D2937" s="40"/>
      <c r="E2937" s="41"/>
      <c r="H2937" s="15"/>
      <c r="I2937" s="2" t="s">
        <v>101</v>
      </c>
      <c r="J2937" s="15" t="str">
        <f>IF(ISERROR(VLOOKUP(I2937,State_codes!$B$2:$C$38, 2, FALSE)),"",VLOOKUP(I2937,State_codes!$B$2:$C$38, 2, FALSE))</f>
        <v>TG</v>
      </c>
      <c r="K2937" s="2" t="s">
        <v>122</v>
      </c>
      <c r="L2937" s="163" t="s">
        <v>429</v>
      </c>
      <c r="N2937" s="130"/>
      <c r="O2937" s="130"/>
      <c r="P2937" s="39">
        <v>43924</v>
      </c>
      <c r="Q2937" s="37" t="s">
        <v>10858</v>
      </c>
      <c r="R2937" s="46"/>
      <c r="S2937" s="46"/>
    </row>
    <row r="2938" spans="1:19" ht="12.75">
      <c r="A2938" s="38">
        <v>2937</v>
      </c>
      <c r="B2938" s="119"/>
      <c r="C2938" s="39">
        <v>43924</v>
      </c>
      <c r="D2938" s="40"/>
      <c r="E2938" s="41"/>
      <c r="H2938" s="15"/>
      <c r="I2938" s="2" t="s">
        <v>101</v>
      </c>
      <c r="J2938" s="15" t="str">
        <f>IF(ISERROR(VLOOKUP(I2938,State_codes!$B$2:$C$38, 2, FALSE)),"",VLOOKUP(I2938,State_codes!$B$2:$C$38, 2, FALSE))</f>
        <v>TG</v>
      </c>
      <c r="K2938" s="2" t="s">
        <v>122</v>
      </c>
      <c r="L2938" s="163" t="s">
        <v>429</v>
      </c>
      <c r="N2938" s="130"/>
      <c r="O2938" s="130"/>
      <c r="P2938" s="39">
        <v>43924</v>
      </c>
      <c r="Q2938" s="37" t="s">
        <v>10858</v>
      </c>
      <c r="R2938" s="46"/>
      <c r="S2938" s="46"/>
    </row>
    <row r="2939" spans="1:19" ht="12.75">
      <c r="A2939" s="38">
        <v>2938</v>
      </c>
      <c r="B2939" s="119"/>
      <c r="C2939" s="39">
        <v>43924</v>
      </c>
      <c r="D2939" s="40"/>
      <c r="E2939" s="41"/>
      <c r="H2939" s="15"/>
      <c r="I2939" s="2" t="s">
        <v>101</v>
      </c>
      <c r="J2939" s="15" t="str">
        <f>IF(ISERROR(VLOOKUP(I2939,State_codes!$B$2:$C$38, 2, FALSE)),"",VLOOKUP(I2939,State_codes!$B$2:$C$38, 2, FALSE))</f>
        <v>TG</v>
      </c>
      <c r="K2939" s="2" t="s">
        <v>122</v>
      </c>
      <c r="L2939" s="163" t="s">
        <v>429</v>
      </c>
      <c r="N2939" s="130"/>
      <c r="O2939" s="130"/>
      <c r="P2939" s="39">
        <v>43924</v>
      </c>
      <c r="Q2939" s="37" t="s">
        <v>10858</v>
      </c>
      <c r="R2939" s="46"/>
      <c r="S2939" s="46"/>
    </row>
    <row r="2940" spans="1:19" ht="12.75">
      <c r="A2940" s="38">
        <v>2939</v>
      </c>
      <c r="B2940" s="119"/>
      <c r="C2940" s="39">
        <v>43924</v>
      </c>
      <c r="D2940" s="40"/>
      <c r="E2940" s="41"/>
      <c r="H2940" s="15"/>
      <c r="I2940" s="2" t="s">
        <v>101</v>
      </c>
      <c r="J2940" s="15" t="str">
        <f>IF(ISERROR(VLOOKUP(I2940,State_codes!$B$2:$C$38, 2, FALSE)),"",VLOOKUP(I2940,State_codes!$B$2:$C$38, 2, FALSE))</f>
        <v>TG</v>
      </c>
      <c r="K2940" s="2" t="s">
        <v>122</v>
      </c>
      <c r="L2940" s="163" t="s">
        <v>429</v>
      </c>
      <c r="N2940" s="130"/>
      <c r="O2940" s="130"/>
      <c r="P2940" s="39">
        <v>43924</v>
      </c>
      <c r="Q2940" s="37" t="s">
        <v>10858</v>
      </c>
      <c r="R2940" s="46"/>
      <c r="S2940" s="46"/>
    </row>
    <row r="2941" spans="1:19" ht="12.75">
      <c r="A2941" s="38">
        <v>2940</v>
      </c>
      <c r="B2941" s="119"/>
      <c r="C2941" s="39">
        <v>43924</v>
      </c>
      <c r="D2941" s="40"/>
      <c r="E2941" s="41"/>
      <c r="H2941" s="15"/>
      <c r="I2941" s="2" t="s">
        <v>101</v>
      </c>
      <c r="J2941" s="15" t="str">
        <f>IF(ISERROR(VLOOKUP(I2941,State_codes!$B$2:$C$38, 2, FALSE)),"",VLOOKUP(I2941,State_codes!$B$2:$C$38, 2, FALSE))</f>
        <v>TG</v>
      </c>
      <c r="K2941" s="2" t="s">
        <v>122</v>
      </c>
      <c r="L2941" s="163" t="s">
        <v>429</v>
      </c>
      <c r="N2941" s="130"/>
      <c r="O2941" s="130"/>
      <c r="P2941" s="39">
        <v>43924</v>
      </c>
      <c r="Q2941" s="37" t="s">
        <v>10858</v>
      </c>
      <c r="R2941" s="46"/>
      <c r="S2941" s="46"/>
    </row>
    <row r="2942" spans="1:19" ht="12.75">
      <c r="A2942" s="38">
        <v>2941</v>
      </c>
      <c r="B2942" s="119"/>
      <c r="C2942" s="39">
        <v>43924</v>
      </c>
      <c r="D2942" s="40"/>
      <c r="E2942" s="41"/>
      <c r="H2942" s="15"/>
      <c r="I2942" s="2" t="s">
        <v>101</v>
      </c>
      <c r="J2942" s="15" t="str">
        <f>IF(ISERROR(VLOOKUP(I2942,State_codes!$B$2:$C$38, 2, FALSE)),"",VLOOKUP(I2942,State_codes!$B$2:$C$38, 2, FALSE))</f>
        <v>TG</v>
      </c>
      <c r="K2942" s="2" t="s">
        <v>122</v>
      </c>
      <c r="L2942" s="163" t="s">
        <v>429</v>
      </c>
      <c r="N2942" s="130"/>
      <c r="O2942" s="130"/>
      <c r="P2942" s="39">
        <v>43924</v>
      </c>
      <c r="Q2942" s="37" t="s">
        <v>10858</v>
      </c>
      <c r="R2942" s="46"/>
      <c r="S2942" s="46"/>
    </row>
    <row r="2943" spans="1:19" ht="12.75">
      <c r="A2943" s="38">
        <v>2942</v>
      </c>
      <c r="B2943" s="119"/>
      <c r="C2943" s="39">
        <v>43924</v>
      </c>
      <c r="D2943" s="40"/>
      <c r="E2943" s="41"/>
      <c r="H2943" s="15"/>
      <c r="I2943" s="2" t="s">
        <v>101</v>
      </c>
      <c r="J2943" s="15" t="str">
        <f>IF(ISERROR(VLOOKUP(I2943,State_codes!$B$2:$C$38, 2, FALSE)),"",VLOOKUP(I2943,State_codes!$B$2:$C$38, 2, FALSE))</f>
        <v>TG</v>
      </c>
      <c r="K2943" s="2" t="s">
        <v>122</v>
      </c>
      <c r="L2943" s="163" t="s">
        <v>429</v>
      </c>
      <c r="N2943" s="130"/>
      <c r="O2943" s="130"/>
      <c r="P2943" s="39">
        <v>43924</v>
      </c>
      <c r="Q2943" s="37" t="s">
        <v>10858</v>
      </c>
      <c r="R2943" s="46"/>
      <c r="S2943" s="46"/>
    </row>
    <row r="2944" spans="1:19" ht="12.75">
      <c r="A2944" s="38">
        <v>2943</v>
      </c>
      <c r="B2944" s="119"/>
      <c r="C2944" s="39">
        <v>43924</v>
      </c>
      <c r="D2944" s="40"/>
      <c r="E2944" s="41"/>
      <c r="H2944" s="15"/>
      <c r="I2944" s="2" t="s">
        <v>101</v>
      </c>
      <c r="J2944" s="15" t="str">
        <f>IF(ISERROR(VLOOKUP(I2944,State_codes!$B$2:$C$38, 2, FALSE)),"",VLOOKUP(I2944,State_codes!$B$2:$C$38, 2, FALSE))</f>
        <v>TG</v>
      </c>
      <c r="K2944" s="2" t="s">
        <v>122</v>
      </c>
      <c r="L2944" s="163" t="s">
        <v>429</v>
      </c>
      <c r="N2944" s="130"/>
      <c r="O2944" s="130"/>
      <c r="P2944" s="39">
        <v>43924</v>
      </c>
      <c r="Q2944" s="37" t="s">
        <v>10858</v>
      </c>
      <c r="R2944" s="46"/>
      <c r="S2944" s="46"/>
    </row>
    <row r="2945" spans="1:19" ht="12.75">
      <c r="A2945" s="38">
        <v>2944</v>
      </c>
      <c r="B2945" s="119"/>
      <c r="C2945" s="39">
        <v>43924</v>
      </c>
      <c r="D2945" s="40"/>
      <c r="E2945" s="41"/>
      <c r="H2945" s="15"/>
      <c r="I2945" s="2" t="s">
        <v>101</v>
      </c>
      <c r="J2945" s="15" t="str">
        <f>IF(ISERROR(VLOOKUP(I2945,State_codes!$B$2:$C$38, 2, FALSE)),"",VLOOKUP(I2945,State_codes!$B$2:$C$38, 2, FALSE))</f>
        <v>TG</v>
      </c>
      <c r="K2945" s="2" t="s">
        <v>122</v>
      </c>
      <c r="L2945" s="163" t="s">
        <v>429</v>
      </c>
      <c r="N2945" s="130"/>
      <c r="O2945" s="130"/>
      <c r="P2945" s="39">
        <v>43924</v>
      </c>
      <c r="Q2945" s="37" t="s">
        <v>10858</v>
      </c>
      <c r="R2945" s="46"/>
      <c r="S2945" s="46"/>
    </row>
    <row r="2946" spans="1:19" ht="12.75">
      <c r="A2946" s="38">
        <v>2945</v>
      </c>
      <c r="B2946" s="119"/>
      <c r="C2946" s="39">
        <v>43924</v>
      </c>
      <c r="D2946" s="40"/>
      <c r="E2946" s="41"/>
      <c r="H2946" s="15"/>
      <c r="I2946" s="2" t="s">
        <v>101</v>
      </c>
      <c r="J2946" s="15" t="str">
        <f>IF(ISERROR(VLOOKUP(I2946,State_codes!$B$2:$C$38, 2, FALSE)),"",VLOOKUP(I2946,State_codes!$B$2:$C$38, 2, FALSE))</f>
        <v>TG</v>
      </c>
      <c r="K2946" s="2" t="s">
        <v>122</v>
      </c>
      <c r="L2946" s="163" t="s">
        <v>429</v>
      </c>
      <c r="N2946" s="130"/>
      <c r="O2946" s="130"/>
      <c r="P2946" s="39">
        <v>43924</v>
      </c>
      <c r="Q2946" s="37" t="s">
        <v>10858</v>
      </c>
      <c r="R2946" s="46"/>
      <c r="S2946" s="46"/>
    </row>
    <row r="2947" spans="1:19" ht="12.75">
      <c r="A2947" s="38">
        <v>2946</v>
      </c>
      <c r="B2947" s="119"/>
      <c r="C2947" s="39">
        <v>43924</v>
      </c>
      <c r="D2947" s="40"/>
      <c r="E2947" s="41"/>
      <c r="H2947" s="15"/>
      <c r="I2947" s="2" t="s">
        <v>101</v>
      </c>
      <c r="J2947" s="15" t="str">
        <f>IF(ISERROR(VLOOKUP(I2947,State_codes!$B$2:$C$38, 2, FALSE)),"",VLOOKUP(I2947,State_codes!$B$2:$C$38, 2, FALSE))</f>
        <v>TG</v>
      </c>
      <c r="K2947" s="2" t="s">
        <v>122</v>
      </c>
      <c r="L2947" s="163" t="s">
        <v>429</v>
      </c>
      <c r="N2947" s="130"/>
      <c r="O2947" s="130"/>
      <c r="P2947" s="39">
        <v>43924</v>
      </c>
      <c r="Q2947" s="37" t="s">
        <v>10858</v>
      </c>
      <c r="R2947" s="46"/>
      <c r="S2947" s="46"/>
    </row>
    <row r="2948" spans="1:19" ht="12.75">
      <c r="A2948" s="38">
        <v>2947</v>
      </c>
      <c r="B2948" s="119"/>
      <c r="C2948" s="39">
        <v>43924</v>
      </c>
      <c r="D2948" s="40"/>
      <c r="E2948" s="41"/>
      <c r="H2948" s="15"/>
      <c r="I2948" s="2" t="s">
        <v>101</v>
      </c>
      <c r="J2948" s="15" t="str">
        <f>IF(ISERROR(VLOOKUP(I2948,State_codes!$B$2:$C$38, 2, FALSE)),"",VLOOKUP(I2948,State_codes!$B$2:$C$38, 2, FALSE))</f>
        <v>TG</v>
      </c>
      <c r="K2948" s="2" t="s">
        <v>122</v>
      </c>
      <c r="L2948" s="163" t="s">
        <v>429</v>
      </c>
      <c r="N2948" s="130"/>
      <c r="O2948" s="130"/>
      <c r="P2948" s="39">
        <v>43924</v>
      </c>
      <c r="Q2948" s="37" t="s">
        <v>10858</v>
      </c>
      <c r="R2948" s="46"/>
      <c r="S2948" s="46"/>
    </row>
    <row r="2949" spans="1:19" ht="12.75">
      <c r="A2949" s="38">
        <v>2948</v>
      </c>
      <c r="B2949" s="119"/>
      <c r="C2949" s="39">
        <v>43924</v>
      </c>
      <c r="D2949" s="40"/>
      <c r="E2949" s="41"/>
      <c r="H2949" s="15"/>
      <c r="I2949" s="2" t="s">
        <v>101</v>
      </c>
      <c r="J2949" s="15" t="str">
        <f>IF(ISERROR(VLOOKUP(I2949,State_codes!$B$2:$C$38, 2, FALSE)),"",VLOOKUP(I2949,State_codes!$B$2:$C$38, 2, FALSE))</f>
        <v>TG</v>
      </c>
      <c r="K2949" s="2" t="s">
        <v>122</v>
      </c>
      <c r="L2949" s="163" t="s">
        <v>429</v>
      </c>
      <c r="N2949" s="130"/>
      <c r="O2949" s="130"/>
      <c r="P2949" s="39">
        <v>43924</v>
      </c>
      <c r="Q2949" s="37" t="s">
        <v>10858</v>
      </c>
      <c r="R2949" s="46"/>
      <c r="S2949" s="46"/>
    </row>
    <row r="2950" spans="1:19" ht="12.75">
      <c r="A2950" s="38">
        <v>2949</v>
      </c>
      <c r="B2950" s="119"/>
      <c r="C2950" s="39">
        <v>43924</v>
      </c>
      <c r="D2950" s="40"/>
      <c r="E2950" s="41"/>
      <c r="H2950" s="15"/>
      <c r="I2950" s="2" t="s">
        <v>101</v>
      </c>
      <c r="J2950" s="15" t="str">
        <f>IF(ISERROR(VLOOKUP(I2950,State_codes!$B$2:$C$38, 2, FALSE)),"",VLOOKUP(I2950,State_codes!$B$2:$C$38, 2, FALSE))</f>
        <v>TG</v>
      </c>
      <c r="K2950" s="2" t="s">
        <v>122</v>
      </c>
      <c r="L2950" s="163" t="s">
        <v>429</v>
      </c>
      <c r="N2950" s="130"/>
      <c r="O2950" s="130"/>
      <c r="P2950" s="39">
        <v>43924</v>
      </c>
      <c r="Q2950" s="37" t="s">
        <v>10858</v>
      </c>
      <c r="R2950" s="46"/>
      <c r="S2950" s="46"/>
    </row>
    <row r="2951" spans="1:19" ht="12.75">
      <c r="A2951" s="38">
        <v>2950</v>
      </c>
      <c r="B2951" s="119"/>
      <c r="C2951" s="39">
        <v>43924</v>
      </c>
      <c r="D2951" s="40"/>
      <c r="E2951" s="41"/>
      <c r="H2951" s="15"/>
      <c r="I2951" s="2" t="s">
        <v>101</v>
      </c>
      <c r="J2951" s="15" t="str">
        <f>IF(ISERROR(VLOOKUP(I2951,State_codes!$B$2:$C$38, 2, FALSE)),"",VLOOKUP(I2951,State_codes!$B$2:$C$38, 2, FALSE))</f>
        <v>TG</v>
      </c>
      <c r="K2951" s="2" t="s">
        <v>122</v>
      </c>
      <c r="L2951" s="163" t="s">
        <v>429</v>
      </c>
      <c r="N2951" s="130"/>
      <c r="O2951" s="130"/>
      <c r="P2951" s="39">
        <v>43924</v>
      </c>
      <c r="Q2951" s="37" t="s">
        <v>10858</v>
      </c>
      <c r="R2951" s="46"/>
      <c r="S2951" s="46"/>
    </row>
    <row r="2952" spans="1:19" ht="12.75">
      <c r="A2952" s="38">
        <v>2951</v>
      </c>
      <c r="B2952" s="119"/>
      <c r="C2952" s="39">
        <v>43924</v>
      </c>
      <c r="D2952" s="40"/>
      <c r="E2952" s="41"/>
      <c r="H2952" s="15"/>
      <c r="I2952" s="2" t="s">
        <v>101</v>
      </c>
      <c r="J2952" s="15" t="str">
        <f>IF(ISERROR(VLOOKUP(I2952,State_codes!$B$2:$C$38, 2, FALSE)),"",VLOOKUP(I2952,State_codes!$B$2:$C$38, 2, FALSE))</f>
        <v>TG</v>
      </c>
      <c r="K2952" s="2" t="s">
        <v>122</v>
      </c>
      <c r="L2952" s="163" t="s">
        <v>429</v>
      </c>
      <c r="N2952" s="130"/>
      <c r="O2952" s="130"/>
      <c r="P2952" s="39">
        <v>43924</v>
      </c>
      <c r="Q2952" s="37" t="s">
        <v>10858</v>
      </c>
      <c r="R2952" s="46"/>
      <c r="S2952" s="46"/>
    </row>
    <row r="2953" spans="1:19" ht="12.75">
      <c r="A2953" s="38">
        <v>2952</v>
      </c>
      <c r="B2953" s="119"/>
      <c r="C2953" s="39">
        <v>43924</v>
      </c>
      <c r="D2953" s="40"/>
      <c r="E2953" s="41"/>
      <c r="H2953" s="15"/>
      <c r="I2953" s="2" t="s">
        <v>101</v>
      </c>
      <c r="J2953" s="15" t="str">
        <f>IF(ISERROR(VLOOKUP(I2953,State_codes!$B$2:$C$38, 2, FALSE)),"",VLOOKUP(I2953,State_codes!$B$2:$C$38, 2, FALSE))</f>
        <v>TG</v>
      </c>
      <c r="K2953" s="2" t="s">
        <v>122</v>
      </c>
      <c r="L2953" s="163" t="s">
        <v>429</v>
      </c>
      <c r="N2953" s="130"/>
      <c r="O2953" s="130"/>
      <c r="P2953" s="39">
        <v>43924</v>
      </c>
      <c r="Q2953" s="37" t="s">
        <v>10858</v>
      </c>
      <c r="R2953" s="46"/>
      <c r="S2953" s="46"/>
    </row>
    <row r="2954" spans="1:19" ht="12.75">
      <c r="A2954" s="38">
        <v>2953</v>
      </c>
      <c r="B2954" s="119"/>
      <c r="C2954" s="39">
        <v>43924</v>
      </c>
      <c r="D2954" s="40"/>
      <c r="E2954" s="41"/>
      <c r="H2954" s="15"/>
      <c r="I2954" s="2" t="s">
        <v>101</v>
      </c>
      <c r="J2954" s="15" t="str">
        <f>IF(ISERROR(VLOOKUP(I2954,State_codes!$B$2:$C$38, 2, FALSE)),"",VLOOKUP(I2954,State_codes!$B$2:$C$38, 2, FALSE))</f>
        <v>TG</v>
      </c>
      <c r="K2954" s="2" t="s">
        <v>122</v>
      </c>
      <c r="L2954" s="163" t="s">
        <v>429</v>
      </c>
      <c r="N2954" s="130"/>
      <c r="O2954" s="130"/>
      <c r="P2954" s="39">
        <v>43924</v>
      </c>
      <c r="Q2954" s="37" t="s">
        <v>10858</v>
      </c>
      <c r="R2954" s="46"/>
      <c r="S2954" s="46"/>
    </row>
    <row r="2955" spans="1:19" ht="12.75">
      <c r="A2955" s="38">
        <v>2954</v>
      </c>
      <c r="B2955" s="119"/>
      <c r="C2955" s="39">
        <v>43924</v>
      </c>
      <c r="D2955" s="40"/>
      <c r="E2955" s="41"/>
      <c r="H2955" s="15"/>
      <c r="I2955" s="2" t="s">
        <v>101</v>
      </c>
      <c r="J2955" s="15" t="str">
        <f>IF(ISERROR(VLOOKUP(I2955,State_codes!$B$2:$C$38, 2, FALSE)),"",VLOOKUP(I2955,State_codes!$B$2:$C$38, 2, FALSE))</f>
        <v>TG</v>
      </c>
      <c r="K2955" s="2" t="s">
        <v>122</v>
      </c>
      <c r="L2955" s="163" t="s">
        <v>429</v>
      </c>
      <c r="N2955" s="130"/>
      <c r="O2955" s="130"/>
      <c r="P2955" s="39">
        <v>43924</v>
      </c>
      <c r="Q2955" s="37" t="s">
        <v>10858</v>
      </c>
      <c r="R2955" s="46"/>
      <c r="S2955" s="46"/>
    </row>
    <row r="2956" spans="1:19" ht="12.75">
      <c r="A2956" s="38">
        <v>2955</v>
      </c>
      <c r="B2956" s="119"/>
      <c r="C2956" s="39">
        <v>43924</v>
      </c>
      <c r="D2956" s="40"/>
      <c r="E2956" s="41"/>
      <c r="H2956" s="15"/>
      <c r="I2956" s="2" t="s">
        <v>101</v>
      </c>
      <c r="J2956" s="15" t="str">
        <f>IF(ISERROR(VLOOKUP(I2956,State_codes!$B$2:$C$38, 2, FALSE)),"",VLOOKUP(I2956,State_codes!$B$2:$C$38, 2, FALSE))</f>
        <v>TG</v>
      </c>
      <c r="K2956" s="2" t="s">
        <v>122</v>
      </c>
      <c r="L2956" s="163" t="s">
        <v>429</v>
      </c>
      <c r="N2956" s="130"/>
      <c r="O2956" s="130"/>
      <c r="P2956" s="39">
        <v>43924</v>
      </c>
      <c r="Q2956" s="37" t="s">
        <v>10858</v>
      </c>
      <c r="R2956" s="46"/>
      <c r="S2956" s="46"/>
    </row>
    <row r="2957" spans="1:19" ht="12.75">
      <c r="A2957" s="38">
        <v>2956</v>
      </c>
      <c r="B2957" s="119"/>
      <c r="C2957" s="39">
        <v>43924</v>
      </c>
      <c r="D2957" s="40"/>
      <c r="E2957" s="41"/>
      <c r="H2957" s="15"/>
      <c r="I2957" s="2" t="s">
        <v>101</v>
      </c>
      <c r="J2957" s="15" t="str">
        <f>IF(ISERROR(VLOOKUP(I2957,State_codes!$B$2:$C$38, 2, FALSE)),"",VLOOKUP(I2957,State_codes!$B$2:$C$38, 2, FALSE))</f>
        <v>TG</v>
      </c>
      <c r="K2957" s="2" t="s">
        <v>122</v>
      </c>
      <c r="L2957" s="163" t="s">
        <v>429</v>
      </c>
      <c r="N2957" s="130"/>
      <c r="O2957" s="130"/>
      <c r="P2957" s="39">
        <v>43924</v>
      </c>
      <c r="Q2957" s="37" t="s">
        <v>10858</v>
      </c>
      <c r="R2957" s="46"/>
      <c r="S2957" s="46"/>
    </row>
    <row r="2958" spans="1:19" ht="12.75">
      <c r="A2958" s="38">
        <v>2957</v>
      </c>
      <c r="B2958" s="119"/>
      <c r="C2958" s="39">
        <v>43924</v>
      </c>
      <c r="D2958" s="40"/>
      <c r="E2958" s="41"/>
      <c r="H2958" s="15"/>
      <c r="I2958" s="2" t="s">
        <v>101</v>
      </c>
      <c r="J2958" s="15" t="str">
        <f>IF(ISERROR(VLOOKUP(I2958,State_codes!$B$2:$C$38, 2, FALSE)),"",VLOOKUP(I2958,State_codes!$B$2:$C$38, 2, FALSE))</f>
        <v>TG</v>
      </c>
      <c r="K2958" s="2" t="s">
        <v>122</v>
      </c>
      <c r="L2958" s="163" t="s">
        <v>429</v>
      </c>
      <c r="N2958" s="130"/>
      <c r="O2958" s="130"/>
      <c r="P2958" s="39">
        <v>43924</v>
      </c>
      <c r="Q2958" s="37" t="s">
        <v>10858</v>
      </c>
      <c r="R2958" s="46"/>
      <c r="S2958" s="46"/>
    </row>
    <row r="2959" spans="1:19" ht="12.75">
      <c r="A2959" s="38">
        <v>2958</v>
      </c>
      <c r="B2959" s="119"/>
      <c r="C2959" s="39">
        <v>43924</v>
      </c>
      <c r="D2959" s="40"/>
      <c r="E2959" s="41"/>
      <c r="H2959" s="15"/>
      <c r="I2959" s="2" t="s">
        <v>101</v>
      </c>
      <c r="J2959" s="15" t="str">
        <f>IF(ISERROR(VLOOKUP(I2959,State_codes!$B$2:$C$38, 2, FALSE)),"",VLOOKUP(I2959,State_codes!$B$2:$C$38, 2, FALSE))</f>
        <v>TG</v>
      </c>
      <c r="K2959" s="2" t="s">
        <v>122</v>
      </c>
      <c r="L2959" s="163" t="s">
        <v>429</v>
      </c>
      <c r="N2959" s="130"/>
      <c r="O2959" s="130"/>
      <c r="P2959" s="39">
        <v>43924</v>
      </c>
      <c r="Q2959" s="37" t="s">
        <v>10858</v>
      </c>
      <c r="R2959" s="46"/>
      <c r="S2959" s="46"/>
    </row>
    <row r="2960" spans="1:19" ht="12.75">
      <c r="A2960" s="38">
        <v>2959</v>
      </c>
      <c r="B2960" s="119"/>
      <c r="C2960" s="39">
        <v>43924</v>
      </c>
      <c r="D2960" s="40"/>
      <c r="E2960" s="41"/>
      <c r="H2960" s="15"/>
      <c r="I2960" s="2" t="s">
        <v>101</v>
      </c>
      <c r="J2960" s="15" t="str">
        <f>IF(ISERROR(VLOOKUP(I2960,State_codes!$B$2:$C$38, 2, FALSE)),"",VLOOKUP(I2960,State_codes!$B$2:$C$38, 2, FALSE))</f>
        <v>TG</v>
      </c>
      <c r="K2960" s="2" t="s">
        <v>122</v>
      </c>
      <c r="L2960" s="163" t="s">
        <v>429</v>
      </c>
      <c r="N2960" s="130"/>
      <c r="O2960" s="130"/>
      <c r="P2960" s="39">
        <v>43924</v>
      </c>
      <c r="Q2960" s="37" t="s">
        <v>10858</v>
      </c>
      <c r="R2960" s="46"/>
      <c r="S2960" s="46"/>
    </row>
    <row r="2961" spans="1:19" ht="12.75">
      <c r="A2961" s="38">
        <v>2960</v>
      </c>
      <c r="B2961" s="119"/>
      <c r="C2961" s="39">
        <v>43924</v>
      </c>
      <c r="D2961" s="40"/>
      <c r="E2961" s="41"/>
      <c r="H2961" s="15"/>
      <c r="I2961" s="2" t="s">
        <v>101</v>
      </c>
      <c r="J2961" s="15" t="str">
        <f>IF(ISERROR(VLOOKUP(I2961,State_codes!$B$2:$C$38, 2, FALSE)),"",VLOOKUP(I2961,State_codes!$B$2:$C$38, 2, FALSE))</f>
        <v>TG</v>
      </c>
      <c r="K2961" s="2" t="s">
        <v>122</v>
      </c>
      <c r="L2961" s="163" t="s">
        <v>429</v>
      </c>
      <c r="N2961" s="130"/>
      <c r="O2961" s="130"/>
      <c r="P2961" s="39">
        <v>43924</v>
      </c>
      <c r="Q2961" s="37" t="s">
        <v>10858</v>
      </c>
      <c r="R2961" s="46"/>
      <c r="S2961" s="46"/>
    </row>
    <row r="2962" spans="1:19" ht="12.75">
      <c r="A2962" s="38">
        <v>2961</v>
      </c>
      <c r="B2962" s="119"/>
      <c r="C2962" s="39">
        <v>43924</v>
      </c>
      <c r="D2962" s="40"/>
      <c r="E2962" s="41"/>
      <c r="H2962" s="15"/>
      <c r="I2962" s="2" t="s">
        <v>101</v>
      </c>
      <c r="J2962" s="15" t="str">
        <f>IF(ISERROR(VLOOKUP(I2962,State_codes!$B$2:$C$38, 2, FALSE)),"",VLOOKUP(I2962,State_codes!$B$2:$C$38, 2, FALSE))</f>
        <v>TG</v>
      </c>
      <c r="K2962" s="2" t="s">
        <v>122</v>
      </c>
      <c r="L2962" s="163" t="s">
        <v>429</v>
      </c>
      <c r="N2962" s="130"/>
      <c r="O2962" s="130"/>
      <c r="P2962" s="39">
        <v>43924</v>
      </c>
      <c r="Q2962" s="37" t="s">
        <v>10858</v>
      </c>
      <c r="R2962" s="46"/>
      <c r="S2962" s="46"/>
    </row>
    <row r="2963" spans="1:19" ht="12.75">
      <c r="A2963" s="38">
        <v>2962</v>
      </c>
      <c r="B2963" s="119"/>
      <c r="C2963" s="39">
        <v>43924</v>
      </c>
      <c r="D2963" s="40"/>
      <c r="E2963" s="41"/>
      <c r="H2963" s="15"/>
      <c r="I2963" s="2" t="s">
        <v>101</v>
      </c>
      <c r="J2963" s="15" t="str">
        <f>IF(ISERROR(VLOOKUP(I2963,State_codes!$B$2:$C$38, 2, FALSE)),"",VLOOKUP(I2963,State_codes!$B$2:$C$38, 2, FALSE))</f>
        <v>TG</v>
      </c>
      <c r="K2963" s="2" t="s">
        <v>122</v>
      </c>
      <c r="L2963" s="163" t="s">
        <v>429</v>
      </c>
      <c r="N2963" s="130"/>
      <c r="O2963" s="130"/>
      <c r="P2963" s="39">
        <v>43924</v>
      </c>
      <c r="Q2963" s="37" t="s">
        <v>10858</v>
      </c>
      <c r="R2963" s="46"/>
      <c r="S2963" s="46"/>
    </row>
    <row r="2964" spans="1:19" ht="12.75">
      <c r="A2964" s="38">
        <v>2963</v>
      </c>
      <c r="B2964" s="119"/>
      <c r="C2964" s="39">
        <v>43924</v>
      </c>
      <c r="D2964" s="40"/>
      <c r="E2964" s="41"/>
      <c r="H2964" s="15"/>
      <c r="I2964" s="2" t="s">
        <v>101</v>
      </c>
      <c r="J2964" s="15" t="str">
        <f>IF(ISERROR(VLOOKUP(I2964,State_codes!$B$2:$C$38, 2, FALSE)),"",VLOOKUP(I2964,State_codes!$B$2:$C$38, 2, FALSE))</f>
        <v>TG</v>
      </c>
      <c r="K2964" s="2" t="s">
        <v>122</v>
      </c>
      <c r="L2964" s="163" t="s">
        <v>429</v>
      </c>
      <c r="N2964" s="130"/>
      <c r="O2964" s="130"/>
      <c r="P2964" s="39">
        <v>43924</v>
      </c>
      <c r="Q2964" s="37" t="s">
        <v>10858</v>
      </c>
      <c r="R2964" s="46"/>
      <c r="S2964" s="46"/>
    </row>
    <row r="2965" spans="1:19" ht="12.75">
      <c r="A2965" s="38">
        <v>2964</v>
      </c>
      <c r="B2965" s="119"/>
      <c r="C2965" s="39">
        <v>43924</v>
      </c>
      <c r="D2965" s="40"/>
      <c r="E2965" s="41"/>
      <c r="H2965" s="15"/>
      <c r="I2965" s="2" t="s">
        <v>101</v>
      </c>
      <c r="J2965" s="15" t="str">
        <f>IF(ISERROR(VLOOKUP(I2965,State_codes!$B$2:$C$38, 2, FALSE)),"",VLOOKUP(I2965,State_codes!$B$2:$C$38, 2, FALSE))</f>
        <v>TG</v>
      </c>
      <c r="K2965" s="2" t="s">
        <v>122</v>
      </c>
      <c r="L2965" s="163" t="s">
        <v>429</v>
      </c>
      <c r="N2965" s="130"/>
      <c r="O2965" s="130"/>
      <c r="P2965" s="39">
        <v>43924</v>
      </c>
      <c r="Q2965" s="37" t="s">
        <v>10858</v>
      </c>
      <c r="R2965" s="46"/>
      <c r="S2965" s="46"/>
    </row>
    <row r="2966" spans="1:19" ht="12.75">
      <c r="A2966" s="38">
        <v>2965</v>
      </c>
      <c r="B2966" s="119"/>
      <c r="C2966" s="39">
        <v>43924</v>
      </c>
      <c r="D2966" s="40"/>
      <c r="E2966" s="41"/>
      <c r="H2966" s="15"/>
      <c r="I2966" s="2" t="s">
        <v>101</v>
      </c>
      <c r="J2966" s="15" t="str">
        <f>IF(ISERROR(VLOOKUP(I2966,State_codes!$B$2:$C$38, 2, FALSE)),"",VLOOKUP(I2966,State_codes!$B$2:$C$38, 2, FALSE))</f>
        <v>TG</v>
      </c>
      <c r="K2966" s="2" t="s">
        <v>122</v>
      </c>
      <c r="L2966" s="163" t="s">
        <v>429</v>
      </c>
      <c r="N2966" s="130"/>
      <c r="O2966" s="130"/>
      <c r="P2966" s="39">
        <v>43924</v>
      </c>
      <c r="Q2966" s="37" t="s">
        <v>10858</v>
      </c>
      <c r="R2966" s="46"/>
      <c r="S2966" s="46"/>
    </row>
    <row r="2967" spans="1:19" ht="12.75">
      <c r="A2967" s="38">
        <v>2966</v>
      </c>
      <c r="B2967" s="119"/>
      <c r="C2967" s="39">
        <v>43924</v>
      </c>
      <c r="D2967" s="40"/>
      <c r="E2967" s="41"/>
      <c r="H2967" s="15"/>
      <c r="I2967" s="2" t="s">
        <v>101</v>
      </c>
      <c r="J2967" s="15" t="str">
        <f>IF(ISERROR(VLOOKUP(I2967,State_codes!$B$2:$C$38, 2, FALSE)),"",VLOOKUP(I2967,State_codes!$B$2:$C$38, 2, FALSE))</f>
        <v>TG</v>
      </c>
      <c r="K2967" s="2" t="s">
        <v>122</v>
      </c>
      <c r="L2967" s="163" t="s">
        <v>429</v>
      </c>
      <c r="N2967" s="130"/>
      <c r="O2967" s="130"/>
      <c r="P2967" s="39">
        <v>43924</v>
      </c>
      <c r="Q2967" s="37" t="s">
        <v>10858</v>
      </c>
      <c r="R2967" s="46"/>
      <c r="S2967" s="46"/>
    </row>
    <row r="2968" spans="1:19" ht="12.75">
      <c r="A2968" s="38">
        <v>2967</v>
      </c>
      <c r="B2968" s="119"/>
      <c r="C2968" s="39">
        <v>43924</v>
      </c>
      <c r="D2968" s="40"/>
      <c r="E2968" s="41"/>
      <c r="H2968" s="15"/>
      <c r="I2968" s="2" t="s">
        <v>101</v>
      </c>
      <c r="J2968" s="15" t="str">
        <f>IF(ISERROR(VLOOKUP(I2968,State_codes!$B$2:$C$38, 2, FALSE)),"",VLOOKUP(I2968,State_codes!$B$2:$C$38, 2, FALSE))</f>
        <v>TG</v>
      </c>
      <c r="K2968" s="2" t="s">
        <v>122</v>
      </c>
      <c r="L2968" s="163" t="s">
        <v>429</v>
      </c>
      <c r="N2968" s="130"/>
      <c r="O2968" s="130"/>
      <c r="P2968" s="39">
        <v>43924</v>
      </c>
      <c r="Q2968" s="37" t="s">
        <v>10858</v>
      </c>
      <c r="R2968" s="46"/>
      <c r="S2968" s="46"/>
    </row>
    <row r="2969" spans="1:19" ht="12.75">
      <c r="A2969" s="38">
        <v>2968</v>
      </c>
      <c r="B2969" s="119"/>
      <c r="C2969" s="39">
        <v>43924</v>
      </c>
      <c r="D2969" s="40"/>
      <c r="E2969" s="41"/>
      <c r="H2969" s="15"/>
      <c r="I2969" s="2" t="s">
        <v>101</v>
      </c>
      <c r="J2969" s="15" t="str">
        <f>IF(ISERROR(VLOOKUP(I2969,State_codes!$B$2:$C$38, 2, FALSE)),"",VLOOKUP(I2969,State_codes!$B$2:$C$38, 2, FALSE))</f>
        <v>TG</v>
      </c>
      <c r="K2969" s="2" t="s">
        <v>122</v>
      </c>
      <c r="L2969" s="163" t="s">
        <v>429</v>
      </c>
      <c r="N2969" s="130"/>
      <c r="O2969" s="130"/>
      <c r="P2969" s="39">
        <v>43924</v>
      </c>
      <c r="Q2969" s="37" t="s">
        <v>10858</v>
      </c>
      <c r="R2969" s="46"/>
      <c r="S2969" s="46"/>
    </row>
    <row r="2970" spans="1:19" ht="12.75">
      <c r="A2970" s="38">
        <v>2969</v>
      </c>
      <c r="B2970" s="119"/>
      <c r="C2970" s="39">
        <v>43924</v>
      </c>
      <c r="D2970" s="40"/>
      <c r="E2970" s="41"/>
      <c r="H2970" s="15"/>
      <c r="I2970" s="2" t="s">
        <v>101</v>
      </c>
      <c r="J2970" s="15" t="str">
        <f>IF(ISERROR(VLOOKUP(I2970,State_codes!$B$2:$C$38, 2, FALSE)),"",VLOOKUP(I2970,State_codes!$B$2:$C$38, 2, FALSE))</f>
        <v>TG</v>
      </c>
      <c r="K2970" s="2" t="s">
        <v>122</v>
      </c>
      <c r="L2970" s="163" t="s">
        <v>429</v>
      </c>
      <c r="N2970" s="130"/>
      <c r="O2970" s="130"/>
      <c r="P2970" s="39">
        <v>43924</v>
      </c>
      <c r="Q2970" s="37" t="s">
        <v>10858</v>
      </c>
      <c r="R2970" s="46"/>
      <c r="S2970" s="46"/>
    </row>
    <row r="2971" spans="1:19" ht="12.75">
      <c r="A2971" s="38">
        <v>2970</v>
      </c>
      <c r="B2971" s="119"/>
      <c r="C2971" s="39">
        <v>43924</v>
      </c>
      <c r="D2971" s="40"/>
      <c r="E2971" s="41"/>
      <c r="H2971" s="15"/>
      <c r="I2971" s="2" t="s">
        <v>101</v>
      </c>
      <c r="J2971" s="15" t="str">
        <f>IF(ISERROR(VLOOKUP(I2971,State_codes!$B$2:$C$38, 2, FALSE)),"",VLOOKUP(I2971,State_codes!$B$2:$C$38, 2, FALSE))</f>
        <v>TG</v>
      </c>
      <c r="K2971" s="2" t="s">
        <v>122</v>
      </c>
      <c r="L2971" s="163" t="s">
        <v>429</v>
      </c>
      <c r="N2971" s="130"/>
      <c r="O2971" s="130"/>
      <c r="P2971" s="39">
        <v>43924</v>
      </c>
      <c r="Q2971" s="37" t="s">
        <v>10858</v>
      </c>
      <c r="R2971" s="46"/>
      <c r="S2971" s="46"/>
    </row>
    <row r="2972" spans="1:19" ht="12.75">
      <c r="A2972" s="38">
        <v>2971</v>
      </c>
      <c r="B2972" s="119"/>
      <c r="C2972" s="39">
        <v>43924</v>
      </c>
      <c r="D2972" s="40"/>
      <c r="E2972" s="41"/>
      <c r="H2972" s="15"/>
      <c r="I2972" s="2" t="s">
        <v>101</v>
      </c>
      <c r="J2972" s="15" t="str">
        <f>IF(ISERROR(VLOOKUP(I2972,State_codes!$B$2:$C$38, 2, FALSE)),"",VLOOKUP(I2972,State_codes!$B$2:$C$38, 2, FALSE))</f>
        <v>TG</v>
      </c>
      <c r="K2972" s="2" t="s">
        <v>122</v>
      </c>
      <c r="L2972" s="163" t="s">
        <v>429</v>
      </c>
      <c r="N2972" s="130"/>
      <c r="O2972" s="130"/>
      <c r="P2972" s="39">
        <v>43924</v>
      </c>
      <c r="Q2972" s="37" t="s">
        <v>10858</v>
      </c>
      <c r="R2972" s="46"/>
      <c r="S2972" s="46"/>
    </row>
    <row r="2973" spans="1:19" ht="12.75">
      <c r="A2973" s="38">
        <v>2972</v>
      </c>
      <c r="B2973" s="119"/>
      <c r="C2973" s="39">
        <v>43924</v>
      </c>
      <c r="D2973" s="40"/>
      <c r="E2973" s="41"/>
      <c r="H2973" s="15"/>
      <c r="I2973" s="2" t="s">
        <v>101</v>
      </c>
      <c r="J2973" s="15" t="str">
        <f>IF(ISERROR(VLOOKUP(I2973,State_codes!$B$2:$C$38, 2, FALSE)),"",VLOOKUP(I2973,State_codes!$B$2:$C$38, 2, FALSE))</f>
        <v>TG</v>
      </c>
      <c r="K2973" s="2" t="s">
        <v>122</v>
      </c>
      <c r="L2973" s="163" t="s">
        <v>429</v>
      </c>
      <c r="N2973" s="130"/>
      <c r="O2973" s="130"/>
      <c r="P2973" s="39">
        <v>43924</v>
      </c>
      <c r="Q2973" s="37" t="s">
        <v>10858</v>
      </c>
      <c r="R2973" s="46"/>
      <c r="S2973" s="46"/>
    </row>
    <row r="2974" spans="1:19" ht="12.75">
      <c r="A2974" s="38">
        <v>2973</v>
      </c>
      <c r="B2974" s="119"/>
      <c r="C2974" s="39">
        <v>43924</v>
      </c>
      <c r="D2974" s="40"/>
      <c r="E2974" s="41"/>
      <c r="H2974" s="2" t="s">
        <v>1319</v>
      </c>
      <c r="I2974" s="2" t="s">
        <v>117</v>
      </c>
      <c r="J2974" s="15" t="str">
        <f>IF(ISERROR(VLOOKUP(I2974,State_codes!$B$2:$C$38, 2, FALSE)),"",VLOOKUP(I2974,State_codes!$B$2:$C$38, 2, FALSE))</f>
        <v>HR</v>
      </c>
      <c r="K2974" s="2" t="s">
        <v>122</v>
      </c>
      <c r="L2974" s="46"/>
      <c r="N2974" s="33" t="s">
        <v>56</v>
      </c>
      <c r="O2974" s="130"/>
      <c r="P2974" s="39">
        <v>43924</v>
      </c>
      <c r="Q2974" s="37" t="s">
        <v>916</v>
      </c>
      <c r="R2974" s="46"/>
      <c r="S2974" s="46"/>
    </row>
    <row r="2975" spans="1:19" ht="12.75">
      <c r="A2975" s="38">
        <v>2974</v>
      </c>
      <c r="B2975" s="119"/>
      <c r="C2975" s="39">
        <v>43924</v>
      </c>
      <c r="D2975" s="40"/>
      <c r="E2975" s="27">
        <v>35</v>
      </c>
      <c r="H2975" s="2" t="s">
        <v>2137</v>
      </c>
      <c r="I2975" s="2" t="s">
        <v>268</v>
      </c>
      <c r="J2975" s="15" t="str">
        <f>IF(ISERROR(VLOOKUP(I2975,State_codes!$B$2:$C$38, 2, FALSE)),"",VLOOKUP(I2975,State_codes!$B$2:$C$38, 2, FALSE))</f>
        <v>BR</v>
      </c>
      <c r="K2975" s="2" t="s">
        <v>122</v>
      </c>
      <c r="L2975" s="31" t="s">
        <v>11065</v>
      </c>
      <c r="N2975" s="130"/>
      <c r="O2975" s="27" t="s">
        <v>58</v>
      </c>
      <c r="P2975" s="39">
        <v>43924</v>
      </c>
      <c r="Q2975" s="37" t="s">
        <v>11068</v>
      </c>
      <c r="R2975" s="46"/>
      <c r="S2975" s="46"/>
    </row>
    <row r="2976" spans="1:19" ht="12.75">
      <c r="A2976" s="38">
        <v>2975</v>
      </c>
      <c r="B2976" s="119"/>
      <c r="C2976" s="39">
        <v>43924</v>
      </c>
      <c r="D2976" s="40"/>
      <c r="E2976" s="41"/>
      <c r="H2976" s="2" t="s">
        <v>437</v>
      </c>
      <c r="I2976" s="2" t="s">
        <v>233</v>
      </c>
      <c r="J2976" s="15" t="str">
        <f>IF(ISERROR(VLOOKUP(I2976,State_codes!$B$2:$C$38, 2, FALSE)),"",VLOOKUP(I2976,State_codes!$B$2:$C$38, 2, FALSE))</f>
        <v>PB</v>
      </c>
      <c r="K2976" s="2" t="s">
        <v>122</v>
      </c>
      <c r="L2976" s="31" t="s">
        <v>3062</v>
      </c>
      <c r="M2976" s="2" t="s">
        <v>766</v>
      </c>
      <c r="N2976" s="130"/>
      <c r="O2976" s="27" t="s">
        <v>129</v>
      </c>
      <c r="P2976" s="39">
        <v>43924</v>
      </c>
      <c r="Q2976" s="37" t="s">
        <v>11074</v>
      </c>
      <c r="R2976" s="46"/>
      <c r="S2976" s="46"/>
    </row>
    <row r="2977" spans="1:19" ht="12.75">
      <c r="A2977" s="38">
        <v>2976</v>
      </c>
      <c r="B2977" s="119"/>
      <c r="C2977" s="39">
        <v>43924</v>
      </c>
      <c r="D2977" s="40"/>
      <c r="E2977" s="41"/>
      <c r="H2977" s="2" t="s">
        <v>437</v>
      </c>
      <c r="I2977" s="2" t="s">
        <v>233</v>
      </c>
      <c r="J2977" s="15" t="str">
        <f>IF(ISERROR(VLOOKUP(I2977,State_codes!$B$2:$C$38, 2, FALSE)),"",VLOOKUP(I2977,State_codes!$B$2:$C$38, 2, FALSE))</f>
        <v>PB</v>
      </c>
      <c r="K2977" s="2" t="s">
        <v>122</v>
      </c>
      <c r="L2977" s="31" t="s">
        <v>3062</v>
      </c>
      <c r="M2977" s="2" t="s">
        <v>766</v>
      </c>
      <c r="N2977" s="130"/>
      <c r="O2977" s="27" t="s">
        <v>129</v>
      </c>
      <c r="P2977" s="39">
        <v>43924</v>
      </c>
      <c r="Q2977" s="37" t="s">
        <v>11074</v>
      </c>
      <c r="R2977" s="46"/>
      <c r="S2977" s="46"/>
    </row>
    <row r="2978" spans="1:19" ht="12.75">
      <c r="A2978" s="38">
        <v>2977</v>
      </c>
      <c r="B2978" s="119"/>
      <c r="C2978" s="39">
        <v>43924</v>
      </c>
      <c r="D2978" s="40"/>
      <c r="E2978" s="41"/>
      <c r="H2978" s="2" t="s">
        <v>43</v>
      </c>
      <c r="I2978" s="2" t="s">
        <v>45</v>
      </c>
      <c r="J2978" s="15" t="str">
        <f>IF(ISERROR(VLOOKUP(I2978,State_codes!$B$2:$C$38, 2, FALSE)),"",VLOOKUP(I2978,State_codes!$B$2:$C$38, 2, FALSE))</f>
        <v>MH</v>
      </c>
      <c r="K2978" s="2" t="s">
        <v>122</v>
      </c>
      <c r="L2978" s="46"/>
      <c r="N2978" s="130"/>
      <c r="O2978" s="130"/>
      <c r="P2978" s="39">
        <v>43924</v>
      </c>
      <c r="Q2978" s="37" t="s">
        <v>11079</v>
      </c>
      <c r="R2978" s="34" t="s">
        <v>11082</v>
      </c>
      <c r="S2978" s="46"/>
    </row>
    <row r="2979" spans="1:19" ht="12.75">
      <c r="A2979" s="38">
        <v>2978</v>
      </c>
      <c r="B2979" s="119"/>
      <c r="C2979" s="39">
        <v>43924</v>
      </c>
      <c r="D2979" s="40"/>
      <c r="E2979" s="41"/>
      <c r="H2979" s="2" t="s">
        <v>43</v>
      </c>
      <c r="I2979" s="2" t="s">
        <v>45</v>
      </c>
      <c r="J2979" s="15" t="str">
        <f>IF(ISERROR(VLOOKUP(I2979,State_codes!$B$2:$C$38, 2, FALSE)),"",VLOOKUP(I2979,State_codes!$B$2:$C$38, 2, FALSE))</f>
        <v>MH</v>
      </c>
      <c r="K2979" s="2" t="s">
        <v>122</v>
      </c>
      <c r="L2979" s="46"/>
      <c r="N2979" s="130"/>
      <c r="O2979" s="130"/>
      <c r="P2979" s="39">
        <v>43924</v>
      </c>
      <c r="Q2979" s="37" t="s">
        <v>11079</v>
      </c>
      <c r="R2979" s="34" t="s">
        <v>11082</v>
      </c>
      <c r="S2979" s="46"/>
    </row>
    <row r="2980" spans="1:19" ht="12.75">
      <c r="A2980" s="38">
        <v>2979</v>
      </c>
      <c r="B2980" s="119"/>
      <c r="C2980" s="39">
        <v>43924</v>
      </c>
      <c r="D2980" s="40"/>
      <c r="E2980" s="41"/>
      <c r="H2980" s="2" t="s">
        <v>43</v>
      </c>
      <c r="I2980" s="2" t="s">
        <v>45</v>
      </c>
      <c r="J2980" s="15" t="str">
        <f>IF(ISERROR(VLOOKUP(I2980,State_codes!$B$2:$C$38, 2, FALSE)),"",VLOOKUP(I2980,State_codes!$B$2:$C$38, 2, FALSE))</f>
        <v>MH</v>
      </c>
      <c r="K2980" s="2" t="s">
        <v>122</v>
      </c>
      <c r="L2980" s="46"/>
      <c r="N2980" s="130"/>
      <c r="O2980" s="130"/>
      <c r="P2980" s="39">
        <v>43924</v>
      </c>
      <c r="Q2980" s="37" t="s">
        <v>11079</v>
      </c>
      <c r="R2980" s="34" t="s">
        <v>11082</v>
      </c>
      <c r="S2980" s="46"/>
    </row>
    <row r="2981" spans="1:19" ht="12.75">
      <c r="A2981" s="38">
        <v>2980</v>
      </c>
      <c r="B2981" s="119"/>
      <c r="C2981" s="39">
        <v>43924</v>
      </c>
      <c r="D2981" s="40"/>
      <c r="E2981" s="41"/>
      <c r="H2981" s="2" t="s">
        <v>43</v>
      </c>
      <c r="I2981" s="2" t="s">
        <v>45</v>
      </c>
      <c r="J2981" s="15" t="str">
        <f>IF(ISERROR(VLOOKUP(I2981,State_codes!$B$2:$C$38, 2, FALSE)),"",VLOOKUP(I2981,State_codes!$B$2:$C$38, 2, FALSE))</f>
        <v>MH</v>
      </c>
      <c r="K2981" s="2" t="s">
        <v>122</v>
      </c>
      <c r="L2981" s="46"/>
      <c r="N2981" s="130"/>
      <c r="O2981" s="130"/>
      <c r="P2981" s="39">
        <v>43924</v>
      </c>
      <c r="Q2981" s="37" t="s">
        <v>11079</v>
      </c>
      <c r="R2981" s="34" t="s">
        <v>11082</v>
      </c>
      <c r="S2981" s="46"/>
    </row>
    <row r="2982" spans="1:19" ht="12.75">
      <c r="A2982" s="38">
        <v>2981</v>
      </c>
      <c r="B2982" s="119"/>
      <c r="C2982" s="39">
        <v>43924</v>
      </c>
      <c r="D2982" s="40"/>
      <c r="E2982" s="41"/>
      <c r="H2982" s="2" t="s">
        <v>43</v>
      </c>
      <c r="I2982" s="2" t="s">
        <v>45</v>
      </c>
      <c r="J2982" s="15" t="str">
        <f>IF(ISERROR(VLOOKUP(I2982,State_codes!$B$2:$C$38, 2, FALSE)),"",VLOOKUP(I2982,State_codes!$B$2:$C$38, 2, FALSE))</f>
        <v>MH</v>
      </c>
      <c r="K2982" s="2" t="s">
        <v>122</v>
      </c>
      <c r="L2982" s="46"/>
      <c r="N2982" s="130"/>
      <c r="O2982" s="130"/>
      <c r="P2982" s="39">
        <v>43924</v>
      </c>
      <c r="Q2982" s="37" t="s">
        <v>11079</v>
      </c>
      <c r="R2982" s="34" t="s">
        <v>11082</v>
      </c>
      <c r="S2982" s="46"/>
    </row>
    <row r="2983" spans="1:19" ht="12.75">
      <c r="A2983" s="38">
        <v>2982</v>
      </c>
      <c r="B2983" s="119"/>
      <c r="C2983" s="39">
        <v>43924</v>
      </c>
      <c r="D2983" s="40"/>
      <c r="E2983" s="41"/>
      <c r="H2983" s="2" t="s">
        <v>43</v>
      </c>
      <c r="I2983" s="2" t="s">
        <v>45</v>
      </c>
      <c r="J2983" s="15" t="str">
        <f>IF(ISERROR(VLOOKUP(I2983,State_codes!$B$2:$C$38, 2, FALSE)),"",VLOOKUP(I2983,State_codes!$B$2:$C$38, 2, FALSE))</f>
        <v>MH</v>
      </c>
      <c r="K2983" s="2" t="s">
        <v>122</v>
      </c>
      <c r="L2983" s="46"/>
      <c r="N2983" s="130"/>
      <c r="O2983" s="130"/>
      <c r="P2983" s="39">
        <v>43924</v>
      </c>
      <c r="Q2983" s="37" t="s">
        <v>11079</v>
      </c>
      <c r="R2983" s="34" t="s">
        <v>11082</v>
      </c>
      <c r="S2983" s="46"/>
    </row>
    <row r="2984" spans="1:19" ht="12.75">
      <c r="A2984" s="38">
        <v>2983</v>
      </c>
      <c r="B2984" s="119"/>
      <c r="C2984" s="39">
        <v>43924</v>
      </c>
      <c r="D2984" s="40"/>
      <c r="E2984" s="41"/>
      <c r="H2984" s="2" t="s">
        <v>43</v>
      </c>
      <c r="I2984" s="2" t="s">
        <v>45</v>
      </c>
      <c r="J2984" s="15" t="str">
        <f>IF(ISERROR(VLOOKUP(I2984,State_codes!$B$2:$C$38, 2, FALSE)),"",VLOOKUP(I2984,State_codes!$B$2:$C$38, 2, FALSE))</f>
        <v>MH</v>
      </c>
      <c r="K2984" s="2" t="s">
        <v>122</v>
      </c>
      <c r="L2984" s="46"/>
      <c r="N2984" s="130"/>
      <c r="O2984" s="130"/>
      <c r="P2984" s="39">
        <v>43924</v>
      </c>
      <c r="Q2984" s="37" t="s">
        <v>11079</v>
      </c>
      <c r="R2984" s="34" t="s">
        <v>11082</v>
      </c>
      <c r="S2984" s="46"/>
    </row>
    <row r="2985" spans="1:19" ht="12.75">
      <c r="A2985" s="38">
        <v>2984</v>
      </c>
      <c r="B2985" s="119"/>
      <c r="C2985" s="39">
        <v>43924</v>
      </c>
      <c r="D2985" s="40"/>
      <c r="E2985" s="41"/>
      <c r="H2985" s="2" t="s">
        <v>43</v>
      </c>
      <c r="I2985" s="2" t="s">
        <v>45</v>
      </c>
      <c r="J2985" s="15" t="str">
        <f>IF(ISERROR(VLOOKUP(I2985,State_codes!$B$2:$C$38, 2, FALSE)),"",VLOOKUP(I2985,State_codes!$B$2:$C$38, 2, FALSE))</f>
        <v>MH</v>
      </c>
      <c r="K2985" s="2" t="s">
        <v>122</v>
      </c>
      <c r="L2985" s="46"/>
      <c r="N2985" s="130"/>
      <c r="O2985" s="130"/>
      <c r="P2985" s="39">
        <v>43924</v>
      </c>
      <c r="Q2985" s="37" t="s">
        <v>11079</v>
      </c>
      <c r="R2985" s="34" t="s">
        <v>11082</v>
      </c>
      <c r="S2985" s="46"/>
    </row>
    <row r="2986" spans="1:19" ht="12.75">
      <c r="A2986" s="38">
        <v>2985</v>
      </c>
      <c r="B2986" s="119"/>
      <c r="C2986" s="39">
        <v>43924</v>
      </c>
      <c r="D2986" s="40"/>
      <c r="E2986" s="41"/>
      <c r="H2986" s="2" t="s">
        <v>43</v>
      </c>
      <c r="I2986" s="2" t="s">
        <v>45</v>
      </c>
      <c r="J2986" s="15" t="str">
        <f>IF(ISERROR(VLOOKUP(I2986,State_codes!$B$2:$C$38, 2, FALSE)),"",VLOOKUP(I2986,State_codes!$B$2:$C$38, 2, FALSE))</f>
        <v>MH</v>
      </c>
      <c r="K2986" s="2" t="s">
        <v>122</v>
      </c>
      <c r="L2986" s="46"/>
      <c r="N2986" s="130"/>
      <c r="O2986" s="130"/>
      <c r="P2986" s="39">
        <v>43924</v>
      </c>
      <c r="Q2986" s="37" t="s">
        <v>11079</v>
      </c>
      <c r="R2986" s="34" t="s">
        <v>11082</v>
      </c>
      <c r="S2986" s="46"/>
    </row>
    <row r="2987" spans="1:19" ht="12.75">
      <c r="A2987" s="38">
        <v>2986</v>
      </c>
      <c r="B2987" s="119"/>
      <c r="C2987" s="39">
        <v>43924</v>
      </c>
      <c r="D2987" s="40"/>
      <c r="E2987" s="41"/>
      <c r="H2987" s="2" t="s">
        <v>43</v>
      </c>
      <c r="I2987" s="2" t="s">
        <v>45</v>
      </c>
      <c r="J2987" s="15" t="str">
        <f>IF(ISERROR(VLOOKUP(I2987,State_codes!$B$2:$C$38, 2, FALSE)),"",VLOOKUP(I2987,State_codes!$B$2:$C$38, 2, FALSE))</f>
        <v>MH</v>
      </c>
      <c r="K2987" s="2" t="s">
        <v>122</v>
      </c>
      <c r="L2987" s="46"/>
      <c r="N2987" s="130"/>
      <c r="O2987" s="130"/>
      <c r="P2987" s="39">
        <v>43924</v>
      </c>
      <c r="Q2987" s="37" t="s">
        <v>11079</v>
      </c>
      <c r="R2987" s="34" t="s">
        <v>11082</v>
      </c>
      <c r="S2987" s="46"/>
    </row>
    <row r="2988" spans="1:19" ht="12.75">
      <c r="A2988" s="38">
        <v>2987</v>
      </c>
      <c r="B2988" s="119"/>
      <c r="C2988" s="39">
        <v>43924</v>
      </c>
      <c r="D2988" s="40"/>
      <c r="E2988" s="41"/>
      <c r="H2988" s="2" t="s">
        <v>43</v>
      </c>
      <c r="I2988" s="2" t="s">
        <v>45</v>
      </c>
      <c r="J2988" s="15" t="str">
        <f>IF(ISERROR(VLOOKUP(I2988,State_codes!$B$2:$C$38, 2, FALSE)),"",VLOOKUP(I2988,State_codes!$B$2:$C$38, 2, FALSE))</f>
        <v>MH</v>
      </c>
      <c r="K2988" s="2" t="s">
        <v>122</v>
      </c>
      <c r="L2988" s="46"/>
      <c r="N2988" s="130"/>
      <c r="O2988" s="130"/>
      <c r="P2988" s="39">
        <v>43924</v>
      </c>
      <c r="Q2988" s="37" t="s">
        <v>11079</v>
      </c>
      <c r="R2988" s="34" t="s">
        <v>11082</v>
      </c>
      <c r="S2988" s="46"/>
    </row>
    <row r="2989" spans="1:19" ht="12.75">
      <c r="A2989" s="38">
        <v>2988</v>
      </c>
      <c r="B2989" s="119"/>
      <c r="C2989" s="39">
        <v>43924</v>
      </c>
      <c r="D2989" s="40"/>
      <c r="E2989" s="41"/>
      <c r="H2989" s="2" t="s">
        <v>43</v>
      </c>
      <c r="I2989" s="2" t="s">
        <v>45</v>
      </c>
      <c r="J2989" s="15" t="str">
        <f>IF(ISERROR(VLOOKUP(I2989,State_codes!$B$2:$C$38, 2, FALSE)),"",VLOOKUP(I2989,State_codes!$B$2:$C$38, 2, FALSE))</f>
        <v>MH</v>
      </c>
      <c r="K2989" s="2" t="s">
        <v>122</v>
      </c>
      <c r="L2989" s="46"/>
      <c r="N2989" s="130"/>
      <c r="O2989" s="130"/>
      <c r="P2989" s="39">
        <v>43924</v>
      </c>
      <c r="Q2989" s="37" t="s">
        <v>11079</v>
      </c>
      <c r="R2989" s="34" t="s">
        <v>11082</v>
      </c>
      <c r="S2989" s="46"/>
    </row>
    <row r="2990" spans="1:19" ht="12.75">
      <c r="A2990" s="38">
        <v>2989</v>
      </c>
      <c r="B2990" s="119"/>
      <c r="C2990" s="39">
        <v>43924</v>
      </c>
      <c r="D2990" s="40"/>
      <c r="E2990" s="41"/>
      <c r="H2990" s="2" t="s">
        <v>43</v>
      </c>
      <c r="I2990" s="2" t="s">
        <v>45</v>
      </c>
      <c r="J2990" s="15" t="str">
        <f>IF(ISERROR(VLOOKUP(I2990,State_codes!$B$2:$C$38, 2, FALSE)),"",VLOOKUP(I2990,State_codes!$B$2:$C$38, 2, FALSE))</f>
        <v>MH</v>
      </c>
      <c r="K2990" s="2" t="s">
        <v>122</v>
      </c>
      <c r="L2990" s="46"/>
      <c r="N2990" s="130"/>
      <c r="O2990" s="130"/>
      <c r="P2990" s="39">
        <v>43924</v>
      </c>
      <c r="Q2990" s="37" t="s">
        <v>11079</v>
      </c>
      <c r="R2990" s="34" t="s">
        <v>11082</v>
      </c>
      <c r="S2990" s="46"/>
    </row>
    <row r="2991" spans="1:19" ht="12.75">
      <c r="A2991" s="38">
        <v>2990</v>
      </c>
      <c r="B2991" s="119"/>
      <c r="C2991" s="39">
        <v>43924</v>
      </c>
      <c r="D2991" s="40"/>
      <c r="E2991" s="41"/>
      <c r="H2991" s="2" t="s">
        <v>43</v>
      </c>
      <c r="I2991" s="2" t="s">
        <v>45</v>
      </c>
      <c r="J2991" s="15" t="str">
        <f>IF(ISERROR(VLOOKUP(I2991,State_codes!$B$2:$C$38, 2, FALSE)),"",VLOOKUP(I2991,State_codes!$B$2:$C$38, 2, FALSE))</f>
        <v>MH</v>
      </c>
      <c r="K2991" s="2" t="s">
        <v>122</v>
      </c>
      <c r="L2991" s="46"/>
      <c r="N2991" s="130"/>
      <c r="O2991" s="130"/>
      <c r="P2991" s="39">
        <v>43924</v>
      </c>
      <c r="Q2991" s="37" t="s">
        <v>11079</v>
      </c>
      <c r="R2991" s="34" t="s">
        <v>11082</v>
      </c>
      <c r="S2991" s="46"/>
    </row>
    <row r="2992" spans="1:19" ht="12.75">
      <c r="A2992" s="38">
        <v>2991</v>
      </c>
      <c r="B2992" s="119"/>
      <c r="C2992" s="39">
        <v>43924</v>
      </c>
      <c r="D2992" s="40"/>
      <c r="E2992" s="41"/>
      <c r="H2992" s="2" t="s">
        <v>43</v>
      </c>
      <c r="I2992" s="2" t="s">
        <v>45</v>
      </c>
      <c r="J2992" s="15" t="str">
        <f>IF(ISERROR(VLOOKUP(I2992,State_codes!$B$2:$C$38, 2, FALSE)),"",VLOOKUP(I2992,State_codes!$B$2:$C$38, 2, FALSE))</f>
        <v>MH</v>
      </c>
      <c r="K2992" s="2" t="s">
        <v>122</v>
      </c>
      <c r="L2992" s="46"/>
      <c r="N2992" s="130"/>
      <c r="O2992" s="130"/>
      <c r="P2992" s="39">
        <v>43924</v>
      </c>
      <c r="Q2992" s="37" t="s">
        <v>11079</v>
      </c>
      <c r="R2992" s="34" t="s">
        <v>11082</v>
      </c>
      <c r="S2992" s="46"/>
    </row>
    <row r="2993" spans="1:19" ht="12.75">
      <c r="A2993" s="38">
        <v>2992</v>
      </c>
      <c r="B2993" s="119"/>
      <c r="C2993" s="39">
        <v>43924</v>
      </c>
      <c r="D2993" s="40"/>
      <c r="E2993" s="41"/>
      <c r="H2993" s="2" t="s">
        <v>43</v>
      </c>
      <c r="I2993" s="2" t="s">
        <v>45</v>
      </c>
      <c r="J2993" s="15" t="str">
        <f>IF(ISERROR(VLOOKUP(I2993,State_codes!$B$2:$C$38, 2, FALSE)),"",VLOOKUP(I2993,State_codes!$B$2:$C$38, 2, FALSE))</f>
        <v>MH</v>
      </c>
      <c r="K2993" s="2" t="s">
        <v>122</v>
      </c>
      <c r="L2993" s="46"/>
      <c r="N2993" s="130"/>
      <c r="O2993" s="130"/>
      <c r="P2993" s="39">
        <v>43924</v>
      </c>
      <c r="Q2993" s="37" t="s">
        <v>11079</v>
      </c>
      <c r="R2993" s="34" t="s">
        <v>11082</v>
      </c>
      <c r="S2993" s="46"/>
    </row>
    <row r="2994" spans="1:19" ht="12.75">
      <c r="A2994" s="38">
        <v>2993</v>
      </c>
      <c r="B2994" s="119"/>
      <c r="C2994" s="39">
        <v>43924</v>
      </c>
      <c r="D2994" s="40"/>
      <c r="E2994" s="41"/>
      <c r="H2994" s="2" t="s">
        <v>43</v>
      </c>
      <c r="I2994" s="2" t="s">
        <v>45</v>
      </c>
      <c r="J2994" s="15" t="str">
        <f>IF(ISERROR(VLOOKUP(I2994,State_codes!$B$2:$C$38, 2, FALSE)),"",VLOOKUP(I2994,State_codes!$B$2:$C$38, 2, FALSE))</f>
        <v>MH</v>
      </c>
      <c r="K2994" s="2" t="s">
        <v>122</v>
      </c>
      <c r="L2994" s="46"/>
      <c r="N2994" s="130"/>
      <c r="O2994" s="130"/>
      <c r="P2994" s="39">
        <v>43924</v>
      </c>
      <c r="Q2994" s="37" t="s">
        <v>11079</v>
      </c>
      <c r="R2994" s="34" t="s">
        <v>11082</v>
      </c>
      <c r="S2994" s="46"/>
    </row>
    <row r="2995" spans="1:19" ht="12.75">
      <c r="A2995" s="38">
        <v>2994</v>
      </c>
      <c r="B2995" s="119"/>
      <c r="C2995" s="39">
        <v>43924</v>
      </c>
      <c r="D2995" s="40"/>
      <c r="E2995" s="41"/>
      <c r="H2995" s="2" t="s">
        <v>43</v>
      </c>
      <c r="I2995" s="2" t="s">
        <v>45</v>
      </c>
      <c r="J2995" s="15" t="str">
        <f>IF(ISERROR(VLOOKUP(I2995,State_codes!$B$2:$C$38, 2, FALSE)),"",VLOOKUP(I2995,State_codes!$B$2:$C$38, 2, FALSE))</f>
        <v>MH</v>
      </c>
      <c r="K2995" s="2" t="s">
        <v>122</v>
      </c>
      <c r="L2995" s="46"/>
      <c r="N2995" s="130"/>
      <c r="O2995" s="130"/>
      <c r="P2995" s="39">
        <v>43924</v>
      </c>
      <c r="Q2995" s="37" t="s">
        <v>11079</v>
      </c>
      <c r="R2995" s="34" t="s">
        <v>11082</v>
      </c>
      <c r="S2995" s="46"/>
    </row>
    <row r="2996" spans="1:19" ht="12.75">
      <c r="A2996" s="38">
        <v>2995</v>
      </c>
      <c r="B2996" s="119"/>
      <c r="C2996" s="39">
        <v>43924</v>
      </c>
      <c r="D2996" s="40"/>
      <c r="E2996" s="41"/>
      <c r="H2996" s="2" t="s">
        <v>43</v>
      </c>
      <c r="I2996" s="2" t="s">
        <v>45</v>
      </c>
      <c r="J2996" s="15" t="str">
        <f>IF(ISERROR(VLOOKUP(I2996,State_codes!$B$2:$C$38, 2, FALSE)),"",VLOOKUP(I2996,State_codes!$B$2:$C$38, 2, FALSE))</f>
        <v>MH</v>
      </c>
      <c r="K2996" s="2" t="s">
        <v>122</v>
      </c>
      <c r="L2996" s="46"/>
      <c r="N2996" s="130"/>
      <c r="O2996" s="130"/>
      <c r="P2996" s="39">
        <v>43924</v>
      </c>
      <c r="Q2996" s="37" t="s">
        <v>11079</v>
      </c>
      <c r="R2996" s="34" t="s">
        <v>11082</v>
      </c>
      <c r="S2996" s="46"/>
    </row>
    <row r="2997" spans="1:19" ht="12.75">
      <c r="A2997" s="38">
        <v>2996</v>
      </c>
      <c r="B2997" s="119"/>
      <c r="C2997" s="39">
        <v>43924</v>
      </c>
      <c r="D2997" s="40"/>
      <c r="E2997" s="41"/>
      <c r="H2997" s="2" t="s">
        <v>43</v>
      </c>
      <c r="I2997" s="2" t="s">
        <v>45</v>
      </c>
      <c r="J2997" s="15" t="str">
        <f>IF(ISERROR(VLOOKUP(I2997,State_codes!$B$2:$C$38, 2, FALSE)),"",VLOOKUP(I2997,State_codes!$B$2:$C$38, 2, FALSE))</f>
        <v>MH</v>
      </c>
      <c r="K2997" s="2" t="s">
        <v>122</v>
      </c>
      <c r="L2997" s="46"/>
      <c r="N2997" s="130"/>
      <c r="O2997" s="130"/>
      <c r="P2997" s="39">
        <v>43924</v>
      </c>
      <c r="Q2997" s="37" t="s">
        <v>11079</v>
      </c>
      <c r="R2997" s="34" t="s">
        <v>11082</v>
      </c>
      <c r="S2997" s="46"/>
    </row>
    <row r="2998" spans="1:19" ht="12.75">
      <c r="A2998" s="38">
        <v>2997</v>
      </c>
      <c r="B2998" s="119"/>
      <c r="C2998" s="39">
        <v>43924</v>
      </c>
      <c r="D2998" s="40"/>
      <c r="E2998" s="41"/>
      <c r="H2998" s="2" t="s">
        <v>43</v>
      </c>
      <c r="I2998" s="2" t="s">
        <v>45</v>
      </c>
      <c r="J2998" s="15" t="str">
        <f>IF(ISERROR(VLOOKUP(I2998,State_codes!$B$2:$C$38, 2, FALSE)),"",VLOOKUP(I2998,State_codes!$B$2:$C$38, 2, FALSE))</f>
        <v>MH</v>
      </c>
      <c r="K2998" s="2" t="s">
        <v>122</v>
      </c>
      <c r="L2998" s="46"/>
      <c r="N2998" s="130"/>
      <c r="O2998" s="130"/>
      <c r="P2998" s="39">
        <v>43924</v>
      </c>
      <c r="Q2998" s="37" t="s">
        <v>11079</v>
      </c>
      <c r="R2998" s="34" t="s">
        <v>11082</v>
      </c>
      <c r="S2998" s="46"/>
    </row>
    <row r="2999" spans="1:19" ht="12.75">
      <c r="A2999" s="38">
        <v>2998</v>
      </c>
      <c r="B2999" s="119"/>
      <c r="C2999" s="39">
        <v>43924</v>
      </c>
      <c r="D2999" s="40"/>
      <c r="E2999" s="41"/>
      <c r="H2999" s="2" t="s">
        <v>43</v>
      </c>
      <c r="I2999" s="2" t="s">
        <v>45</v>
      </c>
      <c r="J2999" s="15" t="str">
        <f>IF(ISERROR(VLOOKUP(I2999,State_codes!$B$2:$C$38, 2, FALSE)),"",VLOOKUP(I2999,State_codes!$B$2:$C$38, 2, FALSE))</f>
        <v>MH</v>
      </c>
      <c r="K2999" s="2" t="s">
        <v>122</v>
      </c>
      <c r="L2999" s="46"/>
      <c r="N2999" s="130"/>
      <c r="O2999" s="130"/>
      <c r="P2999" s="39">
        <v>43924</v>
      </c>
      <c r="Q2999" s="37" t="s">
        <v>11079</v>
      </c>
      <c r="R2999" s="34" t="s">
        <v>11082</v>
      </c>
      <c r="S2999" s="46"/>
    </row>
    <row r="3000" spans="1:19" ht="12.75">
      <c r="A3000" s="38">
        <v>2999</v>
      </c>
      <c r="B3000" s="119"/>
      <c r="C3000" s="39">
        <v>43924</v>
      </c>
      <c r="D3000" s="40"/>
      <c r="E3000" s="41"/>
      <c r="H3000" s="2" t="s">
        <v>43</v>
      </c>
      <c r="I3000" s="2" t="s">
        <v>45</v>
      </c>
      <c r="J3000" s="15" t="str">
        <f>IF(ISERROR(VLOOKUP(I3000,State_codes!$B$2:$C$38, 2, FALSE)),"",VLOOKUP(I3000,State_codes!$B$2:$C$38, 2, FALSE))</f>
        <v>MH</v>
      </c>
      <c r="K3000" s="2" t="s">
        <v>122</v>
      </c>
      <c r="L3000" s="46"/>
      <c r="N3000" s="130"/>
      <c r="O3000" s="130"/>
      <c r="P3000" s="39">
        <v>43924</v>
      </c>
      <c r="Q3000" s="37" t="s">
        <v>11079</v>
      </c>
      <c r="R3000" s="34" t="s">
        <v>11082</v>
      </c>
      <c r="S3000" s="46"/>
    </row>
    <row r="3001" spans="1:19" ht="12.75">
      <c r="A3001" s="38">
        <v>3000</v>
      </c>
      <c r="B3001" s="119"/>
      <c r="C3001" s="39">
        <v>43924</v>
      </c>
      <c r="D3001" s="40"/>
      <c r="E3001" s="41"/>
      <c r="H3001" s="2" t="s">
        <v>43</v>
      </c>
      <c r="I3001" s="2" t="s">
        <v>45</v>
      </c>
      <c r="J3001" s="15" t="str">
        <f>IF(ISERROR(VLOOKUP(I3001,State_codes!$B$2:$C$38, 2, FALSE)),"",VLOOKUP(I3001,State_codes!$B$2:$C$38, 2, FALSE))</f>
        <v>MH</v>
      </c>
      <c r="K3001" s="2" t="s">
        <v>122</v>
      </c>
      <c r="L3001" s="46"/>
      <c r="N3001" s="130"/>
      <c r="O3001" s="130"/>
      <c r="P3001" s="39">
        <v>43924</v>
      </c>
      <c r="Q3001" s="37" t="s">
        <v>11079</v>
      </c>
      <c r="R3001" s="34" t="s">
        <v>11082</v>
      </c>
      <c r="S3001" s="46"/>
    </row>
    <row r="3002" spans="1:19" ht="12.75">
      <c r="A3002" s="38">
        <v>3001</v>
      </c>
      <c r="B3002" s="119"/>
      <c r="C3002" s="39">
        <v>43924</v>
      </c>
      <c r="D3002" s="40"/>
      <c r="E3002" s="41"/>
      <c r="H3002" s="2" t="s">
        <v>43</v>
      </c>
      <c r="I3002" s="2" t="s">
        <v>45</v>
      </c>
      <c r="J3002" s="15" t="str">
        <f>IF(ISERROR(VLOOKUP(I3002,State_codes!$B$2:$C$38, 2, FALSE)),"",VLOOKUP(I3002,State_codes!$B$2:$C$38, 2, FALSE))</f>
        <v>MH</v>
      </c>
      <c r="K3002" s="2" t="s">
        <v>122</v>
      </c>
      <c r="L3002" s="46"/>
      <c r="N3002" s="130"/>
      <c r="O3002" s="130"/>
      <c r="P3002" s="39">
        <v>43924</v>
      </c>
      <c r="Q3002" s="37" t="s">
        <v>11079</v>
      </c>
      <c r="R3002" s="34" t="s">
        <v>11082</v>
      </c>
      <c r="S3002" s="46"/>
    </row>
    <row r="3003" spans="1:19" ht="12.75">
      <c r="A3003" s="38">
        <v>3002</v>
      </c>
      <c r="B3003" s="119"/>
      <c r="C3003" s="39">
        <v>43924</v>
      </c>
      <c r="D3003" s="40"/>
      <c r="E3003" s="41"/>
      <c r="H3003" s="2" t="s">
        <v>43</v>
      </c>
      <c r="I3003" s="2" t="s">
        <v>45</v>
      </c>
      <c r="J3003" s="15" t="str">
        <f>IF(ISERROR(VLOOKUP(I3003,State_codes!$B$2:$C$38, 2, FALSE)),"",VLOOKUP(I3003,State_codes!$B$2:$C$38, 2, FALSE))</f>
        <v>MH</v>
      </c>
      <c r="K3003" s="2" t="s">
        <v>122</v>
      </c>
      <c r="L3003" s="46"/>
      <c r="N3003" s="130"/>
      <c r="O3003" s="130"/>
      <c r="P3003" s="39">
        <v>43924</v>
      </c>
      <c r="Q3003" s="37" t="s">
        <v>11079</v>
      </c>
      <c r="R3003" s="34" t="s">
        <v>11082</v>
      </c>
      <c r="S3003" s="46"/>
    </row>
    <row r="3004" spans="1:19" ht="12.75">
      <c r="A3004" s="38">
        <v>3003</v>
      </c>
      <c r="B3004" s="119"/>
      <c r="C3004" s="39">
        <v>43924</v>
      </c>
      <c r="D3004" s="40"/>
      <c r="E3004" s="41"/>
      <c r="H3004" s="2" t="s">
        <v>43</v>
      </c>
      <c r="I3004" s="2" t="s">
        <v>45</v>
      </c>
      <c r="J3004" s="15" t="str">
        <f>IF(ISERROR(VLOOKUP(I3004,State_codes!$B$2:$C$38, 2, FALSE)),"",VLOOKUP(I3004,State_codes!$B$2:$C$38, 2, FALSE))</f>
        <v>MH</v>
      </c>
      <c r="K3004" s="2" t="s">
        <v>122</v>
      </c>
      <c r="L3004" s="46"/>
      <c r="N3004" s="130"/>
      <c r="O3004" s="130"/>
      <c r="P3004" s="39">
        <v>43924</v>
      </c>
      <c r="Q3004" s="37" t="s">
        <v>11079</v>
      </c>
      <c r="R3004" s="34" t="s">
        <v>11082</v>
      </c>
      <c r="S3004" s="46"/>
    </row>
    <row r="3005" spans="1:19" ht="12.75">
      <c r="A3005" s="38">
        <v>3004</v>
      </c>
      <c r="B3005" s="119"/>
      <c r="C3005" s="39">
        <v>43924</v>
      </c>
      <c r="D3005" s="40"/>
      <c r="E3005" s="41"/>
      <c r="H3005" s="2" t="s">
        <v>43</v>
      </c>
      <c r="I3005" s="2" t="s">
        <v>45</v>
      </c>
      <c r="J3005" s="15" t="str">
        <f>IF(ISERROR(VLOOKUP(I3005,State_codes!$B$2:$C$38, 2, FALSE)),"",VLOOKUP(I3005,State_codes!$B$2:$C$38, 2, FALSE))</f>
        <v>MH</v>
      </c>
      <c r="K3005" s="2" t="s">
        <v>122</v>
      </c>
      <c r="L3005" s="46"/>
      <c r="N3005" s="130"/>
      <c r="O3005" s="130"/>
      <c r="P3005" s="39">
        <v>43924</v>
      </c>
      <c r="Q3005" s="37" t="s">
        <v>11079</v>
      </c>
      <c r="R3005" s="34" t="s">
        <v>11082</v>
      </c>
      <c r="S3005" s="46"/>
    </row>
    <row r="3006" spans="1:19" ht="12.75">
      <c r="A3006" s="38">
        <v>3005</v>
      </c>
      <c r="B3006" s="119"/>
      <c r="C3006" s="39">
        <v>43924</v>
      </c>
      <c r="D3006" s="40"/>
      <c r="E3006" s="41"/>
      <c r="H3006" s="2" t="s">
        <v>43</v>
      </c>
      <c r="I3006" s="2" t="s">
        <v>45</v>
      </c>
      <c r="J3006" s="15" t="str">
        <f>IF(ISERROR(VLOOKUP(I3006,State_codes!$B$2:$C$38, 2, FALSE)),"",VLOOKUP(I3006,State_codes!$B$2:$C$38, 2, FALSE))</f>
        <v>MH</v>
      </c>
      <c r="K3006" s="2" t="s">
        <v>122</v>
      </c>
      <c r="L3006" s="46"/>
      <c r="N3006" s="130"/>
      <c r="O3006" s="130"/>
      <c r="P3006" s="39">
        <v>43924</v>
      </c>
      <c r="Q3006" s="37" t="s">
        <v>11079</v>
      </c>
      <c r="R3006" s="34" t="s">
        <v>11082</v>
      </c>
      <c r="S3006" s="46"/>
    </row>
    <row r="3007" spans="1:19" ht="12.75">
      <c r="A3007" s="38">
        <v>3006</v>
      </c>
      <c r="B3007" s="119"/>
      <c r="C3007" s="39">
        <v>43924</v>
      </c>
      <c r="D3007" s="40"/>
      <c r="E3007" s="41"/>
      <c r="H3007" s="2" t="s">
        <v>43</v>
      </c>
      <c r="I3007" s="2" t="s">
        <v>45</v>
      </c>
      <c r="J3007" s="15" t="str">
        <f>IF(ISERROR(VLOOKUP(I3007,State_codes!$B$2:$C$38, 2, FALSE)),"",VLOOKUP(I3007,State_codes!$B$2:$C$38, 2, FALSE))</f>
        <v>MH</v>
      </c>
      <c r="K3007" s="2" t="s">
        <v>122</v>
      </c>
      <c r="L3007" s="46"/>
      <c r="N3007" s="130"/>
      <c r="O3007" s="130"/>
      <c r="P3007" s="39">
        <v>43924</v>
      </c>
      <c r="Q3007" s="37" t="s">
        <v>11079</v>
      </c>
      <c r="R3007" s="34" t="s">
        <v>11082</v>
      </c>
      <c r="S3007" s="46"/>
    </row>
    <row r="3008" spans="1:19" ht="12.75">
      <c r="A3008" s="38">
        <v>3007</v>
      </c>
      <c r="B3008" s="119"/>
      <c r="C3008" s="39">
        <v>43924</v>
      </c>
      <c r="D3008" s="40"/>
      <c r="E3008" s="41"/>
      <c r="H3008" s="2" t="s">
        <v>43</v>
      </c>
      <c r="I3008" s="2" t="s">
        <v>45</v>
      </c>
      <c r="J3008" s="15" t="str">
        <f>IF(ISERROR(VLOOKUP(I3008,State_codes!$B$2:$C$38, 2, FALSE)),"",VLOOKUP(I3008,State_codes!$B$2:$C$38, 2, FALSE))</f>
        <v>MH</v>
      </c>
      <c r="K3008" s="2" t="s">
        <v>122</v>
      </c>
      <c r="L3008" s="46"/>
      <c r="N3008" s="130"/>
      <c r="O3008" s="130"/>
      <c r="P3008" s="39">
        <v>43924</v>
      </c>
      <c r="Q3008" s="37" t="s">
        <v>11079</v>
      </c>
      <c r="R3008" s="34" t="s">
        <v>11082</v>
      </c>
      <c r="S3008" s="46"/>
    </row>
    <row r="3009" spans="1:19" ht="12.75">
      <c r="A3009" s="38">
        <v>3008</v>
      </c>
      <c r="B3009" s="119"/>
      <c r="C3009" s="39">
        <v>43924</v>
      </c>
      <c r="D3009" s="40"/>
      <c r="E3009" s="41"/>
      <c r="H3009" s="2" t="s">
        <v>43</v>
      </c>
      <c r="I3009" s="2" t="s">
        <v>45</v>
      </c>
      <c r="J3009" s="15" t="str">
        <f>IF(ISERROR(VLOOKUP(I3009,State_codes!$B$2:$C$38, 2, FALSE)),"",VLOOKUP(I3009,State_codes!$B$2:$C$38, 2, FALSE))</f>
        <v>MH</v>
      </c>
      <c r="K3009" s="2" t="s">
        <v>122</v>
      </c>
      <c r="L3009" s="46"/>
      <c r="N3009" s="130"/>
      <c r="O3009" s="130"/>
      <c r="P3009" s="39">
        <v>43924</v>
      </c>
      <c r="Q3009" s="37" t="s">
        <v>11079</v>
      </c>
      <c r="R3009" s="34" t="s">
        <v>11082</v>
      </c>
      <c r="S3009" s="46"/>
    </row>
    <row r="3010" spans="1:19" ht="12.75">
      <c r="A3010" s="38">
        <v>3009</v>
      </c>
      <c r="B3010" s="119"/>
      <c r="C3010" s="39">
        <v>43924</v>
      </c>
      <c r="D3010" s="40"/>
      <c r="E3010" s="41"/>
      <c r="H3010" s="2" t="s">
        <v>43</v>
      </c>
      <c r="I3010" s="2" t="s">
        <v>45</v>
      </c>
      <c r="J3010" s="15" t="str">
        <f>IF(ISERROR(VLOOKUP(I3010,State_codes!$B$2:$C$38, 2, FALSE)),"",VLOOKUP(I3010,State_codes!$B$2:$C$38, 2, FALSE))</f>
        <v>MH</v>
      </c>
      <c r="K3010" s="2" t="s">
        <v>122</v>
      </c>
      <c r="L3010" s="46"/>
      <c r="N3010" s="130"/>
      <c r="O3010" s="130"/>
      <c r="P3010" s="39">
        <v>43924</v>
      </c>
      <c r="Q3010" s="37" t="s">
        <v>11079</v>
      </c>
      <c r="R3010" s="34" t="s">
        <v>11082</v>
      </c>
      <c r="S3010" s="46"/>
    </row>
    <row r="3011" spans="1:19" ht="12.75">
      <c r="A3011" s="38">
        <v>3010</v>
      </c>
      <c r="B3011" s="119"/>
      <c r="C3011" s="39">
        <v>43924</v>
      </c>
      <c r="D3011" s="40"/>
      <c r="E3011" s="41"/>
      <c r="H3011" s="2" t="s">
        <v>43</v>
      </c>
      <c r="I3011" s="2" t="s">
        <v>45</v>
      </c>
      <c r="J3011" s="15" t="str">
        <f>IF(ISERROR(VLOOKUP(I3011,State_codes!$B$2:$C$38, 2, FALSE)),"",VLOOKUP(I3011,State_codes!$B$2:$C$38, 2, FALSE))</f>
        <v>MH</v>
      </c>
      <c r="K3011" s="2" t="s">
        <v>122</v>
      </c>
      <c r="L3011" s="46"/>
      <c r="N3011" s="130"/>
      <c r="O3011" s="130"/>
      <c r="P3011" s="39">
        <v>43924</v>
      </c>
      <c r="Q3011" s="37" t="s">
        <v>11079</v>
      </c>
      <c r="R3011" s="34" t="s">
        <v>11082</v>
      </c>
      <c r="S3011" s="46"/>
    </row>
    <row r="3012" spans="1:19" ht="12.75">
      <c r="A3012" s="38">
        <v>3011</v>
      </c>
      <c r="B3012" s="119"/>
      <c r="C3012" s="39">
        <v>43924</v>
      </c>
      <c r="D3012" s="40"/>
      <c r="E3012" s="41"/>
      <c r="H3012" s="2" t="s">
        <v>43</v>
      </c>
      <c r="I3012" s="2" t="s">
        <v>45</v>
      </c>
      <c r="J3012" s="15" t="str">
        <f>IF(ISERROR(VLOOKUP(I3012,State_codes!$B$2:$C$38, 2, FALSE)),"",VLOOKUP(I3012,State_codes!$B$2:$C$38, 2, FALSE))</f>
        <v>MH</v>
      </c>
      <c r="K3012" s="2" t="s">
        <v>122</v>
      </c>
      <c r="L3012" s="46"/>
      <c r="N3012" s="130"/>
      <c r="O3012" s="130"/>
      <c r="P3012" s="39">
        <v>43924</v>
      </c>
      <c r="Q3012" s="37" t="s">
        <v>11079</v>
      </c>
      <c r="R3012" s="34" t="s">
        <v>11082</v>
      </c>
      <c r="S3012" s="46"/>
    </row>
    <row r="3013" spans="1:19" ht="12.75">
      <c r="A3013" s="38">
        <v>3012</v>
      </c>
      <c r="B3013" s="119"/>
      <c r="C3013" s="39">
        <v>43924</v>
      </c>
      <c r="D3013" s="40"/>
      <c r="E3013" s="41"/>
      <c r="H3013" s="2" t="s">
        <v>43</v>
      </c>
      <c r="I3013" s="2" t="s">
        <v>45</v>
      </c>
      <c r="J3013" s="15" t="str">
        <f>IF(ISERROR(VLOOKUP(I3013,State_codes!$B$2:$C$38, 2, FALSE)),"",VLOOKUP(I3013,State_codes!$B$2:$C$38, 2, FALSE))</f>
        <v>MH</v>
      </c>
      <c r="K3013" s="2" t="s">
        <v>122</v>
      </c>
      <c r="L3013" s="46"/>
      <c r="N3013" s="130"/>
      <c r="O3013" s="130"/>
      <c r="P3013" s="39">
        <v>43924</v>
      </c>
      <c r="Q3013" s="37" t="s">
        <v>11079</v>
      </c>
      <c r="R3013" s="34" t="s">
        <v>11082</v>
      </c>
      <c r="S3013" s="46"/>
    </row>
    <row r="3014" spans="1:19" ht="12.75">
      <c r="A3014" s="38">
        <v>3013</v>
      </c>
      <c r="B3014" s="119"/>
      <c r="C3014" s="39">
        <v>43924</v>
      </c>
      <c r="D3014" s="40"/>
      <c r="E3014" s="41"/>
      <c r="H3014" s="2" t="s">
        <v>43</v>
      </c>
      <c r="I3014" s="2" t="s">
        <v>45</v>
      </c>
      <c r="J3014" s="15" t="str">
        <f>IF(ISERROR(VLOOKUP(I3014,State_codes!$B$2:$C$38, 2, FALSE)),"",VLOOKUP(I3014,State_codes!$B$2:$C$38, 2, FALSE))</f>
        <v>MH</v>
      </c>
      <c r="K3014" s="2" t="s">
        <v>122</v>
      </c>
      <c r="L3014" s="46"/>
      <c r="N3014" s="130"/>
      <c r="O3014" s="130"/>
      <c r="P3014" s="39">
        <v>43924</v>
      </c>
      <c r="Q3014" s="37" t="s">
        <v>11079</v>
      </c>
      <c r="R3014" s="34" t="s">
        <v>11082</v>
      </c>
      <c r="S3014" s="46"/>
    </row>
    <row r="3015" spans="1:19" ht="12.75">
      <c r="A3015" s="38">
        <v>3014</v>
      </c>
      <c r="B3015" s="119"/>
      <c r="C3015" s="39">
        <v>43924</v>
      </c>
      <c r="D3015" s="40"/>
      <c r="E3015" s="41"/>
      <c r="H3015" s="2" t="s">
        <v>43</v>
      </c>
      <c r="I3015" s="2" t="s">
        <v>45</v>
      </c>
      <c r="J3015" s="15" t="str">
        <f>IF(ISERROR(VLOOKUP(I3015,State_codes!$B$2:$C$38, 2, FALSE)),"",VLOOKUP(I3015,State_codes!$B$2:$C$38, 2, FALSE))</f>
        <v>MH</v>
      </c>
      <c r="K3015" s="2" t="s">
        <v>122</v>
      </c>
      <c r="L3015" s="46"/>
      <c r="N3015" s="130"/>
      <c r="O3015" s="130"/>
      <c r="P3015" s="39">
        <v>43924</v>
      </c>
      <c r="Q3015" s="37" t="s">
        <v>11079</v>
      </c>
      <c r="R3015" s="34" t="s">
        <v>11082</v>
      </c>
      <c r="S3015" s="46"/>
    </row>
    <row r="3016" spans="1:19" ht="12.75">
      <c r="A3016" s="38">
        <v>3015</v>
      </c>
      <c r="B3016" s="119"/>
      <c r="C3016" s="39">
        <v>43924</v>
      </c>
      <c r="D3016" s="40"/>
      <c r="E3016" s="41"/>
      <c r="H3016" s="2" t="s">
        <v>43</v>
      </c>
      <c r="I3016" s="2" t="s">
        <v>45</v>
      </c>
      <c r="J3016" s="15" t="str">
        <f>IF(ISERROR(VLOOKUP(I3016,State_codes!$B$2:$C$38, 2, FALSE)),"",VLOOKUP(I3016,State_codes!$B$2:$C$38, 2, FALSE))</f>
        <v>MH</v>
      </c>
      <c r="K3016" s="2" t="s">
        <v>122</v>
      </c>
      <c r="L3016" s="46"/>
      <c r="N3016" s="130"/>
      <c r="O3016" s="130"/>
      <c r="P3016" s="39">
        <v>43924</v>
      </c>
      <c r="Q3016" s="37" t="s">
        <v>11079</v>
      </c>
      <c r="R3016" s="34" t="s">
        <v>11082</v>
      </c>
      <c r="S3016" s="46"/>
    </row>
    <row r="3017" spans="1:19" ht="12.75">
      <c r="A3017" s="38">
        <v>3016</v>
      </c>
      <c r="B3017" s="119"/>
      <c r="C3017" s="39">
        <v>43924</v>
      </c>
      <c r="D3017" s="40"/>
      <c r="E3017" s="41"/>
      <c r="H3017" s="2" t="s">
        <v>43</v>
      </c>
      <c r="I3017" s="2" t="s">
        <v>45</v>
      </c>
      <c r="J3017" s="15" t="str">
        <f>IF(ISERROR(VLOOKUP(I3017,State_codes!$B$2:$C$38, 2, FALSE)),"",VLOOKUP(I3017,State_codes!$B$2:$C$38, 2, FALSE))</f>
        <v>MH</v>
      </c>
      <c r="K3017" s="2" t="s">
        <v>122</v>
      </c>
      <c r="L3017" s="46"/>
      <c r="N3017" s="130"/>
      <c r="O3017" s="130"/>
      <c r="P3017" s="39">
        <v>43924</v>
      </c>
      <c r="Q3017" s="37" t="s">
        <v>11079</v>
      </c>
      <c r="R3017" s="34" t="s">
        <v>11082</v>
      </c>
      <c r="S3017" s="46"/>
    </row>
    <row r="3018" spans="1:19" ht="12.75">
      <c r="A3018" s="38">
        <v>3017</v>
      </c>
      <c r="B3018" s="119"/>
      <c r="C3018" s="39">
        <v>43924</v>
      </c>
      <c r="D3018" s="40"/>
      <c r="E3018" s="41"/>
      <c r="H3018" s="2" t="s">
        <v>43</v>
      </c>
      <c r="I3018" s="2" t="s">
        <v>45</v>
      </c>
      <c r="J3018" s="15" t="str">
        <f>IF(ISERROR(VLOOKUP(I3018,State_codes!$B$2:$C$38, 2, FALSE)),"",VLOOKUP(I3018,State_codes!$B$2:$C$38, 2, FALSE))</f>
        <v>MH</v>
      </c>
      <c r="K3018" s="2" t="s">
        <v>122</v>
      </c>
      <c r="L3018" s="46"/>
      <c r="N3018" s="130"/>
      <c r="O3018" s="130"/>
      <c r="P3018" s="39">
        <v>43924</v>
      </c>
      <c r="Q3018" s="37" t="s">
        <v>11079</v>
      </c>
      <c r="R3018" s="34" t="s">
        <v>11082</v>
      </c>
      <c r="S3018" s="46"/>
    </row>
    <row r="3019" spans="1:19" ht="12.75">
      <c r="A3019" s="38">
        <v>3018</v>
      </c>
      <c r="B3019" s="119"/>
      <c r="C3019" s="39">
        <v>43924</v>
      </c>
      <c r="D3019" s="40"/>
      <c r="E3019" s="41"/>
      <c r="H3019" s="2" t="s">
        <v>43</v>
      </c>
      <c r="I3019" s="2" t="s">
        <v>45</v>
      </c>
      <c r="J3019" s="15" t="str">
        <f>IF(ISERROR(VLOOKUP(I3019,State_codes!$B$2:$C$38, 2, FALSE)),"",VLOOKUP(I3019,State_codes!$B$2:$C$38, 2, FALSE))</f>
        <v>MH</v>
      </c>
      <c r="K3019" s="2" t="s">
        <v>122</v>
      </c>
      <c r="L3019" s="46"/>
      <c r="N3019" s="130"/>
      <c r="O3019" s="130"/>
      <c r="P3019" s="39">
        <v>43924</v>
      </c>
      <c r="Q3019" s="37" t="s">
        <v>11079</v>
      </c>
      <c r="R3019" s="34" t="s">
        <v>11082</v>
      </c>
      <c r="S3019" s="46"/>
    </row>
    <row r="3020" spans="1:19" ht="12.75">
      <c r="A3020" s="38">
        <v>3019</v>
      </c>
      <c r="B3020" s="119"/>
      <c r="C3020" s="39">
        <v>43924</v>
      </c>
      <c r="D3020" s="40"/>
      <c r="E3020" s="41"/>
      <c r="H3020" s="2" t="s">
        <v>43</v>
      </c>
      <c r="I3020" s="2" t="s">
        <v>45</v>
      </c>
      <c r="J3020" s="15" t="str">
        <f>IF(ISERROR(VLOOKUP(I3020,State_codes!$B$2:$C$38, 2, FALSE)),"",VLOOKUP(I3020,State_codes!$B$2:$C$38, 2, FALSE))</f>
        <v>MH</v>
      </c>
      <c r="K3020" s="2" t="s">
        <v>122</v>
      </c>
      <c r="L3020" s="46"/>
      <c r="N3020" s="130"/>
      <c r="O3020" s="130"/>
      <c r="P3020" s="39">
        <v>43924</v>
      </c>
      <c r="Q3020" s="37" t="s">
        <v>11079</v>
      </c>
      <c r="R3020" s="34" t="s">
        <v>11082</v>
      </c>
      <c r="S3020" s="46"/>
    </row>
    <row r="3021" spans="1:19" ht="12.75">
      <c r="A3021" s="38">
        <v>3020</v>
      </c>
      <c r="B3021" s="119"/>
      <c r="C3021" s="39">
        <v>43924</v>
      </c>
      <c r="D3021" s="40"/>
      <c r="E3021" s="41"/>
      <c r="H3021" s="2" t="s">
        <v>119</v>
      </c>
      <c r="I3021" s="2" t="s">
        <v>45</v>
      </c>
      <c r="J3021" s="15" t="str">
        <f>IF(ISERROR(VLOOKUP(I3021,State_codes!$B$2:$C$38, 2, FALSE)),"",VLOOKUP(I3021,State_codes!$B$2:$C$38, 2, FALSE))</f>
        <v>MH</v>
      </c>
      <c r="K3021" s="2" t="s">
        <v>122</v>
      </c>
      <c r="L3021" s="46"/>
      <c r="N3021" s="130"/>
      <c r="O3021" s="130"/>
      <c r="P3021" s="39">
        <v>43924</v>
      </c>
      <c r="Q3021" s="37" t="s">
        <v>11079</v>
      </c>
      <c r="R3021" s="34" t="s">
        <v>11082</v>
      </c>
      <c r="S3021" s="46"/>
    </row>
    <row r="3022" spans="1:19" ht="12.75">
      <c r="A3022" s="38">
        <v>3021</v>
      </c>
      <c r="B3022" s="119"/>
      <c r="C3022" s="39">
        <v>43924</v>
      </c>
      <c r="D3022" s="40"/>
      <c r="E3022" s="41"/>
      <c r="H3022" s="2" t="s">
        <v>119</v>
      </c>
      <c r="I3022" s="2" t="s">
        <v>45</v>
      </c>
      <c r="J3022" s="15" t="str">
        <f>IF(ISERROR(VLOOKUP(I3022,State_codes!$B$2:$C$38, 2, FALSE)),"",VLOOKUP(I3022,State_codes!$B$2:$C$38, 2, FALSE))</f>
        <v>MH</v>
      </c>
      <c r="K3022" s="2" t="s">
        <v>122</v>
      </c>
      <c r="L3022" s="46"/>
      <c r="N3022" s="130"/>
      <c r="O3022" s="130"/>
      <c r="P3022" s="39">
        <v>43924</v>
      </c>
      <c r="Q3022" s="37" t="s">
        <v>11079</v>
      </c>
      <c r="R3022" s="34" t="s">
        <v>11082</v>
      </c>
      <c r="S3022" s="46"/>
    </row>
    <row r="3023" spans="1:19" ht="12.75">
      <c r="A3023" s="38">
        <v>3022</v>
      </c>
      <c r="B3023" s="119"/>
      <c r="C3023" s="39">
        <v>43924</v>
      </c>
      <c r="D3023" s="40"/>
      <c r="E3023" s="41"/>
      <c r="H3023" s="2" t="s">
        <v>119</v>
      </c>
      <c r="I3023" s="2" t="s">
        <v>45</v>
      </c>
      <c r="J3023" s="15" t="str">
        <f>IF(ISERROR(VLOOKUP(I3023,State_codes!$B$2:$C$38, 2, FALSE)),"",VLOOKUP(I3023,State_codes!$B$2:$C$38, 2, FALSE))</f>
        <v>MH</v>
      </c>
      <c r="K3023" s="2" t="s">
        <v>122</v>
      </c>
      <c r="L3023" s="46"/>
      <c r="N3023" s="130"/>
      <c r="O3023" s="130"/>
      <c r="P3023" s="39">
        <v>43924</v>
      </c>
      <c r="Q3023" s="37" t="s">
        <v>11079</v>
      </c>
      <c r="R3023" s="34" t="s">
        <v>11082</v>
      </c>
      <c r="S3023" s="46"/>
    </row>
    <row r="3024" spans="1:19" ht="12.75">
      <c r="A3024" s="38">
        <v>3023</v>
      </c>
      <c r="B3024" s="119"/>
      <c r="C3024" s="39">
        <v>43924</v>
      </c>
      <c r="D3024" s="40"/>
      <c r="E3024" s="41"/>
      <c r="H3024" s="2" t="s">
        <v>119</v>
      </c>
      <c r="I3024" s="2" t="s">
        <v>45</v>
      </c>
      <c r="J3024" s="15" t="str">
        <f>IF(ISERROR(VLOOKUP(I3024,State_codes!$B$2:$C$38, 2, FALSE)),"",VLOOKUP(I3024,State_codes!$B$2:$C$38, 2, FALSE))</f>
        <v>MH</v>
      </c>
      <c r="K3024" s="2" t="s">
        <v>122</v>
      </c>
      <c r="L3024" s="46"/>
      <c r="N3024" s="130"/>
      <c r="O3024" s="130"/>
      <c r="P3024" s="39">
        <v>43924</v>
      </c>
      <c r="Q3024" s="37" t="s">
        <v>11079</v>
      </c>
      <c r="R3024" s="34" t="s">
        <v>11082</v>
      </c>
      <c r="S3024" s="46"/>
    </row>
    <row r="3025" spans="1:19" ht="12.75">
      <c r="A3025" s="38">
        <v>3024</v>
      </c>
      <c r="B3025" s="119"/>
      <c r="C3025" s="39">
        <v>43924</v>
      </c>
      <c r="D3025" s="40"/>
      <c r="E3025" s="41"/>
      <c r="H3025" s="2" t="s">
        <v>119</v>
      </c>
      <c r="I3025" s="2" t="s">
        <v>45</v>
      </c>
      <c r="J3025" s="15" t="str">
        <f>IF(ISERROR(VLOOKUP(I3025,State_codes!$B$2:$C$38, 2, FALSE)),"",VLOOKUP(I3025,State_codes!$B$2:$C$38, 2, FALSE))</f>
        <v>MH</v>
      </c>
      <c r="K3025" s="2" t="s">
        <v>122</v>
      </c>
      <c r="L3025" s="46"/>
      <c r="N3025" s="130"/>
      <c r="O3025" s="130"/>
      <c r="P3025" s="39">
        <v>43924</v>
      </c>
      <c r="Q3025" s="37" t="s">
        <v>11079</v>
      </c>
      <c r="R3025" s="34" t="s">
        <v>11082</v>
      </c>
      <c r="S3025" s="46"/>
    </row>
    <row r="3026" spans="1:19" ht="12.75">
      <c r="A3026" s="38">
        <v>3025</v>
      </c>
      <c r="B3026" s="119"/>
      <c r="C3026" s="39">
        <v>43924</v>
      </c>
      <c r="D3026" s="40"/>
      <c r="E3026" s="41"/>
      <c r="H3026" s="2" t="s">
        <v>119</v>
      </c>
      <c r="I3026" s="2" t="s">
        <v>45</v>
      </c>
      <c r="J3026" s="15" t="str">
        <f>IF(ISERROR(VLOOKUP(I3026,State_codes!$B$2:$C$38, 2, FALSE)),"",VLOOKUP(I3026,State_codes!$B$2:$C$38, 2, FALSE))</f>
        <v>MH</v>
      </c>
      <c r="K3026" s="2" t="s">
        <v>122</v>
      </c>
      <c r="L3026" s="46"/>
      <c r="N3026" s="130"/>
      <c r="O3026" s="130"/>
      <c r="P3026" s="39">
        <v>43924</v>
      </c>
      <c r="Q3026" s="37" t="s">
        <v>11079</v>
      </c>
      <c r="R3026" s="34" t="s">
        <v>11082</v>
      </c>
      <c r="S3026" s="46"/>
    </row>
    <row r="3027" spans="1:19" ht="12.75">
      <c r="A3027" s="38">
        <v>3026</v>
      </c>
      <c r="B3027" s="119"/>
      <c r="C3027" s="39">
        <v>43924</v>
      </c>
      <c r="D3027" s="40"/>
      <c r="E3027" s="41"/>
      <c r="H3027" s="2" t="s">
        <v>119</v>
      </c>
      <c r="I3027" s="2" t="s">
        <v>45</v>
      </c>
      <c r="J3027" s="15" t="str">
        <f>IF(ISERROR(VLOOKUP(I3027,State_codes!$B$2:$C$38, 2, FALSE)),"",VLOOKUP(I3027,State_codes!$B$2:$C$38, 2, FALSE))</f>
        <v>MH</v>
      </c>
      <c r="K3027" s="2" t="s">
        <v>122</v>
      </c>
      <c r="L3027" s="46"/>
      <c r="N3027" s="130"/>
      <c r="O3027" s="130"/>
      <c r="P3027" s="39">
        <v>43924</v>
      </c>
      <c r="Q3027" s="37" t="s">
        <v>11079</v>
      </c>
      <c r="R3027" s="34" t="s">
        <v>11082</v>
      </c>
      <c r="S3027" s="46"/>
    </row>
    <row r="3028" spans="1:19" ht="12.75">
      <c r="A3028" s="38">
        <v>3027</v>
      </c>
      <c r="B3028" s="119"/>
      <c r="C3028" s="39">
        <v>43924</v>
      </c>
      <c r="D3028" s="40"/>
      <c r="E3028" s="41"/>
      <c r="H3028" s="2" t="s">
        <v>119</v>
      </c>
      <c r="I3028" s="2" t="s">
        <v>45</v>
      </c>
      <c r="J3028" s="15" t="str">
        <f>IF(ISERROR(VLOOKUP(I3028,State_codes!$B$2:$C$38, 2, FALSE)),"",VLOOKUP(I3028,State_codes!$B$2:$C$38, 2, FALSE))</f>
        <v>MH</v>
      </c>
      <c r="K3028" s="2" t="s">
        <v>122</v>
      </c>
      <c r="L3028" s="46"/>
      <c r="N3028" s="130"/>
      <c r="O3028" s="130"/>
      <c r="P3028" s="39">
        <v>43924</v>
      </c>
      <c r="Q3028" s="37" t="s">
        <v>11079</v>
      </c>
      <c r="R3028" s="34" t="s">
        <v>11082</v>
      </c>
      <c r="S3028" s="46"/>
    </row>
    <row r="3029" spans="1:19" ht="12.75">
      <c r="A3029" s="38">
        <v>3028</v>
      </c>
      <c r="B3029" s="119"/>
      <c r="C3029" s="39">
        <v>43924</v>
      </c>
      <c r="D3029" s="40"/>
      <c r="E3029" s="41"/>
      <c r="H3029" s="2" t="s">
        <v>119</v>
      </c>
      <c r="I3029" s="2" t="s">
        <v>45</v>
      </c>
      <c r="J3029" s="15" t="str">
        <f>IF(ISERROR(VLOOKUP(I3029,State_codes!$B$2:$C$38, 2, FALSE)),"",VLOOKUP(I3029,State_codes!$B$2:$C$38, 2, FALSE))</f>
        <v>MH</v>
      </c>
      <c r="K3029" s="2" t="s">
        <v>122</v>
      </c>
      <c r="L3029" s="46"/>
      <c r="N3029" s="130"/>
      <c r="O3029" s="130"/>
      <c r="P3029" s="39">
        <v>43924</v>
      </c>
      <c r="Q3029" s="37" t="s">
        <v>11079</v>
      </c>
      <c r="R3029" s="34" t="s">
        <v>11082</v>
      </c>
      <c r="S3029" s="46"/>
    </row>
    <row r="3030" spans="1:19" ht="12.75">
      <c r="A3030" s="38">
        <v>3029</v>
      </c>
      <c r="B3030" s="119"/>
      <c r="C3030" s="39">
        <v>43924</v>
      </c>
      <c r="D3030" s="40"/>
      <c r="E3030" s="41"/>
      <c r="H3030" s="2" t="s">
        <v>83</v>
      </c>
      <c r="I3030" s="2" t="s">
        <v>45</v>
      </c>
      <c r="J3030" s="15" t="str">
        <f>IF(ISERROR(VLOOKUP(I3030,State_codes!$B$2:$C$38, 2, FALSE)),"",VLOOKUP(I3030,State_codes!$B$2:$C$38, 2, FALSE))</f>
        <v>MH</v>
      </c>
      <c r="K3030" s="2" t="s">
        <v>122</v>
      </c>
      <c r="L3030" s="46"/>
      <c r="N3030" s="130"/>
      <c r="O3030" s="130"/>
      <c r="P3030" s="39">
        <v>43924</v>
      </c>
      <c r="Q3030" s="37" t="s">
        <v>11079</v>
      </c>
      <c r="R3030" s="34" t="s">
        <v>11082</v>
      </c>
      <c r="S3030" s="46"/>
    </row>
    <row r="3031" spans="1:19" ht="12.75">
      <c r="A3031" s="38">
        <v>3030</v>
      </c>
      <c r="B3031" s="119"/>
      <c r="C3031" s="39">
        <v>43924</v>
      </c>
      <c r="D3031" s="40"/>
      <c r="E3031" s="41"/>
      <c r="H3031" s="2" t="s">
        <v>83</v>
      </c>
      <c r="I3031" s="2" t="s">
        <v>45</v>
      </c>
      <c r="J3031" s="15" t="str">
        <f>IF(ISERROR(VLOOKUP(I3031,State_codes!$B$2:$C$38, 2, FALSE)),"",VLOOKUP(I3031,State_codes!$B$2:$C$38, 2, FALSE))</f>
        <v>MH</v>
      </c>
      <c r="K3031" s="2" t="s">
        <v>122</v>
      </c>
      <c r="L3031" s="46"/>
      <c r="N3031" s="130"/>
      <c r="O3031" s="130"/>
      <c r="P3031" s="39">
        <v>43924</v>
      </c>
      <c r="Q3031" s="37" t="s">
        <v>11079</v>
      </c>
      <c r="R3031" s="34" t="s">
        <v>11082</v>
      </c>
      <c r="S3031" s="46"/>
    </row>
    <row r="3032" spans="1:19" ht="12.75">
      <c r="A3032" s="38">
        <v>3031</v>
      </c>
      <c r="B3032" s="119"/>
      <c r="C3032" s="39">
        <v>43924</v>
      </c>
      <c r="D3032" s="40"/>
      <c r="E3032" s="41"/>
      <c r="H3032" s="2" t="s">
        <v>83</v>
      </c>
      <c r="I3032" s="2" t="s">
        <v>45</v>
      </c>
      <c r="J3032" s="15" t="str">
        <f>IF(ISERROR(VLOOKUP(I3032,State_codes!$B$2:$C$38, 2, FALSE)),"",VLOOKUP(I3032,State_codes!$B$2:$C$38, 2, FALSE))</f>
        <v>MH</v>
      </c>
      <c r="K3032" s="2" t="s">
        <v>122</v>
      </c>
      <c r="L3032" s="46"/>
      <c r="N3032" s="130"/>
      <c r="O3032" s="130"/>
      <c r="P3032" s="39">
        <v>43924</v>
      </c>
      <c r="Q3032" s="37" t="s">
        <v>11079</v>
      </c>
      <c r="R3032" s="34" t="s">
        <v>11082</v>
      </c>
      <c r="S3032" s="46"/>
    </row>
    <row r="3033" spans="1:19" ht="12.75">
      <c r="A3033" s="38">
        <v>3032</v>
      </c>
      <c r="B3033" s="119"/>
      <c r="C3033" s="39">
        <v>43924</v>
      </c>
      <c r="D3033" s="40"/>
      <c r="E3033" s="41"/>
      <c r="H3033" s="2" t="s">
        <v>83</v>
      </c>
      <c r="I3033" s="2" t="s">
        <v>45</v>
      </c>
      <c r="J3033" s="15" t="str">
        <f>IF(ISERROR(VLOOKUP(I3033,State_codes!$B$2:$C$38, 2, FALSE)),"",VLOOKUP(I3033,State_codes!$B$2:$C$38, 2, FALSE))</f>
        <v>MH</v>
      </c>
      <c r="K3033" s="2" t="s">
        <v>122</v>
      </c>
      <c r="L3033" s="46"/>
      <c r="N3033" s="130"/>
      <c r="O3033" s="130"/>
      <c r="P3033" s="39">
        <v>43924</v>
      </c>
      <c r="Q3033" s="37" t="s">
        <v>11079</v>
      </c>
      <c r="R3033" s="34" t="s">
        <v>11082</v>
      </c>
      <c r="S3033" s="46"/>
    </row>
    <row r="3034" spans="1:19" ht="12.75">
      <c r="A3034" s="38">
        <v>3033</v>
      </c>
      <c r="B3034" s="119"/>
      <c r="C3034" s="39">
        <v>43924</v>
      </c>
      <c r="D3034" s="40"/>
      <c r="E3034" s="41"/>
      <c r="H3034" s="2" t="s">
        <v>83</v>
      </c>
      <c r="I3034" s="2" t="s">
        <v>45</v>
      </c>
      <c r="J3034" s="15" t="str">
        <f>IF(ISERROR(VLOOKUP(I3034,State_codes!$B$2:$C$38, 2, FALSE)),"",VLOOKUP(I3034,State_codes!$B$2:$C$38, 2, FALSE))</f>
        <v>MH</v>
      </c>
      <c r="K3034" s="2" t="s">
        <v>122</v>
      </c>
      <c r="L3034" s="46"/>
      <c r="N3034" s="130"/>
      <c r="O3034" s="130"/>
      <c r="P3034" s="39">
        <v>43924</v>
      </c>
      <c r="Q3034" s="37" t="s">
        <v>11079</v>
      </c>
      <c r="R3034" s="34" t="s">
        <v>11082</v>
      </c>
      <c r="S3034" s="46"/>
    </row>
    <row r="3035" spans="1:19" ht="12.75">
      <c r="A3035" s="38">
        <v>3034</v>
      </c>
      <c r="B3035" s="119"/>
      <c r="C3035" s="39">
        <v>43924</v>
      </c>
      <c r="D3035" s="40"/>
      <c r="E3035" s="41"/>
      <c r="H3035" s="2" t="s">
        <v>83</v>
      </c>
      <c r="I3035" s="2" t="s">
        <v>45</v>
      </c>
      <c r="J3035" s="15" t="str">
        <f>IF(ISERROR(VLOOKUP(I3035,State_codes!$B$2:$C$38, 2, FALSE)),"",VLOOKUP(I3035,State_codes!$B$2:$C$38, 2, FALSE))</f>
        <v>MH</v>
      </c>
      <c r="K3035" s="2" t="s">
        <v>122</v>
      </c>
      <c r="L3035" s="46"/>
      <c r="N3035" s="130"/>
      <c r="O3035" s="130"/>
      <c r="P3035" s="39">
        <v>43924</v>
      </c>
      <c r="Q3035" s="37" t="s">
        <v>11079</v>
      </c>
      <c r="R3035" s="34" t="s">
        <v>11082</v>
      </c>
      <c r="S3035" s="46"/>
    </row>
    <row r="3036" spans="1:19" ht="12.75">
      <c r="A3036" s="38">
        <v>3035</v>
      </c>
      <c r="B3036" s="119"/>
      <c r="C3036" s="39">
        <v>43924</v>
      </c>
      <c r="D3036" s="40"/>
      <c r="E3036" s="41"/>
      <c r="H3036" s="2" t="s">
        <v>83</v>
      </c>
      <c r="I3036" s="2" t="s">
        <v>45</v>
      </c>
      <c r="J3036" s="15" t="str">
        <f>IF(ISERROR(VLOOKUP(I3036,State_codes!$B$2:$C$38, 2, FALSE)),"",VLOOKUP(I3036,State_codes!$B$2:$C$38, 2, FALSE))</f>
        <v>MH</v>
      </c>
      <c r="K3036" s="2" t="s">
        <v>122</v>
      </c>
      <c r="L3036" s="46"/>
      <c r="N3036" s="130"/>
      <c r="O3036" s="130"/>
      <c r="P3036" s="39">
        <v>43924</v>
      </c>
      <c r="Q3036" s="37" t="s">
        <v>11079</v>
      </c>
      <c r="R3036" s="34" t="s">
        <v>11082</v>
      </c>
      <c r="S3036" s="46"/>
    </row>
    <row r="3037" spans="1:19" ht="12.75">
      <c r="A3037" s="38">
        <v>3036</v>
      </c>
      <c r="B3037" s="119"/>
      <c r="C3037" s="39">
        <v>43924</v>
      </c>
      <c r="D3037" s="40"/>
      <c r="E3037" s="41"/>
      <c r="H3037" s="2" t="s">
        <v>83</v>
      </c>
      <c r="I3037" s="2" t="s">
        <v>45</v>
      </c>
      <c r="J3037" s="15" t="str">
        <f>IF(ISERROR(VLOOKUP(I3037,State_codes!$B$2:$C$38, 2, FALSE)),"",VLOOKUP(I3037,State_codes!$B$2:$C$38, 2, FALSE))</f>
        <v>MH</v>
      </c>
      <c r="K3037" s="2" t="s">
        <v>122</v>
      </c>
      <c r="L3037" s="46"/>
      <c r="N3037" s="130"/>
      <c r="O3037" s="130"/>
      <c r="P3037" s="39">
        <v>43924</v>
      </c>
      <c r="Q3037" s="37" t="s">
        <v>11079</v>
      </c>
      <c r="R3037" s="34" t="s">
        <v>11082</v>
      </c>
      <c r="S3037" s="46"/>
    </row>
    <row r="3038" spans="1:19" ht="12.75">
      <c r="A3038" s="38">
        <v>3037</v>
      </c>
      <c r="B3038" s="119"/>
      <c r="C3038" s="39">
        <v>43924</v>
      </c>
      <c r="D3038" s="40"/>
      <c r="E3038" s="41"/>
      <c r="H3038" s="2" t="s">
        <v>83</v>
      </c>
      <c r="I3038" s="2" t="s">
        <v>45</v>
      </c>
      <c r="J3038" s="15" t="str">
        <f>IF(ISERROR(VLOOKUP(I3038,State_codes!$B$2:$C$38, 2, FALSE)),"",VLOOKUP(I3038,State_codes!$B$2:$C$38, 2, FALSE))</f>
        <v>MH</v>
      </c>
      <c r="K3038" s="2" t="s">
        <v>122</v>
      </c>
      <c r="L3038" s="46"/>
      <c r="N3038" s="130"/>
      <c r="O3038" s="130"/>
      <c r="P3038" s="39">
        <v>43924</v>
      </c>
      <c r="Q3038" s="37" t="s">
        <v>11079</v>
      </c>
      <c r="R3038" s="34" t="s">
        <v>11082</v>
      </c>
      <c r="S3038" s="46"/>
    </row>
    <row r="3039" spans="1:19" ht="12.75">
      <c r="A3039" s="38">
        <v>3038</v>
      </c>
      <c r="B3039" s="119"/>
      <c r="C3039" s="39">
        <v>43924</v>
      </c>
      <c r="D3039" s="40"/>
      <c r="E3039" s="41"/>
      <c r="H3039" s="2" t="s">
        <v>83</v>
      </c>
      <c r="I3039" s="2" t="s">
        <v>45</v>
      </c>
      <c r="J3039" s="15" t="str">
        <f>IF(ISERROR(VLOOKUP(I3039,State_codes!$B$2:$C$38, 2, FALSE)),"",VLOOKUP(I3039,State_codes!$B$2:$C$38, 2, FALSE))</f>
        <v>MH</v>
      </c>
      <c r="K3039" s="2" t="s">
        <v>122</v>
      </c>
      <c r="L3039" s="46"/>
      <c r="N3039" s="130"/>
      <c r="O3039" s="130"/>
      <c r="P3039" s="39">
        <v>43924</v>
      </c>
      <c r="Q3039" s="37" t="s">
        <v>11079</v>
      </c>
      <c r="R3039" s="34" t="s">
        <v>11082</v>
      </c>
      <c r="S3039" s="46"/>
    </row>
    <row r="3040" spans="1:19" ht="12.75">
      <c r="A3040" s="38">
        <v>3039</v>
      </c>
      <c r="B3040" s="119"/>
      <c r="C3040" s="39">
        <v>43924</v>
      </c>
      <c r="D3040" s="40"/>
      <c r="E3040" s="41"/>
      <c r="H3040" s="2" t="s">
        <v>847</v>
      </c>
      <c r="I3040" s="2" t="s">
        <v>45</v>
      </c>
      <c r="J3040" s="15" t="str">
        <f>IF(ISERROR(VLOOKUP(I3040,State_codes!$B$2:$C$38, 2, FALSE)),"",VLOOKUP(I3040,State_codes!$B$2:$C$38, 2, FALSE))</f>
        <v>MH</v>
      </c>
      <c r="K3040" s="2" t="s">
        <v>122</v>
      </c>
      <c r="L3040" s="46"/>
      <c r="N3040" s="130"/>
      <c r="O3040" s="130"/>
      <c r="P3040" s="39">
        <v>43924</v>
      </c>
      <c r="Q3040" s="37" t="s">
        <v>11079</v>
      </c>
      <c r="R3040" s="34" t="s">
        <v>11082</v>
      </c>
      <c r="S3040" s="46"/>
    </row>
    <row r="3041" spans="1:19" ht="12.75">
      <c r="A3041" s="38">
        <v>3040</v>
      </c>
      <c r="B3041" s="119"/>
      <c r="C3041" s="39">
        <v>43924</v>
      </c>
      <c r="D3041" s="40"/>
      <c r="E3041" s="41"/>
      <c r="H3041" s="2" t="s">
        <v>1152</v>
      </c>
      <c r="I3041" s="2" t="s">
        <v>45</v>
      </c>
      <c r="J3041" s="15" t="str">
        <f>IF(ISERROR(VLOOKUP(I3041,State_codes!$B$2:$C$38, 2, FALSE)),"",VLOOKUP(I3041,State_codes!$B$2:$C$38, 2, FALSE))</f>
        <v>MH</v>
      </c>
      <c r="K3041" s="2" t="s">
        <v>122</v>
      </c>
      <c r="L3041" s="46"/>
      <c r="N3041" s="130"/>
      <c r="O3041" s="130"/>
      <c r="P3041" s="39">
        <v>43924</v>
      </c>
      <c r="Q3041" s="37" t="s">
        <v>11079</v>
      </c>
      <c r="R3041" s="34" t="s">
        <v>11082</v>
      </c>
      <c r="S3041" s="46"/>
    </row>
    <row r="3042" spans="1:19" ht="12.75">
      <c r="A3042" s="38">
        <v>3041</v>
      </c>
      <c r="B3042" s="119"/>
      <c r="C3042" s="39">
        <v>43925</v>
      </c>
      <c r="D3042" s="40"/>
      <c r="E3042" s="41"/>
      <c r="H3042" s="2" t="s">
        <v>1147</v>
      </c>
      <c r="I3042" s="2" t="s">
        <v>45</v>
      </c>
      <c r="J3042" s="15" t="str">
        <f>IF(ISERROR(VLOOKUP(I3042,State_codes!$B$2:$C$38, 2, FALSE)),"",VLOOKUP(I3042,State_codes!$B$2:$C$38, 2, FALSE))</f>
        <v>MH</v>
      </c>
      <c r="K3042" s="2" t="s">
        <v>122</v>
      </c>
      <c r="L3042" s="46"/>
      <c r="N3042" s="130"/>
      <c r="O3042" s="130"/>
      <c r="P3042" s="39">
        <v>43924</v>
      </c>
      <c r="Q3042" s="37" t="s">
        <v>11079</v>
      </c>
      <c r="R3042" s="34" t="s">
        <v>11082</v>
      </c>
      <c r="S3042" s="46"/>
    </row>
    <row r="3043" spans="1:19" ht="12.75">
      <c r="A3043" s="38">
        <v>3042</v>
      </c>
      <c r="B3043" s="119"/>
      <c r="C3043" s="39">
        <v>43925</v>
      </c>
      <c r="D3043" s="40"/>
      <c r="E3043" s="41"/>
      <c r="H3043" s="2" t="s">
        <v>1158</v>
      </c>
      <c r="I3043" s="2" t="s">
        <v>45</v>
      </c>
      <c r="J3043" s="15" t="str">
        <f>IF(ISERROR(VLOOKUP(I3043,State_codes!$B$2:$C$38, 2, FALSE)),"",VLOOKUP(I3043,State_codes!$B$2:$C$38, 2, FALSE))</f>
        <v>MH</v>
      </c>
      <c r="K3043" s="2" t="s">
        <v>122</v>
      </c>
      <c r="L3043" s="46"/>
      <c r="N3043" s="130"/>
      <c r="O3043" s="130"/>
      <c r="P3043" s="39">
        <v>43924</v>
      </c>
      <c r="Q3043" s="37" t="s">
        <v>11079</v>
      </c>
      <c r="R3043" s="34" t="s">
        <v>11082</v>
      </c>
      <c r="S3043" s="46"/>
    </row>
    <row r="3044" spans="1:19" ht="12.75">
      <c r="A3044" s="38">
        <v>3043</v>
      </c>
      <c r="B3044" s="119"/>
      <c r="C3044" s="39">
        <v>43925</v>
      </c>
      <c r="D3044" s="40"/>
      <c r="E3044" s="41"/>
      <c r="H3044" s="2" t="s">
        <v>2504</v>
      </c>
      <c r="I3044" s="2" t="s">
        <v>45</v>
      </c>
      <c r="J3044" s="15" t="str">
        <f>IF(ISERROR(VLOOKUP(I3044,State_codes!$B$2:$C$38, 2, FALSE)),"",VLOOKUP(I3044,State_codes!$B$2:$C$38, 2, FALSE))</f>
        <v>MH</v>
      </c>
      <c r="K3044" s="2" t="s">
        <v>122</v>
      </c>
      <c r="L3044" s="46"/>
      <c r="N3044" s="130"/>
      <c r="O3044" s="130"/>
      <c r="P3044" s="39">
        <v>43924</v>
      </c>
      <c r="Q3044" s="37" t="s">
        <v>11079</v>
      </c>
      <c r="R3044" s="34" t="s">
        <v>11082</v>
      </c>
      <c r="S3044" s="46"/>
    </row>
    <row r="3045" spans="1:19" ht="12.75">
      <c r="A3045" s="38">
        <v>3044</v>
      </c>
      <c r="B3045" s="119"/>
      <c r="C3045" s="39">
        <v>43924</v>
      </c>
      <c r="D3045" s="40"/>
      <c r="E3045" s="27">
        <v>37</v>
      </c>
      <c r="F3045" s="2" t="s">
        <v>39</v>
      </c>
      <c r="H3045" s="2" t="s">
        <v>4972</v>
      </c>
      <c r="I3045" s="2" t="s">
        <v>268</v>
      </c>
      <c r="J3045" s="15" t="str">
        <f>IF(ISERROR(VLOOKUP(I3045,State_codes!$B$2:$C$38, 2, FALSE)),"",VLOOKUP(I3045,State_codes!$B$2:$C$38, 2, FALSE))</f>
        <v>BR</v>
      </c>
      <c r="K3045" s="2" t="s">
        <v>122</v>
      </c>
      <c r="L3045" s="31" t="s">
        <v>334</v>
      </c>
      <c r="N3045" s="27" t="s">
        <v>56</v>
      </c>
      <c r="O3045" s="27" t="s">
        <v>58</v>
      </c>
      <c r="P3045" s="39">
        <v>43924</v>
      </c>
      <c r="Q3045" s="37" t="s">
        <v>11306</v>
      </c>
      <c r="R3045" s="46"/>
      <c r="S3045" s="46"/>
    </row>
    <row r="3046" spans="1:19" ht="12.75">
      <c r="A3046" s="38">
        <v>3045</v>
      </c>
      <c r="B3046" s="119"/>
      <c r="C3046" s="39">
        <v>43924</v>
      </c>
      <c r="D3046" s="40"/>
      <c r="E3046" s="41"/>
      <c r="H3046" s="15"/>
      <c r="I3046" s="2" t="s">
        <v>95</v>
      </c>
      <c r="J3046" s="15" t="str">
        <f>IF(ISERROR(VLOOKUP(I3046,State_codes!$B$2:$C$38, 2, FALSE)),"",VLOOKUP(I3046,State_codes!$B$2:$C$38, 2, FALSE))</f>
        <v>DL</v>
      </c>
      <c r="K3046" s="2" t="s">
        <v>122</v>
      </c>
      <c r="L3046" s="46"/>
      <c r="N3046" s="130"/>
      <c r="O3046" s="130"/>
      <c r="P3046" s="39">
        <v>43924</v>
      </c>
      <c r="Q3046" s="37" t="s">
        <v>11307</v>
      </c>
      <c r="R3046" s="46"/>
      <c r="S3046" s="46"/>
    </row>
    <row r="3047" spans="1:19" ht="12.75">
      <c r="A3047" s="38">
        <v>3046</v>
      </c>
      <c r="B3047" s="119"/>
      <c r="C3047" s="39">
        <v>43924</v>
      </c>
      <c r="D3047" s="40"/>
      <c r="E3047" s="41"/>
      <c r="H3047" s="15"/>
      <c r="I3047" s="2" t="s">
        <v>95</v>
      </c>
      <c r="J3047" s="15" t="str">
        <f>IF(ISERROR(VLOOKUP(I3047,State_codes!$B$2:$C$38, 2, FALSE)),"",VLOOKUP(I3047,State_codes!$B$2:$C$38, 2, FALSE))</f>
        <v>DL</v>
      </c>
      <c r="K3047" s="2" t="s">
        <v>122</v>
      </c>
      <c r="L3047" s="46"/>
      <c r="N3047" s="130"/>
      <c r="O3047" s="130"/>
      <c r="P3047" s="39">
        <v>43924</v>
      </c>
      <c r="Q3047" s="37" t="s">
        <v>11307</v>
      </c>
      <c r="R3047" s="46"/>
      <c r="S3047" s="46"/>
    </row>
    <row r="3048" spans="1:19" ht="12.75">
      <c r="A3048" s="38">
        <v>3047</v>
      </c>
      <c r="B3048" s="119"/>
      <c r="C3048" s="39">
        <v>43924</v>
      </c>
      <c r="D3048" s="40"/>
      <c r="E3048" s="41"/>
      <c r="H3048" s="2" t="s">
        <v>628</v>
      </c>
      <c r="I3048" s="2" t="s">
        <v>276</v>
      </c>
      <c r="J3048" s="15" t="str">
        <f>IF(ISERROR(VLOOKUP(I3048,State_codes!$B$2:$C$38, 2, FALSE)),"",VLOOKUP(I3048,State_codes!$B$2:$C$38, 2, FALSE))</f>
        <v>UT</v>
      </c>
      <c r="K3048" s="2" t="s">
        <v>122</v>
      </c>
      <c r="L3048" s="46"/>
      <c r="N3048" s="130"/>
      <c r="O3048" s="130"/>
      <c r="P3048" s="39">
        <v>43924</v>
      </c>
      <c r="Q3048" s="37" t="s">
        <v>11314</v>
      </c>
      <c r="R3048" s="46"/>
      <c r="S3048" s="46"/>
    </row>
    <row r="3049" spans="1:19" ht="12.75">
      <c r="A3049" s="38">
        <v>3048</v>
      </c>
      <c r="B3049" s="119"/>
      <c r="C3049" s="39">
        <v>43924</v>
      </c>
      <c r="D3049" s="40"/>
      <c r="E3049" s="41"/>
      <c r="H3049" s="2" t="s">
        <v>628</v>
      </c>
      <c r="I3049" s="2" t="s">
        <v>276</v>
      </c>
      <c r="J3049" s="15" t="str">
        <f>IF(ISERROR(VLOOKUP(I3049,State_codes!$B$2:$C$38, 2, FALSE)),"",VLOOKUP(I3049,State_codes!$B$2:$C$38, 2, FALSE))</f>
        <v>UT</v>
      </c>
      <c r="K3049" s="2" t="s">
        <v>122</v>
      </c>
      <c r="L3049" s="46"/>
      <c r="N3049" s="130"/>
      <c r="O3049" s="130"/>
      <c r="P3049" s="39">
        <v>43924</v>
      </c>
      <c r="Q3049" s="37" t="s">
        <v>11314</v>
      </c>
      <c r="R3049" s="46"/>
      <c r="S3049" s="46"/>
    </row>
    <row r="3050" spans="1:19" ht="12.75">
      <c r="A3050" s="38">
        <v>3049</v>
      </c>
      <c r="B3050" s="119"/>
      <c r="C3050" s="39">
        <v>43924</v>
      </c>
      <c r="D3050" s="40"/>
      <c r="E3050" s="41"/>
      <c r="H3050" s="2" t="s">
        <v>628</v>
      </c>
      <c r="I3050" s="2" t="s">
        <v>276</v>
      </c>
      <c r="J3050" s="15" t="str">
        <f>IF(ISERROR(VLOOKUP(I3050,State_codes!$B$2:$C$38, 2, FALSE)),"",VLOOKUP(I3050,State_codes!$B$2:$C$38, 2, FALSE))</f>
        <v>UT</v>
      </c>
      <c r="K3050" s="2" t="s">
        <v>122</v>
      </c>
      <c r="L3050" s="46"/>
      <c r="N3050" s="130"/>
      <c r="O3050" s="130"/>
      <c r="P3050" s="39">
        <v>43924</v>
      </c>
      <c r="Q3050" s="37" t="s">
        <v>11314</v>
      </c>
      <c r="R3050" s="46"/>
      <c r="S3050" s="46"/>
    </row>
    <row r="3051" spans="1:19" ht="12.75">
      <c r="A3051" s="38">
        <v>3050</v>
      </c>
      <c r="B3051" s="119"/>
      <c r="C3051" s="39">
        <v>43924</v>
      </c>
      <c r="D3051" s="40"/>
      <c r="E3051" s="41"/>
      <c r="H3051" s="2" t="s">
        <v>628</v>
      </c>
      <c r="I3051" s="2" t="s">
        <v>276</v>
      </c>
      <c r="J3051" s="15" t="str">
        <f>IF(ISERROR(VLOOKUP(I3051,State_codes!$B$2:$C$38, 2, FALSE)),"",VLOOKUP(I3051,State_codes!$B$2:$C$38, 2, FALSE))</f>
        <v>UT</v>
      </c>
      <c r="K3051" s="2" t="s">
        <v>122</v>
      </c>
      <c r="L3051" s="46"/>
      <c r="N3051" s="130"/>
      <c r="O3051" s="130"/>
      <c r="P3051" s="39">
        <v>43924</v>
      </c>
      <c r="Q3051" s="37" t="s">
        <v>11314</v>
      </c>
      <c r="R3051" s="46"/>
      <c r="S3051" s="46"/>
    </row>
    <row r="3052" spans="1:19" ht="12.75">
      <c r="A3052" s="38">
        <v>3051</v>
      </c>
      <c r="B3052" s="119"/>
      <c r="C3052" s="39">
        <v>43924</v>
      </c>
      <c r="D3052" s="40"/>
      <c r="E3052" s="41"/>
      <c r="H3052" s="2" t="s">
        <v>628</v>
      </c>
      <c r="I3052" s="2" t="s">
        <v>276</v>
      </c>
      <c r="J3052" s="15" t="str">
        <f>IF(ISERROR(VLOOKUP(I3052,State_codes!$B$2:$C$38, 2, FALSE)),"",VLOOKUP(I3052,State_codes!$B$2:$C$38, 2, FALSE))</f>
        <v>UT</v>
      </c>
      <c r="K3052" s="2" t="s">
        <v>122</v>
      </c>
      <c r="L3052" s="46"/>
      <c r="N3052" s="130"/>
      <c r="O3052" s="130"/>
      <c r="P3052" s="39">
        <v>43924</v>
      </c>
      <c r="Q3052" s="37" t="s">
        <v>11314</v>
      </c>
      <c r="R3052" s="46"/>
      <c r="S3052" s="46"/>
    </row>
    <row r="3053" spans="1:19" ht="12.75">
      <c r="A3053" s="38">
        <v>3052</v>
      </c>
      <c r="B3053" s="119"/>
      <c r="C3053" s="39">
        <v>43924</v>
      </c>
      <c r="D3053" s="40"/>
      <c r="E3053" s="41"/>
      <c r="H3053" s="2" t="s">
        <v>628</v>
      </c>
      <c r="I3053" s="2" t="s">
        <v>276</v>
      </c>
      <c r="J3053" s="15" t="str">
        <f>IF(ISERROR(VLOOKUP(I3053,State_codes!$B$2:$C$38, 2, FALSE)),"",VLOOKUP(I3053,State_codes!$B$2:$C$38, 2, FALSE))</f>
        <v>UT</v>
      </c>
      <c r="K3053" s="2" t="s">
        <v>122</v>
      </c>
      <c r="L3053" s="46"/>
      <c r="N3053" s="130"/>
      <c r="O3053" s="130"/>
      <c r="P3053" s="39">
        <v>43924</v>
      </c>
      <c r="Q3053" s="37" t="s">
        <v>11314</v>
      </c>
      <c r="R3053" s="46"/>
      <c r="S3053" s="46"/>
    </row>
    <row r="3054" spans="1:19" ht="12.75">
      <c r="A3054" s="38">
        <v>3053</v>
      </c>
      <c r="B3054" s="119"/>
      <c r="C3054" s="39">
        <v>43924</v>
      </c>
      <c r="D3054" s="40"/>
      <c r="E3054" s="41"/>
      <c r="H3054" s="2" t="s">
        <v>714</v>
      </c>
      <c r="I3054" s="2" t="s">
        <v>153</v>
      </c>
      <c r="J3054" s="15" t="str">
        <f>IF(ISERROR(VLOOKUP(I3054,State_codes!$B$2:$C$38, 2, FALSE)),"",VLOOKUP(I3054,State_codes!$B$2:$C$38, 2, FALSE))</f>
        <v>LA</v>
      </c>
      <c r="K3054" s="2" t="s">
        <v>122</v>
      </c>
      <c r="L3054" s="46"/>
      <c r="N3054" s="130"/>
      <c r="O3054" s="130"/>
      <c r="P3054" s="39">
        <v>43924</v>
      </c>
      <c r="Q3054" s="37" t="s">
        <v>11341</v>
      </c>
      <c r="R3054" s="46"/>
      <c r="S3054" s="46"/>
    </row>
    <row r="3055" spans="1:19" ht="12.75">
      <c r="A3055" s="38">
        <v>3054</v>
      </c>
      <c r="B3055" s="119"/>
      <c r="C3055" s="39">
        <v>43924</v>
      </c>
      <c r="D3055" s="40"/>
      <c r="E3055" s="41"/>
      <c r="H3055" s="2" t="s">
        <v>1489</v>
      </c>
      <c r="I3055" s="2" t="s">
        <v>236</v>
      </c>
      <c r="J3055" s="15" t="str">
        <f>IF(ISERROR(VLOOKUP(I3055,State_codes!$B$2:$C$38, 2, FALSE)),"",VLOOKUP(I3055,State_codes!$B$2:$C$38, 2, FALSE))</f>
        <v>AP</v>
      </c>
      <c r="K3055" s="2" t="s">
        <v>122</v>
      </c>
      <c r="L3055" s="46"/>
      <c r="N3055" s="130"/>
      <c r="O3055" s="130"/>
      <c r="P3055" s="39">
        <v>43924</v>
      </c>
      <c r="Q3055" s="37" t="s">
        <v>11345</v>
      </c>
      <c r="R3055" s="46"/>
      <c r="S3055" s="46"/>
    </row>
    <row r="3056" spans="1:19" ht="12.75">
      <c r="A3056" s="38">
        <v>3055</v>
      </c>
      <c r="B3056" s="119"/>
      <c r="C3056" s="39">
        <v>43924</v>
      </c>
      <c r="D3056" s="40"/>
      <c r="E3056" s="41"/>
      <c r="H3056" s="2" t="s">
        <v>1489</v>
      </c>
      <c r="I3056" s="2" t="s">
        <v>236</v>
      </c>
      <c r="J3056" s="15" t="str">
        <f>IF(ISERROR(VLOOKUP(I3056,State_codes!$B$2:$C$38, 2, FALSE)),"",VLOOKUP(I3056,State_codes!$B$2:$C$38, 2, FALSE))</f>
        <v>AP</v>
      </c>
      <c r="K3056" s="2" t="s">
        <v>122</v>
      </c>
      <c r="L3056" s="46"/>
      <c r="N3056" s="130"/>
      <c r="O3056" s="130"/>
      <c r="P3056" s="39">
        <v>43924</v>
      </c>
      <c r="Q3056" s="37" t="s">
        <v>11345</v>
      </c>
      <c r="R3056" s="46"/>
      <c r="S3056" s="46"/>
    </row>
    <row r="3057" spans="1:19" ht="12.75">
      <c r="A3057" s="38">
        <v>3056</v>
      </c>
      <c r="B3057" s="119"/>
      <c r="C3057" s="39">
        <v>43924</v>
      </c>
      <c r="D3057" s="40"/>
      <c r="E3057" s="41"/>
      <c r="H3057" s="2" t="s">
        <v>1019</v>
      </c>
      <c r="I3057" s="2" t="s">
        <v>236</v>
      </c>
      <c r="J3057" s="15" t="str">
        <f>IF(ISERROR(VLOOKUP(I3057,State_codes!$B$2:$C$38, 2, FALSE)),"",VLOOKUP(I3057,State_codes!$B$2:$C$38, 2, FALSE))</f>
        <v>AP</v>
      </c>
      <c r="K3057" s="2" t="s">
        <v>122</v>
      </c>
      <c r="L3057" s="46"/>
      <c r="N3057" s="130"/>
      <c r="O3057" s="130"/>
      <c r="P3057" s="39">
        <v>43924</v>
      </c>
      <c r="Q3057" s="37" t="s">
        <v>11345</v>
      </c>
      <c r="R3057" s="46"/>
      <c r="S3057" s="46"/>
    </row>
    <row r="3058" spans="1:19" ht="12.75">
      <c r="A3058" s="38">
        <v>3057</v>
      </c>
      <c r="B3058" s="119"/>
      <c r="C3058" s="39">
        <v>43924</v>
      </c>
      <c r="D3058" s="40"/>
      <c r="E3058" s="41"/>
      <c r="H3058" s="2" t="s">
        <v>223</v>
      </c>
      <c r="I3058" s="2" t="s">
        <v>224</v>
      </c>
      <c r="J3058" s="15" t="str">
        <f>IF(ISERROR(VLOOKUP(I3058,State_codes!$B$2:$C$38, 2, FALSE)),"",VLOOKUP(I3058,State_codes!$B$2:$C$38, 2, FALSE))</f>
        <v>MP</v>
      </c>
      <c r="K3058" s="2" t="s">
        <v>122</v>
      </c>
      <c r="L3058" s="46"/>
      <c r="N3058" s="130"/>
      <c r="O3058" s="130"/>
      <c r="P3058" s="39">
        <v>43924</v>
      </c>
      <c r="Q3058" s="37" t="s">
        <v>9442</v>
      </c>
      <c r="R3058" s="46"/>
      <c r="S3058" s="46"/>
    </row>
    <row r="3059" spans="1:19" ht="12.75">
      <c r="A3059" s="38">
        <v>3058</v>
      </c>
      <c r="B3059" s="119"/>
      <c r="C3059" s="39">
        <v>43924</v>
      </c>
      <c r="D3059" s="40"/>
      <c r="E3059" s="41"/>
      <c r="H3059" s="2" t="s">
        <v>223</v>
      </c>
      <c r="I3059" s="2" t="s">
        <v>224</v>
      </c>
      <c r="J3059" s="15" t="str">
        <f>IF(ISERROR(VLOOKUP(I3059,State_codes!$B$2:$C$38, 2, FALSE)),"",VLOOKUP(I3059,State_codes!$B$2:$C$38, 2, FALSE))</f>
        <v>MP</v>
      </c>
      <c r="K3059" s="2" t="s">
        <v>122</v>
      </c>
      <c r="L3059" s="46"/>
      <c r="N3059" s="130"/>
      <c r="O3059" s="130"/>
      <c r="P3059" s="39">
        <v>43924</v>
      </c>
      <c r="Q3059" s="37" t="s">
        <v>9442</v>
      </c>
      <c r="R3059" s="46"/>
      <c r="S3059" s="46"/>
    </row>
    <row r="3060" spans="1:19" ht="12.75">
      <c r="A3060" s="38">
        <v>3059</v>
      </c>
      <c r="B3060" s="119"/>
      <c r="C3060" s="39">
        <v>43924</v>
      </c>
      <c r="D3060" s="40"/>
      <c r="E3060" s="41"/>
      <c r="H3060" s="2" t="s">
        <v>223</v>
      </c>
      <c r="I3060" s="2" t="s">
        <v>224</v>
      </c>
      <c r="J3060" s="15" t="str">
        <f>IF(ISERROR(VLOOKUP(I3060,State_codes!$B$2:$C$38, 2, FALSE)),"",VLOOKUP(I3060,State_codes!$B$2:$C$38, 2, FALSE))</f>
        <v>MP</v>
      </c>
      <c r="K3060" s="2" t="s">
        <v>122</v>
      </c>
      <c r="L3060" s="46"/>
      <c r="N3060" s="130"/>
      <c r="O3060" s="130"/>
      <c r="P3060" s="39">
        <v>43924</v>
      </c>
      <c r="Q3060" s="37" t="s">
        <v>9442</v>
      </c>
      <c r="R3060" s="46"/>
      <c r="S3060" s="46"/>
    </row>
    <row r="3061" spans="1:19" ht="12.75">
      <c r="A3061" s="38">
        <v>3060</v>
      </c>
      <c r="B3061" s="119"/>
      <c r="C3061" s="39">
        <v>43924</v>
      </c>
      <c r="D3061" s="40"/>
      <c r="E3061" s="41"/>
      <c r="H3061" s="2" t="s">
        <v>223</v>
      </c>
      <c r="I3061" s="2" t="s">
        <v>224</v>
      </c>
      <c r="J3061" s="15" t="str">
        <f>IF(ISERROR(VLOOKUP(I3061,State_codes!$B$2:$C$38, 2, FALSE)),"",VLOOKUP(I3061,State_codes!$B$2:$C$38, 2, FALSE))</f>
        <v>MP</v>
      </c>
      <c r="K3061" s="2" t="s">
        <v>122</v>
      </c>
      <c r="L3061" s="46"/>
      <c r="N3061" s="130"/>
      <c r="O3061" s="130"/>
      <c r="P3061" s="39">
        <v>43924</v>
      </c>
      <c r="Q3061" s="37" t="s">
        <v>9442</v>
      </c>
      <c r="R3061" s="46"/>
      <c r="S3061" s="46"/>
    </row>
    <row r="3062" spans="1:19" ht="12.75">
      <c r="A3062" s="38">
        <v>3061</v>
      </c>
      <c r="B3062" s="119"/>
      <c r="C3062" s="39">
        <v>43924</v>
      </c>
      <c r="D3062" s="40"/>
      <c r="E3062" s="41"/>
      <c r="H3062" s="2" t="s">
        <v>223</v>
      </c>
      <c r="I3062" s="2" t="s">
        <v>224</v>
      </c>
      <c r="J3062" s="15" t="str">
        <f>IF(ISERROR(VLOOKUP(I3062,State_codes!$B$2:$C$38, 2, FALSE)),"",VLOOKUP(I3062,State_codes!$B$2:$C$38, 2, FALSE))</f>
        <v>MP</v>
      </c>
      <c r="K3062" s="2" t="s">
        <v>122</v>
      </c>
      <c r="L3062" s="46"/>
      <c r="N3062" s="130"/>
      <c r="O3062" s="130"/>
      <c r="P3062" s="39">
        <v>43924</v>
      </c>
      <c r="Q3062" s="37" t="s">
        <v>9442</v>
      </c>
      <c r="R3062" s="46"/>
      <c r="S3062" s="46"/>
    </row>
    <row r="3063" spans="1:19" ht="12.75">
      <c r="A3063" s="38">
        <v>3062</v>
      </c>
      <c r="B3063" s="119"/>
      <c r="C3063" s="39">
        <v>43924</v>
      </c>
      <c r="D3063" s="40"/>
      <c r="E3063" s="41"/>
      <c r="H3063" s="2" t="s">
        <v>223</v>
      </c>
      <c r="I3063" s="2" t="s">
        <v>224</v>
      </c>
      <c r="J3063" s="15" t="str">
        <f>IF(ISERROR(VLOOKUP(I3063,State_codes!$B$2:$C$38, 2, FALSE)),"",VLOOKUP(I3063,State_codes!$B$2:$C$38, 2, FALSE))</f>
        <v>MP</v>
      </c>
      <c r="K3063" s="2" t="s">
        <v>122</v>
      </c>
      <c r="L3063" s="46"/>
      <c r="N3063" s="130"/>
      <c r="O3063" s="130"/>
      <c r="P3063" s="39">
        <v>43924</v>
      </c>
      <c r="Q3063" s="37" t="s">
        <v>9442</v>
      </c>
      <c r="R3063" s="46"/>
      <c r="S3063" s="46"/>
    </row>
    <row r="3064" spans="1:19" ht="12.75">
      <c r="A3064" s="38">
        <v>3063</v>
      </c>
      <c r="B3064" s="119"/>
      <c r="C3064" s="39">
        <v>43924</v>
      </c>
      <c r="D3064" s="40"/>
      <c r="E3064" s="41"/>
      <c r="H3064" s="2" t="s">
        <v>223</v>
      </c>
      <c r="I3064" s="2" t="s">
        <v>224</v>
      </c>
      <c r="J3064" s="15" t="str">
        <f>IF(ISERROR(VLOOKUP(I3064,State_codes!$B$2:$C$38, 2, FALSE)),"",VLOOKUP(I3064,State_codes!$B$2:$C$38, 2, FALSE))</f>
        <v>MP</v>
      </c>
      <c r="K3064" s="2" t="s">
        <v>122</v>
      </c>
      <c r="L3064" s="46"/>
      <c r="N3064" s="130"/>
      <c r="O3064" s="130"/>
      <c r="P3064" s="39">
        <v>43924</v>
      </c>
      <c r="Q3064" s="37" t="s">
        <v>9442</v>
      </c>
      <c r="R3064" s="46"/>
      <c r="S3064" s="46"/>
    </row>
    <row r="3065" spans="1:19" ht="12.75">
      <c r="A3065" s="38">
        <v>3064</v>
      </c>
      <c r="B3065" s="119"/>
      <c r="C3065" s="39">
        <v>43924</v>
      </c>
      <c r="D3065" s="40"/>
      <c r="E3065" s="41"/>
      <c r="H3065" s="2" t="s">
        <v>223</v>
      </c>
      <c r="I3065" s="2" t="s">
        <v>224</v>
      </c>
      <c r="J3065" s="15" t="str">
        <f>IF(ISERROR(VLOOKUP(I3065,State_codes!$B$2:$C$38, 2, FALSE)),"",VLOOKUP(I3065,State_codes!$B$2:$C$38, 2, FALSE))</f>
        <v>MP</v>
      </c>
      <c r="K3065" s="2" t="s">
        <v>122</v>
      </c>
      <c r="L3065" s="46"/>
      <c r="N3065" s="130"/>
      <c r="O3065" s="130"/>
      <c r="P3065" s="39">
        <v>43924</v>
      </c>
      <c r="Q3065" s="37" t="s">
        <v>9442</v>
      </c>
      <c r="R3065" s="46"/>
      <c r="S3065" s="46"/>
    </row>
    <row r="3066" spans="1:19" ht="12.75">
      <c r="A3066" s="38">
        <v>3065</v>
      </c>
      <c r="B3066" s="119"/>
      <c r="C3066" s="39">
        <v>43924</v>
      </c>
      <c r="D3066" s="40"/>
      <c r="E3066" s="41"/>
      <c r="H3066" s="2" t="s">
        <v>223</v>
      </c>
      <c r="I3066" s="2" t="s">
        <v>224</v>
      </c>
      <c r="J3066" s="15" t="str">
        <f>IF(ISERROR(VLOOKUP(I3066,State_codes!$B$2:$C$38, 2, FALSE)),"",VLOOKUP(I3066,State_codes!$B$2:$C$38, 2, FALSE))</f>
        <v>MP</v>
      </c>
      <c r="K3066" s="2" t="s">
        <v>122</v>
      </c>
      <c r="L3066" s="46"/>
      <c r="N3066" s="130"/>
      <c r="O3066" s="130"/>
      <c r="P3066" s="39">
        <v>43924</v>
      </c>
      <c r="Q3066" s="37" t="s">
        <v>9442</v>
      </c>
      <c r="R3066" s="46"/>
      <c r="S3066" s="46"/>
    </row>
    <row r="3067" spans="1:19" ht="12.75">
      <c r="A3067" s="38">
        <v>3066</v>
      </c>
      <c r="B3067" s="119"/>
      <c r="C3067" s="39">
        <v>43924</v>
      </c>
      <c r="D3067" s="40"/>
      <c r="E3067" s="41"/>
      <c r="H3067" s="2" t="s">
        <v>223</v>
      </c>
      <c r="I3067" s="2" t="s">
        <v>224</v>
      </c>
      <c r="J3067" s="15" t="str">
        <f>IF(ISERROR(VLOOKUP(I3067,State_codes!$B$2:$C$38, 2, FALSE)),"",VLOOKUP(I3067,State_codes!$B$2:$C$38, 2, FALSE))</f>
        <v>MP</v>
      </c>
      <c r="K3067" s="2" t="s">
        <v>122</v>
      </c>
      <c r="L3067" s="46"/>
      <c r="N3067" s="130"/>
      <c r="O3067" s="130"/>
      <c r="P3067" s="39">
        <v>43924</v>
      </c>
      <c r="Q3067" s="37" t="s">
        <v>9442</v>
      </c>
      <c r="R3067" s="46"/>
      <c r="S3067" s="46"/>
    </row>
    <row r="3068" spans="1:19" ht="12.75">
      <c r="A3068" s="38">
        <v>3067</v>
      </c>
      <c r="B3068" s="119"/>
      <c r="C3068" s="39">
        <v>43924</v>
      </c>
      <c r="D3068" s="40"/>
      <c r="E3068" s="41"/>
      <c r="H3068" s="2" t="s">
        <v>223</v>
      </c>
      <c r="I3068" s="2" t="s">
        <v>224</v>
      </c>
      <c r="J3068" s="15" t="str">
        <f>IF(ISERROR(VLOOKUP(I3068,State_codes!$B$2:$C$38, 2, FALSE)),"",VLOOKUP(I3068,State_codes!$B$2:$C$38, 2, FALSE))</f>
        <v>MP</v>
      </c>
      <c r="K3068" s="2" t="s">
        <v>122</v>
      </c>
      <c r="L3068" s="46"/>
      <c r="N3068" s="130"/>
      <c r="O3068" s="130"/>
      <c r="P3068" s="39">
        <v>43924</v>
      </c>
      <c r="Q3068" s="37" t="s">
        <v>9442</v>
      </c>
      <c r="R3068" s="46"/>
      <c r="S3068" s="46"/>
    </row>
    <row r="3069" spans="1:19" ht="12.75">
      <c r="A3069" s="38">
        <v>3068</v>
      </c>
      <c r="B3069" s="119"/>
      <c r="C3069" s="39">
        <v>43924</v>
      </c>
      <c r="D3069" s="40"/>
      <c r="E3069" s="41"/>
      <c r="H3069" s="2" t="s">
        <v>223</v>
      </c>
      <c r="I3069" s="2" t="s">
        <v>224</v>
      </c>
      <c r="J3069" s="15" t="str">
        <f>IF(ISERROR(VLOOKUP(I3069,State_codes!$B$2:$C$38, 2, FALSE)),"",VLOOKUP(I3069,State_codes!$B$2:$C$38, 2, FALSE))</f>
        <v>MP</v>
      </c>
      <c r="K3069" s="2" t="s">
        <v>122</v>
      </c>
      <c r="L3069" s="46"/>
      <c r="N3069" s="130"/>
      <c r="O3069" s="130"/>
      <c r="P3069" s="39">
        <v>43924</v>
      </c>
      <c r="Q3069" s="37" t="s">
        <v>9442</v>
      </c>
      <c r="R3069" s="46"/>
      <c r="S3069" s="46"/>
    </row>
    <row r="3070" spans="1:19" ht="12.75">
      <c r="A3070" s="38">
        <v>3069</v>
      </c>
      <c r="B3070" s="119"/>
      <c r="C3070" s="39">
        <v>43924</v>
      </c>
      <c r="D3070" s="40"/>
      <c r="E3070" s="41"/>
      <c r="H3070" s="2" t="s">
        <v>223</v>
      </c>
      <c r="I3070" s="2" t="s">
        <v>224</v>
      </c>
      <c r="J3070" s="15" t="str">
        <f>IF(ISERROR(VLOOKUP(I3070,State_codes!$B$2:$C$38, 2, FALSE)),"",VLOOKUP(I3070,State_codes!$B$2:$C$38, 2, FALSE))</f>
        <v>MP</v>
      </c>
      <c r="K3070" s="2" t="s">
        <v>122</v>
      </c>
      <c r="L3070" s="46"/>
      <c r="N3070" s="130"/>
      <c r="O3070" s="130"/>
      <c r="P3070" s="39">
        <v>43924</v>
      </c>
      <c r="Q3070" s="37" t="s">
        <v>9442</v>
      </c>
      <c r="R3070" s="46"/>
      <c r="S3070" s="46"/>
    </row>
    <row r="3071" spans="1:19" ht="12.75">
      <c r="A3071" s="38">
        <v>3070</v>
      </c>
      <c r="B3071" s="119"/>
      <c r="C3071" s="39">
        <v>43924</v>
      </c>
      <c r="D3071" s="40"/>
      <c r="E3071" s="41"/>
      <c r="H3071" s="2" t="s">
        <v>223</v>
      </c>
      <c r="I3071" s="2" t="s">
        <v>224</v>
      </c>
      <c r="J3071" s="15" t="str">
        <f>IF(ISERROR(VLOOKUP(I3071,State_codes!$B$2:$C$38, 2, FALSE)),"",VLOOKUP(I3071,State_codes!$B$2:$C$38, 2, FALSE))</f>
        <v>MP</v>
      </c>
      <c r="K3071" s="2" t="s">
        <v>122</v>
      </c>
      <c r="L3071" s="46"/>
      <c r="N3071" s="130"/>
      <c r="O3071" s="130"/>
      <c r="P3071" s="39">
        <v>43924</v>
      </c>
      <c r="Q3071" s="37" t="s">
        <v>9442</v>
      </c>
      <c r="R3071" s="46"/>
      <c r="S3071" s="46"/>
    </row>
    <row r="3072" spans="1:19" ht="12.75">
      <c r="A3072" s="38">
        <v>3071</v>
      </c>
      <c r="B3072" s="119"/>
      <c r="C3072" s="39">
        <v>43924</v>
      </c>
      <c r="D3072" s="40"/>
      <c r="E3072" s="41"/>
      <c r="H3072" s="2" t="s">
        <v>223</v>
      </c>
      <c r="I3072" s="2" t="s">
        <v>224</v>
      </c>
      <c r="J3072" s="15" t="str">
        <f>IF(ISERROR(VLOOKUP(I3072,State_codes!$B$2:$C$38, 2, FALSE)),"",VLOOKUP(I3072,State_codes!$B$2:$C$38, 2, FALSE))</f>
        <v>MP</v>
      </c>
      <c r="K3072" s="2" t="s">
        <v>122</v>
      </c>
      <c r="L3072" s="46"/>
      <c r="N3072" s="130"/>
      <c r="O3072" s="130"/>
      <c r="P3072" s="39">
        <v>43924</v>
      </c>
      <c r="Q3072" s="37" t="s">
        <v>9442</v>
      </c>
      <c r="R3072" s="46"/>
      <c r="S3072" s="46"/>
    </row>
    <row r="3073" spans="1:19" ht="12.75">
      <c r="A3073" s="38">
        <v>3072</v>
      </c>
      <c r="B3073" s="119"/>
      <c r="C3073" s="39">
        <v>43924</v>
      </c>
      <c r="D3073" s="40"/>
      <c r="E3073" s="41"/>
      <c r="H3073" s="2" t="s">
        <v>5192</v>
      </c>
      <c r="I3073" s="2" t="s">
        <v>224</v>
      </c>
      <c r="J3073" s="15" t="str">
        <f>IF(ISERROR(VLOOKUP(I3073,State_codes!$B$2:$C$38, 2, FALSE)),"",VLOOKUP(I3073,State_codes!$B$2:$C$38, 2, FALSE))</f>
        <v>MP</v>
      </c>
      <c r="K3073" s="2" t="s">
        <v>122</v>
      </c>
      <c r="L3073" s="31" t="s">
        <v>11400</v>
      </c>
      <c r="M3073" s="2" t="s">
        <v>10807</v>
      </c>
      <c r="N3073" s="27" t="s">
        <v>56</v>
      </c>
      <c r="O3073" s="130"/>
      <c r="P3073" s="39">
        <v>43924</v>
      </c>
      <c r="Q3073" s="37" t="s">
        <v>9442</v>
      </c>
      <c r="R3073" s="37" t="s">
        <v>11401</v>
      </c>
      <c r="S3073" s="46"/>
    </row>
    <row r="3074" spans="1:19" ht="12.75">
      <c r="A3074" s="38">
        <v>3073</v>
      </c>
      <c r="B3074" s="119"/>
      <c r="C3074" s="39">
        <v>43924</v>
      </c>
      <c r="D3074" s="40"/>
      <c r="E3074" s="41"/>
      <c r="H3074" s="2" t="s">
        <v>5192</v>
      </c>
      <c r="I3074" s="2" t="s">
        <v>224</v>
      </c>
      <c r="J3074" s="15" t="str">
        <f>IF(ISERROR(VLOOKUP(I3074,State_codes!$B$2:$C$38, 2, FALSE)),"",VLOOKUP(I3074,State_codes!$B$2:$C$38, 2, FALSE))</f>
        <v>MP</v>
      </c>
      <c r="K3074" s="2" t="s">
        <v>122</v>
      </c>
      <c r="L3074" s="31" t="s">
        <v>11400</v>
      </c>
      <c r="M3074" s="2" t="s">
        <v>10807</v>
      </c>
      <c r="N3074" s="27" t="s">
        <v>56</v>
      </c>
      <c r="O3074" s="130"/>
      <c r="P3074" s="39">
        <v>43924</v>
      </c>
      <c r="Q3074" s="37" t="s">
        <v>9442</v>
      </c>
      <c r="R3074" s="37" t="s">
        <v>11401</v>
      </c>
      <c r="S3074" s="46"/>
    </row>
    <row r="3075" spans="1:19" ht="12.75">
      <c r="A3075" s="38">
        <v>3074</v>
      </c>
      <c r="B3075" s="119"/>
      <c r="C3075" s="39">
        <v>43924</v>
      </c>
      <c r="D3075" s="40"/>
      <c r="E3075" s="41"/>
      <c r="H3075" s="2" t="s">
        <v>5192</v>
      </c>
      <c r="I3075" s="2" t="s">
        <v>224</v>
      </c>
      <c r="J3075" s="15" t="str">
        <f>IF(ISERROR(VLOOKUP(I3075,State_codes!$B$2:$C$38, 2, FALSE)),"",VLOOKUP(I3075,State_codes!$B$2:$C$38, 2, FALSE))</f>
        <v>MP</v>
      </c>
      <c r="K3075" s="2" t="s">
        <v>122</v>
      </c>
      <c r="L3075" s="31" t="s">
        <v>11400</v>
      </c>
      <c r="M3075" s="2" t="s">
        <v>10807</v>
      </c>
      <c r="N3075" s="27" t="s">
        <v>56</v>
      </c>
      <c r="O3075" s="130"/>
      <c r="P3075" s="39">
        <v>43924</v>
      </c>
      <c r="Q3075" s="37" t="s">
        <v>9442</v>
      </c>
      <c r="R3075" s="37" t="s">
        <v>11401</v>
      </c>
      <c r="S3075" s="46"/>
    </row>
    <row r="3076" spans="1:19" ht="12.75">
      <c r="A3076" s="38">
        <v>3075</v>
      </c>
      <c r="B3076" s="119"/>
      <c r="C3076" s="39">
        <v>43924</v>
      </c>
      <c r="D3076" s="40"/>
      <c r="E3076" s="41"/>
      <c r="H3076" s="2" t="s">
        <v>5192</v>
      </c>
      <c r="I3076" s="2" t="s">
        <v>224</v>
      </c>
      <c r="J3076" s="15" t="str">
        <f>IF(ISERROR(VLOOKUP(I3076,State_codes!$B$2:$C$38, 2, FALSE)),"",VLOOKUP(I3076,State_codes!$B$2:$C$38, 2, FALSE))</f>
        <v>MP</v>
      </c>
      <c r="K3076" s="2" t="s">
        <v>122</v>
      </c>
      <c r="L3076" s="31" t="s">
        <v>11400</v>
      </c>
      <c r="M3076" s="2" t="s">
        <v>10807</v>
      </c>
      <c r="N3076" s="27" t="s">
        <v>56</v>
      </c>
      <c r="O3076" s="130"/>
      <c r="P3076" s="39">
        <v>43924</v>
      </c>
      <c r="Q3076" s="37" t="s">
        <v>9442</v>
      </c>
      <c r="R3076" s="37" t="s">
        <v>11401</v>
      </c>
      <c r="S3076" s="46"/>
    </row>
    <row r="3077" spans="1:19" ht="12.75">
      <c r="A3077" s="38">
        <v>3076</v>
      </c>
      <c r="B3077" s="119"/>
      <c r="C3077" s="39">
        <v>43924</v>
      </c>
      <c r="D3077" s="40"/>
      <c r="E3077" s="41"/>
      <c r="H3077" s="2" t="s">
        <v>5192</v>
      </c>
      <c r="I3077" s="2" t="s">
        <v>224</v>
      </c>
      <c r="J3077" s="15" t="str">
        <f>IF(ISERROR(VLOOKUP(I3077,State_codes!$B$2:$C$38, 2, FALSE)),"",VLOOKUP(I3077,State_codes!$B$2:$C$38, 2, FALSE))</f>
        <v>MP</v>
      </c>
      <c r="K3077" s="2" t="s">
        <v>122</v>
      </c>
      <c r="L3077" s="31" t="s">
        <v>11400</v>
      </c>
      <c r="M3077" s="2" t="s">
        <v>10807</v>
      </c>
      <c r="N3077" s="27" t="s">
        <v>56</v>
      </c>
      <c r="O3077" s="130"/>
      <c r="P3077" s="39">
        <v>43924</v>
      </c>
      <c r="Q3077" s="37" t="s">
        <v>9442</v>
      </c>
      <c r="R3077" s="37" t="s">
        <v>11401</v>
      </c>
      <c r="S3077" s="46"/>
    </row>
    <row r="3078" spans="1:19" ht="12.75">
      <c r="A3078" s="38">
        <v>3077</v>
      </c>
      <c r="B3078" s="119"/>
      <c r="C3078" s="39">
        <v>43924</v>
      </c>
      <c r="D3078" s="40"/>
      <c r="E3078" s="41"/>
      <c r="H3078" s="2" t="s">
        <v>107</v>
      </c>
      <c r="I3078" s="2" t="s">
        <v>109</v>
      </c>
      <c r="J3078" s="15" t="str">
        <f>IF(ISERROR(VLOOKUP(I3078,State_codes!$B$2:$C$38, 2, FALSE)),"",VLOOKUP(I3078,State_codes!$B$2:$C$38, 2, FALSE))</f>
        <v>RJ</v>
      </c>
      <c r="K3078" s="2" t="s">
        <v>122</v>
      </c>
      <c r="L3078" s="46"/>
      <c r="N3078" s="130"/>
      <c r="O3078" s="130"/>
      <c r="P3078" s="39">
        <v>43924</v>
      </c>
      <c r="Q3078" s="34" t="s">
        <v>943</v>
      </c>
      <c r="R3078" s="46"/>
      <c r="S3078" s="46"/>
    </row>
    <row r="3079" spans="1:19" ht="12.75">
      <c r="A3079" s="38">
        <v>3078</v>
      </c>
      <c r="B3079" s="119"/>
      <c r="C3079" s="39">
        <v>43924</v>
      </c>
      <c r="D3079" s="40"/>
      <c r="E3079" s="41"/>
      <c r="H3079" s="2" t="s">
        <v>107</v>
      </c>
      <c r="I3079" s="2" t="s">
        <v>109</v>
      </c>
      <c r="J3079" s="15" t="str">
        <f>IF(ISERROR(VLOOKUP(I3079,State_codes!$B$2:$C$38, 2, FALSE)),"",VLOOKUP(I3079,State_codes!$B$2:$C$38, 2, FALSE))</f>
        <v>RJ</v>
      </c>
      <c r="K3079" s="2" t="s">
        <v>122</v>
      </c>
      <c r="L3079" s="46"/>
      <c r="N3079" s="130"/>
      <c r="O3079" s="130"/>
      <c r="P3079" s="39">
        <v>43924</v>
      </c>
      <c r="Q3079" s="34" t="s">
        <v>943</v>
      </c>
      <c r="R3079" s="46"/>
      <c r="S3079" s="46"/>
    </row>
    <row r="3080" spans="1:19" ht="12.75">
      <c r="A3080" s="38">
        <v>3079</v>
      </c>
      <c r="B3080" s="119"/>
      <c r="C3080" s="39">
        <v>43924</v>
      </c>
      <c r="D3080" s="40"/>
      <c r="E3080" s="41"/>
      <c r="H3080" s="2" t="s">
        <v>5343</v>
      </c>
      <c r="I3080" s="2" t="s">
        <v>109</v>
      </c>
      <c r="J3080" s="15" t="str">
        <f>IF(ISERROR(VLOOKUP(I3080,State_codes!$B$2:$C$38, 2, FALSE)),"",VLOOKUP(I3080,State_codes!$B$2:$C$38, 2, FALSE))</f>
        <v>RJ</v>
      </c>
      <c r="K3080" s="2" t="s">
        <v>122</v>
      </c>
      <c r="L3080" s="46"/>
      <c r="N3080" s="130"/>
      <c r="O3080" s="130"/>
      <c r="P3080" s="39">
        <v>43924</v>
      </c>
      <c r="Q3080" s="34" t="s">
        <v>943</v>
      </c>
      <c r="R3080" s="46"/>
      <c r="S3080" s="46"/>
    </row>
    <row r="3081" spans="1:19" ht="12.75">
      <c r="A3081" s="38">
        <v>3080</v>
      </c>
      <c r="B3081" s="119"/>
      <c r="C3081" s="39">
        <v>43924</v>
      </c>
      <c r="D3081" s="40"/>
      <c r="E3081" s="41"/>
      <c r="H3081" s="2" t="s">
        <v>5343</v>
      </c>
      <c r="I3081" s="2" t="s">
        <v>109</v>
      </c>
      <c r="J3081" s="15" t="str">
        <f>IF(ISERROR(VLOOKUP(I3081,State_codes!$B$2:$C$38, 2, FALSE)),"",VLOOKUP(I3081,State_codes!$B$2:$C$38, 2, FALSE))</f>
        <v>RJ</v>
      </c>
      <c r="K3081" s="2" t="s">
        <v>122</v>
      </c>
      <c r="L3081" s="46"/>
      <c r="N3081" s="130"/>
      <c r="O3081" s="130"/>
      <c r="P3081" s="39">
        <v>43924</v>
      </c>
      <c r="Q3081" s="34" t="s">
        <v>943</v>
      </c>
      <c r="R3081" s="46"/>
      <c r="S3081" s="46"/>
    </row>
    <row r="3082" spans="1:19" ht="12.75">
      <c r="A3082" s="38">
        <v>3081</v>
      </c>
      <c r="B3082" s="119"/>
      <c r="C3082" s="39">
        <v>43924</v>
      </c>
      <c r="D3082" s="40"/>
      <c r="E3082" s="41"/>
      <c r="H3082" s="2" t="s">
        <v>5343</v>
      </c>
      <c r="I3082" s="2" t="s">
        <v>109</v>
      </c>
      <c r="J3082" s="15" t="str">
        <f>IF(ISERROR(VLOOKUP(I3082,State_codes!$B$2:$C$38, 2, FALSE)),"",VLOOKUP(I3082,State_codes!$B$2:$C$38, 2, FALSE))</f>
        <v>RJ</v>
      </c>
      <c r="K3082" s="2" t="s">
        <v>122</v>
      </c>
      <c r="L3082" s="46"/>
      <c r="N3082" s="130"/>
      <c r="O3082" s="130"/>
      <c r="P3082" s="39">
        <v>43924</v>
      </c>
      <c r="Q3082" s="34" t="s">
        <v>943</v>
      </c>
      <c r="R3082" s="46"/>
      <c r="S3082" s="46"/>
    </row>
    <row r="3083" spans="1:19" ht="12.75">
      <c r="A3083" s="38">
        <v>3082</v>
      </c>
      <c r="B3083" s="119"/>
      <c r="C3083" s="39">
        <v>43924</v>
      </c>
      <c r="D3083" s="40"/>
      <c r="E3083" s="41"/>
      <c r="H3083" s="2" t="s">
        <v>4084</v>
      </c>
      <c r="I3083" s="2" t="s">
        <v>109</v>
      </c>
      <c r="J3083" s="15" t="str">
        <f>IF(ISERROR(VLOOKUP(I3083,State_codes!$B$2:$C$38, 2, FALSE)),"",VLOOKUP(I3083,State_codes!$B$2:$C$38, 2, FALSE))</f>
        <v>RJ</v>
      </c>
      <c r="K3083" s="2" t="s">
        <v>122</v>
      </c>
      <c r="L3083" s="344" t="s">
        <v>11418</v>
      </c>
      <c r="N3083" s="27" t="s">
        <v>56</v>
      </c>
      <c r="O3083" s="130"/>
      <c r="P3083" s="39">
        <v>43924</v>
      </c>
      <c r="Q3083" s="34" t="s">
        <v>943</v>
      </c>
      <c r="R3083" s="46"/>
      <c r="S3083" s="46"/>
    </row>
    <row r="3084" spans="1:19" ht="12.75">
      <c r="A3084" s="38">
        <v>3083</v>
      </c>
      <c r="B3084" s="119"/>
      <c r="C3084" s="39">
        <v>43924</v>
      </c>
      <c r="D3084" s="40"/>
      <c r="E3084" s="41"/>
      <c r="H3084" s="2" t="s">
        <v>4084</v>
      </c>
      <c r="I3084" s="2" t="s">
        <v>109</v>
      </c>
      <c r="J3084" s="15" t="str">
        <f>IF(ISERROR(VLOOKUP(I3084,State_codes!$B$2:$C$38, 2, FALSE)),"",VLOOKUP(I3084,State_codes!$B$2:$C$38, 2, FALSE))</f>
        <v>RJ</v>
      </c>
      <c r="K3084" s="2" t="s">
        <v>122</v>
      </c>
      <c r="L3084" s="344" t="s">
        <v>11418</v>
      </c>
      <c r="N3084" s="27" t="s">
        <v>56</v>
      </c>
      <c r="O3084" s="130"/>
      <c r="P3084" s="39">
        <v>43924</v>
      </c>
      <c r="Q3084" s="34" t="s">
        <v>943</v>
      </c>
      <c r="R3084" s="46"/>
      <c r="S3084" s="46"/>
    </row>
    <row r="3085" spans="1:19" ht="12.75">
      <c r="A3085" s="38">
        <v>3084</v>
      </c>
      <c r="B3085" s="119"/>
      <c r="C3085" s="39">
        <v>43924</v>
      </c>
      <c r="D3085" s="40"/>
      <c r="E3085" s="41"/>
      <c r="H3085" s="2" t="s">
        <v>4084</v>
      </c>
      <c r="I3085" s="2" t="s">
        <v>109</v>
      </c>
      <c r="J3085" s="15" t="str">
        <f>IF(ISERROR(VLOOKUP(I3085,State_codes!$B$2:$C$38, 2, FALSE)),"",VLOOKUP(I3085,State_codes!$B$2:$C$38, 2, FALSE))</f>
        <v>RJ</v>
      </c>
      <c r="K3085" s="2" t="s">
        <v>122</v>
      </c>
      <c r="L3085" s="344" t="s">
        <v>11418</v>
      </c>
      <c r="N3085" s="27" t="s">
        <v>56</v>
      </c>
      <c r="O3085" s="130"/>
      <c r="P3085" s="39">
        <v>43924</v>
      </c>
      <c r="Q3085" s="34" t="s">
        <v>943</v>
      </c>
      <c r="R3085" s="46"/>
      <c r="S3085" s="46"/>
    </row>
    <row r="3086" spans="1:19" ht="12.75">
      <c r="A3086" s="38">
        <v>3085</v>
      </c>
      <c r="B3086" s="119"/>
      <c r="C3086" s="39">
        <v>43924</v>
      </c>
      <c r="D3086" s="40"/>
      <c r="E3086" s="41"/>
      <c r="H3086" s="2" t="s">
        <v>4084</v>
      </c>
      <c r="I3086" s="2" t="s">
        <v>109</v>
      </c>
      <c r="J3086" s="15" t="str">
        <f>IF(ISERROR(VLOOKUP(I3086,State_codes!$B$2:$C$38, 2, FALSE)),"",VLOOKUP(I3086,State_codes!$B$2:$C$38, 2, FALSE))</f>
        <v>RJ</v>
      </c>
      <c r="K3086" s="2" t="s">
        <v>122</v>
      </c>
      <c r="L3086" s="344" t="s">
        <v>11418</v>
      </c>
      <c r="N3086" s="27" t="s">
        <v>56</v>
      </c>
      <c r="O3086" s="130"/>
      <c r="P3086" s="39">
        <v>43924</v>
      </c>
      <c r="Q3086" s="34" t="s">
        <v>943</v>
      </c>
      <c r="R3086" s="46"/>
      <c r="S3086" s="46"/>
    </row>
    <row r="3087" spans="1:19" ht="12.75">
      <c r="A3087" s="38">
        <v>3086</v>
      </c>
      <c r="B3087" s="119"/>
      <c r="C3087" s="39">
        <v>43924</v>
      </c>
      <c r="D3087" s="40"/>
      <c r="E3087" s="41"/>
      <c r="H3087" s="2" t="s">
        <v>4084</v>
      </c>
      <c r="I3087" s="2" t="s">
        <v>109</v>
      </c>
      <c r="J3087" s="15" t="str">
        <f>IF(ISERROR(VLOOKUP(I3087,State_codes!$B$2:$C$38, 2, FALSE)),"",VLOOKUP(I3087,State_codes!$B$2:$C$38, 2, FALSE))</f>
        <v>RJ</v>
      </c>
      <c r="K3087" s="2" t="s">
        <v>122</v>
      </c>
      <c r="L3087" s="344" t="s">
        <v>11418</v>
      </c>
      <c r="N3087" s="27" t="s">
        <v>56</v>
      </c>
      <c r="O3087" s="130"/>
      <c r="P3087" s="39">
        <v>43924</v>
      </c>
      <c r="Q3087" s="34" t="s">
        <v>943</v>
      </c>
      <c r="R3087" s="46"/>
      <c r="S3087" s="46"/>
    </row>
    <row r="3088" spans="1:19" ht="12.75">
      <c r="A3088" s="38">
        <v>3087</v>
      </c>
      <c r="B3088" s="119"/>
      <c r="C3088" s="39">
        <v>43924</v>
      </c>
      <c r="D3088" s="40"/>
      <c r="E3088" s="41"/>
      <c r="H3088" s="2" t="s">
        <v>4084</v>
      </c>
      <c r="I3088" s="2" t="s">
        <v>109</v>
      </c>
      <c r="J3088" s="15" t="str">
        <f>IF(ISERROR(VLOOKUP(I3088,State_codes!$B$2:$C$38, 2, FALSE)),"",VLOOKUP(I3088,State_codes!$B$2:$C$38, 2, FALSE))</f>
        <v>RJ</v>
      </c>
      <c r="K3088" s="2" t="s">
        <v>122</v>
      </c>
      <c r="L3088" s="344" t="s">
        <v>11418</v>
      </c>
      <c r="N3088" s="27" t="s">
        <v>56</v>
      </c>
      <c r="O3088" s="130"/>
      <c r="P3088" s="39">
        <v>43924</v>
      </c>
      <c r="Q3088" s="34" t="s">
        <v>943</v>
      </c>
      <c r="R3088" s="46"/>
      <c r="S3088" s="46"/>
    </row>
    <row r="3089" spans="1:19" ht="12.75">
      <c r="A3089" s="38">
        <v>3088</v>
      </c>
      <c r="B3089" s="119"/>
      <c r="C3089" s="39">
        <v>43924</v>
      </c>
      <c r="D3089" s="40"/>
      <c r="E3089" s="41"/>
      <c r="F3089" s="2" t="s">
        <v>40</v>
      </c>
      <c r="H3089" s="2" t="s">
        <v>577</v>
      </c>
      <c r="I3089" s="2" t="s">
        <v>322</v>
      </c>
      <c r="J3089" s="15" t="str">
        <f>IF(ISERROR(VLOOKUP(I3089,State_codes!$B$2:$C$38, 2, FALSE)),"",VLOOKUP(I3089,State_codes!$B$2:$C$38, 2, FALSE))</f>
        <v>OR</v>
      </c>
      <c r="K3089" s="2" t="s">
        <v>122</v>
      </c>
      <c r="L3089" s="31" t="s">
        <v>11432</v>
      </c>
      <c r="N3089" s="27" t="s">
        <v>56</v>
      </c>
      <c r="O3089" s="130"/>
      <c r="P3089" s="39">
        <v>43924</v>
      </c>
      <c r="Q3089" s="37" t="s">
        <v>11433</v>
      </c>
      <c r="R3089" s="46"/>
      <c r="S3089" s="46"/>
    </row>
    <row r="3090" spans="1:19" ht="12.75">
      <c r="A3090" s="38">
        <v>3089</v>
      </c>
      <c r="B3090" s="119"/>
      <c r="C3090" s="39">
        <v>43924</v>
      </c>
      <c r="D3090" s="40"/>
      <c r="E3090" s="41"/>
      <c r="F3090" s="2" t="s">
        <v>40</v>
      </c>
      <c r="H3090" s="2" t="s">
        <v>577</v>
      </c>
      <c r="I3090" s="2" t="s">
        <v>322</v>
      </c>
      <c r="J3090" s="15" t="str">
        <f>IF(ISERROR(VLOOKUP(I3090,State_codes!$B$2:$C$38, 2, FALSE)),"",VLOOKUP(I3090,State_codes!$B$2:$C$38, 2, FALSE))</f>
        <v>OR</v>
      </c>
      <c r="K3090" s="2" t="s">
        <v>122</v>
      </c>
      <c r="L3090" s="31" t="s">
        <v>11435</v>
      </c>
      <c r="N3090" s="27" t="s">
        <v>56</v>
      </c>
      <c r="O3090" s="130"/>
      <c r="P3090" s="39">
        <v>43924</v>
      </c>
      <c r="Q3090" s="37" t="s">
        <v>11433</v>
      </c>
      <c r="R3090" s="46"/>
      <c r="S3090" s="46"/>
    </row>
    <row r="3091" spans="1:19" ht="12.75">
      <c r="A3091" s="38">
        <v>3090</v>
      </c>
      <c r="B3091" s="119"/>
      <c r="C3091" s="39">
        <v>43924</v>
      </c>
      <c r="D3091" s="40"/>
      <c r="E3091" s="41"/>
      <c r="H3091" s="2" t="s">
        <v>577</v>
      </c>
      <c r="I3091" s="2" t="s">
        <v>322</v>
      </c>
      <c r="J3091" s="15" t="str">
        <f>IF(ISERROR(VLOOKUP(I3091,State_codes!$B$2:$C$38, 2, FALSE)),"",VLOOKUP(I3091,State_codes!$B$2:$C$38, 2, FALSE))</f>
        <v>OR</v>
      </c>
      <c r="K3091" s="2" t="s">
        <v>122</v>
      </c>
      <c r="L3091" s="31" t="s">
        <v>11439</v>
      </c>
      <c r="N3091" s="27" t="s">
        <v>56</v>
      </c>
      <c r="O3091" s="130"/>
      <c r="P3091" s="39">
        <v>43924</v>
      </c>
      <c r="Q3091" s="37" t="s">
        <v>11433</v>
      </c>
      <c r="R3091" s="46"/>
      <c r="S3091" s="46"/>
    </row>
    <row r="3092" spans="1:19" ht="12.75">
      <c r="A3092" s="38">
        <v>3091</v>
      </c>
      <c r="B3092" s="119"/>
      <c r="C3092" s="39">
        <v>43924</v>
      </c>
      <c r="D3092" s="40"/>
      <c r="E3092" s="41"/>
      <c r="H3092" s="2" t="s">
        <v>577</v>
      </c>
      <c r="I3092" s="2" t="s">
        <v>322</v>
      </c>
      <c r="J3092" s="15" t="str">
        <f>IF(ISERROR(VLOOKUP(I3092,State_codes!$B$2:$C$38, 2, FALSE)),"",VLOOKUP(I3092,State_codes!$B$2:$C$38, 2, FALSE))</f>
        <v>OR</v>
      </c>
      <c r="K3092" s="2" t="s">
        <v>122</v>
      </c>
      <c r="L3092" s="31" t="s">
        <v>11439</v>
      </c>
      <c r="N3092" s="27" t="s">
        <v>56</v>
      </c>
      <c r="O3092" s="130"/>
      <c r="P3092" s="39">
        <v>43924</v>
      </c>
      <c r="Q3092" s="37" t="s">
        <v>11433</v>
      </c>
      <c r="R3092" s="46"/>
      <c r="S3092" s="46"/>
    </row>
    <row r="3093" spans="1:19" ht="12.75">
      <c r="A3093" s="38">
        <v>3092</v>
      </c>
      <c r="B3093" s="119"/>
      <c r="C3093" s="39">
        <v>43924</v>
      </c>
      <c r="D3093" s="40"/>
      <c r="E3093" s="41"/>
      <c r="H3093" s="2" t="s">
        <v>577</v>
      </c>
      <c r="I3093" s="2" t="s">
        <v>322</v>
      </c>
      <c r="J3093" s="15" t="str">
        <f>IF(ISERROR(VLOOKUP(I3093,State_codes!$B$2:$C$38, 2, FALSE)),"",VLOOKUP(I3093,State_codes!$B$2:$C$38, 2, FALSE))</f>
        <v>OR</v>
      </c>
      <c r="K3093" s="2" t="s">
        <v>122</v>
      </c>
      <c r="L3093" s="31" t="s">
        <v>11439</v>
      </c>
      <c r="N3093" s="27" t="s">
        <v>56</v>
      </c>
      <c r="O3093" s="130"/>
      <c r="P3093" s="39">
        <v>43924</v>
      </c>
      <c r="Q3093" s="37" t="s">
        <v>11433</v>
      </c>
      <c r="R3093" s="46"/>
      <c r="S3093" s="46"/>
    </row>
    <row r="3094" spans="1:19" ht="12.75">
      <c r="A3094" s="38">
        <v>3093</v>
      </c>
      <c r="B3094" s="119"/>
      <c r="C3094" s="39">
        <v>43924</v>
      </c>
      <c r="D3094" s="40"/>
      <c r="E3094" s="41"/>
      <c r="H3094" s="2" t="s">
        <v>577</v>
      </c>
      <c r="I3094" s="2" t="s">
        <v>322</v>
      </c>
      <c r="J3094" s="15" t="str">
        <f>IF(ISERROR(VLOOKUP(I3094,State_codes!$B$2:$C$38, 2, FALSE)),"",VLOOKUP(I3094,State_codes!$B$2:$C$38, 2, FALSE))</f>
        <v>OR</v>
      </c>
      <c r="K3094" s="2" t="s">
        <v>122</v>
      </c>
      <c r="L3094" s="31" t="s">
        <v>11439</v>
      </c>
      <c r="N3094" s="27" t="s">
        <v>56</v>
      </c>
      <c r="O3094" s="130"/>
      <c r="P3094" s="39">
        <v>43924</v>
      </c>
      <c r="Q3094" s="37" t="s">
        <v>11433</v>
      </c>
      <c r="R3094" s="46"/>
      <c r="S3094" s="46"/>
    </row>
    <row r="3095" spans="1:19" ht="12.75">
      <c r="A3095" s="38">
        <v>3094</v>
      </c>
      <c r="B3095" s="119"/>
      <c r="C3095" s="39">
        <v>43924</v>
      </c>
      <c r="D3095" s="40"/>
      <c r="E3095" s="41"/>
      <c r="H3095" s="2" t="s">
        <v>577</v>
      </c>
      <c r="I3095" s="2" t="s">
        <v>322</v>
      </c>
      <c r="J3095" s="15" t="str">
        <f>IF(ISERROR(VLOOKUP(I3095,State_codes!$B$2:$C$38, 2, FALSE)),"",VLOOKUP(I3095,State_codes!$B$2:$C$38, 2, FALSE))</f>
        <v>OR</v>
      </c>
      <c r="K3095" s="2" t="s">
        <v>122</v>
      </c>
      <c r="L3095" s="31" t="s">
        <v>11439</v>
      </c>
      <c r="N3095" s="27" t="s">
        <v>56</v>
      </c>
      <c r="O3095" s="130"/>
      <c r="P3095" s="39">
        <v>43924</v>
      </c>
      <c r="Q3095" s="37" t="s">
        <v>11433</v>
      </c>
      <c r="R3095" s="46"/>
      <c r="S3095" s="46"/>
    </row>
    <row r="3096" spans="1:19" ht="12.75">
      <c r="A3096" s="38">
        <v>3095</v>
      </c>
      <c r="B3096" s="119"/>
      <c r="C3096" s="39">
        <v>43924</v>
      </c>
      <c r="D3096" s="40"/>
      <c r="E3096" s="41"/>
      <c r="H3096" s="2" t="s">
        <v>5316</v>
      </c>
      <c r="I3096" s="2" t="s">
        <v>322</v>
      </c>
      <c r="J3096" s="15" t="str">
        <f>IF(ISERROR(VLOOKUP(I3096,State_codes!$B$2:$C$38, 2, FALSE)),"",VLOOKUP(I3096,State_codes!$B$2:$C$38, 2, FALSE))</f>
        <v>OR</v>
      </c>
      <c r="K3096" s="2" t="s">
        <v>122</v>
      </c>
      <c r="L3096" s="46"/>
      <c r="N3096" s="130"/>
      <c r="O3096" s="130"/>
      <c r="P3096" s="39">
        <v>43924</v>
      </c>
      <c r="Q3096" s="37" t="s">
        <v>11433</v>
      </c>
      <c r="R3096" s="46"/>
      <c r="S3096" s="46"/>
    </row>
    <row r="3097" spans="1:19" ht="12.75">
      <c r="A3097" s="38">
        <v>3096</v>
      </c>
      <c r="B3097" s="119"/>
      <c r="C3097" s="39">
        <v>43924</v>
      </c>
      <c r="D3097" s="40"/>
      <c r="E3097" s="41"/>
      <c r="H3097" s="2" t="s">
        <v>5303</v>
      </c>
      <c r="I3097" s="2" t="s">
        <v>322</v>
      </c>
      <c r="J3097" s="15" t="str">
        <f>IF(ISERROR(VLOOKUP(I3097,State_codes!$B$2:$C$38, 2, FALSE)),"",VLOOKUP(I3097,State_codes!$B$2:$C$38, 2, FALSE))</f>
        <v>OR</v>
      </c>
      <c r="K3097" s="2" t="s">
        <v>122</v>
      </c>
      <c r="L3097" s="46"/>
      <c r="N3097" s="130"/>
      <c r="O3097" s="130"/>
      <c r="P3097" s="39">
        <v>43924</v>
      </c>
      <c r="Q3097" s="37" t="s">
        <v>11433</v>
      </c>
      <c r="R3097" s="46"/>
      <c r="S3097" s="46"/>
    </row>
    <row r="3098" spans="1:19" ht="12.75">
      <c r="A3098" s="38">
        <v>3097</v>
      </c>
      <c r="B3098" s="119"/>
      <c r="C3098" s="39">
        <v>43924</v>
      </c>
      <c r="D3098" s="40"/>
      <c r="E3098" s="41"/>
      <c r="H3098" s="2" t="s">
        <v>5295</v>
      </c>
      <c r="I3098" s="2" t="s">
        <v>322</v>
      </c>
      <c r="J3098" s="15" t="str">
        <f>IF(ISERROR(VLOOKUP(I3098,State_codes!$B$2:$C$38, 2, FALSE)),"",VLOOKUP(I3098,State_codes!$B$2:$C$38, 2, FALSE))</f>
        <v>OR</v>
      </c>
      <c r="K3098" s="2" t="s">
        <v>122</v>
      </c>
      <c r="L3098" s="46"/>
      <c r="N3098" s="130"/>
      <c r="O3098" s="130"/>
      <c r="P3098" s="39">
        <v>43924</v>
      </c>
      <c r="Q3098" s="37" t="s">
        <v>11433</v>
      </c>
      <c r="R3098" s="46"/>
      <c r="S3098" s="46"/>
    </row>
    <row r="3099" spans="1:19" ht="12.75">
      <c r="A3099" s="38">
        <v>3098</v>
      </c>
      <c r="B3099" s="119"/>
      <c r="C3099" s="39">
        <v>43924</v>
      </c>
      <c r="D3099" s="40"/>
      <c r="E3099" s="41"/>
      <c r="H3099" s="2" t="s">
        <v>5295</v>
      </c>
      <c r="I3099" s="2" t="s">
        <v>322</v>
      </c>
      <c r="J3099" s="15" t="str">
        <f>IF(ISERROR(VLOOKUP(I3099,State_codes!$B$2:$C$38, 2, FALSE)),"",VLOOKUP(I3099,State_codes!$B$2:$C$38, 2, FALSE))</f>
        <v>OR</v>
      </c>
      <c r="K3099" s="2" t="s">
        <v>122</v>
      </c>
      <c r="L3099" s="46"/>
      <c r="N3099" s="130"/>
      <c r="O3099" s="130"/>
      <c r="P3099" s="39">
        <v>43924</v>
      </c>
      <c r="Q3099" s="37" t="s">
        <v>11433</v>
      </c>
      <c r="R3099" s="46"/>
      <c r="S3099" s="46"/>
    </row>
    <row r="3100" spans="1:19" ht="12.75">
      <c r="A3100" s="38">
        <v>3099</v>
      </c>
      <c r="B3100" s="119"/>
      <c r="C3100" s="39">
        <v>43924</v>
      </c>
      <c r="D3100" s="40"/>
      <c r="E3100" s="41"/>
      <c r="H3100" s="2" t="s">
        <v>5192</v>
      </c>
      <c r="I3100" s="2" t="s">
        <v>224</v>
      </c>
      <c r="J3100" s="15" t="str">
        <f>IF(ISERROR(VLOOKUP(I3100,State_codes!$B$2:$C$38, 2, FALSE)),"",VLOOKUP(I3100,State_codes!$B$2:$C$38, 2, FALSE))</f>
        <v>MP</v>
      </c>
      <c r="K3100" s="2" t="s">
        <v>122</v>
      </c>
      <c r="L3100" s="31" t="s">
        <v>11400</v>
      </c>
      <c r="M3100" s="2" t="s">
        <v>10807</v>
      </c>
      <c r="N3100" s="130"/>
      <c r="O3100" s="130"/>
      <c r="P3100" s="39">
        <v>43924</v>
      </c>
      <c r="Q3100" s="37" t="s">
        <v>9442</v>
      </c>
      <c r="R3100" s="37" t="s">
        <v>11401</v>
      </c>
      <c r="S3100" s="46"/>
    </row>
    <row r="3101" spans="1:19" ht="12.75">
      <c r="A3101" s="38">
        <v>3100</v>
      </c>
      <c r="B3101" s="119"/>
      <c r="C3101" s="39">
        <v>43924</v>
      </c>
      <c r="D3101" s="40"/>
      <c r="E3101" s="41"/>
      <c r="H3101" s="2" t="s">
        <v>5192</v>
      </c>
      <c r="I3101" s="2" t="s">
        <v>224</v>
      </c>
      <c r="J3101" s="15" t="str">
        <f>IF(ISERROR(VLOOKUP(I3101,State_codes!$B$2:$C$38, 2, FALSE)),"",VLOOKUP(I3101,State_codes!$B$2:$C$38, 2, FALSE))</f>
        <v>MP</v>
      </c>
      <c r="K3101" s="2" t="s">
        <v>122</v>
      </c>
      <c r="L3101" s="31" t="s">
        <v>11400</v>
      </c>
      <c r="M3101" s="2" t="s">
        <v>10807</v>
      </c>
      <c r="N3101" s="130"/>
      <c r="O3101" s="130"/>
      <c r="P3101" s="39">
        <v>43924</v>
      </c>
      <c r="Q3101" s="37" t="s">
        <v>9442</v>
      </c>
      <c r="R3101" s="37" t="s">
        <v>11401</v>
      </c>
      <c r="S3101" s="46"/>
    </row>
    <row r="3102" spans="1:19" ht="12.75">
      <c r="A3102" s="38">
        <v>3101</v>
      </c>
      <c r="B3102" s="119"/>
      <c r="C3102" s="39">
        <v>43924</v>
      </c>
      <c r="D3102" s="40"/>
      <c r="E3102" s="41"/>
      <c r="H3102" s="2" t="s">
        <v>5192</v>
      </c>
      <c r="I3102" s="2" t="s">
        <v>224</v>
      </c>
      <c r="J3102" s="15" t="str">
        <f>IF(ISERROR(VLOOKUP(I3102,State_codes!$B$2:$C$38, 2, FALSE)),"",VLOOKUP(I3102,State_codes!$B$2:$C$38, 2, FALSE))</f>
        <v>MP</v>
      </c>
      <c r="K3102" s="2" t="s">
        <v>122</v>
      </c>
      <c r="L3102" s="31" t="s">
        <v>11400</v>
      </c>
      <c r="M3102" s="2" t="s">
        <v>10807</v>
      </c>
      <c r="N3102" s="130"/>
      <c r="O3102" s="130"/>
      <c r="P3102" s="39">
        <v>43924</v>
      </c>
      <c r="Q3102" s="37" t="s">
        <v>9442</v>
      </c>
      <c r="R3102" s="37" t="s">
        <v>11401</v>
      </c>
      <c r="S3102" s="46"/>
    </row>
    <row r="3103" spans="1:19" ht="12.75">
      <c r="A3103" s="38">
        <v>3102</v>
      </c>
      <c r="B3103" s="119"/>
      <c r="C3103" s="39">
        <v>43924</v>
      </c>
      <c r="D3103" s="40"/>
      <c r="E3103" s="41"/>
      <c r="H3103" s="2" t="s">
        <v>5192</v>
      </c>
      <c r="I3103" s="2" t="s">
        <v>224</v>
      </c>
      <c r="J3103" s="15" t="str">
        <f>IF(ISERROR(VLOOKUP(I3103,State_codes!$B$2:$C$38, 2, FALSE)),"",VLOOKUP(I3103,State_codes!$B$2:$C$38, 2, FALSE))</f>
        <v>MP</v>
      </c>
      <c r="K3103" s="2" t="s">
        <v>122</v>
      </c>
      <c r="L3103" s="31" t="s">
        <v>11400</v>
      </c>
      <c r="M3103" s="2" t="s">
        <v>10807</v>
      </c>
      <c r="N3103" s="130"/>
      <c r="O3103" s="130"/>
      <c r="P3103" s="39">
        <v>43924</v>
      </c>
      <c r="Q3103" s="37" t="s">
        <v>9442</v>
      </c>
      <c r="R3103" s="37" t="s">
        <v>11401</v>
      </c>
      <c r="S3103" s="46"/>
    </row>
    <row r="3104" spans="1:19" ht="12.75">
      <c r="A3104" s="38">
        <v>3103</v>
      </c>
      <c r="B3104" s="119"/>
      <c r="C3104" s="39">
        <v>43924</v>
      </c>
      <c r="D3104" s="40"/>
      <c r="E3104" s="41"/>
      <c r="H3104" s="2" t="s">
        <v>5192</v>
      </c>
      <c r="I3104" s="2" t="s">
        <v>224</v>
      </c>
      <c r="J3104" s="15" t="str">
        <f>IF(ISERROR(VLOOKUP(I3104,State_codes!$B$2:$C$38, 2, FALSE)),"",VLOOKUP(I3104,State_codes!$B$2:$C$38, 2, FALSE))</f>
        <v>MP</v>
      </c>
      <c r="K3104" s="2" t="s">
        <v>122</v>
      </c>
      <c r="L3104" s="31" t="s">
        <v>11400</v>
      </c>
      <c r="M3104" s="2" t="s">
        <v>10807</v>
      </c>
      <c r="N3104" s="130"/>
      <c r="O3104" s="130"/>
      <c r="P3104" s="39">
        <v>43924</v>
      </c>
      <c r="Q3104" s="37" t="s">
        <v>9442</v>
      </c>
      <c r="R3104" s="37" t="s">
        <v>11401</v>
      </c>
      <c r="S3104" s="46"/>
    </row>
    <row r="3105" spans="1:19" ht="12.75">
      <c r="A3105" s="38">
        <v>3104</v>
      </c>
      <c r="B3105" s="119"/>
      <c r="C3105" s="39">
        <v>43924</v>
      </c>
      <c r="D3105" s="40"/>
      <c r="E3105" s="41"/>
      <c r="H3105" s="299" t="s">
        <v>5462</v>
      </c>
      <c r="I3105" s="2" t="s">
        <v>126</v>
      </c>
      <c r="J3105" s="15" t="str">
        <f>IF(ISERROR(VLOOKUP(I3105,State_codes!$B$2:$C$38, 2, FALSE)),"",VLOOKUP(I3105,State_codes!$B$2:$C$38, 2, FALSE))</f>
        <v>UP</v>
      </c>
      <c r="K3105" s="2" t="s">
        <v>122</v>
      </c>
      <c r="L3105" s="46"/>
      <c r="N3105" s="130"/>
      <c r="O3105" s="130"/>
      <c r="P3105" s="39">
        <v>43924</v>
      </c>
      <c r="Q3105" s="31" t="s">
        <v>1025</v>
      </c>
      <c r="R3105" s="46"/>
      <c r="S3105" s="46"/>
    </row>
    <row r="3106" spans="1:19" ht="12.75">
      <c r="A3106" s="38">
        <v>3105</v>
      </c>
      <c r="B3106" s="119"/>
      <c r="C3106" s="39">
        <v>43924</v>
      </c>
      <c r="D3106" s="40"/>
      <c r="E3106" s="41"/>
      <c r="H3106" s="299" t="s">
        <v>125</v>
      </c>
      <c r="I3106" s="2" t="s">
        <v>126</v>
      </c>
      <c r="J3106" s="15" t="str">
        <f>IF(ISERROR(VLOOKUP(I3106,State_codes!$B$2:$C$38, 2, FALSE)),"",VLOOKUP(I3106,State_codes!$B$2:$C$38, 2, FALSE))</f>
        <v>UP</v>
      </c>
      <c r="K3106" s="2" t="s">
        <v>122</v>
      </c>
      <c r="L3106" s="46"/>
      <c r="N3106" s="130"/>
      <c r="O3106" s="130"/>
      <c r="P3106" s="39">
        <v>43924</v>
      </c>
      <c r="Q3106" s="31" t="s">
        <v>1025</v>
      </c>
      <c r="R3106" s="46"/>
      <c r="S3106" s="46"/>
    </row>
    <row r="3107" spans="1:19" ht="12.75">
      <c r="A3107" s="38">
        <v>3106</v>
      </c>
      <c r="B3107" s="119"/>
      <c r="C3107" s="39">
        <v>43924</v>
      </c>
      <c r="D3107" s="40"/>
      <c r="E3107" s="41"/>
      <c r="H3107" s="2" t="s">
        <v>4946</v>
      </c>
      <c r="I3107" s="2" t="s">
        <v>304</v>
      </c>
      <c r="J3107" s="15" t="str">
        <f>IF(ISERROR(VLOOKUP(I3107,State_codes!$B$2:$C$38, 2, FALSE)),"",VLOOKUP(I3107,State_codes!$B$2:$C$38, 2, FALSE))</f>
        <v>AS</v>
      </c>
      <c r="K3107" s="2" t="s">
        <v>122</v>
      </c>
      <c r="L3107" s="31" t="s">
        <v>3062</v>
      </c>
      <c r="M3107" s="2" t="s">
        <v>766</v>
      </c>
      <c r="N3107" s="130"/>
      <c r="O3107" s="27" t="s">
        <v>129</v>
      </c>
      <c r="P3107" s="39">
        <v>43924</v>
      </c>
      <c r="Q3107" s="37" t="s">
        <v>11468</v>
      </c>
      <c r="R3107" s="46"/>
      <c r="S3107" s="46"/>
    </row>
    <row r="3108" spans="1:19" ht="12.75">
      <c r="A3108" s="38">
        <v>3107</v>
      </c>
      <c r="B3108" s="119"/>
      <c r="C3108" s="39">
        <v>43924</v>
      </c>
      <c r="D3108" s="40"/>
      <c r="E3108" s="41"/>
      <c r="H3108" s="2" t="s">
        <v>4947</v>
      </c>
      <c r="I3108" s="2" t="s">
        <v>304</v>
      </c>
      <c r="J3108" s="15" t="str">
        <f>IF(ISERROR(VLOOKUP(I3108,State_codes!$B$2:$C$38, 2, FALSE)),"",VLOOKUP(I3108,State_codes!$B$2:$C$38, 2, FALSE))</f>
        <v>AS</v>
      </c>
      <c r="K3108" s="2" t="s">
        <v>122</v>
      </c>
      <c r="L3108" s="31" t="s">
        <v>3062</v>
      </c>
      <c r="M3108" s="2" t="s">
        <v>766</v>
      </c>
      <c r="N3108" s="130"/>
      <c r="O3108" s="27" t="s">
        <v>129</v>
      </c>
      <c r="P3108" s="39">
        <v>43924</v>
      </c>
      <c r="Q3108" s="37" t="s">
        <v>11468</v>
      </c>
      <c r="R3108" s="46"/>
      <c r="S3108" s="46"/>
    </row>
    <row r="3109" spans="1:19" ht="12.75">
      <c r="A3109" s="38">
        <v>3108</v>
      </c>
      <c r="B3109" s="119"/>
      <c r="C3109" s="39">
        <v>43924</v>
      </c>
      <c r="D3109" s="40"/>
      <c r="E3109" s="41"/>
      <c r="H3109" s="2" t="s">
        <v>4954</v>
      </c>
      <c r="I3109" s="2" t="s">
        <v>304</v>
      </c>
      <c r="J3109" s="15" t="str">
        <f>IF(ISERROR(VLOOKUP(I3109,State_codes!$B$2:$C$38, 2, FALSE)),"",VLOOKUP(I3109,State_codes!$B$2:$C$38, 2, FALSE))</f>
        <v>AS</v>
      </c>
      <c r="K3109" s="2" t="s">
        <v>122</v>
      </c>
      <c r="L3109" s="31" t="s">
        <v>3062</v>
      </c>
      <c r="M3109" s="2" t="s">
        <v>766</v>
      </c>
      <c r="N3109" s="130"/>
      <c r="O3109" s="27" t="s">
        <v>129</v>
      </c>
      <c r="P3109" s="39">
        <v>43924</v>
      </c>
      <c r="Q3109" s="37" t="s">
        <v>11468</v>
      </c>
      <c r="R3109" s="46"/>
      <c r="S3109" s="46"/>
    </row>
    <row r="3110" spans="1:19" ht="12.75">
      <c r="A3110" s="38">
        <v>3109</v>
      </c>
      <c r="B3110" s="119"/>
      <c r="C3110" s="39">
        <v>43925</v>
      </c>
      <c r="D3110" s="40"/>
      <c r="E3110" s="41"/>
      <c r="H3110" s="2" t="s">
        <v>4941</v>
      </c>
      <c r="I3110" s="2" t="s">
        <v>304</v>
      </c>
      <c r="J3110" s="15" t="str">
        <f>IF(ISERROR(VLOOKUP(I3110,State_codes!$B$2:$C$38, 2, FALSE)),"",VLOOKUP(I3110,State_codes!$B$2:$C$38, 2, FALSE))</f>
        <v>AS</v>
      </c>
      <c r="K3110" s="2" t="s">
        <v>122</v>
      </c>
      <c r="L3110" s="31" t="s">
        <v>3062</v>
      </c>
      <c r="M3110" s="2" t="s">
        <v>766</v>
      </c>
      <c r="N3110" s="130"/>
      <c r="O3110" s="27" t="s">
        <v>129</v>
      </c>
      <c r="P3110" s="39">
        <v>43925</v>
      </c>
      <c r="Q3110" s="37" t="s">
        <v>11472</v>
      </c>
      <c r="R3110" s="46"/>
      <c r="S3110" s="46"/>
    </row>
    <row r="3111" spans="1:19" ht="12.75">
      <c r="A3111" s="38">
        <v>3110</v>
      </c>
      <c r="B3111" s="119"/>
      <c r="C3111" s="39">
        <v>43925</v>
      </c>
      <c r="D3111" s="40"/>
      <c r="E3111" s="27">
        <v>32</v>
      </c>
      <c r="F3111" s="2" t="s">
        <v>39</v>
      </c>
      <c r="H3111" s="2" t="s">
        <v>2006</v>
      </c>
      <c r="I3111" s="2" t="s">
        <v>359</v>
      </c>
      <c r="J3111" s="15" t="str">
        <f>IF(ISERROR(VLOOKUP(I3111,State_codes!$B$2:$C$38, 2, FALSE)),"",VLOOKUP(I3111,State_codes!$B$2:$C$38, 2, FALSE))</f>
        <v>GA</v>
      </c>
      <c r="K3111" s="2" t="s">
        <v>122</v>
      </c>
      <c r="L3111" s="31" t="s">
        <v>1705</v>
      </c>
      <c r="N3111" s="130"/>
      <c r="O3111" s="27" t="s">
        <v>58</v>
      </c>
      <c r="P3111" s="39">
        <v>43925</v>
      </c>
      <c r="Q3111" s="34" t="s">
        <v>11475</v>
      </c>
      <c r="R3111" s="37" t="s">
        <v>11476</v>
      </c>
    </row>
    <row r="3112" spans="1:19" ht="12.75">
      <c r="A3112" s="38">
        <v>3111</v>
      </c>
      <c r="B3112" s="119"/>
      <c r="C3112" s="39">
        <v>43925</v>
      </c>
      <c r="D3112" s="40"/>
      <c r="E3112" s="41"/>
      <c r="H3112" s="2" t="s">
        <v>859</v>
      </c>
      <c r="I3112" s="2" t="s">
        <v>109</v>
      </c>
      <c r="J3112" s="15" t="str">
        <f>IF(ISERROR(VLOOKUP(I3112,State_codes!$B$2:$C$38, 2, FALSE)),"",VLOOKUP(I3112,State_codes!$B$2:$C$38, 2, FALSE))</f>
        <v>RJ</v>
      </c>
      <c r="K3112" s="2" t="s">
        <v>122</v>
      </c>
      <c r="L3112" s="46"/>
      <c r="N3112" s="130"/>
      <c r="O3112" s="130"/>
      <c r="P3112" s="39">
        <v>43925</v>
      </c>
      <c r="Q3112" s="37" t="s">
        <v>11478</v>
      </c>
      <c r="R3112" s="46"/>
      <c r="S3112" s="46"/>
    </row>
    <row r="3113" spans="1:19" ht="12.75">
      <c r="A3113" s="38">
        <v>3112</v>
      </c>
      <c r="B3113" s="119"/>
      <c r="C3113" s="39">
        <v>43925</v>
      </c>
      <c r="D3113" s="40"/>
      <c r="E3113" s="41"/>
      <c r="H3113" s="2" t="s">
        <v>859</v>
      </c>
      <c r="I3113" s="2" t="s">
        <v>109</v>
      </c>
      <c r="J3113" s="15" t="str">
        <f>IF(ISERROR(VLOOKUP(I3113,State_codes!$B$2:$C$38, 2, FALSE)),"",VLOOKUP(I3113,State_codes!$B$2:$C$38, 2, FALSE))</f>
        <v>RJ</v>
      </c>
      <c r="K3113" s="2" t="s">
        <v>122</v>
      </c>
      <c r="L3113" s="46"/>
      <c r="N3113" s="130"/>
      <c r="O3113" s="130"/>
      <c r="P3113" s="39">
        <v>43925</v>
      </c>
      <c r="Q3113" s="37" t="s">
        <v>11478</v>
      </c>
      <c r="R3113" s="46"/>
      <c r="S3113" s="46"/>
    </row>
    <row r="3114" spans="1:19" ht="12.75">
      <c r="A3114" s="38">
        <v>3113</v>
      </c>
      <c r="B3114" s="119"/>
      <c r="C3114" s="39">
        <v>43925</v>
      </c>
      <c r="D3114" s="40"/>
      <c r="E3114" s="41"/>
      <c r="H3114" s="2" t="s">
        <v>859</v>
      </c>
      <c r="I3114" s="2" t="s">
        <v>109</v>
      </c>
      <c r="J3114" s="15" t="str">
        <f>IF(ISERROR(VLOOKUP(I3114,State_codes!$B$2:$C$38, 2, FALSE)),"",VLOOKUP(I3114,State_codes!$B$2:$C$38, 2, FALSE))</f>
        <v>RJ</v>
      </c>
      <c r="K3114" s="2" t="s">
        <v>122</v>
      </c>
      <c r="L3114" s="46"/>
      <c r="N3114" s="130"/>
      <c r="O3114" s="130"/>
      <c r="P3114" s="39">
        <v>43925</v>
      </c>
      <c r="Q3114" s="37" t="s">
        <v>11478</v>
      </c>
      <c r="R3114" s="46"/>
      <c r="S3114" s="46"/>
    </row>
    <row r="3115" spans="1:19" ht="12.75">
      <c r="A3115" s="38">
        <v>3114</v>
      </c>
      <c r="B3115" s="119"/>
      <c r="C3115" s="39">
        <v>43925</v>
      </c>
      <c r="D3115" s="40"/>
      <c r="E3115" s="41"/>
      <c r="H3115" s="2" t="s">
        <v>859</v>
      </c>
      <c r="I3115" s="2" t="s">
        <v>109</v>
      </c>
      <c r="J3115" s="15" t="str">
        <f>IF(ISERROR(VLOOKUP(I3115,State_codes!$B$2:$C$38, 2, FALSE)),"",VLOOKUP(I3115,State_codes!$B$2:$C$38, 2, FALSE))</f>
        <v>RJ</v>
      </c>
      <c r="K3115" s="2" t="s">
        <v>122</v>
      </c>
      <c r="L3115" s="46"/>
      <c r="N3115" s="130"/>
      <c r="O3115" s="130"/>
      <c r="P3115" s="39">
        <v>43925</v>
      </c>
      <c r="Q3115" s="37" t="s">
        <v>11478</v>
      </c>
      <c r="R3115" s="46"/>
      <c r="S3115" s="46"/>
    </row>
    <row r="3116" spans="1:19" ht="12.75">
      <c r="A3116" s="38">
        <v>3115</v>
      </c>
      <c r="B3116" s="119"/>
      <c r="C3116" s="39">
        <v>43925</v>
      </c>
      <c r="D3116" s="40"/>
      <c r="E3116" s="41"/>
      <c r="H3116" s="2" t="s">
        <v>859</v>
      </c>
      <c r="I3116" s="2" t="s">
        <v>109</v>
      </c>
      <c r="J3116" s="15" t="str">
        <f>IF(ISERROR(VLOOKUP(I3116,State_codes!$B$2:$C$38, 2, FALSE)),"",VLOOKUP(I3116,State_codes!$B$2:$C$38, 2, FALSE))</f>
        <v>RJ</v>
      </c>
      <c r="K3116" s="2" t="s">
        <v>122</v>
      </c>
      <c r="L3116" s="46"/>
      <c r="N3116" s="130"/>
      <c r="O3116" s="130"/>
      <c r="P3116" s="39">
        <v>43925</v>
      </c>
      <c r="Q3116" s="37" t="s">
        <v>11478</v>
      </c>
      <c r="R3116" s="46"/>
      <c r="S3116" s="46"/>
    </row>
    <row r="3117" spans="1:19" ht="12.75">
      <c r="A3117" s="38">
        <v>3116</v>
      </c>
      <c r="B3117" s="119"/>
      <c r="C3117" s="39">
        <v>43925</v>
      </c>
      <c r="D3117" s="40"/>
      <c r="E3117" s="41"/>
      <c r="H3117" s="2" t="s">
        <v>859</v>
      </c>
      <c r="I3117" s="2" t="s">
        <v>109</v>
      </c>
      <c r="J3117" s="15" t="str">
        <f>IF(ISERROR(VLOOKUP(I3117,State_codes!$B$2:$C$38, 2, FALSE)),"",VLOOKUP(I3117,State_codes!$B$2:$C$38, 2, FALSE))</f>
        <v>RJ</v>
      </c>
      <c r="K3117" s="2" t="s">
        <v>122</v>
      </c>
      <c r="L3117" s="46"/>
      <c r="N3117" s="130"/>
      <c r="O3117" s="130"/>
      <c r="P3117" s="39">
        <v>43925</v>
      </c>
      <c r="Q3117" s="37" t="s">
        <v>11478</v>
      </c>
      <c r="R3117" s="46"/>
      <c r="S3117" s="46"/>
    </row>
    <row r="3118" spans="1:19" ht="12.75">
      <c r="A3118" s="38">
        <v>3117</v>
      </c>
      <c r="B3118" s="119"/>
      <c r="C3118" s="39">
        <v>43925</v>
      </c>
      <c r="D3118" s="40"/>
      <c r="E3118" s="41"/>
      <c r="H3118" s="2" t="s">
        <v>1096</v>
      </c>
      <c r="I3118" s="2" t="s">
        <v>109</v>
      </c>
      <c r="J3118" s="15" t="str">
        <f>IF(ISERROR(VLOOKUP(I3118,State_codes!$B$2:$C$38, 2, FALSE)),"",VLOOKUP(I3118,State_codes!$B$2:$C$38, 2, FALSE))</f>
        <v>RJ</v>
      </c>
      <c r="K3118" s="2" t="s">
        <v>122</v>
      </c>
      <c r="L3118" s="46"/>
      <c r="N3118" s="130"/>
      <c r="O3118" s="130"/>
      <c r="P3118" s="39">
        <v>43925</v>
      </c>
      <c r="Q3118" s="37" t="s">
        <v>11478</v>
      </c>
      <c r="R3118" s="46"/>
      <c r="S3118" s="46"/>
    </row>
    <row r="3119" spans="1:19" ht="12.75">
      <c r="A3119" s="38">
        <v>3118</v>
      </c>
      <c r="B3119" s="119"/>
      <c r="C3119" s="39">
        <v>43925</v>
      </c>
      <c r="D3119" s="40"/>
      <c r="E3119" s="41"/>
      <c r="H3119" s="2" t="s">
        <v>1059</v>
      </c>
      <c r="I3119" s="2" t="s">
        <v>109</v>
      </c>
      <c r="J3119" s="15" t="str">
        <f>IF(ISERROR(VLOOKUP(I3119,State_codes!$B$2:$C$38, 2, FALSE)),"",VLOOKUP(I3119,State_codes!$B$2:$C$38, 2, FALSE))</f>
        <v>RJ</v>
      </c>
      <c r="K3119" s="2" t="s">
        <v>122</v>
      </c>
      <c r="L3119" s="46"/>
      <c r="N3119" s="130"/>
      <c r="O3119" s="130"/>
      <c r="P3119" s="39">
        <v>43925</v>
      </c>
      <c r="Q3119" s="37" t="s">
        <v>11478</v>
      </c>
      <c r="R3119" s="46"/>
      <c r="S3119" s="46"/>
    </row>
    <row r="3120" spans="1:19" ht="12.75">
      <c r="A3120" s="38">
        <v>3119</v>
      </c>
      <c r="B3120" s="119"/>
      <c r="C3120" s="39">
        <v>43925</v>
      </c>
      <c r="D3120" s="40"/>
      <c r="E3120" s="41"/>
      <c r="H3120" s="2" t="s">
        <v>2617</v>
      </c>
      <c r="I3120" s="2" t="s">
        <v>109</v>
      </c>
      <c r="J3120" s="15" t="str">
        <f>IF(ISERROR(VLOOKUP(I3120,State_codes!$B$2:$C$38, 2, FALSE)),"",VLOOKUP(I3120,State_codes!$B$2:$C$38, 2, FALSE))</f>
        <v>RJ</v>
      </c>
      <c r="K3120" s="2" t="s">
        <v>122</v>
      </c>
      <c r="L3120" s="46"/>
      <c r="N3120" s="130"/>
      <c r="O3120" s="130"/>
      <c r="P3120" s="39">
        <v>43925</v>
      </c>
      <c r="Q3120" s="37" t="s">
        <v>11478</v>
      </c>
      <c r="R3120" s="46"/>
      <c r="S3120" s="46"/>
    </row>
    <row r="3121" spans="1:19" ht="12.75">
      <c r="A3121" s="38">
        <v>3120</v>
      </c>
      <c r="B3121" s="119"/>
      <c r="C3121" s="39">
        <v>43925</v>
      </c>
      <c r="D3121" s="40"/>
      <c r="E3121" s="41"/>
      <c r="H3121" s="2" t="s">
        <v>2617</v>
      </c>
      <c r="I3121" s="2" t="s">
        <v>109</v>
      </c>
      <c r="J3121" s="15" t="str">
        <f>IF(ISERROR(VLOOKUP(I3121,State_codes!$B$2:$C$38, 2, FALSE)),"",VLOOKUP(I3121,State_codes!$B$2:$C$38, 2, FALSE))</f>
        <v>RJ</v>
      </c>
      <c r="K3121" s="2" t="s">
        <v>122</v>
      </c>
      <c r="L3121" s="46"/>
      <c r="N3121" s="130"/>
      <c r="O3121" s="130"/>
      <c r="P3121" s="39">
        <v>43925</v>
      </c>
      <c r="Q3121" s="37" t="s">
        <v>11478</v>
      </c>
      <c r="R3121" s="46"/>
      <c r="S3121" s="46"/>
    </row>
    <row r="3122" spans="1:19" ht="12.75">
      <c r="A3122" s="38">
        <v>3121</v>
      </c>
      <c r="B3122" s="119"/>
      <c r="C3122" s="39">
        <v>43925</v>
      </c>
      <c r="D3122" s="40"/>
      <c r="E3122" s="41"/>
      <c r="H3122" s="2" t="s">
        <v>5344</v>
      </c>
      <c r="I3122" s="2" t="s">
        <v>109</v>
      </c>
      <c r="J3122" s="15" t="str">
        <f>IF(ISERROR(VLOOKUP(I3122,State_codes!$B$2:$C$38, 2, FALSE)),"",VLOOKUP(I3122,State_codes!$B$2:$C$38, 2, FALSE))</f>
        <v>RJ</v>
      </c>
      <c r="K3122" s="2" t="s">
        <v>122</v>
      </c>
      <c r="L3122" s="46"/>
      <c r="N3122" s="130"/>
      <c r="O3122" s="130"/>
      <c r="P3122" s="39">
        <v>43925</v>
      </c>
      <c r="Q3122" s="37" t="s">
        <v>11478</v>
      </c>
      <c r="R3122" s="46"/>
      <c r="S3122" s="46"/>
    </row>
    <row r="3123" spans="1:19" ht="12.75">
      <c r="A3123" s="38">
        <v>3122</v>
      </c>
      <c r="B3123" s="119"/>
      <c r="C3123" s="39">
        <v>43925</v>
      </c>
      <c r="D3123" s="40"/>
      <c r="E3123" s="41"/>
      <c r="H3123" s="2" t="s">
        <v>5344</v>
      </c>
      <c r="I3123" s="2" t="s">
        <v>109</v>
      </c>
      <c r="J3123" s="15" t="str">
        <f>IF(ISERROR(VLOOKUP(I3123,State_codes!$B$2:$C$38, 2, FALSE)),"",VLOOKUP(I3123,State_codes!$B$2:$C$38, 2, FALSE))</f>
        <v>RJ</v>
      </c>
      <c r="K3123" s="2" t="s">
        <v>122</v>
      </c>
      <c r="L3123" s="46"/>
      <c r="N3123" s="130"/>
      <c r="O3123" s="130"/>
      <c r="P3123" s="39">
        <v>43925</v>
      </c>
      <c r="Q3123" s="37" t="s">
        <v>11478</v>
      </c>
      <c r="R3123" s="46"/>
      <c r="S3123" s="46"/>
    </row>
    <row r="3124" spans="1:19" ht="12.75">
      <c r="A3124" s="38">
        <v>3123</v>
      </c>
      <c r="B3124" s="119"/>
      <c r="C3124" s="39">
        <v>43925</v>
      </c>
      <c r="D3124" s="40"/>
      <c r="E3124" s="41"/>
      <c r="H3124" s="2" t="s">
        <v>1619</v>
      </c>
      <c r="I3124" s="2" t="s">
        <v>109</v>
      </c>
      <c r="J3124" s="15" t="str">
        <f>IF(ISERROR(VLOOKUP(I3124,State_codes!$B$2:$C$38, 2, FALSE)),"",VLOOKUP(I3124,State_codes!$B$2:$C$38, 2, FALSE))</f>
        <v>RJ</v>
      </c>
      <c r="K3124" s="2" t="s">
        <v>122</v>
      </c>
      <c r="L3124" s="46"/>
      <c r="N3124" s="130"/>
      <c r="O3124" s="130"/>
      <c r="P3124" s="39">
        <v>43925</v>
      </c>
      <c r="Q3124" s="37" t="s">
        <v>11494</v>
      </c>
      <c r="R3124" s="46"/>
      <c r="S3124" s="46"/>
    </row>
    <row r="3125" spans="1:19" ht="12.75">
      <c r="A3125" s="38">
        <v>3124</v>
      </c>
      <c r="B3125" s="119"/>
      <c r="C3125" s="39">
        <v>43925</v>
      </c>
      <c r="D3125" s="40"/>
      <c r="E3125" s="41"/>
      <c r="H3125" s="2" t="s">
        <v>1619</v>
      </c>
      <c r="I3125" s="2" t="s">
        <v>109</v>
      </c>
      <c r="J3125" s="15" t="str">
        <f>IF(ISERROR(VLOOKUP(I3125,State_codes!$B$2:$C$38, 2, FALSE)),"",VLOOKUP(I3125,State_codes!$B$2:$C$38, 2, FALSE))</f>
        <v>RJ</v>
      </c>
      <c r="K3125" s="2" t="s">
        <v>122</v>
      </c>
      <c r="L3125" s="46"/>
      <c r="N3125" s="130"/>
      <c r="O3125" s="130"/>
      <c r="P3125" s="39">
        <v>43925</v>
      </c>
      <c r="Q3125" s="37" t="s">
        <v>11494</v>
      </c>
      <c r="R3125" s="46"/>
      <c r="S3125" s="46"/>
    </row>
    <row r="3126" spans="1:19" ht="12.75">
      <c r="A3126" s="38">
        <v>3125</v>
      </c>
      <c r="B3126" s="119"/>
      <c r="C3126" s="39">
        <v>43925</v>
      </c>
      <c r="D3126" s="40"/>
      <c r="E3126" s="41"/>
      <c r="H3126" s="2" t="s">
        <v>1619</v>
      </c>
      <c r="I3126" s="2" t="s">
        <v>109</v>
      </c>
      <c r="J3126" s="15" t="str">
        <f>IF(ISERROR(VLOOKUP(I3126,State_codes!$B$2:$C$38, 2, FALSE)),"",VLOOKUP(I3126,State_codes!$B$2:$C$38, 2, FALSE))</f>
        <v>RJ</v>
      </c>
      <c r="K3126" s="2" t="s">
        <v>122</v>
      </c>
      <c r="L3126" s="46"/>
      <c r="N3126" s="130"/>
      <c r="O3126" s="130"/>
      <c r="P3126" s="39">
        <v>43925</v>
      </c>
      <c r="Q3126" s="37" t="s">
        <v>11494</v>
      </c>
      <c r="R3126" s="46"/>
      <c r="S3126" s="46"/>
    </row>
    <row r="3127" spans="1:19" ht="12.75">
      <c r="A3127" s="38">
        <v>3126</v>
      </c>
      <c r="B3127" s="119"/>
      <c r="C3127" s="39">
        <v>43925</v>
      </c>
      <c r="D3127" s="40"/>
      <c r="E3127" s="41"/>
      <c r="H3127" s="2" t="s">
        <v>1619</v>
      </c>
      <c r="I3127" s="2" t="s">
        <v>109</v>
      </c>
      <c r="J3127" s="15" t="str">
        <f>IF(ISERROR(VLOOKUP(I3127,State_codes!$B$2:$C$38, 2, FALSE)),"",VLOOKUP(I3127,State_codes!$B$2:$C$38, 2, FALSE))</f>
        <v>RJ</v>
      </c>
      <c r="K3127" s="2" t="s">
        <v>122</v>
      </c>
      <c r="L3127" s="46"/>
      <c r="N3127" s="130"/>
      <c r="O3127" s="130"/>
      <c r="P3127" s="39">
        <v>43925</v>
      </c>
      <c r="Q3127" s="37" t="s">
        <v>11494</v>
      </c>
      <c r="R3127" s="46"/>
      <c r="S3127" s="46"/>
    </row>
    <row r="3128" spans="1:19" ht="12.75">
      <c r="A3128" s="38">
        <v>3127</v>
      </c>
      <c r="B3128" s="119"/>
      <c r="C3128" s="39">
        <v>43925</v>
      </c>
      <c r="D3128" s="40"/>
      <c r="E3128" s="41"/>
      <c r="H3128" s="2" t="s">
        <v>1619</v>
      </c>
      <c r="I3128" s="2" t="s">
        <v>109</v>
      </c>
      <c r="J3128" s="15" t="str">
        <f>IF(ISERROR(VLOOKUP(I3128,State_codes!$B$2:$C$38, 2, FALSE)),"",VLOOKUP(I3128,State_codes!$B$2:$C$38, 2, FALSE))</f>
        <v>RJ</v>
      </c>
      <c r="K3128" s="2" t="s">
        <v>122</v>
      </c>
      <c r="L3128" s="46"/>
      <c r="N3128" s="130"/>
      <c r="O3128" s="130"/>
      <c r="P3128" s="39">
        <v>43925</v>
      </c>
      <c r="Q3128" s="37" t="s">
        <v>11494</v>
      </c>
      <c r="R3128" s="46"/>
      <c r="S3128" s="46"/>
    </row>
    <row r="3129" spans="1:19" ht="12.75">
      <c r="A3129" s="38">
        <v>3128</v>
      </c>
      <c r="B3129" s="119"/>
      <c r="C3129" s="39">
        <v>43925</v>
      </c>
      <c r="D3129" s="40"/>
      <c r="E3129" s="41"/>
      <c r="H3129" s="2" t="s">
        <v>4901</v>
      </c>
      <c r="I3129" s="2" t="s">
        <v>236</v>
      </c>
      <c r="J3129" s="15" t="str">
        <f>IF(ISERROR(VLOOKUP(I3129,State_codes!$B$2:$C$38, 2, FALSE)),"",VLOOKUP(I3129,State_codes!$B$2:$C$38, 2, FALSE))</f>
        <v>AP</v>
      </c>
      <c r="K3129" s="2" t="s">
        <v>122</v>
      </c>
      <c r="L3129" s="46"/>
      <c r="N3129" s="130"/>
      <c r="O3129" s="130"/>
      <c r="P3129" s="39">
        <v>43925</v>
      </c>
      <c r="Q3129" s="37" t="s">
        <v>11510</v>
      </c>
      <c r="R3129" s="46"/>
      <c r="S3129" s="46"/>
    </row>
    <row r="3130" spans="1:19" ht="12.75">
      <c r="A3130" s="38">
        <v>3129</v>
      </c>
      <c r="B3130" s="119"/>
      <c r="C3130" s="39">
        <v>43925</v>
      </c>
      <c r="D3130" s="40"/>
      <c r="E3130" s="41"/>
      <c r="H3130" s="2" t="s">
        <v>4901</v>
      </c>
      <c r="I3130" s="2" t="s">
        <v>236</v>
      </c>
      <c r="J3130" s="15" t="str">
        <f>IF(ISERROR(VLOOKUP(I3130,State_codes!$B$2:$C$38, 2, FALSE)),"",VLOOKUP(I3130,State_codes!$B$2:$C$38, 2, FALSE))</f>
        <v>AP</v>
      </c>
      <c r="K3130" s="2" t="s">
        <v>122</v>
      </c>
      <c r="L3130" s="46"/>
      <c r="N3130" s="130"/>
      <c r="O3130" s="130"/>
      <c r="P3130" s="39">
        <v>43925</v>
      </c>
      <c r="Q3130" s="37" t="s">
        <v>11510</v>
      </c>
      <c r="R3130" s="46"/>
      <c r="S3130" s="46"/>
    </row>
    <row r="3131" spans="1:19" ht="12.75">
      <c r="A3131" s="38">
        <v>3130</v>
      </c>
      <c r="B3131" s="119"/>
      <c r="C3131" s="39">
        <v>43925</v>
      </c>
      <c r="D3131" s="40"/>
      <c r="E3131" s="41"/>
      <c r="H3131" s="2" t="s">
        <v>4901</v>
      </c>
      <c r="I3131" s="2" t="s">
        <v>236</v>
      </c>
      <c r="J3131" s="15" t="str">
        <f>IF(ISERROR(VLOOKUP(I3131,State_codes!$B$2:$C$38, 2, FALSE)),"",VLOOKUP(I3131,State_codes!$B$2:$C$38, 2, FALSE))</f>
        <v>AP</v>
      </c>
      <c r="K3131" s="2" t="s">
        <v>122</v>
      </c>
      <c r="L3131" s="46"/>
      <c r="N3131" s="130"/>
      <c r="O3131" s="130"/>
      <c r="P3131" s="39">
        <v>43925</v>
      </c>
      <c r="Q3131" s="37" t="s">
        <v>11510</v>
      </c>
      <c r="R3131" s="46"/>
      <c r="S3131" s="46"/>
    </row>
    <row r="3132" spans="1:19" ht="12.75">
      <c r="A3132" s="38">
        <v>3131</v>
      </c>
      <c r="B3132" s="119"/>
      <c r="C3132" s="39">
        <v>43925</v>
      </c>
      <c r="D3132" s="40"/>
      <c r="E3132" s="41"/>
      <c r="H3132" s="2" t="s">
        <v>941</v>
      </c>
      <c r="I3132" s="2" t="s">
        <v>236</v>
      </c>
      <c r="J3132" s="15" t="str">
        <f>IF(ISERROR(VLOOKUP(I3132,State_codes!$B$2:$C$38, 2, FALSE)),"",VLOOKUP(I3132,State_codes!$B$2:$C$38, 2, FALSE))</f>
        <v>AP</v>
      </c>
      <c r="K3132" s="2" t="s">
        <v>122</v>
      </c>
      <c r="L3132" s="46"/>
      <c r="N3132" s="130"/>
      <c r="O3132" s="130"/>
      <c r="P3132" s="39">
        <v>43925</v>
      </c>
      <c r="Q3132" s="37" t="s">
        <v>11510</v>
      </c>
      <c r="R3132" s="46"/>
      <c r="S3132" s="46"/>
    </row>
    <row r="3133" spans="1:19" ht="12.75">
      <c r="A3133" s="38">
        <v>3132</v>
      </c>
      <c r="B3133" s="119"/>
      <c r="C3133" s="39">
        <v>43925</v>
      </c>
      <c r="D3133" s="40"/>
      <c r="E3133" s="41"/>
      <c r="H3133" s="2" t="s">
        <v>3300</v>
      </c>
      <c r="I3133" s="2" t="s">
        <v>236</v>
      </c>
      <c r="J3133" s="15" t="str">
        <f>IF(ISERROR(VLOOKUP(I3133,State_codes!$B$2:$C$38, 2, FALSE)),"",VLOOKUP(I3133,State_codes!$B$2:$C$38, 2, FALSE))</f>
        <v>AP</v>
      </c>
      <c r="K3133" s="2" t="s">
        <v>122</v>
      </c>
      <c r="L3133" s="46"/>
      <c r="N3133" s="130"/>
      <c r="O3133" s="130"/>
      <c r="P3133" s="39">
        <v>43925</v>
      </c>
      <c r="Q3133" s="37" t="s">
        <v>11510</v>
      </c>
      <c r="R3133" s="46"/>
      <c r="S3133" s="46"/>
    </row>
    <row r="3134" spans="1:19" ht="12.75">
      <c r="A3134" s="38">
        <v>3133</v>
      </c>
      <c r="B3134" s="119"/>
      <c r="C3134" s="39">
        <v>43925</v>
      </c>
      <c r="D3134" s="40"/>
      <c r="E3134" s="41"/>
      <c r="H3134" s="2" t="s">
        <v>3300</v>
      </c>
      <c r="I3134" s="2" t="s">
        <v>236</v>
      </c>
      <c r="J3134" s="15" t="str">
        <f>IF(ISERROR(VLOOKUP(I3134,State_codes!$B$2:$C$38, 2, FALSE)),"",VLOOKUP(I3134,State_codes!$B$2:$C$38, 2, FALSE))</f>
        <v>AP</v>
      </c>
      <c r="K3134" s="2" t="s">
        <v>122</v>
      </c>
      <c r="L3134" s="46"/>
      <c r="N3134" s="130"/>
      <c r="O3134" s="130"/>
      <c r="P3134" s="39">
        <v>43925</v>
      </c>
      <c r="Q3134" s="37" t="s">
        <v>11510</v>
      </c>
      <c r="R3134" s="46"/>
      <c r="S3134" s="46"/>
    </row>
    <row r="3135" spans="1:19" ht="12.75">
      <c r="A3135" s="38">
        <v>3134</v>
      </c>
      <c r="B3135" s="119"/>
      <c r="C3135" s="39">
        <v>43925</v>
      </c>
      <c r="D3135" s="40"/>
      <c r="E3135" s="41"/>
      <c r="H3135" s="2" t="s">
        <v>3300</v>
      </c>
      <c r="I3135" s="2" t="s">
        <v>236</v>
      </c>
      <c r="J3135" s="15" t="str">
        <f>IF(ISERROR(VLOOKUP(I3135,State_codes!$B$2:$C$38, 2, FALSE)),"",VLOOKUP(I3135,State_codes!$B$2:$C$38, 2, FALSE))</f>
        <v>AP</v>
      </c>
      <c r="K3135" s="2" t="s">
        <v>122</v>
      </c>
      <c r="L3135" s="46"/>
      <c r="N3135" s="130"/>
      <c r="O3135" s="130"/>
      <c r="P3135" s="39">
        <v>43925</v>
      </c>
      <c r="Q3135" s="37" t="s">
        <v>11510</v>
      </c>
      <c r="R3135" s="46"/>
      <c r="S3135" s="46"/>
    </row>
    <row r="3136" spans="1:19" ht="12.75">
      <c r="A3136" s="38">
        <v>3135</v>
      </c>
      <c r="B3136" s="119"/>
      <c r="C3136" s="39">
        <v>43925</v>
      </c>
      <c r="D3136" s="40"/>
      <c r="E3136" s="41"/>
      <c r="H3136" s="2" t="s">
        <v>726</v>
      </c>
      <c r="I3136" s="2" t="s">
        <v>236</v>
      </c>
      <c r="J3136" s="15" t="str">
        <f>IF(ISERROR(VLOOKUP(I3136,State_codes!$B$2:$C$38, 2, FALSE)),"",VLOOKUP(I3136,State_codes!$B$2:$C$38, 2, FALSE))</f>
        <v>AP</v>
      </c>
      <c r="K3136" s="2" t="s">
        <v>122</v>
      </c>
      <c r="L3136" s="46"/>
      <c r="N3136" s="130"/>
      <c r="O3136" s="130"/>
      <c r="P3136" s="39">
        <v>43925</v>
      </c>
      <c r="Q3136" s="37" t="s">
        <v>11510</v>
      </c>
      <c r="R3136" s="46"/>
      <c r="S3136" s="46"/>
    </row>
    <row r="3137" spans="1:19" ht="12.75">
      <c r="A3137" s="38">
        <v>3136</v>
      </c>
      <c r="B3137" s="119"/>
      <c r="C3137" s="39">
        <v>43925</v>
      </c>
      <c r="D3137" s="40"/>
      <c r="E3137" s="41"/>
      <c r="H3137" s="2" t="s">
        <v>726</v>
      </c>
      <c r="I3137" s="2" t="s">
        <v>236</v>
      </c>
      <c r="J3137" s="15" t="str">
        <f>IF(ISERROR(VLOOKUP(I3137,State_codes!$B$2:$C$38, 2, FALSE)),"",VLOOKUP(I3137,State_codes!$B$2:$C$38, 2, FALSE))</f>
        <v>AP</v>
      </c>
      <c r="K3137" s="2" t="s">
        <v>122</v>
      </c>
      <c r="L3137" s="46"/>
      <c r="N3137" s="130"/>
      <c r="O3137" s="130"/>
      <c r="P3137" s="39">
        <v>43925</v>
      </c>
      <c r="Q3137" s="37" t="s">
        <v>11510</v>
      </c>
      <c r="R3137" s="46"/>
      <c r="S3137" s="46"/>
    </row>
    <row r="3138" spans="1:19" ht="12.75">
      <c r="A3138" s="38">
        <v>3137</v>
      </c>
      <c r="B3138" s="119"/>
      <c r="C3138" s="39">
        <v>43925</v>
      </c>
      <c r="D3138" s="40"/>
      <c r="E3138" s="41"/>
      <c r="H3138" s="2" t="s">
        <v>726</v>
      </c>
      <c r="I3138" s="2" t="s">
        <v>236</v>
      </c>
      <c r="J3138" s="15" t="str">
        <f>IF(ISERROR(VLOOKUP(I3138,State_codes!$B$2:$C$38, 2, FALSE)),"",VLOOKUP(I3138,State_codes!$B$2:$C$38, 2, FALSE))</f>
        <v>AP</v>
      </c>
      <c r="K3138" s="2" t="s">
        <v>122</v>
      </c>
      <c r="L3138" s="46"/>
      <c r="N3138" s="130"/>
      <c r="O3138" s="130"/>
      <c r="P3138" s="39">
        <v>43925</v>
      </c>
      <c r="Q3138" s="37" t="s">
        <v>11510</v>
      </c>
      <c r="R3138" s="46"/>
      <c r="S3138" s="46"/>
    </row>
    <row r="3139" spans="1:19" ht="12.75">
      <c r="A3139" s="38">
        <v>3138</v>
      </c>
      <c r="B3139" s="119"/>
      <c r="C3139" s="39">
        <v>43925</v>
      </c>
      <c r="D3139" s="40"/>
      <c r="E3139" s="41"/>
      <c r="H3139" s="2" t="s">
        <v>726</v>
      </c>
      <c r="I3139" s="2" t="s">
        <v>236</v>
      </c>
      <c r="J3139" s="15" t="str">
        <f>IF(ISERROR(VLOOKUP(I3139,State_codes!$B$2:$C$38, 2, FALSE)),"",VLOOKUP(I3139,State_codes!$B$2:$C$38, 2, FALSE))</f>
        <v>AP</v>
      </c>
      <c r="K3139" s="2" t="s">
        <v>122</v>
      </c>
      <c r="L3139" s="46"/>
      <c r="N3139" s="130"/>
      <c r="O3139" s="130"/>
      <c r="P3139" s="39">
        <v>43925</v>
      </c>
      <c r="Q3139" s="37" t="s">
        <v>11510</v>
      </c>
      <c r="R3139" s="46"/>
      <c r="S3139" s="46"/>
    </row>
    <row r="3140" spans="1:19" ht="12.75">
      <c r="A3140" s="38">
        <v>3139</v>
      </c>
      <c r="B3140" s="119"/>
      <c r="C3140" s="39">
        <v>43925</v>
      </c>
      <c r="D3140" s="40"/>
      <c r="E3140" s="41"/>
      <c r="H3140" s="2" t="s">
        <v>2003</v>
      </c>
      <c r="I3140" s="2" t="s">
        <v>236</v>
      </c>
      <c r="J3140" s="15" t="str">
        <f>IF(ISERROR(VLOOKUP(I3140,State_codes!$B$2:$C$38, 2, FALSE)),"",VLOOKUP(I3140,State_codes!$B$2:$C$38, 2, FALSE))</f>
        <v>AP</v>
      </c>
      <c r="K3140" s="2" t="s">
        <v>122</v>
      </c>
      <c r="L3140" s="46"/>
      <c r="N3140" s="130"/>
      <c r="O3140" s="130"/>
      <c r="P3140" s="39">
        <v>43925</v>
      </c>
      <c r="Q3140" s="37" t="s">
        <v>11510</v>
      </c>
      <c r="R3140" s="46"/>
      <c r="S3140" s="46"/>
    </row>
    <row r="3141" spans="1:19" ht="12.75">
      <c r="A3141" s="38">
        <v>3140</v>
      </c>
      <c r="B3141" s="119"/>
      <c r="C3141" s="39">
        <v>43925</v>
      </c>
      <c r="D3141" s="40"/>
      <c r="E3141" s="41"/>
      <c r="H3141" s="2" t="s">
        <v>2003</v>
      </c>
      <c r="I3141" s="2" t="s">
        <v>236</v>
      </c>
      <c r="J3141" s="15" t="str">
        <f>IF(ISERROR(VLOOKUP(I3141,State_codes!$B$2:$C$38, 2, FALSE)),"",VLOOKUP(I3141,State_codes!$B$2:$C$38, 2, FALSE))</f>
        <v>AP</v>
      </c>
      <c r="K3141" s="2" t="s">
        <v>122</v>
      </c>
      <c r="L3141" s="46"/>
      <c r="N3141" s="130"/>
      <c r="O3141" s="130"/>
      <c r="P3141" s="39">
        <v>43925</v>
      </c>
      <c r="Q3141" s="37" t="s">
        <v>11510</v>
      </c>
      <c r="R3141" s="46"/>
      <c r="S3141" s="46"/>
    </row>
    <row r="3142" spans="1:19" ht="12.75">
      <c r="A3142" s="38">
        <v>3141</v>
      </c>
      <c r="B3142" s="119"/>
      <c r="C3142" s="39">
        <v>43925</v>
      </c>
      <c r="D3142" s="40"/>
      <c r="E3142" s="41"/>
      <c r="H3142" s="2" t="s">
        <v>2003</v>
      </c>
      <c r="I3142" s="2" t="s">
        <v>236</v>
      </c>
      <c r="J3142" s="15" t="str">
        <f>IF(ISERROR(VLOOKUP(I3142,State_codes!$B$2:$C$38, 2, FALSE)),"",VLOOKUP(I3142,State_codes!$B$2:$C$38, 2, FALSE))</f>
        <v>AP</v>
      </c>
      <c r="K3142" s="2" t="s">
        <v>122</v>
      </c>
      <c r="L3142" s="46"/>
      <c r="N3142" s="130"/>
      <c r="O3142" s="130"/>
      <c r="P3142" s="39">
        <v>43925</v>
      </c>
      <c r="Q3142" s="37" t="s">
        <v>11510</v>
      </c>
      <c r="R3142" s="46"/>
      <c r="S3142" s="46"/>
    </row>
    <row r="3143" spans="1:19" ht="12.75">
      <c r="A3143" s="38">
        <v>3142</v>
      </c>
      <c r="B3143" s="119"/>
      <c r="C3143" s="39">
        <v>43925</v>
      </c>
      <c r="D3143" s="40"/>
      <c r="E3143" s="41"/>
      <c r="H3143" s="2" t="s">
        <v>1848</v>
      </c>
      <c r="I3143" s="2" t="s">
        <v>236</v>
      </c>
      <c r="J3143" s="15" t="str">
        <f>IF(ISERROR(VLOOKUP(I3143,State_codes!$B$2:$C$38, 2, FALSE)),"",VLOOKUP(I3143,State_codes!$B$2:$C$38, 2, FALSE))</f>
        <v>AP</v>
      </c>
      <c r="K3143" s="2" t="s">
        <v>122</v>
      </c>
      <c r="L3143" s="46"/>
      <c r="N3143" s="130"/>
      <c r="O3143" s="130"/>
      <c r="P3143" s="39">
        <v>43925</v>
      </c>
      <c r="Q3143" s="37" t="s">
        <v>11510</v>
      </c>
      <c r="R3143" s="46"/>
      <c r="S3143" s="46"/>
    </row>
    <row r="3144" spans="1:19" ht="12.75">
      <c r="A3144" s="38">
        <v>3143</v>
      </c>
      <c r="B3144" s="119"/>
      <c r="C3144" s="39">
        <v>43925</v>
      </c>
      <c r="D3144" s="40"/>
      <c r="E3144" s="41"/>
      <c r="H3144" s="2" t="s">
        <v>4901</v>
      </c>
      <c r="I3144" s="2" t="s">
        <v>236</v>
      </c>
      <c r="J3144" s="15" t="str">
        <f>IF(ISERROR(VLOOKUP(I3144,State_codes!$B$2:$C$38, 2, FALSE)),"",VLOOKUP(I3144,State_codes!$B$2:$C$38, 2, FALSE))</f>
        <v>AP</v>
      </c>
      <c r="K3144" s="2" t="s">
        <v>122</v>
      </c>
      <c r="L3144" s="46"/>
      <c r="N3144" s="130"/>
      <c r="O3144" s="130"/>
      <c r="P3144" s="39">
        <v>43925</v>
      </c>
      <c r="Q3144" s="37" t="s">
        <v>11510</v>
      </c>
      <c r="R3144" s="46"/>
      <c r="S3144" s="46"/>
    </row>
    <row r="3145" spans="1:19" ht="12.75">
      <c r="A3145" s="38">
        <v>3144</v>
      </c>
      <c r="B3145" s="119"/>
      <c r="C3145" s="39">
        <v>43925</v>
      </c>
      <c r="D3145" s="40"/>
      <c r="E3145" s="41"/>
      <c r="H3145" s="2" t="s">
        <v>5113</v>
      </c>
      <c r="I3145" s="2" t="s">
        <v>207</v>
      </c>
      <c r="J3145" s="15" t="str">
        <f>IF(ISERROR(VLOOKUP(I3145,State_codes!$B$2:$C$38, 2, FALSE)),"",VLOOKUP(I3145,State_codes!$B$2:$C$38, 2, FALSE))</f>
        <v>JK</v>
      </c>
      <c r="K3145" s="2" t="s">
        <v>122</v>
      </c>
      <c r="L3145" s="31" t="s">
        <v>11568</v>
      </c>
      <c r="N3145" s="130"/>
      <c r="O3145" s="27" t="s">
        <v>58</v>
      </c>
      <c r="P3145" s="39">
        <v>43925</v>
      </c>
      <c r="Q3145" s="37" t="s">
        <v>11569</v>
      </c>
      <c r="R3145" s="46"/>
      <c r="S3145" s="46"/>
    </row>
    <row r="3146" spans="1:19" ht="12.75">
      <c r="A3146" s="38">
        <v>3145</v>
      </c>
      <c r="B3146" s="119"/>
      <c r="C3146" s="39">
        <v>43925</v>
      </c>
      <c r="D3146" s="40"/>
      <c r="E3146" s="41"/>
      <c r="H3146" s="2" t="s">
        <v>5113</v>
      </c>
      <c r="I3146" s="2" t="s">
        <v>207</v>
      </c>
      <c r="J3146" s="15" t="str">
        <f>IF(ISERROR(VLOOKUP(I3146,State_codes!$B$2:$C$38, 2, FALSE)),"",VLOOKUP(I3146,State_codes!$B$2:$C$38, 2, FALSE))</f>
        <v>JK</v>
      </c>
      <c r="K3146" s="2" t="s">
        <v>122</v>
      </c>
      <c r="L3146" s="31" t="s">
        <v>11568</v>
      </c>
      <c r="N3146" s="130"/>
      <c r="O3146" s="27" t="s">
        <v>58</v>
      </c>
      <c r="P3146" s="39">
        <v>43925</v>
      </c>
      <c r="Q3146" s="37" t="s">
        <v>11569</v>
      </c>
      <c r="R3146" s="46"/>
      <c r="S3146" s="46"/>
    </row>
    <row r="3147" spans="1:19" ht="12.75">
      <c r="A3147" s="38">
        <v>3146</v>
      </c>
      <c r="B3147" s="119"/>
      <c r="C3147" s="39">
        <v>43925</v>
      </c>
      <c r="D3147" s="40"/>
      <c r="E3147" s="41"/>
      <c r="H3147" s="2" t="s">
        <v>5113</v>
      </c>
      <c r="I3147" s="2" t="s">
        <v>207</v>
      </c>
      <c r="J3147" s="15" t="str">
        <f>IF(ISERROR(VLOOKUP(I3147,State_codes!$B$2:$C$38, 2, FALSE)),"",VLOOKUP(I3147,State_codes!$B$2:$C$38, 2, FALSE))</f>
        <v>JK</v>
      </c>
      <c r="K3147" s="2" t="s">
        <v>122</v>
      </c>
      <c r="L3147" s="31" t="s">
        <v>11568</v>
      </c>
      <c r="N3147" s="130"/>
      <c r="O3147" s="27" t="s">
        <v>58</v>
      </c>
      <c r="P3147" s="39">
        <v>43925</v>
      </c>
      <c r="Q3147" s="37" t="s">
        <v>11569</v>
      </c>
      <c r="R3147" s="46"/>
      <c r="S3147" s="46"/>
    </row>
    <row r="3148" spans="1:19" ht="12.75">
      <c r="A3148" s="38">
        <v>3147</v>
      </c>
      <c r="B3148" s="119"/>
      <c r="C3148" s="39">
        <v>43925</v>
      </c>
      <c r="D3148" s="40"/>
      <c r="E3148" s="41"/>
      <c r="H3148" s="2" t="s">
        <v>43</v>
      </c>
      <c r="I3148" s="2" t="s">
        <v>45</v>
      </c>
      <c r="J3148" s="15" t="str">
        <f>IF(ISERROR(VLOOKUP(I3148,State_codes!$B$2:$C$38, 2, FALSE)),"",VLOOKUP(I3148,State_codes!$B$2:$C$38, 2, FALSE))</f>
        <v>MH</v>
      </c>
      <c r="K3148" s="2" t="s">
        <v>122</v>
      </c>
      <c r="L3148" s="46"/>
      <c r="N3148" s="130"/>
      <c r="O3148" s="130"/>
      <c r="P3148" s="39">
        <v>43925</v>
      </c>
      <c r="Q3148" s="46"/>
      <c r="R3148" s="37" t="s">
        <v>11582</v>
      </c>
      <c r="S3148" s="37" t="s">
        <v>11583</v>
      </c>
    </row>
    <row r="3149" spans="1:19" ht="12.75">
      <c r="A3149" s="38">
        <v>3148</v>
      </c>
      <c r="B3149" s="119"/>
      <c r="C3149" s="39">
        <v>43925</v>
      </c>
      <c r="D3149" s="40"/>
      <c r="E3149" s="41"/>
      <c r="H3149" s="2" t="s">
        <v>43</v>
      </c>
      <c r="I3149" s="2" t="s">
        <v>45</v>
      </c>
      <c r="J3149" s="15" t="str">
        <f>IF(ISERROR(VLOOKUP(I3149,State_codes!$B$2:$C$38, 2, FALSE)),"",VLOOKUP(I3149,State_codes!$B$2:$C$38, 2, FALSE))</f>
        <v>MH</v>
      </c>
      <c r="K3149" s="2" t="s">
        <v>122</v>
      </c>
      <c r="L3149" s="46"/>
      <c r="N3149" s="130"/>
      <c r="O3149" s="130"/>
      <c r="P3149" s="39">
        <v>43925</v>
      </c>
      <c r="Q3149" s="46"/>
      <c r="R3149" s="37" t="s">
        <v>11582</v>
      </c>
      <c r="S3149" s="37" t="s">
        <v>11583</v>
      </c>
    </row>
    <row r="3150" spans="1:19" ht="12.75">
      <c r="A3150" s="38">
        <v>3149</v>
      </c>
      <c r="B3150" s="119"/>
      <c r="C3150" s="39">
        <v>43925</v>
      </c>
      <c r="D3150" s="40"/>
      <c r="E3150" s="41"/>
      <c r="H3150" s="2" t="s">
        <v>43</v>
      </c>
      <c r="I3150" s="2" t="s">
        <v>45</v>
      </c>
      <c r="J3150" s="15" t="str">
        <f>IF(ISERROR(VLOOKUP(I3150,State_codes!$B$2:$C$38, 2, FALSE)),"",VLOOKUP(I3150,State_codes!$B$2:$C$38, 2, FALSE))</f>
        <v>MH</v>
      </c>
      <c r="K3150" s="2" t="s">
        <v>122</v>
      </c>
      <c r="L3150" s="46"/>
      <c r="N3150" s="130"/>
      <c r="O3150" s="130"/>
      <c r="P3150" s="39">
        <v>43925</v>
      </c>
      <c r="Q3150" s="46"/>
      <c r="R3150" s="37" t="s">
        <v>11582</v>
      </c>
      <c r="S3150" s="37" t="s">
        <v>11583</v>
      </c>
    </row>
    <row r="3151" spans="1:19" ht="12.75">
      <c r="A3151" s="38">
        <v>3150</v>
      </c>
      <c r="B3151" s="119"/>
      <c r="C3151" s="39">
        <v>43925</v>
      </c>
      <c r="D3151" s="40"/>
      <c r="E3151" s="41"/>
      <c r="H3151" s="2" t="s">
        <v>43</v>
      </c>
      <c r="I3151" s="2" t="s">
        <v>45</v>
      </c>
      <c r="J3151" s="15" t="str">
        <f>IF(ISERROR(VLOOKUP(I3151,State_codes!$B$2:$C$38, 2, FALSE)),"",VLOOKUP(I3151,State_codes!$B$2:$C$38, 2, FALSE))</f>
        <v>MH</v>
      </c>
      <c r="K3151" s="2" t="s">
        <v>122</v>
      </c>
      <c r="L3151" s="46"/>
      <c r="N3151" s="130"/>
      <c r="O3151" s="130"/>
      <c r="P3151" s="39">
        <v>43925</v>
      </c>
      <c r="Q3151" s="46"/>
      <c r="R3151" s="37" t="s">
        <v>11582</v>
      </c>
      <c r="S3151" s="37" t="s">
        <v>11583</v>
      </c>
    </row>
    <row r="3152" spans="1:19" ht="12.75">
      <c r="A3152" s="38">
        <v>3151</v>
      </c>
      <c r="B3152" s="119"/>
      <c r="C3152" s="39">
        <v>43925</v>
      </c>
      <c r="D3152" s="40"/>
      <c r="E3152" s="41"/>
      <c r="H3152" s="2" t="s">
        <v>43</v>
      </c>
      <c r="I3152" s="2" t="s">
        <v>45</v>
      </c>
      <c r="J3152" s="15" t="str">
        <f>IF(ISERROR(VLOOKUP(I3152,State_codes!$B$2:$C$38, 2, FALSE)),"",VLOOKUP(I3152,State_codes!$B$2:$C$38, 2, FALSE))</f>
        <v>MH</v>
      </c>
      <c r="K3152" s="2" t="s">
        <v>122</v>
      </c>
      <c r="L3152" s="46"/>
      <c r="N3152" s="130"/>
      <c r="O3152" s="130"/>
      <c r="P3152" s="39">
        <v>43925</v>
      </c>
      <c r="Q3152" s="46"/>
      <c r="R3152" s="37" t="s">
        <v>11582</v>
      </c>
      <c r="S3152" s="37" t="s">
        <v>11583</v>
      </c>
    </row>
    <row r="3153" spans="1:19" ht="12.75">
      <c r="A3153" s="38">
        <v>3152</v>
      </c>
      <c r="B3153" s="119"/>
      <c r="C3153" s="39">
        <v>43925</v>
      </c>
      <c r="D3153" s="40"/>
      <c r="E3153" s="41"/>
      <c r="H3153" s="2" t="s">
        <v>43</v>
      </c>
      <c r="I3153" s="2" t="s">
        <v>45</v>
      </c>
      <c r="J3153" s="15" t="str">
        <f>IF(ISERROR(VLOOKUP(I3153,State_codes!$B$2:$C$38, 2, FALSE)),"",VLOOKUP(I3153,State_codes!$B$2:$C$38, 2, FALSE))</f>
        <v>MH</v>
      </c>
      <c r="K3153" s="2" t="s">
        <v>122</v>
      </c>
      <c r="L3153" s="46"/>
      <c r="N3153" s="130"/>
      <c r="O3153" s="130"/>
      <c r="P3153" s="39">
        <v>43925</v>
      </c>
      <c r="Q3153" s="46"/>
      <c r="R3153" s="37" t="s">
        <v>11582</v>
      </c>
      <c r="S3153" s="37" t="s">
        <v>11583</v>
      </c>
    </row>
    <row r="3154" spans="1:19" ht="12.75">
      <c r="A3154" s="38">
        <v>3153</v>
      </c>
      <c r="B3154" s="119"/>
      <c r="C3154" s="39">
        <v>43925</v>
      </c>
      <c r="D3154" s="40"/>
      <c r="E3154" s="41"/>
      <c r="H3154" s="2" t="s">
        <v>43</v>
      </c>
      <c r="I3154" s="2" t="s">
        <v>45</v>
      </c>
      <c r="J3154" s="15" t="str">
        <f>IF(ISERROR(VLOOKUP(I3154,State_codes!$B$2:$C$38, 2, FALSE)),"",VLOOKUP(I3154,State_codes!$B$2:$C$38, 2, FALSE))</f>
        <v>MH</v>
      </c>
      <c r="K3154" s="2" t="s">
        <v>122</v>
      </c>
      <c r="L3154" s="46"/>
      <c r="N3154" s="130"/>
      <c r="O3154" s="130"/>
      <c r="P3154" s="39">
        <v>43925</v>
      </c>
      <c r="Q3154" s="46"/>
      <c r="R3154" s="37" t="s">
        <v>11582</v>
      </c>
      <c r="S3154" s="37" t="s">
        <v>11583</v>
      </c>
    </row>
    <row r="3155" spans="1:19" ht="12.75">
      <c r="A3155" s="38">
        <v>3154</v>
      </c>
      <c r="B3155" s="119"/>
      <c r="C3155" s="39">
        <v>43925</v>
      </c>
      <c r="D3155" s="40"/>
      <c r="E3155" s="41"/>
      <c r="H3155" s="2" t="s">
        <v>43</v>
      </c>
      <c r="I3155" s="2" t="s">
        <v>45</v>
      </c>
      <c r="J3155" s="15" t="str">
        <f>IF(ISERROR(VLOOKUP(I3155,State_codes!$B$2:$C$38, 2, FALSE)),"",VLOOKUP(I3155,State_codes!$B$2:$C$38, 2, FALSE))</f>
        <v>MH</v>
      </c>
      <c r="K3155" s="2" t="s">
        <v>122</v>
      </c>
      <c r="L3155" s="46"/>
      <c r="N3155" s="130"/>
      <c r="O3155" s="130"/>
      <c r="P3155" s="39">
        <v>43925</v>
      </c>
      <c r="Q3155" s="46"/>
      <c r="R3155" s="37" t="s">
        <v>11582</v>
      </c>
      <c r="S3155" s="37" t="s">
        <v>11583</v>
      </c>
    </row>
    <row r="3156" spans="1:19" ht="12.75">
      <c r="A3156" s="38">
        <v>3155</v>
      </c>
      <c r="B3156" s="119"/>
      <c r="C3156" s="39">
        <v>43925</v>
      </c>
      <c r="D3156" s="40"/>
      <c r="E3156" s="41"/>
      <c r="H3156" s="2" t="s">
        <v>43</v>
      </c>
      <c r="I3156" s="2" t="s">
        <v>45</v>
      </c>
      <c r="J3156" s="15" t="str">
        <f>IF(ISERROR(VLOOKUP(I3156,State_codes!$B$2:$C$38, 2, FALSE)),"",VLOOKUP(I3156,State_codes!$B$2:$C$38, 2, FALSE))</f>
        <v>MH</v>
      </c>
      <c r="K3156" s="2" t="s">
        <v>122</v>
      </c>
      <c r="L3156" s="46"/>
      <c r="N3156" s="130"/>
      <c r="O3156" s="130"/>
      <c r="P3156" s="39">
        <v>43925</v>
      </c>
      <c r="Q3156" s="46"/>
      <c r="R3156" s="37" t="s">
        <v>11582</v>
      </c>
      <c r="S3156" s="37" t="s">
        <v>11583</v>
      </c>
    </row>
    <row r="3157" spans="1:19" ht="12.75">
      <c r="A3157" s="38">
        <v>3156</v>
      </c>
      <c r="B3157" s="119"/>
      <c r="C3157" s="39">
        <v>43925</v>
      </c>
      <c r="D3157" s="40"/>
      <c r="E3157" s="41"/>
      <c r="H3157" s="2" t="s">
        <v>43</v>
      </c>
      <c r="I3157" s="2" t="s">
        <v>45</v>
      </c>
      <c r="J3157" s="15" t="str">
        <f>IF(ISERROR(VLOOKUP(I3157,State_codes!$B$2:$C$38, 2, FALSE)),"",VLOOKUP(I3157,State_codes!$B$2:$C$38, 2, FALSE))</f>
        <v>MH</v>
      </c>
      <c r="K3157" s="2" t="s">
        <v>122</v>
      </c>
      <c r="L3157" s="46"/>
      <c r="N3157" s="130"/>
      <c r="O3157" s="130"/>
      <c r="P3157" s="39">
        <v>43925</v>
      </c>
      <c r="Q3157" s="46"/>
      <c r="R3157" s="37" t="s">
        <v>11582</v>
      </c>
      <c r="S3157" s="37" t="s">
        <v>11583</v>
      </c>
    </row>
    <row r="3158" spans="1:19" ht="12.75">
      <c r="A3158" s="38">
        <v>3157</v>
      </c>
      <c r="B3158" s="119"/>
      <c r="C3158" s="39">
        <v>43925</v>
      </c>
      <c r="D3158" s="40"/>
      <c r="E3158" s="41"/>
      <c r="H3158" s="2" t="s">
        <v>43</v>
      </c>
      <c r="I3158" s="2" t="s">
        <v>45</v>
      </c>
      <c r="J3158" s="15" t="str">
        <f>IF(ISERROR(VLOOKUP(I3158,State_codes!$B$2:$C$38, 2, FALSE)),"",VLOOKUP(I3158,State_codes!$B$2:$C$38, 2, FALSE))</f>
        <v>MH</v>
      </c>
      <c r="K3158" s="2" t="s">
        <v>122</v>
      </c>
      <c r="L3158" s="46"/>
      <c r="N3158" s="130"/>
      <c r="O3158" s="130"/>
      <c r="P3158" s="39">
        <v>43925</v>
      </c>
      <c r="Q3158" s="46"/>
      <c r="R3158" s="37" t="s">
        <v>11582</v>
      </c>
      <c r="S3158" s="37" t="s">
        <v>11583</v>
      </c>
    </row>
    <row r="3159" spans="1:19" ht="12.75">
      <c r="A3159" s="38">
        <v>3158</v>
      </c>
      <c r="B3159" s="119"/>
      <c r="C3159" s="39">
        <v>43925</v>
      </c>
      <c r="D3159" s="40"/>
      <c r="E3159" s="41"/>
      <c r="H3159" s="2" t="s">
        <v>43</v>
      </c>
      <c r="I3159" s="2" t="s">
        <v>45</v>
      </c>
      <c r="J3159" s="15" t="str">
        <f>IF(ISERROR(VLOOKUP(I3159,State_codes!$B$2:$C$38, 2, FALSE)),"",VLOOKUP(I3159,State_codes!$B$2:$C$38, 2, FALSE))</f>
        <v>MH</v>
      </c>
      <c r="K3159" s="2" t="s">
        <v>122</v>
      </c>
      <c r="L3159" s="46"/>
      <c r="N3159" s="130"/>
      <c r="O3159" s="130"/>
      <c r="P3159" s="39">
        <v>43925</v>
      </c>
      <c r="Q3159" s="46"/>
      <c r="R3159" s="37" t="s">
        <v>11582</v>
      </c>
      <c r="S3159" s="37" t="s">
        <v>11583</v>
      </c>
    </row>
    <row r="3160" spans="1:19" ht="12.75">
      <c r="A3160" s="38">
        <v>3159</v>
      </c>
      <c r="B3160" s="119"/>
      <c r="C3160" s="39">
        <v>43925</v>
      </c>
      <c r="D3160" s="40"/>
      <c r="E3160" s="41"/>
      <c r="H3160" s="2" t="s">
        <v>43</v>
      </c>
      <c r="I3160" s="2" t="s">
        <v>45</v>
      </c>
      <c r="J3160" s="15" t="str">
        <f>IF(ISERROR(VLOOKUP(I3160,State_codes!$B$2:$C$38, 2, FALSE)),"",VLOOKUP(I3160,State_codes!$B$2:$C$38, 2, FALSE))</f>
        <v>MH</v>
      </c>
      <c r="K3160" s="2" t="s">
        <v>122</v>
      </c>
      <c r="L3160" s="46"/>
      <c r="N3160" s="130"/>
      <c r="O3160" s="130"/>
      <c r="P3160" s="39">
        <v>43925</v>
      </c>
      <c r="Q3160" s="46"/>
      <c r="R3160" s="37" t="s">
        <v>11582</v>
      </c>
      <c r="S3160" s="37" t="s">
        <v>11583</v>
      </c>
    </row>
    <row r="3161" spans="1:19" ht="12.75">
      <c r="A3161" s="38">
        <v>3160</v>
      </c>
      <c r="B3161" s="119"/>
      <c r="C3161" s="39">
        <v>43925</v>
      </c>
      <c r="D3161" s="40"/>
      <c r="E3161" s="41"/>
      <c r="H3161" s="2" t="s">
        <v>43</v>
      </c>
      <c r="I3161" s="2" t="s">
        <v>45</v>
      </c>
      <c r="J3161" s="15" t="str">
        <f>IF(ISERROR(VLOOKUP(I3161,State_codes!$B$2:$C$38, 2, FALSE)),"",VLOOKUP(I3161,State_codes!$B$2:$C$38, 2, FALSE))</f>
        <v>MH</v>
      </c>
      <c r="K3161" s="2" t="s">
        <v>122</v>
      </c>
      <c r="L3161" s="46"/>
      <c r="N3161" s="130"/>
      <c r="O3161" s="130"/>
      <c r="P3161" s="39">
        <v>43925</v>
      </c>
      <c r="Q3161" s="46"/>
      <c r="R3161" s="37" t="s">
        <v>11582</v>
      </c>
      <c r="S3161" s="37" t="s">
        <v>11583</v>
      </c>
    </row>
    <row r="3162" spans="1:19" ht="12.75">
      <c r="A3162" s="38">
        <v>3161</v>
      </c>
      <c r="B3162" s="119"/>
      <c r="C3162" s="39">
        <v>43925</v>
      </c>
      <c r="D3162" s="40"/>
      <c r="E3162" s="41"/>
      <c r="H3162" s="2" t="s">
        <v>43</v>
      </c>
      <c r="I3162" s="2" t="s">
        <v>45</v>
      </c>
      <c r="J3162" s="15" t="str">
        <f>IF(ISERROR(VLOOKUP(I3162,State_codes!$B$2:$C$38, 2, FALSE)),"",VLOOKUP(I3162,State_codes!$B$2:$C$38, 2, FALSE))</f>
        <v>MH</v>
      </c>
      <c r="K3162" s="2" t="s">
        <v>122</v>
      </c>
      <c r="L3162" s="46"/>
      <c r="N3162" s="130"/>
      <c r="O3162" s="130"/>
      <c r="P3162" s="39">
        <v>43925</v>
      </c>
      <c r="Q3162" s="46"/>
      <c r="R3162" s="37" t="s">
        <v>11582</v>
      </c>
      <c r="S3162" s="37" t="s">
        <v>11583</v>
      </c>
    </row>
    <row r="3163" spans="1:19" ht="12.75">
      <c r="A3163" s="38">
        <v>3162</v>
      </c>
      <c r="B3163" s="119"/>
      <c r="C3163" s="39">
        <v>43925</v>
      </c>
      <c r="D3163" s="40"/>
      <c r="E3163" s="41"/>
      <c r="H3163" s="2" t="s">
        <v>43</v>
      </c>
      <c r="I3163" s="2" t="s">
        <v>45</v>
      </c>
      <c r="J3163" s="15" t="str">
        <f>IF(ISERROR(VLOOKUP(I3163,State_codes!$B$2:$C$38, 2, FALSE)),"",VLOOKUP(I3163,State_codes!$B$2:$C$38, 2, FALSE))</f>
        <v>MH</v>
      </c>
      <c r="K3163" s="2" t="s">
        <v>122</v>
      </c>
      <c r="L3163" s="46"/>
      <c r="N3163" s="130"/>
      <c r="O3163" s="130"/>
      <c r="P3163" s="39">
        <v>43925</v>
      </c>
      <c r="Q3163" s="46"/>
      <c r="R3163" s="37" t="s">
        <v>11582</v>
      </c>
      <c r="S3163" s="37" t="s">
        <v>11583</v>
      </c>
    </row>
    <row r="3164" spans="1:19" ht="12.75">
      <c r="A3164" s="38">
        <v>3163</v>
      </c>
      <c r="B3164" s="119"/>
      <c r="C3164" s="39">
        <v>43925</v>
      </c>
      <c r="D3164" s="40"/>
      <c r="E3164" s="41"/>
      <c r="H3164" s="2" t="s">
        <v>43</v>
      </c>
      <c r="I3164" s="2" t="s">
        <v>45</v>
      </c>
      <c r="J3164" s="15" t="str">
        <f>IF(ISERROR(VLOOKUP(I3164,State_codes!$B$2:$C$38, 2, FALSE)),"",VLOOKUP(I3164,State_codes!$B$2:$C$38, 2, FALSE))</f>
        <v>MH</v>
      </c>
      <c r="K3164" s="2" t="s">
        <v>122</v>
      </c>
      <c r="L3164" s="46"/>
      <c r="N3164" s="130"/>
      <c r="O3164" s="130"/>
      <c r="P3164" s="39">
        <v>43925</v>
      </c>
      <c r="Q3164" s="46"/>
      <c r="R3164" s="37" t="s">
        <v>11582</v>
      </c>
      <c r="S3164" s="37" t="s">
        <v>11583</v>
      </c>
    </row>
    <row r="3165" spans="1:19" ht="12.75">
      <c r="A3165" s="38">
        <v>3164</v>
      </c>
      <c r="B3165" s="119"/>
      <c r="C3165" s="39">
        <v>43925</v>
      </c>
      <c r="D3165" s="40"/>
      <c r="E3165" s="41"/>
      <c r="H3165" s="2" t="s">
        <v>43</v>
      </c>
      <c r="I3165" s="2" t="s">
        <v>45</v>
      </c>
      <c r="J3165" s="15" t="str">
        <f>IF(ISERROR(VLOOKUP(I3165,State_codes!$B$2:$C$38, 2, FALSE)),"",VLOOKUP(I3165,State_codes!$B$2:$C$38, 2, FALSE))</f>
        <v>MH</v>
      </c>
      <c r="K3165" s="2" t="s">
        <v>122</v>
      </c>
      <c r="L3165" s="46"/>
      <c r="N3165" s="130"/>
      <c r="O3165" s="130"/>
      <c r="P3165" s="39">
        <v>43925</v>
      </c>
      <c r="Q3165" s="46"/>
      <c r="R3165" s="37" t="s">
        <v>11582</v>
      </c>
      <c r="S3165" s="37" t="s">
        <v>11583</v>
      </c>
    </row>
    <row r="3166" spans="1:19" ht="12.75">
      <c r="A3166" s="38">
        <v>3165</v>
      </c>
      <c r="B3166" s="119"/>
      <c r="C3166" s="39">
        <v>43925</v>
      </c>
      <c r="D3166" s="40"/>
      <c r="E3166" s="41"/>
      <c r="H3166" s="2" t="s">
        <v>43</v>
      </c>
      <c r="I3166" s="2" t="s">
        <v>45</v>
      </c>
      <c r="J3166" s="15" t="str">
        <f>IF(ISERROR(VLOOKUP(I3166,State_codes!$B$2:$C$38, 2, FALSE)),"",VLOOKUP(I3166,State_codes!$B$2:$C$38, 2, FALSE))</f>
        <v>MH</v>
      </c>
      <c r="K3166" s="2" t="s">
        <v>122</v>
      </c>
      <c r="L3166" s="46"/>
      <c r="N3166" s="130"/>
      <c r="O3166" s="130"/>
      <c r="P3166" s="39">
        <v>43925</v>
      </c>
      <c r="Q3166" s="46"/>
      <c r="R3166" s="37" t="s">
        <v>11582</v>
      </c>
      <c r="S3166" s="37" t="s">
        <v>11583</v>
      </c>
    </row>
    <row r="3167" spans="1:19" ht="12.75">
      <c r="A3167" s="38">
        <v>3166</v>
      </c>
      <c r="B3167" s="119"/>
      <c r="C3167" s="39">
        <v>43925</v>
      </c>
      <c r="D3167" s="40"/>
      <c r="E3167" s="41"/>
      <c r="H3167" s="2" t="s">
        <v>43</v>
      </c>
      <c r="I3167" s="2" t="s">
        <v>45</v>
      </c>
      <c r="J3167" s="15" t="str">
        <f>IF(ISERROR(VLOOKUP(I3167,State_codes!$B$2:$C$38, 2, FALSE)),"",VLOOKUP(I3167,State_codes!$B$2:$C$38, 2, FALSE))</f>
        <v>MH</v>
      </c>
      <c r="K3167" s="2" t="s">
        <v>122</v>
      </c>
      <c r="L3167" s="46"/>
      <c r="N3167" s="130"/>
      <c r="O3167" s="130"/>
      <c r="P3167" s="39">
        <v>43925</v>
      </c>
      <c r="Q3167" s="46"/>
      <c r="R3167" s="37" t="s">
        <v>11582</v>
      </c>
      <c r="S3167" s="37" t="s">
        <v>11583</v>
      </c>
    </row>
    <row r="3168" spans="1:19" ht="12.75">
      <c r="A3168" s="38">
        <v>3167</v>
      </c>
      <c r="B3168" s="119"/>
      <c r="C3168" s="39">
        <v>43925</v>
      </c>
      <c r="D3168" s="40"/>
      <c r="E3168" s="41"/>
      <c r="H3168" s="2" t="s">
        <v>43</v>
      </c>
      <c r="I3168" s="2" t="s">
        <v>45</v>
      </c>
      <c r="J3168" s="15" t="str">
        <f>IF(ISERROR(VLOOKUP(I3168,State_codes!$B$2:$C$38, 2, FALSE)),"",VLOOKUP(I3168,State_codes!$B$2:$C$38, 2, FALSE))</f>
        <v>MH</v>
      </c>
      <c r="K3168" s="2" t="s">
        <v>122</v>
      </c>
      <c r="L3168" s="46"/>
      <c r="N3168" s="130"/>
      <c r="O3168" s="130"/>
      <c r="P3168" s="39">
        <v>43925</v>
      </c>
      <c r="Q3168" s="46"/>
      <c r="R3168" s="37" t="s">
        <v>11582</v>
      </c>
      <c r="S3168" s="37" t="s">
        <v>11583</v>
      </c>
    </row>
    <row r="3169" spans="1:19" ht="12.75">
      <c r="A3169" s="38">
        <v>3168</v>
      </c>
      <c r="B3169" s="119"/>
      <c r="C3169" s="39">
        <v>43925</v>
      </c>
      <c r="D3169" s="40"/>
      <c r="E3169" s="41"/>
      <c r="H3169" s="2" t="s">
        <v>43</v>
      </c>
      <c r="I3169" s="2" t="s">
        <v>45</v>
      </c>
      <c r="J3169" s="15" t="str">
        <f>IF(ISERROR(VLOOKUP(I3169,State_codes!$B$2:$C$38, 2, FALSE)),"",VLOOKUP(I3169,State_codes!$B$2:$C$38, 2, FALSE))</f>
        <v>MH</v>
      </c>
      <c r="K3169" s="2" t="s">
        <v>122</v>
      </c>
      <c r="L3169" s="46"/>
      <c r="N3169" s="130"/>
      <c r="O3169" s="130"/>
      <c r="P3169" s="39">
        <v>43925</v>
      </c>
      <c r="Q3169" s="46"/>
      <c r="R3169" s="37" t="s">
        <v>11582</v>
      </c>
      <c r="S3169" s="37" t="s">
        <v>11583</v>
      </c>
    </row>
    <row r="3170" spans="1:19" ht="12.75">
      <c r="A3170" s="38">
        <v>3169</v>
      </c>
      <c r="B3170" s="119"/>
      <c r="C3170" s="39">
        <v>43925</v>
      </c>
      <c r="D3170" s="40"/>
      <c r="E3170" s="41"/>
      <c r="H3170" s="2" t="s">
        <v>43</v>
      </c>
      <c r="I3170" s="2" t="s">
        <v>45</v>
      </c>
      <c r="J3170" s="15" t="str">
        <f>IF(ISERROR(VLOOKUP(I3170,State_codes!$B$2:$C$38, 2, FALSE)),"",VLOOKUP(I3170,State_codes!$B$2:$C$38, 2, FALSE))</f>
        <v>MH</v>
      </c>
      <c r="K3170" s="2" t="s">
        <v>122</v>
      </c>
      <c r="L3170" s="46"/>
      <c r="N3170" s="130"/>
      <c r="O3170" s="130"/>
      <c r="P3170" s="39">
        <v>43925</v>
      </c>
      <c r="Q3170" s="46"/>
      <c r="R3170" s="37" t="s">
        <v>11582</v>
      </c>
      <c r="S3170" s="37" t="s">
        <v>11583</v>
      </c>
    </row>
    <row r="3171" spans="1:19" ht="12.75">
      <c r="A3171" s="38">
        <v>3170</v>
      </c>
      <c r="B3171" s="119"/>
      <c r="C3171" s="39">
        <v>43925</v>
      </c>
      <c r="D3171" s="40"/>
      <c r="E3171" s="41"/>
      <c r="H3171" s="2" t="s">
        <v>43</v>
      </c>
      <c r="I3171" s="2" t="s">
        <v>45</v>
      </c>
      <c r="J3171" s="15" t="str">
        <f>IF(ISERROR(VLOOKUP(I3171,State_codes!$B$2:$C$38, 2, FALSE)),"",VLOOKUP(I3171,State_codes!$B$2:$C$38, 2, FALSE))</f>
        <v>MH</v>
      </c>
      <c r="K3171" s="2" t="s">
        <v>122</v>
      </c>
      <c r="L3171" s="46"/>
      <c r="N3171" s="130"/>
      <c r="O3171" s="130"/>
      <c r="P3171" s="39">
        <v>43925</v>
      </c>
      <c r="Q3171" s="46"/>
      <c r="R3171" s="37" t="s">
        <v>11582</v>
      </c>
      <c r="S3171" s="37" t="s">
        <v>11583</v>
      </c>
    </row>
    <row r="3172" spans="1:19" ht="12.75">
      <c r="A3172" s="38">
        <v>3171</v>
      </c>
      <c r="B3172" s="119"/>
      <c r="C3172" s="39">
        <v>43925</v>
      </c>
      <c r="D3172" s="40"/>
      <c r="E3172" s="41"/>
      <c r="H3172" s="2" t="s">
        <v>43</v>
      </c>
      <c r="I3172" s="2" t="s">
        <v>45</v>
      </c>
      <c r="J3172" s="15" t="str">
        <f>IF(ISERROR(VLOOKUP(I3172,State_codes!$B$2:$C$38, 2, FALSE)),"",VLOOKUP(I3172,State_codes!$B$2:$C$38, 2, FALSE))</f>
        <v>MH</v>
      </c>
      <c r="K3172" s="2" t="s">
        <v>122</v>
      </c>
      <c r="L3172" s="46"/>
      <c r="N3172" s="130"/>
      <c r="O3172" s="130"/>
      <c r="P3172" s="39">
        <v>43925</v>
      </c>
      <c r="Q3172" s="46"/>
      <c r="R3172" s="37" t="s">
        <v>11582</v>
      </c>
      <c r="S3172" s="37" t="s">
        <v>11583</v>
      </c>
    </row>
    <row r="3173" spans="1:19" ht="12.75">
      <c r="A3173" s="38">
        <v>3172</v>
      </c>
      <c r="B3173" s="119"/>
      <c r="C3173" s="39">
        <v>43925</v>
      </c>
      <c r="D3173" s="40"/>
      <c r="E3173" s="41"/>
      <c r="H3173" s="2" t="s">
        <v>43</v>
      </c>
      <c r="I3173" s="2" t="s">
        <v>45</v>
      </c>
      <c r="J3173" s="15" t="str">
        <f>IF(ISERROR(VLOOKUP(I3173,State_codes!$B$2:$C$38, 2, FALSE)),"",VLOOKUP(I3173,State_codes!$B$2:$C$38, 2, FALSE))</f>
        <v>MH</v>
      </c>
      <c r="K3173" s="2" t="s">
        <v>122</v>
      </c>
      <c r="L3173" s="46"/>
      <c r="N3173" s="130"/>
      <c r="O3173" s="130"/>
      <c r="P3173" s="39">
        <v>43925</v>
      </c>
      <c r="Q3173" s="46"/>
      <c r="R3173" s="37" t="s">
        <v>11582</v>
      </c>
      <c r="S3173" s="37" t="s">
        <v>11583</v>
      </c>
    </row>
    <row r="3174" spans="1:19" ht="12.75">
      <c r="A3174" s="38">
        <v>3173</v>
      </c>
      <c r="B3174" s="119"/>
      <c r="C3174" s="39">
        <v>43925</v>
      </c>
      <c r="D3174" s="40"/>
      <c r="E3174" s="41"/>
      <c r="H3174" s="2" t="s">
        <v>43</v>
      </c>
      <c r="I3174" s="2" t="s">
        <v>45</v>
      </c>
      <c r="J3174" s="15" t="str">
        <f>IF(ISERROR(VLOOKUP(I3174,State_codes!$B$2:$C$38, 2, FALSE)),"",VLOOKUP(I3174,State_codes!$B$2:$C$38, 2, FALSE))</f>
        <v>MH</v>
      </c>
      <c r="K3174" s="2" t="s">
        <v>122</v>
      </c>
      <c r="L3174" s="46"/>
      <c r="N3174" s="130"/>
      <c r="O3174" s="130"/>
      <c r="P3174" s="39">
        <v>43925</v>
      </c>
      <c r="Q3174" s="46"/>
      <c r="R3174" s="37" t="s">
        <v>11582</v>
      </c>
      <c r="S3174" s="37" t="s">
        <v>11583</v>
      </c>
    </row>
    <row r="3175" spans="1:19" ht="12.75">
      <c r="A3175" s="38">
        <v>3174</v>
      </c>
      <c r="B3175" s="119"/>
      <c r="C3175" s="39">
        <v>43925</v>
      </c>
      <c r="D3175" s="40"/>
      <c r="E3175" s="41"/>
      <c r="H3175" s="2" t="s">
        <v>43</v>
      </c>
      <c r="I3175" s="2" t="s">
        <v>45</v>
      </c>
      <c r="J3175" s="15" t="str">
        <f>IF(ISERROR(VLOOKUP(I3175,State_codes!$B$2:$C$38, 2, FALSE)),"",VLOOKUP(I3175,State_codes!$B$2:$C$38, 2, FALSE))</f>
        <v>MH</v>
      </c>
      <c r="K3175" s="2" t="s">
        <v>122</v>
      </c>
      <c r="L3175" s="46"/>
      <c r="N3175" s="130"/>
      <c r="O3175" s="130"/>
      <c r="P3175" s="39">
        <v>43925</v>
      </c>
      <c r="Q3175" s="46"/>
      <c r="R3175" s="37" t="s">
        <v>11582</v>
      </c>
      <c r="S3175" s="37" t="s">
        <v>11583</v>
      </c>
    </row>
    <row r="3176" spans="1:19" ht="12.75">
      <c r="A3176" s="38">
        <v>3175</v>
      </c>
      <c r="B3176" s="119"/>
      <c r="C3176" s="39">
        <v>43925</v>
      </c>
      <c r="D3176" s="40"/>
      <c r="E3176" s="41"/>
      <c r="H3176" s="2" t="s">
        <v>83</v>
      </c>
      <c r="I3176" s="2" t="s">
        <v>45</v>
      </c>
      <c r="J3176" s="15" t="str">
        <f>IF(ISERROR(VLOOKUP(I3176,State_codes!$B$2:$C$38, 2, FALSE)),"",VLOOKUP(I3176,State_codes!$B$2:$C$38, 2, FALSE))</f>
        <v>MH</v>
      </c>
      <c r="K3176" s="2" t="s">
        <v>122</v>
      </c>
      <c r="L3176" s="46"/>
      <c r="N3176" s="130"/>
      <c r="O3176" s="130"/>
      <c r="P3176" s="39">
        <v>43925</v>
      </c>
      <c r="Q3176" s="46"/>
      <c r="R3176" s="37" t="s">
        <v>11582</v>
      </c>
      <c r="S3176" s="37" t="s">
        <v>11583</v>
      </c>
    </row>
    <row r="3177" spans="1:19" ht="12.75">
      <c r="A3177" s="38">
        <v>3176</v>
      </c>
      <c r="B3177" s="119"/>
      <c r="C3177" s="39">
        <v>43925</v>
      </c>
      <c r="D3177" s="40"/>
      <c r="E3177" s="41"/>
      <c r="H3177" s="2" t="s">
        <v>83</v>
      </c>
      <c r="I3177" s="2" t="s">
        <v>45</v>
      </c>
      <c r="J3177" s="15" t="str">
        <f>IF(ISERROR(VLOOKUP(I3177,State_codes!$B$2:$C$38, 2, FALSE)),"",VLOOKUP(I3177,State_codes!$B$2:$C$38, 2, FALSE))</f>
        <v>MH</v>
      </c>
      <c r="K3177" s="2" t="s">
        <v>122</v>
      </c>
      <c r="L3177" s="46"/>
      <c r="N3177" s="130"/>
      <c r="O3177" s="130"/>
      <c r="P3177" s="39">
        <v>43925</v>
      </c>
      <c r="Q3177" s="46"/>
      <c r="R3177" s="37" t="s">
        <v>11582</v>
      </c>
      <c r="S3177" s="37" t="s">
        <v>11583</v>
      </c>
    </row>
    <row r="3178" spans="1:19" ht="12.75">
      <c r="A3178" s="38">
        <v>3177</v>
      </c>
      <c r="B3178" s="119"/>
      <c r="C3178" s="39">
        <v>43925</v>
      </c>
      <c r="D3178" s="40"/>
      <c r="E3178" s="41"/>
      <c r="H3178" s="2" t="s">
        <v>83</v>
      </c>
      <c r="I3178" s="2" t="s">
        <v>45</v>
      </c>
      <c r="J3178" s="15" t="str">
        <f>IF(ISERROR(VLOOKUP(I3178,State_codes!$B$2:$C$38, 2, FALSE)),"",VLOOKUP(I3178,State_codes!$B$2:$C$38, 2, FALSE))</f>
        <v>MH</v>
      </c>
      <c r="K3178" s="2" t="s">
        <v>122</v>
      </c>
      <c r="L3178" s="46"/>
      <c r="N3178" s="130"/>
      <c r="O3178" s="130"/>
      <c r="P3178" s="39">
        <v>43925</v>
      </c>
      <c r="Q3178" s="46"/>
      <c r="R3178" s="37" t="s">
        <v>11582</v>
      </c>
      <c r="S3178" s="37" t="s">
        <v>11583</v>
      </c>
    </row>
    <row r="3179" spans="1:19" ht="12.75">
      <c r="A3179" s="38">
        <v>3178</v>
      </c>
      <c r="B3179" s="119"/>
      <c r="C3179" s="39">
        <v>43925</v>
      </c>
      <c r="D3179" s="40"/>
      <c r="E3179" s="41"/>
      <c r="H3179" s="2" t="s">
        <v>83</v>
      </c>
      <c r="I3179" s="2" t="s">
        <v>45</v>
      </c>
      <c r="J3179" s="15" t="str">
        <f>IF(ISERROR(VLOOKUP(I3179,State_codes!$B$2:$C$38, 2, FALSE)),"",VLOOKUP(I3179,State_codes!$B$2:$C$38, 2, FALSE))</f>
        <v>MH</v>
      </c>
      <c r="K3179" s="2" t="s">
        <v>122</v>
      </c>
      <c r="L3179" s="46"/>
      <c r="N3179" s="130"/>
      <c r="O3179" s="130"/>
      <c r="P3179" s="39">
        <v>43925</v>
      </c>
      <c r="Q3179" s="46"/>
      <c r="R3179" s="37" t="s">
        <v>11582</v>
      </c>
      <c r="S3179" s="37" t="s">
        <v>11583</v>
      </c>
    </row>
    <row r="3180" spans="1:19" ht="12.75">
      <c r="A3180" s="38">
        <v>3179</v>
      </c>
      <c r="B3180" s="119"/>
      <c r="C3180" s="39">
        <v>43925</v>
      </c>
      <c r="D3180" s="40"/>
      <c r="E3180" s="41"/>
      <c r="H3180" s="2" t="s">
        <v>83</v>
      </c>
      <c r="I3180" s="2" t="s">
        <v>45</v>
      </c>
      <c r="J3180" s="15" t="str">
        <f>IF(ISERROR(VLOOKUP(I3180,State_codes!$B$2:$C$38, 2, FALSE)),"",VLOOKUP(I3180,State_codes!$B$2:$C$38, 2, FALSE))</f>
        <v>MH</v>
      </c>
      <c r="K3180" s="2" t="s">
        <v>122</v>
      </c>
      <c r="L3180" s="46"/>
      <c r="N3180" s="130"/>
      <c r="O3180" s="130"/>
      <c r="P3180" s="39">
        <v>43925</v>
      </c>
      <c r="Q3180" s="46"/>
      <c r="R3180" s="37" t="s">
        <v>11582</v>
      </c>
      <c r="S3180" s="37" t="s">
        <v>11583</v>
      </c>
    </row>
    <row r="3181" spans="1:19" ht="12.75">
      <c r="A3181" s="38">
        <v>3180</v>
      </c>
      <c r="B3181" s="119"/>
      <c r="C3181" s="39">
        <v>43925</v>
      </c>
      <c r="D3181" s="40"/>
      <c r="E3181" s="41"/>
      <c r="H3181" s="2" t="s">
        <v>83</v>
      </c>
      <c r="I3181" s="2" t="s">
        <v>45</v>
      </c>
      <c r="J3181" s="15" t="str">
        <f>IF(ISERROR(VLOOKUP(I3181,State_codes!$B$2:$C$38, 2, FALSE)),"",VLOOKUP(I3181,State_codes!$B$2:$C$38, 2, FALSE))</f>
        <v>MH</v>
      </c>
      <c r="K3181" s="2" t="s">
        <v>122</v>
      </c>
      <c r="L3181" s="46"/>
      <c r="N3181" s="130"/>
      <c r="O3181" s="130"/>
      <c r="P3181" s="39">
        <v>43925</v>
      </c>
      <c r="Q3181" s="46"/>
      <c r="R3181" s="37" t="s">
        <v>11582</v>
      </c>
      <c r="S3181" s="37" t="s">
        <v>11583</v>
      </c>
    </row>
    <row r="3182" spans="1:19" ht="12.75">
      <c r="A3182" s="38">
        <v>3181</v>
      </c>
      <c r="B3182" s="119"/>
      <c r="C3182" s="39">
        <v>43925</v>
      </c>
      <c r="D3182" s="40"/>
      <c r="E3182" s="41"/>
      <c r="H3182" s="2" t="s">
        <v>83</v>
      </c>
      <c r="I3182" s="2" t="s">
        <v>45</v>
      </c>
      <c r="J3182" s="15" t="str">
        <f>IF(ISERROR(VLOOKUP(I3182,State_codes!$B$2:$C$38, 2, FALSE)),"",VLOOKUP(I3182,State_codes!$B$2:$C$38, 2, FALSE))</f>
        <v>MH</v>
      </c>
      <c r="K3182" s="2" t="s">
        <v>122</v>
      </c>
      <c r="L3182" s="46"/>
      <c r="N3182" s="130"/>
      <c r="O3182" s="130"/>
      <c r="P3182" s="39">
        <v>43925</v>
      </c>
      <c r="Q3182" s="46"/>
      <c r="R3182" s="37" t="s">
        <v>11582</v>
      </c>
      <c r="S3182" s="37" t="s">
        <v>11583</v>
      </c>
    </row>
    <row r="3183" spans="1:19" ht="12.75">
      <c r="A3183" s="38">
        <v>3182</v>
      </c>
      <c r="B3183" s="119"/>
      <c r="C3183" s="39">
        <v>43925</v>
      </c>
      <c r="D3183" s="40"/>
      <c r="E3183" s="41"/>
      <c r="H3183" s="2" t="s">
        <v>83</v>
      </c>
      <c r="I3183" s="2" t="s">
        <v>45</v>
      </c>
      <c r="J3183" s="15" t="str">
        <f>IF(ISERROR(VLOOKUP(I3183,State_codes!$B$2:$C$38, 2, FALSE)),"",VLOOKUP(I3183,State_codes!$B$2:$C$38, 2, FALSE))</f>
        <v>MH</v>
      </c>
      <c r="K3183" s="2" t="s">
        <v>122</v>
      </c>
      <c r="L3183" s="46"/>
      <c r="N3183" s="130"/>
      <c r="O3183" s="130"/>
      <c r="P3183" s="39">
        <v>43925</v>
      </c>
      <c r="Q3183" s="46"/>
      <c r="R3183" s="37" t="s">
        <v>11582</v>
      </c>
      <c r="S3183" s="37" t="s">
        <v>11583</v>
      </c>
    </row>
    <row r="3184" spans="1:19" ht="12.75">
      <c r="A3184" s="38">
        <v>3183</v>
      </c>
      <c r="B3184" s="119"/>
      <c r="C3184" s="39">
        <v>43925</v>
      </c>
      <c r="D3184" s="40"/>
      <c r="E3184" s="41"/>
      <c r="H3184" s="2" t="s">
        <v>83</v>
      </c>
      <c r="I3184" s="2" t="s">
        <v>45</v>
      </c>
      <c r="J3184" s="15" t="str">
        <f>IF(ISERROR(VLOOKUP(I3184,State_codes!$B$2:$C$38, 2, FALSE)),"",VLOOKUP(I3184,State_codes!$B$2:$C$38, 2, FALSE))</f>
        <v>MH</v>
      </c>
      <c r="K3184" s="2" t="s">
        <v>122</v>
      </c>
      <c r="L3184" s="46"/>
      <c r="N3184" s="130"/>
      <c r="O3184" s="130"/>
      <c r="P3184" s="39">
        <v>43925</v>
      </c>
      <c r="Q3184" s="46"/>
      <c r="R3184" s="37" t="s">
        <v>11582</v>
      </c>
      <c r="S3184" s="37" t="s">
        <v>11583</v>
      </c>
    </row>
    <row r="3185" spans="1:19" ht="12.75">
      <c r="A3185" s="38">
        <v>3184</v>
      </c>
      <c r="B3185" s="119"/>
      <c r="C3185" s="39">
        <v>43925</v>
      </c>
      <c r="D3185" s="40"/>
      <c r="E3185" s="41"/>
      <c r="H3185" s="2" t="s">
        <v>83</v>
      </c>
      <c r="I3185" s="2" t="s">
        <v>45</v>
      </c>
      <c r="J3185" s="15" t="str">
        <f>IF(ISERROR(VLOOKUP(I3185,State_codes!$B$2:$C$38, 2, FALSE)),"",VLOOKUP(I3185,State_codes!$B$2:$C$38, 2, FALSE))</f>
        <v>MH</v>
      </c>
      <c r="K3185" s="2" t="s">
        <v>122</v>
      </c>
      <c r="L3185" s="46"/>
      <c r="N3185" s="130"/>
      <c r="O3185" s="130"/>
      <c r="P3185" s="39">
        <v>43925</v>
      </c>
      <c r="Q3185" s="46"/>
      <c r="R3185" s="37" t="s">
        <v>11582</v>
      </c>
      <c r="S3185" s="37" t="s">
        <v>11583</v>
      </c>
    </row>
    <row r="3186" spans="1:19" ht="12.75">
      <c r="A3186" s="38">
        <v>3185</v>
      </c>
      <c r="B3186" s="119"/>
      <c r="C3186" s="39">
        <v>43925</v>
      </c>
      <c r="D3186" s="40"/>
      <c r="E3186" s="41"/>
      <c r="H3186" s="2" t="s">
        <v>83</v>
      </c>
      <c r="I3186" s="2" t="s">
        <v>45</v>
      </c>
      <c r="J3186" s="15" t="str">
        <f>IF(ISERROR(VLOOKUP(I3186,State_codes!$B$2:$C$38, 2, FALSE)),"",VLOOKUP(I3186,State_codes!$B$2:$C$38, 2, FALSE))</f>
        <v>MH</v>
      </c>
      <c r="K3186" s="2" t="s">
        <v>122</v>
      </c>
      <c r="L3186" s="46"/>
      <c r="N3186" s="130"/>
      <c r="O3186" s="130"/>
      <c r="P3186" s="39">
        <v>43925</v>
      </c>
      <c r="Q3186" s="46"/>
      <c r="R3186" s="37" t="s">
        <v>11582</v>
      </c>
      <c r="S3186" s="37" t="s">
        <v>11583</v>
      </c>
    </row>
    <row r="3187" spans="1:19" ht="12.75">
      <c r="A3187" s="38">
        <v>3186</v>
      </c>
      <c r="B3187" s="119"/>
      <c r="C3187" s="39">
        <v>43925</v>
      </c>
      <c r="D3187" s="40"/>
      <c r="E3187" s="41"/>
      <c r="H3187" s="2" t="s">
        <v>83</v>
      </c>
      <c r="I3187" s="2" t="s">
        <v>45</v>
      </c>
      <c r="J3187" s="15" t="str">
        <f>IF(ISERROR(VLOOKUP(I3187,State_codes!$B$2:$C$38, 2, FALSE)),"",VLOOKUP(I3187,State_codes!$B$2:$C$38, 2, FALSE))</f>
        <v>MH</v>
      </c>
      <c r="K3187" s="2" t="s">
        <v>122</v>
      </c>
      <c r="L3187" s="46"/>
      <c r="N3187" s="130"/>
      <c r="O3187" s="130"/>
      <c r="P3187" s="39">
        <v>43925</v>
      </c>
      <c r="Q3187" s="46"/>
      <c r="R3187" s="37" t="s">
        <v>11582</v>
      </c>
      <c r="S3187" s="37" t="s">
        <v>11583</v>
      </c>
    </row>
    <row r="3188" spans="1:19" ht="12.75">
      <c r="A3188" s="38">
        <v>3187</v>
      </c>
      <c r="B3188" s="119"/>
      <c r="C3188" s="39">
        <v>43925</v>
      </c>
      <c r="D3188" s="40"/>
      <c r="E3188" s="41"/>
      <c r="H3188" s="2" t="s">
        <v>83</v>
      </c>
      <c r="I3188" s="2" t="s">
        <v>45</v>
      </c>
      <c r="J3188" s="15" t="str">
        <f>IF(ISERROR(VLOOKUP(I3188,State_codes!$B$2:$C$38, 2, FALSE)),"",VLOOKUP(I3188,State_codes!$B$2:$C$38, 2, FALSE))</f>
        <v>MH</v>
      </c>
      <c r="K3188" s="2" t="s">
        <v>122</v>
      </c>
      <c r="L3188" s="46"/>
      <c r="N3188" s="130"/>
      <c r="O3188" s="130"/>
      <c r="P3188" s="39">
        <v>43925</v>
      </c>
      <c r="Q3188" s="46"/>
      <c r="R3188" s="37" t="s">
        <v>11582</v>
      </c>
      <c r="S3188" s="37" t="s">
        <v>11583</v>
      </c>
    </row>
    <row r="3189" spans="1:19" ht="12.75">
      <c r="A3189" s="38">
        <v>3188</v>
      </c>
      <c r="B3189" s="119"/>
      <c r="C3189" s="39">
        <v>43925</v>
      </c>
      <c r="D3189" s="40"/>
      <c r="E3189" s="41"/>
      <c r="H3189" s="2" t="s">
        <v>83</v>
      </c>
      <c r="I3189" s="2" t="s">
        <v>45</v>
      </c>
      <c r="J3189" s="15" t="str">
        <f>IF(ISERROR(VLOOKUP(I3189,State_codes!$B$2:$C$38, 2, FALSE)),"",VLOOKUP(I3189,State_codes!$B$2:$C$38, 2, FALSE))</f>
        <v>MH</v>
      </c>
      <c r="K3189" s="2" t="s">
        <v>122</v>
      </c>
      <c r="L3189" s="46"/>
      <c r="N3189" s="130"/>
      <c r="O3189" s="130"/>
      <c r="P3189" s="39">
        <v>43925</v>
      </c>
      <c r="Q3189" s="46"/>
      <c r="R3189" s="37" t="s">
        <v>11582</v>
      </c>
      <c r="S3189" s="37" t="s">
        <v>11583</v>
      </c>
    </row>
    <row r="3190" spans="1:19" ht="12.75">
      <c r="A3190" s="38">
        <v>3189</v>
      </c>
      <c r="B3190" s="119"/>
      <c r="C3190" s="39">
        <v>43925</v>
      </c>
      <c r="D3190" s="40"/>
      <c r="E3190" s="41"/>
      <c r="H3190" s="2" t="s">
        <v>83</v>
      </c>
      <c r="I3190" s="2" t="s">
        <v>45</v>
      </c>
      <c r="J3190" s="15" t="str">
        <f>IF(ISERROR(VLOOKUP(I3190,State_codes!$B$2:$C$38, 2, FALSE)),"",VLOOKUP(I3190,State_codes!$B$2:$C$38, 2, FALSE))</f>
        <v>MH</v>
      </c>
      <c r="K3190" s="2" t="s">
        <v>122</v>
      </c>
      <c r="L3190" s="46"/>
      <c r="N3190" s="130"/>
      <c r="O3190" s="130"/>
      <c r="P3190" s="39">
        <v>43925</v>
      </c>
      <c r="Q3190" s="46"/>
      <c r="R3190" s="37" t="s">
        <v>11582</v>
      </c>
      <c r="S3190" s="37" t="s">
        <v>11583</v>
      </c>
    </row>
    <row r="3191" spans="1:19" ht="12.75">
      <c r="A3191" s="38">
        <v>3190</v>
      </c>
      <c r="B3191" s="119"/>
      <c r="C3191" s="39">
        <v>43925</v>
      </c>
      <c r="D3191" s="40"/>
      <c r="E3191" s="41"/>
      <c r="H3191" s="2" t="s">
        <v>119</v>
      </c>
      <c r="I3191" s="2" t="s">
        <v>45</v>
      </c>
      <c r="J3191" s="15" t="str">
        <f>IF(ISERROR(VLOOKUP(I3191,State_codes!$B$2:$C$38, 2, FALSE)),"",VLOOKUP(I3191,State_codes!$B$2:$C$38, 2, FALSE))</f>
        <v>MH</v>
      </c>
      <c r="K3191" s="2" t="s">
        <v>122</v>
      </c>
      <c r="L3191" s="46"/>
      <c r="N3191" s="130"/>
      <c r="O3191" s="130"/>
      <c r="P3191" s="39">
        <v>43925</v>
      </c>
      <c r="Q3191" s="46"/>
      <c r="R3191" s="37" t="s">
        <v>11582</v>
      </c>
      <c r="S3191" s="37" t="s">
        <v>11583</v>
      </c>
    </row>
    <row r="3192" spans="1:19" ht="12.75">
      <c r="A3192" s="38">
        <v>3191</v>
      </c>
      <c r="B3192" s="119"/>
      <c r="C3192" s="39">
        <v>43925</v>
      </c>
      <c r="D3192" s="40"/>
      <c r="E3192" s="41"/>
      <c r="H3192" s="2" t="s">
        <v>119</v>
      </c>
      <c r="I3192" s="2" t="s">
        <v>45</v>
      </c>
      <c r="J3192" s="15" t="str">
        <f>IF(ISERROR(VLOOKUP(I3192,State_codes!$B$2:$C$38, 2, FALSE)),"",VLOOKUP(I3192,State_codes!$B$2:$C$38, 2, FALSE))</f>
        <v>MH</v>
      </c>
      <c r="K3192" s="2" t="s">
        <v>122</v>
      </c>
      <c r="L3192" s="46"/>
      <c r="N3192" s="130"/>
      <c r="O3192" s="130"/>
      <c r="P3192" s="39">
        <v>43925</v>
      </c>
      <c r="Q3192" s="46"/>
      <c r="R3192" s="37" t="s">
        <v>11582</v>
      </c>
      <c r="S3192" s="37" t="s">
        <v>11583</v>
      </c>
    </row>
    <row r="3193" spans="1:19" ht="12.75">
      <c r="A3193" s="38">
        <v>3192</v>
      </c>
      <c r="B3193" s="119"/>
      <c r="C3193" s="39">
        <v>43925</v>
      </c>
      <c r="D3193" s="40"/>
      <c r="E3193" s="41"/>
      <c r="H3193" s="2" t="s">
        <v>1058</v>
      </c>
      <c r="I3193" s="2" t="s">
        <v>45</v>
      </c>
      <c r="J3193" s="15" t="str">
        <f>IF(ISERROR(VLOOKUP(I3193,State_codes!$B$2:$C$38, 2, FALSE)),"",VLOOKUP(I3193,State_codes!$B$2:$C$38, 2, FALSE))</f>
        <v>MH</v>
      </c>
      <c r="K3193" s="2" t="s">
        <v>122</v>
      </c>
      <c r="L3193" s="46"/>
      <c r="N3193" s="130"/>
      <c r="O3193" s="130"/>
      <c r="P3193" s="39">
        <v>43925</v>
      </c>
      <c r="Q3193" s="46"/>
      <c r="R3193" s="37" t="s">
        <v>11582</v>
      </c>
      <c r="S3193" s="37" t="s">
        <v>11583</v>
      </c>
    </row>
    <row r="3194" spans="1:19" ht="12.75">
      <c r="A3194" s="38">
        <v>3193</v>
      </c>
      <c r="B3194" s="119"/>
      <c r="C3194" s="39">
        <v>43925</v>
      </c>
      <c r="D3194" s="40"/>
      <c r="E3194" s="41"/>
      <c r="G3194" s="2" t="s">
        <v>11697</v>
      </c>
      <c r="H3194" s="2" t="s">
        <v>119</v>
      </c>
      <c r="I3194" s="2" t="s">
        <v>45</v>
      </c>
      <c r="J3194" s="15" t="str">
        <f>IF(ISERROR(VLOOKUP(I3194,State_codes!$B$2:$C$38, 2, FALSE)),"",VLOOKUP(I3194,State_codes!$B$2:$C$38, 2, FALSE))</f>
        <v>MH</v>
      </c>
      <c r="K3194" s="2" t="s">
        <v>122</v>
      </c>
      <c r="L3194" s="46"/>
      <c r="N3194" s="130"/>
      <c r="O3194" s="130"/>
      <c r="P3194" s="39">
        <v>43925</v>
      </c>
      <c r="Q3194" s="46"/>
      <c r="R3194" s="37" t="s">
        <v>11582</v>
      </c>
      <c r="S3194" s="37" t="s">
        <v>11583</v>
      </c>
    </row>
    <row r="3195" spans="1:19" ht="12.75">
      <c r="A3195" s="38">
        <v>3194</v>
      </c>
      <c r="B3195" s="119"/>
      <c r="C3195" s="39">
        <v>43925</v>
      </c>
      <c r="D3195" s="40"/>
      <c r="E3195" s="41"/>
      <c r="H3195" s="2" t="s">
        <v>1619</v>
      </c>
      <c r="I3195" s="2" t="s">
        <v>109</v>
      </c>
      <c r="J3195" s="15" t="str">
        <f>IF(ISERROR(VLOOKUP(I3195,State_codes!$B$2:$C$38, 2, FALSE)),"",VLOOKUP(I3195,State_codes!$B$2:$C$38, 2, FALSE))</f>
        <v>RJ</v>
      </c>
      <c r="K3195" s="2" t="s">
        <v>122</v>
      </c>
      <c r="L3195" s="46"/>
      <c r="N3195" s="130"/>
      <c r="O3195" s="130"/>
      <c r="P3195" s="39">
        <v>43925</v>
      </c>
      <c r="Q3195" s="34" t="s">
        <v>943</v>
      </c>
      <c r="R3195" s="37" t="s">
        <v>11701</v>
      </c>
      <c r="S3195" s="46"/>
    </row>
    <row r="3196" spans="1:19" ht="12.75">
      <c r="A3196" s="38">
        <v>3195</v>
      </c>
      <c r="B3196" s="119"/>
      <c r="C3196" s="39">
        <v>43925</v>
      </c>
      <c r="D3196" s="40"/>
      <c r="E3196" s="41"/>
      <c r="H3196" s="2" t="s">
        <v>1619</v>
      </c>
      <c r="I3196" s="2" t="s">
        <v>109</v>
      </c>
      <c r="J3196" s="15" t="str">
        <f>IF(ISERROR(VLOOKUP(I3196,State_codes!$B$2:$C$38, 2, FALSE)),"",VLOOKUP(I3196,State_codes!$B$2:$C$38, 2, FALSE))</f>
        <v>RJ</v>
      </c>
      <c r="K3196" s="2" t="s">
        <v>122</v>
      </c>
      <c r="L3196" s="46"/>
      <c r="N3196" s="130"/>
      <c r="O3196" s="130"/>
      <c r="P3196" s="39">
        <v>43925</v>
      </c>
      <c r="Q3196" s="34" t="s">
        <v>943</v>
      </c>
      <c r="R3196" s="37" t="s">
        <v>11701</v>
      </c>
      <c r="S3196" s="46"/>
    </row>
    <row r="3197" spans="1:19" ht="12.75">
      <c r="A3197" s="38">
        <v>3196</v>
      </c>
      <c r="B3197" s="119"/>
      <c r="C3197" s="39">
        <v>43925</v>
      </c>
      <c r="D3197" s="40"/>
      <c r="E3197" s="41"/>
      <c r="H3197" s="2" t="s">
        <v>187</v>
      </c>
      <c r="I3197" s="2" t="s">
        <v>182</v>
      </c>
      <c r="J3197" s="15" t="str">
        <f>IF(ISERROR(VLOOKUP(I3197,State_codes!$B$2:$C$38, 2, FALSE)),"",VLOOKUP(I3197,State_codes!$B$2:$C$38, 2, FALSE))</f>
        <v>GJ</v>
      </c>
      <c r="K3197" s="2" t="s">
        <v>122</v>
      </c>
      <c r="L3197" s="31" t="s">
        <v>2897</v>
      </c>
      <c r="N3197" s="130"/>
      <c r="O3197" s="130"/>
      <c r="P3197" s="39">
        <v>43925</v>
      </c>
      <c r="Q3197" s="46"/>
      <c r="R3197" s="31" t="s">
        <v>3187</v>
      </c>
      <c r="S3197" s="46"/>
    </row>
    <row r="3198" spans="1:19" ht="12.75">
      <c r="A3198" s="38">
        <v>3197</v>
      </c>
      <c r="B3198" s="119"/>
      <c r="C3198" s="39">
        <v>43925</v>
      </c>
      <c r="D3198" s="40"/>
      <c r="E3198" s="41"/>
      <c r="H3198" s="2" t="s">
        <v>187</v>
      </c>
      <c r="I3198" s="2" t="s">
        <v>182</v>
      </c>
      <c r="J3198" s="15" t="str">
        <f>IF(ISERROR(VLOOKUP(I3198,State_codes!$B$2:$C$38, 2, FALSE)),"",VLOOKUP(I3198,State_codes!$B$2:$C$38, 2, FALSE))</f>
        <v>GJ</v>
      </c>
      <c r="K3198" s="2" t="s">
        <v>122</v>
      </c>
      <c r="L3198" s="31" t="s">
        <v>2897</v>
      </c>
      <c r="N3198" s="130"/>
      <c r="O3198" s="130"/>
      <c r="P3198" s="39">
        <v>43925</v>
      </c>
      <c r="Q3198" s="46"/>
      <c r="R3198" s="31" t="s">
        <v>3187</v>
      </c>
      <c r="S3198" s="46"/>
    </row>
    <row r="3199" spans="1:19" ht="12.75">
      <c r="A3199" s="38">
        <v>3198</v>
      </c>
      <c r="B3199" s="119"/>
      <c r="C3199" s="39">
        <v>43925</v>
      </c>
      <c r="D3199" s="40"/>
      <c r="E3199" s="41"/>
      <c r="H3199" s="2" t="s">
        <v>187</v>
      </c>
      <c r="I3199" s="2" t="s">
        <v>182</v>
      </c>
      <c r="J3199" s="15" t="str">
        <f>IF(ISERROR(VLOOKUP(I3199,State_codes!$B$2:$C$38, 2, FALSE)),"",VLOOKUP(I3199,State_codes!$B$2:$C$38, 2, FALSE))</f>
        <v>GJ</v>
      </c>
      <c r="K3199" s="2" t="s">
        <v>122</v>
      </c>
      <c r="L3199" s="31" t="s">
        <v>2897</v>
      </c>
      <c r="N3199" s="130"/>
      <c r="O3199" s="130"/>
      <c r="P3199" s="39">
        <v>43925</v>
      </c>
      <c r="Q3199" s="46"/>
      <c r="R3199" s="31" t="s">
        <v>3187</v>
      </c>
      <c r="S3199" s="46"/>
    </row>
    <row r="3200" spans="1:19" ht="12.75">
      <c r="A3200" s="38">
        <v>3199</v>
      </c>
      <c r="B3200" s="119"/>
      <c r="C3200" s="39">
        <v>43925</v>
      </c>
      <c r="D3200" s="40"/>
      <c r="E3200" s="41"/>
      <c r="H3200" s="2" t="s">
        <v>187</v>
      </c>
      <c r="I3200" s="2" t="s">
        <v>182</v>
      </c>
      <c r="J3200" s="15" t="str">
        <f>IF(ISERROR(VLOOKUP(I3200,State_codes!$B$2:$C$38, 2, FALSE)),"",VLOOKUP(I3200,State_codes!$B$2:$C$38, 2, FALSE))</f>
        <v>GJ</v>
      </c>
      <c r="K3200" s="2" t="s">
        <v>122</v>
      </c>
      <c r="L3200" s="31" t="s">
        <v>2897</v>
      </c>
      <c r="N3200" s="130"/>
      <c r="O3200" s="130"/>
      <c r="P3200" s="39">
        <v>43925</v>
      </c>
      <c r="Q3200" s="46"/>
      <c r="R3200" s="31" t="s">
        <v>3187</v>
      </c>
      <c r="S3200" s="46"/>
    </row>
    <row r="3201" spans="1:19" ht="12.75">
      <c r="A3201" s="38">
        <v>3200</v>
      </c>
      <c r="B3201" s="119"/>
      <c r="C3201" s="39">
        <v>43925</v>
      </c>
      <c r="D3201" s="40"/>
      <c r="E3201" s="41"/>
      <c r="H3201" s="2" t="s">
        <v>187</v>
      </c>
      <c r="I3201" s="2" t="s">
        <v>182</v>
      </c>
      <c r="J3201" s="15" t="str">
        <f>IF(ISERROR(VLOOKUP(I3201,State_codes!$B$2:$C$38, 2, FALSE)),"",VLOOKUP(I3201,State_codes!$B$2:$C$38, 2, FALSE))</f>
        <v>GJ</v>
      </c>
      <c r="K3201" s="2" t="s">
        <v>122</v>
      </c>
      <c r="L3201" s="31" t="s">
        <v>2897</v>
      </c>
      <c r="N3201" s="130"/>
      <c r="O3201" s="130"/>
      <c r="P3201" s="39">
        <v>43925</v>
      </c>
      <c r="Q3201" s="46"/>
      <c r="R3201" s="31" t="s">
        <v>3187</v>
      </c>
      <c r="S3201" s="46"/>
    </row>
    <row r="3202" spans="1:19" ht="12.75">
      <c r="A3202" s="38">
        <v>3201</v>
      </c>
      <c r="B3202" s="119"/>
      <c r="C3202" s="39">
        <v>43925</v>
      </c>
      <c r="D3202" s="40"/>
      <c r="E3202" s="41"/>
      <c r="H3202" s="2" t="s">
        <v>190</v>
      </c>
      <c r="I3202" s="2" t="s">
        <v>182</v>
      </c>
      <c r="J3202" s="15" t="str">
        <f>IF(ISERROR(VLOOKUP(I3202,State_codes!$B$2:$C$38, 2, FALSE)),"",VLOOKUP(I3202,State_codes!$B$2:$C$38, 2, FALSE))</f>
        <v>GJ</v>
      </c>
      <c r="K3202" s="2" t="s">
        <v>122</v>
      </c>
      <c r="L3202" s="31" t="s">
        <v>2897</v>
      </c>
      <c r="N3202" s="130"/>
      <c r="O3202" s="130"/>
      <c r="P3202" s="39">
        <v>43925</v>
      </c>
      <c r="Q3202" s="46"/>
      <c r="R3202" s="31" t="s">
        <v>3187</v>
      </c>
      <c r="S3202" s="46"/>
    </row>
    <row r="3203" spans="1:19" ht="12.75">
      <c r="A3203" s="38">
        <v>3202</v>
      </c>
      <c r="B3203" s="119"/>
      <c r="C3203" s="39">
        <v>43925</v>
      </c>
      <c r="D3203" s="40"/>
      <c r="E3203" s="41"/>
      <c r="H3203" s="2" t="s">
        <v>190</v>
      </c>
      <c r="I3203" s="2" t="s">
        <v>182</v>
      </c>
      <c r="J3203" s="15" t="str">
        <f>IF(ISERROR(VLOOKUP(I3203,State_codes!$B$2:$C$38, 2, FALSE)),"",VLOOKUP(I3203,State_codes!$B$2:$C$38, 2, FALSE))</f>
        <v>GJ</v>
      </c>
      <c r="K3203" s="2" t="s">
        <v>122</v>
      </c>
      <c r="L3203" s="31" t="s">
        <v>2897</v>
      </c>
      <c r="N3203" s="130"/>
      <c r="O3203" s="130"/>
      <c r="P3203" s="39">
        <v>43925</v>
      </c>
      <c r="Q3203" s="46"/>
      <c r="R3203" s="31" t="s">
        <v>3187</v>
      </c>
      <c r="S3203" s="46"/>
    </row>
    <row r="3204" spans="1:19" ht="12.75">
      <c r="A3204" s="38">
        <v>3203</v>
      </c>
      <c r="B3204" s="119"/>
      <c r="C3204" s="39">
        <v>43925</v>
      </c>
      <c r="D3204" s="40"/>
      <c r="E3204" s="41"/>
      <c r="H3204" s="2" t="s">
        <v>1356</v>
      </c>
      <c r="I3204" s="2" t="s">
        <v>182</v>
      </c>
      <c r="J3204" s="15" t="str">
        <f>IF(ISERROR(VLOOKUP(I3204,State_codes!$B$2:$C$38, 2, FALSE)),"",VLOOKUP(I3204,State_codes!$B$2:$C$38, 2, FALSE))</f>
        <v>GJ</v>
      </c>
      <c r="K3204" s="2" t="s">
        <v>122</v>
      </c>
      <c r="L3204" s="31" t="s">
        <v>2897</v>
      </c>
      <c r="N3204" s="130"/>
      <c r="O3204" s="130"/>
      <c r="P3204" s="39">
        <v>43925</v>
      </c>
      <c r="Q3204" s="46"/>
      <c r="R3204" s="31" t="s">
        <v>3187</v>
      </c>
      <c r="S3204" s="46"/>
    </row>
    <row r="3205" spans="1:19" ht="12.75">
      <c r="A3205" s="38">
        <v>3204</v>
      </c>
      <c r="B3205" s="119"/>
      <c r="C3205" s="39">
        <v>43925</v>
      </c>
      <c r="D3205" s="40"/>
      <c r="E3205" s="41"/>
      <c r="H3205" s="2" t="s">
        <v>1356</v>
      </c>
      <c r="I3205" s="2" t="s">
        <v>182</v>
      </c>
      <c r="J3205" s="15" t="str">
        <f>IF(ISERROR(VLOOKUP(I3205,State_codes!$B$2:$C$38, 2, FALSE)),"",VLOOKUP(I3205,State_codes!$B$2:$C$38, 2, FALSE))</f>
        <v>GJ</v>
      </c>
      <c r="K3205" s="2" t="s">
        <v>122</v>
      </c>
      <c r="L3205" s="31" t="s">
        <v>2897</v>
      </c>
      <c r="N3205" s="130"/>
      <c r="O3205" s="130"/>
      <c r="P3205" s="39">
        <v>43925</v>
      </c>
      <c r="Q3205" s="46"/>
      <c r="R3205" s="31" t="s">
        <v>3187</v>
      </c>
      <c r="S3205" s="46"/>
    </row>
    <row r="3206" spans="1:19" ht="12.75">
      <c r="A3206" s="38">
        <v>3205</v>
      </c>
      <c r="B3206" s="119"/>
      <c r="C3206" s="39">
        <v>43925</v>
      </c>
      <c r="D3206" s="40"/>
      <c r="E3206" s="41"/>
      <c r="H3206" s="2" t="s">
        <v>5058</v>
      </c>
      <c r="I3206" s="2" t="s">
        <v>182</v>
      </c>
      <c r="J3206" s="15" t="str">
        <f>IF(ISERROR(VLOOKUP(I3206,State_codes!$B$2:$C$38, 2, FALSE)),"",VLOOKUP(I3206,State_codes!$B$2:$C$38, 2, FALSE))</f>
        <v>GJ</v>
      </c>
      <c r="K3206" s="2" t="s">
        <v>122</v>
      </c>
      <c r="L3206" s="31" t="s">
        <v>11727</v>
      </c>
      <c r="N3206" s="130"/>
      <c r="O3206" s="130"/>
      <c r="P3206" s="39">
        <v>43925</v>
      </c>
      <c r="Q3206" s="46"/>
      <c r="R3206" s="31" t="s">
        <v>3187</v>
      </c>
      <c r="S3206" s="46"/>
    </row>
    <row r="3207" spans="1:19" ht="12.75">
      <c r="A3207" s="38">
        <v>3206</v>
      </c>
      <c r="B3207" s="119"/>
      <c r="C3207" s="39">
        <v>43925</v>
      </c>
      <c r="D3207" s="40"/>
      <c r="E3207" s="41"/>
      <c r="H3207" s="2" t="s">
        <v>5336</v>
      </c>
      <c r="I3207" s="2" t="s">
        <v>233</v>
      </c>
      <c r="J3207" s="15" t="str">
        <f>IF(ISERROR(VLOOKUP(I3207,State_codes!$B$2:$C$38, 2, FALSE)),"",VLOOKUP(I3207,State_codes!$B$2:$C$38, 2, FALSE))</f>
        <v>PB</v>
      </c>
      <c r="K3207" s="2" t="s">
        <v>122</v>
      </c>
      <c r="L3207" s="31" t="s">
        <v>11729</v>
      </c>
      <c r="N3207" s="130"/>
      <c r="O3207" s="130"/>
      <c r="P3207" s="39">
        <v>43925</v>
      </c>
      <c r="Q3207" s="37" t="s">
        <v>11731</v>
      </c>
      <c r="R3207" s="37" t="s">
        <v>1718</v>
      </c>
      <c r="S3207" s="46"/>
    </row>
    <row r="3208" spans="1:19" ht="12.75">
      <c r="A3208" s="38">
        <v>3207</v>
      </c>
      <c r="B3208" s="119"/>
      <c r="C3208" s="39">
        <v>43925</v>
      </c>
      <c r="D3208" s="40"/>
      <c r="E3208" s="41"/>
      <c r="H3208" s="2" t="s">
        <v>5332</v>
      </c>
      <c r="I3208" s="2" t="s">
        <v>233</v>
      </c>
      <c r="J3208" s="15" t="str">
        <f>IF(ISERROR(VLOOKUP(I3208,State_codes!$B$2:$C$38, 2, FALSE)),"",VLOOKUP(I3208,State_codes!$B$2:$C$38, 2, FALSE))</f>
        <v>PB</v>
      </c>
      <c r="K3208" s="2" t="s">
        <v>122</v>
      </c>
      <c r="L3208" s="31" t="s">
        <v>3062</v>
      </c>
      <c r="M3208" s="2" t="s">
        <v>766</v>
      </c>
      <c r="N3208" s="130"/>
      <c r="O3208" s="27" t="s">
        <v>129</v>
      </c>
      <c r="P3208" s="39">
        <v>43925</v>
      </c>
      <c r="Q3208" s="37" t="s">
        <v>11731</v>
      </c>
      <c r="R3208" s="37" t="s">
        <v>1718</v>
      </c>
      <c r="S3208" s="46"/>
    </row>
    <row r="3209" spans="1:19" ht="12.75">
      <c r="A3209" s="38">
        <v>3208</v>
      </c>
      <c r="B3209" s="119"/>
      <c r="C3209" s="39">
        <v>43925</v>
      </c>
      <c r="D3209" s="40"/>
      <c r="E3209" s="41"/>
      <c r="H3209" s="2" t="s">
        <v>5332</v>
      </c>
      <c r="I3209" s="2" t="s">
        <v>233</v>
      </c>
      <c r="J3209" s="15" t="str">
        <f>IF(ISERROR(VLOOKUP(I3209,State_codes!$B$2:$C$38, 2, FALSE)),"",VLOOKUP(I3209,State_codes!$B$2:$C$38, 2, FALSE))</f>
        <v>PB</v>
      </c>
      <c r="K3209" s="2" t="s">
        <v>122</v>
      </c>
      <c r="L3209" s="31" t="s">
        <v>3062</v>
      </c>
      <c r="M3209" s="2" t="s">
        <v>766</v>
      </c>
      <c r="N3209" s="130"/>
      <c r="O3209" s="27" t="s">
        <v>129</v>
      </c>
      <c r="P3209" s="39">
        <v>43925</v>
      </c>
      <c r="Q3209" s="37" t="s">
        <v>11731</v>
      </c>
      <c r="R3209" s="37" t="s">
        <v>1718</v>
      </c>
      <c r="S3209" s="46"/>
    </row>
    <row r="3210" spans="1:19" ht="12.75">
      <c r="A3210" s="38">
        <v>3209</v>
      </c>
      <c r="B3210" s="119"/>
      <c r="C3210" s="39">
        <v>43925</v>
      </c>
      <c r="D3210" s="40"/>
      <c r="E3210" s="41"/>
      <c r="H3210" s="2" t="s">
        <v>5332</v>
      </c>
      <c r="I3210" s="2" t="s">
        <v>233</v>
      </c>
      <c r="J3210" s="15" t="str">
        <f>IF(ISERROR(VLOOKUP(I3210,State_codes!$B$2:$C$38, 2, FALSE)),"",VLOOKUP(I3210,State_codes!$B$2:$C$38, 2, FALSE))</f>
        <v>PB</v>
      </c>
      <c r="K3210" s="2" t="s">
        <v>122</v>
      </c>
      <c r="L3210" s="31" t="s">
        <v>3062</v>
      </c>
      <c r="M3210" s="2" t="s">
        <v>766</v>
      </c>
      <c r="N3210" s="130"/>
      <c r="O3210" s="27" t="s">
        <v>129</v>
      </c>
      <c r="P3210" s="39">
        <v>43925</v>
      </c>
      <c r="Q3210" s="37" t="s">
        <v>11731</v>
      </c>
      <c r="R3210" s="37" t="s">
        <v>1718</v>
      </c>
      <c r="S3210" s="46"/>
    </row>
    <row r="3211" spans="1:19" ht="12.75">
      <c r="A3211" s="38">
        <v>3210</v>
      </c>
      <c r="B3211" s="119"/>
      <c r="C3211" s="39">
        <v>43925</v>
      </c>
      <c r="D3211" s="40"/>
      <c r="E3211" s="41"/>
      <c r="H3211" s="2" t="s">
        <v>4952</v>
      </c>
      <c r="I3211" s="2" t="s">
        <v>304</v>
      </c>
      <c r="J3211" s="15" t="str">
        <f>IF(ISERROR(VLOOKUP(I3211,State_codes!$B$2:$C$38, 2, FALSE)),"",VLOOKUP(I3211,State_codes!$B$2:$C$38, 2, FALSE))</f>
        <v>AS</v>
      </c>
      <c r="K3211" s="2" t="s">
        <v>122</v>
      </c>
      <c r="L3211" s="31" t="s">
        <v>3062</v>
      </c>
      <c r="M3211" s="2" t="s">
        <v>766</v>
      </c>
      <c r="N3211" s="130"/>
      <c r="O3211" s="27" t="s">
        <v>129</v>
      </c>
      <c r="P3211" s="39">
        <v>43925</v>
      </c>
      <c r="Q3211" s="46"/>
      <c r="R3211" s="37" t="s">
        <v>11749</v>
      </c>
      <c r="S3211" s="46"/>
    </row>
    <row r="3212" spans="1:19" ht="12.75">
      <c r="A3212" s="38">
        <v>3211</v>
      </c>
      <c r="B3212" s="119"/>
      <c r="C3212" s="39">
        <v>43925</v>
      </c>
      <c r="D3212" s="40"/>
      <c r="E3212" s="27">
        <v>16</v>
      </c>
      <c r="F3212" s="2" t="s">
        <v>39</v>
      </c>
      <c r="H3212" s="2" t="s">
        <v>5014</v>
      </c>
      <c r="I3212" s="2" t="s">
        <v>354</v>
      </c>
      <c r="J3212" s="15" t="str">
        <f>IF(ISERROR(VLOOKUP(I3212,State_codes!$B$2:$C$38, 2, FALSE)),"",VLOOKUP(I3212,State_codes!$B$2:$C$38, 2, FALSE))</f>
        <v>CT</v>
      </c>
      <c r="K3212" s="2" t="s">
        <v>122</v>
      </c>
      <c r="L3212" s="31" t="s">
        <v>3062</v>
      </c>
      <c r="M3212" s="2" t="s">
        <v>766</v>
      </c>
      <c r="N3212" s="130"/>
      <c r="O3212" s="27" t="s">
        <v>129</v>
      </c>
      <c r="P3212" s="39">
        <v>43925</v>
      </c>
      <c r="Q3212" s="46"/>
      <c r="R3212" s="37" t="s">
        <v>11750</v>
      </c>
      <c r="S3212" s="37" t="s">
        <v>11751</v>
      </c>
    </row>
    <row r="3213" spans="1:19" ht="12.75">
      <c r="A3213" s="38">
        <v>3212</v>
      </c>
      <c r="B3213" s="119"/>
      <c r="C3213" s="39">
        <v>43925</v>
      </c>
      <c r="D3213" s="40"/>
      <c r="E3213" s="41"/>
      <c r="H3213" s="2" t="s">
        <v>5067</v>
      </c>
      <c r="I3213" s="2" t="s">
        <v>117</v>
      </c>
      <c r="J3213" s="15" t="str">
        <f>IF(ISERROR(VLOOKUP(I3213,State_codes!$B$2:$C$38, 2, FALSE)),"",VLOOKUP(I3213,State_codes!$B$2:$C$38, 2, FALSE))</f>
        <v>HR</v>
      </c>
      <c r="K3213" s="2" t="s">
        <v>122</v>
      </c>
      <c r="L3213" s="46"/>
      <c r="N3213" s="33" t="s">
        <v>56</v>
      </c>
      <c r="O3213" s="130"/>
      <c r="P3213" s="39">
        <v>43925</v>
      </c>
      <c r="Q3213" s="37" t="s">
        <v>1085</v>
      </c>
      <c r="R3213" s="37" t="s">
        <v>11757</v>
      </c>
    </row>
    <row r="3214" spans="1:19" ht="12.75">
      <c r="A3214" s="38">
        <v>3213</v>
      </c>
      <c r="B3214" s="119"/>
      <c r="C3214" s="39">
        <v>43925</v>
      </c>
      <c r="D3214" s="40"/>
      <c r="E3214" s="41"/>
      <c r="H3214" s="2" t="s">
        <v>5067</v>
      </c>
      <c r="I3214" s="2" t="s">
        <v>117</v>
      </c>
      <c r="J3214" s="15" t="str">
        <f>IF(ISERROR(VLOOKUP(I3214,State_codes!$B$2:$C$38, 2, FALSE)),"",VLOOKUP(I3214,State_codes!$B$2:$C$38, 2, FALSE))</f>
        <v>HR</v>
      </c>
      <c r="K3214" s="2" t="s">
        <v>122</v>
      </c>
      <c r="L3214" s="46"/>
      <c r="N3214" s="33" t="s">
        <v>56</v>
      </c>
      <c r="O3214" s="130"/>
      <c r="P3214" s="39">
        <v>43925</v>
      </c>
      <c r="Q3214" s="37" t="s">
        <v>1085</v>
      </c>
      <c r="R3214" s="37" t="s">
        <v>11757</v>
      </c>
    </row>
    <row r="3215" spans="1:19" ht="12.75">
      <c r="A3215" s="38">
        <v>3214</v>
      </c>
      <c r="B3215" s="119"/>
      <c r="C3215" s="39">
        <v>43925</v>
      </c>
      <c r="D3215" s="40"/>
      <c r="E3215" s="41"/>
      <c r="H3215" s="2" t="s">
        <v>116</v>
      </c>
      <c r="I3215" s="2" t="s">
        <v>117</v>
      </c>
      <c r="J3215" s="15" t="str">
        <f>IF(ISERROR(VLOOKUP(I3215,State_codes!$B$2:$C$38, 2, FALSE)),"",VLOOKUP(I3215,State_codes!$B$2:$C$38, 2, FALSE))</f>
        <v>HR</v>
      </c>
      <c r="K3215" s="2" t="s">
        <v>122</v>
      </c>
      <c r="L3215" s="46"/>
      <c r="N3215" s="33" t="s">
        <v>56</v>
      </c>
      <c r="O3215" s="130"/>
      <c r="P3215" s="39">
        <v>43925</v>
      </c>
      <c r="Q3215" s="37" t="s">
        <v>1085</v>
      </c>
      <c r="R3215" s="37" t="s">
        <v>11757</v>
      </c>
    </row>
    <row r="3216" spans="1:19" ht="12.75">
      <c r="A3216" s="38">
        <v>3215</v>
      </c>
      <c r="B3216" s="119"/>
      <c r="C3216" s="39">
        <v>43925</v>
      </c>
      <c r="D3216" s="40"/>
      <c r="E3216" s="41"/>
      <c r="H3216" s="2" t="s">
        <v>116</v>
      </c>
      <c r="I3216" s="2" t="s">
        <v>117</v>
      </c>
      <c r="J3216" s="15" t="str">
        <f>IF(ISERROR(VLOOKUP(I3216,State_codes!$B$2:$C$38, 2, FALSE)),"",VLOOKUP(I3216,State_codes!$B$2:$C$38, 2, FALSE))</f>
        <v>HR</v>
      </c>
      <c r="K3216" s="2" t="s">
        <v>122</v>
      </c>
      <c r="L3216" s="46"/>
      <c r="N3216" s="33" t="s">
        <v>56</v>
      </c>
      <c r="O3216" s="130"/>
      <c r="P3216" s="39">
        <v>43925</v>
      </c>
      <c r="Q3216" s="37" t="s">
        <v>1085</v>
      </c>
      <c r="R3216" s="37" t="s">
        <v>11757</v>
      </c>
    </row>
    <row r="3217" spans="1:19" ht="12.75">
      <c r="A3217" s="38">
        <v>3216</v>
      </c>
      <c r="B3217" s="119"/>
      <c r="C3217" s="39">
        <v>43925</v>
      </c>
      <c r="D3217" s="40"/>
      <c r="E3217" s="41"/>
      <c r="H3217" s="2" t="s">
        <v>5073</v>
      </c>
      <c r="I3217" s="2" t="s">
        <v>117</v>
      </c>
      <c r="J3217" s="15" t="str">
        <f>IF(ISERROR(VLOOKUP(I3217,State_codes!$B$2:$C$38, 2, FALSE)),"",VLOOKUP(I3217,State_codes!$B$2:$C$38, 2, FALSE))</f>
        <v>HR</v>
      </c>
      <c r="K3217" s="2" t="s">
        <v>122</v>
      </c>
      <c r="L3217" s="46"/>
      <c r="N3217" s="33" t="s">
        <v>56</v>
      </c>
      <c r="O3217" s="130"/>
      <c r="P3217" s="39">
        <v>43925</v>
      </c>
      <c r="Q3217" s="37" t="s">
        <v>1085</v>
      </c>
      <c r="R3217" s="37" t="s">
        <v>11757</v>
      </c>
    </row>
    <row r="3218" spans="1:19" ht="12.75">
      <c r="A3218" s="38">
        <v>3217</v>
      </c>
      <c r="B3218" s="119"/>
      <c r="C3218" s="39">
        <v>43925</v>
      </c>
      <c r="D3218" s="40"/>
      <c r="E3218" s="41"/>
      <c r="H3218" s="2" t="s">
        <v>557</v>
      </c>
      <c r="I3218" s="2" t="s">
        <v>117</v>
      </c>
      <c r="J3218" s="15" t="str">
        <f>IF(ISERROR(VLOOKUP(I3218,State_codes!$B$2:$C$38, 2, FALSE)),"",VLOOKUP(I3218,State_codes!$B$2:$C$38, 2, FALSE))</f>
        <v>HR</v>
      </c>
      <c r="K3218" s="2" t="s">
        <v>122</v>
      </c>
      <c r="L3218" s="46"/>
      <c r="N3218" s="33" t="s">
        <v>56</v>
      </c>
      <c r="O3218" s="130"/>
      <c r="P3218" s="39">
        <v>43925</v>
      </c>
      <c r="Q3218" s="37" t="s">
        <v>1085</v>
      </c>
      <c r="R3218" s="37" t="s">
        <v>11757</v>
      </c>
    </row>
    <row r="3219" spans="1:19" ht="12.75">
      <c r="A3219" s="38">
        <v>3218</v>
      </c>
      <c r="B3219" s="119"/>
      <c r="C3219" s="39">
        <v>43925</v>
      </c>
      <c r="D3219" s="40"/>
      <c r="E3219" s="41"/>
      <c r="H3219" s="2" t="s">
        <v>557</v>
      </c>
      <c r="I3219" s="2" t="s">
        <v>117</v>
      </c>
      <c r="J3219" s="15" t="str">
        <f>IF(ISERROR(VLOOKUP(I3219,State_codes!$B$2:$C$38, 2, FALSE)),"",VLOOKUP(I3219,State_codes!$B$2:$C$38, 2, FALSE))</f>
        <v>HR</v>
      </c>
      <c r="K3219" s="2" t="s">
        <v>122</v>
      </c>
      <c r="L3219" s="46"/>
      <c r="N3219" s="33" t="s">
        <v>56</v>
      </c>
      <c r="O3219" s="130"/>
      <c r="P3219" s="39">
        <v>43925</v>
      </c>
      <c r="Q3219" s="37" t="s">
        <v>1085</v>
      </c>
      <c r="R3219" s="37" t="s">
        <v>11757</v>
      </c>
    </row>
    <row r="3220" spans="1:19" ht="12.75">
      <c r="A3220" s="38">
        <v>3219</v>
      </c>
      <c r="B3220" s="119"/>
      <c r="C3220" s="39">
        <v>43925</v>
      </c>
      <c r="D3220" s="40"/>
      <c r="E3220" s="41"/>
      <c r="H3220" s="2" t="s">
        <v>557</v>
      </c>
      <c r="I3220" s="2" t="s">
        <v>117</v>
      </c>
      <c r="J3220" s="15" t="str">
        <f>IF(ISERROR(VLOOKUP(I3220,State_codes!$B$2:$C$38, 2, FALSE)),"",VLOOKUP(I3220,State_codes!$B$2:$C$38, 2, FALSE))</f>
        <v>HR</v>
      </c>
      <c r="K3220" s="2" t="s">
        <v>122</v>
      </c>
      <c r="L3220" s="46"/>
      <c r="N3220" s="33" t="s">
        <v>56</v>
      </c>
      <c r="O3220" s="130"/>
      <c r="P3220" s="39">
        <v>43925</v>
      </c>
      <c r="Q3220" s="37" t="s">
        <v>1085</v>
      </c>
      <c r="R3220" s="37" t="s">
        <v>11757</v>
      </c>
    </row>
    <row r="3221" spans="1:19" ht="12.75">
      <c r="A3221" s="38">
        <v>3220</v>
      </c>
      <c r="B3221" s="119"/>
      <c r="C3221" s="39">
        <v>43925</v>
      </c>
      <c r="D3221" s="40"/>
      <c r="E3221" s="41"/>
      <c r="H3221" s="2" t="s">
        <v>557</v>
      </c>
      <c r="I3221" s="2" t="s">
        <v>117</v>
      </c>
      <c r="J3221" s="15" t="str">
        <f>IF(ISERROR(VLOOKUP(I3221,State_codes!$B$2:$C$38, 2, FALSE)),"",VLOOKUP(I3221,State_codes!$B$2:$C$38, 2, FALSE))</f>
        <v>HR</v>
      </c>
      <c r="K3221" s="2" t="s">
        <v>122</v>
      </c>
      <c r="L3221" s="46"/>
      <c r="N3221" s="33" t="s">
        <v>56</v>
      </c>
      <c r="O3221" s="130"/>
      <c r="P3221" s="39">
        <v>43925</v>
      </c>
      <c r="Q3221" s="37" t="s">
        <v>1085</v>
      </c>
      <c r="R3221" s="37" t="s">
        <v>11757</v>
      </c>
    </row>
    <row r="3222" spans="1:19" ht="12.75">
      <c r="A3222" s="38">
        <v>3221</v>
      </c>
      <c r="B3222" s="119"/>
      <c r="C3222" s="39">
        <v>43925</v>
      </c>
      <c r="D3222" s="40"/>
      <c r="E3222" s="41"/>
      <c r="H3222" s="2" t="s">
        <v>557</v>
      </c>
      <c r="I3222" s="2" t="s">
        <v>117</v>
      </c>
      <c r="J3222" s="15" t="str">
        <f>IF(ISERROR(VLOOKUP(I3222,State_codes!$B$2:$C$38, 2, FALSE)),"",VLOOKUP(I3222,State_codes!$B$2:$C$38, 2, FALSE))</f>
        <v>HR</v>
      </c>
      <c r="K3222" s="2" t="s">
        <v>122</v>
      </c>
      <c r="L3222" s="46"/>
      <c r="N3222" s="33" t="s">
        <v>56</v>
      </c>
      <c r="O3222" s="130"/>
      <c r="P3222" s="39">
        <v>43925</v>
      </c>
      <c r="Q3222" s="37" t="s">
        <v>1085</v>
      </c>
      <c r="R3222" s="37" t="s">
        <v>11757</v>
      </c>
    </row>
    <row r="3223" spans="1:19" ht="12.75">
      <c r="A3223" s="38">
        <v>3222</v>
      </c>
      <c r="B3223" s="119"/>
      <c r="C3223" s="39">
        <v>43925</v>
      </c>
      <c r="D3223" s="40"/>
      <c r="E3223" s="41"/>
      <c r="H3223" s="2" t="s">
        <v>557</v>
      </c>
      <c r="I3223" s="2" t="s">
        <v>117</v>
      </c>
      <c r="J3223" s="15" t="str">
        <f>IF(ISERROR(VLOOKUP(I3223,State_codes!$B$2:$C$38, 2, FALSE)),"",VLOOKUP(I3223,State_codes!$B$2:$C$38, 2, FALSE))</f>
        <v>HR</v>
      </c>
      <c r="K3223" s="2" t="s">
        <v>122</v>
      </c>
      <c r="L3223" s="46"/>
      <c r="N3223" s="33" t="s">
        <v>56</v>
      </c>
      <c r="O3223" s="130"/>
      <c r="P3223" s="39">
        <v>43925</v>
      </c>
      <c r="Q3223" s="37" t="s">
        <v>1085</v>
      </c>
      <c r="R3223" s="37" t="s">
        <v>11757</v>
      </c>
    </row>
    <row r="3224" spans="1:19" ht="12.75">
      <c r="A3224" s="38">
        <v>3223</v>
      </c>
      <c r="B3224" s="119"/>
      <c r="C3224" s="39">
        <v>43925</v>
      </c>
      <c r="D3224" s="40"/>
      <c r="E3224" s="41"/>
      <c r="H3224" s="2" t="s">
        <v>557</v>
      </c>
      <c r="I3224" s="2" t="s">
        <v>117</v>
      </c>
      <c r="J3224" s="15" t="str">
        <f>IF(ISERROR(VLOOKUP(I3224,State_codes!$B$2:$C$38, 2, FALSE)),"",VLOOKUP(I3224,State_codes!$B$2:$C$38, 2, FALSE))</f>
        <v>HR</v>
      </c>
      <c r="K3224" s="2" t="s">
        <v>122</v>
      </c>
      <c r="L3224" s="46"/>
      <c r="N3224" s="33" t="s">
        <v>56</v>
      </c>
      <c r="O3224" s="130"/>
      <c r="P3224" s="39">
        <v>43925</v>
      </c>
      <c r="Q3224" s="37" t="s">
        <v>1085</v>
      </c>
      <c r="R3224" s="37" t="s">
        <v>11757</v>
      </c>
    </row>
    <row r="3225" spans="1:19" ht="12.75">
      <c r="A3225" s="38">
        <v>3224</v>
      </c>
      <c r="B3225" s="119"/>
      <c r="C3225" s="39">
        <v>43925</v>
      </c>
      <c r="D3225" s="40"/>
      <c r="E3225" s="41"/>
      <c r="H3225" s="2" t="s">
        <v>557</v>
      </c>
      <c r="I3225" s="2" t="s">
        <v>117</v>
      </c>
      <c r="J3225" s="15" t="str">
        <f>IF(ISERROR(VLOOKUP(I3225,State_codes!$B$2:$C$38, 2, FALSE)),"",VLOOKUP(I3225,State_codes!$B$2:$C$38, 2, FALSE))</f>
        <v>HR</v>
      </c>
      <c r="K3225" s="2" t="s">
        <v>122</v>
      </c>
      <c r="L3225" s="46"/>
      <c r="N3225" s="33" t="s">
        <v>56</v>
      </c>
      <c r="O3225" s="130"/>
      <c r="P3225" s="39">
        <v>43925</v>
      </c>
      <c r="Q3225" s="37" t="s">
        <v>1085</v>
      </c>
      <c r="R3225" s="37" t="s">
        <v>11757</v>
      </c>
    </row>
    <row r="3226" spans="1:19" ht="12.75">
      <c r="A3226" s="38">
        <v>3225</v>
      </c>
      <c r="B3226" s="119"/>
      <c r="C3226" s="39">
        <v>43925</v>
      </c>
      <c r="D3226" s="40"/>
      <c r="E3226" s="41"/>
      <c r="H3226" s="2" t="s">
        <v>557</v>
      </c>
      <c r="I3226" s="2" t="s">
        <v>117</v>
      </c>
      <c r="J3226" s="15" t="str">
        <f>IF(ISERROR(VLOOKUP(I3226,State_codes!$B$2:$C$38, 2, FALSE)),"",VLOOKUP(I3226,State_codes!$B$2:$C$38, 2, FALSE))</f>
        <v>HR</v>
      </c>
      <c r="K3226" s="2" t="s">
        <v>122</v>
      </c>
      <c r="L3226" s="46"/>
      <c r="N3226" s="33" t="s">
        <v>56</v>
      </c>
      <c r="O3226" s="130"/>
      <c r="P3226" s="39">
        <v>43925</v>
      </c>
      <c r="Q3226" s="37" t="s">
        <v>1085</v>
      </c>
      <c r="R3226" s="37" t="s">
        <v>11757</v>
      </c>
    </row>
    <row r="3227" spans="1:19" ht="12.75">
      <c r="A3227" s="38">
        <v>3226</v>
      </c>
      <c r="B3227" s="119"/>
      <c r="C3227" s="39">
        <v>43925</v>
      </c>
      <c r="D3227" s="40"/>
      <c r="E3227" s="41"/>
      <c r="H3227" s="2" t="s">
        <v>557</v>
      </c>
      <c r="I3227" s="2" t="s">
        <v>117</v>
      </c>
      <c r="J3227" s="15" t="str">
        <f>IF(ISERROR(VLOOKUP(I3227,State_codes!$B$2:$C$38, 2, FALSE)),"",VLOOKUP(I3227,State_codes!$B$2:$C$38, 2, FALSE))</f>
        <v>HR</v>
      </c>
      <c r="K3227" s="2" t="s">
        <v>122</v>
      </c>
      <c r="L3227" s="46"/>
      <c r="N3227" s="33" t="s">
        <v>56</v>
      </c>
      <c r="O3227" s="130"/>
      <c r="P3227" s="39">
        <v>43925</v>
      </c>
      <c r="Q3227" s="37" t="s">
        <v>1085</v>
      </c>
      <c r="R3227" s="37" t="s">
        <v>11757</v>
      </c>
    </row>
    <row r="3228" spans="1:19" ht="12.75">
      <c r="A3228" s="38">
        <v>3227</v>
      </c>
      <c r="B3228" s="119"/>
      <c r="C3228" s="39">
        <v>43925</v>
      </c>
      <c r="D3228" s="40"/>
      <c r="E3228" s="41"/>
      <c r="H3228" s="2" t="s">
        <v>557</v>
      </c>
      <c r="I3228" s="2" t="s">
        <v>117</v>
      </c>
      <c r="J3228" s="15" t="str">
        <f>IF(ISERROR(VLOOKUP(I3228,State_codes!$B$2:$C$38, 2, FALSE)),"",VLOOKUP(I3228,State_codes!$B$2:$C$38, 2, FALSE))</f>
        <v>HR</v>
      </c>
      <c r="K3228" s="2" t="s">
        <v>122</v>
      </c>
      <c r="L3228" s="46"/>
      <c r="N3228" s="33" t="s">
        <v>56</v>
      </c>
      <c r="O3228" s="130"/>
      <c r="P3228" s="39">
        <v>43925</v>
      </c>
      <c r="Q3228" s="37" t="s">
        <v>1085</v>
      </c>
      <c r="R3228" s="37" t="s">
        <v>11757</v>
      </c>
    </row>
    <row r="3229" spans="1:19" ht="12.75">
      <c r="A3229" s="38">
        <v>3228</v>
      </c>
      <c r="B3229" s="119"/>
      <c r="C3229" s="39">
        <v>43925</v>
      </c>
      <c r="D3229" s="40"/>
      <c r="E3229" s="41"/>
      <c r="H3229" s="2" t="s">
        <v>557</v>
      </c>
      <c r="I3229" s="2" t="s">
        <v>117</v>
      </c>
      <c r="J3229" s="15" t="str">
        <f>IF(ISERROR(VLOOKUP(I3229,State_codes!$B$2:$C$38, 2, FALSE)),"",VLOOKUP(I3229,State_codes!$B$2:$C$38, 2, FALSE))</f>
        <v>HR</v>
      </c>
      <c r="K3229" s="2" t="s">
        <v>122</v>
      </c>
      <c r="L3229" s="46"/>
      <c r="N3229" s="33" t="s">
        <v>56</v>
      </c>
      <c r="O3229" s="130"/>
      <c r="P3229" s="39">
        <v>43925</v>
      </c>
      <c r="Q3229" s="37" t="s">
        <v>1085</v>
      </c>
      <c r="R3229" s="37" t="s">
        <v>11757</v>
      </c>
    </row>
    <row r="3230" spans="1:19" ht="12.75">
      <c r="A3230" s="38">
        <v>3229</v>
      </c>
      <c r="B3230" s="119"/>
      <c r="C3230" s="39">
        <v>43925</v>
      </c>
      <c r="D3230" s="40"/>
      <c r="E3230" s="41"/>
      <c r="H3230" s="2" t="s">
        <v>557</v>
      </c>
      <c r="I3230" s="2" t="s">
        <v>117</v>
      </c>
      <c r="J3230" s="15" t="str">
        <f>IF(ISERROR(VLOOKUP(I3230,State_codes!$B$2:$C$38, 2, FALSE)),"",VLOOKUP(I3230,State_codes!$B$2:$C$38, 2, FALSE))</f>
        <v>HR</v>
      </c>
      <c r="K3230" s="2" t="s">
        <v>122</v>
      </c>
      <c r="L3230" s="46"/>
      <c r="N3230" s="33" t="s">
        <v>56</v>
      </c>
      <c r="O3230" s="130"/>
      <c r="P3230" s="39">
        <v>43925</v>
      </c>
      <c r="Q3230" s="37" t="s">
        <v>1085</v>
      </c>
      <c r="R3230" s="37" t="s">
        <v>11757</v>
      </c>
    </row>
    <row r="3231" spans="1:19" ht="12.75">
      <c r="A3231" s="38">
        <v>3230</v>
      </c>
      <c r="B3231" s="119"/>
      <c r="C3231" s="39">
        <v>43925</v>
      </c>
      <c r="D3231" s="40"/>
      <c r="E3231" s="41"/>
      <c r="H3231" s="2" t="s">
        <v>5347</v>
      </c>
      <c r="I3231" s="2" t="s">
        <v>109</v>
      </c>
      <c r="J3231" s="15" t="str">
        <f>IF(ISERROR(VLOOKUP(I3231,State_codes!$B$2:$C$38, 2, FALSE)),"",VLOOKUP(I3231,State_codes!$B$2:$C$38, 2, FALSE))</f>
        <v>RJ</v>
      </c>
      <c r="K3231" s="2" t="s">
        <v>122</v>
      </c>
      <c r="L3231" s="31" t="s">
        <v>3062</v>
      </c>
      <c r="M3231" s="2" t="s">
        <v>766</v>
      </c>
      <c r="N3231" s="130"/>
      <c r="O3231" s="27" t="s">
        <v>129</v>
      </c>
      <c r="P3231" s="39">
        <v>43925</v>
      </c>
      <c r="Q3231" s="37" t="s">
        <v>11824</v>
      </c>
      <c r="S3231" s="46"/>
    </row>
    <row r="3232" spans="1:19" ht="12.75">
      <c r="A3232" s="38">
        <v>3231</v>
      </c>
      <c r="B3232" s="119"/>
      <c r="C3232" s="39">
        <v>43925</v>
      </c>
      <c r="D3232" s="40"/>
      <c r="E3232" s="41"/>
      <c r="H3232" s="2" t="s">
        <v>5347</v>
      </c>
      <c r="I3232" s="2" t="s">
        <v>109</v>
      </c>
      <c r="J3232" s="15" t="str">
        <f>IF(ISERROR(VLOOKUP(I3232,State_codes!$B$2:$C$38, 2, FALSE)),"",VLOOKUP(I3232,State_codes!$B$2:$C$38, 2, FALSE))</f>
        <v>RJ</v>
      </c>
      <c r="K3232" s="2" t="s">
        <v>122</v>
      </c>
      <c r="L3232" s="31" t="s">
        <v>3062</v>
      </c>
      <c r="M3232" s="2" t="s">
        <v>766</v>
      </c>
      <c r="N3232" s="130"/>
      <c r="O3232" s="27" t="s">
        <v>129</v>
      </c>
      <c r="P3232" s="39">
        <v>43925</v>
      </c>
      <c r="Q3232" s="37" t="s">
        <v>11824</v>
      </c>
      <c r="S3232" s="46"/>
    </row>
    <row r="3233" spans="1:19" ht="12.75">
      <c r="A3233" s="38">
        <v>3232</v>
      </c>
      <c r="B3233" s="23" t="s">
        <v>11827</v>
      </c>
      <c r="C3233" s="39">
        <v>43925</v>
      </c>
      <c r="D3233" s="40"/>
      <c r="E3233" s="27">
        <v>21</v>
      </c>
      <c r="F3233" s="2" t="s">
        <v>39</v>
      </c>
      <c r="H3233" s="2" t="s">
        <v>211</v>
      </c>
      <c r="I3233" s="2" t="s">
        <v>134</v>
      </c>
      <c r="J3233" s="15" t="str">
        <f>IF(ISERROR(VLOOKUP(I3233,State_codes!$B$2:$C$38, 2, FALSE)),"",VLOOKUP(I3233,State_codes!$B$2:$C$38, 2, FALSE))</f>
        <v>KA</v>
      </c>
      <c r="K3233" s="2" t="s">
        <v>122</v>
      </c>
      <c r="L3233" s="31" t="s">
        <v>11830</v>
      </c>
      <c r="M3233" s="2" t="s">
        <v>11831</v>
      </c>
      <c r="N3233" s="130"/>
      <c r="O3233" s="27" t="s">
        <v>129</v>
      </c>
      <c r="P3233" s="39">
        <v>43925</v>
      </c>
      <c r="Q3233" s="37" t="s">
        <v>11832</v>
      </c>
      <c r="S3233" s="46"/>
    </row>
    <row r="3234" spans="1:19" ht="12.75">
      <c r="A3234" s="38">
        <v>3233</v>
      </c>
      <c r="B3234" s="23" t="s">
        <v>11833</v>
      </c>
      <c r="C3234" s="39">
        <v>43925</v>
      </c>
      <c r="D3234" s="40"/>
      <c r="E3234" s="27">
        <v>57</v>
      </c>
      <c r="F3234" s="2" t="s">
        <v>39</v>
      </c>
      <c r="H3234" s="2" t="s">
        <v>211</v>
      </c>
      <c r="I3234" s="2" t="s">
        <v>134</v>
      </c>
      <c r="J3234" s="15" t="str">
        <f>IF(ISERROR(VLOOKUP(I3234,State_codes!$B$2:$C$38, 2, FALSE)),"",VLOOKUP(I3234,State_codes!$B$2:$C$38, 2, FALSE))</f>
        <v>KA</v>
      </c>
      <c r="K3234" s="2" t="s">
        <v>122</v>
      </c>
      <c r="L3234" s="31" t="s">
        <v>11834</v>
      </c>
      <c r="M3234" s="2" t="s">
        <v>11831</v>
      </c>
      <c r="N3234" s="130"/>
      <c r="O3234" s="27" t="s">
        <v>129</v>
      </c>
      <c r="P3234" s="39">
        <v>43925</v>
      </c>
      <c r="Q3234" s="37" t="s">
        <v>11832</v>
      </c>
      <c r="S3234" s="46"/>
    </row>
    <row r="3235" spans="1:19" ht="12.75">
      <c r="A3235" s="38">
        <v>3234</v>
      </c>
      <c r="B3235" s="23" t="s">
        <v>11835</v>
      </c>
      <c r="C3235" s="39">
        <v>43925</v>
      </c>
      <c r="D3235" s="40"/>
      <c r="E3235" s="27">
        <v>43</v>
      </c>
      <c r="F3235" s="2" t="s">
        <v>39</v>
      </c>
      <c r="H3235" s="2" t="s">
        <v>211</v>
      </c>
      <c r="I3235" s="2" t="s">
        <v>134</v>
      </c>
      <c r="J3235" s="15" t="str">
        <f>IF(ISERROR(VLOOKUP(I3235,State_codes!$B$2:$C$38, 2, FALSE)),"",VLOOKUP(I3235,State_codes!$B$2:$C$38, 2, FALSE))</f>
        <v>KA</v>
      </c>
      <c r="K3235" s="2" t="s">
        <v>122</v>
      </c>
      <c r="L3235" s="31" t="s">
        <v>11838</v>
      </c>
      <c r="M3235" s="2" t="s">
        <v>11839</v>
      </c>
      <c r="N3235" s="130"/>
      <c r="O3235" s="27" t="s">
        <v>129</v>
      </c>
      <c r="P3235" s="39">
        <v>43925</v>
      </c>
      <c r="Q3235" s="37" t="s">
        <v>11832</v>
      </c>
      <c r="S3235" s="46"/>
    </row>
    <row r="3236" spans="1:19" ht="12.75">
      <c r="A3236" s="38">
        <v>3235</v>
      </c>
      <c r="B3236" s="23" t="s">
        <v>11844</v>
      </c>
      <c r="C3236" s="39">
        <v>43925</v>
      </c>
      <c r="D3236" s="40"/>
      <c r="E3236" s="27">
        <v>78</v>
      </c>
      <c r="F3236" s="2" t="s">
        <v>39</v>
      </c>
      <c r="H3236" s="2" t="s">
        <v>211</v>
      </c>
      <c r="I3236" s="2" t="s">
        <v>134</v>
      </c>
      <c r="J3236" s="15" t="str">
        <f>IF(ISERROR(VLOOKUP(I3236,State_codes!$B$2:$C$38, 2, FALSE)),"",VLOOKUP(I3236,State_codes!$B$2:$C$38, 2, FALSE))</f>
        <v>KA</v>
      </c>
      <c r="K3236" s="2" t="s">
        <v>122</v>
      </c>
      <c r="L3236" s="31" t="s">
        <v>11846</v>
      </c>
      <c r="N3236" s="130"/>
      <c r="O3236" s="27" t="s">
        <v>58</v>
      </c>
      <c r="P3236" s="39">
        <v>43925</v>
      </c>
      <c r="Q3236" s="37" t="s">
        <v>11832</v>
      </c>
      <c r="S3236" s="46"/>
    </row>
    <row r="3237" spans="1:19" ht="12.75">
      <c r="A3237" s="38">
        <v>3236</v>
      </c>
      <c r="B3237" s="23" t="s">
        <v>11849</v>
      </c>
      <c r="C3237" s="39">
        <v>43925</v>
      </c>
      <c r="D3237" s="40"/>
      <c r="E3237" s="27">
        <v>60</v>
      </c>
      <c r="F3237" s="2" t="s">
        <v>39</v>
      </c>
      <c r="H3237" s="2" t="s">
        <v>5143</v>
      </c>
      <c r="I3237" s="2" t="s">
        <v>134</v>
      </c>
      <c r="J3237" s="15" t="str">
        <f>IF(ISERROR(VLOOKUP(I3237,State_codes!$B$2:$C$38, 2, FALSE)),"",VLOOKUP(I3237,State_codes!$B$2:$C$38, 2, FALSE))</f>
        <v>KA</v>
      </c>
      <c r="K3237" s="2" t="s">
        <v>122</v>
      </c>
      <c r="L3237" s="31" t="s">
        <v>11851</v>
      </c>
      <c r="N3237" s="130"/>
      <c r="O3237" s="27" t="s">
        <v>58</v>
      </c>
      <c r="P3237" s="39">
        <v>43925</v>
      </c>
      <c r="Q3237" s="37" t="s">
        <v>11832</v>
      </c>
      <c r="S3237" s="46"/>
    </row>
    <row r="3238" spans="1:19" ht="12.75">
      <c r="A3238" s="38">
        <v>3237</v>
      </c>
      <c r="B3238" s="23" t="s">
        <v>11853</v>
      </c>
      <c r="C3238" s="39">
        <v>43925</v>
      </c>
      <c r="D3238" s="40"/>
      <c r="E3238" s="27">
        <v>38</v>
      </c>
      <c r="F3238" s="2" t="s">
        <v>39</v>
      </c>
      <c r="H3238" s="2" t="s">
        <v>1468</v>
      </c>
      <c r="I3238" s="2" t="s">
        <v>134</v>
      </c>
      <c r="J3238" s="15" t="str">
        <f>IF(ISERROR(VLOOKUP(I3238,State_codes!$B$2:$C$38, 2, FALSE)),"",VLOOKUP(I3238,State_codes!$B$2:$C$38, 2, FALSE))</f>
        <v>KA</v>
      </c>
      <c r="K3238" s="2" t="s">
        <v>122</v>
      </c>
      <c r="L3238" s="31" t="s">
        <v>11857</v>
      </c>
      <c r="N3238" s="130"/>
      <c r="O3238" s="27" t="s">
        <v>155</v>
      </c>
      <c r="P3238" s="39">
        <v>43925</v>
      </c>
      <c r="Q3238" s="37" t="s">
        <v>11832</v>
      </c>
      <c r="S3238" s="46"/>
    </row>
    <row r="3239" spans="1:19" ht="12.75">
      <c r="A3239" s="38">
        <v>3238</v>
      </c>
      <c r="B3239" s="23" t="s">
        <v>11860</v>
      </c>
      <c r="C3239" s="39">
        <v>43925</v>
      </c>
      <c r="D3239" s="40"/>
      <c r="E3239" s="27">
        <v>19</v>
      </c>
      <c r="F3239" s="2" t="s">
        <v>39</v>
      </c>
      <c r="H3239" s="2" t="s">
        <v>1468</v>
      </c>
      <c r="I3239" s="2" t="s">
        <v>134</v>
      </c>
      <c r="J3239" s="15" t="str">
        <f>IF(ISERROR(VLOOKUP(I3239,State_codes!$B$2:$C$38, 2, FALSE)),"",VLOOKUP(I3239,State_codes!$B$2:$C$38, 2, FALSE))</f>
        <v>KA</v>
      </c>
      <c r="K3239" s="2" t="s">
        <v>122</v>
      </c>
      <c r="L3239" s="31" t="s">
        <v>11857</v>
      </c>
      <c r="N3239" s="130"/>
      <c r="O3239" s="27" t="s">
        <v>155</v>
      </c>
      <c r="P3239" s="39">
        <v>43925</v>
      </c>
      <c r="Q3239" s="37" t="s">
        <v>11832</v>
      </c>
      <c r="S3239" s="46"/>
    </row>
    <row r="3240" spans="1:19" ht="12.75">
      <c r="A3240" s="38">
        <v>3239</v>
      </c>
      <c r="B3240" s="23" t="s">
        <v>11863</v>
      </c>
      <c r="C3240" s="39">
        <v>43925</v>
      </c>
      <c r="D3240" s="40"/>
      <c r="E3240" s="27">
        <v>39</v>
      </c>
      <c r="F3240" s="2" t="s">
        <v>39</v>
      </c>
      <c r="H3240" s="2" t="s">
        <v>1468</v>
      </c>
      <c r="I3240" s="2" t="s">
        <v>134</v>
      </c>
      <c r="J3240" s="15" t="str">
        <f>IF(ISERROR(VLOOKUP(I3240,State_codes!$B$2:$C$38, 2, FALSE)),"",VLOOKUP(I3240,State_codes!$B$2:$C$38, 2, FALSE))</f>
        <v>KA</v>
      </c>
      <c r="K3240" s="2" t="s">
        <v>122</v>
      </c>
      <c r="L3240" s="31" t="s">
        <v>11857</v>
      </c>
      <c r="N3240" s="130"/>
      <c r="O3240" s="27" t="s">
        <v>155</v>
      </c>
      <c r="P3240" s="39">
        <v>43925</v>
      </c>
      <c r="Q3240" s="37" t="s">
        <v>11832</v>
      </c>
      <c r="S3240" s="46"/>
    </row>
    <row r="3241" spans="1:19" ht="12.75">
      <c r="A3241" s="38">
        <v>3240</v>
      </c>
      <c r="B3241" s="23" t="s">
        <v>11867</v>
      </c>
      <c r="C3241" s="39">
        <v>43925</v>
      </c>
      <c r="D3241" s="40"/>
      <c r="E3241" s="27">
        <v>39</v>
      </c>
      <c r="F3241" s="2" t="s">
        <v>39</v>
      </c>
      <c r="H3241" s="2" t="s">
        <v>1468</v>
      </c>
      <c r="I3241" s="2" t="s">
        <v>134</v>
      </c>
      <c r="J3241" s="15" t="str">
        <f>IF(ISERROR(VLOOKUP(I3241,State_codes!$B$2:$C$38, 2, FALSE)),"",VLOOKUP(I3241,State_codes!$B$2:$C$38, 2, FALSE))</f>
        <v>KA</v>
      </c>
      <c r="K3241" s="2" t="s">
        <v>122</v>
      </c>
      <c r="L3241" s="31" t="s">
        <v>11869</v>
      </c>
      <c r="N3241" s="130"/>
      <c r="O3241" s="27" t="s">
        <v>155</v>
      </c>
      <c r="P3241" s="39">
        <v>43925</v>
      </c>
      <c r="Q3241" s="37" t="s">
        <v>11832</v>
      </c>
      <c r="S3241" s="46"/>
    </row>
    <row r="3242" spans="1:19" ht="12.75">
      <c r="A3242" s="38">
        <v>3241</v>
      </c>
      <c r="B3242" s="23" t="s">
        <v>11871</v>
      </c>
      <c r="C3242" s="39">
        <v>43925</v>
      </c>
      <c r="D3242" s="40"/>
      <c r="E3242" s="27">
        <v>54</v>
      </c>
      <c r="F3242" s="2" t="s">
        <v>39</v>
      </c>
      <c r="H3242" s="2" t="s">
        <v>1468</v>
      </c>
      <c r="I3242" s="2" t="s">
        <v>134</v>
      </c>
      <c r="J3242" s="15" t="str">
        <f>IF(ISERROR(VLOOKUP(I3242,State_codes!$B$2:$C$38, 2, FALSE)),"",VLOOKUP(I3242,State_codes!$B$2:$C$38, 2, FALSE))</f>
        <v>KA</v>
      </c>
      <c r="K3242" s="2" t="s">
        <v>122</v>
      </c>
      <c r="L3242" s="31" t="s">
        <v>11857</v>
      </c>
      <c r="N3242" s="130"/>
      <c r="O3242" s="27" t="s">
        <v>155</v>
      </c>
      <c r="P3242" s="39">
        <v>43925</v>
      </c>
      <c r="Q3242" s="37" t="s">
        <v>11832</v>
      </c>
      <c r="S3242" s="46"/>
    </row>
    <row r="3243" spans="1:19" ht="12.75">
      <c r="A3243" s="38">
        <v>3242</v>
      </c>
      <c r="B3243" s="23" t="s">
        <v>11874</v>
      </c>
      <c r="C3243" s="39">
        <v>43925</v>
      </c>
      <c r="D3243" s="40"/>
      <c r="E3243" s="27">
        <v>40</v>
      </c>
      <c r="F3243" s="2" t="s">
        <v>39</v>
      </c>
      <c r="H3243" s="2" t="s">
        <v>1468</v>
      </c>
      <c r="I3243" s="2" t="s">
        <v>134</v>
      </c>
      <c r="J3243" s="15" t="str">
        <f>IF(ISERROR(VLOOKUP(I3243,State_codes!$B$2:$C$38, 2, FALSE)),"",VLOOKUP(I3243,State_codes!$B$2:$C$38, 2, FALSE))</f>
        <v>KA</v>
      </c>
      <c r="K3243" s="2" t="s">
        <v>122</v>
      </c>
      <c r="L3243" s="31" t="s">
        <v>11869</v>
      </c>
      <c r="N3243" s="130"/>
      <c r="O3243" s="27" t="s">
        <v>155</v>
      </c>
      <c r="P3243" s="39">
        <v>43925</v>
      </c>
      <c r="Q3243" s="37" t="s">
        <v>11832</v>
      </c>
      <c r="S3243" s="46"/>
    </row>
    <row r="3244" spans="1:19" ht="12.75">
      <c r="A3244" s="38">
        <v>3243</v>
      </c>
      <c r="B3244" s="23" t="s">
        <v>11880</v>
      </c>
      <c r="C3244" s="39">
        <v>43925</v>
      </c>
      <c r="D3244" s="40"/>
      <c r="E3244" s="27">
        <v>34</v>
      </c>
      <c r="F3244" s="2" t="s">
        <v>39</v>
      </c>
      <c r="H3244" s="2" t="s">
        <v>1468</v>
      </c>
      <c r="I3244" s="2" t="s">
        <v>134</v>
      </c>
      <c r="J3244" s="15" t="str">
        <f>IF(ISERROR(VLOOKUP(I3244,State_codes!$B$2:$C$38, 2, FALSE)),"",VLOOKUP(I3244,State_codes!$B$2:$C$38, 2, FALSE))</f>
        <v>KA</v>
      </c>
      <c r="K3244" s="2" t="s">
        <v>122</v>
      </c>
      <c r="L3244" s="31" t="s">
        <v>11882</v>
      </c>
      <c r="M3244" s="2" t="s">
        <v>11883</v>
      </c>
      <c r="N3244" s="130"/>
      <c r="O3244" s="27" t="s">
        <v>129</v>
      </c>
      <c r="P3244" s="39">
        <v>43925</v>
      </c>
      <c r="Q3244" s="37" t="s">
        <v>11832</v>
      </c>
      <c r="S3244" s="46"/>
    </row>
    <row r="3245" spans="1:19" ht="12.75">
      <c r="A3245" s="38">
        <v>3244</v>
      </c>
      <c r="B3245" s="23" t="s">
        <v>11885</v>
      </c>
      <c r="C3245" s="39">
        <v>43925</v>
      </c>
      <c r="D3245" s="40"/>
      <c r="E3245" s="27">
        <v>47</v>
      </c>
      <c r="F3245" s="2" t="s">
        <v>40</v>
      </c>
      <c r="H3245" s="2" t="s">
        <v>5142</v>
      </c>
      <c r="I3245" s="2" t="s">
        <v>134</v>
      </c>
      <c r="J3245" s="15" t="str">
        <f>IF(ISERROR(VLOOKUP(I3245,State_codes!$B$2:$C$38, 2, FALSE)),"",VLOOKUP(I3245,State_codes!$B$2:$C$38, 2, FALSE))</f>
        <v>KA</v>
      </c>
      <c r="K3245" s="2" t="s">
        <v>122</v>
      </c>
      <c r="L3245" s="31" t="s">
        <v>11869</v>
      </c>
      <c r="N3245" s="130"/>
      <c r="O3245" s="27" t="s">
        <v>155</v>
      </c>
      <c r="P3245" s="39">
        <v>43925</v>
      </c>
      <c r="Q3245" s="37" t="s">
        <v>11832</v>
      </c>
      <c r="S3245" s="46"/>
    </row>
    <row r="3246" spans="1:19" ht="12.75">
      <c r="A3246" s="38">
        <v>3245</v>
      </c>
      <c r="B3246" s="23" t="s">
        <v>11886</v>
      </c>
      <c r="C3246" s="39">
        <v>43925</v>
      </c>
      <c r="D3246" s="40"/>
      <c r="E3246" s="27">
        <v>63</v>
      </c>
      <c r="F3246" s="2" t="s">
        <v>40</v>
      </c>
      <c r="H3246" s="2" t="s">
        <v>1910</v>
      </c>
      <c r="I3246" s="2" t="s">
        <v>134</v>
      </c>
      <c r="J3246" s="15" t="str">
        <f>IF(ISERROR(VLOOKUP(I3246,State_codes!$B$2:$C$38, 2, FALSE)),"",VLOOKUP(I3246,State_codes!$B$2:$C$38, 2, FALSE))</f>
        <v>KA</v>
      </c>
      <c r="K3246" s="2" t="s">
        <v>122</v>
      </c>
      <c r="L3246" s="31" t="s">
        <v>11888</v>
      </c>
      <c r="N3246" s="130"/>
      <c r="O3246" s="27" t="s">
        <v>58</v>
      </c>
      <c r="P3246" s="39">
        <v>43925</v>
      </c>
      <c r="Q3246" s="37" t="s">
        <v>11832</v>
      </c>
      <c r="S3246" s="46"/>
    </row>
    <row r="3247" spans="1:19" ht="12.75">
      <c r="A3247" s="38">
        <v>3246</v>
      </c>
      <c r="B3247" s="23" t="s">
        <v>11890</v>
      </c>
      <c r="C3247" s="39">
        <v>43925</v>
      </c>
      <c r="D3247" s="40"/>
      <c r="E3247" s="27">
        <v>43</v>
      </c>
      <c r="F3247" s="2" t="s">
        <v>39</v>
      </c>
      <c r="H3247" s="2" t="s">
        <v>1757</v>
      </c>
      <c r="I3247" s="2" t="s">
        <v>134</v>
      </c>
      <c r="J3247" s="15" t="str">
        <f>IF(ISERROR(VLOOKUP(I3247,State_codes!$B$2:$C$38, 2, FALSE)),"",VLOOKUP(I3247,State_codes!$B$2:$C$38, 2, FALSE))</f>
        <v>KA</v>
      </c>
      <c r="K3247" s="2" t="s">
        <v>122</v>
      </c>
      <c r="L3247" s="31" t="s">
        <v>11892</v>
      </c>
      <c r="M3247" s="2" t="s">
        <v>766</v>
      </c>
      <c r="N3247" s="130"/>
      <c r="O3247" s="27" t="s">
        <v>129</v>
      </c>
      <c r="P3247" s="39">
        <v>43925</v>
      </c>
      <c r="Q3247" s="37" t="s">
        <v>11832</v>
      </c>
      <c r="S3247" s="46"/>
    </row>
    <row r="3248" spans="1:19" ht="12.75">
      <c r="A3248" s="38">
        <v>3247</v>
      </c>
      <c r="B3248" s="23" t="s">
        <v>11894</v>
      </c>
      <c r="C3248" s="39">
        <v>43925</v>
      </c>
      <c r="D3248" s="40"/>
      <c r="E3248" s="27">
        <v>52</v>
      </c>
      <c r="F3248" s="2" t="s">
        <v>39</v>
      </c>
      <c r="H3248" s="2" t="s">
        <v>1757</v>
      </c>
      <c r="I3248" s="2" t="s">
        <v>134</v>
      </c>
      <c r="J3248" s="15" t="str">
        <f>IF(ISERROR(VLOOKUP(I3248,State_codes!$B$2:$C$38, 2, FALSE)),"",VLOOKUP(I3248,State_codes!$B$2:$C$38, 2, FALSE))</f>
        <v>KA</v>
      </c>
      <c r="K3248" s="2" t="s">
        <v>122</v>
      </c>
      <c r="L3248" s="31" t="s">
        <v>11892</v>
      </c>
      <c r="M3248" s="2" t="s">
        <v>766</v>
      </c>
      <c r="N3248" s="130"/>
      <c r="O3248" s="27" t="s">
        <v>129</v>
      </c>
      <c r="P3248" s="39">
        <v>43925</v>
      </c>
      <c r="Q3248" s="37" t="s">
        <v>11832</v>
      </c>
      <c r="S3248" s="46"/>
    </row>
    <row r="3249" spans="1:19" ht="12.75">
      <c r="A3249" s="38">
        <v>3248</v>
      </c>
      <c r="B3249" s="23"/>
      <c r="C3249" s="39">
        <v>43925</v>
      </c>
      <c r="D3249" s="40"/>
      <c r="E3249" s="41"/>
      <c r="H3249" s="15"/>
      <c r="I3249" s="2" t="s">
        <v>95</v>
      </c>
      <c r="J3249" s="15" t="str">
        <f>IF(ISERROR(VLOOKUP(I3249,State_codes!$B$2:$C$38, 2, FALSE)),"",VLOOKUP(I3249,State_codes!$B$2:$C$38, 2, FALSE))</f>
        <v>DL</v>
      </c>
      <c r="K3249" s="2" t="s">
        <v>122</v>
      </c>
      <c r="L3249" s="46"/>
      <c r="N3249" s="130"/>
      <c r="O3249" s="130"/>
      <c r="P3249" s="39">
        <v>43925</v>
      </c>
      <c r="Q3249" s="46"/>
      <c r="R3249" s="37" t="s">
        <v>11902</v>
      </c>
      <c r="S3249" s="37" t="s">
        <v>11903</v>
      </c>
    </row>
    <row r="3250" spans="1:19" ht="12.75">
      <c r="A3250" s="38">
        <v>3249</v>
      </c>
      <c r="B3250" s="23"/>
      <c r="C3250" s="39">
        <v>43925</v>
      </c>
      <c r="D3250" s="40"/>
      <c r="E3250" s="41"/>
      <c r="H3250" s="15"/>
      <c r="I3250" s="2" t="s">
        <v>95</v>
      </c>
      <c r="J3250" s="15" t="str">
        <f>IF(ISERROR(VLOOKUP(I3250,State_codes!$B$2:$C$38, 2, FALSE)),"",VLOOKUP(I3250,State_codes!$B$2:$C$38, 2, FALSE))</f>
        <v>DL</v>
      </c>
      <c r="K3250" s="2" t="s">
        <v>122</v>
      </c>
      <c r="L3250" s="46"/>
      <c r="N3250" s="130"/>
      <c r="O3250" s="130"/>
      <c r="P3250" s="39">
        <v>43925</v>
      </c>
      <c r="Q3250" s="46"/>
      <c r="R3250" s="37" t="s">
        <v>11902</v>
      </c>
      <c r="S3250" s="37" t="s">
        <v>11903</v>
      </c>
    </row>
    <row r="3251" spans="1:19" ht="12.75">
      <c r="A3251" s="38">
        <v>3250</v>
      </c>
      <c r="B3251" s="23"/>
      <c r="C3251" s="39">
        <v>43925</v>
      </c>
      <c r="D3251" s="40"/>
      <c r="E3251" s="41"/>
      <c r="H3251" s="15"/>
      <c r="I3251" s="2" t="s">
        <v>95</v>
      </c>
      <c r="J3251" s="15" t="str">
        <f>IF(ISERROR(VLOOKUP(I3251,State_codes!$B$2:$C$38, 2, FALSE)),"",VLOOKUP(I3251,State_codes!$B$2:$C$38, 2, FALSE))</f>
        <v>DL</v>
      </c>
      <c r="K3251" s="2" t="s">
        <v>122</v>
      </c>
      <c r="L3251" s="46"/>
      <c r="N3251" s="130"/>
      <c r="O3251" s="130"/>
      <c r="P3251" s="39">
        <v>43925</v>
      </c>
      <c r="Q3251" s="46"/>
      <c r="R3251" s="37" t="s">
        <v>11902</v>
      </c>
      <c r="S3251" s="37" t="s">
        <v>11903</v>
      </c>
    </row>
    <row r="3252" spans="1:19" ht="12.75">
      <c r="A3252" s="38">
        <v>3251</v>
      </c>
      <c r="B3252" s="23"/>
      <c r="C3252" s="39">
        <v>43925</v>
      </c>
      <c r="D3252" s="40"/>
      <c r="E3252" s="41"/>
      <c r="H3252" s="15"/>
      <c r="I3252" s="2" t="s">
        <v>95</v>
      </c>
      <c r="J3252" s="15" t="str">
        <f>IF(ISERROR(VLOOKUP(I3252,State_codes!$B$2:$C$38, 2, FALSE)),"",VLOOKUP(I3252,State_codes!$B$2:$C$38, 2, FALSE))</f>
        <v>DL</v>
      </c>
      <c r="K3252" s="2" t="s">
        <v>122</v>
      </c>
      <c r="L3252" s="46"/>
      <c r="N3252" s="130"/>
      <c r="O3252" s="130"/>
      <c r="P3252" s="39">
        <v>43925</v>
      </c>
      <c r="Q3252" s="46"/>
      <c r="R3252" s="37" t="s">
        <v>11902</v>
      </c>
      <c r="S3252" s="37" t="s">
        <v>11903</v>
      </c>
    </row>
    <row r="3253" spans="1:19" ht="12.75">
      <c r="A3253" s="38">
        <v>3252</v>
      </c>
      <c r="B3253" s="23"/>
      <c r="C3253" s="39">
        <v>43925</v>
      </c>
      <c r="D3253" s="40"/>
      <c r="E3253" s="41"/>
      <c r="H3253" s="15"/>
      <c r="I3253" s="2" t="s">
        <v>95</v>
      </c>
      <c r="J3253" s="15" t="str">
        <f>IF(ISERROR(VLOOKUP(I3253,State_codes!$B$2:$C$38, 2, FALSE)),"",VLOOKUP(I3253,State_codes!$B$2:$C$38, 2, FALSE))</f>
        <v>DL</v>
      </c>
      <c r="K3253" s="2" t="s">
        <v>122</v>
      </c>
      <c r="L3253" s="46"/>
      <c r="N3253" s="130"/>
      <c r="O3253" s="130"/>
      <c r="P3253" s="39">
        <v>43925</v>
      </c>
      <c r="Q3253" s="46"/>
      <c r="R3253" s="37" t="s">
        <v>11902</v>
      </c>
      <c r="S3253" s="37" t="s">
        <v>11903</v>
      </c>
    </row>
    <row r="3254" spans="1:19" ht="12.75">
      <c r="A3254" s="38">
        <v>3253</v>
      </c>
      <c r="B3254" s="23"/>
      <c r="C3254" s="39">
        <v>43925</v>
      </c>
      <c r="D3254" s="40"/>
      <c r="E3254" s="41"/>
      <c r="H3254" s="15"/>
      <c r="I3254" s="75" t="s">
        <v>95</v>
      </c>
      <c r="J3254" s="15" t="str">
        <f>IF(ISERROR(VLOOKUP(I3254,State_codes!$B$2:$C$38, 2, FALSE)),"",VLOOKUP(I3254,State_codes!$B$2:$C$38, 2, FALSE))</f>
        <v>DL</v>
      </c>
      <c r="K3254" s="2" t="s">
        <v>122</v>
      </c>
      <c r="L3254" s="46"/>
      <c r="N3254" s="130"/>
      <c r="O3254" s="130"/>
      <c r="P3254" s="39">
        <v>43925</v>
      </c>
      <c r="Q3254" s="46"/>
      <c r="R3254" s="37" t="s">
        <v>11902</v>
      </c>
      <c r="S3254" s="37" t="s">
        <v>11903</v>
      </c>
    </row>
    <row r="3255" spans="1:19" ht="12.75">
      <c r="A3255" s="38">
        <v>3254</v>
      </c>
      <c r="B3255" s="23"/>
      <c r="C3255" s="39">
        <v>43925</v>
      </c>
      <c r="D3255" s="40"/>
      <c r="E3255" s="41"/>
      <c r="H3255" s="15"/>
      <c r="I3255" s="75" t="s">
        <v>95</v>
      </c>
      <c r="J3255" s="15" t="str">
        <f>IF(ISERROR(VLOOKUP(I3255,State_codes!$B$2:$C$38, 2, FALSE)),"",VLOOKUP(I3255,State_codes!$B$2:$C$38, 2, FALSE))</f>
        <v>DL</v>
      </c>
      <c r="K3255" s="2" t="s">
        <v>122</v>
      </c>
      <c r="L3255" s="46"/>
      <c r="N3255" s="130"/>
      <c r="O3255" s="130"/>
      <c r="P3255" s="39">
        <v>43925</v>
      </c>
      <c r="Q3255" s="46"/>
      <c r="R3255" s="37" t="s">
        <v>11902</v>
      </c>
      <c r="S3255" s="37" t="s">
        <v>11903</v>
      </c>
    </row>
    <row r="3256" spans="1:19" ht="12.75">
      <c r="A3256" s="38">
        <v>3255</v>
      </c>
      <c r="B3256" s="23"/>
      <c r="C3256" s="39">
        <v>43925</v>
      </c>
      <c r="D3256" s="40"/>
      <c r="E3256" s="41"/>
      <c r="H3256" s="15"/>
      <c r="I3256" s="75" t="s">
        <v>95</v>
      </c>
      <c r="J3256" s="15" t="str">
        <f>IF(ISERROR(VLOOKUP(I3256,State_codes!$B$2:$C$38, 2, FALSE)),"",VLOOKUP(I3256,State_codes!$B$2:$C$38, 2, FALSE))</f>
        <v>DL</v>
      </c>
      <c r="K3256" s="2" t="s">
        <v>122</v>
      </c>
      <c r="L3256" s="46"/>
      <c r="N3256" s="130"/>
      <c r="O3256" s="130"/>
      <c r="P3256" s="39">
        <v>43925</v>
      </c>
      <c r="Q3256" s="46"/>
      <c r="R3256" s="37" t="s">
        <v>11902</v>
      </c>
      <c r="S3256" s="37" t="s">
        <v>11903</v>
      </c>
    </row>
    <row r="3257" spans="1:19" ht="12.75">
      <c r="A3257" s="38">
        <v>3256</v>
      </c>
      <c r="B3257" s="23"/>
      <c r="C3257" s="39">
        <v>43925</v>
      </c>
      <c r="D3257" s="40"/>
      <c r="E3257" s="41"/>
      <c r="H3257" s="15"/>
      <c r="I3257" s="75" t="s">
        <v>95</v>
      </c>
      <c r="J3257" s="15" t="str">
        <f>IF(ISERROR(VLOOKUP(I3257,State_codes!$B$2:$C$38, 2, FALSE)),"",VLOOKUP(I3257,State_codes!$B$2:$C$38, 2, FALSE))</f>
        <v>DL</v>
      </c>
      <c r="K3257" s="2" t="s">
        <v>122</v>
      </c>
      <c r="L3257" s="46"/>
      <c r="N3257" s="130"/>
      <c r="O3257" s="130"/>
      <c r="P3257" s="39">
        <v>43925</v>
      </c>
      <c r="Q3257" s="46"/>
      <c r="R3257" s="37" t="s">
        <v>11902</v>
      </c>
      <c r="S3257" s="37" t="s">
        <v>11903</v>
      </c>
    </row>
    <row r="3258" spans="1:19" ht="12.75">
      <c r="A3258" s="38">
        <v>3257</v>
      </c>
      <c r="B3258" s="119"/>
      <c r="C3258" s="39">
        <v>43925</v>
      </c>
      <c r="D3258" s="40"/>
      <c r="E3258" s="41"/>
      <c r="H3258" s="15"/>
      <c r="I3258" s="75" t="s">
        <v>95</v>
      </c>
      <c r="J3258" s="15" t="str">
        <f>IF(ISERROR(VLOOKUP(I3258,State_codes!$B$2:$C$38, 2, FALSE)),"",VLOOKUP(I3258,State_codes!$B$2:$C$38, 2, FALSE))</f>
        <v>DL</v>
      </c>
      <c r="K3258" s="2" t="s">
        <v>122</v>
      </c>
      <c r="L3258" s="46"/>
      <c r="N3258" s="130"/>
      <c r="O3258" s="130"/>
      <c r="P3258" s="39">
        <v>43925</v>
      </c>
      <c r="Q3258" s="46"/>
      <c r="R3258" s="37" t="s">
        <v>11902</v>
      </c>
      <c r="S3258" s="37" t="s">
        <v>11903</v>
      </c>
    </row>
    <row r="3259" spans="1:19" ht="12.75">
      <c r="A3259" s="38">
        <v>3258</v>
      </c>
      <c r="B3259" s="119"/>
      <c r="C3259" s="39">
        <v>43925</v>
      </c>
      <c r="D3259" s="40"/>
      <c r="E3259" s="41"/>
      <c r="H3259" s="15"/>
      <c r="I3259" s="75" t="s">
        <v>95</v>
      </c>
      <c r="J3259" s="15" t="str">
        <f>IF(ISERROR(VLOOKUP(I3259,State_codes!$B$2:$C$38, 2, FALSE)),"",VLOOKUP(I3259,State_codes!$B$2:$C$38, 2, FALSE))</f>
        <v>DL</v>
      </c>
      <c r="K3259" s="2" t="s">
        <v>122</v>
      </c>
      <c r="L3259" s="46"/>
      <c r="N3259" s="130"/>
      <c r="O3259" s="130"/>
      <c r="P3259" s="39">
        <v>43925</v>
      </c>
      <c r="Q3259" s="46"/>
      <c r="R3259" s="37" t="s">
        <v>11902</v>
      </c>
      <c r="S3259" s="37" t="s">
        <v>11903</v>
      </c>
    </row>
    <row r="3260" spans="1:19" ht="12.75">
      <c r="A3260" s="38">
        <v>3259</v>
      </c>
      <c r="B3260" s="119"/>
      <c r="C3260" s="39">
        <v>43925</v>
      </c>
      <c r="D3260" s="40"/>
      <c r="E3260" s="41"/>
      <c r="H3260" s="15"/>
      <c r="I3260" s="75" t="s">
        <v>95</v>
      </c>
      <c r="J3260" s="15" t="str">
        <f>IF(ISERROR(VLOOKUP(I3260,State_codes!$B$2:$C$38, 2, FALSE)),"",VLOOKUP(I3260,State_codes!$B$2:$C$38, 2, FALSE))</f>
        <v>DL</v>
      </c>
      <c r="K3260" s="2" t="s">
        <v>122</v>
      </c>
      <c r="L3260" s="46"/>
      <c r="N3260" s="130"/>
      <c r="O3260" s="130"/>
      <c r="P3260" s="39">
        <v>43925</v>
      </c>
      <c r="Q3260" s="46"/>
      <c r="R3260" s="37" t="s">
        <v>11902</v>
      </c>
      <c r="S3260" s="37" t="s">
        <v>11903</v>
      </c>
    </row>
    <row r="3261" spans="1:19" ht="12.75">
      <c r="A3261" s="38">
        <v>3260</v>
      </c>
      <c r="B3261" s="119"/>
      <c r="C3261" s="39">
        <v>43925</v>
      </c>
      <c r="D3261" s="40"/>
      <c r="E3261" s="41"/>
      <c r="H3261" s="15"/>
      <c r="I3261" s="75" t="s">
        <v>95</v>
      </c>
      <c r="J3261" s="15" t="str">
        <f>IF(ISERROR(VLOOKUP(I3261,State_codes!$B$2:$C$38, 2, FALSE)),"",VLOOKUP(I3261,State_codes!$B$2:$C$38, 2, FALSE))</f>
        <v>DL</v>
      </c>
      <c r="K3261" s="2" t="s">
        <v>122</v>
      </c>
      <c r="L3261" s="46"/>
      <c r="N3261" s="130"/>
      <c r="O3261" s="130"/>
      <c r="P3261" s="39">
        <v>43925</v>
      </c>
      <c r="Q3261" s="46"/>
      <c r="R3261" s="37" t="s">
        <v>11902</v>
      </c>
      <c r="S3261" s="37" t="s">
        <v>11903</v>
      </c>
    </row>
    <row r="3262" spans="1:19" ht="12.75">
      <c r="A3262" s="38">
        <v>3261</v>
      </c>
      <c r="B3262" s="119"/>
      <c r="C3262" s="39">
        <v>43925</v>
      </c>
      <c r="D3262" s="40"/>
      <c r="E3262" s="41"/>
      <c r="H3262" s="15"/>
      <c r="I3262" s="75" t="s">
        <v>95</v>
      </c>
      <c r="J3262" s="15" t="str">
        <f>IF(ISERROR(VLOOKUP(I3262,State_codes!$B$2:$C$38, 2, FALSE)),"",VLOOKUP(I3262,State_codes!$B$2:$C$38, 2, FALSE))</f>
        <v>DL</v>
      </c>
      <c r="K3262" s="2" t="s">
        <v>122</v>
      </c>
      <c r="L3262" s="46"/>
      <c r="N3262" s="130"/>
      <c r="O3262" s="130"/>
      <c r="P3262" s="39">
        <v>43925</v>
      </c>
      <c r="Q3262" s="46"/>
      <c r="R3262" s="37" t="s">
        <v>11902</v>
      </c>
      <c r="S3262" s="37" t="s">
        <v>11903</v>
      </c>
    </row>
    <row r="3263" spans="1:19" ht="12.75">
      <c r="A3263" s="38">
        <v>3262</v>
      </c>
      <c r="B3263" s="119"/>
      <c r="C3263" s="39">
        <v>43925</v>
      </c>
      <c r="D3263" s="40"/>
      <c r="E3263" s="41"/>
      <c r="H3263" s="15"/>
      <c r="I3263" s="75" t="s">
        <v>95</v>
      </c>
      <c r="J3263" s="15" t="str">
        <f>IF(ISERROR(VLOOKUP(I3263,State_codes!$B$2:$C$38, 2, FALSE)),"",VLOOKUP(I3263,State_codes!$B$2:$C$38, 2, FALSE))</f>
        <v>DL</v>
      </c>
      <c r="K3263" s="2" t="s">
        <v>122</v>
      </c>
      <c r="L3263" s="46"/>
      <c r="N3263" s="130"/>
      <c r="O3263" s="130"/>
      <c r="P3263" s="39">
        <v>43925</v>
      </c>
      <c r="Q3263" s="46"/>
      <c r="R3263" s="37" t="s">
        <v>11902</v>
      </c>
      <c r="S3263" s="37" t="s">
        <v>11903</v>
      </c>
    </row>
    <row r="3264" spans="1:19" ht="12.75">
      <c r="A3264" s="38">
        <v>3263</v>
      </c>
      <c r="B3264" s="119"/>
      <c r="C3264" s="39">
        <v>43925</v>
      </c>
      <c r="D3264" s="40"/>
      <c r="E3264" s="41"/>
      <c r="H3264" s="15"/>
      <c r="I3264" s="75" t="s">
        <v>95</v>
      </c>
      <c r="J3264" s="15" t="str">
        <f>IF(ISERROR(VLOOKUP(I3264,State_codes!$B$2:$C$38, 2, FALSE)),"",VLOOKUP(I3264,State_codes!$B$2:$C$38, 2, FALSE))</f>
        <v>DL</v>
      </c>
      <c r="K3264" s="2" t="s">
        <v>122</v>
      </c>
      <c r="L3264" s="46"/>
      <c r="N3264" s="130"/>
      <c r="O3264" s="130"/>
      <c r="P3264" s="39">
        <v>43925</v>
      </c>
      <c r="Q3264" s="46"/>
      <c r="R3264" s="37" t="s">
        <v>11902</v>
      </c>
      <c r="S3264" s="37" t="s">
        <v>11903</v>
      </c>
    </row>
    <row r="3265" spans="1:19" ht="12.75">
      <c r="A3265" s="38">
        <v>3264</v>
      </c>
      <c r="B3265" s="119"/>
      <c r="C3265" s="39">
        <v>43925</v>
      </c>
      <c r="D3265" s="40"/>
      <c r="E3265" s="41"/>
      <c r="H3265" s="15"/>
      <c r="I3265" s="75" t="s">
        <v>95</v>
      </c>
      <c r="J3265" s="15" t="str">
        <f>IF(ISERROR(VLOOKUP(I3265,State_codes!$B$2:$C$38, 2, FALSE)),"",VLOOKUP(I3265,State_codes!$B$2:$C$38, 2, FALSE))</f>
        <v>DL</v>
      </c>
      <c r="K3265" s="2" t="s">
        <v>122</v>
      </c>
      <c r="L3265" s="46"/>
      <c r="N3265" s="130"/>
      <c r="O3265" s="130"/>
      <c r="P3265" s="39">
        <v>43925</v>
      </c>
      <c r="Q3265" s="46"/>
      <c r="R3265" s="37" t="s">
        <v>11902</v>
      </c>
      <c r="S3265" s="37" t="s">
        <v>11903</v>
      </c>
    </row>
    <row r="3266" spans="1:19" ht="12.75">
      <c r="A3266" s="38">
        <v>3265</v>
      </c>
      <c r="B3266" s="119"/>
      <c r="C3266" s="39">
        <v>43925</v>
      </c>
      <c r="D3266" s="40"/>
      <c r="E3266" s="41"/>
      <c r="H3266" s="15"/>
      <c r="I3266" s="75" t="s">
        <v>95</v>
      </c>
      <c r="J3266" s="15" t="str">
        <f>IF(ISERROR(VLOOKUP(I3266,State_codes!$B$2:$C$38, 2, FALSE)),"",VLOOKUP(I3266,State_codes!$B$2:$C$38, 2, FALSE))</f>
        <v>DL</v>
      </c>
      <c r="K3266" s="2" t="s">
        <v>122</v>
      </c>
      <c r="L3266" s="46"/>
      <c r="N3266" s="130"/>
      <c r="O3266" s="130"/>
      <c r="P3266" s="39">
        <v>43925</v>
      </c>
      <c r="Q3266" s="46"/>
      <c r="R3266" s="37" t="s">
        <v>11902</v>
      </c>
      <c r="S3266" s="37" t="s">
        <v>11903</v>
      </c>
    </row>
    <row r="3267" spans="1:19" ht="12.75">
      <c r="A3267" s="38">
        <v>3266</v>
      </c>
      <c r="B3267" s="119"/>
      <c r="C3267" s="39">
        <v>43925</v>
      </c>
      <c r="D3267" s="40"/>
      <c r="E3267" s="41"/>
      <c r="H3267" s="15"/>
      <c r="I3267" s="75" t="s">
        <v>95</v>
      </c>
      <c r="J3267" s="15" t="str">
        <f>IF(ISERROR(VLOOKUP(I3267,State_codes!$B$2:$C$38, 2, FALSE)),"",VLOOKUP(I3267,State_codes!$B$2:$C$38, 2, FALSE))</f>
        <v>DL</v>
      </c>
      <c r="K3267" s="2" t="s">
        <v>122</v>
      </c>
      <c r="L3267" s="46"/>
      <c r="N3267" s="130"/>
      <c r="O3267" s="130"/>
      <c r="P3267" s="39">
        <v>43925</v>
      </c>
      <c r="Q3267" s="46"/>
      <c r="R3267" s="37" t="s">
        <v>11902</v>
      </c>
      <c r="S3267" s="37" t="s">
        <v>11903</v>
      </c>
    </row>
    <row r="3268" spans="1:19" ht="12.75">
      <c r="A3268" s="38">
        <v>3267</v>
      </c>
      <c r="B3268" s="119"/>
      <c r="C3268" s="39">
        <v>43925</v>
      </c>
      <c r="D3268" s="40"/>
      <c r="E3268" s="41"/>
      <c r="H3268" s="15"/>
      <c r="I3268" s="75" t="s">
        <v>95</v>
      </c>
      <c r="J3268" s="15" t="str">
        <f>IF(ISERROR(VLOOKUP(I3268,State_codes!$B$2:$C$38, 2, FALSE)),"",VLOOKUP(I3268,State_codes!$B$2:$C$38, 2, FALSE))</f>
        <v>DL</v>
      </c>
      <c r="K3268" s="2" t="s">
        <v>122</v>
      </c>
      <c r="L3268" s="46"/>
      <c r="N3268" s="130"/>
      <c r="O3268" s="130"/>
      <c r="P3268" s="39">
        <v>43925</v>
      </c>
      <c r="Q3268" s="46"/>
      <c r="R3268" s="37" t="s">
        <v>11902</v>
      </c>
      <c r="S3268" s="37" t="s">
        <v>11903</v>
      </c>
    </row>
    <row r="3269" spans="1:19" ht="12.75">
      <c r="A3269" s="38">
        <v>3268</v>
      </c>
      <c r="B3269" s="119"/>
      <c r="C3269" s="39">
        <v>43925</v>
      </c>
      <c r="D3269" s="40"/>
      <c r="E3269" s="41"/>
      <c r="H3269" s="15"/>
      <c r="I3269" s="75" t="s">
        <v>95</v>
      </c>
      <c r="J3269" s="15" t="str">
        <f>IF(ISERROR(VLOOKUP(I3269,State_codes!$B$2:$C$38, 2, FALSE)),"",VLOOKUP(I3269,State_codes!$B$2:$C$38, 2, FALSE))</f>
        <v>DL</v>
      </c>
      <c r="K3269" s="2" t="s">
        <v>122</v>
      </c>
      <c r="L3269" s="46"/>
      <c r="N3269" s="130"/>
      <c r="O3269" s="130"/>
      <c r="P3269" s="39">
        <v>43925</v>
      </c>
      <c r="Q3269" s="46"/>
      <c r="R3269" s="37" t="s">
        <v>11902</v>
      </c>
      <c r="S3269" s="37" t="s">
        <v>11903</v>
      </c>
    </row>
    <row r="3270" spans="1:19" ht="12.75">
      <c r="A3270" s="38">
        <v>3269</v>
      </c>
      <c r="B3270" s="119"/>
      <c r="C3270" s="39">
        <v>43925</v>
      </c>
      <c r="D3270" s="40"/>
      <c r="E3270" s="41"/>
      <c r="H3270" s="15"/>
      <c r="I3270" s="75" t="s">
        <v>95</v>
      </c>
      <c r="J3270" s="15" t="str">
        <f>IF(ISERROR(VLOOKUP(I3270,State_codes!$B$2:$C$38, 2, FALSE)),"",VLOOKUP(I3270,State_codes!$B$2:$C$38, 2, FALSE))</f>
        <v>DL</v>
      </c>
      <c r="K3270" s="2" t="s">
        <v>122</v>
      </c>
      <c r="L3270" s="46"/>
      <c r="N3270" s="130"/>
      <c r="O3270" s="130"/>
      <c r="P3270" s="39">
        <v>43925</v>
      </c>
      <c r="Q3270" s="46"/>
      <c r="R3270" s="37" t="s">
        <v>11902</v>
      </c>
      <c r="S3270" s="37" t="s">
        <v>11903</v>
      </c>
    </row>
    <row r="3271" spans="1:19" ht="12.75">
      <c r="A3271" s="38">
        <v>3270</v>
      </c>
      <c r="B3271" s="119"/>
      <c r="C3271" s="39">
        <v>43925</v>
      </c>
      <c r="D3271" s="40"/>
      <c r="E3271" s="41"/>
      <c r="H3271" s="15"/>
      <c r="I3271" s="75" t="s">
        <v>95</v>
      </c>
      <c r="J3271" s="15" t="str">
        <f>IF(ISERROR(VLOOKUP(I3271,State_codes!$B$2:$C$38, 2, FALSE)),"",VLOOKUP(I3271,State_codes!$B$2:$C$38, 2, FALSE))</f>
        <v>DL</v>
      </c>
      <c r="K3271" s="2" t="s">
        <v>122</v>
      </c>
      <c r="L3271" s="46"/>
      <c r="N3271" s="130"/>
      <c r="O3271" s="130"/>
      <c r="P3271" s="39">
        <v>43925</v>
      </c>
      <c r="Q3271" s="46"/>
      <c r="R3271" s="37" t="s">
        <v>11902</v>
      </c>
      <c r="S3271" s="37" t="s">
        <v>11903</v>
      </c>
    </row>
    <row r="3272" spans="1:19" ht="12.75">
      <c r="A3272" s="38">
        <v>3271</v>
      </c>
      <c r="B3272" s="119"/>
      <c r="C3272" s="39">
        <v>43925</v>
      </c>
      <c r="D3272" s="40"/>
      <c r="E3272" s="41"/>
      <c r="H3272" s="15"/>
      <c r="I3272" s="75" t="s">
        <v>95</v>
      </c>
      <c r="J3272" s="15" t="str">
        <f>IF(ISERROR(VLOOKUP(I3272,State_codes!$B$2:$C$38, 2, FALSE)),"",VLOOKUP(I3272,State_codes!$B$2:$C$38, 2, FALSE))</f>
        <v>DL</v>
      </c>
      <c r="K3272" s="2" t="s">
        <v>122</v>
      </c>
      <c r="L3272" s="46"/>
      <c r="N3272" s="130"/>
      <c r="O3272" s="130"/>
      <c r="P3272" s="39">
        <v>43925</v>
      </c>
      <c r="Q3272" s="46"/>
      <c r="R3272" s="37" t="s">
        <v>11902</v>
      </c>
      <c r="S3272" s="37" t="s">
        <v>11903</v>
      </c>
    </row>
    <row r="3273" spans="1:19" ht="12.75">
      <c r="A3273" s="38">
        <v>3272</v>
      </c>
      <c r="B3273" s="119"/>
      <c r="C3273" s="39">
        <v>43925</v>
      </c>
      <c r="D3273" s="40"/>
      <c r="E3273" s="41"/>
      <c r="H3273" s="15"/>
      <c r="I3273" s="75" t="s">
        <v>95</v>
      </c>
      <c r="J3273" s="15" t="str">
        <f>IF(ISERROR(VLOOKUP(I3273,State_codes!$B$2:$C$38, 2, FALSE)),"",VLOOKUP(I3273,State_codes!$B$2:$C$38, 2, FALSE))</f>
        <v>DL</v>
      </c>
      <c r="K3273" s="2" t="s">
        <v>122</v>
      </c>
      <c r="L3273" s="46"/>
      <c r="N3273" s="130"/>
      <c r="O3273" s="130"/>
      <c r="P3273" s="39">
        <v>43925</v>
      </c>
      <c r="Q3273" s="46"/>
      <c r="R3273" s="37" t="s">
        <v>11902</v>
      </c>
      <c r="S3273" s="37" t="s">
        <v>11903</v>
      </c>
    </row>
    <row r="3274" spans="1:19" ht="12.75">
      <c r="A3274" s="38">
        <v>3273</v>
      </c>
      <c r="B3274" s="119"/>
      <c r="C3274" s="39">
        <v>43925</v>
      </c>
      <c r="D3274" s="40"/>
      <c r="E3274" s="41"/>
      <c r="H3274" s="15"/>
      <c r="I3274" s="75" t="s">
        <v>95</v>
      </c>
      <c r="J3274" s="15" t="str">
        <f>IF(ISERROR(VLOOKUP(I3274,State_codes!$B$2:$C$38, 2, FALSE)),"",VLOOKUP(I3274,State_codes!$B$2:$C$38, 2, FALSE))</f>
        <v>DL</v>
      </c>
      <c r="K3274" s="2" t="s">
        <v>122</v>
      </c>
      <c r="L3274" s="46"/>
      <c r="N3274" s="130"/>
      <c r="O3274" s="130"/>
      <c r="P3274" s="39">
        <v>43925</v>
      </c>
      <c r="Q3274" s="46"/>
      <c r="R3274" s="37" t="s">
        <v>11902</v>
      </c>
      <c r="S3274" s="37" t="s">
        <v>11903</v>
      </c>
    </row>
    <row r="3275" spans="1:19" ht="12.75">
      <c r="A3275" s="38">
        <v>3274</v>
      </c>
      <c r="B3275" s="119"/>
      <c r="C3275" s="39">
        <v>43925</v>
      </c>
      <c r="D3275" s="40"/>
      <c r="E3275" s="41"/>
      <c r="H3275" s="15"/>
      <c r="I3275" s="75" t="s">
        <v>95</v>
      </c>
      <c r="J3275" s="15" t="str">
        <f>IF(ISERROR(VLOOKUP(I3275,State_codes!$B$2:$C$38, 2, FALSE)),"",VLOOKUP(I3275,State_codes!$B$2:$C$38, 2, FALSE))</f>
        <v>DL</v>
      </c>
      <c r="K3275" s="2" t="s">
        <v>122</v>
      </c>
      <c r="L3275" s="46"/>
      <c r="N3275" s="130"/>
      <c r="O3275" s="130"/>
      <c r="P3275" s="39">
        <v>43925</v>
      </c>
      <c r="Q3275" s="46"/>
      <c r="R3275" s="37" t="s">
        <v>11902</v>
      </c>
      <c r="S3275" s="37" t="s">
        <v>11903</v>
      </c>
    </row>
    <row r="3276" spans="1:19" ht="12.75">
      <c r="A3276" s="38">
        <v>3275</v>
      </c>
      <c r="B3276" s="119"/>
      <c r="C3276" s="39">
        <v>43925</v>
      </c>
      <c r="D3276" s="40"/>
      <c r="E3276" s="41"/>
      <c r="H3276" s="15"/>
      <c r="I3276" s="75" t="s">
        <v>95</v>
      </c>
      <c r="J3276" s="15" t="str">
        <f>IF(ISERROR(VLOOKUP(I3276,State_codes!$B$2:$C$38, 2, FALSE)),"",VLOOKUP(I3276,State_codes!$B$2:$C$38, 2, FALSE))</f>
        <v>DL</v>
      </c>
      <c r="K3276" s="2" t="s">
        <v>122</v>
      </c>
      <c r="L3276" s="46"/>
      <c r="N3276" s="130"/>
      <c r="O3276" s="130"/>
      <c r="P3276" s="39">
        <v>43925</v>
      </c>
      <c r="Q3276" s="46"/>
      <c r="R3276" s="37" t="s">
        <v>11902</v>
      </c>
      <c r="S3276" s="37" t="s">
        <v>11903</v>
      </c>
    </row>
    <row r="3277" spans="1:19" ht="12.75">
      <c r="A3277" s="38">
        <v>3276</v>
      </c>
      <c r="B3277" s="119"/>
      <c r="C3277" s="39">
        <v>43925</v>
      </c>
      <c r="D3277" s="40"/>
      <c r="E3277" s="41"/>
      <c r="H3277" s="15"/>
      <c r="I3277" s="75" t="s">
        <v>95</v>
      </c>
      <c r="J3277" s="15" t="str">
        <f>IF(ISERROR(VLOOKUP(I3277,State_codes!$B$2:$C$38, 2, FALSE)),"",VLOOKUP(I3277,State_codes!$B$2:$C$38, 2, FALSE))</f>
        <v>DL</v>
      </c>
      <c r="K3277" s="2" t="s">
        <v>122</v>
      </c>
      <c r="L3277" s="46"/>
      <c r="N3277" s="130"/>
      <c r="O3277" s="130"/>
      <c r="P3277" s="39">
        <v>43925</v>
      </c>
      <c r="Q3277" s="46"/>
      <c r="R3277" s="37" t="s">
        <v>11902</v>
      </c>
      <c r="S3277" s="37" t="s">
        <v>11903</v>
      </c>
    </row>
    <row r="3278" spans="1:19" ht="12.75">
      <c r="A3278" s="38">
        <v>3277</v>
      </c>
      <c r="B3278" s="119"/>
      <c r="C3278" s="39">
        <v>43925</v>
      </c>
      <c r="D3278" s="40"/>
      <c r="E3278" s="41"/>
      <c r="H3278" s="15"/>
      <c r="I3278" s="75" t="s">
        <v>95</v>
      </c>
      <c r="J3278" s="15" t="str">
        <f>IF(ISERROR(VLOOKUP(I3278,State_codes!$B$2:$C$38, 2, FALSE)),"",VLOOKUP(I3278,State_codes!$B$2:$C$38, 2, FALSE))</f>
        <v>DL</v>
      </c>
      <c r="K3278" s="2" t="s">
        <v>122</v>
      </c>
      <c r="L3278" s="46"/>
      <c r="N3278" s="130"/>
      <c r="O3278" s="130"/>
      <c r="P3278" s="39">
        <v>43925</v>
      </c>
      <c r="Q3278" s="46"/>
      <c r="R3278" s="37" t="s">
        <v>11902</v>
      </c>
      <c r="S3278" s="37" t="s">
        <v>11903</v>
      </c>
    </row>
    <row r="3279" spans="1:19" ht="12.75">
      <c r="A3279" s="38">
        <v>3278</v>
      </c>
      <c r="B3279" s="119"/>
      <c r="C3279" s="39">
        <v>43925</v>
      </c>
      <c r="D3279" s="40"/>
      <c r="E3279" s="41"/>
      <c r="H3279" s="15"/>
      <c r="I3279" s="75" t="s">
        <v>95</v>
      </c>
      <c r="J3279" s="15" t="str">
        <f>IF(ISERROR(VLOOKUP(I3279,State_codes!$B$2:$C$38, 2, FALSE)),"",VLOOKUP(I3279,State_codes!$B$2:$C$38, 2, FALSE))</f>
        <v>DL</v>
      </c>
      <c r="K3279" s="2" t="s">
        <v>122</v>
      </c>
      <c r="L3279" s="46"/>
      <c r="N3279" s="130"/>
      <c r="O3279" s="130"/>
      <c r="P3279" s="39">
        <v>43925</v>
      </c>
      <c r="Q3279" s="46"/>
      <c r="R3279" s="37" t="s">
        <v>11902</v>
      </c>
      <c r="S3279" s="37" t="s">
        <v>11903</v>
      </c>
    </row>
    <row r="3280" spans="1:19" ht="12.75">
      <c r="A3280" s="38">
        <v>3279</v>
      </c>
      <c r="B3280" s="119"/>
      <c r="C3280" s="39">
        <v>43925</v>
      </c>
      <c r="D3280" s="40"/>
      <c r="E3280" s="41"/>
      <c r="H3280" s="15"/>
      <c r="I3280" s="75" t="s">
        <v>95</v>
      </c>
      <c r="J3280" s="15" t="str">
        <f>IF(ISERROR(VLOOKUP(I3280,State_codes!$B$2:$C$38, 2, FALSE)),"",VLOOKUP(I3280,State_codes!$B$2:$C$38, 2, FALSE))</f>
        <v>DL</v>
      </c>
      <c r="K3280" s="2" t="s">
        <v>122</v>
      </c>
      <c r="L3280" s="46"/>
      <c r="N3280" s="130"/>
      <c r="O3280" s="130"/>
      <c r="P3280" s="39">
        <v>43925</v>
      </c>
      <c r="Q3280" s="46"/>
      <c r="R3280" s="37" t="s">
        <v>11902</v>
      </c>
      <c r="S3280" s="37" t="s">
        <v>11903</v>
      </c>
    </row>
    <row r="3281" spans="1:19" ht="12.75">
      <c r="A3281" s="38">
        <v>3280</v>
      </c>
      <c r="B3281" s="119"/>
      <c r="C3281" s="39">
        <v>43925</v>
      </c>
      <c r="D3281" s="40"/>
      <c r="E3281" s="41"/>
      <c r="H3281" s="15"/>
      <c r="I3281" s="75" t="s">
        <v>95</v>
      </c>
      <c r="J3281" s="15" t="str">
        <f>IF(ISERROR(VLOOKUP(I3281,State_codes!$B$2:$C$38, 2, FALSE)),"",VLOOKUP(I3281,State_codes!$B$2:$C$38, 2, FALSE))</f>
        <v>DL</v>
      </c>
      <c r="K3281" s="2" t="s">
        <v>122</v>
      </c>
      <c r="L3281" s="46"/>
      <c r="N3281" s="130"/>
      <c r="O3281" s="130"/>
      <c r="P3281" s="39">
        <v>43925</v>
      </c>
      <c r="Q3281" s="46"/>
      <c r="R3281" s="37" t="s">
        <v>11902</v>
      </c>
      <c r="S3281" s="37" t="s">
        <v>11903</v>
      </c>
    </row>
    <row r="3282" spans="1:19" ht="12.75">
      <c r="A3282" s="38">
        <v>3281</v>
      </c>
      <c r="B3282" s="119"/>
      <c r="C3282" s="39">
        <v>43925</v>
      </c>
      <c r="D3282" s="40"/>
      <c r="E3282" s="41"/>
      <c r="H3282" s="15"/>
      <c r="I3282" s="75" t="s">
        <v>95</v>
      </c>
      <c r="J3282" s="15" t="str">
        <f>IF(ISERROR(VLOOKUP(I3282,State_codes!$B$2:$C$38, 2, FALSE)),"",VLOOKUP(I3282,State_codes!$B$2:$C$38, 2, FALSE))</f>
        <v>DL</v>
      </c>
      <c r="K3282" s="2" t="s">
        <v>122</v>
      </c>
      <c r="L3282" s="46"/>
      <c r="N3282" s="130"/>
      <c r="O3282" s="130"/>
      <c r="P3282" s="39">
        <v>43925</v>
      </c>
      <c r="Q3282" s="46"/>
      <c r="R3282" s="37" t="s">
        <v>11902</v>
      </c>
      <c r="S3282" s="37" t="s">
        <v>11903</v>
      </c>
    </row>
    <row r="3283" spans="1:19" ht="12.75">
      <c r="A3283" s="38">
        <v>3282</v>
      </c>
      <c r="B3283" s="119"/>
      <c r="C3283" s="39">
        <v>43925</v>
      </c>
      <c r="D3283" s="40"/>
      <c r="E3283" s="41"/>
      <c r="H3283" s="15"/>
      <c r="I3283" s="75" t="s">
        <v>95</v>
      </c>
      <c r="J3283" s="15" t="str">
        <f>IF(ISERROR(VLOOKUP(I3283,State_codes!$B$2:$C$38, 2, FALSE)),"",VLOOKUP(I3283,State_codes!$B$2:$C$38, 2, FALSE))</f>
        <v>DL</v>
      </c>
      <c r="K3283" s="2" t="s">
        <v>122</v>
      </c>
      <c r="L3283" s="46"/>
      <c r="N3283" s="130"/>
      <c r="O3283" s="130"/>
      <c r="P3283" s="39">
        <v>43925</v>
      </c>
      <c r="Q3283" s="46"/>
      <c r="R3283" s="37" t="s">
        <v>11902</v>
      </c>
      <c r="S3283" s="37" t="s">
        <v>11903</v>
      </c>
    </row>
    <row r="3284" spans="1:19" ht="12.75">
      <c r="A3284" s="38">
        <v>3283</v>
      </c>
      <c r="B3284" s="119"/>
      <c r="C3284" s="39">
        <v>43925</v>
      </c>
      <c r="D3284" s="40"/>
      <c r="E3284" s="41"/>
      <c r="H3284" s="15"/>
      <c r="I3284" s="75" t="s">
        <v>95</v>
      </c>
      <c r="J3284" s="15" t="str">
        <f>IF(ISERROR(VLOOKUP(I3284,State_codes!$B$2:$C$38, 2, FALSE)),"",VLOOKUP(I3284,State_codes!$B$2:$C$38, 2, FALSE))</f>
        <v>DL</v>
      </c>
      <c r="K3284" s="2" t="s">
        <v>122</v>
      </c>
      <c r="L3284" s="46"/>
      <c r="N3284" s="130"/>
      <c r="O3284" s="130"/>
      <c r="P3284" s="39">
        <v>43925</v>
      </c>
      <c r="Q3284" s="46"/>
      <c r="R3284" s="37" t="s">
        <v>11902</v>
      </c>
      <c r="S3284" s="37" t="s">
        <v>11903</v>
      </c>
    </row>
    <row r="3285" spans="1:19" ht="12.75">
      <c r="A3285" s="38">
        <v>3284</v>
      </c>
      <c r="B3285" s="119"/>
      <c r="C3285" s="39">
        <v>43925</v>
      </c>
      <c r="D3285" s="40"/>
      <c r="E3285" s="41"/>
      <c r="H3285" s="15"/>
      <c r="I3285" s="75" t="s">
        <v>95</v>
      </c>
      <c r="J3285" s="15" t="str">
        <f>IF(ISERROR(VLOOKUP(I3285,State_codes!$B$2:$C$38, 2, FALSE)),"",VLOOKUP(I3285,State_codes!$B$2:$C$38, 2, FALSE))</f>
        <v>DL</v>
      </c>
      <c r="K3285" s="2" t="s">
        <v>122</v>
      </c>
      <c r="L3285" s="46"/>
      <c r="N3285" s="130"/>
      <c r="O3285" s="130"/>
      <c r="P3285" s="39">
        <v>43925</v>
      </c>
      <c r="Q3285" s="46"/>
      <c r="R3285" s="37" t="s">
        <v>11902</v>
      </c>
      <c r="S3285" s="37" t="s">
        <v>11903</v>
      </c>
    </row>
    <row r="3286" spans="1:19" ht="12.75">
      <c r="A3286" s="38">
        <v>3285</v>
      </c>
      <c r="B3286" s="119"/>
      <c r="C3286" s="39">
        <v>43925</v>
      </c>
      <c r="D3286" s="40"/>
      <c r="E3286" s="41"/>
      <c r="H3286" s="15"/>
      <c r="I3286" s="75" t="s">
        <v>95</v>
      </c>
      <c r="J3286" s="15" t="str">
        <f>IF(ISERROR(VLOOKUP(I3286,State_codes!$B$2:$C$38, 2, FALSE)),"",VLOOKUP(I3286,State_codes!$B$2:$C$38, 2, FALSE))</f>
        <v>DL</v>
      </c>
      <c r="K3286" s="2" t="s">
        <v>122</v>
      </c>
      <c r="L3286" s="46"/>
      <c r="N3286" s="130"/>
      <c r="O3286" s="130"/>
      <c r="P3286" s="39">
        <v>43925</v>
      </c>
      <c r="Q3286" s="46"/>
      <c r="R3286" s="37" t="s">
        <v>11902</v>
      </c>
      <c r="S3286" s="37" t="s">
        <v>11903</v>
      </c>
    </row>
    <row r="3287" spans="1:19" ht="12.75">
      <c r="A3287" s="38">
        <v>3286</v>
      </c>
      <c r="B3287" s="119"/>
      <c r="C3287" s="39">
        <v>43925</v>
      </c>
      <c r="D3287" s="40"/>
      <c r="E3287" s="41"/>
      <c r="H3287" s="15"/>
      <c r="I3287" s="75" t="s">
        <v>95</v>
      </c>
      <c r="J3287" s="15" t="str">
        <f>IF(ISERROR(VLOOKUP(I3287,State_codes!$B$2:$C$38, 2, FALSE)),"",VLOOKUP(I3287,State_codes!$B$2:$C$38, 2, FALSE))</f>
        <v>DL</v>
      </c>
      <c r="K3287" s="2" t="s">
        <v>122</v>
      </c>
      <c r="L3287" s="46"/>
      <c r="N3287" s="130"/>
      <c r="O3287" s="130"/>
      <c r="P3287" s="39">
        <v>43925</v>
      </c>
      <c r="Q3287" s="46"/>
      <c r="R3287" s="37" t="s">
        <v>11902</v>
      </c>
      <c r="S3287" s="37" t="s">
        <v>11903</v>
      </c>
    </row>
    <row r="3288" spans="1:19" ht="12.75">
      <c r="A3288" s="38">
        <v>3287</v>
      </c>
      <c r="B3288" s="119"/>
      <c r="C3288" s="39">
        <v>43925</v>
      </c>
      <c r="D3288" s="40"/>
      <c r="E3288" s="41"/>
      <c r="H3288" s="15"/>
      <c r="I3288" s="75" t="s">
        <v>95</v>
      </c>
      <c r="J3288" s="15" t="str">
        <f>IF(ISERROR(VLOOKUP(I3288,State_codes!$B$2:$C$38, 2, FALSE)),"",VLOOKUP(I3288,State_codes!$B$2:$C$38, 2, FALSE))</f>
        <v>DL</v>
      </c>
      <c r="K3288" s="2" t="s">
        <v>122</v>
      </c>
      <c r="L3288" s="46"/>
      <c r="N3288" s="130"/>
      <c r="O3288" s="130"/>
      <c r="P3288" s="39">
        <v>43925</v>
      </c>
      <c r="Q3288" s="46"/>
      <c r="R3288" s="37" t="s">
        <v>11902</v>
      </c>
      <c r="S3288" s="37" t="s">
        <v>11903</v>
      </c>
    </row>
    <row r="3289" spans="1:19" ht="12.75">
      <c r="A3289" s="38">
        <v>3288</v>
      </c>
      <c r="B3289" s="119"/>
      <c r="C3289" s="39">
        <v>43925</v>
      </c>
      <c r="D3289" s="40"/>
      <c r="E3289" s="41"/>
      <c r="H3289" s="15"/>
      <c r="I3289" s="75" t="s">
        <v>95</v>
      </c>
      <c r="J3289" s="15" t="str">
        <f>IF(ISERROR(VLOOKUP(I3289,State_codes!$B$2:$C$38, 2, FALSE)),"",VLOOKUP(I3289,State_codes!$B$2:$C$38, 2, FALSE))</f>
        <v>DL</v>
      </c>
      <c r="K3289" s="2" t="s">
        <v>122</v>
      </c>
      <c r="L3289" s="46"/>
      <c r="N3289" s="130"/>
      <c r="O3289" s="130"/>
      <c r="P3289" s="39">
        <v>43925</v>
      </c>
      <c r="Q3289" s="46"/>
      <c r="R3289" s="37" t="s">
        <v>11902</v>
      </c>
      <c r="S3289" s="37" t="s">
        <v>11903</v>
      </c>
    </row>
    <row r="3290" spans="1:19" ht="12.75">
      <c r="A3290" s="38">
        <v>3289</v>
      </c>
      <c r="B3290" s="119"/>
      <c r="C3290" s="39">
        <v>43925</v>
      </c>
      <c r="D3290" s="40"/>
      <c r="E3290" s="41"/>
      <c r="H3290" s="15"/>
      <c r="I3290" s="75" t="s">
        <v>95</v>
      </c>
      <c r="J3290" s="15" t="str">
        <f>IF(ISERROR(VLOOKUP(I3290,State_codes!$B$2:$C$38, 2, FALSE)),"",VLOOKUP(I3290,State_codes!$B$2:$C$38, 2, FALSE))</f>
        <v>DL</v>
      </c>
      <c r="K3290" s="2" t="s">
        <v>122</v>
      </c>
      <c r="L3290" s="46"/>
      <c r="N3290" s="130"/>
      <c r="O3290" s="130"/>
      <c r="P3290" s="39">
        <v>43925</v>
      </c>
      <c r="Q3290" s="46"/>
      <c r="R3290" s="37" t="s">
        <v>11902</v>
      </c>
      <c r="S3290" s="37" t="s">
        <v>11903</v>
      </c>
    </row>
    <row r="3291" spans="1:19" ht="12.75">
      <c r="A3291" s="38">
        <v>3290</v>
      </c>
      <c r="B3291" s="119"/>
      <c r="C3291" s="39">
        <v>43925</v>
      </c>
      <c r="D3291" s="40"/>
      <c r="E3291" s="41"/>
      <c r="H3291" s="15"/>
      <c r="I3291" s="75" t="s">
        <v>95</v>
      </c>
      <c r="J3291" s="15" t="str">
        <f>IF(ISERROR(VLOOKUP(I3291,State_codes!$B$2:$C$38, 2, FALSE)),"",VLOOKUP(I3291,State_codes!$B$2:$C$38, 2, FALSE))</f>
        <v>DL</v>
      </c>
      <c r="K3291" s="2" t="s">
        <v>122</v>
      </c>
      <c r="L3291" s="46"/>
      <c r="N3291" s="130"/>
      <c r="O3291" s="130"/>
      <c r="P3291" s="39">
        <v>43925</v>
      </c>
      <c r="Q3291" s="46"/>
      <c r="R3291" s="37" t="s">
        <v>11902</v>
      </c>
      <c r="S3291" s="37" t="s">
        <v>11903</v>
      </c>
    </row>
    <row r="3292" spans="1:19" ht="12.75">
      <c r="A3292" s="38">
        <v>3291</v>
      </c>
      <c r="B3292" s="119"/>
      <c r="C3292" s="39">
        <v>43925</v>
      </c>
      <c r="D3292" s="40"/>
      <c r="E3292" s="41"/>
      <c r="H3292" s="15"/>
      <c r="I3292" s="75" t="s">
        <v>95</v>
      </c>
      <c r="J3292" s="15" t="str">
        <f>IF(ISERROR(VLOOKUP(I3292,State_codes!$B$2:$C$38, 2, FALSE)),"",VLOOKUP(I3292,State_codes!$B$2:$C$38, 2, FALSE))</f>
        <v>DL</v>
      </c>
      <c r="K3292" s="2" t="s">
        <v>122</v>
      </c>
      <c r="L3292" s="46"/>
      <c r="N3292" s="130"/>
      <c r="O3292" s="130"/>
      <c r="P3292" s="39">
        <v>43925</v>
      </c>
      <c r="Q3292" s="46"/>
      <c r="R3292" s="37" t="s">
        <v>11902</v>
      </c>
      <c r="S3292" s="37" t="s">
        <v>11903</v>
      </c>
    </row>
    <row r="3293" spans="1:19" ht="12.75">
      <c r="A3293" s="38">
        <v>3292</v>
      </c>
      <c r="B3293" s="119"/>
      <c r="C3293" s="39">
        <v>43925</v>
      </c>
      <c r="D3293" s="40"/>
      <c r="E3293" s="41"/>
      <c r="H3293" s="15"/>
      <c r="I3293" s="75" t="s">
        <v>95</v>
      </c>
      <c r="J3293" s="15" t="str">
        <f>IF(ISERROR(VLOOKUP(I3293,State_codes!$B$2:$C$38, 2, FALSE)),"",VLOOKUP(I3293,State_codes!$B$2:$C$38, 2, FALSE))</f>
        <v>DL</v>
      </c>
      <c r="K3293" s="2" t="s">
        <v>122</v>
      </c>
      <c r="L3293" s="46"/>
      <c r="N3293" s="130"/>
      <c r="O3293" s="130"/>
      <c r="P3293" s="39">
        <v>43925</v>
      </c>
      <c r="Q3293" s="46"/>
      <c r="R3293" s="37" t="s">
        <v>11902</v>
      </c>
      <c r="S3293" s="37" t="s">
        <v>11903</v>
      </c>
    </row>
    <row r="3294" spans="1:19" ht="12.75">
      <c r="A3294" s="38">
        <v>3293</v>
      </c>
      <c r="B3294" s="119"/>
      <c r="C3294" s="39">
        <v>43925</v>
      </c>
      <c r="D3294" s="40"/>
      <c r="E3294" s="41"/>
      <c r="H3294" s="15"/>
      <c r="I3294" s="75" t="s">
        <v>95</v>
      </c>
      <c r="J3294" s="15" t="str">
        <f>IF(ISERROR(VLOOKUP(I3294,State_codes!$B$2:$C$38, 2, FALSE)),"",VLOOKUP(I3294,State_codes!$B$2:$C$38, 2, FALSE))</f>
        <v>DL</v>
      </c>
      <c r="K3294" s="2" t="s">
        <v>122</v>
      </c>
      <c r="L3294" s="46"/>
      <c r="N3294" s="130"/>
      <c r="O3294" s="130"/>
      <c r="P3294" s="39">
        <v>43925</v>
      </c>
      <c r="Q3294" s="46"/>
      <c r="R3294" s="37" t="s">
        <v>11902</v>
      </c>
      <c r="S3294" s="37" t="s">
        <v>11903</v>
      </c>
    </row>
    <row r="3295" spans="1:19" ht="12.75">
      <c r="A3295" s="38">
        <v>3294</v>
      </c>
      <c r="B3295" s="119"/>
      <c r="C3295" s="39">
        <v>43925</v>
      </c>
      <c r="D3295" s="40"/>
      <c r="E3295" s="41"/>
      <c r="H3295" s="15"/>
      <c r="I3295" s="75" t="s">
        <v>95</v>
      </c>
      <c r="J3295" s="15" t="str">
        <f>IF(ISERROR(VLOOKUP(I3295,State_codes!$B$2:$C$38, 2, FALSE)),"",VLOOKUP(I3295,State_codes!$B$2:$C$38, 2, FALSE))</f>
        <v>DL</v>
      </c>
      <c r="K3295" s="2" t="s">
        <v>122</v>
      </c>
      <c r="L3295" s="46"/>
      <c r="N3295" s="130"/>
      <c r="O3295" s="130"/>
      <c r="P3295" s="39">
        <v>43925</v>
      </c>
      <c r="Q3295" s="46"/>
      <c r="R3295" s="37" t="s">
        <v>11902</v>
      </c>
      <c r="S3295" s="37" t="s">
        <v>11903</v>
      </c>
    </row>
    <row r="3296" spans="1:19" ht="12.75">
      <c r="A3296" s="38">
        <v>3295</v>
      </c>
      <c r="B3296" s="119"/>
      <c r="C3296" s="39">
        <v>43925</v>
      </c>
      <c r="D3296" s="40"/>
      <c r="E3296" s="41"/>
      <c r="H3296" s="15"/>
      <c r="I3296" s="75" t="s">
        <v>95</v>
      </c>
      <c r="J3296" s="15" t="str">
        <f>IF(ISERROR(VLOOKUP(I3296,State_codes!$B$2:$C$38, 2, FALSE)),"",VLOOKUP(I3296,State_codes!$B$2:$C$38, 2, FALSE))</f>
        <v>DL</v>
      </c>
      <c r="K3296" s="2" t="s">
        <v>122</v>
      </c>
      <c r="L3296" s="46"/>
      <c r="N3296" s="130"/>
      <c r="O3296" s="130"/>
      <c r="P3296" s="39">
        <v>43925</v>
      </c>
      <c r="Q3296" s="46"/>
      <c r="R3296" s="37" t="s">
        <v>11902</v>
      </c>
      <c r="S3296" s="37" t="s">
        <v>11903</v>
      </c>
    </row>
    <row r="3297" spans="1:19" ht="12.75">
      <c r="A3297" s="38">
        <v>3296</v>
      </c>
      <c r="B3297" s="119"/>
      <c r="C3297" s="39">
        <v>43925</v>
      </c>
      <c r="D3297" s="40"/>
      <c r="E3297" s="41"/>
      <c r="H3297" s="15"/>
      <c r="I3297" s="75" t="s">
        <v>95</v>
      </c>
      <c r="J3297" s="15" t="str">
        <f>IF(ISERROR(VLOOKUP(I3297,State_codes!$B$2:$C$38, 2, FALSE)),"",VLOOKUP(I3297,State_codes!$B$2:$C$38, 2, FALSE))</f>
        <v>DL</v>
      </c>
      <c r="K3297" s="2" t="s">
        <v>122</v>
      </c>
      <c r="L3297" s="46"/>
      <c r="N3297" s="130"/>
      <c r="O3297" s="130"/>
      <c r="P3297" s="39">
        <v>43925</v>
      </c>
      <c r="Q3297" s="46"/>
      <c r="R3297" s="37" t="s">
        <v>11902</v>
      </c>
      <c r="S3297" s="37" t="s">
        <v>11903</v>
      </c>
    </row>
    <row r="3298" spans="1:19" ht="12.75">
      <c r="A3298" s="38">
        <v>3297</v>
      </c>
      <c r="B3298" s="119"/>
      <c r="C3298" s="39">
        <v>43925</v>
      </c>
      <c r="D3298" s="40"/>
      <c r="E3298" s="41"/>
      <c r="H3298" s="15"/>
      <c r="I3298" s="75" t="s">
        <v>95</v>
      </c>
      <c r="J3298" s="15" t="str">
        <f>IF(ISERROR(VLOOKUP(I3298,State_codes!$B$2:$C$38, 2, FALSE)),"",VLOOKUP(I3298,State_codes!$B$2:$C$38, 2, FALSE))</f>
        <v>DL</v>
      </c>
      <c r="K3298" s="2" t="s">
        <v>122</v>
      </c>
      <c r="L3298" s="46"/>
      <c r="N3298" s="130"/>
      <c r="O3298" s="130"/>
      <c r="P3298" s="39">
        <v>43925</v>
      </c>
      <c r="Q3298" s="46"/>
      <c r="R3298" s="37" t="s">
        <v>11902</v>
      </c>
      <c r="S3298" s="37" t="s">
        <v>11903</v>
      </c>
    </row>
    <row r="3299" spans="1:19" ht="12.75">
      <c r="A3299" s="38">
        <v>3298</v>
      </c>
      <c r="B3299" s="119"/>
      <c r="C3299" s="39">
        <v>43925</v>
      </c>
      <c r="D3299" s="40"/>
      <c r="E3299" s="41"/>
      <c r="H3299" s="15"/>
      <c r="I3299" s="75" t="s">
        <v>95</v>
      </c>
      <c r="J3299" s="15" t="str">
        <f>IF(ISERROR(VLOOKUP(I3299,State_codes!$B$2:$C$38, 2, FALSE)),"",VLOOKUP(I3299,State_codes!$B$2:$C$38, 2, FALSE))</f>
        <v>DL</v>
      </c>
      <c r="K3299" s="2" t="s">
        <v>122</v>
      </c>
      <c r="L3299" s="46"/>
      <c r="N3299" s="130"/>
      <c r="O3299" s="130"/>
      <c r="P3299" s="39">
        <v>43925</v>
      </c>
      <c r="Q3299" s="46"/>
      <c r="R3299" s="37" t="s">
        <v>11902</v>
      </c>
      <c r="S3299" s="37" t="s">
        <v>11903</v>
      </c>
    </row>
    <row r="3300" spans="1:19" ht="12.75">
      <c r="A3300" s="38">
        <v>3299</v>
      </c>
      <c r="B3300" s="119"/>
      <c r="C3300" s="39">
        <v>43925</v>
      </c>
      <c r="D3300" s="40"/>
      <c r="E3300" s="41"/>
      <c r="H3300" s="15"/>
      <c r="I3300" s="75" t="s">
        <v>95</v>
      </c>
      <c r="J3300" s="15" t="str">
        <f>IF(ISERROR(VLOOKUP(I3300,State_codes!$B$2:$C$38, 2, FALSE)),"",VLOOKUP(I3300,State_codes!$B$2:$C$38, 2, FALSE))</f>
        <v>DL</v>
      </c>
      <c r="K3300" s="2" t="s">
        <v>122</v>
      </c>
      <c r="L3300" s="46"/>
      <c r="N3300" s="130"/>
      <c r="O3300" s="130"/>
      <c r="P3300" s="39">
        <v>43925</v>
      </c>
      <c r="Q3300" s="46"/>
      <c r="R3300" s="37" t="s">
        <v>11902</v>
      </c>
      <c r="S3300" s="37" t="s">
        <v>11903</v>
      </c>
    </row>
    <row r="3301" spans="1:19" ht="12.75">
      <c r="A3301" s="38">
        <v>3300</v>
      </c>
      <c r="B3301" s="119"/>
      <c r="C3301" s="39">
        <v>43925</v>
      </c>
      <c r="D3301" s="40"/>
      <c r="E3301" s="41"/>
      <c r="H3301" s="15"/>
      <c r="I3301" s="75" t="s">
        <v>95</v>
      </c>
      <c r="J3301" s="15" t="str">
        <f>IF(ISERROR(VLOOKUP(I3301,State_codes!$B$2:$C$38, 2, FALSE)),"",VLOOKUP(I3301,State_codes!$B$2:$C$38, 2, FALSE))</f>
        <v>DL</v>
      </c>
      <c r="K3301" s="2" t="s">
        <v>122</v>
      </c>
      <c r="L3301" s="46"/>
      <c r="N3301" s="130"/>
      <c r="O3301" s="130"/>
      <c r="P3301" s="39">
        <v>43925</v>
      </c>
      <c r="Q3301" s="46"/>
      <c r="R3301" s="37" t="s">
        <v>11902</v>
      </c>
      <c r="S3301" s="37" t="s">
        <v>11903</v>
      </c>
    </row>
    <row r="3302" spans="1:19" ht="12.75">
      <c r="A3302" s="38">
        <v>3301</v>
      </c>
      <c r="B3302" s="119"/>
      <c r="C3302" s="39">
        <v>43925</v>
      </c>
      <c r="D3302" s="40"/>
      <c r="E3302" s="41"/>
      <c r="H3302" s="15"/>
      <c r="I3302" s="75" t="s">
        <v>95</v>
      </c>
      <c r="J3302" s="15" t="str">
        <f>IF(ISERROR(VLOOKUP(I3302,State_codes!$B$2:$C$38, 2, FALSE)),"",VLOOKUP(I3302,State_codes!$B$2:$C$38, 2, FALSE))</f>
        <v>DL</v>
      </c>
      <c r="K3302" s="2" t="s">
        <v>122</v>
      </c>
      <c r="L3302" s="46"/>
      <c r="N3302" s="130"/>
      <c r="O3302" s="130"/>
      <c r="P3302" s="39">
        <v>43925</v>
      </c>
      <c r="Q3302" s="46"/>
      <c r="R3302" s="37" t="s">
        <v>11902</v>
      </c>
      <c r="S3302" s="37" t="s">
        <v>11903</v>
      </c>
    </row>
    <row r="3303" spans="1:19" ht="12.75">
      <c r="A3303" s="38">
        <v>3302</v>
      </c>
      <c r="B3303" s="119"/>
      <c r="C3303" s="39">
        <v>43925</v>
      </c>
      <c r="D3303" s="40"/>
      <c r="E3303" s="41"/>
      <c r="H3303" s="15"/>
      <c r="I3303" s="75" t="s">
        <v>95</v>
      </c>
      <c r="J3303" s="15" t="str">
        <f>IF(ISERROR(VLOOKUP(I3303,State_codes!$B$2:$C$38, 2, FALSE)),"",VLOOKUP(I3303,State_codes!$B$2:$C$38, 2, FALSE))</f>
        <v>DL</v>
      </c>
      <c r="K3303" s="2" t="s">
        <v>122</v>
      </c>
      <c r="L3303" s="46"/>
      <c r="N3303" s="130"/>
      <c r="O3303" s="130"/>
      <c r="P3303" s="39">
        <v>43925</v>
      </c>
      <c r="Q3303" s="46"/>
      <c r="R3303" s="37" t="s">
        <v>11902</v>
      </c>
      <c r="S3303" s="37" t="s">
        <v>11903</v>
      </c>
    </row>
    <row r="3304" spans="1:19" ht="12.75">
      <c r="A3304" s="38">
        <v>3303</v>
      </c>
      <c r="B3304" s="119"/>
      <c r="C3304" s="39">
        <v>43925</v>
      </c>
      <c r="D3304" s="40"/>
      <c r="E3304" s="41"/>
      <c r="H3304" s="15"/>
      <c r="I3304" s="75" t="s">
        <v>95</v>
      </c>
      <c r="J3304" s="15" t="str">
        <f>IF(ISERROR(VLOOKUP(I3304,State_codes!$B$2:$C$38, 2, FALSE)),"",VLOOKUP(I3304,State_codes!$B$2:$C$38, 2, FALSE))</f>
        <v>DL</v>
      </c>
      <c r="K3304" s="2" t="s">
        <v>122</v>
      </c>
      <c r="L3304" s="46"/>
      <c r="N3304" s="130"/>
      <c r="O3304" s="130"/>
      <c r="P3304" s="39">
        <v>43925</v>
      </c>
      <c r="Q3304" s="46"/>
      <c r="R3304" s="37" t="s">
        <v>11902</v>
      </c>
      <c r="S3304" s="37" t="s">
        <v>11903</v>
      </c>
    </row>
    <row r="3305" spans="1:19" ht="12.75">
      <c r="A3305" s="38">
        <v>3304</v>
      </c>
      <c r="B3305" s="119"/>
      <c r="C3305" s="39">
        <v>43925</v>
      </c>
      <c r="D3305" s="40"/>
      <c r="E3305" s="41"/>
      <c r="H3305" s="15"/>
      <c r="I3305" s="75" t="s">
        <v>95</v>
      </c>
      <c r="J3305" s="15" t="str">
        <f>IF(ISERROR(VLOOKUP(I3305,State_codes!$B$2:$C$38, 2, FALSE)),"",VLOOKUP(I3305,State_codes!$B$2:$C$38, 2, FALSE))</f>
        <v>DL</v>
      </c>
      <c r="K3305" s="2" t="s">
        <v>122</v>
      </c>
      <c r="L3305" s="46"/>
      <c r="N3305" s="130"/>
      <c r="O3305" s="130"/>
      <c r="P3305" s="39">
        <v>43925</v>
      </c>
      <c r="Q3305" s="46"/>
      <c r="R3305" s="37" t="s">
        <v>11902</v>
      </c>
      <c r="S3305" s="37" t="s">
        <v>11903</v>
      </c>
    </row>
    <row r="3306" spans="1:19" ht="12.75">
      <c r="A3306" s="38">
        <v>3305</v>
      </c>
      <c r="B3306" s="119"/>
      <c r="C3306" s="39">
        <v>43925</v>
      </c>
      <c r="D3306" s="40"/>
      <c r="E3306" s="41"/>
      <c r="H3306" s="15"/>
      <c r="I3306" s="75" t="s">
        <v>95</v>
      </c>
      <c r="J3306" s="15" t="str">
        <f>IF(ISERROR(VLOOKUP(I3306,State_codes!$B$2:$C$38, 2, FALSE)),"",VLOOKUP(I3306,State_codes!$B$2:$C$38, 2, FALSE))</f>
        <v>DL</v>
      </c>
      <c r="K3306" s="2" t="s">
        <v>122</v>
      </c>
      <c r="L3306" s="46"/>
      <c r="N3306" s="130"/>
      <c r="O3306" s="130"/>
      <c r="P3306" s="39">
        <v>43925</v>
      </c>
      <c r="Q3306" s="46"/>
      <c r="R3306" s="37" t="s">
        <v>11902</v>
      </c>
      <c r="S3306" s="37" t="s">
        <v>11903</v>
      </c>
    </row>
    <row r="3307" spans="1:19" ht="12.75">
      <c r="A3307" s="38">
        <v>3306</v>
      </c>
      <c r="B3307" s="119"/>
      <c r="C3307" s="39">
        <v>43925</v>
      </c>
      <c r="D3307" s="40"/>
      <c r="E3307" s="41"/>
      <c r="H3307" s="15"/>
      <c r="I3307" s="75" t="s">
        <v>95</v>
      </c>
      <c r="J3307" s="15" t="str">
        <f>IF(ISERROR(VLOOKUP(I3307,State_codes!$B$2:$C$38, 2, FALSE)),"",VLOOKUP(I3307,State_codes!$B$2:$C$38, 2, FALSE))</f>
        <v>DL</v>
      </c>
      <c r="K3307" s="2" t="s">
        <v>122</v>
      </c>
      <c r="L3307" s="46"/>
      <c r="N3307" s="130"/>
      <c r="O3307" s="130"/>
      <c r="P3307" s="39">
        <v>43925</v>
      </c>
      <c r="Q3307" s="46"/>
      <c r="R3307" s="37" t="s">
        <v>11902</v>
      </c>
      <c r="S3307" s="37" t="s">
        <v>11903</v>
      </c>
    </row>
    <row r="3308" spans="1:19" ht="12.75">
      <c r="A3308" s="38">
        <v>3307</v>
      </c>
      <c r="B3308" s="119"/>
      <c r="C3308" s="39">
        <v>43925</v>
      </c>
      <c r="D3308" s="40"/>
      <c r="E3308" s="41"/>
      <c r="H3308" s="15"/>
      <c r="I3308" s="80" t="s">
        <v>207</v>
      </c>
      <c r="J3308" s="15" t="str">
        <f>IF(ISERROR(VLOOKUP(I3308,State_codes!$B$2:$C$38, 2, FALSE)),"",VLOOKUP(I3308,State_codes!$B$2:$C$38, 2, FALSE))</f>
        <v>JK</v>
      </c>
      <c r="K3308" s="2" t="s">
        <v>122</v>
      </c>
      <c r="L3308" s="46"/>
      <c r="N3308" s="130"/>
      <c r="O3308" s="130"/>
      <c r="P3308" s="39">
        <v>43925</v>
      </c>
      <c r="Q3308" s="37" t="s">
        <v>12093</v>
      </c>
      <c r="R3308" s="37" t="s">
        <v>12095</v>
      </c>
      <c r="S3308" s="46"/>
    </row>
    <row r="3309" spans="1:19" ht="12.75">
      <c r="A3309" s="38">
        <v>3308</v>
      </c>
      <c r="B3309" s="119"/>
      <c r="C3309" s="39">
        <v>43925</v>
      </c>
      <c r="D3309" s="40"/>
      <c r="E3309" s="41"/>
      <c r="H3309" s="15"/>
      <c r="I3309" s="80" t="s">
        <v>207</v>
      </c>
      <c r="J3309" s="15" t="str">
        <f>IF(ISERROR(VLOOKUP(I3309,State_codes!$B$2:$C$38, 2, FALSE)),"",VLOOKUP(I3309,State_codes!$B$2:$C$38, 2, FALSE))</f>
        <v>JK</v>
      </c>
      <c r="K3309" s="2" t="s">
        <v>122</v>
      </c>
      <c r="L3309" s="46"/>
      <c r="N3309" s="130"/>
      <c r="O3309" s="130"/>
      <c r="P3309" s="39">
        <v>43925</v>
      </c>
      <c r="Q3309" s="37" t="s">
        <v>12093</v>
      </c>
      <c r="R3309" s="37" t="s">
        <v>12095</v>
      </c>
      <c r="S3309" s="46"/>
    </row>
    <row r="3310" spans="1:19" ht="12.75">
      <c r="A3310" s="38">
        <v>3309</v>
      </c>
      <c r="B3310" s="119"/>
      <c r="C3310" s="39">
        <v>43925</v>
      </c>
      <c r="D3310" s="40"/>
      <c r="E3310" s="41"/>
      <c r="H3310" s="15"/>
      <c r="I3310" s="80" t="s">
        <v>207</v>
      </c>
      <c r="J3310" s="15" t="str">
        <f>IF(ISERROR(VLOOKUP(I3310,State_codes!$B$2:$C$38, 2, FALSE)),"",VLOOKUP(I3310,State_codes!$B$2:$C$38, 2, FALSE))</f>
        <v>JK</v>
      </c>
      <c r="K3310" s="2" t="s">
        <v>122</v>
      </c>
      <c r="L3310" s="46"/>
      <c r="N3310" s="130"/>
      <c r="O3310" s="130"/>
      <c r="P3310" s="39">
        <v>43925</v>
      </c>
      <c r="Q3310" s="37" t="s">
        <v>12093</v>
      </c>
      <c r="R3310" s="37" t="s">
        <v>12095</v>
      </c>
      <c r="S3310" s="46"/>
    </row>
    <row r="3311" spans="1:19" ht="12.75">
      <c r="A3311" s="38">
        <v>3310</v>
      </c>
      <c r="B3311" s="119"/>
      <c r="C3311" s="39">
        <v>43925</v>
      </c>
      <c r="D3311" s="40"/>
      <c r="E3311" s="41"/>
      <c r="H3311" s="15"/>
      <c r="I3311" s="80" t="s">
        <v>207</v>
      </c>
      <c r="J3311" s="15" t="str">
        <f>IF(ISERROR(VLOOKUP(I3311,State_codes!$B$2:$C$38, 2, FALSE)),"",VLOOKUP(I3311,State_codes!$B$2:$C$38, 2, FALSE))</f>
        <v>JK</v>
      </c>
      <c r="K3311" s="2" t="s">
        <v>122</v>
      </c>
      <c r="L3311" s="46"/>
      <c r="N3311" s="130"/>
      <c r="O3311" s="130"/>
      <c r="P3311" s="39">
        <v>43925</v>
      </c>
      <c r="Q3311" s="37" t="s">
        <v>12093</v>
      </c>
      <c r="R3311" s="37" t="s">
        <v>12095</v>
      </c>
      <c r="S3311" s="46"/>
    </row>
    <row r="3312" spans="1:19" ht="12.75">
      <c r="A3312" s="38">
        <v>3311</v>
      </c>
      <c r="B3312" s="119"/>
      <c r="C3312" s="39">
        <v>43925</v>
      </c>
      <c r="D3312" s="40"/>
      <c r="E3312" s="41"/>
      <c r="H3312" s="15"/>
      <c r="I3312" s="80" t="s">
        <v>207</v>
      </c>
      <c r="J3312" s="15" t="str">
        <f>IF(ISERROR(VLOOKUP(I3312,State_codes!$B$2:$C$38, 2, FALSE)),"",VLOOKUP(I3312,State_codes!$B$2:$C$38, 2, FALSE))</f>
        <v>JK</v>
      </c>
      <c r="K3312" s="2" t="s">
        <v>122</v>
      </c>
      <c r="L3312" s="46"/>
      <c r="N3312" s="130"/>
      <c r="O3312" s="130"/>
      <c r="P3312" s="39">
        <v>43925</v>
      </c>
      <c r="Q3312" s="37" t="s">
        <v>12093</v>
      </c>
      <c r="R3312" s="37" t="s">
        <v>12095</v>
      </c>
      <c r="S3312" s="46"/>
    </row>
    <row r="3313" spans="1:19" ht="12.75">
      <c r="A3313" s="38">
        <v>3312</v>
      </c>
      <c r="B3313" s="119"/>
      <c r="C3313" s="39">
        <v>43925</v>
      </c>
      <c r="D3313" s="40"/>
      <c r="E3313" s="41"/>
      <c r="H3313" s="15"/>
      <c r="I3313" s="80" t="s">
        <v>207</v>
      </c>
      <c r="J3313" s="15" t="str">
        <f>IF(ISERROR(VLOOKUP(I3313,State_codes!$B$2:$C$38, 2, FALSE)),"",VLOOKUP(I3313,State_codes!$B$2:$C$38, 2, FALSE))</f>
        <v>JK</v>
      </c>
      <c r="K3313" s="2" t="s">
        <v>122</v>
      </c>
      <c r="L3313" s="46"/>
      <c r="N3313" s="130"/>
      <c r="O3313" s="130"/>
      <c r="P3313" s="39">
        <v>43925</v>
      </c>
      <c r="Q3313" s="37" t="s">
        <v>12093</v>
      </c>
      <c r="R3313" s="37" t="s">
        <v>12095</v>
      </c>
      <c r="S3313" s="46"/>
    </row>
    <row r="3314" spans="1:19" ht="12.75">
      <c r="A3314" s="38">
        <v>3313</v>
      </c>
      <c r="B3314" s="119"/>
      <c r="C3314" s="39">
        <v>43925</v>
      </c>
      <c r="D3314" s="40"/>
      <c r="E3314" s="41"/>
      <c r="H3314" s="15"/>
      <c r="I3314" s="80" t="s">
        <v>207</v>
      </c>
      <c r="J3314" s="15" t="str">
        <f>IF(ISERROR(VLOOKUP(I3314,State_codes!$B$2:$C$38, 2, FALSE)),"",VLOOKUP(I3314,State_codes!$B$2:$C$38, 2, FALSE))</f>
        <v>JK</v>
      </c>
      <c r="K3314" s="2" t="s">
        <v>122</v>
      </c>
      <c r="L3314" s="46"/>
      <c r="N3314" s="130"/>
      <c r="O3314" s="130"/>
      <c r="P3314" s="39">
        <v>43925</v>
      </c>
      <c r="Q3314" s="37" t="s">
        <v>12093</v>
      </c>
      <c r="R3314" s="37" t="s">
        <v>12095</v>
      </c>
      <c r="S3314" s="46"/>
    </row>
    <row r="3315" spans="1:19" ht="12.75">
      <c r="A3315" s="38">
        <v>3314</v>
      </c>
      <c r="B3315" s="119"/>
      <c r="C3315" s="39">
        <v>43925</v>
      </c>
      <c r="D3315" s="40"/>
      <c r="E3315" s="41"/>
      <c r="H3315" s="15"/>
      <c r="I3315" s="75" t="s">
        <v>207</v>
      </c>
      <c r="J3315" s="15" t="str">
        <f>IF(ISERROR(VLOOKUP(I3315,State_codes!$B$2:$C$38, 2, FALSE)),"",VLOOKUP(I3315,State_codes!$B$2:$C$38, 2, FALSE))</f>
        <v>JK</v>
      </c>
      <c r="K3315" s="2" t="s">
        <v>122</v>
      </c>
      <c r="L3315" s="46"/>
      <c r="N3315" s="130"/>
      <c r="O3315" s="130"/>
      <c r="P3315" s="39">
        <v>43925</v>
      </c>
      <c r="Q3315" s="37" t="s">
        <v>12093</v>
      </c>
      <c r="R3315" s="37" t="s">
        <v>12095</v>
      </c>
      <c r="S3315" s="46"/>
    </row>
    <row r="3316" spans="1:19" ht="12.75">
      <c r="A3316" s="38">
        <v>3315</v>
      </c>
      <c r="B3316" s="119"/>
      <c r="C3316" s="39">
        <v>43925</v>
      </c>
      <c r="D3316" s="40"/>
      <c r="E3316" s="41"/>
      <c r="H3316" s="15"/>
      <c r="I3316" s="75" t="s">
        <v>207</v>
      </c>
      <c r="J3316" s="15" t="str">
        <f>IF(ISERROR(VLOOKUP(I3316,State_codes!$B$2:$C$38, 2, FALSE)),"",VLOOKUP(I3316,State_codes!$B$2:$C$38, 2, FALSE))</f>
        <v>JK</v>
      </c>
      <c r="K3316" s="2" t="s">
        <v>122</v>
      </c>
      <c r="L3316" s="46"/>
      <c r="N3316" s="130"/>
      <c r="O3316" s="130"/>
      <c r="P3316" s="39">
        <v>43925</v>
      </c>
      <c r="Q3316" s="37" t="s">
        <v>12093</v>
      </c>
      <c r="R3316" s="37" t="s">
        <v>12095</v>
      </c>
      <c r="S3316" s="46"/>
    </row>
    <row r="3317" spans="1:19" ht="12.75">
      <c r="A3317" s="38">
        <v>3316</v>
      </c>
      <c r="B3317" s="119"/>
      <c r="C3317" s="39">
        <v>43925</v>
      </c>
      <c r="D3317" s="40"/>
      <c r="E3317" s="41"/>
      <c r="H3317" s="15"/>
      <c r="I3317" s="75" t="s">
        <v>207</v>
      </c>
      <c r="J3317" s="15" t="str">
        <f>IF(ISERROR(VLOOKUP(I3317,State_codes!$B$2:$C$38, 2, FALSE)),"",VLOOKUP(I3317,State_codes!$B$2:$C$38, 2, FALSE))</f>
        <v>JK</v>
      </c>
      <c r="K3317" s="2" t="s">
        <v>122</v>
      </c>
      <c r="L3317" s="46"/>
      <c r="N3317" s="130"/>
      <c r="O3317" s="130"/>
      <c r="P3317" s="39">
        <v>43925</v>
      </c>
      <c r="Q3317" s="37" t="s">
        <v>12093</v>
      </c>
      <c r="R3317" s="37" t="s">
        <v>12095</v>
      </c>
      <c r="S3317" s="46"/>
    </row>
    <row r="3318" spans="1:19" ht="12.75">
      <c r="A3318" s="38">
        <v>3317</v>
      </c>
      <c r="B3318" s="119"/>
      <c r="C3318" s="39">
        <v>43925</v>
      </c>
      <c r="D3318" s="40"/>
      <c r="E3318" s="41"/>
      <c r="H3318" s="15"/>
      <c r="I3318" s="75" t="s">
        <v>207</v>
      </c>
      <c r="J3318" s="15" t="str">
        <f>IF(ISERROR(VLOOKUP(I3318,State_codes!$B$2:$C$38, 2, FALSE)),"",VLOOKUP(I3318,State_codes!$B$2:$C$38, 2, FALSE))</f>
        <v>JK</v>
      </c>
      <c r="K3318" s="2" t="s">
        <v>122</v>
      </c>
      <c r="L3318" s="46"/>
      <c r="N3318" s="130"/>
      <c r="O3318" s="130"/>
      <c r="P3318" s="39">
        <v>43925</v>
      </c>
      <c r="Q3318" s="37" t="s">
        <v>12093</v>
      </c>
      <c r="R3318" s="37" t="s">
        <v>12095</v>
      </c>
      <c r="S3318" s="46"/>
    </row>
    <row r="3319" spans="1:19" ht="12.75">
      <c r="A3319" s="38">
        <v>3318</v>
      </c>
      <c r="B3319" s="119"/>
      <c r="C3319" s="39">
        <v>43925</v>
      </c>
      <c r="D3319" s="40"/>
      <c r="E3319" s="41"/>
      <c r="H3319" s="15"/>
      <c r="I3319" s="75" t="s">
        <v>207</v>
      </c>
      <c r="J3319" s="15" t="str">
        <f>IF(ISERROR(VLOOKUP(I3319,State_codes!$B$2:$C$38, 2, FALSE)),"",VLOOKUP(I3319,State_codes!$B$2:$C$38, 2, FALSE))</f>
        <v>JK</v>
      </c>
      <c r="K3319" s="2" t="s">
        <v>122</v>
      </c>
      <c r="L3319" s="46"/>
      <c r="N3319" s="130"/>
      <c r="O3319" s="130"/>
      <c r="P3319" s="39">
        <v>43925</v>
      </c>
      <c r="Q3319" s="37" t="s">
        <v>12093</v>
      </c>
      <c r="R3319" s="37" t="s">
        <v>12095</v>
      </c>
      <c r="S3319" s="46"/>
    </row>
    <row r="3320" spans="1:19" ht="12.75">
      <c r="A3320" s="38">
        <v>3319</v>
      </c>
      <c r="B3320" s="119"/>
      <c r="C3320" s="39">
        <v>43925</v>
      </c>
      <c r="D3320" s="40"/>
      <c r="E3320" s="41"/>
      <c r="H3320" s="15"/>
      <c r="I3320" s="75" t="s">
        <v>207</v>
      </c>
      <c r="J3320" s="15" t="str">
        <f>IF(ISERROR(VLOOKUP(I3320,State_codes!$B$2:$C$38, 2, FALSE)),"",VLOOKUP(I3320,State_codes!$B$2:$C$38, 2, FALSE))</f>
        <v>JK</v>
      </c>
      <c r="K3320" s="2" t="s">
        <v>122</v>
      </c>
      <c r="L3320" s="46"/>
      <c r="N3320" s="130"/>
      <c r="O3320" s="130"/>
      <c r="P3320" s="39">
        <v>43925</v>
      </c>
      <c r="Q3320" s="37" t="s">
        <v>12093</v>
      </c>
      <c r="R3320" s="37" t="s">
        <v>12095</v>
      </c>
      <c r="S3320" s="46"/>
    </row>
    <row r="3321" spans="1:19" ht="12.75">
      <c r="A3321" s="38">
        <v>3320</v>
      </c>
      <c r="B3321" s="119"/>
      <c r="C3321" s="39">
        <v>43925</v>
      </c>
      <c r="D3321" s="40"/>
      <c r="E3321" s="41"/>
      <c r="H3321" s="15"/>
      <c r="I3321" s="75" t="s">
        <v>207</v>
      </c>
      <c r="J3321" s="15" t="str">
        <f>IF(ISERROR(VLOOKUP(I3321,State_codes!$B$2:$C$38, 2, FALSE)),"",VLOOKUP(I3321,State_codes!$B$2:$C$38, 2, FALSE))</f>
        <v>JK</v>
      </c>
      <c r="K3321" s="2" t="s">
        <v>122</v>
      </c>
      <c r="L3321" s="46"/>
      <c r="N3321" s="130"/>
      <c r="O3321" s="130"/>
      <c r="P3321" s="39">
        <v>43925</v>
      </c>
      <c r="Q3321" s="37" t="s">
        <v>12093</v>
      </c>
      <c r="R3321" s="37" t="s">
        <v>12095</v>
      </c>
      <c r="S3321" s="46"/>
    </row>
    <row r="3322" spans="1:19" ht="12.75">
      <c r="A3322" s="38">
        <v>3321</v>
      </c>
      <c r="B3322" s="119"/>
      <c r="C3322" s="39">
        <v>43925</v>
      </c>
      <c r="D3322" s="40"/>
      <c r="E3322" s="41"/>
      <c r="H3322" s="299" t="s">
        <v>125</v>
      </c>
      <c r="I3322" s="2" t="s">
        <v>126</v>
      </c>
      <c r="J3322" s="15" t="str">
        <f>IF(ISERROR(VLOOKUP(I3322,State_codes!$B$2:$C$38, 2, FALSE)),"",VLOOKUP(I3322,State_codes!$B$2:$C$38, 2, FALSE))</f>
        <v>UP</v>
      </c>
      <c r="K3322" s="2" t="s">
        <v>122</v>
      </c>
      <c r="L3322" s="46"/>
      <c r="N3322" s="130"/>
      <c r="O3322" s="130"/>
      <c r="P3322" s="39">
        <v>43925</v>
      </c>
      <c r="Q3322" s="46"/>
      <c r="R3322" s="37" t="s">
        <v>12128</v>
      </c>
      <c r="S3322" s="46"/>
    </row>
    <row r="3323" spans="1:19" ht="12.75">
      <c r="A3323" s="38">
        <v>3322</v>
      </c>
      <c r="B3323" s="119"/>
      <c r="C3323" s="39">
        <v>43925</v>
      </c>
      <c r="D3323" s="40"/>
      <c r="E3323" s="41"/>
      <c r="H3323" s="299" t="s">
        <v>125</v>
      </c>
      <c r="I3323" s="2" t="s">
        <v>126</v>
      </c>
      <c r="J3323" s="15" t="str">
        <f>IF(ISERROR(VLOOKUP(I3323,State_codes!$B$2:$C$38, 2, FALSE)),"",VLOOKUP(I3323,State_codes!$B$2:$C$38, 2, FALSE))</f>
        <v>UP</v>
      </c>
      <c r="K3323" s="2" t="s">
        <v>122</v>
      </c>
      <c r="L3323" s="46"/>
      <c r="N3323" s="130"/>
      <c r="O3323" s="130"/>
      <c r="P3323" s="39">
        <v>43925</v>
      </c>
      <c r="Q3323" s="46"/>
      <c r="R3323" s="37" t="s">
        <v>12128</v>
      </c>
      <c r="S3323" s="46"/>
    </row>
    <row r="3324" spans="1:19" ht="12.75">
      <c r="A3324" s="38">
        <v>3323</v>
      </c>
      <c r="B3324" s="119"/>
      <c r="C3324" s="39">
        <v>43925</v>
      </c>
      <c r="D3324" s="40"/>
      <c r="E3324" s="41"/>
      <c r="H3324" s="299" t="s">
        <v>125</v>
      </c>
      <c r="I3324" s="2" t="s">
        <v>126</v>
      </c>
      <c r="J3324" s="15" t="str">
        <f>IF(ISERROR(VLOOKUP(I3324,State_codes!$B$2:$C$38, 2, FALSE)),"",VLOOKUP(I3324,State_codes!$B$2:$C$38, 2, FALSE))</f>
        <v>UP</v>
      </c>
      <c r="K3324" s="2" t="s">
        <v>122</v>
      </c>
      <c r="L3324" s="46"/>
      <c r="N3324" s="130"/>
      <c r="O3324" s="130"/>
      <c r="P3324" s="39">
        <v>43925</v>
      </c>
      <c r="Q3324" s="46"/>
      <c r="R3324" s="37" t="s">
        <v>12128</v>
      </c>
      <c r="S3324" s="46"/>
    </row>
    <row r="3325" spans="1:19" ht="12.75">
      <c r="A3325" s="38">
        <v>3324</v>
      </c>
      <c r="B3325" s="119"/>
      <c r="C3325" s="39">
        <v>43925</v>
      </c>
      <c r="D3325" s="40"/>
      <c r="E3325" s="41"/>
      <c r="H3325" s="299" t="s">
        <v>125</v>
      </c>
      <c r="I3325" s="2" t="s">
        <v>126</v>
      </c>
      <c r="J3325" s="15" t="str">
        <f>IF(ISERROR(VLOOKUP(I3325,State_codes!$B$2:$C$38, 2, FALSE)),"",VLOOKUP(I3325,State_codes!$B$2:$C$38, 2, FALSE))</f>
        <v>UP</v>
      </c>
      <c r="K3325" s="2" t="s">
        <v>122</v>
      </c>
      <c r="L3325" s="46"/>
      <c r="N3325" s="130"/>
      <c r="O3325" s="130"/>
      <c r="P3325" s="39">
        <v>43925</v>
      </c>
      <c r="Q3325" s="46"/>
      <c r="R3325" s="37" t="s">
        <v>12128</v>
      </c>
      <c r="S3325" s="46"/>
    </row>
    <row r="3326" spans="1:19" ht="12.75">
      <c r="A3326" s="38">
        <v>3325</v>
      </c>
      <c r="B3326" s="119"/>
      <c r="C3326" s="39">
        <v>43925</v>
      </c>
      <c r="D3326" s="40"/>
      <c r="E3326" s="41"/>
      <c r="H3326" s="299" t="s">
        <v>125</v>
      </c>
      <c r="I3326" s="2" t="s">
        <v>126</v>
      </c>
      <c r="J3326" s="15" t="str">
        <f>IF(ISERROR(VLOOKUP(I3326,State_codes!$B$2:$C$38, 2, FALSE)),"",VLOOKUP(I3326,State_codes!$B$2:$C$38, 2, FALSE))</f>
        <v>UP</v>
      </c>
      <c r="K3326" s="2" t="s">
        <v>122</v>
      </c>
      <c r="L3326" s="46"/>
      <c r="N3326" s="130"/>
      <c r="O3326" s="130"/>
      <c r="P3326" s="39">
        <v>43925</v>
      </c>
      <c r="Q3326" s="46"/>
      <c r="R3326" s="37" t="s">
        <v>12128</v>
      </c>
      <c r="S3326" s="46"/>
    </row>
    <row r="3327" spans="1:19" ht="12.75">
      <c r="A3327" s="38">
        <v>3326</v>
      </c>
      <c r="B3327" s="119"/>
      <c r="C3327" s="39">
        <v>43925</v>
      </c>
      <c r="D3327" s="40"/>
      <c r="E3327" s="41"/>
      <c r="H3327" s="299" t="s">
        <v>125</v>
      </c>
      <c r="I3327" s="2" t="s">
        <v>126</v>
      </c>
      <c r="J3327" s="15" t="str">
        <f>IF(ISERROR(VLOOKUP(I3327,State_codes!$B$2:$C$38, 2, FALSE)),"",VLOOKUP(I3327,State_codes!$B$2:$C$38, 2, FALSE))</f>
        <v>UP</v>
      </c>
      <c r="K3327" s="2" t="s">
        <v>122</v>
      </c>
      <c r="L3327" s="46"/>
      <c r="N3327" s="130"/>
      <c r="O3327" s="130"/>
      <c r="P3327" s="39">
        <v>43925</v>
      </c>
      <c r="Q3327" s="46"/>
      <c r="R3327" s="37" t="s">
        <v>12128</v>
      </c>
      <c r="S3327" s="46"/>
    </row>
    <row r="3328" spans="1:19" ht="12.75">
      <c r="A3328" s="38">
        <v>3327</v>
      </c>
      <c r="B3328" s="119"/>
      <c r="C3328" s="39">
        <v>43925</v>
      </c>
      <c r="D3328" s="40"/>
      <c r="E3328" s="41"/>
      <c r="H3328" s="299" t="s">
        <v>125</v>
      </c>
      <c r="I3328" s="2" t="s">
        <v>126</v>
      </c>
      <c r="J3328" s="15" t="str">
        <f>IF(ISERROR(VLOOKUP(I3328,State_codes!$B$2:$C$38, 2, FALSE)),"",VLOOKUP(I3328,State_codes!$B$2:$C$38, 2, FALSE))</f>
        <v>UP</v>
      </c>
      <c r="K3328" s="2" t="s">
        <v>122</v>
      </c>
      <c r="L3328" s="46"/>
      <c r="N3328" s="130"/>
      <c r="O3328" s="130"/>
      <c r="P3328" s="39">
        <v>43925</v>
      </c>
      <c r="Q3328" s="46"/>
      <c r="R3328" s="37" t="s">
        <v>12128</v>
      </c>
      <c r="S3328" s="46"/>
    </row>
    <row r="3329" spans="1:19" ht="12.75">
      <c r="A3329" s="38">
        <v>3328</v>
      </c>
      <c r="B3329" s="119"/>
      <c r="C3329" s="39">
        <v>43925</v>
      </c>
      <c r="D3329" s="40"/>
      <c r="E3329" s="41"/>
      <c r="H3329" s="299" t="s">
        <v>125</v>
      </c>
      <c r="I3329" s="2" t="s">
        <v>126</v>
      </c>
      <c r="J3329" s="15" t="str">
        <f>IF(ISERROR(VLOOKUP(I3329,State_codes!$B$2:$C$38, 2, FALSE)),"",VLOOKUP(I3329,State_codes!$B$2:$C$38, 2, FALSE))</f>
        <v>UP</v>
      </c>
      <c r="K3329" s="2" t="s">
        <v>122</v>
      </c>
      <c r="L3329" s="46"/>
      <c r="N3329" s="130"/>
      <c r="O3329" s="130"/>
      <c r="P3329" s="39">
        <v>43925</v>
      </c>
      <c r="Q3329" s="46"/>
      <c r="R3329" s="37" t="s">
        <v>12128</v>
      </c>
      <c r="S3329" s="46"/>
    </row>
    <row r="3330" spans="1:19" ht="12.75">
      <c r="A3330" s="38">
        <v>3329</v>
      </c>
      <c r="B3330" s="119"/>
      <c r="C3330" s="39">
        <v>43925</v>
      </c>
      <c r="D3330" s="40"/>
      <c r="E3330" s="41"/>
      <c r="H3330" s="299" t="s">
        <v>125</v>
      </c>
      <c r="I3330" s="2" t="s">
        <v>126</v>
      </c>
      <c r="J3330" s="15" t="str">
        <f>IF(ISERROR(VLOOKUP(I3330,State_codes!$B$2:$C$38, 2, FALSE)),"",VLOOKUP(I3330,State_codes!$B$2:$C$38, 2, FALSE))</f>
        <v>UP</v>
      </c>
      <c r="K3330" s="2" t="s">
        <v>122</v>
      </c>
      <c r="L3330" s="46"/>
      <c r="N3330" s="130"/>
      <c r="O3330" s="130"/>
      <c r="P3330" s="39">
        <v>43925</v>
      </c>
      <c r="Q3330" s="46"/>
      <c r="R3330" s="37" t="s">
        <v>12128</v>
      </c>
      <c r="S3330" s="46"/>
    </row>
    <row r="3331" spans="1:19" ht="12.75">
      <c r="A3331" s="38">
        <v>3330</v>
      </c>
      <c r="B3331" s="119"/>
      <c r="C3331" s="39">
        <v>43925</v>
      </c>
      <c r="D3331" s="40"/>
      <c r="E3331" s="41"/>
      <c r="H3331" s="299" t="s">
        <v>125</v>
      </c>
      <c r="I3331" s="2" t="s">
        <v>126</v>
      </c>
      <c r="J3331" s="15" t="str">
        <f>IF(ISERROR(VLOOKUP(I3331,State_codes!$B$2:$C$38, 2, FALSE)),"",VLOOKUP(I3331,State_codes!$B$2:$C$38, 2, FALSE))</f>
        <v>UP</v>
      </c>
      <c r="K3331" s="2" t="s">
        <v>122</v>
      </c>
      <c r="L3331" s="46"/>
      <c r="N3331" s="130"/>
      <c r="O3331" s="130"/>
      <c r="P3331" s="39">
        <v>43925</v>
      </c>
      <c r="Q3331" s="46"/>
      <c r="R3331" s="37" t="s">
        <v>12128</v>
      </c>
      <c r="S3331" s="46"/>
    </row>
    <row r="3332" spans="1:19" ht="12.75">
      <c r="A3332" s="38">
        <v>3331</v>
      </c>
      <c r="B3332" s="119"/>
      <c r="C3332" s="39">
        <v>43925</v>
      </c>
      <c r="D3332" s="40"/>
      <c r="E3332" s="41"/>
      <c r="H3332" s="299" t="s">
        <v>125</v>
      </c>
      <c r="I3332" s="2" t="s">
        <v>126</v>
      </c>
      <c r="J3332" s="15" t="str">
        <f>IF(ISERROR(VLOOKUP(I3332,State_codes!$B$2:$C$38, 2, FALSE)),"",VLOOKUP(I3332,State_codes!$B$2:$C$38, 2, FALSE))</f>
        <v>UP</v>
      </c>
      <c r="K3332" s="2" t="s">
        <v>122</v>
      </c>
      <c r="L3332" s="46"/>
      <c r="N3332" s="130"/>
      <c r="O3332" s="130"/>
      <c r="P3332" s="39">
        <v>43925</v>
      </c>
      <c r="Q3332" s="46"/>
      <c r="R3332" s="37" t="s">
        <v>12128</v>
      </c>
      <c r="S3332" s="46"/>
    </row>
    <row r="3333" spans="1:19" ht="12.75">
      <c r="A3333" s="38">
        <v>3332</v>
      </c>
      <c r="B3333" s="119"/>
      <c r="C3333" s="39">
        <v>43925</v>
      </c>
      <c r="D3333" s="40"/>
      <c r="E3333" s="41"/>
      <c r="H3333" s="299" t="s">
        <v>125</v>
      </c>
      <c r="I3333" s="2" t="s">
        <v>126</v>
      </c>
      <c r="J3333" s="15" t="str">
        <f>IF(ISERROR(VLOOKUP(I3333,State_codes!$B$2:$C$38, 2, FALSE)),"",VLOOKUP(I3333,State_codes!$B$2:$C$38, 2, FALSE))</f>
        <v>UP</v>
      </c>
      <c r="K3333" s="2" t="s">
        <v>122</v>
      </c>
      <c r="L3333" s="46"/>
      <c r="N3333" s="130"/>
      <c r="O3333" s="130"/>
      <c r="P3333" s="39">
        <v>43925</v>
      </c>
      <c r="Q3333" s="46"/>
      <c r="R3333" s="37" t="s">
        <v>12128</v>
      </c>
      <c r="S3333" s="46"/>
    </row>
    <row r="3334" spans="1:19" ht="12.75">
      <c r="A3334" s="38">
        <v>3333</v>
      </c>
      <c r="B3334" s="119"/>
      <c r="C3334" s="39">
        <v>43925</v>
      </c>
      <c r="D3334" s="40"/>
      <c r="E3334" s="41"/>
      <c r="H3334" s="299" t="s">
        <v>125</v>
      </c>
      <c r="I3334" s="2" t="s">
        <v>126</v>
      </c>
      <c r="J3334" s="15" t="str">
        <f>IF(ISERROR(VLOOKUP(I3334,State_codes!$B$2:$C$38, 2, FALSE)),"",VLOOKUP(I3334,State_codes!$B$2:$C$38, 2, FALSE))</f>
        <v>UP</v>
      </c>
      <c r="K3334" s="2" t="s">
        <v>122</v>
      </c>
      <c r="L3334" s="46"/>
      <c r="N3334" s="130"/>
      <c r="O3334" s="130"/>
      <c r="P3334" s="39">
        <v>43925</v>
      </c>
      <c r="Q3334" s="46"/>
      <c r="R3334" s="37" t="s">
        <v>12128</v>
      </c>
      <c r="S3334" s="46"/>
    </row>
    <row r="3335" spans="1:19" ht="12.75">
      <c r="A3335" s="38">
        <v>3334</v>
      </c>
      <c r="B3335" s="119"/>
      <c r="C3335" s="39">
        <v>43925</v>
      </c>
      <c r="D3335" s="40"/>
      <c r="E3335" s="41"/>
      <c r="H3335" s="299" t="s">
        <v>125</v>
      </c>
      <c r="I3335" s="2" t="s">
        <v>126</v>
      </c>
      <c r="J3335" s="15" t="str">
        <f>IF(ISERROR(VLOOKUP(I3335,State_codes!$B$2:$C$38, 2, FALSE)),"",VLOOKUP(I3335,State_codes!$B$2:$C$38, 2, FALSE))</f>
        <v>UP</v>
      </c>
      <c r="K3335" s="2" t="s">
        <v>122</v>
      </c>
      <c r="L3335" s="46"/>
      <c r="N3335" s="130"/>
      <c r="O3335" s="130"/>
      <c r="P3335" s="39">
        <v>43925</v>
      </c>
      <c r="Q3335" s="46"/>
      <c r="R3335" s="37" t="s">
        <v>12128</v>
      </c>
      <c r="S3335" s="46"/>
    </row>
    <row r="3336" spans="1:19" ht="12.75">
      <c r="A3336" s="38">
        <v>3335</v>
      </c>
      <c r="B3336" s="119"/>
      <c r="C3336" s="39">
        <v>43925</v>
      </c>
      <c r="D3336" s="40"/>
      <c r="E3336" s="41"/>
      <c r="H3336" s="299" t="s">
        <v>125</v>
      </c>
      <c r="I3336" s="2" t="s">
        <v>126</v>
      </c>
      <c r="J3336" s="15" t="str">
        <f>IF(ISERROR(VLOOKUP(I3336,State_codes!$B$2:$C$38, 2, FALSE)),"",VLOOKUP(I3336,State_codes!$B$2:$C$38, 2, FALSE))</f>
        <v>UP</v>
      </c>
      <c r="K3336" s="2" t="s">
        <v>122</v>
      </c>
      <c r="L3336" s="46"/>
      <c r="N3336" s="130"/>
      <c r="O3336" s="130"/>
      <c r="P3336" s="39">
        <v>43925</v>
      </c>
      <c r="Q3336" s="46"/>
      <c r="R3336" s="37" t="s">
        <v>12128</v>
      </c>
      <c r="S3336" s="46"/>
    </row>
    <row r="3337" spans="1:19" ht="12.75">
      <c r="A3337" s="38">
        <v>3336</v>
      </c>
      <c r="B3337" s="119"/>
      <c r="C3337" s="39">
        <v>43925</v>
      </c>
      <c r="D3337" s="40"/>
      <c r="E3337" s="41"/>
      <c r="H3337" s="299" t="s">
        <v>125</v>
      </c>
      <c r="I3337" s="2" t="s">
        <v>126</v>
      </c>
      <c r="J3337" s="15" t="str">
        <f>IF(ISERROR(VLOOKUP(I3337,State_codes!$B$2:$C$38, 2, FALSE)),"",VLOOKUP(I3337,State_codes!$B$2:$C$38, 2, FALSE))</f>
        <v>UP</v>
      </c>
      <c r="K3337" s="2" t="s">
        <v>122</v>
      </c>
      <c r="L3337" s="46"/>
      <c r="N3337" s="130"/>
      <c r="O3337" s="130"/>
      <c r="P3337" s="39">
        <v>43925</v>
      </c>
      <c r="Q3337" s="46"/>
      <c r="R3337" s="37" t="s">
        <v>12128</v>
      </c>
      <c r="S3337" s="46"/>
    </row>
    <row r="3338" spans="1:19" ht="12.75">
      <c r="A3338" s="38">
        <v>3337</v>
      </c>
      <c r="B3338" s="119"/>
      <c r="C3338" s="39">
        <v>43925</v>
      </c>
      <c r="D3338" s="40"/>
      <c r="E3338" s="41"/>
      <c r="H3338" s="299" t="s">
        <v>125</v>
      </c>
      <c r="I3338" s="2" t="s">
        <v>126</v>
      </c>
      <c r="J3338" s="15" t="str">
        <f>IF(ISERROR(VLOOKUP(I3338,State_codes!$B$2:$C$38, 2, FALSE)),"",VLOOKUP(I3338,State_codes!$B$2:$C$38, 2, FALSE))</f>
        <v>UP</v>
      </c>
      <c r="K3338" s="2" t="s">
        <v>122</v>
      </c>
      <c r="L3338" s="46"/>
      <c r="N3338" s="130"/>
      <c r="O3338" s="130"/>
      <c r="P3338" s="39">
        <v>43925</v>
      </c>
      <c r="Q3338" s="46"/>
      <c r="R3338" s="37" t="s">
        <v>12128</v>
      </c>
      <c r="S3338" s="46"/>
    </row>
    <row r="3339" spans="1:19" ht="12.75">
      <c r="A3339" s="38">
        <v>3338</v>
      </c>
      <c r="B3339" s="119"/>
      <c r="C3339" s="39">
        <v>43925</v>
      </c>
      <c r="D3339" s="40"/>
      <c r="E3339" s="41"/>
      <c r="H3339" s="299" t="s">
        <v>125</v>
      </c>
      <c r="I3339" s="2" t="s">
        <v>126</v>
      </c>
      <c r="J3339" s="15" t="str">
        <f>IF(ISERROR(VLOOKUP(I3339,State_codes!$B$2:$C$38, 2, FALSE)),"",VLOOKUP(I3339,State_codes!$B$2:$C$38, 2, FALSE))</f>
        <v>UP</v>
      </c>
      <c r="K3339" s="2" t="s">
        <v>122</v>
      </c>
      <c r="L3339" s="46"/>
      <c r="N3339" s="130"/>
      <c r="O3339" s="130"/>
      <c r="P3339" s="39">
        <v>43925</v>
      </c>
      <c r="Q3339" s="46"/>
      <c r="R3339" s="37" t="s">
        <v>12128</v>
      </c>
      <c r="S3339" s="46"/>
    </row>
    <row r="3340" spans="1:19" ht="12.75">
      <c r="A3340" s="38">
        <v>3339</v>
      </c>
      <c r="B3340" s="119"/>
      <c r="C3340" s="39">
        <v>43925</v>
      </c>
      <c r="D3340" s="40"/>
      <c r="E3340" s="41"/>
      <c r="H3340" s="299" t="s">
        <v>125</v>
      </c>
      <c r="I3340" s="2" t="s">
        <v>126</v>
      </c>
      <c r="J3340" s="15" t="str">
        <f>IF(ISERROR(VLOOKUP(I3340,State_codes!$B$2:$C$38, 2, FALSE)),"",VLOOKUP(I3340,State_codes!$B$2:$C$38, 2, FALSE))</f>
        <v>UP</v>
      </c>
      <c r="K3340" s="2" t="s">
        <v>122</v>
      </c>
      <c r="L3340" s="46"/>
      <c r="N3340" s="130"/>
      <c r="O3340" s="130"/>
      <c r="P3340" s="39">
        <v>43925</v>
      </c>
      <c r="Q3340" s="46"/>
      <c r="R3340" s="37" t="s">
        <v>12128</v>
      </c>
      <c r="S3340" s="46"/>
    </row>
    <row r="3341" spans="1:19" ht="12.75">
      <c r="A3341" s="38">
        <v>3340</v>
      </c>
      <c r="B3341" s="119"/>
      <c r="C3341" s="39">
        <v>43925</v>
      </c>
      <c r="D3341" s="40"/>
      <c r="E3341" s="41"/>
      <c r="H3341" s="299" t="s">
        <v>125</v>
      </c>
      <c r="I3341" s="2" t="s">
        <v>126</v>
      </c>
      <c r="J3341" s="15" t="str">
        <f>IF(ISERROR(VLOOKUP(I3341,State_codes!$B$2:$C$38, 2, FALSE)),"",VLOOKUP(I3341,State_codes!$B$2:$C$38, 2, FALSE))</f>
        <v>UP</v>
      </c>
      <c r="K3341" s="2" t="s">
        <v>122</v>
      </c>
      <c r="L3341" s="46"/>
      <c r="N3341" s="130"/>
      <c r="O3341" s="130"/>
      <c r="P3341" s="39">
        <v>43925</v>
      </c>
      <c r="Q3341" s="46"/>
      <c r="R3341" s="37" t="s">
        <v>12128</v>
      </c>
      <c r="S3341" s="46"/>
    </row>
    <row r="3342" spans="1:19" ht="12.75">
      <c r="A3342" s="38">
        <v>3341</v>
      </c>
      <c r="B3342" s="119"/>
      <c r="C3342" s="39">
        <v>43925</v>
      </c>
      <c r="D3342" s="40"/>
      <c r="E3342" s="41"/>
      <c r="H3342" s="299" t="s">
        <v>125</v>
      </c>
      <c r="I3342" s="2" t="s">
        <v>126</v>
      </c>
      <c r="J3342" s="15" t="str">
        <f>IF(ISERROR(VLOOKUP(I3342,State_codes!$B$2:$C$38, 2, FALSE)),"",VLOOKUP(I3342,State_codes!$B$2:$C$38, 2, FALSE))</f>
        <v>UP</v>
      </c>
      <c r="K3342" s="2" t="s">
        <v>122</v>
      </c>
      <c r="L3342" s="46"/>
      <c r="N3342" s="130"/>
      <c r="O3342" s="130"/>
      <c r="P3342" s="39">
        <v>43925</v>
      </c>
      <c r="Q3342" s="46"/>
      <c r="R3342" s="37" t="s">
        <v>12128</v>
      </c>
      <c r="S3342" s="46"/>
    </row>
    <row r="3343" spans="1:19" ht="12.75">
      <c r="A3343" s="38">
        <v>3342</v>
      </c>
      <c r="B3343" s="119"/>
      <c r="C3343" s="39">
        <v>43925</v>
      </c>
      <c r="D3343" s="40"/>
      <c r="E3343" s="41"/>
      <c r="H3343" s="299" t="s">
        <v>125</v>
      </c>
      <c r="I3343" s="2" t="s">
        <v>126</v>
      </c>
      <c r="J3343" s="15" t="str">
        <f>IF(ISERROR(VLOOKUP(I3343,State_codes!$B$2:$C$38, 2, FALSE)),"",VLOOKUP(I3343,State_codes!$B$2:$C$38, 2, FALSE))</f>
        <v>UP</v>
      </c>
      <c r="K3343" s="2" t="s">
        <v>122</v>
      </c>
      <c r="L3343" s="46"/>
      <c r="N3343" s="130"/>
      <c r="O3343" s="130"/>
      <c r="P3343" s="39">
        <v>43925</v>
      </c>
      <c r="Q3343" s="46"/>
      <c r="R3343" s="37" t="s">
        <v>12128</v>
      </c>
      <c r="S3343" s="46"/>
    </row>
    <row r="3344" spans="1:19" ht="12.75">
      <c r="A3344" s="38">
        <v>3343</v>
      </c>
      <c r="B3344" s="119"/>
      <c r="C3344" s="39">
        <v>43925</v>
      </c>
      <c r="D3344" s="40"/>
      <c r="E3344" s="41"/>
      <c r="H3344" s="299" t="s">
        <v>125</v>
      </c>
      <c r="I3344" s="2" t="s">
        <v>126</v>
      </c>
      <c r="J3344" s="15" t="str">
        <f>IF(ISERROR(VLOOKUP(I3344,State_codes!$B$2:$C$38, 2, FALSE)),"",VLOOKUP(I3344,State_codes!$B$2:$C$38, 2, FALSE))</f>
        <v>UP</v>
      </c>
      <c r="K3344" s="2" t="s">
        <v>122</v>
      </c>
      <c r="L3344" s="46"/>
      <c r="N3344" s="130"/>
      <c r="O3344" s="130"/>
      <c r="P3344" s="39">
        <v>43925</v>
      </c>
      <c r="Q3344" s="46"/>
      <c r="R3344" s="37" t="s">
        <v>12128</v>
      </c>
      <c r="S3344" s="46"/>
    </row>
    <row r="3345" spans="1:19" ht="12.75">
      <c r="A3345" s="38">
        <v>3344</v>
      </c>
      <c r="B3345" s="119"/>
      <c r="C3345" s="39">
        <v>43925</v>
      </c>
      <c r="D3345" s="40"/>
      <c r="E3345" s="41"/>
      <c r="H3345" s="299" t="s">
        <v>125</v>
      </c>
      <c r="I3345" s="2" t="s">
        <v>126</v>
      </c>
      <c r="J3345" s="15" t="str">
        <f>IF(ISERROR(VLOOKUP(I3345,State_codes!$B$2:$C$38, 2, FALSE)),"",VLOOKUP(I3345,State_codes!$B$2:$C$38, 2, FALSE))</f>
        <v>UP</v>
      </c>
      <c r="K3345" s="2" t="s">
        <v>122</v>
      </c>
      <c r="L3345" s="46"/>
      <c r="N3345" s="130"/>
      <c r="O3345" s="130"/>
      <c r="P3345" s="39">
        <v>43925</v>
      </c>
      <c r="Q3345" s="46"/>
      <c r="R3345" s="37" t="s">
        <v>12128</v>
      </c>
      <c r="S3345" s="46"/>
    </row>
    <row r="3346" spans="1:19" ht="12.75">
      <c r="A3346" s="38">
        <v>3345</v>
      </c>
      <c r="B3346" s="119"/>
      <c r="C3346" s="39">
        <v>43925</v>
      </c>
      <c r="D3346" s="40"/>
      <c r="E3346" s="41"/>
      <c r="H3346" s="299" t="s">
        <v>139</v>
      </c>
      <c r="I3346" s="2" t="s">
        <v>126</v>
      </c>
      <c r="J3346" s="15" t="str">
        <f>IF(ISERROR(VLOOKUP(I3346,State_codes!$B$2:$C$38, 2, FALSE)),"",VLOOKUP(I3346,State_codes!$B$2:$C$38, 2, FALSE))</f>
        <v>UP</v>
      </c>
      <c r="K3346" s="2" t="s">
        <v>122</v>
      </c>
      <c r="L3346" s="46"/>
      <c r="N3346" s="130"/>
      <c r="O3346" s="130"/>
      <c r="P3346" s="39">
        <v>43925</v>
      </c>
      <c r="Q3346" s="46"/>
      <c r="R3346" s="37" t="s">
        <v>12128</v>
      </c>
      <c r="S3346" s="46"/>
    </row>
    <row r="3347" spans="1:19" ht="12.75">
      <c r="A3347" s="38">
        <v>3346</v>
      </c>
      <c r="B3347" s="119"/>
      <c r="C3347" s="39">
        <v>43925</v>
      </c>
      <c r="D3347" s="40"/>
      <c r="E3347" s="41"/>
      <c r="H3347" s="299" t="s">
        <v>139</v>
      </c>
      <c r="I3347" s="2" t="s">
        <v>126</v>
      </c>
      <c r="J3347" s="15" t="str">
        <f>IF(ISERROR(VLOOKUP(I3347,State_codes!$B$2:$C$38, 2, FALSE)),"",VLOOKUP(I3347,State_codes!$B$2:$C$38, 2, FALSE))</f>
        <v>UP</v>
      </c>
      <c r="K3347" s="2" t="s">
        <v>122</v>
      </c>
      <c r="L3347" s="46"/>
      <c r="N3347" s="130"/>
      <c r="O3347" s="130"/>
      <c r="P3347" s="39">
        <v>43925</v>
      </c>
      <c r="Q3347" s="46"/>
      <c r="R3347" s="37" t="s">
        <v>12128</v>
      </c>
      <c r="S3347" s="46"/>
    </row>
    <row r="3348" spans="1:19" ht="12.75">
      <c r="A3348" s="38">
        <v>3347</v>
      </c>
      <c r="B3348" s="119"/>
      <c r="C3348" s="39">
        <v>43925</v>
      </c>
      <c r="D3348" s="40"/>
      <c r="E3348" s="41"/>
      <c r="H3348" s="299" t="s">
        <v>139</v>
      </c>
      <c r="I3348" s="2" t="s">
        <v>126</v>
      </c>
      <c r="J3348" s="15" t="str">
        <f>IF(ISERROR(VLOOKUP(I3348,State_codes!$B$2:$C$38, 2, FALSE)),"",VLOOKUP(I3348,State_codes!$B$2:$C$38, 2, FALSE))</f>
        <v>UP</v>
      </c>
      <c r="K3348" s="2" t="s">
        <v>122</v>
      </c>
      <c r="L3348" s="46"/>
      <c r="N3348" s="130"/>
      <c r="O3348" s="130"/>
      <c r="P3348" s="39">
        <v>43925</v>
      </c>
      <c r="Q3348" s="46"/>
      <c r="R3348" s="37" t="s">
        <v>12128</v>
      </c>
      <c r="S3348" s="46"/>
    </row>
    <row r="3349" spans="1:19" ht="12.75">
      <c r="A3349" s="38">
        <v>3348</v>
      </c>
      <c r="B3349" s="119"/>
      <c r="C3349" s="39">
        <v>43925</v>
      </c>
      <c r="D3349" s="40"/>
      <c r="E3349" s="41"/>
      <c r="H3349" s="299" t="s">
        <v>139</v>
      </c>
      <c r="I3349" s="2" t="s">
        <v>126</v>
      </c>
      <c r="J3349" s="15" t="str">
        <f>IF(ISERROR(VLOOKUP(I3349,State_codes!$B$2:$C$38, 2, FALSE)),"",VLOOKUP(I3349,State_codes!$B$2:$C$38, 2, FALSE))</f>
        <v>UP</v>
      </c>
      <c r="K3349" s="2" t="s">
        <v>122</v>
      </c>
      <c r="L3349" s="46"/>
      <c r="N3349" s="130"/>
      <c r="O3349" s="130"/>
      <c r="P3349" s="39">
        <v>43925</v>
      </c>
      <c r="Q3349" s="46"/>
      <c r="R3349" s="37" t="s">
        <v>12128</v>
      </c>
      <c r="S3349" s="46"/>
    </row>
    <row r="3350" spans="1:19" ht="12.75">
      <c r="A3350" s="38">
        <v>3349</v>
      </c>
      <c r="B3350" s="119"/>
      <c r="C3350" s="39">
        <v>43925</v>
      </c>
      <c r="D3350" s="40"/>
      <c r="E3350" s="41"/>
      <c r="H3350" s="299" t="s">
        <v>771</v>
      </c>
      <c r="I3350" s="2" t="s">
        <v>126</v>
      </c>
      <c r="J3350" s="15" t="str">
        <f>IF(ISERROR(VLOOKUP(I3350,State_codes!$B$2:$C$38, 2, FALSE)),"",VLOOKUP(I3350,State_codes!$B$2:$C$38, 2, FALSE))</f>
        <v>UP</v>
      </c>
      <c r="K3350" s="2" t="s">
        <v>122</v>
      </c>
      <c r="L3350" s="46"/>
      <c r="N3350" s="130"/>
      <c r="O3350" s="130"/>
      <c r="P3350" s="39">
        <v>43925</v>
      </c>
      <c r="Q3350" s="46"/>
      <c r="R3350" s="37" t="s">
        <v>12128</v>
      </c>
      <c r="S3350" s="46"/>
    </row>
    <row r="3351" spans="1:19" ht="12.75">
      <c r="A3351" s="38">
        <v>3350</v>
      </c>
      <c r="B3351" s="119"/>
      <c r="C3351" s="39">
        <v>43925</v>
      </c>
      <c r="D3351" s="40"/>
      <c r="E3351" s="41"/>
      <c r="H3351" s="299" t="s">
        <v>771</v>
      </c>
      <c r="I3351" s="2" t="s">
        <v>126</v>
      </c>
      <c r="J3351" s="15" t="str">
        <f>IF(ISERROR(VLOOKUP(I3351,State_codes!$B$2:$C$38, 2, FALSE)),"",VLOOKUP(I3351,State_codes!$B$2:$C$38, 2, FALSE))</f>
        <v>UP</v>
      </c>
      <c r="K3351" s="2" t="s">
        <v>122</v>
      </c>
      <c r="L3351" s="46"/>
      <c r="N3351" s="130"/>
      <c r="O3351" s="130"/>
      <c r="P3351" s="39">
        <v>43925</v>
      </c>
      <c r="Q3351" s="46"/>
      <c r="R3351" s="37" t="s">
        <v>12128</v>
      </c>
      <c r="S3351" s="46"/>
    </row>
    <row r="3352" spans="1:19" ht="12.75">
      <c r="A3352" s="38">
        <v>3351</v>
      </c>
      <c r="B3352" s="119"/>
      <c r="C3352" s="39">
        <v>43925</v>
      </c>
      <c r="D3352" s="40"/>
      <c r="E3352" s="41"/>
      <c r="H3352" s="299" t="s">
        <v>771</v>
      </c>
      <c r="I3352" s="2" t="s">
        <v>126</v>
      </c>
      <c r="J3352" s="15" t="str">
        <f>IF(ISERROR(VLOOKUP(I3352,State_codes!$B$2:$C$38, 2, FALSE)),"",VLOOKUP(I3352,State_codes!$B$2:$C$38, 2, FALSE))</f>
        <v>UP</v>
      </c>
      <c r="K3352" s="2" t="s">
        <v>122</v>
      </c>
      <c r="L3352" s="46"/>
      <c r="N3352" s="130"/>
      <c r="O3352" s="130"/>
      <c r="P3352" s="39">
        <v>43925</v>
      </c>
      <c r="Q3352" s="46"/>
      <c r="R3352" s="37" t="s">
        <v>12128</v>
      </c>
      <c r="S3352" s="46"/>
    </row>
    <row r="3353" spans="1:19" ht="12.75">
      <c r="A3353" s="38">
        <v>3352</v>
      </c>
      <c r="B3353" s="119"/>
      <c r="C3353" s="39">
        <v>43925</v>
      </c>
      <c r="D3353" s="40"/>
      <c r="E3353" s="41"/>
      <c r="H3353" s="299" t="s">
        <v>771</v>
      </c>
      <c r="I3353" s="2" t="s">
        <v>126</v>
      </c>
      <c r="J3353" s="15" t="str">
        <f>IF(ISERROR(VLOOKUP(I3353,State_codes!$B$2:$C$38, 2, FALSE)),"",VLOOKUP(I3353,State_codes!$B$2:$C$38, 2, FALSE))</f>
        <v>UP</v>
      </c>
      <c r="K3353" s="2" t="s">
        <v>122</v>
      </c>
      <c r="L3353" s="46"/>
      <c r="N3353" s="130"/>
      <c r="O3353" s="130"/>
      <c r="P3353" s="39">
        <v>43925</v>
      </c>
      <c r="Q3353" s="46"/>
      <c r="R3353" s="37" t="s">
        <v>12128</v>
      </c>
      <c r="S3353" s="46"/>
    </row>
    <row r="3354" spans="1:19" ht="12.75">
      <c r="A3354" s="38">
        <v>3353</v>
      </c>
      <c r="B3354" s="119"/>
      <c r="C3354" s="39">
        <v>43925</v>
      </c>
      <c r="D3354" s="40"/>
      <c r="E3354" s="41"/>
      <c r="H3354" s="299" t="s">
        <v>771</v>
      </c>
      <c r="I3354" s="2" t="s">
        <v>126</v>
      </c>
      <c r="J3354" s="15" t="str">
        <f>IF(ISERROR(VLOOKUP(I3354,State_codes!$B$2:$C$38, 2, FALSE)),"",VLOOKUP(I3354,State_codes!$B$2:$C$38, 2, FALSE))</f>
        <v>UP</v>
      </c>
      <c r="K3354" s="2" t="s">
        <v>122</v>
      </c>
      <c r="L3354" s="46"/>
      <c r="N3354" s="130"/>
      <c r="O3354" s="130"/>
      <c r="P3354" s="39">
        <v>43925</v>
      </c>
      <c r="Q3354" s="46"/>
      <c r="R3354" s="37" t="s">
        <v>12128</v>
      </c>
      <c r="S3354" s="46"/>
    </row>
    <row r="3355" spans="1:19" ht="12.75">
      <c r="A3355" s="38">
        <v>3354</v>
      </c>
      <c r="B3355" s="119"/>
      <c r="C3355" s="39">
        <v>43925</v>
      </c>
      <c r="D3355" s="40"/>
      <c r="E3355" s="41"/>
      <c r="H3355" s="299" t="s">
        <v>771</v>
      </c>
      <c r="I3355" s="2" t="s">
        <v>126</v>
      </c>
      <c r="J3355" s="15" t="str">
        <f>IF(ISERROR(VLOOKUP(I3355,State_codes!$B$2:$C$38, 2, FALSE)),"",VLOOKUP(I3355,State_codes!$B$2:$C$38, 2, FALSE))</f>
        <v>UP</v>
      </c>
      <c r="K3355" s="2" t="s">
        <v>122</v>
      </c>
      <c r="L3355" s="46"/>
      <c r="N3355" s="130"/>
      <c r="O3355" s="130"/>
      <c r="P3355" s="39">
        <v>43925</v>
      </c>
      <c r="Q3355" s="46"/>
      <c r="R3355" s="37" t="s">
        <v>12128</v>
      </c>
      <c r="S3355" s="46"/>
    </row>
    <row r="3356" spans="1:19" ht="12.75">
      <c r="A3356" s="38">
        <v>3355</v>
      </c>
      <c r="B3356" s="119"/>
      <c r="C3356" s="39">
        <v>43925</v>
      </c>
      <c r="D3356" s="40"/>
      <c r="E3356" s="41"/>
      <c r="H3356" s="299" t="s">
        <v>771</v>
      </c>
      <c r="I3356" s="2" t="s">
        <v>126</v>
      </c>
      <c r="J3356" s="15" t="str">
        <f>IF(ISERROR(VLOOKUP(I3356,State_codes!$B$2:$C$38, 2, FALSE)),"",VLOOKUP(I3356,State_codes!$B$2:$C$38, 2, FALSE))</f>
        <v>UP</v>
      </c>
      <c r="K3356" s="2" t="s">
        <v>122</v>
      </c>
      <c r="L3356" s="46"/>
      <c r="N3356" s="130"/>
      <c r="O3356" s="130"/>
      <c r="P3356" s="39">
        <v>43925</v>
      </c>
      <c r="Q3356" s="46"/>
      <c r="R3356" s="37" t="s">
        <v>12128</v>
      </c>
      <c r="S3356" s="46"/>
    </row>
    <row r="3357" spans="1:19" ht="12.75">
      <c r="A3357" s="38">
        <v>3356</v>
      </c>
      <c r="B3357" s="119"/>
      <c r="C3357" s="39">
        <v>43925</v>
      </c>
      <c r="D3357" s="40"/>
      <c r="E3357" s="41"/>
      <c r="H3357" s="299" t="s">
        <v>771</v>
      </c>
      <c r="I3357" s="2" t="s">
        <v>126</v>
      </c>
      <c r="J3357" s="15" t="str">
        <f>IF(ISERROR(VLOOKUP(I3357,State_codes!$B$2:$C$38, 2, FALSE)),"",VLOOKUP(I3357,State_codes!$B$2:$C$38, 2, FALSE))</f>
        <v>UP</v>
      </c>
      <c r="K3357" s="2" t="s">
        <v>122</v>
      </c>
      <c r="L3357" s="46"/>
      <c r="N3357" s="130"/>
      <c r="O3357" s="130"/>
      <c r="P3357" s="39">
        <v>43925</v>
      </c>
      <c r="Q3357" s="46"/>
      <c r="R3357" s="37" t="s">
        <v>12128</v>
      </c>
      <c r="S3357" s="46"/>
    </row>
    <row r="3358" spans="1:19" ht="12.75">
      <c r="A3358" s="38">
        <v>3357</v>
      </c>
      <c r="B3358" s="119"/>
      <c r="C3358" s="39">
        <v>43925</v>
      </c>
      <c r="D3358" s="40"/>
      <c r="E3358" s="41"/>
      <c r="H3358" s="299" t="s">
        <v>1224</v>
      </c>
      <c r="I3358" s="2" t="s">
        <v>126</v>
      </c>
      <c r="J3358" s="15" t="str">
        <f>IF(ISERROR(VLOOKUP(I3358,State_codes!$B$2:$C$38, 2, FALSE)),"",VLOOKUP(I3358,State_codes!$B$2:$C$38, 2, FALSE))</f>
        <v>UP</v>
      </c>
      <c r="K3358" s="2" t="s">
        <v>122</v>
      </c>
      <c r="L3358" s="46"/>
      <c r="N3358" s="130"/>
      <c r="O3358" s="130"/>
      <c r="P3358" s="39">
        <v>43925</v>
      </c>
      <c r="Q3358" s="46"/>
      <c r="R3358" s="37" t="s">
        <v>12128</v>
      </c>
      <c r="S3358" s="46"/>
    </row>
    <row r="3359" spans="1:19" ht="12.75">
      <c r="A3359" s="38">
        <v>3358</v>
      </c>
      <c r="B3359" s="119"/>
      <c r="C3359" s="39">
        <v>43925</v>
      </c>
      <c r="D3359" s="40"/>
      <c r="E3359" s="41"/>
      <c r="H3359" s="299" t="s">
        <v>1224</v>
      </c>
      <c r="I3359" s="2" t="s">
        <v>126</v>
      </c>
      <c r="J3359" s="15" t="str">
        <f>IF(ISERROR(VLOOKUP(I3359,State_codes!$B$2:$C$38, 2, FALSE)),"",VLOOKUP(I3359,State_codes!$B$2:$C$38, 2, FALSE))</f>
        <v>UP</v>
      </c>
      <c r="K3359" s="2" t="s">
        <v>122</v>
      </c>
      <c r="L3359" s="46"/>
      <c r="N3359" s="130"/>
      <c r="O3359" s="130"/>
      <c r="P3359" s="39">
        <v>43925</v>
      </c>
      <c r="Q3359" s="46"/>
      <c r="R3359" s="37" t="s">
        <v>12128</v>
      </c>
      <c r="S3359" s="46"/>
    </row>
    <row r="3360" spans="1:19" ht="12.75">
      <c r="A3360" s="38">
        <v>3359</v>
      </c>
      <c r="B3360" s="119"/>
      <c r="C3360" s="39">
        <v>43925</v>
      </c>
      <c r="D3360" s="40"/>
      <c r="E3360" s="41"/>
      <c r="H3360" s="299" t="s">
        <v>1224</v>
      </c>
      <c r="I3360" s="2" t="s">
        <v>126</v>
      </c>
      <c r="J3360" s="15" t="str">
        <f>IF(ISERROR(VLOOKUP(I3360,State_codes!$B$2:$C$38, 2, FALSE)),"",VLOOKUP(I3360,State_codes!$B$2:$C$38, 2, FALSE))</f>
        <v>UP</v>
      </c>
      <c r="K3360" s="2" t="s">
        <v>122</v>
      </c>
      <c r="L3360" s="46"/>
      <c r="N3360" s="130"/>
      <c r="O3360" s="130"/>
      <c r="P3360" s="39">
        <v>43925</v>
      </c>
      <c r="Q3360" s="46"/>
      <c r="R3360" s="37" t="s">
        <v>12128</v>
      </c>
      <c r="S3360" s="46"/>
    </row>
    <row r="3361" spans="1:19" ht="12.75">
      <c r="A3361" s="38">
        <v>3360</v>
      </c>
      <c r="B3361" s="119"/>
      <c r="C3361" s="39">
        <v>43925</v>
      </c>
      <c r="D3361" s="40"/>
      <c r="E3361" s="41"/>
      <c r="H3361" s="299" t="s">
        <v>2563</v>
      </c>
      <c r="I3361" s="2" t="s">
        <v>126</v>
      </c>
      <c r="J3361" s="15" t="str">
        <f>IF(ISERROR(VLOOKUP(I3361,State_codes!$B$2:$C$38, 2, FALSE)),"",VLOOKUP(I3361,State_codes!$B$2:$C$38, 2, FALSE))</f>
        <v>UP</v>
      </c>
      <c r="K3361" s="2" t="s">
        <v>122</v>
      </c>
      <c r="L3361" s="46"/>
      <c r="N3361" s="130"/>
      <c r="O3361" s="130"/>
      <c r="P3361" s="39">
        <v>43925</v>
      </c>
      <c r="Q3361" s="46"/>
      <c r="R3361" s="37" t="s">
        <v>12128</v>
      </c>
      <c r="S3361" s="46"/>
    </row>
    <row r="3362" spans="1:19" ht="12.75">
      <c r="A3362" s="38">
        <v>3361</v>
      </c>
      <c r="B3362" s="119"/>
      <c r="C3362" s="39">
        <v>43925</v>
      </c>
      <c r="D3362" s="40"/>
      <c r="E3362" s="41"/>
      <c r="H3362" s="299" t="s">
        <v>2563</v>
      </c>
      <c r="I3362" s="2" t="s">
        <v>126</v>
      </c>
      <c r="J3362" s="15" t="str">
        <f>IF(ISERROR(VLOOKUP(I3362,State_codes!$B$2:$C$38, 2, FALSE)),"",VLOOKUP(I3362,State_codes!$B$2:$C$38, 2, FALSE))</f>
        <v>UP</v>
      </c>
      <c r="K3362" s="2" t="s">
        <v>122</v>
      </c>
      <c r="L3362" s="46"/>
      <c r="N3362" s="130"/>
      <c r="O3362" s="130"/>
      <c r="P3362" s="39">
        <v>43925</v>
      </c>
      <c r="Q3362" s="46"/>
      <c r="R3362" s="37" t="s">
        <v>12128</v>
      </c>
      <c r="S3362" s="46"/>
    </row>
    <row r="3363" spans="1:19" ht="12.75">
      <c r="A3363" s="38">
        <v>3362</v>
      </c>
      <c r="B3363" s="119"/>
      <c r="C3363" s="39">
        <v>43925</v>
      </c>
      <c r="D3363" s="40"/>
      <c r="E3363" s="41"/>
      <c r="H3363" s="299" t="s">
        <v>2563</v>
      </c>
      <c r="I3363" s="2" t="s">
        <v>126</v>
      </c>
      <c r="J3363" s="15" t="str">
        <f>IF(ISERROR(VLOOKUP(I3363,State_codes!$B$2:$C$38, 2, FALSE)),"",VLOOKUP(I3363,State_codes!$B$2:$C$38, 2, FALSE))</f>
        <v>UP</v>
      </c>
      <c r="K3363" s="2" t="s">
        <v>122</v>
      </c>
      <c r="L3363" s="46"/>
      <c r="N3363" s="130"/>
      <c r="O3363" s="130"/>
      <c r="P3363" s="39">
        <v>43925</v>
      </c>
      <c r="Q3363" s="46"/>
      <c r="R3363" s="37" t="s">
        <v>12128</v>
      </c>
      <c r="S3363" s="46"/>
    </row>
    <row r="3364" spans="1:19" ht="12.75">
      <c r="A3364" s="38">
        <v>3363</v>
      </c>
      <c r="B3364" s="119"/>
      <c r="C3364" s="39">
        <v>43925</v>
      </c>
      <c r="D3364" s="40"/>
      <c r="E3364" s="41"/>
      <c r="H3364" s="299" t="s">
        <v>2035</v>
      </c>
      <c r="I3364" s="2" t="s">
        <v>126</v>
      </c>
      <c r="J3364" s="15" t="str">
        <f>IF(ISERROR(VLOOKUP(I3364,State_codes!$B$2:$C$38, 2, FALSE)),"",VLOOKUP(I3364,State_codes!$B$2:$C$38, 2, FALSE))</f>
        <v>UP</v>
      </c>
      <c r="K3364" s="2" t="s">
        <v>122</v>
      </c>
      <c r="L3364" s="46"/>
      <c r="N3364" s="130"/>
      <c r="O3364" s="130"/>
      <c r="P3364" s="39">
        <v>43925</v>
      </c>
      <c r="Q3364" s="46"/>
      <c r="R3364" s="37" t="s">
        <v>12128</v>
      </c>
      <c r="S3364" s="46"/>
    </row>
    <row r="3365" spans="1:19" ht="12.75">
      <c r="A3365" s="38">
        <v>3364</v>
      </c>
      <c r="B3365" s="119"/>
      <c r="C3365" s="39">
        <v>43925</v>
      </c>
      <c r="D3365" s="40"/>
      <c r="E3365" s="41"/>
      <c r="H3365" s="299" t="s">
        <v>5462</v>
      </c>
      <c r="I3365" s="2" t="s">
        <v>126</v>
      </c>
      <c r="J3365" s="15" t="str">
        <f>IF(ISERROR(VLOOKUP(I3365,State_codes!$B$2:$C$38, 2, FALSE)),"",VLOOKUP(I3365,State_codes!$B$2:$C$38, 2, FALSE))</f>
        <v>UP</v>
      </c>
      <c r="K3365" s="2" t="s">
        <v>122</v>
      </c>
      <c r="L3365" s="46"/>
      <c r="N3365" s="130"/>
      <c r="O3365" s="130"/>
      <c r="P3365" s="39">
        <v>43925</v>
      </c>
      <c r="Q3365" s="46"/>
      <c r="R3365" s="37" t="s">
        <v>12128</v>
      </c>
      <c r="S3365" s="46"/>
    </row>
    <row r="3366" spans="1:19" ht="12.75">
      <c r="A3366" s="38">
        <v>3365</v>
      </c>
      <c r="B3366" s="119"/>
      <c r="C3366" s="39">
        <v>43925</v>
      </c>
      <c r="D3366" s="40"/>
      <c r="E3366" s="41"/>
      <c r="H3366" s="299" t="s">
        <v>5462</v>
      </c>
      <c r="I3366" s="2" t="s">
        <v>126</v>
      </c>
      <c r="J3366" s="15" t="str">
        <f>IF(ISERROR(VLOOKUP(I3366,State_codes!$B$2:$C$38, 2, FALSE)),"",VLOOKUP(I3366,State_codes!$B$2:$C$38, 2, FALSE))</f>
        <v>UP</v>
      </c>
      <c r="K3366" s="2" t="s">
        <v>122</v>
      </c>
      <c r="L3366" s="46"/>
      <c r="N3366" s="130"/>
      <c r="O3366" s="130"/>
      <c r="P3366" s="39">
        <v>43925</v>
      </c>
      <c r="Q3366" s="46"/>
      <c r="R3366" s="37" t="s">
        <v>12128</v>
      </c>
      <c r="S3366" s="46"/>
    </row>
    <row r="3367" spans="1:19" ht="12.75">
      <c r="A3367" s="38">
        <v>3366</v>
      </c>
      <c r="B3367" s="119"/>
      <c r="C3367" s="39">
        <v>43925</v>
      </c>
      <c r="D3367" s="40"/>
      <c r="E3367" s="41"/>
      <c r="H3367" s="299" t="s">
        <v>1722</v>
      </c>
      <c r="I3367" s="2" t="s">
        <v>126</v>
      </c>
      <c r="J3367" s="15" t="str">
        <f>IF(ISERROR(VLOOKUP(I3367,State_codes!$B$2:$C$38, 2, FALSE)),"",VLOOKUP(I3367,State_codes!$B$2:$C$38, 2, FALSE))</f>
        <v>UP</v>
      </c>
      <c r="K3367" s="2" t="s">
        <v>122</v>
      </c>
      <c r="L3367" s="46"/>
      <c r="N3367" s="130"/>
      <c r="O3367" s="130"/>
      <c r="P3367" s="39">
        <v>43925</v>
      </c>
      <c r="Q3367" s="46"/>
      <c r="R3367" s="37" t="s">
        <v>12128</v>
      </c>
      <c r="S3367" s="46"/>
    </row>
    <row r="3368" spans="1:19" ht="12.75">
      <c r="A3368" s="38">
        <v>3367</v>
      </c>
      <c r="B3368" s="119"/>
      <c r="C3368" s="39">
        <v>43925</v>
      </c>
      <c r="D3368" s="40"/>
      <c r="E3368" s="41"/>
      <c r="H3368" s="299" t="s">
        <v>5490</v>
      </c>
      <c r="I3368" s="2" t="s">
        <v>126</v>
      </c>
      <c r="J3368" s="15" t="str">
        <f>IF(ISERROR(VLOOKUP(I3368,State_codes!$B$2:$C$38, 2, FALSE)),"",VLOOKUP(I3368,State_codes!$B$2:$C$38, 2, FALSE))</f>
        <v>UP</v>
      </c>
      <c r="K3368" s="2" t="s">
        <v>122</v>
      </c>
      <c r="L3368" s="46"/>
      <c r="N3368" s="130"/>
      <c r="O3368" s="130"/>
      <c r="P3368" s="39">
        <v>43925</v>
      </c>
      <c r="Q3368" s="46"/>
      <c r="R3368" s="37" t="s">
        <v>12128</v>
      </c>
      <c r="S3368" s="46"/>
    </row>
    <row r="3369" spans="1:19" ht="12.75">
      <c r="A3369" s="38">
        <v>3368</v>
      </c>
      <c r="B3369" s="119"/>
      <c r="C3369" s="39">
        <v>43925</v>
      </c>
      <c r="D3369" s="40"/>
      <c r="E3369" s="41"/>
      <c r="H3369" s="299" t="s">
        <v>5440</v>
      </c>
      <c r="I3369" s="2" t="s">
        <v>126</v>
      </c>
      <c r="J3369" s="15" t="str">
        <f>IF(ISERROR(VLOOKUP(I3369,State_codes!$B$2:$C$38, 2, FALSE)),"",VLOOKUP(I3369,State_codes!$B$2:$C$38, 2, FALSE))</f>
        <v>UP</v>
      </c>
      <c r="K3369" s="2" t="s">
        <v>122</v>
      </c>
      <c r="L3369" s="46"/>
      <c r="N3369" s="130"/>
      <c r="O3369" s="130"/>
      <c r="P3369" s="39">
        <v>43925</v>
      </c>
      <c r="Q3369" s="46"/>
      <c r="R3369" s="37" t="s">
        <v>12128</v>
      </c>
      <c r="S3369" s="46"/>
    </row>
    <row r="3370" spans="1:19" ht="12.75">
      <c r="A3370" s="38">
        <v>3369</v>
      </c>
      <c r="B3370" s="119"/>
      <c r="C3370" s="39">
        <v>43925</v>
      </c>
      <c r="D3370" s="40"/>
      <c r="E3370" s="41"/>
      <c r="H3370" s="345" t="s">
        <v>5479</v>
      </c>
      <c r="I3370" s="2" t="s">
        <v>126</v>
      </c>
      <c r="J3370" s="15" t="str">
        <f>IF(ISERROR(VLOOKUP(I3370,State_codes!$B$2:$C$38, 2, FALSE)),"",VLOOKUP(I3370,State_codes!$B$2:$C$38, 2, FALSE))</f>
        <v>UP</v>
      </c>
      <c r="K3370" s="2" t="s">
        <v>122</v>
      </c>
      <c r="L3370" s="46"/>
      <c r="N3370" s="130"/>
      <c r="O3370" s="130"/>
      <c r="P3370" s="39">
        <v>43925</v>
      </c>
      <c r="Q3370" s="46"/>
      <c r="R3370" s="37" t="s">
        <v>12128</v>
      </c>
      <c r="S3370" s="46"/>
    </row>
    <row r="3371" spans="1:19" ht="12.75">
      <c r="A3371" s="38">
        <v>3370</v>
      </c>
      <c r="B3371" s="119"/>
      <c r="C3371" s="39">
        <v>43925</v>
      </c>
      <c r="D3371" s="40"/>
      <c r="E3371" s="41"/>
      <c r="H3371" s="345" t="s">
        <v>5479</v>
      </c>
      <c r="I3371" s="2" t="s">
        <v>126</v>
      </c>
      <c r="J3371" s="15" t="str">
        <f>IF(ISERROR(VLOOKUP(I3371,State_codes!$B$2:$C$38, 2, FALSE)),"",VLOOKUP(I3371,State_codes!$B$2:$C$38, 2, FALSE))</f>
        <v>UP</v>
      </c>
      <c r="K3371" s="2" t="s">
        <v>122</v>
      </c>
      <c r="L3371" s="46"/>
      <c r="N3371" s="130"/>
      <c r="O3371" s="130"/>
      <c r="P3371" s="39">
        <v>43925</v>
      </c>
      <c r="Q3371" s="46"/>
      <c r="R3371" s="37" t="s">
        <v>12128</v>
      </c>
      <c r="S3371" s="46"/>
    </row>
    <row r="3372" spans="1:19" ht="12.75">
      <c r="A3372" s="38">
        <v>3371</v>
      </c>
      <c r="B3372" s="119"/>
      <c r="C3372" s="39">
        <v>43925</v>
      </c>
      <c r="D3372" s="40"/>
      <c r="E3372" s="41"/>
      <c r="H3372" s="345" t="s">
        <v>5479</v>
      </c>
      <c r="I3372" s="2" t="s">
        <v>126</v>
      </c>
      <c r="J3372" s="15" t="str">
        <f>IF(ISERROR(VLOOKUP(I3372,State_codes!$B$2:$C$38, 2, FALSE)),"",VLOOKUP(I3372,State_codes!$B$2:$C$38, 2, FALSE))</f>
        <v>UP</v>
      </c>
      <c r="K3372" s="2" t="s">
        <v>122</v>
      </c>
      <c r="L3372" s="46"/>
      <c r="N3372" s="130"/>
      <c r="O3372" s="130"/>
      <c r="P3372" s="39">
        <v>43925</v>
      </c>
      <c r="Q3372" s="46"/>
      <c r="R3372" s="37" t="s">
        <v>12128</v>
      </c>
      <c r="S3372" s="46"/>
    </row>
    <row r="3373" spans="1:19" ht="12.75">
      <c r="A3373" s="38">
        <v>3372</v>
      </c>
      <c r="B3373" s="119"/>
      <c r="C3373" s="39">
        <v>43925</v>
      </c>
      <c r="D3373" s="40"/>
      <c r="E3373" s="41"/>
      <c r="H3373" s="345" t="s">
        <v>5479</v>
      </c>
      <c r="I3373" s="2" t="s">
        <v>126</v>
      </c>
      <c r="J3373" s="15" t="str">
        <f>IF(ISERROR(VLOOKUP(I3373,State_codes!$B$2:$C$38, 2, FALSE)),"",VLOOKUP(I3373,State_codes!$B$2:$C$38, 2, FALSE))</f>
        <v>UP</v>
      </c>
      <c r="K3373" s="2" t="s">
        <v>122</v>
      </c>
      <c r="L3373" s="46"/>
      <c r="N3373" s="130"/>
      <c r="O3373" s="130"/>
      <c r="P3373" s="39">
        <v>43925</v>
      </c>
      <c r="Q3373" s="46"/>
      <c r="R3373" s="37" t="s">
        <v>12128</v>
      </c>
      <c r="S3373" s="46"/>
    </row>
    <row r="3374" spans="1:19" ht="12.75">
      <c r="A3374" s="38">
        <v>3373</v>
      </c>
      <c r="B3374" s="119"/>
      <c r="C3374" s="39">
        <v>43925</v>
      </c>
      <c r="D3374" s="40"/>
      <c r="E3374" s="41"/>
      <c r="H3374" s="345" t="s">
        <v>5479</v>
      </c>
      <c r="I3374" s="2" t="s">
        <v>126</v>
      </c>
      <c r="J3374" s="15" t="str">
        <f>IF(ISERROR(VLOOKUP(I3374,State_codes!$B$2:$C$38, 2, FALSE)),"",VLOOKUP(I3374,State_codes!$B$2:$C$38, 2, FALSE))</f>
        <v>UP</v>
      </c>
      <c r="K3374" s="2" t="s">
        <v>122</v>
      </c>
      <c r="L3374" s="46"/>
      <c r="N3374" s="130"/>
      <c r="O3374" s="130"/>
      <c r="P3374" s="39">
        <v>43925</v>
      </c>
      <c r="Q3374" s="46"/>
      <c r="R3374" s="37" t="s">
        <v>12128</v>
      </c>
      <c r="S3374" s="46"/>
    </row>
    <row r="3375" spans="1:19" ht="12.75">
      <c r="A3375" s="38">
        <v>3374</v>
      </c>
      <c r="B3375" s="119"/>
      <c r="C3375" s="39">
        <v>43925</v>
      </c>
      <c r="D3375" s="40"/>
      <c r="E3375" s="41"/>
      <c r="H3375" s="2" t="s">
        <v>5510</v>
      </c>
      <c r="I3375" s="2" t="s">
        <v>276</v>
      </c>
      <c r="J3375" s="15" t="str">
        <f>IF(ISERROR(VLOOKUP(I3375,State_codes!$B$2:$C$38, 2, FALSE)),"",VLOOKUP(I3375,State_codes!$B$2:$C$38, 2, FALSE))</f>
        <v>UT</v>
      </c>
      <c r="K3375" s="2" t="s">
        <v>122</v>
      </c>
      <c r="L3375" s="46"/>
      <c r="N3375" s="130"/>
      <c r="O3375" s="130"/>
      <c r="P3375" s="39">
        <v>43925</v>
      </c>
      <c r="Q3375" s="37" t="s">
        <v>12283</v>
      </c>
      <c r="R3375" s="46"/>
      <c r="S3375" s="46"/>
    </row>
    <row r="3376" spans="1:19" ht="12.75">
      <c r="A3376" s="38">
        <v>3375</v>
      </c>
      <c r="B3376" s="119"/>
      <c r="C3376" s="39">
        <v>43925</v>
      </c>
      <c r="D3376" s="40"/>
      <c r="E3376" s="41"/>
      <c r="H3376" s="2" t="s">
        <v>5510</v>
      </c>
      <c r="I3376" s="2" t="s">
        <v>276</v>
      </c>
      <c r="J3376" s="15" t="str">
        <f>IF(ISERROR(VLOOKUP(I3376,State_codes!$B$2:$C$38, 2, FALSE)),"",VLOOKUP(I3376,State_codes!$B$2:$C$38, 2, FALSE))</f>
        <v>UT</v>
      </c>
      <c r="K3376" s="2" t="s">
        <v>122</v>
      </c>
      <c r="L3376" s="46"/>
      <c r="N3376" s="130"/>
      <c r="O3376" s="130"/>
      <c r="P3376" s="39">
        <v>43925</v>
      </c>
      <c r="Q3376" s="37" t="s">
        <v>12283</v>
      </c>
      <c r="R3376" s="46"/>
      <c r="S3376" s="46"/>
    </row>
    <row r="3377" spans="1:19" ht="12.75">
      <c r="A3377" s="38">
        <v>3376</v>
      </c>
      <c r="B3377" s="119"/>
      <c r="C3377" s="39">
        <v>43925</v>
      </c>
      <c r="D3377" s="40"/>
      <c r="E3377" s="41"/>
      <c r="H3377" s="2" t="s">
        <v>5510</v>
      </c>
      <c r="I3377" s="2" t="s">
        <v>276</v>
      </c>
      <c r="J3377" s="15" t="str">
        <f>IF(ISERROR(VLOOKUP(I3377,State_codes!$B$2:$C$38, 2, FALSE)),"",VLOOKUP(I3377,State_codes!$B$2:$C$38, 2, FALSE))</f>
        <v>UT</v>
      </c>
      <c r="K3377" s="2" t="s">
        <v>122</v>
      </c>
      <c r="L3377" s="46"/>
      <c r="N3377" s="130"/>
      <c r="O3377" s="130"/>
      <c r="P3377" s="39">
        <v>43925</v>
      </c>
      <c r="Q3377" s="37" t="s">
        <v>12283</v>
      </c>
      <c r="R3377" s="46"/>
      <c r="S3377" s="46"/>
    </row>
    <row r="3378" spans="1:19" ht="12.75">
      <c r="A3378" s="38">
        <v>3377</v>
      </c>
      <c r="B3378" s="119"/>
      <c r="C3378" s="39">
        <v>43925</v>
      </c>
      <c r="D3378" s="40"/>
      <c r="E3378" s="41"/>
      <c r="H3378" s="2" t="s">
        <v>5510</v>
      </c>
      <c r="I3378" s="2" t="s">
        <v>276</v>
      </c>
      <c r="J3378" s="15" t="str">
        <f>IF(ISERROR(VLOOKUP(I3378,State_codes!$B$2:$C$38, 2, FALSE)),"",VLOOKUP(I3378,State_codes!$B$2:$C$38, 2, FALSE))</f>
        <v>UT</v>
      </c>
      <c r="K3378" s="2" t="s">
        <v>122</v>
      </c>
      <c r="L3378" s="46"/>
      <c r="N3378" s="130"/>
      <c r="O3378" s="130"/>
      <c r="P3378" s="39">
        <v>43925</v>
      </c>
      <c r="Q3378" s="37" t="s">
        <v>12283</v>
      </c>
      <c r="R3378" s="46"/>
      <c r="S3378" s="46"/>
    </row>
    <row r="3379" spans="1:19" ht="12.75">
      <c r="A3379" s="38">
        <v>3378</v>
      </c>
      <c r="B3379" s="119"/>
      <c r="C3379" s="39">
        <v>43925</v>
      </c>
      <c r="D3379" s="40"/>
      <c r="E3379" s="41"/>
      <c r="H3379" s="2" t="s">
        <v>5510</v>
      </c>
      <c r="I3379" s="2" t="s">
        <v>276</v>
      </c>
      <c r="J3379" s="15" t="str">
        <f>IF(ISERROR(VLOOKUP(I3379,State_codes!$B$2:$C$38, 2, FALSE)),"",VLOOKUP(I3379,State_codes!$B$2:$C$38, 2, FALSE))</f>
        <v>UT</v>
      </c>
      <c r="K3379" s="2" t="s">
        <v>122</v>
      </c>
      <c r="L3379" s="46"/>
      <c r="N3379" s="130"/>
      <c r="O3379" s="130"/>
      <c r="P3379" s="39">
        <v>43925</v>
      </c>
      <c r="Q3379" s="37" t="s">
        <v>12283</v>
      </c>
      <c r="R3379" s="46"/>
      <c r="S3379" s="46"/>
    </row>
    <row r="3380" spans="1:19" ht="12.75">
      <c r="A3380" s="38">
        <v>3379</v>
      </c>
      <c r="B3380" s="119"/>
      <c r="C3380" s="39">
        <v>43925</v>
      </c>
      <c r="D3380" s="40"/>
      <c r="E3380" s="41"/>
      <c r="H3380" s="2" t="s">
        <v>5509</v>
      </c>
      <c r="I3380" s="2" t="s">
        <v>276</v>
      </c>
      <c r="J3380" s="15" t="str">
        <f>IF(ISERROR(VLOOKUP(I3380,State_codes!$B$2:$C$38, 2, FALSE)),"",VLOOKUP(I3380,State_codes!$B$2:$C$38, 2, FALSE))</f>
        <v>UT</v>
      </c>
      <c r="K3380" s="2" t="s">
        <v>122</v>
      </c>
      <c r="L3380" s="46"/>
      <c r="N3380" s="130"/>
      <c r="O3380" s="130"/>
      <c r="P3380" s="39">
        <v>43925</v>
      </c>
      <c r="Q3380" s="37" t="s">
        <v>12283</v>
      </c>
      <c r="R3380" s="46"/>
      <c r="S3380" s="46"/>
    </row>
    <row r="3381" spans="1:19" ht="12.75">
      <c r="A3381" s="38">
        <v>3380</v>
      </c>
      <c r="B3381" s="23" t="s">
        <v>12297</v>
      </c>
      <c r="C3381" s="39">
        <v>43925</v>
      </c>
      <c r="D3381" s="40"/>
      <c r="E3381" s="41"/>
      <c r="F3381" s="2" t="s">
        <v>40</v>
      </c>
      <c r="H3381" s="2" t="s">
        <v>827</v>
      </c>
      <c r="I3381" s="2" t="s">
        <v>158</v>
      </c>
      <c r="J3381" s="15" t="str">
        <f>IF(ISERROR(VLOOKUP(I3381,State_codes!$B$2:$C$38, 2, FALSE)),"",VLOOKUP(I3381,State_codes!$B$2:$C$38, 2, FALSE))</f>
        <v>TN</v>
      </c>
      <c r="K3381" s="2" t="s">
        <v>122</v>
      </c>
      <c r="L3381" s="31" t="s">
        <v>12298</v>
      </c>
      <c r="N3381" s="130"/>
      <c r="O3381" s="130"/>
      <c r="P3381" s="39">
        <v>43925</v>
      </c>
      <c r="Q3381" s="37" t="s">
        <v>12299</v>
      </c>
      <c r="R3381" s="46"/>
      <c r="S3381" s="46"/>
    </row>
    <row r="3382" spans="1:19" ht="12.75">
      <c r="A3382" s="38">
        <v>3381</v>
      </c>
      <c r="B3382" s="23" t="s">
        <v>12300</v>
      </c>
      <c r="C3382" s="39">
        <v>43925</v>
      </c>
      <c r="D3382" s="40"/>
      <c r="E3382" s="41"/>
      <c r="F3382" s="2" t="s">
        <v>39</v>
      </c>
      <c r="H3382" s="2" t="s">
        <v>827</v>
      </c>
      <c r="I3382" s="2" t="s">
        <v>158</v>
      </c>
      <c r="J3382" s="15" t="str">
        <f>IF(ISERROR(VLOOKUP(I3382,State_codes!$B$2:$C$38, 2, FALSE)),"",VLOOKUP(I3382,State_codes!$B$2:$C$38, 2, FALSE))</f>
        <v>TN</v>
      </c>
      <c r="K3382" s="2" t="s">
        <v>122</v>
      </c>
      <c r="L3382" s="31" t="s">
        <v>12298</v>
      </c>
      <c r="N3382" s="130"/>
      <c r="O3382" s="130"/>
      <c r="P3382" s="39">
        <v>43925</v>
      </c>
      <c r="Q3382" s="37" t="s">
        <v>12299</v>
      </c>
      <c r="R3382" s="46"/>
      <c r="S3382" s="46"/>
    </row>
    <row r="3383" spans="1:19" ht="12.75">
      <c r="A3383" s="38">
        <v>3382</v>
      </c>
      <c r="B3383" s="23" t="s">
        <v>12303</v>
      </c>
      <c r="C3383" s="39">
        <v>43925</v>
      </c>
      <c r="D3383" s="40"/>
      <c r="E3383" s="41"/>
      <c r="F3383" s="2" t="s">
        <v>39</v>
      </c>
      <c r="H3383" s="2" t="s">
        <v>827</v>
      </c>
      <c r="I3383" s="2" t="s">
        <v>158</v>
      </c>
      <c r="J3383" s="15" t="str">
        <f>IF(ISERROR(VLOOKUP(I3383,State_codes!$B$2:$C$38, 2, FALSE)),"",VLOOKUP(I3383,State_codes!$B$2:$C$38, 2, FALSE))</f>
        <v>TN</v>
      </c>
      <c r="K3383" s="2" t="s">
        <v>122</v>
      </c>
      <c r="L3383" s="31" t="s">
        <v>3062</v>
      </c>
      <c r="M3383" s="2" t="s">
        <v>766</v>
      </c>
      <c r="N3383" s="130"/>
      <c r="O3383" s="27" t="s">
        <v>129</v>
      </c>
      <c r="P3383" s="39">
        <v>43925</v>
      </c>
      <c r="Q3383" s="37" t="s">
        <v>12299</v>
      </c>
      <c r="R3383" s="46"/>
      <c r="S3383" s="46"/>
    </row>
    <row r="3384" spans="1:19" ht="12.75">
      <c r="A3384" s="38">
        <v>3383</v>
      </c>
      <c r="B3384" s="23" t="s">
        <v>12306</v>
      </c>
      <c r="C3384" s="39">
        <v>43925</v>
      </c>
      <c r="D3384" s="40"/>
      <c r="E3384" s="41"/>
      <c r="F3384" s="2" t="s">
        <v>39</v>
      </c>
      <c r="H3384" s="2" t="s">
        <v>827</v>
      </c>
      <c r="I3384" s="2" t="s">
        <v>158</v>
      </c>
      <c r="J3384" s="15" t="str">
        <f>IF(ISERROR(VLOOKUP(I3384,State_codes!$B$2:$C$38, 2, FALSE)),"",VLOOKUP(I3384,State_codes!$B$2:$C$38, 2, FALSE))</f>
        <v>TN</v>
      </c>
      <c r="K3384" s="2" t="s">
        <v>122</v>
      </c>
      <c r="L3384" s="31" t="s">
        <v>3062</v>
      </c>
      <c r="M3384" s="2" t="s">
        <v>766</v>
      </c>
      <c r="N3384" s="130"/>
      <c r="O3384" s="27" t="s">
        <v>129</v>
      </c>
      <c r="P3384" s="39">
        <v>43925</v>
      </c>
      <c r="Q3384" s="37" t="s">
        <v>12299</v>
      </c>
      <c r="R3384" s="46"/>
      <c r="S3384" s="46"/>
    </row>
    <row r="3385" spans="1:19" ht="12.75">
      <c r="A3385" s="38">
        <v>3384</v>
      </c>
      <c r="B3385" s="23" t="s">
        <v>12312</v>
      </c>
      <c r="C3385" s="39">
        <v>43925</v>
      </c>
      <c r="D3385" s="40"/>
      <c r="E3385" s="41"/>
      <c r="F3385" s="2" t="s">
        <v>39</v>
      </c>
      <c r="H3385" s="2" t="s">
        <v>827</v>
      </c>
      <c r="I3385" s="2" t="s">
        <v>158</v>
      </c>
      <c r="J3385" s="15" t="str">
        <f>IF(ISERROR(VLOOKUP(I3385,State_codes!$B$2:$C$38, 2, FALSE)),"",VLOOKUP(I3385,State_codes!$B$2:$C$38, 2, FALSE))</f>
        <v>TN</v>
      </c>
      <c r="K3385" s="2" t="s">
        <v>122</v>
      </c>
      <c r="L3385" s="31" t="s">
        <v>3062</v>
      </c>
      <c r="M3385" s="2" t="s">
        <v>766</v>
      </c>
      <c r="N3385" s="130"/>
      <c r="O3385" s="27" t="s">
        <v>129</v>
      </c>
      <c r="P3385" s="39">
        <v>43925</v>
      </c>
      <c r="Q3385" s="37" t="s">
        <v>12299</v>
      </c>
      <c r="R3385" s="46"/>
      <c r="S3385" s="46"/>
    </row>
    <row r="3386" spans="1:19" ht="12.75">
      <c r="A3386" s="38">
        <v>3385</v>
      </c>
      <c r="B3386" s="23" t="s">
        <v>12317</v>
      </c>
      <c r="C3386" s="39">
        <v>43925</v>
      </c>
      <c r="D3386" s="40"/>
      <c r="E3386" s="41"/>
      <c r="F3386" s="2" t="s">
        <v>39</v>
      </c>
      <c r="H3386" s="2" t="s">
        <v>827</v>
      </c>
      <c r="I3386" s="75" t="s">
        <v>158</v>
      </c>
      <c r="J3386" s="15" t="str">
        <f>IF(ISERROR(VLOOKUP(I3386,State_codes!$B$2:$C$38, 2, FALSE)),"",VLOOKUP(I3386,State_codes!$B$2:$C$38, 2, FALSE))</f>
        <v>TN</v>
      </c>
      <c r="K3386" s="2" t="s">
        <v>122</v>
      </c>
      <c r="L3386" s="31" t="s">
        <v>3062</v>
      </c>
      <c r="M3386" s="2" t="s">
        <v>766</v>
      </c>
      <c r="N3386" s="130"/>
      <c r="O3386" s="27" t="s">
        <v>129</v>
      </c>
      <c r="P3386" s="39">
        <v>43925</v>
      </c>
      <c r="Q3386" s="37" t="s">
        <v>12299</v>
      </c>
      <c r="R3386" s="46"/>
      <c r="S3386" s="46"/>
    </row>
    <row r="3387" spans="1:19" ht="12.75">
      <c r="A3387" s="38">
        <v>3386</v>
      </c>
      <c r="B3387" s="23" t="s">
        <v>12318</v>
      </c>
      <c r="C3387" s="39">
        <v>43925</v>
      </c>
      <c r="D3387" s="40"/>
      <c r="E3387" s="41"/>
      <c r="F3387" s="2" t="s">
        <v>39</v>
      </c>
      <c r="H3387" s="2" t="s">
        <v>827</v>
      </c>
      <c r="I3387" s="75" t="s">
        <v>158</v>
      </c>
      <c r="J3387" s="15" t="str">
        <f>IF(ISERROR(VLOOKUP(I3387,State_codes!$B$2:$C$38, 2, FALSE)),"",VLOOKUP(I3387,State_codes!$B$2:$C$38, 2, FALSE))</f>
        <v>TN</v>
      </c>
      <c r="K3387" s="2" t="s">
        <v>122</v>
      </c>
      <c r="L3387" s="31" t="s">
        <v>3062</v>
      </c>
      <c r="M3387" s="2" t="s">
        <v>766</v>
      </c>
      <c r="N3387" s="130"/>
      <c r="O3387" s="27" t="s">
        <v>129</v>
      </c>
      <c r="P3387" s="39">
        <v>43925</v>
      </c>
      <c r="Q3387" s="37" t="s">
        <v>12299</v>
      </c>
      <c r="R3387" s="46"/>
      <c r="S3387" s="46"/>
    </row>
    <row r="3388" spans="1:19" ht="12.75">
      <c r="A3388" s="38">
        <v>3387</v>
      </c>
      <c r="B3388" s="23" t="s">
        <v>12320</v>
      </c>
      <c r="C3388" s="39">
        <v>43925</v>
      </c>
      <c r="D3388" s="40"/>
      <c r="E3388" s="41"/>
      <c r="F3388" s="2" t="s">
        <v>39</v>
      </c>
      <c r="H3388" s="2" t="s">
        <v>3296</v>
      </c>
      <c r="I3388" s="75" t="s">
        <v>158</v>
      </c>
      <c r="J3388" s="15" t="str">
        <f>IF(ISERROR(VLOOKUP(I3388,State_codes!$B$2:$C$38, 2, FALSE)),"",VLOOKUP(I3388,State_codes!$B$2:$C$38, 2, FALSE))</f>
        <v>TN</v>
      </c>
      <c r="K3388" s="2" t="s">
        <v>122</v>
      </c>
      <c r="L3388" s="31" t="s">
        <v>3062</v>
      </c>
      <c r="M3388" s="2" t="s">
        <v>766</v>
      </c>
      <c r="N3388" s="130"/>
      <c r="O3388" s="27" t="s">
        <v>129</v>
      </c>
      <c r="P3388" s="39">
        <v>43925</v>
      </c>
      <c r="Q3388" s="37" t="s">
        <v>12299</v>
      </c>
      <c r="R3388" s="46"/>
      <c r="S3388" s="46"/>
    </row>
    <row r="3389" spans="1:19" ht="12.75">
      <c r="A3389" s="38">
        <v>3388</v>
      </c>
      <c r="B3389" s="23" t="s">
        <v>12324</v>
      </c>
      <c r="C3389" s="39">
        <v>43925</v>
      </c>
      <c r="D3389" s="40"/>
      <c r="E3389" s="41"/>
      <c r="F3389" s="2" t="s">
        <v>39</v>
      </c>
      <c r="H3389" s="2" t="s">
        <v>3296</v>
      </c>
      <c r="I3389" s="75" t="s">
        <v>158</v>
      </c>
      <c r="J3389" s="15" t="str">
        <f>IF(ISERROR(VLOOKUP(I3389,State_codes!$B$2:$C$38, 2, FALSE)),"",VLOOKUP(I3389,State_codes!$B$2:$C$38, 2, FALSE))</f>
        <v>TN</v>
      </c>
      <c r="K3389" s="2" t="s">
        <v>122</v>
      </c>
      <c r="L3389" s="31" t="s">
        <v>3062</v>
      </c>
      <c r="M3389" s="2" t="s">
        <v>766</v>
      </c>
      <c r="N3389" s="130"/>
      <c r="O3389" s="27" t="s">
        <v>129</v>
      </c>
      <c r="P3389" s="39">
        <v>43925</v>
      </c>
      <c r="Q3389" s="37" t="s">
        <v>12299</v>
      </c>
      <c r="R3389" s="46"/>
      <c r="S3389" s="46"/>
    </row>
    <row r="3390" spans="1:19" ht="12.75">
      <c r="A3390" s="38">
        <v>3389</v>
      </c>
      <c r="B3390" s="23" t="s">
        <v>12327</v>
      </c>
      <c r="C3390" s="39">
        <v>43925</v>
      </c>
      <c r="D3390" s="40"/>
      <c r="E3390" s="41"/>
      <c r="F3390" s="2" t="s">
        <v>39</v>
      </c>
      <c r="H3390" s="2" t="s">
        <v>3296</v>
      </c>
      <c r="I3390" s="75" t="s">
        <v>158</v>
      </c>
      <c r="J3390" s="15" t="str">
        <f>IF(ISERROR(VLOOKUP(I3390,State_codes!$B$2:$C$38, 2, FALSE)),"",VLOOKUP(I3390,State_codes!$B$2:$C$38, 2, FALSE))</f>
        <v>TN</v>
      </c>
      <c r="K3390" s="2" t="s">
        <v>122</v>
      </c>
      <c r="L3390" s="31" t="s">
        <v>3062</v>
      </c>
      <c r="M3390" s="2" t="s">
        <v>766</v>
      </c>
      <c r="N3390" s="130"/>
      <c r="O3390" s="27" t="s">
        <v>129</v>
      </c>
      <c r="P3390" s="39">
        <v>43925</v>
      </c>
      <c r="Q3390" s="37" t="s">
        <v>12299</v>
      </c>
      <c r="R3390" s="46"/>
      <c r="S3390" s="46"/>
    </row>
    <row r="3391" spans="1:19" ht="12.75">
      <c r="A3391" s="38">
        <v>3390</v>
      </c>
      <c r="B3391" s="23" t="s">
        <v>12329</v>
      </c>
      <c r="C3391" s="39">
        <v>43925</v>
      </c>
      <c r="D3391" s="40"/>
      <c r="E3391" s="41"/>
      <c r="F3391" s="2" t="s">
        <v>39</v>
      </c>
      <c r="H3391" s="2" t="s">
        <v>12330</v>
      </c>
      <c r="I3391" s="2" t="s">
        <v>158</v>
      </c>
      <c r="J3391" s="15" t="str">
        <f>IF(ISERROR(VLOOKUP(I3391,State_codes!$B$2:$C$38, 2, FALSE)),"",VLOOKUP(I3391,State_codes!$B$2:$C$38, 2, FALSE))</f>
        <v>TN</v>
      </c>
      <c r="K3391" s="2" t="s">
        <v>122</v>
      </c>
      <c r="L3391" s="31" t="s">
        <v>3062</v>
      </c>
      <c r="M3391" s="2" t="s">
        <v>766</v>
      </c>
      <c r="N3391" s="130"/>
      <c r="O3391" s="27" t="s">
        <v>129</v>
      </c>
      <c r="P3391" s="39">
        <v>43925</v>
      </c>
      <c r="Q3391" s="37" t="s">
        <v>12299</v>
      </c>
      <c r="R3391" s="46"/>
      <c r="S3391" s="46"/>
    </row>
    <row r="3392" spans="1:19" ht="12.75">
      <c r="A3392" s="38">
        <v>3391</v>
      </c>
      <c r="B3392" s="23" t="s">
        <v>12333</v>
      </c>
      <c r="C3392" s="39">
        <v>43925</v>
      </c>
      <c r="D3392" s="40"/>
      <c r="E3392" s="41"/>
      <c r="F3392" s="2" t="s">
        <v>39</v>
      </c>
      <c r="H3392" s="2" t="s">
        <v>12330</v>
      </c>
      <c r="I3392" s="2" t="s">
        <v>158</v>
      </c>
      <c r="J3392" s="15" t="str">
        <f>IF(ISERROR(VLOOKUP(I3392,State_codes!$B$2:$C$38, 2, FALSE)),"",VLOOKUP(I3392,State_codes!$B$2:$C$38, 2, FALSE))</f>
        <v>TN</v>
      </c>
      <c r="K3392" s="2" t="s">
        <v>122</v>
      </c>
      <c r="L3392" s="31" t="s">
        <v>3062</v>
      </c>
      <c r="M3392" s="2" t="s">
        <v>766</v>
      </c>
      <c r="N3392" s="130"/>
      <c r="O3392" s="27" t="s">
        <v>129</v>
      </c>
      <c r="P3392" s="39">
        <v>43925</v>
      </c>
      <c r="Q3392" s="37" t="s">
        <v>12299</v>
      </c>
      <c r="R3392" s="46"/>
      <c r="S3392" s="46"/>
    </row>
    <row r="3393" spans="1:19" ht="12.75">
      <c r="A3393" s="38">
        <v>3392</v>
      </c>
      <c r="B3393" s="23" t="s">
        <v>12335</v>
      </c>
      <c r="C3393" s="39">
        <v>43925</v>
      </c>
      <c r="D3393" s="40"/>
      <c r="E3393" s="41"/>
      <c r="F3393" s="2" t="s">
        <v>39</v>
      </c>
      <c r="H3393" s="2" t="s">
        <v>4407</v>
      </c>
      <c r="I3393" s="2" t="s">
        <v>158</v>
      </c>
      <c r="J3393" s="15" t="str">
        <f>IF(ISERROR(VLOOKUP(I3393,State_codes!$B$2:$C$38, 2, FALSE)),"",VLOOKUP(I3393,State_codes!$B$2:$C$38, 2, FALSE))</f>
        <v>TN</v>
      </c>
      <c r="K3393" s="2" t="s">
        <v>122</v>
      </c>
      <c r="L3393" s="31" t="s">
        <v>3062</v>
      </c>
      <c r="M3393" s="2" t="s">
        <v>766</v>
      </c>
      <c r="N3393" s="130"/>
      <c r="O3393" s="27" t="s">
        <v>129</v>
      </c>
      <c r="P3393" s="39">
        <v>43925</v>
      </c>
      <c r="Q3393" s="37" t="s">
        <v>12299</v>
      </c>
      <c r="R3393" s="46"/>
      <c r="S3393" s="46"/>
    </row>
    <row r="3394" spans="1:19" ht="12.75">
      <c r="A3394" s="38">
        <v>3393</v>
      </c>
      <c r="B3394" s="23" t="s">
        <v>12339</v>
      </c>
      <c r="C3394" s="39">
        <v>43925</v>
      </c>
      <c r="D3394" s="40"/>
      <c r="E3394" s="41"/>
      <c r="F3394" s="2" t="s">
        <v>39</v>
      </c>
      <c r="H3394" s="2" t="s">
        <v>4407</v>
      </c>
      <c r="I3394" s="2" t="s">
        <v>158</v>
      </c>
      <c r="J3394" s="15" t="str">
        <f>IF(ISERROR(VLOOKUP(I3394,State_codes!$B$2:$C$38, 2, FALSE)),"",VLOOKUP(I3394,State_codes!$B$2:$C$38, 2, FALSE))</f>
        <v>TN</v>
      </c>
      <c r="K3394" s="2" t="s">
        <v>122</v>
      </c>
      <c r="L3394" s="31" t="s">
        <v>3062</v>
      </c>
      <c r="M3394" s="2" t="s">
        <v>766</v>
      </c>
      <c r="N3394" s="130"/>
      <c r="O3394" s="27" t="s">
        <v>129</v>
      </c>
      <c r="P3394" s="39">
        <v>43925</v>
      </c>
      <c r="Q3394" s="37" t="s">
        <v>12299</v>
      </c>
      <c r="R3394" s="46"/>
      <c r="S3394" s="46"/>
    </row>
    <row r="3395" spans="1:19" ht="12.75">
      <c r="A3395" s="38">
        <v>3394</v>
      </c>
      <c r="B3395" s="23" t="s">
        <v>12340</v>
      </c>
      <c r="C3395" s="39">
        <v>43925</v>
      </c>
      <c r="D3395" s="40"/>
      <c r="E3395" s="41"/>
      <c r="F3395" s="2" t="s">
        <v>39</v>
      </c>
      <c r="H3395" s="2" t="s">
        <v>1736</v>
      </c>
      <c r="I3395" s="2" t="s">
        <v>158</v>
      </c>
      <c r="J3395" s="15" t="str">
        <f>IF(ISERROR(VLOOKUP(I3395,State_codes!$B$2:$C$38, 2, FALSE)),"",VLOOKUP(I3395,State_codes!$B$2:$C$38, 2, FALSE))</f>
        <v>TN</v>
      </c>
      <c r="K3395" s="2" t="s">
        <v>122</v>
      </c>
      <c r="L3395" s="31" t="s">
        <v>3062</v>
      </c>
      <c r="M3395" s="2" t="s">
        <v>766</v>
      </c>
      <c r="N3395" s="130"/>
      <c r="O3395" s="27" t="s">
        <v>129</v>
      </c>
      <c r="P3395" s="39">
        <v>43925</v>
      </c>
      <c r="Q3395" s="37" t="s">
        <v>12299</v>
      </c>
      <c r="R3395" s="46"/>
      <c r="S3395" s="46"/>
    </row>
    <row r="3396" spans="1:19" ht="12.75">
      <c r="A3396" s="38">
        <v>3395</v>
      </c>
      <c r="B3396" s="23" t="s">
        <v>12341</v>
      </c>
      <c r="C3396" s="39">
        <v>43925</v>
      </c>
      <c r="D3396" s="40"/>
      <c r="E3396" s="41"/>
      <c r="F3396" s="2" t="s">
        <v>39</v>
      </c>
      <c r="H3396" s="2" t="s">
        <v>1736</v>
      </c>
      <c r="I3396" s="75" t="s">
        <v>158</v>
      </c>
      <c r="J3396" s="15" t="str">
        <f>IF(ISERROR(VLOOKUP(I3396,State_codes!$B$2:$C$38, 2, FALSE)),"",VLOOKUP(I3396,State_codes!$B$2:$C$38, 2, FALSE))</f>
        <v>TN</v>
      </c>
      <c r="K3396" s="2" t="s">
        <v>122</v>
      </c>
      <c r="L3396" s="31" t="s">
        <v>3062</v>
      </c>
      <c r="M3396" s="2" t="s">
        <v>766</v>
      </c>
      <c r="N3396" s="130"/>
      <c r="O3396" s="27" t="s">
        <v>129</v>
      </c>
      <c r="P3396" s="39">
        <v>43925</v>
      </c>
      <c r="Q3396" s="37" t="s">
        <v>12299</v>
      </c>
      <c r="R3396" s="46"/>
      <c r="S3396" s="46"/>
    </row>
    <row r="3397" spans="1:19" ht="12.75">
      <c r="A3397" s="38">
        <v>3396</v>
      </c>
      <c r="B3397" s="23" t="s">
        <v>12346</v>
      </c>
      <c r="C3397" s="39">
        <v>43925</v>
      </c>
      <c r="D3397" s="40"/>
      <c r="E3397" s="41"/>
      <c r="F3397" s="2" t="s">
        <v>39</v>
      </c>
      <c r="H3397" s="2" t="s">
        <v>5383</v>
      </c>
      <c r="I3397" s="75" t="s">
        <v>158</v>
      </c>
      <c r="J3397" s="15" t="str">
        <f>IF(ISERROR(VLOOKUP(I3397,State_codes!$B$2:$C$38, 2, FALSE)),"",VLOOKUP(I3397,State_codes!$B$2:$C$38, 2, FALSE))</f>
        <v>TN</v>
      </c>
      <c r="K3397" s="2" t="s">
        <v>122</v>
      </c>
      <c r="L3397" s="31" t="s">
        <v>3062</v>
      </c>
      <c r="M3397" s="2" t="s">
        <v>766</v>
      </c>
      <c r="N3397" s="130"/>
      <c r="O3397" s="27" t="s">
        <v>129</v>
      </c>
      <c r="P3397" s="39">
        <v>43925</v>
      </c>
      <c r="Q3397" s="37" t="s">
        <v>12299</v>
      </c>
      <c r="R3397" s="46"/>
      <c r="S3397" s="46"/>
    </row>
    <row r="3398" spans="1:19" ht="12.75">
      <c r="A3398" s="38">
        <v>3397</v>
      </c>
      <c r="B3398" s="23" t="s">
        <v>12347</v>
      </c>
      <c r="C3398" s="39">
        <v>43925</v>
      </c>
      <c r="D3398" s="40"/>
      <c r="E3398" s="41"/>
      <c r="F3398" s="2" t="s">
        <v>40</v>
      </c>
      <c r="H3398" s="2" t="s">
        <v>5383</v>
      </c>
      <c r="I3398" s="75" t="s">
        <v>158</v>
      </c>
      <c r="J3398" s="15" t="str">
        <f>IF(ISERROR(VLOOKUP(I3398,State_codes!$B$2:$C$38, 2, FALSE)),"",VLOOKUP(I3398,State_codes!$B$2:$C$38, 2, FALSE))</f>
        <v>TN</v>
      </c>
      <c r="K3398" s="2" t="s">
        <v>122</v>
      </c>
      <c r="L3398" s="31" t="s">
        <v>12298</v>
      </c>
      <c r="N3398" s="130"/>
      <c r="O3398" s="130"/>
      <c r="P3398" s="39">
        <v>43925</v>
      </c>
      <c r="Q3398" s="37" t="s">
        <v>12299</v>
      </c>
      <c r="R3398" s="46"/>
      <c r="S3398" s="46"/>
    </row>
    <row r="3399" spans="1:19" ht="12.75">
      <c r="A3399" s="38">
        <v>3398</v>
      </c>
      <c r="B3399" s="23" t="s">
        <v>12352</v>
      </c>
      <c r="C3399" s="39">
        <v>43925</v>
      </c>
      <c r="D3399" s="40"/>
      <c r="E3399" s="41"/>
      <c r="F3399" s="2" t="s">
        <v>39</v>
      </c>
      <c r="H3399" s="2" t="s">
        <v>5383</v>
      </c>
      <c r="I3399" s="75" t="s">
        <v>158</v>
      </c>
      <c r="J3399" s="15" t="str">
        <f>IF(ISERROR(VLOOKUP(I3399,State_codes!$B$2:$C$38, 2, FALSE)),"",VLOOKUP(I3399,State_codes!$B$2:$C$38, 2, FALSE))</f>
        <v>TN</v>
      </c>
      <c r="K3399" s="2" t="s">
        <v>122</v>
      </c>
      <c r="L3399" s="31" t="s">
        <v>12298</v>
      </c>
      <c r="N3399" s="130"/>
      <c r="O3399" s="130"/>
      <c r="P3399" s="39">
        <v>43925</v>
      </c>
      <c r="Q3399" s="37" t="s">
        <v>12299</v>
      </c>
      <c r="R3399" s="46"/>
      <c r="S3399" s="46"/>
    </row>
    <row r="3400" spans="1:19" ht="12.75">
      <c r="A3400" s="38">
        <v>3399</v>
      </c>
      <c r="B3400" s="23" t="s">
        <v>12354</v>
      </c>
      <c r="C3400" s="39">
        <v>43925</v>
      </c>
      <c r="D3400" s="40"/>
      <c r="E3400" s="41"/>
      <c r="F3400" s="2" t="s">
        <v>39</v>
      </c>
      <c r="H3400" s="2" t="s">
        <v>5384</v>
      </c>
      <c r="I3400" s="75" t="s">
        <v>158</v>
      </c>
      <c r="J3400" s="15" t="str">
        <f>IF(ISERROR(VLOOKUP(I3400,State_codes!$B$2:$C$38, 2, FALSE)),"",VLOOKUP(I3400,State_codes!$B$2:$C$38, 2, FALSE))</f>
        <v>TN</v>
      </c>
      <c r="K3400" s="2" t="s">
        <v>122</v>
      </c>
      <c r="L3400" s="31" t="s">
        <v>3062</v>
      </c>
      <c r="M3400" s="2" t="s">
        <v>766</v>
      </c>
      <c r="N3400" s="130"/>
      <c r="O3400" s="27" t="s">
        <v>129</v>
      </c>
      <c r="P3400" s="39">
        <v>43925</v>
      </c>
      <c r="Q3400" s="37" t="s">
        <v>12299</v>
      </c>
      <c r="R3400" s="46"/>
      <c r="S3400" s="46"/>
    </row>
    <row r="3401" spans="1:19" ht="12.75">
      <c r="A3401" s="38">
        <v>3400</v>
      </c>
      <c r="B3401" s="23" t="s">
        <v>12356</v>
      </c>
      <c r="C3401" s="39">
        <v>43925</v>
      </c>
      <c r="D3401" s="40"/>
      <c r="E3401" s="41"/>
      <c r="F3401" s="2" t="s">
        <v>39</v>
      </c>
      <c r="H3401" s="2" t="s">
        <v>1900</v>
      </c>
      <c r="I3401" s="2" t="s">
        <v>158</v>
      </c>
      <c r="J3401" s="15" t="str">
        <f>IF(ISERROR(VLOOKUP(I3401,State_codes!$B$2:$C$38, 2, FALSE)),"",VLOOKUP(I3401,State_codes!$B$2:$C$38, 2, FALSE))</f>
        <v>TN</v>
      </c>
      <c r="K3401" s="2" t="s">
        <v>122</v>
      </c>
      <c r="L3401" s="31" t="s">
        <v>3062</v>
      </c>
      <c r="M3401" s="2" t="s">
        <v>766</v>
      </c>
      <c r="N3401" s="130"/>
      <c r="O3401" s="27" t="s">
        <v>129</v>
      </c>
      <c r="P3401" s="39">
        <v>43925</v>
      </c>
      <c r="Q3401" s="37" t="s">
        <v>12299</v>
      </c>
      <c r="R3401" s="46"/>
      <c r="S3401" s="46"/>
    </row>
    <row r="3402" spans="1:19" ht="12.75">
      <c r="A3402" s="38">
        <v>3401</v>
      </c>
      <c r="B3402" s="23" t="s">
        <v>12360</v>
      </c>
      <c r="C3402" s="39">
        <v>43925</v>
      </c>
      <c r="D3402" s="40"/>
      <c r="E3402" s="41"/>
      <c r="F3402" s="2" t="s">
        <v>40</v>
      </c>
      <c r="H3402" s="2" t="s">
        <v>1044</v>
      </c>
      <c r="I3402" s="2" t="s">
        <v>158</v>
      </c>
      <c r="J3402" s="15" t="str">
        <f>IF(ISERROR(VLOOKUP(I3402,State_codes!$B$2:$C$38, 2, FALSE)),"",VLOOKUP(I3402,State_codes!$B$2:$C$38, 2, FALSE))</f>
        <v>TN</v>
      </c>
      <c r="K3402" s="2" t="s">
        <v>122</v>
      </c>
      <c r="L3402" s="31" t="s">
        <v>12298</v>
      </c>
      <c r="N3402" s="130"/>
      <c r="O3402" s="130"/>
      <c r="P3402" s="39">
        <v>43925</v>
      </c>
      <c r="Q3402" s="37" t="s">
        <v>12299</v>
      </c>
      <c r="R3402" s="46"/>
      <c r="S3402" s="46"/>
    </row>
    <row r="3403" spans="1:19" ht="12.75">
      <c r="A3403" s="38">
        <v>3402</v>
      </c>
      <c r="B3403" s="23" t="s">
        <v>12363</v>
      </c>
      <c r="C3403" s="39">
        <v>43925</v>
      </c>
      <c r="D3403" s="40"/>
      <c r="E3403" s="41"/>
      <c r="F3403" s="2" t="s">
        <v>39</v>
      </c>
      <c r="H3403" s="2" t="s">
        <v>1044</v>
      </c>
      <c r="I3403" s="2" t="s">
        <v>158</v>
      </c>
      <c r="J3403" s="15" t="str">
        <f>IF(ISERROR(VLOOKUP(I3403,State_codes!$B$2:$C$38, 2, FALSE)),"",VLOOKUP(I3403,State_codes!$B$2:$C$38, 2, FALSE))</f>
        <v>TN</v>
      </c>
      <c r="K3403" s="2" t="s">
        <v>122</v>
      </c>
      <c r="L3403" s="31" t="s">
        <v>3062</v>
      </c>
      <c r="M3403" s="2" t="s">
        <v>766</v>
      </c>
      <c r="N3403" s="130"/>
      <c r="O3403" s="27" t="s">
        <v>129</v>
      </c>
      <c r="P3403" s="39">
        <v>43925</v>
      </c>
      <c r="Q3403" s="37" t="s">
        <v>12299</v>
      </c>
      <c r="R3403" s="46"/>
      <c r="S3403" s="46"/>
    </row>
    <row r="3404" spans="1:19" ht="12.75">
      <c r="A3404" s="38">
        <v>3403</v>
      </c>
      <c r="B3404" s="23" t="s">
        <v>12367</v>
      </c>
      <c r="C3404" s="39">
        <v>43925</v>
      </c>
      <c r="D3404" s="40"/>
      <c r="E3404" s="41"/>
      <c r="F3404" s="2" t="s">
        <v>39</v>
      </c>
      <c r="H3404" s="2" t="s">
        <v>5392</v>
      </c>
      <c r="I3404" s="2" t="s">
        <v>158</v>
      </c>
      <c r="J3404" s="15" t="str">
        <f>IF(ISERROR(VLOOKUP(I3404,State_codes!$B$2:$C$38, 2, FALSE)),"",VLOOKUP(I3404,State_codes!$B$2:$C$38, 2, FALSE))</f>
        <v>TN</v>
      </c>
      <c r="K3404" s="2" t="s">
        <v>122</v>
      </c>
      <c r="L3404" s="31" t="s">
        <v>3062</v>
      </c>
      <c r="M3404" s="2" t="s">
        <v>766</v>
      </c>
      <c r="N3404" s="130"/>
      <c r="O3404" s="27" t="s">
        <v>129</v>
      </c>
      <c r="P3404" s="39">
        <v>43925</v>
      </c>
      <c r="Q3404" s="37" t="s">
        <v>12299</v>
      </c>
      <c r="R3404" s="46"/>
      <c r="S3404" s="46"/>
    </row>
    <row r="3405" spans="1:19" ht="12.75">
      <c r="A3405" s="38">
        <v>3404</v>
      </c>
      <c r="B3405" s="23" t="s">
        <v>12370</v>
      </c>
      <c r="C3405" s="39">
        <v>43925</v>
      </c>
      <c r="D3405" s="40"/>
      <c r="E3405" s="41"/>
      <c r="F3405" s="2" t="s">
        <v>39</v>
      </c>
      <c r="H3405" s="2" t="s">
        <v>5392</v>
      </c>
      <c r="I3405" s="2" t="s">
        <v>158</v>
      </c>
      <c r="J3405" s="15" t="str">
        <f>IF(ISERROR(VLOOKUP(I3405,State_codes!$B$2:$C$38, 2, FALSE)),"",VLOOKUP(I3405,State_codes!$B$2:$C$38, 2, FALSE))</f>
        <v>TN</v>
      </c>
      <c r="K3405" s="2" t="s">
        <v>122</v>
      </c>
      <c r="L3405" s="31" t="s">
        <v>3062</v>
      </c>
      <c r="M3405" s="2" t="s">
        <v>766</v>
      </c>
      <c r="N3405" s="130"/>
      <c r="O3405" s="27" t="s">
        <v>129</v>
      </c>
      <c r="P3405" s="39">
        <v>43925</v>
      </c>
      <c r="Q3405" s="37" t="s">
        <v>12299</v>
      </c>
      <c r="R3405" s="46"/>
      <c r="S3405" s="46"/>
    </row>
    <row r="3406" spans="1:19" ht="12.75">
      <c r="A3406" s="38">
        <v>3405</v>
      </c>
      <c r="B3406" s="23" t="s">
        <v>12372</v>
      </c>
      <c r="C3406" s="39">
        <v>43925</v>
      </c>
      <c r="D3406" s="40"/>
      <c r="E3406" s="41"/>
      <c r="F3406" s="2" t="s">
        <v>39</v>
      </c>
      <c r="H3406" s="2" t="s">
        <v>5392</v>
      </c>
      <c r="I3406" s="75" t="s">
        <v>158</v>
      </c>
      <c r="J3406" s="15" t="str">
        <f>IF(ISERROR(VLOOKUP(I3406,State_codes!$B$2:$C$38, 2, FALSE)),"",VLOOKUP(I3406,State_codes!$B$2:$C$38, 2, FALSE))</f>
        <v>TN</v>
      </c>
      <c r="K3406" s="2" t="s">
        <v>122</v>
      </c>
      <c r="L3406" s="31" t="s">
        <v>3062</v>
      </c>
      <c r="M3406" s="2" t="s">
        <v>766</v>
      </c>
      <c r="N3406" s="130"/>
      <c r="O3406" s="27" t="s">
        <v>129</v>
      </c>
      <c r="P3406" s="39">
        <v>43925</v>
      </c>
      <c r="Q3406" s="37" t="s">
        <v>12299</v>
      </c>
      <c r="R3406" s="46"/>
      <c r="S3406" s="46"/>
    </row>
    <row r="3407" spans="1:19" ht="12.75">
      <c r="A3407" s="38">
        <v>3406</v>
      </c>
      <c r="B3407" s="23" t="s">
        <v>12376</v>
      </c>
      <c r="C3407" s="39">
        <v>43925</v>
      </c>
      <c r="D3407" s="40"/>
      <c r="E3407" s="41"/>
      <c r="F3407" s="2" t="s">
        <v>39</v>
      </c>
      <c r="H3407" s="2" t="s">
        <v>5392</v>
      </c>
      <c r="I3407" s="75" t="s">
        <v>158</v>
      </c>
      <c r="J3407" s="15" t="str">
        <f>IF(ISERROR(VLOOKUP(I3407,State_codes!$B$2:$C$38, 2, FALSE)),"",VLOOKUP(I3407,State_codes!$B$2:$C$38, 2, FALSE))</f>
        <v>TN</v>
      </c>
      <c r="K3407" s="2" t="s">
        <v>122</v>
      </c>
      <c r="L3407" s="31" t="s">
        <v>3062</v>
      </c>
      <c r="M3407" s="2" t="s">
        <v>766</v>
      </c>
      <c r="N3407" s="130"/>
      <c r="O3407" s="27" t="s">
        <v>129</v>
      </c>
      <c r="P3407" s="39">
        <v>43925</v>
      </c>
      <c r="Q3407" s="37" t="s">
        <v>12299</v>
      </c>
      <c r="R3407" s="46"/>
      <c r="S3407" s="46"/>
    </row>
    <row r="3408" spans="1:19" ht="12.75">
      <c r="A3408" s="38">
        <v>3407</v>
      </c>
      <c r="B3408" s="23" t="s">
        <v>12378</v>
      </c>
      <c r="C3408" s="39">
        <v>43925</v>
      </c>
      <c r="D3408" s="40"/>
      <c r="E3408" s="41"/>
      <c r="F3408" s="2" t="s">
        <v>39</v>
      </c>
      <c r="H3408" s="2" t="s">
        <v>5392</v>
      </c>
      <c r="I3408" s="75" t="s">
        <v>158</v>
      </c>
      <c r="J3408" s="15" t="str">
        <f>IF(ISERROR(VLOOKUP(I3408,State_codes!$B$2:$C$38, 2, FALSE)),"",VLOOKUP(I3408,State_codes!$B$2:$C$38, 2, FALSE))</f>
        <v>TN</v>
      </c>
      <c r="K3408" s="2" t="s">
        <v>122</v>
      </c>
      <c r="L3408" s="31" t="s">
        <v>3062</v>
      </c>
      <c r="M3408" s="2" t="s">
        <v>766</v>
      </c>
      <c r="N3408" s="130"/>
      <c r="O3408" s="27" t="s">
        <v>129</v>
      </c>
      <c r="P3408" s="39">
        <v>43925</v>
      </c>
      <c r="Q3408" s="37" t="s">
        <v>12299</v>
      </c>
      <c r="R3408" s="46"/>
      <c r="S3408" s="46"/>
    </row>
    <row r="3409" spans="1:19" ht="12.75">
      <c r="A3409" s="38">
        <v>3408</v>
      </c>
      <c r="B3409" s="23" t="s">
        <v>12380</v>
      </c>
      <c r="C3409" s="39">
        <v>43925</v>
      </c>
      <c r="D3409" s="40"/>
      <c r="E3409" s="41"/>
      <c r="F3409" s="2" t="s">
        <v>39</v>
      </c>
      <c r="H3409" s="2" t="s">
        <v>5392</v>
      </c>
      <c r="I3409" s="75" t="s">
        <v>158</v>
      </c>
      <c r="J3409" s="15" t="str">
        <f>IF(ISERROR(VLOOKUP(I3409,State_codes!$B$2:$C$38, 2, FALSE)),"",VLOOKUP(I3409,State_codes!$B$2:$C$38, 2, FALSE))</f>
        <v>TN</v>
      </c>
      <c r="K3409" s="2" t="s">
        <v>122</v>
      </c>
      <c r="L3409" s="31" t="s">
        <v>3062</v>
      </c>
      <c r="M3409" s="2" t="s">
        <v>766</v>
      </c>
      <c r="N3409" s="130"/>
      <c r="O3409" s="27" t="s">
        <v>129</v>
      </c>
      <c r="P3409" s="39">
        <v>43925</v>
      </c>
      <c r="Q3409" s="37" t="s">
        <v>12299</v>
      </c>
      <c r="R3409" s="46"/>
      <c r="S3409" s="46"/>
    </row>
    <row r="3410" spans="1:19" ht="12.75">
      <c r="A3410" s="38">
        <v>3409</v>
      </c>
      <c r="B3410" s="23" t="s">
        <v>12381</v>
      </c>
      <c r="C3410" s="39">
        <v>43925</v>
      </c>
      <c r="D3410" s="40"/>
      <c r="E3410" s="41"/>
      <c r="F3410" s="2" t="s">
        <v>39</v>
      </c>
      <c r="H3410" s="2" t="s">
        <v>5392</v>
      </c>
      <c r="I3410" s="75" t="s">
        <v>158</v>
      </c>
      <c r="J3410" s="15" t="str">
        <f>IF(ISERROR(VLOOKUP(I3410,State_codes!$B$2:$C$38, 2, FALSE)),"",VLOOKUP(I3410,State_codes!$B$2:$C$38, 2, FALSE))</f>
        <v>TN</v>
      </c>
      <c r="K3410" s="2" t="s">
        <v>122</v>
      </c>
      <c r="L3410" s="31" t="s">
        <v>3062</v>
      </c>
      <c r="M3410" s="2" t="s">
        <v>766</v>
      </c>
      <c r="N3410" s="130"/>
      <c r="O3410" s="27" t="s">
        <v>129</v>
      </c>
      <c r="P3410" s="39">
        <v>43925</v>
      </c>
      <c r="Q3410" s="37" t="s">
        <v>12299</v>
      </c>
      <c r="R3410" s="46"/>
      <c r="S3410" s="46"/>
    </row>
    <row r="3411" spans="1:19" ht="12.75">
      <c r="A3411" s="38">
        <v>3410</v>
      </c>
      <c r="B3411" s="23" t="s">
        <v>12387</v>
      </c>
      <c r="C3411" s="39">
        <v>43925</v>
      </c>
      <c r="D3411" s="40"/>
      <c r="E3411" s="41"/>
      <c r="F3411" s="2" t="s">
        <v>39</v>
      </c>
      <c r="H3411" s="2" t="s">
        <v>5392</v>
      </c>
      <c r="I3411" s="2" t="s">
        <v>158</v>
      </c>
      <c r="J3411" s="15" t="str">
        <f>IF(ISERROR(VLOOKUP(I3411,State_codes!$B$2:$C$38, 2, FALSE)),"",VLOOKUP(I3411,State_codes!$B$2:$C$38, 2, FALSE))</f>
        <v>TN</v>
      </c>
      <c r="K3411" s="2" t="s">
        <v>122</v>
      </c>
      <c r="L3411" s="31" t="s">
        <v>3062</v>
      </c>
      <c r="M3411" s="2" t="s">
        <v>766</v>
      </c>
      <c r="N3411" s="130"/>
      <c r="O3411" s="27" t="s">
        <v>129</v>
      </c>
      <c r="P3411" s="39">
        <v>43925</v>
      </c>
      <c r="Q3411" s="37" t="s">
        <v>12299</v>
      </c>
      <c r="R3411" s="46"/>
      <c r="S3411" s="46"/>
    </row>
    <row r="3412" spans="1:19" ht="12.75">
      <c r="A3412" s="38">
        <v>3411</v>
      </c>
      <c r="B3412" s="23" t="s">
        <v>12388</v>
      </c>
      <c r="C3412" s="39">
        <v>43925</v>
      </c>
      <c r="D3412" s="40"/>
      <c r="E3412" s="41"/>
      <c r="F3412" s="2" t="s">
        <v>39</v>
      </c>
      <c r="H3412" s="2" t="s">
        <v>5392</v>
      </c>
      <c r="I3412" s="2" t="s">
        <v>158</v>
      </c>
      <c r="J3412" s="15" t="str">
        <f>IF(ISERROR(VLOOKUP(I3412,State_codes!$B$2:$C$38, 2, FALSE)),"",VLOOKUP(I3412,State_codes!$B$2:$C$38, 2, FALSE))</f>
        <v>TN</v>
      </c>
      <c r="K3412" s="2" t="s">
        <v>122</v>
      </c>
      <c r="L3412" s="31" t="s">
        <v>3062</v>
      </c>
      <c r="M3412" s="2" t="s">
        <v>766</v>
      </c>
      <c r="N3412" s="130"/>
      <c r="O3412" s="27" t="s">
        <v>129</v>
      </c>
      <c r="P3412" s="39">
        <v>43925</v>
      </c>
      <c r="Q3412" s="37" t="s">
        <v>12299</v>
      </c>
      <c r="R3412" s="46"/>
      <c r="S3412" s="46"/>
    </row>
    <row r="3413" spans="1:19" ht="12.75">
      <c r="A3413" s="38">
        <v>3412</v>
      </c>
      <c r="B3413" s="23" t="s">
        <v>12391</v>
      </c>
      <c r="C3413" s="39">
        <v>43925</v>
      </c>
      <c r="D3413" s="40"/>
      <c r="E3413" s="41"/>
      <c r="F3413" s="2" t="s">
        <v>39</v>
      </c>
      <c r="H3413" s="2" t="s">
        <v>5392</v>
      </c>
      <c r="I3413" s="2" t="s">
        <v>158</v>
      </c>
      <c r="J3413" s="15" t="str">
        <f>IF(ISERROR(VLOOKUP(I3413,State_codes!$B$2:$C$38, 2, FALSE)),"",VLOOKUP(I3413,State_codes!$B$2:$C$38, 2, FALSE))</f>
        <v>TN</v>
      </c>
      <c r="K3413" s="2" t="s">
        <v>122</v>
      </c>
      <c r="L3413" s="31" t="s">
        <v>3062</v>
      </c>
      <c r="M3413" s="2" t="s">
        <v>766</v>
      </c>
      <c r="N3413" s="130"/>
      <c r="O3413" s="27" t="s">
        <v>129</v>
      </c>
      <c r="P3413" s="39">
        <v>43925</v>
      </c>
      <c r="Q3413" s="37" t="s">
        <v>12299</v>
      </c>
      <c r="R3413" s="46"/>
      <c r="S3413" s="46"/>
    </row>
    <row r="3414" spans="1:19" ht="12.75">
      <c r="A3414" s="38">
        <v>3413</v>
      </c>
      <c r="B3414" s="23" t="s">
        <v>12396</v>
      </c>
      <c r="C3414" s="39">
        <v>43925</v>
      </c>
      <c r="D3414" s="40"/>
      <c r="E3414" s="41"/>
      <c r="F3414" s="2" t="s">
        <v>39</v>
      </c>
      <c r="H3414" s="2" t="s">
        <v>1613</v>
      </c>
      <c r="I3414" s="2" t="s">
        <v>158</v>
      </c>
      <c r="J3414" s="15" t="str">
        <f>IF(ISERROR(VLOOKUP(I3414,State_codes!$B$2:$C$38, 2, FALSE)),"",VLOOKUP(I3414,State_codes!$B$2:$C$38, 2, FALSE))</f>
        <v>TN</v>
      </c>
      <c r="K3414" s="2" t="s">
        <v>122</v>
      </c>
      <c r="L3414" s="31" t="s">
        <v>3062</v>
      </c>
      <c r="M3414" s="2" t="s">
        <v>766</v>
      </c>
      <c r="N3414" s="130"/>
      <c r="O3414" s="27" t="s">
        <v>129</v>
      </c>
      <c r="P3414" s="39">
        <v>43925</v>
      </c>
      <c r="Q3414" s="37" t="s">
        <v>12299</v>
      </c>
      <c r="R3414" s="46"/>
      <c r="S3414" s="46"/>
    </row>
    <row r="3415" spans="1:19" ht="12.75">
      <c r="A3415" s="38">
        <v>3414</v>
      </c>
      <c r="B3415" s="23" t="s">
        <v>12401</v>
      </c>
      <c r="C3415" s="39">
        <v>43925</v>
      </c>
      <c r="D3415" s="40"/>
      <c r="E3415" s="41"/>
      <c r="F3415" s="2" t="s">
        <v>39</v>
      </c>
      <c r="H3415" s="2" t="s">
        <v>1733</v>
      </c>
      <c r="I3415" s="2" t="s">
        <v>158</v>
      </c>
      <c r="J3415" s="15" t="str">
        <f>IF(ISERROR(VLOOKUP(I3415,State_codes!$B$2:$C$38, 2, FALSE)),"",VLOOKUP(I3415,State_codes!$B$2:$C$38, 2, FALSE))</f>
        <v>TN</v>
      </c>
      <c r="K3415" s="2" t="s">
        <v>122</v>
      </c>
      <c r="L3415" s="31" t="s">
        <v>3062</v>
      </c>
      <c r="M3415" s="2" t="s">
        <v>766</v>
      </c>
      <c r="N3415" s="130"/>
      <c r="O3415" s="27" t="s">
        <v>129</v>
      </c>
      <c r="P3415" s="39">
        <v>43925</v>
      </c>
      <c r="Q3415" s="37" t="s">
        <v>12299</v>
      </c>
      <c r="R3415" s="46"/>
      <c r="S3415" s="46"/>
    </row>
    <row r="3416" spans="1:19" ht="12.75">
      <c r="A3416" s="38">
        <v>3415</v>
      </c>
      <c r="B3416" s="23" t="s">
        <v>12407</v>
      </c>
      <c r="C3416" s="39">
        <v>43925</v>
      </c>
      <c r="D3416" s="40"/>
      <c r="E3416" s="41"/>
      <c r="F3416" s="2" t="s">
        <v>39</v>
      </c>
      <c r="H3416" s="2" t="s">
        <v>1733</v>
      </c>
      <c r="I3416" s="75" t="s">
        <v>158</v>
      </c>
      <c r="J3416" s="15" t="str">
        <f>IF(ISERROR(VLOOKUP(I3416,State_codes!$B$2:$C$38, 2, FALSE)),"",VLOOKUP(I3416,State_codes!$B$2:$C$38, 2, FALSE))</f>
        <v>TN</v>
      </c>
      <c r="K3416" s="2" t="s">
        <v>122</v>
      </c>
      <c r="L3416" s="31" t="s">
        <v>3062</v>
      </c>
      <c r="M3416" s="2" t="s">
        <v>766</v>
      </c>
      <c r="N3416" s="130"/>
      <c r="O3416" s="27" t="s">
        <v>129</v>
      </c>
      <c r="P3416" s="39">
        <v>43925</v>
      </c>
      <c r="Q3416" s="37" t="s">
        <v>12299</v>
      </c>
      <c r="R3416" s="46"/>
      <c r="S3416" s="46"/>
    </row>
    <row r="3417" spans="1:19" ht="12.75">
      <c r="A3417" s="38">
        <v>3416</v>
      </c>
      <c r="B3417" s="23" t="s">
        <v>12409</v>
      </c>
      <c r="C3417" s="39">
        <v>43925</v>
      </c>
      <c r="D3417" s="40"/>
      <c r="E3417" s="41"/>
      <c r="F3417" s="2" t="s">
        <v>39</v>
      </c>
      <c r="H3417" s="2" t="s">
        <v>2079</v>
      </c>
      <c r="I3417" s="75" t="s">
        <v>158</v>
      </c>
      <c r="J3417" s="15" t="str">
        <f>IF(ISERROR(VLOOKUP(I3417,State_codes!$B$2:$C$38, 2, FALSE)),"",VLOOKUP(I3417,State_codes!$B$2:$C$38, 2, FALSE))</f>
        <v>TN</v>
      </c>
      <c r="K3417" s="2" t="s">
        <v>122</v>
      </c>
      <c r="L3417" s="31" t="s">
        <v>3062</v>
      </c>
      <c r="M3417" s="2" t="s">
        <v>766</v>
      </c>
      <c r="N3417" s="130"/>
      <c r="O3417" s="27" t="s">
        <v>129</v>
      </c>
      <c r="P3417" s="39">
        <v>43925</v>
      </c>
      <c r="Q3417" s="37" t="s">
        <v>12299</v>
      </c>
      <c r="R3417" s="46"/>
      <c r="S3417" s="46"/>
    </row>
    <row r="3418" spans="1:19" ht="12.75">
      <c r="A3418" s="38">
        <v>3417</v>
      </c>
      <c r="B3418" s="23" t="s">
        <v>12412</v>
      </c>
      <c r="C3418" s="39">
        <v>43925</v>
      </c>
      <c r="D3418" s="40"/>
      <c r="E3418" s="41"/>
      <c r="F3418" s="2" t="s">
        <v>39</v>
      </c>
      <c r="H3418" s="2" t="s">
        <v>2079</v>
      </c>
      <c r="I3418" s="75" t="s">
        <v>158</v>
      </c>
      <c r="J3418" s="15" t="str">
        <f>IF(ISERROR(VLOOKUP(I3418,State_codes!$B$2:$C$38, 2, FALSE)),"",VLOOKUP(I3418,State_codes!$B$2:$C$38, 2, FALSE))</f>
        <v>TN</v>
      </c>
      <c r="K3418" s="2" t="s">
        <v>122</v>
      </c>
      <c r="L3418" s="31" t="s">
        <v>3062</v>
      </c>
      <c r="M3418" s="2" t="s">
        <v>766</v>
      </c>
      <c r="N3418" s="130"/>
      <c r="O3418" s="27" t="s">
        <v>129</v>
      </c>
      <c r="P3418" s="39">
        <v>43925</v>
      </c>
      <c r="Q3418" s="37" t="s">
        <v>12299</v>
      </c>
      <c r="R3418" s="46"/>
      <c r="S3418" s="46"/>
    </row>
    <row r="3419" spans="1:19" ht="12.75">
      <c r="A3419" s="38">
        <v>3418</v>
      </c>
      <c r="B3419" s="23" t="s">
        <v>12415</v>
      </c>
      <c r="C3419" s="39">
        <v>43925</v>
      </c>
      <c r="D3419" s="40"/>
      <c r="E3419" s="41"/>
      <c r="F3419" s="2" t="s">
        <v>39</v>
      </c>
      <c r="H3419" s="2" t="s">
        <v>2079</v>
      </c>
      <c r="I3419" s="75" t="s">
        <v>158</v>
      </c>
      <c r="J3419" s="15" t="str">
        <f>IF(ISERROR(VLOOKUP(I3419,State_codes!$B$2:$C$38, 2, FALSE)),"",VLOOKUP(I3419,State_codes!$B$2:$C$38, 2, FALSE))</f>
        <v>TN</v>
      </c>
      <c r="K3419" s="2" t="s">
        <v>122</v>
      </c>
      <c r="L3419" s="31" t="s">
        <v>3062</v>
      </c>
      <c r="M3419" s="2" t="s">
        <v>766</v>
      </c>
      <c r="N3419" s="130"/>
      <c r="O3419" s="27" t="s">
        <v>129</v>
      </c>
      <c r="P3419" s="39">
        <v>43925</v>
      </c>
      <c r="Q3419" s="37" t="s">
        <v>12299</v>
      </c>
      <c r="R3419" s="46"/>
      <c r="S3419" s="46"/>
    </row>
    <row r="3420" spans="1:19" ht="12.75">
      <c r="A3420" s="38">
        <v>3419</v>
      </c>
      <c r="B3420" s="23" t="s">
        <v>12421</v>
      </c>
      <c r="C3420" s="39">
        <v>43925</v>
      </c>
      <c r="D3420" s="40"/>
      <c r="E3420" s="41"/>
      <c r="F3420" s="2" t="s">
        <v>39</v>
      </c>
      <c r="H3420" s="2" t="s">
        <v>2079</v>
      </c>
      <c r="I3420" s="75" t="s">
        <v>158</v>
      </c>
      <c r="J3420" s="15" t="str">
        <f>IF(ISERROR(VLOOKUP(I3420,State_codes!$B$2:$C$38, 2, FALSE)),"",VLOOKUP(I3420,State_codes!$B$2:$C$38, 2, FALSE))</f>
        <v>TN</v>
      </c>
      <c r="K3420" s="2" t="s">
        <v>122</v>
      </c>
      <c r="L3420" s="31" t="s">
        <v>3062</v>
      </c>
      <c r="M3420" s="2" t="s">
        <v>766</v>
      </c>
      <c r="N3420" s="130"/>
      <c r="O3420" s="27" t="s">
        <v>129</v>
      </c>
      <c r="P3420" s="39">
        <v>43925</v>
      </c>
      <c r="Q3420" s="37" t="s">
        <v>12299</v>
      </c>
      <c r="R3420" s="46"/>
      <c r="S3420" s="46"/>
    </row>
    <row r="3421" spans="1:19" ht="12.75">
      <c r="A3421" s="38">
        <v>3420</v>
      </c>
      <c r="B3421" s="23" t="s">
        <v>12426</v>
      </c>
      <c r="C3421" s="39">
        <v>43925</v>
      </c>
      <c r="D3421" s="40"/>
      <c r="E3421" s="41"/>
      <c r="F3421" s="2" t="s">
        <v>39</v>
      </c>
      <c r="H3421" s="2" t="s">
        <v>2079</v>
      </c>
      <c r="I3421" s="2" t="s">
        <v>158</v>
      </c>
      <c r="J3421" s="15" t="str">
        <f>IF(ISERROR(VLOOKUP(I3421,State_codes!$B$2:$C$38, 2, FALSE)),"",VLOOKUP(I3421,State_codes!$B$2:$C$38, 2, FALSE))</f>
        <v>TN</v>
      </c>
      <c r="K3421" s="2" t="s">
        <v>122</v>
      </c>
      <c r="L3421" s="31" t="s">
        <v>3062</v>
      </c>
      <c r="M3421" s="2" t="s">
        <v>766</v>
      </c>
      <c r="N3421" s="130"/>
      <c r="O3421" s="27" t="s">
        <v>129</v>
      </c>
      <c r="P3421" s="39">
        <v>43925</v>
      </c>
      <c r="Q3421" s="37" t="s">
        <v>12299</v>
      </c>
      <c r="R3421" s="46"/>
      <c r="S3421" s="46"/>
    </row>
    <row r="3422" spans="1:19" ht="12.75">
      <c r="A3422" s="38">
        <v>3421</v>
      </c>
      <c r="B3422" s="23" t="s">
        <v>12430</v>
      </c>
      <c r="C3422" s="39">
        <v>43925</v>
      </c>
      <c r="D3422" s="40"/>
      <c r="E3422" s="41"/>
      <c r="F3422" s="2" t="s">
        <v>39</v>
      </c>
      <c r="H3422" s="2" t="s">
        <v>2079</v>
      </c>
      <c r="I3422" s="2" t="s">
        <v>158</v>
      </c>
      <c r="J3422" s="15" t="str">
        <f>IF(ISERROR(VLOOKUP(I3422,State_codes!$B$2:$C$38, 2, FALSE)),"",VLOOKUP(I3422,State_codes!$B$2:$C$38, 2, FALSE))</f>
        <v>TN</v>
      </c>
      <c r="K3422" s="2" t="s">
        <v>122</v>
      </c>
      <c r="L3422" s="31" t="s">
        <v>3062</v>
      </c>
      <c r="M3422" s="2" t="s">
        <v>766</v>
      </c>
      <c r="N3422" s="130"/>
      <c r="O3422" s="27" t="s">
        <v>129</v>
      </c>
      <c r="P3422" s="39">
        <v>43925</v>
      </c>
      <c r="Q3422" s="37" t="s">
        <v>12299</v>
      </c>
      <c r="R3422" s="46"/>
      <c r="S3422" s="46"/>
    </row>
    <row r="3423" spans="1:19" ht="12.75">
      <c r="A3423" s="38">
        <v>3422</v>
      </c>
      <c r="B3423" s="23" t="s">
        <v>12432</v>
      </c>
      <c r="C3423" s="39">
        <v>43925</v>
      </c>
      <c r="D3423" s="40"/>
      <c r="E3423" s="41"/>
      <c r="F3423" s="2" t="s">
        <v>39</v>
      </c>
      <c r="H3423" s="2" t="s">
        <v>2079</v>
      </c>
      <c r="I3423" s="2" t="s">
        <v>158</v>
      </c>
      <c r="J3423" s="15" t="str">
        <f>IF(ISERROR(VLOOKUP(I3423,State_codes!$B$2:$C$38, 2, FALSE)),"",VLOOKUP(I3423,State_codes!$B$2:$C$38, 2, FALSE))</f>
        <v>TN</v>
      </c>
      <c r="K3423" s="2" t="s">
        <v>122</v>
      </c>
      <c r="L3423" s="31" t="s">
        <v>3062</v>
      </c>
      <c r="M3423" s="2" t="s">
        <v>766</v>
      </c>
      <c r="N3423" s="130"/>
      <c r="O3423" s="27" t="s">
        <v>129</v>
      </c>
      <c r="P3423" s="39">
        <v>43925</v>
      </c>
      <c r="Q3423" s="37" t="s">
        <v>12299</v>
      </c>
      <c r="R3423" s="46"/>
      <c r="S3423" s="46"/>
    </row>
    <row r="3424" spans="1:19" ht="12.75">
      <c r="A3424" s="38">
        <v>3423</v>
      </c>
      <c r="B3424" s="23" t="s">
        <v>12434</v>
      </c>
      <c r="C3424" s="39">
        <v>43925</v>
      </c>
      <c r="D3424" s="40"/>
      <c r="E3424" s="41"/>
      <c r="F3424" s="2" t="s">
        <v>39</v>
      </c>
      <c r="H3424" s="2" t="s">
        <v>2079</v>
      </c>
      <c r="I3424" s="2" t="s">
        <v>158</v>
      </c>
      <c r="J3424" s="15" t="str">
        <f>IF(ISERROR(VLOOKUP(I3424,State_codes!$B$2:$C$38, 2, FALSE)),"",VLOOKUP(I3424,State_codes!$B$2:$C$38, 2, FALSE))</f>
        <v>TN</v>
      </c>
      <c r="K3424" s="2" t="s">
        <v>122</v>
      </c>
      <c r="L3424" s="31" t="s">
        <v>3062</v>
      </c>
      <c r="M3424" s="2" t="s">
        <v>766</v>
      </c>
      <c r="N3424" s="130"/>
      <c r="O3424" s="27" t="s">
        <v>129</v>
      </c>
      <c r="P3424" s="39">
        <v>43925</v>
      </c>
      <c r="Q3424" s="37" t="s">
        <v>12299</v>
      </c>
      <c r="R3424" s="46"/>
      <c r="S3424" s="46"/>
    </row>
    <row r="3425" spans="1:19" ht="12.75">
      <c r="A3425" s="38">
        <v>3424</v>
      </c>
      <c r="B3425" s="23" t="s">
        <v>12440</v>
      </c>
      <c r="C3425" s="39">
        <v>43925</v>
      </c>
      <c r="D3425" s="40"/>
      <c r="E3425" s="41"/>
      <c r="F3425" s="2" t="s">
        <v>39</v>
      </c>
      <c r="H3425" s="2" t="s">
        <v>2079</v>
      </c>
      <c r="I3425" s="2" t="s">
        <v>158</v>
      </c>
      <c r="J3425" s="15" t="str">
        <f>IF(ISERROR(VLOOKUP(I3425,State_codes!$B$2:$C$38, 2, FALSE)),"",VLOOKUP(I3425,State_codes!$B$2:$C$38, 2, FALSE))</f>
        <v>TN</v>
      </c>
      <c r="K3425" s="2" t="s">
        <v>122</v>
      </c>
      <c r="L3425" s="31" t="s">
        <v>3062</v>
      </c>
      <c r="M3425" s="2" t="s">
        <v>766</v>
      </c>
      <c r="N3425" s="130"/>
      <c r="O3425" s="27" t="s">
        <v>129</v>
      </c>
      <c r="P3425" s="39">
        <v>43925</v>
      </c>
      <c r="Q3425" s="37" t="s">
        <v>12299</v>
      </c>
      <c r="R3425" s="46"/>
      <c r="S3425" s="46"/>
    </row>
    <row r="3426" spans="1:19" ht="12.75">
      <c r="A3426" s="38">
        <v>3425</v>
      </c>
      <c r="B3426" s="23" t="s">
        <v>12443</v>
      </c>
      <c r="C3426" s="39">
        <v>43925</v>
      </c>
      <c r="D3426" s="40"/>
      <c r="E3426" s="41"/>
      <c r="F3426" s="2" t="s">
        <v>39</v>
      </c>
      <c r="H3426" s="2" t="s">
        <v>2079</v>
      </c>
      <c r="I3426" s="75" t="s">
        <v>158</v>
      </c>
      <c r="J3426" s="15" t="str">
        <f>IF(ISERROR(VLOOKUP(I3426,State_codes!$B$2:$C$38, 2, FALSE)),"",VLOOKUP(I3426,State_codes!$B$2:$C$38, 2, FALSE))</f>
        <v>TN</v>
      </c>
      <c r="K3426" s="2" t="s">
        <v>122</v>
      </c>
      <c r="L3426" s="31" t="s">
        <v>3062</v>
      </c>
      <c r="M3426" s="2" t="s">
        <v>766</v>
      </c>
      <c r="N3426" s="130"/>
      <c r="O3426" s="27" t="s">
        <v>129</v>
      </c>
      <c r="P3426" s="39">
        <v>43925</v>
      </c>
      <c r="Q3426" s="37" t="s">
        <v>12299</v>
      </c>
      <c r="R3426" s="46"/>
      <c r="S3426" s="46"/>
    </row>
    <row r="3427" spans="1:19" ht="12.75">
      <c r="A3427" s="38">
        <v>3426</v>
      </c>
      <c r="B3427" s="23" t="s">
        <v>12446</v>
      </c>
      <c r="C3427" s="39">
        <v>43925</v>
      </c>
      <c r="D3427" s="40"/>
      <c r="E3427" s="41"/>
      <c r="F3427" s="2" t="s">
        <v>39</v>
      </c>
      <c r="H3427" s="2" t="s">
        <v>2079</v>
      </c>
      <c r="I3427" s="75" t="s">
        <v>158</v>
      </c>
      <c r="J3427" s="15" t="str">
        <f>IF(ISERROR(VLOOKUP(I3427,State_codes!$B$2:$C$38, 2, FALSE)),"",VLOOKUP(I3427,State_codes!$B$2:$C$38, 2, FALSE))</f>
        <v>TN</v>
      </c>
      <c r="K3427" s="2" t="s">
        <v>122</v>
      </c>
      <c r="L3427" s="31" t="s">
        <v>3062</v>
      </c>
      <c r="M3427" s="2" t="s">
        <v>766</v>
      </c>
      <c r="N3427" s="130"/>
      <c r="O3427" s="27" t="s">
        <v>129</v>
      </c>
      <c r="P3427" s="39">
        <v>43925</v>
      </c>
      <c r="Q3427" s="37" t="s">
        <v>12299</v>
      </c>
      <c r="R3427" s="46"/>
      <c r="S3427" s="46"/>
    </row>
    <row r="3428" spans="1:19" ht="12.75">
      <c r="A3428" s="38">
        <v>3427</v>
      </c>
      <c r="B3428" s="23" t="s">
        <v>12447</v>
      </c>
      <c r="C3428" s="39">
        <v>43925</v>
      </c>
      <c r="D3428" s="40"/>
      <c r="E3428" s="41"/>
      <c r="F3428" s="2" t="s">
        <v>39</v>
      </c>
      <c r="H3428" s="2" t="s">
        <v>2079</v>
      </c>
      <c r="I3428" s="75" t="s">
        <v>158</v>
      </c>
      <c r="J3428" s="15" t="str">
        <f>IF(ISERROR(VLOOKUP(I3428,State_codes!$B$2:$C$38, 2, FALSE)),"",VLOOKUP(I3428,State_codes!$B$2:$C$38, 2, FALSE))</f>
        <v>TN</v>
      </c>
      <c r="K3428" s="2" t="s">
        <v>122</v>
      </c>
      <c r="L3428" s="31" t="s">
        <v>3062</v>
      </c>
      <c r="M3428" s="2" t="s">
        <v>766</v>
      </c>
      <c r="N3428" s="130"/>
      <c r="O3428" s="27" t="s">
        <v>129</v>
      </c>
      <c r="P3428" s="39">
        <v>43925</v>
      </c>
      <c r="Q3428" s="37" t="s">
        <v>12299</v>
      </c>
      <c r="R3428" s="46"/>
      <c r="S3428" s="46"/>
    </row>
    <row r="3429" spans="1:19" ht="12.75">
      <c r="A3429" s="38">
        <v>3428</v>
      </c>
      <c r="B3429" s="23" t="s">
        <v>12449</v>
      </c>
      <c r="C3429" s="39">
        <v>43925</v>
      </c>
      <c r="D3429" s="40"/>
      <c r="E3429" s="41"/>
      <c r="F3429" s="2" t="s">
        <v>39</v>
      </c>
      <c r="H3429" s="2" t="s">
        <v>2079</v>
      </c>
      <c r="I3429" s="75" t="s">
        <v>158</v>
      </c>
      <c r="J3429" s="15" t="str">
        <f>IF(ISERROR(VLOOKUP(I3429,State_codes!$B$2:$C$38, 2, FALSE)),"",VLOOKUP(I3429,State_codes!$B$2:$C$38, 2, FALSE))</f>
        <v>TN</v>
      </c>
      <c r="K3429" s="2" t="s">
        <v>122</v>
      </c>
      <c r="L3429" s="31" t="s">
        <v>3062</v>
      </c>
      <c r="M3429" s="2" t="s">
        <v>766</v>
      </c>
      <c r="N3429" s="130"/>
      <c r="O3429" s="27" t="s">
        <v>129</v>
      </c>
      <c r="P3429" s="39">
        <v>43925</v>
      </c>
      <c r="Q3429" s="37" t="s">
        <v>12299</v>
      </c>
      <c r="R3429" s="46"/>
      <c r="S3429" s="46"/>
    </row>
    <row r="3430" spans="1:19" ht="12.75">
      <c r="A3430" s="38">
        <v>3429</v>
      </c>
      <c r="B3430" s="23" t="s">
        <v>12451</v>
      </c>
      <c r="C3430" s="39">
        <v>43925</v>
      </c>
      <c r="D3430" s="40"/>
      <c r="E3430" s="41"/>
      <c r="F3430" s="2" t="s">
        <v>39</v>
      </c>
      <c r="H3430" s="2" t="s">
        <v>2079</v>
      </c>
      <c r="I3430" s="75" t="s">
        <v>158</v>
      </c>
      <c r="J3430" s="15" t="str">
        <f>IF(ISERROR(VLOOKUP(I3430,State_codes!$B$2:$C$38, 2, FALSE)),"",VLOOKUP(I3430,State_codes!$B$2:$C$38, 2, FALSE))</f>
        <v>TN</v>
      </c>
      <c r="K3430" s="2" t="s">
        <v>122</v>
      </c>
      <c r="L3430" s="31" t="s">
        <v>3062</v>
      </c>
      <c r="M3430" s="2" t="s">
        <v>766</v>
      </c>
      <c r="N3430" s="130"/>
      <c r="O3430" s="27" t="s">
        <v>129</v>
      </c>
      <c r="P3430" s="39">
        <v>43925</v>
      </c>
      <c r="Q3430" s="37" t="s">
        <v>12299</v>
      </c>
      <c r="R3430" s="46"/>
      <c r="S3430" s="46"/>
    </row>
    <row r="3431" spans="1:19" ht="12.75">
      <c r="A3431" s="38">
        <v>3430</v>
      </c>
      <c r="B3431" s="23" t="s">
        <v>12453</v>
      </c>
      <c r="C3431" s="39">
        <v>43925</v>
      </c>
      <c r="D3431" s="40"/>
      <c r="E3431" s="41"/>
      <c r="F3431" s="2" t="s">
        <v>39</v>
      </c>
      <c r="H3431" s="2" t="s">
        <v>2079</v>
      </c>
      <c r="I3431" s="2" t="s">
        <v>158</v>
      </c>
      <c r="J3431" s="15" t="str">
        <f>IF(ISERROR(VLOOKUP(I3431,State_codes!$B$2:$C$38, 2, FALSE)),"",VLOOKUP(I3431,State_codes!$B$2:$C$38, 2, FALSE))</f>
        <v>TN</v>
      </c>
      <c r="K3431" s="2" t="s">
        <v>122</v>
      </c>
      <c r="L3431" s="31" t="s">
        <v>3062</v>
      </c>
      <c r="M3431" s="2" t="s">
        <v>766</v>
      </c>
      <c r="N3431" s="130"/>
      <c r="O3431" s="27" t="s">
        <v>129</v>
      </c>
      <c r="P3431" s="39">
        <v>43925</v>
      </c>
      <c r="Q3431" s="37" t="s">
        <v>12299</v>
      </c>
      <c r="R3431" s="46"/>
      <c r="S3431" s="46"/>
    </row>
    <row r="3432" spans="1:19" ht="12.75">
      <c r="A3432" s="38">
        <v>3431</v>
      </c>
      <c r="B3432" s="23" t="s">
        <v>12457</v>
      </c>
      <c r="C3432" s="39">
        <v>43925</v>
      </c>
      <c r="D3432" s="40"/>
      <c r="E3432" s="41"/>
      <c r="F3432" s="2" t="s">
        <v>39</v>
      </c>
      <c r="H3432" s="2" t="s">
        <v>2079</v>
      </c>
      <c r="I3432" s="2" t="s">
        <v>158</v>
      </c>
      <c r="J3432" s="15" t="str">
        <f>IF(ISERROR(VLOOKUP(I3432,State_codes!$B$2:$C$38, 2, FALSE)),"",VLOOKUP(I3432,State_codes!$B$2:$C$38, 2, FALSE))</f>
        <v>TN</v>
      </c>
      <c r="K3432" s="2" t="s">
        <v>122</v>
      </c>
      <c r="L3432" s="31" t="s">
        <v>3062</v>
      </c>
      <c r="M3432" s="2" t="s">
        <v>766</v>
      </c>
      <c r="N3432" s="130"/>
      <c r="O3432" s="27" t="s">
        <v>129</v>
      </c>
      <c r="P3432" s="39">
        <v>43925</v>
      </c>
      <c r="Q3432" s="37" t="s">
        <v>12299</v>
      </c>
      <c r="R3432" s="46"/>
      <c r="S3432" s="46"/>
    </row>
    <row r="3433" spans="1:19" ht="12.75">
      <c r="A3433" s="38">
        <v>3432</v>
      </c>
      <c r="B3433" s="23" t="s">
        <v>12459</v>
      </c>
      <c r="C3433" s="39">
        <v>43925</v>
      </c>
      <c r="D3433" s="40"/>
      <c r="E3433" s="41"/>
      <c r="F3433" s="2" t="s">
        <v>39</v>
      </c>
      <c r="H3433" s="2" t="s">
        <v>2079</v>
      </c>
      <c r="I3433" s="2" t="s">
        <v>158</v>
      </c>
      <c r="J3433" s="15" t="str">
        <f>IF(ISERROR(VLOOKUP(I3433,State_codes!$B$2:$C$38, 2, FALSE)),"",VLOOKUP(I3433,State_codes!$B$2:$C$38, 2, FALSE))</f>
        <v>TN</v>
      </c>
      <c r="K3433" s="2" t="s">
        <v>122</v>
      </c>
      <c r="L3433" s="31" t="s">
        <v>3062</v>
      </c>
      <c r="M3433" s="2" t="s">
        <v>766</v>
      </c>
      <c r="N3433" s="130"/>
      <c r="O3433" s="27" t="s">
        <v>129</v>
      </c>
      <c r="P3433" s="39">
        <v>43925</v>
      </c>
      <c r="Q3433" s="37" t="s">
        <v>12299</v>
      </c>
      <c r="R3433" s="46"/>
      <c r="S3433" s="46"/>
    </row>
    <row r="3434" spans="1:19" ht="12.75">
      <c r="A3434" s="38">
        <v>3433</v>
      </c>
      <c r="B3434" s="23" t="s">
        <v>12461</v>
      </c>
      <c r="C3434" s="39">
        <v>43925</v>
      </c>
      <c r="D3434" s="40"/>
      <c r="E3434" s="41"/>
      <c r="F3434" s="2" t="s">
        <v>39</v>
      </c>
      <c r="H3434" s="2" t="s">
        <v>1998</v>
      </c>
      <c r="I3434" s="2" t="s">
        <v>158</v>
      </c>
      <c r="J3434" s="15" t="str">
        <f>IF(ISERROR(VLOOKUP(I3434,State_codes!$B$2:$C$38, 2, FALSE)),"",VLOOKUP(I3434,State_codes!$B$2:$C$38, 2, FALSE))</f>
        <v>TN</v>
      </c>
      <c r="K3434" s="2" t="s">
        <v>122</v>
      </c>
      <c r="L3434" s="31" t="s">
        <v>3062</v>
      </c>
      <c r="M3434" s="2" t="s">
        <v>766</v>
      </c>
      <c r="N3434" s="130"/>
      <c r="O3434" s="27" t="s">
        <v>129</v>
      </c>
      <c r="P3434" s="39">
        <v>43925</v>
      </c>
      <c r="Q3434" s="37" t="s">
        <v>12299</v>
      </c>
      <c r="R3434" s="46"/>
      <c r="S3434" s="46"/>
    </row>
    <row r="3435" spans="1:19" ht="12.75">
      <c r="A3435" s="38">
        <v>3434</v>
      </c>
      <c r="B3435" s="23" t="s">
        <v>12467</v>
      </c>
      <c r="C3435" s="39">
        <v>43925</v>
      </c>
      <c r="D3435" s="40"/>
      <c r="E3435" s="41"/>
      <c r="F3435" s="2" t="s">
        <v>39</v>
      </c>
      <c r="H3435" s="2" t="s">
        <v>1998</v>
      </c>
      <c r="I3435" s="2" t="s">
        <v>158</v>
      </c>
      <c r="J3435" s="15" t="str">
        <f>IF(ISERROR(VLOOKUP(I3435,State_codes!$B$2:$C$38, 2, FALSE)),"",VLOOKUP(I3435,State_codes!$B$2:$C$38, 2, FALSE))</f>
        <v>TN</v>
      </c>
      <c r="K3435" s="2" t="s">
        <v>122</v>
      </c>
      <c r="L3435" s="31" t="s">
        <v>3062</v>
      </c>
      <c r="M3435" s="2" t="s">
        <v>766</v>
      </c>
      <c r="N3435" s="130"/>
      <c r="O3435" s="27" t="s">
        <v>129</v>
      </c>
      <c r="P3435" s="39">
        <v>43925</v>
      </c>
      <c r="Q3435" s="37" t="s">
        <v>12299</v>
      </c>
      <c r="R3435" s="46"/>
      <c r="S3435" s="46"/>
    </row>
    <row r="3436" spans="1:19" ht="12.75">
      <c r="A3436" s="38">
        <v>3435</v>
      </c>
      <c r="B3436" s="23" t="s">
        <v>12470</v>
      </c>
      <c r="C3436" s="39">
        <v>43925</v>
      </c>
      <c r="D3436" s="40"/>
      <c r="E3436" s="41"/>
      <c r="F3436" s="2" t="s">
        <v>39</v>
      </c>
      <c r="H3436" s="2" t="s">
        <v>6063</v>
      </c>
      <c r="I3436" s="75" t="s">
        <v>158</v>
      </c>
      <c r="J3436" s="15" t="str">
        <f>IF(ISERROR(VLOOKUP(I3436,State_codes!$B$2:$C$38, 2, FALSE)),"",VLOOKUP(I3436,State_codes!$B$2:$C$38, 2, FALSE))</f>
        <v>TN</v>
      </c>
      <c r="K3436" s="2" t="s">
        <v>122</v>
      </c>
      <c r="L3436" s="31" t="s">
        <v>3062</v>
      </c>
      <c r="M3436" s="2" t="s">
        <v>766</v>
      </c>
      <c r="N3436" s="130"/>
      <c r="O3436" s="27" t="s">
        <v>129</v>
      </c>
      <c r="P3436" s="39">
        <v>43925</v>
      </c>
      <c r="Q3436" s="37" t="s">
        <v>12299</v>
      </c>
      <c r="R3436" s="46"/>
      <c r="S3436" s="46"/>
    </row>
    <row r="3437" spans="1:19" ht="12.75">
      <c r="A3437" s="38">
        <v>3436</v>
      </c>
      <c r="B3437" s="23" t="s">
        <v>12471</v>
      </c>
      <c r="C3437" s="39">
        <v>43925</v>
      </c>
      <c r="D3437" s="40"/>
      <c r="E3437" s="41"/>
      <c r="F3437" s="2" t="s">
        <v>39</v>
      </c>
      <c r="H3437" s="2" t="s">
        <v>6063</v>
      </c>
      <c r="I3437" s="75" t="s">
        <v>158</v>
      </c>
      <c r="J3437" s="15" t="str">
        <f>IF(ISERROR(VLOOKUP(I3437,State_codes!$B$2:$C$38, 2, FALSE)),"",VLOOKUP(I3437,State_codes!$B$2:$C$38, 2, FALSE))</f>
        <v>TN</v>
      </c>
      <c r="K3437" s="2" t="s">
        <v>122</v>
      </c>
      <c r="L3437" s="31" t="s">
        <v>3062</v>
      </c>
      <c r="M3437" s="2" t="s">
        <v>766</v>
      </c>
      <c r="N3437" s="130"/>
      <c r="O3437" s="27" t="s">
        <v>129</v>
      </c>
      <c r="P3437" s="39">
        <v>43925</v>
      </c>
      <c r="Q3437" s="37" t="s">
        <v>12299</v>
      </c>
      <c r="R3437" s="46"/>
      <c r="S3437" s="46"/>
    </row>
    <row r="3438" spans="1:19" ht="12.75">
      <c r="A3438" s="38">
        <v>3437</v>
      </c>
      <c r="B3438" s="23" t="s">
        <v>12474</v>
      </c>
      <c r="C3438" s="39">
        <v>43925</v>
      </c>
      <c r="D3438" s="40"/>
      <c r="E3438" s="41"/>
      <c r="F3438" s="2" t="s">
        <v>39</v>
      </c>
      <c r="H3438" s="2" t="s">
        <v>6063</v>
      </c>
      <c r="I3438" s="75" t="s">
        <v>158</v>
      </c>
      <c r="J3438" s="15" t="str">
        <f>IF(ISERROR(VLOOKUP(I3438,State_codes!$B$2:$C$38, 2, FALSE)),"",VLOOKUP(I3438,State_codes!$B$2:$C$38, 2, FALSE))</f>
        <v>TN</v>
      </c>
      <c r="K3438" s="2" t="s">
        <v>122</v>
      </c>
      <c r="L3438" s="31" t="s">
        <v>3062</v>
      </c>
      <c r="M3438" s="2" t="s">
        <v>766</v>
      </c>
      <c r="N3438" s="130"/>
      <c r="O3438" s="27" t="s">
        <v>129</v>
      </c>
      <c r="P3438" s="39">
        <v>43925</v>
      </c>
      <c r="Q3438" s="37" t="s">
        <v>12299</v>
      </c>
      <c r="R3438" s="46"/>
      <c r="S3438" s="46"/>
    </row>
    <row r="3439" spans="1:19" ht="12.75">
      <c r="A3439" s="38">
        <v>3438</v>
      </c>
      <c r="B3439" s="23" t="s">
        <v>12478</v>
      </c>
      <c r="C3439" s="39">
        <v>43925</v>
      </c>
      <c r="D3439" s="40"/>
      <c r="E3439" s="41"/>
      <c r="F3439" s="2" t="s">
        <v>39</v>
      </c>
      <c r="H3439" s="2" t="s">
        <v>6063</v>
      </c>
      <c r="I3439" s="75" t="s">
        <v>158</v>
      </c>
      <c r="J3439" s="15" t="str">
        <f>IF(ISERROR(VLOOKUP(I3439,State_codes!$B$2:$C$38, 2, FALSE)),"",VLOOKUP(I3439,State_codes!$B$2:$C$38, 2, FALSE))</f>
        <v>TN</v>
      </c>
      <c r="K3439" s="2" t="s">
        <v>122</v>
      </c>
      <c r="L3439" s="31" t="s">
        <v>3062</v>
      </c>
      <c r="M3439" s="2" t="s">
        <v>766</v>
      </c>
      <c r="N3439" s="130"/>
      <c r="O3439" s="27" t="s">
        <v>129</v>
      </c>
      <c r="P3439" s="39">
        <v>43925</v>
      </c>
      <c r="Q3439" s="37" t="s">
        <v>12299</v>
      </c>
      <c r="R3439" s="46"/>
      <c r="S3439" s="46"/>
    </row>
    <row r="3440" spans="1:19" ht="12.75">
      <c r="A3440" s="38">
        <v>3439</v>
      </c>
      <c r="B3440" s="23" t="s">
        <v>12479</v>
      </c>
      <c r="C3440" s="39">
        <v>43925</v>
      </c>
      <c r="D3440" s="40"/>
      <c r="E3440" s="41"/>
      <c r="F3440" s="2" t="s">
        <v>39</v>
      </c>
      <c r="H3440" s="2" t="s">
        <v>6063</v>
      </c>
      <c r="I3440" s="75" t="s">
        <v>158</v>
      </c>
      <c r="J3440" s="15" t="str">
        <f>IF(ISERROR(VLOOKUP(I3440,State_codes!$B$2:$C$38, 2, FALSE)),"",VLOOKUP(I3440,State_codes!$B$2:$C$38, 2, FALSE))</f>
        <v>TN</v>
      </c>
      <c r="K3440" s="2" t="s">
        <v>122</v>
      </c>
      <c r="L3440" s="31" t="s">
        <v>3062</v>
      </c>
      <c r="M3440" s="2" t="s">
        <v>766</v>
      </c>
      <c r="N3440" s="130"/>
      <c r="O3440" s="27" t="s">
        <v>129</v>
      </c>
      <c r="P3440" s="39">
        <v>43925</v>
      </c>
      <c r="Q3440" s="37" t="s">
        <v>12299</v>
      </c>
      <c r="R3440" s="46"/>
      <c r="S3440" s="46"/>
    </row>
    <row r="3441" spans="1:19" ht="12.75">
      <c r="A3441" s="38">
        <v>3440</v>
      </c>
      <c r="B3441" s="23" t="s">
        <v>12480</v>
      </c>
      <c r="C3441" s="39">
        <v>43925</v>
      </c>
      <c r="D3441" s="40"/>
      <c r="E3441" s="41"/>
      <c r="F3441" s="2" t="s">
        <v>39</v>
      </c>
      <c r="H3441" s="2" t="s">
        <v>6063</v>
      </c>
      <c r="I3441" s="2" t="s">
        <v>158</v>
      </c>
      <c r="J3441" s="15" t="str">
        <f>IF(ISERROR(VLOOKUP(I3441,State_codes!$B$2:$C$38, 2, FALSE)),"",VLOOKUP(I3441,State_codes!$B$2:$C$38, 2, FALSE))</f>
        <v>TN</v>
      </c>
      <c r="K3441" s="2" t="s">
        <v>122</v>
      </c>
      <c r="L3441" s="31" t="s">
        <v>3062</v>
      </c>
      <c r="M3441" s="2" t="s">
        <v>766</v>
      </c>
      <c r="N3441" s="130"/>
      <c r="O3441" s="27" t="s">
        <v>129</v>
      </c>
      <c r="P3441" s="39">
        <v>43925</v>
      </c>
      <c r="Q3441" s="37" t="s">
        <v>12299</v>
      </c>
      <c r="R3441" s="46"/>
      <c r="S3441" s="46"/>
    </row>
    <row r="3442" spans="1:19" ht="12.75">
      <c r="A3442" s="38">
        <v>3441</v>
      </c>
      <c r="B3442" s="23" t="s">
        <v>12482</v>
      </c>
      <c r="C3442" s="39">
        <v>43925</v>
      </c>
      <c r="D3442" s="40"/>
      <c r="E3442" s="41"/>
      <c r="F3442" s="2" t="s">
        <v>39</v>
      </c>
      <c r="H3442" s="2" t="s">
        <v>6063</v>
      </c>
      <c r="I3442" s="2" t="s">
        <v>158</v>
      </c>
      <c r="J3442" s="15" t="str">
        <f>IF(ISERROR(VLOOKUP(I3442,State_codes!$B$2:$C$38, 2, FALSE)),"",VLOOKUP(I3442,State_codes!$B$2:$C$38, 2, FALSE))</f>
        <v>TN</v>
      </c>
      <c r="K3442" s="2" t="s">
        <v>122</v>
      </c>
      <c r="L3442" s="31" t="s">
        <v>3062</v>
      </c>
      <c r="M3442" s="2" t="s">
        <v>766</v>
      </c>
      <c r="N3442" s="130"/>
      <c r="O3442" s="27" t="s">
        <v>129</v>
      </c>
      <c r="P3442" s="39">
        <v>43925</v>
      </c>
      <c r="Q3442" s="37" t="s">
        <v>12299</v>
      </c>
      <c r="R3442" s="46"/>
      <c r="S3442" s="46"/>
    </row>
    <row r="3443" spans="1:19" ht="12.75">
      <c r="A3443" s="38">
        <v>3442</v>
      </c>
      <c r="B3443" s="23" t="s">
        <v>12484</v>
      </c>
      <c r="C3443" s="39">
        <v>43925</v>
      </c>
      <c r="D3443" s="40"/>
      <c r="E3443" s="41"/>
      <c r="F3443" s="2" t="s">
        <v>39</v>
      </c>
      <c r="H3443" s="2" t="s">
        <v>6063</v>
      </c>
      <c r="I3443" s="2" t="s">
        <v>158</v>
      </c>
      <c r="J3443" s="15" t="str">
        <f>IF(ISERROR(VLOOKUP(I3443,State_codes!$B$2:$C$38, 2, FALSE)),"",VLOOKUP(I3443,State_codes!$B$2:$C$38, 2, FALSE))</f>
        <v>TN</v>
      </c>
      <c r="K3443" s="2" t="s">
        <v>122</v>
      </c>
      <c r="L3443" s="31" t="s">
        <v>3062</v>
      </c>
      <c r="M3443" s="2" t="s">
        <v>766</v>
      </c>
      <c r="N3443" s="130"/>
      <c r="O3443" s="27" t="s">
        <v>129</v>
      </c>
      <c r="P3443" s="39">
        <v>43925</v>
      </c>
      <c r="Q3443" s="37" t="s">
        <v>12299</v>
      </c>
      <c r="R3443" s="46"/>
      <c r="S3443" s="46"/>
    </row>
    <row r="3444" spans="1:19" ht="12.75">
      <c r="A3444" s="38">
        <v>3443</v>
      </c>
      <c r="B3444" s="23" t="s">
        <v>12486</v>
      </c>
      <c r="C3444" s="39">
        <v>43925</v>
      </c>
      <c r="D3444" s="40"/>
      <c r="E3444" s="41"/>
      <c r="F3444" s="2" t="s">
        <v>39</v>
      </c>
      <c r="H3444" s="2" t="s">
        <v>6063</v>
      </c>
      <c r="I3444" s="2" t="s">
        <v>158</v>
      </c>
      <c r="J3444" s="15" t="str">
        <f>IF(ISERROR(VLOOKUP(I3444,State_codes!$B$2:$C$38, 2, FALSE)),"",VLOOKUP(I3444,State_codes!$B$2:$C$38, 2, FALSE))</f>
        <v>TN</v>
      </c>
      <c r="K3444" s="2" t="s">
        <v>122</v>
      </c>
      <c r="L3444" s="31" t="s">
        <v>3062</v>
      </c>
      <c r="M3444" s="2" t="s">
        <v>766</v>
      </c>
      <c r="N3444" s="130"/>
      <c r="O3444" s="27" t="s">
        <v>129</v>
      </c>
      <c r="P3444" s="39">
        <v>43925</v>
      </c>
      <c r="Q3444" s="37" t="s">
        <v>12299</v>
      </c>
      <c r="R3444" s="46"/>
      <c r="S3444" s="46"/>
    </row>
    <row r="3445" spans="1:19" ht="12.75">
      <c r="A3445" s="38">
        <v>3444</v>
      </c>
      <c r="B3445" s="23" t="s">
        <v>12490</v>
      </c>
      <c r="C3445" s="39">
        <v>43925</v>
      </c>
      <c r="D3445" s="40"/>
      <c r="E3445" s="41"/>
      <c r="F3445" s="2" t="s">
        <v>39</v>
      </c>
      <c r="H3445" s="2" t="s">
        <v>6063</v>
      </c>
      <c r="I3445" s="2" t="s">
        <v>158</v>
      </c>
      <c r="J3445" s="15" t="str">
        <f>IF(ISERROR(VLOOKUP(I3445,State_codes!$B$2:$C$38, 2, FALSE)),"",VLOOKUP(I3445,State_codes!$B$2:$C$38, 2, FALSE))</f>
        <v>TN</v>
      </c>
      <c r="K3445" s="2" t="s">
        <v>122</v>
      </c>
      <c r="L3445" s="31" t="s">
        <v>3062</v>
      </c>
      <c r="M3445" s="2" t="s">
        <v>766</v>
      </c>
      <c r="N3445" s="130"/>
      <c r="O3445" s="27" t="s">
        <v>129</v>
      </c>
      <c r="P3445" s="39">
        <v>43925</v>
      </c>
      <c r="Q3445" s="37" t="s">
        <v>12299</v>
      </c>
      <c r="R3445" s="46"/>
      <c r="S3445" s="46"/>
    </row>
    <row r="3446" spans="1:19" ht="12.75">
      <c r="A3446" s="38">
        <v>3445</v>
      </c>
      <c r="B3446" s="23" t="s">
        <v>12492</v>
      </c>
      <c r="C3446" s="39">
        <v>43925</v>
      </c>
      <c r="D3446" s="40"/>
      <c r="E3446" s="41"/>
      <c r="F3446" s="2" t="s">
        <v>39</v>
      </c>
      <c r="H3446" s="2" t="s">
        <v>6063</v>
      </c>
      <c r="I3446" s="75" t="s">
        <v>158</v>
      </c>
      <c r="J3446" s="15" t="str">
        <f>IF(ISERROR(VLOOKUP(I3446,State_codes!$B$2:$C$38, 2, FALSE)),"",VLOOKUP(I3446,State_codes!$B$2:$C$38, 2, FALSE))</f>
        <v>TN</v>
      </c>
      <c r="K3446" s="2" t="s">
        <v>122</v>
      </c>
      <c r="L3446" s="31" t="s">
        <v>3062</v>
      </c>
      <c r="M3446" s="2" t="s">
        <v>766</v>
      </c>
      <c r="N3446" s="130"/>
      <c r="O3446" s="27" t="s">
        <v>129</v>
      </c>
      <c r="P3446" s="39">
        <v>43925</v>
      </c>
      <c r="Q3446" s="37" t="s">
        <v>12299</v>
      </c>
      <c r="R3446" s="46"/>
      <c r="S3446" s="46"/>
    </row>
    <row r="3447" spans="1:19" ht="12.75">
      <c r="A3447" s="38">
        <v>3446</v>
      </c>
      <c r="B3447" s="23" t="s">
        <v>12493</v>
      </c>
      <c r="C3447" s="39">
        <v>43925</v>
      </c>
      <c r="D3447" s="40"/>
      <c r="E3447" s="41"/>
      <c r="F3447" s="2" t="s">
        <v>39</v>
      </c>
      <c r="H3447" s="2" t="s">
        <v>6063</v>
      </c>
      <c r="I3447" s="75" t="s">
        <v>158</v>
      </c>
      <c r="J3447" s="15" t="str">
        <f>IF(ISERROR(VLOOKUP(I3447,State_codes!$B$2:$C$38, 2, FALSE)),"",VLOOKUP(I3447,State_codes!$B$2:$C$38, 2, FALSE))</f>
        <v>TN</v>
      </c>
      <c r="K3447" s="2" t="s">
        <v>122</v>
      </c>
      <c r="L3447" s="31" t="s">
        <v>3062</v>
      </c>
      <c r="M3447" s="2" t="s">
        <v>766</v>
      </c>
      <c r="N3447" s="130"/>
      <c r="O3447" s="27" t="s">
        <v>129</v>
      </c>
      <c r="P3447" s="39">
        <v>43925</v>
      </c>
      <c r="Q3447" s="37" t="s">
        <v>12299</v>
      </c>
      <c r="R3447" s="46"/>
      <c r="S3447" s="46"/>
    </row>
    <row r="3448" spans="1:19" ht="12.75">
      <c r="A3448" s="38">
        <v>3447</v>
      </c>
      <c r="B3448" s="23" t="s">
        <v>12494</v>
      </c>
      <c r="C3448" s="39">
        <v>43925</v>
      </c>
      <c r="D3448" s="40"/>
      <c r="E3448" s="41"/>
      <c r="F3448" s="2" t="s">
        <v>39</v>
      </c>
      <c r="H3448" s="2" t="s">
        <v>6063</v>
      </c>
      <c r="I3448" s="75" t="s">
        <v>158</v>
      </c>
      <c r="J3448" s="15" t="str">
        <f>IF(ISERROR(VLOOKUP(I3448,State_codes!$B$2:$C$38, 2, FALSE)),"",VLOOKUP(I3448,State_codes!$B$2:$C$38, 2, FALSE))</f>
        <v>TN</v>
      </c>
      <c r="K3448" s="2" t="s">
        <v>122</v>
      </c>
      <c r="L3448" s="31" t="s">
        <v>3062</v>
      </c>
      <c r="M3448" s="2" t="s">
        <v>766</v>
      </c>
      <c r="N3448" s="130"/>
      <c r="O3448" s="27" t="s">
        <v>129</v>
      </c>
      <c r="P3448" s="39">
        <v>43925</v>
      </c>
      <c r="Q3448" s="37" t="s">
        <v>12299</v>
      </c>
      <c r="R3448" s="46"/>
      <c r="S3448" s="46"/>
    </row>
    <row r="3449" spans="1:19" ht="12.75">
      <c r="A3449" s="38">
        <v>3448</v>
      </c>
      <c r="B3449" s="23" t="s">
        <v>12499</v>
      </c>
      <c r="C3449" s="39">
        <v>43925</v>
      </c>
      <c r="D3449" s="40"/>
      <c r="E3449" s="41"/>
      <c r="F3449" s="2" t="s">
        <v>39</v>
      </c>
      <c r="H3449" s="2" t="s">
        <v>6063</v>
      </c>
      <c r="I3449" s="75" t="s">
        <v>158</v>
      </c>
      <c r="J3449" s="15" t="str">
        <f>IF(ISERROR(VLOOKUP(I3449,State_codes!$B$2:$C$38, 2, FALSE)),"",VLOOKUP(I3449,State_codes!$B$2:$C$38, 2, FALSE))</f>
        <v>TN</v>
      </c>
      <c r="K3449" s="2" t="s">
        <v>122</v>
      </c>
      <c r="L3449" s="31" t="s">
        <v>3062</v>
      </c>
      <c r="M3449" s="2" t="s">
        <v>766</v>
      </c>
      <c r="N3449" s="130"/>
      <c r="O3449" s="27" t="s">
        <v>129</v>
      </c>
      <c r="P3449" s="39">
        <v>43925</v>
      </c>
      <c r="Q3449" s="37" t="s">
        <v>12299</v>
      </c>
      <c r="R3449" s="46"/>
      <c r="S3449" s="46"/>
    </row>
    <row r="3450" spans="1:19" ht="12.75">
      <c r="A3450" s="38">
        <v>3449</v>
      </c>
      <c r="B3450" s="23" t="s">
        <v>12505</v>
      </c>
      <c r="C3450" s="39">
        <v>43925</v>
      </c>
      <c r="D3450" s="40"/>
      <c r="E3450" s="41"/>
      <c r="F3450" s="2" t="s">
        <v>39</v>
      </c>
      <c r="H3450" s="2" t="s">
        <v>6063</v>
      </c>
      <c r="I3450" s="75" t="s">
        <v>158</v>
      </c>
      <c r="J3450" s="15" t="str">
        <f>IF(ISERROR(VLOOKUP(I3450,State_codes!$B$2:$C$38, 2, FALSE)),"",VLOOKUP(I3450,State_codes!$B$2:$C$38, 2, FALSE))</f>
        <v>TN</v>
      </c>
      <c r="K3450" s="2" t="s">
        <v>122</v>
      </c>
      <c r="L3450" s="31" t="s">
        <v>3062</v>
      </c>
      <c r="M3450" s="2" t="s">
        <v>766</v>
      </c>
      <c r="N3450" s="130"/>
      <c r="O3450" s="27" t="s">
        <v>129</v>
      </c>
      <c r="P3450" s="39">
        <v>43925</v>
      </c>
      <c r="Q3450" s="37" t="s">
        <v>12299</v>
      </c>
      <c r="R3450" s="46"/>
      <c r="S3450" s="46"/>
    </row>
    <row r="3451" spans="1:19" ht="12.75">
      <c r="A3451" s="38">
        <v>3450</v>
      </c>
      <c r="B3451" s="23" t="s">
        <v>12509</v>
      </c>
      <c r="C3451" s="39">
        <v>43925</v>
      </c>
      <c r="D3451" s="40"/>
      <c r="E3451" s="41"/>
      <c r="F3451" s="2" t="s">
        <v>39</v>
      </c>
      <c r="H3451" s="2" t="s">
        <v>6063</v>
      </c>
      <c r="I3451" s="75" t="s">
        <v>158</v>
      </c>
      <c r="J3451" s="15" t="str">
        <f>IF(ISERROR(VLOOKUP(I3451,State_codes!$B$2:$C$38, 2, FALSE)),"",VLOOKUP(I3451,State_codes!$B$2:$C$38, 2, FALSE))</f>
        <v>TN</v>
      </c>
      <c r="K3451" s="2" t="s">
        <v>122</v>
      </c>
      <c r="L3451" s="31" t="s">
        <v>3062</v>
      </c>
      <c r="M3451" s="2" t="s">
        <v>766</v>
      </c>
      <c r="N3451" s="130"/>
      <c r="O3451" s="27" t="s">
        <v>129</v>
      </c>
      <c r="P3451" s="39">
        <v>43925</v>
      </c>
      <c r="Q3451" s="37" t="s">
        <v>12299</v>
      </c>
      <c r="R3451" s="46"/>
      <c r="S3451" s="46"/>
    </row>
    <row r="3452" spans="1:19" ht="12.75">
      <c r="A3452" s="38">
        <v>3451</v>
      </c>
      <c r="B3452" s="23" t="s">
        <v>12511</v>
      </c>
      <c r="C3452" s="39">
        <v>43925</v>
      </c>
      <c r="D3452" s="40"/>
      <c r="E3452" s="41"/>
      <c r="F3452" s="2" t="s">
        <v>39</v>
      </c>
      <c r="H3452" s="2" t="s">
        <v>6063</v>
      </c>
      <c r="I3452" s="75" t="s">
        <v>158</v>
      </c>
      <c r="J3452" s="15" t="str">
        <f>IF(ISERROR(VLOOKUP(I3452,State_codes!$B$2:$C$38, 2, FALSE)),"",VLOOKUP(I3452,State_codes!$B$2:$C$38, 2, FALSE))</f>
        <v>TN</v>
      </c>
      <c r="K3452" s="2" t="s">
        <v>122</v>
      </c>
      <c r="L3452" s="31" t="s">
        <v>3062</v>
      </c>
      <c r="M3452" s="2" t="s">
        <v>766</v>
      </c>
      <c r="N3452" s="130"/>
      <c r="O3452" s="27" t="s">
        <v>129</v>
      </c>
      <c r="P3452" s="39">
        <v>43925</v>
      </c>
      <c r="Q3452" s="37" t="s">
        <v>12299</v>
      </c>
      <c r="R3452" s="46"/>
      <c r="S3452" s="46"/>
    </row>
    <row r="3453" spans="1:19" ht="12.75">
      <c r="A3453" s="38">
        <v>3452</v>
      </c>
      <c r="B3453" s="23" t="s">
        <v>12514</v>
      </c>
      <c r="C3453" s="39">
        <v>43925</v>
      </c>
      <c r="D3453" s="40"/>
      <c r="E3453" s="41"/>
      <c r="F3453" s="2" t="s">
        <v>39</v>
      </c>
      <c r="H3453" s="2" t="s">
        <v>6063</v>
      </c>
      <c r="I3453" s="75" t="s">
        <v>158</v>
      </c>
      <c r="J3453" s="15" t="str">
        <f>IF(ISERROR(VLOOKUP(I3453,State_codes!$B$2:$C$38, 2, FALSE)),"",VLOOKUP(I3453,State_codes!$B$2:$C$38, 2, FALSE))</f>
        <v>TN</v>
      </c>
      <c r="K3453" s="2" t="s">
        <v>122</v>
      </c>
      <c r="L3453" s="31" t="s">
        <v>3062</v>
      </c>
      <c r="M3453" s="2" t="s">
        <v>766</v>
      </c>
      <c r="N3453" s="130"/>
      <c r="O3453" s="27" t="s">
        <v>129</v>
      </c>
      <c r="P3453" s="39">
        <v>43925</v>
      </c>
      <c r="Q3453" s="37" t="s">
        <v>12299</v>
      </c>
      <c r="R3453" s="46"/>
      <c r="S3453" s="46"/>
    </row>
    <row r="3454" spans="1:19" ht="12.75">
      <c r="A3454" s="38">
        <v>3453</v>
      </c>
      <c r="B3454" s="23" t="s">
        <v>12515</v>
      </c>
      <c r="C3454" s="39">
        <v>43925</v>
      </c>
      <c r="D3454" s="40"/>
      <c r="E3454" s="41"/>
      <c r="F3454" s="2" t="s">
        <v>39</v>
      </c>
      <c r="H3454" s="2" t="s">
        <v>897</v>
      </c>
      <c r="I3454" s="75" t="s">
        <v>158</v>
      </c>
      <c r="J3454" s="15" t="str">
        <f>IF(ISERROR(VLOOKUP(I3454,State_codes!$B$2:$C$38, 2, FALSE)),"",VLOOKUP(I3454,State_codes!$B$2:$C$38, 2, FALSE))</f>
        <v>TN</v>
      </c>
      <c r="K3454" s="2" t="s">
        <v>122</v>
      </c>
      <c r="L3454" s="46"/>
      <c r="N3454" s="130"/>
      <c r="O3454" s="130"/>
      <c r="P3454" s="39">
        <v>43925</v>
      </c>
      <c r="Q3454" s="37" t="s">
        <v>12299</v>
      </c>
      <c r="R3454" s="46"/>
      <c r="S3454" s="46"/>
    </row>
    <row r="3455" spans="1:19" ht="12.75">
      <c r="A3455" s="38">
        <v>3454</v>
      </c>
      <c r="B3455" s="119"/>
      <c r="C3455" s="39">
        <v>43925</v>
      </c>
      <c r="D3455" s="40"/>
      <c r="E3455" s="41"/>
      <c r="H3455" s="2" t="s">
        <v>88</v>
      </c>
      <c r="I3455" s="80" t="s">
        <v>47</v>
      </c>
      <c r="J3455" s="15" t="str">
        <f>IF(ISERROR(VLOOKUP(I3455,State_codes!$B$2:$C$38, 2, FALSE)),"",VLOOKUP(I3455,State_codes!$B$2:$C$38, 2, FALSE))</f>
        <v>KL</v>
      </c>
      <c r="K3455" s="2" t="s">
        <v>122</v>
      </c>
      <c r="L3455" s="31" t="s">
        <v>12517</v>
      </c>
      <c r="M3455" s="172"/>
      <c r="N3455" s="27" t="s">
        <v>56</v>
      </c>
      <c r="O3455" s="130"/>
      <c r="P3455" s="39">
        <v>43925</v>
      </c>
      <c r="Q3455" s="37" t="s">
        <v>12518</v>
      </c>
      <c r="R3455" s="46"/>
      <c r="S3455" s="46"/>
    </row>
    <row r="3456" spans="1:19" ht="12.75">
      <c r="A3456" s="38">
        <v>3455</v>
      </c>
      <c r="B3456" s="119"/>
      <c r="C3456" s="39">
        <v>43925</v>
      </c>
      <c r="D3456" s="40"/>
      <c r="E3456" s="41"/>
      <c r="H3456" s="2" t="s">
        <v>88</v>
      </c>
      <c r="I3456" s="2" t="s">
        <v>47</v>
      </c>
      <c r="J3456" s="15" t="str">
        <f>IF(ISERROR(VLOOKUP(I3456,State_codes!$B$2:$C$38, 2, FALSE)),"",VLOOKUP(I3456,State_codes!$B$2:$C$38, 2, FALSE))</f>
        <v>KL</v>
      </c>
      <c r="K3456" s="2" t="s">
        <v>122</v>
      </c>
      <c r="L3456" s="31" t="s">
        <v>1518</v>
      </c>
      <c r="M3456" s="172"/>
      <c r="N3456" s="27" t="s">
        <v>56</v>
      </c>
      <c r="O3456" s="130"/>
      <c r="P3456" s="39">
        <v>43925</v>
      </c>
      <c r="Q3456" s="37" t="s">
        <v>12518</v>
      </c>
      <c r="R3456" s="46"/>
      <c r="S3456" s="46"/>
    </row>
    <row r="3457" spans="1:19" ht="12.75">
      <c r="A3457" s="38">
        <v>3456</v>
      </c>
      <c r="B3457" s="119"/>
      <c r="C3457" s="39">
        <v>43925</v>
      </c>
      <c r="D3457" s="40"/>
      <c r="E3457" s="41"/>
      <c r="H3457" s="2" t="s">
        <v>88</v>
      </c>
      <c r="I3457" s="2" t="s">
        <v>47</v>
      </c>
      <c r="J3457" s="15" t="str">
        <f>IF(ISERROR(VLOOKUP(I3457,State_codes!$B$2:$C$38, 2, FALSE)),"",VLOOKUP(I3457,State_codes!$B$2:$C$38, 2, FALSE))</f>
        <v>KL</v>
      </c>
      <c r="K3457" s="2" t="s">
        <v>122</v>
      </c>
      <c r="L3457" s="31" t="s">
        <v>12519</v>
      </c>
      <c r="M3457" s="2" t="s">
        <v>766</v>
      </c>
      <c r="N3457" s="11" t="s">
        <v>56</v>
      </c>
      <c r="O3457" s="27" t="s">
        <v>129</v>
      </c>
      <c r="P3457" s="39">
        <v>43925</v>
      </c>
      <c r="Q3457" s="37" t="s">
        <v>12518</v>
      </c>
      <c r="R3457" s="46"/>
      <c r="S3457" s="46"/>
    </row>
    <row r="3458" spans="1:19" ht="12.75">
      <c r="A3458" s="38">
        <v>3457</v>
      </c>
      <c r="B3458" s="119"/>
      <c r="C3458" s="39">
        <v>43925</v>
      </c>
      <c r="D3458" s="40"/>
      <c r="E3458" s="41"/>
      <c r="H3458" s="2" t="s">
        <v>88</v>
      </c>
      <c r="I3458" s="2" t="s">
        <v>47</v>
      </c>
      <c r="J3458" s="15" t="str">
        <f>IF(ISERROR(VLOOKUP(I3458,State_codes!$B$2:$C$38, 2, FALSE)),"",VLOOKUP(I3458,State_codes!$B$2:$C$38, 2, FALSE))</f>
        <v>KL</v>
      </c>
      <c r="K3458" s="2" t="s">
        <v>122</v>
      </c>
      <c r="L3458" s="31" t="s">
        <v>334</v>
      </c>
      <c r="N3458" s="11" t="s">
        <v>56</v>
      </c>
      <c r="O3458" s="130"/>
      <c r="P3458" s="39">
        <v>43925</v>
      </c>
      <c r="Q3458" s="37" t="s">
        <v>12518</v>
      </c>
      <c r="R3458" s="46"/>
      <c r="S3458" s="46"/>
    </row>
    <row r="3459" spans="1:19" ht="12.75">
      <c r="A3459" s="38">
        <v>3458</v>
      </c>
      <c r="B3459" s="119"/>
      <c r="C3459" s="39">
        <v>43925</v>
      </c>
      <c r="D3459" s="40"/>
      <c r="E3459" s="41"/>
      <c r="H3459" s="2" t="s">
        <v>88</v>
      </c>
      <c r="I3459" s="75" t="s">
        <v>47</v>
      </c>
      <c r="J3459" s="15" t="str">
        <f>IF(ISERROR(VLOOKUP(I3459,State_codes!$B$2:$C$38, 2, FALSE)),"",VLOOKUP(I3459,State_codes!$B$2:$C$38, 2, FALSE))</f>
        <v>KL</v>
      </c>
      <c r="K3459" s="2" t="s">
        <v>122</v>
      </c>
      <c r="L3459" s="31" t="s">
        <v>334</v>
      </c>
      <c r="N3459" s="146" t="s">
        <v>56</v>
      </c>
      <c r="O3459" s="130"/>
      <c r="P3459" s="39">
        <v>43925</v>
      </c>
      <c r="Q3459" s="37" t="s">
        <v>12518</v>
      </c>
      <c r="R3459" s="46"/>
      <c r="S3459" s="46"/>
    </row>
    <row r="3460" spans="1:19" ht="12.75">
      <c r="A3460" s="38">
        <v>3459</v>
      </c>
      <c r="B3460" s="119"/>
      <c r="C3460" s="39">
        <v>43925</v>
      </c>
      <c r="D3460" s="40"/>
      <c r="E3460" s="41"/>
      <c r="H3460" s="2" t="s">
        <v>88</v>
      </c>
      <c r="I3460" s="75" t="s">
        <v>47</v>
      </c>
      <c r="J3460" s="15" t="str">
        <f>IF(ISERROR(VLOOKUP(I3460,State_codes!$B$2:$C$38, 2, FALSE)),"",VLOOKUP(I3460,State_codes!$B$2:$C$38, 2, FALSE))</f>
        <v>KL</v>
      </c>
      <c r="K3460" s="2" t="s">
        <v>122</v>
      </c>
      <c r="L3460" s="31" t="s">
        <v>334</v>
      </c>
      <c r="N3460" s="146" t="s">
        <v>56</v>
      </c>
      <c r="O3460" s="130"/>
      <c r="P3460" s="39">
        <v>43925</v>
      </c>
      <c r="Q3460" s="37" t="s">
        <v>12518</v>
      </c>
      <c r="R3460" s="46"/>
      <c r="S3460" s="46"/>
    </row>
    <row r="3461" spans="1:19" ht="12.75">
      <c r="A3461" s="38">
        <v>3460</v>
      </c>
      <c r="B3461" s="119"/>
      <c r="C3461" s="39">
        <v>43925</v>
      </c>
      <c r="D3461" s="40"/>
      <c r="E3461" s="41"/>
      <c r="H3461" s="2" t="s">
        <v>79</v>
      </c>
      <c r="I3461" s="75" t="s">
        <v>47</v>
      </c>
      <c r="J3461" s="15" t="str">
        <f>IF(ISERROR(VLOOKUP(I3461,State_codes!$B$2:$C$38, 2, FALSE)),"",VLOOKUP(I3461,State_codes!$B$2:$C$38, 2, FALSE))</f>
        <v>KL</v>
      </c>
      <c r="K3461" s="2" t="s">
        <v>122</v>
      </c>
      <c r="L3461" s="46"/>
      <c r="N3461" s="130"/>
      <c r="O3461" s="130"/>
      <c r="P3461" s="39">
        <v>43925</v>
      </c>
      <c r="Q3461" s="46"/>
      <c r="R3461" s="46"/>
      <c r="S3461" s="46"/>
    </row>
    <row r="3462" spans="1:19" ht="12.75">
      <c r="A3462" s="38">
        <v>3461</v>
      </c>
      <c r="B3462" s="119"/>
      <c r="C3462" s="39">
        <v>43925</v>
      </c>
      <c r="D3462" s="40"/>
      <c r="E3462" s="41"/>
      <c r="H3462" s="2" t="s">
        <v>272</v>
      </c>
      <c r="I3462" s="75" t="s">
        <v>47</v>
      </c>
      <c r="J3462" s="15" t="str">
        <f>IF(ISERROR(VLOOKUP(I3462,State_codes!$B$2:$C$38, 2, FALSE)),"",VLOOKUP(I3462,State_codes!$B$2:$C$38, 2, FALSE))</f>
        <v>KL</v>
      </c>
      <c r="K3462" s="2" t="s">
        <v>122</v>
      </c>
      <c r="L3462" s="46"/>
      <c r="N3462" s="130"/>
      <c r="O3462" s="130"/>
      <c r="P3462" s="39">
        <v>43925</v>
      </c>
      <c r="Q3462" s="46"/>
      <c r="R3462" s="46"/>
      <c r="S3462" s="46"/>
    </row>
    <row r="3463" spans="1:19" ht="12.75">
      <c r="A3463" s="38">
        <v>3462</v>
      </c>
      <c r="B3463" s="119"/>
      <c r="C3463" s="39">
        <v>43925</v>
      </c>
      <c r="D3463" s="40"/>
      <c r="E3463" s="41"/>
      <c r="H3463" s="2" t="s">
        <v>1824</v>
      </c>
      <c r="I3463" s="75" t="s">
        <v>47</v>
      </c>
      <c r="J3463" s="15" t="str">
        <f>IF(ISERROR(VLOOKUP(I3463,State_codes!$B$2:$C$38, 2, FALSE)),"",VLOOKUP(I3463,State_codes!$B$2:$C$38, 2, FALSE))</f>
        <v>KL</v>
      </c>
      <c r="K3463" s="2" t="s">
        <v>122</v>
      </c>
      <c r="L3463" s="46"/>
      <c r="N3463" s="130"/>
      <c r="O3463" s="130"/>
      <c r="P3463" s="39">
        <v>43925</v>
      </c>
      <c r="Q3463" s="46"/>
      <c r="R3463" s="46"/>
      <c r="S3463" s="46"/>
    </row>
    <row r="3464" spans="1:19" ht="12.75">
      <c r="A3464" s="38">
        <v>3463</v>
      </c>
      <c r="B3464" s="119"/>
      <c r="C3464" s="39">
        <v>43925</v>
      </c>
      <c r="D3464" s="40"/>
      <c r="E3464" s="41"/>
      <c r="H3464" s="2" t="s">
        <v>216</v>
      </c>
      <c r="I3464" s="75" t="s">
        <v>47</v>
      </c>
      <c r="J3464" s="15" t="str">
        <f>IF(ISERROR(VLOOKUP(I3464,State_codes!$B$2:$C$38, 2, FALSE)),"",VLOOKUP(I3464,State_codes!$B$2:$C$38, 2, FALSE))</f>
        <v>KL</v>
      </c>
      <c r="K3464" s="2" t="s">
        <v>122</v>
      </c>
      <c r="L3464" s="31" t="s">
        <v>12525</v>
      </c>
      <c r="N3464" s="130"/>
      <c r="O3464" s="130"/>
      <c r="P3464" s="39">
        <v>43925</v>
      </c>
      <c r="Q3464" s="46"/>
      <c r="R3464" s="46"/>
      <c r="S3464" s="46"/>
    </row>
    <row r="3465" spans="1:19" ht="12.75">
      <c r="A3465" s="38">
        <v>3464</v>
      </c>
      <c r="B3465" s="119"/>
      <c r="C3465" s="39">
        <v>43925</v>
      </c>
      <c r="D3465" s="40"/>
      <c r="E3465" s="41"/>
      <c r="H3465" s="2" t="s">
        <v>1287</v>
      </c>
      <c r="I3465" s="75" t="s">
        <v>47</v>
      </c>
      <c r="J3465" s="15" t="str">
        <f>IF(ISERROR(VLOOKUP(I3465,State_codes!$B$2:$C$38, 2, FALSE)),"",VLOOKUP(I3465,State_codes!$B$2:$C$38, 2, FALSE))</f>
        <v>KL</v>
      </c>
      <c r="K3465" s="2" t="s">
        <v>122</v>
      </c>
      <c r="L3465" s="46"/>
      <c r="N3465" s="130"/>
      <c r="O3465" s="130"/>
      <c r="P3465" s="39">
        <v>43925</v>
      </c>
      <c r="Q3465" s="46"/>
      <c r="R3465" s="46"/>
      <c r="S3465" s="46"/>
    </row>
    <row r="3466" spans="1:19" ht="12.75">
      <c r="A3466" s="38">
        <v>3465</v>
      </c>
      <c r="B3466" s="119"/>
      <c r="C3466" s="39">
        <v>43925</v>
      </c>
      <c r="D3466" s="40"/>
      <c r="E3466" s="41"/>
      <c r="H3466" s="2" t="s">
        <v>726</v>
      </c>
      <c r="I3466" s="80" t="s">
        <v>236</v>
      </c>
      <c r="J3466" s="15" t="str">
        <f>IF(ISERROR(VLOOKUP(I3466,State_codes!$B$2:$C$38, 2, FALSE)),"",VLOOKUP(I3466,State_codes!$B$2:$C$38, 2, FALSE))</f>
        <v>AP</v>
      </c>
      <c r="K3466" s="2" t="s">
        <v>122</v>
      </c>
      <c r="L3466" s="46"/>
      <c r="N3466" s="130"/>
      <c r="O3466" s="130"/>
      <c r="P3466" s="39">
        <v>43925</v>
      </c>
      <c r="Q3466" s="37" t="s">
        <v>12529</v>
      </c>
      <c r="R3466" s="46"/>
      <c r="S3466" s="46"/>
    </row>
    <row r="3467" spans="1:19" ht="12.75">
      <c r="A3467" s="38">
        <v>3466</v>
      </c>
      <c r="B3467" s="119"/>
      <c r="C3467" s="39">
        <v>43925</v>
      </c>
      <c r="D3467" s="40"/>
      <c r="E3467" s="41"/>
      <c r="H3467" s="2" t="s">
        <v>2003</v>
      </c>
      <c r="I3467" s="80" t="s">
        <v>236</v>
      </c>
      <c r="J3467" s="15" t="str">
        <f>IF(ISERROR(VLOOKUP(I3467,State_codes!$B$2:$C$38, 2, FALSE)),"",VLOOKUP(I3467,State_codes!$B$2:$C$38, 2, FALSE))</f>
        <v>AP</v>
      </c>
      <c r="K3467" s="2" t="s">
        <v>122</v>
      </c>
      <c r="L3467" s="46"/>
      <c r="N3467" s="130"/>
      <c r="O3467" s="130"/>
      <c r="P3467" s="39">
        <v>43925</v>
      </c>
      <c r="Q3467" s="37" t="s">
        <v>12529</v>
      </c>
      <c r="R3467" s="46"/>
      <c r="S3467" s="46"/>
    </row>
    <row r="3468" spans="1:19" ht="12.75">
      <c r="A3468" s="38">
        <v>3467</v>
      </c>
      <c r="B3468" s="119"/>
      <c r="C3468" s="39">
        <v>43925</v>
      </c>
      <c r="D3468" s="40"/>
      <c r="E3468" s="41"/>
      <c r="H3468" s="2" t="s">
        <v>2003</v>
      </c>
      <c r="I3468" s="80" t="s">
        <v>236</v>
      </c>
      <c r="J3468" s="15" t="str">
        <f>IF(ISERROR(VLOOKUP(I3468,State_codes!$B$2:$C$38, 2, FALSE)),"",VLOOKUP(I3468,State_codes!$B$2:$C$38, 2, FALSE))</f>
        <v>AP</v>
      </c>
      <c r="K3468" s="2" t="s">
        <v>122</v>
      </c>
      <c r="L3468" s="46"/>
      <c r="N3468" s="130"/>
      <c r="O3468" s="130"/>
      <c r="P3468" s="39">
        <v>43925</v>
      </c>
      <c r="Q3468" s="37" t="s">
        <v>12529</v>
      </c>
      <c r="R3468" s="46"/>
      <c r="S3468" s="46"/>
    </row>
    <row r="3469" spans="1:19" ht="12.75">
      <c r="A3469" s="38">
        <v>3468</v>
      </c>
      <c r="B3469" s="119"/>
      <c r="C3469" s="39">
        <v>43925</v>
      </c>
      <c r="D3469" s="40"/>
      <c r="E3469" s="41"/>
      <c r="H3469" s="2" t="s">
        <v>2003</v>
      </c>
      <c r="I3469" s="80" t="s">
        <v>236</v>
      </c>
      <c r="J3469" s="15" t="str">
        <f>IF(ISERROR(VLOOKUP(I3469,State_codes!$B$2:$C$38, 2, FALSE)),"",VLOOKUP(I3469,State_codes!$B$2:$C$38, 2, FALSE))</f>
        <v>AP</v>
      </c>
      <c r="K3469" s="2" t="s">
        <v>122</v>
      </c>
      <c r="L3469" s="46"/>
      <c r="N3469" s="130"/>
      <c r="O3469" s="130"/>
      <c r="P3469" s="39">
        <v>43925</v>
      </c>
      <c r="Q3469" s="37" t="s">
        <v>12529</v>
      </c>
      <c r="R3469" s="46"/>
      <c r="S3469" s="46"/>
    </row>
    <row r="3470" spans="1:19" ht="12.75">
      <c r="A3470" s="38">
        <v>3469</v>
      </c>
      <c r="B3470" s="119"/>
      <c r="C3470" s="39">
        <v>43925</v>
      </c>
      <c r="D3470" s="40"/>
      <c r="E3470" s="41"/>
      <c r="H3470" s="2" t="s">
        <v>2003</v>
      </c>
      <c r="I3470" s="80" t="s">
        <v>236</v>
      </c>
      <c r="J3470" s="15" t="str">
        <f>IF(ISERROR(VLOOKUP(I3470,State_codes!$B$2:$C$38, 2, FALSE)),"",VLOOKUP(I3470,State_codes!$B$2:$C$38, 2, FALSE))</f>
        <v>AP</v>
      </c>
      <c r="K3470" s="2" t="s">
        <v>122</v>
      </c>
      <c r="L3470" s="46"/>
      <c r="N3470" s="130"/>
      <c r="O3470" s="130"/>
      <c r="P3470" s="39">
        <v>43925</v>
      </c>
      <c r="Q3470" s="37" t="s">
        <v>12529</v>
      </c>
      <c r="R3470" s="46"/>
      <c r="S3470" s="46"/>
    </row>
    <row r="3471" spans="1:19" ht="12.75">
      <c r="A3471" s="38">
        <v>3470</v>
      </c>
      <c r="B3471" s="119"/>
      <c r="C3471" s="39">
        <v>43925</v>
      </c>
      <c r="D3471" s="40"/>
      <c r="E3471" s="41"/>
      <c r="H3471" s="2" t="s">
        <v>2003</v>
      </c>
      <c r="I3471" s="80" t="s">
        <v>236</v>
      </c>
      <c r="J3471" s="15" t="str">
        <f>IF(ISERROR(VLOOKUP(I3471,State_codes!$B$2:$C$38, 2, FALSE)),"",VLOOKUP(I3471,State_codes!$B$2:$C$38, 2, FALSE))</f>
        <v>AP</v>
      </c>
      <c r="K3471" s="2" t="s">
        <v>122</v>
      </c>
      <c r="L3471" s="46"/>
      <c r="N3471" s="130"/>
      <c r="O3471" s="130"/>
      <c r="P3471" s="39">
        <v>43925</v>
      </c>
      <c r="Q3471" s="37" t="s">
        <v>12529</v>
      </c>
      <c r="R3471" s="46"/>
      <c r="S3471" s="46"/>
    </row>
    <row r="3472" spans="1:19" ht="12.75">
      <c r="A3472" s="38">
        <v>3471</v>
      </c>
      <c r="B3472" s="119"/>
      <c r="C3472" s="39">
        <v>43925</v>
      </c>
      <c r="D3472" s="40"/>
      <c r="E3472" s="41"/>
      <c r="H3472" s="2" t="s">
        <v>2003</v>
      </c>
      <c r="I3472" s="80" t="s">
        <v>236</v>
      </c>
      <c r="J3472" s="15" t="str">
        <f>IF(ISERROR(VLOOKUP(I3472,State_codes!$B$2:$C$38, 2, FALSE)),"",VLOOKUP(I3472,State_codes!$B$2:$C$38, 2, FALSE))</f>
        <v>AP</v>
      </c>
      <c r="K3472" s="2" t="s">
        <v>122</v>
      </c>
      <c r="L3472" s="46"/>
      <c r="N3472" s="130"/>
      <c r="O3472" s="130"/>
      <c r="P3472" s="39">
        <v>43925</v>
      </c>
      <c r="Q3472" s="37" t="s">
        <v>12529</v>
      </c>
      <c r="R3472" s="46"/>
      <c r="S3472" s="46"/>
    </row>
    <row r="3473" spans="1:19" ht="12.75">
      <c r="A3473" s="38">
        <v>3472</v>
      </c>
      <c r="B3473" s="119"/>
      <c r="C3473" s="39">
        <v>43925</v>
      </c>
      <c r="D3473" s="40"/>
      <c r="E3473" s="41"/>
      <c r="H3473" s="2" t="s">
        <v>2003</v>
      </c>
      <c r="I3473" s="80" t="s">
        <v>236</v>
      </c>
      <c r="J3473" s="15" t="str">
        <f>IF(ISERROR(VLOOKUP(I3473,State_codes!$B$2:$C$38, 2, FALSE)),"",VLOOKUP(I3473,State_codes!$B$2:$C$38, 2, FALSE))</f>
        <v>AP</v>
      </c>
      <c r="K3473" s="2" t="s">
        <v>122</v>
      </c>
      <c r="L3473" s="46"/>
      <c r="N3473" s="130"/>
      <c r="O3473" s="130"/>
      <c r="P3473" s="39">
        <v>43925</v>
      </c>
      <c r="Q3473" s="37" t="s">
        <v>12529</v>
      </c>
      <c r="R3473" s="46"/>
      <c r="S3473" s="46"/>
    </row>
    <row r="3474" spans="1:19" ht="12.75">
      <c r="A3474" s="38">
        <v>3473</v>
      </c>
      <c r="B3474" s="119"/>
      <c r="C3474" s="39">
        <v>43925</v>
      </c>
      <c r="D3474" s="40"/>
      <c r="E3474" s="41"/>
      <c r="H3474" s="2" t="s">
        <v>941</v>
      </c>
      <c r="I3474" s="80" t="s">
        <v>236</v>
      </c>
      <c r="J3474" s="15" t="str">
        <f>IF(ISERROR(VLOOKUP(I3474,State_codes!$B$2:$C$38, 2, FALSE)),"",VLOOKUP(I3474,State_codes!$B$2:$C$38, 2, FALSE))</f>
        <v>AP</v>
      </c>
      <c r="K3474" s="2" t="s">
        <v>122</v>
      </c>
      <c r="L3474" s="46"/>
      <c r="N3474" s="130"/>
      <c r="O3474" s="130"/>
      <c r="P3474" s="39">
        <v>43925</v>
      </c>
      <c r="Q3474" s="37" t="s">
        <v>12529</v>
      </c>
      <c r="R3474" s="46"/>
      <c r="S3474" s="46"/>
    </row>
    <row r="3475" spans="1:19" ht="12.75">
      <c r="A3475" s="38">
        <v>3474</v>
      </c>
      <c r="B3475" s="119"/>
      <c r="C3475" s="39">
        <v>43925</v>
      </c>
      <c r="D3475" s="40"/>
      <c r="E3475" s="41"/>
      <c r="H3475" s="2" t="s">
        <v>1250</v>
      </c>
      <c r="I3475" s="80" t="s">
        <v>236</v>
      </c>
      <c r="J3475" s="15" t="str">
        <f>IF(ISERROR(VLOOKUP(I3475,State_codes!$B$2:$C$38, 2, FALSE)),"",VLOOKUP(I3475,State_codes!$B$2:$C$38, 2, FALSE))</f>
        <v>AP</v>
      </c>
      <c r="K3475" s="2" t="s">
        <v>122</v>
      </c>
      <c r="L3475" s="46"/>
      <c r="N3475" s="130"/>
      <c r="O3475" s="130"/>
      <c r="P3475" s="39">
        <v>43925</v>
      </c>
      <c r="Q3475" s="37" t="s">
        <v>12529</v>
      </c>
      <c r="R3475" s="46"/>
      <c r="S3475" s="46"/>
    </row>
    <row r="3476" spans="1:19" ht="12.75">
      <c r="A3476" s="38">
        <v>3475</v>
      </c>
      <c r="B3476" s="119"/>
      <c r="C3476" s="39">
        <v>43925</v>
      </c>
      <c r="D3476" s="40"/>
      <c r="E3476" s="41"/>
      <c r="H3476" s="2" t="s">
        <v>556</v>
      </c>
      <c r="I3476" s="2" t="s">
        <v>117</v>
      </c>
      <c r="J3476" s="15" t="str">
        <f>IF(ISERROR(VLOOKUP(I3476,State_codes!$B$2:$C$38, 2, FALSE)),"",VLOOKUP(I3476,State_codes!$B$2:$C$38, 2, FALSE))</f>
        <v>HR</v>
      </c>
      <c r="K3476" s="2" t="s">
        <v>122</v>
      </c>
      <c r="L3476" s="46"/>
      <c r="N3476" s="33" t="s">
        <v>56</v>
      </c>
      <c r="O3476" s="130"/>
      <c r="P3476" s="39">
        <v>43925</v>
      </c>
      <c r="Q3476" s="37" t="s">
        <v>1085</v>
      </c>
      <c r="R3476" s="46"/>
      <c r="S3476" s="46"/>
    </row>
    <row r="3477" spans="1:19" ht="12.75">
      <c r="A3477" s="38">
        <v>3476</v>
      </c>
      <c r="B3477" s="119"/>
      <c r="C3477" s="39">
        <v>43925</v>
      </c>
      <c r="D3477" s="40"/>
      <c r="E3477" s="41"/>
      <c r="H3477" s="2" t="s">
        <v>556</v>
      </c>
      <c r="I3477" s="2" t="s">
        <v>117</v>
      </c>
      <c r="J3477" s="15" t="str">
        <f>IF(ISERROR(VLOOKUP(I3477,State_codes!$B$2:$C$38, 2, FALSE)),"",VLOOKUP(I3477,State_codes!$B$2:$C$38, 2, FALSE))</f>
        <v>HR</v>
      </c>
      <c r="K3477" s="2" t="s">
        <v>122</v>
      </c>
      <c r="L3477" s="46"/>
      <c r="N3477" s="33" t="s">
        <v>56</v>
      </c>
      <c r="O3477" s="130"/>
      <c r="P3477" s="39">
        <v>43925</v>
      </c>
      <c r="Q3477" s="37" t="s">
        <v>1085</v>
      </c>
      <c r="R3477" s="46"/>
      <c r="S3477" s="46"/>
    </row>
    <row r="3478" spans="1:19" ht="12.75">
      <c r="A3478" s="38">
        <v>3477</v>
      </c>
      <c r="B3478" s="119"/>
      <c r="C3478" s="39">
        <v>43925</v>
      </c>
      <c r="D3478" s="40"/>
      <c r="E3478" s="41"/>
      <c r="H3478" s="2" t="s">
        <v>556</v>
      </c>
      <c r="I3478" s="2" t="s">
        <v>117</v>
      </c>
      <c r="J3478" s="15" t="str">
        <f>IF(ISERROR(VLOOKUP(I3478,State_codes!$B$2:$C$38, 2, FALSE)),"",VLOOKUP(I3478,State_codes!$B$2:$C$38, 2, FALSE))</f>
        <v>HR</v>
      </c>
      <c r="K3478" s="2" t="s">
        <v>122</v>
      </c>
      <c r="L3478" s="46"/>
      <c r="N3478" s="33" t="s">
        <v>56</v>
      </c>
      <c r="O3478" s="130"/>
      <c r="P3478" s="39">
        <v>43925</v>
      </c>
      <c r="Q3478" s="37" t="s">
        <v>1085</v>
      </c>
      <c r="R3478" s="46"/>
      <c r="S3478" s="46"/>
    </row>
    <row r="3479" spans="1:19" ht="12.75">
      <c r="A3479" s="38">
        <v>3478</v>
      </c>
      <c r="B3479" s="119"/>
      <c r="C3479" s="39">
        <v>43925</v>
      </c>
      <c r="D3479" s="40"/>
      <c r="E3479" s="41"/>
      <c r="H3479" s="2" t="s">
        <v>556</v>
      </c>
      <c r="I3479" s="2" t="s">
        <v>117</v>
      </c>
      <c r="J3479" s="15" t="str">
        <f>IF(ISERROR(VLOOKUP(I3479,State_codes!$B$2:$C$38, 2, FALSE)),"",VLOOKUP(I3479,State_codes!$B$2:$C$38, 2, FALSE))</f>
        <v>HR</v>
      </c>
      <c r="K3479" s="2" t="s">
        <v>122</v>
      </c>
      <c r="L3479" s="46"/>
      <c r="N3479" s="33" t="s">
        <v>56</v>
      </c>
      <c r="O3479" s="130"/>
      <c r="P3479" s="39">
        <v>43925</v>
      </c>
      <c r="Q3479" s="37" t="s">
        <v>1085</v>
      </c>
      <c r="R3479" s="46"/>
      <c r="S3479" s="46"/>
    </row>
    <row r="3480" spans="1:19" ht="12.75">
      <c r="A3480" s="38">
        <v>3479</v>
      </c>
      <c r="B3480" s="119"/>
      <c r="C3480" s="39">
        <v>43925</v>
      </c>
      <c r="D3480" s="40"/>
      <c r="E3480" s="41"/>
      <c r="H3480" s="2" t="s">
        <v>556</v>
      </c>
      <c r="I3480" s="2" t="s">
        <v>117</v>
      </c>
      <c r="J3480" s="15" t="str">
        <f>IF(ISERROR(VLOOKUP(I3480,State_codes!$B$2:$C$38, 2, FALSE)),"",VLOOKUP(I3480,State_codes!$B$2:$C$38, 2, FALSE))</f>
        <v>HR</v>
      </c>
      <c r="K3480" s="2" t="s">
        <v>122</v>
      </c>
      <c r="L3480" s="46"/>
      <c r="N3480" s="33" t="s">
        <v>56</v>
      </c>
      <c r="O3480" s="130"/>
      <c r="P3480" s="39">
        <v>43925</v>
      </c>
      <c r="Q3480" s="37" t="s">
        <v>1085</v>
      </c>
      <c r="R3480" s="46"/>
      <c r="S3480" s="46"/>
    </row>
    <row r="3481" spans="1:19" ht="12.75">
      <c r="A3481" s="38">
        <v>3480</v>
      </c>
      <c r="B3481" s="119"/>
      <c r="C3481" s="39">
        <v>43925</v>
      </c>
      <c r="D3481" s="40"/>
      <c r="E3481" s="41"/>
      <c r="H3481" s="2" t="s">
        <v>556</v>
      </c>
      <c r="I3481" s="2" t="s">
        <v>117</v>
      </c>
      <c r="J3481" s="15" t="str">
        <f>IF(ISERROR(VLOOKUP(I3481,State_codes!$B$2:$C$38, 2, FALSE)),"",VLOOKUP(I3481,State_codes!$B$2:$C$38, 2, FALSE))</f>
        <v>HR</v>
      </c>
      <c r="K3481" s="2" t="s">
        <v>122</v>
      </c>
      <c r="L3481" s="46"/>
      <c r="N3481" s="33" t="s">
        <v>56</v>
      </c>
      <c r="O3481" s="130"/>
      <c r="P3481" s="39">
        <v>43925</v>
      </c>
      <c r="Q3481" s="37" t="s">
        <v>1085</v>
      </c>
      <c r="R3481" s="46"/>
      <c r="S3481" s="46"/>
    </row>
    <row r="3482" spans="1:19" ht="12.75">
      <c r="A3482" s="38">
        <v>3481</v>
      </c>
      <c r="B3482" s="119"/>
      <c r="C3482" s="39">
        <v>43925</v>
      </c>
      <c r="D3482" s="40"/>
      <c r="E3482" s="41"/>
      <c r="H3482" s="2" t="s">
        <v>556</v>
      </c>
      <c r="I3482" s="2" t="s">
        <v>117</v>
      </c>
      <c r="J3482" s="15" t="str">
        <f>IF(ISERROR(VLOOKUP(I3482,State_codes!$B$2:$C$38, 2, FALSE)),"",VLOOKUP(I3482,State_codes!$B$2:$C$38, 2, FALSE))</f>
        <v>HR</v>
      </c>
      <c r="K3482" s="2" t="s">
        <v>122</v>
      </c>
      <c r="L3482" s="46"/>
      <c r="N3482" s="33" t="s">
        <v>56</v>
      </c>
      <c r="O3482" s="130"/>
      <c r="P3482" s="39">
        <v>43925</v>
      </c>
      <c r="Q3482" s="37" t="s">
        <v>1085</v>
      </c>
      <c r="R3482" s="46"/>
      <c r="S3482" s="46"/>
    </row>
    <row r="3483" spans="1:19" ht="12.75">
      <c r="A3483" s="38">
        <v>3482</v>
      </c>
      <c r="B3483" s="119"/>
      <c r="C3483" s="39">
        <v>43925</v>
      </c>
      <c r="D3483" s="40"/>
      <c r="E3483" s="41"/>
      <c r="H3483" s="2" t="s">
        <v>556</v>
      </c>
      <c r="I3483" s="2" t="s">
        <v>117</v>
      </c>
      <c r="J3483" s="15" t="str">
        <f>IF(ISERROR(VLOOKUP(I3483,State_codes!$B$2:$C$38, 2, FALSE)),"",VLOOKUP(I3483,State_codes!$B$2:$C$38, 2, FALSE))</f>
        <v>HR</v>
      </c>
      <c r="K3483" s="2" t="s">
        <v>122</v>
      </c>
      <c r="L3483" s="46"/>
      <c r="N3483" s="33" t="s">
        <v>56</v>
      </c>
      <c r="O3483" s="130"/>
      <c r="P3483" s="39">
        <v>43925</v>
      </c>
      <c r="Q3483" s="37" t="s">
        <v>1085</v>
      </c>
      <c r="R3483" s="46"/>
      <c r="S3483" s="46"/>
    </row>
    <row r="3484" spans="1:19" ht="12.75">
      <c r="A3484" s="38">
        <v>3483</v>
      </c>
      <c r="B3484" s="119"/>
      <c r="C3484" s="39">
        <v>43925</v>
      </c>
      <c r="D3484" s="40"/>
      <c r="E3484" s="41"/>
      <c r="H3484" s="2" t="s">
        <v>232</v>
      </c>
      <c r="I3484" s="2" t="s">
        <v>233</v>
      </c>
      <c r="J3484" s="15" t="str">
        <f>IF(ISERROR(VLOOKUP(I3484,State_codes!$B$2:$C$38, 2, FALSE)),"",VLOOKUP(I3484,State_codes!$B$2:$C$38, 2, FALSE))</f>
        <v>PB</v>
      </c>
      <c r="K3484" s="2" t="s">
        <v>122</v>
      </c>
      <c r="L3484" s="31" t="s">
        <v>10778</v>
      </c>
      <c r="N3484" s="130"/>
      <c r="O3484" s="130"/>
      <c r="P3484" s="39">
        <v>43925</v>
      </c>
      <c r="Q3484" s="37" t="s">
        <v>11731</v>
      </c>
      <c r="R3484" s="46"/>
      <c r="S3484" s="46"/>
    </row>
    <row r="3485" spans="1:19" ht="12.75">
      <c r="A3485" s="38">
        <v>3484</v>
      </c>
      <c r="B3485" s="119"/>
      <c r="C3485" s="39">
        <v>43925</v>
      </c>
      <c r="D3485" s="40"/>
      <c r="E3485" s="41"/>
      <c r="H3485" s="2" t="s">
        <v>232</v>
      </c>
      <c r="I3485" s="2" t="s">
        <v>233</v>
      </c>
      <c r="J3485" s="15" t="str">
        <f>IF(ISERROR(VLOOKUP(I3485,State_codes!$B$2:$C$38, 2, FALSE)),"",VLOOKUP(I3485,State_codes!$B$2:$C$38, 2, FALSE))</f>
        <v>PB</v>
      </c>
      <c r="K3485" s="2" t="s">
        <v>122</v>
      </c>
      <c r="L3485" s="31" t="s">
        <v>10778</v>
      </c>
      <c r="N3485" s="130"/>
      <c r="O3485" s="130"/>
      <c r="P3485" s="39">
        <v>43925</v>
      </c>
      <c r="Q3485" s="37" t="s">
        <v>11731</v>
      </c>
      <c r="R3485" s="46"/>
      <c r="S3485" s="46"/>
    </row>
    <row r="3486" spans="1:19" ht="12.75">
      <c r="A3486" s="38">
        <v>3485</v>
      </c>
      <c r="B3486" s="119"/>
      <c r="C3486" s="39">
        <v>43925</v>
      </c>
      <c r="D3486" s="40"/>
      <c r="E3486" s="41"/>
      <c r="H3486" s="2" t="s">
        <v>232</v>
      </c>
      <c r="I3486" s="2" t="s">
        <v>233</v>
      </c>
      <c r="J3486" s="15" t="str">
        <f>IF(ISERROR(VLOOKUP(I3486,State_codes!$B$2:$C$38, 2, FALSE)),"",VLOOKUP(I3486,State_codes!$B$2:$C$38, 2, FALSE))</f>
        <v>PB</v>
      </c>
      <c r="K3486" s="2" t="s">
        <v>122</v>
      </c>
      <c r="L3486" s="31" t="s">
        <v>10778</v>
      </c>
      <c r="N3486" s="130"/>
      <c r="O3486" s="130"/>
      <c r="P3486" s="39">
        <v>43925</v>
      </c>
      <c r="Q3486" s="37" t="s">
        <v>11731</v>
      </c>
      <c r="R3486" s="46"/>
      <c r="S3486" s="46"/>
    </row>
    <row r="3487" spans="1:19" ht="12.75">
      <c r="A3487" s="38">
        <v>3486</v>
      </c>
      <c r="B3487" s="119"/>
      <c r="C3487" s="39">
        <v>43925</v>
      </c>
      <c r="D3487" s="40"/>
      <c r="E3487" s="41"/>
      <c r="H3487" s="2" t="s">
        <v>437</v>
      </c>
      <c r="I3487" s="2" t="s">
        <v>233</v>
      </c>
      <c r="J3487" s="15" t="str">
        <f>IF(ISERROR(VLOOKUP(I3487,State_codes!$B$2:$C$38, 2, FALSE)),"",VLOOKUP(I3487,State_codes!$B$2:$C$38, 2, FALSE))</f>
        <v>PB</v>
      </c>
      <c r="K3487" s="2" t="s">
        <v>122</v>
      </c>
      <c r="L3487" s="31" t="s">
        <v>10778</v>
      </c>
      <c r="N3487" s="130"/>
      <c r="O3487" s="130"/>
      <c r="P3487" s="39">
        <v>43925</v>
      </c>
      <c r="Q3487" s="37" t="s">
        <v>11731</v>
      </c>
      <c r="R3487" s="46"/>
      <c r="S3487" s="46"/>
    </row>
    <row r="3488" spans="1:19" ht="12.75">
      <c r="A3488" s="38">
        <v>3487</v>
      </c>
      <c r="B3488" s="119"/>
      <c r="C3488" s="39">
        <v>43925</v>
      </c>
      <c r="D3488" s="40"/>
      <c r="E3488" s="41"/>
      <c r="H3488" s="2" t="s">
        <v>437</v>
      </c>
      <c r="I3488" s="2" t="s">
        <v>233</v>
      </c>
      <c r="J3488" s="15" t="str">
        <f>IF(ISERROR(VLOOKUP(I3488,State_codes!$B$2:$C$38, 2, FALSE)),"",VLOOKUP(I3488,State_codes!$B$2:$C$38, 2, FALSE))</f>
        <v>PB</v>
      </c>
      <c r="K3488" s="2" t="s">
        <v>122</v>
      </c>
      <c r="L3488" s="31" t="s">
        <v>10778</v>
      </c>
      <c r="N3488" s="130"/>
      <c r="O3488" s="130"/>
      <c r="P3488" s="39">
        <v>43925</v>
      </c>
      <c r="Q3488" s="37" t="s">
        <v>11731</v>
      </c>
      <c r="R3488" s="46"/>
      <c r="S3488" s="46"/>
    </row>
    <row r="3489" spans="1:19" ht="12.75">
      <c r="A3489" s="38">
        <v>3488</v>
      </c>
      <c r="B3489" s="119"/>
      <c r="C3489" s="39">
        <v>43925</v>
      </c>
      <c r="D3489" s="40"/>
      <c r="E3489" s="41"/>
      <c r="H3489" s="2" t="s">
        <v>1814</v>
      </c>
      <c r="I3489" s="2" t="s">
        <v>233</v>
      </c>
      <c r="J3489" s="15" t="str">
        <f>IF(ISERROR(VLOOKUP(I3489,State_codes!$B$2:$C$38, 2, FALSE)),"",VLOOKUP(I3489,State_codes!$B$2:$C$38, 2, FALSE))</f>
        <v>PB</v>
      </c>
      <c r="K3489" s="2" t="s">
        <v>122</v>
      </c>
      <c r="L3489" s="31" t="s">
        <v>10778</v>
      </c>
      <c r="N3489" s="130"/>
      <c r="O3489" s="130"/>
      <c r="P3489" s="39">
        <v>43925</v>
      </c>
      <c r="Q3489" s="37" t="s">
        <v>11731</v>
      </c>
      <c r="R3489" s="46"/>
      <c r="S3489" s="46"/>
    </row>
    <row r="3490" spans="1:19" ht="12.75">
      <c r="A3490" s="38">
        <v>3489</v>
      </c>
      <c r="B3490" s="119"/>
      <c r="C3490" s="39">
        <v>43925</v>
      </c>
      <c r="D3490" s="40"/>
      <c r="E3490" s="27">
        <v>75</v>
      </c>
      <c r="H3490" s="2" t="s">
        <v>5334</v>
      </c>
      <c r="I3490" s="2" t="s">
        <v>233</v>
      </c>
      <c r="J3490" s="15" t="str">
        <f>IF(ISERROR(VLOOKUP(I3490,State_codes!$B$2:$C$38, 2, FALSE)),"",VLOOKUP(I3490,State_codes!$B$2:$C$38, 2, FALSE))</f>
        <v>PB</v>
      </c>
      <c r="K3490" s="2" t="s">
        <v>122</v>
      </c>
      <c r="L3490" s="46"/>
      <c r="N3490" s="130"/>
      <c r="O3490" s="130"/>
      <c r="P3490" s="39">
        <v>43925</v>
      </c>
      <c r="Q3490" s="37" t="s">
        <v>11731</v>
      </c>
      <c r="R3490" s="46"/>
      <c r="S3490" s="46"/>
    </row>
    <row r="3491" spans="1:19" ht="12.75">
      <c r="A3491" s="38">
        <v>3490</v>
      </c>
      <c r="B3491" s="119"/>
      <c r="C3491" s="39">
        <v>43925</v>
      </c>
      <c r="D3491" s="40"/>
      <c r="E3491" s="27">
        <v>35</v>
      </c>
      <c r="F3491" s="2" t="s">
        <v>39</v>
      </c>
      <c r="H3491" s="2" t="s">
        <v>5326</v>
      </c>
      <c r="I3491" s="2" t="s">
        <v>233</v>
      </c>
      <c r="J3491" s="15" t="str">
        <f>IF(ISERROR(VLOOKUP(I3491,State_codes!$B$2:$C$38, 2, FALSE)),"",VLOOKUP(I3491,State_codes!$B$2:$C$38, 2, FALSE))</f>
        <v>PB</v>
      </c>
      <c r="K3491" s="2" t="s">
        <v>122</v>
      </c>
      <c r="L3491" s="46"/>
      <c r="N3491" s="130"/>
      <c r="O3491" s="130"/>
      <c r="P3491" s="39">
        <v>43925</v>
      </c>
      <c r="Q3491" s="37" t="s">
        <v>11731</v>
      </c>
      <c r="R3491" s="46"/>
      <c r="S3491" s="46"/>
    </row>
    <row r="3492" spans="1:19" ht="12.75">
      <c r="A3492" s="38">
        <v>3491</v>
      </c>
      <c r="B3492" s="119"/>
      <c r="C3492" s="39">
        <v>43925</v>
      </c>
      <c r="D3492" s="40"/>
      <c r="E3492" s="27">
        <v>65</v>
      </c>
      <c r="G3492" s="2" t="s">
        <v>12602</v>
      </c>
      <c r="H3492" s="2" t="s">
        <v>4968</v>
      </c>
      <c r="I3492" s="2" t="s">
        <v>268</v>
      </c>
      <c r="J3492" s="15" t="str">
        <f>IF(ISERROR(VLOOKUP(I3492,State_codes!$B$2:$C$38, 2, FALSE)),"",VLOOKUP(I3492,State_codes!$B$2:$C$38, 2, FALSE))</f>
        <v>BR</v>
      </c>
      <c r="K3492" s="2" t="s">
        <v>122</v>
      </c>
      <c r="L3492" s="31" t="s">
        <v>12605</v>
      </c>
      <c r="N3492" s="130"/>
      <c r="O3492" s="27" t="s">
        <v>58</v>
      </c>
      <c r="P3492" s="39">
        <v>43925</v>
      </c>
      <c r="Q3492" s="37" t="s">
        <v>12606</v>
      </c>
      <c r="R3492" s="46"/>
      <c r="S3492" s="46"/>
    </row>
    <row r="3493" spans="1:19" ht="12.75">
      <c r="A3493" s="38">
        <v>3492</v>
      </c>
      <c r="B3493" s="119"/>
      <c r="C3493" s="39">
        <v>43925</v>
      </c>
      <c r="D3493" s="40"/>
      <c r="E3493" s="41"/>
      <c r="H3493" s="2" t="s">
        <v>187</v>
      </c>
      <c r="I3493" s="2" t="s">
        <v>182</v>
      </c>
      <c r="J3493" s="15" t="str">
        <f>IF(ISERROR(VLOOKUP(I3493,State_codes!$B$2:$C$38, 2, FALSE)),"",VLOOKUP(I3493,State_codes!$B$2:$C$38, 2, FALSE))</f>
        <v>GJ</v>
      </c>
      <c r="K3493" s="2" t="s">
        <v>122</v>
      </c>
      <c r="L3493" s="31" t="s">
        <v>12610</v>
      </c>
      <c r="N3493" s="130"/>
      <c r="O3493" s="130"/>
      <c r="P3493" s="39">
        <v>43925</v>
      </c>
      <c r="Q3493" s="37" t="s">
        <v>722</v>
      </c>
      <c r="R3493" s="37" t="s">
        <v>12611</v>
      </c>
      <c r="S3493" s="46"/>
    </row>
    <row r="3494" spans="1:19" ht="12.75">
      <c r="A3494" s="38">
        <v>3493</v>
      </c>
      <c r="B3494" s="119"/>
      <c r="C3494" s="39">
        <v>43925</v>
      </c>
      <c r="D3494" s="40"/>
      <c r="E3494" s="41"/>
      <c r="H3494" s="2" t="s">
        <v>187</v>
      </c>
      <c r="I3494" s="2" t="s">
        <v>182</v>
      </c>
      <c r="J3494" s="15" t="str">
        <f>IF(ISERROR(VLOOKUP(I3494,State_codes!$B$2:$C$38, 2, FALSE)),"",VLOOKUP(I3494,State_codes!$B$2:$C$38, 2, FALSE))</f>
        <v>GJ</v>
      </c>
      <c r="K3494" s="2" t="s">
        <v>122</v>
      </c>
      <c r="L3494" s="31" t="s">
        <v>2897</v>
      </c>
      <c r="N3494" s="130"/>
      <c r="O3494" s="130"/>
      <c r="P3494" s="39">
        <v>43925</v>
      </c>
      <c r="Q3494" s="37" t="s">
        <v>722</v>
      </c>
      <c r="R3494" s="37" t="s">
        <v>12611</v>
      </c>
      <c r="S3494" s="46"/>
    </row>
    <row r="3495" spans="1:19" ht="12.75">
      <c r="A3495" s="38">
        <v>3494</v>
      </c>
      <c r="B3495" s="119"/>
      <c r="C3495" s="39">
        <v>43925</v>
      </c>
      <c r="D3495" s="40"/>
      <c r="E3495" s="27">
        <v>61</v>
      </c>
      <c r="F3495" s="2" t="s">
        <v>40</v>
      </c>
      <c r="H3495" s="2" t="s">
        <v>181</v>
      </c>
      <c r="I3495" s="2" t="s">
        <v>182</v>
      </c>
      <c r="J3495" s="15" t="str">
        <f>IF(ISERROR(VLOOKUP(I3495,State_codes!$B$2:$C$38, 2, FALSE)),"",VLOOKUP(I3495,State_codes!$B$2:$C$38, 2, FALSE))</f>
        <v>GJ</v>
      </c>
      <c r="K3495" s="2" t="s">
        <v>122</v>
      </c>
      <c r="L3495" s="31" t="s">
        <v>199</v>
      </c>
      <c r="N3495" s="130"/>
      <c r="O3495" s="130"/>
      <c r="P3495" s="39">
        <v>43925</v>
      </c>
      <c r="Q3495" s="37" t="s">
        <v>722</v>
      </c>
      <c r="R3495" s="37" t="s">
        <v>12621</v>
      </c>
      <c r="S3495" s="46"/>
    </row>
    <row r="3496" spans="1:19" ht="12.75">
      <c r="A3496" s="38">
        <v>3495</v>
      </c>
      <c r="B3496" s="119"/>
      <c r="C3496" s="39">
        <v>43925</v>
      </c>
      <c r="D3496" s="40"/>
      <c r="E3496" s="41"/>
      <c r="H3496" s="345" t="s">
        <v>5479</v>
      </c>
      <c r="I3496" s="2" t="s">
        <v>126</v>
      </c>
      <c r="J3496" s="15" t="str">
        <f>IF(ISERROR(VLOOKUP(I3496,State_codes!$B$2:$C$38, 2, FALSE)),"",VLOOKUP(I3496,State_codes!$B$2:$C$38, 2, FALSE))</f>
        <v>UP</v>
      </c>
      <c r="K3496" s="2" t="s">
        <v>122</v>
      </c>
      <c r="L3496" s="31" t="s">
        <v>429</v>
      </c>
      <c r="N3496" s="130"/>
      <c r="O3496" s="130"/>
      <c r="P3496" s="39">
        <v>43925</v>
      </c>
      <c r="Q3496" s="31" t="s">
        <v>12623</v>
      </c>
      <c r="R3496" s="46"/>
      <c r="S3496" s="46"/>
    </row>
    <row r="3497" spans="1:19" ht="12.75">
      <c r="A3497" s="38">
        <v>3496</v>
      </c>
      <c r="B3497" s="119"/>
      <c r="C3497" s="39">
        <v>43925</v>
      </c>
      <c r="D3497" s="40"/>
      <c r="E3497" s="41"/>
      <c r="H3497" s="80" t="s">
        <v>5467</v>
      </c>
      <c r="I3497" s="2" t="s">
        <v>126</v>
      </c>
      <c r="J3497" s="15" t="str">
        <f>IF(ISERROR(VLOOKUP(I3497,State_codes!$B$2:$C$38, 2, FALSE)),"",VLOOKUP(I3497,State_codes!$B$2:$C$38, 2, FALSE))</f>
        <v>UP</v>
      </c>
      <c r="K3497" s="2" t="s">
        <v>122</v>
      </c>
      <c r="L3497" s="31" t="s">
        <v>429</v>
      </c>
      <c r="N3497" s="130"/>
      <c r="O3497" s="130"/>
      <c r="P3497" s="39">
        <v>43925</v>
      </c>
      <c r="Q3497" s="31" t="s">
        <v>12623</v>
      </c>
      <c r="R3497" s="46"/>
      <c r="S3497" s="46"/>
    </row>
    <row r="3498" spans="1:19" ht="12.75">
      <c r="A3498" s="38">
        <v>3497</v>
      </c>
      <c r="B3498" s="119"/>
      <c r="C3498" s="39">
        <v>43925</v>
      </c>
      <c r="D3498" s="40"/>
      <c r="E3498" s="41"/>
      <c r="H3498" s="45" t="s">
        <v>12624</v>
      </c>
      <c r="I3498" s="2" t="s">
        <v>126</v>
      </c>
      <c r="J3498" s="15" t="str">
        <f>IF(ISERROR(VLOOKUP(I3498,State_codes!$B$2:$C$38, 2, FALSE)),"",VLOOKUP(I3498,State_codes!$B$2:$C$38, 2, FALSE))</f>
        <v>UP</v>
      </c>
      <c r="K3498" s="2" t="s">
        <v>122</v>
      </c>
      <c r="L3498" s="31" t="s">
        <v>429</v>
      </c>
      <c r="N3498" s="130"/>
      <c r="O3498" s="130"/>
      <c r="P3498" s="39">
        <v>43925</v>
      </c>
      <c r="Q3498" s="31" t="s">
        <v>12623</v>
      </c>
      <c r="R3498" s="46"/>
      <c r="S3498" s="46"/>
    </row>
    <row r="3499" spans="1:19" ht="12.75">
      <c r="A3499" s="38">
        <v>3498</v>
      </c>
      <c r="B3499" s="119"/>
      <c r="C3499" s="39">
        <v>43925</v>
      </c>
      <c r="D3499" s="40"/>
      <c r="E3499" s="41"/>
      <c r="H3499" s="45" t="s">
        <v>12624</v>
      </c>
      <c r="I3499" s="2" t="s">
        <v>126</v>
      </c>
      <c r="J3499" s="15" t="str">
        <f>IF(ISERROR(VLOOKUP(I3499,State_codes!$B$2:$C$38, 2, FALSE)),"",VLOOKUP(I3499,State_codes!$B$2:$C$38, 2, FALSE))</f>
        <v>UP</v>
      </c>
      <c r="K3499" s="2" t="s">
        <v>122</v>
      </c>
      <c r="L3499" s="31" t="s">
        <v>429</v>
      </c>
      <c r="N3499" s="130"/>
      <c r="O3499" s="130"/>
      <c r="P3499" s="39">
        <v>43925</v>
      </c>
      <c r="Q3499" s="31" t="s">
        <v>12623</v>
      </c>
      <c r="R3499" s="46"/>
      <c r="S3499" s="46"/>
    </row>
    <row r="3500" spans="1:19" ht="12.75">
      <c r="A3500" s="38">
        <v>3499</v>
      </c>
      <c r="B3500" s="119"/>
      <c r="C3500" s="39">
        <v>43925</v>
      </c>
      <c r="D3500" s="40"/>
      <c r="E3500" s="41"/>
      <c r="H3500" s="45" t="s">
        <v>12624</v>
      </c>
      <c r="I3500" s="2" t="s">
        <v>126</v>
      </c>
      <c r="J3500" s="15" t="str">
        <f>IF(ISERROR(VLOOKUP(I3500,State_codes!$B$2:$C$38, 2, FALSE)),"",VLOOKUP(I3500,State_codes!$B$2:$C$38, 2, FALSE))</f>
        <v>UP</v>
      </c>
      <c r="K3500" s="2" t="s">
        <v>122</v>
      </c>
      <c r="L3500" s="31" t="s">
        <v>429</v>
      </c>
      <c r="N3500" s="130"/>
      <c r="O3500" s="130"/>
      <c r="P3500" s="39">
        <v>43925</v>
      </c>
      <c r="Q3500" s="31" t="s">
        <v>12623</v>
      </c>
      <c r="R3500" s="46"/>
      <c r="S3500" s="46"/>
    </row>
    <row r="3501" spans="1:19" ht="12.75">
      <c r="A3501" s="38">
        <v>3500</v>
      </c>
      <c r="B3501" s="119"/>
      <c r="C3501" s="39">
        <v>43925</v>
      </c>
      <c r="D3501" s="40"/>
      <c r="E3501" s="41"/>
      <c r="H3501" s="45" t="s">
        <v>5484</v>
      </c>
      <c r="I3501" s="2" t="s">
        <v>126</v>
      </c>
      <c r="J3501" s="15" t="str">
        <f>IF(ISERROR(VLOOKUP(I3501,State_codes!$B$2:$C$38, 2, FALSE)),"",VLOOKUP(I3501,State_codes!$B$2:$C$38, 2, FALSE))</f>
        <v>UP</v>
      </c>
      <c r="K3501" s="2" t="s">
        <v>122</v>
      </c>
      <c r="L3501" s="31" t="s">
        <v>429</v>
      </c>
      <c r="N3501" s="130"/>
      <c r="O3501" s="130"/>
      <c r="P3501" s="39">
        <v>43925</v>
      </c>
      <c r="Q3501" s="31" t="s">
        <v>12623</v>
      </c>
      <c r="R3501" s="46"/>
      <c r="S3501" s="46"/>
    </row>
    <row r="3502" spans="1:19" ht="12.75">
      <c r="A3502" s="38">
        <v>3501</v>
      </c>
      <c r="B3502" s="119"/>
      <c r="C3502" s="39">
        <v>43925</v>
      </c>
      <c r="D3502" s="40"/>
      <c r="E3502" s="41"/>
      <c r="H3502" s="45" t="s">
        <v>5484</v>
      </c>
      <c r="I3502" s="2" t="s">
        <v>126</v>
      </c>
      <c r="J3502" s="15" t="str">
        <f>IF(ISERROR(VLOOKUP(I3502,State_codes!$B$2:$C$38, 2, FALSE)),"",VLOOKUP(I3502,State_codes!$B$2:$C$38, 2, FALSE))</f>
        <v>UP</v>
      </c>
      <c r="K3502" s="2" t="s">
        <v>122</v>
      </c>
      <c r="L3502" s="31" t="s">
        <v>429</v>
      </c>
      <c r="N3502" s="130"/>
      <c r="O3502" s="130"/>
      <c r="P3502" s="39">
        <v>43925</v>
      </c>
      <c r="Q3502" s="31" t="s">
        <v>12623</v>
      </c>
      <c r="R3502" s="46"/>
      <c r="S3502" s="46"/>
    </row>
    <row r="3503" spans="1:19" ht="12.75">
      <c r="A3503" s="38">
        <v>3502</v>
      </c>
      <c r="B3503" s="119"/>
      <c r="C3503" s="39">
        <v>43925</v>
      </c>
      <c r="D3503" s="40"/>
      <c r="E3503" s="41"/>
      <c r="H3503" s="299" t="s">
        <v>223</v>
      </c>
      <c r="I3503" s="2" t="s">
        <v>224</v>
      </c>
      <c r="J3503" s="15" t="str">
        <f>IF(ISERROR(VLOOKUP(I3503,State_codes!$B$2:$C$38, 2, FALSE)),"",VLOOKUP(I3503,State_codes!$B$2:$C$38, 2, FALSE))</f>
        <v>MP</v>
      </c>
      <c r="K3503" s="2" t="s">
        <v>122</v>
      </c>
      <c r="L3503" s="31" t="s">
        <v>429</v>
      </c>
      <c r="N3503" s="130"/>
      <c r="O3503" s="130"/>
      <c r="P3503" s="39">
        <v>43925</v>
      </c>
      <c r="Q3503" s="34" t="s">
        <v>12632</v>
      </c>
      <c r="R3503" s="46"/>
      <c r="S3503" s="46"/>
    </row>
    <row r="3504" spans="1:19" ht="12.75">
      <c r="A3504" s="38">
        <v>3503</v>
      </c>
      <c r="B3504" s="119"/>
      <c r="C3504" s="39">
        <v>43925</v>
      </c>
      <c r="D3504" s="40"/>
      <c r="E3504" s="41"/>
      <c r="H3504" s="299" t="s">
        <v>223</v>
      </c>
      <c r="I3504" s="2" t="s">
        <v>224</v>
      </c>
      <c r="J3504" s="15" t="str">
        <f>IF(ISERROR(VLOOKUP(I3504,State_codes!$B$2:$C$38, 2, FALSE)),"",VLOOKUP(I3504,State_codes!$B$2:$C$38, 2, FALSE))</f>
        <v>MP</v>
      </c>
      <c r="K3504" s="2" t="s">
        <v>122</v>
      </c>
      <c r="L3504" s="31" t="s">
        <v>429</v>
      </c>
      <c r="N3504" s="130"/>
      <c r="O3504" s="130"/>
      <c r="P3504" s="39">
        <v>43925</v>
      </c>
      <c r="Q3504" s="34" t="s">
        <v>12632</v>
      </c>
      <c r="R3504" s="46"/>
      <c r="S3504" s="46"/>
    </row>
    <row r="3505" spans="1:19" ht="12.75">
      <c r="A3505" s="38">
        <v>3504</v>
      </c>
      <c r="B3505" s="119"/>
      <c r="C3505" s="39">
        <v>43925</v>
      </c>
      <c r="D3505" s="40"/>
      <c r="E3505" s="41"/>
      <c r="H3505" s="299" t="s">
        <v>223</v>
      </c>
      <c r="I3505" s="2" t="s">
        <v>224</v>
      </c>
      <c r="J3505" s="15" t="str">
        <f>IF(ISERROR(VLOOKUP(I3505,State_codes!$B$2:$C$38, 2, FALSE)),"",VLOOKUP(I3505,State_codes!$B$2:$C$38, 2, FALSE))</f>
        <v>MP</v>
      </c>
      <c r="K3505" s="2" t="s">
        <v>122</v>
      </c>
      <c r="L3505" s="31" t="s">
        <v>429</v>
      </c>
      <c r="N3505" s="130"/>
      <c r="O3505" s="130"/>
      <c r="P3505" s="39">
        <v>43925</v>
      </c>
      <c r="Q3505" s="34" t="s">
        <v>12632</v>
      </c>
      <c r="R3505" s="46"/>
      <c r="S3505" s="46"/>
    </row>
    <row r="3506" spans="1:19" ht="12.75">
      <c r="A3506" s="38">
        <v>3505</v>
      </c>
      <c r="B3506" s="119"/>
      <c r="C3506" s="39">
        <v>43925</v>
      </c>
      <c r="D3506" s="40"/>
      <c r="E3506" s="41"/>
      <c r="H3506" s="299" t="s">
        <v>223</v>
      </c>
      <c r="I3506" s="2" t="s">
        <v>224</v>
      </c>
      <c r="J3506" s="15" t="str">
        <f>IF(ISERROR(VLOOKUP(I3506,State_codes!$B$2:$C$38, 2, FALSE)),"",VLOOKUP(I3506,State_codes!$B$2:$C$38, 2, FALSE))</f>
        <v>MP</v>
      </c>
      <c r="K3506" s="2" t="s">
        <v>122</v>
      </c>
      <c r="L3506" s="31" t="s">
        <v>429</v>
      </c>
      <c r="N3506" s="130"/>
      <c r="O3506" s="130"/>
      <c r="P3506" s="39">
        <v>43925</v>
      </c>
      <c r="Q3506" s="34" t="s">
        <v>12632</v>
      </c>
      <c r="R3506" s="46"/>
      <c r="S3506" s="46"/>
    </row>
    <row r="3507" spans="1:19" ht="12.75">
      <c r="A3507" s="38">
        <v>3506</v>
      </c>
      <c r="B3507" s="119"/>
      <c r="C3507" s="39">
        <v>43925</v>
      </c>
      <c r="D3507" s="40"/>
      <c r="E3507" s="41"/>
      <c r="H3507" s="299" t="s">
        <v>223</v>
      </c>
      <c r="I3507" s="2" t="s">
        <v>224</v>
      </c>
      <c r="J3507" s="15" t="str">
        <f>IF(ISERROR(VLOOKUP(I3507,State_codes!$B$2:$C$38, 2, FALSE)),"",VLOOKUP(I3507,State_codes!$B$2:$C$38, 2, FALSE))</f>
        <v>MP</v>
      </c>
      <c r="K3507" s="2" t="s">
        <v>122</v>
      </c>
      <c r="L3507" s="31" t="s">
        <v>429</v>
      </c>
      <c r="N3507" s="130"/>
      <c r="O3507" s="130"/>
      <c r="P3507" s="39">
        <v>43925</v>
      </c>
      <c r="Q3507" s="34" t="s">
        <v>12632</v>
      </c>
      <c r="R3507" s="46"/>
      <c r="S3507" s="46"/>
    </row>
    <row r="3508" spans="1:19" ht="12.75">
      <c r="A3508" s="38">
        <v>3507</v>
      </c>
      <c r="B3508" s="119"/>
      <c r="C3508" s="39">
        <v>43925</v>
      </c>
      <c r="D3508" s="40"/>
      <c r="E3508" s="41"/>
      <c r="H3508" s="299" t="s">
        <v>223</v>
      </c>
      <c r="I3508" s="2" t="s">
        <v>224</v>
      </c>
      <c r="J3508" s="15" t="str">
        <f>IF(ISERROR(VLOOKUP(I3508,State_codes!$B$2:$C$38, 2, FALSE)),"",VLOOKUP(I3508,State_codes!$B$2:$C$38, 2, FALSE))</f>
        <v>MP</v>
      </c>
      <c r="K3508" s="2" t="s">
        <v>122</v>
      </c>
      <c r="L3508" s="31" t="s">
        <v>429</v>
      </c>
      <c r="N3508" s="130"/>
      <c r="O3508" s="130"/>
      <c r="P3508" s="39">
        <v>43925</v>
      </c>
      <c r="Q3508" s="34" t="s">
        <v>12632</v>
      </c>
      <c r="R3508" s="46"/>
      <c r="S3508" s="46"/>
    </row>
    <row r="3509" spans="1:19" ht="12.75">
      <c r="A3509" s="38">
        <v>3508</v>
      </c>
      <c r="B3509" s="119"/>
      <c r="C3509" s="39">
        <v>43925</v>
      </c>
      <c r="D3509" s="40"/>
      <c r="E3509" s="41"/>
      <c r="H3509" s="299" t="s">
        <v>223</v>
      </c>
      <c r="I3509" s="2" t="s">
        <v>224</v>
      </c>
      <c r="J3509" s="15" t="str">
        <f>IF(ISERROR(VLOOKUP(I3509,State_codes!$B$2:$C$38, 2, FALSE)),"",VLOOKUP(I3509,State_codes!$B$2:$C$38, 2, FALSE))</f>
        <v>MP</v>
      </c>
      <c r="K3509" s="2" t="s">
        <v>122</v>
      </c>
      <c r="L3509" s="31" t="s">
        <v>429</v>
      </c>
      <c r="N3509" s="130"/>
      <c r="O3509" s="130"/>
      <c r="P3509" s="39">
        <v>43925</v>
      </c>
      <c r="Q3509" s="34" t="s">
        <v>12632</v>
      </c>
      <c r="R3509" s="46"/>
      <c r="S3509" s="46"/>
    </row>
    <row r="3510" spans="1:19" ht="12.75">
      <c r="A3510" s="38">
        <v>3509</v>
      </c>
      <c r="B3510" s="119"/>
      <c r="C3510" s="39">
        <v>43925</v>
      </c>
      <c r="D3510" s="40"/>
      <c r="E3510" s="41"/>
      <c r="H3510" s="299" t="s">
        <v>223</v>
      </c>
      <c r="I3510" s="2" t="s">
        <v>224</v>
      </c>
      <c r="J3510" s="15" t="str">
        <f>IF(ISERROR(VLOOKUP(I3510,State_codes!$B$2:$C$38, 2, FALSE)),"",VLOOKUP(I3510,State_codes!$B$2:$C$38, 2, FALSE))</f>
        <v>MP</v>
      </c>
      <c r="K3510" s="2" t="s">
        <v>122</v>
      </c>
      <c r="L3510" s="31" t="s">
        <v>429</v>
      </c>
      <c r="N3510" s="130"/>
      <c r="O3510" s="130"/>
      <c r="P3510" s="39">
        <v>43925</v>
      </c>
      <c r="Q3510" s="34" t="s">
        <v>12632</v>
      </c>
      <c r="R3510" s="46"/>
      <c r="S3510" s="46"/>
    </row>
    <row r="3511" spans="1:19" ht="12.75">
      <c r="A3511" s="38">
        <v>3510</v>
      </c>
      <c r="B3511" s="119"/>
      <c r="C3511" s="39">
        <v>43925</v>
      </c>
      <c r="D3511" s="40"/>
      <c r="E3511" s="41"/>
      <c r="H3511" s="299" t="s">
        <v>223</v>
      </c>
      <c r="I3511" s="2" t="s">
        <v>224</v>
      </c>
      <c r="J3511" s="15" t="str">
        <f>IF(ISERROR(VLOOKUP(I3511,State_codes!$B$2:$C$38, 2, FALSE)),"",VLOOKUP(I3511,State_codes!$B$2:$C$38, 2, FALSE))</f>
        <v>MP</v>
      </c>
      <c r="K3511" s="2" t="s">
        <v>122</v>
      </c>
      <c r="L3511" s="31" t="s">
        <v>429</v>
      </c>
      <c r="N3511" s="130"/>
      <c r="O3511" s="130"/>
      <c r="P3511" s="39">
        <v>43925</v>
      </c>
      <c r="Q3511" s="37" t="s">
        <v>12632</v>
      </c>
      <c r="R3511" s="46"/>
      <c r="S3511" s="46"/>
    </row>
    <row r="3512" spans="1:19" ht="12.75">
      <c r="A3512" s="38">
        <v>3511</v>
      </c>
      <c r="B3512" s="119"/>
      <c r="C3512" s="39">
        <v>43925</v>
      </c>
      <c r="D3512" s="40"/>
      <c r="E3512" s="41"/>
      <c r="H3512" s="299" t="s">
        <v>223</v>
      </c>
      <c r="I3512" s="2" t="s">
        <v>224</v>
      </c>
      <c r="J3512" s="15" t="str">
        <f>IF(ISERROR(VLOOKUP(I3512,State_codes!$B$2:$C$38, 2, FALSE)),"",VLOOKUP(I3512,State_codes!$B$2:$C$38, 2, FALSE))</f>
        <v>MP</v>
      </c>
      <c r="K3512" s="2" t="s">
        <v>122</v>
      </c>
      <c r="L3512" s="31" t="s">
        <v>429</v>
      </c>
      <c r="N3512" s="130"/>
      <c r="O3512" s="130"/>
      <c r="P3512" s="39">
        <v>43925</v>
      </c>
      <c r="Q3512" s="34" t="s">
        <v>12632</v>
      </c>
      <c r="R3512" s="46"/>
      <c r="S3512" s="46"/>
    </row>
    <row r="3513" spans="1:19" ht="12.75">
      <c r="A3513" s="38">
        <v>3512</v>
      </c>
      <c r="B3513" s="119"/>
      <c r="C3513" s="39">
        <v>43925</v>
      </c>
      <c r="D3513" s="40"/>
      <c r="E3513" s="41"/>
      <c r="H3513" s="299" t="s">
        <v>223</v>
      </c>
      <c r="I3513" s="2" t="s">
        <v>224</v>
      </c>
      <c r="J3513" s="15" t="str">
        <f>IF(ISERROR(VLOOKUP(I3513,State_codes!$B$2:$C$38, 2, FALSE)),"",VLOOKUP(I3513,State_codes!$B$2:$C$38, 2, FALSE))</f>
        <v>MP</v>
      </c>
      <c r="K3513" s="2" t="s">
        <v>122</v>
      </c>
      <c r="L3513" s="31" t="s">
        <v>429</v>
      </c>
      <c r="N3513" s="130"/>
      <c r="O3513" s="130"/>
      <c r="P3513" s="39">
        <v>43925</v>
      </c>
      <c r="Q3513" s="34" t="s">
        <v>12632</v>
      </c>
      <c r="R3513" s="46"/>
      <c r="S3513" s="46"/>
    </row>
    <row r="3514" spans="1:19" ht="12.75">
      <c r="A3514" s="38">
        <v>3513</v>
      </c>
      <c r="B3514" s="119"/>
      <c r="C3514" s="39">
        <v>43925</v>
      </c>
      <c r="D3514" s="40"/>
      <c r="E3514" s="41"/>
      <c r="H3514" s="299" t="s">
        <v>223</v>
      </c>
      <c r="I3514" s="2" t="s">
        <v>224</v>
      </c>
      <c r="J3514" s="15" t="str">
        <f>IF(ISERROR(VLOOKUP(I3514,State_codes!$B$2:$C$38, 2, FALSE)),"",VLOOKUP(I3514,State_codes!$B$2:$C$38, 2, FALSE))</f>
        <v>MP</v>
      </c>
      <c r="K3514" s="2" t="s">
        <v>122</v>
      </c>
      <c r="L3514" s="31" t="s">
        <v>429</v>
      </c>
      <c r="N3514" s="130"/>
      <c r="O3514" s="130"/>
      <c r="P3514" s="39">
        <v>43925</v>
      </c>
      <c r="Q3514" s="34" t="s">
        <v>12632</v>
      </c>
      <c r="R3514" s="46"/>
      <c r="S3514" s="46"/>
    </row>
    <row r="3515" spans="1:19" ht="12.75">
      <c r="A3515" s="38">
        <v>3514</v>
      </c>
      <c r="B3515" s="119"/>
      <c r="C3515" s="39">
        <v>43925</v>
      </c>
      <c r="D3515" s="40"/>
      <c r="E3515" s="41"/>
      <c r="H3515" s="299" t="s">
        <v>223</v>
      </c>
      <c r="I3515" s="2" t="s">
        <v>224</v>
      </c>
      <c r="J3515" s="15" t="str">
        <f>IF(ISERROR(VLOOKUP(I3515,State_codes!$B$2:$C$38, 2, FALSE)),"",VLOOKUP(I3515,State_codes!$B$2:$C$38, 2, FALSE))</f>
        <v>MP</v>
      </c>
      <c r="K3515" s="2" t="s">
        <v>122</v>
      </c>
      <c r="L3515" s="31" t="s">
        <v>429</v>
      </c>
      <c r="N3515" s="130"/>
      <c r="O3515" s="130"/>
      <c r="P3515" s="39">
        <v>43925</v>
      </c>
      <c r="Q3515" s="34" t="s">
        <v>12632</v>
      </c>
      <c r="R3515" s="46"/>
      <c r="S3515" s="46"/>
    </row>
    <row r="3516" spans="1:19" ht="12.75">
      <c r="A3516" s="38">
        <v>3515</v>
      </c>
      <c r="B3516" s="119"/>
      <c r="C3516" s="39">
        <v>43925</v>
      </c>
      <c r="D3516" s="40"/>
      <c r="E3516" s="41"/>
      <c r="H3516" s="299" t="s">
        <v>223</v>
      </c>
      <c r="I3516" s="2" t="s">
        <v>224</v>
      </c>
      <c r="J3516" s="15" t="str">
        <f>IF(ISERROR(VLOOKUP(I3516,State_codes!$B$2:$C$38, 2, FALSE)),"",VLOOKUP(I3516,State_codes!$B$2:$C$38, 2, FALSE))</f>
        <v>MP</v>
      </c>
      <c r="K3516" s="2" t="s">
        <v>122</v>
      </c>
      <c r="L3516" s="31" t="s">
        <v>429</v>
      </c>
      <c r="N3516" s="130"/>
      <c r="O3516" s="130"/>
      <c r="P3516" s="39">
        <v>43925</v>
      </c>
      <c r="Q3516" s="34" t="s">
        <v>12632</v>
      </c>
      <c r="R3516" s="46"/>
      <c r="S3516" s="46"/>
    </row>
    <row r="3517" spans="1:19" ht="12.75">
      <c r="A3517" s="38">
        <v>3516</v>
      </c>
      <c r="B3517" s="119"/>
      <c r="C3517" s="39">
        <v>43925</v>
      </c>
      <c r="D3517" s="40"/>
      <c r="E3517" s="41"/>
      <c r="H3517" s="299" t="s">
        <v>903</v>
      </c>
      <c r="I3517" s="2" t="s">
        <v>224</v>
      </c>
      <c r="J3517" s="15" t="str">
        <f>IF(ISERROR(VLOOKUP(I3517,State_codes!$B$2:$C$38, 2, FALSE)),"",VLOOKUP(I3517,State_codes!$B$2:$C$38, 2, FALSE))</f>
        <v>MP</v>
      </c>
      <c r="K3517" s="2" t="s">
        <v>122</v>
      </c>
      <c r="L3517" s="31" t="s">
        <v>429</v>
      </c>
      <c r="N3517" s="130"/>
      <c r="O3517" s="130"/>
      <c r="P3517" s="39">
        <v>43925</v>
      </c>
      <c r="Q3517" s="34" t="s">
        <v>12632</v>
      </c>
      <c r="R3517" s="46"/>
      <c r="S3517" s="46"/>
    </row>
    <row r="3518" spans="1:19" ht="12.75">
      <c r="A3518" s="38">
        <v>3517</v>
      </c>
      <c r="B3518" s="119"/>
      <c r="C3518" s="39">
        <v>43925</v>
      </c>
      <c r="D3518" s="40"/>
      <c r="E3518" s="41"/>
      <c r="H3518" s="299" t="s">
        <v>1242</v>
      </c>
      <c r="I3518" s="2" t="s">
        <v>224</v>
      </c>
      <c r="J3518" s="15" t="str">
        <f>IF(ISERROR(VLOOKUP(I3518,State_codes!$B$2:$C$38, 2, FALSE)),"",VLOOKUP(I3518,State_codes!$B$2:$C$38, 2, FALSE))</f>
        <v>MP</v>
      </c>
      <c r="K3518" s="2" t="s">
        <v>122</v>
      </c>
      <c r="L3518" s="31" t="s">
        <v>429</v>
      </c>
      <c r="N3518" s="130"/>
      <c r="O3518" s="130"/>
      <c r="P3518" s="39">
        <v>43925</v>
      </c>
      <c r="Q3518" s="34" t="s">
        <v>12632</v>
      </c>
      <c r="R3518" s="46"/>
      <c r="S3518" s="46"/>
    </row>
    <row r="3519" spans="1:19" ht="12.75">
      <c r="A3519" s="38">
        <v>3518</v>
      </c>
      <c r="B3519" s="119"/>
      <c r="C3519" s="39">
        <v>43925</v>
      </c>
      <c r="D3519" s="40"/>
      <c r="E3519" s="41"/>
      <c r="H3519" s="299" t="s">
        <v>1242</v>
      </c>
      <c r="I3519" s="2" t="s">
        <v>224</v>
      </c>
      <c r="J3519" s="15" t="str">
        <f>IF(ISERROR(VLOOKUP(I3519,State_codes!$B$2:$C$38, 2, FALSE)),"",VLOOKUP(I3519,State_codes!$B$2:$C$38, 2, FALSE))</f>
        <v>MP</v>
      </c>
      <c r="K3519" s="2" t="s">
        <v>122</v>
      </c>
      <c r="L3519" s="31" t="s">
        <v>429</v>
      </c>
      <c r="N3519" s="130"/>
      <c r="O3519" s="130"/>
      <c r="P3519" s="39">
        <v>43925</v>
      </c>
      <c r="Q3519" s="34" t="s">
        <v>12632</v>
      </c>
      <c r="R3519" s="46"/>
      <c r="S3519" s="46"/>
    </row>
    <row r="3520" spans="1:19" ht="12.75">
      <c r="A3520" s="38">
        <v>3519</v>
      </c>
      <c r="B3520" s="119"/>
      <c r="C3520" s="39">
        <v>43925</v>
      </c>
      <c r="D3520" s="40"/>
      <c r="E3520" s="41"/>
      <c r="H3520" s="299" t="s">
        <v>1242</v>
      </c>
      <c r="I3520" s="2" t="s">
        <v>224</v>
      </c>
      <c r="J3520" s="15" t="str">
        <f>IF(ISERROR(VLOOKUP(I3520,State_codes!$B$2:$C$38, 2, FALSE)),"",VLOOKUP(I3520,State_codes!$B$2:$C$38, 2, FALSE))</f>
        <v>MP</v>
      </c>
      <c r="K3520" s="2" t="s">
        <v>122</v>
      </c>
      <c r="L3520" s="31" t="s">
        <v>429</v>
      </c>
      <c r="N3520" s="130"/>
      <c r="O3520" s="130"/>
      <c r="P3520" s="39">
        <v>43925</v>
      </c>
      <c r="Q3520" s="34" t="s">
        <v>12632</v>
      </c>
      <c r="R3520" s="46"/>
      <c r="S3520" s="46"/>
    </row>
    <row r="3521" spans="1:19" ht="12.75">
      <c r="A3521" s="38">
        <v>3520</v>
      </c>
      <c r="B3521" s="119"/>
      <c r="C3521" s="39">
        <v>43925</v>
      </c>
      <c r="D3521" s="40"/>
      <c r="E3521" s="41"/>
      <c r="H3521" s="299" t="s">
        <v>1242</v>
      </c>
      <c r="I3521" s="2" t="s">
        <v>224</v>
      </c>
      <c r="J3521" s="15" t="str">
        <f>IF(ISERROR(VLOOKUP(I3521,State_codes!$B$2:$C$38, 2, FALSE)),"",VLOOKUP(I3521,State_codes!$B$2:$C$38, 2, FALSE))</f>
        <v>MP</v>
      </c>
      <c r="K3521" s="2" t="s">
        <v>122</v>
      </c>
      <c r="L3521" s="31" t="s">
        <v>429</v>
      </c>
      <c r="N3521" s="130"/>
      <c r="O3521" s="130"/>
      <c r="P3521" s="39">
        <v>43925</v>
      </c>
      <c r="Q3521" s="34" t="s">
        <v>12632</v>
      </c>
      <c r="R3521" s="46"/>
      <c r="S3521" s="46"/>
    </row>
    <row r="3522" spans="1:19" ht="12.75">
      <c r="A3522" s="38">
        <v>3521</v>
      </c>
      <c r="B3522" s="119"/>
      <c r="C3522" s="39">
        <v>43925</v>
      </c>
      <c r="D3522" s="40"/>
      <c r="E3522" s="41"/>
      <c r="H3522" s="299" t="s">
        <v>1242</v>
      </c>
      <c r="I3522" s="2" t="s">
        <v>224</v>
      </c>
      <c r="J3522" s="15" t="str">
        <f>IF(ISERROR(VLOOKUP(I3522,State_codes!$B$2:$C$38, 2, FALSE)),"",VLOOKUP(I3522,State_codes!$B$2:$C$38, 2, FALSE))</f>
        <v>MP</v>
      </c>
      <c r="K3522" s="2" t="s">
        <v>122</v>
      </c>
      <c r="L3522" s="31" t="s">
        <v>429</v>
      </c>
      <c r="N3522" s="130"/>
      <c r="O3522" s="130"/>
      <c r="P3522" s="39">
        <v>43925</v>
      </c>
      <c r="Q3522" s="34" t="s">
        <v>12632</v>
      </c>
      <c r="R3522" s="46"/>
      <c r="S3522" s="46"/>
    </row>
    <row r="3523" spans="1:19" ht="12.75">
      <c r="A3523" s="38">
        <v>3522</v>
      </c>
      <c r="B3523" s="119"/>
      <c r="C3523" s="39">
        <v>43925</v>
      </c>
      <c r="D3523" s="40"/>
      <c r="E3523" s="41"/>
      <c r="H3523" s="299" t="s">
        <v>1242</v>
      </c>
      <c r="I3523" s="2" t="s">
        <v>224</v>
      </c>
      <c r="J3523" s="15" t="str">
        <f>IF(ISERROR(VLOOKUP(I3523,State_codes!$B$2:$C$38, 2, FALSE)),"",VLOOKUP(I3523,State_codes!$B$2:$C$38, 2, FALSE))</f>
        <v>MP</v>
      </c>
      <c r="K3523" s="2" t="s">
        <v>122</v>
      </c>
      <c r="L3523" s="31" t="s">
        <v>429</v>
      </c>
      <c r="N3523" s="130"/>
      <c r="O3523" s="130"/>
      <c r="P3523" s="39">
        <v>43925</v>
      </c>
      <c r="Q3523" s="34" t="s">
        <v>12632</v>
      </c>
      <c r="R3523" s="46"/>
      <c r="S3523" s="46"/>
    </row>
    <row r="3524" spans="1:19" ht="12.75">
      <c r="A3524" s="38">
        <v>3523</v>
      </c>
      <c r="B3524" s="119"/>
      <c r="C3524" s="39">
        <v>43925</v>
      </c>
      <c r="D3524" s="40"/>
      <c r="E3524" s="41"/>
      <c r="H3524" s="299" t="s">
        <v>1242</v>
      </c>
      <c r="I3524" s="2" t="s">
        <v>224</v>
      </c>
      <c r="J3524" s="15" t="str">
        <f>IF(ISERROR(VLOOKUP(I3524,State_codes!$B$2:$C$38, 2, FALSE)),"",VLOOKUP(I3524,State_codes!$B$2:$C$38, 2, FALSE))</f>
        <v>MP</v>
      </c>
      <c r="K3524" s="2" t="s">
        <v>122</v>
      </c>
      <c r="L3524" s="31" t="s">
        <v>429</v>
      </c>
      <c r="N3524" s="130"/>
      <c r="O3524" s="130"/>
      <c r="P3524" s="39">
        <v>43925</v>
      </c>
      <c r="Q3524" s="34" t="s">
        <v>12632</v>
      </c>
      <c r="R3524" s="46"/>
      <c r="S3524" s="46"/>
    </row>
    <row r="3525" spans="1:19" ht="12.75">
      <c r="A3525" s="38">
        <v>3524</v>
      </c>
      <c r="B3525" s="119"/>
      <c r="C3525" s="39">
        <v>43925</v>
      </c>
      <c r="D3525" s="40"/>
      <c r="E3525" s="41"/>
      <c r="H3525" s="299" t="s">
        <v>5215</v>
      </c>
      <c r="I3525" s="2" t="s">
        <v>224</v>
      </c>
      <c r="J3525" s="15" t="str">
        <f>IF(ISERROR(VLOOKUP(I3525,State_codes!$B$2:$C$38, 2, FALSE)),"",VLOOKUP(I3525,State_codes!$B$2:$C$38, 2, FALSE))</f>
        <v>MP</v>
      </c>
      <c r="K3525" s="2" t="s">
        <v>122</v>
      </c>
      <c r="L3525" s="31" t="s">
        <v>429</v>
      </c>
      <c r="N3525" s="130"/>
      <c r="O3525" s="130"/>
      <c r="P3525" s="39">
        <v>43925</v>
      </c>
      <c r="Q3525" s="34" t="s">
        <v>12632</v>
      </c>
      <c r="R3525" s="46"/>
      <c r="S3525" s="46"/>
    </row>
    <row r="3526" spans="1:19" ht="12.75">
      <c r="A3526" s="38">
        <v>3525</v>
      </c>
      <c r="B3526" s="119"/>
      <c r="C3526" s="39">
        <v>43925</v>
      </c>
      <c r="D3526" s="40"/>
      <c r="E3526" s="41"/>
      <c r="H3526" s="299" t="s">
        <v>5215</v>
      </c>
      <c r="I3526" s="2" t="s">
        <v>224</v>
      </c>
      <c r="J3526" s="15" t="str">
        <f>IF(ISERROR(VLOOKUP(I3526,State_codes!$B$2:$C$38, 2, FALSE)),"",VLOOKUP(I3526,State_codes!$B$2:$C$38, 2, FALSE))</f>
        <v>MP</v>
      </c>
      <c r="K3526" s="2" t="s">
        <v>122</v>
      </c>
      <c r="L3526" s="31" t="s">
        <v>429</v>
      </c>
      <c r="N3526" s="130"/>
      <c r="O3526" s="130"/>
      <c r="P3526" s="39">
        <v>43925</v>
      </c>
      <c r="Q3526" s="34" t="s">
        <v>12632</v>
      </c>
      <c r="R3526" s="46"/>
      <c r="S3526" s="46"/>
    </row>
    <row r="3527" spans="1:19" ht="12.75">
      <c r="A3527" s="38">
        <v>3526</v>
      </c>
      <c r="B3527" s="119"/>
      <c r="C3527" s="39">
        <v>43925</v>
      </c>
      <c r="D3527" s="40"/>
      <c r="E3527" s="41"/>
      <c r="H3527" s="299" t="s">
        <v>5215</v>
      </c>
      <c r="I3527" s="2" t="s">
        <v>224</v>
      </c>
      <c r="J3527" s="15" t="str">
        <f>IF(ISERROR(VLOOKUP(I3527,State_codes!$B$2:$C$38, 2, FALSE)),"",VLOOKUP(I3527,State_codes!$B$2:$C$38, 2, FALSE))</f>
        <v>MP</v>
      </c>
      <c r="K3527" s="2" t="s">
        <v>122</v>
      </c>
      <c r="L3527" s="31" t="s">
        <v>429</v>
      </c>
      <c r="N3527" s="130"/>
      <c r="O3527" s="130"/>
      <c r="P3527" s="39">
        <v>43925</v>
      </c>
      <c r="Q3527" s="34" t="s">
        <v>12632</v>
      </c>
      <c r="R3527" s="46"/>
      <c r="S3527" s="46"/>
    </row>
    <row r="3528" spans="1:19" ht="12.75">
      <c r="A3528" s="38">
        <v>3527</v>
      </c>
      <c r="B3528" s="119"/>
      <c r="C3528" s="39">
        <v>43925</v>
      </c>
      <c r="D3528" s="40"/>
      <c r="E3528" s="41"/>
      <c r="H3528" s="15"/>
      <c r="I3528" s="2" t="s">
        <v>101</v>
      </c>
      <c r="J3528" s="15" t="str">
        <f>IF(ISERROR(VLOOKUP(I3528,State_codes!$B$2:$C$38, 2, FALSE)),"",VLOOKUP(I3528,State_codes!$B$2:$C$38, 2, FALSE))</f>
        <v>TG</v>
      </c>
      <c r="K3528" s="2" t="s">
        <v>122</v>
      </c>
      <c r="L3528" s="163" t="s">
        <v>429</v>
      </c>
      <c r="N3528" s="130"/>
      <c r="O3528" s="130"/>
      <c r="P3528" s="39">
        <v>43925</v>
      </c>
      <c r="Q3528" s="34" t="s">
        <v>1069</v>
      </c>
      <c r="R3528" s="46"/>
      <c r="S3528" s="46"/>
    </row>
    <row r="3529" spans="1:19" ht="12.75">
      <c r="A3529" s="38">
        <v>3528</v>
      </c>
      <c r="B3529" s="119"/>
      <c r="C3529" s="39">
        <v>43925</v>
      </c>
      <c r="D3529" s="40"/>
      <c r="E3529" s="41"/>
      <c r="H3529" s="15"/>
      <c r="I3529" s="2" t="s">
        <v>101</v>
      </c>
      <c r="J3529" s="15" t="str">
        <f>IF(ISERROR(VLOOKUP(I3529,State_codes!$B$2:$C$38, 2, FALSE)),"",VLOOKUP(I3529,State_codes!$B$2:$C$38, 2, FALSE))</f>
        <v>TG</v>
      </c>
      <c r="K3529" s="2" t="s">
        <v>122</v>
      </c>
      <c r="L3529" s="31" t="s">
        <v>429</v>
      </c>
      <c r="N3529" s="130"/>
      <c r="O3529" s="130"/>
      <c r="P3529" s="39">
        <v>43925</v>
      </c>
      <c r="Q3529" s="34" t="s">
        <v>1069</v>
      </c>
      <c r="R3529" s="46"/>
      <c r="S3529" s="46"/>
    </row>
    <row r="3530" spans="1:19" ht="12.75">
      <c r="A3530" s="38">
        <v>3529</v>
      </c>
      <c r="B3530" s="119"/>
      <c r="C3530" s="39">
        <v>43925</v>
      </c>
      <c r="D3530" s="40"/>
      <c r="E3530" s="41"/>
      <c r="H3530" s="15"/>
      <c r="I3530" s="2" t="s">
        <v>101</v>
      </c>
      <c r="J3530" s="15" t="str">
        <f>IF(ISERROR(VLOOKUP(I3530,State_codes!$B$2:$C$38, 2, FALSE)),"",VLOOKUP(I3530,State_codes!$B$2:$C$38, 2, FALSE))</f>
        <v>TG</v>
      </c>
      <c r="K3530" s="2" t="s">
        <v>122</v>
      </c>
      <c r="L3530" s="31" t="s">
        <v>429</v>
      </c>
      <c r="N3530" s="130"/>
      <c r="O3530" s="130"/>
      <c r="P3530" s="39">
        <v>43925</v>
      </c>
      <c r="Q3530" s="34" t="s">
        <v>1069</v>
      </c>
      <c r="R3530" s="46"/>
      <c r="S3530" s="46"/>
    </row>
    <row r="3531" spans="1:19" ht="12.75">
      <c r="A3531" s="38">
        <v>3530</v>
      </c>
      <c r="B3531" s="119"/>
      <c r="C3531" s="39">
        <v>43925</v>
      </c>
      <c r="D3531" s="40"/>
      <c r="E3531" s="41"/>
      <c r="H3531" s="15"/>
      <c r="I3531" s="2" t="s">
        <v>101</v>
      </c>
      <c r="J3531" s="15" t="str">
        <f>IF(ISERROR(VLOOKUP(I3531,State_codes!$B$2:$C$38, 2, FALSE)),"",VLOOKUP(I3531,State_codes!$B$2:$C$38, 2, FALSE))</f>
        <v>TG</v>
      </c>
      <c r="K3531" s="2" t="s">
        <v>122</v>
      </c>
      <c r="L3531" s="31" t="s">
        <v>429</v>
      </c>
      <c r="N3531" s="130"/>
      <c r="O3531" s="130"/>
      <c r="P3531" s="39">
        <v>43925</v>
      </c>
      <c r="Q3531" s="34" t="s">
        <v>1069</v>
      </c>
      <c r="R3531" s="46"/>
      <c r="S3531" s="46"/>
    </row>
    <row r="3532" spans="1:19" ht="12.75">
      <c r="A3532" s="38">
        <v>3531</v>
      </c>
      <c r="B3532" s="119"/>
      <c r="C3532" s="39">
        <v>43925</v>
      </c>
      <c r="D3532" s="40"/>
      <c r="E3532" s="41"/>
      <c r="H3532" s="15"/>
      <c r="I3532" s="2" t="s">
        <v>101</v>
      </c>
      <c r="J3532" s="15" t="str">
        <f>IF(ISERROR(VLOOKUP(I3532,State_codes!$B$2:$C$38, 2, FALSE)),"",VLOOKUP(I3532,State_codes!$B$2:$C$38, 2, FALSE))</f>
        <v>TG</v>
      </c>
      <c r="K3532" s="2" t="s">
        <v>122</v>
      </c>
      <c r="L3532" s="31" t="s">
        <v>429</v>
      </c>
      <c r="N3532" s="130"/>
      <c r="O3532" s="130"/>
      <c r="P3532" s="39">
        <v>43925</v>
      </c>
      <c r="Q3532" s="34" t="s">
        <v>1069</v>
      </c>
      <c r="R3532" s="46"/>
      <c r="S3532" s="46"/>
    </row>
    <row r="3533" spans="1:19" ht="12.75">
      <c r="A3533" s="38">
        <v>3532</v>
      </c>
      <c r="B3533" s="119"/>
      <c r="C3533" s="39">
        <v>43925</v>
      </c>
      <c r="D3533" s="40"/>
      <c r="E3533" s="41"/>
      <c r="H3533" s="15"/>
      <c r="I3533" s="2" t="s">
        <v>101</v>
      </c>
      <c r="J3533" s="15" t="str">
        <f>IF(ISERROR(VLOOKUP(I3533,State_codes!$B$2:$C$38, 2, FALSE)),"",VLOOKUP(I3533,State_codes!$B$2:$C$38, 2, FALSE))</f>
        <v>TG</v>
      </c>
      <c r="K3533" s="2" t="s">
        <v>122</v>
      </c>
      <c r="L3533" s="31" t="s">
        <v>429</v>
      </c>
      <c r="N3533" s="130"/>
      <c r="O3533" s="130"/>
      <c r="P3533" s="39">
        <v>43925</v>
      </c>
      <c r="Q3533" s="34" t="s">
        <v>1069</v>
      </c>
      <c r="R3533" s="46"/>
      <c r="S3533" s="46"/>
    </row>
    <row r="3534" spans="1:19" ht="12.75">
      <c r="A3534" s="38">
        <v>3533</v>
      </c>
      <c r="B3534" s="119"/>
      <c r="C3534" s="39">
        <v>43925</v>
      </c>
      <c r="D3534" s="40"/>
      <c r="E3534" s="41"/>
      <c r="H3534" s="15"/>
      <c r="I3534" s="2" t="s">
        <v>101</v>
      </c>
      <c r="J3534" s="15" t="str">
        <f>IF(ISERROR(VLOOKUP(I3534,State_codes!$B$2:$C$38, 2, FALSE)),"",VLOOKUP(I3534,State_codes!$B$2:$C$38, 2, FALSE))</f>
        <v>TG</v>
      </c>
      <c r="K3534" s="2" t="s">
        <v>122</v>
      </c>
      <c r="L3534" s="31" t="s">
        <v>429</v>
      </c>
      <c r="N3534" s="130"/>
      <c r="O3534" s="130"/>
      <c r="P3534" s="39">
        <v>43925</v>
      </c>
      <c r="Q3534" s="34" t="s">
        <v>1069</v>
      </c>
      <c r="R3534" s="46"/>
      <c r="S3534" s="46"/>
    </row>
    <row r="3535" spans="1:19" ht="12.75">
      <c r="A3535" s="38">
        <v>3534</v>
      </c>
      <c r="B3535" s="119"/>
      <c r="C3535" s="39">
        <v>43925</v>
      </c>
      <c r="D3535" s="40"/>
      <c r="E3535" s="41"/>
      <c r="H3535" s="15"/>
      <c r="I3535" s="2" t="s">
        <v>101</v>
      </c>
      <c r="J3535" s="15" t="str">
        <f>IF(ISERROR(VLOOKUP(I3535,State_codes!$B$2:$C$38, 2, FALSE)),"",VLOOKUP(I3535,State_codes!$B$2:$C$38, 2, FALSE))</f>
        <v>TG</v>
      </c>
      <c r="K3535" s="2" t="s">
        <v>122</v>
      </c>
      <c r="L3535" s="31" t="s">
        <v>429</v>
      </c>
      <c r="N3535" s="130"/>
      <c r="O3535" s="130"/>
      <c r="P3535" s="39">
        <v>43925</v>
      </c>
      <c r="Q3535" s="34" t="s">
        <v>1069</v>
      </c>
      <c r="R3535" s="46"/>
      <c r="S3535" s="46"/>
    </row>
    <row r="3536" spans="1:19" ht="12.75">
      <c r="A3536" s="38">
        <v>3535</v>
      </c>
      <c r="B3536" s="119"/>
      <c r="C3536" s="39">
        <v>43925</v>
      </c>
      <c r="D3536" s="40"/>
      <c r="E3536" s="41"/>
      <c r="H3536" s="15"/>
      <c r="I3536" s="2" t="s">
        <v>101</v>
      </c>
      <c r="J3536" s="15" t="str">
        <f>IF(ISERROR(VLOOKUP(I3536,State_codes!$B$2:$C$38, 2, FALSE)),"",VLOOKUP(I3536,State_codes!$B$2:$C$38, 2, FALSE))</f>
        <v>TG</v>
      </c>
      <c r="K3536" s="2" t="s">
        <v>122</v>
      </c>
      <c r="L3536" s="31" t="s">
        <v>429</v>
      </c>
      <c r="N3536" s="130"/>
      <c r="O3536" s="130"/>
      <c r="P3536" s="39">
        <v>43925</v>
      </c>
      <c r="Q3536" s="34" t="s">
        <v>1069</v>
      </c>
      <c r="R3536" s="46"/>
      <c r="S3536" s="46"/>
    </row>
    <row r="3537" spans="1:19" ht="12.75">
      <c r="A3537" s="38">
        <v>3536</v>
      </c>
      <c r="B3537" s="119"/>
      <c r="C3537" s="39">
        <v>43925</v>
      </c>
      <c r="D3537" s="40"/>
      <c r="E3537" s="41"/>
      <c r="H3537" s="15"/>
      <c r="I3537" s="2" t="s">
        <v>101</v>
      </c>
      <c r="J3537" s="15" t="str">
        <f>IF(ISERROR(VLOOKUP(I3537,State_codes!$B$2:$C$38, 2, FALSE)),"",VLOOKUP(I3537,State_codes!$B$2:$C$38, 2, FALSE))</f>
        <v>TG</v>
      </c>
      <c r="K3537" s="2" t="s">
        <v>122</v>
      </c>
      <c r="L3537" s="31" t="s">
        <v>429</v>
      </c>
      <c r="N3537" s="130"/>
      <c r="O3537" s="130"/>
      <c r="P3537" s="39">
        <v>43925</v>
      </c>
      <c r="Q3537" s="34" t="s">
        <v>1069</v>
      </c>
      <c r="R3537" s="46"/>
      <c r="S3537" s="46"/>
    </row>
    <row r="3538" spans="1:19" ht="12.75">
      <c r="A3538" s="38">
        <v>3537</v>
      </c>
      <c r="B3538" s="119"/>
      <c r="C3538" s="39">
        <v>43925</v>
      </c>
      <c r="D3538" s="40"/>
      <c r="E3538" s="41"/>
      <c r="H3538" s="15"/>
      <c r="I3538" s="2" t="s">
        <v>101</v>
      </c>
      <c r="J3538" s="15" t="str">
        <f>IF(ISERROR(VLOOKUP(I3538,State_codes!$B$2:$C$38, 2, FALSE)),"",VLOOKUP(I3538,State_codes!$B$2:$C$38, 2, FALSE))</f>
        <v>TG</v>
      </c>
      <c r="K3538" s="2" t="s">
        <v>122</v>
      </c>
      <c r="L3538" s="31" t="s">
        <v>429</v>
      </c>
      <c r="N3538" s="130"/>
      <c r="O3538" s="130"/>
      <c r="P3538" s="39">
        <v>43925</v>
      </c>
      <c r="Q3538" s="34" t="s">
        <v>1069</v>
      </c>
      <c r="R3538" s="46"/>
      <c r="S3538" s="46"/>
    </row>
    <row r="3539" spans="1:19" ht="12.75">
      <c r="A3539" s="38">
        <v>3538</v>
      </c>
      <c r="B3539" s="119"/>
      <c r="C3539" s="39">
        <v>43925</v>
      </c>
      <c r="D3539" s="40"/>
      <c r="E3539" s="41"/>
      <c r="H3539" s="15"/>
      <c r="I3539" s="2" t="s">
        <v>101</v>
      </c>
      <c r="J3539" s="15" t="str">
        <f>IF(ISERROR(VLOOKUP(I3539,State_codes!$B$2:$C$38, 2, FALSE)),"",VLOOKUP(I3539,State_codes!$B$2:$C$38, 2, FALSE))</f>
        <v>TG</v>
      </c>
      <c r="K3539" s="2" t="s">
        <v>122</v>
      </c>
      <c r="L3539" s="31" t="s">
        <v>429</v>
      </c>
      <c r="N3539" s="130"/>
      <c r="O3539" s="130"/>
      <c r="P3539" s="39">
        <v>43925</v>
      </c>
      <c r="Q3539" s="34" t="s">
        <v>1069</v>
      </c>
      <c r="R3539" s="46"/>
      <c r="S3539" s="46"/>
    </row>
    <row r="3540" spans="1:19" ht="12.75">
      <c r="A3540" s="38">
        <v>3539</v>
      </c>
      <c r="B3540" s="119"/>
      <c r="C3540" s="39">
        <v>43925</v>
      </c>
      <c r="D3540" s="40"/>
      <c r="E3540" s="41"/>
      <c r="H3540" s="15"/>
      <c r="I3540" s="2" t="s">
        <v>101</v>
      </c>
      <c r="J3540" s="15" t="str">
        <f>IF(ISERROR(VLOOKUP(I3540,State_codes!$B$2:$C$38, 2, FALSE)),"",VLOOKUP(I3540,State_codes!$B$2:$C$38, 2, FALSE))</f>
        <v>TG</v>
      </c>
      <c r="K3540" s="2" t="s">
        <v>122</v>
      </c>
      <c r="L3540" s="31" t="s">
        <v>429</v>
      </c>
      <c r="N3540" s="130"/>
      <c r="O3540" s="130"/>
      <c r="P3540" s="39">
        <v>43925</v>
      </c>
      <c r="Q3540" s="34" t="s">
        <v>1069</v>
      </c>
      <c r="R3540" s="46"/>
      <c r="S3540" s="46"/>
    </row>
    <row r="3541" spans="1:19" ht="12.75">
      <c r="A3541" s="38">
        <v>3540</v>
      </c>
      <c r="B3541" s="119"/>
      <c r="C3541" s="39">
        <v>43925</v>
      </c>
      <c r="D3541" s="40"/>
      <c r="E3541" s="41"/>
      <c r="H3541" s="15"/>
      <c r="I3541" s="2" t="s">
        <v>101</v>
      </c>
      <c r="J3541" s="15" t="str">
        <f>IF(ISERROR(VLOOKUP(I3541,State_codes!$B$2:$C$38, 2, FALSE)),"",VLOOKUP(I3541,State_codes!$B$2:$C$38, 2, FALSE))</f>
        <v>TG</v>
      </c>
      <c r="K3541" s="2" t="s">
        <v>122</v>
      </c>
      <c r="L3541" s="31" t="s">
        <v>429</v>
      </c>
      <c r="N3541" s="130"/>
      <c r="O3541" s="130"/>
      <c r="P3541" s="39">
        <v>43925</v>
      </c>
      <c r="Q3541" s="34" t="s">
        <v>1069</v>
      </c>
      <c r="R3541" s="46"/>
      <c r="S3541" s="46"/>
    </row>
    <row r="3542" spans="1:19" ht="12.75">
      <c r="A3542" s="38">
        <v>3541</v>
      </c>
      <c r="B3542" s="119"/>
      <c r="C3542" s="39">
        <v>43925</v>
      </c>
      <c r="D3542" s="40"/>
      <c r="E3542" s="41"/>
      <c r="H3542" s="15"/>
      <c r="I3542" s="2" t="s">
        <v>101</v>
      </c>
      <c r="J3542" s="15" t="str">
        <f>IF(ISERROR(VLOOKUP(I3542,State_codes!$B$2:$C$38, 2, FALSE)),"",VLOOKUP(I3542,State_codes!$B$2:$C$38, 2, FALSE))</f>
        <v>TG</v>
      </c>
      <c r="K3542" s="2" t="s">
        <v>122</v>
      </c>
      <c r="L3542" s="31" t="s">
        <v>429</v>
      </c>
      <c r="N3542" s="130"/>
      <c r="O3542" s="130"/>
      <c r="P3542" s="39">
        <v>43925</v>
      </c>
      <c r="Q3542" s="34" t="s">
        <v>1069</v>
      </c>
      <c r="R3542" s="46"/>
      <c r="S3542" s="46"/>
    </row>
    <row r="3543" spans="1:19" ht="12.75">
      <c r="A3543" s="38">
        <v>3542</v>
      </c>
      <c r="B3543" s="119"/>
      <c r="C3543" s="39">
        <v>43925</v>
      </c>
      <c r="D3543" s="40"/>
      <c r="E3543" s="41"/>
      <c r="H3543" s="15"/>
      <c r="I3543" s="2" t="s">
        <v>101</v>
      </c>
      <c r="J3543" s="15" t="str">
        <f>IF(ISERROR(VLOOKUP(I3543,State_codes!$B$2:$C$38, 2, FALSE)),"",VLOOKUP(I3543,State_codes!$B$2:$C$38, 2, FALSE))</f>
        <v>TG</v>
      </c>
      <c r="K3543" s="2" t="s">
        <v>122</v>
      </c>
      <c r="L3543" s="31" t="s">
        <v>429</v>
      </c>
      <c r="N3543" s="130"/>
      <c r="O3543" s="130"/>
      <c r="P3543" s="39">
        <v>43925</v>
      </c>
      <c r="Q3543" s="34" t="s">
        <v>1069</v>
      </c>
      <c r="R3543" s="46"/>
      <c r="S3543" s="46"/>
    </row>
    <row r="3544" spans="1:19" ht="12.75">
      <c r="A3544" s="38">
        <v>3543</v>
      </c>
      <c r="B3544" s="119"/>
      <c r="C3544" s="39">
        <v>43925</v>
      </c>
      <c r="D3544" s="40"/>
      <c r="E3544" s="41"/>
      <c r="H3544" s="15"/>
      <c r="I3544" s="2" t="s">
        <v>101</v>
      </c>
      <c r="J3544" s="15" t="str">
        <f>IF(ISERROR(VLOOKUP(I3544,State_codes!$B$2:$C$38, 2, FALSE)),"",VLOOKUP(I3544,State_codes!$B$2:$C$38, 2, FALSE))</f>
        <v>TG</v>
      </c>
      <c r="K3544" s="2" t="s">
        <v>122</v>
      </c>
      <c r="L3544" s="31" t="s">
        <v>429</v>
      </c>
      <c r="N3544" s="130"/>
      <c r="O3544" s="130"/>
      <c r="P3544" s="39">
        <v>43925</v>
      </c>
      <c r="Q3544" s="34" t="s">
        <v>1069</v>
      </c>
      <c r="R3544" s="46"/>
      <c r="S3544" s="46"/>
    </row>
    <row r="3545" spans="1:19" ht="12.75">
      <c r="A3545" s="38">
        <v>3544</v>
      </c>
      <c r="B3545" s="119"/>
      <c r="C3545" s="39">
        <v>43925</v>
      </c>
      <c r="D3545" s="40"/>
      <c r="E3545" s="41"/>
      <c r="H3545" s="15"/>
      <c r="I3545" s="2" t="s">
        <v>101</v>
      </c>
      <c r="J3545" s="15" t="str">
        <f>IF(ISERROR(VLOOKUP(I3545,State_codes!$B$2:$C$38, 2, FALSE)),"",VLOOKUP(I3545,State_codes!$B$2:$C$38, 2, FALSE))</f>
        <v>TG</v>
      </c>
      <c r="K3545" s="2" t="s">
        <v>122</v>
      </c>
      <c r="L3545" s="31" t="s">
        <v>429</v>
      </c>
      <c r="N3545" s="130"/>
      <c r="O3545" s="130"/>
      <c r="P3545" s="39">
        <v>43925</v>
      </c>
      <c r="Q3545" s="34" t="s">
        <v>1069</v>
      </c>
      <c r="R3545" s="46"/>
      <c r="S3545" s="46"/>
    </row>
    <row r="3546" spans="1:19" ht="12.75">
      <c r="A3546" s="38">
        <v>3545</v>
      </c>
      <c r="B3546" s="119"/>
      <c r="C3546" s="39">
        <v>43925</v>
      </c>
      <c r="D3546" s="40"/>
      <c r="E3546" s="41"/>
      <c r="H3546" s="15"/>
      <c r="I3546" s="2" t="s">
        <v>101</v>
      </c>
      <c r="J3546" s="15" t="str">
        <f>IF(ISERROR(VLOOKUP(I3546,State_codes!$B$2:$C$38, 2, FALSE)),"",VLOOKUP(I3546,State_codes!$B$2:$C$38, 2, FALSE))</f>
        <v>TG</v>
      </c>
      <c r="K3546" s="2" t="s">
        <v>122</v>
      </c>
      <c r="L3546" s="31" t="s">
        <v>429</v>
      </c>
      <c r="N3546" s="130"/>
      <c r="O3546" s="130"/>
      <c r="P3546" s="39">
        <v>43925</v>
      </c>
      <c r="Q3546" s="34" t="s">
        <v>1069</v>
      </c>
      <c r="R3546" s="46"/>
      <c r="S3546" s="46"/>
    </row>
    <row r="3547" spans="1:19" ht="12.75">
      <c r="A3547" s="38">
        <v>3546</v>
      </c>
      <c r="B3547" s="119"/>
      <c r="C3547" s="39">
        <v>43925</v>
      </c>
      <c r="D3547" s="40"/>
      <c r="E3547" s="41"/>
      <c r="H3547" s="15"/>
      <c r="I3547" s="2" t="s">
        <v>101</v>
      </c>
      <c r="J3547" s="15" t="str">
        <f>IF(ISERROR(VLOOKUP(I3547,State_codes!$B$2:$C$38, 2, FALSE)),"",VLOOKUP(I3547,State_codes!$B$2:$C$38, 2, FALSE))</f>
        <v>TG</v>
      </c>
      <c r="K3547" s="2" t="s">
        <v>122</v>
      </c>
      <c r="L3547" s="31" t="s">
        <v>429</v>
      </c>
      <c r="N3547" s="130"/>
      <c r="O3547" s="130"/>
      <c r="P3547" s="39">
        <v>43925</v>
      </c>
      <c r="Q3547" s="34" t="s">
        <v>1069</v>
      </c>
      <c r="R3547" s="46"/>
      <c r="S3547" s="46"/>
    </row>
    <row r="3548" spans="1:19" ht="12.75">
      <c r="A3548" s="38">
        <v>3547</v>
      </c>
      <c r="B3548" s="119"/>
      <c r="C3548" s="39">
        <v>43925</v>
      </c>
      <c r="D3548" s="40"/>
      <c r="E3548" s="41"/>
      <c r="H3548" s="15"/>
      <c r="I3548" s="2" t="s">
        <v>101</v>
      </c>
      <c r="J3548" s="15" t="str">
        <f>IF(ISERROR(VLOOKUP(I3548,State_codes!$B$2:$C$38, 2, FALSE)),"",VLOOKUP(I3548,State_codes!$B$2:$C$38, 2, FALSE))</f>
        <v>TG</v>
      </c>
      <c r="K3548" s="2" t="s">
        <v>122</v>
      </c>
      <c r="L3548" s="31" t="s">
        <v>429</v>
      </c>
      <c r="N3548" s="130"/>
      <c r="O3548" s="130"/>
      <c r="P3548" s="39">
        <v>43925</v>
      </c>
      <c r="Q3548" s="34" t="s">
        <v>1069</v>
      </c>
      <c r="R3548" s="46"/>
      <c r="S3548" s="46"/>
    </row>
    <row r="3549" spans="1:19" ht="12.75">
      <c r="A3549" s="38">
        <v>3548</v>
      </c>
      <c r="B3549" s="119"/>
      <c r="C3549" s="39">
        <v>43925</v>
      </c>
      <c r="D3549" s="40"/>
      <c r="E3549" s="41"/>
      <c r="H3549" s="15"/>
      <c r="I3549" s="2" t="s">
        <v>101</v>
      </c>
      <c r="J3549" s="15" t="str">
        <f>IF(ISERROR(VLOOKUP(I3549,State_codes!$B$2:$C$38, 2, FALSE)),"",VLOOKUP(I3549,State_codes!$B$2:$C$38, 2, FALSE))</f>
        <v>TG</v>
      </c>
      <c r="K3549" s="2" t="s">
        <v>122</v>
      </c>
      <c r="L3549" s="31" t="s">
        <v>429</v>
      </c>
      <c r="N3549" s="130"/>
      <c r="O3549" s="130"/>
      <c r="P3549" s="39">
        <v>43925</v>
      </c>
      <c r="Q3549" s="34" t="s">
        <v>1069</v>
      </c>
      <c r="R3549" s="46"/>
      <c r="S3549" s="46"/>
    </row>
    <row r="3550" spans="1:19" ht="12.75">
      <c r="A3550" s="38">
        <v>3549</v>
      </c>
      <c r="B3550" s="119"/>
      <c r="C3550" s="39">
        <v>43925</v>
      </c>
      <c r="D3550" s="40"/>
      <c r="E3550" s="41"/>
      <c r="H3550" s="15"/>
      <c r="I3550" s="2" t="s">
        <v>101</v>
      </c>
      <c r="J3550" s="15" t="str">
        <f>IF(ISERROR(VLOOKUP(I3550,State_codes!$B$2:$C$38, 2, FALSE)),"",VLOOKUP(I3550,State_codes!$B$2:$C$38, 2, FALSE))</f>
        <v>TG</v>
      </c>
      <c r="K3550" s="2" t="s">
        <v>122</v>
      </c>
      <c r="L3550" s="31" t="s">
        <v>429</v>
      </c>
      <c r="N3550" s="130"/>
      <c r="O3550" s="130"/>
      <c r="P3550" s="39">
        <v>43925</v>
      </c>
      <c r="Q3550" s="34" t="s">
        <v>1069</v>
      </c>
      <c r="R3550" s="46"/>
      <c r="S3550" s="46"/>
    </row>
    <row r="3551" spans="1:19" ht="12.75">
      <c r="A3551" s="38">
        <v>3550</v>
      </c>
      <c r="B3551" s="119"/>
      <c r="C3551" s="39">
        <v>43925</v>
      </c>
      <c r="D3551" s="40"/>
      <c r="E3551" s="41"/>
      <c r="H3551" s="15"/>
      <c r="I3551" s="2" t="s">
        <v>101</v>
      </c>
      <c r="J3551" s="15" t="str">
        <f>IF(ISERROR(VLOOKUP(I3551,State_codes!$B$2:$C$38, 2, FALSE)),"",VLOOKUP(I3551,State_codes!$B$2:$C$38, 2, FALSE))</f>
        <v>TG</v>
      </c>
      <c r="K3551" s="2" t="s">
        <v>122</v>
      </c>
      <c r="L3551" s="31" t="s">
        <v>429</v>
      </c>
      <c r="N3551" s="130"/>
      <c r="O3551" s="130"/>
      <c r="P3551" s="39">
        <v>43925</v>
      </c>
      <c r="Q3551" s="34" t="s">
        <v>1069</v>
      </c>
      <c r="R3551" s="46"/>
      <c r="S3551" s="46"/>
    </row>
    <row r="3552" spans="1:19" ht="12.75">
      <c r="A3552" s="38">
        <v>3551</v>
      </c>
      <c r="B3552" s="119"/>
      <c r="C3552" s="39">
        <v>43925</v>
      </c>
      <c r="D3552" s="40"/>
      <c r="E3552" s="41"/>
      <c r="H3552" s="15"/>
      <c r="I3552" s="2" t="s">
        <v>101</v>
      </c>
      <c r="J3552" s="15" t="str">
        <f>IF(ISERROR(VLOOKUP(I3552,State_codes!$B$2:$C$38, 2, FALSE)),"",VLOOKUP(I3552,State_codes!$B$2:$C$38, 2, FALSE))</f>
        <v>TG</v>
      </c>
      <c r="K3552" s="2" t="s">
        <v>122</v>
      </c>
      <c r="L3552" s="31" t="s">
        <v>429</v>
      </c>
      <c r="N3552" s="130"/>
      <c r="O3552" s="130"/>
      <c r="P3552" s="39">
        <v>43925</v>
      </c>
      <c r="Q3552" s="34" t="s">
        <v>1069</v>
      </c>
      <c r="R3552" s="46"/>
      <c r="S3552" s="46"/>
    </row>
    <row r="3553" spans="1:19" ht="12.75">
      <c r="A3553" s="38">
        <v>3552</v>
      </c>
      <c r="B3553" s="119"/>
      <c r="C3553" s="39">
        <v>43925</v>
      </c>
      <c r="D3553" s="40"/>
      <c r="E3553" s="41"/>
      <c r="H3553" s="15"/>
      <c r="I3553" s="2" t="s">
        <v>101</v>
      </c>
      <c r="J3553" s="15" t="str">
        <f>IF(ISERROR(VLOOKUP(I3553,State_codes!$B$2:$C$38, 2, FALSE)),"",VLOOKUP(I3553,State_codes!$B$2:$C$38, 2, FALSE))</f>
        <v>TG</v>
      </c>
      <c r="K3553" s="2" t="s">
        <v>122</v>
      </c>
      <c r="L3553" s="31" t="s">
        <v>429</v>
      </c>
      <c r="N3553" s="130"/>
      <c r="O3553" s="130"/>
      <c r="P3553" s="39">
        <v>43925</v>
      </c>
      <c r="Q3553" s="34" t="s">
        <v>1069</v>
      </c>
      <c r="R3553" s="46"/>
      <c r="S3553" s="46"/>
    </row>
    <row r="3554" spans="1:19" ht="12.75">
      <c r="A3554" s="38">
        <v>3553</v>
      </c>
      <c r="B3554" s="119"/>
      <c r="C3554" s="39">
        <v>43925</v>
      </c>
      <c r="D3554" s="40"/>
      <c r="E3554" s="41"/>
      <c r="H3554" s="15"/>
      <c r="I3554" s="2" t="s">
        <v>101</v>
      </c>
      <c r="J3554" s="15" t="str">
        <f>IF(ISERROR(VLOOKUP(I3554,State_codes!$B$2:$C$38, 2, FALSE)),"",VLOOKUP(I3554,State_codes!$B$2:$C$38, 2, FALSE))</f>
        <v>TG</v>
      </c>
      <c r="K3554" s="2" t="s">
        <v>122</v>
      </c>
      <c r="L3554" s="31" t="s">
        <v>429</v>
      </c>
      <c r="N3554" s="130"/>
      <c r="O3554" s="130"/>
      <c r="P3554" s="39">
        <v>43925</v>
      </c>
      <c r="Q3554" s="34" t="s">
        <v>1069</v>
      </c>
      <c r="R3554" s="46"/>
      <c r="S3554" s="46"/>
    </row>
    <row r="3555" spans="1:19" ht="12.75">
      <c r="A3555" s="38">
        <v>3554</v>
      </c>
      <c r="B3555" s="119"/>
      <c r="C3555" s="39">
        <v>43925</v>
      </c>
      <c r="D3555" s="40"/>
      <c r="E3555" s="41"/>
      <c r="H3555" s="15"/>
      <c r="I3555" s="2" t="s">
        <v>101</v>
      </c>
      <c r="J3555" s="15" t="str">
        <f>IF(ISERROR(VLOOKUP(I3555,State_codes!$B$2:$C$38, 2, FALSE)),"",VLOOKUP(I3555,State_codes!$B$2:$C$38, 2, FALSE))</f>
        <v>TG</v>
      </c>
      <c r="K3555" s="2" t="s">
        <v>122</v>
      </c>
      <c r="L3555" s="31" t="s">
        <v>429</v>
      </c>
      <c r="N3555" s="130"/>
      <c r="O3555" s="130"/>
      <c r="P3555" s="39">
        <v>43925</v>
      </c>
      <c r="Q3555" s="34" t="s">
        <v>1069</v>
      </c>
      <c r="R3555" s="46"/>
      <c r="S3555" s="46"/>
    </row>
    <row r="3556" spans="1:19" ht="12.75">
      <c r="A3556" s="38">
        <v>3555</v>
      </c>
      <c r="B3556" s="119"/>
      <c r="C3556" s="39">
        <v>43925</v>
      </c>
      <c r="D3556" s="40"/>
      <c r="E3556" s="41"/>
      <c r="H3556" s="15"/>
      <c r="I3556" s="2" t="s">
        <v>101</v>
      </c>
      <c r="J3556" s="15" t="str">
        <f>IF(ISERROR(VLOOKUP(I3556,State_codes!$B$2:$C$38, 2, FALSE)),"",VLOOKUP(I3556,State_codes!$B$2:$C$38, 2, FALSE))</f>
        <v>TG</v>
      </c>
      <c r="K3556" s="2" t="s">
        <v>122</v>
      </c>
      <c r="L3556" s="31" t="s">
        <v>429</v>
      </c>
      <c r="N3556" s="130"/>
      <c r="O3556" s="130"/>
      <c r="P3556" s="39">
        <v>43925</v>
      </c>
      <c r="Q3556" s="34" t="s">
        <v>1069</v>
      </c>
      <c r="R3556" s="46"/>
      <c r="S3556" s="46"/>
    </row>
    <row r="3557" spans="1:19" ht="12.75">
      <c r="A3557" s="38">
        <v>3556</v>
      </c>
      <c r="B3557" s="119"/>
      <c r="C3557" s="39">
        <v>43925</v>
      </c>
      <c r="D3557" s="40"/>
      <c r="E3557" s="41"/>
      <c r="H3557" s="15"/>
      <c r="I3557" s="2" t="s">
        <v>101</v>
      </c>
      <c r="J3557" s="15" t="str">
        <f>IF(ISERROR(VLOOKUP(I3557,State_codes!$B$2:$C$38, 2, FALSE)),"",VLOOKUP(I3557,State_codes!$B$2:$C$38, 2, FALSE))</f>
        <v>TG</v>
      </c>
      <c r="K3557" s="2" t="s">
        <v>122</v>
      </c>
      <c r="L3557" s="31" t="s">
        <v>429</v>
      </c>
      <c r="N3557" s="130"/>
      <c r="O3557" s="130"/>
      <c r="P3557" s="39">
        <v>43925</v>
      </c>
      <c r="Q3557" s="34" t="s">
        <v>1069</v>
      </c>
      <c r="R3557" s="46"/>
      <c r="S3557" s="46"/>
    </row>
    <row r="3558" spans="1:19" ht="12.75">
      <c r="A3558" s="38">
        <v>3557</v>
      </c>
      <c r="B3558" s="119"/>
      <c r="C3558" s="39">
        <v>43925</v>
      </c>
      <c r="D3558" s="40"/>
      <c r="E3558" s="41"/>
      <c r="H3558" s="15"/>
      <c r="I3558" s="2" t="s">
        <v>101</v>
      </c>
      <c r="J3558" s="15" t="str">
        <f>IF(ISERROR(VLOOKUP(I3558,State_codes!$B$2:$C$38, 2, FALSE)),"",VLOOKUP(I3558,State_codes!$B$2:$C$38, 2, FALSE))</f>
        <v>TG</v>
      </c>
      <c r="K3558" s="2" t="s">
        <v>122</v>
      </c>
      <c r="L3558" s="31" t="s">
        <v>429</v>
      </c>
      <c r="N3558" s="130"/>
      <c r="O3558" s="130"/>
      <c r="P3558" s="39">
        <v>43925</v>
      </c>
      <c r="Q3558" s="34" t="s">
        <v>1069</v>
      </c>
      <c r="R3558" s="46"/>
      <c r="S3558" s="46"/>
    </row>
    <row r="3559" spans="1:19" ht="12.75">
      <c r="A3559" s="38">
        <v>3558</v>
      </c>
      <c r="B3559" s="119"/>
      <c r="C3559" s="39">
        <v>43925</v>
      </c>
      <c r="D3559" s="40"/>
      <c r="E3559" s="41"/>
      <c r="H3559" s="15"/>
      <c r="I3559" s="2" t="s">
        <v>101</v>
      </c>
      <c r="J3559" s="15" t="str">
        <f>IF(ISERROR(VLOOKUP(I3559,State_codes!$B$2:$C$38, 2, FALSE)),"",VLOOKUP(I3559,State_codes!$B$2:$C$38, 2, FALSE))</f>
        <v>TG</v>
      </c>
      <c r="K3559" s="2" t="s">
        <v>122</v>
      </c>
      <c r="L3559" s="31" t="s">
        <v>429</v>
      </c>
      <c r="N3559" s="130"/>
      <c r="O3559" s="130"/>
      <c r="P3559" s="39">
        <v>43925</v>
      </c>
      <c r="Q3559" s="37" t="s">
        <v>1069</v>
      </c>
      <c r="R3559" s="46"/>
      <c r="S3559" s="46"/>
    </row>
    <row r="3560" spans="1:19" ht="12.75">
      <c r="A3560" s="38">
        <v>3559</v>
      </c>
      <c r="B3560" s="119"/>
      <c r="C3560" s="39">
        <v>43925</v>
      </c>
      <c r="D3560" s="40"/>
      <c r="E3560" s="41"/>
      <c r="H3560" s="15"/>
      <c r="I3560" s="2" t="s">
        <v>101</v>
      </c>
      <c r="J3560" s="15" t="str">
        <f>IF(ISERROR(VLOOKUP(I3560,State_codes!$B$2:$C$38, 2, FALSE)),"",VLOOKUP(I3560,State_codes!$B$2:$C$38, 2, FALSE))</f>
        <v>TG</v>
      </c>
      <c r="K3560" s="2" t="s">
        <v>122</v>
      </c>
      <c r="L3560" s="31" t="s">
        <v>429</v>
      </c>
      <c r="N3560" s="130"/>
      <c r="O3560" s="130"/>
      <c r="P3560" s="39">
        <v>43925</v>
      </c>
      <c r="Q3560" s="34" t="s">
        <v>1069</v>
      </c>
      <c r="R3560" s="46"/>
      <c r="S3560" s="46"/>
    </row>
    <row r="3561" spans="1:19" ht="12.75">
      <c r="A3561" s="38">
        <v>3560</v>
      </c>
      <c r="B3561" s="119"/>
      <c r="C3561" s="39">
        <v>43925</v>
      </c>
      <c r="D3561" s="40"/>
      <c r="E3561" s="41"/>
      <c r="H3561" s="15"/>
      <c r="I3561" s="2" t="s">
        <v>101</v>
      </c>
      <c r="J3561" s="15" t="str">
        <f>IF(ISERROR(VLOOKUP(I3561,State_codes!$B$2:$C$38, 2, FALSE)),"",VLOOKUP(I3561,State_codes!$B$2:$C$38, 2, FALSE))</f>
        <v>TG</v>
      </c>
      <c r="K3561" s="2" t="s">
        <v>122</v>
      </c>
      <c r="L3561" s="31" t="s">
        <v>429</v>
      </c>
      <c r="N3561" s="130"/>
      <c r="O3561" s="130"/>
      <c r="P3561" s="39">
        <v>43925</v>
      </c>
      <c r="Q3561" s="34" t="s">
        <v>1069</v>
      </c>
      <c r="R3561" s="46"/>
      <c r="S3561" s="46"/>
    </row>
    <row r="3562" spans="1:19" ht="12.75">
      <c r="A3562" s="38">
        <v>3561</v>
      </c>
      <c r="B3562" s="119"/>
      <c r="C3562" s="39">
        <v>43925</v>
      </c>
      <c r="D3562" s="40"/>
      <c r="E3562" s="41"/>
      <c r="H3562" s="15"/>
      <c r="I3562" s="2" t="s">
        <v>101</v>
      </c>
      <c r="J3562" s="15" t="str">
        <f>IF(ISERROR(VLOOKUP(I3562,State_codes!$B$2:$C$38, 2, FALSE)),"",VLOOKUP(I3562,State_codes!$B$2:$C$38, 2, FALSE))</f>
        <v>TG</v>
      </c>
      <c r="K3562" s="2" t="s">
        <v>122</v>
      </c>
      <c r="L3562" s="31" t="s">
        <v>429</v>
      </c>
      <c r="N3562" s="130"/>
      <c r="O3562" s="130"/>
      <c r="P3562" s="39">
        <v>43925</v>
      </c>
      <c r="Q3562" s="34" t="s">
        <v>1069</v>
      </c>
      <c r="R3562" s="46"/>
      <c r="S3562" s="46"/>
    </row>
    <row r="3563" spans="1:19" ht="12.75">
      <c r="A3563" s="38">
        <v>3562</v>
      </c>
      <c r="B3563" s="119"/>
      <c r="C3563" s="39">
        <v>43925</v>
      </c>
      <c r="D3563" s="40"/>
      <c r="E3563" s="41"/>
      <c r="H3563" s="15"/>
      <c r="I3563" s="2" t="s">
        <v>101</v>
      </c>
      <c r="J3563" s="15" t="str">
        <f>IF(ISERROR(VLOOKUP(I3563,State_codes!$B$2:$C$38, 2, FALSE)),"",VLOOKUP(I3563,State_codes!$B$2:$C$38, 2, FALSE))</f>
        <v>TG</v>
      </c>
      <c r="K3563" s="2" t="s">
        <v>122</v>
      </c>
      <c r="L3563" s="31" t="s">
        <v>429</v>
      </c>
      <c r="N3563" s="130"/>
      <c r="O3563" s="130"/>
      <c r="P3563" s="39">
        <v>43925</v>
      </c>
      <c r="Q3563" s="34" t="s">
        <v>1069</v>
      </c>
      <c r="R3563" s="46"/>
      <c r="S3563" s="46"/>
    </row>
    <row r="3564" spans="1:19" ht="12.75">
      <c r="A3564" s="38">
        <v>3563</v>
      </c>
      <c r="B3564" s="119"/>
      <c r="C3564" s="39">
        <v>43925</v>
      </c>
      <c r="D3564" s="40"/>
      <c r="E3564" s="41"/>
      <c r="H3564" s="15"/>
      <c r="I3564" s="2" t="s">
        <v>101</v>
      </c>
      <c r="J3564" s="15" t="str">
        <f>IF(ISERROR(VLOOKUP(I3564,State_codes!$B$2:$C$38, 2, FALSE)),"",VLOOKUP(I3564,State_codes!$B$2:$C$38, 2, FALSE))</f>
        <v>TG</v>
      </c>
      <c r="K3564" s="2" t="s">
        <v>122</v>
      </c>
      <c r="L3564" s="31" t="s">
        <v>429</v>
      </c>
      <c r="N3564" s="130"/>
      <c r="O3564" s="130"/>
      <c r="P3564" s="39">
        <v>43925</v>
      </c>
      <c r="Q3564" s="34" t="s">
        <v>1069</v>
      </c>
      <c r="R3564" s="46"/>
      <c r="S3564" s="46"/>
    </row>
    <row r="3565" spans="1:19" ht="12.75">
      <c r="A3565" s="38">
        <v>3564</v>
      </c>
      <c r="B3565" s="119"/>
      <c r="C3565" s="39">
        <v>43925</v>
      </c>
      <c r="D3565" s="40"/>
      <c r="E3565" s="41"/>
      <c r="H3565" s="15"/>
      <c r="I3565" s="2" t="s">
        <v>101</v>
      </c>
      <c r="J3565" s="15" t="str">
        <f>IF(ISERROR(VLOOKUP(I3565,State_codes!$B$2:$C$38, 2, FALSE)),"",VLOOKUP(I3565,State_codes!$B$2:$C$38, 2, FALSE))</f>
        <v>TG</v>
      </c>
      <c r="K3565" s="2" t="s">
        <v>122</v>
      </c>
      <c r="L3565" s="31" t="s">
        <v>429</v>
      </c>
      <c r="N3565" s="130"/>
      <c r="O3565" s="130"/>
      <c r="P3565" s="39">
        <v>43925</v>
      </c>
      <c r="Q3565" s="34" t="s">
        <v>1069</v>
      </c>
      <c r="R3565" s="46"/>
      <c r="S3565" s="46"/>
    </row>
    <row r="3566" spans="1:19" ht="12.75">
      <c r="A3566" s="38">
        <v>3565</v>
      </c>
      <c r="B3566" s="119"/>
      <c r="C3566" s="39">
        <v>43925</v>
      </c>
      <c r="D3566" s="40"/>
      <c r="E3566" s="41"/>
      <c r="H3566" s="15"/>
      <c r="I3566" s="2" t="s">
        <v>101</v>
      </c>
      <c r="J3566" s="15" t="str">
        <f>IF(ISERROR(VLOOKUP(I3566,State_codes!$B$2:$C$38, 2, FALSE)),"",VLOOKUP(I3566,State_codes!$B$2:$C$38, 2, FALSE))</f>
        <v>TG</v>
      </c>
      <c r="K3566" s="2" t="s">
        <v>122</v>
      </c>
      <c r="L3566" s="31" t="s">
        <v>429</v>
      </c>
      <c r="N3566" s="130"/>
      <c r="O3566" s="130"/>
      <c r="P3566" s="39">
        <v>43925</v>
      </c>
      <c r="Q3566" s="34" t="s">
        <v>1069</v>
      </c>
      <c r="R3566" s="46"/>
      <c r="S3566" s="46"/>
    </row>
    <row r="3567" spans="1:19" ht="12.75">
      <c r="A3567" s="38">
        <v>3566</v>
      </c>
      <c r="B3567" s="119"/>
      <c r="C3567" s="39">
        <v>43925</v>
      </c>
      <c r="D3567" s="40"/>
      <c r="E3567" s="41"/>
      <c r="H3567" s="15"/>
      <c r="I3567" s="2" t="s">
        <v>101</v>
      </c>
      <c r="J3567" s="15" t="str">
        <f>IF(ISERROR(VLOOKUP(I3567,State_codes!$B$2:$C$38, 2, FALSE)),"",VLOOKUP(I3567,State_codes!$B$2:$C$38, 2, FALSE))</f>
        <v>TG</v>
      </c>
      <c r="K3567" s="2" t="s">
        <v>122</v>
      </c>
      <c r="L3567" s="31" t="s">
        <v>429</v>
      </c>
      <c r="N3567" s="130"/>
      <c r="O3567" s="130"/>
      <c r="P3567" s="39">
        <v>43925</v>
      </c>
      <c r="Q3567" s="34" t="s">
        <v>1069</v>
      </c>
      <c r="R3567" s="46"/>
      <c r="S3567" s="46"/>
    </row>
    <row r="3568" spans="1:19" ht="12.75">
      <c r="A3568" s="38">
        <v>3567</v>
      </c>
      <c r="B3568" s="119"/>
      <c r="C3568" s="39">
        <v>43925</v>
      </c>
      <c r="D3568" s="40"/>
      <c r="E3568" s="41"/>
      <c r="H3568" s="15"/>
      <c r="I3568" s="2" t="s">
        <v>101</v>
      </c>
      <c r="J3568" s="15" t="str">
        <f>IF(ISERROR(VLOOKUP(I3568,State_codes!$B$2:$C$38, 2, FALSE)),"",VLOOKUP(I3568,State_codes!$B$2:$C$38, 2, FALSE))</f>
        <v>TG</v>
      </c>
      <c r="K3568" s="2" t="s">
        <v>122</v>
      </c>
      <c r="L3568" s="31" t="s">
        <v>429</v>
      </c>
      <c r="N3568" s="130"/>
      <c r="O3568" s="130"/>
      <c r="P3568" s="39">
        <v>43925</v>
      </c>
      <c r="Q3568" s="34" t="s">
        <v>1069</v>
      </c>
      <c r="R3568" s="46"/>
      <c r="S3568" s="46"/>
    </row>
    <row r="3569" spans="1:19" ht="12.75">
      <c r="A3569" s="38">
        <v>3568</v>
      </c>
      <c r="B3569" s="119"/>
      <c r="C3569" s="39">
        <v>43925</v>
      </c>
      <c r="D3569" s="40"/>
      <c r="E3569" s="41"/>
      <c r="H3569" s="15"/>
      <c r="I3569" s="2" t="s">
        <v>101</v>
      </c>
      <c r="J3569" s="15" t="str">
        <f>IF(ISERROR(VLOOKUP(I3569,State_codes!$B$2:$C$38, 2, FALSE)),"",VLOOKUP(I3569,State_codes!$B$2:$C$38, 2, FALSE))</f>
        <v>TG</v>
      </c>
      <c r="K3569" s="2" t="s">
        <v>122</v>
      </c>
      <c r="L3569" s="31" t="s">
        <v>429</v>
      </c>
      <c r="N3569" s="130"/>
      <c r="O3569" s="130"/>
      <c r="P3569" s="39">
        <v>43925</v>
      </c>
      <c r="Q3569" s="34" t="s">
        <v>1069</v>
      </c>
      <c r="R3569" s="46"/>
      <c r="S3569" s="46"/>
    </row>
    <row r="3570" spans="1:19" ht="12.75">
      <c r="A3570" s="38">
        <v>3569</v>
      </c>
      <c r="B3570" s="119"/>
      <c r="C3570" s="39">
        <v>43925</v>
      </c>
      <c r="D3570" s="40"/>
      <c r="E3570" s="41"/>
      <c r="H3570" s="15"/>
      <c r="I3570" s="2" t="s">
        <v>101</v>
      </c>
      <c r="J3570" s="15" t="str">
        <f>IF(ISERROR(VLOOKUP(I3570,State_codes!$B$2:$C$38, 2, FALSE)),"",VLOOKUP(I3570,State_codes!$B$2:$C$38, 2, FALSE))</f>
        <v>TG</v>
      </c>
      <c r="K3570" s="2" t="s">
        <v>122</v>
      </c>
      <c r="L3570" s="31" t="s">
        <v>429</v>
      </c>
      <c r="N3570" s="130"/>
      <c r="O3570" s="130"/>
      <c r="P3570" s="39">
        <v>43925</v>
      </c>
      <c r="Q3570" s="34" t="s">
        <v>1069</v>
      </c>
      <c r="R3570" s="46"/>
      <c r="S3570" s="46"/>
    </row>
    <row r="3571" spans="1:19" ht="12.75">
      <c r="A3571" s="38">
        <v>3570</v>
      </c>
      <c r="B3571" s="119"/>
      <c r="C3571" s="39">
        <v>43925</v>
      </c>
      <c r="D3571" s="40"/>
      <c r="E3571" s="41"/>
      <c r="H3571" s="2" t="s">
        <v>941</v>
      </c>
      <c r="I3571" s="2" t="s">
        <v>236</v>
      </c>
      <c r="J3571" s="15" t="str">
        <f>IF(ISERROR(VLOOKUP(I3571,State_codes!$B$2:$C$38, 2, FALSE)),"",VLOOKUP(I3571,State_codes!$B$2:$C$38, 2, FALSE))</f>
        <v>AP</v>
      </c>
      <c r="K3571" s="2" t="s">
        <v>122</v>
      </c>
      <c r="L3571" s="31" t="s">
        <v>429</v>
      </c>
      <c r="N3571" s="130"/>
      <c r="O3571" s="130"/>
      <c r="P3571" s="39">
        <v>43925</v>
      </c>
      <c r="Q3571" s="34" t="s">
        <v>12784</v>
      </c>
      <c r="R3571" s="46"/>
      <c r="S3571" s="46"/>
    </row>
    <row r="3572" spans="1:19" ht="12.75">
      <c r="A3572" s="38">
        <v>3571</v>
      </c>
      <c r="B3572" s="119"/>
      <c r="C3572" s="39">
        <v>43925</v>
      </c>
      <c r="D3572" s="40"/>
      <c r="E3572" s="41"/>
      <c r="H3572" s="2" t="s">
        <v>941</v>
      </c>
      <c r="I3572" s="2" t="s">
        <v>236</v>
      </c>
      <c r="J3572" s="15" t="str">
        <f>IF(ISERROR(VLOOKUP(I3572,State_codes!$B$2:$C$38, 2, FALSE)),"",VLOOKUP(I3572,State_codes!$B$2:$C$38, 2, FALSE))</f>
        <v>AP</v>
      </c>
      <c r="K3572" s="2" t="s">
        <v>122</v>
      </c>
      <c r="L3572" s="31" t="s">
        <v>429</v>
      </c>
      <c r="N3572" s="130"/>
      <c r="O3572" s="130"/>
      <c r="P3572" s="39">
        <v>43925</v>
      </c>
      <c r="Q3572" s="34" t="s">
        <v>12784</v>
      </c>
      <c r="R3572" s="46"/>
      <c r="S3572" s="46"/>
    </row>
    <row r="3573" spans="1:19" ht="12.75">
      <c r="A3573" s="38">
        <v>3572</v>
      </c>
      <c r="B3573" s="119"/>
      <c r="C3573" s="39">
        <v>43925</v>
      </c>
      <c r="D3573" s="40"/>
      <c r="E3573" s="41"/>
      <c r="H3573" s="2" t="s">
        <v>4932</v>
      </c>
      <c r="I3573" s="2" t="s">
        <v>304</v>
      </c>
      <c r="J3573" s="15" t="str">
        <f>IF(ISERROR(VLOOKUP(I3573,State_codes!$B$2:$C$38, 2, FALSE)),"",VLOOKUP(I3573,State_codes!$B$2:$C$38, 2, FALSE))</f>
        <v>AS</v>
      </c>
      <c r="K3573" s="2" t="s">
        <v>122</v>
      </c>
      <c r="L3573" s="31" t="s">
        <v>12787</v>
      </c>
      <c r="M3573" s="2" t="s">
        <v>766</v>
      </c>
      <c r="N3573" s="27" t="s">
        <v>56</v>
      </c>
      <c r="O3573" s="27" t="s">
        <v>129</v>
      </c>
      <c r="P3573" s="39">
        <v>43925</v>
      </c>
      <c r="Q3573" s="34" t="s">
        <v>12789</v>
      </c>
      <c r="R3573" s="46"/>
      <c r="S3573" s="46"/>
    </row>
    <row r="3574" spans="1:19" ht="12.75">
      <c r="A3574" s="38">
        <v>3573</v>
      </c>
      <c r="B3574" s="119"/>
      <c r="C3574" s="39">
        <v>43925</v>
      </c>
      <c r="D3574" s="40"/>
      <c r="E3574" s="41"/>
      <c r="H3574" s="2" t="s">
        <v>5305</v>
      </c>
      <c r="I3574" s="2" t="s">
        <v>322</v>
      </c>
      <c r="J3574" s="15" t="str">
        <f>IF(ISERROR(VLOOKUP(I3574,State_codes!$B$2:$C$38, 2, FALSE)),"",VLOOKUP(I3574,State_codes!$B$2:$C$38, 2, FALSE))</f>
        <v>OR</v>
      </c>
      <c r="K3574" s="2" t="s">
        <v>122</v>
      </c>
      <c r="L3574" s="31" t="s">
        <v>12793</v>
      </c>
      <c r="N3574" s="27" t="s">
        <v>56</v>
      </c>
      <c r="O3574" s="27" t="s">
        <v>58</v>
      </c>
      <c r="P3574" s="39">
        <v>43925</v>
      </c>
      <c r="Q3574" s="34" t="s">
        <v>12794</v>
      </c>
      <c r="R3574" s="46"/>
      <c r="S3574" s="46"/>
    </row>
    <row r="3575" spans="1:19" ht="12.75">
      <c r="A3575" s="38">
        <v>3574</v>
      </c>
      <c r="B3575" s="119"/>
      <c r="C3575" s="39">
        <v>43925</v>
      </c>
      <c r="D3575" s="40"/>
      <c r="E3575" s="41"/>
      <c r="H3575" s="2" t="s">
        <v>119</v>
      </c>
      <c r="I3575" s="2" t="s">
        <v>45</v>
      </c>
      <c r="J3575" s="15" t="str">
        <f>IF(ISERROR(VLOOKUP(I3575,State_codes!$B$2:$C$38, 2, FALSE)),"",VLOOKUP(I3575,State_codes!$B$2:$C$38, 2, FALSE))</f>
        <v>MH</v>
      </c>
      <c r="K3575" s="2" t="s">
        <v>122</v>
      </c>
      <c r="L3575" s="46"/>
      <c r="N3575" s="130"/>
      <c r="O3575" s="130"/>
      <c r="P3575" s="130"/>
      <c r="Q3575" s="34" t="s">
        <v>1092</v>
      </c>
      <c r="R3575" s="46"/>
      <c r="S3575" s="46"/>
    </row>
    <row r="3576" spans="1:19" ht="12.75">
      <c r="A3576" s="38">
        <v>3575</v>
      </c>
      <c r="B3576" s="119"/>
      <c r="C3576" s="39">
        <v>43925</v>
      </c>
      <c r="D3576" s="40"/>
      <c r="E3576" s="41"/>
      <c r="H3576" s="2" t="s">
        <v>119</v>
      </c>
      <c r="I3576" s="2" t="s">
        <v>45</v>
      </c>
      <c r="J3576" s="15" t="str">
        <f>IF(ISERROR(VLOOKUP(I3576,State_codes!$B$2:$C$38, 2, FALSE)),"",VLOOKUP(I3576,State_codes!$B$2:$C$38, 2, FALSE))</f>
        <v>MH</v>
      </c>
      <c r="K3576" s="2" t="s">
        <v>122</v>
      </c>
      <c r="L3576" s="46"/>
      <c r="N3576" s="130"/>
      <c r="O3576" s="130"/>
      <c r="P3576" s="130"/>
      <c r="Q3576" s="34" t="s">
        <v>1092</v>
      </c>
      <c r="R3576" s="46"/>
      <c r="S3576" s="46"/>
    </row>
    <row r="3577" spans="1:19" ht="12.75">
      <c r="A3577" s="38">
        <v>3576</v>
      </c>
      <c r="B3577" s="119"/>
      <c r="C3577" s="39">
        <v>43925</v>
      </c>
      <c r="D3577" s="40"/>
      <c r="E3577" s="41"/>
      <c r="H3577" s="2" t="s">
        <v>119</v>
      </c>
      <c r="I3577" s="2" t="s">
        <v>45</v>
      </c>
      <c r="J3577" s="15" t="str">
        <f>IF(ISERROR(VLOOKUP(I3577,State_codes!$B$2:$C$38, 2, FALSE)),"",VLOOKUP(I3577,State_codes!$B$2:$C$38, 2, FALSE))</f>
        <v>MH</v>
      </c>
      <c r="K3577" s="2" t="s">
        <v>122</v>
      </c>
      <c r="L3577" s="46"/>
      <c r="N3577" s="130"/>
      <c r="O3577" s="130"/>
      <c r="P3577" s="130"/>
      <c r="Q3577" s="34" t="s">
        <v>1092</v>
      </c>
      <c r="R3577" s="46"/>
      <c r="S3577" s="46"/>
    </row>
    <row r="3578" spans="1:19" ht="12.75">
      <c r="A3578" s="38">
        <v>3577</v>
      </c>
      <c r="B3578" s="119"/>
      <c r="C3578" s="39">
        <v>43925</v>
      </c>
      <c r="D3578" s="40"/>
      <c r="E3578" s="41"/>
      <c r="H3578" s="2" t="s">
        <v>119</v>
      </c>
      <c r="I3578" s="2" t="s">
        <v>45</v>
      </c>
      <c r="J3578" s="15" t="str">
        <f>IF(ISERROR(VLOOKUP(I3578,State_codes!$B$2:$C$38, 2, FALSE)),"",VLOOKUP(I3578,State_codes!$B$2:$C$38, 2, FALSE))</f>
        <v>MH</v>
      </c>
      <c r="K3578" s="2" t="s">
        <v>122</v>
      </c>
      <c r="L3578" s="46"/>
      <c r="N3578" s="130"/>
      <c r="O3578" s="130"/>
      <c r="P3578" s="130"/>
      <c r="Q3578" s="34" t="s">
        <v>1092</v>
      </c>
      <c r="R3578" s="46"/>
      <c r="S3578" s="46"/>
    </row>
    <row r="3579" spans="1:19" ht="12.75">
      <c r="A3579" s="38">
        <v>3578</v>
      </c>
      <c r="B3579" s="119"/>
      <c r="C3579" s="39">
        <v>43925</v>
      </c>
      <c r="D3579" s="40"/>
      <c r="E3579" s="41"/>
      <c r="H3579" s="2" t="s">
        <v>119</v>
      </c>
      <c r="I3579" s="2" t="s">
        <v>45</v>
      </c>
      <c r="J3579" s="15" t="str">
        <f>IF(ISERROR(VLOOKUP(I3579,State_codes!$B$2:$C$38, 2, FALSE)),"",VLOOKUP(I3579,State_codes!$B$2:$C$38, 2, FALSE))</f>
        <v>MH</v>
      </c>
      <c r="K3579" s="2" t="s">
        <v>122</v>
      </c>
      <c r="L3579" s="46"/>
      <c r="N3579" s="130"/>
      <c r="O3579" s="130"/>
      <c r="P3579" s="130"/>
      <c r="Q3579" s="34" t="s">
        <v>1092</v>
      </c>
      <c r="R3579" s="46"/>
      <c r="S3579" s="46"/>
    </row>
    <row r="3580" spans="1:19" ht="12.75">
      <c r="A3580" s="38">
        <v>3579</v>
      </c>
      <c r="B3580" s="119"/>
      <c r="C3580" s="39">
        <v>43925</v>
      </c>
      <c r="D3580" s="40"/>
      <c r="E3580" s="41"/>
      <c r="H3580" s="2" t="s">
        <v>119</v>
      </c>
      <c r="I3580" s="2" t="s">
        <v>45</v>
      </c>
      <c r="J3580" s="15" t="str">
        <f>IF(ISERROR(VLOOKUP(I3580,State_codes!$B$2:$C$38, 2, FALSE)),"",VLOOKUP(I3580,State_codes!$B$2:$C$38, 2, FALSE))</f>
        <v>MH</v>
      </c>
      <c r="K3580" s="2" t="s">
        <v>122</v>
      </c>
      <c r="L3580" s="46"/>
      <c r="N3580" s="130"/>
      <c r="O3580" s="130"/>
      <c r="P3580" s="130"/>
      <c r="Q3580" s="34" t="s">
        <v>1092</v>
      </c>
      <c r="R3580" s="46"/>
      <c r="S3580" s="46"/>
    </row>
    <row r="3581" spans="1:19" ht="12.75">
      <c r="A3581" s="38">
        <v>3580</v>
      </c>
      <c r="B3581" s="119"/>
      <c r="C3581" s="39">
        <v>43925</v>
      </c>
      <c r="D3581" s="40"/>
      <c r="E3581" s="41"/>
      <c r="H3581" s="2" t="s">
        <v>119</v>
      </c>
      <c r="I3581" s="2" t="s">
        <v>45</v>
      </c>
      <c r="J3581" s="15" t="str">
        <f>IF(ISERROR(VLOOKUP(I3581,State_codes!$B$2:$C$38, 2, FALSE)),"",VLOOKUP(I3581,State_codes!$B$2:$C$38, 2, FALSE))</f>
        <v>MH</v>
      </c>
      <c r="K3581" s="2" t="s">
        <v>122</v>
      </c>
      <c r="L3581" s="46"/>
      <c r="N3581" s="130"/>
      <c r="O3581" s="130"/>
      <c r="P3581" s="130"/>
      <c r="Q3581" s="34" t="s">
        <v>1092</v>
      </c>
      <c r="R3581" s="46"/>
      <c r="S3581" s="46"/>
    </row>
    <row r="3582" spans="1:19" ht="12.75">
      <c r="A3582" s="38">
        <v>3581</v>
      </c>
      <c r="B3582" s="119"/>
      <c r="C3582" s="39">
        <v>43925</v>
      </c>
      <c r="D3582" s="40"/>
      <c r="E3582" s="41"/>
      <c r="H3582" s="2" t="s">
        <v>119</v>
      </c>
      <c r="I3582" s="2" t="s">
        <v>45</v>
      </c>
      <c r="J3582" s="15" t="str">
        <f>IF(ISERROR(VLOOKUP(I3582,State_codes!$B$2:$C$38, 2, FALSE)),"",VLOOKUP(I3582,State_codes!$B$2:$C$38, 2, FALSE))</f>
        <v>MH</v>
      </c>
      <c r="K3582" s="2" t="s">
        <v>122</v>
      </c>
      <c r="L3582" s="46"/>
      <c r="N3582" s="130"/>
      <c r="O3582" s="130"/>
      <c r="P3582" s="130"/>
      <c r="Q3582" s="34" t="s">
        <v>1092</v>
      </c>
      <c r="R3582" s="46"/>
      <c r="S3582" s="46"/>
    </row>
    <row r="3583" spans="1:19" ht="12.75">
      <c r="A3583" s="38">
        <v>3582</v>
      </c>
      <c r="B3583" s="119"/>
      <c r="C3583" s="39">
        <v>43925</v>
      </c>
      <c r="D3583" s="40"/>
      <c r="E3583" s="41"/>
      <c r="H3583" s="2" t="s">
        <v>119</v>
      </c>
      <c r="I3583" s="2" t="s">
        <v>45</v>
      </c>
      <c r="J3583" s="15" t="str">
        <f>IF(ISERROR(VLOOKUP(I3583,State_codes!$B$2:$C$38, 2, FALSE)),"",VLOOKUP(I3583,State_codes!$B$2:$C$38, 2, FALSE))</f>
        <v>MH</v>
      </c>
      <c r="K3583" s="2" t="s">
        <v>122</v>
      </c>
      <c r="L3583" s="46"/>
      <c r="N3583" s="130"/>
      <c r="O3583" s="130"/>
      <c r="P3583" s="130"/>
      <c r="Q3583" s="34" t="s">
        <v>1092</v>
      </c>
      <c r="R3583" s="46"/>
      <c r="S3583" s="46"/>
    </row>
    <row r="3584" spans="1:19" ht="12.75">
      <c r="A3584" s="38">
        <v>3583</v>
      </c>
      <c r="B3584" s="119"/>
      <c r="C3584" s="39">
        <v>43925</v>
      </c>
      <c r="D3584" s="40"/>
      <c r="E3584" s="41"/>
      <c r="H3584" s="2" t="s">
        <v>83</v>
      </c>
      <c r="I3584" s="2" t="s">
        <v>45</v>
      </c>
      <c r="J3584" s="15" t="str">
        <f>IF(ISERROR(VLOOKUP(I3584,State_codes!$B$2:$C$38, 2, FALSE)),"",VLOOKUP(I3584,State_codes!$B$2:$C$38, 2, FALSE))</f>
        <v>MH</v>
      </c>
      <c r="K3584" s="2" t="s">
        <v>122</v>
      </c>
      <c r="L3584" s="46"/>
      <c r="N3584" s="130"/>
      <c r="O3584" s="130"/>
      <c r="P3584" s="130"/>
      <c r="Q3584" s="34" t="s">
        <v>1092</v>
      </c>
      <c r="R3584" s="46"/>
      <c r="S3584" s="46"/>
    </row>
    <row r="3585" spans="1:19" ht="12.75">
      <c r="A3585" s="38">
        <v>3584</v>
      </c>
      <c r="B3585" s="119"/>
      <c r="C3585" s="39">
        <v>43925</v>
      </c>
      <c r="D3585" s="40"/>
      <c r="E3585" s="41"/>
      <c r="H3585" s="2" t="s">
        <v>83</v>
      </c>
      <c r="I3585" s="2" t="s">
        <v>45</v>
      </c>
      <c r="J3585" s="15" t="str">
        <f>IF(ISERROR(VLOOKUP(I3585,State_codes!$B$2:$C$38, 2, FALSE)),"",VLOOKUP(I3585,State_codes!$B$2:$C$38, 2, FALSE))</f>
        <v>MH</v>
      </c>
      <c r="K3585" s="2" t="s">
        <v>122</v>
      </c>
      <c r="L3585" s="46"/>
      <c r="N3585" s="130"/>
      <c r="O3585" s="130"/>
      <c r="P3585" s="130"/>
      <c r="Q3585" s="34" t="s">
        <v>1092</v>
      </c>
      <c r="R3585" s="46"/>
      <c r="S3585" s="46"/>
    </row>
    <row r="3586" spans="1:19" ht="12.75">
      <c r="A3586" s="38">
        <v>3585</v>
      </c>
      <c r="B3586" s="119"/>
      <c r="C3586" s="39">
        <v>43925</v>
      </c>
      <c r="D3586" s="40"/>
      <c r="E3586" s="41"/>
      <c r="H3586" s="2" t="s">
        <v>83</v>
      </c>
      <c r="I3586" s="2" t="s">
        <v>45</v>
      </c>
      <c r="J3586" s="15" t="str">
        <f>IF(ISERROR(VLOOKUP(I3586,State_codes!$B$2:$C$38, 2, FALSE)),"",VLOOKUP(I3586,State_codes!$B$2:$C$38, 2, FALSE))</f>
        <v>MH</v>
      </c>
      <c r="K3586" s="2" t="s">
        <v>122</v>
      </c>
      <c r="L3586" s="46"/>
      <c r="N3586" s="130"/>
      <c r="O3586" s="130"/>
      <c r="P3586" s="130"/>
      <c r="Q3586" s="34" t="s">
        <v>1092</v>
      </c>
      <c r="R3586" s="46"/>
      <c r="S3586" s="46"/>
    </row>
    <row r="3587" spans="1:19" ht="12.75">
      <c r="A3587" s="38">
        <v>3586</v>
      </c>
      <c r="B3587" s="119"/>
      <c r="C3587" s="39">
        <v>43925</v>
      </c>
      <c r="D3587" s="40"/>
      <c r="E3587" s="41"/>
      <c r="H3587" s="2" t="s">
        <v>83</v>
      </c>
      <c r="I3587" s="2" t="s">
        <v>45</v>
      </c>
      <c r="J3587" s="15" t="str">
        <f>IF(ISERROR(VLOOKUP(I3587,State_codes!$B$2:$C$38, 2, FALSE)),"",VLOOKUP(I3587,State_codes!$B$2:$C$38, 2, FALSE))</f>
        <v>MH</v>
      </c>
      <c r="K3587" s="2" t="s">
        <v>122</v>
      </c>
      <c r="L3587" s="46"/>
      <c r="N3587" s="130"/>
      <c r="O3587" s="130"/>
      <c r="P3587" s="130"/>
      <c r="Q3587" s="34" t="s">
        <v>1092</v>
      </c>
      <c r="R3587" s="46"/>
      <c r="S3587" s="46"/>
    </row>
    <row r="3588" spans="1:19" ht="12.75">
      <c r="A3588" s="38">
        <v>3587</v>
      </c>
      <c r="B3588" s="119"/>
      <c r="C3588" s="39">
        <v>43925</v>
      </c>
      <c r="D3588" s="40"/>
      <c r="E3588" s="41"/>
      <c r="H3588" s="2" t="s">
        <v>83</v>
      </c>
      <c r="I3588" s="2" t="s">
        <v>45</v>
      </c>
      <c r="J3588" s="15" t="str">
        <f>IF(ISERROR(VLOOKUP(I3588,State_codes!$B$2:$C$38, 2, FALSE)),"",VLOOKUP(I3588,State_codes!$B$2:$C$38, 2, FALSE))</f>
        <v>MH</v>
      </c>
      <c r="K3588" s="2" t="s">
        <v>122</v>
      </c>
      <c r="L3588" s="46"/>
      <c r="N3588" s="130"/>
      <c r="O3588" s="130"/>
      <c r="P3588" s="130"/>
      <c r="Q3588" s="34" t="s">
        <v>1092</v>
      </c>
      <c r="R3588" s="46"/>
      <c r="S3588" s="46"/>
    </row>
    <row r="3589" spans="1:19" ht="12.75">
      <c r="A3589" s="38">
        <v>3588</v>
      </c>
      <c r="B3589" s="119"/>
      <c r="C3589" s="39">
        <v>43925</v>
      </c>
      <c r="D3589" s="40"/>
      <c r="E3589" s="41"/>
      <c r="H3589" s="2" t="s">
        <v>83</v>
      </c>
      <c r="I3589" s="2" t="s">
        <v>45</v>
      </c>
      <c r="J3589" s="15" t="str">
        <f>IF(ISERROR(VLOOKUP(I3589,State_codes!$B$2:$C$38, 2, FALSE)),"",VLOOKUP(I3589,State_codes!$B$2:$C$38, 2, FALSE))</f>
        <v>MH</v>
      </c>
      <c r="K3589" s="2" t="s">
        <v>122</v>
      </c>
      <c r="L3589" s="46"/>
      <c r="N3589" s="130"/>
      <c r="O3589" s="130"/>
      <c r="P3589" s="130"/>
      <c r="Q3589" s="34" t="s">
        <v>1092</v>
      </c>
      <c r="R3589" s="46"/>
      <c r="S3589" s="46"/>
    </row>
    <row r="3590" spans="1:19" ht="12.75">
      <c r="A3590" s="38">
        <v>3589</v>
      </c>
      <c r="B3590" s="119"/>
      <c r="C3590" s="39">
        <v>43925</v>
      </c>
      <c r="D3590" s="40"/>
      <c r="E3590" s="41"/>
      <c r="H3590" s="2" t="s">
        <v>83</v>
      </c>
      <c r="I3590" s="2" t="s">
        <v>45</v>
      </c>
      <c r="J3590" s="15" t="str">
        <f>IF(ISERROR(VLOOKUP(I3590,State_codes!$B$2:$C$38, 2, FALSE)),"",VLOOKUP(I3590,State_codes!$B$2:$C$38, 2, FALSE))</f>
        <v>MH</v>
      </c>
      <c r="K3590" s="2" t="s">
        <v>122</v>
      </c>
      <c r="L3590" s="46"/>
      <c r="N3590" s="130"/>
      <c r="O3590" s="130"/>
      <c r="P3590" s="130"/>
      <c r="Q3590" s="34" t="s">
        <v>1092</v>
      </c>
      <c r="R3590" s="46"/>
      <c r="S3590" s="46"/>
    </row>
    <row r="3591" spans="1:19" ht="12.75">
      <c r="A3591" s="38">
        <v>3590</v>
      </c>
      <c r="B3591" s="119"/>
      <c r="C3591" s="39">
        <v>43925</v>
      </c>
      <c r="D3591" s="40"/>
      <c r="E3591" s="41"/>
      <c r="H3591" s="2" t="s">
        <v>333</v>
      </c>
      <c r="I3591" s="2" t="s">
        <v>45</v>
      </c>
      <c r="J3591" s="15" t="str">
        <f>IF(ISERROR(VLOOKUP(I3591,State_codes!$B$2:$C$38, 2, FALSE)),"",VLOOKUP(I3591,State_codes!$B$2:$C$38, 2, FALSE))</f>
        <v>MH</v>
      </c>
      <c r="K3591" s="2" t="s">
        <v>122</v>
      </c>
      <c r="L3591" s="46"/>
      <c r="N3591" s="130"/>
      <c r="O3591" s="130"/>
      <c r="P3591" s="130"/>
      <c r="Q3591" s="34" t="s">
        <v>1092</v>
      </c>
      <c r="R3591" s="46"/>
      <c r="S3591" s="46"/>
    </row>
    <row r="3592" spans="1:19" ht="12.75">
      <c r="A3592" s="38">
        <v>3591</v>
      </c>
      <c r="B3592" s="119"/>
      <c r="C3592" s="39">
        <v>43925</v>
      </c>
      <c r="D3592" s="40"/>
      <c r="E3592" s="41"/>
      <c r="H3592" s="2" t="s">
        <v>1136</v>
      </c>
      <c r="I3592" s="2" t="s">
        <v>45</v>
      </c>
      <c r="J3592" s="15" t="str">
        <f>IF(ISERROR(VLOOKUP(I3592,State_codes!$B$2:$C$38, 2, FALSE)),"",VLOOKUP(I3592,State_codes!$B$2:$C$38, 2, FALSE))</f>
        <v>MH</v>
      </c>
      <c r="K3592" s="2" t="s">
        <v>122</v>
      </c>
      <c r="L3592" s="46"/>
      <c r="N3592" s="130"/>
      <c r="O3592" s="130"/>
      <c r="P3592" s="130"/>
      <c r="Q3592" s="34" t="s">
        <v>1092</v>
      </c>
      <c r="R3592" s="46"/>
      <c r="S3592" s="46"/>
    </row>
    <row r="3593" spans="1:19" ht="12.75">
      <c r="A3593" s="38">
        <v>3592</v>
      </c>
      <c r="B3593" s="119"/>
      <c r="C3593" s="39">
        <v>43925</v>
      </c>
      <c r="D3593" s="40"/>
      <c r="E3593" s="41"/>
      <c r="H3593" s="2" t="s">
        <v>1136</v>
      </c>
      <c r="I3593" s="2" t="s">
        <v>45</v>
      </c>
      <c r="J3593" s="15" t="str">
        <f>IF(ISERROR(VLOOKUP(I3593,State_codes!$B$2:$C$38, 2, FALSE)),"",VLOOKUP(I3593,State_codes!$B$2:$C$38, 2, FALSE))</f>
        <v>MH</v>
      </c>
      <c r="K3593" s="2" t="s">
        <v>122</v>
      </c>
      <c r="L3593" s="46"/>
      <c r="N3593" s="130"/>
      <c r="O3593" s="130"/>
      <c r="P3593" s="130"/>
      <c r="Q3593" s="34" t="s">
        <v>1092</v>
      </c>
      <c r="R3593" s="46"/>
      <c r="S3593" s="46"/>
    </row>
    <row r="3594" spans="1:19" ht="12.75">
      <c r="A3594" s="38">
        <v>3593</v>
      </c>
      <c r="B3594" s="119"/>
      <c r="C3594" s="39">
        <v>43925</v>
      </c>
      <c r="D3594" s="40"/>
      <c r="E3594" s="41"/>
      <c r="H3594" s="2" t="s">
        <v>1136</v>
      </c>
      <c r="I3594" s="2" t="s">
        <v>45</v>
      </c>
      <c r="J3594" s="15" t="str">
        <f>IF(ISERROR(VLOOKUP(I3594,State_codes!$B$2:$C$38, 2, FALSE)),"",VLOOKUP(I3594,State_codes!$B$2:$C$38, 2, FALSE))</f>
        <v>MH</v>
      </c>
      <c r="K3594" s="2" t="s">
        <v>122</v>
      </c>
      <c r="L3594" s="46"/>
      <c r="N3594" s="130"/>
      <c r="O3594" s="130"/>
      <c r="P3594" s="130"/>
      <c r="Q3594" s="34" t="s">
        <v>1092</v>
      </c>
      <c r="R3594" s="46"/>
      <c r="S3594" s="46"/>
    </row>
    <row r="3595" spans="1:19" ht="12.75">
      <c r="A3595" s="38">
        <v>3594</v>
      </c>
      <c r="B3595" s="119"/>
      <c r="C3595" s="39">
        <v>43925</v>
      </c>
      <c r="D3595" s="40"/>
      <c r="E3595" s="41"/>
      <c r="H3595" s="2" t="s">
        <v>1136</v>
      </c>
      <c r="I3595" s="2" t="s">
        <v>45</v>
      </c>
      <c r="J3595" s="15" t="str">
        <f>IF(ISERROR(VLOOKUP(I3595,State_codes!$B$2:$C$38, 2, FALSE)),"",VLOOKUP(I3595,State_codes!$B$2:$C$38, 2, FALSE))</f>
        <v>MH</v>
      </c>
      <c r="K3595" s="2" t="s">
        <v>122</v>
      </c>
      <c r="L3595" s="46"/>
      <c r="N3595" s="130"/>
      <c r="O3595" s="130"/>
      <c r="P3595" s="130"/>
      <c r="Q3595" s="34" t="s">
        <v>1092</v>
      </c>
      <c r="R3595" s="46"/>
      <c r="S3595" s="46"/>
    </row>
    <row r="3596" spans="1:19" ht="12.75">
      <c r="A3596" s="38">
        <v>3595</v>
      </c>
      <c r="B3596" s="119"/>
      <c r="C3596" s="39">
        <v>43925</v>
      </c>
      <c r="D3596" s="40"/>
      <c r="E3596" s="41"/>
      <c r="H3596" s="2" t="s">
        <v>1136</v>
      </c>
      <c r="I3596" s="2" t="s">
        <v>45</v>
      </c>
      <c r="J3596" s="15" t="str">
        <f>IF(ISERROR(VLOOKUP(I3596,State_codes!$B$2:$C$38, 2, FALSE)),"",VLOOKUP(I3596,State_codes!$B$2:$C$38, 2, FALSE))</f>
        <v>MH</v>
      </c>
      <c r="K3596" s="2" t="s">
        <v>122</v>
      </c>
      <c r="L3596" s="46"/>
      <c r="N3596" s="130"/>
      <c r="O3596" s="130"/>
      <c r="P3596" s="130"/>
      <c r="Q3596" s="34" t="s">
        <v>1092</v>
      </c>
      <c r="R3596" s="46"/>
      <c r="S3596" s="46"/>
    </row>
    <row r="3597" spans="1:19" ht="12.75">
      <c r="A3597" s="38">
        <v>3596</v>
      </c>
      <c r="B3597" s="119"/>
      <c r="C3597" s="39">
        <v>43925</v>
      </c>
      <c r="D3597" s="40"/>
      <c r="E3597" s="41"/>
      <c r="H3597" s="2" t="s">
        <v>1136</v>
      </c>
      <c r="I3597" s="2" t="s">
        <v>45</v>
      </c>
      <c r="J3597" s="15" t="str">
        <f>IF(ISERROR(VLOOKUP(I3597,State_codes!$B$2:$C$38, 2, FALSE)),"",VLOOKUP(I3597,State_codes!$B$2:$C$38, 2, FALSE))</f>
        <v>MH</v>
      </c>
      <c r="K3597" s="2" t="s">
        <v>122</v>
      </c>
      <c r="L3597" s="46"/>
      <c r="N3597" s="130"/>
      <c r="O3597" s="130"/>
      <c r="P3597" s="130"/>
      <c r="Q3597" s="34" t="s">
        <v>1092</v>
      </c>
      <c r="R3597" s="46"/>
      <c r="S3597" s="46"/>
    </row>
    <row r="3598" spans="1:19" ht="12.75">
      <c r="A3598" s="38">
        <v>3597</v>
      </c>
      <c r="B3598" s="119"/>
      <c r="C3598" s="39">
        <v>43925</v>
      </c>
      <c r="D3598" s="40"/>
      <c r="E3598" s="41"/>
      <c r="H3598" s="2" t="s">
        <v>1136</v>
      </c>
      <c r="I3598" s="2" t="s">
        <v>45</v>
      </c>
      <c r="J3598" s="15" t="str">
        <f>IF(ISERROR(VLOOKUP(I3598,State_codes!$B$2:$C$38, 2, FALSE)),"",VLOOKUP(I3598,State_codes!$B$2:$C$38, 2, FALSE))</f>
        <v>MH</v>
      </c>
      <c r="K3598" s="2" t="s">
        <v>122</v>
      </c>
      <c r="L3598" s="46"/>
      <c r="N3598" s="130"/>
      <c r="O3598" s="130"/>
      <c r="P3598" s="130"/>
      <c r="Q3598" s="34" t="s">
        <v>1092</v>
      </c>
      <c r="R3598" s="46"/>
      <c r="S3598" s="46"/>
    </row>
    <row r="3599" spans="1:19" ht="12.75">
      <c r="A3599" s="38">
        <v>3598</v>
      </c>
      <c r="B3599" s="119"/>
      <c r="C3599" s="39">
        <v>43925</v>
      </c>
      <c r="D3599" s="40"/>
      <c r="E3599" s="41"/>
      <c r="H3599" s="2" t="s">
        <v>1136</v>
      </c>
      <c r="I3599" s="2" t="s">
        <v>45</v>
      </c>
      <c r="J3599" s="15" t="str">
        <f>IF(ISERROR(VLOOKUP(I3599,State_codes!$B$2:$C$38, 2, FALSE)),"",VLOOKUP(I3599,State_codes!$B$2:$C$38, 2, FALSE))</f>
        <v>MH</v>
      </c>
      <c r="K3599" s="2" t="s">
        <v>122</v>
      </c>
      <c r="L3599" s="46"/>
      <c r="N3599" s="130"/>
      <c r="O3599" s="130"/>
      <c r="P3599" s="130"/>
      <c r="Q3599" s="34" t="s">
        <v>1092</v>
      </c>
      <c r="R3599" s="46"/>
      <c r="S3599" s="46"/>
    </row>
    <row r="3600" spans="1:19" ht="12.75">
      <c r="A3600" s="38">
        <v>3599</v>
      </c>
      <c r="B3600" s="119"/>
      <c r="C3600" s="39">
        <v>43925</v>
      </c>
      <c r="D3600" s="40"/>
      <c r="E3600" s="41"/>
      <c r="H3600" s="2" t="s">
        <v>1141</v>
      </c>
      <c r="I3600" s="2" t="s">
        <v>45</v>
      </c>
      <c r="J3600" s="15" t="str">
        <f>IF(ISERROR(VLOOKUP(I3600,State_codes!$B$2:$C$38, 2, FALSE)),"",VLOOKUP(I3600,State_codes!$B$2:$C$38, 2, FALSE))</f>
        <v>MH</v>
      </c>
      <c r="K3600" s="2" t="s">
        <v>122</v>
      </c>
      <c r="L3600" s="46"/>
      <c r="N3600" s="130"/>
      <c r="O3600" s="130"/>
      <c r="P3600" s="130"/>
      <c r="Q3600" s="34" t="s">
        <v>1092</v>
      </c>
      <c r="R3600" s="46"/>
      <c r="S3600" s="46"/>
    </row>
    <row r="3601" spans="1:19" ht="12.75">
      <c r="A3601" s="38">
        <v>3600</v>
      </c>
      <c r="B3601" s="119"/>
      <c r="C3601" s="39">
        <v>43925</v>
      </c>
      <c r="D3601" s="40"/>
      <c r="E3601" s="41"/>
      <c r="H3601" s="2" t="s">
        <v>1141</v>
      </c>
      <c r="I3601" s="2" t="s">
        <v>45</v>
      </c>
      <c r="J3601" s="15" t="str">
        <f>IF(ISERROR(VLOOKUP(I3601,State_codes!$B$2:$C$38, 2, FALSE)),"",VLOOKUP(I3601,State_codes!$B$2:$C$38, 2, FALSE))</f>
        <v>MH</v>
      </c>
      <c r="K3601" s="2" t="s">
        <v>122</v>
      </c>
      <c r="L3601" s="46"/>
      <c r="N3601" s="130"/>
      <c r="O3601" s="130"/>
      <c r="P3601" s="130"/>
      <c r="Q3601" s="34" t="s">
        <v>1092</v>
      </c>
      <c r="R3601" s="46"/>
      <c r="S3601" s="46"/>
    </row>
    <row r="3602" spans="1:19" ht="12.75">
      <c r="A3602" s="38">
        <v>3601</v>
      </c>
      <c r="B3602" s="119"/>
      <c r="C3602" s="39">
        <v>43925</v>
      </c>
      <c r="D3602" s="40"/>
      <c r="E3602" s="41"/>
      <c r="H3602" s="2" t="s">
        <v>43</v>
      </c>
      <c r="I3602" s="2" t="s">
        <v>45</v>
      </c>
      <c r="J3602" s="15" t="str">
        <f>IF(ISERROR(VLOOKUP(I3602,State_codes!$B$2:$C$38, 2, FALSE)),"",VLOOKUP(I3602,State_codes!$B$2:$C$38, 2, FALSE))</f>
        <v>MH</v>
      </c>
      <c r="K3602" s="2" t="s">
        <v>122</v>
      </c>
      <c r="L3602" s="46"/>
      <c r="N3602" s="130"/>
      <c r="O3602" s="130"/>
      <c r="P3602" s="130"/>
      <c r="Q3602" s="34" t="s">
        <v>1092</v>
      </c>
      <c r="R3602" s="46"/>
      <c r="S3602" s="46"/>
    </row>
    <row r="3603" spans="1:19" ht="12.75">
      <c r="A3603" s="38">
        <v>3602</v>
      </c>
      <c r="B3603" s="119"/>
      <c r="C3603" s="39">
        <v>43925</v>
      </c>
      <c r="D3603" s="40"/>
      <c r="E3603" s="41"/>
      <c r="H3603" s="2" t="s">
        <v>43</v>
      </c>
      <c r="I3603" s="2" t="s">
        <v>45</v>
      </c>
      <c r="J3603" s="15" t="str">
        <f>IF(ISERROR(VLOOKUP(I3603,State_codes!$B$2:$C$38, 2, FALSE)),"",VLOOKUP(I3603,State_codes!$B$2:$C$38, 2, FALSE))</f>
        <v>MH</v>
      </c>
      <c r="K3603" s="2" t="s">
        <v>122</v>
      </c>
      <c r="L3603" s="46"/>
      <c r="N3603" s="130"/>
      <c r="O3603" s="130"/>
      <c r="P3603" s="130"/>
      <c r="Q3603" s="34" t="s">
        <v>1092</v>
      </c>
      <c r="R3603" s="46"/>
      <c r="S3603" s="46"/>
    </row>
    <row r="3604" spans="1:19" ht="12.75">
      <c r="A3604" s="38">
        <v>3603</v>
      </c>
      <c r="B3604" s="119"/>
      <c r="C3604" s="39">
        <v>43925</v>
      </c>
      <c r="D3604" s="40"/>
      <c r="E3604" s="41"/>
      <c r="H3604" s="2" t="s">
        <v>43</v>
      </c>
      <c r="I3604" s="2" t="s">
        <v>45</v>
      </c>
      <c r="J3604" s="15" t="str">
        <f>IF(ISERROR(VLOOKUP(I3604,State_codes!$B$2:$C$38, 2, FALSE)),"",VLOOKUP(I3604,State_codes!$B$2:$C$38, 2, FALSE))</f>
        <v>MH</v>
      </c>
      <c r="K3604" s="2" t="s">
        <v>122</v>
      </c>
      <c r="L3604" s="46"/>
      <c r="N3604" s="130"/>
      <c r="O3604" s="130"/>
      <c r="P3604" s="130"/>
      <c r="Q3604" s="34" t="s">
        <v>1092</v>
      </c>
      <c r="R3604" s="46"/>
      <c r="S3604" s="46"/>
    </row>
    <row r="3605" spans="1:19" ht="12.75">
      <c r="A3605" s="38">
        <v>3604</v>
      </c>
      <c r="B3605" s="119"/>
      <c r="C3605" s="39">
        <v>43925</v>
      </c>
      <c r="D3605" s="40"/>
      <c r="E3605" s="41"/>
      <c r="H3605" s="2" t="s">
        <v>43</v>
      </c>
      <c r="I3605" s="2" t="s">
        <v>45</v>
      </c>
      <c r="J3605" s="15" t="str">
        <f>IF(ISERROR(VLOOKUP(I3605,State_codes!$B$2:$C$38, 2, FALSE)),"",VLOOKUP(I3605,State_codes!$B$2:$C$38, 2, FALSE))</f>
        <v>MH</v>
      </c>
      <c r="K3605" s="2" t="s">
        <v>122</v>
      </c>
      <c r="L3605" s="46"/>
      <c r="N3605" s="130"/>
      <c r="O3605" s="130"/>
      <c r="P3605" s="130"/>
      <c r="Q3605" s="34" t="s">
        <v>1092</v>
      </c>
      <c r="R3605" s="46"/>
      <c r="S3605" s="46"/>
    </row>
    <row r="3606" spans="1:19" ht="12.75">
      <c r="A3606" s="38">
        <v>3605</v>
      </c>
      <c r="B3606" s="119"/>
      <c r="C3606" s="39">
        <v>43925</v>
      </c>
      <c r="D3606" s="40"/>
      <c r="E3606" s="41"/>
      <c r="H3606" s="2" t="s">
        <v>43</v>
      </c>
      <c r="I3606" s="2" t="s">
        <v>45</v>
      </c>
      <c r="J3606" s="15" t="str">
        <f>IF(ISERROR(VLOOKUP(I3606,State_codes!$B$2:$C$38, 2, FALSE)),"",VLOOKUP(I3606,State_codes!$B$2:$C$38, 2, FALSE))</f>
        <v>MH</v>
      </c>
      <c r="K3606" s="2" t="s">
        <v>122</v>
      </c>
      <c r="L3606" s="46"/>
      <c r="N3606" s="130"/>
      <c r="O3606" s="130"/>
      <c r="P3606" s="130"/>
      <c r="Q3606" s="34" t="s">
        <v>1092</v>
      </c>
      <c r="R3606" s="46"/>
      <c r="S3606" s="46"/>
    </row>
    <row r="3607" spans="1:19" ht="12.75">
      <c r="A3607" s="38">
        <v>3606</v>
      </c>
      <c r="B3607" s="119"/>
      <c r="C3607" s="39">
        <v>43925</v>
      </c>
      <c r="D3607" s="40"/>
      <c r="E3607" s="41"/>
      <c r="H3607" s="2" t="s">
        <v>43</v>
      </c>
      <c r="I3607" s="2" t="s">
        <v>45</v>
      </c>
      <c r="J3607" s="15" t="str">
        <f>IF(ISERROR(VLOOKUP(I3607,State_codes!$B$2:$C$38, 2, FALSE)),"",VLOOKUP(I3607,State_codes!$B$2:$C$38, 2, FALSE))</f>
        <v>MH</v>
      </c>
      <c r="K3607" s="2" t="s">
        <v>122</v>
      </c>
      <c r="L3607" s="46"/>
      <c r="N3607" s="130"/>
      <c r="O3607" s="130"/>
      <c r="P3607" s="130"/>
      <c r="Q3607" s="34" t="s">
        <v>1092</v>
      </c>
      <c r="R3607" s="46"/>
      <c r="S3607" s="46"/>
    </row>
    <row r="3608" spans="1:19" ht="12.75">
      <c r="A3608" s="38">
        <v>3607</v>
      </c>
      <c r="B3608" s="119"/>
      <c r="C3608" s="39">
        <v>43925</v>
      </c>
      <c r="D3608" s="40"/>
      <c r="E3608" s="41"/>
      <c r="H3608" s="2" t="s">
        <v>43</v>
      </c>
      <c r="I3608" s="2" t="s">
        <v>45</v>
      </c>
      <c r="J3608" s="15" t="str">
        <f>IF(ISERROR(VLOOKUP(I3608,State_codes!$B$2:$C$38, 2, FALSE)),"",VLOOKUP(I3608,State_codes!$B$2:$C$38, 2, FALSE))</f>
        <v>MH</v>
      </c>
      <c r="K3608" s="2" t="s">
        <v>122</v>
      </c>
      <c r="L3608" s="46"/>
      <c r="N3608" s="130"/>
      <c r="O3608" s="130"/>
      <c r="P3608" s="130"/>
      <c r="Q3608" s="34" t="s">
        <v>1092</v>
      </c>
      <c r="R3608" s="46"/>
      <c r="S3608" s="46"/>
    </row>
    <row r="3609" spans="1:19" ht="12.75">
      <c r="A3609" s="38">
        <v>3608</v>
      </c>
      <c r="B3609" s="119"/>
      <c r="C3609" s="39">
        <v>43925</v>
      </c>
      <c r="D3609" s="40"/>
      <c r="E3609" s="41"/>
      <c r="H3609" s="2" t="s">
        <v>43</v>
      </c>
      <c r="I3609" s="2" t="s">
        <v>45</v>
      </c>
      <c r="J3609" s="15" t="str">
        <f>IF(ISERROR(VLOOKUP(I3609,State_codes!$B$2:$C$38, 2, FALSE)),"",VLOOKUP(I3609,State_codes!$B$2:$C$38, 2, FALSE))</f>
        <v>MH</v>
      </c>
      <c r="K3609" s="2" t="s">
        <v>122</v>
      </c>
      <c r="L3609" s="46"/>
      <c r="N3609" s="130"/>
      <c r="O3609" s="130"/>
      <c r="P3609" s="130"/>
      <c r="Q3609" s="34" t="s">
        <v>1092</v>
      </c>
      <c r="R3609" s="46"/>
      <c r="S3609" s="46"/>
    </row>
    <row r="3610" spans="1:19" ht="12.75">
      <c r="A3610" s="38">
        <v>3609</v>
      </c>
      <c r="B3610" s="119"/>
      <c r="C3610" s="39">
        <v>43925</v>
      </c>
      <c r="D3610" s="40"/>
      <c r="E3610" s="41"/>
      <c r="H3610" s="2" t="s">
        <v>43</v>
      </c>
      <c r="I3610" s="2" t="s">
        <v>45</v>
      </c>
      <c r="J3610" s="15" t="str">
        <f>IF(ISERROR(VLOOKUP(I3610,State_codes!$B$2:$C$38, 2, FALSE)),"",VLOOKUP(I3610,State_codes!$B$2:$C$38, 2, FALSE))</f>
        <v>MH</v>
      </c>
      <c r="K3610" s="2" t="s">
        <v>122</v>
      </c>
      <c r="L3610" s="46"/>
      <c r="N3610" s="130"/>
      <c r="O3610" s="130"/>
      <c r="P3610" s="130"/>
      <c r="Q3610" s="34" t="s">
        <v>1092</v>
      </c>
      <c r="R3610" s="46"/>
      <c r="S3610" s="46"/>
    </row>
    <row r="3611" spans="1:19" ht="12.75">
      <c r="A3611" s="38">
        <v>3610</v>
      </c>
      <c r="B3611" s="119"/>
      <c r="C3611" s="39">
        <v>43925</v>
      </c>
      <c r="D3611" s="40"/>
      <c r="E3611" s="41"/>
      <c r="H3611" s="2" t="s">
        <v>43</v>
      </c>
      <c r="I3611" s="2" t="s">
        <v>45</v>
      </c>
      <c r="J3611" s="15" t="str">
        <f>IF(ISERROR(VLOOKUP(I3611,State_codes!$B$2:$C$38, 2, FALSE)),"",VLOOKUP(I3611,State_codes!$B$2:$C$38, 2, FALSE))</f>
        <v>MH</v>
      </c>
      <c r="K3611" s="2" t="s">
        <v>122</v>
      </c>
      <c r="L3611" s="46"/>
      <c r="N3611" s="130"/>
      <c r="O3611" s="130"/>
      <c r="P3611" s="130"/>
      <c r="Q3611" s="34" t="s">
        <v>1092</v>
      </c>
      <c r="R3611" s="46"/>
      <c r="S3611" s="46"/>
    </row>
    <row r="3612" spans="1:19" ht="12.75">
      <c r="A3612" s="38">
        <v>3611</v>
      </c>
      <c r="B3612" s="119"/>
      <c r="C3612" s="39">
        <v>43925</v>
      </c>
      <c r="D3612" s="40"/>
      <c r="E3612" s="41"/>
      <c r="H3612" s="2" t="s">
        <v>43</v>
      </c>
      <c r="I3612" s="2" t="s">
        <v>45</v>
      </c>
      <c r="J3612" s="15" t="str">
        <f>IF(ISERROR(VLOOKUP(I3612,State_codes!$B$2:$C$38, 2, FALSE)),"",VLOOKUP(I3612,State_codes!$B$2:$C$38, 2, FALSE))</f>
        <v>MH</v>
      </c>
      <c r="K3612" s="2" t="s">
        <v>122</v>
      </c>
      <c r="L3612" s="46"/>
      <c r="N3612" s="130"/>
      <c r="O3612" s="130"/>
      <c r="P3612" s="130"/>
      <c r="Q3612" s="34" t="s">
        <v>1092</v>
      </c>
      <c r="R3612" s="46"/>
      <c r="S3612" s="46"/>
    </row>
    <row r="3613" spans="1:19" ht="12.75">
      <c r="A3613" s="38">
        <v>3612</v>
      </c>
      <c r="B3613" s="119"/>
      <c r="C3613" s="39">
        <v>43925</v>
      </c>
      <c r="D3613" s="40"/>
      <c r="E3613" s="41"/>
      <c r="H3613" s="2" t="s">
        <v>43</v>
      </c>
      <c r="I3613" s="2" t="s">
        <v>45</v>
      </c>
      <c r="J3613" s="15" t="str">
        <f>IF(ISERROR(VLOOKUP(I3613,State_codes!$B$2:$C$38, 2, FALSE)),"",VLOOKUP(I3613,State_codes!$B$2:$C$38, 2, FALSE))</f>
        <v>MH</v>
      </c>
      <c r="K3613" s="2" t="s">
        <v>122</v>
      </c>
      <c r="L3613" s="46"/>
      <c r="N3613" s="130"/>
      <c r="O3613" s="130"/>
      <c r="P3613" s="130"/>
      <c r="Q3613" s="34" t="s">
        <v>1092</v>
      </c>
      <c r="R3613" s="46"/>
      <c r="S3613" s="46"/>
    </row>
    <row r="3614" spans="1:19" ht="12.75">
      <c r="A3614" s="38">
        <v>3613</v>
      </c>
      <c r="B3614" s="119"/>
      <c r="C3614" s="39">
        <v>43925</v>
      </c>
      <c r="D3614" s="40"/>
      <c r="E3614" s="41"/>
      <c r="H3614" s="2" t="s">
        <v>43</v>
      </c>
      <c r="I3614" s="2" t="s">
        <v>45</v>
      </c>
      <c r="J3614" s="15" t="str">
        <f>IF(ISERROR(VLOOKUP(I3614,State_codes!$B$2:$C$38, 2, FALSE)),"",VLOOKUP(I3614,State_codes!$B$2:$C$38, 2, FALSE))</f>
        <v>MH</v>
      </c>
      <c r="K3614" s="2" t="s">
        <v>122</v>
      </c>
      <c r="L3614" s="46"/>
      <c r="N3614" s="130"/>
      <c r="O3614" s="130"/>
      <c r="P3614" s="130"/>
      <c r="Q3614" s="34" t="s">
        <v>1092</v>
      </c>
      <c r="R3614" s="46"/>
      <c r="S3614" s="46"/>
    </row>
    <row r="3615" spans="1:19" ht="12.75">
      <c r="A3615" s="38">
        <v>3614</v>
      </c>
      <c r="B3615" s="119"/>
      <c r="C3615" s="39">
        <v>43925</v>
      </c>
      <c r="D3615" s="40"/>
      <c r="E3615" s="41"/>
      <c r="H3615" s="2" t="s">
        <v>43</v>
      </c>
      <c r="I3615" s="2" t="s">
        <v>45</v>
      </c>
      <c r="J3615" s="15" t="str">
        <f>IF(ISERROR(VLOOKUP(I3615,State_codes!$B$2:$C$38, 2, FALSE)),"",VLOOKUP(I3615,State_codes!$B$2:$C$38, 2, FALSE))</f>
        <v>MH</v>
      </c>
      <c r="K3615" s="2" t="s">
        <v>122</v>
      </c>
      <c r="L3615" s="46"/>
      <c r="N3615" s="130"/>
      <c r="O3615" s="130"/>
      <c r="P3615" s="130"/>
      <c r="Q3615" s="34" t="s">
        <v>1092</v>
      </c>
      <c r="R3615" s="46"/>
      <c r="S3615" s="46"/>
    </row>
    <row r="3616" spans="1:19" ht="12.75">
      <c r="A3616" s="38">
        <v>3615</v>
      </c>
      <c r="B3616" s="119"/>
      <c r="C3616" s="39">
        <v>43925</v>
      </c>
      <c r="D3616" s="40"/>
      <c r="E3616" s="41"/>
      <c r="H3616" s="2" t="s">
        <v>43</v>
      </c>
      <c r="I3616" s="2" t="s">
        <v>45</v>
      </c>
      <c r="J3616" s="15" t="str">
        <f>IF(ISERROR(VLOOKUP(I3616,State_codes!$B$2:$C$38, 2, FALSE)),"",VLOOKUP(I3616,State_codes!$B$2:$C$38, 2, FALSE))</f>
        <v>MH</v>
      </c>
      <c r="K3616" s="2" t="s">
        <v>122</v>
      </c>
      <c r="L3616" s="46"/>
      <c r="N3616" s="130"/>
      <c r="O3616" s="130"/>
      <c r="P3616" s="130"/>
      <c r="Q3616" s="34" t="s">
        <v>1092</v>
      </c>
      <c r="R3616" s="46"/>
      <c r="S3616" s="46"/>
    </row>
    <row r="3617" spans="1:19" ht="12.75">
      <c r="A3617" s="38">
        <v>3616</v>
      </c>
      <c r="B3617" s="119"/>
      <c r="C3617" s="39">
        <v>43925</v>
      </c>
      <c r="D3617" s="40"/>
      <c r="E3617" s="41"/>
      <c r="H3617" s="2" t="s">
        <v>43</v>
      </c>
      <c r="I3617" s="2" t="s">
        <v>45</v>
      </c>
      <c r="J3617" s="15" t="str">
        <f>IF(ISERROR(VLOOKUP(I3617,State_codes!$B$2:$C$38, 2, FALSE)),"",VLOOKUP(I3617,State_codes!$B$2:$C$38, 2, FALSE))</f>
        <v>MH</v>
      </c>
      <c r="K3617" s="2" t="s">
        <v>122</v>
      </c>
      <c r="L3617" s="46"/>
      <c r="N3617" s="130"/>
      <c r="O3617" s="130"/>
      <c r="P3617" s="130"/>
      <c r="Q3617" s="34" t="s">
        <v>1092</v>
      </c>
      <c r="R3617" s="46"/>
      <c r="S3617" s="46"/>
    </row>
    <row r="3618" spans="1:19" ht="12.75">
      <c r="A3618" s="38">
        <v>3617</v>
      </c>
      <c r="B3618" s="119"/>
      <c r="C3618" s="39">
        <v>43925</v>
      </c>
      <c r="D3618" s="40"/>
      <c r="E3618" s="41"/>
      <c r="H3618" s="2" t="s">
        <v>43</v>
      </c>
      <c r="I3618" s="2" t="s">
        <v>45</v>
      </c>
      <c r="J3618" s="15" t="str">
        <f>IF(ISERROR(VLOOKUP(I3618,State_codes!$B$2:$C$38, 2, FALSE)),"",VLOOKUP(I3618,State_codes!$B$2:$C$38, 2, FALSE))</f>
        <v>MH</v>
      </c>
      <c r="K3618" s="2" t="s">
        <v>122</v>
      </c>
      <c r="L3618" s="46"/>
      <c r="N3618" s="130"/>
      <c r="O3618" s="130"/>
      <c r="P3618" s="130"/>
      <c r="Q3618" s="34" t="s">
        <v>1092</v>
      </c>
      <c r="R3618" s="46"/>
      <c r="S3618" s="46"/>
    </row>
    <row r="3619" spans="1:19" ht="12.75">
      <c r="A3619" s="38">
        <v>3618</v>
      </c>
      <c r="B3619" s="119"/>
      <c r="C3619" s="39">
        <v>43925</v>
      </c>
      <c r="D3619" s="40"/>
      <c r="E3619" s="41"/>
      <c r="H3619" s="2" t="s">
        <v>43</v>
      </c>
      <c r="I3619" s="2" t="s">
        <v>45</v>
      </c>
      <c r="J3619" s="15" t="str">
        <f>IF(ISERROR(VLOOKUP(I3619,State_codes!$B$2:$C$38, 2, FALSE)),"",VLOOKUP(I3619,State_codes!$B$2:$C$38, 2, FALSE))</f>
        <v>MH</v>
      </c>
      <c r="K3619" s="2" t="s">
        <v>122</v>
      </c>
      <c r="L3619" s="46"/>
      <c r="N3619" s="130"/>
      <c r="O3619" s="130"/>
      <c r="P3619" s="130"/>
      <c r="Q3619" s="34" t="s">
        <v>1092</v>
      </c>
      <c r="R3619" s="46"/>
      <c r="S3619" s="46"/>
    </row>
    <row r="3620" spans="1:19" ht="12.75">
      <c r="A3620" s="38">
        <v>3619</v>
      </c>
      <c r="B3620" s="119"/>
      <c r="C3620" s="39">
        <v>43925</v>
      </c>
      <c r="D3620" s="40"/>
      <c r="E3620" s="41"/>
      <c r="H3620" s="2" t="s">
        <v>43</v>
      </c>
      <c r="I3620" s="2" t="s">
        <v>45</v>
      </c>
      <c r="J3620" s="15" t="str">
        <f>IF(ISERROR(VLOOKUP(I3620,State_codes!$B$2:$C$38, 2, FALSE)),"",VLOOKUP(I3620,State_codes!$B$2:$C$38, 2, FALSE))</f>
        <v>MH</v>
      </c>
      <c r="K3620" s="2" t="s">
        <v>122</v>
      </c>
      <c r="L3620" s="46"/>
      <c r="N3620" s="130"/>
      <c r="O3620" s="130"/>
      <c r="P3620" s="130"/>
      <c r="Q3620" s="34" t="s">
        <v>1092</v>
      </c>
      <c r="R3620" s="46"/>
      <c r="S3620" s="46"/>
    </row>
    <row r="3621" spans="1:19" ht="12.75">
      <c r="A3621" s="38">
        <v>3620</v>
      </c>
      <c r="B3621" s="119"/>
      <c r="C3621" s="39">
        <v>43925</v>
      </c>
      <c r="D3621" s="40"/>
      <c r="E3621" s="41"/>
      <c r="H3621" s="2" t="s">
        <v>43</v>
      </c>
      <c r="I3621" s="2" t="s">
        <v>45</v>
      </c>
      <c r="J3621" s="15" t="str">
        <f>IF(ISERROR(VLOOKUP(I3621,State_codes!$B$2:$C$38, 2, FALSE)),"",VLOOKUP(I3621,State_codes!$B$2:$C$38, 2, FALSE))</f>
        <v>MH</v>
      </c>
      <c r="K3621" s="2" t="s">
        <v>122</v>
      </c>
      <c r="L3621" s="46"/>
      <c r="N3621" s="130"/>
      <c r="O3621" s="130"/>
      <c r="P3621" s="130"/>
      <c r="Q3621" s="34" t="s">
        <v>1092</v>
      </c>
      <c r="R3621" s="46"/>
      <c r="S3621" s="46"/>
    </row>
    <row r="3622" spans="1:19" ht="12.75">
      <c r="A3622" s="38">
        <v>3621</v>
      </c>
      <c r="B3622" s="119"/>
      <c r="C3622" s="39">
        <v>43925</v>
      </c>
      <c r="D3622" s="40"/>
      <c r="E3622" s="41"/>
      <c r="H3622" s="2" t="s">
        <v>43</v>
      </c>
      <c r="I3622" s="2" t="s">
        <v>45</v>
      </c>
      <c r="J3622" s="15" t="str">
        <f>IF(ISERROR(VLOOKUP(I3622,State_codes!$B$2:$C$38, 2, FALSE)),"",VLOOKUP(I3622,State_codes!$B$2:$C$38, 2, FALSE))</f>
        <v>MH</v>
      </c>
      <c r="K3622" s="2" t="s">
        <v>122</v>
      </c>
      <c r="L3622" s="46"/>
      <c r="N3622" s="130"/>
      <c r="O3622" s="130"/>
      <c r="P3622" s="130"/>
      <c r="Q3622" s="34" t="s">
        <v>1092</v>
      </c>
      <c r="R3622" s="46"/>
      <c r="S3622" s="46"/>
    </row>
    <row r="3623" spans="1:19" ht="12.75">
      <c r="A3623" s="38">
        <v>3622</v>
      </c>
      <c r="B3623" s="119"/>
      <c r="C3623" s="39">
        <v>43925</v>
      </c>
      <c r="D3623" s="40"/>
      <c r="E3623" s="41"/>
      <c r="H3623" s="2" t="s">
        <v>43</v>
      </c>
      <c r="I3623" s="2" t="s">
        <v>45</v>
      </c>
      <c r="J3623" s="15" t="str">
        <f>IF(ISERROR(VLOOKUP(I3623,State_codes!$B$2:$C$38, 2, FALSE)),"",VLOOKUP(I3623,State_codes!$B$2:$C$38, 2, FALSE))</f>
        <v>MH</v>
      </c>
      <c r="K3623" s="2" t="s">
        <v>122</v>
      </c>
      <c r="L3623" s="46"/>
      <c r="N3623" s="130"/>
      <c r="O3623" s="130"/>
      <c r="P3623" s="130"/>
      <c r="Q3623" s="34" t="s">
        <v>1092</v>
      </c>
      <c r="R3623" s="46"/>
      <c r="S3623" s="46"/>
    </row>
    <row r="3624" spans="1:19" ht="12.75">
      <c r="A3624" s="38">
        <v>3623</v>
      </c>
      <c r="B3624" s="119"/>
      <c r="C3624" s="39">
        <v>43925</v>
      </c>
      <c r="D3624" s="40"/>
      <c r="E3624" s="41"/>
      <c r="H3624" s="2" t="s">
        <v>43</v>
      </c>
      <c r="I3624" s="2" t="s">
        <v>45</v>
      </c>
      <c r="J3624" s="15" t="str">
        <f>IF(ISERROR(VLOOKUP(I3624,State_codes!$B$2:$C$38, 2, FALSE)),"",VLOOKUP(I3624,State_codes!$B$2:$C$38, 2, FALSE))</f>
        <v>MH</v>
      </c>
      <c r="K3624" s="2" t="s">
        <v>122</v>
      </c>
      <c r="L3624" s="46"/>
      <c r="N3624" s="130"/>
      <c r="O3624" s="130"/>
      <c r="P3624" s="130"/>
      <c r="Q3624" s="34" t="s">
        <v>1092</v>
      </c>
      <c r="R3624" s="46"/>
      <c r="S3624" s="46"/>
    </row>
    <row r="3625" spans="1:19" ht="12.75">
      <c r="A3625" s="38">
        <v>3624</v>
      </c>
      <c r="B3625" s="119"/>
      <c r="C3625" s="39">
        <v>43925</v>
      </c>
      <c r="D3625" s="40"/>
      <c r="E3625" s="41"/>
      <c r="H3625" s="2" t="s">
        <v>43</v>
      </c>
      <c r="I3625" s="2" t="s">
        <v>45</v>
      </c>
      <c r="J3625" s="15" t="str">
        <f>IF(ISERROR(VLOOKUP(I3625,State_codes!$B$2:$C$38, 2, FALSE)),"",VLOOKUP(I3625,State_codes!$B$2:$C$38, 2, FALSE))</f>
        <v>MH</v>
      </c>
      <c r="K3625" s="2" t="s">
        <v>122</v>
      </c>
      <c r="L3625" s="46"/>
      <c r="N3625" s="130"/>
      <c r="O3625" s="130"/>
      <c r="P3625" s="130"/>
      <c r="Q3625" s="34" t="s">
        <v>1092</v>
      </c>
      <c r="R3625" s="46"/>
      <c r="S3625" s="46"/>
    </row>
    <row r="3626" spans="1:19" ht="12.75">
      <c r="A3626" s="38">
        <v>3625</v>
      </c>
      <c r="B3626" s="119"/>
      <c r="C3626" s="39">
        <v>43925</v>
      </c>
      <c r="D3626" s="40"/>
      <c r="E3626" s="41"/>
      <c r="H3626" s="2" t="s">
        <v>43</v>
      </c>
      <c r="I3626" s="2" t="s">
        <v>45</v>
      </c>
      <c r="J3626" s="15" t="str">
        <f>IF(ISERROR(VLOOKUP(I3626,State_codes!$B$2:$C$38, 2, FALSE)),"",VLOOKUP(I3626,State_codes!$B$2:$C$38, 2, FALSE))</f>
        <v>MH</v>
      </c>
      <c r="K3626" s="2" t="s">
        <v>122</v>
      </c>
      <c r="L3626" s="46"/>
      <c r="N3626" s="130"/>
      <c r="O3626" s="130"/>
      <c r="P3626" s="130"/>
      <c r="Q3626" s="34" t="s">
        <v>1092</v>
      </c>
      <c r="R3626" s="46"/>
      <c r="S3626" s="46"/>
    </row>
    <row r="3627" spans="1:19" ht="12.75">
      <c r="A3627" s="38">
        <v>3626</v>
      </c>
      <c r="B3627" s="119"/>
      <c r="C3627" s="39">
        <v>43925</v>
      </c>
      <c r="D3627" s="40"/>
      <c r="E3627" s="41"/>
      <c r="H3627" s="2" t="s">
        <v>43</v>
      </c>
      <c r="I3627" s="2" t="s">
        <v>45</v>
      </c>
      <c r="J3627" s="15" t="str">
        <f>IF(ISERROR(VLOOKUP(I3627,State_codes!$B$2:$C$38, 2, FALSE)),"",VLOOKUP(I3627,State_codes!$B$2:$C$38, 2, FALSE))</f>
        <v>MH</v>
      </c>
      <c r="K3627" s="2" t="s">
        <v>122</v>
      </c>
      <c r="L3627" s="46"/>
      <c r="N3627" s="130"/>
      <c r="O3627" s="130"/>
      <c r="P3627" s="130"/>
      <c r="Q3627" s="34" t="s">
        <v>1092</v>
      </c>
      <c r="R3627" s="46"/>
      <c r="S3627" s="46"/>
    </row>
    <row r="3628" spans="1:19" ht="12.75">
      <c r="A3628" s="38">
        <v>3627</v>
      </c>
      <c r="B3628" s="119"/>
      <c r="C3628" s="39">
        <v>43925</v>
      </c>
      <c r="D3628" s="40"/>
      <c r="E3628" s="41"/>
      <c r="H3628" s="2" t="s">
        <v>43</v>
      </c>
      <c r="I3628" s="2" t="s">
        <v>45</v>
      </c>
      <c r="J3628" s="15" t="str">
        <f>IF(ISERROR(VLOOKUP(I3628,State_codes!$B$2:$C$38, 2, FALSE)),"",VLOOKUP(I3628,State_codes!$B$2:$C$38, 2, FALSE))</f>
        <v>MH</v>
      </c>
      <c r="K3628" s="2" t="s">
        <v>122</v>
      </c>
      <c r="L3628" s="46"/>
      <c r="N3628" s="130"/>
      <c r="O3628" s="130"/>
      <c r="P3628" s="130"/>
      <c r="Q3628" s="34" t="s">
        <v>1092</v>
      </c>
      <c r="R3628" s="46"/>
      <c r="S3628" s="46"/>
    </row>
    <row r="3629" spans="1:19" ht="12.75">
      <c r="A3629" s="38">
        <v>3628</v>
      </c>
      <c r="B3629" s="119"/>
      <c r="C3629" s="39">
        <v>43925</v>
      </c>
      <c r="D3629" s="40"/>
      <c r="E3629" s="41"/>
      <c r="H3629" s="2" t="s">
        <v>43</v>
      </c>
      <c r="I3629" s="2" t="s">
        <v>45</v>
      </c>
      <c r="J3629" s="15" t="str">
        <f>IF(ISERROR(VLOOKUP(I3629,State_codes!$B$2:$C$38, 2, FALSE)),"",VLOOKUP(I3629,State_codes!$B$2:$C$38, 2, FALSE))</f>
        <v>MH</v>
      </c>
      <c r="K3629" s="2" t="s">
        <v>122</v>
      </c>
      <c r="L3629" s="46"/>
      <c r="N3629" s="130"/>
      <c r="O3629" s="130"/>
      <c r="P3629" s="130"/>
      <c r="Q3629" s="34" t="s">
        <v>1092</v>
      </c>
      <c r="R3629" s="46"/>
      <c r="S3629" s="46"/>
    </row>
    <row r="3630" spans="1:19" ht="12.75">
      <c r="A3630" s="38">
        <v>3629</v>
      </c>
      <c r="B3630" s="119"/>
      <c r="C3630" s="39">
        <v>43925</v>
      </c>
      <c r="D3630" s="40"/>
      <c r="E3630" s="41"/>
      <c r="H3630" s="2" t="s">
        <v>43</v>
      </c>
      <c r="I3630" s="2" t="s">
        <v>45</v>
      </c>
      <c r="J3630" s="15" t="str">
        <f>IF(ISERROR(VLOOKUP(I3630,State_codes!$B$2:$C$38, 2, FALSE)),"",VLOOKUP(I3630,State_codes!$B$2:$C$38, 2, FALSE))</f>
        <v>MH</v>
      </c>
      <c r="K3630" s="2" t="s">
        <v>122</v>
      </c>
      <c r="L3630" s="46"/>
      <c r="N3630" s="130"/>
      <c r="O3630" s="130"/>
      <c r="P3630" s="130"/>
      <c r="Q3630" s="34" t="s">
        <v>1092</v>
      </c>
      <c r="R3630" s="46"/>
      <c r="S3630" s="46"/>
    </row>
    <row r="3631" spans="1:19" ht="12.75">
      <c r="A3631" s="38">
        <v>3630</v>
      </c>
      <c r="B3631" s="119"/>
      <c r="C3631" s="39">
        <v>43925</v>
      </c>
      <c r="D3631" s="40"/>
      <c r="E3631" s="41"/>
      <c r="H3631" s="2" t="s">
        <v>43</v>
      </c>
      <c r="I3631" s="2" t="s">
        <v>45</v>
      </c>
      <c r="J3631" s="15" t="str">
        <f>IF(ISERROR(VLOOKUP(I3631,State_codes!$B$2:$C$38, 2, FALSE)),"",VLOOKUP(I3631,State_codes!$B$2:$C$38, 2, FALSE))</f>
        <v>MH</v>
      </c>
      <c r="K3631" s="2" t="s">
        <v>122</v>
      </c>
      <c r="L3631" s="46"/>
      <c r="N3631" s="130"/>
      <c r="O3631" s="130"/>
      <c r="P3631" s="130"/>
      <c r="Q3631" s="34" t="s">
        <v>1092</v>
      </c>
      <c r="R3631" s="46"/>
      <c r="S3631" s="46"/>
    </row>
    <row r="3632" spans="1:19" ht="12.75">
      <c r="A3632" s="38">
        <v>3631</v>
      </c>
      <c r="B3632" s="119"/>
      <c r="C3632" s="39">
        <v>43925</v>
      </c>
      <c r="D3632" s="40"/>
      <c r="E3632" s="41"/>
      <c r="H3632" s="2" t="s">
        <v>43</v>
      </c>
      <c r="I3632" s="2" t="s">
        <v>45</v>
      </c>
      <c r="J3632" s="15" t="str">
        <f>IF(ISERROR(VLOOKUP(I3632,State_codes!$B$2:$C$38, 2, FALSE)),"",VLOOKUP(I3632,State_codes!$B$2:$C$38, 2, FALSE))</f>
        <v>MH</v>
      </c>
      <c r="K3632" s="2" t="s">
        <v>122</v>
      </c>
      <c r="L3632" s="46"/>
      <c r="N3632" s="130"/>
      <c r="O3632" s="130"/>
      <c r="P3632" s="130"/>
      <c r="Q3632" s="37" t="s">
        <v>1092</v>
      </c>
      <c r="R3632" s="46"/>
      <c r="S3632" s="46"/>
    </row>
    <row r="3633" spans="1:19" ht="12.75">
      <c r="A3633" s="38">
        <v>3632</v>
      </c>
      <c r="B3633" s="119"/>
      <c r="C3633" s="39">
        <v>43925</v>
      </c>
      <c r="D3633" s="40"/>
      <c r="E3633" s="41"/>
      <c r="H3633" s="2" t="s">
        <v>43</v>
      </c>
      <c r="I3633" s="2" t="s">
        <v>45</v>
      </c>
      <c r="J3633" s="15" t="str">
        <f>IF(ISERROR(VLOOKUP(I3633,State_codes!$B$2:$C$38, 2, FALSE)),"",VLOOKUP(I3633,State_codes!$B$2:$C$38, 2, FALSE))</f>
        <v>MH</v>
      </c>
      <c r="K3633" s="2" t="s">
        <v>122</v>
      </c>
      <c r="L3633" s="46"/>
      <c r="N3633" s="130"/>
      <c r="O3633" s="130"/>
      <c r="P3633" s="130"/>
      <c r="Q3633" s="34" t="s">
        <v>1092</v>
      </c>
      <c r="R3633" s="46"/>
      <c r="S3633" s="46"/>
    </row>
    <row r="3634" spans="1:19" ht="12.75">
      <c r="A3634" s="38">
        <v>3633</v>
      </c>
      <c r="B3634" s="119"/>
      <c r="C3634" s="39">
        <v>43925</v>
      </c>
      <c r="D3634" s="40"/>
      <c r="E3634" s="41"/>
      <c r="H3634" s="2" t="s">
        <v>43</v>
      </c>
      <c r="I3634" s="2" t="s">
        <v>45</v>
      </c>
      <c r="J3634" s="15" t="str">
        <f>IF(ISERROR(VLOOKUP(I3634,State_codes!$B$2:$C$38, 2, FALSE)),"",VLOOKUP(I3634,State_codes!$B$2:$C$38, 2, FALSE))</f>
        <v>MH</v>
      </c>
      <c r="K3634" s="2" t="s">
        <v>122</v>
      </c>
      <c r="L3634" s="46"/>
      <c r="N3634" s="130"/>
      <c r="O3634" s="130"/>
      <c r="P3634" s="130"/>
      <c r="Q3634" s="34" t="s">
        <v>1092</v>
      </c>
      <c r="R3634" s="46"/>
      <c r="S3634" s="46"/>
    </row>
    <row r="3635" spans="1:19" ht="12.75">
      <c r="A3635" s="38">
        <v>3634</v>
      </c>
      <c r="B3635" s="119"/>
      <c r="C3635" s="39">
        <v>43925</v>
      </c>
      <c r="D3635" s="40"/>
      <c r="E3635" s="41"/>
      <c r="H3635" s="2" t="s">
        <v>43</v>
      </c>
      <c r="I3635" s="2" t="s">
        <v>45</v>
      </c>
      <c r="J3635" s="15" t="str">
        <f>IF(ISERROR(VLOOKUP(I3635,State_codes!$B$2:$C$38, 2, FALSE)),"",VLOOKUP(I3635,State_codes!$B$2:$C$38, 2, FALSE))</f>
        <v>MH</v>
      </c>
      <c r="K3635" s="2" t="s">
        <v>122</v>
      </c>
      <c r="L3635" s="46"/>
      <c r="N3635" s="130"/>
      <c r="O3635" s="130"/>
      <c r="P3635" s="130"/>
      <c r="Q3635" s="34" t="s">
        <v>1092</v>
      </c>
      <c r="R3635" s="46"/>
      <c r="S3635" s="46"/>
    </row>
    <row r="3636" spans="1:19" ht="12.75">
      <c r="A3636" s="38">
        <v>3635</v>
      </c>
      <c r="B3636" s="119"/>
      <c r="C3636" s="39">
        <v>43925</v>
      </c>
      <c r="D3636" s="40"/>
      <c r="E3636" s="41"/>
      <c r="H3636" s="2" t="s">
        <v>43</v>
      </c>
      <c r="I3636" s="2" t="s">
        <v>45</v>
      </c>
      <c r="J3636" s="15" t="str">
        <f>IF(ISERROR(VLOOKUP(I3636,State_codes!$B$2:$C$38, 2, FALSE)),"",VLOOKUP(I3636,State_codes!$B$2:$C$38, 2, FALSE))</f>
        <v>MH</v>
      </c>
      <c r="K3636" s="2" t="s">
        <v>122</v>
      </c>
      <c r="L3636" s="46"/>
      <c r="N3636" s="130"/>
      <c r="O3636" s="130"/>
      <c r="P3636" s="130"/>
      <c r="Q3636" s="34" t="s">
        <v>1092</v>
      </c>
      <c r="R3636" s="46"/>
      <c r="S3636" s="46"/>
    </row>
    <row r="3637" spans="1:19" ht="12.75">
      <c r="A3637" s="38">
        <v>3636</v>
      </c>
      <c r="B3637" s="119"/>
      <c r="C3637" s="39">
        <v>43925</v>
      </c>
      <c r="D3637" s="40"/>
      <c r="E3637" s="41"/>
      <c r="H3637" s="2" t="s">
        <v>43</v>
      </c>
      <c r="I3637" s="2" t="s">
        <v>45</v>
      </c>
      <c r="J3637" s="15" t="str">
        <f>IF(ISERROR(VLOOKUP(I3637,State_codes!$B$2:$C$38, 2, FALSE)),"",VLOOKUP(I3637,State_codes!$B$2:$C$38, 2, FALSE))</f>
        <v>MH</v>
      </c>
      <c r="K3637" s="2" t="s">
        <v>122</v>
      </c>
      <c r="L3637" s="46"/>
      <c r="N3637" s="130"/>
      <c r="O3637" s="130"/>
      <c r="P3637" s="130"/>
      <c r="Q3637" s="34" t="s">
        <v>1092</v>
      </c>
      <c r="R3637" s="46"/>
      <c r="S3637" s="46"/>
    </row>
    <row r="3638" spans="1:19" ht="12.75">
      <c r="A3638" s="38">
        <v>3637</v>
      </c>
      <c r="B3638" s="119"/>
      <c r="C3638" s="39">
        <v>43925</v>
      </c>
      <c r="D3638" s="40"/>
      <c r="E3638" s="41"/>
      <c r="H3638" s="2" t="s">
        <v>43</v>
      </c>
      <c r="I3638" s="2" t="s">
        <v>45</v>
      </c>
      <c r="J3638" s="15" t="str">
        <f>IF(ISERROR(VLOOKUP(I3638,State_codes!$B$2:$C$38, 2, FALSE)),"",VLOOKUP(I3638,State_codes!$B$2:$C$38, 2, FALSE))</f>
        <v>MH</v>
      </c>
      <c r="K3638" s="2" t="s">
        <v>122</v>
      </c>
      <c r="L3638" s="46"/>
      <c r="N3638" s="130"/>
      <c r="O3638" s="130"/>
      <c r="P3638" s="130"/>
      <c r="Q3638" s="34" t="s">
        <v>1092</v>
      </c>
      <c r="R3638" s="46"/>
      <c r="S3638" s="46"/>
    </row>
    <row r="3639" spans="1:19" ht="12.75">
      <c r="A3639" s="38">
        <v>3638</v>
      </c>
      <c r="B3639" s="119"/>
      <c r="C3639" s="39">
        <v>43925</v>
      </c>
      <c r="D3639" s="40"/>
      <c r="E3639" s="41"/>
      <c r="H3639" s="2" t="s">
        <v>43</v>
      </c>
      <c r="I3639" s="2" t="s">
        <v>45</v>
      </c>
      <c r="J3639" s="15" t="str">
        <f>IF(ISERROR(VLOOKUP(I3639,State_codes!$B$2:$C$38, 2, FALSE)),"",VLOOKUP(I3639,State_codes!$B$2:$C$38, 2, FALSE))</f>
        <v>MH</v>
      </c>
      <c r="K3639" s="2" t="s">
        <v>122</v>
      </c>
      <c r="L3639" s="46"/>
      <c r="N3639" s="130"/>
      <c r="O3639" s="130"/>
      <c r="P3639" s="130"/>
      <c r="Q3639" s="34" t="s">
        <v>1092</v>
      </c>
      <c r="R3639" s="46"/>
      <c r="S3639" s="46"/>
    </row>
    <row r="3640" spans="1:19" ht="12.75">
      <c r="A3640" s="38">
        <v>3639</v>
      </c>
      <c r="B3640" s="119"/>
      <c r="C3640" s="39">
        <v>43925</v>
      </c>
      <c r="D3640" s="40"/>
      <c r="E3640" s="41"/>
      <c r="H3640" s="2" t="s">
        <v>43</v>
      </c>
      <c r="I3640" s="2" t="s">
        <v>45</v>
      </c>
      <c r="J3640" s="15" t="str">
        <f>IF(ISERROR(VLOOKUP(I3640,State_codes!$B$2:$C$38, 2, FALSE)),"",VLOOKUP(I3640,State_codes!$B$2:$C$38, 2, FALSE))</f>
        <v>MH</v>
      </c>
      <c r="K3640" s="2" t="s">
        <v>122</v>
      </c>
      <c r="L3640" s="46"/>
      <c r="N3640" s="130"/>
      <c r="O3640" s="130"/>
      <c r="P3640" s="130"/>
      <c r="Q3640" s="34" t="s">
        <v>1092</v>
      </c>
      <c r="R3640" s="46"/>
      <c r="S3640" s="46"/>
    </row>
    <row r="3641" spans="1:19" ht="12.75">
      <c r="A3641" s="38">
        <v>3640</v>
      </c>
      <c r="B3641" s="119"/>
      <c r="C3641" s="39">
        <v>43925</v>
      </c>
      <c r="D3641" s="40"/>
      <c r="E3641" s="41"/>
      <c r="H3641" s="2" t="s">
        <v>43</v>
      </c>
      <c r="I3641" s="2" t="s">
        <v>45</v>
      </c>
      <c r="J3641" s="15" t="str">
        <f>IF(ISERROR(VLOOKUP(I3641,State_codes!$B$2:$C$38, 2, FALSE)),"",VLOOKUP(I3641,State_codes!$B$2:$C$38, 2, FALSE))</f>
        <v>MH</v>
      </c>
      <c r="K3641" s="2" t="s">
        <v>122</v>
      </c>
      <c r="L3641" s="46"/>
      <c r="N3641" s="130"/>
      <c r="O3641" s="130"/>
      <c r="P3641" s="130"/>
      <c r="Q3641" s="34" t="s">
        <v>1092</v>
      </c>
      <c r="R3641" s="46"/>
      <c r="S3641" s="46"/>
    </row>
    <row r="3642" spans="1:19" ht="12.75">
      <c r="A3642" s="38">
        <v>3641</v>
      </c>
      <c r="B3642" s="119"/>
      <c r="C3642" s="39">
        <v>43925</v>
      </c>
      <c r="D3642" s="40"/>
      <c r="E3642" s="41"/>
      <c r="H3642" s="2" t="s">
        <v>43</v>
      </c>
      <c r="I3642" s="2" t="s">
        <v>45</v>
      </c>
      <c r="J3642" s="15" t="str">
        <f>IF(ISERROR(VLOOKUP(I3642,State_codes!$B$2:$C$38, 2, FALSE)),"",VLOOKUP(I3642,State_codes!$B$2:$C$38, 2, FALSE))</f>
        <v>MH</v>
      </c>
      <c r="K3642" s="2" t="s">
        <v>122</v>
      </c>
      <c r="L3642" s="46"/>
      <c r="N3642" s="130"/>
      <c r="O3642" s="130"/>
      <c r="P3642" s="130"/>
      <c r="Q3642" s="34" t="s">
        <v>1092</v>
      </c>
      <c r="R3642" s="46"/>
      <c r="S3642" s="46"/>
    </row>
    <row r="3643" spans="1:19" ht="12.75">
      <c r="A3643" s="38">
        <v>3642</v>
      </c>
      <c r="B3643" s="119"/>
      <c r="C3643" s="39">
        <v>43925</v>
      </c>
      <c r="D3643" s="40"/>
      <c r="E3643" s="41"/>
      <c r="H3643" s="2" t="s">
        <v>43</v>
      </c>
      <c r="I3643" s="2" t="s">
        <v>45</v>
      </c>
      <c r="J3643" s="15" t="str">
        <f>IF(ISERROR(VLOOKUP(I3643,State_codes!$B$2:$C$38, 2, FALSE)),"",VLOOKUP(I3643,State_codes!$B$2:$C$38, 2, FALSE))</f>
        <v>MH</v>
      </c>
      <c r="K3643" s="2" t="s">
        <v>122</v>
      </c>
      <c r="L3643" s="46"/>
      <c r="N3643" s="130"/>
      <c r="O3643" s="130"/>
      <c r="P3643" s="130"/>
      <c r="Q3643" s="34" t="s">
        <v>1092</v>
      </c>
      <c r="R3643" s="46"/>
      <c r="S3643" s="46"/>
    </row>
    <row r="3644" spans="1:19" ht="12.75">
      <c r="A3644" s="38">
        <v>3643</v>
      </c>
      <c r="B3644" s="119"/>
      <c r="C3644" s="39">
        <v>43925</v>
      </c>
      <c r="D3644" s="40"/>
      <c r="E3644" s="41"/>
      <c r="H3644" s="2" t="s">
        <v>43</v>
      </c>
      <c r="I3644" s="2" t="s">
        <v>45</v>
      </c>
      <c r="J3644" s="15" t="str">
        <f>IF(ISERROR(VLOOKUP(I3644,State_codes!$B$2:$C$38, 2, FALSE)),"",VLOOKUP(I3644,State_codes!$B$2:$C$38, 2, FALSE))</f>
        <v>MH</v>
      </c>
      <c r="K3644" s="2" t="s">
        <v>122</v>
      </c>
      <c r="L3644" s="46"/>
      <c r="N3644" s="130"/>
      <c r="O3644" s="130"/>
      <c r="P3644" s="130"/>
      <c r="Q3644" s="34" t="s">
        <v>1092</v>
      </c>
      <c r="R3644" s="46"/>
      <c r="S3644" s="46"/>
    </row>
    <row r="3645" spans="1:19" ht="12.75">
      <c r="A3645" s="38">
        <v>3644</v>
      </c>
      <c r="B3645" s="119"/>
      <c r="C3645" s="39">
        <v>43925</v>
      </c>
      <c r="D3645" s="40"/>
      <c r="E3645" s="41"/>
      <c r="H3645" s="2" t="s">
        <v>43</v>
      </c>
      <c r="I3645" s="2" t="s">
        <v>45</v>
      </c>
      <c r="J3645" s="15" t="str">
        <f>IF(ISERROR(VLOOKUP(I3645,State_codes!$B$2:$C$38, 2, FALSE)),"",VLOOKUP(I3645,State_codes!$B$2:$C$38, 2, FALSE))</f>
        <v>MH</v>
      </c>
      <c r="K3645" s="2" t="s">
        <v>122</v>
      </c>
      <c r="L3645" s="46"/>
      <c r="N3645" s="130"/>
      <c r="O3645" s="130"/>
      <c r="P3645" s="130"/>
      <c r="Q3645" s="34" t="s">
        <v>1092</v>
      </c>
      <c r="R3645" s="46"/>
      <c r="S3645" s="46"/>
    </row>
    <row r="3646" spans="1:19" ht="12.75">
      <c r="A3646" s="38">
        <v>3645</v>
      </c>
      <c r="B3646" s="119"/>
      <c r="C3646" s="39">
        <v>43925</v>
      </c>
      <c r="D3646" s="40"/>
      <c r="E3646" s="41"/>
      <c r="H3646" s="2" t="s">
        <v>43</v>
      </c>
      <c r="I3646" s="2" t="s">
        <v>45</v>
      </c>
      <c r="J3646" s="15" t="str">
        <f>IF(ISERROR(VLOOKUP(I3646,State_codes!$B$2:$C$38, 2, FALSE)),"",VLOOKUP(I3646,State_codes!$B$2:$C$38, 2, FALSE))</f>
        <v>MH</v>
      </c>
      <c r="K3646" s="2" t="s">
        <v>122</v>
      </c>
      <c r="L3646" s="46"/>
      <c r="N3646" s="130"/>
      <c r="O3646" s="130"/>
      <c r="P3646" s="130"/>
      <c r="Q3646" s="34" t="s">
        <v>1092</v>
      </c>
      <c r="R3646" s="46"/>
      <c r="S3646" s="46"/>
    </row>
    <row r="3647" spans="1:19" ht="12.75">
      <c r="A3647" s="38">
        <v>3646</v>
      </c>
      <c r="B3647" s="119"/>
      <c r="C3647" s="39">
        <v>43925</v>
      </c>
      <c r="D3647" s="40"/>
      <c r="E3647" s="41"/>
      <c r="H3647" s="2" t="s">
        <v>43</v>
      </c>
      <c r="I3647" s="2" t="s">
        <v>45</v>
      </c>
      <c r="J3647" s="15" t="str">
        <f>IF(ISERROR(VLOOKUP(I3647,State_codes!$B$2:$C$38, 2, FALSE)),"",VLOOKUP(I3647,State_codes!$B$2:$C$38, 2, FALSE))</f>
        <v>MH</v>
      </c>
      <c r="K3647" s="2" t="s">
        <v>122</v>
      </c>
      <c r="L3647" s="46"/>
      <c r="N3647" s="130"/>
      <c r="O3647" s="130"/>
      <c r="P3647" s="130"/>
      <c r="Q3647" s="34" t="s">
        <v>1092</v>
      </c>
      <c r="R3647" s="46"/>
      <c r="S3647" s="46"/>
    </row>
    <row r="3648" spans="1:19" ht="12.75">
      <c r="A3648" s="38">
        <v>3647</v>
      </c>
      <c r="B3648" s="119"/>
      <c r="C3648" s="39">
        <v>43925</v>
      </c>
      <c r="D3648" s="40"/>
      <c r="E3648" s="41"/>
      <c r="H3648" s="2" t="s">
        <v>43</v>
      </c>
      <c r="I3648" s="2" t="s">
        <v>45</v>
      </c>
      <c r="J3648" s="15" t="str">
        <f>IF(ISERROR(VLOOKUP(I3648,State_codes!$B$2:$C$38, 2, FALSE)),"",VLOOKUP(I3648,State_codes!$B$2:$C$38, 2, FALSE))</f>
        <v>MH</v>
      </c>
      <c r="K3648" s="2" t="s">
        <v>122</v>
      </c>
      <c r="L3648" s="46"/>
      <c r="N3648" s="130"/>
      <c r="O3648" s="130"/>
      <c r="P3648" s="130"/>
      <c r="Q3648" s="34" t="s">
        <v>1092</v>
      </c>
      <c r="R3648" s="46"/>
      <c r="S3648" s="46"/>
    </row>
    <row r="3649" spans="1:19" ht="12.75">
      <c r="A3649" s="38">
        <v>3648</v>
      </c>
      <c r="B3649" s="119"/>
      <c r="C3649" s="39">
        <v>43925</v>
      </c>
      <c r="D3649" s="40"/>
      <c r="E3649" s="41"/>
      <c r="H3649" s="2" t="s">
        <v>43</v>
      </c>
      <c r="I3649" s="2" t="s">
        <v>45</v>
      </c>
      <c r="J3649" s="15" t="str">
        <f>IF(ISERROR(VLOOKUP(I3649,State_codes!$B$2:$C$38, 2, FALSE)),"",VLOOKUP(I3649,State_codes!$B$2:$C$38, 2, FALSE))</f>
        <v>MH</v>
      </c>
      <c r="K3649" s="2" t="s">
        <v>122</v>
      </c>
      <c r="L3649" s="46"/>
      <c r="N3649" s="130"/>
      <c r="O3649" s="130"/>
      <c r="P3649" s="130"/>
      <c r="Q3649" s="34" t="s">
        <v>1092</v>
      </c>
      <c r="R3649" s="46"/>
      <c r="S3649" s="46"/>
    </row>
    <row r="3650" spans="1:19" ht="12.75">
      <c r="A3650" s="38">
        <v>3649</v>
      </c>
      <c r="B3650" s="119"/>
      <c r="C3650" s="39">
        <v>43925</v>
      </c>
      <c r="D3650" s="40"/>
      <c r="E3650" s="41"/>
      <c r="H3650" s="2" t="s">
        <v>43</v>
      </c>
      <c r="I3650" s="2" t="s">
        <v>45</v>
      </c>
      <c r="J3650" s="15" t="str">
        <f>IF(ISERROR(VLOOKUP(I3650,State_codes!$B$2:$C$38, 2, FALSE)),"",VLOOKUP(I3650,State_codes!$B$2:$C$38, 2, FALSE))</f>
        <v>MH</v>
      </c>
      <c r="K3650" s="2" t="s">
        <v>122</v>
      </c>
      <c r="L3650" s="46"/>
      <c r="N3650" s="130"/>
      <c r="O3650" s="130"/>
      <c r="P3650" s="130"/>
      <c r="Q3650" s="34" t="s">
        <v>1092</v>
      </c>
      <c r="R3650" s="46"/>
      <c r="S3650" s="46"/>
    </row>
    <row r="3651" spans="1:19" ht="12.75">
      <c r="A3651" s="38">
        <v>3650</v>
      </c>
      <c r="B3651" s="119"/>
      <c r="C3651" s="39">
        <v>43925</v>
      </c>
      <c r="D3651" s="40"/>
      <c r="E3651" s="41"/>
      <c r="H3651" s="2" t="s">
        <v>43</v>
      </c>
      <c r="I3651" s="2" t="s">
        <v>45</v>
      </c>
      <c r="J3651" s="15" t="str">
        <f>IF(ISERROR(VLOOKUP(I3651,State_codes!$B$2:$C$38, 2, FALSE)),"",VLOOKUP(I3651,State_codes!$B$2:$C$38, 2, FALSE))</f>
        <v>MH</v>
      </c>
      <c r="K3651" s="2" t="s">
        <v>122</v>
      </c>
      <c r="L3651" s="46"/>
      <c r="N3651" s="130"/>
      <c r="O3651" s="130"/>
      <c r="P3651" s="130"/>
      <c r="Q3651" s="34" t="s">
        <v>1092</v>
      </c>
      <c r="R3651" s="46"/>
      <c r="S3651" s="46"/>
    </row>
    <row r="3652" spans="1:19" ht="12.75">
      <c r="A3652" s="38">
        <v>3651</v>
      </c>
      <c r="B3652" s="119"/>
      <c r="C3652" s="39">
        <v>43925</v>
      </c>
      <c r="D3652" s="40"/>
      <c r="E3652" s="41"/>
      <c r="H3652" s="2" t="s">
        <v>43</v>
      </c>
      <c r="I3652" s="2" t="s">
        <v>45</v>
      </c>
      <c r="J3652" s="15" t="str">
        <f>IF(ISERROR(VLOOKUP(I3652,State_codes!$B$2:$C$38, 2, FALSE)),"",VLOOKUP(I3652,State_codes!$B$2:$C$38, 2, FALSE))</f>
        <v>MH</v>
      </c>
      <c r="K3652" s="2" t="s">
        <v>122</v>
      </c>
      <c r="L3652" s="46"/>
      <c r="N3652" s="130"/>
      <c r="O3652" s="130"/>
      <c r="P3652" s="130"/>
      <c r="Q3652" s="34" t="s">
        <v>1092</v>
      </c>
      <c r="R3652" s="46"/>
      <c r="S3652" s="46"/>
    </row>
    <row r="3653" spans="1:19" ht="12.75">
      <c r="A3653" s="38">
        <v>3652</v>
      </c>
      <c r="B3653" s="119"/>
      <c r="C3653" s="39">
        <v>43925</v>
      </c>
      <c r="D3653" s="40"/>
      <c r="E3653" s="41"/>
      <c r="H3653" s="2" t="s">
        <v>43</v>
      </c>
      <c r="I3653" s="2" t="s">
        <v>45</v>
      </c>
      <c r="J3653" s="15" t="str">
        <f>IF(ISERROR(VLOOKUP(I3653,State_codes!$B$2:$C$38, 2, FALSE)),"",VLOOKUP(I3653,State_codes!$B$2:$C$38, 2, FALSE))</f>
        <v>MH</v>
      </c>
      <c r="K3653" s="2" t="s">
        <v>122</v>
      </c>
      <c r="L3653" s="46"/>
      <c r="N3653" s="130"/>
      <c r="O3653" s="130"/>
      <c r="P3653" s="130"/>
      <c r="Q3653" s="34" t="s">
        <v>1092</v>
      </c>
      <c r="R3653" s="46"/>
      <c r="S3653" s="46"/>
    </row>
    <row r="3654" spans="1:19" ht="12.75">
      <c r="A3654" s="38">
        <v>3653</v>
      </c>
      <c r="B3654" s="119"/>
      <c r="C3654" s="39">
        <v>43925</v>
      </c>
      <c r="D3654" s="40"/>
      <c r="E3654" s="41"/>
      <c r="H3654" s="2" t="s">
        <v>43</v>
      </c>
      <c r="I3654" s="2" t="s">
        <v>45</v>
      </c>
      <c r="J3654" s="15" t="str">
        <f>IF(ISERROR(VLOOKUP(I3654,State_codes!$B$2:$C$38, 2, FALSE)),"",VLOOKUP(I3654,State_codes!$B$2:$C$38, 2, FALSE))</f>
        <v>MH</v>
      </c>
      <c r="K3654" s="2" t="s">
        <v>122</v>
      </c>
      <c r="L3654" s="46"/>
      <c r="N3654" s="130"/>
      <c r="O3654" s="130"/>
      <c r="P3654" s="130"/>
      <c r="Q3654" s="34" t="s">
        <v>1092</v>
      </c>
      <c r="R3654" s="46"/>
      <c r="S3654" s="46"/>
    </row>
    <row r="3655" spans="1:19" ht="12.75">
      <c r="A3655" s="38">
        <v>3654</v>
      </c>
      <c r="B3655" s="119"/>
      <c r="C3655" s="39">
        <v>43925</v>
      </c>
      <c r="D3655" s="40"/>
      <c r="E3655" s="41"/>
      <c r="H3655" s="2" t="s">
        <v>43</v>
      </c>
      <c r="I3655" s="2" t="s">
        <v>45</v>
      </c>
      <c r="J3655" s="15" t="str">
        <f>IF(ISERROR(VLOOKUP(I3655,State_codes!$B$2:$C$38, 2, FALSE)),"",VLOOKUP(I3655,State_codes!$B$2:$C$38, 2, FALSE))</f>
        <v>MH</v>
      </c>
      <c r="K3655" s="2" t="s">
        <v>122</v>
      </c>
      <c r="L3655" s="46"/>
      <c r="N3655" s="130"/>
      <c r="O3655" s="130"/>
      <c r="P3655" s="130"/>
      <c r="Q3655" s="34" t="s">
        <v>1092</v>
      </c>
      <c r="R3655" s="46"/>
      <c r="S3655" s="46"/>
    </row>
    <row r="3656" spans="1:19" ht="12.75">
      <c r="A3656" s="38">
        <v>3655</v>
      </c>
      <c r="B3656" s="119"/>
      <c r="C3656" s="39">
        <v>43925</v>
      </c>
      <c r="D3656" s="40"/>
      <c r="E3656" s="41"/>
      <c r="H3656" s="2" t="s">
        <v>43</v>
      </c>
      <c r="I3656" s="2" t="s">
        <v>45</v>
      </c>
      <c r="J3656" s="15" t="str">
        <f>IF(ISERROR(VLOOKUP(I3656,State_codes!$B$2:$C$38, 2, FALSE)),"",VLOOKUP(I3656,State_codes!$B$2:$C$38, 2, FALSE))</f>
        <v>MH</v>
      </c>
      <c r="K3656" s="2" t="s">
        <v>122</v>
      </c>
      <c r="L3656" s="46"/>
      <c r="N3656" s="130"/>
      <c r="O3656" s="130"/>
      <c r="P3656" s="130"/>
      <c r="Q3656" s="37" t="s">
        <v>1092</v>
      </c>
      <c r="R3656" s="46"/>
      <c r="S3656" s="46"/>
    </row>
    <row r="3657" spans="1:19" ht="12.75">
      <c r="A3657" s="38">
        <v>3656</v>
      </c>
      <c r="B3657" s="119"/>
      <c r="C3657" s="39">
        <v>43925</v>
      </c>
      <c r="D3657" s="40"/>
      <c r="E3657" s="41"/>
      <c r="H3657" s="2" t="s">
        <v>43</v>
      </c>
      <c r="I3657" s="2" t="s">
        <v>45</v>
      </c>
      <c r="J3657" s="15" t="str">
        <f>IF(ISERROR(VLOOKUP(I3657,State_codes!$B$2:$C$38, 2, FALSE)),"",VLOOKUP(I3657,State_codes!$B$2:$C$38, 2, FALSE))</f>
        <v>MH</v>
      </c>
      <c r="K3657" s="2" t="s">
        <v>122</v>
      </c>
      <c r="L3657" s="46"/>
      <c r="N3657" s="130"/>
      <c r="O3657" s="130"/>
      <c r="P3657" s="130"/>
      <c r="Q3657" s="34" t="s">
        <v>1092</v>
      </c>
      <c r="R3657" s="46"/>
      <c r="S3657" s="46"/>
    </row>
    <row r="3658" spans="1:19" ht="12.75">
      <c r="A3658" s="38">
        <v>3657</v>
      </c>
      <c r="B3658" s="119"/>
      <c r="C3658" s="39">
        <v>43925</v>
      </c>
      <c r="D3658" s="40"/>
      <c r="E3658" s="41"/>
      <c r="H3658" s="2" t="s">
        <v>43</v>
      </c>
      <c r="I3658" s="2" t="s">
        <v>45</v>
      </c>
      <c r="J3658" s="15" t="str">
        <f>IF(ISERROR(VLOOKUP(I3658,State_codes!$B$2:$C$38, 2, FALSE)),"",VLOOKUP(I3658,State_codes!$B$2:$C$38, 2, FALSE))</f>
        <v>MH</v>
      </c>
      <c r="K3658" s="2" t="s">
        <v>122</v>
      </c>
      <c r="L3658" s="46"/>
      <c r="N3658" s="130"/>
      <c r="O3658" s="130"/>
      <c r="P3658" s="130"/>
      <c r="Q3658" s="34" t="s">
        <v>1092</v>
      </c>
      <c r="R3658" s="46"/>
      <c r="S3658" s="46"/>
    </row>
    <row r="3659" spans="1:19" ht="12.75">
      <c r="A3659" s="38">
        <v>3658</v>
      </c>
      <c r="B3659" s="119"/>
      <c r="C3659" s="39">
        <v>43925</v>
      </c>
      <c r="D3659" s="40"/>
      <c r="E3659" s="41"/>
      <c r="H3659" s="2" t="s">
        <v>43</v>
      </c>
      <c r="I3659" s="2" t="s">
        <v>45</v>
      </c>
      <c r="J3659" s="15" t="str">
        <f>IF(ISERROR(VLOOKUP(I3659,State_codes!$B$2:$C$38, 2, FALSE)),"",VLOOKUP(I3659,State_codes!$B$2:$C$38, 2, FALSE))</f>
        <v>MH</v>
      </c>
      <c r="K3659" s="2" t="s">
        <v>122</v>
      </c>
      <c r="L3659" s="46"/>
      <c r="N3659" s="130"/>
      <c r="O3659" s="130"/>
      <c r="P3659" s="130"/>
      <c r="Q3659" s="34" t="s">
        <v>1092</v>
      </c>
      <c r="R3659" s="46"/>
      <c r="S3659" s="46"/>
    </row>
    <row r="3660" spans="1:19" ht="12.75">
      <c r="A3660" s="38">
        <v>3659</v>
      </c>
      <c r="B3660" s="119"/>
      <c r="C3660" s="39">
        <v>43925</v>
      </c>
      <c r="D3660" s="40"/>
      <c r="E3660" s="41"/>
      <c r="H3660" s="2" t="s">
        <v>43</v>
      </c>
      <c r="I3660" s="2" t="s">
        <v>45</v>
      </c>
      <c r="J3660" s="15" t="str">
        <f>IF(ISERROR(VLOOKUP(I3660,State_codes!$B$2:$C$38, 2, FALSE)),"",VLOOKUP(I3660,State_codes!$B$2:$C$38, 2, FALSE))</f>
        <v>MH</v>
      </c>
      <c r="K3660" s="2" t="s">
        <v>122</v>
      </c>
      <c r="L3660" s="46"/>
      <c r="N3660" s="130"/>
      <c r="O3660" s="130"/>
      <c r="P3660" s="130"/>
      <c r="Q3660" s="34" t="s">
        <v>1092</v>
      </c>
      <c r="R3660" s="46"/>
      <c r="S3660" s="46"/>
    </row>
    <row r="3661" spans="1:19" ht="12.75">
      <c r="A3661" s="38">
        <v>3660</v>
      </c>
      <c r="B3661" s="119"/>
      <c r="C3661" s="39">
        <v>43925</v>
      </c>
      <c r="D3661" s="40"/>
      <c r="E3661" s="41"/>
      <c r="H3661" s="2" t="s">
        <v>43</v>
      </c>
      <c r="I3661" s="2" t="s">
        <v>45</v>
      </c>
      <c r="J3661" s="15" t="str">
        <f>IF(ISERROR(VLOOKUP(I3661,State_codes!$B$2:$C$38, 2, FALSE)),"",VLOOKUP(I3661,State_codes!$B$2:$C$38, 2, FALSE))</f>
        <v>MH</v>
      </c>
      <c r="K3661" s="2" t="s">
        <v>122</v>
      </c>
      <c r="L3661" s="46"/>
      <c r="N3661" s="130"/>
      <c r="O3661" s="130"/>
      <c r="P3661" s="130"/>
      <c r="Q3661" s="34" t="s">
        <v>1092</v>
      </c>
      <c r="R3661" s="46"/>
      <c r="S3661" s="46"/>
    </row>
    <row r="3662" spans="1:19" ht="12.75">
      <c r="A3662" s="38">
        <v>3661</v>
      </c>
      <c r="B3662" s="119"/>
      <c r="C3662" s="39">
        <v>43925</v>
      </c>
      <c r="D3662" s="40"/>
      <c r="E3662" s="41"/>
      <c r="H3662" s="2" t="s">
        <v>43</v>
      </c>
      <c r="I3662" s="2" t="s">
        <v>45</v>
      </c>
      <c r="J3662" s="15" t="str">
        <f>IF(ISERROR(VLOOKUP(I3662,State_codes!$B$2:$C$38, 2, FALSE)),"",VLOOKUP(I3662,State_codes!$B$2:$C$38, 2, FALSE))</f>
        <v>MH</v>
      </c>
      <c r="K3662" s="2" t="s">
        <v>122</v>
      </c>
      <c r="L3662" s="46"/>
      <c r="N3662" s="130"/>
      <c r="O3662" s="130"/>
      <c r="P3662" s="130"/>
      <c r="Q3662" s="34" t="s">
        <v>1092</v>
      </c>
      <c r="R3662" s="46"/>
      <c r="S3662" s="46"/>
    </row>
    <row r="3663" spans="1:19" ht="12.75">
      <c r="A3663" s="38">
        <v>3662</v>
      </c>
      <c r="B3663" s="119"/>
      <c r="C3663" s="39">
        <v>43925</v>
      </c>
      <c r="D3663" s="40"/>
      <c r="E3663" s="41"/>
      <c r="H3663" s="2" t="s">
        <v>43</v>
      </c>
      <c r="I3663" s="2" t="s">
        <v>45</v>
      </c>
      <c r="J3663" s="15" t="str">
        <f>IF(ISERROR(VLOOKUP(I3663,State_codes!$B$2:$C$38, 2, FALSE)),"",VLOOKUP(I3663,State_codes!$B$2:$C$38, 2, FALSE))</f>
        <v>MH</v>
      </c>
      <c r="K3663" s="2" t="s">
        <v>122</v>
      </c>
      <c r="L3663" s="46"/>
      <c r="N3663" s="130"/>
      <c r="O3663" s="130"/>
      <c r="P3663" s="130"/>
      <c r="Q3663" s="34" t="s">
        <v>1092</v>
      </c>
      <c r="R3663" s="46"/>
      <c r="S3663" s="46"/>
    </row>
    <row r="3664" spans="1:19" ht="12.75">
      <c r="A3664" s="38">
        <v>3663</v>
      </c>
      <c r="B3664" s="119"/>
      <c r="C3664" s="39">
        <v>43925</v>
      </c>
      <c r="D3664" s="40"/>
      <c r="E3664" s="41"/>
      <c r="H3664" s="2" t="s">
        <v>43</v>
      </c>
      <c r="I3664" s="2" t="s">
        <v>45</v>
      </c>
      <c r="J3664" s="15" t="str">
        <f>IF(ISERROR(VLOOKUP(I3664,State_codes!$B$2:$C$38, 2, FALSE)),"",VLOOKUP(I3664,State_codes!$B$2:$C$38, 2, FALSE))</f>
        <v>MH</v>
      </c>
      <c r="K3664" s="2" t="s">
        <v>122</v>
      </c>
      <c r="L3664" s="46"/>
      <c r="N3664" s="130"/>
      <c r="O3664" s="130"/>
      <c r="P3664" s="130"/>
      <c r="Q3664" s="34" t="s">
        <v>1092</v>
      </c>
      <c r="R3664" s="46"/>
      <c r="S3664" s="46"/>
    </row>
    <row r="3665" spans="1:19" ht="12.75">
      <c r="A3665" s="38">
        <v>3664</v>
      </c>
      <c r="B3665" s="119"/>
      <c r="C3665" s="39">
        <v>43925</v>
      </c>
      <c r="D3665" s="40"/>
      <c r="E3665" s="41"/>
      <c r="H3665" s="2" t="s">
        <v>43</v>
      </c>
      <c r="I3665" s="2" t="s">
        <v>45</v>
      </c>
      <c r="J3665" s="15" t="str">
        <f>IF(ISERROR(VLOOKUP(I3665,State_codes!$B$2:$C$38, 2, FALSE)),"",VLOOKUP(I3665,State_codes!$B$2:$C$38, 2, FALSE))</f>
        <v>MH</v>
      </c>
      <c r="K3665" s="2" t="s">
        <v>122</v>
      </c>
      <c r="L3665" s="46"/>
      <c r="N3665" s="130"/>
      <c r="O3665" s="130"/>
      <c r="P3665" s="130"/>
      <c r="Q3665" s="34" t="s">
        <v>1092</v>
      </c>
      <c r="R3665" s="46"/>
      <c r="S3665" s="46"/>
    </row>
    <row r="3666" spans="1:19" ht="12.75">
      <c r="A3666" s="38">
        <v>3665</v>
      </c>
      <c r="B3666" s="119"/>
      <c r="C3666" s="39">
        <v>43925</v>
      </c>
      <c r="D3666" s="40"/>
      <c r="E3666" s="41"/>
      <c r="H3666" s="2" t="s">
        <v>43</v>
      </c>
      <c r="I3666" s="2" t="s">
        <v>45</v>
      </c>
      <c r="J3666" s="15" t="str">
        <f>IF(ISERROR(VLOOKUP(I3666,State_codes!$B$2:$C$38, 2, FALSE)),"",VLOOKUP(I3666,State_codes!$B$2:$C$38, 2, FALSE))</f>
        <v>MH</v>
      </c>
      <c r="K3666" s="2" t="s">
        <v>122</v>
      </c>
      <c r="L3666" s="46"/>
      <c r="N3666" s="130"/>
      <c r="O3666" s="130"/>
      <c r="P3666" s="130"/>
      <c r="Q3666" s="34" t="s">
        <v>1092</v>
      </c>
      <c r="R3666" s="46"/>
      <c r="S3666" s="46"/>
    </row>
    <row r="3667" spans="1:19" ht="12.75">
      <c r="A3667" s="38">
        <v>3666</v>
      </c>
      <c r="B3667" s="119"/>
      <c r="C3667" s="39">
        <v>43925</v>
      </c>
      <c r="D3667" s="40"/>
      <c r="E3667" s="41"/>
      <c r="H3667" s="2" t="s">
        <v>43</v>
      </c>
      <c r="I3667" s="2" t="s">
        <v>45</v>
      </c>
      <c r="J3667" s="15" t="str">
        <f>IF(ISERROR(VLOOKUP(I3667,State_codes!$B$2:$C$38, 2, FALSE)),"",VLOOKUP(I3667,State_codes!$B$2:$C$38, 2, FALSE))</f>
        <v>MH</v>
      </c>
      <c r="K3667" s="2" t="s">
        <v>122</v>
      </c>
      <c r="L3667" s="46"/>
      <c r="N3667" s="130"/>
      <c r="O3667" s="130"/>
      <c r="P3667" s="130"/>
      <c r="Q3667" s="34" t="s">
        <v>1092</v>
      </c>
      <c r="R3667" s="46"/>
      <c r="S3667" s="46"/>
    </row>
    <row r="3668" spans="1:19" ht="12.75">
      <c r="A3668" s="38">
        <v>3667</v>
      </c>
      <c r="B3668" s="119"/>
      <c r="C3668" s="39">
        <v>43925</v>
      </c>
      <c r="D3668" s="40"/>
      <c r="E3668" s="41"/>
      <c r="H3668" s="2" t="s">
        <v>43</v>
      </c>
      <c r="I3668" s="2" t="s">
        <v>45</v>
      </c>
      <c r="J3668" s="15" t="str">
        <f>IF(ISERROR(VLOOKUP(I3668,State_codes!$B$2:$C$38, 2, FALSE)),"",VLOOKUP(I3668,State_codes!$B$2:$C$38, 2, FALSE))</f>
        <v>MH</v>
      </c>
      <c r="K3668" s="2" t="s">
        <v>122</v>
      </c>
      <c r="L3668" s="46"/>
      <c r="N3668" s="130"/>
      <c r="O3668" s="130"/>
      <c r="P3668" s="130"/>
      <c r="Q3668" s="34" t="s">
        <v>1092</v>
      </c>
      <c r="R3668" s="46"/>
      <c r="S3668" s="46"/>
    </row>
    <row r="3669" spans="1:19" ht="12.75">
      <c r="A3669" s="38">
        <v>3668</v>
      </c>
      <c r="B3669" s="119"/>
      <c r="C3669" s="39">
        <v>43925</v>
      </c>
      <c r="D3669" s="40"/>
      <c r="E3669" s="41"/>
      <c r="H3669" s="2" t="s">
        <v>43</v>
      </c>
      <c r="I3669" s="2" t="s">
        <v>45</v>
      </c>
      <c r="J3669" s="15" t="str">
        <f>IF(ISERROR(VLOOKUP(I3669,State_codes!$B$2:$C$38, 2, FALSE)),"",VLOOKUP(I3669,State_codes!$B$2:$C$38, 2, FALSE))</f>
        <v>MH</v>
      </c>
      <c r="K3669" s="2" t="s">
        <v>122</v>
      </c>
      <c r="L3669" s="46"/>
      <c r="N3669" s="130"/>
      <c r="O3669" s="130"/>
      <c r="P3669" s="130"/>
      <c r="Q3669" s="34" t="s">
        <v>1092</v>
      </c>
      <c r="R3669" s="46"/>
      <c r="S3669" s="46"/>
    </row>
    <row r="3670" spans="1:19" ht="12.75">
      <c r="A3670" s="38">
        <v>3669</v>
      </c>
      <c r="B3670" s="119"/>
      <c r="C3670" s="39">
        <v>43925</v>
      </c>
      <c r="D3670" s="40"/>
      <c r="E3670" s="41"/>
      <c r="H3670" s="2" t="s">
        <v>43</v>
      </c>
      <c r="I3670" s="2" t="s">
        <v>45</v>
      </c>
      <c r="J3670" s="15" t="str">
        <f>IF(ISERROR(VLOOKUP(I3670,State_codes!$B$2:$C$38, 2, FALSE)),"",VLOOKUP(I3670,State_codes!$B$2:$C$38, 2, FALSE))</f>
        <v>MH</v>
      </c>
      <c r="K3670" s="2" t="s">
        <v>122</v>
      </c>
      <c r="L3670" s="46"/>
      <c r="N3670" s="130"/>
      <c r="O3670" s="130"/>
      <c r="P3670" s="130"/>
      <c r="Q3670" s="34" t="s">
        <v>1092</v>
      </c>
      <c r="R3670" s="46"/>
      <c r="S3670" s="46"/>
    </row>
    <row r="3671" spans="1:19" ht="12.75">
      <c r="A3671" s="38">
        <v>3670</v>
      </c>
      <c r="B3671" s="119"/>
      <c r="C3671" s="39">
        <v>43925</v>
      </c>
      <c r="D3671" s="40"/>
      <c r="E3671" s="41"/>
      <c r="H3671" s="2" t="s">
        <v>43</v>
      </c>
      <c r="I3671" s="2" t="s">
        <v>45</v>
      </c>
      <c r="J3671" s="15" t="str">
        <f>IF(ISERROR(VLOOKUP(I3671,State_codes!$B$2:$C$38, 2, FALSE)),"",VLOOKUP(I3671,State_codes!$B$2:$C$38, 2, FALSE))</f>
        <v>MH</v>
      </c>
      <c r="K3671" s="2" t="s">
        <v>122</v>
      </c>
      <c r="L3671" s="46"/>
      <c r="N3671" s="130"/>
      <c r="O3671" s="130"/>
      <c r="P3671" s="130"/>
      <c r="Q3671" s="34" t="s">
        <v>1092</v>
      </c>
      <c r="R3671" s="46"/>
      <c r="S3671" s="46"/>
    </row>
    <row r="3672" spans="1:19" ht="12.75">
      <c r="A3672" s="38">
        <v>3671</v>
      </c>
      <c r="B3672" s="119"/>
      <c r="C3672" s="39">
        <v>43925</v>
      </c>
      <c r="D3672" s="40"/>
      <c r="E3672" s="41"/>
      <c r="H3672" s="2" t="s">
        <v>43</v>
      </c>
      <c r="I3672" s="2" t="s">
        <v>45</v>
      </c>
      <c r="J3672" s="15" t="str">
        <f>IF(ISERROR(VLOOKUP(I3672,State_codes!$B$2:$C$38, 2, FALSE)),"",VLOOKUP(I3672,State_codes!$B$2:$C$38, 2, FALSE))</f>
        <v>MH</v>
      </c>
      <c r="K3672" s="2" t="s">
        <v>122</v>
      </c>
      <c r="L3672" s="46"/>
      <c r="N3672" s="130"/>
      <c r="O3672" s="130"/>
      <c r="P3672" s="130"/>
      <c r="Q3672" s="34" t="s">
        <v>1092</v>
      </c>
      <c r="R3672" s="46"/>
      <c r="S3672" s="46"/>
    </row>
    <row r="3673" spans="1:19" ht="12.75">
      <c r="A3673" s="38">
        <v>3672</v>
      </c>
      <c r="B3673" s="119"/>
      <c r="C3673" s="39">
        <v>43925</v>
      </c>
      <c r="H3673" s="2" t="s">
        <v>859</v>
      </c>
      <c r="I3673" s="2" t="s">
        <v>109</v>
      </c>
      <c r="J3673" s="15" t="str">
        <f>IF(ISERROR(VLOOKUP(I3673,State_codes!$B$2:$C$38, 2, FALSE)),"",VLOOKUP(I3673,State_codes!$B$2:$C$38, 2, FALSE))</f>
        <v>RJ</v>
      </c>
      <c r="K3673" s="2" t="s">
        <v>122</v>
      </c>
      <c r="L3673" s="31" t="s">
        <v>429</v>
      </c>
      <c r="Q3673" s="34" t="s">
        <v>13041</v>
      </c>
      <c r="S3673" s="46"/>
    </row>
    <row r="3674" spans="1:19" ht="12.75">
      <c r="A3674" s="38">
        <v>3673</v>
      </c>
      <c r="B3674" s="119"/>
      <c r="C3674" s="39">
        <v>43925</v>
      </c>
      <c r="H3674" s="2" t="s">
        <v>5367</v>
      </c>
      <c r="I3674" s="2" t="s">
        <v>109</v>
      </c>
      <c r="J3674" s="15" t="str">
        <f>IF(ISERROR(VLOOKUP(I3674,State_codes!$B$2:$C$38, 2, FALSE)),"",VLOOKUP(I3674,State_codes!$B$2:$C$38, 2, FALSE))</f>
        <v>RJ</v>
      </c>
      <c r="K3674" s="2" t="s">
        <v>122</v>
      </c>
      <c r="L3674" s="31" t="s">
        <v>429</v>
      </c>
      <c r="Q3674" s="34" t="s">
        <v>13041</v>
      </c>
      <c r="S3674" s="46"/>
    </row>
    <row r="3675" spans="1:19" ht="12.75">
      <c r="A3675" s="38">
        <v>3674</v>
      </c>
      <c r="B3675" s="119"/>
      <c r="C3675" s="39">
        <v>43925</v>
      </c>
      <c r="H3675" s="2" t="s">
        <v>5360</v>
      </c>
      <c r="I3675" s="2" t="s">
        <v>109</v>
      </c>
      <c r="J3675" s="15" t="str">
        <f>IF(ISERROR(VLOOKUP(I3675,State_codes!$B$2:$C$38, 2, FALSE)),"",VLOOKUP(I3675,State_codes!$B$2:$C$38, 2, FALSE))</f>
        <v>RJ</v>
      </c>
      <c r="K3675" s="2" t="s">
        <v>122</v>
      </c>
      <c r="L3675" s="31" t="s">
        <v>429</v>
      </c>
      <c r="Q3675" s="34" t="s">
        <v>13041</v>
      </c>
      <c r="S3675" s="46"/>
    </row>
    <row r="3676" spans="1:19" ht="12.75">
      <c r="A3676" s="38">
        <v>3675</v>
      </c>
      <c r="B3676" s="119"/>
      <c r="C3676" s="39">
        <v>43925</v>
      </c>
      <c r="H3676" s="2" t="s">
        <v>4084</v>
      </c>
      <c r="I3676" s="2" t="s">
        <v>109</v>
      </c>
      <c r="J3676" s="15" t="str">
        <f>IF(ISERROR(VLOOKUP(I3676,State_codes!$B$2:$C$38, 2, FALSE)),"",VLOOKUP(I3676,State_codes!$B$2:$C$38, 2, FALSE))</f>
        <v>RJ</v>
      </c>
      <c r="K3676" s="2" t="s">
        <v>122</v>
      </c>
      <c r="L3676" s="31" t="s">
        <v>429</v>
      </c>
      <c r="Q3676" s="34" t="s">
        <v>13041</v>
      </c>
      <c r="S3676" s="46"/>
    </row>
    <row r="3677" spans="1:19" ht="12.75">
      <c r="A3677" s="38">
        <v>3676</v>
      </c>
      <c r="B3677" s="119"/>
      <c r="C3677" s="39">
        <v>43926</v>
      </c>
      <c r="D3677" s="40"/>
      <c r="E3677" s="41"/>
      <c r="H3677" s="2" t="s">
        <v>3300</v>
      </c>
      <c r="I3677" s="2" t="s">
        <v>236</v>
      </c>
      <c r="J3677" s="15" t="str">
        <f>IF(ISERROR(VLOOKUP(I3677,State_codes!$B$2:$C$38, 2, FALSE)),"",VLOOKUP(I3677,State_codes!$B$2:$C$38, 2, FALSE))</f>
        <v>AP</v>
      </c>
      <c r="K3677" s="2" t="s">
        <v>122</v>
      </c>
      <c r="L3677" s="31" t="s">
        <v>429</v>
      </c>
      <c r="N3677" s="130"/>
      <c r="O3677" s="130"/>
      <c r="P3677" s="39">
        <v>43926</v>
      </c>
      <c r="Q3677" s="37" t="s">
        <v>13043</v>
      </c>
      <c r="R3677" s="46"/>
      <c r="S3677" s="46"/>
    </row>
    <row r="3678" spans="1:19" ht="12.75">
      <c r="A3678" s="38">
        <v>3677</v>
      </c>
      <c r="B3678" s="119"/>
      <c r="C3678" s="39">
        <v>43926</v>
      </c>
      <c r="D3678" s="40"/>
      <c r="E3678" s="41"/>
      <c r="H3678" s="2" t="s">
        <v>3300</v>
      </c>
      <c r="I3678" s="2" t="s">
        <v>236</v>
      </c>
      <c r="J3678" s="15" t="str">
        <f>IF(ISERROR(VLOOKUP(I3678,State_codes!$B$2:$C$38, 2, FALSE)),"",VLOOKUP(I3678,State_codes!$B$2:$C$38, 2, FALSE))</f>
        <v>AP</v>
      </c>
      <c r="K3678" s="2" t="s">
        <v>122</v>
      </c>
      <c r="L3678" s="31" t="s">
        <v>429</v>
      </c>
      <c r="N3678" s="130"/>
      <c r="O3678" s="130"/>
      <c r="P3678" s="39">
        <v>43926</v>
      </c>
      <c r="Q3678" s="37" t="s">
        <v>13043</v>
      </c>
      <c r="R3678" s="46"/>
      <c r="S3678" s="46"/>
    </row>
    <row r="3679" spans="1:19" ht="12.75">
      <c r="A3679" s="38">
        <v>3678</v>
      </c>
      <c r="B3679" s="119"/>
      <c r="C3679" s="39">
        <v>43926</v>
      </c>
      <c r="D3679" s="40"/>
      <c r="E3679" s="41"/>
      <c r="H3679" s="2" t="s">
        <v>3300</v>
      </c>
      <c r="I3679" s="2" t="s">
        <v>236</v>
      </c>
      <c r="J3679" s="15" t="str">
        <f>IF(ISERROR(VLOOKUP(I3679,State_codes!$B$2:$C$38, 2, FALSE)),"",VLOOKUP(I3679,State_codes!$B$2:$C$38, 2, FALSE))</f>
        <v>AP</v>
      </c>
      <c r="K3679" s="2" t="s">
        <v>122</v>
      </c>
      <c r="L3679" s="31" t="s">
        <v>429</v>
      </c>
      <c r="N3679" s="130"/>
      <c r="O3679" s="130"/>
      <c r="P3679" s="39">
        <v>43926</v>
      </c>
      <c r="Q3679" s="37" t="s">
        <v>13043</v>
      </c>
      <c r="R3679" s="46"/>
      <c r="S3679" s="46"/>
    </row>
    <row r="3680" spans="1:19" ht="12.75">
      <c r="A3680" s="38">
        <v>3679</v>
      </c>
      <c r="B3680" s="119"/>
      <c r="C3680" s="39">
        <v>43926</v>
      </c>
      <c r="D3680" s="40"/>
      <c r="E3680" s="41"/>
      <c r="H3680" s="2" t="s">
        <v>3300</v>
      </c>
      <c r="I3680" s="2" t="s">
        <v>236</v>
      </c>
      <c r="J3680" s="15" t="str">
        <f>IF(ISERROR(VLOOKUP(I3680,State_codes!$B$2:$C$38, 2, FALSE)),"",VLOOKUP(I3680,State_codes!$B$2:$C$38, 2, FALSE))</f>
        <v>AP</v>
      </c>
      <c r="K3680" s="2" t="s">
        <v>122</v>
      </c>
      <c r="L3680" s="31" t="s">
        <v>429</v>
      </c>
      <c r="N3680" s="130"/>
      <c r="O3680" s="130"/>
      <c r="P3680" s="39">
        <v>43926</v>
      </c>
      <c r="Q3680" s="37" t="s">
        <v>13043</v>
      </c>
      <c r="R3680" s="46"/>
      <c r="S3680" s="46"/>
    </row>
    <row r="3681" spans="1:19" ht="12.75">
      <c r="A3681" s="38">
        <v>3680</v>
      </c>
      <c r="B3681" s="119"/>
      <c r="C3681" s="39">
        <v>43926</v>
      </c>
      <c r="D3681" s="40"/>
      <c r="E3681" s="41"/>
      <c r="H3681" s="2" t="s">
        <v>3300</v>
      </c>
      <c r="I3681" s="2" t="s">
        <v>236</v>
      </c>
      <c r="J3681" s="15" t="str">
        <f>IF(ISERROR(VLOOKUP(I3681,State_codes!$B$2:$C$38, 2, FALSE)),"",VLOOKUP(I3681,State_codes!$B$2:$C$38, 2, FALSE))</f>
        <v>AP</v>
      </c>
      <c r="K3681" s="2" t="s">
        <v>122</v>
      </c>
      <c r="L3681" s="31" t="s">
        <v>429</v>
      </c>
      <c r="N3681" s="130"/>
      <c r="O3681" s="130"/>
      <c r="P3681" s="39">
        <v>43926</v>
      </c>
      <c r="Q3681" s="37" t="s">
        <v>13043</v>
      </c>
      <c r="R3681" s="46"/>
      <c r="S3681" s="46"/>
    </row>
    <row r="3682" spans="1:19" ht="12.75">
      <c r="A3682" s="38">
        <v>3681</v>
      </c>
      <c r="B3682" s="119"/>
      <c r="C3682" s="39">
        <v>43926</v>
      </c>
      <c r="D3682" s="40"/>
      <c r="E3682" s="41"/>
      <c r="H3682" s="2" t="s">
        <v>3300</v>
      </c>
      <c r="I3682" s="2" t="s">
        <v>236</v>
      </c>
      <c r="J3682" s="15" t="str">
        <f>IF(ISERROR(VLOOKUP(I3682,State_codes!$B$2:$C$38, 2, FALSE)),"",VLOOKUP(I3682,State_codes!$B$2:$C$38, 2, FALSE))</f>
        <v>AP</v>
      </c>
      <c r="K3682" s="2" t="s">
        <v>122</v>
      </c>
      <c r="L3682" s="31" t="s">
        <v>429</v>
      </c>
      <c r="N3682" s="130"/>
      <c r="O3682" s="130"/>
      <c r="P3682" s="39">
        <v>43926</v>
      </c>
      <c r="Q3682" s="37" t="s">
        <v>13043</v>
      </c>
      <c r="R3682" s="46"/>
      <c r="S3682" s="46"/>
    </row>
    <row r="3683" spans="1:19" ht="12.75">
      <c r="A3683" s="38">
        <v>3682</v>
      </c>
      <c r="B3683" s="119"/>
      <c r="C3683" s="39">
        <v>43926</v>
      </c>
      <c r="D3683" s="40"/>
      <c r="E3683" s="41"/>
      <c r="H3683" s="2" t="s">
        <v>3300</v>
      </c>
      <c r="I3683" s="2" t="s">
        <v>236</v>
      </c>
      <c r="J3683" s="15" t="str">
        <f>IF(ISERROR(VLOOKUP(I3683,State_codes!$B$2:$C$38, 2, FALSE)),"",VLOOKUP(I3683,State_codes!$B$2:$C$38, 2, FALSE))</f>
        <v>AP</v>
      </c>
      <c r="K3683" s="2" t="s">
        <v>122</v>
      </c>
      <c r="L3683" s="31" t="s">
        <v>429</v>
      </c>
      <c r="N3683" s="130"/>
      <c r="O3683" s="130"/>
      <c r="P3683" s="39">
        <v>43926</v>
      </c>
      <c r="Q3683" s="37" t="s">
        <v>13043</v>
      </c>
      <c r="R3683" s="46"/>
      <c r="S3683" s="46"/>
    </row>
    <row r="3684" spans="1:19" ht="12.75">
      <c r="A3684" s="38">
        <v>3683</v>
      </c>
      <c r="B3684" s="119"/>
      <c r="C3684" s="39">
        <v>43926</v>
      </c>
      <c r="D3684" s="40"/>
      <c r="E3684" s="41"/>
      <c r="H3684" s="2" t="s">
        <v>3300</v>
      </c>
      <c r="I3684" s="2" t="s">
        <v>236</v>
      </c>
      <c r="J3684" s="15" t="str">
        <f>IF(ISERROR(VLOOKUP(I3684,State_codes!$B$2:$C$38, 2, FALSE)),"",VLOOKUP(I3684,State_codes!$B$2:$C$38, 2, FALSE))</f>
        <v>AP</v>
      </c>
      <c r="K3684" s="2" t="s">
        <v>122</v>
      </c>
      <c r="L3684" s="31" t="s">
        <v>429</v>
      </c>
      <c r="N3684" s="130"/>
      <c r="O3684" s="130"/>
      <c r="P3684" s="39">
        <v>43926</v>
      </c>
      <c r="Q3684" s="37" t="s">
        <v>13043</v>
      </c>
      <c r="R3684" s="46"/>
      <c r="S3684" s="46"/>
    </row>
    <row r="3685" spans="1:19" ht="12.75">
      <c r="A3685" s="38">
        <v>3684</v>
      </c>
      <c r="B3685" s="119"/>
      <c r="C3685" s="39">
        <v>43926</v>
      </c>
      <c r="D3685" s="40"/>
      <c r="E3685" s="41"/>
      <c r="H3685" s="2" t="s">
        <v>3300</v>
      </c>
      <c r="I3685" s="2" t="s">
        <v>236</v>
      </c>
      <c r="J3685" s="15" t="str">
        <f>IF(ISERROR(VLOOKUP(I3685,State_codes!$B$2:$C$38, 2, FALSE)),"",VLOOKUP(I3685,State_codes!$B$2:$C$38, 2, FALSE))</f>
        <v>AP</v>
      </c>
      <c r="K3685" s="2" t="s">
        <v>122</v>
      </c>
      <c r="L3685" s="31" t="s">
        <v>429</v>
      </c>
      <c r="N3685" s="130"/>
      <c r="O3685" s="130"/>
      <c r="P3685" s="39">
        <v>43926</v>
      </c>
      <c r="Q3685" s="37" t="s">
        <v>13043</v>
      </c>
      <c r="R3685" s="46"/>
      <c r="S3685" s="46"/>
    </row>
    <row r="3686" spans="1:19" ht="12.75">
      <c r="A3686" s="38">
        <v>3685</v>
      </c>
      <c r="B3686" s="119"/>
      <c r="C3686" s="39">
        <v>43926</v>
      </c>
      <c r="D3686" s="40"/>
      <c r="E3686" s="41"/>
      <c r="H3686" s="2" t="s">
        <v>3300</v>
      </c>
      <c r="I3686" s="2" t="s">
        <v>236</v>
      </c>
      <c r="J3686" s="15" t="str">
        <f>IF(ISERROR(VLOOKUP(I3686,State_codes!$B$2:$C$38, 2, FALSE)),"",VLOOKUP(I3686,State_codes!$B$2:$C$38, 2, FALSE))</f>
        <v>AP</v>
      </c>
      <c r="K3686" s="2" t="s">
        <v>122</v>
      </c>
      <c r="L3686" s="31" t="s">
        <v>429</v>
      </c>
      <c r="N3686" s="130"/>
      <c r="O3686" s="130"/>
      <c r="P3686" s="39">
        <v>43926</v>
      </c>
      <c r="Q3686" s="37" t="s">
        <v>13043</v>
      </c>
      <c r="R3686" s="46"/>
      <c r="S3686" s="46"/>
    </row>
    <row r="3687" spans="1:19" ht="12.75">
      <c r="A3687" s="38">
        <v>3686</v>
      </c>
      <c r="B3687" s="119"/>
      <c r="C3687" s="39">
        <v>43926</v>
      </c>
      <c r="D3687" s="40"/>
      <c r="E3687" s="41"/>
      <c r="H3687" s="2" t="s">
        <v>3300</v>
      </c>
      <c r="I3687" s="2" t="s">
        <v>236</v>
      </c>
      <c r="J3687" s="15" t="str">
        <f>IF(ISERROR(VLOOKUP(I3687,State_codes!$B$2:$C$38, 2, FALSE)),"",VLOOKUP(I3687,State_codes!$B$2:$C$38, 2, FALSE))</f>
        <v>AP</v>
      </c>
      <c r="K3687" s="2" t="s">
        <v>122</v>
      </c>
      <c r="L3687" s="31" t="s">
        <v>429</v>
      </c>
      <c r="N3687" s="130"/>
      <c r="O3687" s="130"/>
      <c r="P3687" s="39">
        <v>43926</v>
      </c>
      <c r="Q3687" s="37" t="s">
        <v>13043</v>
      </c>
      <c r="R3687" s="46"/>
      <c r="S3687" s="46"/>
    </row>
    <row r="3688" spans="1:19" ht="12.75">
      <c r="A3688" s="38">
        <v>3687</v>
      </c>
      <c r="B3688" s="119"/>
      <c r="C3688" s="39">
        <v>43926</v>
      </c>
      <c r="D3688" s="40"/>
      <c r="E3688" s="41"/>
      <c r="H3688" s="2" t="s">
        <v>3300</v>
      </c>
      <c r="I3688" s="2" t="s">
        <v>236</v>
      </c>
      <c r="J3688" s="15" t="str">
        <f>IF(ISERROR(VLOOKUP(I3688,State_codes!$B$2:$C$38, 2, FALSE)),"",VLOOKUP(I3688,State_codes!$B$2:$C$38, 2, FALSE))</f>
        <v>AP</v>
      </c>
      <c r="K3688" s="2" t="s">
        <v>122</v>
      </c>
      <c r="L3688" s="31" t="s">
        <v>429</v>
      </c>
      <c r="N3688" s="130"/>
      <c r="O3688" s="130"/>
      <c r="P3688" s="39">
        <v>43926</v>
      </c>
      <c r="Q3688" s="37" t="s">
        <v>13043</v>
      </c>
      <c r="R3688" s="46"/>
      <c r="S3688" s="46"/>
    </row>
    <row r="3689" spans="1:19" ht="12.75">
      <c r="A3689" s="38">
        <v>3688</v>
      </c>
      <c r="B3689" s="119"/>
      <c r="C3689" s="39">
        <v>43926</v>
      </c>
      <c r="D3689" s="40"/>
      <c r="E3689" s="41"/>
      <c r="H3689" s="2" t="s">
        <v>3300</v>
      </c>
      <c r="I3689" s="2" t="s">
        <v>236</v>
      </c>
      <c r="J3689" s="15" t="str">
        <f>IF(ISERROR(VLOOKUP(I3689,State_codes!$B$2:$C$38, 2, FALSE)),"",VLOOKUP(I3689,State_codes!$B$2:$C$38, 2, FALSE))</f>
        <v>AP</v>
      </c>
      <c r="K3689" s="2" t="s">
        <v>122</v>
      </c>
      <c r="L3689" s="31" t="s">
        <v>429</v>
      </c>
      <c r="N3689" s="130"/>
      <c r="O3689" s="130"/>
      <c r="P3689" s="39">
        <v>43926</v>
      </c>
      <c r="Q3689" s="37" t="s">
        <v>13043</v>
      </c>
      <c r="R3689" s="46"/>
      <c r="S3689" s="46"/>
    </row>
    <row r="3690" spans="1:19" ht="12.75">
      <c r="A3690" s="38">
        <v>3689</v>
      </c>
      <c r="B3690" s="119"/>
      <c r="C3690" s="39">
        <v>43926</v>
      </c>
      <c r="D3690" s="40"/>
      <c r="E3690" s="41"/>
      <c r="H3690" s="2" t="s">
        <v>3300</v>
      </c>
      <c r="I3690" s="2" t="s">
        <v>236</v>
      </c>
      <c r="J3690" s="15" t="str">
        <f>IF(ISERROR(VLOOKUP(I3690,State_codes!$B$2:$C$38, 2, FALSE)),"",VLOOKUP(I3690,State_codes!$B$2:$C$38, 2, FALSE))</f>
        <v>AP</v>
      </c>
      <c r="K3690" s="2" t="s">
        <v>122</v>
      </c>
      <c r="L3690" s="31" t="s">
        <v>429</v>
      </c>
      <c r="N3690" s="130"/>
      <c r="O3690" s="130"/>
      <c r="P3690" s="39">
        <v>43926</v>
      </c>
      <c r="Q3690" s="37" t="s">
        <v>13043</v>
      </c>
      <c r="R3690" s="46"/>
      <c r="S3690" s="46"/>
    </row>
    <row r="3691" spans="1:19" ht="12.75">
      <c r="A3691" s="38">
        <v>3690</v>
      </c>
      <c r="B3691" s="119"/>
      <c r="C3691" s="146">
        <v>43926</v>
      </c>
      <c r="D3691" s="343"/>
      <c r="E3691" s="45"/>
      <c r="F3691" s="45"/>
      <c r="G3691" s="45"/>
      <c r="H3691" s="45" t="s">
        <v>3300</v>
      </c>
      <c r="I3691" s="75" t="s">
        <v>236</v>
      </c>
      <c r="J3691" s="15" t="str">
        <f>IF(ISERROR(VLOOKUP(I3691,State_codes!$B$2:$C$38, 2, FALSE)),"",VLOOKUP(I3691,State_codes!$B$2:$C$38, 2, FALSE))</f>
        <v>AP</v>
      </c>
      <c r="K3691" s="45" t="s">
        <v>122</v>
      </c>
      <c r="L3691" s="163" t="s">
        <v>429</v>
      </c>
      <c r="M3691" s="45"/>
      <c r="N3691" s="129"/>
      <c r="O3691" s="129"/>
      <c r="P3691" s="146">
        <v>43926</v>
      </c>
      <c r="Q3691" s="131" t="s">
        <v>13043</v>
      </c>
      <c r="R3691" s="46"/>
      <c r="S3691" s="46"/>
    </row>
    <row r="3692" spans="1:19" ht="12.75">
      <c r="A3692" s="38">
        <v>3691</v>
      </c>
      <c r="B3692" s="119"/>
      <c r="C3692" s="146">
        <v>43926</v>
      </c>
      <c r="D3692" s="343"/>
      <c r="E3692" s="45"/>
      <c r="F3692" s="45"/>
      <c r="G3692" s="45"/>
      <c r="H3692" s="45" t="s">
        <v>3300</v>
      </c>
      <c r="I3692" s="75" t="s">
        <v>236</v>
      </c>
      <c r="J3692" s="15" t="str">
        <f>IF(ISERROR(VLOOKUP(I3692,State_codes!$B$2:$C$38, 2, FALSE)),"",VLOOKUP(I3692,State_codes!$B$2:$C$38, 2, FALSE))</f>
        <v>AP</v>
      </c>
      <c r="K3692" s="45" t="s">
        <v>122</v>
      </c>
      <c r="L3692" s="163" t="s">
        <v>429</v>
      </c>
      <c r="M3692" s="45"/>
      <c r="N3692" s="129"/>
      <c r="O3692" s="129"/>
      <c r="P3692" s="146">
        <v>43926</v>
      </c>
      <c r="Q3692" s="131" t="s">
        <v>13043</v>
      </c>
      <c r="R3692" s="46"/>
      <c r="S3692" s="46"/>
    </row>
    <row r="3693" spans="1:19" ht="12.75">
      <c r="A3693" s="38">
        <v>3692</v>
      </c>
      <c r="B3693" s="119"/>
      <c r="C3693" s="146">
        <v>43926</v>
      </c>
      <c r="D3693" s="343"/>
      <c r="E3693" s="45"/>
      <c r="F3693" s="45"/>
      <c r="G3693" s="45"/>
      <c r="H3693" s="45" t="s">
        <v>3300</v>
      </c>
      <c r="I3693" s="75" t="s">
        <v>236</v>
      </c>
      <c r="J3693" s="15" t="str">
        <f>IF(ISERROR(VLOOKUP(I3693,State_codes!$B$2:$C$38, 2, FALSE)),"",VLOOKUP(I3693,State_codes!$B$2:$C$38, 2, FALSE))</f>
        <v>AP</v>
      </c>
      <c r="K3693" s="45" t="s">
        <v>122</v>
      </c>
      <c r="L3693" s="163" t="s">
        <v>429</v>
      </c>
      <c r="M3693" s="45"/>
      <c r="N3693" s="129"/>
      <c r="O3693" s="129"/>
      <c r="P3693" s="146">
        <v>43926</v>
      </c>
      <c r="Q3693" s="131" t="s">
        <v>13043</v>
      </c>
      <c r="R3693" s="46"/>
      <c r="S3693" s="46"/>
    </row>
    <row r="3694" spans="1:19" ht="12.75">
      <c r="A3694" s="38">
        <v>3693</v>
      </c>
      <c r="B3694" s="119"/>
      <c r="C3694" s="146">
        <v>43926</v>
      </c>
      <c r="D3694" s="343"/>
      <c r="E3694" s="45"/>
      <c r="F3694" s="45"/>
      <c r="G3694" s="45"/>
      <c r="H3694" s="45" t="s">
        <v>3300</v>
      </c>
      <c r="I3694" s="75" t="s">
        <v>236</v>
      </c>
      <c r="J3694" s="15" t="str">
        <f>IF(ISERROR(VLOOKUP(I3694,State_codes!$B$2:$C$38, 2, FALSE)),"",VLOOKUP(I3694,State_codes!$B$2:$C$38, 2, FALSE))</f>
        <v>AP</v>
      </c>
      <c r="K3694" s="45" t="s">
        <v>122</v>
      </c>
      <c r="L3694" s="163" t="s">
        <v>429</v>
      </c>
      <c r="M3694" s="45"/>
      <c r="N3694" s="129"/>
      <c r="O3694" s="129"/>
      <c r="P3694" s="146">
        <v>43926</v>
      </c>
      <c r="Q3694" s="131" t="s">
        <v>13043</v>
      </c>
      <c r="R3694" s="46"/>
      <c r="S3694" s="46"/>
    </row>
    <row r="3695" spans="1:19" ht="12.75">
      <c r="A3695" s="38">
        <v>3694</v>
      </c>
      <c r="B3695" s="119"/>
      <c r="C3695" s="146">
        <v>43926</v>
      </c>
      <c r="D3695" s="343"/>
      <c r="E3695" s="45"/>
      <c r="F3695" s="45"/>
      <c r="G3695" s="45"/>
      <c r="H3695" s="45" t="s">
        <v>3300</v>
      </c>
      <c r="I3695" s="75" t="s">
        <v>236</v>
      </c>
      <c r="J3695" s="15" t="str">
        <f>IF(ISERROR(VLOOKUP(I3695,State_codes!$B$2:$C$38, 2, FALSE)),"",VLOOKUP(I3695,State_codes!$B$2:$C$38, 2, FALSE))</f>
        <v>AP</v>
      </c>
      <c r="K3695" s="45" t="s">
        <v>122</v>
      </c>
      <c r="L3695" s="163" t="s">
        <v>429</v>
      </c>
      <c r="M3695" s="45"/>
      <c r="N3695" s="129"/>
      <c r="O3695" s="129"/>
      <c r="P3695" s="146">
        <v>43926</v>
      </c>
      <c r="Q3695" s="131" t="s">
        <v>13043</v>
      </c>
      <c r="R3695" s="46"/>
      <c r="S3695" s="46"/>
    </row>
    <row r="3696" spans="1:19" ht="12.75">
      <c r="A3696" s="38">
        <v>3695</v>
      </c>
      <c r="B3696" s="119"/>
      <c r="C3696" s="146">
        <v>43926</v>
      </c>
      <c r="D3696" s="343"/>
      <c r="E3696" s="45"/>
      <c r="F3696" s="45"/>
      <c r="G3696" s="45"/>
      <c r="H3696" s="45" t="s">
        <v>3300</v>
      </c>
      <c r="I3696" s="75" t="s">
        <v>236</v>
      </c>
      <c r="J3696" s="15" t="str">
        <f>IF(ISERROR(VLOOKUP(I3696,State_codes!$B$2:$C$38, 2, FALSE)),"",VLOOKUP(I3696,State_codes!$B$2:$C$38, 2, FALSE))</f>
        <v>AP</v>
      </c>
      <c r="K3696" s="45" t="s">
        <v>122</v>
      </c>
      <c r="L3696" s="163" t="s">
        <v>429</v>
      </c>
      <c r="M3696" s="45"/>
      <c r="N3696" s="129"/>
      <c r="O3696" s="129"/>
      <c r="P3696" s="146">
        <v>43926</v>
      </c>
      <c r="Q3696" s="131" t="s">
        <v>13043</v>
      </c>
      <c r="R3696" s="46"/>
      <c r="S3696" s="46"/>
    </row>
    <row r="3697" spans="1:19" ht="12.75">
      <c r="A3697" s="38">
        <v>3696</v>
      </c>
      <c r="B3697" s="119"/>
      <c r="C3697" s="146">
        <v>43926</v>
      </c>
      <c r="D3697" s="343"/>
      <c r="E3697" s="45"/>
      <c r="F3697" s="45"/>
      <c r="G3697" s="45"/>
      <c r="H3697" s="45" t="s">
        <v>3300</v>
      </c>
      <c r="I3697" s="75" t="s">
        <v>236</v>
      </c>
      <c r="J3697" s="15" t="str">
        <f>IF(ISERROR(VLOOKUP(I3697,State_codes!$B$2:$C$38, 2, FALSE)),"",VLOOKUP(I3697,State_codes!$B$2:$C$38, 2, FALSE))</f>
        <v>AP</v>
      </c>
      <c r="K3697" s="45" t="s">
        <v>122</v>
      </c>
      <c r="L3697" s="163" t="s">
        <v>429</v>
      </c>
      <c r="M3697" s="45"/>
      <c r="N3697" s="129"/>
      <c r="O3697" s="129"/>
      <c r="P3697" s="146">
        <v>43926</v>
      </c>
      <c r="Q3697" s="131" t="s">
        <v>13043</v>
      </c>
      <c r="R3697" s="46"/>
      <c r="S3697" s="46"/>
    </row>
    <row r="3698" spans="1:19" ht="12.75">
      <c r="A3698" s="38">
        <v>3697</v>
      </c>
      <c r="B3698" s="119"/>
      <c r="C3698" s="146">
        <v>43926</v>
      </c>
      <c r="D3698" s="343"/>
      <c r="E3698" s="45"/>
      <c r="F3698" s="45"/>
      <c r="G3698" s="45"/>
      <c r="H3698" s="45" t="s">
        <v>3300</v>
      </c>
      <c r="I3698" s="75" t="s">
        <v>236</v>
      </c>
      <c r="J3698" s="15" t="str">
        <f>IF(ISERROR(VLOOKUP(I3698,State_codes!$B$2:$C$38, 2, FALSE)),"",VLOOKUP(I3698,State_codes!$B$2:$C$38, 2, FALSE))</f>
        <v>AP</v>
      </c>
      <c r="K3698" s="45" t="s">
        <v>122</v>
      </c>
      <c r="L3698" s="163" t="s">
        <v>429</v>
      </c>
      <c r="M3698" s="45"/>
      <c r="N3698" s="129"/>
      <c r="O3698" s="129"/>
      <c r="P3698" s="146">
        <v>43926</v>
      </c>
      <c r="Q3698" s="131" t="s">
        <v>13043</v>
      </c>
      <c r="R3698" s="46"/>
      <c r="S3698" s="46"/>
    </row>
    <row r="3699" spans="1:19" ht="12.75">
      <c r="A3699" s="38">
        <v>3698</v>
      </c>
      <c r="B3699" s="119"/>
      <c r="C3699" s="146">
        <v>43926</v>
      </c>
      <c r="D3699" s="343"/>
      <c r="E3699" s="45"/>
      <c r="F3699" s="45"/>
      <c r="G3699" s="45"/>
      <c r="H3699" s="45" t="s">
        <v>3300</v>
      </c>
      <c r="I3699" s="75" t="s">
        <v>236</v>
      </c>
      <c r="J3699" s="15" t="str">
        <f>IF(ISERROR(VLOOKUP(I3699,State_codes!$B$2:$C$38, 2, FALSE)),"",VLOOKUP(I3699,State_codes!$B$2:$C$38, 2, FALSE))</f>
        <v>AP</v>
      </c>
      <c r="K3699" s="45" t="s">
        <v>122</v>
      </c>
      <c r="L3699" s="163" t="s">
        <v>429</v>
      </c>
      <c r="M3699" s="45"/>
      <c r="N3699" s="129"/>
      <c r="O3699" s="129"/>
      <c r="P3699" s="146">
        <v>43926</v>
      </c>
      <c r="Q3699" s="131" t="s">
        <v>13043</v>
      </c>
      <c r="R3699" s="46"/>
      <c r="S3699" s="46"/>
    </row>
    <row r="3700" spans="1:19" ht="12.75">
      <c r="A3700" s="38">
        <v>3699</v>
      </c>
      <c r="B3700" s="119"/>
      <c r="C3700" s="146">
        <v>43926</v>
      </c>
      <c r="D3700" s="343"/>
      <c r="E3700" s="45"/>
      <c r="F3700" s="45"/>
      <c r="G3700" s="45"/>
      <c r="H3700" s="80" t="s">
        <v>1848</v>
      </c>
      <c r="I3700" s="75" t="s">
        <v>236</v>
      </c>
      <c r="J3700" s="15" t="str">
        <f>IF(ISERROR(VLOOKUP(I3700,State_codes!$B$2:$C$38, 2, FALSE)),"",VLOOKUP(I3700,State_codes!$B$2:$C$38, 2, FALSE))</f>
        <v>AP</v>
      </c>
      <c r="K3700" s="45" t="s">
        <v>122</v>
      </c>
      <c r="L3700" s="163" t="s">
        <v>429</v>
      </c>
      <c r="M3700" s="45"/>
      <c r="N3700" s="129"/>
      <c r="O3700" s="129"/>
      <c r="P3700" s="146">
        <v>43926</v>
      </c>
      <c r="Q3700" s="131" t="s">
        <v>13043</v>
      </c>
      <c r="R3700" s="46"/>
      <c r="S3700" s="46"/>
    </row>
    <row r="3701" spans="1:19" ht="12.75">
      <c r="A3701" s="38">
        <v>3700</v>
      </c>
      <c r="B3701" s="119"/>
      <c r="C3701" s="146">
        <v>43926</v>
      </c>
      <c r="D3701" s="343"/>
      <c r="E3701" s="45"/>
      <c r="F3701" s="45"/>
      <c r="G3701" s="45"/>
      <c r="H3701" s="80" t="s">
        <v>1848</v>
      </c>
      <c r="I3701" s="75" t="s">
        <v>236</v>
      </c>
      <c r="J3701" s="15" t="str">
        <f>IF(ISERROR(VLOOKUP(I3701,State_codes!$B$2:$C$38, 2, FALSE)),"",VLOOKUP(I3701,State_codes!$B$2:$C$38, 2, FALSE))</f>
        <v>AP</v>
      </c>
      <c r="K3701" s="45" t="s">
        <v>122</v>
      </c>
      <c r="L3701" s="163" t="s">
        <v>429</v>
      </c>
      <c r="M3701" s="45"/>
      <c r="N3701" s="129"/>
      <c r="O3701" s="129"/>
      <c r="P3701" s="146">
        <v>43926</v>
      </c>
      <c r="Q3701" s="131" t="s">
        <v>13043</v>
      </c>
      <c r="R3701" s="46"/>
      <c r="S3701" s="46"/>
    </row>
    <row r="3702" spans="1:19" ht="12.75">
      <c r="A3702" s="38">
        <v>3701</v>
      </c>
      <c r="B3702" s="119"/>
      <c r="C3702" s="146">
        <v>43926</v>
      </c>
      <c r="D3702" s="343"/>
      <c r="E3702" s="45"/>
      <c r="F3702" s="45"/>
      <c r="G3702" s="45"/>
      <c r="H3702" s="80" t="s">
        <v>1848</v>
      </c>
      <c r="I3702" s="75" t="s">
        <v>236</v>
      </c>
      <c r="J3702" s="15" t="str">
        <f>IF(ISERROR(VLOOKUP(I3702,State_codes!$B$2:$C$38, 2, FALSE)),"",VLOOKUP(I3702,State_codes!$B$2:$C$38, 2, FALSE))</f>
        <v>AP</v>
      </c>
      <c r="K3702" s="45" t="s">
        <v>122</v>
      </c>
      <c r="L3702" s="163" t="s">
        <v>429</v>
      </c>
      <c r="M3702" s="45"/>
      <c r="N3702" s="129"/>
      <c r="O3702" s="129"/>
      <c r="P3702" s="146">
        <v>43926</v>
      </c>
      <c r="Q3702" s="131" t="s">
        <v>13043</v>
      </c>
      <c r="R3702" s="46"/>
      <c r="S3702" s="46"/>
    </row>
    <row r="3703" spans="1:19" ht="12.75">
      <c r="A3703" s="38">
        <v>3702</v>
      </c>
      <c r="B3703" s="119"/>
      <c r="C3703" s="146">
        <v>43926</v>
      </c>
      <c r="D3703" s="343"/>
      <c r="E3703" s="45"/>
      <c r="F3703" s="45"/>
      <c r="G3703" s="45"/>
      <c r="H3703" s="80" t="s">
        <v>1848</v>
      </c>
      <c r="I3703" s="75" t="s">
        <v>236</v>
      </c>
      <c r="J3703" s="15" t="str">
        <f>IF(ISERROR(VLOOKUP(I3703,State_codes!$B$2:$C$38, 2, FALSE)),"",VLOOKUP(I3703,State_codes!$B$2:$C$38, 2, FALSE))</f>
        <v>AP</v>
      </c>
      <c r="K3703" s="45" t="s">
        <v>122</v>
      </c>
      <c r="L3703" s="163" t="s">
        <v>429</v>
      </c>
      <c r="M3703" s="45"/>
      <c r="N3703" s="129"/>
      <c r="O3703" s="129"/>
      <c r="P3703" s="146">
        <v>43926</v>
      </c>
      <c r="Q3703" s="131" t="s">
        <v>13043</v>
      </c>
      <c r="R3703" s="46"/>
      <c r="S3703" s="46"/>
    </row>
    <row r="3704" spans="1:19" ht="12.75">
      <c r="A3704" s="38">
        <v>3703</v>
      </c>
      <c r="B3704" s="119"/>
      <c r="C3704" s="146">
        <v>43926</v>
      </c>
      <c r="D3704" s="343"/>
      <c r="E3704" s="45"/>
      <c r="F3704" s="45"/>
      <c r="G3704" s="45"/>
      <c r="H3704" s="80" t="s">
        <v>1848</v>
      </c>
      <c r="I3704" s="75" t="s">
        <v>236</v>
      </c>
      <c r="J3704" s="15" t="str">
        <f>IF(ISERROR(VLOOKUP(I3704,State_codes!$B$2:$C$38, 2, FALSE)),"",VLOOKUP(I3704,State_codes!$B$2:$C$38, 2, FALSE))</f>
        <v>AP</v>
      </c>
      <c r="K3704" s="45" t="s">
        <v>122</v>
      </c>
      <c r="L3704" s="163" t="s">
        <v>429</v>
      </c>
      <c r="M3704" s="45"/>
      <c r="N3704" s="129"/>
      <c r="O3704" s="129"/>
      <c r="P3704" s="146">
        <v>43926</v>
      </c>
      <c r="Q3704" s="131" t="s">
        <v>13043</v>
      </c>
      <c r="R3704" s="46"/>
      <c r="S3704" s="46"/>
    </row>
    <row r="3705" spans="1:19" ht="12.75">
      <c r="A3705" s="38">
        <v>3704</v>
      </c>
      <c r="B3705" s="119"/>
      <c r="C3705" s="146">
        <v>43926</v>
      </c>
      <c r="D3705" s="343"/>
      <c r="E3705" s="45"/>
      <c r="F3705" s="45"/>
      <c r="G3705" s="45"/>
      <c r="H3705" s="80" t="s">
        <v>1848</v>
      </c>
      <c r="I3705" s="75" t="s">
        <v>236</v>
      </c>
      <c r="J3705" s="15" t="str">
        <f>IF(ISERROR(VLOOKUP(I3705,State_codes!$B$2:$C$38, 2, FALSE)),"",VLOOKUP(I3705,State_codes!$B$2:$C$38, 2, FALSE))</f>
        <v>AP</v>
      </c>
      <c r="K3705" s="45" t="s">
        <v>122</v>
      </c>
      <c r="L3705" s="163" t="s">
        <v>429</v>
      </c>
      <c r="M3705" s="45"/>
      <c r="N3705" s="129"/>
      <c r="O3705" s="129"/>
      <c r="P3705" s="146">
        <v>43926</v>
      </c>
      <c r="Q3705" s="131" t="s">
        <v>13043</v>
      </c>
      <c r="R3705" s="46"/>
      <c r="S3705" s="46"/>
    </row>
    <row r="3706" spans="1:19" ht="12.75">
      <c r="A3706" s="38">
        <v>3705</v>
      </c>
      <c r="B3706" s="119"/>
      <c r="C3706" s="146">
        <v>43926</v>
      </c>
      <c r="D3706" s="343"/>
      <c r="E3706" s="45"/>
      <c r="F3706" s="45"/>
      <c r="G3706" s="45"/>
      <c r="H3706" s="80" t="s">
        <v>1848</v>
      </c>
      <c r="I3706" s="75" t="s">
        <v>236</v>
      </c>
      <c r="J3706" s="15" t="str">
        <f>IF(ISERROR(VLOOKUP(I3706,State_codes!$B$2:$C$38, 2, FALSE)),"",VLOOKUP(I3706,State_codes!$B$2:$C$38, 2, FALSE))</f>
        <v>AP</v>
      </c>
      <c r="K3706" s="45" t="s">
        <v>122</v>
      </c>
      <c r="L3706" s="163" t="s">
        <v>429</v>
      </c>
      <c r="M3706" s="45"/>
      <c r="N3706" s="129"/>
      <c r="O3706" s="129"/>
      <c r="P3706" s="146">
        <v>43926</v>
      </c>
      <c r="Q3706" s="131" t="s">
        <v>13043</v>
      </c>
      <c r="R3706" s="46"/>
      <c r="S3706" s="46"/>
    </row>
    <row r="3707" spans="1:19" ht="12.75">
      <c r="A3707" s="38">
        <v>3706</v>
      </c>
      <c r="B3707" s="119"/>
      <c r="C3707" s="146">
        <v>43926</v>
      </c>
      <c r="D3707" s="343"/>
      <c r="E3707" s="45"/>
      <c r="F3707" s="45"/>
      <c r="G3707" s="80" t="s">
        <v>940</v>
      </c>
      <c r="H3707" s="80" t="s">
        <v>941</v>
      </c>
      <c r="I3707" s="75" t="s">
        <v>236</v>
      </c>
      <c r="J3707" s="15" t="str">
        <f>IF(ISERROR(VLOOKUP(I3707,State_codes!$B$2:$C$38, 2, FALSE)),"",VLOOKUP(I3707,State_codes!$B$2:$C$38, 2, FALSE))</f>
        <v>AP</v>
      </c>
      <c r="K3707" s="45" t="s">
        <v>122</v>
      </c>
      <c r="L3707" s="163" t="s">
        <v>429</v>
      </c>
      <c r="M3707" s="45"/>
      <c r="N3707" s="129"/>
      <c r="O3707" s="129"/>
      <c r="P3707" s="146">
        <v>43926</v>
      </c>
      <c r="Q3707" s="131" t="s">
        <v>13043</v>
      </c>
      <c r="R3707" s="46"/>
      <c r="S3707" s="46"/>
    </row>
    <row r="3708" spans="1:19" ht="12.75">
      <c r="A3708" s="38">
        <v>3707</v>
      </c>
      <c r="B3708" s="119"/>
      <c r="C3708" s="146">
        <v>43926</v>
      </c>
      <c r="D3708" s="343"/>
      <c r="E3708" s="45"/>
      <c r="F3708" s="45"/>
      <c r="G3708" s="80" t="s">
        <v>940</v>
      </c>
      <c r="H3708" s="80" t="s">
        <v>941</v>
      </c>
      <c r="I3708" s="75" t="s">
        <v>236</v>
      </c>
      <c r="J3708" s="15" t="str">
        <f>IF(ISERROR(VLOOKUP(I3708,State_codes!$B$2:$C$38, 2, FALSE)),"",VLOOKUP(I3708,State_codes!$B$2:$C$38, 2, FALSE))</f>
        <v>AP</v>
      </c>
      <c r="K3708" s="45" t="s">
        <v>122</v>
      </c>
      <c r="L3708" s="163" t="s">
        <v>429</v>
      </c>
      <c r="M3708" s="45"/>
      <c r="N3708" s="129"/>
      <c r="O3708" s="129"/>
      <c r="P3708" s="146">
        <v>43926</v>
      </c>
      <c r="Q3708" s="131" t="s">
        <v>13043</v>
      </c>
      <c r="R3708" s="46"/>
      <c r="S3708" s="46"/>
    </row>
    <row r="3709" spans="1:19" ht="12.75">
      <c r="A3709" s="38">
        <v>3708</v>
      </c>
      <c r="B3709" s="119"/>
      <c r="C3709" s="146">
        <v>43926</v>
      </c>
      <c r="D3709" s="343"/>
      <c r="E3709" s="45"/>
      <c r="F3709" s="45"/>
      <c r="G3709" s="45"/>
      <c r="H3709" s="80" t="s">
        <v>366</v>
      </c>
      <c r="I3709" s="75" t="s">
        <v>236</v>
      </c>
      <c r="J3709" s="15" t="str">
        <f>IF(ISERROR(VLOOKUP(I3709,State_codes!$B$2:$C$38, 2, FALSE)),"",VLOOKUP(I3709,State_codes!$B$2:$C$38, 2, FALSE))</f>
        <v>AP</v>
      </c>
      <c r="K3709" s="45" t="s">
        <v>122</v>
      </c>
      <c r="L3709" s="163" t="s">
        <v>429</v>
      </c>
      <c r="M3709" s="45"/>
      <c r="N3709" s="129"/>
      <c r="O3709" s="129"/>
      <c r="P3709" s="146">
        <v>43926</v>
      </c>
      <c r="Q3709" s="131" t="s">
        <v>13043</v>
      </c>
      <c r="R3709" s="46"/>
      <c r="S3709" s="46"/>
    </row>
    <row r="3710" spans="1:19" ht="12.75">
      <c r="A3710" s="38">
        <v>3709</v>
      </c>
      <c r="B3710" s="119"/>
      <c r="C3710" s="146">
        <v>43926</v>
      </c>
      <c r="D3710" s="343"/>
      <c r="E3710" s="45"/>
      <c r="F3710" s="45"/>
      <c r="G3710" s="45"/>
      <c r="H3710" s="80" t="s">
        <v>366</v>
      </c>
      <c r="I3710" s="75" t="s">
        <v>236</v>
      </c>
      <c r="J3710" s="15" t="str">
        <f>IF(ISERROR(VLOOKUP(I3710,State_codes!$B$2:$C$38, 2, FALSE)),"",VLOOKUP(I3710,State_codes!$B$2:$C$38, 2, FALSE))</f>
        <v>AP</v>
      </c>
      <c r="K3710" s="45" t="s">
        <v>122</v>
      </c>
      <c r="L3710" s="163" t="s">
        <v>429</v>
      </c>
      <c r="M3710" s="45"/>
      <c r="N3710" s="129"/>
      <c r="O3710" s="129"/>
      <c r="P3710" s="146">
        <v>43926</v>
      </c>
      <c r="Q3710" s="131" t="s">
        <v>13043</v>
      </c>
      <c r="R3710" s="46"/>
      <c r="S3710" s="46"/>
    </row>
    <row r="3711" spans="1:19" ht="12.75">
      <c r="A3711" s="38">
        <v>3710</v>
      </c>
      <c r="B3711" s="119"/>
      <c r="C3711" s="146">
        <v>43926</v>
      </c>
      <c r="D3711" s="343"/>
      <c r="E3711" s="80">
        <v>17</v>
      </c>
      <c r="F3711" s="80" t="s">
        <v>39</v>
      </c>
      <c r="G3711" s="45"/>
      <c r="H3711" s="80" t="s">
        <v>187</v>
      </c>
      <c r="I3711" s="80" t="s">
        <v>182</v>
      </c>
      <c r="J3711" s="15" t="str">
        <f>IF(ISERROR(VLOOKUP(I3711,State_codes!$B$2:$C$38, 2, FALSE)),"",VLOOKUP(I3711,State_codes!$B$2:$C$38, 2, FALSE))</f>
        <v>GJ</v>
      </c>
      <c r="K3711" s="80" t="s">
        <v>122</v>
      </c>
      <c r="L3711" s="81" t="s">
        <v>13121</v>
      </c>
      <c r="M3711" s="2" t="s">
        <v>766</v>
      </c>
      <c r="N3711" s="129"/>
      <c r="O3711" s="27" t="s">
        <v>129</v>
      </c>
      <c r="P3711" s="146">
        <v>43926</v>
      </c>
      <c r="Q3711" s="346" t="s">
        <v>722</v>
      </c>
      <c r="R3711" s="46"/>
      <c r="S3711" s="46"/>
    </row>
    <row r="3712" spans="1:19" ht="12.75">
      <c r="A3712" s="38">
        <v>3711</v>
      </c>
      <c r="B3712" s="119"/>
      <c r="C3712" s="146">
        <v>43926</v>
      </c>
      <c r="D3712" s="343"/>
      <c r="E3712" s="80">
        <v>42</v>
      </c>
      <c r="F3712" s="80" t="s">
        <v>39</v>
      </c>
      <c r="G3712" s="45"/>
      <c r="H3712" s="80" t="s">
        <v>187</v>
      </c>
      <c r="I3712" s="80" t="s">
        <v>182</v>
      </c>
      <c r="J3712" s="15" t="str">
        <f>IF(ISERROR(VLOOKUP(I3712,State_codes!$B$2:$C$38, 2, FALSE)),"",VLOOKUP(I3712,State_codes!$B$2:$C$38, 2, FALSE))</f>
        <v>GJ</v>
      </c>
      <c r="K3712" s="80" t="s">
        <v>122</v>
      </c>
      <c r="L3712" s="81" t="s">
        <v>13121</v>
      </c>
      <c r="M3712" s="2" t="s">
        <v>766</v>
      </c>
      <c r="N3712" s="129"/>
      <c r="O3712" s="27" t="s">
        <v>129</v>
      </c>
      <c r="P3712" s="146">
        <v>43926</v>
      </c>
      <c r="Q3712" s="346" t="s">
        <v>722</v>
      </c>
      <c r="R3712" s="46"/>
      <c r="S3712" s="46"/>
    </row>
    <row r="3713" spans="1:19" ht="12.75">
      <c r="A3713" s="38">
        <v>3712</v>
      </c>
      <c r="B3713" s="119"/>
      <c r="C3713" s="146">
        <v>43926</v>
      </c>
      <c r="D3713" s="343"/>
      <c r="E3713" s="80">
        <v>56</v>
      </c>
      <c r="F3713" s="80" t="s">
        <v>39</v>
      </c>
      <c r="G3713" s="45"/>
      <c r="H3713" s="80" t="s">
        <v>187</v>
      </c>
      <c r="I3713" s="80" t="s">
        <v>182</v>
      </c>
      <c r="J3713" s="15" t="str">
        <f>IF(ISERROR(VLOOKUP(I3713,State_codes!$B$2:$C$38, 2, FALSE)),"",VLOOKUP(I3713,State_codes!$B$2:$C$38, 2, FALSE))</f>
        <v>GJ</v>
      </c>
      <c r="K3713" s="80" t="s">
        <v>122</v>
      </c>
      <c r="L3713" s="81" t="s">
        <v>13121</v>
      </c>
      <c r="M3713" s="2" t="s">
        <v>766</v>
      </c>
      <c r="N3713" s="129"/>
      <c r="O3713" s="27" t="s">
        <v>129</v>
      </c>
      <c r="P3713" s="146">
        <v>43926</v>
      </c>
      <c r="Q3713" s="346" t="s">
        <v>722</v>
      </c>
      <c r="R3713" s="46"/>
      <c r="S3713" s="46"/>
    </row>
    <row r="3714" spans="1:19" ht="12.75">
      <c r="A3714" s="38">
        <v>3713</v>
      </c>
      <c r="B3714" s="119"/>
      <c r="C3714" s="146">
        <v>43926</v>
      </c>
      <c r="D3714" s="343"/>
      <c r="E3714" s="80">
        <v>16</v>
      </c>
      <c r="F3714" s="80" t="s">
        <v>39</v>
      </c>
      <c r="G3714" s="45"/>
      <c r="H3714" s="80" t="s">
        <v>187</v>
      </c>
      <c r="I3714" s="80" t="s">
        <v>182</v>
      </c>
      <c r="J3714" s="15" t="str">
        <f>IF(ISERROR(VLOOKUP(I3714,State_codes!$B$2:$C$38, 2, FALSE)),"",VLOOKUP(I3714,State_codes!$B$2:$C$38, 2, FALSE))</f>
        <v>GJ</v>
      </c>
      <c r="K3714" s="80" t="s">
        <v>122</v>
      </c>
      <c r="L3714" s="81" t="s">
        <v>13121</v>
      </c>
      <c r="M3714" s="2" t="s">
        <v>766</v>
      </c>
      <c r="N3714" s="129"/>
      <c r="O3714" s="27" t="s">
        <v>129</v>
      </c>
      <c r="P3714" s="146">
        <v>43926</v>
      </c>
      <c r="Q3714" s="346" t="s">
        <v>722</v>
      </c>
      <c r="R3714" s="46"/>
      <c r="S3714" s="46"/>
    </row>
    <row r="3715" spans="1:19" ht="12.75">
      <c r="A3715" s="38">
        <v>3714</v>
      </c>
      <c r="B3715" s="119"/>
      <c r="C3715" s="146">
        <v>43926</v>
      </c>
      <c r="D3715" s="343"/>
      <c r="E3715" s="80">
        <v>18</v>
      </c>
      <c r="F3715" s="80" t="s">
        <v>39</v>
      </c>
      <c r="G3715" s="45"/>
      <c r="H3715" s="80" t="s">
        <v>187</v>
      </c>
      <c r="I3715" s="80" t="s">
        <v>182</v>
      </c>
      <c r="J3715" s="15" t="str">
        <f>IF(ISERROR(VLOOKUP(I3715,State_codes!$B$2:$C$38, 2, FALSE)),"",VLOOKUP(I3715,State_codes!$B$2:$C$38, 2, FALSE))</f>
        <v>GJ</v>
      </c>
      <c r="K3715" s="80" t="s">
        <v>122</v>
      </c>
      <c r="L3715" s="81" t="s">
        <v>13121</v>
      </c>
      <c r="M3715" s="2" t="s">
        <v>766</v>
      </c>
      <c r="N3715" s="129"/>
      <c r="O3715" s="27" t="s">
        <v>129</v>
      </c>
      <c r="P3715" s="146">
        <v>43926</v>
      </c>
      <c r="Q3715" s="346" t="s">
        <v>722</v>
      </c>
      <c r="R3715" s="46"/>
      <c r="S3715" s="46"/>
    </row>
    <row r="3716" spans="1:19" ht="12.75">
      <c r="A3716" s="38">
        <v>3715</v>
      </c>
      <c r="B3716" s="119"/>
      <c r="C3716" s="146">
        <v>43926</v>
      </c>
      <c r="D3716" s="343"/>
      <c r="E3716" s="80">
        <v>41</v>
      </c>
      <c r="F3716" s="80" t="s">
        <v>39</v>
      </c>
      <c r="G3716" s="45"/>
      <c r="H3716" s="80" t="s">
        <v>187</v>
      </c>
      <c r="I3716" s="80" t="s">
        <v>182</v>
      </c>
      <c r="J3716" s="15" t="str">
        <f>IF(ISERROR(VLOOKUP(I3716,State_codes!$B$2:$C$38, 2, FALSE)),"",VLOOKUP(I3716,State_codes!$B$2:$C$38, 2, FALSE))</f>
        <v>GJ</v>
      </c>
      <c r="K3716" s="80" t="s">
        <v>122</v>
      </c>
      <c r="L3716" s="81" t="s">
        <v>2897</v>
      </c>
      <c r="M3716" s="45"/>
      <c r="N3716" s="129"/>
      <c r="O3716" s="129"/>
      <c r="P3716" s="146">
        <v>43926</v>
      </c>
      <c r="Q3716" s="346" t="s">
        <v>722</v>
      </c>
      <c r="R3716" s="37" t="s">
        <v>1104</v>
      </c>
      <c r="S3716" s="46"/>
    </row>
    <row r="3717" spans="1:19" ht="12.75">
      <c r="A3717" s="38">
        <v>3716</v>
      </c>
      <c r="B3717" s="119"/>
      <c r="C3717" s="146">
        <v>43926</v>
      </c>
      <c r="D3717" s="343"/>
      <c r="E3717" s="80">
        <v>55</v>
      </c>
      <c r="F3717" s="80" t="s">
        <v>39</v>
      </c>
      <c r="G3717" s="45"/>
      <c r="H3717" s="80" t="s">
        <v>187</v>
      </c>
      <c r="I3717" s="80" t="s">
        <v>182</v>
      </c>
      <c r="J3717" s="15" t="str">
        <f>IF(ISERROR(VLOOKUP(I3717,State_codes!$B$2:$C$38, 2, FALSE)),"",VLOOKUP(I3717,State_codes!$B$2:$C$38, 2, FALSE))</f>
        <v>GJ</v>
      </c>
      <c r="K3717" s="80" t="s">
        <v>122</v>
      </c>
      <c r="L3717" s="81" t="s">
        <v>2897</v>
      </c>
      <c r="M3717" s="45"/>
      <c r="N3717" s="129"/>
      <c r="O3717" s="129"/>
      <c r="P3717" s="146">
        <v>43926</v>
      </c>
      <c r="Q3717" s="346" t="s">
        <v>722</v>
      </c>
      <c r="R3717" s="37" t="s">
        <v>1104</v>
      </c>
      <c r="S3717" s="46"/>
    </row>
    <row r="3718" spans="1:19" ht="12.75">
      <c r="A3718" s="38">
        <v>3717</v>
      </c>
      <c r="B3718" s="119"/>
      <c r="C3718" s="146">
        <v>43926</v>
      </c>
      <c r="D3718" s="343"/>
      <c r="E3718" s="80">
        <v>75</v>
      </c>
      <c r="F3718" s="80" t="s">
        <v>40</v>
      </c>
      <c r="G3718" s="45"/>
      <c r="H3718" s="80" t="s">
        <v>187</v>
      </c>
      <c r="I3718" s="80" t="s">
        <v>182</v>
      </c>
      <c r="J3718" s="15" t="str">
        <f>IF(ISERROR(VLOOKUP(I3718,State_codes!$B$2:$C$38, 2, FALSE)),"",VLOOKUP(I3718,State_codes!$B$2:$C$38, 2, FALSE))</f>
        <v>GJ</v>
      </c>
      <c r="K3718" s="80" t="s">
        <v>122</v>
      </c>
      <c r="L3718" s="81" t="s">
        <v>2897</v>
      </c>
      <c r="M3718" s="45"/>
      <c r="N3718" s="129"/>
      <c r="O3718" s="129"/>
      <c r="P3718" s="146">
        <v>43926</v>
      </c>
      <c r="Q3718" s="346" t="s">
        <v>722</v>
      </c>
      <c r="R3718" s="37" t="s">
        <v>1104</v>
      </c>
      <c r="S3718" s="46"/>
    </row>
    <row r="3719" spans="1:19" ht="12.75">
      <c r="A3719" s="38">
        <v>3718</v>
      </c>
      <c r="B3719" s="119"/>
      <c r="C3719" s="146">
        <v>43926</v>
      </c>
      <c r="D3719" s="343"/>
      <c r="E3719" s="80">
        <v>34</v>
      </c>
      <c r="F3719" s="80" t="s">
        <v>40</v>
      </c>
      <c r="G3719" s="45"/>
      <c r="H3719" s="80" t="s">
        <v>190</v>
      </c>
      <c r="I3719" s="80" t="s">
        <v>182</v>
      </c>
      <c r="J3719" s="15" t="str">
        <f>IF(ISERROR(VLOOKUP(I3719,State_codes!$B$2:$C$38, 2, FALSE)),"",VLOOKUP(I3719,State_codes!$B$2:$C$38, 2, FALSE))</f>
        <v>GJ</v>
      </c>
      <c r="K3719" s="80" t="s">
        <v>122</v>
      </c>
      <c r="L3719" s="81" t="s">
        <v>2897</v>
      </c>
      <c r="M3719" s="45"/>
      <c r="N3719" s="129"/>
      <c r="O3719" s="129"/>
      <c r="P3719" s="146">
        <v>43926</v>
      </c>
      <c r="Q3719" s="346" t="s">
        <v>722</v>
      </c>
      <c r="R3719" s="37" t="s">
        <v>1104</v>
      </c>
      <c r="S3719" s="46"/>
    </row>
    <row r="3720" spans="1:19" ht="12.75">
      <c r="A3720" s="38">
        <v>3719</v>
      </c>
      <c r="B3720" s="119"/>
      <c r="C3720" s="146">
        <v>43926</v>
      </c>
      <c r="D3720" s="343"/>
      <c r="E3720" s="80">
        <v>26</v>
      </c>
      <c r="F3720" s="80" t="s">
        <v>39</v>
      </c>
      <c r="G3720" s="45"/>
      <c r="H3720" s="80" t="s">
        <v>190</v>
      </c>
      <c r="I3720" s="80" t="s">
        <v>182</v>
      </c>
      <c r="J3720" s="15" t="str">
        <f>IF(ISERROR(VLOOKUP(I3720,State_codes!$B$2:$C$38, 2, FALSE)),"",VLOOKUP(I3720,State_codes!$B$2:$C$38, 2, FALSE))</f>
        <v>GJ</v>
      </c>
      <c r="K3720" s="80" t="s">
        <v>122</v>
      </c>
      <c r="L3720" s="81" t="s">
        <v>2897</v>
      </c>
      <c r="M3720" s="45"/>
      <c r="N3720" s="129"/>
      <c r="O3720" s="129"/>
      <c r="P3720" s="146">
        <v>43926</v>
      </c>
      <c r="Q3720" s="346" t="s">
        <v>722</v>
      </c>
      <c r="R3720" s="37" t="s">
        <v>1104</v>
      </c>
      <c r="S3720" s="46"/>
    </row>
    <row r="3721" spans="1:19" ht="12.75">
      <c r="A3721" s="38">
        <v>3720</v>
      </c>
      <c r="B3721" s="119"/>
      <c r="C3721" s="146">
        <v>43926</v>
      </c>
      <c r="D3721" s="343"/>
      <c r="E3721" s="80">
        <v>60</v>
      </c>
      <c r="F3721" s="80" t="s">
        <v>39</v>
      </c>
      <c r="G3721" s="45"/>
      <c r="H3721" s="80" t="s">
        <v>5046</v>
      </c>
      <c r="I3721" s="80" t="s">
        <v>182</v>
      </c>
      <c r="J3721" s="15" t="str">
        <f>IF(ISERROR(VLOOKUP(I3721,State_codes!$B$2:$C$38, 2, FALSE)),"",VLOOKUP(I3721,State_codes!$B$2:$C$38, 2, FALSE))</f>
        <v>GJ</v>
      </c>
      <c r="K3721" s="80" t="s">
        <v>122</v>
      </c>
      <c r="L3721" s="81" t="s">
        <v>13121</v>
      </c>
      <c r="M3721" s="2" t="s">
        <v>766</v>
      </c>
      <c r="N3721" s="129"/>
      <c r="O3721" s="27" t="s">
        <v>129</v>
      </c>
      <c r="P3721" s="146">
        <v>43926</v>
      </c>
      <c r="Q3721" s="346" t="s">
        <v>722</v>
      </c>
      <c r="R3721" s="37" t="s">
        <v>1104</v>
      </c>
      <c r="S3721" s="46"/>
    </row>
    <row r="3722" spans="1:19" ht="12.75">
      <c r="A3722" s="38">
        <v>3721</v>
      </c>
      <c r="B3722" s="119"/>
      <c r="C3722" s="146">
        <v>43926</v>
      </c>
      <c r="D3722" s="343"/>
      <c r="E3722" s="80">
        <v>54</v>
      </c>
      <c r="F3722" s="80" t="s">
        <v>39</v>
      </c>
      <c r="G3722" s="45"/>
      <c r="H3722" s="80" t="s">
        <v>600</v>
      </c>
      <c r="I3722" s="80" t="s">
        <v>182</v>
      </c>
      <c r="J3722" s="15" t="str">
        <f>IF(ISERROR(VLOOKUP(I3722,State_codes!$B$2:$C$38, 2, FALSE)),"",VLOOKUP(I3722,State_codes!$B$2:$C$38, 2, FALSE))</f>
        <v>GJ</v>
      </c>
      <c r="K3722" s="80" t="s">
        <v>122</v>
      </c>
      <c r="L3722" s="81" t="s">
        <v>2897</v>
      </c>
      <c r="M3722" s="45"/>
      <c r="N3722" s="129"/>
      <c r="O3722" s="129"/>
      <c r="P3722" s="146">
        <v>43926</v>
      </c>
      <c r="Q3722" s="346" t="s">
        <v>722</v>
      </c>
      <c r="R3722" s="37" t="s">
        <v>1104</v>
      </c>
      <c r="S3722" s="46"/>
    </row>
    <row r="3723" spans="1:19" ht="12.75">
      <c r="A3723" s="38">
        <v>3722</v>
      </c>
      <c r="B3723" s="119"/>
      <c r="C3723" s="146">
        <v>43926</v>
      </c>
      <c r="D3723" s="343"/>
      <c r="E3723" s="80">
        <v>40</v>
      </c>
      <c r="F3723" s="80" t="s">
        <v>40</v>
      </c>
      <c r="G3723" s="45"/>
      <c r="H3723" s="80" t="s">
        <v>181</v>
      </c>
      <c r="I3723" s="80" t="s">
        <v>182</v>
      </c>
      <c r="J3723" s="15" t="str">
        <f>IF(ISERROR(VLOOKUP(I3723,State_codes!$B$2:$C$38, 2, FALSE)),"",VLOOKUP(I3723,State_codes!$B$2:$C$38, 2, FALSE))</f>
        <v>GJ</v>
      </c>
      <c r="K3723" s="80" t="s">
        <v>122</v>
      </c>
      <c r="L3723" s="81" t="s">
        <v>2897</v>
      </c>
      <c r="M3723" s="45"/>
      <c r="N3723" s="129"/>
      <c r="O3723" s="129"/>
      <c r="P3723" s="146">
        <v>43926</v>
      </c>
      <c r="Q3723" s="346" t="s">
        <v>722</v>
      </c>
      <c r="R3723" s="37" t="s">
        <v>1104</v>
      </c>
      <c r="S3723" s="46"/>
    </row>
    <row r="3724" spans="1:19" ht="12.75">
      <c r="A3724" s="38">
        <v>3723</v>
      </c>
      <c r="B3724" s="119"/>
      <c r="C3724" s="146">
        <v>43926</v>
      </c>
      <c r="D3724" s="343"/>
      <c r="E3724" s="80">
        <v>34</v>
      </c>
      <c r="F3724" s="80" t="s">
        <v>39</v>
      </c>
      <c r="G3724" s="45"/>
      <c r="H3724" s="80" t="s">
        <v>181</v>
      </c>
      <c r="I3724" s="80" t="s">
        <v>182</v>
      </c>
      <c r="J3724" s="15" t="str">
        <f>IF(ISERROR(VLOOKUP(I3724,State_codes!$B$2:$C$38, 2, FALSE)),"",VLOOKUP(I3724,State_codes!$B$2:$C$38, 2, FALSE))</f>
        <v>GJ</v>
      </c>
      <c r="K3724" s="80" t="s">
        <v>122</v>
      </c>
      <c r="L3724" s="81" t="s">
        <v>2897</v>
      </c>
      <c r="M3724" s="45"/>
      <c r="N3724" s="129"/>
      <c r="O3724" s="129"/>
      <c r="P3724" s="146">
        <v>43926</v>
      </c>
      <c r="Q3724" s="346" t="s">
        <v>722</v>
      </c>
      <c r="R3724" s="37" t="s">
        <v>1104</v>
      </c>
      <c r="S3724" s="46"/>
    </row>
    <row r="3725" spans="1:19" ht="12.75">
      <c r="A3725" s="38">
        <v>3724</v>
      </c>
      <c r="B3725" s="119"/>
      <c r="C3725" s="39">
        <v>43926</v>
      </c>
      <c r="D3725" s="40"/>
      <c r="E3725" s="41"/>
      <c r="F3725" s="2" t="s">
        <v>40</v>
      </c>
      <c r="H3725" s="2" t="s">
        <v>5114</v>
      </c>
      <c r="I3725" s="2" t="s">
        <v>383</v>
      </c>
      <c r="J3725" s="15" t="str">
        <f>IF(ISERROR(VLOOKUP(I3725,State_codes!$B$2:$C$38, 2, FALSE)),"",VLOOKUP(I3725,State_codes!$B$2:$C$38, 2, FALSE))</f>
        <v>JH</v>
      </c>
      <c r="K3725" s="2" t="s">
        <v>122</v>
      </c>
      <c r="L3725" s="31" t="s">
        <v>13160</v>
      </c>
      <c r="N3725" s="130"/>
      <c r="O3725" s="130"/>
      <c r="P3725" s="39">
        <v>43926</v>
      </c>
      <c r="Q3725" s="37" t="s">
        <v>13161</v>
      </c>
      <c r="R3725" s="46"/>
      <c r="S3725" s="46"/>
    </row>
    <row r="3726" spans="1:19" ht="12.75">
      <c r="A3726" s="38">
        <v>3725</v>
      </c>
      <c r="B3726" s="119"/>
      <c r="C3726" s="39">
        <v>43925</v>
      </c>
      <c r="D3726" s="40"/>
      <c r="E3726" s="41"/>
      <c r="H3726" s="2" t="s">
        <v>1059</v>
      </c>
      <c r="I3726" s="2" t="s">
        <v>109</v>
      </c>
      <c r="J3726" s="15" t="str">
        <f>IF(ISERROR(VLOOKUP(I3726,State_codes!$B$2:$C$38, 2, FALSE)),"",VLOOKUP(I3726,State_codes!$B$2:$C$38, 2, FALSE))</f>
        <v>RJ</v>
      </c>
      <c r="K3726" s="2" t="s">
        <v>122</v>
      </c>
      <c r="L3726" s="31" t="s">
        <v>3062</v>
      </c>
      <c r="M3726" s="2" t="s">
        <v>766</v>
      </c>
      <c r="N3726" s="130"/>
      <c r="O3726" s="27" t="s">
        <v>129</v>
      </c>
      <c r="P3726" s="39">
        <v>43926</v>
      </c>
      <c r="Q3726" s="37" t="s">
        <v>13111</v>
      </c>
      <c r="R3726" s="46"/>
      <c r="S3726" s="46"/>
    </row>
    <row r="3727" spans="1:19" ht="12.75">
      <c r="A3727" s="38">
        <v>3726</v>
      </c>
      <c r="B3727" s="119"/>
      <c r="C3727" s="39">
        <v>43925</v>
      </c>
      <c r="D3727" s="40"/>
      <c r="E3727" s="41"/>
      <c r="H3727" s="2" t="s">
        <v>859</v>
      </c>
      <c r="I3727" s="2" t="s">
        <v>109</v>
      </c>
      <c r="J3727" s="15" t="str">
        <f>IF(ISERROR(VLOOKUP(I3727,State_codes!$B$2:$C$38, 2, FALSE)),"",VLOOKUP(I3727,State_codes!$B$2:$C$38, 2, FALSE))</f>
        <v>RJ</v>
      </c>
      <c r="K3727" s="2" t="s">
        <v>122</v>
      </c>
      <c r="L3727" s="31" t="s">
        <v>13164</v>
      </c>
      <c r="N3727" s="130"/>
      <c r="O3727" s="130"/>
      <c r="P3727" s="39">
        <v>43926</v>
      </c>
      <c r="Q3727" s="37" t="s">
        <v>13111</v>
      </c>
      <c r="R3727" s="46"/>
      <c r="S3727" s="46"/>
    </row>
    <row r="3728" spans="1:19" ht="12.75">
      <c r="A3728" s="38">
        <v>3727</v>
      </c>
      <c r="B3728" s="119"/>
      <c r="C3728" s="39">
        <v>43926</v>
      </c>
      <c r="D3728" s="40"/>
      <c r="E3728" s="41"/>
      <c r="H3728" s="2" t="s">
        <v>107</v>
      </c>
      <c r="I3728" s="2" t="s">
        <v>109</v>
      </c>
      <c r="J3728" s="15" t="str">
        <f>IF(ISERROR(VLOOKUP(I3728,State_codes!$B$2:$C$38, 2, FALSE)),"",VLOOKUP(I3728,State_codes!$B$2:$C$38, 2, FALSE))</f>
        <v>RJ</v>
      </c>
      <c r="K3728" s="2" t="s">
        <v>122</v>
      </c>
      <c r="L3728" s="31" t="s">
        <v>13164</v>
      </c>
      <c r="N3728" s="130"/>
      <c r="O3728" s="130"/>
      <c r="P3728" s="39">
        <v>43926</v>
      </c>
      <c r="Q3728" s="37" t="s">
        <v>13111</v>
      </c>
      <c r="R3728" s="46"/>
      <c r="S3728" s="46"/>
    </row>
    <row r="3729" spans="1:19" ht="12.75">
      <c r="A3729" s="38">
        <v>3728</v>
      </c>
      <c r="B3729" s="119"/>
      <c r="C3729" s="39">
        <v>43926</v>
      </c>
      <c r="D3729" s="40"/>
      <c r="E3729" s="41"/>
      <c r="H3729" s="2" t="s">
        <v>859</v>
      </c>
      <c r="I3729" s="2" t="s">
        <v>109</v>
      </c>
      <c r="J3729" s="15" t="str">
        <f>IF(ISERROR(VLOOKUP(I3729,State_codes!$B$2:$C$38, 2, FALSE)),"",VLOOKUP(I3729,State_codes!$B$2:$C$38, 2, FALSE))</f>
        <v>RJ</v>
      </c>
      <c r="K3729" s="2" t="s">
        <v>122</v>
      </c>
      <c r="L3729" s="31" t="s">
        <v>13164</v>
      </c>
      <c r="N3729" s="130"/>
      <c r="O3729" s="130"/>
      <c r="P3729" s="39">
        <v>43926</v>
      </c>
      <c r="Q3729" s="37" t="s">
        <v>13111</v>
      </c>
      <c r="R3729" s="46"/>
      <c r="S3729" s="46"/>
    </row>
    <row r="3730" spans="1:19" ht="12.75">
      <c r="A3730" s="38">
        <v>3729</v>
      </c>
      <c r="B3730" s="119"/>
      <c r="C3730" s="39">
        <v>43926</v>
      </c>
      <c r="D3730" s="40"/>
      <c r="E3730" s="41"/>
      <c r="H3730" s="2" t="s">
        <v>5350</v>
      </c>
      <c r="I3730" s="2" t="s">
        <v>109</v>
      </c>
      <c r="J3730" s="15" t="str">
        <f>IF(ISERROR(VLOOKUP(I3730,State_codes!$B$2:$C$38, 2, FALSE)),"",VLOOKUP(I3730,State_codes!$B$2:$C$38, 2, FALSE))</f>
        <v>RJ</v>
      </c>
      <c r="K3730" s="2" t="s">
        <v>122</v>
      </c>
      <c r="L3730" s="31" t="s">
        <v>13164</v>
      </c>
      <c r="N3730" s="130"/>
      <c r="O3730" s="130"/>
      <c r="P3730" s="39">
        <v>43926</v>
      </c>
      <c r="Q3730" s="37" t="s">
        <v>13111</v>
      </c>
      <c r="R3730" s="46"/>
      <c r="S3730" s="46"/>
    </row>
    <row r="3731" spans="1:19" ht="12.75">
      <c r="A3731" s="38">
        <v>3730</v>
      </c>
      <c r="B3731" s="119"/>
      <c r="C3731" s="39">
        <v>43926</v>
      </c>
      <c r="D3731" s="40"/>
      <c r="E3731" s="41"/>
      <c r="H3731" s="2" t="s">
        <v>5350</v>
      </c>
      <c r="I3731" s="2" t="s">
        <v>109</v>
      </c>
      <c r="J3731" s="15" t="str">
        <f>IF(ISERROR(VLOOKUP(I3731,State_codes!$B$2:$C$38, 2, FALSE)),"",VLOOKUP(I3731,State_codes!$B$2:$C$38, 2, FALSE))</f>
        <v>RJ</v>
      </c>
      <c r="K3731" s="2" t="s">
        <v>122</v>
      </c>
      <c r="L3731" s="31" t="s">
        <v>13164</v>
      </c>
      <c r="N3731" s="130"/>
      <c r="O3731" s="130"/>
      <c r="P3731" s="39">
        <v>43926</v>
      </c>
      <c r="Q3731" s="37" t="s">
        <v>13111</v>
      </c>
      <c r="R3731" s="46"/>
      <c r="S3731" s="46"/>
    </row>
    <row r="3732" spans="1:19" ht="12.75">
      <c r="A3732" s="38">
        <v>3731</v>
      </c>
      <c r="B3732" s="23" t="s">
        <v>13172</v>
      </c>
      <c r="C3732" s="39">
        <v>43926</v>
      </c>
      <c r="D3732" s="40"/>
      <c r="E3732" s="27">
        <v>68</v>
      </c>
      <c r="F3732" s="2" t="s">
        <v>39</v>
      </c>
      <c r="G3732" s="2" t="s">
        <v>13173</v>
      </c>
      <c r="H3732" s="2" t="s">
        <v>211</v>
      </c>
      <c r="I3732" s="2" t="s">
        <v>134</v>
      </c>
      <c r="J3732" s="15" t="str">
        <f>IF(ISERROR(VLOOKUP(I3732,State_codes!$B$2:$C$38, 2, FALSE)),"",VLOOKUP(I3732,State_codes!$B$2:$C$38, 2, FALSE))</f>
        <v>KA</v>
      </c>
      <c r="K3732" s="2" t="s">
        <v>122</v>
      </c>
      <c r="L3732" s="31" t="s">
        <v>13176</v>
      </c>
      <c r="N3732" s="27" t="s">
        <v>56</v>
      </c>
      <c r="O3732" s="27" t="s">
        <v>58</v>
      </c>
      <c r="P3732" s="39">
        <v>43926</v>
      </c>
      <c r="Q3732" s="37" t="s">
        <v>13177</v>
      </c>
      <c r="R3732" s="46"/>
      <c r="S3732" s="46"/>
    </row>
    <row r="3733" spans="1:19" ht="12.75">
      <c r="A3733" s="38">
        <v>3732</v>
      </c>
      <c r="B3733" s="23" t="s">
        <v>13178</v>
      </c>
      <c r="C3733" s="39">
        <v>43926</v>
      </c>
      <c r="D3733" s="40"/>
      <c r="E3733" s="27">
        <v>62</v>
      </c>
      <c r="F3733" s="2" t="s">
        <v>40</v>
      </c>
      <c r="G3733" s="2" t="s">
        <v>13173</v>
      </c>
      <c r="H3733" s="2" t="s">
        <v>211</v>
      </c>
      <c r="I3733" s="2" t="s">
        <v>134</v>
      </c>
      <c r="J3733" s="15" t="str">
        <f>IF(ISERROR(VLOOKUP(I3733,State_codes!$B$2:$C$38, 2, FALSE)),"",VLOOKUP(I3733,State_codes!$B$2:$C$38, 2, FALSE))</f>
        <v>KA</v>
      </c>
      <c r="K3733" s="2" t="s">
        <v>122</v>
      </c>
      <c r="L3733" s="31" t="s">
        <v>13179</v>
      </c>
      <c r="N3733" s="27" t="s">
        <v>56</v>
      </c>
      <c r="O3733" s="27" t="s">
        <v>58</v>
      </c>
      <c r="P3733" s="39">
        <v>43926</v>
      </c>
      <c r="Q3733" s="37" t="s">
        <v>13177</v>
      </c>
      <c r="R3733" s="46"/>
      <c r="S3733" s="46"/>
    </row>
    <row r="3734" spans="1:19" ht="12.75">
      <c r="A3734" s="38">
        <v>3733</v>
      </c>
      <c r="B3734" s="119"/>
      <c r="C3734" s="39">
        <v>43926</v>
      </c>
      <c r="D3734" s="40"/>
      <c r="E3734" s="41"/>
      <c r="H3734" s="2" t="s">
        <v>43</v>
      </c>
      <c r="I3734" s="2" t="s">
        <v>45</v>
      </c>
      <c r="J3734" s="15" t="str">
        <f>IF(ISERROR(VLOOKUP(I3734,State_codes!$B$2:$C$38, 2, FALSE)),"",VLOOKUP(I3734,State_codes!$B$2:$C$38, 2, FALSE))</f>
        <v>MH</v>
      </c>
      <c r="K3734" s="2" t="s">
        <v>122</v>
      </c>
      <c r="L3734" s="46"/>
      <c r="N3734" s="130"/>
      <c r="O3734" s="130"/>
      <c r="P3734" s="39">
        <v>43926</v>
      </c>
      <c r="Q3734" s="34" t="s">
        <v>13184</v>
      </c>
      <c r="R3734" s="46"/>
      <c r="S3734" s="46"/>
    </row>
    <row r="3735" spans="1:19" ht="12.75">
      <c r="A3735" s="38">
        <v>3734</v>
      </c>
      <c r="B3735" s="119"/>
      <c r="C3735" s="39">
        <v>43926</v>
      </c>
      <c r="D3735" s="40"/>
      <c r="E3735" s="41"/>
      <c r="H3735" s="2" t="s">
        <v>43</v>
      </c>
      <c r="I3735" s="2" t="s">
        <v>45</v>
      </c>
      <c r="J3735" s="15" t="str">
        <f>IF(ISERROR(VLOOKUP(I3735,State_codes!$B$2:$C$38, 2, FALSE)),"",VLOOKUP(I3735,State_codes!$B$2:$C$38, 2, FALSE))</f>
        <v>MH</v>
      </c>
      <c r="K3735" s="2" t="s">
        <v>122</v>
      </c>
      <c r="L3735" s="46"/>
      <c r="N3735" s="130"/>
      <c r="O3735" s="130"/>
      <c r="P3735" s="39">
        <v>43926</v>
      </c>
      <c r="Q3735" s="34" t="s">
        <v>13184</v>
      </c>
      <c r="R3735" s="46"/>
      <c r="S3735" s="46"/>
    </row>
    <row r="3736" spans="1:19" ht="12.75">
      <c r="A3736" s="38">
        <v>3735</v>
      </c>
      <c r="B3736" s="119"/>
      <c r="C3736" s="39">
        <v>43926</v>
      </c>
      <c r="D3736" s="40"/>
      <c r="E3736" s="41"/>
      <c r="H3736" s="2" t="s">
        <v>43</v>
      </c>
      <c r="I3736" s="2" t="s">
        <v>45</v>
      </c>
      <c r="J3736" s="15" t="str">
        <f>IF(ISERROR(VLOOKUP(I3736,State_codes!$B$2:$C$38, 2, FALSE)),"",VLOOKUP(I3736,State_codes!$B$2:$C$38, 2, FALSE))</f>
        <v>MH</v>
      </c>
      <c r="K3736" s="2" t="s">
        <v>122</v>
      </c>
      <c r="L3736" s="46"/>
      <c r="N3736" s="130"/>
      <c r="O3736" s="130"/>
      <c r="P3736" s="39">
        <v>43926</v>
      </c>
      <c r="Q3736" s="34" t="s">
        <v>13184</v>
      </c>
      <c r="R3736" s="46"/>
      <c r="S3736" s="46"/>
    </row>
    <row r="3737" spans="1:19" ht="12.75">
      <c r="A3737" s="38">
        <v>3736</v>
      </c>
      <c r="B3737" s="119"/>
      <c r="C3737" s="39">
        <v>43926</v>
      </c>
      <c r="D3737" s="40"/>
      <c r="E3737" s="41"/>
      <c r="H3737" s="2" t="s">
        <v>43</v>
      </c>
      <c r="I3737" s="2" t="s">
        <v>45</v>
      </c>
      <c r="J3737" s="15" t="str">
        <f>IF(ISERROR(VLOOKUP(I3737,State_codes!$B$2:$C$38, 2, FALSE)),"",VLOOKUP(I3737,State_codes!$B$2:$C$38, 2, FALSE))</f>
        <v>MH</v>
      </c>
      <c r="K3737" s="2" t="s">
        <v>122</v>
      </c>
      <c r="L3737" s="46"/>
      <c r="N3737" s="130"/>
      <c r="O3737" s="130"/>
      <c r="P3737" s="39">
        <v>43926</v>
      </c>
      <c r="Q3737" s="34" t="s">
        <v>13184</v>
      </c>
      <c r="R3737" s="46"/>
      <c r="S3737" s="46"/>
    </row>
    <row r="3738" spans="1:19" ht="12.75">
      <c r="A3738" s="38">
        <v>3737</v>
      </c>
      <c r="B3738" s="119"/>
      <c r="C3738" s="39">
        <v>43926</v>
      </c>
      <c r="D3738" s="40"/>
      <c r="E3738" s="41"/>
      <c r="H3738" s="2" t="s">
        <v>43</v>
      </c>
      <c r="I3738" s="2" t="s">
        <v>45</v>
      </c>
      <c r="J3738" s="15" t="str">
        <f>IF(ISERROR(VLOOKUP(I3738,State_codes!$B$2:$C$38, 2, FALSE)),"",VLOOKUP(I3738,State_codes!$B$2:$C$38, 2, FALSE))</f>
        <v>MH</v>
      </c>
      <c r="K3738" s="2" t="s">
        <v>122</v>
      </c>
      <c r="L3738" s="46"/>
      <c r="N3738" s="130"/>
      <c r="O3738" s="130"/>
      <c r="P3738" s="39">
        <v>43926</v>
      </c>
      <c r="Q3738" s="34" t="s">
        <v>13184</v>
      </c>
      <c r="R3738" s="46"/>
      <c r="S3738" s="46"/>
    </row>
    <row r="3739" spans="1:19" ht="12.75">
      <c r="A3739" s="38">
        <v>3738</v>
      </c>
      <c r="B3739" s="119"/>
      <c r="C3739" s="39">
        <v>43926</v>
      </c>
      <c r="D3739" s="40"/>
      <c r="E3739" s="41"/>
      <c r="H3739" s="2" t="s">
        <v>43</v>
      </c>
      <c r="I3739" s="2" t="s">
        <v>45</v>
      </c>
      <c r="J3739" s="15" t="str">
        <f>IF(ISERROR(VLOOKUP(I3739,State_codes!$B$2:$C$38, 2, FALSE)),"",VLOOKUP(I3739,State_codes!$B$2:$C$38, 2, FALSE))</f>
        <v>MH</v>
      </c>
      <c r="K3739" s="2" t="s">
        <v>122</v>
      </c>
      <c r="L3739" s="46"/>
      <c r="N3739" s="130"/>
      <c r="O3739" s="130"/>
      <c r="P3739" s="39">
        <v>43926</v>
      </c>
      <c r="Q3739" s="34" t="s">
        <v>13184</v>
      </c>
      <c r="R3739" s="46"/>
      <c r="S3739" s="46"/>
    </row>
    <row r="3740" spans="1:19" ht="12.75">
      <c r="A3740" s="38">
        <v>3739</v>
      </c>
      <c r="B3740" s="119"/>
      <c r="C3740" s="39">
        <v>43926</v>
      </c>
      <c r="D3740" s="40"/>
      <c r="E3740" s="41"/>
      <c r="H3740" s="2" t="s">
        <v>43</v>
      </c>
      <c r="I3740" s="2" t="s">
        <v>45</v>
      </c>
      <c r="J3740" s="15" t="str">
        <f>IF(ISERROR(VLOOKUP(I3740,State_codes!$B$2:$C$38, 2, FALSE)),"",VLOOKUP(I3740,State_codes!$B$2:$C$38, 2, FALSE))</f>
        <v>MH</v>
      </c>
      <c r="K3740" s="2" t="s">
        <v>122</v>
      </c>
      <c r="L3740" s="46"/>
      <c r="N3740" s="130"/>
      <c r="O3740" s="130"/>
      <c r="P3740" s="39">
        <v>43926</v>
      </c>
      <c r="Q3740" s="34" t="s">
        <v>13184</v>
      </c>
      <c r="R3740" s="46"/>
      <c r="S3740" s="46"/>
    </row>
    <row r="3741" spans="1:19" ht="12.75">
      <c r="A3741" s="38">
        <v>3740</v>
      </c>
      <c r="B3741" s="119"/>
      <c r="C3741" s="39">
        <v>43926</v>
      </c>
      <c r="D3741" s="40"/>
      <c r="E3741" s="41"/>
      <c r="H3741" s="2" t="s">
        <v>43</v>
      </c>
      <c r="I3741" s="2" t="s">
        <v>45</v>
      </c>
      <c r="J3741" s="15" t="str">
        <f>IF(ISERROR(VLOOKUP(I3741,State_codes!$B$2:$C$38, 2, FALSE)),"",VLOOKUP(I3741,State_codes!$B$2:$C$38, 2, FALSE))</f>
        <v>MH</v>
      </c>
      <c r="K3741" s="2" t="s">
        <v>122</v>
      </c>
      <c r="L3741" s="46"/>
      <c r="N3741" s="130"/>
      <c r="O3741" s="130"/>
      <c r="P3741" s="39">
        <v>43926</v>
      </c>
      <c r="Q3741" s="34" t="s">
        <v>13184</v>
      </c>
      <c r="R3741" s="46"/>
      <c r="S3741" s="46"/>
    </row>
    <row r="3742" spans="1:19" ht="12.75">
      <c r="A3742" s="38">
        <v>3741</v>
      </c>
      <c r="B3742" s="119"/>
      <c r="C3742" s="39">
        <v>43926</v>
      </c>
      <c r="D3742" s="40"/>
      <c r="E3742" s="41"/>
      <c r="H3742" s="2" t="s">
        <v>43</v>
      </c>
      <c r="I3742" s="2" t="s">
        <v>45</v>
      </c>
      <c r="J3742" s="15" t="str">
        <f>IF(ISERROR(VLOOKUP(I3742,State_codes!$B$2:$C$38, 2, FALSE)),"",VLOOKUP(I3742,State_codes!$B$2:$C$38, 2, FALSE))</f>
        <v>MH</v>
      </c>
      <c r="K3742" s="2" t="s">
        <v>122</v>
      </c>
      <c r="L3742" s="46"/>
      <c r="N3742" s="130"/>
      <c r="O3742" s="130"/>
      <c r="P3742" s="39">
        <v>43926</v>
      </c>
      <c r="Q3742" s="34" t="s">
        <v>13184</v>
      </c>
      <c r="R3742" s="46"/>
      <c r="S3742" s="46"/>
    </row>
    <row r="3743" spans="1:19" ht="12.75">
      <c r="A3743" s="38">
        <v>3742</v>
      </c>
      <c r="B3743" s="119"/>
      <c r="C3743" s="39">
        <v>43926</v>
      </c>
      <c r="D3743" s="40"/>
      <c r="E3743" s="41"/>
      <c r="H3743" s="2" t="s">
        <v>43</v>
      </c>
      <c r="I3743" s="2" t="s">
        <v>45</v>
      </c>
      <c r="J3743" s="15" t="str">
        <f>IF(ISERROR(VLOOKUP(I3743,State_codes!$B$2:$C$38, 2, FALSE)),"",VLOOKUP(I3743,State_codes!$B$2:$C$38, 2, FALSE))</f>
        <v>MH</v>
      </c>
      <c r="K3743" s="2" t="s">
        <v>122</v>
      </c>
      <c r="L3743" s="46"/>
      <c r="N3743" s="130"/>
      <c r="O3743" s="130"/>
      <c r="P3743" s="39">
        <v>43926</v>
      </c>
      <c r="Q3743" s="34" t="s">
        <v>13184</v>
      </c>
      <c r="R3743" s="46"/>
      <c r="S3743" s="46"/>
    </row>
    <row r="3744" spans="1:19" ht="12.75">
      <c r="A3744" s="38">
        <v>3743</v>
      </c>
      <c r="B3744" s="119"/>
      <c r="C3744" s="39">
        <v>43926</v>
      </c>
      <c r="D3744" s="40"/>
      <c r="E3744" s="41"/>
      <c r="H3744" s="2" t="s">
        <v>43</v>
      </c>
      <c r="I3744" s="2" t="s">
        <v>45</v>
      </c>
      <c r="J3744" s="15" t="str">
        <f>IF(ISERROR(VLOOKUP(I3744,State_codes!$B$2:$C$38, 2, FALSE)),"",VLOOKUP(I3744,State_codes!$B$2:$C$38, 2, FALSE))</f>
        <v>MH</v>
      </c>
      <c r="K3744" s="2" t="s">
        <v>122</v>
      </c>
      <c r="L3744" s="46"/>
      <c r="N3744" s="130"/>
      <c r="O3744" s="130"/>
      <c r="P3744" s="39">
        <v>43926</v>
      </c>
      <c r="Q3744" s="34" t="s">
        <v>13184</v>
      </c>
      <c r="R3744" s="46"/>
      <c r="S3744" s="46"/>
    </row>
    <row r="3745" spans="1:19" ht="12.75">
      <c r="A3745" s="38">
        <v>3744</v>
      </c>
      <c r="B3745" s="119"/>
      <c r="C3745" s="39">
        <v>43926</v>
      </c>
      <c r="D3745" s="40"/>
      <c r="E3745" s="41"/>
      <c r="H3745" s="2" t="s">
        <v>43</v>
      </c>
      <c r="I3745" s="2" t="s">
        <v>45</v>
      </c>
      <c r="J3745" s="15" t="str">
        <f>IF(ISERROR(VLOOKUP(I3745,State_codes!$B$2:$C$38, 2, FALSE)),"",VLOOKUP(I3745,State_codes!$B$2:$C$38, 2, FALSE))</f>
        <v>MH</v>
      </c>
      <c r="K3745" s="2" t="s">
        <v>122</v>
      </c>
      <c r="L3745" s="46"/>
      <c r="N3745" s="130"/>
      <c r="O3745" s="130"/>
      <c r="P3745" s="39">
        <v>43926</v>
      </c>
      <c r="Q3745" s="34" t="s">
        <v>13184</v>
      </c>
      <c r="R3745" s="46"/>
      <c r="S3745" s="46"/>
    </row>
    <row r="3746" spans="1:19" ht="12.75">
      <c r="A3746" s="38">
        <v>3745</v>
      </c>
      <c r="B3746" s="119"/>
      <c r="C3746" s="39">
        <v>43926</v>
      </c>
      <c r="D3746" s="40"/>
      <c r="E3746" s="41"/>
      <c r="H3746" s="2" t="s">
        <v>43</v>
      </c>
      <c r="I3746" s="2" t="s">
        <v>45</v>
      </c>
      <c r="J3746" s="15" t="str">
        <f>IF(ISERROR(VLOOKUP(I3746,State_codes!$B$2:$C$38, 2, FALSE)),"",VLOOKUP(I3746,State_codes!$B$2:$C$38, 2, FALSE))</f>
        <v>MH</v>
      </c>
      <c r="K3746" s="2" t="s">
        <v>122</v>
      </c>
      <c r="L3746" s="46"/>
      <c r="N3746" s="130"/>
      <c r="O3746" s="130"/>
      <c r="P3746" s="39">
        <v>43926</v>
      </c>
      <c r="Q3746" s="34" t="s">
        <v>13184</v>
      </c>
      <c r="R3746" s="46"/>
      <c r="S3746" s="46"/>
    </row>
    <row r="3747" spans="1:19" ht="12.75">
      <c r="A3747" s="38">
        <v>3746</v>
      </c>
      <c r="B3747" s="119"/>
      <c r="C3747" s="39">
        <v>43926</v>
      </c>
      <c r="D3747" s="40"/>
      <c r="E3747" s="41"/>
      <c r="H3747" s="2" t="s">
        <v>43</v>
      </c>
      <c r="I3747" s="2" t="s">
        <v>45</v>
      </c>
      <c r="J3747" s="15" t="str">
        <f>IF(ISERROR(VLOOKUP(I3747,State_codes!$B$2:$C$38, 2, FALSE)),"",VLOOKUP(I3747,State_codes!$B$2:$C$38, 2, FALSE))</f>
        <v>MH</v>
      </c>
      <c r="K3747" s="2" t="s">
        <v>122</v>
      </c>
      <c r="L3747" s="46"/>
      <c r="N3747" s="130"/>
      <c r="O3747" s="130"/>
      <c r="P3747" s="39">
        <v>43926</v>
      </c>
      <c r="Q3747" s="34" t="s">
        <v>13184</v>
      </c>
      <c r="R3747" s="46"/>
      <c r="S3747" s="46"/>
    </row>
    <row r="3748" spans="1:19" ht="12.75">
      <c r="A3748" s="38">
        <v>3747</v>
      </c>
      <c r="B3748" s="119"/>
      <c r="C3748" s="39">
        <v>43926</v>
      </c>
      <c r="D3748" s="40"/>
      <c r="E3748" s="41"/>
      <c r="H3748" s="2" t="s">
        <v>43</v>
      </c>
      <c r="I3748" s="2" t="s">
        <v>45</v>
      </c>
      <c r="J3748" s="15" t="str">
        <f>IF(ISERROR(VLOOKUP(I3748,State_codes!$B$2:$C$38, 2, FALSE)),"",VLOOKUP(I3748,State_codes!$B$2:$C$38, 2, FALSE))</f>
        <v>MH</v>
      </c>
      <c r="K3748" s="2" t="s">
        <v>122</v>
      </c>
      <c r="L3748" s="46"/>
      <c r="N3748" s="130"/>
      <c r="O3748" s="130"/>
      <c r="P3748" s="39">
        <v>43926</v>
      </c>
      <c r="Q3748" s="34" t="s">
        <v>13184</v>
      </c>
      <c r="R3748" s="46"/>
      <c r="S3748" s="46"/>
    </row>
    <row r="3749" spans="1:19" ht="12.75">
      <c r="A3749" s="38">
        <v>3748</v>
      </c>
      <c r="B3749" s="119"/>
      <c r="C3749" s="39">
        <v>43926</v>
      </c>
      <c r="D3749" s="40"/>
      <c r="E3749" s="41"/>
      <c r="H3749" s="2" t="s">
        <v>43</v>
      </c>
      <c r="I3749" s="2" t="s">
        <v>45</v>
      </c>
      <c r="J3749" s="15" t="str">
        <f>IF(ISERROR(VLOOKUP(I3749,State_codes!$B$2:$C$38, 2, FALSE)),"",VLOOKUP(I3749,State_codes!$B$2:$C$38, 2, FALSE))</f>
        <v>MH</v>
      </c>
      <c r="K3749" s="2" t="s">
        <v>122</v>
      </c>
      <c r="L3749" s="46"/>
      <c r="N3749" s="130"/>
      <c r="O3749" s="130"/>
      <c r="P3749" s="39">
        <v>43926</v>
      </c>
      <c r="Q3749" s="34" t="s">
        <v>13184</v>
      </c>
      <c r="R3749" s="46"/>
      <c r="S3749" s="46"/>
    </row>
    <row r="3750" spans="1:19" ht="12.75">
      <c r="A3750" s="38">
        <v>3749</v>
      </c>
      <c r="B3750" s="119"/>
      <c r="C3750" s="39">
        <v>43926</v>
      </c>
      <c r="D3750" s="40"/>
      <c r="E3750" s="41"/>
      <c r="H3750" s="2" t="s">
        <v>43</v>
      </c>
      <c r="I3750" s="2" t="s">
        <v>45</v>
      </c>
      <c r="J3750" s="15" t="str">
        <f>IF(ISERROR(VLOOKUP(I3750,State_codes!$B$2:$C$38, 2, FALSE)),"",VLOOKUP(I3750,State_codes!$B$2:$C$38, 2, FALSE))</f>
        <v>MH</v>
      </c>
      <c r="K3750" s="2" t="s">
        <v>122</v>
      </c>
      <c r="L3750" s="46"/>
      <c r="N3750" s="130"/>
      <c r="O3750" s="130"/>
      <c r="P3750" s="39">
        <v>43926</v>
      </c>
      <c r="Q3750" s="34" t="s">
        <v>13184</v>
      </c>
      <c r="R3750" s="46"/>
      <c r="S3750" s="46"/>
    </row>
    <row r="3751" spans="1:19" ht="12.75">
      <c r="A3751" s="38">
        <v>3750</v>
      </c>
      <c r="B3751" s="119"/>
      <c r="C3751" s="39">
        <v>43926</v>
      </c>
      <c r="D3751" s="40"/>
      <c r="E3751" s="41"/>
      <c r="H3751" s="2" t="s">
        <v>43</v>
      </c>
      <c r="I3751" s="2" t="s">
        <v>45</v>
      </c>
      <c r="J3751" s="15" t="str">
        <f>IF(ISERROR(VLOOKUP(I3751,State_codes!$B$2:$C$38, 2, FALSE)),"",VLOOKUP(I3751,State_codes!$B$2:$C$38, 2, FALSE))</f>
        <v>MH</v>
      </c>
      <c r="K3751" s="2" t="s">
        <v>122</v>
      </c>
      <c r="L3751" s="46"/>
      <c r="N3751" s="130"/>
      <c r="O3751" s="130"/>
      <c r="P3751" s="39">
        <v>43926</v>
      </c>
      <c r="Q3751" s="34" t="s">
        <v>13184</v>
      </c>
      <c r="R3751" s="46"/>
      <c r="S3751" s="46"/>
    </row>
    <row r="3752" spans="1:19" ht="12.75">
      <c r="A3752" s="38">
        <v>3751</v>
      </c>
      <c r="B3752" s="119"/>
      <c r="C3752" s="39">
        <v>43926</v>
      </c>
      <c r="D3752" s="40"/>
      <c r="E3752" s="41"/>
      <c r="H3752" s="2" t="s">
        <v>43</v>
      </c>
      <c r="I3752" s="2" t="s">
        <v>45</v>
      </c>
      <c r="J3752" s="15" t="str">
        <f>IF(ISERROR(VLOOKUP(I3752,State_codes!$B$2:$C$38, 2, FALSE)),"",VLOOKUP(I3752,State_codes!$B$2:$C$38, 2, FALSE))</f>
        <v>MH</v>
      </c>
      <c r="K3752" s="2" t="s">
        <v>122</v>
      </c>
      <c r="L3752" s="46"/>
      <c r="N3752" s="130"/>
      <c r="O3752" s="130"/>
      <c r="P3752" s="39">
        <v>43926</v>
      </c>
      <c r="Q3752" s="34" t="s">
        <v>13184</v>
      </c>
      <c r="R3752" s="46"/>
      <c r="S3752" s="46"/>
    </row>
    <row r="3753" spans="1:19" ht="12.75">
      <c r="A3753" s="38">
        <v>3752</v>
      </c>
      <c r="B3753" s="119"/>
      <c r="C3753" s="39">
        <v>43926</v>
      </c>
      <c r="D3753" s="40"/>
      <c r="E3753" s="41"/>
      <c r="H3753" s="2" t="s">
        <v>43</v>
      </c>
      <c r="I3753" s="2" t="s">
        <v>45</v>
      </c>
      <c r="J3753" s="15" t="str">
        <f>IF(ISERROR(VLOOKUP(I3753,State_codes!$B$2:$C$38, 2, FALSE)),"",VLOOKUP(I3753,State_codes!$B$2:$C$38, 2, FALSE))</f>
        <v>MH</v>
      </c>
      <c r="K3753" s="2" t="s">
        <v>122</v>
      </c>
      <c r="L3753" s="46"/>
      <c r="N3753" s="130"/>
      <c r="O3753" s="130"/>
      <c r="P3753" s="39">
        <v>43926</v>
      </c>
      <c r="Q3753" s="34" t="s">
        <v>13184</v>
      </c>
      <c r="R3753" s="46"/>
      <c r="S3753" s="46"/>
    </row>
    <row r="3754" spans="1:19" ht="12.75">
      <c r="A3754" s="38">
        <v>3753</v>
      </c>
      <c r="B3754" s="119"/>
      <c r="C3754" s="39">
        <v>43926</v>
      </c>
      <c r="D3754" s="40"/>
      <c r="E3754" s="41"/>
      <c r="H3754" s="2" t="s">
        <v>43</v>
      </c>
      <c r="I3754" s="2" t="s">
        <v>45</v>
      </c>
      <c r="J3754" s="15" t="str">
        <f>IF(ISERROR(VLOOKUP(I3754,State_codes!$B$2:$C$38, 2, FALSE)),"",VLOOKUP(I3754,State_codes!$B$2:$C$38, 2, FALSE))</f>
        <v>MH</v>
      </c>
      <c r="K3754" s="2" t="s">
        <v>122</v>
      </c>
      <c r="L3754" s="46"/>
      <c r="N3754" s="130"/>
      <c r="O3754" s="130"/>
      <c r="P3754" s="39">
        <v>43926</v>
      </c>
      <c r="Q3754" s="34" t="s">
        <v>13184</v>
      </c>
      <c r="R3754" s="46"/>
      <c r="S3754" s="46"/>
    </row>
    <row r="3755" spans="1:19" ht="12.75">
      <c r="A3755" s="38">
        <v>3754</v>
      </c>
      <c r="B3755" s="119"/>
      <c r="C3755" s="39">
        <v>43926</v>
      </c>
      <c r="D3755" s="40"/>
      <c r="E3755" s="41"/>
      <c r="H3755" s="2" t="s">
        <v>43</v>
      </c>
      <c r="I3755" s="2" t="s">
        <v>45</v>
      </c>
      <c r="J3755" s="15" t="str">
        <f>IF(ISERROR(VLOOKUP(I3755,State_codes!$B$2:$C$38, 2, FALSE)),"",VLOOKUP(I3755,State_codes!$B$2:$C$38, 2, FALSE))</f>
        <v>MH</v>
      </c>
      <c r="K3755" s="2" t="s">
        <v>122</v>
      </c>
      <c r="L3755" s="46"/>
      <c r="N3755" s="130"/>
      <c r="O3755" s="130"/>
      <c r="P3755" s="39">
        <v>43926</v>
      </c>
      <c r="Q3755" s="34" t="s">
        <v>13184</v>
      </c>
      <c r="R3755" s="46"/>
      <c r="S3755" s="46"/>
    </row>
    <row r="3756" spans="1:19" ht="12.75">
      <c r="A3756" s="38">
        <v>3755</v>
      </c>
      <c r="B3756" s="119"/>
      <c r="C3756" s="39">
        <v>43926</v>
      </c>
      <c r="D3756" s="40"/>
      <c r="E3756" s="41"/>
      <c r="H3756" s="2" t="s">
        <v>43</v>
      </c>
      <c r="I3756" s="2" t="s">
        <v>45</v>
      </c>
      <c r="J3756" s="15" t="str">
        <f>IF(ISERROR(VLOOKUP(I3756,State_codes!$B$2:$C$38, 2, FALSE)),"",VLOOKUP(I3756,State_codes!$B$2:$C$38, 2, FALSE))</f>
        <v>MH</v>
      </c>
      <c r="K3756" s="2" t="s">
        <v>122</v>
      </c>
      <c r="L3756" s="46"/>
      <c r="N3756" s="130"/>
      <c r="O3756" s="130"/>
      <c r="P3756" s="39">
        <v>43926</v>
      </c>
      <c r="Q3756" s="34" t="s">
        <v>13184</v>
      </c>
      <c r="R3756" s="46"/>
      <c r="S3756" s="46"/>
    </row>
    <row r="3757" spans="1:19" ht="12.75">
      <c r="A3757" s="38">
        <v>3756</v>
      </c>
      <c r="B3757" s="119"/>
      <c r="C3757" s="39">
        <v>43926</v>
      </c>
      <c r="D3757" s="40"/>
      <c r="E3757" s="41"/>
      <c r="H3757" s="2" t="s">
        <v>43</v>
      </c>
      <c r="I3757" s="2" t="s">
        <v>45</v>
      </c>
      <c r="J3757" s="15" t="str">
        <f>IF(ISERROR(VLOOKUP(I3757,State_codes!$B$2:$C$38, 2, FALSE)),"",VLOOKUP(I3757,State_codes!$B$2:$C$38, 2, FALSE))</f>
        <v>MH</v>
      </c>
      <c r="K3757" s="2" t="s">
        <v>122</v>
      </c>
      <c r="L3757" s="46"/>
      <c r="N3757" s="130"/>
      <c r="O3757" s="130"/>
      <c r="P3757" s="39">
        <v>43926</v>
      </c>
      <c r="Q3757" s="34" t="s">
        <v>13184</v>
      </c>
      <c r="R3757" s="46"/>
      <c r="S3757" s="46"/>
    </row>
    <row r="3758" spans="1:19" ht="12.75">
      <c r="A3758" s="38">
        <v>3757</v>
      </c>
      <c r="B3758" s="119"/>
      <c r="C3758" s="39">
        <v>43926</v>
      </c>
      <c r="D3758" s="40"/>
      <c r="E3758" s="41"/>
      <c r="H3758" s="2" t="s">
        <v>43</v>
      </c>
      <c r="I3758" s="2" t="s">
        <v>45</v>
      </c>
      <c r="J3758" s="15" t="str">
        <f>IF(ISERROR(VLOOKUP(I3758,State_codes!$B$2:$C$38, 2, FALSE)),"",VLOOKUP(I3758,State_codes!$B$2:$C$38, 2, FALSE))</f>
        <v>MH</v>
      </c>
      <c r="K3758" s="2" t="s">
        <v>122</v>
      </c>
      <c r="L3758" s="46"/>
      <c r="N3758" s="130"/>
      <c r="O3758" s="130"/>
      <c r="P3758" s="39">
        <v>43926</v>
      </c>
      <c r="Q3758" s="34" t="s">
        <v>13184</v>
      </c>
      <c r="R3758" s="46"/>
      <c r="S3758" s="46"/>
    </row>
    <row r="3759" spans="1:19" ht="12.75">
      <c r="A3759" s="38">
        <v>3758</v>
      </c>
      <c r="B3759" s="119"/>
      <c r="C3759" s="39">
        <v>43926</v>
      </c>
      <c r="D3759" s="40"/>
      <c r="E3759" s="41"/>
      <c r="H3759" s="2" t="s">
        <v>43</v>
      </c>
      <c r="I3759" s="2" t="s">
        <v>45</v>
      </c>
      <c r="J3759" s="15" t="str">
        <f>IF(ISERROR(VLOOKUP(I3759,State_codes!$B$2:$C$38, 2, FALSE)),"",VLOOKUP(I3759,State_codes!$B$2:$C$38, 2, FALSE))</f>
        <v>MH</v>
      </c>
      <c r="K3759" s="2" t="s">
        <v>122</v>
      </c>
      <c r="L3759" s="46"/>
      <c r="N3759" s="130"/>
      <c r="O3759" s="130"/>
      <c r="P3759" s="39">
        <v>43926</v>
      </c>
      <c r="Q3759" s="34" t="s">
        <v>13184</v>
      </c>
      <c r="R3759" s="46"/>
      <c r="S3759" s="46"/>
    </row>
    <row r="3760" spans="1:19" ht="12.75">
      <c r="A3760" s="38">
        <v>3759</v>
      </c>
      <c r="B3760" s="119"/>
      <c r="C3760" s="39">
        <v>43926</v>
      </c>
      <c r="D3760" s="40"/>
      <c r="E3760" s="41"/>
      <c r="H3760" s="2" t="s">
        <v>43</v>
      </c>
      <c r="I3760" s="2" t="s">
        <v>45</v>
      </c>
      <c r="J3760" s="15" t="str">
        <f>IF(ISERROR(VLOOKUP(I3760,State_codes!$B$2:$C$38, 2, FALSE)),"",VLOOKUP(I3760,State_codes!$B$2:$C$38, 2, FALSE))</f>
        <v>MH</v>
      </c>
      <c r="K3760" s="2" t="s">
        <v>122</v>
      </c>
      <c r="L3760" s="46"/>
      <c r="N3760" s="130"/>
      <c r="O3760" s="130"/>
      <c r="P3760" s="39">
        <v>43926</v>
      </c>
      <c r="Q3760" s="34" t="s">
        <v>13184</v>
      </c>
      <c r="R3760" s="46"/>
      <c r="S3760" s="46"/>
    </row>
    <row r="3761" spans="1:19" ht="12.75">
      <c r="A3761" s="38">
        <v>3760</v>
      </c>
      <c r="B3761" s="119"/>
      <c r="C3761" s="39">
        <v>43926</v>
      </c>
      <c r="D3761" s="40"/>
      <c r="E3761" s="41"/>
      <c r="H3761" s="2" t="s">
        <v>43</v>
      </c>
      <c r="I3761" s="2" t="s">
        <v>45</v>
      </c>
      <c r="J3761" s="15" t="str">
        <f>IF(ISERROR(VLOOKUP(I3761,State_codes!$B$2:$C$38, 2, FALSE)),"",VLOOKUP(I3761,State_codes!$B$2:$C$38, 2, FALSE))</f>
        <v>MH</v>
      </c>
      <c r="K3761" s="2" t="s">
        <v>122</v>
      </c>
      <c r="L3761" s="46"/>
      <c r="N3761" s="130"/>
      <c r="O3761" s="130"/>
      <c r="P3761" s="39">
        <v>43926</v>
      </c>
      <c r="Q3761" s="34" t="s">
        <v>13184</v>
      </c>
      <c r="R3761" s="46"/>
      <c r="S3761" s="46"/>
    </row>
    <row r="3762" spans="1:19" ht="12.75">
      <c r="A3762" s="38">
        <v>3761</v>
      </c>
      <c r="B3762" s="119"/>
      <c r="C3762" s="39">
        <v>43926</v>
      </c>
      <c r="D3762" s="40"/>
      <c r="E3762" s="41"/>
      <c r="H3762" s="2" t="s">
        <v>43</v>
      </c>
      <c r="I3762" s="2" t="s">
        <v>45</v>
      </c>
      <c r="J3762" s="15" t="str">
        <f>IF(ISERROR(VLOOKUP(I3762,State_codes!$B$2:$C$38, 2, FALSE)),"",VLOOKUP(I3762,State_codes!$B$2:$C$38, 2, FALSE))</f>
        <v>MH</v>
      </c>
      <c r="K3762" s="2" t="s">
        <v>122</v>
      </c>
      <c r="L3762" s="46"/>
      <c r="N3762" s="130"/>
      <c r="O3762" s="130"/>
      <c r="P3762" s="39">
        <v>43926</v>
      </c>
      <c r="Q3762" s="34" t="s">
        <v>13184</v>
      </c>
      <c r="R3762" s="46"/>
      <c r="S3762" s="46"/>
    </row>
    <row r="3763" spans="1:19" ht="12.75">
      <c r="A3763" s="38">
        <v>3762</v>
      </c>
      <c r="B3763" s="119"/>
      <c r="C3763" s="39">
        <v>43926</v>
      </c>
      <c r="D3763" s="40"/>
      <c r="E3763" s="41"/>
      <c r="H3763" s="2" t="s">
        <v>119</v>
      </c>
      <c r="I3763" s="2" t="s">
        <v>45</v>
      </c>
      <c r="J3763" s="15" t="str">
        <f>IF(ISERROR(VLOOKUP(I3763,State_codes!$B$2:$C$38, 2, FALSE)),"",VLOOKUP(I3763,State_codes!$B$2:$C$38, 2, FALSE))</f>
        <v>MH</v>
      </c>
      <c r="K3763" s="2" t="s">
        <v>122</v>
      </c>
      <c r="L3763" s="46"/>
      <c r="N3763" s="130"/>
      <c r="O3763" s="130"/>
      <c r="P3763" s="39">
        <v>43926</v>
      </c>
      <c r="Q3763" s="34" t="s">
        <v>13184</v>
      </c>
      <c r="R3763" s="46"/>
      <c r="S3763" s="46"/>
    </row>
    <row r="3764" spans="1:19" ht="12.75">
      <c r="A3764" s="38">
        <v>3763</v>
      </c>
      <c r="B3764" s="119"/>
      <c r="C3764" s="39">
        <v>43926</v>
      </c>
      <c r="D3764" s="40"/>
      <c r="E3764" s="41"/>
      <c r="H3764" s="2" t="s">
        <v>119</v>
      </c>
      <c r="I3764" s="2" t="s">
        <v>45</v>
      </c>
      <c r="J3764" s="15" t="str">
        <f>IF(ISERROR(VLOOKUP(I3764,State_codes!$B$2:$C$38, 2, FALSE)),"",VLOOKUP(I3764,State_codes!$B$2:$C$38, 2, FALSE))</f>
        <v>MH</v>
      </c>
      <c r="K3764" s="2" t="s">
        <v>122</v>
      </c>
      <c r="L3764" s="46"/>
      <c r="N3764" s="130"/>
      <c r="O3764" s="130"/>
      <c r="P3764" s="39">
        <v>43926</v>
      </c>
      <c r="Q3764" s="34" t="s">
        <v>13184</v>
      </c>
      <c r="R3764" s="46"/>
      <c r="S3764" s="46"/>
    </row>
    <row r="3765" spans="1:19" ht="12.75">
      <c r="A3765" s="38">
        <v>3764</v>
      </c>
      <c r="B3765" s="119"/>
      <c r="C3765" s="39">
        <v>43926</v>
      </c>
      <c r="D3765" s="40"/>
      <c r="E3765" s="41"/>
      <c r="H3765" s="2" t="s">
        <v>119</v>
      </c>
      <c r="I3765" s="2" t="s">
        <v>45</v>
      </c>
      <c r="J3765" s="15" t="str">
        <f>IF(ISERROR(VLOOKUP(I3765,State_codes!$B$2:$C$38, 2, FALSE)),"",VLOOKUP(I3765,State_codes!$B$2:$C$38, 2, FALSE))</f>
        <v>MH</v>
      </c>
      <c r="K3765" s="2" t="s">
        <v>122</v>
      </c>
      <c r="L3765" s="46"/>
      <c r="N3765" s="130"/>
      <c r="O3765" s="130"/>
      <c r="P3765" s="39">
        <v>43926</v>
      </c>
      <c r="Q3765" s="34" t="s">
        <v>13184</v>
      </c>
      <c r="R3765" s="46"/>
      <c r="S3765" s="46"/>
    </row>
    <row r="3766" spans="1:19" ht="12.75">
      <c r="A3766" s="38">
        <v>3765</v>
      </c>
      <c r="B3766" s="119"/>
      <c r="C3766" s="39">
        <v>43926</v>
      </c>
      <c r="D3766" s="40"/>
      <c r="E3766" s="41"/>
      <c r="H3766" s="2" t="s">
        <v>119</v>
      </c>
      <c r="I3766" s="2" t="s">
        <v>45</v>
      </c>
      <c r="J3766" s="15" t="str">
        <f>IF(ISERROR(VLOOKUP(I3766,State_codes!$B$2:$C$38, 2, FALSE)),"",VLOOKUP(I3766,State_codes!$B$2:$C$38, 2, FALSE))</f>
        <v>MH</v>
      </c>
      <c r="K3766" s="2" t="s">
        <v>122</v>
      </c>
      <c r="L3766" s="46"/>
      <c r="N3766" s="130"/>
      <c r="O3766" s="130"/>
      <c r="P3766" s="39">
        <v>43926</v>
      </c>
      <c r="Q3766" s="34" t="s">
        <v>13184</v>
      </c>
      <c r="R3766" s="46"/>
      <c r="S3766" s="46"/>
    </row>
    <row r="3767" spans="1:19" ht="12.75">
      <c r="A3767" s="38">
        <v>3766</v>
      </c>
      <c r="B3767" s="119"/>
      <c r="C3767" s="39">
        <v>43926</v>
      </c>
      <c r="D3767" s="40"/>
      <c r="E3767" s="41"/>
      <c r="H3767" s="2" t="s">
        <v>119</v>
      </c>
      <c r="I3767" s="2" t="s">
        <v>45</v>
      </c>
      <c r="J3767" s="15" t="str">
        <f>IF(ISERROR(VLOOKUP(I3767,State_codes!$B$2:$C$38, 2, FALSE)),"",VLOOKUP(I3767,State_codes!$B$2:$C$38, 2, FALSE))</f>
        <v>MH</v>
      </c>
      <c r="K3767" s="2" t="s">
        <v>122</v>
      </c>
      <c r="L3767" s="46"/>
      <c r="N3767" s="130"/>
      <c r="O3767" s="130"/>
      <c r="P3767" s="39">
        <v>43926</v>
      </c>
      <c r="Q3767" s="34" t="s">
        <v>13184</v>
      </c>
      <c r="R3767" s="46"/>
      <c r="S3767" s="46"/>
    </row>
    <row r="3768" spans="1:19" ht="12.75">
      <c r="A3768" s="38">
        <v>3767</v>
      </c>
      <c r="B3768" s="119"/>
      <c r="C3768" s="39">
        <v>43926</v>
      </c>
      <c r="D3768" s="40"/>
      <c r="E3768" s="41"/>
      <c r="H3768" s="2" t="s">
        <v>119</v>
      </c>
      <c r="I3768" s="2" t="s">
        <v>45</v>
      </c>
      <c r="J3768" s="15" t="str">
        <f>IF(ISERROR(VLOOKUP(I3768,State_codes!$B$2:$C$38, 2, FALSE)),"",VLOOKUP(I3768,State_codes!$B$2:$C$38, 2, FALSE))</f>
        <v>MH</v>
      </c>
      <c r="K3768" s="2" t="s">
        <v>122</v>
      </c>
      <c r="L3768" s="46"/>
      <c r="N3768" s="130"/>
      <c r="O3768" s="130"/>
      <c r="P3768" s="39">
        <v>43926</v>
      </c>
      <c r="Q3768" s="34" t="s">
        <v>13184</v>
      </c>
      <c r="R3768" s="46"/>
      <c r="S3768" s="46"/>
    </row>
    <row r="3769" spans="1:19" ht="12.75">
      <c r="A3769" s="38">
        <v>3768</v>
      </c>
      <c r="B3769" s="119"/>
      <c r="C3769" s="39">
        <v>43926</v>
      </c>
      <c r="D3769" s="40"/>
      <c r="E3769" s="41"/>
      <c r="H3769" s="2" t="s">
        <v>119</v>
      </c>
      <c r="I3769" s="2" t="s">
        <v>45</v>
      </c>
      <c r="J3769" s="15" t="str">
        <f>IF(ISERROR(VLOOKUP(I3769,State_codes!$B$2:$C$38, 2, FALSE)),"",VLOOKUP(I3769,State_codes!$B$2:$C$38, 2, FALSE))</f>
        <v>MH</v>
      </c>
      <c r="K3769" s="2" t="s">
        <v>122</v>
      </c>
      <c r="L3769" s="46"/>
      <c r="N3769" s="130"/>
      <c r="O3769" s="130"/>
      <c r="P3769" s="39">
        <v>43926</v>
      </c>
      <c r="Q3769" s="34" t="s">
        <v>13184</v>
      </c>
      <c r="R3769" s="46"/>
      <c r="S3769" s="46"/>
    </row>
    <row r="3770" spans="1:19" ht="12.75">
      <c r="A3770" s="38">
        <v>3769</v>
      </c>
      <c r="B3770" s="119"/>
      <c r="C3770" s="39">
        <v>43926</v>
      </c>
      <c r="D3770" s="40"/>
      <c r="E3770" s="41"/>
      <c r="H3770" s="2" t="s">
        <v>119</v>
      </c>
      <c r="I3770" s="2" t="s">
        <v>45</v>
      </c>
      <c r="J3770" s="15" t="str">
        <f>IF(ISERROR(VLOOKUP(I3770,State_codes!$B$2:$C$38, 2, FALSE)),"",VLOOKUP(I3770,State_codes!$B$2:$C$38, 2, FALSE))</f>
        <v>MH</v>
      </c>
      <c r="K3770" s="2" t="s">
        <v>122</v>
      </c>
      <c r="L3770" s="46"/>
      <c r="N3770" s="130"/>
      <c r="O3770" s="130"/>
      <c r="P3770" s="39">
        <v>43926</v>
      </c>
      <c r="Q3770" s="34" t="s">
        <v>13184</v>
      </c>
      <c r="R3770" s="46"/>
      <c r="S3770" s="46"/>
    </row>
    <row r="3771" spans="1:19" ht="12.75">
      <c r="A3771" s="38">
        <v>3770</v>
      </c>
      <c r="B3771" s="119"/>
      <c r="C3771" s="39">
        <v>43926</v>
      </c>
      <c r="D3771" s="40"/>
      <c r="E3771" s="41"/>
      <c r="H3771" s="2" t="s">
        <v>119</v>
      </c>
      <c r="I3771" s="2" t="s">
        <v>45</v>
      </c>
      <c r="J3771" s="15" t="str">
        <f>IF(ISERROR(VLOOKUP(I3771,State_codes!$B$2:$C$38, 2, FALSE)),"",VLOOKUP(I3771,State_codes!$B$2:$C$38, 2, FALSE))</f>
        <v>MH</v>
      </c>
      <c r="K3771" s="2" t="s">
        <v>122</v>
      </c>
      <c r="L3771" s="46"/>
      <c r="N3771" s="130"/>
      <c r="O3771" s="130"/>
      <c r="P3771" s="39">
        <v>43926</v>
      </c>
      <c r="Q3771" s="34" t="s">
        <v>13184</v>
      </c>
      <c r="R3771" s="46"/>
      <c r="S3771" s="46"/>
    </row>
    <row r="3772" spans="1:19" ht="12.75">
      <c r="A3772" s="38">
        <v>3771</v>
      </c>
      <c r="B3772" s="119"/>
      <c r="C3772" s="39">
        <v>43926</v>
      </c>
      <c r="D3772" s="40"/>
      <c r="E3772" s="41"/>
      <c r="H3772" s="2" t="s">
        <v>119</v>
      </c>
      <c r="I3772" s="2" t="s">
        <v>45</v>
      </c>
      <c r="J3772" s="15" t="str">
        <f>IF(ISERROR(VLOOKUP(I3772,State_codes!$B$2:$C$38, 2, FALSE)),"",VLOOKUP(I3772,State_codes!$B$2:$C$38, 2, FALSE))</f>
        <v>MH</v>
      </c>
      <c r="K3772" s="2" t="s">
        <v>122</v>
      </c>
      <c r="L3772" s="46"/>
      <c r="N3772" s="130"/>
      <c r="O3772" s="130"/>
      <c r="P3772" s="39">
        <v>43926</v>
      </c>
      <c r="Q3772" s="34" t="s">
        <v>13184</v>
      </c>
      <c r="R3772" s="46"/>
      <c r="S3772" s="46"/>
    </row>
    <row r="3773" spans="1:19" ht="12.75">
      <c r="A3773" s="38">
        <v>3772</v>
      </c>
      <c r="B3773" s="119"/>
      <c r="C3773" s="39">
        <v>43926</v>
      </c>
      <c r="D3773" s="40"/>
      <c r="E3773" s="41"/>
      <c r="H3773" s="2" t="s">
        <v>119</v>
      </c>
      <c r="I3773" s="2" t="s">
        <v>45</v>
      </c>
      <c r="J3773" s="15" t="str">
        <f>IF(ISERROR(VLOOKUP(I3773,State_codes!$B$2:$C$38, 2, FALSE)),"",VLOOKUP(I3773,State_codes!$B$2:$C$38, 2, FALSE))</f>
        <v>MH</v>
      </c>
      <c r="K3773" s="2" t="s">
        <v>122</v>
      </c>
      <c r="L3773" s="46"/>
      <c r="N3773" s="130"/>
      <c r="O3773" s="130"/>
      <c r="P3773" s="39">
        <v>43926</v>
      </c>
      <c r="Q3773" s="34" t="s">
        <v>13184</v>
      </c>
      <c r="R3773" s="46"/>
      <c r="S3773" s="46"/>
    </row>
    <row r="3774" spans="1:19" ht="12.75">
      <c r="A3774" s="38">
        <v>3773</v>
      </c>
      <c r="B3774" s="119"/>
      <c r="C3774" s="39">
        <v>43926</v>
      </c>
      <c r="D3774" s="40"/>
      <c r="E3774" s="41"/>
      <c r="H3774" s="2" t="s">
        <v>119</v>
      </c>
      <c r="I3774" s="2" t="s">
        <v>45</v>
      </c>
      <c r="J3774" s="15" t="str">
        <f>IF(ISERROR(VLOOKUP(I3774,State_codes!$B$2:$C$38, 2, FALSE)),"",VLOOKUP(I3774,State_codes!$B$2:$C$38, 2, FALSE))</f>
        <v>MH</v>
      </c>
      <c r="K3774" s="2" t="s">
        <v>122</v>
      </c>
      <c r="L3774" s="46"/>
      <c r="N3774" s="130"/>
      <c r="O3774" s="130"/>
      <c r="P3774" s="39">
        <v>43926</v>
      </c>
      <c r="Q3774" s="34" t="s">
        <v>13184</v>
      </c>
      <c r="R3774" s="46"/>
      <c r="S3774" s="46"/>
    </row>
    <row r="3775" spans="1:19" ht="12.75">
      <c r="A3775" s="38">
        <v>3774</v>
      </c>
      <c r="B3775" s="119"/>
      <c r="C3775" s="39">
        <v>43926</v>
      </c>
      <c r="D3775" s="40"/>
      <c r="E3775" s="41"/>
      <c r="H3775" s="2" t="s">
        <v>119</v>
      </c>
      <c r="I3775" s="2" t="s">
        <v>45</v>
      </c>
      <c r="J3775" s="15" t="str">
        <f>IF(ISERROR(VLOOKUP(I3775,State_codes!$B$2:$C$38, 2, FALSE)),"",VLOOKUP(I3775,State_codes!$B$2:$C$38, 2, FALSE))</f>
        <v>MH</v>
      </c>
      <c r="K3775" s="2" t="s">
        <v>122</v>
      </c>
      <c r="L3775" s="46"/>
      <c r="N3775" s="130"/>
      <c r="O3775" s="130"/>
      <c r="P3775" s="39">
        <v>43926</v>
      </c>
      <c r="Q3775" s="34" t="s">
        <v>13184</v>
      </c>
      <c r="R3775" s="46"/>
      <c r="S3775" s="46"/>
    </row>
    <row r="3776" spans="1:19" ht="12.75">
      <c r="A3776" s="38">
        <v>3775</v>
      </c>
      <c r="B3776" s="119"/>
      <c r="C3776" s="39">
        <v>43926</v>
      </c>
      <c r="D3776" s="40"/>
      <c r="E3776" s="41"/>
      <c r="H3776" s="2" t="s">
        <v>119</v>
      </c>
      <c r="I3776" s="2" t="s">
        <v>45</v>
      </c>
      <c r="J3776" s="15" t="str">
        <f>IF(ISERROR(VLOOKUP(I3776,State_codes!$B$2:$C$38, 2, FALSE)),"",VLOOKUP(I3776,State_codes!$B$2:$C$38, 2, FALSE))</f>
        <v>MH</v>
      </c>
      <c r="K3776" s="2" t="s">
        <v>122</v>
      </c>
      <c r="L3776" s="46"/>
      <c r="N3776" s="130"/>
      <c r="O3776" s="130"/>
      <c r="P3776" s="39">
        <v>43926</v>
      </c>
      <c r="Q3776" s="34" t="s">
        <v>13184</v>
      </c>
      <c r="R3776" s="46"/>
      <c r="S3776" s="46"/>
    </row>
    <row r="3777" spans="1:19" ht="12.75">
      <c r="A3777" s="38">
        <v>3776</v>
      </c>
      <c r="B3777" s="119"/>
      <c r="C3777" s="39">
        <v>43926</v>
      </c>
      <c r="D3777" s="40"/>
      <c r="E3777" s="41"/>
      <c r="G3777" s="2" t="s">
        <v>120</v>
      </c>
      <c r="H3777" s="2" t="s">
        <v>119</v>
      </c>
      <c r="I3777" s="2" t="s">
        <v>45</v>
      </c>
      <c r="J3777" s="15" t="str">
        <f>IF(ISERROR(VLOOKUP(I3777,State_codes!$B$2:$C$38, 2, FALSE)),"",VLOOKUP(I3777,State_codes!$B$2:$C$38, 2, FALSE))</f>
        <v>MH</v>
      </c>
      <c r="K3777" s="2" t="s">
        <v>122</v>
      </c>
      <c r="L3777" s="46"/>
      <c r="N3777" s="130"/>
      <c r="O3777" s="130"/>
      <c r="P3777" s="39">
        <v>43926</v>
      </c>
      <c r="Q3777" s="34" t="s">
        <v>13184</v>
      </c>
      <c r="R3777" s="46"/>
      <c r="S3777" s="46"/>
    </row>
    <row r="3778" spans="1:19" ht="12.75">
      <c r="A3778" s="38">
        <v>3777</v>
      </c>
      <c r="B3778" s="119"/>
      <c r="C3778" s="39">
        <v>43926</v>
      </c>
      <c r="D3778" s="40"/>
      <c r="E3778" s="41"/>
      <c r="G3778" s="2" t="s">
        <v>120</v>
      </c>
      <c r="H3778" s="2" t="s">
        <v>119</v>
      </c>
      <c r="I3778" s="2" t="s">
        <v>45</v>
      </c>
      <c r="J3778" s="15" t="str">
        <f>IF(ISERROR(VLOOKUP(I3778,State_codes!$B$2:$C$38, 2, FALSE)),"",VLOOKUP(I3778,State_codes!$B$2:$C$38, 2, FALSE))</f>
        <v>MH</v>
      </c>
      <c r="K3778" s="2" t="s">
        <v>122</v>
      </c>
      <c r="L3778" s="46"/>
      <c r="N3778" s="130"/>
      <c r="O3778" s="130"/>
      <c r="P3778" s="39">
        <v>43926</v>
      </c>
      <c r="Q3778" s="34" t="s">
        <v>13184</v>
      </c>
      <c r="R3778" s="46"/>
      <c r="S3778" s="46"/>
    </row>
    <row r="3779" spans="1:19" ht="12.75">
      <c r="A3779" s="38">
        <v>3778</v>
      </c>
      <c r="B3779" s="119"/>
      <c r="C3779" s="39">
        <v>43926</v>
      </c>
      <c r="D3779" s="40"/>
      <c r="E3779" s="41"/>
      <c r="G3779" s="2" t="s">
        <v>120</v>
      </c>
      <c r="H3779" s="2" t="s">
        <v>119</v>
      </c>
      <c r="I3779" s="2" t="s">
        <v>45</v>
      </c>
      <c r="J3779" s="15" t="str">
        <f>IF(ISERROR(VLOOKUP(I3779,State_codes!$B$2:$C$38, 2, FALSE)),"",VLOOKUP(I3779,State_codes!$B$2:$C$38, 2, FALSE))</f>
        <v>MH</v>
      </c>
      <c r="K3779" s="2" t="s">
        <v>122</v>
      </c>
      <c r="L3779" s="46"/>
      <c r="N3779" s="130"/>
      <c r="O3779" s="130"/>
      <c r="P3779" s="39">
        <v>43926</v>
      </c>
      <c r="Q3779" s="34" t="s">
        <v>13184</v>
      </c>
      <c r="R3779" s="46"/>
      <c r="S3779" s="46"/>
    </row>
    <row r="3780" spans="1:19" ht="12.75">
      <c r="A3780" s="38">
        <v>3779</v>
      </c>
      <c r="B3780" s="119"/>
      <c r="C3780" s="39">
        <v>43926</v>
      </c>
      <c r="D3780" s="40"/>
      <c r="E3780" s="41"/>
      <c r="G3780" s="2" t="s">
        <v>120</v>
      </c>
      <c r="H3780" s="2" t="s">
        <v>119</v>
      </c>
      <c r="I3780" s="2" t="s">
        <v>45</v>
      </c>
      <c r="J3780" s="15" t="str">
        <f>IF(ISERROR(VLOOKUP(I3780,State_codes!$B$2:$C$38, 2, FALSE)),"",VLOOKUP(I3780,State_codes!$B$2:$C$38, 2, FALSE))</f>
        <v>MH</v>
      </c>
      <c r="K3780" s="2" t="s">
        <v>122</v>
      </c>
      <c r="L3780" s="46"/>
      <c r="N3780" s="130"/>
      <c r="O3780" s="130"/>
      <c r="P3780" s="39">
        <v>43926</v>
      </c>
      <c r="Q3780" s="34" t="s">
        <v>13184</v>
      </c>
      <c r="R3780" s="46"/>
      <c r="S3780" s="46"/>
    </row>
    <row r="3781" spans="1:19" ht="12.75">
      <c r="A3781" s="38">
        <v>3780</v>
      </c>
      <c r="B3781" s="119"/>
      <c r="C3781" s="39">
        <v>43926</v>
      </c>
      <c r="D3781" s="40"/>
      <c r="E3781" s="41"/>
      <c r="H3781" s="2" t="s">
        <v>338</v>
      </c>
      <c r="I3781" s="2" t="s">
        <v>45</v>
      </c>
      <c r="J3781" s="15" t="str">
        <f>IF(ISERROR(VLOOKUP(I3781,State_codes!$B$2:$C$38, 2, FALSE)),"",VLOOKUP(I3781,State_codes!$B$2:$C$38, 2, FALSE))</f>
        <v>MH</v>
      </c>
      <c r="K3781" s="2" t="s">
        <v>122</v>
      </c>
      <c r="L3781" s="46"/>
      <c r="N3781" s="130"/>
      <c r="O3781" s="130"/>
      <c r="P3781" s="39">
        <v>43926</v>
      </c>
      <c r="Q3781" s="34" t="s">
        <v>13184</v>
      </c>
      <c r="R3781" s="46"/>
      <c r="S3781" s="46"/>
    </row>
    <row r="3782" spans="1:19" ht="12.75">
      <c r="A3782" s="38">
        <v>3781</v>
      </c>
      <c r="B3782" s="119"/>
      <c r="C3782" s="39">
        <v>43926</v>
      </c>
      <c r="D3782" s="40"/>
      <c r="E3782" s="41"/>
      <c r="H3782" s="2" t="s">
        <v>342</v>
      </c>
      <c r="I3782" s="2" t="s">
        <v>45</v>
      </c>
      <c r="J3782" s="15" t="str">
        <f>IF(ISERROR(VLOOKUP(I3782,State_codes!$B$2:$C$38, 2, FALSE)),"",VLOOKUP(I3782,State_codes!$B$2:$C$38, 2, FALSE))</f>
        <v>MH</v>
      </c>
      <c r="K3782" s="2" t="s">
        <v>122</v>
      </c>
      <c r="L3782" s="46"/>
      <c r="N3782" s="130"/>
      <c r="O3782" s="130"/>
      <c r="P3782" s="39">
        <v>43926</v>
      </c>
      <c r="Q3782" s="34" t="s">
        <v>13184</v>
      </c>
      <c r="R3782" s="46"/>
      <c r="S3782" s="46"/>
    </row>
    <row r="3783" spans="1:19" ht="12.75">
      <c r="A3783" s="38">
        <v>3782</v>
      </c>
      <c r="B3783" s="119"/>
      <c r="C3783" s="39">
        <v>43926</v>
      </c>
      <c r="D3783" s="40"/>
      <c r="E3783" s="41"/>
      <c r="H3783" s="2" t="s">
        <v>342</v>
      </c>
      <c r="I3783" s="2" t="s">
        <v>45</v>
      </c>
      <c r="J3783" s="15" t="str">
        <f>IF(ISERROR(VLOOKUP(I3783,State_codes!$B$2:$C$38, 2, FALSE)),"",VLOOKUP(I3783,State_codes!$B$2:$C$38, 2, FALSE))</f>
        <v>MH</v>
      </c>
      <c r="K3783" s="2" t="s">
        <v>122</v>
      </c>
      <c r="L3783" s="46"/>
      <c r="N3783" s="130"/>
      <c r="O3783" s="130"/>
      <c r="P3783" s="39">
        <v>43926</v>
      </c>
      <c r="Q3783" s="34" t="s">
        <v>13184</v>
      </c>
      <c r="R3783" s="46"/>
      <c r="S3783" s="46"/>
    </row>
    <row r="3784" spans="1:19" ht="12.75">
      <c r="A3784" s="38">
        <v>3783</v>
      </c>
      <c r="B3784" s="119"/>
      <c r="C3784" s="39">
        <v>43926</v>
      </c>
      <c r="D3784" s="40"/>
      <c r="E3784" s="41"/>
      <c r="H3784" s="2" t="s">
        <v>338</v>
      </c>
      <c r="I3784" s="2" t="s">
        <v>45</v>
      </c>
      <c r="J3784" s="15" t="str">
        <f>IF(ISERROR(VLOOKUP(I3784,State_codes!$B$2:$C$38, 2, FALSE)),"",VLOOKUP(I3784,State_codes!$B$2:$C$38, 2, FALSE))</f>
        <v>MH</v>
      </c>
      <c r="K3784" s="2" t="s">
        <v>122</v>
      </c>
      <c r="L3784" s="46"/>
      <c r="N3784" s="130"/>
      <c r="O3784" s="130"/>
      <c r="P3784" s="39">
        <v>43926</v>
      </c>
      <c r="Q3784" s="34" t="s">
        <v>13184</v>
      </c>
      <c r="R3784" s="46"/>
      <c r="S3784" s="46"/>
    </row>
    <row r="3785" spans="1:19" ht="12.75">
      <c r="A3785" s="38">
        <v>3784</v>
      </c>
      <c r="B3785" s="119"/>
      <c r="C3785" s="39">
        <v>43926</v>
      </c>
      <c r="D3785" s="40"/>
      <c r="E3785" s="41"/>
      <c r="H3785" s="2" t="s">
        <v>338</v>
      </c>
      <c r="I3785" s="2" t="s">
        <v>45</v>
      </c>
      <c r="J3785" s="15" t="str">
        <f>IF(ISERROR(VLOOKUP(I3785,State_codes!$B$2:$C$38, 2, FALSE)),"",VLOOKUP(I3785,State_codes!$B$2:$C$38, 2, FALSE))</f>
        <v>MH</v>
      </c>
      <c r="K3785" s="2" t="s">
        <v>122</v>
      </c>
      <c r="L3785" s="46"/>
      <c r="N3785" s="130"/>
      <c r="O3785" s="130"/>
      <c r="P3785" s="39">
        <v>43926</v>
      </c>
      <c r="Q3785" s="34" t="s">
        <v>13184</v>
      </c>
      <c r="R3785" s="46"/>
      <c r="S3785" s="46"/>
    </row>
    <row r="3786" spans="1:19" ht="12.75">
      <c r="A3786" s="38">
        <v>3785</v>
      </c>
      <c r="B3786" s="119"/>
      <c r="C3786" s="39">
        <v>43926</v>
      </c>
      <c r="D3786" s="40"/>
      <c r="E3786" s="41"/>
      <c r="H3786" s="2" t="s">
        <v>338</v>
      </c>
      <c r="I3786" s="2" t="s">
        <v>45</v>
      </c>
      <c r="J3786" s="15" t="str">
        <f>IF(ISERROR(VLOOKUP(I3786,State_codes!$B$2:$C$38, 2, FALSE)),"",VLOOKUP(I3786,State_codes!$B$2:$C$38, 2, FALSE))</f>
        <v>MH</v>
      </c>
      <c r="K3786" s="2" t="s">
        <v>122</v>
      </c>
      <c r="L3786" s="46"/>
      <c r="N3786" s="130"/>
      <c r="O3786" s="130"/>
      <c r="P3786" s="39">
        <v>43926</v>
      </c>
      <c r="Q3786" s="34" t="s">
        <v>13184</v>
      </c>
      <c r="R3786" s="46"/>
      <c r="S3786" s="46"/>
    </row>
    <row r="3787" spans="1:19" ht="12.75">
      <c r="A3787" s="38">
        <v>3786</v>
      </c>
      <c r="B3787" s="119"/>
      <c r="C3787" s="39">
        <v>43926</v>
      </c>
      <c r="D3787" s="40"/>
      <c r="E3787" s="41"/>
      <c r="H3787" s="2" t="s">
        <v>342</v>
      </c>
      <c r="I3787" s="2" t="s">
        <v>45</v>
      </c>
      <c r="J3787" s="15" t="str">
        <f>IF(ISERROR(VLOOKUP(I3787,State_codes!$B$2:$C$38, 2, FALSE)),"",VLOOKUP(I3787,State_codes!$B$2:$C$38, 2, FALSE))</f>
        <v>MH</v>
      </c>
      <c r="K3787" s="2" t="s">
        <v>122</v>
      </c>
      <c r="L3787" s="46"/>
      <c r="N3787" s="130"/>
      <c r="O3787" s="130"/>
      <c r="P3787" s="39">
        <v>43926</v>
      </c>
      <c r="Q3787" s="34" t="s">
        <v>13184</v>
      </c>
      <c r="R3787" s="46"/>
      <c r="S3787" s="46"/>
    </row>
    <row r="3788" spans="1:19" ht="12.75">
      <c r="A3788" s="38">
        <v>3787</v>
      </c>
      <c r="B3788" s="119"/>
      <c r="C3788" s="39">
        <v>43926</v>
      </c>
      <c r="D3788" s="40"/>
      <c r="E3788" s="41"/>
      <c r="H3788" s="2" t="s">
        <v>342</v>
      </c>
      <c r="I3788" s="2" t="s">
        <v>45</v>
      </c>
      <c r="J3788" s="15" t="str">
        <f>IF(ISERROR(VLOOKUP(I3788,State_codes!$B$2:$C$38, 2, FALSE)),"",VLOOKUP(I3788,State_codes!$B$2:$C$38, 2, FALSE))</f>
        <v>MH</v>
      </c>
      <c r="K3788" s="2" t="s">
        <v>122</v>
      </c>
      <c r="L3788" s="46"/>
      <c r="N3788" s="130"/>
      <c r="O3788" s="130"/>
      <c r="P3788" s="39">
        <v>43926</v>
      </c>
      <c r="Q3788" s="34" t="s">
        <v>13184</v>
      </c>
      <c r="R3788" s="46"/>
      <c r="S3788" s="46"/>
    </row>
    <row r="3789" spans="1:19" ht="12.75">
      <c r="A3789" s="38">
        <v>3788</v>
      </c>
      <c r="B3789" s="119"/>
      <c r="C3789" s="39">
        <v>43926</v>
      </c>
      <c r="D3789" s="40"/>
      <c r="E3789" s="27">
        <v>70</v>
      </c>
      <c r="F3789" s="2" t="s">
        <v>39</v>
      </c>
      <c r="G3789" s="2" t="s">
        <v>13295</v>
      </c>
      <c r="H3789" s="2" t="s">
        <v>577</v>
      </c>
      <c r="I3789" s="2" t="s">
        <v>322</v>
      </c>
      <c r="J3789" s="15" t="str">
        <f>IF(ISERROR(VLOOKUP(I3789,State_codes!$B$2:$C$38, 2, FALSE)),"",VLOOKUP(I3789,State_codes!$B$2:$C$38, 2, FALSE))</f>
        <v>OR</v>
      </c>
      <c r="K3789" s="2" t="s">
        <v>122</v>
      </c>
      <c r="L3789" s="31" t="s">
        <v>13297</v>
      </c>
      <c r="N3789" s="130"/>
      <c r="O3789" s="130"/>
      <c r="P3789" s="39">
        <v>43926</v>
      </c>
      <c r="Q3789" s="34" t="s">
        <v>13298</v>
      </c>
      <c r="R3789" s="46"/>
      <c r="S3789" s="46"/>
    </row>
    <row r="3790" spans="1:19" ht="12.75">
      <c r="A3790" s="38">
        <v>3789</v>
      </c>
      <c r="B3790" s="119"/>
      <c r="C3790" s="39">
        <v>43926</v>
      </c>
      <c r="D3790" s="40"/>
      <c r="E3790" s="27">
        <v>29</v>
      </c>
      <c r="F3790" s="2" t="s">
        <v>39</v>
      </c>
      <c r="G3790" s="2" t="s">
        <v>13299</v>
      </c>
      <c r="H3790" s="2" t="s">
        <v>577</v>
      </c>
      <c r="I3790" s="2" t="s">
        <v>322</v>
      </c>
      <c r="J3790" s="15" t="str">
        <f>IF(ISERROR(VLOOKUP(I3790,State_codes!$B$2:$C$38, 2, FALSE)),"",VLOOKUP(I3790,State_codes!$B$2:$C$38, 2, FALSE))</f>
        <v>OR</v>
      </c>
      <c r="K3790" s="2" t="s">
        <v>122</v>
      </c>
      <c r="L3790" s="31" t="s">
        <v>429</v>
      </c>
      <c r="N3790" s="130"/>
      <c r="O3790" s="130"/>
      <c r="P3790" s="39">
        <v>43926</v>
      </c>
      <c r="Q3790" s="34" t="s">
        <v>13298</v>
      </c>
      <c r="R3790" s="46"/>
      <c r="S3790" s="46"/>
    </row>
    <row r="3791" spans="1:19" ht="12.75">
      <c r="A3791" s="38">
        <v>3790</v>
      </c>
      <c r="B3791" s="119"/>
      <c r="C3791" s="39">
        <v>43925</v>
      </c>
      <c r="D3791" s="40"/>
      <c r="E3791" s="41"/>
      <c r="H3791" s="15"/>
      <c r="I3791" s="2" t="s">
        <v>278</v>
      </c>
      <c r="J3791" s="15" t="str">
        <f>IF(ISERROR(VLOOKUP(I3791,State_codes!$B$2:$C$38, 2, FALSE)),"",VLOOKUP(I3791,State_codes!$B$2:$C$38, 2, FALSE))</f>
        <v>HP</v>
      </c>
      <c r="K3791" s="2" t="s">
        <v>122</v>
      </c>
      <c r="L3791" s="31" t="s">
        <v>13304</v>
      </c>
      <c r="M3791" s="2" t="s">
        <v>766</v>
      </c>
      <c r="N3791" s="130"/>
      <c r="O3791" s="27" t="s">
        <v>129</v>
      </c>
      <c r="P3791" s="39">
        <v>43926</v>
      </c>
      <c r="Q3791" s="34" t="s">
        <v>13305</v>
      </c>
      <c r="R3791" s="46"/>
      <c r="S3791" s="46"/>
    </row>
    <row r="3792" spans="1:19" ht="12.75">
      <c r="A3792" s="38">
        <v>3791</v>
      </c>
      <c r="B3792" s="119"/>
      <c r="C3792" s="39">
        <v>43925</v>
      </c>
      <c r="D3792" s="40"/>
      <c r="E3792" s="41"/>
      <c r="H3792" s="15"/>
      <c r="I3792" s="2" t="s">
        <v>278</v>
      </c>
      <c r="J3792" s="15" t="str">
        <f>IF(ISERROR(VLOOKUP(I3792,State_codes!$B$2:$C$38, 2, FALSE)),"",VLOOKUP(I3792,State_codes!$B$2:$C$38, 2, FALSE))</f>
        <v>HP</v>
      </c>
      <c r="K3792" s="2" t="s">
        <v>122</v>
      </c>
      <c r="L3792" s="31" t="s">
        <v>13304</v>
      </c>
      <c r="M3792" s="2" t="s">
        <v>766</v>
      </c>
      <c r="N3792" s="130"/>
      <c r="O3792" s="27" t="s">
        <v>129</v>
      </c>
      <c r="P3792" s="39">
        <v>43926</v>
      </c>
      <c r="Q3792" s="34" t="s">
        <v>13305</v>
      </c>
      <c r="R3792" s="46"/>
      <c r="S3792" s="46"/>
    </row>
    <row r="3793" spans="1:19" ht="12.75">
      <c r="A3793" s="38">
        <v>3792</v>
      </c>
      <c r="B3793" s="119"/>
      <c r="C3793" s="39">
        <v>43925</v>
      </c>
      <c r="D3793" s="40"/>
      <c r="E3793" s="41"/>
      <c r="H3793" s="15"/>
      <c r="I3793" s="2" t="s">
        <v>278</v>
      </c>
      <c r="J3793" s="15" t="str">
        <f>IF(ISERROR(VLOOKUP(I3793,State_codes!$B$2:$C$38, 2, FALSE)),"",VLOOKUP(I3793,State_codes!$B$2:$C$38, 2, FALSE))</f>
        <v>HP</v>
      </c>
      <c r="K3793" s="2" t="s">
        <v>122</v>
      </c>
      <c r="L3793" s="31" t="s">
        <v>13304</v>
      </c>
      <c r="M3793" s="2" t="s">
        <v>766</v>
      </c>
      <c r="N3793" s="130"/>
      <c r="O3793" s="27" t="s">
        <v>129</v>
      </c>
      <c r="P3793" s="39">
        <v>43926</v>
      </c>
      <c r="Q3793" s="34" t="s">
        <v>13305</v>
      </c>
      <c r="R3793" s="46"/>
      <c r="S3793" s="46"/>
    </row>
    <row r="3794" spans="1:19" ht="12.75">
      <c r="A3794" s="38">
        <v>3793</v>
      </c>
      <c r="B3794" s="119"/>
      <c r="C3794" s="39">
        <v>43925</v>
      </c>
      <c r="D3794" s="40"/>
      <c r="E3794" s="41"/>
      <c r="H3794" s="15"/>
      <c r="I3794" s="2" t="s">
        <v>278</v>
      </c>
      <c r="J3794" s="15" t="str">
        <f>IF(ISERROR(VLOOKUP(I3794,State_codes!$B$2:$C$38, 2, FALSE)),"",VLOOKUP(I3794,State_codes!$B$2:$C$38, 2, FALSE))</f>
        <v>HP</v>
      </c>
      <c r="K3794" s="2" t="s">
        <v>122</v>
      </c>
      <c r="L3794" s="31" t="s">
        <v>13304</v>
      </c>
      <c r="M3794" s="2" t="s">
        <v>766</v>
      </c>
      <c r="N3794" s="130"/>
      <c r="O3794" s="27" t="s">
        <v>129</v>
      </c>
      <c r="P3794" s="39">
        <v>43926</v>
      </c>
      <c r="Q3794" s="34" t="s">
        <v>13305</v>
      </c>
      <c r="R3794" s="46"/>
      <c r="S3794" s="46"/>
    </row>
    <row r="3795" spans="1:19" ht="12.75">
      <c r="A3795" s="38">
        <v>3794</v>
      </c>
      <c r="B3795" s="119"/>
      <c r="C3795" s="39">
        <v>43925</v>
      </c>
      <c r="D3795" s="40"/>
      <c r="E3795" s="41"/>
      <c r="H3795" s="15"/>
      <c r="I3795" s="2" t="s">
        <v>278</v>
      </c>
      <c r="J3795" s="15" t="str">
        <f>IF(ISERROR(VLOOKUP(I3795,State_codes!$B$2:$C$38, 2, FALSE)),"",VLOOKUP(I3795,State_codes!$B$2:$C$38, 2, FALSE))</f>
        <v>HP</v>
      </c>
      <c r="K3795" s="2" t="s">
        <v>122</v>
      </c>
      <c r="L3795" s="31" t="s">
        <v>13304</v>
      </c>
      <c r="M3795" s="2" t="s">
        <v>766</v>
      </c>
      <c r="N3795" s="130"/>
      <c r="O3795" s="27" t="s">
        <v>129</v>
      </c>
      <c r="P3795" s="39">
        <v>43926</v>
      </c>
      <c r="Q3795" s="34" t="s">
        <v>13305</v>
      </c>
      <c r="R3795" s="46"/>
      <c r="S3795" s="46"/>
    </row>
    <row r="3796" spans="1:19" ht="12.75">
      <c r="A3796" s="38">
        <v>3795</v>
      </c>
      <c r="B3796" s="119"/>
      <c r="C3796" s="39">
        <v>43925</v>
      </c>
      <c r="D3796" s="40"/>
      <c r="E3796" s="41"/>
      <c r="H3796" s="15"/>
      <c r="I3796" s="2" t="s">
        <v>278</v>
      </c>
      <c r="J3796" s="15" t="str">
        <f>IF(ISERROR(VLOOKUP(I3796,State_codes!$B$2:$C$38, 2, FALSE)),"",VLOOKUP(I3796,State_codes!$B$2:$C$38, 2, FALSE))</f>
        <v>HP</v>
      </c>
      <c r="K3796" s="2" t="s">
        <v>122</v>
      </c>
      <c r="L3796" s="31" t="s">
        <v>13304</v>
      </c>
      <c r="M3796" s="2" t="s">
        <v>766</v>
      </c>
      <c r="N3796" s="130"/>
      <c r="O3796" s="27" t="s">
        <v>129</v>
      </c>
      <c r="P3796" s="39">
        <v>43926</v>
      </c>
      <c r="Q3796" s="34" t="s">
        <v>13305</v>
      </c>
      <c r="R3796" s="46"/>
      <c r="S3796" s="46"/>
    </row>
    <row r="3797" spans="1:19" ht="12.75">
      <c r="A3797" s="38">
        <v>3796</v>
      </c>
      <c r="B3797" s="119"/>
      <c r="C3797" s="39">
        <v>43925</v>
      </c>
      <c r="D3797" s="40"/>
      <c r="E3797" s="41"/>
      <c r="H3797" s="15"/>
      <c r="I3797" s="2" t="s">
        <v>278</v>
      </c>
      <c r="J3797" s="15" t="str">
        <f>IF(ISERROR(VLOOKUP(I3797,State_codes!$B$2:$C$38, 2, FALSE)),"",VLOOKUP(I3797,State_codes!$B$2:$C$38, 2, FALSE))</f>
        <v>HP</v>
      </c>
      <c r="K3797" s="2" t="s">
        <v>122</v>
      </c>
      <c r="L3797" s="46"/>
      <c r="N3797" s="130"/>
      <c r="O3797" s="130"/>
      <c r="P3797" s="39">
        <v>43926</v>
      </c>
      <c r="Q3797" s="34" t="s">
        <v>13305</v>
      </c>
      <c r="R3797" s="46"/>
      <c r="S3797" s="46"/>
    </row>
    <row r="3798" spans="1:19" ht="12.75">
      <c r="A3798" s="38">
        <v>3797</v>
      </c>
      <c r="B3798" s="119"/>
      <c r="C3798" s="39">
        <v>43926</v>
      </c>
      <c r="D3798" s="40"/>
      <c r="E3798" s="27">
        <v>42</v>
      </c>
      <c r="F3798" s="2" t="s">
        <v>39</v>
      </c>
      <c r="G3798" s="2" t="s">
        <v>13320</v>
      </c>
      <c r="H3798" s="2" t="s">
        <v>437</v>
      </c>
      <c r="I3798" s="2" t="s">
        <v>233</v>
      </c>
      <c r="J3798" s="15" t="str">
        <f>IF(ISERROR(VLOOKUP(I3798,State_codes!$B$2:$C$38, 2, FALSE)),"",VLOOKUP(I3798,State_codes!$B$2:$C$38, 2, FALSE))</f>
        <v>PB</v>
      </c>
      <c r="K3798" s="2" t="s">
        <v>122</v>
      </c>
      <c r="L3798" s="31" t="s">
        <v>13324</v>
      </c>
      <c r="N3798" s="130"/>
      <c r="O3798" s="130"/>
      <c r="P3798" s="39">
        <v>43926</v>
      </c>
      <c r="Q3798" s="37" t="s">
        <v>13325</v>
      </c>
      <c r="R3798" s="46"/>
      <c r="S3798" s="46"/>
    </row>
    <row r="3799" spans="1:19" ht="12.75">
      <c r="A3799" s="38">
        <v>3798</v>
      </c>
      <c r="B3799" s="119"/>
      <c r="C3799" s="39">
        <v>43926</v>
      </c>
      <c r="D3799" s="40"/>
      <c r="E3799" s="41"/>
      <c r="H3799" s="15"/>
      <c r="I3799" s="2" t="s">
        <v>207</v>
      </c>
      <c r="J3799" s="15" t="str">
        <f>IF(ISERROR(VLOOKUP(I3799,State_codes!$B$2:$C$38, 2, FALSE)),"",VLOOKUP(I3799,State_codes!$B$2:$C$38, 2, FALSE))</f>
        <v>JK</v>
      </c>
      <c r="K3799" s="2" t="s">
        <v>122</v>
      </c>
      <c r="L3799" s="31" t="s">
        <v>13326</v>
      </c>
      <c r="N3799" s="130"/>
      <c r="O3799" s="130"/>
      <c r="P3799" s="39">
        <v>43926</v>
      </c>
      <c r="Q3799" s="37" t="s">
        <v>13327</v>
      </c>
      <c r="R3799" s="46"/>
      <c r="S3799" s="46"/>
    </row>
    <row r="3800" spans="1:19" ht="12.75">
      <c r="A3800" s="38">
        <v>3799</v>
      </c>
      <c r="B3800" s="119"/>
      <c r="C3800" s="39">
        <v>43926</v>
      </c>
      <c r="D3800" s="40"/>
      <c r="E3800" s="41"/>
      <c r="H3800" s="15"/>
      <c r="I3800" s="2" t="s">
        <v>207</v>
      </c>
      <c r="J3800" s="15" t="str">
        <f>IF(ISERROR(VLOOKUP(I3800,State_codes!$B$2:$C$38, 2, FALSE)),"",VLOOKUP(I3800,State_codes!$B$2:$C$38, 2, FALSE))</f>
        <v>JK</v>
      </c>
      <c r="K3800" s="2" t="s">
        <v>122</v>
      </c>
      <c r="L3800" s="31" t="s">
        <v>13326</v>
      </c>
      <c r="N3800" s="130"/>
      <c r="O3800" s="130"/>
      <c r="P3800" s="39">
        <v>43926</v>
      </c>
      <c r="Q3800" s="37" t="s">
        <v>13327</v>
      </c>
      <c r="R3800" s="46"/>
      <c r="S3800" s="46"/>
    </row>
    <row r="3801" spans="1:19" ht="12.75">
      <c r="A3801" s="38">
        <v>3800</v>
      </c>
      <c r="B3801" s="119"/>
      <c r="C3801" s="39">
        <v>43926</v>
      </c>
      <c r="D3801" s="40"/>
      <c r="E3801" s="41"/>
      <c r="H3801" s="15"/>
      <c r="I3801" s="2" t="s">
        <v>207</v>
      </c>
      <c r="J3801" s="15" t="str">
        <f>IF(ISERROR(VLOOKUP(I3801,State_codes!$B$2:$C$38, 2, FALSE)),"",VLOOKUP(I3801,State_codes!$B$2:$C$38, 2, FALSE))</f>
        <v>JK</v>
      </c>
      <c r="K3801" s="2" t="s">
        <v>122</v>
      </c>
      <c r="L3801" s="31" t="s">
        <v>13326</v>
      </c>
      <c r="N3801" s="130"/>
      <c r="O3801" s="130"/>
      <c r="P3801" s="39">
        <v>43926</v>
      </c>
      <c r="Q3801" s="37" t="s">
        <v>13327</v>
      </c>
      <c r="R3801" s="46"/>
      <c r="S3801" s="46"/>
    </row>
    <row r="3802" spans="1:19" ht="12.75">
      <c r="A3802" s="38">
        <v>3801</v>
      </c>
      <c r="B3802" s="119"/>
      <c r="C3802" s="39">
        <v>43926</v>
      </c>
      <c r="D3802" s="40"/>
      <c r="E3802" s="41"/>
      <c r="H3802" s="15"/>
      <c r="I3802" s="2" t="s">
        <v>207</v>
      </c>
      <c r="J3802" s="15" t="str">
        <f>IF(ISERROR(VLOOKUP(I3802,State_codes!$B$2:$C$38, 2, FALSE)),"",VLOOKUP(I3802,State_codes!$B$2:$C$38, 2, FALSE))</f>
        <v>JK</v>
      </c>
      <c r="K3802" s="2" t="s">
        <v>122</v>
      </c>
      <c r="L3802" s="31" t="s">
        <v>13326</v>
      </c>
      <c r="N3802" s="130"/>
      <c r="O3802" s="130"/>
      <c r="P3802" s="39">
        <v>43926</v>
      </c>
      <c r="Q3802" s="37" t="s">
        <v>13327</v>
      </c>
      <c r="R3802" s="46"/>
      <c r="S3802" s="46"/>
    </row>
    <row r="3803" spans="1:19" ht="12.75">
      <c r="A3803" s="38">
        <v>3802</v>
      </c>
      <c r="B3803" s="119"/>
      <c r="C3803" s="39">
        <v>43926</v>
      </c>
      <c r="D3803" s="40"/>
      <c r="E3803" s="41"/>
      <c r="H3803" s="15"/>
      <c r="I3803" s="2" t="s">
        <v>207</v>
      </c>
      <c r="J3803" s="15" t="str">
        <f>IF(ISERROR(VLOOKUP(I3803,State_codes!$B$2:$C$38, 2, FALSE)),"",VLOOKUP(I3803,State_codes!$B$2:$C$38, 2, FALSE))</f>
        <v>JK</v>
      </c>
      <c r="K3803" s="2" t="s">
        <v>122</v>
      </c>
      <c r="L3803" s="31" t="s">
        <v>13326</v>
      </c>
      <c r="N3803" s="130"/>
      <c r="O3803" s="130"/>
      <c r="P3803" s="39">
        <v>43926</v>
      </c>
      <c r="Q3803" s="37" t="s">
        <v>13327</v>
      </c>
      <c r="R3803" s="46"/>
      <c r="S3803" s="46"/>
    </row>
    <row r="3804" spans="1:19" ht="12.75">
      <c r="A3804" s="38">
        <v>3803</v>
      </c>
      <c r="B3804" s="119"/>
      <c r="C3804" s="39">
        <v>43926</v>
      </c>
      <c r="D3804" s="40"/>
      <c r="E3804" s="41"/>
      <c r="H3804" s="15"/>
      <c r="I3804" s="2" t="s">
        <v>207</v>
      </c>
      <c r="J3804" s="15" t="str">
        <f>IF(ISERROR(VLOOKUP(I3804,State_codes!$B$2:$C$38, 2, FALSE)),"",VLOOKUP(I3804,State_codes!$B$2:$C$38, 2, FALSE))</f>
        <v>JK</v>
      </c>
      <c r="K3804" s="2" t="s">
        <v>122</v>
      </c>
      <c r="L3804" s="31" t="s">
        <v>13326</v>
      </c>
      <c r="N3804" s="130"/>
      <c r="O3804" s="130"/>
      <c r="P3804" s="39">
        <v>43926</v>
      </c>
      <c r="Q3804" s="37" t="s">
        <v>13327</v>
      </c>
      <c r="R3804" s="46"/>
      <c r="S3804" s="46"/>
    </row>
    <row r="3805" spans="1:19" ht="12.75">
      <c r="A3805" s="38">
        <v>3804</v>
      </c>
      <c r="B3805" s="119"/>
      <c r="C3805" s="39">
        <v>43926</v>
      </c>
      <c r="D3805" s="40"/>
      <c r="E3805" s="41"/>
      <c r="H3805" s="15"/>
      <c r="I3805" s="2" t="s">
        <v>207</v>
      </c>
      <c r="J3805" s="15" t="str">
        <f>IF(ISERROR(VLOOKUP(I3805,State_codes!$B$2:$C$38, 2, FALSE)),"",VLOOKUP(I3805,State_codes!$B$2:$C$38, 2, FALSE))</f>
        <v>JK</v>
      </c>
      <c r="K3805" s="2" t="s">
        <v>122</v>
      </c>
      <c r="L3805" s="31" t="s">
        <v>13326</v>
      </c>
      <c r="N3805" s="130"/>
      <c r="O3805" s="130"/>
      <c r="P3805" s="39">
        <v>43926</v>
      </c>
      <c r="Q3805" s="37" t="s">
        <v>13327</v>
      </c>
      <c r="R3805" s="46"/>
      <c r="S3805" s="46"/>
    </row>
    <row r="3806" spans="1:19" ht="12.75">
      <c r="A3806" s="38">
        <v>3805</v>
      </c>
      <c r="B3806" s="119"/>
      <c r="C3806" s="39">
        <v>43926</v>
      </c>
      <c r="D3806" s="40"/>
      <c r="E3806" s="41"/>
      <c r="H3806" s="15"/>
      <c r="I3806" s="2" t="s">
        <v>207</v>
      </c>
      <c r="J3806" s="15" t="str">
        <f>IF(ISERROR(VLOOKUP(I3806,State_codes!$B$2:$C$38, 2, FALSE)),"",VLOOKUP(I3806,State_codes!$B$2:$C$38, 2, FALSE))</f>
        <v>JK</v>
      </c>
      <c r="K3806" s="2" t="s">
        <v>122</v>
      </c>
      <c r="L3806" s="31" t="s">
        <v>13326</v>
      </c>
      <c r="N3806" s="130"/>
      <c r="O3806" s="130"/>
      <c r="P3806" s="39">
        <v>43926</v>
      </c>
      <c r="Q3806" s="37" t="s">
        <v>13327</v>
      </c>
      <c r="R3806" s="46"/>
      <c r="S3806" s="46"/>
    </row>
    <row r="3807" spans="1:19" ht="12.75">
      <c r="A3807" s="38">
        <v>3806</v>
      </c>
      <c r="B3807" s="119"/>
      <c r="C3807" s="39">
        <v>43926</v>
      </c>
      <c r="D3807" s="40"/>
      <c r="E3807" s="41"/>
      <c r="H3807" s="15"/>
      <c r="I3807" s="2" t="s">
        <v>207</v>
      </c>
      <c r="J3807" s="15" t="str">
        <f>IF(ISERROR(VLOOKUP(I3807,State_codes!$B$2:$C$38, 2, FALSE)),"",VLOOKUP(I3807,State_codes!$B$2:$C$38, 2, FALSE))</f>
        <v>JK</v>
      </c>
      <c r="K3807" s="2" t="s">
        <v>122</v>
      </c>
      <c r="L3807" s="31" t="s">
        <v>13326</v>
      </c>
      <c r="N3807" s="130"/>
      <c r="O3807" s="130"/>
      <c r="P3807" s="39">
        <v>43926</v>
      </c>
      <c r="Q3807" s="37" t="s">
        <v>13327</v>
      </c>
      <c r="R3807" s="46"/>
      <c r="S3807" s="46"/>
    </row>
    <row r="3808" spans="1:19" ht="12.75">
      <c r="A3808" s="38">
        <v>3807</v>
      </c>
      <c r="B3808" s="119"/>
      <c r="C3808" s="39">
        <v>43926</v>
      </c>
      <c r="D3808" s="40"/>
      <c r="E3808" s="41"/>
      <c r="H3808" s="15"/>
      <c r="I3808" s="2" t="s">
        <v>207</v>
      </c>
      <c r="J3808" s="15" t="str">
        <f>IF(ISERROR(VLOOKUP(I3808,State_codes!$B$2:$C$38, 2, FALSE)),"",VLOOKUP(I3808,State_codes!$B$2:$C$38, 2, FALSE))</f>
        <v>JK</v>
      </c>
      <c r="K3808" s="2" t="s">
        <v>122</v>
      </c>
      <c r="L3808" s="31" t="s">
        <v>13326</v>
      </c>
      <c r="N3808" s="130"/>
      <c r="O3808" s="130"/>
      <c r="P3808" s="39">
        <v>43926</v>
      </c>
      <c r="Q3808" s="37" t="s">
        <v>13327</v>
      </c>
      <c r="R3808" s="46"/>
      <c r="S3808" s="46"/>
    </row>
    <row r="3809" spans="1:19" ht="12.75">
      <c r="A3809" s="38">
        <v>3808</v>
      </c>
      <c r="B3809" s="119"/>
      <c r="C3809" s="39">
        <v>43926</v>
      </c>
      <c r="D3809" s="40"/>
      <c r="E3809" s="41"/>
      <c r="H3809" s="15"/>
      <c r="I3809" s="2" t="s">
        <v>207</v>
      </c>
      <c r="J3809" s="15" t="str">
        <f>IF(ISERROR(VLOOKUP(I3809,State_codes!$B$2:$C$38, 2, FALSE)),"",VLOOKUP(I3809,State_codes!$B$2:$C$38, 2, FALSE))</f>
        <v>JK</v>
      </c>
      <c r="K3809" s="2" t="s">
        <v>122</v>
      </c>
      <c r="L3809" s="31" t="s">
        <v>13326</v>
      </c>
      <c r="N3809" s="130"/>
      <c r="O3809" s="130"/>
      <c r="P3809" s="39">
        <v>43926</v>
      </c>
      <c r="Q3809" s="37" t="s">
        <v>13327</v>
      </c>
      <c r="R3809" s="46"/>
      <c r="S3809" s="46"/>
    </row>
    <row r="3810" spans="1:19" ht="12.75">
      <c r="A3810" s="38">
        <v>3809</v>
      </c>
      <c r="B3810" s="119"/>
      <c r="C3810" s="39">
        <v>43926</v>
      </c>
      <c r="D3810" s="40"/>
      <c r="E3810" s="41"/>
      <c r="H3810" s="15"/>
      <c r="I3810" s="2" t="s">
        <v>207</v>
      </c>
      <c r="J3810" s="15" t="str">
        <f>IF(ISERROR(VLOOKUP(I3810,State_codes!$B$2:$C$38, 2, FALSE)),"",VLOOKUP(I3810,State_codes!$B$2:$C$38, 2, FALSE))</f>
        <v>JK</v>
      </c>
      <c r="K3810" s="2" t="s">
        <v>122</v>
      </c>
      <c r="L3810" s="31" t="s">
        <v>13326</v>
      </c>
      <c r="N3810" s="130"/>
      <c r="O3810" s="130"/>
      <c r="P3810" s="39">
        <v>43926</v>
      </c>
      <c r="Q3810" s="37" t="s">
        <v>13327</v>
      </c>
      <c r="R3810" s="46"/>
      <c r="S3810" s="46"/>
    </row>
    <row r="3811" spans="1:19" ht="12.75">
      <c r="A3811" s="38">
        <v>3810</v>
      </c>
      <c r="B3811" s="119"/>
      <c r="C3811" s="39">
        <v>43926</v>
      </c>
      <c r="D3811" s="40"/>
      <c r="E3811" s="41"/>
      <c r="H3811" s="15"/>
      <c r="I3811" s="2" t="s">
        <v>207</v>
      </c>
      <c r="J3811" s="15" t="str">
        <f>IF(ISERROR(VLOOKUP(I3811,State_codes!$B$2:$C$38, 2, FALSE)),"",VLOOKUP(I3811,State_codes!$B$2:$C$38, 2, FALSE))</f>
        <v>JK</v>
      </c>
      <c r="K3811" s="2" t="s">
        <v>122</v>
      </c>
      <c r="L3811" s="31" t="s">
        <v>13326</v>
      </c>
      <c r="N3811" s="130"/>
      <c r="O3811" s="130"/>
      <c r="P3811" s="39">
        <v>43926</v>
      </c>
      <c r="Q3811" s="37" t="s">
        <v>13327</v>
      </c>
      <c r="R3811" s="46"/>
      <c r="S3811" s="46"/>
    </row>
    <row r="3812" spans="1:19" ht="12.75">
      <c r="A3812" s="38">
        <v>3811</v>
      </c>
      <c r="B3812" s="119"/>
      <c r="C3812" s="39">
        <v>43926</v>
      </c>
      <c r="D3812" s="40"/>
      <c r="E3812" s="41"/>
      <c r="H3812" s="15"/>
      <c r="I3812" s="2" t="s">
        <v>207</v>
      </c>
      <c r="J3812" s="15" t="str">
        <f>IF(ISERROR(VLOOKUP(I3812,State_codes!$B$2:$C$38, 2, FALSE)),"",VLOOKUP(I3812,State_codes!$B$2:$C$38, 2, FALSE))</f>
        <v>JK</v>
      </c>
      <c r="K3812" s="2" t="s">
        <v>122</v>
      </c>
      <c r="L3812" s="31" t="s">
        <v>13326</v>
      </c>
      <c r="N3812" s="130"/>
      <c r="O3812" s="130"/>
      <c r="P3812" s="39">
        <v>43926</v>
      </c>
      <c r="Q3812" s="37" t="s">
        <v>13327</v>
      </c>
      <c r="R3812" s="46"/>
      <c r="S3812" s="46"/>
    </row>
    <row r="3813" spans="1:19" ht="12.75">
      <c r="A3813" s="38">
        <v>3812</v>
      </c>
      <c r="B3813" s="119"/>
      <c r="C3813" s="39">
        <v>43926</v>
      </c>
      <c r="D3813" s="40"/>
      <c r="E3813" s="41"/>
      <c r="H3813" s="2" t="s">
        <v>5077</v>
      </c>
      <c r="I3813" s="2" t="s">
        <v>117</v>
      </c>
      <c r="J3813" s="15" t="str">
        <f>IF(ISERROR(VLOOKUP(I3813,State_codes!$B$2:$C$38, 2, FALSE)),"",VLOOKUP(I3813,State_codes!$B$2:$C$38, 2, FALSE))</f>
        <v>HR</v>
      </c>
      <c r="K3813" s="2" t="s">
        <v>122</v>
      </c>
      <c r="L3813" s="31" t="s">
        <v>429</v>
      </c>
      <c r="N3813" s="33" t="s">
        <v>56</v>
      </c>
      <c r="O3813" s="130"/>
      <c r="P3813" s="39">
        <v>43926</v>
      </c>
      <c r="Q3813" s="37" t="s">
        <v>13361</v>
      </c>
      <c r="R3813" s="37" t="s">
        <v>1318</v>
      </c>
      <c r="S3813" s="46"/>
    </row>
    <row r="3814" spans="1:19" ht="12.75">
      <c r="A3814" s="38">
        <v>3813</v>
      </c>
      <c r="B3814" s="119"/>
      <c r="C3814" s="39">
        <v>43926</v>
      </c>
      <c r="D3814" s="40"/>
      <c r="E3814" s="41"/>
      <c r="H3814" s="2" t="s">
        <v>5077</v>
      </c>
      <c r="I3814" s="2" t="s">
        <v>117</v>
      </c>
      <c r="J3814" s="15" t="str">
        <f>IF(ISERROR(VLOOKUP(I3814,State_codes!$B$2:$C$38, 2, FALSE)),"",VLOOKUP(I3814,State_codes!$B$2:$C$38, 2, FALSE))</f>
        <v>HR</v>
      </c>
      <c r="K3814" s="2" t="s">
        <v>122</v>
      </c>
      <c r="L3814" s="31" t="s">
        <v>429</v>
      </c>
      <c r="N3814" s="33" t="s">
        <v>56</v>
      </c>
      <c r="O3814" s="130"/>
      <c r="P3814" s="39">
        <v>43926</v>
      </c>
      <c r="Q3814" s="37" t="s">
        <v>13361</v>
      </c>
      <c r="R3814" s="37" t="s">
        <v>1318</v>
      </c>
      <c r="S3814" s="46"/>
    </row>
    <row r="3815" spans="1:19" ht="12.75">
      <c r="A3815" s="38">
        <v>3814</v>
      </c>
      <c r="B3815" s="119"/>
      <c r="C3815" s="39">
        <v>43926</v>
      </c>
      <c r="D3815" s="40"/>
      <c r="E3815" s="41"/>
      <c r="H3815" s="2" t="s">
        <v>5077</v>
      </c>
      <c r="I3815" s="2" t="s">
        <v>117</v>
      </c>
      <c r="J3815" s="15" t="str">
        <f>IF(ISERROR(VLOOKUP(I3815,State_codes!$B$2:$C$38, 2, FALSE)),"",VLOOKUP(I3815,State_codes!$B$2:$C$38, 2, FALSE))</f>
        <v>HR</v>
      </c>
      <c r="K3815" s="2" t="s">
        <v>122</v>
      </c>
      <c r="L3815" s="31" t="s">
        <v>429</v>
      </c>
      <c r="N3815" s="33" t="s">
        <v>56</v>
      </c>
      <c r="O3815" s="130"/>
      <c r="P3815" s="39">
        <v>43926</v>
      </c>
      <c r="Q3815" s="37" t="s">
        <v>13361</v>
      </c>
      <c r="R3815" s="37" t="s">
        <v>1318</v>
      </c>
      <c r="S3815" s="46"/>
    </row>
    <row r="3816" spans="1:19" ht="12.75">
      <c r="A3816" s="38">
        <v>3815</v>
      </c>
      <c r="B3816" s="119"/>
      <c r="C3816" s="39">
        <v>43926</v>
      </c>
      <c r="D3816" s="40"/>
      <c r="E3816" s="41"/>
      <c r="H3816" s="2" t="s">
        <v>5077</v>
      </c>
      <c r="I3816" s="2" t="s">
        <v>117</v>
      </c>
      <c r="J3816" s="15" t="str">
        <f>IF(ISERROR(VLOOKUP(I3816,State_codes!$B$2:$C$38, 2, FALSE)),"",VLOOKUP(I3816,State_codes!$B$2:$C$38, 2, FALSE))</f>
        <v>HR</v>
      </c>
      <c r="K3816" s="2" t="s">
        <v>122</v>
      </c>
      <c r="L3816" s="31" t="s">
        <v>429</v>
      </c>
      <c r="N3816" s="33" t="s">
        <v>56</v>
      </c>
      <c r="O3816" s="130"/>
      <c r="P3816" s="39">
        <v>43926</v>
      </c>
      <c r="Q3816" s="37" t="s">
        <v>13361</v>
      </c>
      <c r="R3816" s="37" t="s">
        <v>1318</v>
      </c>
      <c r="S3816" s="46"/>
    </row>
    <row r="3817" spans="1:19" ht="12.75">
      <c r="A3817" s="38">
        <v>3816</v>
      </c>
      <c r="B3817" s="119"/>
      <c r="C3817" s="39">
        <v>43926</v>
      </c>
      <c r="D3817" s="40"/>
      <c r="E3817" s="41"/>
      <c r="H3817" s="2" t="s">
        <v>5077</v>
      </c>
      <c r="I3817" s="2" t="s">
        <v>117</v>
      </c>
      <c r="J3817" s="15" t="str">
        <f>IF(ISERROR(VLOOKUP(I3817,State_codes!$B$2:$C$38, 2, FALSE)),"",VLOOKUP(I3817,State_codes!$B$2:$C$38, 2, FALSE))</f>
        <v>HR</v>
      </c>
      <c r="K3817" s="2" t="s">
        <v>122</v>
      </c>
      <c r="L3817" s="31" t="s">
        <v>429</v>
      </c>
      <c r="N3817" s="33" t="s">
        <v>56</v>
      </c>
      <c r="O3817" s="130"/>
      <c r="P3817" s="39">
        <v>43926</v>
      </c>
      <c r="Q3817" s="37" t="s">
        <v>13361</v>
      </c>
      <c r="R3817" s="37" t="s">
        <v>1318</v>
      </c>
      <c r="S3817" s="46"/>
    </row>
    <row r="3818" spans="1:19" ht="12.75">
      <c r="A3818" s="38">
        <v>3817</v>
      </c>
      <c r="B3818" s="119"/>
      <c r="C3818" s="39">
        <v>43926</v>
      </c>
      <c r="D3818" s="40"/>
      <c r="E3818" s="41"/>
      <c r="H3818" s="2" t="s">
        <v>116</v>
      </c>
      <c r="I3818" s="2" t="s">
        <v>117</v>
      </c>
      <c r="J3818" s="15" t="str">
        <f>IF(ISERROR(VLOOKUP(I3818,State_codes!$B$2:$C$38, 2, FALSE)),"",VLOOKUP(I3818,State_codes!$B$2:$C$38, 2, FALSE))</f>
        <v>HR</v>
      </c>
      <c r="K3818" s="2" t="s">
        <v>122</v>
      </c>
      <c r="L3818" s="31" t="s">
        <v>429</v>
      </c>
      <c r="N3818" s="33" t="s">
        <v>56</v>
      </c>
      <c r="O3818" s="130"/>
      <c r="P3818" s="39">
        <v>43926</v>
      </c>
      <c r="Q3818" s="37" t="s">
        <v>13361</v>
      </c>
      <c r="R3818" s="37" t="s">
        <v>1318</v>
      </c>
      <c r="S3818" s="46"/>
    </row>
    <row r="3819" spans="1:19" ht="12.75">
      <c r="A3819" s="38">
        <v>3818</v>
      </c>
      <c r="B3819" s="119"/>
      <c r="C3819" s="39">
        <v>43926</v>
      </c>
      <c r="D3819" s="40"/>
      <c r="E3819" s="41"/>
      <c r="H3819" s="2" t="s">
        <v>384</v>
      </c>
      <c r="I3819" s="2" t="s">
        <v>233</v>
      </c>
      <c r="J3819" s="15" t="str">
        <f>IF(ISERROR(VLOOKUP(I3819,State_codes!$B$2:$C$38, 2, FALSE)),"",VLOOKUP(I3819,State_codes!$B$2:$C$38, 2, FALSE))</f>
        <v>PB</v>
      </c>
      <c r="K3819" s="2" t="s">
        <v>122</v>
      </c>
      <c r="L3819" s="31" t="s">
        <v>429</v>
      </c>
      <c r="N3819" s="130"/>
      <c r="O3819" s="130"/>
      <c r="P3819" s="39">
        <v>43926</v>
      </c>
      <c r="Q3819" s="37" t="s">
        <v>13388</v>
      </c>
      <c r="R3819" s="46"/>
      <c r="S3819" s="46"/>
    </row>
    <row r="3820" spans="1:19" ht="12.75">
      <c r="A3820" s="38">
        <v>3819</v>
      </c>
      <c r="B3820" s="119"/>
      <c r="C3820" s="39">
        <v>43926</v>
      </c>
      <c r="D3820" s="40"/>
      <c r="E3820" s="41"/>
      <c r="H3820" s="2" t="s">
        <v>5324</v>
      </c>
      <c r="I3820" s="2" t="s">
        <v>233</v>
      </c>
      <c r="J3820" s="15" t="str">
        <f>IF(ISERROR(VLOOKUP(I3820,State_codes!$B$2:$C$38, 2, FALSE)),"",VLOOKUP(I3820,State_codes!$B$2:$C$38, 2, FALSE))</f>
        <v>PB</v>
      </c>
      <c r="K3820" s="2" t="s">
        <v>122</v>
      </c>
      <c r="L3820" s="31" t="s">
        <v>429</v>
      </c>
      <c r="N3820" s="130"/>
      <c r="O3820" s="130"/>
      <c r="P3820" s="39">
        <v>43926</v>
      </c>
      <c r="Q3820" s="37" t="s">
        <v>13388</v>
      </c>
      <c r="R3820" s="46"/>
      <c r="S3820" s="46"/>
    </row>
    <row r="3821" spans="1:19" ht="12.75">
      <c r="A3821" s="38">
        <v>3820</v>
      </c>
      <c r="B3821" s="119"/>
      <c r="C3821" s="39">
        <v>43926</v>
      </c>
      <c r="D3821" s="40"/>
      <c r="E3821" s="41"/>
      <c r="H3821" s="2" t="s">
        <v>628</v>
      </c>
      <c r="I3821" s="2" t="s">
        <v>276</v>
      </c>
      <c r="J3821" s="15" t="str">
        <f>IF(ISERROR(VLOOKUP(I3821,State_codes!$B$2:$C$38, 2, FALSE)),"",VLOOKUP(I3821,State_codes!$B$2:$C$38, 2, FALSE))</f>
        <v>UT</v>
      </c>
      <c r="K3821" s="2" t="s">
        <v>122</v>
      </c>
      <c r="L3821" s="46"/>
      <c r="N3821" s="130"/>
      <c r="O3821" s="130"/>
      <c r="P3821" s="130"/>
      <c r="Q3821" s="37" t="s">
        <v>1163</v>
      </c>
      <c r="R3821" s="46"/>
      <c r="S3821" s="46"/>
    </row>
    <row r="3822" spans="1:19" ht="12.75">
      <c r="A3822" s="38">
        <v>3821</v>
      </c>
      <c r="B3822" s="119"/>
      <c r="C3822" s="39">
        <v>43926</v>
      </c>
      <c r="D3822" s="40"/>
      <c r="E3822" s="41"/>
      <c r="H3822" s="2" t="s">
        <v>628</v>
      </c>
      <c r="I3822" s="2" t="s">
        <v>276</v>
      </c>
      <c r="J3822" s="15" t="str">
        <f>IF(ISERROR(VLOOKUP(I3822,State_codes!$B$2:$C$38, 2, FALSE)),"",VLOOKUP(I3822,State_codes!$B$2:$C$38, 2, FALSE))</f>
        <v>UT</v>
      </c>
      <c r="K3822" s="2" t="s">
        <v>122</v>
      </c>
      <c r="L3822" s="46"/>
      <c r="N3822" s="130"/>
      <c r="O3822" s="130"/>
      <c r="P3822" s="130"/>
      <c r="Q3822" s="37" t="s">
        <v>1163</v>
      </c>
      <c r="R3822" s="46"/>
      <c r="S3822" s="46"/>
    </row>
    <row r="3823" spans="1:19" ht="12.75">
      <c r="A3823" s="38">
        <v>3822</v>
      </c>
      <c r="B3823" s="119"/>
      <c r="C3823" s="39">
        <v>43926</v>
      </c>
      <c r="D3823" s="40"/>
      <c r="E3823" s="41"/>
      <c r="H3823" s="2" t="s">
        <v>628</v>
      </c>
      <c r="I3823" s="2" t="s">
        <v>276</v>
      </c>
      <c r="J3823" s="15" t="str">
        <f>IF(ISERROR(VLOOKUP(I3823,State_codes!$B$2:$C$38, 2, FALSE)),"",VLOOKUP(I3823,State_codes!$B$2:$C$38, 2, FALSE))</f>
        <v>UT</v>
      </c>
      <c r="K3823" s="2" t="s">
        <v>122</v>
      </c>
      <c r="L3823" s="46"/>
      <c r="N3823" s="130"/>
      <c r="O3823" s="130"/>
      <c r="P3823" s="130"/>
      <c r="Q3823" s="37" t="s">
        <v>1163</v>
      </c>
      <c r="R3823" s="46"/>
      <c r="S3823" s="46"/>
    </row>
    <row r="3824" spans="1:19" ht="12.75">
      <c r="A3824" s="38">
        <v>3823</v>
      </c>
      <c r="B3824" s="119"/>
      <c r="C3824" s="39">
        <v>43926</v>
      </c>
      <c r="D3824" s="40"/>
      <c r="E3824" s="41"/>
      <c r="H3824" s="2" t="s">
        <v>5510</v>
      </c>
      <c r="I3824" s="2" t="s">
        <v>276</v>
      </c>
      <c r="J3824" s="15" t="str">
        <f>IF(ISERROR(VLOOKUP(I3824,State_codes!$B$2:$C$38, 2, FALSE)),"",VLOOKUP(I3824,State_codes!$B$2:$C$38, 2, FALSE))</f>
        <v>UT</v>
      </c>
      <c r="K3824" s="2" t="s">
        <v>122</v>
      </c>
      <c r="L3824" s="46"/>
      <c r="N3824" s="130"/>
      <c r="O3824" s="130"/>
      <c r="P3824" s="130"/>
      <c r="Q3824" s="37" t="s">
        <v>1163</v>
      </c>
      <c r="R3824" s="46"/>
      <c r="S3824" s="46"/>
    </row>
    <row r="3825" spans="1:19" ht="12.75">
      <c r="A3825" s="38">
        <v>3824</v>
      </c>
      <c r="B3825" s="119"/>
      <c r="C3825" s="39">
        <v>43926</v>
      </c>
      <c r="D3825" s="40"/>
      <c r="E3825" s="41"/>
      <c r="H3825" s="2" t="s">
        <v>560</v>
      </c>
      <c r="I3825" s="2" t="s">
        <v>47</v>
      </c>
      <c r="J3825" s="15" t="str">
        <f>IF(ISERROR(VLOOKUP(I3825,State_codes!$B$2:$C$38, 2, FALSE)),"",VLOOKUP(I3825,State_codes!$B$2:$C$38, 2, FALSE))</f>
        <v>KL</v>
      </c>
      <c r="K3825" s="2" t="s">
        <v>122</v>
      </c>
      <c r="L3825" s="31" t="s">
        <v>334</v>
      </c>
      <c r="N3825" s="27" t="s">
        <v>56</v>
      </c>
      <c r="O3825" s="27" t="s">
        <v>58</v>
      </c>
      <c r="P3825" s="39">
        <v>43926</v>
      </c>
      <c r="Q3825" s="34" t="s">
        <v>1167</v>
      </c>
      <c r="R3825" s="46"/>
      <c r="S3825" s="46"/>
    </row>
    <row r="3826" spans="1:19" ht="12.75">
      <c r="A3826" s="38">
        <v>3825</v>
      </c>
      <c r="B3826" s="119"/>
      <c r="C3826" s="39">
        <v>43926</v>
      </c>
      <c r="D3826" s="40"/>
      <c r="E3826" s="41"/>
      <c r="H3826" s="2" t="s">
        <v>560</v>
      </c>
      <c r="I3826" s="2" t="s">
        <v>47</v>
      </c>
      <c r="J3826" s="15" t="str">
        <f>IF(ISERROR(VLOOKUP(I3826,State_codes!$B$2:$C$38, 2, FALSE)),"",VLOOKUP(I3826,State_codes!$B$2:$C$38, 2, FALSE))</f>
        <v>KL</v>
      </c>
      <c r="K3826" s="2" t="s">
        <v>122</v>
      </c>
      <c r="L3826" s="31" t="s">
        <v>3062</v>
      </c>
      <c r="M3826" s="2" t="s">
        <v>766</v>
      </c>
      <c r="N3826" s="130"/>
      <c r="O3826" s="27" t="s">
        <v>129</v>
      </c>
      <c r="P3826" s="39">
        <v>43926</v>
      </c>
      <c r="Q3826" s="34" t="s">
        <v>1167</v>
      </c>
      <c r="R3826" s="46"/>
      <c r="S3826" s="46"/>
    </row>
    <row r="3827" spans="1:19" ht="12.75">
      <c r="A3827" s="38">
        <v>3826</v>
      </c>
      <c r="B3827" s="119"/>
      <c r="C3827" s="39">
        <v>43926</v>
      </c>
      <c r="D3827" s="40"/>
      <c r="E3827" s="41"/>
      <c r="H3827" s="2" t="s">
        <v>560</v>
      </c>
      <c r="I3827" s="2" t="s">
        <v>47</v>
      </c>
      <c r="J3827" s="15" t="str">
        <f>IF(ISERROR(VLOOKUP(I3827,State_codes!$B$2:$C$38, 2, FALSE)),"",VLOOKUP(I3827,State_codes!$B$2:$C$38, 2, FALSE))</f>
        <v>KL</v>
      </c>
      <c r="K3827" s="2" t="s">
        <v>122</v>
      </c>
      <c r="L3827" s="31" t="s">
        <v>3062</v>
      </c>
      <c r="M3827" s="2" t="s">
        <v>766</v>
      </c>
      <c r="N3827" s="130"/>
      <c r="O3827" s="27" t="s">
        <v>129</v>
      </c>
      <c r="P3827" s="39">
        <v>43926</v>
      </c>
      <c r="Q3827" s="34" t="s">
        <v>1167</v>
      </c>
      <c r="R3827" s="46"/>
      <c r="S3827" s="46"/>
    </row>
    <row r="3828" spans="1:19" ht="12.75">
      <c r="A3828" s="38">
        <v>3827</v>
      </c>
      <c r="B3828" s="119"/>
      <c r="C3828" s="39">
        <v>43926</v>
      </c>
      <c r="D3828" s="40"/>
      <c r="E3828" s="41"/>
      <c r="H3828" s="2" t="s">
        <v>560</v>
      </c>
      <c r="I3828" s="2" t="s">
        <v>47</v>
      </c>
      <c r="J3828" s="15" t="str">
        <f>IF(ISERROR(VLOOKUP(I3828,State_codes!$B$2:$C$38, 2, FALSE)),"",VLOOKUP(I3828,State_codes!$B$2:$C$38, 2, FALSE))</f>
        <v>KL</v>
      </c>
      <c r="K3828" s="2" t="s">
        <v>122</v>
      </c>
      <c r="L3828" s="31" t="s">
        <v>3062</v>
      </c>
      <c r="M3828" s="2" t="s">
        <v>766</v>
      </c>
      <c r="N3828" s="130"/>
      <c r="O3828" s="27" t="s">
        <v>129</v>
      </c>
      <c r="P3828" s="39">
        <v>43926</v>
      </c>
      <c r="Q3828" s="34" t="s">
        <v>1167</v>
      </c>
      <c r="R3828" s="46"/>
      <c r="S3828" s="46"/>
    </row>
    <row r="3829" spans="1:19" ht="12.75">
      <c r="A3829" s="38">
        <v>3828</v>
      </c>
      <c r="B3829" s="119"/>
      <c r="C3829" s="39">
        <v>43926</v>
      </c>
      <c r="D3829" s="40"/>
      <c r="E3829" s="41"/>
      <c r="H3829" s="2" t="s">
        <v>560</v>
      </c>
      <c r="I3829" s="2" t="s">
        <v>47</v>
      </c>
      <c r="J3829" s="15" t="str">
        <f>IF(ISERROR(VLOOKUP(I3829,State_codes!$B$2:$C$38, 2, FALSE)),"",VLOOKUP(I3829,State_codes!$B$2:$C$38, 2, FALSE))</f>
        <v>KL</v>
      </c>
      <c r="K3829" s="2" t="s">
        <v>122</v>
      </c>
      <c r="L3829" s="31" t="s">
        <v>3062</v>
      </c>
      <c r="M3829" s="2" t="s">
        <v>766</v>
      </c>
      <c r="N3829" s="130"/>
      <c r="O3829" s="27" t="s">
        <v>129</v>
      </c>
      <c r="P3829" s="39">
        <v>43926</v>
      </c>
      <c r="Q3829" s="34" t="s">
        <v>1167</v>
      </c>
      <c r="R3829" s="46"/>
      <c r="S3829" s="46"/>
    </row>
    <row r="3830" spans="1:19" ht="12.75">
      <c r="A3830" s="38">
        <v>3829</v>
      </c>
      <c r="B3830" s="119"/>
      <c r="C3830" s="39">
        <v>43926</v>
      </c>
      <c r="D3830" s="40"/>
      <c r="E3830" s="41"/>
      <c r="H3830" s="2" t="s">
        <v>165</v>
      </c>
      <c r="I3830" s="2" t="s">
        <v>47</v>
      </c>
      <c r="J3830" s="15" t="str">
        <f>IF(ISERROR(VLOOKUP(I3830,State_codes!$B$2:$C$38, 2, FALSE)),"",VLOOKUP(I3830,State_codes!$B$2:$C$38, 2, FALSE))</f>
        <v>KL</v>
      </c>
      <c r="K3830" s="2" t="s">
        <v>122</v>
      </c>
      <c r="L3830" s="31" t="s">
        <v>429</v>
      </c>
      <c r="N3830" s="130"/>
      <c r="O3830" s="130"/>
      <c r="P3830" s="39">
        <v>43926</v>
      </c>
      <c r="Q3830" s="34" t="s">
        <v>1167</v>
      </c>
      <c r="R3830" s="46"/>
      <c r="S3830" s="46"/>
    </row>
    <row r="3831" spans="1:19" ht="12.75">
      <c r="A3831" s="38">
        <v>3830</v>
      </c>
      <c r="B3831" s="119"/>
      <c r="C3831" s="39">
        <v>43926</v>
      </c>
      <c r="D3831" s="40"/>
      <c r="E3831" s="41"/>
      <c r="H3831" s="2" t="s">
        <v>216</v>
      </c>
      <c r="I3831" s="2" t="s">
        <v>47</v>
      </c>
      <c r="J3831" s="15" t="str">
        <f>IF(ISERROR(VLOOKUP(I3831,State_codes!$B$2:$C$38, 2, FALSE)),"",VLOOKUP(I3831,State_codes!$B$2:$C$38, 2, FALSE))</f>
        <v>KL</v>
      </c>
      <c r="K3831" s="2" t="s">
        <v>122</v>
      </c>
      <c r="L3831" s="31" t="s">
        <v>429</v>
      </c>
      <c r="N3831" s="130"/>
      <c r="O3831" s="130"/>
      <c r="P3831" s="39">
        <v>43926</v>
      </c>
      <c r="Q3831" s="34" t="s">
        <v>1167</v>
      </c>
      <c r="R3831" s="46"/>
      <c r="S3831" s="46"/>
    </row>
    <row r="3832" spans="1:19" ht="12.75">
      <c r="A3832" s="38">
        <v>3831</v>
      </c>
      <c r="B3832" s="119"/>
      <c r="C3832" s="39">
        <v>43926</v>
      </c>
      <c r="D3832" s="40"/>
      <c r="E3832" s="27">
        <v>7</v>
      </c>
      <c r="F3832" s="2" t="s">
        <v>39</v>
      </c>
      <c r="H3832" s="2" t="s">
        <v>88</v>
      </c>
      <c r="I3832" s="2" t="s">
        <v>47</v>
      </c>
      <c r="J3832" s="15" t="str">
        <f>IF(ISERROR(VLOOKUP(I3832,State_codes!$B$2:$C$38, 2, FALSE)),"",VLOOKUP(I3832,State_codes!$B$2:$C$38, 2, FALSE))</f>
        <v>KL</v>
      </c>
      <c r="K3832" s="2" t="s">
        <v>122</v>
      </c>
      <c r="L3832" s="31" t="s">
        <v>13415</v>
      </c>
      <c r="M3832" s="172"/>
      <c r="N3832" s="27" t="s">
        <v>56</v>
      </c>
      <c r="O3832" s="27" t="s">
        <v>129</v>
      </c>
      <c r="P3832" s="39">
        <v>43926</v>
      </c>
      <c r="Q3832" s="34" t="s">
        <v>1167</v>
      </c>
      <c r="R3832" s="46"/>
      <c r="S3832" s="46"/>
    </row>
    <row r="3833" spans="1:19" ht="12.75">
      <c r="A3833" s="38">
        <v>3832</v>
      </c>
      <c r="B3833" s="23" t="s">
        <v>13417</v>
      </c>
      <c r="C3833" s="39">
        <v>43926</v>
      </c>
      <c r="D3833" s="40"/>
      <c r="E3833" s="27">
        <v>36</v>
      </c>
      <c r="F3833" s="2" t="s">
        <v>40</v>
      </c>
      <c r="H3833" s="2" t="s">
        <v>3140</v>
      </c>
      <c r="I3833" s="2" t="s">
        <v>134</v>
      </c>
      <c r="J3833" s="15" t="str">
        <f>IF(ISERROR(VLOOKUP(I3833,State_codes!$B$2:$C$38, 2, FALSE)),"",VLOOKUP(I3833,State_codes!$B$2:$C$38, 2, FALSE))</f>
        <v>KA</v>
      </c>
      <c r="K3833" s="2" t="s">
        <v>122</v>
      </c>
      <c r="L3833" s="31" t="s">
        <v>3062</v>
      </c>
      <c r="M3833" s="2" t="s">
        <v>766</v>
      </c>
      <c r="N3833" s="27" t="s">
        <v>56</v>
      </c>
      <c r="O3833" s="27" t="s">
        <v>129</v>
      </c>
      <c r="P3833" s="39">
        <v>43926</v>
      </c>
      <c r="Q3833" s="37" t="s">
        <v>13177</v>
      </c>
      <c r="R3833" s="46"/>
      <c r="S3833" s="46"/>
    </row>
    <row r="3834" spans="1:19" ht="12.75">
      <c r="A3834" s="38">
        <v>3833</v>
      </c>
      <c r="B3834" s="2" t="s">
        <v>13424</v>
      </c>
      <c r="C3834" s="39">
        <v>43926</v>
      </c>
      <c r="D3834" s="40"/>
      <c r="E3834" s="27">
        <v>40</v>
      </c>
      <c r="F3834" s="2" t="s">
        <v>39</v>
      </c>
      <c r="H3834" s="2" t="s">
        <v>3140</v>
      </c>
      <c r="I3834" s="2" t="s">
        <v>134</v>
      </c>
      <c r="J3834" s="15" t="str">
        <f>IF(ISERROR(VLOOKUP(I3834,State_codes!$B$2:$C$38, 2, FALSE)),"",VLOOKUP(I3834,State_codes!$B$2:$C$38, 2, FALSE))</f>
        <v>KA</v>
      </c>
      <c r="K3834" s="2" t="s">
        <v>122</v>
      </c>
      <c r="L3834" s="31" t="s">
        <v>3062</v>
      </c>
      <c r="M3834" s="2" t="s">
        <v>766</v>
      </c>
      <c r="N3834" s="27" t="s">
        <v>56</v>
      </c>
      <c r="O3834" s="27" t="s">
        <v>129</v>
      </c>
      <c r="P3834" s="39">
        <v>43926</v>
      </c>
      <c r="Q3834" s="37" t="s">
        <v>13177</v>
      </c>
      <c r="R3834" s="46"/>
      <c r="S3834" s="46"/>
    </row>
    <row r="3835" spans="1:19" ht="12.75">
      <c r="A3835" s="38">
        <v>3834</v>
      </c>
      <c r="B3835" s="23" t="s">
        <v>13427</v>
      </c>
      <c r="C3835" s="39">
        <v>43926</v>
      </c>
      <c r="D3835" s="40"/>
      <c r="E3835" s="27">
        <v>67</v>
      </c>
      <c r="F3835" s="2" t="s">
        <v>40</v>
      </c>
      <c r="H3835" s="2" t="s">
        <v>3140</v>
      </c>
      <c r="I3835" s="2" t="s">
        <v>134</v>
      </c>
      <c r="J3835" s="15" t="str">
        <f>IF(ISERROR(VLOOKUP(I3835,State_codes!$B$2:$C$38, 2, FALSE)),"",VLOOKUP(I3835,State_codes!$B$2:$C$38, 2, FALSE))</f>
        <v>KA</v>
      </c>
      <c r="K3835" s="2" t="s">
        <v>122</v>
      </c>
      <c r="L3835" s="31" t="s">
        <v>3062</v>
      </c>
      <c r="M3835" s="2" t="s">
        <v>766</v>
      </c>
      <c r="N3835" s="27" t="s">
        <v>56</v>
      </c>
      <c r="O3835" s="27" t="s">
        <v>129</v>
      </c>
      <c r="P3835" s="39">
        <v>43926</v>
      </c>
      <c r="Q3835" s="37" t="s">
        <v>13177</v>
      </c>
      <c r="R3835" s="46"/>
      <c r="S3835" s="46"/>
    </row>
    <row r="3836" spans="1:19" ht="12.75">
      <c r="A3836" s="38">
        <v>3835</v>
      </c>
      <c r="B3836" s="2" t="s">
        <v>13431</v>
      </c>
      <c r="C3836" s="39">
        <v>43926</v>
      </c>
      <c r="D3836" s="40"/>
      <c r="E3836" s="27">
        <v>41</v>
      </c>
      <c r="F3836" s="2" t="s">
        <v>40</v>
      </c>
      <c r="H3836" s="2" t="s">
        <v>3140</v>
      </c>
      <c r="I3836" s="2" t="s">
        <v>134</v>
      </c>
      <c r="J3836" s="15" t="str">
        <f>IF(ISERROR(VLOOKUP(I3836,State_codes!$B$2:$C$38, 2, FALSE)),"",VLOOKUP(I3836,State_codes!$B$2:$C$38, 2, FALSE))</f>
        <v>KA</v>
      </c>
      <c r="K3836" s="2" t="s">
        <v>122</v>
      </c>
      <c r="L3836" s="31" t="s">
        <v>3062</v>
      </c>
      <c r="M3836" s="2" t="s">
        <v>766</v>
      </c>
      <c r="N3836" s="27" t="s">
        <v>56</v>
      </c>
      <c r="O3836" s="27" t="s">
        <v>129</v>
      </c>
      <c r="P3836" s="39">
        <v>43926</v>
      </c>
      <c r="Q3836" s="37" t="s">
        <v>13177</v>
      </c>
      <c r="R3836" s="46"/>
      <c r="S3836" s="46"/>
    </row>
    <row r="3837" spans="1:19" ht="12.75">
      <c r="A3837" s="38">
        <v>3836</v>
      </c>
      <c r="B3837" s="23" t="s">
        <v>13437</v>
      </c>
      <c r="C3837" s="39">
        <v>43926</v>
      </c>
      <c r="D3837" s="40"/>
      <c r="E3837" s="27">
        <v>41</v>
      </c>
      <c r="F3837" s="2" t="s">
        <v>39</v>
      </c>
      <c r="H3837" s="2" t="s">
        <v>5142</v>
      </c>
      <c r="I3837" s="2" t="s">
        <v>134</v>
      </c>
      <c r="J3837" s="15" t="str">
        <f>IF(ISERROR(VLOOKUP(I3837,State_codes!$B$2:$C$38, 2, FALSE)),"",VLOOKUP(I3837,State_codes!$B$2:$C$38, 2, FALSE))</f>
        <v>KA</v>
      </c>
      <c r="K3837" s="2" t="s">
        <v>122</v>
      </c>
      <c r="L3837" s="31" t="s">
        <v>3062</v>
      </c>
      <c r="M3837" s="2" t="s">
        <v>766</v>
      </c>
      <c r="N3837" s="27" t="s">
        <v>56</v>
      </c>
      <c r="O3837" s="27" t="s">
        <v>129</v>
      </c>
      <c r="P3837" s="39">
        <v>43926</v>
      </c>
      <c r="Q3837" s="37" t="s">
        <v>13177</v>
      </c>
      <c r="R3837" s="46"/>
      <c r="S3837" s="46"/>
    </row>
    <row r="3838" spans="1:19" ht="12.75">
      <c r="A3838" s="38">
        <v>3837</v>
      </c>
      <c r="B3838" s="23" t="s">
        <v>13441</v>
      </c>
      <c r="C3838" s="39">
        <v>43926</v>
      </c>
      <c r="D3838" s="40"/>
      <c r="E3838" s="41"/>
      <c r="F3838" s="2" t="s">
        <v>39</v>
      </c>
      <c r="H3838" s="2" t="s">
        <v>2624</v>
      </c>
      <c r="I3838" s="2" t="s">
        <v>158</v>
      </c>
      <c r="J3838" s="15" t="str">
        <f>IF(ISERROR(VLOOKUP(I3838,State_codes!$B$2:$C$38, 2, FALSE)),"",VLOOKUP(I3838,State_codes!$B$2:$C$38, 2, FALSE))</f>
        <v>TN</v>
      </c>
      <c r="K3838" s="2" t="s">
        <v>122</v>
      </c>
      <c r="L3838" s="31" t="s">
        <v>3062</v>
      </c>
      <c r="M3838" s="2" t="s">
        <v>766</v>
      </c>
      <c r="N3838" s="130"/>
      <c r="O3838" s="27" t="s">
        <v>129</v>
      </c>
      <c r="P3838" s="39">
        <v>43926</v>
      </c>
      <c r="Q3838" s="31" t="s">
        <v>13443</v>
      </c>
      <c r="R3838" s="46"/>
      <c r="S3838" s="46"/>
    </row>
    <row r="3839" spans="1:19" ht="12.75">
      <c r="A3839" s="38">
        <v>3838</v>
      </c>
      <c r="B3839" s="47" t="s">
        <v>13444</v>
      </c>
      <c r="C3839" s="39">
        <v>43926</v>
      </c>
      <c r="D3839" s="40"/>
      <c r="E3839" s="41"/>
      <c r="F3839" s="2" t="s">
        <v>39</v>
      </c>
      <c r="H3839" s="2" t="s">
        <v>2624</v>
      </c>
      <c r="I3839" s="2" t="s">
        <v>158</v>
      </c>
      <c r="J3839" s="15" t="str">
        <f>IF(ISERROR(VLOOKUP(I3839,State_codes!$B$2:$C$38, 2, FALSE)),"",VLOOKUP(I3839,State_codes!$B$2:$C$38, 2, FALSE))</f>
        <v>TN</v>
      </c>
      <c r="K3839" s="2" t="s">
        <v>122</v>
      </c>
      <c r="L3839" s="31" t="s">
        <v>3062</v>
      </c>
      <c r="M3839" s="2" t="s">
        <v>766</v>
      </c>
      <c r="N3839" s="130"/>
      <c r="O3839" s="27" t="s">
        <v>129</v>
      </c>
      <c r="P3839" s="39">
        <v>43926</v>
      </c>
      <c r="Q3839" s="31" t="s">
        <v>13443</v>
      </c>
      <c r="R3839" s="46"/>
      <c r="S3839" s="46"/>
    </row>
    <row r="3840" spans="1:19" ht="12.75">
      <c r="A3840" s="38">
        <v>3839</v>
      </c>
      <c r="B3840" s="47" t="s">
        <v>13447</v>
      </c>
      <c r="C3840" s="39">
        <v>43926</v>
      </c>
      <c r="D3840" s="40"/>
      <c r="E3840" s="41"/>
      <c r="F3840" s="2" t="s">
        <v>39</v>
      </c>
      <c r="H3840" s="2" t="s">
        <v>2624</v>
      </c>
      <c r="I3840" s="2" t="s">
        <v>158</v>
      </c>
      <c r="J3840" s="15" t="str">
        <f>IF(ISERROR(VLOOKUP(I3840,State_codes!$B$2:$C$38, 2, FALSE)),"",VLOOKUP(I3840,State_codes!$B$2:$C$38, 2, FALSE))</f>
        <v>TN</v>
      </c>
      <c r="K3840" s="2" t="s">
        <v>122</v>
      </c>
      <c r="L3840" s="31" t="s">
        <v>3062</v>
      </c>
      <c r="M3840" s="2" t="s">
        <v>766</v>
      </c>
      <c r="N3840" s="130"/>
      <c r="O3840" s="27" t="s">
        <v>129</v>
      </c>
      <c r="P3840" s="39">
        <v>43926</v>
      </c>
      <c r="Q3840" s="31" t="s">
        <v>13443</v>
      </c>
      <c r="R3840" s="46"/>
      <c r="S3840" s="46"/>
    </row>
    <row r="3841" spans="1:19" ht="12.75">
      <c r="A3841" s="38">
        <v>3840</v>
      </c>
      <c r="B3841" s="23" t="s">
        <v>13451</v>
      </c>
      <c r="C3841" s="39">
        <v>43926</v>
      </c>
      <c r="D3841" s="40"/>
      <c r="E3841" s="41"/>
      <c r="F3841" s="2" t="s">
        <v>39</v>
      </c>
      <c r="H3841" s="2" t="s">
        <v>827</v>
      </c>
      <c r="I3841" s="2" t="s">
        <v>158</v>
      </c>
      <c r="J3841" s="15" t="str">
        <f>IF(ISERROR(VLOOKUP(I3841,State_codes!$B$2:$C$38, 2, FALSE)),"",VLOOKUP(I3841,State_codes!$B$2:$C$38, 2, FALSE))</f>
        <v>TN</v>
      </c>
      <c r="K3841" s="2" t="s">
        <v>122</v>
      </c>
      <c r="L3841" s="31" t="s">
        <v>3062</v>
      </c>
      <c r="M3841" s="2" t="s">
        <v>766</v>
      </c>
      <c r="N3841" s="130"/>
      <c r="O3841" s="27" t="s">
        <v>129</v>
      </c>
      <c r="P3841" s="39">
        <v>43926</v>
      </c>
      <c r="Q3841" s="31" t="s">
        <v>13443</v>
      </c>
      <c r="R3841" s="46"/>
      <c r="S3841" s="46"/>
    </row>
    <row r="3842" spans="1:19" ht="12.75">
      <c r="A3842" s="38">
        <v>3841</v>
      </c>
      <c r="B3842" s="47" t="s">
        <v>13455</v>
      </c>
      <c r="C3842" s="39">
        <v>43926</v>
      </c>
      <c r="D3842" s="40"/>
      <c r="E3842" s="41"/>
      <c r="F3842" s="2" t="s">
        <v>39</v>
      </c>
      <c r="H3842" s="2" t="s">
        <v>827</v>
      </c>
      <c r="I3842" s="2" t="s">
        <v>158</v>
      </c>
      <c r="J3842" s="15" t="str">
        <f>IF(ISERROR(VLOOKUP(I3842,State_codes!$B$2:$C$38, 2, FALSE)),"",VLOOKUP(I3842,State_codes!$B$2:$C$38, 2, FALSE))</f>
        <v>TN</v>
      </c>
      <c r="K3842" s="2" t="s">
        <v>122</v>
      </c>
      <c r="L3842" s="31" t="s">
        <v>3062</v>
      </c>
      <c r="M3842" s="2" t="s">
        <v>766</v>
      </c>
      <c r="N3842" s="130"/>
      <c r="O3842" s="27" t="s">
        <v>129</v>
      </c>
      <c r="P3842" s="39">
        <v>43926</v>
      </c>
      <c r="Q3842" s="31" t="s">
        <v>13443</v>
      </c>
      <c r="R3842" s="46"/>
      <c r="S3842" s="46"/>
    </row>
    <row r="3843" spans="1:19" ht="12.75">
      <c r="A3843" s="38">
        <v>3842</v>
      </c>
      <c r="B3843" s="23" t="s">
        <v>13461</v>
      </c>
      <c r="C3843" s="39">
        <v>43926</v>
      </c>
      <c r="D3843" s="40"/>
      <c r="E3843" s="41"/>
      <c r="F3843" s="2" t="s">
        <v>39</v>
      </c>
      <c r="H3843" s="2" t="s">
        <v>827</v>
      </c>
      <c r="I3843" s="2" t="s">
        <v>158</v>
      </c>
      <c r="J3843" s="15" t="str">
        <f>IF(ISERROR(VLOOKUP(I3843,State_codes!$B$2:$C$38, 2, FALSE)),"",VLOOKUP(I3843,State_codes!$B$2:$C$38, 2, FALSE))</f>
        <v>TN</v>
      </c>
      <c r="K3843" s="2" t="s">
        <v>122</v>
      </c>
      <c r="L3843" s="31" t="s">
        <v>3062</v>
      </c>
      <c r="M3843" s="2" t="s">
        <v>766</v>
      </c>
      <c r="N3843" s="130"/>
      <c r="O3843" s="27" t="s">
        <v>129</v>
      </c>
      <c r="P3843" s="39">
        <v>43926</v>
      </c>
      <c r="Q3843" s="31" t="s">
        <v>13443</v>
      </c>
      <c r="R3843" s="46"/>
      <c r="S3843" s="46"/>
    </row>
    <row r="3844" spans="1:19" ht="12.75">
      <c r="A3844" s="38">
        <v>3843</v>
      </c>
      <c r="B3844" s="47" t="s">
        <v>13464</v>
      </c>
      <c r="C3844" s="39">
        <v>43926</v>
      </c>
      <c r="D3844" s="40"/>
      <c r="E3844" s="41"/>
      <c r="F3844" s="2" t="s">
        <v>39</v>
      </c>
      <c r="H3844" s="2" t="s">
        <v>827</v>
      </c>
      <c r="I3844" s="2" t="s">
        <v>158</v>
      </c>
      <c r="J3844" s="15" t="str">
        <f>IF(ISERROR(VLOOKUP(I3844,State_codes!$B$2:$C$38, 2, FALSE)),"",VLOOKUP(I3844,State_codes!$B$2:$C$38, 2, FALSE))</f>
        <v>TN</v>
      </c>
      <c r="K3844" s="2" t="s">
        <v>122</v>
      </c>
      <c r="L3844" s="31" t="s">
        <v>3062</v>
      </c>
      <c r="M3844" s="2" t="s">
        <v>766</v>
      </c>
      <c r="N3844" s="130"/>
      <c r="O3844" s="27" t="s">
        <v>129</v>
      </c>
      <c r="P3844" s="39">
        <v>43926</v>
      </c>
      <c r="Q3844" s="31" t="s">
        <v>13443</v>
      </c>
      <c r="R3844" s="46"/>
      <c r="S3844" s="46"/>
    </row>
    <row r="3845" spans="1:19" ht="12.75">
      <c r="A3845" s="38">
        <v>3844</v>
      </c>
      <c r="B3845" s="23" t="s">
        <v>13470</v>
      </c>
      <c r="C3845" s="39">
        <v>43926</v>
      </c>
      <c r="D3845" s="40"/>
      <c r="E3845" s="41"/>
      <c r="F3845" s="2" t="s">
        <v>39</v>
      </c>
      <c r="H3845" s="2" t="s">
        <v>827</v>
      </c>
      <c r="I3845" s="2" t="s">
        <v>158</v>
      </c>
      <c r="J3845" s="15" t="str">
        <f>IF(ISERROR(VLOOKUP(I3845,State_codes!$B$2:$C$38, 2, FALSE)),"",VLOOKUP(I3845,State_codes!$B$2:$C$38, 2, FALSE))</f>
        <v>TN</v>
      </c>
      <c r="K3845" s="2" t="s">
        <v>122</v>
      </c>
      <c r="L3845" s="31" t="s">
        <v>3062</v>
      </c>
      <c r="M3845" s="2" t="s">
        <v>766</v>
      </c>
      <c r="N3845" s="130"/>
      <c r="O3845" s="27" t="s">
        <v>129</v>
      </c>
      <c r="P3845" s="39">
        <v>43926</v>
      </c>
      <c r="Q3845" s="31" t="s">
        <v>13443</v>
      </c>
      <c r="R3845" s="46"/>
      <c r="S3845" s="46"/>
    </row>
    <row r="3846" spans="1:19" ht="12.75">
      <c r="A3846" s="38">
        <v>3845</v>
      </c>
      <c r="B3846" s="47" t="s">
        <v>13475</v>
      </c>
      <c r="C3846" s="39">
        <v>43926</v>
      </c>
      <c r="D3846" s="40"/>
      <c r="E3846" s="41"/>
      <c r="F3846" s="2" t="s">
        <v>39</v>
      </c>
      <c r="H3846" s="2" t="s">
        <v>827</v>
      </c>
      <c r="I3846" s="2" t="s">
        <v>158</v>
      </c>
      <c r="J3846" s="15" t="str">
        <f>IF(ISERROR(VLOOKUP(I3846,State_codes!$B$2:$C$38, 2, FALSE)),"",VLOOKUP(I3846,State_codes!$B$2:$C$38, 2, FALSE))</f>
        <v>TN</v>
      </c>
      <c r="K3846" s="2" t="s">
        <v>122</v>
      </c>
      <c r="L3846" s="31" t="s">
        <v>3062</v>
      </c>
      <c r="M3846" s="2" t="s">
        <v>766</v>
      </c>
      <c r="N3846" s="130"/>
      <c r="O3846" s="27" t="s">
        <v>129</v>
      </c>
      <c r="P3846" s="39">
        <v>43926</v>
      </c>
      <c r="Q3846" s="31" t="s">
        <v>13443</v>
      </c>
      <c r="R3846" s="46"/>
      <c r="S3846" s="46"/>
    </row>
    <row r="3847" spans="1:19" ht="12.75">
      <c r="A3847" s="38">
        <v>3846</v>
      </c>
      <c r="B3847" s="23" t="s">
        <v>13476</v>
      </c>
      <c r="C3847" s="39">
        <v>43926</v>
      </c>
      <c r="D3847" s="40"/>
      <c r="E3847" s="41"/>
      <c r="F3847" s="2" t="s">
        <v>39</v>
      </c>
      <c r="H3847" s="2" t="s">
        <v>827</v>
      </c>
      <c r="I3847" s="2" t="s">
        <v>158</v>
      </c>
      <c r="J3847" s="15" t="str">
        <f>IF(ISERROR(VLOOKUP(I3847,State_codes!$B$2:$C$38, 2, FALSE)),"",VLOOKUP(I3847,State_codes!$B$2:$C$38, 2, FALSE))</f>
        <v>TN</v>
      </c>
      <c r="K3847" s="2" t="s">
        <v>122</v>
      </c>
      <c r="L3847" s="31" t="s">
        <v>429</v>
      </c>
      <c r="N3847" s="130"/>
      <c r="O3847" s="130"/>
      <c r="P3847" s="39">
        <v>43926</v>
      </c>
      <c r="Q3847" s="31" t="s">
        <v>13443</v>
      </c>
      <c r="R3847" s="46"/>
      <c r="S3847" s="46"/>
    </row>
    <row r="3848" spans="1:19" ht="12.75">
      <c r="A3848" s="38">
        <v>3847</v>
      </c>
      <c r="B3848" s="47" t="s">
        <v>13480</v>
      </c>
      <c r="C3848" s="39">
        <v>43926</v>
      </c>
      <c r="D3848" s="40"/>
      <c r="E3848" s="41"/>
      <c r="F3848" s="2" t="s">
        <v>39</v>
      </c>
      <c r="H3848" s="2" t="s">
        <v>5392</v>
      </c>
      <c r="I3848" s="2" t="s">
        <v>158</v>
      </c>
      <c r="J3848" s="15" t="str">
        <f>IF(ISERROR(VLOOKUP(I3848,State_codes!$B$2:$C$38, 2, FALSE)),"",VLOOKUP(I3848,State_codes!$B$2:$C$38, 2, FALSE))</f>
        <v>TN</v>
      </c>
      <c r="K3848" s="2" t="s">
        <v>122</v>
      </c>
      <c r="L3848" s="31" t="s">
        <v>3062</v>
      </c>
      <c r="M3848" s="2" t="s">
        <v>766</v>
      </c>
      <c r="N3848" s="130"/>
      <c r="O3848" s="27" t="s">
        <v>129</v>
      </c>
      <c r="P3848" s="39">
        <v>43926</v>
      </c>
      <c r="Q3848" s="31" t="s">
        <v>13443</v>
      </c>
      <c r="R3848" s="46"/>
      <c r="S3848" s="46"/>
    </row>
    <row r="3849" spans="1:19" ht="12.75">
      <c r="A3849" s="38">
        <v>3848</v>
      </c>
      <c r="B3849" s="23" t="s">
        <v>13482</v>
      </c>
      <c r="C3849" s="39">
        <v>43926</v>
      </c>
      <c r="D3849" s="40"/>
      <c r="E3849" s="41"/>
      <c r="F3849" s="80" t="s">
        <v>39</v>
      </c>
      <c r="G3849" s="45"/>
      <c r="H3849" s="80" t="s">
        <v>1339</v>
      </c>
      <c r="I3849" s="2" t="s">
        <v>158</v>
      </c>
      <c r="J3849" s="15" t="str">
        <f>IF(ISERROR(VLOOKUP(I3849,State_codes!$B$2:$C$38, 2, FALSE)),"",VLOOKUP(I3849,State_codes!$B$2:$C$38, 2, FALSE))</f>
        <v>TN</v>
      </c>
      <c r="K3849" s="2" t="s">
        <v>122</v>
      </c>
      <c r="L3849" s="31" t="s">
        <v>3062</v>
      </c>
      <c r="M3849" s="2" t="s">
        <v>766</v>
      </c>
      <c r="N3849" s="130"/>
      <c r="O3849" s="27" t="s">
        <v>129</v>
      </c>
      <c r="P3849" s="39">
        <v>43926</v>
      </c>
      <c r="Q3849" s="31" t="s">
        <v>13443</v>
      </c>
      <c r="R3849" s="46"/>
      <c r="S3849" s="46"/>
    </row>
    <row r="3850" spans="1:19" ht="12.75">
      <c r="A3850" s="38">
        <v>3849</v>
      </c>
      <c r="B3850" s="47" t="s">
        <v>13485</v>
      </c>
      <c r="C3850" s="39">
        <v>43926</v>
      </c>
      <c r="D3850" s="40"/>
      <c r="E3850" s="41"/>
      <c r="F3850" s="80" t="s">
        <v>39</v>
      </c>
      <c r="G3850" s="45"/>
      <c r="H3850" s="80" t="s">
        <v>1339</v>
      </c>
      <c r="I3850" s="2" t="s">
        <v>158</v>
      </c>
      <c r="J3850" s="15" t="str">
        <f>IF(ISERROR(VLOOKUP(I3850,State_codes!$B$2:$C$38, 2, FALSE)),"",VLOOKUP(I3850,State_codes!$B$2:$C$38, 2, FALSE))</f>
        <v>TN</v>
      </c>
      <c r="K3850" s="2" t="s">
        <v>122</v>
      </c>
      <c r="L3850" s="31" t="s">
        <v>3062</v>
      </c>
      <c r="M3850" s="2" t="s">
        <v>766</v>
      </c>
      <c r="N3850" s="130"/>
      <c r="O3850" s="27" t="s">
        <v>129</v>
      </c>
      <c r="P3850" s="39">
        <v>43926</v>
      </c>
      <c r="Q3850" s="31" t="s">
        <v>13443</v>
      </c>
      <c r="R3850" s="46"/>
      <c r="S3850" s="46"/>
    </row>
    <row r="3851" spans="1:19" ht="12.75">
      <c r="A3851" s="38">
        <v>3850</v>
      </c>
      <c r="B3851" s="23" t="s">
        <v>13487</v>
      </c>
      <c r="C3851" s="39">
        <v>43926</v>
      </c>
      <c r="D3851" s="40"/>
      <c r="E3851" s="41"/>
      <c r="F3851" s="80" t="s">
        <v>39</v>
      </c>
      <c r="G3851" s="45"/>
      <c r="H3851" s="80" t="s">
        <v>1339</v>
      </c>
      <c r="I3851" s="2" t="s">
        <v>158</v>
      </c>
      <c r="J3851" s="15" t="str">
        <f>IF(ISERROR(VLOOKUP(I3851,State_codes!$B$2:$C$38, 2, FALSE)),"",VLOOKUP(I3851,State_codes!$B$2:$C$38, 2, FALSE))</f>
        <v>TN</v>
      </c>
      <c r="K3851" s="2" t="s">
        <v>122</v>
      </c>
      <c r="L3851" s="31" t="s">
        <v>3062</v>
      </c>
      <c r="M3851" s="2" t="s">
        <v>766</v>
      </c>
      <c r="N3851" s="130"/>
      <c r="O3851" s="27" t="s">
        <v>129</v>
      </c>
      <c r="P3851" s="39">
        <v>43926</v>
      </c>
      <c r="Q3851" s="31" t="s">
        <v>13443</v>
      </c>
      <c r="R3851" s="46"/>
      <c r="S3851" s="46"/>
    </row>
    <row r="3852" spans="1:19" ht="12.75">
      <c r="A3852" s="38">
        <v>3851</v>
      </c>
      <c r="B3852" s="47" t="s">
        <v>13488</v>
      </c>
      <c r="C3852" s="39">
        <v>43926</v>
      </c>
      <c r="D3852" s="40"/>
      <c r="E3852" s="41"/>
      <c r="F3852" s="80" t="s">
        <v>39</v>
      </c>
      <c r="G3852" s="45"/>
      <c r="H3852" s="80" t="s">
        <v>1339</v>
      </c>
      <c r="I3852" s="2" t="s">
        <v>158</v>
      </c>
      <c r="J3852" s="15" t="str">
        <f>IF(ISERROR(VLOOKUP(I3852,State_codes!$B$2:$C$38, 2, FALSE)),"",VLOOKUP(I3852,State_codes!$B$2:$C$38, 2, FALSE))</f>
        <v>TN</v>
      </c>
      <c r="K3852" s="2" t="s">
        <v>122</v>
      </c>
      <c r="L3852" s="31" t="s">
        <v>3062</v>
      </c>
      <c r="M3852" s="2" t="s">
        <v>766</v>
      </c>
      <c r="N3852" s="130"/>
      <c r="O3852" s="27" t="s">
        <v>129</v>
      </c>
      <c r="P3852" s="39">
        <v>43926</v>
      </c>
      <c r="Q3852" s="31" t="s">
        <v>13443</v>
      </c>
      <c r="R3852" s="46"/>
      <c r="S3852" s="46"/>
    </row>
    <row r="3853" spans="1:19" ht="12.75">
      <c r="A3853" s="38">
        <v>3852</v>
      </c>
      <c r="B3853" s="23" t="s">
        <v>13490</v>
      </c>
      <c r="C3853" s="39">
        <v>43926</v>
      </c>
      <c r="D3853" s="40"/>
      <c r="E3853" s="41"/>
      <c r="F3853" s="80" t="s">
        <v>39</v>
      </c>
      <c r="G3853" s="45"/>
      <c r="H3853" s="80" t="s">
        <v>1339</v>
      </c>
      <c r="I3853" s="2" t="s">
        <v>158</v>
      </c>
      <c r="J3853" s="15" t="str">
        <f>IF(ISERROR(VLOOKUP(I3853,State_codes!$B$2:$C$38, 2, FALSE)),"",VLOOKUP(I3853,State_codes!$B$2:$C$38, 2, FALSE))</f>
        <v>TN</v>
      </c>
      <c r="K3853" s="2" t="s">
        <v>122</v>
      </c>
      <c r="L3853" s="31" t="s">
        <v>3062</v>
      </c>
      <c r="M3853" s="2" t="s">
        <v>766</v>
      </c>
      <c r="N3853" s="130"/>
      <c r="O3853" s="27" t="s">
        <v>129</v>
      </c>
      <c r="P3853" s="39">
        <v>43926</v>
      </c>
      <c r="Q3853" s="31" t="s">
        <v>13443</v>
      </c>
      <c r="R3853" s="46"/>
      <c r="S3853" s="46"/>
    </row>
    <row r="3854" spans="1:19" ht="12.75">
      <c r="A3854" s="38">
        <v>3853</v>
      </c>
      <c r="B3854" s="47" t="s">
        <v>13491</v>
      </c>
      <c r="C3854" s="39">
        <v>43926</v>
      </c>
      <c r="D3854" s="40"/>
      <c r="E3854" s="41"/>
      <c r="F3854" s="80" t="s">
        <v>39</v>
      </c>
      <c r="G3854" s="45"/>
      <c r="H3854" s="80" t="s">
        <v>1339</v>
      </c>
      <c r="I3854" s="2" t="s">
        <v>158</v>
      </c>
      <c r="J3854" s="15" t="str">
        <f>IF(ISERROR(VLOOKUP(I3854,State_codes!$B$2:$C$38, 2, FALSE)),"",VLOOKUP(I3854,State_codes!$B$2:$C$38, 2, FALSE))</f>
        <v>TN</v>
      </c>
      <c r="K3854" s="2" t="s">
        <v>122</v>
      </c>
      <c r="L3854" s="31" t="s">
        <v>3062</v>
      </c>
      <c r="M3854" s="2" t="s">
        <v>766</v>
      </c>
      <c r="N3854" s="130"/>
      <c r="O3854" s="27" t="s">
        <v>129</v>
      </c>
      <c r="P3854" s="39">
        <v>43926</v>
      </c>
      <c r="Q3854" s="31" t="s">
        <v>13443</v>
      </c>
      <c r="R3854" s="46"/>
      <c r="S3854" s="46"/>
    </row>
    <row r="3855" spans="1:19" ht="12.75">
      <c r="A3855" s="38">
        <v>3854</v>
      </c>
      <c r="B3855" s="23" t="s">
        <v>13494</v>
      </c>
      <c r="C3855" s="39">
        <v>43926</v>
      </c>
      <c r="D3855" s="40"/>
      <c r="E3855" s="41"/>
      <c r="F3855" s="80" t="s">
        <v>39</v>
      </c>
      <c r="G3855" s="45"/>
      <c r="H3855" s="80" t="s">
        <v>1339</v>
      </c>
      <c r="I3855" s="2" t="s">
        <v>158</v>
      </c>
      <c r="J3855" s="15" t="str">
        <f>IF(ISERROR(VLOOKUP(I3855,State_codes!$B$2:$C$38, 2, FALSE)),"",VLOOKUP(I3855,State_codes!$B$2:$C$38, 2, FALSE))</f>
        <v>TN</v>
      </c>
      <c r="K3855" s="2" t="s">
        <v>122</v>
      </c>
      <c r="L3855" s="31" t="s">
        <v>3062</v>
      </c>
      <c r="M3855" s="2" t="s">
        <v>766</v>
      </c>
      <c r="N3855" s="130"/>
      <c r="O3855" s="27" t="s">
        <v>129</v>
      </c>
      <c r="P3855" s="39">
        <v>43926</v>
      </c>
      <c r="Q3855" s="31" t="s">
        <v>13443</v>
      </c>
      <c r="R3855" s="46"/>
      <c r="S3855" s="46"/>
    </row>
    <row r="3856" spans="1:19" ht="12.75">
      <c r="A3856" s="38">
        <v>3855</v>
      </c>
      <c r="B3856" s="47" t="s">
        <v>13497</v>
      </c>
      <c r="C3856" s="39">
        <v>43926</v>
      </c>
      <c r="D3856" s="40"/>
      <c r="E3856" s="41"/>
      <c r="F3856" s="80" t="s">
        <v>39</v>
      </c>
      <c r="G3856" s="45"/>
      <c r="H3856" s="80" t="s">
        <v>1339</v>
      </c>
      <c r="I3856" s="2" t="s">
        <v>158</v>
      </c>
      <c r="J3856" s="15" t="str">
        <f>IF(ISERROR(VLOOKUP(I3856,State_codes!$B$2:$C$38, 2, FALSE)),"",VLOOKUP(I3856,State_codes!$B$2:$C$38, 2, FALSE))</f>
        <v>TN</v>
      </c>
      <c r="K3856" s="2" t="s">
        <v>122</v>
      </c>
      <c r="L3856" s="31" t="s">
        <v>3062</v>
      </c>
      <c r="M3856" s="2" t="s">
        <v>766</v>
      </c>
      <c r="N3856" s="130"/>
      <c r="O3856" s="27" t="s">
        <v>129</v>
      </c>
      <c r="P3856" s="39">
        <v>43926</v>
      </c>
      <c r="Q3856" s="31" t="s">
        <v>13443</v>
      </c>
      <c r="R3856" s="46"/>
      <c r="S3856" s="46"/>
    </row>
    <row r="3857" spans="1:19" ht="12.75">
      <c r="A3857" s="38">
        <v>3856</v>
      </c>
      <c r="B3857" s="23" t="s">
        <v>13501</v>
      </c>
      <c r="C3857" s="39">
        <v>43926</v>
      </c>
      <c r="D3857" s="40"/>
      <c r="E3857" s="41"/>
      <c r="F3857" s="80" t="s">
        <v>39</v>
      </c>
      <c r="G3857" s="45"/>
      <c r="H3857" s="80" t="s">
        <v>1339</v>
      </c>
      <c r="I3857" s="2" t="s">
        <v>158</v>
      </c>
      <c r="J3857" s="15" t="str">
        <f>IF(ISERROR(VLOOKUP(I3857,State_codes!$B$2:$C$38, 2, FALSE)),"",VLOOKUP(I3857,State_codes!$B$2:$C$38, 2, FALSE))</f>
        <v>TN</v>
      </c>
      <c r="K3857" s="2" t="s">
        <v>122</v>
      </c>
      <c r="L3857" s="31" t="s">
        <v>3062</v>
      </c>
      <c r="M3857" s="2" t="s">
        <v>766</v>
      </c>
      <c r="N3857" s="130"/>
      <c r="O3857" s="27" t="s">
        <v>129</v>
      </c>
      <c r="P3857" s="39">
        <v>43926</v>
      </c>
      <c r="Q3857" s="31" t="s">
        <v>13443</v>
      </c>
      <c r="R3857" s="46"/>
      <c r="S3857" s="46"/>
    </row>
    <row r="3858" spans="1:19" ht="12.75">
      <c r="A3858" s="38">
        <v>3857</v>
      </c>
      <c r="B3858" s="47" t="s">
        <v>13504</v>
      </c>
      <c r="C3858" s="39">
        <v>43926</v>
      </c>
      <c r="D3858" s="40"/>
      <c r="E3858" s="41"/>
      <c r="F3858" s="80" t="s">
        <v>39</v>
      </c>
      <c r="G3858" s="45"/>
      <c r="H3858" s="80" t="s">
        <v>1339</v>
      </c>
      <c r="I3858" s="2" t="s">
        <v>158</v>
      </c>
      <c r="J3858" s="15" t="str">
        <f>IF(ISERROR(VLOOKUP(I3858,State_codes!$B$2:$C$38, 2, FALSE)),"",VLOOKUP(I3858,State_codes!$B$2:$C$38, 2, FALSE))</f>
        <v>TN</v>
      </c>
      <c r="K3858" s="2" t="s">
        <v>122</v>
      </c>
      <c r="L3858" s="31" t="s">
        <v>3062</v>
      </c>
      <c r="M3858" s="2" t="s">
        <v>766</v>
      </c>
      <c r="N3858" s="130"/>
      <c r="O3858" s="27" t="s">
        <v>129</v>
      </c>
      <c r="P3858" s="39">
        <v>43926</v>
      </c>
      <c r="Q3858" s="31" t="s">
        <v>13443</v>
      </c>
      <c r="R3858" s="46"/>
      <c r="S3858" s="46"/>
    </row>
    <row r="3859" spans="1:19" ht="12.75">
      <c r="A3859" s="38">
        <v>3858</v>
      </c>
      <c r="B3859" s="23" t="s">
        <v>13506</v>
      </c>
      <c r="C3859" s="39">
        <v>43926</v>
      </c>
      <c r="D3859" s="40"/>
      <c r="E3859" s="41"/>
      <c r="F3859" s="80" t="s">
        <v>39</v>
      </c>
      <c r="G3859" s="45"/>
      <c r="H3859" s="80" t="s">
        <v>1339</v>
      </c>
      <c r="I3859" s="2" t="s">
        <v>158</v>
      </c>
      <c r="J3859" s="15" t="str">
        <f>IF(ISERROR(VLOOKUP(I3859,State_codes!$B$2:$C$38, 2, FALSE)),"",VLOOKUP(I3859,State_codes!$B$2:$C$38, 2, FALSE))</f>
        <v>TN</v>
      </c>
      <c r="K3859" s="2" t="s">
        <v>122</v>
      </c>
      <c r="L3859" s="31" t="s">
        <v>3062</v>
      </c>
      <c r="M3859" s="2" t="s">
        <v>766</v>
      </c>
      <c r="N3859" s="130"/>
      <c r="O3859" s="27" t="s">
        <v>129</v>
      </c>
      <c r="P3859" s="39">
        <v>43926</v>
      </c>
      <c r="Q3859" s="31" t="s">
        <v>13443</v>
      </c>
      <c r="R3859" s="46"/>
      <c r="S3859" s="46"/>
    </row>
    <row r="3860" spans="1:19" ht="12.75">
      <c r="A3860" s="38">
        <v>3859</v>
      </c>
      <c r="B3860" s="47" t="s">
        <v>13511</v>
      </c>
      <c r="C3860" s="39">
        <v>43926</v>
      </c>
      <c r="D3860" s="40"/>
      <c r="E3860" s="41"/>
      <c r="F3860" s="80" t="s">
        <v>39</v>
      </c>
      <c r="G3860" s="45"/>
      <c r="H3860" s="80" t="s">
        <v>1339</v>
      </c>
      <c r="I3860" s="2" t="s">
        <v>158</v>
      </c>
      <c r="J3860" s="15" t="str">
        <f>IF(ISERROR(VLOOKUP(I3860,State_codes!$B$2:$C$38, 2, FALSE)),"",VLOOKUP(I3860,State_codes!$B$2:$C$38, 2, FALSE))</f>
        <v>TN</v>
      </c>
      <c r="K3860" s="2" t="s">
        <v>122</v>
      </c>
      <c r="L3860" s="31" t="s">
        <v>3062</v>
      </c>
      <c r="M3860" s="2" t="s">
        <v>766</v>
      </c>
      <c r="N3860" s="130"/>
      <c r="O3860" s="27" t="s">
        <v>129</v>
      </c>
      <c r="P3860" s="39">
        <v>43926</v>
      </c>
      <c r="Q3860" s="31" t="s">
        <v>13443</v>
      </c>
      <c r="R3860" s="46"/>
      <c r="S3860" s="46"/>
    </row>
    <row r="3861" spans="1:19" ht="12.75">
      <c r="A3861" s="38">
        <v>3860</v>
      </c>
      <c r="B3861" s="23" t="s">
        <v>13515</v>
      </c>
      <c r="C3861" s="39">
        <v>43926</v>
      </c>
      <c r="D3861" s="40"/>
      <c r="E3861" s="41"/>
      <c r="F3861" s="80" t="s">
        <v>39</v>
      </c>
      <c r="G3861" s="45"/>
      <c r="H3861" s="80" t="s">
        <v>1339</v>
      </c>
      <c r="I3861" s="2" t="s">
        <v>158</v>
      </c>
      <c r="J3861" s="15" t="str">
        <f>IF(ISERROR(VLOOKUP(I3861,State_codes!$B$2:$C$38, 2, FALSE)),"",VLOOKUP(I3861,State_codes!$B$2:$C$38, 2, FALSE))</f>
        <v>TN</v>
      </c>
      <c r="K3861" s="2" t="s">
        <v>122</v>
      </c>
      <c r="L3861" s="31" t="s">
        <v>3062</v>
      </c>
      <c r="M3861" s="2" t="s">
        <v>766</v>
      </c>
      <c r="N3861" s="130"/>
      <c r="O3861" s="27" t="s">
        <v>129</v>
      </c>
      <c r="P3861" s="39">
        <v>43926</v>
      </c>
      <c r="Q3861" s="31" t="s">
        <v>13443</v>
      </c>
      <c r="R3861" s="46"/>
      <c r="S3861" s="46"/>
    </row>
    <row r="3862" spans="1:19" ht="12.75">
      <c r="A3862" s="38">
        <v>3861</v>
      </c>
      <c r="B3862" s="47" t="s">
        <v>13517</v>
      </c>
      <c r="C3862" s="39">
        <v>43926</v>
      </c>
      <c r="D3862" s="40"/>
      <c r="E3862" s="41"/>
      <c r="F3862" s="80" t="s">
        <v>39</v>
      </c>
      <c r="G3862" s="45"/>
      <c r="H3862" s="80" t="s">
        <v>1339</v>
      </c>
      <c r="I3862" s="2" t="s">
        <v>158</v>
      </c>
      <c r="J3862" s="15" t="str">
        <f>IF(ISERROR(VLOOKUP(I3862,State_codes!$B$2:$C$38, 2, FALSE)),"",VLOOKUP(I3862,State_codes!$B$2:$C$38, 2, FALSE))</f>
        <v>TN</v>
      </c>
      <c r="K3862" s="2" t="s">
        <v>122</v>
      </c>
      <c r="L3862" s="31" t="s">
        <v>3062</v>
      </c>
      <c r="M3862" s="2" t="s">
        <v>766</v>
      </c>
      <c r="N3862" s="130"/>
      <c r="O3862" s="27" t="s">
        <v>129</v>
      </c>
      <c r="P3862" s="39">
        <v>43926</v>
      </c>
      <c r="Q3862" s="31" t="s">
        <v>13443</v>
      </c>
      <c r="R3862" s="46"/>
      <c r="S3862" s="46"/>
    </row>
    <row r="3863" spans="1:19" ht="12.75">
      <c r="A3863" s="38">
        <v>3862</v>
      </c>
      <c r="B3863" s="23" t="s">
        <v>13523</v>
      </c>
      <c r="C3863" s="39">
        <v>43926</v>
      </c>
      <c r="D3863" s="40"/>
      <c r="E3863" s="41"/>
      <c r="F3863" s="80" t="s">
        <v>39</v>
      </c>
      <c r="G3863" s="45"/>
      <c r="H3863" s="80" t="s">
        <v>1339</v>
      </c>
      <c r="I3863" s="2" t="s">
        <v>158</v>
      </c>
      <c r="J3863" s="15" t="str">
        <f>IF(ISERROR(VLOOKUP(I3863,State_codes!$B$2:$C$38, 2, FALSE)),"",VLOOKUP(I3863,State_codes!$B$2:$C$38, 2, FALSE))</f>
        <v>TN</v>
      </c>
      <c r="K3863" s="2" t="s">
        <v>122</v>
      </c>
      <c r="L3863" s="31" t="s">
        <v>3062</v>
      </c>
      <c r="M3863" s="2" t="s">
        <v>766</v>
      </c>
      <c r="N3863" s="130"/>
      <c r="O3863" s="27" t="s">
        <v>129</v>
      </c>
      <c r="P3863" s="39">
        <v>43926</v>
      </c>
      <c r="Q3863" s="31" t="s">
        <v>13443</v>
      </c>
      <c r="R3863" s="46"/>
      <c r="S3863" s="46"/>
    </row>
    <row r="3864" spans="1:19" ht="12.75">
      <c r="A3864" s="38">
        <v>3863</v>
      </c>
      <c r="B3864" s="47" t="s">
        <v>13526</v>
      </c>
      <c r="C3864" s="39">
        <v>43926</v>
      </c>
      <c r="D3864" s="40"/>
      <c r="E3864" s="41"/>
      <c r="F3864" s="80" t="s">
        <v>39</v>
      </c>
      <c r="G3864" s="45"/>
      <c r="H3864" s="80" t="s">
        <v>1339</v>
      </c>
      <c r="I3864" s="2" t="s">
        <v>158</v>
      </c>
      <c r="J3864" s="15" t="str">
        <f>IF(ISERROR(VLOOKUP(I3864,State_codes!$B$2:$C$38, 2, FALSE)),"",VLOOKUP(I3864,State_codes!$B$2:$C$38, 2, FALSE))</f>
        <v>TN</v>
      </c>
      <c r="K3864" s="2" t="s">
        <v>122</v>
      </c>
      <c r="L3864" s="31" t="s">
        <v>3062</v>
      </c>
      <c r="M3864" s="2" t="s">
        <v>766</v>
      </c>
      <c r="N3864" s="130"/>
      <c r="O3864" s="27" t="s">
        <v>129</v>
      </c>
      <c r="P3864" s="39">
        <v>43926</v>
      </c>
      <c r="Q3864" s="31" t="s">
        <v>13443</v>
      </c>
      <c r="R3864" s="46"/>
      <c r="S3864" s="46"/>
    </row>
    <row r="3865" spans="1:19" ht="12.75">
      <c r="A3865" s="38">
        <v>3864</v>
      </c>
      <c r="B3865" s="23" t="s">
        <v>13528</v>
      </c>
      <c r="C3865" s="39">
        <v>43926</v>
      </c>
      <c r="D3865" s="40"/>
      <c r="E3865" s="41"/>
      <c r="F3865" s="80" t="s">
        <v>39</v>
      </c>
      <c r="G3865" s="45"/>
      <c r="H3865" s="80" t="s">
        <v>1339</v>
      </c>
      <c r="I3865" s="2" t="s">
        <v>158</v>
      </c>
      <c r="J3865" s="15" t="str">
        <f>IF(ISERROR(VLOOKUP(I3865,State_codes!$B$2:$C$38, 2, FALSE)),"",VLOOKUP(I3865,State_codes!$B$2:$C$38, 2, FALSE))</f>
        <v>TN</v>
      </c>
      <c r="K3865" s="2" t="s">
        <v>122</v>
      </c>
      <c r="L3865" s="31" t="s">
        <v>3062</v>
      </c>
      <c r="M3865" s="2" t="s">
        <v>766</v>
      </c>
      <c r="N3865" s="130"/>
      <c r="O3865" s="27" t="s">
        <v>129</v>
      </c>
      <c r="P3865" s="39">
        <v>43926</v>
      </c>
      <c r="Q3865" s="31" t="s">
        <v>13443</v>
      </c>
      <c r="R3865" s="46"/>
      <c r="S3865" s="46"/>
    </row>
    <row r="3866" spans="1:19" ht="12.75">
      <c r="A3866" s="38">
        <v>3865</v>
      </c>
      <c r="B3866" s="47" t="s">
        <v>13529</v>
      </c>
      <c r="C3866" s="39">
        <v>43926</v>
      </c>
      <c r="D3866" s="40"/>
      <c r="E3866" s="41"/>
      <c r="F3866" s="80" t="s">
        <v>39</v>
      </c>
      <c r="G3866" s="45"/>
      <c r="H3866" s="80" t="s">
        <v>1339</v>
      </c>
      <c r="I3866" s="2" t="s">
        <v>158</v>
      </c>
      <c r="J3866" s="15" t="str">
        <f>IF(ISERROR(VLOOKUP(I3866,State_codes!$B$2:$C$38, 2, FALSE)),"",VLOOKUP(I3866,State_codes!$B$2:$C$38, 2, FALSE))</f>
        <v>TN</v>
      </c>
      <c r="K3866" s="2" t="s">
        <v>122</v>
      </c>
      <c r="L3866" s="31" t="s">
        <v>3062</v>
      </c>
      <c r="M3866" s="2" t="s">
        <v>766</v>
      </c>
      <c r="N3866" s="130"/>
      <c r="O3866" s="27" t="s">
        <v>129</v>
      </c>
      <c r="P3866" s="39">
        <v>43926</v>
      </c>
      <c r="Q3866" s="31" t="s">
        <v>13443</v>
      </c>
      <c r="R3866" s="46"/>
      <c r="S3866" s="46"/>
    </row>
    <row r="3867" spans="1:19" ht="12.75">
      <c r="A3867" s="38">
        <v>3866</v>
      </c>
      <c r="B3867" s="23" t="s">
        <v>13532</v>
      </c>
      <c r="C3867" s="39">
        <v>43926</v>
      </c>
      <c r="D3867" s="40"/>
      <c r="E3867" s="41"/>
      <c r="F3867" s="80" t="s">
        <v>39</v>
      </c>
      <c r="G3867" s="45"/>
      <c r="H3867" s="80" t="s">
        <v>1339</v>
      </c>
      <c r="I3867" s="2" t="s">
        <v>158</v>
      </c>
      <c r="J3867" s="15" t="str">
        <f>IF(ISERROR(VLOOKUP(I3867,State_codes!$B$2:$C$38, 2, FALSE)),"",VLOOKUP(I3867,State_codes!$B$2:$C$38, 2, FALSE))</f>
        <v>TN</v>
      </c>
      <c r="K3867" s="2" t="s">
        <v>122</v>
      </c>
      <c r="L3867" s="31" t="s">
        <v>3062</v>
      </c>
      <c r="M3867" s="2" t="s">
        <v>766</v>
      </c>
      <c r="N3867" s="130"/>
      <c r="O3867" s="27" t="s">
        <v>129</v>
      </c>
      <c r="P3867" s="39">
        <v>43926</v>
      </c>
      <c r="Q3867" s="31" t="s">
        <v>13443</v>
      </c>
      <c r="R3867" s="46"/>
      <c r="S3867" s="46"/>
    </row>
    <row r="3868" spans="1:19" ht="12.75">
      <c r="A3868" s="38">
        <v>3867</v>
      </c>
      <c r="B3868" s="47" t="s">
        <v>13533</v>
      </c>
      <c r="C3868" s="146">
        <v>43926</v>
      </c>
      <c r="D3868" s="343"/>
      <c r="E3868" s="45"/>
      <c r="F3868" s="80" t="s">
        <v>39</v>
      </c>
      <c r="G3868" s="45"/>
      <c r="H3868" s="80" t="s">
        <v>1339</v>
      </c>
      <c r="I3868" s="75" t="s">
        <v>158</v>
      </c>
      <c r="J3868" s="45" t="str">
        <f>IF(ISERROR(VLOOKUP(I3868,State_codes!$B$2:$C$38, 2, FALSE)),"",VLOOKUP(I3868,State_codes!$B$2:$C$38, 2, FALSE))</f>
        <v>TN</v>
      </c>
      <c r="K3868" s="45" t="s">
        <v>122</v>
      </c>
      <c r="L3868" s="31" t="s">
        <v>3062</v>
      </c>
      <c r="M3868" s="2" t="s">
        <v>766</v>
      </c>
      <c r="N3868" s="129"/>
      <c r="O3868" s="27" t="s">
        <v>129</v>
      </c>
      <c r="P3868" s="146">
        <v>43926</v>
      </c>
      <c r="Q3868" s="31" t="s">
        <v>13443</v>
      </c>
      <c r="R3868" s="46"/>
      <c r="S3868" s="46"/>
    </row>
    <row r="3869" spans="1:19" ht="12.75">
      <c r="A3869" s="38">
        <v>3868</v>
      </c>
      <c r="B3869" s="23" t="s">
        <v>13536</v>
      </c>
      <c r="C3869" s="146">
        <v>43926</v>
      </c>
      <c r="D3869" s="343"/>
      <c r="E3869" s="45"/>
      <c r="F3869" s="80" t="s">
        <v>39</v>
      </c>
      <c r="G3869" s="45"/>
      <c r="H3869" s="80" t="s">
        <v>1339</v>
      </c>
      <c r="I3869" s="75" t="s">
        <v>158</v>
      </c>
      <c r="J3869" s="45" t="str">
        <f>IF(ISERROR(VLOOKUP(I3869,State_codes!$B$2:$C$38, 2, FALSE)),"",VLOOKUP(I3869,State_codes!$B$2:$C$38, 2, FALSE))</f>
        <v>TN</v>
      </c>
      <c r="K3869" s="45" t="s">
        <v>122</v>
      </c>
      <c r="L3869" s="31" t="s">
        <v>3062</v>
      </c>
      <c r="M3869" s="2" t="s">
        <v>766</v>
      </c>
      <c r="N3869" s="129"/>
      <c r="O3869" s="27" t="s">
        <v>129</v>
      </c>
      <c r="P3869" s="146">
        <v>43926</v>
      </c>
      <c r="Q3869" s="31" t="s">
        <v>13443</v>
      </c>
      <c r="R3869" s="46"/>
      <c r="S3869" s="46"/>
    </row>
    <row r="3870" spans="1:19" ht="12.75">
      <c r="A3870" s="38">
        <v>3869</v>
      </c>
      <c r="B3870" s="47" t="s">
        <v>13539</v>
      </c>
      <c r="C3870" s="146">
        <v>43926</v>
      </c>
      <c r="D3870" s="343"/>
      <c r="E3870" s="45"/>
      <c r="F3870" s="80" t="s">
        <v>39</v>
      </c>
      <c r="G3870" s="45"/>
      <c r="H3870" s="80" t="s">
        <v>1339</v>
      </c>
      <c r="I3870" s="75" t="s">
        <v>158</v>
      </c>
      <c r="J3870" s="45" t="str">
        <f>IF(ISERROR(VLOOKUP(I3870,State_codes!$B$2:$C$38, 2, FALSE)),"",VLOOKUP(I3870,State_codes!$B$2:$C$38, 2, FALSE))</f>
        <v>TN</v>
      </c>
      <c r="K3870" s="45" t="s">
        <v>122</v>
      </c>
      <c r="L3870" s="31" t="s">
        <v>3062</v>
      </c>
      <c r="M3870" s="2" t="s">
        <v>766</v>
      </c>
      <c r="N3870" s="129"/>
      <c r="O3870" s="27" t="s">
        <v>129</v>
      </c>
      <c r="P3870" s="146">
        <v>43926</v>
      </c>
      <c r="Q3870" s="31" t="s">
        <v>13443</v>
      </c>
      <c r="R3870" s="46"/>
      <c r="S3870" s="46"/>
    </row>
    <row r="3871" spans="1:19" ht="12.75">
      <c r="A3871" s="38">
        <v>3870</v>
      </c>
      <c r="B3871" s="23" t="s">
        <v>13543</v>
      </c>
      <c r="C3871" s="146">
        <v>43926</v>
      </c>
      <c r="D3871" s="343"/>
      <c r="E3871" s="45"/>
      <c r="F3871" s="80" t="s">
        <v>39</v>
      </c>
      <c r="G3871" s="45"/>
      <c r="H3871" s="80" t="s">
        <v>1339</v>
      </c>
      <c r="I3871" s="75" t="s">
        <v>158</v>
      </c>
      <c r="J3871" s="45" t="str">
        <f>IF(ISERROR(VLOOKUP(I3871,State_codes!$B$2:$C$38, 2, FALSE)),"",VLOOKUP(I3871,State_codes!$B$2:$C$38, 2, FALSE))</f>
        <v>TN</v>
      </c>
      <c r="K3871" s="45" t="s">
        <v>122</v>
      </c>
      <c r="L3871" s="31" t="s">
        <v>3062</v>
      </c>
      <c r="M3871" s="2" t="s">
        <v>766</v>
      </c>
      <c r="N3871" s="129"/>
      <c r="O3871" s="27" t="s">
        <v>129</v>
      </c>
      <c r="P3871" s="146">
        <v>43926</v>
      </c>
      <c r="Q3871" s="31" t="s">
        <v>13443</v>
      </c>
      <c r="R3871" s="46"/>
      <c r="S3871" s="46"/>
    </row>
    <row r="3872" spans="1:19" ht="12.75">
      <c r="A3872" s="38">
        <v>3871</v>
      </c>
      <c r="B3872" s="47" t="s">
        <v>13545</v>
      </c>
      <c r="C3872" s="146">
        <v>43926</v>
      </c>
      <c r="D3872" s="343"/>
      <c r="E3872" s="45"/>
      <c r="F3872" s="80" t="s">
        <v>39</v>
      </c>
      <c r="G3872" s="45"/>
      <c r="H3872" s="80" t="s">
        <v>1339</v>
      </c>
      <c r="I3872" s="75" t="s">
        <v>158</v>
      </c>
      <c r="J3872" s="45" t="str">
        <f>IF(ISERROR(VLOOKUP(I3872,State_codes!$B$2:$C$38, 2, FALSE)),"",VLOOKUP(I3872,State_codes!$B$2:$C$38, 2, FALSE))</f>
        <v>TN</v>
      </c>
      <c r="K3872" s="45" t="s">
        <v>122</v>
      </c>
      <c r="L3872" s="31" t="s">
        <v>3062</v>
      </c>
      <c r="M3872" s="2" t="s">
        <v>766</v>
      </c>
      <c r="N3872" s="129"/>
      <c r="O3872" s="27" t="s">
        <v>129</v>
      </c>
      <c r="P3872" s="146">
        <v>43926</v>
      </c>
      <c r="Q3872" s="31" t="s">
        <v>13443</v>
      </c>
      <c r="R3872" s="46"/>
      <c r="S3872" s="46"/>
    </row>
    <row r="3873" spans="1:19" ht="12.75">
      <c r="A3873" s="38">
        <v>3872</v>
      </c>
      <c r="B3873" s="23" t="s">
        <v>13547</v>
      </c>
      <c r="C3873" s="146">
        <v>43926</v>
      </c>
      <c r="D3873" s="343"/>
      <c r="E3873" s="45"/>
      <c r="F3873" s="80" t="s">
        <v>39</v>
      </c>
      <c r="G3873" s="45"/>
      <c r="H3873" s="80" t="s">
        <v>1339</v>
      </c>
      <c r="I3873" s="75" t="s">
        <v>158</v>
      </c>
      <c r="J3873" s="45" t="str">
        <f>IF(ISERROR(VLOOKUP(I3873,State_codes!$B$2:$C$38, 2, FALSE)),"",VLOOKUP(I3873,State_codes!$B$2:$C$38, 2, FALSE))</f>
        <v>TN</v>
      </c>
      <c r="K3873" s="45" t="s">
        <v>122</v>
      </c>
      <c r="L3873" s="31" t="s">
        <v>3062</v>
      </c>
      <c r="M3873" s="2" t="s">
        <v>766</v>
      </c>
      <c r="N3873" s="129"/>
      <c r="O3873" s="27" t="s">
        <v>129</v>
      </c>
      <c r="P3873" s="146">
        <v>43926</v>
      </c>
      <c r="Q3873" s="31" t="s">
        <v>13443</v>
      </c>
      <c r="R3873" s="46"/>
      <c r="S3873" s="46"/>
    </row>
    <row r="3874" spans="1:19" ht="12.75">
      <c r="A3874" s="38">
        <v>3873</v>
      </c>
      <c r="B3874" s="47" t="s">
        <v>13550</v>
      </c>
      <c r="C3874" s="146">
        <v>43926</v>
      </c>
      <c r="D3874" s="343"/>
      <c r="E3874" s="45"/>
      <c r="F3874" s="80" t="s">
        <v>39</v>
      </c>
      <c r="G3874" s="45"/>
      <c r="H3874" s="80" t="s">
        <v>1339</v>
      </c>
      <c r="I3874" s="75" t="s">
        <v>158</v>
      </c>
      <c r="J3874" s="45" t="str">
        <f>IF(ISERROR(VLOOKUP(I3874,State_codes!$B$2:$C$38, 2, FALSE)),"",VLOOKUP(I3874,State_codes!$B$2:$C$38, 2, FALSE))</f>
        <v>TN</v>
      </c>
      <c r="K3874" s="45" t="s">
        <v>122</v>
      </c>
      <c r="L3874" s="31" t="s">
        <v>3062</v>
      </c>
      <c r="M3874" s="2" t="s">
        <v>766</v>
      </c>
      <c r="N3874" s="129"/>
      <c r="O3874" s="27" t="s">
        <v>129</v>
      </c>
      <c r="P3874" s="146">
        <v>43926</v>
      </c>
      <c r="Q3874" s="31" t="s">
        <v>13443</v>
      </c>
      <c r="R3874" s="46"/>
      <c r="S3874" s="46"/>
    </row>
    <row r="3875" spans="1:19" ht="12.75">
      <c r="A3875" s="38">
        <v>3874</v>
      </c>
      <c r="B3875" s="23" t="s">
        <v>13554</v>
      </c>
      <c r="C3875" s="146">
        <v>43926</v>
      </c>
      <c r="D3875" s="343"/>
      <c r="E3875" s="45"/>
      <c r="F3875" s="80" t="s">
        <v>39</v>
      </c>
      <c r="G3875" s="45"/>
      <c r="H3875" s="80" t="s">
        <v>1339</v>
      </c>
      <c r="I3875" s="75" t="s">
        <v>158</v>
      </c>
      <c r="J3875" s="45" t="str">
        <f>IF(ISERROR(VLOOKUP(I3875,State_codes!$B$2:$C$38, 2, FALSE)),"",VLOOKUP(I3875,State_codes!$B$2:$C$38, 2, FALSE))</f>
        <v>TN</v>
      </c>
      <c r="K3875" s="45" t="s">
        <v>122</v>
      </c>
      <c r="L3875" s="31" t="s">
        <v>3062</v>
      </c>
      <c r="M3875" s="2" t="s">
        <v>766</v>
      </c>
      <c r="N3875" s="129"/>
      <c r="O3875" s="27" t="s">
        <v>129</v>
      </c>
      <c r="P3875" s="146">
        <v>43926</v>
      </c>
      <c r="Q3875" s="31" t="s">
        <v>13443</v>
      </c>
      <c r="R3875" s="46"/>
      <c r="S3875" s="46"/>
    </row>
    <row r="3876" spans="1:19" ht="12.75">
      <c r="A3876" s="38">
        <v>3875</v>
      </c>
      <c r="B3876" s="47" t="s">
        <v>13556</v>
      </c>
      <c r="C3876" s="146">
        <v>43926</v>
      </c>
      <c r="D3876" s="343"/>
      <c r="E3876" s="45"/>
      <c r="F3876" s="80" t="s">
        <v>39</v>
      </c>
      <c r="G3876" s="45"/>
      <c r="H3876" s="80" t="s">
        <v>1339</v>
      </c>
      <c r="I3876" s="75" t="s">
        <v>158</v>
      </c>
      <c r="J3876" s="45" t="str">
        <f>IF(ISERROR(VLOOKUP(I3876,State_codes!$B$2:$C$38, 2, FALSE)),"",VLOOKUP(I3876,State_codes!$B$2:$C$38, 2, FALSE))</f>
        <v>TN</v>
      </c>
      <c r="K3876" s="45" t="s">
        <v>122</v>
      </c>
      <c r="L3876" s="31" t="s">
        <v>3062</v>
      </c>
      <c r="M3876" s="2" t="s">
        <v>766</v>
      </c>
      <c r="N3876" s="129"/>
      <c r="O3876" s="27" t="s">
        <v>129</v>
      </c>
      <c r="P3876" s="146">
        <v>43926</v>
      </c>
      <c r="Q3876" s="31" t="s">
        <v>13443</v>
      </c>
      <c r="R3876" s="46"/>
      <c r="S3876" s="46"/>
    </row>
    <row r="3877" spans="1:19" ht="12.75">
      <c r="A3877" s="38">
        <v>3876</v>
      </c>
      <c r="B3877" s="23" t="s">
        <v>13560</v>
      </c>
      <c r="C3877" s="146">
        <v>43926</v>
      </c>
      <c r="D3877" s="343"/>
      <c r="E3877" s="45"/>
      <c r="F3877" s="80" t="s">
        <v>39</v>
      </c>
      <c r="G3877" s="45"/>
      <c r="H3877" s="80" t="s">
        <v>1339</v>
      </c>
      <c r="I3877" s="75" t="s">
        <v>158</v>
      </c>
      <c r="J3877" s="45" t="str">
        <f>IF(ISERROR(VLOOKUP(I3877,State_codes!$B$2:$C$38, 2, FALSE)),"",VLOOKUP(I3877,State_codes!$B$2:$C$38, 2, FALSE))</f>
        <v>TN</v>
      </c>
      <c r="K3877" s="45" t="s">
        <v>122</v>
      </c>
      <c r="L3877" s="31" t="s">
        <v>3062</v>
      </c>
      <c r="M3877" s="2" t="s">
        <v>766</v>
      </c>
      <c r="N3877" s="129"/>
      <c r="O3877" s="27" t="s">
        <v>129</v>
      </c>
      <c r="P3877" s="146">
        <v>43926</v>
      </c>
      <c r="Q3877" s="31" t="s">
        <v>13443</v>
      </c>
      <c r="R3877" s="46"/>
      <c r="S3877" s="46"/>
    </row>
    <row r="3878" spans="1:19" ht="12.75">
      <c r="A3878" s="38">
        <v>3877</v>
      </c>
      <c r="B3878" s="47" t="s">
        <v>13562</v>
      </c>
      <c r="C3878" s="146">
        <v>43926</v>
      </c>
      <c r="D3878" s="343"/>
      <c r="E3878" s="45"/>
      <c r="F3878" s="80" t="s">
        <v>39</v>
      </c>
      <c r="G3878" s="45"/>
      <c r="H3878" s="80" t="s">
        <v>3296</v>
      </c>
      <c r="I3878" s="75" t="s">
        <v>158</v>
      </c>
      <c r="J3878" s="45" t="str">
        <f>IF(ISERROR(VLOOKUP(I3878,State_codes!$B$2:$C$38, 2, FALSE)),"",VLOOKUP(I3878,State_codes!$B$2:$C$38, 2, FALSE))</f>
        <v>TN</v>
      </c>
      <c r="K3878" s="45" t="s">
        <v>122</v>
      </c>
      <c r="L3878" s="31" t="s">
        <v>3062</v>
      </c>
      <c r="M3878" s="2" t="s">
        <v>766</v>
      </c>
      <c r="N3878" s="129"/>
      <c r="O3878" s="27" t="s">
        <v>129</v>
      </c>
      <c r="P3878" s="146">
        <v>43926</v>
      </c>
      <c r="Q3878" s="31" t="s">
        <v>13443</v>
      </c>
      <c r="R3878" s="46"/>
      <c r="S3878" s="46"/>
    </row>
    <row r="3879" spans="1:19" ht="12.75">
      <c r="A3879" s="38">
        <v>3878</v>
      </c>
      <c r="B3879" s="23" t="s">
        <v>13564</v>
      </c>
      <c r="C3879" s="146">
        <v>43926</v>
      </c>
      <c r="D3879" s="343"/>
      <c r="E3879" s="45"/>
      <c r="F3879" s="80" t="s">
        <v>39</v>
      </c>
      <c r="G3879" s="45"/>
      <c r="H3879" s="80" t="s">
        <v>3296</v>
      </c>
      <c r="I3879" s="75" t="s">
        <v>158</v>
      </c>
      <c r="J3879" s="45" t="str">
        <f>IF(ISERROR(VLOOKUP(I3879,State_codes!$B$2:$C$38, 2, FALSE)),"",VLOOKUP(I3879,State_codes!$B$2:$C$38, 2, FALSE))</f>
        <v>TN</v>
      </c>
      <c r="K3879" s="45" t="s">
        <v>122</v>
      </c>
      <c r="L3879" s="31" t="s">
        <v>3062</v>
      </c>
      <c r="M3879" s="2" t="s">
        <v>766</v>
      </c>
      <c r="N3879" s="129"/>
      <c r="O3879" s="27" t="s">
        <v>129</v>
      </c>
      <c r="P3879" s="146">
        <v>43926</v>
      </c>
      <c r="Q3879" s="31" t="s">
        <v>13443</v>
      </c>
      <c r="R3879" s="46"/>
      <c r="S3879" s="46"/>
    </row>
    <row r="3880" spans="1:19" ht="12.75">
      <c r="A3880" s="38">
        <v>3879</v>
      </c>
      <c r="B3880" s="47" t="s">
        <v>13566</v>
      </c>
      <c r="C3880" s="146">
        <v>43926</v>
      </c>
      <c r="D3880" s="343"/>
      <c r="E3880" s="45"/>
      <c r="F3880" s="80" t="s">
        <v>39</v>
      </c>
      <c r="G3880" s="45"/>
      <c r="H3880" s="80" t="s">
        <v>3296</v>
      </c>
      <c r="I3880" s="75" t="s">
        <v>158</v>
      </c>
      <c r="J3880" s="45" t="str">
        <f>IF(ISERROR(VLOOKUP(I3880,State_codes!$B$2:$C$38, 2, FALSE)),"",VLOOKUP(I3880,State_codes!$B$2:$C$38, 2, FALSE))</f>
        <v>TN</v>
      </c>
      <c r="K3880" s="45" t="s">
        <v>122</v>
      </c>
      <c r="L3880" s="31" t="s">
        <v>3062</v>
      </c>
      <c r="M3880" s="2" t="s">
        <v>766</v>
      </c>
      <c r="N3880" s="129"/>
      <c r="O3880" s="27" t="s">
        <v>129</v>
      </c>
      <c r="P3880" s="146">
        <v>43926</v>
      </c>
      <c r="Q3880" s="31" t="s">
        <v>13443</v>
      </c>
      <c r="R3880" s="46"/>
      <c r="S3880" s="46"/>
    </row>
    <row r="3881" spans="1:19" ht="12.75">
      <c r="A3881" s="38">
        <v>3880</v>
      </c>
      <c r="B3881" s="23" t="s">
        <v>13567</v>
      </c>
      <c r="C3881" s="146">
        <v>43926</v>
      </c>
      <c r="D3881" s="343"/>
      <c r="E3881" s="45"/>
      <c r="F3881" s="80" t="s">
        <v>39</v>
      </c>
      <c r="G3881" s="45"/>
      <c r="H3881" s="80" t="s">
        <v>3296</v>
      </c>
      <c r="I3881" s="75" t="s">
        <v>158</v>
      </c>
      <c r="J3881" s="45" t="str">
        <f>IF(ISERROR(VLOOKUP(I3881,State_codes!$B$2:$C$38, 2, FALSE)),"",VLOOKUP(I3881,State_codes!$B$2:$C$38, 2, FALSE))</f>
        <v>TN</v>
      </c>
      <c r="K3881" s="45" t="s">
        <v>122</v>
      </c>
      <c r="L3881" s="31" t="s">
        <v>3062</v>
      </c>
      <c r="M3881" s="2" t="s">
        <v>766</v>
      </c>
      <c r="N3881" s="129"/>
      <c r="O3881" s="27" t="s">
        <v>129</v>
      </c>
      <c r="P3881" s="146">
        <v>43926</v>
      </c>
      <c r="Q3881" s="31" t="s">
        <v>13443</v>
      </c>
      <c r="R3881" s="46"/>
      <c r="S3881" s="46"/>
    </row>
    <row r="3882" spans="1:19" ht="12.75">
      <c r="A3882" s="38">
        <v>3881</v>
      </c>
      <c r="B3882" s="47" t="s">
        <v>13569</v>
      </c>
      <c r="C3882" s="146">
        <v>43926</v>
      </c>
      <c r="D3882" s="343"/>
      <c r="E3882" s="45"/>
      <c r="F3882" s="80" t="s">
        <v>39</v>
      </c>
      <c r="G3882" s="45"/>
      <c r="H3882" s="80" t="s">
        <v>3296</v>
      </c>
      <c r="I3882" s="75" t="s">
        <v>158</v>
      </c>
      <c r="J3882" s="45" t="str">
        <f>IF(ISERROR(VLOOKUP(I3882,State_codes!$B$2:$C$38, 2, FALSE)),"",VLOOKUP(I3882,State_codes!$B$2:$C$38, 2, FALSE))</f>
        <v>TN</v>
      </c>
      <c r="K3882" s="45" t="s">
        <v>122</v>
      </c>
      <c r="L3882" s="31" t="s">
        <v>3062</v>
      </c>
      <c r="M3882" s="2" t="s">
        <v>766</v>
      </c>
      <c r="N3882" s="129"/>
      <c r="O3882" s="27" t="s">
        <v>129</v>
      </c>
      <c r="P3882" s="146">
        <v>43926</v>
      </c>
      <c r="Q3882" s="31" t="s">
        <v>13443</v>
      </c>
      <c r="R3882" s="46"/>
      <c r="S3882" s="46"/>
    </row>
    <row r="3883" spans="1:19" ht="12.75">
      <c r="A3883" s="38">
        <v>3882</v>
      </c>
      <c r="B3883" s="23" t="s">
        <v>13571</v>
      </c>
      <c r="C3883" s="146">
        <v>43926</v>
      </c>
      <c r="D3883" s="343"/>
      <c r="E3883" s="45"/>
      <c r="F3883" s="80" t="s">
        <v>39</v>
      </c>
      <c r="G3883" s="45"/>
      <c r="H3883" s="80" t="s">
        <v>3296</v>
      </c>
      <c r="I3883" s="75" t="s">
        <v>158</v>
      </c>
      <c r="J3883" s="45" t="str">
        <f>IF(ISERROR(VLOOKUP(I3883,State_codes!$B$2:$C$38, 2, FALSE)),"",VLOOKUP(I3883,State_codes!$B$2:$C$38, 2, FALSE))</f>
        <v>TN</v>
      </c>
      <c r="K3883" s="45" t="s">
        <v>122</v>
      </c>
      <c r="L3883" s="31" t="s">
        <v>3062</v>
      </c>
      <c r="M3883" s="2" t="s">
        <v>766</v>
      </c>
      <c r="N3883" s="129"/>
      <c r="O3883" s="27" t="s">
        <v>129</v>
      </c>
      <c r="P3883" s="146">
        <v>43926</v>
      </c>
      <c r="Q3883" s="31" t="s">
        <v>13443</v>
      </c>
      <c r="R3883" s="46"/>
      <c r="S3883" s="46"/>
    </row>
    <row r="3884" spans="1:19" ht="12.75">
      <c r="A3884" s="38">
        <v>3883</v>
      </c>
      <c r="B3884" s="47" t="s">
        <v>13576</v>
      </c>
      <c r="C3884" s="146">
        <v>43926</v>
      </c>
      <c r="D3884" s="343"/>
      <c r="E3884" s="45"/>
      <c r="F3884" s="80" t="s">
        <v>39</v>
      </c>
      <c r="G3884" s="45"/>
      <c r="H3884" s="80" t="s">
        <v>3296</v>
      </c>
      <c r="I3884" s="75" t="s">
        <v>158</v>
      </c>
      <c r="J3884" s="45" t="str">
        <f>IF(ISERROR(VLOOKUP(I3884,State_codes!$B$2:$C$38, 2, FALSE)),"",VLOOKUP(I3884,State_codes!$B$2:$C$38, 2, FALSE))</f>
        <v>TN</v>
      </c>
      <c r="K3884" s="45" t="s">
        <v>122</v>
      </c>
      <c r="L3884" s="31" t="s">
        <v>3062</v>
      </c>
      <c r="M3884" s="2" t="s">
        <v>766</v>
      </c>
      <c r="N3884" s="129"/>
      <c r="O3884" s="27" t="s">
        <v>129</v>
      </c>
      <c r="P3884" s="146">
        <v>43926</v>
      </c>
      <c r="Q3884" s="31" t="s">
        <v>13443</v>
      </c>
      <c r="R3884" s="46"/>
      <c r="S3884" s="46"/>
    </row>
    <row r="3885" spans="1:19" ht="12.75">
      <c r="A3885" s="38">
        <v>3884</v>
      </c>
      <c r="B3885" s="23" t="s">
        <v>13579</v>
      </c>
      <c r="C3885" s="146">
        <v>43926</v>
      </c>
      <c r="D3885" s="343"/>
      <c r="E3885" s="45"/>
      <c r="F3885" s="80" t="s">
        <v>39</v>
      </c>
      <c r="G3885" s="45"/>
      <c r="H3885" s="80" t="s">
        <v>157</v>
      </c>
      <c r="I3885" s="75" t="s">
        <v>158</v>
      </c>
      <c r="J3885" s="45" t="str">
        <f>IF(ISERROR(VLOOKUP(I3885,State_codes!$B$2:$C$38, 2, FALSE)),"",VLOOKUP(I3885,State_codes!$B$2:$C$38, 2, FALSE))</f>
        <v>TN</v>
      </c>
      <c r="K3885" s="45" t="s">
        <v>122</v>
      </c>
      <c r="L3885" s="31" t="s">
        <v>3062</v>
      </c>
      <c r="M3885" s="2" t="s">
        <v>766</v>
      </c>
      <c r="N3885" s="129"/>
      <c r="O3885" s="27" t="s">
        <v>129</v>
      </c>
      <c r="P3885" s="146">
        <v>43926</v>
      </c>
      <c r="Q3885" s="31" t="s">
        <v>13443</v>
      </c>
      <c r="R3885" s="46"/>
      <c r="S3885" s="46"/>
    </row>
    <row r="3886" spans="1:19" ht="12.75">
      <c r="A3886" s="38">
        <v>3885</v>
      </c>
      <c r="B3886" s="47" t="s">
        <v>13581</v>
      </c>
      <c r="C3886" s="146">
        <v>43926</v>
      </c>
      <c r="D3886" s="343"/>
      <c r="E3886" s="45"/>
      <c r="F3886" s="80" t="s">
        <v>40</v>
      </c>
      <c r="G3886" s="45"/>
      <c r="H3886" s="80" t="s">
        <v>4390</v>
      </c>
      <c r="I3886" s="75" t="s">
        <v>158</v>
      </c>
      <c r="J3886" s="45" t="str">
        <f>IF(ISERROR(VLOOKUP(I3886,State_codes!$B$2:$C$38, 2, FALSE)),"",VLOOKUP(I3886,State_codes!$B$2:$C$38, 2, FALSE))</f>
        <v>TN</v>
      </c>
      <c r="K3886" s="45" t="s">
        <v>122</v>
      </c>
      <c r="L3886" s="80" t="s">
        <v>5739</v>
      </c>
      <c r="M3886" s="45"/>
      <c r="N3886" s="129"/>
      <c r="O3886" s="129"/>
      <c r="P3886" s="146">
        <v>43926</v>
      </c>
      <c r="Q3886" s="31" t="s">
        <v>13443</v>
      </c>
      <c r="R3886" s="46"/>
      <c r="S3886" s="46"/>
    </row>
    <row r="3887" spans="1:19" ht="12.75">
      <c r="A3887" s="38">
        <v>3886</v>
      </c>
      <c r="B3887" s="23" t="s">
        <v>13585</v>
      </c>
      <c r="C3887" s="146">
        <v>43926</v>
      </c>
      <c r="D3887" s="343"/>
      <c r="E3887" s="45"/>
      <c r="F3887" s="80" t="s">
        <v>39</v>
      </c>
      <c r="G3887" s="45"/>
      <c r="H3887" s="80" t="s">
        <v>1736</v>
      </c>
      <c r="I3887" s="75" t="s">
        <v>158</v>
      </c>
      <c r="J3887" s="45" t="str">
        <f>IF(ISERROR(VLOOKUP(I3887,State_codes!$B$2:$C$38, 2, FALSE)),"",VLOOKUP(I3887,State_codes!$B$2:$C$38, 2, FALSE))</f>
        <v>TN</v>
      </c>
      <c r="K3887" s="45" t="s">
        <v>122</v>
      </c>
      <c r="L3887" s="31" t="s">
        <v>3062</v>
      </c>
      <c r="M3887" s="2" t="s">
        <v>766</v>
      </c>
      <c r="N3887" s="129"/>
      <c r="O3887" s="27" t="s">
        <v>129</v>
      </c>
      <c r="P3887" s="146">
        <v>43926</v>
      </c>
      <c r="Q3887" s="31" t="s">
        <v>13443</v>
      </c>
      <c r="R3887" s="46"/>
      <c r="S3887" s="46"/>
    </row>
    <row r="3888" spans="1:19" ht="12.75">
      <c r="A3888" s="38">
        <v>3887</v>
      </c>
      <c r="B3888" s="47" t="s">
        <v>13589</v>
      </c>
      <c r="C3888" s="146">
        <v>43926</v>
      </c>
      <c r="D3888" s="343"/>
      <c r="E3888" s="45"/>
      <c r="F3888" s="80" t="s">
        <v>39</v>
      </c>
      <c r="G3888" s="45"/>
      <c r="H3888" s="80" t="s">
        <v>1736</v>
      </c>
      <c r="I3888" s="75" t="s">
        <v>158</v>
      </c>
      <c r="J3888" s="45" t="str">
        <f>IF(ISERROR(VLOOKUP(I3888,State_codes!$B$2:$C$38, 2, FALSE)),"",VLOOKUP(I3888,State_codes!$B$2:$C$38, 2, FALSE))</f>
        <v>TN</v>
      </c>
      <c r="K3888" s="45" t="s">
        <v>122</v>
      </c>
      <c r="L3888" s="31" t="s">
        <v>3062</v>
      </c>
      <c r="M3888" s="2" t="s">
        <v>766</v>
      </c>
      <c r="N3888" s="129"/>
      <c r="O3888" s="27" t="s">
        <v>129</v>
      </c>
      <c r="P3888" s="146">
        <v>43926</v>
      </c>
      <c r="Q3888" s="31" t="s">
        <v>13443</v>
      </c>
      <c r="R3888" s="46"/>
      <c r="S3888" s="46"/>
    </row>
    <row r="3889" spans="1:19" ht="12.75">
      <c r="A3889" s="38">
        <v>3888</v>
      </c>
      <c r="B3889" s="23" t="s">
        <v>13592</v>
      </c>
      <c r="C3889" s="146">
        <v>43926</v>
      </c>
      <c r="D3889" s="343"/>
      <c r="E3889" s="45"/>
      <c r="F3889" s="80" t="s">
        <v>40</v>
      </c>
      <c r="G3889" s="45"/>
      <c r="H3889" s="80" t="s">
        <v>5383</v>
      </c>
      <c r="I3889" s="75" t="s">
        <v>158</v>
      </c>
      <c r="J3889" s="45" t="str">
        <f>IF(ISERROR(VLOOKUP(I3889,State_codes!$B$2:$C$38, 2, FALSE)),"",VLOOKUP(I3889,State_codes!$B$2:$C$38, 2, FALSE))</f>
        <v>TN</v>
      </c>
      <c r="K3889" s="45" t="s">
        <v>122</v>
      </c>
      <c r="L3889" s="80" t="s">
        <v>5739</v>
      </c>
      <c r="M3889" s="45"/>
      <c r="N3889" s="129"/>
      <c r="O3889" s="129"/>
      <c r="P3889" s="146">
        <v>43926</v>
      </c>
      <c r="Q3889" s="31" t="s">
        <v>13443</v>
      </c>
      <c r="R3889" s="46"/>
      <c r="S3889" s="46"/>
    </row>
    <row r="3890" spans="1:19" ht="12.75">
      <c r="A3890" s="38">
        <v>3889</v>
      </c>
      <c r="B3890" s="47" t="s">
        <v>13596</v>
      </c>
      <c r="C3890" s="146">
        <v>43926</v>
      </c>
      <c r="D3890" s="343"/>
      <c r="E3890" s="45"/>
      <c r="F3890" s="80" t="s">
        <v>39</v>
      </c>
      <c r="G3890" s="45"/>
      <c r="H3890" s="80" t="s">
        <v>5391</v>
      </c>
      <c r="I3890" s="75" t="s">
        <v>158</v>
      </c>
      <c r="J3890" s="45" t="str">
        <f>IF(ISERROR(VLOOKUP(I3890,State_codes!$B$2:$C$38, 2, FALSE)),"",VLOOKUP(I3890,State_codes!$B$2:$C$38, 2, FALSE))</f>
        <v>TN</v>
      </c>
      <c r="K3890" s="45" t="s">
        <v>122</v>
      </c>
      <c r="L3890" s="31" t="s">
        <v>3062</v>
      </c>
      <c r="M3890" s="2" t="s">
        <v>766</v>
      </c>
      <c r="N3890" s="129"/>
      <c r="O3890" s="27" t="s">
        <v>129</v>
      </c>
      <c r="P3890" s="146">
        <v>43926</v>
      </c>
      <c r="Q3890" s="31" t="s">
        <v>13443</v>
      </c>
      <c r="R3890" s="46"/>
      <c r="S3890" s="46"/>
    </row>
    <row r="3891" spans="1:19" ht="12.75">
      <c r="A3891" s="38">
        <v>3890</v>
      </c>
      <c r="B3891" s="23" t="s">
        <v>13601</v>
      </c>
      <c r="C3891" s="146">
        <v>43926</v>
      </c>
      <c r="D3891" s="343"/>
      <c r="E3891" s="45"/>
      <c r="F3891" s="80" t="s">
        <v>39</v>
      </c>
      <c r="G3891" s="45"/>
      <c r="H3891" s="80" t="s">
        <v>5391</v>
      </c>
      <c r="I3891" s="75" t="s">
        <v>158</v>
      </c>
      <c r="J3891" s="45" t="str">
        <f>IF(ISERROR(VLOOKUP(I3891,State_codes!$B$2:$C$38, 2, FALSE)),"",VLOOKUP(I3891,State_codes!$B$2:$C$38, 2, FALSE))</f>
        <v>TN</v>
      </c>
      <c r="K3891" s="45" t="s">
        <v>122</v>
      </c>
      <c r="L3891" s="31" t="s">
        <v>3062</v>
      </c>
      <c r="M3891" s="2" t="s">
        <v>766</v>
      </c>
      <c r="N3891" s="129"/>
      <c r="O3891" s="27" t="s">
        <v>129</v>
      </c>
      <c r="P3891" s="146">
        <v>43926</v>
      </c>
      <c r="Q3891" s="31" t="s">
        <v>13443</v>
      </c>
      <c r="R3891" s="46"/>
      <c r="S3891" s="46"/>
    </row>
    <row r="3892" spans="1:19" ht="12.75">
      <c r="A3892" s="38">
        <v>3891</v>
      </c>
      <c r="B3892" s="47" t="s">
        <v>13603</v>
      </c>
      <c r="C3892" s="146">
        <v>43926</v>
      </c>
      <c r="D3892" s="343"/>
      <c r="E3892" s="45"/>
      <c r="F3892" s="80" t="s">
        <v>39</v>
      </c>
      <c r="G3892" s="45"/>
      <c r="H3892" s="80" t="s">
        <v>5391</v>
      </c>
      <c r="I3892" s="75" t="s">
        <v>158</v>
      </c>
      <c r="J3892" s="45" t="str">
        <f>IF(ISERROR(VLOOKUP(I3892,State_codes!$B$2:$C$38, 2, FALSE)),"",VLOOKUP(I3892,State_codes!$B$2:$C$38, 2, FALSE))</f>
        <v>TN</v>
      </c>
      <c r="K3892" s="45" t="s">
        <v>122</v>
      </c>
      <c r="L3892" s="31" t="s">
        <v>3062</v>
      </c>
      <c r="M3892" s="2" t="s">
        <v>766</v>
      </c>
      <c r="N3892" s="129"/>
      <c r="O3892" s="27" t="s">
        <v>129</v>
      </c>
      <c r="P3892" s="146">
        <v>43926</v>
      </c>
      <c r="Q3892" s="31" t="s">
        <v>13443</v>
      </c>
      <c r="R3892" s="46"/>
      <c r="S3892" s="46"/>
    </row>
    <row r="3893" spans="1:19" ht="12.75">
      <c r="A3893" s="38">
        <v>3892</v>
      </c>
      <c r="B3893" s="23" t="s">
        <v>13605</v>
      </c>
      <c r="C3893" s="146">
        <v>43926</v>
      </c>
      <c r="D3893" s="343"/>
      <c r="E3893" s="45"/>
      <c r="F3893" s="80" t="s">
        <v>39</v>
      </c>
      <c r="G3893" s="45"/>
      <c r="H3893" s="80" t="s">
        <v>5391</v>
      </c>
      <c r="I3893" s="75" t="s">
        <v>158</v>
      </c>
      <c r="J3893" s="45" t="str">
        <f>IF(ISERROR(VLOOKUP(I3893,State_codes!$B$2:$C$38, 2, FALSE)),"",VLOOKUP(I3893,State_codes!$B$2:$C$38, 2, FALSE))</f>
        <v>TN</v>
      </c>
      <c r="K3893" s="45" t="s">
        <v>122</v>
      </c>
      <c r="L3893" s="31" t="s">
        <v>3062</v>
      </c>
      <c r="M3893" s="2" t="s">
        <v>766</v>
      </c>
      <c r="N3893" s="129"/>
      <c r="O3893" s="27" t="s">
        <v>129</v>
      </c>
      <c r="P3893" s="146">
        <v>43926</v>
      </c>
      <c r="Q3893" s="31" t="s">
        <v>13443</v>
      </c>
      <c r="R3893" s="46"/>
      <c r="S3893" s="46"/>
    </row>
    <row r="3894" spans="1:19" ht="12.75">
      <c r="A3894" s="38">
        <v>3893</v>
      </c>
      <c r="B3894" s="47" t="s">
        <v>13609</v>
      </c>
      <c r="C3894" s="146">
        <v>43926</v>
      </c>
      <c r="D3894" s="343"/>
      <c r="E3894" s="45"/>
      <c r="F3894" s="80" t="s">
        <v>39</v>
      </c>
      <c r="G3894" s="80"/>
      <c r="H3894" s="80" t="s">
        <v>6063</v>
      </c>
      <c r="I3894" s="75" t="s">
        <v>158</v>
      </c>
      <c r="J3894" s="45" t="str">
        <f>IF(ISERROR(VLOOKUP(I3894,State_codes!$B$2:$C$38, 2, FALSE)),"",VLOOKUP(I3894,State_codes!$B$2:$C$38, 2, FALSE))</f>
        <v>TN</v>
      </c>
      <c r="K3894" s="45" t="s">
        <v>122</v>
      </c>
      <c r="L3894" s="31" t="s">
        <v>3062</v>
      </c>
      <c r="M3894" s="2" t="s">
        <v>766</v>
      </c>
      <c r="N3894" s="129"/>
      <c r="O3894" s="27" t="s">
        <v>129</v>
      </c>
      <c r="P3894" s="146">
        <v>43926</v>
      </c>
      <c r="Q3894" s="31" t="s">
        <v>13443</v>
      </c>
      <c r="R3894" s="46"/>
      <c r="S3894" s="46"/>
    </row>
    <row r="3895" spans="1:19" ht="12.75">
      <c r="A3895" s="38">
        <v>3894</v>
      </c>
      <c r="B3895" s="23" t="s">
        <v>13610</v>
      </c>
      <c r="C3895" s="146">
        <v>43926</v>
      </c>
      <c r="D3895" s="343"/>
      <c r="E3895" s="45"/>
      <c r="F3895" s="80" t="s">
        <v>39</v>
      </c>
      <c r="G3895" s="80"/>
      <c r="H3895" s="80" t="s">
        <v>6063</v>
      </c>
      <c r="I3895" s="75" t="s">
        <v>158</v>
      </c>
      <c r="J3895" s="45" t="str">
        <f>IF(ISERROR(VLOOKUP(I3895,State_codes!$B$2:$C$38, 2, FALSE)),"",VLOOKUP(I3895,State_codes!$B$2:$C$38, 2, FALSE))</f>
        <v>TN</v>
      </c>
      <c r="K3895" s="45" t="s">
        <v>122</v>
      </c>
      <c r="L3895" s="31" t="s">
        <v>3062</v>
      </c>
      <c r="M3895" s="2" t="s">
        <v>766</v>
      </c>
      <c r="N3895" s="129"/>
      <c r="O3895" s="27" t="s">
        <v>129</v>
      </c>
      <c r="P3895" s="146">
        <v>43926</v>
      </c>
      <c r="Q3895" s="31" t="s">
        <v>13443</v>
      </c>
      <c r="R3895" s="46"/>
      <c r="S3895" s="46"/>
    </row>
    <row r="3896" spans="1:19" ht="12.75">
      <c r="A3896" s="38">
        <v>3895</v>
      </c>
      <c r="B3896" s="47" t="s">
        <v>13612</v>
      </c>
      <c r="C3896" s="146">
        <v>43926</v>
      </c>
      <c r="D3896" s="343"/>
      <c r="E3896" s="45"/>
      <c r="F3896" s="80" t="s">
        <v>39</v>
      </c>
      <c r="G3896" s="45"/>
      <c r="H3896" s="80" t="s">
        <v>1900</v>
      </c>
      <c r="I3896" s="75" t="s">
        <v>158</v>
      </c>
      <c r="J3896" s="45" t="str">
        <f>IF(ISERROR(VLOOKUP(I3896,State_codes!$B$2:$C$38, 2, FALSE)),"",VLOOKUP(I3896,State_codes!$B$2:$C$38, 2, FALSE))</f>
        <v>TN</v>
      </c>
      <c r="K3896" s="45" t="s">
        <v>122</v>
      </c>
      <c r="L3896" s="31" t="s">
        <v>3062</v>
      </c>
      <c r="M3896" s="2" t="s">
        <v>766</v>
      </c>
      <c r="N3896" s="129"/>
      <c r="O3896" s="27" t="s">
        <v>129</v>
      </c>
      <c r="P3896" s="146">
        <v>43926</v>
      </c>
      <c r="Q3896" s="31" t="s">
        <v>13443</v>
      </c>
      <c r="R3896" s="46"/>
      <c r="S3896" s="46"/>
    </row>
    <row r="3897" spans="1:19" ht="12.75">
      <c r="A3897" s="38">
        <v>3896</v>
      </c>
      <c r="B3897" s="23" t="s">
        <v>13615</v>
      </c>
      <c r="C3897" s="146">
        <v>43926</v>
      </c>
      <c r="D3897" s="343"/>
      <c r="E3897" s="45"/>
      <c r="F3897" s="80" t="s">
        <v>39</v>
      </c>
      <c r="G3897" s="45"/>
      <c r="H3897" s="80" t="s">
        <v>1900</v>
      </c>
      <c r="I3897" s="75" t="s">
        <v>158</v>
      </c>
      <c r="J3897" s="45" t="str">
        <f>IF(ISERROR(VLOOKUP(I3897,State_codes!$B$2:$C$38, 2, FALSE)),"",VLOOKUP(I3897,State_codes!$B$2:$C$38, 2, FALSE))</f>
        <v>TN</v>
      </c>
      <c r="K3897" s="45" t="s">
        <v>122</v>
      </c>
      <c r="L3897" s="31" t="s">
        <v>3062</v>
      </c>
      <c r="M3897" s="2" t="s">
        <v>766</v>
      </c>
      <c r="N3897" s="129"/>
      <c r="O3897" s="27" t="s">
        <v>129</v>
      </c>
      <c r="P3897" s="146">
        <v>43926</v>
      </c>
      <c r="Q3897" s="31" t="s">
        <v>13443</v>
      </c>
      <c r="R3897" s="46"/>
      <c r="S3897" s="46"/>
    </row>
    <row r="3898" spans="1:19" ht="12.75">
      <c r="A3898" s="38">
        <v>3897</v>
      </c>
      <c r="B3898" s="47" t="s">
        <v>13616</v>
      </c>
      <c r="C3898" s="146">
        <v>43926</v>
      </c>
      <c r="D3898" s="343"/>
      <c r="E3898" s="45"/>
      <c r="F3898" s="80" t="s">
        <v>39</v>
      </c>
      <c r="G3898" s="45"/>
      <c r="H3898" s="80" t="s">
        <v>1900</v>
      </c>
      <c r="I3898" s="75" t="s">
        <v>158</v>
      </c>
      <c r="J3898" s="45" t="str">
        <f>IF(ISERROR(VLOOKUP(I3898,State_codes!$B$2:$C$38, 2, FALSE)),"",VLOOKUP(I3898,State_codes!$B$2:$C$38, 2, FALSE))</f>
        <v>TN</v>
      </c>
      <c r="K3898" s="45" t="s">
        <v>122</v>
      </c>
      <c r="L3898" s="31" t="s">
        <v>3062</v>
      </c>
      <c r="M3898" s="2" t="s">
        <v>766</v>
      </c>
      <c r="N3898" s="129"/>
      <c r="O3898" s="27" t="s">
        <v>129</v>
      </c>
      <c r="P3898" s="146">
        <v>43926</v>
      </c>
      <c r="Q3898" s="31" t="s">
        <v>13443</v>
      </c>
      <c r="R3898" s="46"/>
      <c r="S3898" s="46"/>
    </row>
    <row r="3899" spans="1:19" ht="12.75">
      <c r="A3899" s="38">
        <v>3898</v>
      </c>
      <c r="B3899" s="23" t="s">
        <v>13618</v>
      </c>
      <c r="C3899" s="146">
        <v>43926</v>
      </c>
      <c r="D3899" s="343"/>
      <c r="E3899" s="45"/>
      <c r="F3899" s="80" t="s">
        <v>39</v>
      </c>
      <c r="G3899" s="45"/>
      <c r="H3899" s="80" t="s">
        <v>5397</v>
      </c>
      <c r="I3899" s="75" t="s">
        <v>158</v>
      </c>
      <c r="J3899" s="45" t="str">
        <f>IF(ISERROR(VLOOKUP(I3899,State_codes!$B$2:$C$38, 2, FALSE)),"",VLOOKUP(I3899,State_codes!$B$2:$C$38, 2, FALSE))</f>
        <v>TN</v>
      </c>
      <c r="K3899" s="45" t="s">
        <v>122</v>
      </c>
      <c r="L3899" s="31" t="s">
        <v>3062</v>
      </c>
      <c r="M3899" s="2" t="s">
        <v>766</v>
      </c>
      <c r="N3899" s="129"/>
      <c r="O3899" s="27" t="s">
        <v>129</v>
      </c>
      <c r="P3899" s="146">
        <v>43926</v>
      </c>
      <c r="Q3899" s="31" t="s">
        <v>13443</v>
      </c>
      <c r="R3899" s="46"/>
      <c r="S3899" s="46"/>
    </row>
    <row r="3900" spans="1:19" ht="12.75">
      <c r="A3900" s="38">
        <v>3899</v>
      </c>
      <c r="B3900" s="47" t="s">
        <v>13621</v>
      </c>
      <c r="C3900" s="146">
        <v>43926</v>
      </c>
      <c r="D3900" s="343"/>
      <c r="E3900" s="45"/>
      <c r="F3900" s="80" t="s">
        <v>39</v>
      </c>
      <c r="G3900" s="45"/>
      <c r="H3900" s="80" t="s">
        <v>5397</v>
      </c>
      <c r="I3900" s="75" t="s">
        <v>158</v>
      </c>
      <c r="J3900" s="45" t="str">
        <f>IF(ISERROR(VLOOKUP(I3900,State_codes!$B$2:$C$38, 2, FALSE)),"",VLOOKUP(I3900,State_codes!$B$2:$C$38, 2, FALSE))</f>
        <v>TN</v>
      </c>
      <c r="K3900" s="45" t="s">
        <v>122</v>
      </c>
      <c r="L3900" s="31" t="s">
        <v>3062</v>
      </c>
      <c r="M3900" s="2" t="s">
        <v>766</v>
      </c>
      <c r="N3900" s="129"/>
      <c r="O3900" s="27" t="s">
        <v>129</v>
      </c>
      <c r="P3900" s="146">
        <v>43926</v>
      </c>
      <c r="Q3900" s="31" t="s">
        <v>13443</v>
      </c>
      <c r="R3900" s="46"/>
      <c r="S3900" s="46"/>
    </row>
    <row r="3901" spans="1:19" ht="12.75">
      <c r="A3901" s="38">
        <v>3900</v>
      </c>
      <c r="B3901" s="23" t="s">
        <v>13623</v>
      </c>
      <c r="C3901" s="146">
        <v>43926</v>
      </c>
      <c r="D3901" s="343"/>
      <c r="E3901" s="45"/>
      <c r="F3901" s="80" t="s">
        <v>39</v>
      </c>
      <c r="G3901" s="45"/>
      <c r="H3901" s="80" t="s">
        <v>5394</v>
      </c>
      <c r="I3901" s="75" t="s">
        <v>158</v>
      </c>
      <c r="J3901" s="45" t="str">
        <f>IF(ISERROR(VLOOKUP(I3901,State_codes!$B$2:$C$38, 2, FALSE)),"",VLOOKUP(I3901,State_codes!$B$2:$C$38, 2, FALSE))</f>
        <v>TN</v>
      </c>
      <c r="K3901" s="45" t="s">
        <v>122</v>
      </c>
      <c r="L3901" s="80" t="s">
        <v>5739</v>
      </c>
      <c r="M3901" s="45"/>
      <c r="N3901" s="129"/>
      <c r="O3901" s="129"/>
      <c r="P3901" s="146">
        <v>43926</v>
      </c>
      <c r="Q3901" s="31" t="s">
        <v>13443</v>
      </c>
      <c r="R3901" s="46"/>
      <c r="S3901" s="46"/>
    </row>
    <row r="3902" spans="1:19" ht="12.75">
      <c r="A3902" s="38">
        <v>3901</v>
      </c>
      <c r="B3902" s="47" t="s">
        <v>13626</v>
      </c>
      <c r="C3902" s="146">
        <v>43926</v>
      </c>
      <c r="D3902" s="343"/>
      <c r="E3902" s="45"/>
      <c r="F3902" s="80" t="s">
        <v>40</v>
      </c>
      <c r="G3902" s="45"/>
      <c r="H3902" s="80" t="s">
        <v>5394</v>
      </c>
      <c r="I3902" s="75" t="s">
        <v>158</v>
      </c>
      <c r="J3902" s="45" t="str">
        <f>IF(ISERROR(VLOOKUP(I3902,State_codes!$B$2:$C$38, 2, FALSE)),"",VLOOKUP(I3902,State_codes!$B$2:$C$38, 2, FALSE))</f>
        <v>TN</v>
      </c>
      <c r="K3902" s="45" t="s">
        <v>122</v>
      </c>
      <c r="L3902" s="80" t="s">
        <v>5739</v>
      </c>
      <c r="M3902" s="45"/>
      <c r="N3902" s="129"/>
      <c r="O3902" s="129"/>
      <c r="P3902" s="146">
        <v>43926</v>
      </c>
      <c r="Q3902" s="31" t="s">
        <v>13443</v>
      </c>
      <c r="R3902" s="46"/>
      <c r="S3902" s="46"/>
    </row>
    <row r="3903" spans="1:19" ht="12.75">
      <c r="A3903" s="38">
        <v>3902</v>
      </c>
      <c r="B3903" s="23" t="s">
        <v>13630</v>
      </c>
      <c r="C3903" s="146">
        <v>43926</v>
      </c>
      <c r="D3903" s="343"/>
      <c r="E3903" s="45"/>
      <c r="F3903" s="80" t="s">
        <v>39</v>
      </c>
      <c r="G3903" s="45"/>
      <c r="H3903" s="80" t="s">
        <v>1613</v>
      </c>
      <c r="I3903" s="75" t="s">
        <v>158</v>
      </c>
      <c r="J3903" s="45" t="str">
        <f>IF(ISERROR(VLOOKUP(I3903,State_codes!$B$2:$C$38, 2, FALSE)),"",VLOOKUP(I3903,State_codes!$B$2:$C$38, 2, FALSE))</f>
        <v>TN</v>
      </c>
      <c r="K3903" s="45" t="s">
        <v>122</v>
      </c>
      <c r="L3903" s="31" t="s">
        <v>3062</v>
      </c>
      <c r="M3903" s="2" t="s">
        <v>766</v>
      </c>
      <c r="N3903" s="129"/>
      <c r="O3903" s="27" t="s">
        <v>129</v>
      </c>
      <c r="P3903" s="146">
        <v>43926</v>
      </c>
      <c r="Q3903" s="31" t="s">
        <v>13443</v>
      </c>
      <c r="R3903" s="46"/>
      <c r="S3903" s="46"/>
    </row>
    <row r="3904" spans="1:19" ht="12.75">
      <c r="A3904" s="38">
        <v>3903</v>
      </c>
      <c r="B3904" s="47" t="s">
        <v>13631</v>
      </c>
      <c r="C3904" s="146">
        <v>43926</v>
      </c>
      <c r="D3904" s="343"/>
      <c r="E3904" s="45"/>
      <c r="F3904" s="80" t="s">
        <v>39</v>
      </c>
      <c r="G3904" s="45"/>
      <c r="H3904" s="80" t="s">
        <v>1998</v>
      </c>
      <c r="I3904" s="75" t="s">
        <v>158</v>
      </c>
      <c r="J3904" s="45" t="str">
        <f>IF(ISERROR(VLOOKUP(I3904,State_codes!$B$2:$C$38, 2, FALSE)),"",VLOOKUP(I3904,State_codes!$B$2:$C$38, 2, FALSE))</f>
        <v>TN</v>
      </c>
      <c r="K3904" s="45" t="s">
        <v>122</v>
      </c>
      <c r="L3904" s="31" t="s">
        <v>3062</v>
      </c>
      <c r="M3904" s="2" t="s">
        <v>766</v>
      </c>
      <c r="N3904" s="129"/>
      <c r="O3904" s="27" t="s">
        <v>129</v>
      </c>
      <c r="P3904" s="146">
        <v>43926</v>
      </c>
      <c r="Q3904" s="31" t="s">
        <v>13443</v>
      </c>
      <c r="R3904" s="46"/>
      <c r="S3904" s="46"/>
    </row>
    <row r="3905" spans="1:19" ht="12.75">
      <c r="A3905" s="38">
        <v>3904</v>
      </c>
      <c r="B3905" s="23" t="s">
        <v>13633</v>
      </c>
      <c r="C3905" s="146">
        <v>43926</v>
      </c>
      <c r="D3905" s="343"/>
      <c r="E3905" s="45"/>
      <c r="F3905" s="80" t="s">
        <v>39</v>
      </c>
      <c r="G3905" s="45"/>
      <c r="H3905" s="80" t="s">
        <v>1998</v>
      </c>
      <c r="I3905" s="75" t="s">
        <v>158</v>
      </c>
      <c r="J3905" s="45" t="str">
        <f>IF(ISERROR(VLOOKUP(I3905,State_codes!$B$2:$C$38, 2, FALSE)),"",VLOOKUP(I3905,State_codes!$B$2:$C$38, 2, FALSE))</f>
        <v>TN</v>
      </c>
      <c r="K3905" s="45" t="s">
        <v>122</v>
      </c>
      <c r="L3905" s="31" t="s">
        <v>3062</v>
      </c>
      <c r="M3905" s="2" t="s">
        <v>766</v>
      </c>
      <c r="N3905" s="129"/>
      <c r="O3905" s="27" t="s">
        <v>129</v>
      </c>
      <c r="P3905" s="146">
        <v>43926</v>
      </c>
      <c r="Q3905" s="31" t="s">
        <v>13443</v>
      </c>
      <c r="R3905" s="46"/>
      <c r="S3905" s="46"/>
    </row>
    <row r="3906" spans="1:19" ht="12.75">
      <c r="A3906" s="38">
        <v>3905</v>
      </c>
      <c r="B3906" s="47" t="s">
        <v>13634</v>
      </c>
      <c r="C3906" s="146">
        <v>43926</v>
      </c>
      <c r="D3906" s="343"/>
      <c r="E3906" s="45"/>
      <c r="F3906" s="80" t="s">
        <v>39</v>
      </c>
      <c r="G3906" s="45"/>
      <c r="H3906" s="80" t="s">
        <v>897</v>
      </c>
      <c r="I3906" s="75" t="s">
        <v>158</v>
      </c>
      <c r="J3906" s="45" t="str">
        <f>IF(ISERROR(VLOOKUP(I3906,State_codes!$B$2:$C$38, 2, FALSE)),"",VLOOKUP(I3906,State_codes!$B$2:$C$38, 2, FALSE))</f>
        <v>TN</v>
      </c>
      <c r="K3906" s="45" t="s">
        <v>122</v>
      </c>
      <c r="L3906" s="31" t="s">
        <v>3062</v>
      </c>
      <c r="M3906" s="2" t="s">
        <v>766</v>
      </c>
      <c r="N3906" s="129"/>
      <c r="O3906" s="27" t="s">
        <v>129</v>
      </c>
      <c r="P3906" s="146">
        <v>43926</v>
      </c>
      <c r="Q3906" s="31" t="s">
        <v>13443</v>
      </c>
      <c r="R3906" s="46"/>
      <c r="S3906" s="46"/>
    </row>
    <row r="3907" spans="1:19" ht="12.75">
      <c r="A3907" s="38">
        <v>3906</v>
      </c>
      <c r="B3907" s="23" t="s">
        <v>13636</v>
      </c>
      <c r="C3907" s="146">
        <v>43926</v>
      </c>
      <c r="D3907" s="343"/>
      <c r="E3907" s="45"/>
      <c r="F3907" s="80" t="s">
        <v>39</v>
      </c>
      <c r="G3907" s="45"/>
      <c r="H3907" s="80" t="s">
        <v>897</v>
      </c>
      <c r="I3907" s="75" t="s">
        <v>158</v>
      </c>
      <c r="J3907" s="45" t="str">
        <f>IF(ISERROR(VLOOKUP(I3907,State_codes!$B$2:$C$38, 2, FALSE)),"",VLOOKUP(I3907,State_codes!$B$2:$C$38, 2, FALSE))</f>
        <v>TN</v>
      </c>
      <c r="K3907" s="45" t="s">
        <v>122</v>
      </c>
      <c r="L3907" s="31" t="s">
        <v>3062</v>
      </c>
      <c r="M3907" s="2" t="s">
        <v>766</v>
      </c>
      <c r="N3907" s="129"/>
      <c r="O3907" s="27" t="s">
        <v>129</v>
      </c>
      <c r="P3907" s="146">
        <v>43926</v>
      </c>
      <c r="Q3907" s="31" t="s">
        <v>13443</v>
      </c>
      <c r="R3907" s="46"/>
      <c r="S3907" s="46"/>
    </row>
    <row r="3908" spans="1:19" ht="12.75">
      <c r="A3908" s="38">
        <v>3907</v>
      </c>
      <c r="B3908" s="47" t="s">
        <v>13638</v>
      </c>
      <c r="C3908" s="146">
        <v>43926</v>
      </c>
      <c r="D3908" s="343"/>
      <c r="E3908" s="45"/>
      <c r="F3908" s="80" t="s">
        <v>39</v>
      </c>
      <c r="G3908" s="45"/>
      <c r="H3908" s="80" t="s">
        <v>897</v>
      </c>
      <c r="I3908" s="75" t="s">
        <v>158</v>
      </c>
      <c r="J3908" s="45" t="str">
        <f>IF(ISERROR(VLOOKUP(I3908,State_codes!$B$2:$C$38, 2, FALSE)),"",VLOOKUP(I3908,State_codes!$B$2:$C$38, 2, FALSE))</f>
        <v>TN</v>
      </c>
      <c r="K3908" s="45" t="s">
        <v>122</v>
      </c>
      <c r="L3908" s="31" t="s">
        <v>3062</v>
      </c>
      <c r="M3908" s="2" t="s">
        <v>766</v>
      </c>
      <c r="N3908" s="129"/>
      <c r="O3908" s="27" t="s">
        <v>129</v>
      </c>
      <c r="P3908" s="146">
        <v>43926</v>
      </c>
      <c r="Q3908" s="31" t="s">
        <v>13443</v>
      </c>
      <c r="R3908" s="46"/>
      <c r="S3908" s="46"/>
    </row>
    <row r="3909" spans="1:19" ht="12.75">
      <c r="A3909" s="38">
        <v>3908</v>
      </c>
      <c r="B3909" s="23" t="s">
        <v>13647</v>
      </c>
      <c r="C3909" s="146">
        <v>43926</v>
      </c>
      <c r="D3909" s="343"/>
      <c r="E3909" s="45"/>
      <c r="F3909" s="80" t="s">
        <v>39</v>
      </c>
      <c r="G3909" s="45"/>
      <c r="H3909" s="80" t="s">
        <v>897</v>
      </c>
      <c r="I3909" s="75" t="s">
        <v>158</v>
      </c>
      <c r="J3909" s="45" t="str">
        <f>IF(ISERROR(VLOOKUP(I3909,State_codes!$B$2:$C$38, 2, FALSE)),"",VLOOKUP(I3909,State_codes!$B$2:$C$38, 2, FALSE))</f>
        <v>TN</v>
      </c>
      <c r="K3909" s="45" t="s">
        <v>122</v>
      </c>
      <c r="L3909" s="31" t="s">
        <v>3062</v>
      </c>
      <c r="M3909" s="2" t="s">
        <v>766</v>
      </c>
      <c r="N3909" s="129"/>
      <c r="O3909" s="27" t="s">
        <v>129</v>
      </c>
      <c r="P3909" s="146">
        <v>43926</v>
      </c>
      <c r="Q3909" s="31" t="s">
        <v>13443</v>
      </c>
      <c r="R3909" s="46"/>
      <c r="S3909" s="46"/>
    </row>
    <row r="3910" spans="1:19" ht="12.75">
      <c r="A3910" s="38">
        <v>3909</v>
      </c>
      <c r="B3910" s="47" t="s">
        <v>13649</v>
      </c>
      <c r="C3910" s="146">
        <v>43926</v>
      </c>
      <c r="D3910" s="343"/>
      <c r="E3910" s="45"/>
      <c r="F3910" s="80" t="s">
        <v>39</v>
      </c>
      <c r="G3910" s="45"/>
      <c r="H3910" s="80" t="s">
        <v>897</v>
      </c>
      <c r="I3910" s="75" t="s">
        <v>158</v>
      </c>
      <c r="J3910" s="45" t="str">
        <f>IF(ISERROR(VLOOKUP(I3910,State_codes!$B$2:$C$38, 2, FALSE)),"",VLOOKUP(I3910,State_codes!$B$2:$C$38, 2, FALSE))</f>
        <v>TN</v>
      </c>
      <c r="K3910" s="45" t="s">
        <v>122</v>
      </c>
      <c r="L3910" s="31" t="s">
        <v>3062</v>
      </c>
      <c r="M3910" s="2" t="s">
        <v>766</v>
      </c>
      <c r="N3910" s="129"/>
      <c r="O3910" s="27" t="s">
        <v>129</v>
      </c>
      <c r="P3910" s="146">
        <v>43926</v>
      </c>
      <c r="Q3910" s="31" t="s">
        <v>13443</v>
      </c>
      <c r="R3910" s="46"/>
      <c r="S3910" s="46"/>
    </row>
    <row r="3911" spans="1:19" ht="12.75">
      <c r="A3911" s="38">
        <v>3910</v>
      </c>
      <c r="B3911" s="23" t="s">
        <v>13651</v>
      </c>
      <c r="C3911" s="146">
        <v>43926</v>
      </c>
      <c r="D3911" s="343"/>
      <c r="E3911" s="45"/>
      <c r="F3911" s="80" t="s">
        <v>39</v>
      </c>
      <c r="G3911" s="45"/>
      <c r="H3911" s="80" t="s">
        <v>5375</v>
      </c>
      <c r="I3911" s="75" t="s">
        <v>158</v>
      </c>
      <c r="J3911" s="45" t="str">
        <f>IF(ISERROR(VLOOKUP(I3911,State_codes!$B$2:$C$38, 2, FALSE)),"",VLOOKUP(I3911,State_codes!$B$2:$C$38, 2, FALSE))</f>
        <v>TN</v>
      </c>
      <c r="K3911" s="45" t="s">
        <v>122</v>
      </c>
      <c r="L3911" s="31" t="s">
        <v>3062</v>
      </c>
      <c r="M3911" s="2" t="s">
        <v>766</v>
      </c>
      <c r="N3911" s="129"/>
      <c r="O3911" s="27" t="s">
        <v>129</v>
      </c>
      <c r="P3911" s="146">
        <v>43926</v>
      </c>
      <c r="Q3911" s="31" t="s">
        <v>13443</v>
      </c>
      <c r="R3911" s="46"/>
      <c r="S3911" s="46"/>
    </row>
    <row r="3912" spans="1:19" ht="12.75">
      <c r="A3912" s="38">
        <v>3911</v>
      </c>
      <c r="B3912" s="47" t="s">
        <v>13652</v>
      </c>
      <c r="C3912" s="146">
        <v>43926</v>
      </c>
      <c r="D3912" s="343"/>
      <c r="E3912" s="45"/>
      <c r="F3912" s="80" t="s">
        <v>39</v>
      </c>
      <c r="G3912" s="45"/>
      <c r="H3912" s="80" t="s">
        <v>5375</v>
      </c>
      <c r="I3912" s="75" t="s">
        <v>158</v>
      </c>
      <c r="J3912" s="45" t="str">
        <f>IF(ISERROR(VLOOKUP(I3912,State_codes!$B$2:$C$38, 2, FALSE)),"",VLOOKUP(I3912,State_codes!$B$2:$C$38, 2, FALSE))</f>
        <v>TN</v>
      </c>
      <c r="K3912" s="45" t="s">
        <v>122</v>
      </c>
      <c r="L3912" s="31" t="s">
        <v>3062</v>
      </c>
      <c r="M3912" s="2" t="s">
        <v>766</v>
      </c>
      <c r="N3912" s="129"/>
      <c r="O3912" s="27" t="s">
        <v>129</v>
      </c>
      <c r="P3912" s="146">
        <v>43926</v>
      </c>
      <c r="Q3912" s="31" t="s">
        <v>13443</v>
      </c>
      <c r="R3912" s="46"/>
      <c r="S3912" s="46"/>
    </row>
    <row r="3913" spans="1:19" ht="12.75">
      <c r="A3913" s="38">
        <v>3912</v>
      </c>
      <c r="B3913" s="23" t="s">
        <v>13655</v>
      </c>
      <c r="C3913" s="146">
        <v>43926</v>
      </c>
      <c r="D3913" s="343"/>
      <c r="E3913" s="45"/>
      <c r="F3913" s="80" t="s">
        <v>39</v>
      </c>
      <c r="G3913" s="45"/>
      <c r="H3913" s="80" t="s">
        <v>5381</v>
      </c>
      <c r="I3913" s="75" t="s">
        <v>158</v>
      </c>
      <c r="J3913" s="45" t="str">
        <f>IF(ISERROR(VLOOKUP(I3913,State_codes!$B$2:$C$38, 2, FALSE)),"",VLOOKUP(I3913,State_codes!$B$2:$C$38, 2, FALSE))</f>
        <v>TN</v>
      </c>
      <c r="K3913" s="45" t="s">
        <v>122</v>
      </c>
      <c r="L3913" s="31" t="s">
        <v>3062</v>
      </c>
      <c r="M3913" s="2" t="s">
        <v>766</v>
      </c>
      <c r="N3913" s="129"/>
      <c r="O3913" s="27" t="s">
        <v>129</v>
      </c>
      <c r="P3913" s="146">
        <v>43926</v>
      </c>
      <c r="Q3913" s="31" t="s">
        <v>13443</v>
      </c>
      <c r="R3913" s="46"/>
      <c r="S3913" s="46"/>
    </row>
    <row r="3914" spans="1:19" ht="12.75">
      <c r="A3914" s="38">
        <v>3913</v>
      </c>
      <c r="B3914" s="47" t="s">
        <v>13661</v>
      </c>
      <c r="C3914" s="146">
        <v>43926</v>
      </c>
      <c r="D3914" s="343"/>
      <c r="E3914" s="45"/>
      <c r="F3914" s="80" t="s">
        <v>39</v>
      </c>
      <c r="G3914" s="45"/>
      <c r="H3914" s="80" t="s">
        <v>5381</v>
      </c>
      <c r="I3914" s="75" t="s">
        <v>158</v>
      </c>
      <c r="J3914" s="45" t="str">
        <f>IF(ISERROR(VLOOKUP(I3914,State_codes!$B$2:$C$38, 2, FALSE)),"",VLOOKUP(I3914,State_codes!$B$2:$C$38, 2, FALSE))</f>
        <v>TN</v>
      </c>
      <c r="K3914" s="45" t="s">
        <v>122</v>
      </c>
      <c r="L3914" s="31" t="s">
        <v>3062</v>
      </c>
      <c r="M3914" s="2" t="s">
        <v>766</v>
      </c>
      <c r="N3914" s="129"/>
      <c r="O3914" s="27" t="s">
        <v>129</v>
      </c>
      <c r="P3914" s="146">
        <v>43926</v>
      </c>
      <c r="Q3914" s="31" t="s">
        <v>13443</v>
      </c>
      <c r="R3914" s="46"/>
      <c r="S3914" s="46"/>
    </row>
    <row r="3915" spans="1:19" ht="12.75">
      <c r="A3915" s="38">
        <v>3914</v>
      </c>
      <c r="B3915" s="23" t="s">
        <v>13662</v>
      </c>
      <c r="C3915" s="146">
        <v>43926</v>
      </c>
      <c r="D3915" s="343"/>
      <c r="E3915" s="45"/>
      <c r="F3915" s="80" t="s">
        <v>39</v>
      </c>
      <c r="G3915" s="45"/>
      <c r="H3915" s="80" t="s">
        <v>5381</v>
      </c>
      <c r="I3915" s="75" t="s">
        <v>158</v>
      </c>
      <c r="J3915" s="45" t="str">
        <f>IF(ISERROR(VLOOKUP(I3915,State_codes!$B$2:$C$38, 2, FALSE)),"",VLOOKUP(I3915,State_codes!$B$2:$C$38, 2, FALSE))</f>
        <v>TN</v>
      </c>
      <c r="K3915" s="45" t="s">
        <v>122</v>
      </c>
      <c r="L3915" s="31" t="s">
        <v>3062</v>
      </c>
      <c r="M3915" s="2" t="s">
        <v>766</v>
      </c>
      <c r="N3915" s="129"/>
      <c r="O3915" s="27" t="s">
        <v>129</v>
      </c>
      <c r="P3915" s="146">
        <v>43926</v>
      </c>
      <c r="Q3915" s="31" t="s">
        <v>13443</v>
      </c>
      <c r="R3915" s="46"/>
      <c r="S3915" s="46"/>
    </row>
    <row r="3916" spans="1:19" ht="12.75">
      <c r="A3916" s="38">
        <v>3915</v>
      </c>
      <c r="B3916" s="47" t="s">
        <v>13664</v>
      </c>
      <c r="C3916" s="146">
        <v>43926</v>
      </c>
      <c r="D3916" s="343"/>
      <c r="E3916" s="45"/>
      <c r="F3916" s="80" t="s">
        <v>39</v>
      </c>
      <c r="G3916" s="45"/>
      <c r="H3916" s="80" t="s">
        <v>5381</v>
      </c>
      <c r="I3916" s="75" t="s">
        <v>158</v>
      </c>
      <c r="J3916" s="45" t="str">
        <f>IF(ISERROR(VLOOKUP(I3916,State_codes!$B$2:$C$38, 2, FALSE)),"",VLOOKUP(I3916,State_codes!$B$2:$C$38, 2, FALSE))</f>
        <v>TN</v>
      </c>
      <c r="K3916" s="45" t="s">
        <v>122</v>
      </c>
      <c r="L3916" s="31" t="s">
        <v>3062</v>
      </c>
      <c r="M3916" s="2" t="s">
        <v>766</v>
      </c>
      <c r="N3916" s="129"/>
      <c r="O3916" s="27" t="s">
        <v>129</v>
      </c>
      <c r="P3916" s="146">
        <v>43926</v>
      </c>
      <c r="Q3916" s="31" t="s">
        <v>13443</v>
      </c>
      <c r="R3916" s="46"/>
      <c r="S3916" s="46"/>
    </row>
    <row r="3917" spans="1:19" ht="12.75">
      <c r="A3917" s="38">
        <v>3916</v>
      </c>
      <c r="B3917" s="23" t="s">
        <v>13665</v>
      </c>
      <c r="C3917" s="146">
        <v>43926</v>
      </c>
      <c r="D3917" s="343"/>
      <c r="E3917" s="45"/>
      <c r="F3917" s="80" t="s">
        <v>39</v>
      </c>
      <c r="G3917" s="45"/>
      <c r="H3917" s="80" t="s">
        <v>5381</v>
      </c>
      <c r="I3917" s="75" t="s">
        <v>158</v>
      </c>
      <c r="J3917" s="45" t="str">
        <f>IF(ISERROR(VLOOKUP(I3917,State_codes!$B$2:$C$38, 2, FALSE)),"",VLOOKUP(I3917,State_codes!$B$2:$C$38, 2, FALSE))</f>
        <v>TN</v>
      </c>
      <c r="K3917" s="45" t="s">
        <v>122</v>
      </c>
      <c r="L3917" s="31" t="s">
        <v>3062</v>
      </c>
      <c r="M3917" s="2" t="s">
        <v>766</v>
      </c>
      <c r="N3917" s="129"/>
      <c r="O3917" s="27" t="s">
        <v>129</v>
      </c>
      <c r="P3917" s="146">
        <v>43926</v>
      </c>
      <c r="Q3917" s="31" t="s">
        <v>13443</v>
      </c>
      <c r="R3917" s="46"/>
      <c r="S3917" s="46"/>
    </row>
    <row r="3918" spans="1:19" ht="12.75">
      <c r="A3918" s="38">
        <v>3917</v>
      </c>
      <c r="B3918" s="47" t="s">
        <v>13667</v>
      </c>
      <c r="C3918" s="146">
        <v>43926</v>
      </c>
      <c r="D3918" s="343"/>
      <c r="E3918" s="45"/>
      <c r="F3918" s="80" t="s">
        <v>39</v>
      </c>
      <c r="G3918" s="45"/>
      <c r="H3918" s="80" t="s">
        <v>5381</v>
      </c>
      <c r="I3918" s="75" t="s">
        <v>158</v>
      </c>
      <c r="J3918" s="45" t="str">
        <f>IF(ISERROR(VLOOKUP(I3918,State_codes!$B$2:$C$38, 2, FALSE)),"",VLOOKUP(I3918,State_codes!$B$2:$C$38, 2, FALSE))</f>
        <v>TN</v>
      </c>
      <c r="K3918" s="45" t="s">
        <v>122</v>
      </c>
      <c r="L3918" s="31" t="s">
        <v>3062</v>
      </c>
      <c r="M3918" s="2" t="s">
        <v>766</v>
      </c>
      <c r="N3918" s="129"/>
      <c r="O3918" s="27" t="s">
        <v>129</v>
      </c>
      <c r="P3918" s="146">
        <v>43926</v>
      </c>
      <c r="Q3918" s="31" t="s">
        <v>13443</v>
      </c>
      <c r="R3918" s="46"/>
      <c r="S3918" s="46"/>
    </row>
    <row r="3919" spans="1:19" ht="12.75">
      <c r="A3919" s="38">
        <v>3918</v>
      </c>
      <c r="B3919" s="23" t="s">
        <v>13669</v>
      </c>
      <c r="C3919" s="146">
        <v>43926</v>
      </c>
      <c r="D3919" s="343"/>
      <c r="E3919" s="45"/>
      <c r="F3919" s="80" t="s">
        <v>39</v>
      </c>
      <c r="G3919" s="45"/>
      <c r="H3919" s="80" t="s">
        <v>2792</v>
      </c>
      <c r="I3919" s="75" t="s">
        <v>158</v>
      </c>
      <c r="J3919" s="45" t="str">
        <f>IF(ISERROR(VLOOKUP(I3919,State_codes!$B$2:$C$38, 2, FALSE)),"",VLOOKUP(I3919,State_codes!$B$2:$C$38, 2, FALSE))</f>
        <v>TN</v>
      </c>
      <c r="K3919" s="45" t="s">
        <v>122</v>
      </c>
      <c r="L3919" s="31" t="s">
        <v>3062</v>
      </c>
      <c r="M3919" s="2" t="s">
        <v>766</v>
      </c>
      <c r="N3919" s="129"/>
      <c r="O3919" s="27" t="s">
        <v>129</v>
      </c>
      <c r="P3919" s="146">
        <v>43926</v>
      </c>
      <c r="Q3919" s="31" t="s">
        <v>13443</v>
      </c>
      <c r="R3919" s="46"/>
      <c r="S3919" s="46"/>
    </row>
    <row r="3920" spans="1:19" ht="12.75">
      <c r="A3920" s="38">
        <v>3919</v>
      </c>
      <c r="B3920" s="47" t="s">
        <v>13670</v>
      </c>
      <c r="C3920" s="146">
        <v>43926</v>
      </c>
      <c r="D3920" s="343"/>
      <c r="E3920" s="45"/>
      <c r="F3920" s="80" t="s">
        <v>39</v>
      </c>
      <c r="G3920" s="45"/>
      <c r="H3920" s="80" t="s">
        <v>2792</v>
      </c>
      <c r="I3920" s="75" t="s">
        <v>158</v>
      </c>
      <c r="J3920" s="45" t="str">
        <f>IF(ISERROR(VLOOKUP(I3920,State_codes!$B$2:$C$38, 2, FALSE)),"",VLOOKUP(I3920,State_codes!$B$2:$C$38, 2, FALSE))</f>
        <v>TN</v>
      </c>
      <c r="K3920" s="45" t="s">
        <v>122</v>
      </c>
      <c r="L3920" s="31" t="s">
        <v>3062</v>
      </c>
      <c r="M3920" s="2" t="s">
        <v>766</v>
      </c>
      <c r="N3920" s="129"/>
      <c r="O3920" s="27" t="s">
        <v>129</v>
      </c>
      <c r="P3920" s="146">
        <v>43926</v>
      </c>
      <c r="Q3920" s="31" t="s">
        <v>13443</v>
      </c>
      <c r="R3920" s="46"/>
      <c r="S3920" s="46"/>
    </row>
    <row r="3921" spans="1:19" ht="12.75">
      <c r="A3921" s="38">
        <v>3920</v>
      </c>
      <c r="B3921" s="23" t="s">
        <v>13672</v>
      </c>
      <c r="C3921" s="146">
        <v>43926</v>
      </c>
      <c r="D3921" s="343"/>
      <c r="E3921" s="45"/>
      <c r="F3921" s="80" t="s">
        <v>39</v>
      </c>
      <c r="G3921" s="45"/>
      <c r="H3921" s="80" t="s">
        <v>2792</v>
      </c>
      <c r="I3921" s="75" t="s">
        <v>158</v>
      </c>
      <c r="J3921" s="45" t="str">
        <f>IF(ISERROR(VLOOKUP(I3921,State_codes!$B$2:$C$38, 2, FALSE)),"",VLOOKUP(I3921,State_codes!$B$2:$C$38, 2, FALSE))</f>
        <v>TN</v>
      </c>
      <c r="K3921" s="45" t="s">
        <v>122</v>
      </c>
      <c r="L3921" s="31" t="s">
        <v>3062</v>
      </c>
      <c r="M3921" s="2" t="s">
        <v>766</v>
      </c>
      <c r="N3921" s="129"/>
      <c r="O3921" s="27" t="s">
        <v>129</v>
      </c>
      <c r="P3921" s="146">
        <v>43926</v>
      </c>
      <c r="Q3921" s="31" t="s">
        <v>13443</v>
      </c>
      <c r="R3921" s="46"/>
      <c r="S3921" s="46"/>
    </row>
    <row r="3922" spans="1:19" ht="12.75">
      <c r="A3922" s="38">
        <v>3921</v>
      </c>
      <c r="B3922" s="47" t="s">
        <v>13675</v>
      </c>
      <c r="C3922" s="146">
        <v>43926</v>
      </c>
      <c r="D3922" s="343"/>
      <c r="E3922" s="45"/>
      <c r="F3922" s="80" t="s">
        <v>39</v>
      </c>
      <c r="G3922" s="45"/>
      <c r="H3922" s="80" t="s">
        <v>2792</v>
      </c>
      <c r="I3922" s="75" t="s">
        <v>158</v>
      </c>
      <c r="J3922" s="45" t="str">
        <f>IF(ISERROR(VLOOKUP(I3922,State_codes!$B$2:$C$38, 2, FALSE)),"",VLOOKUP(I3922,State_codes!$B$2:$C$38, 2, FALSE))</f>
        <v>TN</v>
      </c>
      <c r="K3922" s="45" t="s">
        <v>122</v>
      </c>
      <c r="L3922" s="31" t="s">
        <v>3062</v>
      </c>
      <c r="M3922" s="2" t="s">
        <v>766</v>
      </c>
      <c r="N3922" s="129"/>
      <c r="O3922" s="27" t="s">
        <v>129</v>
      </c>
      <c r="P3922" s="146">
        <v>43926</v>
      </c>
      <c r="Q3922" s="31" t="s">
        <v>13443</v>
      </c>
      <c r="R3922" s="46"/>
      <c r="S3922" s="46"/>
    </row>
    <row r="3923" spans="1:19" ht="12.75">
      <c r="A3923" s="38">
        <v>3922</v>
      </c>
      <c r="B3923" s="23" t="s">
        <v>13677</v>
      </c>
      <c r="C3923" s="146">
        <v>43926</v>
      </c>
      <c r="D3923" s="343"/>
      <c r="E3923" s="45"/>
      <c r="F3923" s="80" t="s">
        <v>39</v>
      </c>
      <c r="G3923" s="45"/>
      <c r="H3923" s="80" t="s">
        <v>1044</v>
      </c>
      <c r="I3923" s="75" t="s">
        <v>158</v>
      </c>
      <c r="J3923" s="45" t="str">
        <f>IF(ISERROR(VLOOKUP(I3923,State_codes!$B$2:$C$38, 2, FALSE)),"",VLOOKUP(I3923,State_codes!$B$2:$C$38, 2, FALSE))</f>
        <v>TN</v>
      </c>
      <c r="K3923" s="45" t="s">
        <v>122</v>
      </c>
      <c r="L3923" s="31" t="s">
        <v>3062</v>
      </c>
      <c r="M3923" s="2" t="s">
        <v>766</v>
      </c>
      <c r="N3923" s="129"/>
      <c r="O3923" s="27" t="s">
        <v>129</v>
      </c>
      <c r="P3923" s="146">
        <v>43926</v>
      </c>
      <c r="Q3923" s="31" t="s">
        <v>13443</v>
      </c>
      <c r="R3923" s="46"/>
      <c r="S3923" s="46"/>
    </row>
    <row r="3924" spans="1:19" ht="12.75">
      <c r="A3924" s="38">
        <v>3923</v>
      </c>
      <c r="B3924" s="119"/>
      <c r="C3924" s="39">
        <v>43926</v>
      </c>
      <c r="D3924" s="40"/>
      <c r="E3924" s="41"/>
      <c r="H3924" s="15"/>
      <c r="I3924" s="2" t="s">
        <v>95</v>
      </c>
      <c r="J3924" s="15" t="str">
        <f>IF(ISERROR(VLOOKUP(I3924,State_codes!$B$2:$C$38, 2, FALSE)),"",VLOOKUP(I3924,State_codes!$B$2:$C$38, 2, FALSE))</f>
        <v>DL</v>
      </c>
      <c r="K3924" s="2" t="s">
        <v>122</v>
      </c>
      <c r="L3924" s="46"/>
      <c r="N3924" s="130"/>
      <c r="O3924" s="130"/>
      <c r="P3924" s="39">
        <v>43926</v>
      </c>
      <c r="Q3924" s="37" t="s">
        <v>13679</v>
      </c>
      <c r="R3924" s="46"/>
      <c r="S3924" s="46"/>
    </row>
    <row r="3925" spans="1:19" ht="12.75">
      <c r="A3925" s="38">
        <v>3924</v>
      </c>
      <c r="B3925" s="119"/>
      <c r="C3925" s="39">
        <v>43926</v>
      </c>
      <c r="D3925" s="40"/>
      <c r="E3925" s="41"/>
      <c r="H3925" s="15"/>
      <c r="I3925" s="2" t="s">
        <v>95</v>
      </c>
      <c r="J3925" s="15" t="str">
        <f>IF(ISERROR(VLOOKUP(I3925,State_codes!$B$2:$C$38, 2, FALSE)),"",VLOOKUP(I3925,State_codes!$B$2:$C$38, 2, FALSE))</f>
        <v>DL</v>
      </c>
      <c r="K3925" s="2" t="s">
        <v>122</v>
      </c>
      <c r="L3925" s="46"/>
      <c r="N3925" s="130"/>
      <c r="O3925" s="130"/>
      <c r="P3925" s="39">
        <v>43926</v>
      </c>
      <c r="Q3925" s="37" t="s">
        <v>13679</v>
      </c>
      <c r="R3925" s="46"/>
      <c r="S3925" s="46"/>
    </row>
    <row r="3926" spans="1:19" ht="12.75">
      <c r="A3926" s="38">
        <v>3925</v>
      </c>
      <c r="B3926" s="119"/>
      <c r="C3926" s="39">
        <v>43926</v>
      </c>
      <c r="D3926" s="40"/>
      <c r="E3926" s="41"/>
      <c r="H3926" s="15"/>
      <c r="I3926" s="2" t="s">
        <v>95</v>
      </c>
      <c r="J3926" s="15" t="str">
        <f>IF(ISERROR(VLOOKUP(I3926,State_codes!$B$2:$C$38, 2, FALSE)),"",VLOOKUP(I3926,State_codes!$B$2:$C$38, 2, FALSE))</f>
        <v>DL</v>
      </c>
      <c r="K3926" s="2" t="s">
        <v>122</v>
      </c>
      <c r="L3926" s="46"/>
      <c r="N3926" s="130"/>
      <c r="O3926" s="130"/>
      <c r="P3926" s="39">
        <v>43926</v>
      </c>
      <c r="Q3926" s="37" t="s">
        <v>13679</v>
      </c>
      <c r="R3926" s="46"/>
      <c r="S3926" s="46"/>
    </row>
    <row r="3927" spans="1:19" ht="12.75">
      <c r="A3927" s="38">
        <v>3926</v>
      </c>
      <c r="B3927" s="119"/>
      <c r="C3927" s="39">
        <v>43926</v>
      </c>
      <c r="D3927" s="40"/>
      <c r="E3927" s="41"/>
      <c r="H3927" s="15"/>
      <c r="I3927" s="2" t="s">
        <v>95</v>
      </c>
      <c r="J3927" s="15" t="str">
        <f>IF(ISERROR(VLOOKUP(I3927,State_codes!$B$2:$C$38, 2, FALSE)),"",VLOOKUP(I3927,State_codes!$B$2:$C$38, 2, FALSE))</f>
        <v>DL</v>
      </c>
      <c r="K3927" s="2" t="s">
        <v>122</v>
      </c>
      <c r="L3927" s="46"/>
      <c r="N3927" s="130"/>
      <c r="O3927" s="130"/>
      <c r="P3927" s="39">
        <v>43926</v>
      </c>
      <c r="Q3927" s="37" t="s">
        <v>13679</v>
      </c>
      <c r="R3927" s="46"/>
      <c r="S3927" s="46"/>
    </row>
    <row r="3928" spans="1:19" ht="12.75">
      <c r="A3928" s="38">
        <v>3927</v>
      </c>
      <c r="B3928" s="119"/>
      <c r="C3928" s="39">
        <v>43926</v>
      </c>
      <c r="D3928" s="40"/>
      <c r="E3928" s="41"/>
      <c r="H3928" s="15"/>
      <c r="I3928" s="2" t="s">
        <v>95</v>
      </c>
      <c r="J3928" s="15" t="str">
        <f>IF(ISERROR(VLOOKUP(I3928,State_codes!$B$2:$C$38, 2, FALSE)),"",VLOOKUP(I3928,State_codes!$B$2:$C$38, 2, FALSE))</f>
        <v>DL</v>
      </c>
      <c r="K3928" s="2" t="s">
        <v>122</v>
      </c>
      <c r="L3928" s="46"/>
      <c r="N3928" s="130"/>
      <c r="O3928" s="130"/>
      <c r="P3928" s="39">
        <v>43926</v>
      </c>
      <c r="Q3928" s="37" t="s">
        <v>13679</v>
      </c>
      <c r="R3928" s="46"/>
      <c r="S3928" s="46"/>
    </row>
    <row r="3929" spans="1:19" ht="12.75">
      <c r="A3929" s="38">
        <v>3928</v>
      </c>
      <c r="B3929" s="119"/>
      <c r="C3929" s="39">
        <v>43926</v>
      </c>
      <c r="D3929" s="40"/>
      <c r="E3929" s="41"/>
      <c r="H3929" s="15"/>
      <c r="I3929" s="2" t="s">
        <v>95</v>
      </c>
      <c r="J3929" s="15" t="str">
        <f>IF(ISERROR(VLOOKUP(I3929,State_codes!$B$2:$C$38, 2, FALSE)),"",VLOOKUP(I3929,State_codes!$B$2:$C$38, 2, FALSE))</f>
        <v>DL</v>
      </c>
      <c r="K3929" s="2" t="s">
        <v>122</v>
      </c>
      <c r="L3929" s="46"/>
      <c r="N3929" s="130"/>
      <c r="O3929" s="130"/>
      <c r="P3929" s="39">
        <v>43926</v>
      </c>
      <c r="Q3929" s="37" t="s">
        <v>13679</v>
      </c>
      <c r="R3929" s="46"/>
      <c r="S3929" s="46"/>
    </row>
    <row r="3930" spans="1:19" ht="12.75">
      <c r="A3930" s="38">
        <v>3929</v>
      </c>
      <c r="B3930" s="119"/>
      <c r="C3930" s="39">
        <v>43926</v>
      </c>
      <c r="D3930" s="40"/>
      <c r="E3930" s="41"/>
      <c r="H3930" s="15"/>
      <c r="I3930" s="2" t="s">
        <v>95</v>
      </c>
      <c r="J3930" s="15" t="str">
        <f>IF(ISERROR(VLOOKUP(I3930,State_codes!$B$2:$C$38, 2, FALSE)),"",VLOOKUP(I3930,State_codes!$B$2:$C$38, 2, FALSE))</f>
        <v>DL</v>
      </c>
      <c r="K3930" s="2" t="s">
        <v>122</v>
      </c>
      <c r="L3930" s="46"/>
      <c r="N3930" s="130"/>
      <c r="O3930" s="130"/>
      <c r="P3930" s="39">
        <v>43926</v>
      </c>
      <c r="Q3930" s="37" t="s">
        <v>13679</v>
      </c>
      <c r="R3930" s="46"/>
      <c r="S3930" s="46"/>
    </row>
    <row r="3931" spans="1:19" ht="12.75">
      <c r="A3931" s="38">
        <v>3930</v>
      </c>
      <c r="B3931" s="119"/>
      <c r="C3931" s="39">
        <v>43926</v>
      </c>
      <c r="D3931" s="40"/>
      <c r="E3931" s="41"/>
      <c r="H3931" s="15"/>
      <c r="I3931" s="2" t="s">
        <v>95</v>
      </c>
      <c r="J3931" s="15" t="str">
        <f>IF(ISERROR(VLOOKUP(I3931,State_codes!$B$2:$C$38, 2, FALSE)),"",VLOOKUP(I3931,State_codes!$B$2:$C$38, 2, FALSE))</f>
        <v>DL</v>
      </c>
      <c r="K3931" s="2" t="s">
        <v>122</v>
      </c>
      <c r="L3931" s="46"/>
      <c r="N3931" s="130"/>
      <c r="O3931" s="130"/>
      <c r="P3931" s="39">
        <v>43926</v>
      </c>
      <c r="Q3931" s="37" t="s">
        <v>13679</v>
      </c>
      <c r="R3931" s="46"/>
      <c r="S3931" s="46"/>
    </row>
    <row r="3932" spans="1:19" ht="12.75">
      <c r="A3932" s="38">
        <v>3931</v>
      </c>
      <c r="B3932" s="119"/>
      <c r="C3932" s="39">
        <v>43926</v>
      </c>
      <c r="D3932" s="40"/>
      <c r="E3932" s="41"/>
      <c r="H3932" s="15"/>
      <c r="I3932" s="2" t="s">
        <v>95</v>
      </c>
      <c r="J3932" s="15" t="str">
        <f>IF(ISERROR(VLOOKUP(I3932,State_codes!$B$2:$C$38, 2, FALSE)),"",VLOOKUP(I3932,State_codes!$B$2:$C$38, 2, FALSE))</f>
        <v>DL</v>
      </c>
      <c r="K3932" s="2" t="s">
        <v>122</v>
      </c>
      <c r="L3932" s="46"/>
      <c r="N3932" s="130"/>
      <c r="O3932" s="130"/>
      <c r="P3932" s="39">
        <v>43926</v>
      </c>
      <c r="Q3932" s="37" t="s">
        <v>13679</v>
      </c>
      <c r="R3932" s="46"/>
      <c r="S3932" s="46"/>
    </row>
    <row r="3933" spans="1:19" ht="12.75">
      <c r="A3933" s="38">
        <v>3932</v>
      </c>
      <c r="B3933" s="119"/>
      <c r="C3933" s="39">
        <v>43926</v>
      </c>
      <c r="D3933" s="40"/>
      <c r="E3933" s="41"/>
      <c r="H3933" s="15"/>
      <c r="I3933" s="2" t="s">
        <v>95</v>
      </c>
      <c r="J3933" s="15" t="str">
        <f>IF(ISERROR(VLOOKUP(I3933,State_codes!$B$2:$C$38, 2, FALSE)),"",VLOOKUP(I3933,State_codes!$B$2:$C$38, 2, FALSE))</f>
        <v>DL</v>
      </c>
      <c r="K3933" s="2" t="s">
        <v>122</v>
      </c>
      <c r="L3933" s="46"/>
      <c r="N3933" s="130"/>
      <c r="O3933" s="130"/>
      <c r="P3933" s="39">
        <v>43926</v>
      </c>
      <c r="Q3933" s="37" t="s">
        <v>13679</v>
      </c>
      <c r="R3933" s="46"/>
      <c r="S3933" s="46"/>
    </row>
    <row r="3934" spans="1:19" ht="12.75">
      <c r="A3934" s="38">
        <v>3933</v>
      </c>
      <c r="B3934" s="119"/>
      <c r="C3934" s="39">
        <v>43926</v>
      </c>
      <c r="D3934" s="40"/>
      <c r="E3934" s="41"/>
      <c r="H3934" s="15"/>
      <c r="I3934" s="2" t="s">
        <v>95</v>
      </c>
      <c r="J3934" s="15" t="str">
        <f>IF(ISERROR(VLOOKUP(I3934,State_codes!$B$2:$C$38, 2, FALSE)),"",VLOOKUP(I3934,State_codes!$B$2:$C$38, 2, FALSE))</f>
        <v>DL</v>
      </c>
      <c r="K3934" s="2" t="s">
        <v>122</v>
      </c>
      <c r="L3934" s="46"/>
      <c r="N3934" s="130"/>
      <c r="O3934" s="130"/>
      <c r="P3934" s="39">
        <v>43926</v>
      </c>
      <c r="Q3934" s="37" t="s">
        <v>13679</v>
      </c>
      <c r="R3934" s="46"/>
      <c r="S3934" s="46"/>
    </row>
    <row r="3935" spans="1:19" ht="12.75">
      <c r="A3935" s="38">
        <v>3934</v>
      </c>
      <c r="B3935" s="119"/>
      <c r="C3935" s="39">
        <v>43926</v>
      </c>
      <c r="D3935" s="40"/>
      <c r="E3935" s="41"/>
      <c r="H3935" s="15"/>
      <c r="I3935" s="2" t="s">
        <v>95</v>
      </c>
      <c r="J3935" s="15" t="str">
        <f>IF(ISERROR(VLOOKUP(I3935,State_codes!$B$2:$C$38, 2, FALSE)),"",VLOOKUP(I3935,State_codes!$B$2:$C$38, 2, FALSE))</f>
        <v>DL</v>
      </c>
      <c r="K3935" s="2" t="s">
        <v>122</v>
      </c>
      <c r="L3935" s="46"/>
      <c r="N3935" s="130"/>
      <c r="O3935" s="130"/>
      <c r="P3935" s="39">
        <v>43926</v>
      </c>
      <c r="Q3935" s="37" t="s">
        <v>13679</v>
      </c>
      <c r="R3935" s="46"/>
      <c r="S3935" s="46"/>
    </row>
    <row r="3936" spans="1:19" ht="12.75">
      <c r="A3936" s="38">
        <v>3935</v>
      </c>
      <c r="B3936" s="119"/>
      <c r="C3936" s="39">
        <v>43926</v>
      </c>
      <c r="D3936" s="40"/>
      <c r="E3936" s="41"/>
      <c r="H3936" s="15"/>
      <c r="I3936" s="2" t="s">
        <v>95</v>
      </c>
      <c r="J3936" s="15" t="str">
        <f>IF(ISERROR(VLOOKUP(I3936,State_codes!$B$2:$C$38, 2, FALSE)),"",VLOOKUP(I3936,State_codes!$B$2:$C$38, 2, FALSE))</f>
        <v>DL</v>
      </c>
      <c r="K3936" s="2" t="s">
        <v>122</v>
      </c>
      <c r="L3936" s="46"/>
      <c r="N3936" s="130"/>
      <c r="O3936" s="130"/>
      <c r="P3936" s="39">
        <v>43926</v>
      </c>
      <c r="Q3936" s="37" t="s">
        <v>13679</v>
      </c>
      <c r="R3936" s="46"/>
      <c r="S3936" s="46"/>
    </row>
    <row r="3937" spans="1:19" ht="12.75">
      <c r="A3937" s="38">
        <v>3936</v>
      </c>
      <c r="B3937" s="119"/>
      <c r="C3937" s="39">
        <v>43926</v>
      </c>
      <c r="D3937" s="40"/>
      <c r="E3937" s="41"/>
      <c r="H3937" s="15"/>
      <c r="I3937" s="2" t="s">
        <v>95</v>
      </c>
      <c r="J3937" s="15" t="str">
        <f>IF(ISERROR(VLOOKUP(I3937,State_codes!$B$2:$C$38, 2, FALSE)),"",VLOOKUP(I3937,State_codes!$B$2:$C$38, 2, FALSE))</f>
        <v>DL</v>
      </c>
      <c r="K3937" s="2" t="s">
        <v>122</v>
      </c>
      <c r="L3937" s="46"/>
      <c r="N3937" s="130"/>
      <c r="O3937" s="130"/>
      <c r="P3937" s="39">
        <v>43926</v>
      </c>
      <c r="Q3937" s="37" t="s">
        <v>13679</v>
      </c>
      <c r="R3937" s="46"/>
      <c r="S3937" s="46"/>
    </row>
    <row r="3938" spans="1:19" ht="12.75">
      <c r="A3938" s="38">
        <v>3937</v>
      </c>
      <c r="B3938" s="119"/>
      <c r="C3938" s="39">
        <v>43926</v>
      </c>
      <c r="D3938" s="40"/>
      <c r="E3938" s="41"/>
      <c r="H3938" s="15"/>
      <c r="I3938" s="2" t="s">
        <v>95</v>
      </c>
      <c r="J3938" s="15" t="str">
        <f>IF(ISERROR(VLOOKUP(I3938,State_codes!$B$2:$C$38, 2, FALSE)),"",VLOOKUP(I3938,State_codes!$B$2:$C$38, 2, FALSE))</f>
        <v>DL</v>
      </c>
      <c r="K3938" s="2" t="s">
        <v>122</v>
      </c>
      <c r="L3938" s="46"/>
      <c r="N3938" s="130"/>
      <c r="O3938" s="130"/>
      <c r="P3938" s="39">
        <v>43926</v>
      </c>
      <c r="Q3938" s="37" t="s">
        <v>13679</v>
      </c>
      <c r="R3938" s="46"/>
      <c r="S3938" s="46"/>
    </row>
    <row r="3939" spans="1:19" ht="12.75">
      <c r="A3939" s="38">
        <v>3938</v>
      </c>
      <c r="B3939" s="119"/>
      <c r="C3939" s="39">
        <v>43926</v>
      </c>
      <c r="D3939" s="40"/>
      <c r="E3939" s="41"/>
      <c r="H3939" s="15"/>
      <c r="I3939" s="2" t="s">
        <v>95</v>
      </c>
      <c r="J3939" s="15" t="str">
        <f>IF(ISERROR(VLOOKUP(I3939,State_codes!$B$2:$C$38, 2, FALSE)),"",VLOOKUP(I3939,State_codes!$B$2:$C$38, 2, FALSE))</f>
        <v>DL</v>
      </c>
      <c r="K3939" s="2" t="s">
        <v>122</v>
      </c>
      <c r="L3939" s="46"/>
      <c r="N3939" s="130"/>
      <c r="O3939" s="130"/>
      <c r="P3939" s="39">
        <v>43926</v>
      </c>
      <c r="Q3939" s="37" t="s">
        <v>13679</v>
      </c>
      <c r="R3939" s="46"/>
      <c r="S3939" s="46"/>
    </row>
    <row r="3940" spans="1:19" ht="12.75">
      <c r="A3940" s="38">
        <v>3939</v>
      </c>
      <c r="B3940" s="119"/>
      <c r="C3940" s="39">
        <v>43926</v>
      </c>
      <c r="D3940" s="40"/>
      <c r="E3940" s="41"/>
      <c r="H3940" s="15"/>
      <c r="I3940" s="2" t="s">
        <v>95</v>
      </c>
      <c r="J3940" s="15" t="str">
        <f>IF(ISERROR(VLOOKUP(I3940,State_codes!$B$2:$C$38, 2, FALSE)),"",VLOOKUP(I3940,State_codes!$B$2:$C$38, 2, FALSE))</f>
        <v>DL</v>
      </c>
      <c r="K3940" s="2" t="s">
        <v>122</v>
      </c>
      <c r="L3940" s="46"/>
      <c r="N3940" s="130"/>
      <c r="O3940" s="130"/>
      <c r="P3940" s="39">
        <v>43926</v>
      </c>
      <c r="Q3940" s="37" t="s">
        <v>13679</v>
      </c>
      <c r="R3940" s="46"/>
      <c r="S3940" s="46"/>
    </row>
    <row r="3941" spans="1:19" ht="12.75">
      <c r="A3941" s="38">
        <v>3940</v>
      </c>
      <c r="B3941" s="119"/>
      <c r="C3941" s="39">
        <v>43926</v>
      </c>
      <c r="D3941" s="40"/>
      <c r="E3941" s="41"/>
      <c r="H3941" s="15"/>
      <c r="I3941" s="2" t="s">
        <v>95</v>
      </c>
      <c r="J3941" s="15" t="str">
        <f>IF(ISERROR(VLOOKUP(I3941,State_codes!$B$2:$C$38, 2, FALSE)),"",VLOOKUP(I3941,State_codes!$B$2:$C$38, 2, FALSE))</f>
        <v>DL</v>
      </c>
      <c r="K3941" s="2" t="s">
        <v>122</v>
      </c>
      <c r="L3941" s="46"/>
      <c r="N3941" s="130"/>
      <c r="O3941" s="130"/>
      <c r="P3941" s="39">
        <v>43926</v>
      </c>
      <c r="Q3941" s="37" t="s">
        <v>13679</v>
      </c>
      <c r="R3941" s="46"/>
      <c r="S3941" s="46"/>
    </row>
    <row r="3942" spans="1:19" ht="12.75">
      <c r="A3942" s="38">
        <v>3941</v>
      </c>
      <c r="B3942" s="119"/>
      <c r="C3942" s="39">
        <v>43926</v>
      </c>
      <c r="D3942" s="40"/>
      <c r="E3942" s="41"/>
      <c r="H3942" s="15"/>
      <c r="I3942" s="2" t="s">
        <v>95</v>
      </c>
      <c r="J3942" s="15" t="str">
        <f>IF(ISERROR(VLOOKUP(I3942,State_codes!$B$2:$C$38, 2, FALSE)),"",VLOOKUP(I3942,State_codes!$B$2:$C$38, 2, FALSE))</f>
        <v>DL</v>
      </c>
      <c r="K3942" s="2" t="s">
        <v>122</v>
      </c>
      <c r="L3942" s="46"/>
      <c r="N3942" s="130"/>
      <c r="O3942" s="130"/>
      <c r="P3942" s="39">
        <v>43926</v>
      </c>
      <c r="Q3942" s="37" t="s">
        <v>13679</v>
      </c>
      <c r="R3942" s="46"/>
      <c r="S3942" s="46"/>
    </row>
    <row r="3943" spans="1:19" ht="12.75">
      <c r="A3943" s="38">
        <v>3942</v>
      </c>
      <c r="B3943" s="119"/>
      <c r="C3943" s="39">
        <v>43926</v>
      </c>
      <c r="D3943" s="40"/>
      <c r="E3943" s="41"/>
      <c r="H3943" s="15"/>
      <c r="I3943" s="2" t="s">
        <v>95</v>
      </c>
      <c r="J3943" s="15" t="str">
        <f>IF(ISERROR(VLOOKUP(I3943,State_codes!$B$2:$C$38, 2, FALSE)),"",VLOOKUP(I3943,State_codes!$B$2:$C$38, 2, FALSE))</f>
        <v>DL</v>
      </c>
      <c r="K3943" s="2" t="s">
        <v>122</v>
      </c>
      <c r="L3943" s="46"/>
      <c r="N3943" s="130"/>
      <c r="O3943" s="130"/>
      <c r="P3943" s="39">
        <v>43926</v>
      </c>
      <c r="Q3943" s="37" t="s">
        <v>13679</v>
      </c>
      <c r="R3943" s="46"/>
      <c r="S3943" s="46"/>
    </row>
    <row r="3944" spans="1:19" ht="12.75">
      <c r="A3944" s="38">
        <v>3943</v>
      </c>
      <c r="B3944" s="119"/>
      <c r="C3944" s="39">
        <v>43926</v>
      </c>
      <c r="D3944" s="40"/>
      <c r="E3944" s="41"/>
      <c r="H3944" s="15"/>
      <c r="I3944" s="2" t="s">
        <v>95</v>
      </c>
      <c r="J3944" s="15" t="str">
        <f>IF(ISERROR(VLOOKUP(I3944,State_codes!$B$2:$C$38, 2, FALSE)),"",VLOOKUP(I3944,State_codes!$B$2:$C$38, 2, FALSE))</f>
        <v>DL</v>
      </c>
      <c r="K3944" s="2" t="s">
        <v>122</v>
      </c>
      <c r="L3944" s="46"/>
      <c r="N3944" s="130"/>
      <c r="O3944" s="130"/>
      <c r="P3944" s="39">
        <v>43926</v>
      </c>
      <c r="Q3944" s="37" t="s">
        <v>13679</v>
      </c>
      <c r="R3944" s="46"/>
      <c r="S3944" s="46"/>
    </row>
    <row r="3945" spans="1:19" ht="12.75">
      <c r="A3945" s="38">
        <v>3944</v>
      </c>
      <c r="B3945" s="119"/>
      <c r="C3945" s="39">
        <v>43926</v>
      </c>
      <c r="D3945" s="40"/>
      <c r="E3945" s="41"/>
      <c r="H3945" s="15"/>
      <c r="I3945" s="2" t="s">
        <v>95</v>
      </c>
      <c r="J3945" s="15" t="str">
        <f>IF(ISERROR(VLOOKUP(I3945,State_codes!$B$2:$C$38, 2, FALSE)),"",VLOOKUP(I3945,State_codes!$B$2:$C$38, 2, FALSE))</f>
        <v>DL</v>
      </c>
      <c r="K3945" s="2" t="s">
        <v>122</v>
      </c>
      <c r="L3945" s="46"/>
      <c r="N3945" s="130"/>
      <c r="O3945" s="130"/>
      <c r="P3945" s="39">
        <v>43926</v>
      </c>
      <c r="Q3945" s="37" t="s">
        <v>13679</v>
      </c>
      <c r="R3945" s="46"/>
      <c r="S3945" s="46"/>
    </row>
    <row r="3946" spans="1:19" ht="12.75">
      <c r="A3946" s="38">
        <v>3945</v>
      </c>
      <c r="B3946" s="119"/>
      <c r="C3946" s="39">
        <v>43926</v>
      </c>
      <c r="D3946" s="40"/>
      <c r="E3946" s="41"/>
      <c r="H3946" s="15"/>
      <c r="I3946" s="2" t="s">
        <v>95</v>
      </c>
      <c r="J3946" s="15" t="str">
        <f>IF(ISERROR(VLOOKUP(I3946,State_codes!$B$2:$C$38, 2, FALSE)),"",VLOOKUP(I3946,State_codes!$B$2:$C$38, 2, FALSE))</f>
        <v>DL</v>
      </c>
      <c r="K3946" s="2" t="s">
        <v>122</v>
      </c>
      <c r="L3946" s="46"/>
      <c r="N3946" s="130"/>
      <c r="O3946" s="130"/>
      <c r="P3946" s="39">
        <v>43926</v>
      </c>
      <c r="Q3946" s="37" t="s">
        <v>13679</v>
      </c>
      <c r="R3946" s="46"/>
      <c r="S3946" s="46"/>
    </row>
    <row r="3947" spans="1:19" ht="12.75">
      <c r="A3947" s="38">
        <v>3946</v>
      </c>
      <c r="B3947" s="119"/>
      <c r="C3947" s="39">
        <v>43926</v>
      </c>
      <c r="D3947" s="40"/>
      <c r="E3947" s="41"/>
      <c r="H3947" s="15"/>
      <c r="I3947" s="2" t="s">
        <v>95</v>
      </c>
      <c r="J3947" s="15" t="str">
        <f>IF(ISERROR(VLOOKUP(I3947,State_codes!$B$2:$C$38, 2, FALSE)),"",VLOOKUP(I3947,State_codes!$B$2:$C$38, 2, FALSE))</f>
        <v>DL</v>
      </c>
      <c r="K3947" s="2" t="s">
        <v>122</v>
      </c>
      <c r="L3947" s="46"/>
      <c r="N3947" s="130"/>
      <c r="O3947" s="130"/>
      <c r="P3947" s="39">
        <v>43926</v>
      </c>
      <c r="Q3947" s="37" t="s">
        <v>13679</v>
      </c>
      <c r="R3947" s="46"/>
      <c r="S3947" s="46"/>
    </row>
    <row r="3948" spans="1:19" ht="12.75">
      <c r="A3948" s="38">
        <v>3947</v>
      </c>
      <c r="B3948" s="119"/>
      <c r="C3948" s="39">
        <v>43926</v>
      </c>
      <c r="D3948" s="40"/>
      <c r="E3948" s="41"/>
      <c r="H3948" s="15"/>
      <c r="I3948" s="2" t="s">
        <v>95</v>
      </c>
      <c r="J3948" s="15" t="str">
        <f>IF(ISERROR(VLOOKUP(I3948,State_codes!$B$2:$C$38, 2, FALSE)),"",VLOOKUP(I3948,State_codes!$B$2:$C$38, 2, FALSE))</f>
        <v>DL</v>
      </c>
      <c r="K3948" s="2" t="s">
        <v>122</v>
      </c>
      <c r="L3948" s="46"/>
      <c r="N3948" s="130"/>
      <c r="O3948" s="130"/>
      <c r="P3948" s="39">
        <v>43926</v>
      </c>
      <c r="Q3948" s="37" t="s">
        <v>13679</v>
      </c>
      <c r="R3948" s="46"/>
      <c r="S3948" s="46"/>
    </row>
    <row r="3949" spans="1:19" ht="12.75">
      <c r="A3949" s="38">
        <v>3948</v>
      </c>
      <c r="B3949" s="119"/>
      <c r="C3949" s="39">
        <v>43926</v>
      </c>
      <c r="D3949" s="40"/>
      <c r="E3949" s="41"/>
      <c r="H3949" s="15"/>
      <c r="I3949" s="2" t="s">
        <v>95</v>
      </c>
      <c r="J3949" s="15" t="str">
        <f>IF(ISERROR(VLOOKUP(I3949,State_codes!$B$2:$C$38, 2, FALSE)),"",VLOOKUP(I3949,State_codes!$B$2:$C$38, 2, FALSE))</f>
        <v>DL</v>
      </c>
      <c r="K3949" s="2" t="s">
        <v>122</v>
      </c>
      <c r="L3949" s="46"/>
      <c r="N3949" s="130"/>
      <c r="O3949" s="130"/>
      <c r="P3949" s="39">
        <v>43926</v>
      </c>
      <c r="Q3949" s="37" t="s">
        <v>13679</v>
      </c>
      <c r="R3949" s="46"/>
      <c r="S3949" s="46"/>
    </row>
    <row r="3950" spans="1:19" ht="12.75">
      <c r="A3950" s="38">
        <v>3949</v>
      </c>
      <c r="B3950" s="119"/>
      <c r="C3950" s="39">
        <v>43926</v>
      </c>
      <c r="D3950" s="40"/>
      <c r="E3950" s="41"/>
      <c r="H3950" s="15"/>
      <c r="I3950" s="2" t="s">
        <v>95</v>
      </c>
      <c r="J3950" s="15" t="str">
        <f>IF(ISERROR(VLOOKUP(I3950,State_codes!$B$2:$C$38, 2, FALSE)),"",VLOOKUP(I3950,State_codes!$B$2:$C$38, 2, FALSE))</f>
        <v>DL</v>
      </c>
      <c r="K3950" s="2" t="s">
        <v>122</v>
      </c>
      <c r="L3950" s="46"/>
      <c r="N3950" s="130"/>
      <c r="O3950" s="130"/>
      <c r="P3950" s="39">
        <v>43926</v>
      </c>
      <c r="Q3950" s="37" t="s">
        <v>13679</v>
      </c>
      <c r="R3950" s="46"/>
      <c r="S3950" s="46"/>
    </row>
    <row r="3951" spans="1:19" ht="12.75">
      <c r="A3951" s="38">
        <v>3950</v>
      </c>
      <c r="B3951" s="119"/>
      <c r="C3951" s="39">
        <v>43926</v>
      </c>
      <c r="D3951" s="40"/>
      <c r="E3951" s="41"/>
      <c r="H3951" s="15"/>
      <c r="I3951" s="2" t="s">
        <v>95</v>
      </c>
      <c r="J3951" s="15" t="str">
        <f>IF(ISERROR(VLOOKUP(I3951,State_codes!$B$2:$C$38, 2, FALSE)),"",VLOOKUP(I3951,State_codes!$B$2:$C$38, 2, FALSE))</f>
        <v>DL</v>
      </c>
      <c r="K3951" s="2" t="s">
        <v>122</v>
      </c>
      <c r="L3951" s="46"/>
      <c r="N3951" s="130"/>
      <c r="O3951" s="130"/>
      <c r="P3951" s="39">
        <v>43926</v>
      </c>
      <c r="Q3951" s="37" t="s">
        <v>13679</v>
      </c>
      <c r="R3951" s="46"/>
      <c r="S3951" s="46"/>
    </row>
    <row r="3952" spans="1:19" ht="12.75">
      <c r="A3952" s="38">
        <v>3951</v>
      </c>
      <c r="B3952" s="119"/>
      <c r="C3952" s="39">
        <v>43926</v>
      </c>
      <c r="D3952" s="40"/>
      <c r="E3952" s="41"/>
      <c r="H3952" s="15"/>
      <c r="I3952" s="2" t="s">
        <v>95</v>
      </c>
      <c r="J3952" s="15" t="str">
        <f>IF(ISERROR(VLOOKUP(I3952,State_codes!$B$2:$C$38, 2, FALSE)),"",VLOOKUP(I3952,State_codes!$B$2:$C$38, 2, FALSE))</f>
        <v>DL</v>
      </c>
      <c r="K3952" s="2" t="s">
        <v>122</v>
      </c>
      <c r="L3952" s="46"/>
      <c r="N3952" s="130"/>
      <c r="O3952" s="130"/>
      <c r="P3952" s="39">
        <v>43926</v>
      </c>
      <c r="Q3952" s="37" t="s">
        <v>13679</v>
      </c>
      <c r="R3952" s="46"/>
      <c r="S3952" s="46"/>
    </row>
    <row r="3953" spans="1:19" ht="12.75">
      <c r="A3953" s="38">
        <v>3952</v>
      </c>
      <c r="B3953" s="119"/>
      <c r="C3953" s="39">
        <v>43926</v>
      </c>
      <c r="D3953" s="40"/>
      <c r="E3953" s="41"/>
      <c r="H3953" s="15"/>
      <c r="I3953" s="2" t="s">
        <v>95</v>
      </c>
      <c r="J3953" s="15" t="str">
        <f>IF(ISERROR(VLOOKUP(I3953,State_codes!$B$2:$C$38, 2, FALSE)),"",VLOOKUP(I3953,State_codes!$B$2:$C$38, 2, FALSE))</f>
        <v>DL</v>
      </c>
      <c r="K3953" s="2" t="s">
        <v>122</v>
      </c>
      <c r="L3953" s="46"/>
      <c r="N3953" s="130"/>
      <c r="O3953" s="130"/>
      <c r="P3953" s="39">
        <v>43926</v>
      </c>
      <c r="Q3953" s="37" t="s">
        <v>13679</v>
      </c>
      <c r="R3953" s="46"/>
      <c r="S3953" s="46"/>
    </row>
    <row r="3954" spans="1:19" ht="12.75">
      <c r="A3954" s="38">
        <v>3953</v>
      </c>
      <c r="B3954" s="119"/>
      <c r="C3954" s="146">
        <v>43926</v>
      </c>
      <c r="D3954" s="343"/>
      <c r="E3954" s="45"/>
      <c r="F3954" s="45"/>
      <c r="G3954" s="45"/>
      <c r="H3954" s="45"/>
      <c r="I3954" s="75" t="s">
        <v>95</v>
      </c>
      <c r="J3954" s="45" t="str">
        <f>IF(ISERROR(VLOOKUP(I3954,State_codes!$B$2:$C$38, 2, FALSE)),"",VLOOKUP(I3954,State_codes!$B$2:$C$38, 2, FALSE))</f>
        <v>DL</v>
      </c>
      <c r="K3954" s="45" t="s">
        <v>122</v>
      </c>
      <c r="L3954" s="45"/>
      <c r="M3954" s="45"/>
      <c r="N3954" s="129"/>
      <c r="O3954" s="129"/>
      <c r="P3954" s="146">
        <v>43926</v>
      </c>
      <c r="Q3954" s="131" t="s">
        <v>13679</v>
      </c>
      <c r="R3954" s="46"/>
      <c r="S3954" s="46"/>
    </row>
    <row r="3955" spans="1:19" ht="12.75">
      <c r="A3955" s="38">
        <v>3954</v>
      </c>
      <c r="B3955" s="119"/>
      <c r="C3955" s="146">
        <v>43926</v>
      </c>
      <c r="D3955" s="343"/>
      <c r="E3955" s="45"/>
      <c r="F3955" s="45"/>
      <c r="G3955" s="45"/>
      <c r="H3955" s="45"/>
      <c r="I3955" s="75" t="s">
        <v>95</v>
      </c>
      <c r="J3955" s="45" t="str">
        <f>IF(ISERROR(VLOOKUP(I3955,State_codes!$B$2:$C$38, 2, FALSE)),"",VLOOKUP(I3955,State_codes!$B$2:$C$38, 2, FALSE))</f>
        <v>DL</v>
      </c>
      <c r="K3955" s="45" t="s">
        <v>122</v>
      </c>
      <c r="L3955" s="45"/>
      <c r="M3955" s="45"/>
      <c r="N3955" s="129"/>
      <c r="O3955" s="129"/>
      <c r="P3955" s="146">
        <v>43926</v>
      </c>
      <c r="Q3955" s="131" t="s">
        <v>13679</v>
      </c>
      <c r="R3955" s="46"/>
      <c r="S3955" s="46"/>
    </row>
    <row r="3956" spans="1:19" ht="12.75">
      <c r="A3956" s="38">
        <v>3955</v>
      </c>
      <c r="B3956" s="119"/>
      <c r="C3956" s="146">
        <v>43926</v>
      </c>
      <c r="D3956" s="343"/>
      <c r="E3956" s="45"/>
      <c r="F3956" s="45"/>
      <c r="G3956" s="45"/>
      <c r="H3956" s="45"/>
      <c r="I3956" s="75" t="s">
        <v>95</v>
      </c>
      <c r="J3956" s="45" t="str">
        <f>IF(ISERROR(VLOOKUP(I3956,State_codes!$B$2:$C$38, 2, FALSE)),"",VLOOKUP(I3956,State_codes!$B$2:$C$38, 2, FALSE))</f>
        <v>DL</v>
      </c>
      <c r="K3956" s="45" t="s">
        <v>122</v>
      </c>
      <c r="L3956" s="45"/>
      <c r="M3956" s="45"/>
      <c r="N3956" s="129"/>
      <c r="O3956" s="129"/>
      <c r="P3956" s="146">
        <v>43926</v>
      </c>
      <c r="Q3956" s="131" t="s">
        <v>13679</v>
      </c>
      <c r="R3956" s="46"/>
      <c r="S3956" s="46"/>
    </row>
    <row r="3957" spans="1:19" ht="12.75">
      <c r="A3957" s="38">
        <v>3956</v>
      </c>
      <c r="B3957" s="119"/>
      <c r="C3957" s="146">
        <v>43926</v>
      </c>
      <c r="D3957" s="343"/>
      <c r="E3957" s="45"/>
      <c r="F3957" s="45"/>
      <c r="G3957" s="45"/>
      <c r="H3957" s="45"/>
      <c r="I3957" s="75" t="s">
        <v>95</v>
      </c>
      <c r="J3957" s="45" t="str">
        <f>IF(ISERROR(VLOOKUP(I3957,State_codes!$B$2:$C$38, 2, FALSE)),"",VLOOKUP(I3957,State_codes!$B$2:$C$38, 2, FALSE))</f>
        <v>DL</v>
      </c>
      <c r="K3957" s="45" t="s">
        <v>122</v>
      </c>
      <c r="L3957" s="45"/>
      <c r="M3957" s="45"/>
      <c r="N3957" s="129"/>
      <c r="O3957" s="129"/>
      <c r="P3957" s="146">
        <v>43926</v>
      </c>
      <c r="Q3957" s="131" t="s">
        <v>13679</v>
      </c>
      <c r="R3957" s="46"/>
      <c r="S3957" s="46"/>
    </row>
    <row r="3958" spans="1:19" ht="12.75">
      <c r="A3958" s="38">
        <v>3957</v>
      </c>
      <c r="B3958" s="119"/>
      <c r="C3958" s="146">
        <v>43926</v>
      </c>
      <c r="D3958" s="343"/>
      <c r="E3958" s="45"/>
      <c r="F3958" s="45"/>
      <c r="G3958" s="45"/>
      <c r="H3958" s="45"/>
      <c r="I3958" s="75" t="s">
        <v>95</v>
      </c>
      <c r="J3958" s="45" t="str">
        <f>IF(ISERROR(VLOOKUP(I3958,State_codes!$B$2:$C$38, 2, FALSE)),"",VLOOKUP(I3958,State_codes!$B$2:$C$38, 2, FALSE))</f>
        <v>DL</v>
      </c>
      <c r="K3958" s="45" t="s">
        <v>122</v>
      </c>
      <c r="L3958" s="45"/>
      <c r="M3958" s="45"/>
      <c r="N3958" s="129"/>
      <c r="O3958" s="129"/>
      <c r="P3958" s="146">
        <v>43926</v>
      </c>
      <c r="Q3958" s="131" t="s">
        <v>13679</v>
      </c>
      <c r="R3958" s="46"/>
      <c r="S3958" s="46"/>
    </row>
    <row r="3959" spans="1:19" ht="12.75">
      <c r="A3959" s="38">
        <v>3958</v>
      </c>
      <c r="B3959" s="119"/>
      <c r="C3959" s="146">
        <v>43926</v>
      </c>
      <c r="D3959" s="343"/>
      <c r="E3959" s="45"/>
      <c r="F3959" s="45"/>
      <c r="G3959" s="45"/>
      <c r="H3959" s="45"/>
      <c r="I3959" s="75" t="s">
        <v>95</v>
      </c>
      <c r="J3959" s="45" t="str">
        <f>IF(ISERROR(VLOOKUP(I3959,State_codes!$B$2:$C$38, 2, FALSE)),"",VLOOKUP(I3959,State_codes!$B$2:$C$38, 2, FALSE))</f>
        <v>DL</v>
      </c>
      <c r="K3959" s="45" t="s">
        <v>122</v>
      </c>
      <c r="L3959" s="45"/>
      <c r="M3959" s="45"/>
      <c r="N3959" s="129"/>
      <c r="O3959" s="129"/>
      <c r="P3959" s="146">
        <v>43926</v>
      </c>
      <c r="Q3959" s="131" t="s">
        <v>13679</v>
      </c>
      <c r="R3959" s="46"/>
      <c r="S3959" s="46"/>
    </row>
    <row r="3960" spans="1:19" ht="12.75">
      <c r="A3960" s="38">
        <v>3959</v>
      </c>
      <c r="B3960" s="119"/>
      <c r="C3960" s="146">
        <v>43926</v>
      </c>
      <c r="D3960" s="343"/>
      <c r="E3960" s="45"/>
      <c r="F3960" s="45"/>
      <c r="G3960" s="45"/>
      <c r="H3960" s="45"/>
      <c r="I3960" s="75" t="s">
        <v>95</v>
      </c>
      <c r="J3960" s="45" t="str">
        <f>IF(ISERROR(VLOOKUP(I3960,State_codes!$B$2:$C$38, 2, FALSE)),"",VLOOKUP(I3960,State_codes!$B$2:$C$38, 2, FALSE))</f>
        <v>DL</v>
      </c>
      <c r="K3960" s="45" t="s">
        <v>122</v>
      </c>
      <c r="L3960" s="45"/>
      <c r="M3960" s="45"/>
      <c r="N3960" s="129"/>
      <c r="O3960" s="129"/>
      <c r="P3960" s="146">
        <v>43926</v>
      </c>
      <c r="Q3960" s="131" t="s">
        <v>13679</v>
      </c>
      <c r="R3960" s="46"/>
      <c r="S3960" s="46"/>
    </row>
    <row r="3961" spans="1:19" ht="12.75">
      <c r="A3961" s="38">
        <v>3960</v>
      </c>
      <c r="B3961" s="119"/>
      <c r="C3961" s="146">
        <v>43926</v>
      </c>
      <c r="D3961" s="343"/>
      <c r="E3961" s="45"/>
      <c r="F3961" s="45"/>
      <c r="G3961" s="45"/>
      <c r="H3961" s="45"/>
      <c r="I3961" s="75" t="s">
        <v>95</v>
      </c>
      <c r="J3961" s="45" t="str">
        <f>IF(ISERROR(VLOOKUP(I3961,State_codes!$B$2:$C$38, 2, FALSE)),"",VLOOKUP(I3961,State_codes!$B$2:$C$38, 2, FALSE))</f>
        <v>DL</v>
      </c>
      <c r="K3961" s="45" t="s">
        <v>122</v>
      </c>
      <c r="L3961" s="45"/>
      <c r="M3961" s="45"/>
      <c r="N3961" s="129"/>
      <c r="O3961" s="129"/>
      <c r="P3961" s="146">
        <v>43926</v>
      </c>
      <c r="Q3961" s="131" t="s">
        <v>13679</v>
      </c>
      <c r="R3961" s="46"/>
      <c r="S3961" s="46"/>
    </row>
    <row r="3962" spans="1:19" ht="12.75">
      <c r="A3962" s="38">
        <v>3961</v>
      </c>
      <c r="B3962" s="119"/>
      <c r="C3962" s="146">
        <v>43926</v>
      </c>
      <c r="D3962" s="343"/>
      <c r="E3962" s="45"/>
      <c r="F3962" s="45"/>
      <c r="G3962" s="45"/>
      <c r="H3962" s="45"/>
      <c r="I3962" s="75" t="s">
        <v>95</v>
      </c>
      <c r="J3962" s="45" t="str">
        <f>IF(ISERROR(VLOOKUP(I3962,State_codes!$B$2:$C$38, 2, FALSE)),"",VLOOKUP(I3962,State_codes!$B$2:$C$38, 2, FALSE))</f>
        <v>DL</v>
      </c>
      <c r="K3962" s="45" t="s">
        <v>122</v>
      </c>
      <c r="L3962" s="45"/>
      <c r="M3962" s="45"/>
      <c r="N3962" s="129"/>
      <c r="O3962" s="129"/>
      <c r="P3962" s="146">
        <v>43926</v>
      </c>
      <c r="Q3962" s="131" t="s">
        <v>13679</v>
      </c>
      <c r="R3962" s="46"/>
      <c r="S3962" s="46"/>
    </row>
    <row r="3963" spans="1:19" ht="12.75">
      <c r="A3963" s="38">
        <v>3962</v>
      </c>
      <c r="B3963" s="119"/>
      <c r="C3963" s="146">
        <v>43926</v>
      </c>
      <c r="D3963" s="343"/>
      <c r="E3963" s="45"/>
      <c r="F3963" s="45"/>
      <c r="G3963" s="45"/>
      <c r="H3963" s="45"/>
      <c r="I3963" s="75" t="s">
        <v>95</v>
      </c>
      <c r="J3963" s="45" t="str">
        <f>IF(ISERROR(VLOOKUP(I3963,State_codes!$B$2:$C$38, 2, FALSE)),"",VLOOKUP(I3963,State_codes!$B$2:$C$38, 2, FALSE))</f>
        <v>DL</v>
      </c>
      <c r="K3963" s="45" t="s">
        <v>122</v>
      </c>
      <c r="L3963" s="45"/>
      <c r="M3963" s="45"/>
      <c r="N3963" s="129"/>
      <c r="O3963" s="129"/>
      <c r="P3963" s="146">
        <v>43926</v>
      </c>
      <c r="Q3963" s="131" t="s">
        <v>13679</v>
      </c>
      <c r="R3963" s="46"/>
      <c r="S3963" s="46"/>
    </row>
    <row r="3964" spans="1:19" ht="12.75">
      <c r="A3964" s="38">
        <v>3963</v>
      </c>
      <c r="B3964" s="119"/>
      <c r="C3964" s="146">
        <v>43926</v>
      </c>
      <c r="D3964" s="343"/>
      <c r="E3964" s="45"/>
      <c r="F3964" s="45"/>
      <c r="G3964" s="45"/>
      <c r="H3964" s="45"/>
      <c r="I3964" s="75" t="s">
        <v>95</v>
      </c>
      <c r="J3964" s="45" t="str">
        <f>IF(ISERROR(VLOOKUP(I3964,State_codes!$B$2:$C$38, 2, FALSE)),"",VLOOKUP(I3964,State_codes!$B$2:$C$38, 2, FALSE))</f>
        <v>DL</v>
      </c>
      <c r="K3964" s="45" t="s">
        <v>122</v>
      </c>
      <c r="L3964" s="45"/>
      <c r="M3964" s="45"/>
      <c r="N3964" s="129"/>
      <c r="O3964" s="129"/>
      <c r="P3964" s="146">
        <v>43926</v>
      </c>
      <c r="Q3964" s="131" t="s">
        <v>13679</v>
      </c>
      <c r="R3964" s="46"/>
      <c r="S3964" s="46"/>
    </row>
    <row r="3965" spans="1:19" ht="12.75">
      <c r="A3965" s="38">
        <v>3964</v>
      </c>
      <c r="B3965" s="119"/>
      <c r="C3965" s="146">
        <v>43926</v>
      </c>
      <c r="D3965" s="343"/>
      <c r="E3965" s="45"/>
      <c r="F3965" s="45"/>
      <c r="G3965" s="45"/>
      <c r="H3965" s="45"/>
      <c r="I3965" s="75" t="s">
        <v>95</v>
      </c>
      <c r="J3965" s="45" t="str">
        <f>IF(ISERROR(VLOOKUP(I3965,State_codes!$B$2:$C$38, 2, FALSE)),"",VLOOKUP(I3965,State_codes!$B$2:$C$38, 2, FALSE))</f>
        <v>DL</v>
      </c>
      <c r="K3965" s="45" t="s">
        <v>122</v>
      </c>
      <c r="L3965" s="45"/>
      <c r="M3965" s="45"/>
      <c r="N3965" s="129"/>
      <c r="O3965" s="129"/>
      <c r="P3965" s="146">
        <v>43926</v>
      </c>
      <c r="Q3965" s="131" t="s">
        <v>13679</v>
      </c>
      <c r="R3965" s="46"/>
      <c r="S3965" s="46"/>
    </row>
    <row r="3966" spans="1:19" ht="12.75">
      <c r="A3966" s="38">
        <v>3965</v>
      </c>
      <c r="B3966" s="119"/>
      <c r="C3966" s="146">
        <v>43926</v>
      </c>
      <c r="D3966" s="343"/>
      <c r="E3966" s="45"/>
      <c r="F3966" s="45"/>
      <c r="G3966" s="45"/>
      <c r="H3966" s="45"/>
      <c r="I3966" s="75" t="s">
        <v>95</v>
      </c>
      <c r="J3966" s="45" t="str">
        <f>IF(ISERROR(VLOOKUP(I3966,State_codes!$B$2:$C$38, 2, FALSE)),"",VLOOKUP(I3966,State_codes!$B$2:$C$38, 2, FALSE))</f>
        <v>DL</v>
      </c>
      <c r="K3966" s="45" t="s">
        <v>122</v>
      </c>
      <c r="L3966" s="45"/>
      <c r="M3966" s="45"/>
      <c r="N3966" s="129"/>
      <c r="O3966" s="129"/>
      <c r="P3966" s="146">
        <v>43926</v>
      </c>
      <c r="Q3966" s="131" t="s">
        <v>13679</v>
      </c>
      <c r="R3966" s="46"/>
      <c r="S3966" s="46"/>
    </row>
    <row r="3967" spans="1:19" ht="12.75">
      <c r="A3967" s="38">
        <v>3966</v>
      </c>
      <c r="B3967" s="119"/>
      <c r="C3967" s="146">
        <v>43926</v>
      </c>
      <c r="D3967" s="343"/>
      <c r="E3967" s="45"/>
      <c r="F3967" s="45"/>
      <c r="G3967" s="45"/>
      <c r="H3967" s="45"/>
      <c r="I3967" s="75" t="s">
        <v>95</v>
      </c>
      <c r="J3967" s="45" t="str">
        <f>IF(ISERROR(VLOOKUP(I3967,State_codes!$B$2:$C$38, 2, FALSE)),"",VLOOKUP(I3967,State_codes!$B$2:$C$38, 2, FALSE))</f>
        <v>DL</v>
      </c>
      <c r="K3967" s="45" t="s">
        <v>122</v>
      </c>
      <c r="L3967" s="45"/>
      <c r="M3967" s="45"/>
      <c r="N3967" s="129"/>
      <c r="O3967" s="129"/>
      <c r="P3967" s="146">
        <v>43926</v>
      </c>
      <c r="Q3967" s="131" t="s">
        <v>13679</v>
      </c>
      <c r="R3967" s="46"/>
      <c r="S3967" s="46"/>
    </row>
    <row r="3968" spans="1:19" ht="12.75">
      <c r="A3968" s="38">
        <v>3967</v>
      </c>
      <c r="B3968" s="119"/>
      <c r="C3968" s="146">
        <v>43926</v>
      </c>
      <c r="D3968" s="343"/>
      <c r="E3968" s="45"/>
      <c r="F3968" s="45"/>
      <c r="G3968" s="45"/>
      <c r="H3968" s="45"/>
      <c r="I3968" s="75" t="s">
        <v>95</v>
      </c>
      <c r="J3968" s="45" t="str">
        <f>IF(ISERROR(VLOOKUP(I3968,State_codes!$B$2:$C$38, 2, FALSE)),"",VLOOKUP(I3968,State_codes!$B$2:$C$38, 2, FALSE))</f>
        <v>DL</v>
      </c>
      <c r="K3968" s="45" t="s">
        <v>122</v>
      </c>
      <c r="L3968" s="45"/>
      <c r="M3968" s="45"/>
      <c r="N3968" s="129"/>
      <c r="O3968" s="129"/>
      <c r="P3968" s="146">
        <v>43926</v>
      </c>
      <c r="Q3968" s="131" t="s">
        <v>13679</v>
      </c>
      <c r="R3968" s="46"/>
      <c r="S3968" s="46"/>
    </row>
    <row r="3969" spans="1:19" ht="12.75">
      <c r="A3969" s="38">
        <v>3968</v>
      </c>
      <c r="B3969" s="119"/>
      <c r="C3969" s="146">
        <v>43926</v>
      </c>
      <c r="D3969" s="343"/>
      <c r="E3969" s="45"/>
      <c r="F3969" s="45"/>
      <c r="G3969" s="45"/>
      <c r="H3969" s="45"/>
      <c r="I3969" s="75" t="s">
        <v>95</v>
      </c>
      <c r="J3969" s="45" t="str">
        <f>IF(ISERROR(VLOOKUP(I3969,State_codes!$B$2:$C$38, 2, FALSE)),"",VLOOKUP(I3969,State_codes!$B$2:$C$38, 2, FALSE))</f>
        <v>DL</v>
      </c>
      <c r="K3969" s="45" t="s">
        <v>122</v>
      </c>
      <c r="L3969" s="45"/>
      <c r="M3969" s="45"/>
      <c r="N3969" s="129"/>
      <c r="O3969" s="129"/>
      <c r="P3969" s="146">
        <v>43926</v>
      </c>
      <c r="Q3969" s="131" t="s">
        <v>13679</v>
      </c>
      <c r="R3969" s="46"/>
      <c r="S3969" s="46"/>
    </row>
    <row r="3970" spans="1:19" ht="12.75">
      <c r="A3970" s="38">
        <v>3969</v>
      </c>
      <c r="B3970" s="119"/>
      <c r="C3970" s="146">
        <v>43926</v>
      </c>
      <c r="D3970" s="343"/>
      <c r="E3970" s="45"/>
      <c r="F3970" s="45"/>
      <c r="G3970" s="45"/>
      <c r="H3970" s="45"/>
      <c r="I3970" s="75" t="s">
        <v>95</v>
      </c>
      <c r="J3970" s="45" t="str">
        <f>IF(ISERROR(VLOOKUP(I3970,State_codes!$B$2:$C$38, 2, FALSE)),"",VLOOKUP(I3970,State_codes!$B$2:$C$38, 2, FALSE))</f>
        <v>DL</v>
      </c>
      <c r="K3970" s="45" t="s">
        <v>122</v>
      </c>
      <c r="L3970" s="45"/>
      <c r="M3970" s="45"/>
      <c r="N3970" s="129"/>
      <c r="O3970" s="129"/>
      <c r="P3970" s="146">
        <v>43926</v>
      </c>
      <c r="Q3970" s="131" t="s">
        <v>13679</v>
      </c>
      <c r="R3970" s="46"/>
      <c r="S3970" s="46"/>
    </row>
    <row r="3971" spans="1:19" ht="12.75">
      <c r="A3971" s="38">
        <v>3970</v>
      </c>
      <c r="B3971" s="119"/>
      <c r="C3971" s="146">
        <v>43926</v>
      </c>
      <c r="D3971" s="343"/>
      <c r="E3971" s="45"/>
      <c r="F3971" s="45"/>
      <c r="G3971" s="45"/>
      <c r="H3971" s="45"/>
      <c r="I3971" s="75" t="s">
        <v>95</v>
      </c>
      <c r="J3971" s="45" t="str">
        <f>IF(ISERROR(VLOOKUP(I3971,State_codes!$B$2:$C$38, 2, FALSE)),"",VLOOKUP(I3971,State_codes!$B$2:$C$38, 2, FALSE))</f>
        <v>DL</v>
      </c>
      <c r="K3971" s="45" t="s">
        <v>122</v>
      </c>
      <c r="L3971" s="45"/>
      <c r="M3971" s="45"/>
      <c r="N3971" s="129"/>
      <c r="O3971" s="129"/>
      <c r="P3971" s="146">
        <v>43926</v>
      </c>
      <c r="Q3971" s="131" t="s">
        <v>13679</v>
      </c>
      <c r="R3971" s="46"/>
      <c r="S3971" s="46"/>
    </row>
    <row r="3972" spans="1:19" ht="12.75">
      <c r="A3972" s="38">
        <v>3971</v>
      </c>
      <c r="B3972" s="119"/>
      <c r="C3972" s="146">
        <v>43926</v>
      </c>
      <c r="D3972" s="343"/>
      <c r="E3972" s="45"/>
      <c r="F3972" s="45"/>
      <c r="G3972" s="45"/>
      <c r="H3972" s="45"/>
      <c r="I3972" s="75" t="s">
        <v>95</v>
      </c>
      <c r="J3972" s="45" t="str">
        <f>IF(ISERROR(VLOOKUP(I3972,State_codes!$B$2:$C$38, 2, FALSE)),"",VLOOKUP(I3972,State_codes!$B$2:$C$38, 2, FALSE))</f>
        <v>DL</v>
      </c>
      <c r="K3972" s="45" t="s">
        <v>122</v>
      </c>
      <c r="L3972" s="45"/>
      <c r="M3972" s="45"/>
      <c r="N3972" s="129"/>
      <c r="O3972" s="129"/>
      <c r="P3972" s="146">
        <v>43926</v>
      </c>
      <c r="Q3972" s="131" t="s">
        <v>13679</v>
      </c>
      <c r="R3972" s="46"/>
      <c r="S3972" s="46"/>
    </row>
    <row r="3973" spans="1:19" ht="12.75">
      <c r="A3973" s="38">
        <v>3972</v>
      </c>
      <c r="B3973" s="119"/>
      <c r="C3973" s="146">
        <v>43926</v>
      </c>
      <c r="D3973" s="343"/>
      <c r="E3973" s="45"/>
      <c r="F3973" s="45"/>
      <c r="G3973" s="45"/>
      <c r="H3973" s="45"/>
      <c r="I3973" s="75" t="s">
        <v>95</v>
      </c>
      <c r="J3973" s="45" t="str">
        <f>IF(ISERROR(VLOOKUP(I3973,State_codes!$B$2:$C$38, 2, FALSE)),"",VLOOKUP(I3973,State_codes!$B$2:$C$38, 2, FALSE))</f>
        <v>DL</v>
      </c>
      <c r="K3973" s="45" t="s">
        <v>122</v>
      </c>
      <c r="L3973" s="45"/>
      <c r="M3973" s="45"/>
      <c r="N3973" s="129"/>
      <c r="O3973" s="129"/>
      <c r="P3973" s="146">
        <v>43926</v>
      </c>
      <c r="Q3973" s="131" t="s">
        <v>13679</v>
      </c>
      <c r="R3973" s="46"/>
      <c r="S3973" s="46"/>
    </row>
    <row r="3974" spans="1:19" ht="12.75">
      <c r="A3974" s="38">
        <v>3973</v>
      </c>
      <c r="B3974" s="119"/>
      <c r="C3974" s="146">
        <v>43926</v>
      </c>
      <c r="D3974" s="343"/>
      <c r="E3974" s="45"/>
      <c r="F3974" s="45"/>
      <c r="G3974" s="45"/>
      <c r="H3974" s="45"/>
      <c r="I3974" s="75" t="s">
        <v>95</v>
      </c>
      <c r="J3974" s="45" t="str">
        <f>IF(ISERROR(VLOOKUP(I3974,State_codes!$B$2:$C$38, 2, FALSE)),"",VLOOKUP(I3974,State_codes!$B$2:$C$38, 2, FALSE))</f>
        <v>DL</v>
      </c>
      <c r="K3974" s="45" t="s">
        <v>122</v>
      </c>
      <c r="L3974" s="45"/>
      <c r="M3974" s="45"/>
      <c r="N3974" s="129"/>
      <c r="O3974" s="129"/>
      <c r="P3974" s="146">
        <v>43926</v>
      </c>
      <c r="Q3974" s="131" t="s">
        <v>13679</v>
      </c>
      <c r="R3974" s="46"/>
      <c r="S3974" s="46"/>
    </row>
    <row r="3975" spans="1:19" ht="12.75">
      <c r="A3975" s="38">
        <v>3974</v>
      </c>
      <c r="B3975" s="119"/>
      <c r="C3975" s="146">
        <v>43926</v>
      </c>
      <c r="D3975" s="343"/>
      <c r="E3975" s="45"/>
      <c r="F3975" s="45"/>
      <c r="G3975" s="45"/>
      <c r="H3975" s="45"/>
      <c r="I3975" s="75" t="s">
        <v>95</v>
      </c>
      <c r="J3975" s="45" t="str">
        <f>IF(ISERROR(VLOOKUP(I3975,State_codes!$B$2:$C$38, 2, FALSE)),"",VLOOKUP(I3975,State_codes!$B$2:$C$38, 2, FALSE))</f>
        <v>DL</v>
      </c>
      <c r="K3975" s="45" t="s">
        <v>122</v>
      </c>
      <c r="L3975" s="45"/>
      <c r="M3975" s="45"/>
      <c r="N3975" s="129"/>
      <c r="O3975" s="129"/>
      <c r="P3975" s="146">
        <v>43926</v>
      </c>
      <c r="Q3975" s="131" t="s">
        <v>13679</v>
      </c>
      <c r="R3975" s="46"/>
      <c r="S3975" s="46"/>
    </row>
    <row r="3976" spans="1:19" ht="12.75">
      <c r="A3976" s="38">
        <v>3975</v>
      </c>
      <c r="B3976" s="119"/>
      <c r="C3976" s="146">
        <v>43926</v>
      </c>
      <c r="D3976" s="343"/>
      <c r="E3976" s="45"/>
      <c r="F3976" s="45"/>
      <c r="G3976" s="45"/>
      <c r="H3976" s="45"/>
      <c r="I3976" s="75" t="s">
        <v>95</v>
      </c>
      <c r="J3976" s="45" t="str">
        <f>IF(ISERROR(VLOOKUP(I3976,State_codes!$B$2:$C$38, 2, FALSE)),"",VLOOKUP(I3976,State_codes!$B$2:$C$38, 2, FALSE))</f>
        <v>DL</v>
      </c>
      <c r="K3976" s="45" t="s">
        <v>122</v>
      </c>
      <c r="L3976" s="45"/>
      <c r="M3976" s="45"/>
      <c r="N3976" s="129"/>
      <c r="O3976" s="129"/>
      <c r="P3976" s="146">
        <v>43926</v>
      </c>
      <c r="Q3976" s="131" t="s">
        <v>13679</v>
      </c>
      <c r="R3976" s="46"/>
      <c r="S3976" s="46"/>
    </row>
    <row r="3977" spans="1:19" ht="12.75">
      <c r="A3977" s="38">
        <v>3976</v>
      </c>
      <c r="B3977" s="119"/>
      <c r="C3977" s="146">
        <v>43926</v>
      </c>
      <c r="D3977" s="343"/>
      <c r="E3977" s="45"/>
      <c r="F3977" s="45"/>
      <c r="G3977" s="45"/>
      <c r="H3977" s="45"/>
      <c r="I3977" s="75" t="s">
        <v>95</v>
      </c>
      <c r="J3977" s="45" t="str">
        <f>IF(ISERROR(VLOOKUP(I3977,State_codes!$B$2:$C$38, 2, FALSE)),"",VLOOKUP(I3977,State_codes!$B$2:$C$38, 2, FALSE))</f>
        <v>DL</v>
      </c>
      <c r="K3977" s="45" t="s">
        <v>122</v>
      </c>
      <c r="L3977" s="45"/>
      <c r="M3977" s="45"/>
      <c r="N3977" s="129"/>
      <c r="O3977" s="129"/>
      <c r="P3977" s="146">
        <v>43926</v>
      </c>
      <c r="Q3977" s="131" t="s">
        <v>13679</v>
      </c>
      <c r="R3977" s="46"/>
      <c r="S3977" s="46"/>
    </row>
    <row r="3978" spans="1:19" ht="12.75">
      <c r="A3978" s="38">
        <v>3977</v>
      </c>
      <c r="B3978" s="119"/>
      <c r="C3978" s="146">
        <v>43926</v>
      </c>
      <c r="D3978" s="343"/>
      <c r="E3978" s="45"/>
      <c r="F3978" s="45"/>
      <c r="G3978" s="45"/>
      <c r="H3978" s="45"/>
      <c r="I3978" s="75" t="s">
        <v>95</v>
      </c>
      <c r="J3978" s="45" t="str">
        <f>IF(ISERROR(VLOOKUP(I3978,State_codes!$B$2:$C$38, 2, FALSE)),"",VLOOKUP(I3978,State_codes!$B$2:$C$38, 2, FALSE))</f>
        <v>DL</v>
      </c>
      <c r="K3978" s="45" t="s">
        <v>122</v>
      </c>
      <c r="L3978" s="45"/>
      <c r="M3978" s="45"/>
      <c r="N3978" s="129"/>
      <c r="O3978" s="129"/>
      <c r="P3978" s="146">
        <v>43926</v>
      </c>
      <c r="Q3978" s="131" t="s">
        <v>13679</v>
      </c>
      <c r="R3978" s="46"/>
      <c r="S3978" s="46"/>
    </row>
    <row r="3979" spans="1:19" ht="12.75">
      <c r="A3979" s="38">
        <v>3978</v>
      </c>
      <c r="B3979" s="119"/>
      <c r="C3979" s="146">
        <v>43926</v>
      </c>
      <c r="D3979" s="343"/>
      <c r="E3979" s="45"/>
      <c r="F3979" s="45"/>
      <c r="G3979" s="45"/>
      <c r="H3979" s="45"/>
      <c r="I3979" s="75" t="s">
        <v>95</v>
      </c>
      <c r="J3979" s="45" t="str">
        <f>IF(ISERROR(VLOOKUP(I3979,State_codes!$B$2:$C$38, 2, FALSE)),"",VLOOKUP(I3979,State_codes!$B$2:$C$38, 2, FALSE))</f>
        <v>DL</v>
      </c>
      <c r="K3979" s="45" t="s">
        <v>122</v>
      </c>
      <c r="L3979" s="45"/>
      <c r="M3979" s="45"/>
      <c r="N3979" s="129"/>
      <c r="O3979" s="129"/>
      <c r="P3979" s="146">
        <v>43926</v>
      </c>
      <c r="Q3979" s="131" t="s">
        <v>13679</v>
      </c>
      <c r="R3979" s="46"/>
      <c r="S3979" s="46"/>
    </row>
    <row r="3980" spans="1:19" ht="12.75">
      <c r="A3980" s="38">
        <v>3979</v>
      </c>
      <c r="B3980" s="119"/>
      <c r="C3980" s="146">
        <v>43926</v>
      </c>
      <c r="D3980" s="343"/>
      <c r="E3980" s="45"/>
      <c r="F3980" s="45"/>
      <c r="G3980" s="45"/>
      <c r="H3980" s="45"/>
      <c r="I3980" s="75" t="s">
        <v>95</v>
      </c>
      <c r="J3980" s="45" t="str">
        <f>IF(ISERROR(VLOOKUP(I3980,State_codes!$B$2:$C$38, 2, FALSE)),"",VLOOKUP(I3980,State_codes!$B$2:$C$38, 2, FALSE))</f>
        <v>DL</v>
      </c>
      <c r="K3980" s="45" t="s">
        <v>122</v>
      </c>
      <c r="L3980" s="45"/>
      <c r="M3980" s="45"/>
      <c r="N3980" s="129"/>
      <c r="O3980" s="129"/>
      <c r="P3980" s="146">
        <v>43926</v>
      </c>
      <c r="Q3980" s="131" t="s">
        <v>13679</v>
      </c>
      <c r="R3980" s="46"/>
      <c r="S3980" s="46"/>
    </row>
    <row r="3981" spans="1:19" ht="12.75">
      <c r="A3981" s="38">
        <v>3980</v>
      </c>
      <c r="B3981" s="119"/>
      <c r="C3981" s="146">
        <v>43926</v>
      </c>
      <c r="D3981" s="343"/>
      <c r="E3981" s="45"/>
      <c r="F3981" s="45"/>
      <c r="G3981" s="45"/>
      <c r="H3981" s="45"/>
      <c r="I3981" s="75" t="s">
        <v>95</v>
      </c>
      <c r="J3981" s="45" t="str">
        <f>IF(ISERROR(VLOOKUP(I3981,State_codes!$B$2:$C$38, 2, FALSE)),"",VLOOKUP(I3981,State_codes!$B$2:$C$38, 2, FALSE))</f>
        <v>DL</v>
      </c>
      <c r="K3981" s="45" t="s">
        <v>122</v>
      </c>
      <c r="L3981" s="45"/>
      <c r="M3981" s="45"/>
      <c r="N3981" s="129"/>
      <c r="O3981" s="129"/>
      <c r="P3981" s="146">
        <v>43926</v>
      </c>
      <c r="Q3981" s="131" t="s">
        <v>13679</v>
      </c>
      <c r="R3981" s="46"/>
      <c r="S3981" s="46"/>
    </row>
    <row r="3982" spans="1:19" ht="12.75">
      <c r="A3982" s="38">
        <v>3981</v>
      </c>
      <c r="B3982" s="119"/>
      <c r="C3982" s="74">
        <v>43926</v>
      </c>
      <c r="D3982" s="343"/>
      <c r="E3982" s="45"/>
      <c r="F3982" s="45"/>
      <c r="G3982" s="45"/>
      <c r="H3982" s="2" t="s">
        <v>43</v>
      </c>
      <c r="I3982" s="80" t="s">
        <v>45</v>
      </c>
      <c r="J3982" s="45" t="str">
        <f>IF(ISERROR(VLOOKUP(I3982,State_codes!$B$2:$C$38, 2, FALSE)),"",VLOOKUP(I3982,State_codes!$B$2:$C$38, 2, FALSE))</f>
        <v>MH</v>
      </c>
      <c r="K3982" s="80" t="s">
        <v>122</v>
      </c>
      <c r="L3982" s="45"/>
      <c r="M3982" s="45"/>
      <c r="N3982" s="129"/>
      <c r="O3982" s="129"/>
      <c r="P3982" s="74">
        <v>43926</v>
      </c>
      <c r="Q3982" s="346" t="s">
        <v>1210</v>
      </c>
      <c r="R3982" s="46"/>
      <c r="S3982" s="46"/>
    </row>
    <row r="3983" spans="1:19" ht="12.75">
      <c r="A3983" s="38">
        <v>3982</v>
      </c>
      <c r="B3983" s="119"/>
      <c r="C3983" s="74">
        <v>43926</v>
      </c>
      <c r="D3983" s="343"/>
      <c r="E3983" s="45"/>
      <c r="F3983" s="45"/>
      <c r="G3983" s="45"/>
      <c r="H3983" s="2" t="s">
        <v>43</v>
      </c>
      <c r="I3983" s="80" t="s">
        <v>45</v>
      </c>
      <c r="J3983" s="45" t="str">
        <f>IF(ISERROR(VLOOKUP(I3983,State_codes!$B$2:$C$38, 2, FALSE)),"",VLOOKUP(I3983,State_codes!$B$2:$C$38, 2, FALSE))</f>
        <v>MH</v>
      </c>
      <c r="K3983" s="80" t="s">
        <v>122</v>
      </c>
      <c r="L3983" s="45"/>
      <c r="M3983" s="45"/>
      <c r="N3983" s="129"/>
      <c r="O3983" s="129"/>
      <c r="P3983" s="74">
        <v>43926</v>
      </c>
      <c r="Q3983" s="346" t="s">
        <v>1210</v>
      </c>
      <c r="R3983" s="46"/>
      <c r="S3983" s="46"/>
    </row>
    <row r="3984" spans="1:19" ht="12.75">
      <c r="A3984" s="38">
        <v>3983</v>
      </c>
      <c r="B3984" s="119"/>
      <c r="C3984" s="74">
        <v>43926</v>
      </c>
      <c r="D3984" s="343"/>
      <c r="E3984" s="45"/>
      <c r="F3984" s="45"/>
      <c r="G3984" s="45"/>
      <c r="H3984" s="2" t="s">
        <v>43</v>
      </c>
      <c r="I3984" s="80" t="s">
        <v>45</v>
      </c>
      <c r="J3984" s="45" t="str">
        <f>IF(ISERROR(VLOOKUP(I3984,State_codes!$B$2:$C$38, 2, FALSE)),"",VLOOKUP(I3984,State_codes!$B$2:$C$38, 2, FALSE))</f>
        <v>MH</v>
      </c>
      <c r="K3984" s="80" t="s">
        <v>122</v>
      </c>
      <c r="L3984" s="45"/>
      <c r="M3984" s="45"/>
      <c r="N3984" s="129"/>
      <c r="O3984" s="129"/>
      <c r="P3984" s="74">
        <v>43926</v>
      </c>
      <c r="Q3984" s="346" t="s">
        <v>1210</v>
      </c>
      <c r="R3984" s="46"/>
      <c r="S3984" s="46"/>
    </row>
    <row r="3985" spans="1:19" ht="12.75">
      <c r="A3985" s="38">
        <v>3984</v>
      </c>
      <c r="B3985" s="119"/>
      <c r="C3985" s="74">
        <v>43926</v>
      </c>
      <c r="D3985" s="343"/>
      <c r="E3985" s="45"/>
      <c r="F3985" s="45"/>
      <c r="G3985" s="45"/>
      <c r="H3985" s="2" t="s">
        <v>43</v>
      </c>
      <c r="I3985" s="80" t="s">
        <v>45</v>
      </c>
      <c r="J3985" s="45" t="str">
        <f>IF(ISERROR(VLOOKUP(I3985,State_codes!$B$2:$C$38, 2, FALSE)),"",VLOOKUP(I3985,State_codes!$B$2:$C$38, 2, FALSE))</f>
        <v>MH</v>
      </c>
      <c r="K3985" s="80" t="s">
        <v>122</v>
      </c>
      <c r="L3985" s="45"/>
      <c r="M3985" s="45"/>
      <c r="N3985" s="129"/>
      <c r="O3985" s="129"/>
      <c r="P3985" s="74">
        <v>43926</v>
      </c>
      <c r="Q3985" s="346" t="s">
        <v>1210</v>
      </c>
      <c r="R3985" s="46"/>
      <c r="S3985" s="46"/>
    </row>
    <row r="3986" spans="1:19" ht="12.75">
      <c r="A3986" s="38">
        <v>3985</v>
      </c>
      <c r="B3986" s="119"/>
      <c r="C3986" s="74">
        <v>43926</v>
      </c>
      <c r="D3986" s="343"/>
      <c r="E3986" s="45"/>
      <c r="F3986" s="45"/>
      <c r="G3986" s="45"/>
      <c r="H3986" s="2" t="s">
        <v>43</v>
      </c>
      <c r="I3986" s="80" t="s">
        <v>45</v>
      </c>
      <c r="J3986" s="45" t="str">
        <f>IF(ISERROR(VLOOKUP(I3986,State_codes!$B$2:$C$38, 2, FALSE)),"",VLOOKUP(I3986,State_codes!$B$2:$C$38, 2, FALSE))</f>
        <v>MH</v>
      </c>
      <c r="K3986" s="80" t="s">
        <v>122</v>
      </c>
      <c r="L3986" s="45"/>
      <c r="M3986" s="45"/>
      <c r="N3986" s="129"/>
      <c r="O3986" s="129"/>
      <c r="P3986" s="74">
        <v>43926</v>
      </c>
      <c r="Q3986" s="346" t="s">
        <v>1210</v>
      </c>
      <c r="R3986" s="46"/>
      <c r="S3986" s="46"/>
    </row>
    <row r="3987" spans="1:19" ht="12.75">
      <c r="A3987" s="38">
        <v>3986</v>
      </c>
      <c r="B3987" s="119"/>
      <c r="C3987" s="74">
        <v>43926</v>
      </c>
      <c r="D3987" s="343"/>
      <c r="E3987" s="45"/>
      <c r="F3987" s="45"/>
      <c r="G3987" s="45"/>
      <c r="H3987" s="2" t="s">
        <v>43</v>
      </c>
      <c r="I3987" s="80" t="s">
        <v>45</v>
      </c>
      <c r="J3987" s="45" t="str">
        <f>IF(ISERROR(VLOOKUP(I3987,State_codes!$B$2:$C$38, 2, FALSE)),"",VLOOKUP(I3987,State_codes!$B$2:$C$38, 2, FALSE))</f>
        <v>MH</v>
      </c>
      <c r="K3987" s="80" t="s">
        <v>122</v>
      </c>
      <c r="L3987" s="45"/>
      <c r="M3987" s="45"/>
      <c r="N3987" s="129"/>
      <c r="O3987" s="129"/>
      <c r="P3987" s="74">
        <v>43926</v>
      </c>
      <c r="Q3987" s="346" t="s">
        <v>1210</v>
      </c>
      <c r="R3987" s="46"/>
      <c r="S3987" s="46"/>
    </row>
    <row r="3988" spans="1:19" ht="12.75">
      <c r="A3988" s="38">
        <v>3987</v>
      </c>
      <c r="B3988" s="119"/>
      <c r="C3988" s="74">
        <v>43926</v>
      </c>
      <c r="D3988" s="343"/>
      <c r="E3988" s="45"/>
      <c r="F3988" s="45"/>
      <c r="G3988" s="45"/>
      <c r="H3988" s="2" t="s">
        <v>43</v>
      </c>
      <c r="I3988" s="80" t="s">
        <v>45</v>
      </c>
      <c r="J3988" s="45" t="str">
        <f>IF(ISERROR(VLOOKUP(I3988,State_codes!$B$2:$C$38, 2, FALSE)),"",VLOOKUP(I3988,State_codes!$B$2:$C$38, 2, FALSE))</f>
        <v>MH</v>
      </c>
      <c r="K3988" s="80" t="s">
        <v>122</v>
      </c>
      <c r="L3988" s="45"/>
      <c r="M3988" s="45"/>
      <c r="N3988" s="129"/>
      <c r="O3988" s="129"/>
      <c r="P3988" s="74">
        <v>43926</v>
      </c>
      <c r="Q3988" s="346" t="s">
        <v>1210</v>
      </c>
      <c r="R3988" s="46"/>
      <c r="S3988" s="46"/>
    </row>
    <row r="3989" spans="1:19" ht="12.75">
      <c r="A3989" s="38">
        <v>3988</v>
      </c>
      <c r="B3989" s="119"/>
      <c r="C3989" s="74">
        <v>43926</v>
      </c>
      <c r="D3989" s="343"/>
      <c r="E3989" s="45"/>
      <c r="F3989" s="45"/>
      <c r="G3989" s="45"/>
      <c r="H3989" s="2" t="s">
        <v>43</v>
      </c>
      <c r="I3989" s="80" t="s">
        <v>45</v>
      </c>
      <c r="J3989" s="45" t="str">
        <f>IF(ISERROR(VLOOKUP(I3989,State_codes!$B$2:$C$38, 2, FALSE)),"",VLOOKUP(I3989,State_codes!$B$2:$C$38, 2, FALSE))</f>
        <v>MH</v>
      </c>
      <c r="K3989" s="80" t="s">
        <v>122</v>
      </c>
      <c r="L3989" s="45"/>
      <c r="M3989" s="45"/>
      <c r="N3989" s="129"/>
      <c r="O3989" s="129"/>
      <c r="P3989" s="74">
        <v>43926</v>
      </c>
      <c r="Q3989" s="346" t="s">
        <v>1210</v>
      </c>
      <c r="R3989" s="46"/>
      <c r="S3989" s="46"/>
    </row>
    <row r="3990" spans="1:19" ht="12.75">
      <c r="A3990" s="38">
        <v>3989</v>
      </c>
      <c r="B3990" s="119"/>
      <c r="C3990" s="74">
        <v>43926</v>
      </c>
      <c r="D3990" s="343"/>
      <c r="E3990" s="45"/>
      <c r="F3990" s="45"/>
      <c r="G3990" s="45"/>
      <c r="H3990" s="2" t="s">
        <v>43</v>
      </c>
      <c r="I3990" s="80" t="s">
        <v>45</v>
      </c>
      <c r="J3990" s="45" t="str">
        <f>IF(ISERROR(VLOOKUP(I3990,State_codes!$B$2:$C$38, 2, FALSE)),"",VLOOKUP(I3990,State_codes!$B$2:$C$38, 2, FALSE))</f>
        <v>MH</v>
      </c>
      <c r="K3990" s="80" t="s">
        <v>122</v>
      </c>
      <c r="L3990" s="45"/>
      <c r="M3990" s="45"/>
      <c r="N3990" s="129"/>
      <c r="O3990" s="129"/>
      <c r="P3990" s="74">
        <v>43926</v>
      </c>
      <c r="Q3990" s="346" t="s">
        <v>1210</v>
      </c>
      <c r="R3990" s="46"/>
      <c r="S3990" s="46"/>
    </row>
    <row r="3991" spans="1:19" ht="12.75">
      <c r="A3991" s="38">
        <v>3990</v>
      </c>
      <c r="B3991" s="119"/>
      <c r="C3991" s="74">
        <v>43926</v>
      </c>
      <c r="D3991" s="343"/>
      <c r="E3991" s="45"/>
      <c r="F3991" s="45"/>
      <c r="G3991" s="45"/>
      <c r="H3991" s="2" t="s">
        <v>43</v>
      </c>
      <c r="I3991" s="80" t="s">
        <v>45</v>
      </c>
      <c r="J3991" s="45" t="str">
        <f>IF(ISERROR(VLOOKUP(I3991,State_codes!$B$2:$C$38, 2, FALSE)),"",VLOOKUP(I3991,State_codes!$B$2:$C$38, 2, FALSE))</f>
        <v>MH</v>
      </c>
      <c r="K3991" s="80" t="s">
        <v>122</v>
      </c>
      <c r="L3991" s="45"/>
      <c r="M3991" s="45"/>
      <c r="N3991" s="129"/>
      <c r="O3991" s="129"/>
      <c r="P3991" s="74">
        <v>43926</v>
      </c>
      <c r="Q3991" s="346" t="s">
        <v>1210</v>
      </c>
      <c r="R3991" s="46"/>
      <c r="S3991" s="46"/>
    </row>
    <row r="3992" spans="1:19" ht="12.75">
      <c r="A3992" s="38">
        <v>3991</v>
      </c>
      <c r="B3992" s="119"/>
      <c r="C3992" s="74">
        <v>43926</v>
      </c>
      <c r="D3992" s="343"/>
      <c r="E3992" s="45"/>
      <c r="F3992" s="45"/>
      <c r="G3992" s="45"/>
      <c r="H3992" s="2" t="s">
        <v>43</v>
      </c>
      <c r="I3992" s="80" t="s">
        <v>45</v>
      </c>
      <c r="J3992" s="45" t="str">
        <f>IF(ISERROR(VLOOKUP(I3992,State_codes!$B$2:$C$38, 2, FALSE)),"",VLOOKUP(I3992,State_codes!$B$2:$C$38, 2, FALSE))</f>
        <v>MH</v>
      </c>
      <c r="K3992" s="80" t="s">
        <v>122</v>
      </c>
      <c r="L3992" s="45"/>
      <c r="M3992" s="45"/>
      <c r="N3992" s="129"/>
      <c r="O3992" s="129"/>
      <c r="P3992" s="74">
        <v>43926</v>
      </c>
      <c r="Q3992" s="346" t="s">
        <v>1210</v>
      </c>
      <c r="R3992" s="46"/>
      <c r="S3992" s="46"/>
    </row>
    <row r="3993" spans="1:19" ht="12.75">
      <c r="A3993" s="38">
        <v>3992</v>
      </c>
      <c r="B3993" s="119"/>
      <c r="C3993" s="74">
        <v>43926</v>
      </c>
      <c r="D3993" s="343"/>
      <c r="E3993" s="45"/>
      <c r="F3993" s="45"/>
      <c r="G3993" s="45"/>
      <c r="H3993" s="2" t="s">
        <v>43</v>
      </c>
      <c r="I3993" s="80" t="s">
        <v>45</v>
      </c>
      <c r="J3993" s="45" t="str">
        <f>IF(ISERROR(VLOOKUP(I3993,State_codes!$B$2:$C$38, 2, FALSE)),"",VLOOKUP(I3993,State_codes!$B$2:$C$38, 2, FALSE))</f>
        <v>MH</v>
      </c>
      <c r="K3993" s="80" t="s">
        <v>122</v>
      </c>
      <c r="L3993" s="45"/>
      <c r="M3993" s="45"/>
      <c r="N3993" s="129"/>
      <c r="O3993" s="129"/>
      <c r="P3993" s="74">
        <v>43926</v>
      </c>
      <c r="Q3993" s="346" t="s">
        <v>1210</v>
      </c>
      <c r="R3993" s="46"/>
      <c r="S3993" s="46"/>
    </row>
    <row r="3994" spans="1:19" ht="12.75">
      <c r="A3994" s="38">
        <v>3993</v>
      </c>
      <c r="B3994" s="119"/>
      <c r="C3994" s="74">
        <v>43926</v>
      </c>
      <c r="D3994" s="343"/>
      <c r="E3994" s="45"/>
      <c r="F3994" s="45"/>
      <c r="G3994" s="45"/>
      <c r="H3994" s="2" t="s">
        <v>43</v>
      </c>
      <c r="I3994" s="80" t="s">
        <v>45</v>
      </c>
      <c r="J3994" s="45" t="str">
        <f>IF(ISERROR(VLOOKUP(I3994,State_codes!$B$2:$C$38, 2, FALSE)),"",VLOOKUP(I3994,State_codes!$B$2:$C$38, 2, FALSE))</f>
        <v>MH</v>
      </c>
      <c r="K3994" s="80" t="s">
        <v>122</v>
      </c>
      <c r="L3994" s="45"/>
      <c r="M3994" s="45"/>
      <c r="N3994" s="129"/>
      <c r="O3994" s="129"/>
      <c r="P3994" s="74">
        <v>43926</v>
      </c>
      <c r="Q3994" s="346" t="s">
        <v>1210</v>
      </c>
      <c r="R3994" s="46"/>
      <c r="S3994" s="46"/>
    </row>
    <row r="3995" spans="1:19" ht="12.75">
      <c r="A3995" s="38">
        <v>3994</v>
      </c>
      <c r="B3995" s="119"/>
      <c r="C3995" s="74">
        <v>43926</v>
      </c>
      <c r="D3995" s="343"/>
      <c r="E3995" s="45"/>
      <c r="F3995" s="45"/>
      <c r="G3995" s="45"/>
      <c r="H3995" s="2" t="s">
        <v>43</v>
      </c>
      <c r="I3995" s="80" t="s">
        <v>45</v>
      </c>
      <c r="J3995" s="45" t="str">
        <f>IF(ISERROR(VLOOKUP(I3995,State_codes!$B$2:$C$38, 2, FALSE)),"",VLOOKUP(I3995,State_codes!$B$2:$C$38, 2, FALSE))</f>
        <v>MH</v>
      </c>
      <c r="K3995" s="80" t="s">
        <v>122</v>
      </c>
      <c r="L3995" s="45"/>
      <c r="M3995" s="45"/>
      <c r="N3995" s="129"/>
      <c r="O3995" s="129"/>
      <c r="P3995" s="74">
        <v>43926</v>
      </c>
      <c r="Q3995" s="346" t="s">
        <v>1210</v>
      </c>
      <c r="R3995" s="46"/>
      <c r="S3995" s="46"/>
    </row>
    <row r="3996" spans="1:19" ht="12.75">
      <c r="A3996" s="38">
        <v>3995</v>
      </c>
      <c r="B3996" s="119"/>
      <c r="C3996" s="74">
        <v>43926</v>
      </c>
      <c r="D3996" s="343"/>
      <c r="E3996" s="45"/>
      <c r="F3996" s="45"/>
      <c r="G3996" s="45"/>
      <c r="H3996" s="2" t="s">
        <v>43</v>
      </c>
      <c r="I3996" s="80" t="s">
        <v>45</v>
      </c>
      <c r="J3996" s="45" t="str">
        <f>IF(ISERROR(VLOOKUP(I3996,State_codes!$B$2:$C$38, 2, FALSE)),"",VLOOKUP(I3996,State_codes!$B$2:$C$38, 2, FALSE))</f>
        <v>MH</v>
      </c>
      <c r="K3996" s="80" t="s">
        <v>122</v>
      </c>
      <c r="L3996" s="45"/>
      <c r="M3996" s="45"/>
      <c r="N3996" s="129"/>
      <c r="O3996" s="129"/>
      <c r="P3996" s="74">
        <v>43926</v>
      </c>
      <c r="Q3996" s="346" t="s">
        <v>1210</v>
      </c>
      <c r="R3996" s="46"/>
      <c r="S3996" s="46"/>
    </row>
    <row r="3997" spans="1:19" ht="12.75">
      <c r="A3997" s="38">
        <v>3996</v>
      </c>
      <c r="B3997" s="119"/>
      <c r="C3997" s="74">
        <v>43926</v>
      </c>
      <c r="D3997" s="343"/>
      <c r="E3997" s="45"/>
      <c r="F3997" s="45"/>
      <c r="G3997" s="45"/>
      <c r="H3997" s="2" t="s">
        <v>43</v>
      </c>
      <c r="I3997" s="80" t="s">
        <v>45</v>
      </c>
      <c r="J3997" s="45" t="str">
        <f>IF(ISERROR(VLOOKUP(I3997,State_codes!$B$2:$C$38, 2, FALSE)),"",VLOOKUP(I3997,State_codes!$B$2:$C$38, 2, FALSE))</f>
        <v>MH</v>
      </c>
      <c r="K3997" s="80" t="s">
        <v>122</v>
      </c>
      <c r="L3997" s="45"/>
      <c r="M3997" s="45"/>
      <c r="N3997" s="129"/>
      <c r="O3997" s="129"/>
      <c r="P3997" s="74">
        <v>43926</v>
      </c>
      <c r="Q3997" s="346" t="s">
        <v>1210</v>
      </c>
      <c r="R3997" s="46"/>
      <c r="S3997" s="46"/>
    </row>
    <row r="3998" spans="1:19" ht="12.75">
      <c r="A3998" s="38">
        <v>3997</v>
      </c>
      <c r="B3998" s="119"/>
      <c r="C3998" s="74">
        <v>43926</v>
      </c>
      <c r="D3998" s="343"/>
      <c r="E3998" s="45"/>
      <c r="F3998" s="45"/>
      <c r="G3998" s="45"/>
      <c r="H3998" s="2" t="s">
        <v>43</v>
      </c>
      <c r="I3998" s="80" t="s">
        <v>45</v>
      </c>
      <c r="J3998" s="45" t="str">
        <f>IF(ISERROR(VLOOKUP(I3998,State_codes!$B$2:$C$38, 2, FALSE)),"",VLOOKUP(I3998,State_codes!$B$2:$C$38, 2, FALSE))</f>
        <v>MH</v>
      </c>
      <c r="K3998" s="80" t="s">
        <v>122</v>
      </c>
      <c r="L3998" s="45"/>
      <c r="M3998" s="45"/>
      <c r="N3998" s="129"/>
      <c r="O3998" s="129"/>
      <c r="P3998" s="74">
        <v>43926</v>
      </c>
      <c r="Q3998" s="346" t="s">
        <v>1210</v>
      </c>
      <c r="R3998" s="46"/>
      <c r="S3998" s="46"/>
    </row>
    <row r="3999" spans="1:19" ht="12.75">
      <c r="A3999" s="38">
        <v>3998</v>
      </c>
      <c r="B3999" s="119"/>
      <c r="C3999" s="74">
        <v>43926</v>
      </c>
      <c r="D3999" s="343"/>
      <c r="E3999" s="45"/>
      <c r="F3999" s="45"/>
      <c r="G3999" s="45"/>
      <c r="H3999" s="2" t="s">
        <v>43</v>
      </c>
      <c r="I3999" s="80" t="s">
        <v>45</v>
      </c>
      <c r="J3999" s="45" t="str">
        <f>IF(ISERROR(VLOOKUP(I3999,State_codes!$B$2:$C$38, 2, FALSE)),"",VLOOKUP(I3999,State_codes!$B$2:$C$38, 2, FALSE))</f>
        <v>MH</v>
      </c>
      <c r="K3999" s="80" t="s">
        <v>122</v>
      </c>
      <c r="L3999" s="45"/>
      <c r="M3999" s="45"/>
      <c r="N3999" s="129"/>
      <c r="O3999" s="129"/>
      <c r="P3999" s="74">
        <v>43926</v>
      </c>
      <c r="Q3999" s="346" t="s">
        <v>1210</v>
      </c>
      <c r="R3999" s="46"/>
      <c r="S3999" s="46"/>
    </row>
    <row r="4000" spans="1:19" ht="12.75">
      <c r="A4000" s="38">
        <v>3999</v>
      </c>
      <c r="B4000" s="119"/>
      <c r="C4000" s="74">
        <v>43926</v>
      </c>
      <c r="D4000" s="343"/>
      <c r="E4000" s="45"/>
      <c r="F4000" s="45"/>
      <c r="G4000" s="45"/>
      <c r="H4000" s="2" t="s">
        <v>43</v>
      </c>
      <c r="I4000" s="80" t="s">
        <v>45</v>
      </c>
      <c r="J4000" s="45" t="str">
        <f>IF(ISERROR(VLOOKUP(I4000,State_codes!$B$2:$C$38, 2, FALSE)),"",VLOOKUP(I4000,State_codes!$B$2:$C$38, 2, FALSE))</f>
        <v>MH</v>
      </c>
      <c r="K4000" s="80" t="s">
        <v>122</v>
      </c>
      <c r="L4000" s="45"/>
      <c r="M4000" s="45"/>
      <c r="N4000" s="129"/>
      <c r="O4000" s="129"/>
      <c r="P4000" s="74">
        <v>43926</v>
      </c>
      <c r="Q4000" s="346" t="s">
        <v>1210</v>
      </c>
      <c r="R4000" s="46"/>
      <c r="S4000" s="46"/>
    </row>
    <row r="4001" spans="1:19" ht="12.75">
      <c r="A4001" s="38">
        <v>4000</v>
      </c>
      <c r="B4001" s="119"/>
      <c r="C4001" s="74">
        <v>43926</v>
      </c>
      <c r="D4001" s="343"/>
      <c r="E4001" s="45"/>
      <c r="F4001" s="45"/>
      <c r="G4001" s="45"/>
      <c r="H4001" s="2" t="s">
        <v>43</v>
      </c>
      <c r="I4001" s="80" t="s">
        <v>45</v>
      </c>
      <c r="J4001" s="45" t="str">
        <f>IF(ISERROR(VLOOKUP(I4001,State_codes!$B$2:$C$38, 2, FALSE)),"",VLOOKUP(I4001,State_codes!$B$2:$C$38, 2, FALSE))</f>
        <v>MH</v>
      </c>
      <c r="K4001" s="80" t="s">
        <v>122</v>
      </c>
      <c r="L4001" s="45"/>
      <c r="M4001" s="45"/>
      <c r="N4001" s="129"/>
      <c r="O4001" s="129"/>
      <c r="P4001" s="74">
        <v>43926</v>
      </c>
      <c r="Q4001" s="346" t="s">
        <v>1210</v>
      </c>
      <c r="R4001" s="46"/>
      <c r="S4001" s="46"/>
    </row>
    <row r="4002" spans="1:19" ht="12.75">
      <c r="A4002" s="38">
        <v>4001</v>
      </c>
      <c r="B4002" s="119"/>
      <c r="C4002" s="74">
        <v>43926</v>
      </c>
      <c r="D4002" s="343"/>
      <c r="E4002" s="45"/>
      <c r="F4002" s="45"/>
      <c r="G4002" s="45"/>
      <c r="H4002" s="2" t="s">
        <v>43</v>
      </c>
      <c r="I4002" s="80" t="s">
        <v>45</v>
      </c>
      <c r="J4002" s="45" t="str">
        <f>IF(ISERROR(VLOOKUP(I4002,State_codes!$B$2:$C$38, 2, FALSE)),"",VLOOKUP(I4002,State_codes!$B$2:$C$38, 2, FALSE))</f>
        <v>MH</v>
      </c>
      <c r="K4002" s="80" t="s">
        <v>122</v>
      </c>
      <c r="L4002" s="45"/>
      <c r="M4002" s="45"/>
      <c r="N4002" s="129"/>
      <c r="O4002" s="129"/>
      <c r="P4002" s="74">
        <v>43926</v>
      </c>
      <c r="Q4002" s="346" t="s">
        <v>1210</v>
      </c>
      <c r="R4002" s="46"/>
      <c r="S4002" s="46"/>
    </row>
    <row r="4003" spans="1:19" ht="12.75">
      <c r="A4003" s="38">
        <v>4002</v>
      </c>
      <c r="B4003" s="119"/>
      <c r="C4003" s="74">
        <v>43926</v>
      </c>
      <c r="D4003" s="343"/>
      <c r="E4003" s="45"/>
      <c r="F4003" s="45"/>
      <c r="G4003" s="45"/>
      <c r="H4003" s="2" t="s">
        <v>43</v>
      </c>
      <c r="I4003" s="80" t="s">
        <v>45</v>
      </c>
      <c r="J4003" s="45" t="str">
        <f>IF(ISERROR(VLOOKUP(I4003,State_codes!$B$2:$C$38, 2, FALSE)),"",VLOOKUP(I4003,State_codes!$B$2:$C$38, 2, FALSE))</f>
        <v>MH</v>
      </c>
      <c r="K4003" s="80" t="s">
        <v>122</v>
      </c>
      <c r="L4003" s="45"/>
      <c r="M4003" s="45"/>
      <c r="N4003" s="129"/>
      <c r="O4003" s="129"/>
      <c r="P4003" s="74">
        <v>43926</v>
      </c>
      <c r="Q4003" s="346" t="s">
        <v>1210</v>
      </c>
      <c r="R4003" s="46"/>
      <c r="S4003" s="46"/>
    </row>
    <row r="4004" spans="1:19" ht="12.75">
      <c r="A4004" s="38">
        <v>4003</v>
      </c>
      <c r="B4004" s="119"/>
      <c r="C4004" s="74">
        <v>43926</v>
      </c>
      <c r="D4004" s="343"/>
      <c r="E4004" s="45"/>
      <c r="F4004" s="45"/>
      <c r="G4004" s="45"/>
      <c r="H4004" s="2" t="s">
        <v>43</v>
      </c>
      <c r="I4004" s="80" t="s">
        <v>45</v>
      </c>
      <c r="J4004" s="45" t="str">
        <f>IF(ISERROR(VLOOKUP(I4004,State_codes!$B$2:$C$38, 2, FALSE)),"",VLOOKUP(I4004,State_codes!$B$2:$C$38, 2, FALSE))</f>
        <v>MH</v>
      </c>
      <c r="K4004" s="80" t="s">
        <v>122</v>
      </c>
      <c r="L4004" s="45"/>
      <c r="M4004" s="45"/>
      <c r="N4004" s="129"/>
      <c r="O4004" s="129"/>
      <c r="P4004" s="74">
        <v>43926</v>
      </c>
      <c r="Q4004" s="346" t="s">
        <v>1210</v>
      </c>
      <c r="R4004" s="46"/>
      <c r="S4004" s="46"/>
    </row>
    <row r="4005" spans="1:19" ht="12.75">
      <c r="A4005" s="38">
        <v>4004</v>
      </c>
      <c r="B4005" s="119"/>
      <c r="C4005" s="74">
        <v>43926</v>
      </c>
      <c r="D4005" s="343"/>
      <c r="E4005" s="45"/>
      <c r="F4005" s="45"/>
      <c r="G4005" s="45"/>
      <c r="H4005" s="2" t="s">
        <v>43</v>
      </c>
      <c r="I4005" s="80" t="s">
        <v>45</v>
      </c>
      <c r="J4005" s="45" t="str">
        <f>IF(ISERROR(VLOOKUP(I4005,State_codes!$B$2:$C$38, 2, FALSE)),"",VLOOKUP(I4005,State_codes!$B$2:$C$38, 2, FALSE))</f>
        <v>MH</v>
      </c>
      <c r="K4005" s="80" t="s">
        <v>122</v>
      </c>
      <c r="L4005" s="45"/>
      <c r="M4005" s="45"/>
      <c r="N4005" s="129"/>
      <c r="O4005" s="129"/>
      <c r="P4005" s="74">
        <v>43926</v>
      </c>
      <c r="Q4005" s="346" t="s">
        <v>1210</v>
      </c>
      <c r="R4005" s="46"/>
      <c r="S4005" s="46"/>
    </row>
    <row r="4006" spans="1:19" ht="12.75">
      <c r="A4006" s="38">
        <v>4005</v>
      </c>
      <c r="B4006" s="119"/>
      <c r="C4006" s="74">
        <v>43926</v>
      </c>
      <c r="D4006" s="343"/>
      <c r="E4006" s="45"/>
      <c r="F4006" s="45"/>
      <c r="G4006" s="45"/>
      <c r="H4006" s="2" t="s">
        <v>43</v>
      </c>
      <c r="I4006" s="80" t="s">
        <v>45</v>
      </c>
      <c r="J4006" s="45" t="str">
        <f>IF(ISERROR(VLOOKUP(I4006,State_codes!$B$2:$C$38, 2, FALSE)),"",VLOOKUP(I4006,State_codes!$B$2:$C$38, 2, FALSE))</f>
        <v>MH</v>
      </c>
      <c r="K4006" s="80" t="s">
        <v>122</v>
      </c>
      <c r="L4006" s="45"/>
      <c r="M4006" s="45"/>
      <c r="N4006" s="129"/>
      <c r="O4006" s="129"/>
      <c r="P4006" s="74">
        <v>43926</v>
      </c>
      <c r="Q4006" s="346" t="s">
        <v>1210</v>
      </c>
      <c r="R4006" s="46"/>
      <c r="S4006" s="46"/>
    </row>
    <row r="4007" spans="1:19" ht="12.75">
      <c r="A4007" s="38">
        <v>4006</v>
      </c>
      <c r="B4007" s="119"/>
      <c r="C4007" s="74">
        <v>43926</v>
      </c>
      <c r="D4007" s="343"/>
      <c r="E4007" s="45"/>
      <c r="F4007" s="45"/>
      <c r="G4007" s="45"/>
      <c r="H4007" s="2" t="s">
        <v>43</v>
      </c>
      <c r="I4007" s="80" t="s">
        <v>45</v>
      </c>
      <c r="J4007" s="45" t="str">
        <f>IF(ISERROR(VLOOKUP(I4007,State_codes!$B$2:$C$38, 2, FALSE)),"",VLOOKUP(I4007,State_codes!$B$2:$C$38, 2, FALSE))</f>
        <v>MH</v>
      </c>
      <c r="K4007" s="80" t="s">
        <v>122</v>
      </c>
      <c r="L4007" s="45"/>
      <c r="M4007" s="45"/>
      <c r="N4007" s="129"/>
      <c r="O4007" s="129"/>
      <c r="P4007" s="74">
        <v>43926</v>
      </c>
      <c r="Q4007" s="346" t="s">
        <v>1210</v>
      </c>
      <c r="R4007" s="46"/>
      <c r="S4007" s="46"/>
    </row>
    <row r="4008" spans="1:19" ht="12.75">
      <c r="A4008" s="38">
        <v>4007</v>
      </c>
      <c r="B4008" s="119"/>
      <c r="C4008" s="74">
        <v>43926</v>
      </c>
      <c r="D4008" s="343"/>
      <c r="E4008" s="45"/>
      <c r="F4008" s="45"/>
      <c r="G4008" s="45"/>
      <c r="H4008" s="2" t="s">
        <v>43</v>
      </c>
      <c r="I4008" s="80" t="s">
        <v>45</v>
      </c>
      <c r="J4008" s="45" t="str">
        <f>IF(ISERROR(VLOOKUP(I4008,State_codes!$B$2:$C$38, 2, FALSE)),"",VLOOKUP(I4008,State_codes!$B$2:$C$38, 2, FALSE))</f>
        <v>MH</v>
      </c>
      <c r="K4008" s="80" t="s">
        <v>122</v>
      </c>
      <c r="L4008" s="45"/>
      <c r="M4008" s="45"/>
      <c r="N4008" s="129"/>
      <c r="O4008" s="129"/>
      <c r="P4008" s="74">
        <v>43926</v>
      </c>
      <c r="Q4008" s="346" t="s">
        <v>1210</v>
      </c>
      <c r="R4008" s="46"/>
      <c r="S4008" s="46"/>
    </row>
    <row r="4009" spans="1:19" ht="12.75">
      <c r="A4009" s="38">
        <v>4008</v>
      </c>
      <c r="B4009" s="119"/>
      <c r="C4009" s="74">
        <v>43926</v>
      </c>
      <c r="D4009" s="343"/>
      <c r="E4009" s="45"/>
      <c r="F4009" s="45"/>
      <c r="G4009" s="45"/>
      <c r="H4009" s="2" t="s">
        <v>43</v>
      </c>
      <c r="I4009" s="80" t="s">
        <v>45</v>
      </c>
      <c r="J4009" s="45" t="str">
        <f>IF(ISERROR(VLOOKUP(I4009,State_codes!$B$2:$C$38, 2, FALSE)),"",VLOOKUP(I4009,State_codes!$B$2:$C$38, 2, FALSE))</f>
        <v>MH</v>
      </c>
      <c r="K4009" s="80" t="s">
        <v>122</v>
      </c>
      <c r="L4009" s="45"/>
      <c r="M4009" s="45"/>
      <c r="N4009" s="129"/>
      <c r="O4009" s="129"/>
      <c r="P4009" s="74">
        <v>43926</v>
      </c>
      <c r="Q4009" s="346" t="s">
        <v>1210</v>
      </c>
      <c r="R4009" s="46"/>
      <c r="S4009" s="46"/>
    </row>
    <row r="4010" spans="1:19" ht="12.75">
      <c r="A4010" s="38">
        <v>4009</v>
      </c>
      <c r="B4010" s="119"/>
      <c r="C4010" s="74">
        <v>43926</v>
      </c>
      <c r="D4010" s="343"/>
      <c r="E4010" s="45"/>
      <c r="F4010" s="45"/>
      <c r="G4010" s="45"/>
      <c r="H4010" s="2" t="s">
        <v>43</v>
      </c>
      <c r="I4010" s="80" t="s">
        <v>45</v>
      </c>
      <c r="J4010" s="45" t="str">
        <f>IF(ISERROR(VLOOKUP(I4010,State_codes!$B$2:$C$38, 2, FALSE)),"",VLOOKUP(I4010,State_codes!$B$2:$C$38, 2, FALSE))</f>
        <v>MH</v>
      </c>
      <c r="K4010" s="80" t="s">
        <v>122</v>
      </c>
      <c r="L4010" s="45"/>
      <c r="M4010" s="45"/>
      <c r="N4010" s="129"/>
      <c r="O4010" s="129"/>
      <c r="P4010" s="74">
        <v>43926</v>
      </c>
      <c r="Q4010" s="346" t="s">
        <v>1210</v>
      </c>
      <c r="R4010" s="46"/>
      <c r="S4010" s="46"/>
    </row>
    <row r="4011" spans="1:19" ht="12.75">
      <c r="A4011" s="38">
        <v>4010</v>
      </c>
      <c r="B4011" s="119"/>
      <c r="C4011" s="74">
        <v>43926</v>
      </c>
      <c r="D4011" s="343"/>
      <c r="E4011" s="45"/>
      <c r="F4011" s="45"/>
      <c r="G4011" s="45"/>
      <c r="H4011" s="2" t="s">
        <v>43</v>
      </c>
      <c r="I4011" s="80" t="s">
        <v>45</v>
      </c>
      <c r="J4011" s="45" t="str">
        <f>IF(ISERROR(VLOOKUP(I4011,State_codes!$B$2:$C$38, 2, FALSE)),"",VLOOKUP(I4011,State_codes!$B$2:$C$38, 2, FALSE))</f>
        <v>MH</v>
      </c>
      <c r="K4011" s="80" t="s">
        <v>122</v>
      </c>
      <c r="L4011" s="45"/>
      <c r="M4011" s="45"/>
      <c r="N4011" s="129"/>
      <c r="O4011" s="129"/>
      <c r="P4011" s="74">
        <v>43926</v>
      </c>
      <c r="Q4011" s="346" t="s">
        <v>1210</v>
      </c>
      <c r="R4011" s="46"/>
      <c r="S4011" s="46"/>
    </row>
    <row r="4012" spans="1:19" ht="12.75">
      <c r="A4012" s="38">
        <v>4011</v>
      </c>
      <c r="B4012" s="119"/>
      <c r="C4012" s="146">
        <v>43926</v>
      </c>
      <c r="D4012" s="343"/>
      <c r="E4012" s="45"/>
      <c r="F4012" s="45"/>
      <c r="G4012" s="45"/>
      <c r="H4012" s="2" t="s">
        <v>43</v>
      </c>
      <c r="I4012" s="75" t="s">
        <v>45</v>
      </c>
      <c r="J4012" s="45" t="str">
        <f>IF(ISERROR(VLOOKUP(I4012,State_codes!$B$2:$C$38, 2, FALSE)),"",VLOOKUP(I4012,State_codes!$B$2:$C$38, 2, FALSE))</f>
        <v>MH</v>
      </c>
      <c r="K4012" s="45" t="s">
        <v>122</v>
      </c>
      <c r="L4012" s="45"/>
      <c r="M4012" s="45"/>
      <c r="N4012" s="129"/>
      <c r="O4012" s="129"/>
      <c r="P4012" s="146">
        <v>43926</v>
      </c>
      <c r="Q4012" s="131" t="s">
        <v>1210</v>
      </c>
      <c r="R4012" s="46"/>
      <c r="S4012" s="46"/>
    </row>
    <row r="4013" spans="1:19" ht="12.75">
      <c r="A4013" s="38">
        <v>4012</v>
      </c>
      <c r="B4013" s="119"/>
      <c r="C4013" s="146">
        <v>43926</v>
      </c>
      <c r="D4013" s="343"/>
      <c r="E4013" s="45"/>
      <c r="F4013" s="45"/>
      <c r="G4013" s="45"/>
      <c r="H4013" s="2" t="s">
        <v>43</v>
      </c>
      <c r="I4013" s="75" t="s">
        <v>45</v>
      </c>
      <c r="J4013" s="45" t="str">
        <f>IF(ISERROR(VLOOKUP(I4013,State_codes!$B$2:$C$38, 2, FALSE)),"",VLOOKUP(I4013,State_codes!$B$2:$C$38, 2, FALSE))</f>
        <v>MH</v>
      </c>
      <c r="K4013" s="45" t="s">
        <v>122</v>
      </c>
      <c r="L4013" s="45"/>
      <c r="M4013" s="45"/>
      <c r="N4013" s="129"/>
      <c r="O4013" s="129"/>
      <c r="P4013" s="146">
        <v>43926</v>
      </c>
      <c r="Q4013" s="131" t="s">
        <v>1210</v>
      </c>
      <c r="R4013" s="46"/>
      <c r="S4013" s="46"/>
    </row>
    <row r="4014" spans="1:19" ht="12.75">
      <c r="A4014" s="38">
        <v>4013</v>
      </c>
      <c r="B4014" s="119"/>
      <c r="C4014" s="146">
        <v>43926</v>
      </c>
      <c r="D4014" s="343"/>
      <c r="E4014" s="45"/>
      <c r="F4014" s="45"/>
      <c r="G4014" s="45"/>
      <c r="H4014" s="2" t="s">
        <v>43</v>
      </c>
      <c r="I4014" s="75" t="s">
        <v>45</v>
      </c>
      <c r="J4014" s="45" t="str">
        <f>IF(ISERROR(VLOOKUP(I4014,State_codes!$B$2:$C$38, 2, FALSE)),"",VLOOKUP(I4014,State_codes!$B$2:$C$38, 2, FALSE))</f>
        <v>MH</v>
      </c>
      <c r="K4014" s="45" t="s">
        <v>122</v>
      </c>
      <c r="L4014" s="45"/>
      <c r="M4014" s="45"/>
      <c r="N4014" s="129"/>
      <c r="O4014" s="129"/>
      <c r="P4014" s="146">
        <v>43926</v>
      </c>
      <c r="Q4014" s="131" t="s">
        <v>1210</v>
      </c>
      <c r="R4014" s="46"/>
      <c r="S4014" s="46"/>
    </row>
    <row r="4015" spans="1:19" ht="12.75">
      <c r="A4015" s="38">
        <v>4014</v>
      </c>
      <c r="B4015" s="119"/>
      <c r="C4015" s="146">
        <v>43926</v>
      </c>
      <c r="D4015" s="343"/>
      <c r="E4015" s="45"/>
      <c r="F4015" s="45"/>
      <c r="G4015" s="45"/>
      <c r="H4015" s="2" t="s">
        <v>43</v>
      </c>
      <c r="I4015" s="75" t="s">
        <v>45</v>
      </c>
      <c r="J4015" s="45" t="str">
        <f>IF(ISERROR(VLOOKUP(I4015,State_codes!$B$2:$C$38, 2, FALSE)),"",VLOOKUP(I4015,State_codes!$B$2:$C$38, 2, FALSE))</f>
        <v>MH</v>
      </c>
      <c r="K4015" s="45" t="s">
        <v>122</v>
      </c>
      <c r="L4015" s="45"/>
      <c r="M4015" s="45"/>
      <c r="N4015" s="129"/>
      <c r="O4015" s="129"/>
      <c r="P4015" s="146">
        <v>43926</v>
      </c>
      <c r="Q4015" s="131" t="s">
        <v>1210</v>
      </c>
      <c r="R4015" s="46"/>
      <c r="S4015" s="46"/>
    </row>
    <row r="4016" spans="1:19" ht="12.75">
      <c r="A4016" s="38">
        <v>4015</v>
      </c>
      <c r="B4016" s="119"/>
      <c r="C4016" s="146">
        <v>43926</v>
      </c>
      <c r="D4016" s="343"/>
      <c r="E4016" s="45"/>
      <c r="F4016" s="45"/>
      <c r="G4016" s="45"/>
      <c r="H4016" s="2" t="s">
        <v>43</v>
      </c>
      <c r="I4016" s="75" t="s">
        <v>45</v>
      </c>
      <c r="J4016" s="45" t="str">
        <f>IF(ISERROR(VLOOKUP(I4016,State_codes!$B$2:$C$38, 2, FALSE)),"",VLOOKUP(I4016,State_codes!$B$2:$C$38, 2, FALSE))</f>
        <v>MH</v>
      </c>
      <c r="K4016" s="45" t="s">
        <v>122</v>
      </c>
      <c r="L4016" s="45"/>
      <c r="M4016" s="45"/>
      <c r="N4016" s="129"/>
      <c r="O4016" s="129"/>
      <c r="P4016" s="146">
        <v>43926</v>
      </c>
      <c r="Q4016" s="131" t="s">
        <v>1210</v>
      </c>
      <c r="R4016" s="46"/>
      <c r="S4016" s="46"/>
    </row>
    <row r="4017" spans="1:19" ht="12.75">
      <c r="A4017" s="38">
        <v>4016</v>
      </c>
      <c r="B4017" s="119"/>
      <c r="C4017" s="146">
        <v>43926</v>
      </c>
      <c r="D4017" s="343"/>
      <c r="E4017" s="45"/>
      <c r="F4017" s="45"/>
      <c r="G4017" s="45"/>
      <c r="H4017" s="2" t="s">
        <v>43</v>
      </c>
      <c r="I4017" s="75" t="s">
        <v>45</v>
      </c>
      <c r="J4017" s="45" t="str">
        <f>IF(ISERROR(VLOOKUP(I4017,State_codes!$B$2:$C$38, 2, FALSE)),"",VLOOKUP(I4017,State_codes!$B$2:$C$38, 2, FALSE))</f>
        <v>MH</v>
      </c>
      <c r="K4017" s="45" t="s">
        <v>122</v>
      </c>
      <c r="L4017" s="45"/>
      <c r="M4017" s="45"/>
      <c r="N4017" s="129"/>
      <c r="O4017" s="129"/>
      <c r="P4017" s="146">
        <v>43926</v>
      </c>
      <c r="Q4017" s="131" t="s">
        <v>1210</v>
      </c>
      <c r="R4017" s="46"/>
      <c r="S4017" s="46"/>
    </row>
    <row r="4018" spans="1:19" ht="12.75">
      <c r="A4018" s="38">
        <v>4017</v>
      </c>
      <c r="B4018" s="119"/>
      <c r="C4018" s="146">
        <v>43926</v>
      </c>
      <c r="D4018" s="343"/>
      <c r="E4018" s="45"/>
      <c r="F4018" s="45"/>
      <c r="G4018" s="45"/>
      <c r="H4018" s="2" t="s">
        <v>43</v>
      </c>
      <c r="I4018" s="75" t="s">
        <v>45</v>
      </c>
      <c r="J4018" s="45" t="str">
        <f>IF(ISERROR(VLOOKUP(I4018,State_codes!$B$2:$C$38, 2, FALSE)),"",VLOOKUP(I4018,State_codes!$B$2:$C$38, 2, FALSE))</f>
        <v>MH</v>
      </c>
      <c r="K4018" s="45" t="s">
        <v>122</v>
      </c>
      <c r="L4018" s="45"/>
      <c r="M4018" s="45"/>
      <c r="N4018" s="129"/>
      <c r="O4018" s="129"/>
      <c r="P4018" s="146">
        <v>43926</v>
      </c>
      <c r="Q4018" s="131" t="s">
        <v>1210</v>
      </c>
      <c r="R4018" s="46"/>
      <c r="S4018" s="46"/>
    </row>
    <row r="4019" spans="1:19" ht="12.75">
      <c r="A4019" s="38">
        <v>4018</v>
      </c>
      <c r="B4019" s="119"/>
      <c r="C4019" s="146">
        <v>43926</v>
      </c>
      <c r="D4019" s="343"/>
      <c r="E4019" s="45"/>
      <c r="F4019" s="45"/>
      <c r="G4019" s="45"/>
      <c r="H4019" s="2" t="s">
        <v>43</v>
      </c>
      <c r="I4019" s="75" t="s">
        <v>45</v>
      </c>
      <c r="J4019" s="45" t="str">
        <f>IF(ISERROR(VLOOKUP(I4019,State_codes!$B$2:$C$38, 2, FALSE)),"",VLOOKUP(I4019,State_codes!$B$2:$C$38, 2, FALSE))</f>
        <v>MH</v>
      </c>
      <c r="K4019" s="45" t="s">
        <v>122</v>
      </c>
      <c r="L4019" s="45"/>
      <c r="M4019" s="45"/>
      <c r="N4019" s="129"/>
      <c r="O4019" s="129"/>
      <c r="P4019" s="146">
        <v>43926</v>
      </c>
      <c r="Q4019" s="131" t="s">
        <v>1210</v>
      </c>
      <c r="R4019" s="46"/>
      <c r="S4019" s="46"/>
    </row>
    <row r="4020" spans="1:19" ht="12.75">
      <c r="A4020" s="38">
        <v>4019</v>
      </c>
      <c r="B4020" s="119"/>
      <c r="C4020" s="146">
        <v>43926</v>
      </c>
      <c r="D4020" s="343"/>
      <c r="E4020" s="45"/>
      <c r="F4020" s="45"/>
      <c r="G4020" s="45"/>
      <c r="H4020" s="2" t="s">
        <v>43</v>
      </c>
      <c r="I4020" s="75" t="s">
        <v>45</v>
      </c>
      <c r="J4020" s="45" t="str">
        <f>IF(ISERROR(VLOOKUP(I4020,State_codes!$B$2:$C$38, 2, FALSE)),"",VLOOKUP(I4020,State_codes!$B$2:$C$38, 2, FALSE))</f>
        <v>MH</v>
      </c>
      <c r="K4020" s="45" t="s">
        <v>122</v>
      </c>
      <c r="L4020" s="45"/>
      <c r="M4020" s="45"/>
      <c r="N4020" s="129"/>
      <c r="O4020" s="129"/>
      <c r="P4020" s="146">
        <v>43926</v>
      </c>
      <c r="Q4020" s="131" t="s">
        <v>1210</v>
      </c>
      <c r="R4020" s="46"/>
      <c r="S4020" s="46"/>
    </row>
    <row r="4021" spans="1:19" ht="12.75">
      <c r="A4021" s="38">
        <v>4020</v>
      </c>
      <c r="B4021" s="119"/>
      <c r="C4021" s="146">
        <v>43926</v>
      </c>
      <c r="D4021" s="343"/>
      <c r="E4021" s="45"/>
      <c r="F4021" s="45"/>
      <c r="G4021" s="45"/>
      <c r="H4021" s="2" t="s">
        <v>43</v>
      </c>
      <c r="I4021" s="75" t="s">
        <v>45</v>
      </c>
      <c r="J4021" s="45" t="str">
        <f>IF(ISERROR(VLOOKUP(I4021,State_codes!$B$2:$C$38, 2, FALSE)),"",VLOOKUP(I4021,State_codes!$B$2:$C$38, 2, FALSE))</f>
        <v>MH</v>
      </c>
      <c r="K4021" s="45" t="s">
        <v>122</v>
      </c>
      <c r="L4021" s="45"/>
      <c r="M4021" s="45"/>
      <c r="N4021" s="129"/>
      <c r="O4021" s="129"/>
      <c r="P4021" s="146">
        <v>43926</v>
      </c>
      <c r="Q4021" s="131" t="s">
        <v>1210</v>
      </c>
      <c r="R4021" s="46"/>
      <c r="S4021" s="46"/>
    </row>
    <row r="4022" spans="1:19" ht="12.75">
      <c r="A4022" s="38">
        <v>4021</v>
      </c>
      <c r="B4022" s="119"/>
      <c r="C4022" s="146">
        <v>43926</v>
      </c>
      <c r="D4022" s="343"/>
      <c r="E4022" s="45"/>
      <c r="F4022" s="45"/>
      <c r="G4022" s="45"/>
      <c r="H4022" s="2" t="s">
        <v>43</v>
      </c>
      <c r="I4022" s="75" t="s">
        <v>45</v>
      </c>
      <c r="J4022" s="45" t="str">
        <f>IF(ISERROR(VLOOKUP(I4022,State_codes!$B$2:$C$38, 2, FALSE)),"",VLOOKUP(I4022,State_codes!$B$2:$C$38, 2, FALSE))</f>
        <v>MH</v>
      </c>
      <c r="K4022" s="45" t="s">
        <v>122</v>
      </c>
      <c r="L4022" s="45"/>
      <c r="M4022" s="45"/>
      <c r="N4022" s="129"/>
      <c r="O4022" s="129"/>
      <c r="P4022" s="146">
        <v>43926</v>
      </c>
      <c r="Q4022" s="131" t="s">
        <v>1210</v>
      </c>
      <c r="R4022" s="46"/>
      <c r="S4022" s="46"/>
    </row>
    <row r="4023" spans="1:19" ht="12.75">
      <c r="A4023" s="38">
        <v>4022</v>
      </c>
      <c r="B4023" s="119"/>
      <c r="C4023" s="146">
        <v>43926</v>
      </c>
      <c r="D4023" s="343"/>
      <c r="E4023" s="45"/>
      <c r="F4023" s="45"/>
      <c r="G4023" s="45"/>
      <c r="H4023" s="2" t="s">
        <v>43</v>
      </c>
      <c r="I4023" s="75" t="s">
        <v>45</v>
      </c>
      <c r="J4023" s="45" t="str">
        <f>IF(ISERROR(VLOOKUP(I4023,State_codes!$B$2:$C$38, 2, FALSE)),"",VLOOKUP(I4023,State_codes!$B$2:$C$38, 2, FALSE))</f>
        <v>MH</v>
      </c>
      <c r="K4023" s="45" t="s">
        <v>122</v>
      </c>
      <c r="L4023" s="45"/>
      <c r="M4023" s="45"/>
      <c r="N4023" s="129"/>
      <c r="O4023" s="129"/>
      <c r="P4023" s="146">
        <v>43926</v>
      </c>
      <c r="Q4023" s="131" t="s">
        <v>1210</v>
      </c>
      <c r="R4023" s="46"/>
      <c r="S4023" s="46"/>
    </row>
    <row r="4024" spans="1:19" ht="12.75">
      <c r="A4024" s="38">
        <v>4023</v>
      </c>
      <c r="B4024" s="119"/>
      <c r="C4024" s="146">
        <v>43926</v>
      </c>
      <c r="D4024" s="343"/>
      <c r="E4024" s="45"/>
      <c r="F4024" s="45"/>
      <c r="G4024" s="45"/>
      <c r="H4024" s="2" t="s">
        <v>43</v>
      </c>
      <c r="I4024" s="75" t="s">
        <v>45</v>
      </c>
      <c r="J4024" s="45" t="str">
        <f>IF(ISERROR(VLOOKUP(I4024,State_codes!$B$2:$C$38, 2, FALSE)),"",VLOOKUP(I4024,State_codes!$B$2:$C$38, 2, FALSE))</f>
        <v>MH</v>
      </c>
      <c r="K4024" s="45" t="s">
        <v>122</v>
      </c>
      <c r="L4024" s="45"/>
      <c r="M4024" s="45"/>
      <c r="N4024" s="129"/>
      <c r="O4024" s="129"/>
      <c r="P4024" s="146">
        <v>43926</v>
      </c>
      <c r="Q4024" s="131" t="s">
        <v>1210</v>
      </c>
      <c r="R4024" s="46"/>
      <c r="S4024" s="46"/>
    </row>
    <row r="4025" spans="1:19" ht="12.75">
      <c r="A4025" s="38">
        <v>4024</v>
      </c>
      <c r="B4025" s="119"/>
      <c r="C4025" s="146">
        <v>43926</v>
      </c>
      <c r="D4025" s="343"/>
      <c r="E4025" s="45"/>
      <c r="F4025" s="45"/>
      <c r="G4025" s="45"/>
      <c r="H4025" s="2" t="s">
        <v>43</v>
      </c>
      <c r="I4025" s="75" t="s">
        <v>45</v>
      </c>
      <c r="J4025" s="45" t="str">
        <f>IF(ISERROR(VLOOKUP(I4025,State_codes!$B$2:$C$38, 2, FALSE)),"",VLOOKUP(I4025,State_codes!$B$2:$C$38, 2, FALSE))</f>
        <v>MH</v>
      </c>
      <c r="K4025" s="45" t="s">
        <v>122</v>
      </c>
      <c r="L4025" s="45"/>
      <c r="M4025" s="45"/>
      <c r="N4025" s="129"/>
      <c r="O4025" s="129"/>
      <c r="P4025" s="146">
        <v>43926</v>
      </c>
      <c r="Q4025" s="131" t="s">
        <v>1210</v>
      </c>
      <c r="R4025" s="46"/>
      <c r="S4025" s="46"/>
    </row>
    <row r="4026" spans="1:19" ht="12.75">
      <c r="A4026" s="38">
        <v>4025</v>
      </c>
      <c r="B4026" s="119"/>
      <c r="C4026" s="146">
        <v>43926</v>
      </c>
      <c r="D4026" s="343"/>
      <c r="E4026" s="45"/>
      <c r="F4026" s="45"/>
      <c r="G4026" s="45"/>
      <c r="H4026" s="2" t="s">
        <v>43</v>
      </c>
      <c r="I4026" s="75" t="s">
        <v>45</v>
      </c>
      <c r="J4026" s="45" t="str">
        <f>IF(ISERROR(VLOOKUP(I4026,State_codes!$B$2:$C$38, 2, FALSE)),"",VLOOKUP(I4026,State_codes!$B$2:$C$38, 2, FALSE))</f>
        <v>MH</v>
      </c>
      <c r="K4026" s="45" t="s">
        <v>122</v>
      </c>
      <c r="L4026" s="45"/>
      <c r="M4026" s="45"/>
      <c r="N4026" s="129"/>
      <c r="O4026" s="129"/>
      <c r="P4026" s="146">
        <v>43926</v>
      </c>
      <c r="Q4026" s="131" t="s">
        <v>1210</v>
      </c>
      <c r="R4026" s="46"/>
      <c r="S4026" s="46"/>
    </row>
    <row r="4027" spans="1:19" ht="12.75">
      <c r="A4027" s="38">
        <v>4026</v>
      </c>
      <c r="B4027" s="119"/>
      <c r="C4027" s="146">
        <v>43926</v>
      </c>
      <c r="D4027" s="343"/>
      <c r="E4027" s="45"/>
      <c r="F4027" s="45"/>
      <c r="G4027" s="45"/>
      <c r="H4027" s="2" t="s">
        <v>43</v>
      </c>
      <c r="I4027" s="75" t="s">
        <v>45</v>
      </c>
      <c r="J4027" s="45" t="str">
        <f>IF(ISERROR(VLOOKUP(I4027,State_codes!$B$2:$C$38, 2, FALSE)),"",VLOOKUP(I4027,State_codes!$B$2:$C$38, 2, FALSE))</f>
        <v>MH</v>
      </c>
      <c r="K4027" s="45" t="s">
        <v>122</v>
      </c>
      <c r="L4027" s="45"/>
      <c r="M4027" s="45"/>
      <c r="N4027" s="129"/>
      <c r="O4027" s="129"/>
      <c r="P4027" s="146">
        <v>43926</v>
      </c>
      <c r="Q4027" s="131" t="s">
        <v>1210</v>
      </c>
      <c r="R4027" s="46"/>
      <c r="S4027" s="46"/>
    </row>
    <row r="4028" spans="1:19" ht="12.75">
      <c r="A4028" s="38">
        <v>4027</v>
      </c>
      <c r="B4028" s="119"/>
      <c r="C4028" s="146">
        <v>43926</v>
      </c>
      <c r="D4028" s="343"/>
      <c r="E4028" s="45"/>
      <c r="F4028" s="45"/>
      <c r="G4028" s="45"/>
      <c r="H4028" s="2" t="s">
        <v>43</v>
      </c>
      <c r="I4028" s="75" t="s">
        <v>45</v>
      </c>
      <c r="J4028" s="45" t="str">
        <f>IF(ISERROR(VLOOKUP(I4028,State_codes!$B$2:$C$38, 2, FALSE)),"",VLOOKUP(I4028,State_codes!$B$2:$C$38, 2, FALSE))</f>
        <v>MH</v>
      </c>
      <c r="K4028" s="45" t="s">
        <v>122</v>
      </c>
      <c r="L4028" s="45"/>
      <c r="M4028" s="45"/>
      <c r="N4028" s="129"/>
      <c r="O4028" s="129"/>
      <c r="P4028" s="146">
        <v>43926</v>
      </c>
      <c r="Q4028" s="131" t="s">
        <v>1210</v>
      </c>
      <c r="R4028" s="46"/>
      <c r="S4028" s="46"/>
    </row>
    <row r="4029" spans="1:19" ht="12.75">
      <c r="A4029" s="38">
        <v>4028</v>
      </c>
      <c r="B4029" s="119"/>
      <c r="C4029" s="146">
        <v>43926</v>
      </c>
      <c r="D4029" s="343"/>
      <c r="E4029" s="45"/>
      <c r="F4029" s="45"/>
      <c r="G4029" s="45"/>
      <c r="H4029" s="2" t="s">
        <v>43</v>
      </c>
      <c r="I4029" s="75" t="s">
        <v>45</v>
      </c>
      <c r="J4029" s="45" t="str">
        <f>IF(ISERROR(VLOOKUP(I4029,State_codes!$B$2:$C$38, 2, FALSE)),"",VLOOKUP(I4029,State_codes!$B$2:$C$38, 2, FALSE))</f>
        <v>MH</v>
      </c>
      <c r="K4029" s="45" t="s">
        <v>122</v>
      </c>
      <c r="L4029" s="45"/>
      <c r="M4029" s="45"/>
      <c r="N4029" s="129"/>
      <c r="O4029" s="129"/>
      <c r="P4029" s="146">
        <v>43926</v>
      </c>
      <c r="Q4029" s="131" t="s">
        <v>1210</v>
      </c>
      <c r="R4029" s="46"/>
      <c r="S4029" s="46"/>
    </row>
    <row r="4030" spans="1:19" ht="12.75">
      <c r="A4030" s="38">
        <v>4029</v>
      </c>
      <c r="B4030" s="119"/>
      <c r="C4030" s="146">
        <v>43926</v>
      </c>
      <c r="D4030" s="343"/>
      <c r="E4030" s="45"/>
      <c r="F4030" s="45"/>
      <c r="G4030" s="45"/>
      <c r="H4030" s="2" t="s">
        <v>43</v>
      </c>
      <c r="I4030" s="75" t="s">
        <v>45</v>
      </c>
      <c r="J4030" s="45" t="str">
        <f>IF(ISERROR(VLOOKUP(I4030,State_codes!$B$2:$C$38, 2, FALSE)),"",VLOOKUP(I4030,State_codes!$B$2:$C$38, 2, FALSE))</f>
        <v>MH</v>
      </c>
      <c r="K4030" s="45" t="s">
        <v>122</v>
      </c>
      <c r="L4030" s="45"/>
      <c r="M4030" s="45"/>
      <c r="N4030" s="129"/>
      <c r="O4030" s="129"/>
      <c r="P4030" s="146">
        <v>43926</v>
      </c>
      <c r="Q4030" s="131" t="s">
        <v>1210</v>
      </c>
      <c r="R4030" s="46"/>
      <c r="S4030" s="46"/>
    </row>
    <row r="4031" spans="1:19" ht="12.75">
      <c r="A4031" s="38">
        <v>4030</v>
      </c>
      <c r="B4031" s="119"/>
      <c r="C4031" s="146">
        <v>43926</v>
      </c>
      <c r="D4031" s="343"/>
      <c r="E4031" s="45"/>
      <c r="F4031" s="45"/>
      <c r="G4031" s="45"/>
      <c r="H4031" s="2" t="s">
        <v>43</v>
      </c>
      <c r="I4031" s="75" t="s">
        <v>45</v>
      </c>
      <c r="J4031" s="45" t="str">
        <f>IF(ISERROR(VLOOKUP(I4031,State_codes!$B$2:$C$38, 2, FALSE)),"",VLOOKUP(I4031,State_codes!$B$2:$C$38, 2, FALSE))</f>
        <v>MH</v>
      </c>
      <c r="K4031" s="45" t="s">
        <v>122</v>
      </c>
      <c r="L4031" s="45"/>
      <c r="M4031" s="45"/>
      <c r="N4031" s="129"/>
      <c r="O4031" s="129"/>
      <c r="P4031" s="146">
        <v>43926</v>
      </c>
      <c r="Q4031" s="131" t="s">
        <v>1210</v>
      </c>
      <c r="R4031" s="46"/>
      <c r="S4031" s="46"/>
    </row>
    <row r="4032" spans="1:19" ht="12.75">
      <c r="A4032" s="38">
        <v>4031</v>
      </c>
      <c r="B4032" s="119"/>
      <c r="C4032" s="146">
        <v>43926</v>
      </c>
      <c r="D4032" s="343"/>
      <c r="E4032" s="45"/>
      <c r="F4032" s="45"/>
      <c r="G4032" s="45"/>
      <c r="H4032" s="2" t="s">
        <v>43</v>
      </c>
      <c r="I4032" s="75" t="s">
        <v>45</v>
      </c>
      <c r="J4032" s="45" t="str">
        <f>IF(ISERROR(VLOOKUP(I4032,State_codes!$B$2:$C$38, 2, FALSE)),"",VLOOKUP(I4032,State_codes!$B$2:$C$38, 2, FALSE))</f>
        <v>MH</v>
      </c>
      <c r="K4032" s="45" t="s">
        <v>122</v>
      </c>
      <c r="L4032" s="45"/>
      <c r="M4032" s="45"/>
      <c r="N4032" s="129"/>
      <c r="O4032" s="129"/>
      <c r="P4032" s="146">
        <v>43926</v>
      </c>
      <c r="Q4032" s="131" t="s">
        <v>1210</v>
      </c>
      <c r="R4032" s="46"/>
      <c r="S4032" s="46"/>
    </row>
    <row r="4033" spans="1:19" ht="12.75">
      <c r="A4033" s="38">
        <v>4032</v>
      </c>
      <c r="B4033" s="119"/>
      <c r="C4033" s="146">
        <v>43926</v>
      </c>
      <c r="D4033" s="343"/>
      <c r="E4033" s="45"/>
      <c r="F4033" s="45"/>
      <c r="G4033" s="45"/>
      <c r="H4033" s="2" t="s">
        <v>43</v>
      </c>
      <c r="I4033" s="75" t="s">
        <v>45</v>
      </c>
      <c r="J4033" s="45" t="str">
        <f>IF(ISERROR(VLOOKUP(I4033,State_codes!$B$2:$C$38, 2, FALSE)),"",VLOOKUP(I4033,State_codes!$B$2:$C$38, 2, FALSE))</f>
        <v>MH</v>
      </c>
      <c r="K4033" s="45" t="s">
        <v>122</v>
      </c>
      <c r="L4033" s="45"/>
      <c r="M4033" s="45"/>
      <c r="N4033" s="129"/>
      <c r="O4033" s="129"/>
      <c r="P4033" s="146">
        <v>43926</v>
      </c>
      <c r="Q4033" s="131" t="s">
        <v>1210</v>
      </c>
      <c r="R4033" s="46"/>
      <c r="S4033" s="46"/>
    </row>
    <row r="4034" spans="1:19" ht="12.75">
      <c r="A4034" s="38">
        <v>4033</v>
      </c>
      <c r="B4034" s="119"/>
      <c r="C4034" s="146">
        <v>43926</v>
      </c>
      <c r="D4034" s="343"/>
      <c r="E4034" s="45"/>
      <c r="F4034" s="45"/>
      <c r="G4034" s="45"/>
      <c r="H4034" s="80" t="s">
        <v>83</v>
      </c>
      <c r="I4034" s="75" t="s">
        <v>45</v>
      </c>
      <c r="J4034" s="45" t="str">
        <f>IF(ISERROR(VLOOKUP(I4034,State_codes!$B$2:$C$38, 2, FALSE)),"",VLOOKUP(I4034,State_codes!$B$2:$C$38, 2, FALSE))</f>
        <v>MH</v>
      </c>
      <c r="K4034" s="45" t="s">
        <v>122</v>
      </c>
      <c r="L4034" s="45"/>
      <c r="M4034" s="45"/>
      <c r="N4034" s="129"/>
      <c r="O4034" s="129"/>
      <c r="P4034" s="146">
        <v>43926</v>
      </c>
      <c r="Q4034" s="131" t="s">
        <v>1210</v>
      </c>
      <c r="R4034" s="46"/>
      <c r="S4034" s="46"/>
    </row>
    <row r="4035" spans="1:19" ht="12.75">
      <c r="A4035" s="38">
        <v>4034</v>
      </c>
      <c r="B4035" s="119"/>
      <c r="C4035" s="146">
        <v>43926</v>
      </c>
      <c r="D4035" s="343"/>
      <c r="E4035" s="45"/>
      <c r="F4035" s="45"/>
      <c r="G4035" s="45"/>
      <c r="H4035" s="80" t="s">
        <v>83</v>
      </c>
      <c r="I4035" s="75" t="s">
        <v>45</v>
      </c>
      <c r="J4035" s="45" t="str">
        <f>IF(ISERROR(VLOOKUP(I4035,State_codes!$B$2:$C$38, 2, FALSE)),"",VLOOKUP(I4035,State_codes!$B$2:$C$38, 2, FALSE))</f>
        <v>MH</v>
      </c>
      <c r="K4035" s="45" t="s">
        <v>122</v>
      </c>
      <c r="L4035" s="45"/>
      <c r="M4035" s="45"/>
      <c r="N4035" s="129"/>
      <c r="O4035" s="129"/>
      <c r="P4035" s="146">
        <v>43926</v>
      </c>
      <c r="Q4035" s="131" t="s">
        <v>1210</v>
      </c>
      <c r="R4035" s="46"/>
      <c r="S4035" s="46"/>
    </row>
    <row r="4036" spans="1:19" ht="12.75">
      <c r="A4036" s="38">
        <v>4035</v>
      </c>
      <c r="B4036" s="119"/>
      <c r="C4036" s="146">
        <v>43926</v>
      </c>
      <c r="D4036" s="343"/>
      <c r="E4036" s="45"/>
      <c r="F4036" s="45"/>
      <c r="G4036" s="45"/>
      <c r="H4036" s="80" t="s">
        <v>83</v>
      </c>
      <c r="I4036" s="75" t="s">
        <v>45</v>
      </c>
      <c r="J4036" s="45" t="str">
        <f>IF(ISERROR(VLOOKUP(I4036,State_codes!$B$2:$C$38, 2, FALSE)),"",VLOOKUP(I4036,State_codes!$B$2:$C$38, 2, FALSE))</f>
        <v>MH</v>
      </c>
      <c r="K4036" s="45" t="s">
        <v>122</v>
      </c>
      <c r="L4036" s="45"/>
      <c r="M4036" s="45"/>
      <c r="N4036" s="129"/>
      <c r="O4036" s="129"/>
      <c r="P4036" s="146">
        <v>43926</v>
      </c>
      <c r="Q4036" s="131" t="s">
        <v>1210</v>
      </c>
      <c r="R4036" s="46"/>
      <c r="S4036" s="46"/>
    </row>
    <row r="4037" spans="1:19" ht="12.75">
      <c r="A4037" s="38">
        <v>4036</v>
      </c>
      <c r="B4037" s="119"/>
      <c r="C4037" s="146">
        <v>43926</v>
      </c>
      <c r="D4037" s="343"/>
      <c r="E4037" s="45"/>
      <c r="F4037" s="45"/>
      <c r="G4037" s="45"/>
      <c r="H4037" s="80" t="s">
        <v>83</v>
      </c>
      <c r="I4037" s="75" t="s">
        <v>45</v>
      </c>
      <c r="J4037" s="45" t="str">
        <f>IF(ISERROR(VLOOKUP(I4037,State_codes!$B$2:$C$38, 2, FALSE)),"",VLOOKUP(I4037,State_codes!$B$2:$C$38, 2, FALSE))</f>
        <v>MH</v>
      </c>
      <c r="K4037" s="45" t="s">
        <v>122</v>
      </c>
      <c r="L4037" s="45"/>
      <c r="M4037" s="45"/>
      <c r="N4037" s="129"/>
      <c r="O4037" s="129"/>
      <c r="P4037" s="146">
        <v>43926</v>
      </c>
      <c r="Q4037" s="131" t="s">
        <v>1210</v>
      </c>
      <c r="R4037" s="46"/>
      <c r="S4037" s="46"/>
    </row>
    <row r="4038" spans="1:19" ht="12.75">
      <c r="A4038" s="38">
        <v>4037</v>
      </c>
      <c r="B4038" s="119"/>
      <c r="C4038" s="146">
        <v>43926</v>
      </c>
      <c r="D4038" s="343"/>
      <c r="E4038" s="45"/>
      <c r="F4038" s="45"/>
      <c r="G4038" s="45"/>
      <c r="H4038" s="80" t="s">
        <v>83</v>
      </c>
      <c r="I4038" s="75" t="s">
        <v>45</v>
      </c>
      <c r="J4038" s="45" t="str">
        <f>IF(ISERROR(VLOOKUP(I4038,State_codes!$B$2:$C$38, 2, FALSE)),"",VLOOKUP(I4038,State_codes!$B$2:$C$38, 2, FALSE))</f>
        <v>MH</v>
      </c>
      <c r="K4038" s="45" t="s">
        <v>122</v>
      </c>
      <c r="L4038" s="45"/>
      <c r="M4038" s="45"/>
      <c r="N4038" s="129"/>
      <c r="O4038" s="129"/>
      <c r="P4038" s="146">
        <v>43926</v>
      </c>
      <c r="Q4038" s="131" t="s">
        <v>1210</v>
      </c>
      <c r="R4038" s="46"/>
      <c r="S4038" s="46"/>
    </row>
    <row r="4039" spans="1:19" ht="12.75">
      <c r="A4039" s="38">
        <v>4038</v>
      </c>
      <c r="B4039" s="119"/>
      <c r="C4039" s="74">
        <v>43927</v>
      </c>
      <c r="D4039" s="343"/>
      <c r="E4039" s="45"/>
      <c r="F4039" s="45"/>
      <c r="G4039" s="45"/>
      <c r="H4039" s="2" t="s">
        <v>1156</v>
      </c>
      <c r="I4039" s="75" t="s">
        <v>45</v>
      </c>
      <c r="J4039" s="45" t="str">
        <f>IF(ISERROR(VLOOKUP(I4039,State_codes!$B$2:$C$38, 2, FALSE)),"",VLOOKUP(I4039,State_codes!$B$2:$C$38, 2, FALSE))</f>
        <v>MH</v>
      </c>
      <c r="K4039" s="45" t="s">
        <v>122</v>
      </c>
      <c r="L4039" s="31" t="s">
        <v>429</v>
      </c>
      <c r="M4039" s="45"/>
      <c r="N4039" s="129"/>
      <c r="O4039" s="129"/>
      <c r="P4039" s="146">
        <v>43926</v>
      </c>
      <c r="Q4039" s="131" t="s">
        <v>1210</v>
      </c>
      <c r="R4039" s="46"/>
      <c r="S4039" s="46"/>
    </row>
    <row r="4040" spans="1:19" ht="12.75">
      <c r="A4040" s="38">
        <v>4039</v>
      </c>
      <c r="B4040" s="119"/>
      <c r="C4040" s="146">
        <v>43926</v>
      </c>
      <c r="D4040" s="343"/>
      <c r="E4040" s="45"/>
      <c r="F4040" s="45"/>
      <c r="G4040" s="45"/>
      <c r="H4040" s="80" t="s">
        <v>1621</v>
      </c>
      <c r="I4040" s="80" t="s">
        <v>109</v>
      </c>
      <c r="J4040" s="80" t="s">
        <v>1431</v>
      </c>
      <c r="K4040" s="80" t="s">
        <v>122</v>
      </c>
      <c r="L4040" s="31" t="s">
        <v>1727</v>
      </c>
      <c r="M4040" s="45"/>
      <c r="N4040" s="129"/>
      <c r="O4040" s="129"/>
      <c r="P4040" s="39">
        <v>43926</v>
      </c>
      <c r="Q4040" s="37" t="s">
        <v>13922</v>
      </c>
      <c r="R4040" s="46"/>
      <c r="S4040" s="46"/>
    </row>
    <row r="4041" spans="1:19" ht="12.75">
      <c r="A4041" s="50">
        <v>4040</v>
      </c>
      <c r="B4041" s="119"/>
      <c r="C4041" s="146">
        <v>43926</v>
      </c>
      <c r="D4041" s="343"/>
      <c r="E4041" s="45"/>
      <c r="F4041" s="45"/>
      <c r="G4041" s="45"/>
      <c r="H4041" s="80" t="s">
        <v>5367</v>
      </c>
      <c r="I4041" s="80" t="s">
        <v>109</v>
      </c>
      <c r="J4041" s="80" t="s">
        <v>1431</v>
      </c>
      <c r="K4041" s="80" t="s">
        <v>122</v>
      </c>
      <c r="L4041" s="31" t="s">
        <v>1727</v>
      </c>
      <c r="M4041" s="45"/>
      <c r="N4041" s="129"/>
      <c r="O4041" s="129"/>
      <c r="P4041" s="39">
        <v>43926</v>
      </c>
      <c r="Q4041" s="37" t="s">
        <v>13922</v>
      </c>
      <c r="R4041" s="46"/>
      <c r="S4041" s="46"/>
    </row>
    <row r="4042" spans="1:19" ht="12.75">
      <c r="A4042" s="50">
        <v>4041</v>
      </c>
      <c r="B4042" s="119"/>
      <c r="C4042" s="146">
        <v>43926</v>
      </c>
      <c r="D4042" s="40"/>
      <c r="E4042" s="41"/>
      <c r="H4042" s="2" t="s">
        <v>5363</v>
      </c>
      <c r="I4042" s="2" t="s">
        <v>109</v>
      </c>
      <c r="J4042" s="15" t="str">
        <f>IF(ISERROR(VLOOKUP(I4042,State_codes!$B$2:$C$38, 2, FALSE)),"",VLOOKUP(I4042,State_codes!$B$2:$C$38, 2, FALSE))</f>
        <v>RJ</v>
      </c>
      <c r="K4042" s="2" t="s">
        <v>122</v>
      </c>
      <c r="L4042" s="31" t="s">
        <v>1727</v>
      </c>
      <c r="N4042" s="130"/>
      <c r="O4042" s="130"/>
      <c r="P4042" s="39">
        <v>43926</v>
      </c>
      <c r="Q4042" s="37" t="s">
        <v>13922</v>
      </c>
      <c r="R4042" s="46"/>
      <c r="S4042" s="46"/>
    </row>
    <row r="4043" spans="1:19" ht="12.75">
      <c r="A4043" s="50">
        <v>4042</v>
      </c>
      <c r="B4043" s="119"/>
      <c r="C4043" s="146">
        <v>43926</v>
      </c>
      <c r="D4043" s="40"/>
      <c r="E4043" s="41"/>
      <c r="H4043" s="2" t="s">
        <v>107</v>
      </c>
      <c r="I4043" s="2" t="s">
        <v>109</v>
      </c>
      <c r="J4043" s="15" t="str">
        <f>IF(ISERROR(VLOOKUP(I4043,State_codes!$B$2:$C$38, 2, FALSE)),"",VLOOKUP(I4043,State_codes!$B$2:$C$38, 2, FALSE))</f>
        <v>RJ</v>
      </c>
      <c r="K4043" s="2" t="s">
        <v>122</v>
      </c>
      <c r="L4043" s="31" t="s">
        <v>1727</v>
      </c>
      <c r="N4043" s="130"/>
      <c r="O4043" s="130"/>
      <c r="P4043" s="39">
        <v>43926</v>
      </c>
      <c r="Q4043" s="37" t="s">
        <v>13922</v>
      </c>
      <c r="R4043" s="46"/>
      <c r="S4043" s="46"/>
    </row>
    <row r="4044" spans="1:19" ht="12.75">
      <c r="A4044" s="50">
        <v>4043</v>
      </c>
      <c r="B4044" s="119"/>
      <c r="C4044" s="146">
        <v>43926</v>
      </c>
      <c r="D4044" s="40"/>
      <c r="E4044" s="41"/>
      <c r="H4044" s="2" t="s">
        <v>107</v>
      </c>
      <c r="I4044" s="2" t="s">
        <v>109</v>
      </c>
      <c r="J4044" s="15" t="str">
        <f>IF(ISERROR(VLOOKUP(I4044,State_codes!$B$2:$C$38, 2, FALSE)),"",VLOOKUP(I4044,State_codes!$B$2:$C$38, 2, FALSE))</f>
        <v>RJ</v>
      </c>
      <c r="K4044" s="2" t="s">
        <v>122</v>
      </c>
      <c r="L4044" s="31" t="s">
        <v>1727</v>
      </c>
      <c r="N4044" s="130"/>
      <c r="O4044" s="130"/>
      <c r="P4044" s="39">
        <v>43926</v>
      </c>
      <c r="Q4044" s="37" t="s">
        <v>13922</v>
      </c>
      <c r="R4044" s="46"/>
      <c r="S4044" s="46"/>
    </row>
    <row r="4045" spans="1:19" ht="12.75">
      <c r="A4045" s="50">
        <v>4044</v>
      </c>
      <c r="B4045" s="119"/>
      <c r="C4045" s="146">
        <v>43926</v>
      </c>
      <c r="D4045" s="40"/>
      <c r="E4045" s="41"/>
      <c r="H4045" s="2" t="s">
        <v>107</v>
      </c>
      <c r="I4045" s="2" t="s">
        <v>109</v>
      </c>
      <c r="J4045" s="15" t="str">
        <f>IF(ISERROR(VLOOKUP(I4045,State_codes!$B$2:$C$38, 2, FALSE)),"",VLOOKUP(I4045,State_codes!$B$2:$C$38, 2, FALSE))</f>
        <v>RJ</v>
      </c>
      <c r="K4045" s="2" t="s">
        <v>122</v>
      </c>
      <c r="L4045" s="31" t="s">
        <v>1727</v>
      </c>
      <c r="N4045" s="130"/>
      <c r="O4045" s="130"/>
      <c r="P4045" s="39">
        <v>43926</v>
      </c>
      <c r="Q4045" s="37" t="s">
        <v>13922</v>
      </c>
      <c r="R4045" s="46"/>
      <c r="S4045" s="46"/>
    </row>
    <row r="4046" spans="1:19" ht="12.75">
      <c r="A4046" s="50">
        <v>4045</v>
      </c>
      <c r="B4046" s="119"/>
      <c r="C4046" s="146">
        <v>43926</v>
      </c>
      <c r="D4046" s="40"/>
      <c r="E4046" s="41"/>
      <c r="H4046" s="2" t="s">
        <v>107</v>
      </c>
      <c r="I4046" s="2" t="s">
        <v>109</v>
      </c>
      <c r="J4046" s="15" t="str">
        <f>IF(ISERROR(VLOOKUP(I4046,State_codes!$B$2:$C$38, 2, FALSE)),"",VLOOKUP(I4046,State_codes!$B$2:$C$38, 2, FALSE))</f>
        <v>RJ</v>
      </c>
      <c r="K4046" s="2" t="s">
        <v>122</v>
      </c>
      <c r="L4046" s="31" t="s">
        <v>1727</v>
      </c>
      <c r="N4046" s="130"/>
      <c r="O4046" s="130"/>
      <c r="P4046" s="39">
        <v>43926</v>
      </c>
      <c r="Q4046" s="37" t="s">
        <v>13922</v>
      </c>
      <c r="R4046" s="46"/>
      <c r="S4046" s="46"/>
    </row>
    <row r="4047" spans="1:19" ht="12.75">
      <c r="A4047" s="50">
        <v>4046</v>
      </c>
      <c r="B4047" s="119"/>
      <c r="C4047" s="146">
        <v>43926</v>
      </c>
      <c r="D4047" s="40"/>
      <c r="E4047" s="41"/>
      <c r="H4047" s="2" t="s">
        <v>107</v>
      </c>
      <c r="I4047" s="2" t="s">
        <v>109</v>
      </c>
      <c r="J4047" s="15" t="str">
        <f>IF(ISERROR(VLOOKUP(I4047,State_codes!$B$2:$C$38, 2, FALSE)),"",VLOOKUP(I4047,State_codes!$B$2:$C$38, 2, FALSE))</f>
        <v>RJ</v>
      </c>
      <c r="K4047" s="2" t="s">
        <v>122</v>
      </c>
      <c r="L4047" s="31" t="s">
        <v>1727</v>
      </c>
      <c r="N4047" s="130"/>
      <c r="O4047" s="130"/>
      <c r="P4047" s="39">
        <v>43926</v>
      </c>
      <c r="Q4047" s="37" t="s">
        <v>13922</v>
      </c>
      <c r="R4047" s="46"/>
      <c r="S4047" s="46"/>
    </row>
    <row r="4048" spans="1:19" ht="12.75">
      <c r="A4048" s="50">
        <v>4047</v>
      </c>
      <c r="B4048" s="119"/>
      <c r="C4048" s="146">
        <v>43926</v>
      </c>
      <c r="D4048" s="40"/>
      <c r="E4048" s="41"/>
      <c r="H4048" s="2" t="s">
        <v>107</v>
      </c>
      <c r="I4048" s="2" t="s">
        <v>109</v>
      </c>
      <c r="J4048" s="15" t="str">
        <f>IF(ISERROR(VLOOKUP(I4048,State_codes!$B$2:$C$38, 2, FALSE)),"",VLOOKUP(I4048,State_codes!$B$2:$C$38, 2, FALSE))</f>
        <v>RJ</v>
      </c>
      <c r="K4048" s="2" t="s">
        <v>122</v>
      </c>
      <c r="L4048" s="31" t="s">
        <v>1727</v>
      </c>
      <c r="N4048" s="130"/>
      <c r="O4048" s="130"/>
      <c r="P4048" s="39">
        <v>43926</v>
      </c>
      <c r="Q4048" s="37" t="s">
        <v>13922</v>
      </c>
      <c r="R4048" s="46"/>
      <c r="S4048" s="46"/>
    </row>
    <row r="4049" spans="1:19" ht="12.75">
      <c r="A4049" s="50">
        <v>4048</v>
      </c>
      <c r="B4049" s="119"/>
      <c r="C4049" s="146">
        <v>43926</v>
      </c>
      <c r="D4049" s="40"/>
      <c r="E4049" s="41"/>
      <c r="H4049" s="2" t="s">
        <v>107</v>
      </c>
      <c r="I4049" s="2" t="s">
        <v>109</v>
      </c>
      <c r="J4049" s="15" t="str">
        <f>IF(ISERROR(VLOOKUP(I4049,State_codes!$B$2:$C$38, 2, FALSE)),"",VLOOKUP(I4049,State_codes!$B$2:$C$38, 2, FALSE))</f>
        <v>RJ</v>
      </c>
      <c r="K4049" s="2" t="s">
        <v>122</v>
      </c>
      <c r="L4049" s="31" t="s">
        <v>1727</v>
      </c>
      <c r="N4049" s="130"/>
      <c r="O4049" s="130"/>
      <c r="P4049" s="39">
        <v>43926</v>
      </c>
      <c r="Q4049" s="37" t="s">
        <v>13922</v>
      </c>
      <c r="R4049" s="46"/>
      <c r="S4049" s="46"/>
    </row>
    <row r="4050" spans="1:19" ht="12.75">
      <c r="A4050" s="50">
        <v>4049</v>
      </c>
      <c r="B4050" s="119"/>
      <c r="C4050" s="146">
        <v>43926</v>
      </c>
      <c r="D4050" s="40"/>
      <c r="E4050" s="41"/>
      <c r="H4050" s="2" t="s">
        <v>107</v>
      </c>
      <c r="I4050" s="2" t="s">
        <v>109</v>
      </c>
      <c r="J4050" s="15" t="str">
        <f>IF(ISERROR(VLOOKUP(I4050,State_codes!$B$2:$C$38, 2, FALSE)),"",VLOOKUP(I4050,State_codes!$B$2:$C$38, 2, FALSE))</f>
        <v>RJ</v>
      </c>
      <c r="K4050" s="2" t="s">
        <v>122</v>
      </c>
      <c r="L4050" s="31" t="s">
        <v>1727</v>
      </c>
      <c r="N4050" s="130"/>
      <c r="O4050" s="130"/>
      <c r="P4050" s="39">
        <v>43926</v>
      </c>
      <c r="Q4050" s="37" t="s">
        <v>13922</v>
      </c>
      <c r="R4050" s="46"/>
      <c r="S4050" s="46"/>
    </row>
    <row r="4051" spans="1:19" ht="12.75">
      <c r="A4051" s="50">
        <v>4050</v>
      </c>
      <c r="B4051" s="119"/>
      <c r="C4051" s="146">
        <v>43926</v>
      </c>
      <c r="D4051" s="40"/>
      <c r="E4051" s="41"/>
      <c r="H4051" s="2" t="s">
        <v>107</v>
      </c>
      <c r="I4051" s="2" t="s">
        <v>109</v>
      </c>
      <c r="J4051" s="15" t="str">
        <f>IF(ISERROR(VLOOKUP(I4051,State_codes!$B$2:$C$38, 2, FALSE)),"",VLOOKUP(I4051,State_codes!$B$2:$C$38, 2, FALSE))</f>
        <v>RJ</v>
      </c>
      <c r="K4051" s="2" t="s">
        <v>122</v>
      </c>
      <c r="L4051" s="31" t="s">
        <v>1727</v>
      </c>
      <c r="N4051" s="130"/>
      <c r="O4051" s="130"/>
      <c r="P4051" s="39">
        <v>43926</v>
      </c>
      <c r="Q4051" s="37" t="s">
        <v>13922</v>
      </c>
      <c r="R4051" s="46"/>
      <c r="S4051" s="46"/>
    </row>
    <row r="4052" spans="1:19" ht="12.75">
      <c r="A4052" s="50">
        <v>4051</v>
      </c>
      <c r="B4052" s="119"/>
      <c r="C4052" s="146">
        <v>43926</v>
      </c>
      <c r="D4052" s="40"/>
      <c r="E4052" s="41"/>
      <c r="H4052" s="2" t="s">
        <v>107</v>
      </c>
      <c r="I4052" s="2" t="s">
        <v>109</v>
      </c>
      <c r="J4052" s="15" t="str">
        <f>IF(ISERROR(VLOOKUP(I4052,State_codes!$B$2:$C$38, 2, FALSE)),"",VLOOKUP(I4052,State_codes!$B$2:$C$38, 2, FALSE))</f>
        <v>RJ</v>
      </c>
      <c r="K4052" s="2" t="s">
        <v>122</v>
      </c>
      <c r="L4052" s="31" t="s">
        <v>1727</v>
      </c>
      <c r="N4052" s="130"/>
      <c r="O4052" s="130"/>
      <c r="P4052" s="39">
        <v>43926</v>
      </c>
      <c r="Q4052" s="37" t="s">
        <v>13922</v>
      </c>
      <c r="R4052" s="46"/>
      <c r="S4052" s="46"/>
    </row>
    <row r="4053" spans="1:19" ht="12.75">
      <c r="A4053" s="50">
        <v>4052</v>
      </c>
      <c r="B4053" s="119"/>
      <c r="C4053" s="146">
        <v>43926</v>
      </c>
      <c r="D4053" s="40"/>
      <c r="E4053" s="41"/>
      <c r="H4053" s="2" t="s">
        <v>107</v>
      </c>
      <c r="I4053" s="2" t="s">
        <v>109</v>
      </c>
      <c r="J4053" s="15" t="str">
        <f>IF(ISERROR(VLOOKUP(I4053,State_codes!$B$2:$C$38, 2, FALSE)),"",VLOOKUP(I4053,State_codes!$B$2:$C$38, 2, FALSE))</f>
        <v>RJ</v>
      </c>
      <c r="K4053" s="2" t="s">
        <v>122</v>
      </c>
      <c r="L4053" s="31" t="s">
        <v>1727</v>
      </c>
      <c r="N4053" s="130"/>
      <c r="O4053" s="130"/>
      <c r="P4053" s="39">
        <v>43926</v>
      </c>
      <c r="Q4053" s="37" t="s">
        <v>13922</v>
      </c>
      <c r="R4053" s="46"/>
      <c r="S4053" s="46"/>
    </row>
    <row r="4054" spans="1:19" ht="12.75">
      <c r="A4054" s="50">
        <v>4053</v>
      </c>
      <c r="B4054" s="119"/>
      <c r="C4054" s="146">
        <v>43926</v>
      </c>
      <c r="D4054" s="40"/>
      <c r="E4054" s="41"/>
      <c r="H4054" s="2" t="s">
        <v>107</v>
      </c>
      <c r="I4054" s="2" t="s">
        <v>109</v>
      </c>
      <c r="J4054" s="15" t="str">
        <f>IF(ISERROR(VLOOKUP(I4054,State_codes!$B$2:$C$38, 2, FALSE)),"",VLOOKUP(I4054,State_codes!$B$2:$C$38, 2, FALSE))</f>
        <v>RJ</v>
      </c>
      <c r="K4054" s="2" t="s">
        <v>122</v>
      </c>
      <c r="L4054" s="31" t="s">
        <v>1727</v>
      </c>
      <c r="N4054" s="130"/>
      <c r="O4054" s="130"/>
      <c r="P4054" s="39">
        <v>43926</v>
      </c>
      <c r="Q4054" s="37" t="s">
        <v>13922</v>
      </c>
      <c r="R4054" s="46"/>
      <c r="S4054" s="46"/>
    </row>
    <row r="4055" spans="1:19" ht="12.75">
      <c r="A4055" s="50">
        <v>4054</v>
      </c>
      <c r="B4055" s="119"/>
      <c r="C4055" s="146">
        <v>43926</v>
      </c>
      <c r="D4055" s="40"/>
      <c r="E4055" s="41"/>
      <c r="H4055" s="2" t="s">
        <v>107</v>
      </c>
      <c r="I4055" s="2" t="s">
        <v>109</v>
      </c>
      <c r="J4055" s="15" t="str">
        <f>IF(ISERROR(VLOOKUP(I4055,State_codes!$B$2:$C$38, 2, FALSE)),"",VLOOKUP(I4055,State_codes!$B$2:$C$38, 2, FALSE))</f>
        <v>RJ</v>
      </c>
      <c r="K4055" s="2" t="s">
        <v>122</v>
      </c>
      <c r="L4055" s="31" t="s">
        <v>1727</v>
      </c>
      <c r="N4055" s="130"/>
      <c r="O4055" s="130"/>
      <c r="P4055" s="39">
        <v>43926</v>
      </c>
      <c r="Q4055" s="37" t="s">
        <v>13922</v>
      </c>
      <c r="R4055" s="46"/>
      <c r="S4055" s="46"/>
    </row>
    <row r="4056" spans="1:19" ht="12.75">
      <c r="A4056" s="50">
        <v>4055</v>
      </c>
      <c r="B4056" s="119"/>
      <c r="C4056" s="146">
        <v>43926</v>
      </c>
      <c r="D4056" s="40"/>
      <c r="E4056" s="41"/>
      <c r="H4056" s="2" t="s">
        <v>107</v>
      </c>
      <c r="I4056" s="2" t="s">
        <v>109</v>
      </c>
      <c r="J4056" s="15" t="str">
        <f>IF(ISERROR(VLOOKUP(I4056,State_codes!$B$2:$C$38, 2, FALSE)),"",VLOOKUP(I4056,State_codes!$B$2:$C$38, 2, FALSE))</f>
        <v>RJ</v>
      </c>
      <c r="K4056" s="2" t="s">
        <v>122</v>
      </c>
      <c r="L4056" s="31" t="s">
        <v>1727</v>
      </c>
      <c r="N4056" s="130"/>
      <c r="O4056" s="130"/>
      <c r="P4056" s="39">
        <v>43926</v>
      </c>
      <c r="Q4056" s="37" t="s">
        <v>13922</v>
      </c>
      <c r="R4056" s="46"/>
      <c r="S4056" s="46"/>
    </row>
    <row r="4057" spans="1:19" ht="12.75">
      <c r="A4057" s="50">
        <v>4056</v>
      </c>
      <c r="B4057" s="119"/>
      <c r="C4057" s="146">
        <v>43926</v>
      </c>
      <c r="D4057" s="40"/>
      <c r="E4057" s="41"/>
      <c r="H4057" s="2" t="s">
        <v>107</v>
      </c>
      <c r="I4057" s="2" t="s">
        <v>109</v>
      </c>
      <c r="J4057" s="15" t="str">
        <f>IF(ISERROR(VLOOKUP(I4057,State_codes!$B$2:$C$38, 2, FALSE)),"",VLOOKUP(I4057,State_codes!$B$2:$C$38, 2, FALSE))</f>
        <v>RJ</v>
      </c>
      <c r="K4057" s="2" t="s">
        <v>122</v>
      </c>
      <c r="L4057" s="31" t="s">
        <v>1727</v>
      </c>
      <c r="N4057" s="130"/>
      <c r="O4057" s="130"/>
      <c r="P4057" s="39">
        <v>43926</v>
      </c>
      <c r="Q4057" s="37" t="s">
        <v>13922</v>
      </c>
      <c r="R4057" s="46"/>
      <c r="S4057" s="46"/>
    </row>
    <row r="4058" spans="1:19" ht="12.75">
      <c r="A4058" s="50">
        <v>4057</v>
      </c>
      <c r="B4058" s="119"/>
      <c r="C4058" s="146">
        <v>43926</v>
      </c>
      <c r="D4058" s="40"/>
      <c r="E4058" s="41"/>
      <c r="H4058" s="2" t="s">
        <v>107</v>
      </c>
      <c r="I4058" s="2" t="s">
        <v>109</v>
      </c>
      <c r="J4058" s="15" t="str">
        <f>IF(ISERROR(VLOOKUP(I4058,State_codes!$B$2:$C$38, 2, FALSE)),"",VLOOKUP(I4058,State_codes!$B$2:$C$38, 2, FALSE))</f>
        <v>RJ</v>
      </c>
      <c r="K4058" s="2" t="s">
        <v>122</v>
      </c>
      <c r="L4058" s="31" t="s">
        <v>1727</v>
      </c>
      <c r="N4058" s="130"/>
      <c r="O4058" s="130"/>
      <c r="P4058" s="39">
        <v>43926</v>
      </c>
      <c r="Q4058" s="37" t="s">
        <v>13922</v>
      </c>
      <c r="R4058" s="46"/>
      <c r="S4058" s="46"/>
    </row>
    <row r="4059" spans="1:19" ht="12.75">
      <c r="A4059" s="50">
        <v>4058</v>
      </c>
      <c r="B4059" s="119"/>
      <c r="C4059" s="146">
        <v>43926</v>
      </c>
      <c r="D4059" s="40"/>
      <c r="E4059" s="41"/>
      <c r="H4059" s="2" t="s">
        <v>107</v>
      </c>
      <c r="I4059" s="2" t="s">
        <v>109</v>
      </c>
      <c r="J4059" s="15" t="str">
        <f>IF(ISERROR(VLOOKUP(I4059,State_codes!$B$2:$C$38, 2, FALSE)),"",VLOOKUP(I4059,State_codes!$B$2:$C$38, 2, FALSE))</f>
        <v>RJ</v>
      </c>
      <c r="K4059" s="2" t="s">
        <v>122</v>
      </c>
      <c r="L4059" s="31" t="s">
        <v>1727</v>
      </c>
      <c r="N4059" s="130"/>
      <c r="O4059" s="130"/>
      <c r="P4059" s="39">
        <v>43926</v>
      </c>
      <c r="Q4059" s="37" t="s">
        <v>13922</v>
      </c>
      <c r="R4059" s="46"/>
      <c r="S4059" s="46"/>
    </row>
    <row r="4060" spans="1:19" ht="12.75">
      <c r="A4060" s="50">
        <v>4059</v>
      </c>
      <c r="B4060" s="119"/>
      <c r="C4060" s="146">
        <v>43926</v>
      </c>
      <c r="D4060" s="40"/>
      <c r="E4060" s="41"/>
      <c r="H4060" s="2" t="s">
        <v>107</v>
      </c>
      <c r="I4060" s="2" t="s">
        <v>109</v>
      </c>
      <c r="J4060" s="15" t="str">
        <f>IF(ISERROR(VLOOKUP(I4060,State_codes!$B$2:$C$38, 2, FALSE)),"",VLOOKUP(I4060,State_codes!$B$2:$C$38, 2, FALSE))</f>
        <v>RJ</v>
      </c>
      <c r="K4060" s="2" t="s">
        <v>122</v>
      </c>
      <c r="L4060" s="31" t="s">
        <v>1727</v>
      </c>
      <c r="N4060" s="130"/>
      <c r="O4060" s="130"/>
      <c r="P4060" s="39">
        <v>43926</v>
      </c>
      <c r="Q4060" s="37" t="s">
        <v>13922</v>
      </c>
      <c r="R4060" s="46"/>
      <c r="S4060" s="46"/>
    </row>
    <row r="4061" spans="1:19" ht="12.75">
      <c r="A4061" s="50">
        <v>4060</v>
      </c>
      <c r="B4061" s="119"/>
      <c r="C4061" s="146">
        <v>43926</v>
      </c>
      <c r="D4061" s="40"/>
      <c r="E4061" s="41"/>
      <c r="H4061" s="2" t="s">
        <v>107</v>
      </c>
      <c r="I4061" s="2" t="s">
        <v>109</v>
      </c>
      <c r="J4061" s="15" t="str">
        <f>IF(ISERROR(VLOOKUP(I4061,State_codes!$B$2:$C$38, 2, FALSE)),"",VLOOKUP(I4061,State_codes!$B$2:$C$38, 2, FALSE))</f>
        <v>RJ</v>
      </c>
      <c r="K4061" s="2" t="s">
        <v>122</v>
      </c>
      <c r="L4061" s="31" t="s">
        <v>1727</v>
      </c>
      <c r="N4061" s="130"/>
      <c r="O4061" s="130"/>
      <c r="P4061" s="39">
        <v>43926</v>
      </c>
      <c r="Q4061" s="37" t="s">
        <v>13922</v>
      </c>
      <c r="R4061" s="46"/>
      <c r="S4061" s="46"/>
    </row>
    <row r="4062" spans="1:19" ht="12.75">
      <c r="A4062" s="50">
        <v>4061</v>
      </c>
      <c r="B4062" s="119"/>
      <c r="C4062" s="146">
        <v>43926</v>
      </c>
      <c r="D4062" s="40"/>
      <c r="E4062" s="41"/>
      <c r="H4062" s="2" t="s">
        <v>107</v>
      </c>
      <c r="I4062" s="2" t="s">
        <v>109</v>
      </c>
      <c r="J4062" s="15" t="str">
        <f>IF(ISERROR(VLOOKUP(I4062,State_codes!$B$2:$C$38, 2, FALSE)),"",VLOOKUP(I4062,State_codes!$B$2:$C$38, 2, FALSE))</f>
        <v>RJ</v>
      </c>
      <c r="K4062" s="2" t="s">
        <v>122</v>
      </c>
      <c r="L4062" s="31" t="s">
        <v>1727</v>
      </c>
      <c r="N4062" s="130"/>
      <c r="O4062" s="130"/>
      <c r="P4062" s="39">
        <v>43926</v>
      </c>
      <c r="Q4062" s="37" t="s">
        <v>13922</v>
      </c>
      <c r="R4062" s="46"/>
      <c r="S4062" s="46"/>
    </row>
    <row r="4063" spans="1:19" ht="12.75">
      <c r="A4063" s="50">
        <v>4062</v>
      </c>
      <c r="B4063" s="119"/>
      <c r="C4063" s="146">
        <v>43926</v>
      </c>
      <c r="D4063" s="40"/>
      <c r="E4063" s="41"/>
      <c r="H4063" s="2" t="s">
        <v>107</v>
      </c>
      <c r="I4063" s="2" t="s">
        <v>109</v>
      </c>
      <c r="J4063" s="15" t="str">
        <f>IF(ISERROR(VLOOKUP(I4063,State_codes!$B$2:$C$38, 2, FALSE)),"",VLOOKUP(I4063,State_codes!$B$2:$C$38, 2, FALSE))</f>
        <v>RJ</v>
      </c>
      <c r="K4063" s="2" t="s">
        <v>122</v>
      </c>
      <c r="L4063" s="31" t="s">
        <v>1727</v>
      </c>
      <c r="N4063" s="130"/>
      <c r="O4063" s="130"/>
      <c r="P4063" s="39">
        <v>43926</v>
      </c>
      <c r="Q4063" s="37" t="s">
        <v>13922</v>
      </c>
      <c r="R4063" s="46"/>
      <c r="S4063" s="46"/>
    </row>
    <row r="4064" spans="1:19" ht="12.75">
      <c r="A4064" s="50">
        <v>4063</v>
      </c>
      <c r="B4064" s="119"/>
      <c r="C4064" s="146">
        <v>43926</v>
      </c>
      <c r="D4064" s="40"/>
      <c r="E4064" s="41"/>
      <c r="H4064" s="2" t="s">
        <v>107</v>
      </c>
      <c r="I4064" s="2" t="s">
        <v>109</v>
      </c>
      <c r="J4064" s="15" t="str">
        <f>IF(ISERROR(VLOOKUP(I4064,State_codes!$B$2:$C$38, 2, FALSE)),"",VLOOKUP(I4064,State_codes!$B$2:$C$38, 2, FALSE))</f>
        <v>RJ</v>
      </c>
      <c r="K4064" s="2" t="s">
        <v>122</v>
      </c>
      <c r="L4064" s="31" t="s">
        <v>1727</v>
      </c>
      <c r="N4064" s="130"/>
      <c r="O4064" s="130"/>
      <c r="P4064" s="39">
        <v>43926</v>
      </c>
      <c r="Q4064" s="37" t="s">
        <v>13922</v>
      </c>
      <c r="R4064" s="46"/>
      <c r="S4064" s="46"/>
    </row>
    <row r="4065" spans="1:19" ht="12.75">
      <c r="A4065" s="50">
        <v>4064</v>
      </c>
      <c r="B4065" s="119"/>
      <c r="C4065" s="146">
        <v>43926</v>
      </c>
      <c r="D4065" s="40"/>
      <c r="E4065" s="41"/>
      <c r="H4065" s="2" t="s">
        <v>107</v>
      </c>
      <c r="I4065" s="2" t="s">
        <v>109</v>
      </c>
      <c r="J4065" s="15" t="str">
        <f>IF(ISERROR(VLOOKUP(I4065,State_codes!$B$2:$C$38, 2, FALSE)),"",VLOOKUP(I4065,State_codes!$B$2:$C$38, 2, FALSE))</f>
        <v>RJ</v>
      </c>
      <c r="K4065" s="2" t="s">
        <v>122</v>
      </c>
      <c r="L4065" s="31" t="s">
        <v>1727</v>
      </c>
      <c r="N4065" s="130"/>
      <c r="O4065" s="130"/>
      <c r="P4065" s="39">
        <v>43926</v>
      </c>
      <c r="Q4065" s="37" t="s">
        <v>13922</v>
      </c>
      <c r="R4065" s="46"/>
      <c r="S4065" s="46"/>
    </row>
    <row r="4066" spans="1:19" ht="12.75">
      <c r="A4066" s="50">
        <v>4065</v>
      </c>
      <c r="B4066" s="119"/>
      <c r="C4066" s="146">
        <v>43926</v>
      </c>
      <c r="D4066" s="40"/>
      <c r="E4066" s="41"/>
      <c r="H4066" s="2" t="s">
        <v>107</v>
      </c>
      <c r="I4066" s="2" t="s">
        <v>109</v>
      </c>
      <c r="J4066" s="15" t="str">
        <f>IF(ISERROR(VLOOKUP(I4066,State_codes!$B$2:$C$38, 2, FALSE)),"",VLOOKUP(I4066,State_codes!$B$2:$C$38, 2, FALSE))</f>
        <v>RJ</v>
      </c>
      <c r="K4066" s="2" t="s">
        <v>122</v>
      </c>
      <c r="L4066" s="31" t="s">
        <v>1727</v>
      </c>
      <c r="N4066" s="130"/>
      <c r="O4066" s="130"/>
      <c r="P4066" s="39">
        <v>43926</v>
      </c>
      <c r="Q4066" s="37" t="s">
        <v>13922</v>
      </c>
      <c r="R4066" s="46"/>
      <c r="S4066" s="46"/>
    </row>
    <row r="4067" spans="1:19" ht="12.75">
      <c r="A4067" s="50">
        <v>4066</v>
      </c>
      <c r="B4067" s="119"/>
      <c r="C4067" s="146">
        <v>43926</v>
      </c>
      <c r="D4067" s="40"/>
      <c r="E4067" s="41"/>
      <c r="H4067" s="2" t="s">
        <v>107</v>
      </c>
      <c r="I4067" s="2" t="s">
        <v>109</v>
      </c>
      <c r="J4067" s="15" t="str">
        <f>IF(ISERROR(VLOOKUP(I4067,State_codes!$B$2:$C$38, 2, FALSE)),"",VLOOKUP(I4067,State_codes!$B$2:$C$38, 2, FALSE))</f>
        <v>RJ</v>
      </c>
      <c r="K4067" s="2" t="s">
        <v>122</v>
      </c>
      <c r="L4067" s="31" t="s">
        <v>1727</v>
      </c>
      <c r="N4067" s="130"/>
      <c r="O4067" s="130"/>
      <c r="P4067" s="39">
        <v>43926</v>
      </c>
      <c r="Q4067" s="37" t="s">
        <v>13922</v>
      </c>
      <c r="R4067" s="46"/>
      <c r="S4067" s="46"/>
    </row>
    <row r="4068" spans="1:19" ht="12.75">
      <c r="A4068" s="50">
        <v>4067</v>
      </c>
      <c r="B4068" s="119"/>
      <c r="C4068" s="146">
        <v>43926</v>
      </c>
      <c r="D4068" s="40"/>
      <c r="E4068" s="41"/>
      <c r="H4068" s="2" t="s">
        <v>107</v>
      </c>
      <c r="I4068" s="2" t="s">
        <v>109</v>
      </c>
      <c r="J4068" s="15" t="str">
        <f>IF(ISERROR(VLOOKUP(I4068,State_codes!$B$2:$C$38, 2, FALSE)),"",VLOOKUP(I4068,State_codes!$B$2:$C$38, 2, FALSE))</f>
        <v>RJ</v>
      </c>
      <c r="K4068" s="2" t="s">
        <v>122</v>
      </c>
      <c r="L4068" s="31" t="s">
        <v>1727</v>
      </c>
      <c r="N4068" s="130"/>
      <c r="O4068" s="130"/>
      <c r="P4068" s="39">
        <v>43926</v>
      </c>
      <c r="Q4068" s="37" t="s">
        <v>13922</v>
      </c>
      <c r="R4068" s="46"/>
      <c r="S4068" s="46"/>
    </row>
    <row r="4069" spans="1:19" ht="12.75">
      <c r="A4069" s="50">
        <v>4068</v>
      </c>
      <c r="B4069" s="119"/>
      <c r="C4069" s="146">
        <v>43926</v>
      </c>
      <c r="D4069" s="40"/>
      <c r="E4069" s="41"/>
      <c r="H4069" s="2" t="s">
        <v>107</v>
      </c>
      <c r="I4069" s="2" t="s">
        <v>109</v>
      </c>
      <c r="J4069" s="15" t="str">
        <f>IF(ISERROR(VLOOKUP(I4069,State_codes!$B$2:$C$38, 2, FALSE)),"",VLOOKUP(I4069,State_codes!$B$2:$C$38, 2, FALSE))</f>
        <v>RJ</v>
      </c>
      <c r="K4069" s="2" t="s">
        <v>122</v>
      </c>
      <c r="L4069" s="31" t="s">
        <v>1727</v>
      </c>
      <c r="N4069" s="130"/>
      <c r="O4069" s="130"/>
      <c r="P4069" s="39">
        <v>43926</v>
      </c>
      <c r="Q4069" s="37" t="s">
        <v>13922</v>
      </c>
      <c r="R4069" s="46"/>
      <c r="S4069" s="46"/>
    </row>
    <row r="4070" spans="1:19" ht="12.75">
      <c r="A4070" s="50">
        <v>4069</v>
      </c>
      <c r="B4070" s="119"/>
      <c r="C4070" s="146">
        <v>43926</v>
      </c>
      <c r="D4070" s="40"/>
      <c r="E4070" s="41"/>
      <c r="H4070" s="2" t="s">
        <v>107</v>
      </c>
      <c r="I4070" s="2" t="s">
        <v>109</v>
      </c>
      <c r="J4070" s="15" t="str">
        <f>IF(ISERROR(VLOOKUP(I4070,State_codes!$B$2:$C$38, 2, FALSE)),"",VLOOKUP(I4070,State_codes!$B$2:$C$38, 2, FALSE))</f>
        <v>RJ</v>
      </c>
      <c r="K4070" s="2" t="s">
        <v>122</v>
      </c>
      <c r="L4070" s="31" t="s">
        <v>1727</v>
      </c>
      <c r="N4070" s="130"/>
      <c r="O4070" s="130"/>
      <c r="P4070" s="39">
        <v>43926</v>
      </c>
      <c r="Q4070" s="37" t="s">
        <v>13922</v>
      </c>
      <c r="R4070" s="46"/>
      <c r="S4070" s="46"/>
    </row>
    <row r="4071" spans="1:19" ht="12.75">
      <c r="A4071" s="50">
        <v>4070</v>
      </c>
      <c r="B4071" s="119"/>
      <c r="C4071" s="146">
        <v>43926</v>
      </c>
      <c r="D4071" s="40"/>
      <c r="E4071" s="41"/>
      <c r="H4071" s="2" t="s">
        <v>107</v>
      </c>
      <c r="I4071" s="2" t="s">
        <v>109</v>
      </c>
      <c r="J4071" s="15" t="str">
        <f>IF(ISERROR(VLOOKUP(I4071,State_codes!$B$2:$C$38, 2, FALSE)),"",VLOOKUP(I4071,State_codes!$B$2:$C$38, 2, FALSE))</f>
        <v>RJ</v>
      </c>
      <c r="K4071" s="2" t="s">
        <v>122</v>
      </c>
      <c r="L4071" s="31" t="s">
        <v>1727</v>
      </c>
      <c r="N4071" s="130"/>
      <c r="O4071" s="130"/>
      <c r="P4071" s="39">
        <v>43926</v>
      </c>
      <c r="Q4071" s="37" t="s">
        <v>13922</v>
      </c>
      <c r="R4071" s="46"/>
      <c r="S4071" s="46"/>
    </row>
    <row r="4072" spans="1:19" ht="12.75">
      <c r="A4072" s="50">
        <v>4071</v>
      </c>
      <c r="B4072" s="119"/>
      <c r="C4072" s="146">
        <v>43926</v>
      </c>
      <c r="D4072" s="40"/>
      <c r="E4072" s="41"/>
      <c r="H4072" s="2" t="s">
        <v>107</v>
      </c>
      <c r="I4072" s="2" t="s">
        <v>109</v>
      </c>
      <c r="J4072" s="15" t="str">
        <f>IF(ISERROR(VLOOKUP(I4072,State_codes!$B$2:$C$38, 2, FALSE)),"",VLOOKUP(I4072,State_codes!$B$2:$C$38, 2, FALSE))</f>
        <v>RJ</v>
      </c>
      <c r="K4072" s="2" t="s">
        <v>122</v>
      </c>
      <c r="L4072" s="31" t="s">
        <v>1727</v>
      </c>
      <c r="N4072" s="130"/>
      <c r="O4072" s="130"/>
      <c r="P4072" s="39">
        <v>43926</v>
      </c>
      <c r="Q4072" s="37" t="s">
        <v>13922</v>
      </c>
      <c r="R4072" s="46"/>
      <c r="S4072" s="46"/>
    </row>
    <row r="4073" spans="1:19" ht="12.75">
      <c r="A4073" s="50">
        <v>4072</v>
      </c>
      <c r="B4073" s="119"/>
      <c r="C4073" s="146">
        <v>43926</v>
      </c>
      <c r="D4073" s="40"/>
      <c r="E4073" s="41"/>
      <c r="H4073" s="2" t="s">
        <v>107</v>
      </c>
      <c r="I4073" s="2" t="s">
        <v>109</v>
      </c>
      <c r="J4073" s="15" t="str">
        <f>IF(ISERROR(VLOOKUP(I4073,State_codes!$B$2:$C$38, 2, FALSE)),"",VLOOKUP(I4073,State_codes!$B$2:$C$38, 2, FALSE))</f>
        <v>RJ</v>
      </c>
      <c r="K4073" s="2" t="s">
        <v>122</v>
      </c>
      <c r="L4073" s="31" t="s">
        <v>1727</v>
      </c>
      <c r="N4073" s="130"/>
      <c r="O4073" s="130"/>
      <c r="P4073" s="39">
        <v>43926</v>
      </c>
      <c r="Q4073" s="37" t="s">
        <v>13922</v>
      </c>
      <c r="R4073" s="46"/>
      <c r="S4073" s="46"/>
    </row>
    <row r="4074" spans="1:19" ht="12.75">
      <c r="A4074" s="50">
        <v>4073</v>
      </c>
      <c r="B4074" s="119"/>
      <c r="C4074" s="146">
        <v>43926</v>
      </c>
      <c r="D4074" s="40"/>
      <c r="E4074" s="41"/>
      <c r="H4074" s="2" t="s">
        <v>107</v>
      </c>
      <c r="I4074" s="2" t="s">
        <v>109</v>
      </c>
      <c r="J4074" s="15" t="str">
        <f>IF(ISERROR(VLOOKUP(I4074,State_codes!$B$2:$C$38, 2, FALSE)),"",VLOOKUP(I4074,State_codes!$B$2:$C$38, 2, FALSE))</f>
        <v>RJ</v>
      </c>
      <c r="K4074" s="2" t="s">
        <v>122</v>
      </c>
      <c r="L4074" s="31" t="s">
        <v>1727</v>
      </c>
      <c r="N4074" s="130"/>
      <c r="O4074" s="130"/>
      <c r="P4074" s="39">
        <v>43926</v>
      </c>
      <c r="Q4074" s="37" t="s">
        <v>13922</v>
      </c>
      <c r="R4074" s="46"/>
      <c r="S4074" s="46"/>
    </row>
    <row r="4075" spans="1:19" ht="12.75">
      <c r="A4075" s="50">
        <v>4074</v>
      </c>
      <c r="B4075" s="119"/>
      <c r="C4075" s="146">
        <v>43926</v>
      </c>
      <c r="D4075" s="40"/>
      <c r="E4075" s="41"/>
      <c r="H4075" s="2" t="s">
        <v>107</v>
      </c>
      <c r="I4075" s="2" t="s">
        <v>109</v>
      </c>
      <c r="J4075" s="15" t="str">
        <f>IF(ISERROR(VLOOKUP(I4075,State_codes!$B$2:$C$38, 2, FALSE)),"",VLOOKUP(I4075,State_codes!$B$2:$C$38, 2, FALSE))</f>
        <v>RJ</v>
      </c>
      <c r="K4075" s="2" t="s">
        <v>122</v>
      </c>
      <c r="L4075" s="31" t="s">
        <v>1727</v>
      </c>
      <c r="N4075" s="130"/>
      <c r="O4075" s="130"/>
      <c r="P4075" s="39">
        <v>43926</v>
      </c>
      <c r="Q4075" s="37" t="s">
        <v>13922</v>
      </c>
      <c r="R4075" s="46"/>
      <c r="S4075" s="46"/>
    </row>
    <row r="4076" spans="1:19" ht="12.75">
      <c r="A4076" s="50">
        <v>4075</v>
      </c>
      <c r="B4076" s="119"/>
      <c r="C4076" s="146">
        <v>43926</v>
      </c>
      <c r="D4076" s="40"/>
      <c r="E4076" s="41"/>
      <c r="H4076" s="2" t="s">
        <v>107</v>
      </c>
      <c r="I4076" s="2" t="s">
        <v>109</v>
      </c>
      <c r="J4076" s="15" t="str">
        <f>IF(ISERROR(VLOOKUP(I4076,State_codes!$B$2:$C$38, 2, FALSE)),"",VLOOKUP(I4076,State_codes!$B$2:$C$38, 2, FALSE))</f>
        <v>RJ</v>
      </c>
      <c r="K4076" s="2" t="s">
        <v>122</v>
      </c>
      <c r="L4076" s="31" t="s">
        <v>1727</v>
      </c>
      <c r="N4076" s="130"/>
      <c r="O4076" s="130"/>
      <c r="P4076" s="39">
        <v>43926</v>
      </c>
      <c r="Q4076" s="37" t="s">
        <v>13922</v>
      </c>
      <c r="R4076" s="46"/>
      <c r="S4076" s="46"/>
    </row>
    <row r="4077" spans="1:19" ht="12.75">
      <c r="A4077" s="50">
        <v>4076</v>
      </c>
      <c r="B4077" s="119"/>
      <c r="C4077" s="146">
        <v>43926</v>
      </c>
      <c r="D4077" s="40"/>
      <c r="E4077" s="41"/>
      <c r="H4077" s="2" t="s">
        <v>107</v>
      </c>
      <c r="I4077" s="2" t="s">
        <v>109</v>
      </c>
      <c r="J4077" s="15" t="str">
        <f>IF(ISERROR(VLOOKUP(I4077,State_codes!$B$2:$C$38, 2, FALSE)),"",VLOOKUP(I4077,State_codes!$B$2:$C$38, 2, FALSE))</f>
        <v>RJ</v>
      </c>
      <c r="K4077" s="2" t="s">
        <v>122</v>
      </c>
      <c r="L4077" s="31" t="s">
        <v>1727</v>
      </c>
      <c r="N4077" s="130"/>
      <c r="O4077" s="130"/>
      <c r="P4077" s="39">
        <v>43926</v>
      </c>
      <c r="Q4077" s="37" t="s">
        <v>13922</v>
      </c>
      <c r="R4077" s="46"/>
      <c r="S4077" s="46"/>
    </row>
    <row r="4078" spans="1:19" ht="12.75">
      <c r="A4078" s="50">
        <v>4077</v>
      </c>
      <c r="B4078" s="119"/>
      <c r="C4078" s="146">
        <v>43926</v>
      </c>
      <c r="D4078" s="40"/>
      <c r="E4078" s="41"/>
      <c r="H4078" s="2" t="s">
        <v>107</v>
      </c>
      <c r="I4078" s="2" t="s">
        <v>109</v>
      </c>
      <c r="J4078" s="15" t="str">
        <f>IF(ISERROR(VLOOKUP(I4078,State_codes!$B$2:$C$38, 2, FALSE)),"",VLOOKUP(I4078,State_codes!$B$2:$C$38, 2, FALSE))</f>
        <v>RJ</v>
      </c>
      <c r="K4078" s="2" t="s">
        <v>122</v>
      </c>
      <c r="L4078" s="31" t="s">
        <v>1727</v>
      </c>
      <c r="N4078" s="130"/>
      <c r="O4078" s="130"/>
      <c r="P4078" s="39">
        <v>43926</v>
      </c>
      <c r="Q4078" s="37" t="s">
        <v>13922</v>
      </c>
      <c r="R4078" s="46"/>
      <c r="S4078" s="46"/>
    </row>
    <row r="4079" spans="1:19" ht="12.75">
      <c r="A4079" s="50">
        <v>4078</v>
      </c>
      <c r="B4079" s="119"/>
      <c r="C4079" s="146">
        <v>43926</v>
      </c>
      <c r="D4079" s="40"/>
      <c r="E4079" s="41"/>
      <c r="H4079" s="2" t="s">
        <v>3300</v>
      </c>
      <c r="I4079" s="2" t="s">
        <v>236</v>
      </c>
      <c r="J4079" s="15" t="str">
        <f>IF(ISERROR(VLOOKUP(I4079,State_codes!$B$2:$C$38, 2, FALSE)),"",VLOOKUP(I4079,State_codes!$B$2:$C$38, 2, FALSE))</f>
        <v>AP</v>
      </c>
      <c r="K4079" s="2" t="s">
        <v>122</v>
      </c>
      <c r="L4079" s="31" t="s">
        <v>1727</v>
      </c>
      <c r="N4079" s="130"/>
      <c r="O4079" s="130"/>
      <c r="P4079" s="39">
        <v>43926</v>
      </c>
      <c r="Q4079" s="37" t="s">
        <v>1182</v>
      </c>
      <c r="R4079" s="46"/>
      <c r="S4079" s="46"/>
    </row>
    <row r="4080" spans="1:19" ht="12.75">
      <c r="A4080" s="50">
        <v>4079</v>
      </c>
      <c r="B4080" s="119"/>
      <c r="C4080" s="146">
        <v>43926</v>
      </c>
      <c r="D4080" s="40"/>
      <c r="E4080" s="41"/>
      <c r="H4080" s="2" t="s">
        <v>3300</v>
      </c>
      <c r="I4080" s="2" t="s">
        <v>236</v>
      </c>
      <c r="J4080" s="15" t="str">
        <f>IF(ISERROR(VLOOKUP(I4080,State_codes!$B$2:$C$38, 2, FALSE)),"",VLOOKUP(I4080,State_codes!$B$2:$C$38, 2, FALSE))</f>
        <v>AP</v>
      </c>
      <c r="K4080" s="2" t="s">
        <v>122</v>
      </c>
      <c r="L4080" s="31" t="s">
        <v>1727</v>
      </c>
      <c r="N4080" s="130"/>
      <c r="O4080" s="130"/>
      <c r="P4080" s="39">
        <v>43926</v>
      </c>
      <c r="Q4080" s="37" t="s">
        <v>1182</v>
      </c>
      <c r="R4080" s="46"/>
      <c r="S4080" s="46"/>
    </row>
    <row r="4081" spans="1:19" ht="12.75">
      <c r="A4081" s="50">
        <v>4080</v>
      </c>
      <c r="B4081" s="119"/>
      <c r="C4081" s="146">
        <v>43926</v>
      </c>
      <c r="D4081" s="40"/>
      <c r="E4081" s="41"/>
      <c r="H4081" s="2" t="s">
        <v>3300</v>
      </c>
      <c r="I4081" s="2" t="s">
        <v>236</v>
      </c>
      <c r="J4081" s="15" t="str">
        <f>IF(ISERROR(VLOOKUP(I4081,State_codes!$B$2:$C$38, 2, FALSE)),"",VLOOKUP(I4081,State_codes!$B$2:$C$38, 2, FALSE))</f>
        <v>AP</v>
      </c>
      <c r="K4081" s="2" t="s">
        <v>122</v>
      </c>
      <c r="L4081" s="31" t="s">
        <v>1727</v>
      </c>
      <c r="N4081" s="130"/>
      <c r="O4081" s="130"/>
      <c r="P4081" s="39">
        <v>43926</v>
      </c>
      <c r="Q4081" s="37" t="s">
        <v>1182</v>
      </c>
      <c r="R4081" s="46"/>
      <c r="S4081" s="46"/>
    </row>
    <row r="4082" spans="1:19" ht="12.75">
      <c r="A4082" s="50">
        <v>4081</v>
      </c>
      <c r="B4082" s="119"/>
      <c r="C4082" s="146">
        <v>43926</v>
      </c>
      <c r="D4082" s="40"/>
      <c r="E4082" s="41"/>
      <c r="H4082" s="2" t="s">
        <v>3300</v>
      </c>
      <c r="I4082" s="2" t="s">
        <v>236</v>
      </c>
      <c r="J4082" s="15" t="str">
        <f>IF(ISERROR(VLOOKUP(I4082,State_codes!$B$2:$C$38, 2, FALSE)),"",VLOOKUP(I4082,State_codes!$B$2:$C$38, 2, FALSE))</f>
        <v>AP</v>
      </c>
      <c r="K4082" s="2" t="s">
        <v>122</v>
      </c>
      <c r="L4082" s="31" t="s">
        <v>1727</v>
      </c>
      <c r="N4082" s="130"/>
      <c r="O4082" s="130"/>
      <c r="P4082" s="39">
        <v>43926</v>
      </c>
      <c r="Q4082" s="37" t="s">
        <v>1182</v>
      </c>
      <c r="R4082" s="46"/>
      <c r="S4082" s="46"/>
    </row>
    <row r="4083" spans="1:19" ht="12.75">
      <c r="A4083" s="50">
        <v>4082</v>
      </c>
      <c r="B4083" s="119"/>
      <c r="C4083" s="146">
        <v>43926</v>
      </c>
      <c r="D4083" s="40"/>
      <c r="E4083" s="41"/>
      <c r="H4083" s="2" t="s">
        <v>3300</v>
      </c>
      <c r="I4083" s="2" t="s">
        <v>236</v>
      </c>
      <c r="J4083" s="15" t="str">
        <f>IF(ISERROR(VLOOKUP(I4083,State_codes!$B$2:$C$38, 2, FALSE)),"",VLOOKUP(I4083,State_codes!$B$2:$C$38, 2, FALSE))</f>
        <v>AP</v>
      </c>
      <c r="K4083" s="2" t="s">
        <v>122</v>
      </c>
      <c r="L4083" s="31" t="s">
        <v>1727</v>
      </c>
      <c r="N4083" s="130"/>
      <c r="O4083" s="130"/>
      <c r="P4083" s="39">
        <v>43926</v>
      </c>
      <c r="Q4083" s="37" t="s">
        <v>1182</v>
      </c>
      <c r="R4083" s="46"/>
      <c r="S4083" s="46"/>
    </row>
    <row r="4084" spans="1:19" ht="12.75">
      <c r="A4084" s="50">
        <v>4083</v>
      </c>
      <c r="B4084" s="119"/>
      <c r="C4084" s="146">
        <v>43926</v>
      </c>
      <c r="D4084" s="40"/>
      <c r="E4084" s="41"/>
      <c r="H4084" s="2" t="s">
        <v>3300</v>
      </c>
      <c r="I4084" s="2" t="s">
        <v>236</v>
      </c>
      <c r="J4084" s="15" t="str">
        <f>IF(ISERROR(VLOOKUP(I4084,State_codes!$B$2:$C$38, 2, FALSE)),"",VLOOKUP(I4084,State_codes!$B$2:$C$38, 2, FALSE))</f>
        <v>AP</v>
      </c>
      <c r="K4084" s="2" t="s">
        <v>122</v>
      </c>
      <c r="L4084" s="31" t="s">
        <v>1727</v>
      </c>
      <c r="N4084" s="130"/>
      <c r="O4084" s="130"/>
      <c r="P4084" s="39">
        <v>43926</v>
      </c>
      <c r="Q4084" s="37" t="s">
        <v>1182</v>
      </c>
      <c r="R4084" s="46"/>
      <c r="S4084" s="46"/>
    </row>
    <row r="4085" spans="1:19" ht="12.75">
      <c r="A4085" s="50">
        <v>4084</v>
      </c>
      <c r="B4085" s="119"/>
      <c r="C4085" s="146">
        <v>43926</v>
      </c>
      <c r="D4085" s="343"/>
      <c r="E4085" s="45"/>
      <c r="F4085" s="45"/>
      <c r="G4085" s="45"/>
      <c r="H4085" s="45" t="s">
        <v>3300</v>
      </c>
      <c r="I4085" s="75" t="s">
        <v>236</v>
      </c>
      <c r="J4085" s="45" t="str">
        <f>IF(ISERROR(VLOOKUP(I4085,State_codes!$B$2:$C$38, 2, FALSE)),"",VLOOKUP(I4085,State_codes!$B$2:$C$38, 2, FALSE))</f>
        <v>AP</v>
      </c>
      <c r="K4085" s="45" t="s">
        <v>122</v>
      </c>
      <c r="L4085" s="163" t="s">
        <v>1727</v>
      </c>
      <c r="M4085" s="45"/>
      <c r="N4085" s="129"/>
      <c r="O4085" s="129"/>
      <c r="P4085" s="146">
        <v>43926</v>
      </c>
      <c r="Q4085" s="131" t="s">
        <v>1182</v>
      </c>
      <c r="R4085" s="46"/>
      <c r="S4085" s="46"/>
    </row>
    <row r="4086" spans="1:19" ht="12.75">
      <c r="A4086" s="50">
        <v>4085</v>
      </c>
      <c r="B4086" s="119"/>
      <c r="C4086" s="146">
        <v>43926</v>
      </c>
      <c r="D4086" s="343"/>
      <c r="E4086" s="45"/>
      <c r="F4086" s="45"/>
      <c r="G4086" s="45"/>
      <c r="H4086" s="45" t="s">
        <v>3300</v>
      </c>
      <c r="I4086" s="75" t="s">
        <v>236</v>
      </c>
      <c r="J4086" s="45" t="str">
        <f>IF(ISERROR(VLOOKUP(I4086,State_codes!$B$2:$C$38, 2, FALSE)),"",VLOOKUP(I4086,State_codes!$B$2:$C$38, 2, FALSE))</f>
        <v>AP</v>
      </c>
      <c r="K4086" s="45" t="s">
        <v>122</v>
      </c>
      <c r="L4086" s="163" t="s">
        <v>1727</v>
      </c>
      <c r="M4086" s="45"/>
      <c r="N4086" s="129"/>
      <c r="O4086" s="129"/>
      <c r="P4086" s="146">
        <v>43926</v>
      </c>
      <c r="Q4086" s="131" t="s">
        <v>1182</v>
      </c>
      <c r="R4086" s="46"/>
      <c r="S4086" s="46"/>
    </row>
    <row r="4087" spans="1:19" ht="12.75">
      <c r="A4087" s="50">
        <v>4086</v>
      </c>
      <c r="B4087" s="119"/>
      <c r="C4087" s="146">
        <v>43926</v>
      </c>
      <c r="D4087" s="343"/>
      <c r="E4087" s="45"/>
      <c r="F4087" s="45"/>
      <c r="G4087" s="45"/>
      <c r="H4087" s="45" t="s">
        <v>3300</v>
      </c>
      <c r="I4087" s="75" t="s">
        <v>236</v>
      </c>
      <c r="J4087" s="45" t="str">
        <f>IF(ISERROR(VLOOKUP(I4087,State_codes!$B$2:$C$38, 2, FALSE)),"",VLOOKUP(I4087,State_codes!$B$2:$C$38, 2, FALSE))</f>
        <v>AP</v>
      </c>
      <c r="K4087" s="45" t="s">
        <v>122</v>
      </c>
      <c r="L4087" s="163" t="s">
        <v>1727</v>
      </c>
      <c r="M4087" s="45"/>
      <c r="N4087" s="129"/>
      <c r="O4087" s="129"/>
      <c r="P4087" s="146">
        <v>43926</v>
      </c>
      <c r="Q4087" s="131" t="s">
        <v>1182</v>
      </c>
      <c r="R4087" s="46"/>
      <c r="S4087" s="46"/>
    </row>
    <row r="4088" spans="1:19" ht="12.75">
      <c r="A4088" s="50">
        <v>4087</v>
      </c>
      <c r="B4088" s="119"/>
      <c r="C4088" s="146">
        <v>43926</v>
      </c>
      <c r="D4088" s="343"/>
      <c r="E4088" s="45"/>
      <c r="F4088" s="45"/>
      <c r="G4088" s="45"/>
      <c r="H4088" s="45" t="s">
        <v>3300</v>
      </c>
      <c r="I4088" s="75" t="s">
        <v>236</v>
      </c>
      <c r="J4088" s="45" t="str">
        <f>IF(ISERROR(VLOOKUP(I4088,State_codes!$B$2:$C$38, 2, FALSE)),"",VLOOKUP(I4088,State_codes!$B$2:$C$38, 2, FALSE))</f>
        <v>AP</v>
      </c>
      <c r="K4088" s="45" t="s">
        <v>122</v>
      </c>
      <c r="L4088" s="163" t="s">
        <v>1727</v>
      </c>
      <c r="M4088" s="45"/>
      <c r="N4088" s="129"/>
      <c r="O4088" s="129"/>
      <c r="P4088" s="146">
        <v>43926</v>
      </c>
      <c r="Q4088" s="131" t="s">
        <v>1182</v>
      </c>
      <c r="R4088" s="46"/>
      <c r="S4088" s="46"/>
    </row>
    <row r="4089" spans="1:19" ht="12.75">
      <c r="A4089" s="50">
        <v>4088</v>
      </c>
      <c r="B4089" s="119"/>
      <c r="C4089" s="146">
        <v>43926</v>
      </c>
      <c r="D4089" s="343"/>
      <c r="E4089" s="45"/>
      <c r="F4089" s="45"/>
      <c r="G4089" s="45"/>
      <c r="H4089" s="45" t="s">
        <v>3300</v>
      </c>
      <c r="I4089" s="75" t="s">
        <v>236</v>
      </c>
      <c r="J4089" s="45" t="str">
        <f>IF(ISERROR(VLOOKUP(I4089,State_codes!$B$2:$C$38, 2, FALSE)),"",VLOOKUP(I4089,State_codes!$B$2:$C$38, 2, FALSE))</f>
        <v>AP</v>
      </c>
      <c r="K4089" s="45" t="s">
        <v>122</v>
      </c>
      <c r="L4089" s="163" t="s">
        <v>1727</v>
      </c>
      <c r="M4089" s="45"/>
      <c r="N4089" s="129"/>
      <c r="O4089" s="129"/>
      <c r="P4089" s="146">
        <v>43926</v>
      </c>
      <c r="Q4089" s="131" t="s">
        <v>1182</v>
      </c>
      <c r="R4089" s="46"/>
      <c r="S4089" s="46"/>
    </row>
    <row r="4090" spans="1:19" ht="12.75">
      <c r="A4090" s="50">
        <v>4089</v>
      </c>
      <c r="B4090" s="119"/>
      <c r="C4090" s="146">
        <v>43926</v>
      </c>
      <c r="D4090" s="343"/>
      <c r="E4090" s="45"/>
      <c r="F4090" s="45"/>
      <c r="G4090" s="45"/>
      <c r="H4090" s="45" t="s">
        <v>3300</v>
      </c>
      <c r="I4090" s="75" t="s">
        <v>236</v>
      </c>
      <c r="J4090" s="45" t="str">
        <f>IF(ISERROR(VLOOKUP(I4090,State_codes!$B$2:$C$38, 2, FALSE)),"",VLOOKUP(I4090,State_codes!$B$2:$C$38, 2, FALSE))</f>
        <v>AP</v>
      </c>
      <c r="K4090" s="45" t="s">
        <v>122</v>
      </c>
      <c r="L4090" s="163" t="s">
        <v>1727</v>
      </c>
      <c r="M4090" s="45"/>
      <c r="N4090" s="129"/>
      <c r="O4090" s="129"/>
      <c r="P4090" s="146">
        <v>43926</v>
      </c>
      <c r="Q4090" s="131" t="s">
        <v>1182</v>
      </c>
      <c r="R4090" s="46"/>
      <c r="S4090" s="46"/>
    </row>
    <row r="4091" spans="1:19" ht="12.75">
      <c r="A4091" s="50">
        <v>4090</v>
      </c>
      <c r="B4091" s="119"/>
      <c r="C4091" s="146">
        <v>43926</v>
      </c>
      <c r="D4091" s="343"/>
      <c r="E4091" s="45"/>
      <c r="F4091" s="45"/>
      <c r="G4091" s="45"/>
      <c r="H4091" s="45" t="s">
        <v>3300</v>
      </c>
      <c r="I4091" s="75" t="s">
        <v>236</v>
      </c>
      <c r="J4091" s="45" t="str">
        <f>IF(ISERROR(VLOOKUP(I4091,State_codes!$B$2:$C$38, 2, FALSE)),"",VLOOKUP(I4091,State_codes!$B$2:$C$38, 2, FALSE))</f>
        <v>AP</v>
      </c>
      <c r="K4091" s="45" t="s">
        <v>122</v>
      </c>
      <c r="L4091" s="163" t="s">
        <v>1727</v>
      </c>
      <c r="M4091" s="45"/>
      <c r="N4091" s="129"/>
      <c r="O4091" s="129"/>
      <c r="P4091" s="146">
        <v>43926</v>
      </c>
      <c r="Q4091" s="131" t="s">
        <v>1182</v>
      </c>
      <c r="R4091" s="46"/>
      <c r="S4091" s="46"/>
    </row>
    <row r="4092" spans="1:19" ht="12.75">
      <c r="A4092" s="50">
        <v>4091</v>
      </c>
      <c r="B4092" s="119"/>
      <c r="C4092" s="146">
        <v>43926</v>
      </c>
      <c r="D4092" s="343"/>
      <c r="E4092" s="45"/>
      <c r="F4092" s="45"/>
      <c r="G4092" s="45"/>
      <c r="H4092" s="45" t="s">
        <v>3300</v>
      </c>
      <c r="I4092" s="75" t="s">
        <v>236</v>
      </c>
      <c r="J4092" s="45" t="str">
        <f>IF(ISERROR(VLOOKUP(I4092,State_codes!$B$2:$C$38, 2, FALSE)),"",VLOOKUP(I4092,State_codes!$B$2:$C$38, 2, FALSE))</f>
        <v>AP</v>
      </c>
      <c r="K4092" s="45" t="s">
        <v>122</v>
      </c>
      <c r="L4092" s="163" t="s">
        <v>1727</v>
      </c>
      <c r="M4092" s="45"/>
      <c r="N4092" s="129"/>
      <c r="O4092" s="129"/>
      <c r="P4092" s="146">
        <v>43926</v>
      </c>
      <c r="Q4092" s="131" t="s">
        <v>1182</v>
      </c>
      <c r="R4092" s="46"/>
      <c r="S4092" s="46"/>
    </row>
    <row r="4093" spans="1:19" ht="12.75">
      <c r="A4093" s="50">
        <v>4092</v>
      </c>
      <c r="B4093" s="119"/>
      <c r="C4093" s="146">
        <v>43926</v>
      </c>
      <c r="D4093" s="343"/>
      <c r="E4093" s="45"/>
      <c r="F4093" s="45"/>
      <c r="G4093" s="45"/>
      <c r="H4093" s="45" t="s">
        <v>3300</v>
      </c>
      <c r="I4093" s="75" t="s">
        <v>236</v>
      </c>
      <c r="J4093" s="45" t="str">
        <f>IF(ISERROR(VLOOKUP(I4093,State_codes!$B$2:$C$38, 2, FALSE)),"",VLOOKUP(I4093,State_codes!$B$2:$C$38, 2, FALSE))</f>
        <v>AP</v>
      </c>
      <c r="K4093" s="45" t="s">
        <v>122</v>
      </c>
      <c r="L4093" s="163" t="s">
        <v>1727</v>
      </c>
      <c r="M4093" s="45"/>
      <c r="N4093" s="129"/>
      <c r="O4093" s="129"/>
      <c r="P4093" s="146">
        <v>43926</v>
      </c>
      <c r="Q4093" s="131" t="s">
        <v>1182</v>
      </c>
      <c r="R4093" s="46"/>
      <c r="S4093" s="46"/>
    </row>
    <row r="4094" spans="1:19" ht="12.75">
      <c r="A4094" s="50">
        <v>4093</v>
      </c>
      <c r="B4094" s="119"/>
      <c r="C4094" s="146">
        <v>43926</v>
      </c>
      <c r="D4094" s="343"/>
      <c r="E4094" s="45"/>
      <c r="F4094" s="45"/>
      <c r="G4094" s="45"/>
      <c r="H4094" s="45" t="s">
        <v>3300</v>
      </c>
      <c r="I4094" s="75" t="s">
        <v>236</v>
      </c>
      <c r="J4094" s="45" t="str">
        <f>IF(ISERROR(VLOOKUP(I4094,State_codes!$B$2:$C$38, 2, FALSE)),"",VLOOKUP(I4094,State_codes!$B$2:$C$38, 2, FALSE))</f>
        <v>AP</v>
      </c>
      <c r="K4094" s="45" t="s">
        <v>122</v>
      </c>
      <c r="L4094" s="163" t="s">
        <v>1727</v>
      </c>
      <c r="M4094" s="45"/>
      <c r="N4094" s="129"/>
      <c r="O4094" s="129"/>
      <c r="P4094" s="146">
        <v>43926</v>
      </c>
      <c r="Q4094" s="131" t="s">
        <v>1182</v>
      </c>
      <c r="R4094" s="46"/>
      <c r="S4094" s="46"/>
    </row>
    <row r="4095" spans="1:19" ht="12.75">
      <c r="A4095" s="50">
        <v>4094</v>
      </c>
      <c r="B4095" s="119"/>
      <c r="C4095" s="146">
        <v>43926</v>
      </c>
      <c r="D4095" s="343"/>
      <c r="E4095" s="45"/>
      <c r="F4095" s="45"/>
      <c r="G4095" s="45"/>
      <c r="H4095" s="45" t="s">
        <v>3300</v>
      </c>
      <c r="I4095" s="75" t="s">
        <v>236</v>
      </c>
      <c r="J4095" s="45" t="str">
        <f>IF(ISERROR(VLOOKUP(I4095,State_codes!$B$2:$C$38, 2, FALSE)),"",VLOOKUP(I4095,State_codes!$B$2:$C$38, 2, FALSE))</f>
        <v>AP</v>
      </c>
      <c r="K4095" s="45" t="s">
        <v>122</v>
      </c>
      <c r="L4095" s="163" t="s">
        <v>1727</v>
      </c>
      <c r="M4095" s="45"/>
      <c r="N4095" s="129"/>
      <c r="O4095" s="129"/>
      <c r="P4095" s="146">
        <v>43926</v>
      </c>
      <c r="Q4095" s="131" t="s">
        <v>1182</v>
      </c>
      <c r="R4095" s="46"/>
      <c r="S4095" s="46"/>
    </row>
    <row r="4096" spans="1:19" ht="12.75">
      <c r="A4096" s="50">
        <v>4095</v>
      </c>
      <c r="B4096" s="119"/>
      <c r="C4096" s="146">
        <v>43926</v>
      </c>
      <c r="D4096" s="343"/>
      <c r="E4096" s="45"/>
      <c r="F4096" s="45"/>
      <c r="G4096" s="45"/>
      <c r="H4096" s="45" t="s">
        <v>3300</v>
      </c>
      <c r="I4096" s="75" t="s">
        <v>236</v>
      </c>
      <c r="J4096" s="45" t="str">
        <f>IF(ISERROR(VLOOKUP(I4096,State_codes!$B$2:$C$38, 2, FALSE)),"",VLOOKUP(I4096,State_codes!$B$2:$C$38, 2, FALSE))</f>
        <v>AP</v>
      </c>
      <c r="K4096" s="45" t="s">
        <v>122</v>
      </c>
      <c r="L4096" s="163" t="s">
        <v>1727</v>
      </c>
      <c r="M4096" s="45"/>
      <c r="N4096" s="129"/>
      <c r="O4096" s="129"/>
      <c r="P4096" s="146">
        <v>43926</v>
      </c>
      <c r="Q4096" s="131" t="s">
        <v>1182</v>
      </c>
      <c r="R4096" s="46"/>
      <c r="S4096" s="46"/>
    </row>
    <row r="4097" spans="1:19" ht="12.75">
      <c r="A4097" s="50">
        <v>4096</v>
      </c>
      <c r="B4097" s="119"/>
      <c r="C4097" s="146">
        <v>43926</v>
      </c>
      <c r="D4097" s="343"/>
      <c r="E4097" s="45"/>
      <c r="F4097" s="45"/>
      <c r="G4097" s="45"/>
      <c r="H4097" s="45" t="s">
        <v>3300</v>
      </c>
      <c r="I4097" s="75" t="s">
        <v>236</v>
      </c>
      <c r="J4097" s="45" t="str">
        <f>IF(ISERROR(VLOOKUP(I4097,State_codes!$B$2:$C$38, 2, FALSE)),"",VLOOKUP(I4097,State_codes!$B$2:$C$38, 2, FALSE))</f>
        <v>AP</v>
      </c>
      <c r="K4097" s="45" t="s">
        <v>122</v>
      </c>
      <c r="L4097" s="163" t="s">
        <v>1727</v>
      </c>
      <c r="M4097" s="45"/>
      <c r="N4097" s="129"/>
      <c r="O4097" s="129"/>
      <c r="P4097" s="146">
        <v>43926</v>
      </c>
      <c r="Q4097" s="131" t="s">
        <v>1182</v>
      </c>
      <c r="R4097" s="46"/>
      <c r="S4097" s="46"/>
    </row>
    <row r="4098" spans="1:19" ht="12.75">
      <c r="A4098" s="50">
        <v>4097</v>
      </c>
      <c r="B4098" s="119"/>
      <c r="C4098" s="146">
        <v>43926</v>
      </c>
      <c r="D4098" s="343"/>
      <c r="E4098" s="45"/>
      <c r="F4098" s="45"/>
      <c r="G4098" s="45"/>
      <c r="H4098" s="45" t="s">
        <v>3300</v>
      </c>
      <c r="I4098" s="75" t="s">
        <v>236</v>
      </c>
      <c r="J4098" s="45" t="str">
        <f>IF(ISERROR(VLOOKUP(I4098,State_codes!$B$2:$C$38, 2, FALSE)),"",VLOOKUP(I4098,State_codes!$B$2:$C$38, 2, FALSE))</f>
        <v>AP</v>
      </c>
      <c r="K4098" s="45" t="s">
        <v>122</v>
      </c>
      <c r="L4098" s="163" t="s">
        <v>1727</v>
      </c>
      <c r="M4098" s="45"/>
      <c r="N4098" s="129"/>
      <c r="O4098" s="129"/>
      <c r="P4098" s="146">
        <v>43926</v>
      </c>
      <c r="Q4098" s="131" t="s">
        <v>1182</v>
      </c>
      <c r="R4098" s="46"/>
      <c r="S4098" s="46"/>
    </row>
    <row r="4099" spans="1:19" ht="12.75">
      <c r="A4099" s="50">
        <v>4098</v>
      </c>
      <c r="B4099" s="119"/>
      <c r="C4099" s="146">
        <v>43926</v>
      </c>
      <c r="D4099" s="343"/>
      <c r="E4099" s="45"/>
      <c r="F4099" s="45"/>
      <c r="G4099" s="45"/>
      <c r="H4099" s="45" t="s">
        <v>3300</v>
      </c>
      <c r="I4099" s="75" t="s">
        <v>236</v>
      </c>
      <c r="J4099" s="45" t="str">
        <f>IF(ISERROR(VLOOKUP(I4099,State_codes!$B$2:$C$38, 2, FALSE)),"",VLOOKUP(I4099,State_codes!$B$2:$C$38, 2, FALSE))</f>
        <v>AP</v>
      </c>
      <c r="K4099" s="45" t="s">
        <v>122</v>
      </c>
      <c r="L4099" s="163" t="s">
        <v>1727</v>
      </c>
      <c r="M4099" s="45"/>
      <c r="N4099" s="129"/>
      <c r="O4099" s="129"/>
      <c r="P4099" s="146">
        <v>43926</v>
      </c>
      <c r="Q4099" s="131" t="s">
        <v>1182</v>
      </c>
      <c r="R4099" s="46"/>
      <c r="S4099" s="46"/>
    </row>
    <row r="4100" spans="1:19" ht="12.75">
      <c r="A4100" s="50">
        <v>4099</v>
      </c>
      <c r="B4100" s="119"/>
      <c r="C4100" s="146">
        <v>43926</v>
      </c>
      <c r="D4100" s="343"/>
      <c r="E4100" s="45"/>
      <c r="F4100" s="45"/>
      <c r="G4100" s="45"/>
      <c r="H4100" s="45" t="s">
        <v>3300</v>
      </c>
      <c r="I4100" s="75" t="s">
        <v>236</v>
      </c>
      <c r="J4100" s="45" t="str">
        <f>IF(ISERROR(VLOOKUP(I4100,State_codes!$B$2:$C$38, 2, FALSE)),"",VLOOKUP(I4100,State_codes!$B$2:$C$38, 2, FALSE))</f>
        <v>AP</v>
      </c>
      <c r="K4100" s="45" t="s">
        <v>122</v>
      </c>
      <c r="L4100" s="163" t="s">
        <v>1727</v>
      </c>
      <c r="M4100" s="45"/>
      <c r="N4100" s="129"/>
      <c r="O4100" s="129"/>
      <c r="P4100" s="146">
        <v>43926</v>
      </c>
      <c r="Q4100" s="131" t="s">
        <v>1182</v>
      </c>
      <c r="R4100" s="46"/>
      <c r="S4100" s="46"/>
    </row>
    <row r="4101" spans="1:19" ht="12.75">
      <c r="A4101" s="50">
        <v>4100</v>
      </c>
      <c r="B4101" s="119"/>
      <c r="C4101" s="146">
        <v>43926</v>
      </c>
      <c r="D4101" s="343"/>
      <c r="E4101" s="45"/>
      <c r="F4101" s="45"/>
      <c r="G4101" s="45"/>
      <c r="H4101" s="45" t="s">
        <v>3300</v>
      </c>
      <c r="I4101" s="75" t="s">
        <v>236</v>
      </c>
      <c r="J4101" s="45" t="str">
        <f>IF(ISERROR(VLOOKUP(I4101,State_codes!$B$2:$C$38, 2, FALSE)),"",VLOOKUP(I4101,State_codes!$B$2:$C$38, 2, FALSE))</f>
        <v>AP</v>
      </c>
      <c r="K4101" s="45" t="s">
        <v>122</v>
      </c>
      <c r="L4101" s="163" t="s">
        <v>1727</v>
      </c>
      <c r="M4101" s="45"/>
      <c r="N4101" s="129"/>
      <c r="O4101" s="129"/>
      <c r="P4101" s="146">
        <v>43926</v>
      </c>
      <c r="Q4101" s="131" t="s">
        <v>1182</v>
      </c>
      <c r="R4101" s="46"/>
      <c r="S4101" s="46"/>
    </row>
    <row r="4102" spans="1:19" ht="12.75">
      <c r="A4102" s="50">
        <v>4101</v>
      </c>
      <c r="B4102" s="119"/>
      <c r="C4102" s="146">
        <v>43926</v>
      </c>
      <c r="D4102" s="343"/>
      <c r="E4102" s="45"/>
      <c r="F4102" s="45"/>
      <c r="G4102" s="45"/>
      <c r="H4102" s="45" t="s">
        <v>3300</v>
      </c>
      <c r="I4102" s="75" t="s">
        <v>236</v>
      </c>
      <c r="J4102" s="45" t="str">
        <f>IF(ISERROR(VLOOKUP(I4102,State_codes!$B$2:$C$38, 2, FALSE)),"",VLOOKUP(I4102,State_codes!$B$2:$C$38, 2, FALSE))</f>
        <v>AP</v>
      </c>
      <c r="K4102" s="45" t="s">
        <v>122</v>
      </c>
      <c r="L4102" s="163" t="s">
        <v>1727</v>
      </c>
      <c r="M4102" s="45"/>
      <c r="N4102" s="129"/>
      <c r="O4102" s="129"/>
      <c r="P4102" s="146">
        <v>43926</v>
      </c>
      <c r="Q4102" s="131" t="s">
        <v>1182</v>
      </c>
      <c r="R4102" s="46"/>
      <c r="S4102" s="46"/>
    </row>
    <row r="4103" spans="1:19" ht="12.75">
      <c r="A4103" s="50">
        <v>4102</v>
      </c>
      <c r="B4103" s="119"/>
      <c r="C4103" s="146">
        <v>43926</v>
      </c>
      <c r="D4103" s="343"/>
      <c r="E4103" s="45"/>
      <c r="F4103" s="45"/>
      <c r="G4103" s="45"/>
      <c r="H4103" s="45" t="s">
        <v>3300</v>
      </c>
      <c r="I4103" s="75" t="s">
        <v>236</v>
      </c>
      <c r="J4103" s="45" t="str">
        <f>IF(ISERROR(VLOOKUP(I4103,State_codes!$B$2:$C$38, 2, FALSE)),"",VLOOKUP(I4103,State_codes!$B$2:$C$38, 2, FALSE))</f>
        <v>AP</v>
      </c>
      <c r="K4103" s="45" t="s">
        <v>122</v>
      </c>
      <c r="L4103" s="163" t="s">
        <v>1727</v>
      </c>
      <c r="M4103" s="45"/>
      <c r="N4103" s="129"/>
      <c r="O4103" s="129"/>
      <c r="P4103" s="146">
        <v>43926</v>
      </c>
      <c r="Q4103" s="131" t="s">
        <v>1182</v>
      </c>
      <c r="R4103" s="46"/>
      <c r="S4103" s="46"/>
    </row>
    <row r="4104" spans="1:19" ht="12.75">
      <c r="A4104" s="50">
        <v>4103</v>
      </c>
      <c r="B4104" s="119"/>
      <c r="C4104" s="146">
        <v>43926</v>
      </c>
      <c r="D4104" s="343"/>
      <c r="E4104" s="45"/>
      <c r="F4104" s="45"/>
      <c r="G4104" s="45"/>
      <c r="H4104" s="45" t="s">
        <v>3300</v>
      </c>
      <c r="I4104" s="75" t="s">
        <v>236</v>
      </c>
      <c r="J4104" s="45" t="str">
        <f>IF(ISERROR(VLOOKUP(I4104,State_codes!$B$2:$C$38, 2, FALSE)),"",VLOOKUP(I4104,State_codes!$B$2:$C$38, 2, FALSE))</f>
        <v>AP</v>
      </c>
      <c r="K4104" s="45" t="s">
        <v>122</v>
      </c>
      <c r="L4104" s="163" t="s">
        <v>1727</v>
      </c>
      <c r="M4104" s="45"/>
      <c r="N4104" s="129"/>
      <c r="O4104" s="129"/>
      <c r="P4104" s="146">
        <v>43926</v>
      </c>
      <c r="Q4104" s="131" t="s">
        <v>1182</v>
      </c>
      <c r="R4104" s="46"/>
      <c r="S4104" s="46"/>
    </row>
    <row r="4105" spans="1:19" ht="12.75">
      <c r="A4105" s="50">
        <v>4104</v>
      </c>
      <c r="B4105" s="119"/>
      <c r="C4105" s="146">
        <v>43926</v>
      </c>
      <c r="D4105" s="40"/>
      <c r="E4105" s="41"/>
      <c r="H4105" s="2" t="s">
        <v>5173</v>
      </c>
      <c r="I4105" s="2" t="s">
        <v>224</v>
      </c>
      <c r="J4105" s="15" t="str">
        <f>IF(ISERROR(VLOOKUP(I4105,State_codes!$B$2:$C$38, 2, FALSE)),"",VLOOKUP(I4105,State_codes!$B$2:$C$38, 2, FALSE))</f>
        <v>MP</v>
      </c>
      <c r="K4105" s="45" t="s">
        <v>122</v>
      </c>
      <c r="L4105" s="163" t="s">
        <v>1727</v>
      </c>
      <c r="N4105" s="130"/>
      <c r="O4105" s="130"/>
      <c r="P4105" s="146">
        <v>43926</v>
      </c>
      <c r="Q4105" s="37" t="s">
        <v>1185</v>
      </c>
      <c r="R4105" s="34" t="s">
        <v>904</v>
      </c>
      <c r="S4105" s="46"/>
    </row>
    <row r="4106" spans="1:19" ht="12.75">
      <c r="A4106" s="50">
        <v>4105</v>
      </c>
      <c r="B4106" s="119"/>
      <c r="C4106" s="146">
        <v>43926</v>
      </c>
      <c r="D4106" s="40"/>
      <c r="E4106" s="41"/>
      <c r="H4106" s="2" t="s">
        <v>5173</v>
      </c>
      <c r="I4106" s="2" t="s">
        <v>224</v>
      </c>
      <c r="J4106" s="15" t="str">
        <f>IF(ISERROR(VLOOKUP(I4106,State_codes!$B$2:$C$38, 2, FALSE)),"",VLOOKUP(I4106,State_codes!$B$2:$C$38, 2, FALSE))</f>
        <v>MP</v>
      </c>
      <c r="K4106" s="45" t="s">
        <v>122</v>
      </c>
      <c r="L4106" s="163" t="s">
        <v>1727</v>
      </c>
      <c r="N4106" s="130"/>
      <c r="O4106" s="130"/>
      <c r="P4106" s="146">
        <v>43926</v>
      </c>
      <c r="Q4106" s="37" t="s">
        <v>1185</v>
      </c>
      <c r="R4106" s="34" t="s">
        <v>904</v>
      </c>
      <c r="S4106" s="46"/>
    </row>
    <row r="4107" spans="1:19" ht="12.75">
      <c r="A4107" s="50">
        <v>4106</v>
      </c>
      <c r="B4107" s="119"/>
      <c r="C4107" s="146">
        <v>43926</v>
      </c>
      <c r="D4107" s="40"/>
      <c r="E4107" s="41"/>
      <c r="H4107" s="2" t="s">
        <v>5173</v>
      </c>
      <c r="I4107" s="2" t="s">
        <v>224</v>
      </c>
      <c r="J4107" s="15" t="str">
        <f>IF(ISERROR(VLOOKUP(I4107,State_codes!$B$2:$C$38, 2, FALSE)),"",VLOOKUP(I4107,State_codes!$B$2:$C$38, 2, FALSE))</f>
        <v>MP</v>
      </c>
      <c r="K4107" s="45" t="s">
        <v>122</v>
      </c>
      <c r="L4107" s="163" t="s">
        <v>1727</v>
      </c>
      <c r="N4107" s="130"/>
      <c r="O4107" s="130"/>
      <c r="P4107" s="146">
        <v>43926</v>
      </c>
      <c r="Q4107" s="37" t="s">
        <v>1185</v>
      </c>
      <c r="R4107" s="34" t="s">
        <v>904</v>
      </c>
      <c r="S4107" s="46"/>
    </row>
    <row r="4108" spans="1:19" ht="12.75">
      <c r="A4108" s="50">
        <v>4107</v>
      </c>
      <c r="B4108" s="119"/>
      <c r="C4108" s="146">
        <v>43926</v>
      </c>
      <c r="D4108" s="40"/>
      <c r="E4108" s="41"/>
      <c r="H4108" s="2" t="s">
        <v>5215</v>
      </c>
      <c r="I4108" s="2" t="s">
        <v>224</v>
      </c>
      <c r="J4108" s="15" t="str">
        <f>IF(ISERROR(VLOOKUP(I4108,State_codes!$B$2:$C$38, 2, FALSE)),"",VLOOKUP(I4108,State_codes!$B$2:$C$38, 2, FALSE))</f>
        <v>MP</v>
      </c>
      <c r="K4108" s="45" t="s">
        <v>122</v>
      </c>
      <c r="L4108" s="163" t="s">
        <v>1727</v>
      </c>
      <c r="N4108" s="130"/>
      <c r="O4108" s="130"/>
      <c r="P4108" s="146">
        <v>43926</v>
      </c>
      <c r="Q4108" s="37" t="s">
        <v>1185</v>
      </c>
      <c r="R4108" s="34" t="s">
        <v>904</v>
      </c>
      <c r="S4108" s="46"/>
    </row>
    <row r="4109" spans="1:19" ht="12.75">
      <c r="A4109" s="50">
        <v>4108</v>
      </c>
      <c r="B4109" s="119"/>
      <c r="C4109" s="146">
        <v>43926</v>
      </c>
      <c r="D4109" s="40"/>
      <c r="E4109" s="41"/>
      <c r="H4109" s="2" t="s">
        <v>1242</v>
      </c>
      <c r="I4109" s="2" t="s">
        <v>224</v>
      </c>
      <c r="J4109" s="15" t="str">
        <f>IF(ISERROR(VLOOKUP(I4109,State_codes!$B$2:$C$38, 2, FALSE)),"",VLOOKUP(I4109,State_codes!$B$2:$C$38, 2, FALSE))</f>
        <v>MP</v>
      </c>
      <c r="K4109" s="45" t="s">
        <v>122</v>
      </c>
      <c r="L4109" s="163" t="s">
        <v>1727</v>
      </c>
      <c r="N4109" s="130"/>
      <c r="O4109" s="130"/>
      <c r="P4109" s="146">
        <v>43926</v>
      </c>
      <c r="Q4109" s="37" t="s">
        <v>1185</v>
      </c>
      <c r="R4109" s="34" t="s">
        <v>904</v>
      </c>
      <c r="S4109" s="46"/>
    </row>
    <row r="4110" spans="1:19" ht="12.75">
      <c r="A4110" s="50">
        <v>4109</v>
      </c>
      <c r="B4110" s="119"/>
      <c r="C4110" s="146">
        <v>43926</v>
      </c>
      <c r="D4110" s="40"/>
      <c r="E4110" s="41"/>
      <c r="H4110" s="2" t="s">
        <v>1242</v>
      </c>
      <c r="I4110" s="2" t="s">
        <v>224</v>
      </c>
      <c r="J4110" s="15" t="str">
        <f>IF(ISERROR(VLOOKUP(I4110,State_codes!$B$2:$C$38, 2, FALSE)),"",VLOOKUP(I4110,State_codes!$B$2:$C$38, 2, FALSE))</f>
        <v>MP</v>
      </c>
      <c r="K4110" s="45" t="s">
        <v>122</v>
      </c>
      <c r="L4110" s="163" t="s">
        <v>1727</v>
      </c>
      <c r="N4110" s="130"/>
      <c r="O4110" s="130"/>
      <c r="P4110" s="146">
        <v>43926</v>
      </c>
      <c r="Q4110" s="37" t="s">
        <v>1185</v>
      </c>
      <c r="R4110" s="34" t="s">
        <v>904</v>
      </c>
      <c r="S4110" s="46"/>
    </row>
    <row r="4111" spans="1:19" ht="12.75">
      <c r="A4111" s="50">
        <v>4110</v>
      </c>
      <c r="B4111" s="119"/>
      <c r="C4111" s="146">
        <v>43926</v>
      </c>
      <c r="D4111" s="40"/>
      <c r="E4111" s="41"/>
      <c r="H4111" s="2" t="s">
        <v>1242</v>
      </c>
      <c r="I4111" s="2" t="s">
        <v>224</v>
      </c>
      <c r="J4111" s="15" t="str">
        <f>IF(ISERROR(VLOOKUP(I4111,State_codes!$B$2:$C$38, 2, FALSE)),"",VLOOKUP(I4111,State_codes!$B$2:$C$38, 2, FALSE))</f>
        <v>MP</v>
      </c>
      <c r="K4111" s="45" t="s">
        <v>122</v>
      </c>
      <c r="L4111" s="163" t="s">
        <v>1727</v>
      </c>
      <c r="N4111" s="130"/>
      <c r="O4111" s="130"/>
      <c r="P4111" s="146">
        <v>43926</v>
      </c>
      <c r="Q4111" s="37" t="s">
        <v>1185</v>
      </c>
      <c r="R4111" s="34" t="s">
        <v>904</v>
      </c>
      <c r="S4111" s="46"/>
    </row>
    <row r="4112" spans="1:19" ht="12.75">
      <c r="A4112" s="50">
        <v>4111</v>
      </c>
      <c r="B4112" s="119"/>
      <c r="C4112" s="146">
        <v>43926</v>
      </c>
      <c r="D4112" s="40"/>
      <c r="E4112" s="41"/>
      <c r="H4112" s="2" t="s">
        <v>223</v>
      </c>
      <c r="I4112" s="2" t="s">
        <v>224</v>
      </c>
      <c r="J4112" s="15" t="str">
        <f>IF(ISERROR(VLOOKUP(I4112,State_codes!$B$2:$C$38, 2, FALSE)),"",VLOOKUP(I4112,State_codes!$B$2:$C$38, 2, FALSE))</f>
        <v>MP</v>
      </c>
      <c r="K4112" s="45" t="s">
        <v>122</v>
      </c>
      <c r="L4112" s="163" t="s">
        <v>1727</v>
      </c>
      <c r="N4112" s="130"/>
      <c r="O4112" s="130"/>
      <c r="P4112" s="146">
        <v>43926</v>
      </c>
      <c r="Q4112" s="37" t="s">
        <v>1185</v>
      </c>
      <c r="R4112" s="34" t="s">
        <v>904</v>
      </c>
      <c r="S4112" s="46"/>
    </row>
    <row r="4113" spans="1:19" ht="12.75">
      <c r="A4113" s="50">
        <v>4112</v>
      </c>
      <c r="B4113" s="119"/>
      <c r="C4113" s="146">
        <v>43926</v>
      </c>
      <c r="D4113" s="40"/>
      <c r="E4113" s="41"/>
      <c r="H4113" s="2" t="s">
        <v>223</v>
      </c>
      <c r="I4113" s="2" t="s">
        <v>224</v>
      </c>
      <c r="J4113" s="15" t="str">
        <f>IF(ISERROR(VLOOKUP(I4113,State_codes!$B$2:$C$38, 2, FALSE)),"",VLOOKUP(I4113,State_codes!$B$2:$C$38, 2, FALSE))</f>
        <v>MP</v>
      </c>
      <c r="K4113" s="45" t="s">
        <v>122</v>
      </c>
      <c r="L4113" s="163" t="s">
        <v>1727</v>
      </c>
      <c r="N4113" s="130"/>
      <c r="O4113" s="130"/>
      <c r="P4113" s="146">
        <v>43926</v>
      </c>
      <c r="Q4113" s="37" t="s">
        <v>1185</v>
      </c>
      <c r="R4113" s="34" t="s">
        <v>904</v>
      </c>
      <c r="S4113" s="46"/>
    </row>
    <row r="4114" spans="1:19" ht="12.75">
      <c r="A4114" s="50">
        <v>4113</v>
      </c>
      <c r="B4114" s="119"/>
      <c r="C4114" s="146">
        <v>43926</v>
      </c>
      <c r="D4114" s="40"/>
      <c r="E4114" s="41"/>
      <c r="H4114" s="2" t="s">
        <v>223</v>
      </c>
      <c r="I4114" s="2" t="s">
        <v>224</v>
      </c>
      <c r="J4114" s="15" t="str">
        <f>IF(ISERROR(VLOOKUP(I4114,State_codes!$B$2:$C$38, 2, FALSE)),"",VLOOKUP(I4114,State_codes!$B$2:$C$38, 2, FALSE))</f>
        <v>MP</v>
      </c>
      <c r="K4114" s="45" t="s">
        <v>122</v>
      </c>
      <c r="L4114" s="163" t="s">
        <v>1727</v>
      </c>
      <c r="N4114" s="130"/>
      <c r="O4114" s="130"/>
      <c r="P4114" s="146">
        <v>43926</v>
      </c>
      <c r="Q4114" s="37" t="s">
        <v>1185</v>
      </c>
      <c r="R4114" s="34" t="s">
        <v>904</v>
      </c>
      <c r="S4114" s="46"/>
    </row>
    <row r="4115" spans="1:19" ht="12.75">
      <c r="A4115" s="50">
        <v>4114</v>
      </c>
      <c r="B4115" s="119"/>
      <c r="C4115" s="146">
        <v>43926</v>
      </c>
      <c r="D4115" s="40"/>
      <c r="E4115" s="41"/>
      <c r="H4115" s="2" t="s">
        <v>223</v>
      </c>
      <c r="I4115" s="2" t="s">
        <v>224</v>
      </c>
      <c r="J4115" s="15" t="str">
        <f>IF(ISERROR(VLOOKUP(I4115,State_codes!$B$2:$C$38, 2, FALSE)),"",VLOOKUP(I4115,State_codes!$B$2:$C$38, 2, FALSE))</f>
        <v>MP</v>
      </c>
      <c r="K4115" s="45" t="s">
        <v>122</v>
      </c>
      <c r="L4115" s="163" t="s">
        <v>1727</v>
      </c>
      <c r="N4115" s="130"/>
      <c r="O4115" s="130"/>
      <c r="P4115" s="146">
        <v>43926</v>
      </c>
      <c r="Q4115" s="37" t="s">
        <v>1185</v>
      </c>
      <c r="R4115" s="34" t="s">
        <v>904</v>
      </c>
      <c r="S4115" s="46"/>
    </row>
    <row r="4116" spans="1:19" ht="12.75">
      <c r="A4116" s="50">
        <v>4115</v>
      </c>
      <c r="B4116" s="119"/>
      <c r="C4116" s="146">
        <v>43926</v>
      </c>
      <c r="D4116" s="40"/>
      <c r="E4116" s="41"/>
      <c r="H4116" s="2" t="s">
        <v>223</v>
      </c>
      <c r="I4116" s="2" t="s">
        <v>224</v>
      </c>
      <c r="J4116" s="15" t="str">
        <f>IF(ISERROR(VLOOKUP(I4116,State_codes!$B$2:$C$38, 2, FALSE)),"",VLOOKUP(I4116,State_codes!$B$2:$C$38, 2, FALSE))</f>
        <v>MP</v>
      </c>
      <c r="K4116" s="45" t="s">
        <v>122</v>
      </c>
      <c r="L4116" s="163" t="s">
        <v>1727</v>
      </c>
      <c r="N4116" s="130"/>
      <c r="O4116" s="130"/>
      <c r="P4116" s="146">
        <v>43926</v>
      </c>
      <c r="Q4116" s="37" t="s">
        <v>1185</v>
      </c>
      <c r="R4116" s="34" t="s">
        <v>904</v>
      </c>
      <c r="S4116" s="46"/>
    </row>
    <row r="4117" spans="1:19" ht="12.75">
      <c r="A4117" s="50">
        <v>4116</v>
      </c>
      <c r="B4117" s="119"/>
      <c r="C4117" s="146">
        <v>43926</v>
      </c>
      <c r="D4117" s="40"/>
      <c r="E4117" s="41"/>
      <c r="H4117" s="2" t="s">
        <v>223</v>
      </c>
      <c r="I4117" s="2" t="s">
        <v>224</v>
      </c>
      <c r="J4117" s="15" t="str">
        <f>IF(ISERROR(VLOOKUP(I4117,State_codes!$B$2:$C$38, 2, FALSE)),"",VLOOKUP(I4117,State_codes!$B$2:$C$38, 2, FALSE))</f>
        <v>MP</v>
      </c>
      <c r="K4117" s="45" t="s">
        <v>122</v>
      </c>
      <c r="L4117" s="163" t="s">
        <v>1727</v>
      </c>
      <c r="N4117" s="130"/>
      <c r="O4117" s="130"/>
      <c r="P4117" s="146">
        <v>43926</v>
      </c>
      <c r="Q4117" s="37" t="s">
        <v>1185</v>
      </c>
      <c r="R4117" s="34" t="s">
        <v>904</v>
      </c>
      <c r="S4117" s="46"/>
    </row>
    <row r="4118" spans="1:19" ht="12.75">
      <c r="A4118" s="50">
        <v>4117</v>
      </c>
      <c r="B4118" s="119"/>
      <c r="C4118" s="146">
        <v>43926</v>
      </c>
      <c r="D4118" s="40"/>
      <c r="E4118" s="41"/>
      <c r="H4118" s="2" t="s">
        <v>223</v>
      </c>
      <c r="I4118" s="2" t="s">
        <v>224</v>
      </c>
      <c r="J4118" s="15" t="str">
        <f>IF(ISERROR(VLOOKUP(I4118,State_codes!$B$2:$C$38, 2, FALSE)),"",VLOOKUP(I4118,State_codes!$B$2:$C$38, 2, FALSE))</f>
        <v>MP</v>
      </c>
      <c r="K4118" s="45" t="s">
        <v>122</v>
      </c>
      <c r="L4118" s="163" t="s">
        <v>1727</v>
      </c>
      <c r="N4118" s="130"/>
      <c r="O4118" s="130"/>
      <c r="P4118" s="146">
        <v>43926</v>
      </c>
      <c r="Q4118" s="37" t="s">
        <v>1185</v>
      </c>
      <c r="R4118" s="34" t="s">
        <v>904</v>
      </c>
      <c r="S4118" s="46"/>
    </row>
    <row r="4119" spans="1:19" ht="12.75">
      <c r="A4119" s="50">
        <v>4118</v>
      </c>
      <c r="B4119" s="119"/>
      <c r="C4119" s="146">
        <v>43926</v>
      </c>
      <c r="D4119" s="40"/>
      <c r="E4119" s="41"/>
      <c r="H4119" s="2" t="s">
        <v>4084</v>
      </c>
      <c r="I4119" s="2" t="s">
        <v>109</v>
      </c>
      <c r="J4119" s="2" t="s">
        <v>1431</v>
      </c>
      <c r="K4119" s="2" t="s">
        <v>122</v>
      </c>
      <c r="L4119" s="163" t="s">
        <v>1727</v>
      </c>
      <c r="N4119" s="130"/>
      <c r="O4119" s="130"/>
      <c r="P4119" s="39">
        <v>43926</v>
      </c>
      <c r="Q4119" s="37" t="s">
        <v>13922</v>
      </c>
      <c r="R4119" s="46"/>
      <c r="S4119" s="46"/>
    </row>
    <row r="4120" spans="1:19" ht="12.75">
      <c r="A4120" s="50">
        <v>4119</v>
      </c>
      <c r="B4120" s="119"/>
      <c r="C4120" s="146">
        <v>43926</v>
      </c>
      <c r="D4120" s="40"/>
      <c r="E4120" s="41"/>
      <c r="H4120" s="2" t="s">
        <v>4084</v>
      </c>
      <c r="I4120" s="2" t="s">
        <v>109</v>
      </c>
      <c r="J4120" s="2" t="s">
        <v>1431</v>
      </c>
      <c r="K4120" s="2" t="s">
        <v>122</v>
      </c>
      <c r="L4120" s="163" t="s">
        <v>1727</v>
      </c>
      <c r="N4120" s="130"/>
      <c r="O4120" s="130"/>
      <c r="P4120" s="39">
        <v>43926</v>
      </c>
      <c r="Q4120" s="37" t="s">
        <v>13922</v>
      </c>
      <c r="R4120" s="46"/>
      <c r="S4120" s="46"/>
    </row>
    <row r="4121" spans="1:19" ht="12.75">
      <c r="A4121" s="50">
        <v>4120</v>
      </c>
      <c r="B4121" s="119"/>
      <c r="C4121" s="146">
        <v>43926</v>
      </c>
      <c r="D4121" s="40"/>
      <c r="E4121" s="41"/>
      <c r="H4121" s="2" t="s">
        <v>4084</v>
      </c>
      <c r="I4121" s="2" t="s">
        <v>109</v>
      </c>
      <c r="J4121" s="2" t="s">
        <v>1431</v>
      </c>
      <c r="K4121" s="2" t="s">
        <v>122</v>
      </c>
      <c r="L4121" s="163" t="s">
        <v>1727</v>
      </c>
      <c r="N4121" s="130"/>
      <c r="O4121" s="130"/>
      <c r="P4121" s="39">
        <v>43926</v>
      </c>
      <c r="Q4121" s="37" t="s">
        <v>13922</v>
      </c>
      <c r="R4121" s="46"/>
      <c r="S4121" s="46"/>
    </row>
    <row r="4122" spans="1:19" ht="12.75">
      <c r="A4122" s="50">
        <v>4121</v>
      </c>
      <c r="B4122" s="119"/>
      <c r="C4122" s="146">
        <v>43926</v>
      </c>
      <c r="D4122" s="40"/>
      <c r="E4122" s="41"/>
      <c r="H4122" s="2" t="s">
        <v>107</v>
      </c>
      <c r="I4122" s="2" t="s">
        <v>109</v>
      </c>
      <c r="J4122" s="2" t="s">
        <v>1431</v>
      </c>
      <c r="K4122" s="2" t="s">
        <v>122</v>
      </c>
      <c r="L4122" s="163" t="s">
        <v>1727</v>
      </c>
      <c r="N4122" s="130"/>
      <c r="O4122" s="130"/>
      <c r="P4122" s="39">
        <v>43926</v>
      </c>
      <c r="Q4122" s="37" t="s">
        <v>13922</v>
      </c>
      <c r="R4122" s="46"/>
      <c r="S4122" s="46"/>
    </row>
    <row r="4123" spans="1:19" ht="12.75">
      <c r="A4123" s="50">
        <v>4122</v>
      </c>
      <c r="B4123" s="119"/>
      <c r="C4123" s="146">
        <v>43926</v>
      </c>
      <c r="D4123" s="40"/>
      <c r="E4123" s="41"/>
      <c r="H4123" s="2" t="s">
        <v>107</v>
      </c>
      <c r="I4123" s="2" t="s">
        <v>109</v>
      </c>
      <c r="J4123" s="2" t="s">
        <v>1431</v>
      </c>
      <c r="K4123" s="2" t="s">
        <v>122</v>
      </c>
      <c r="L4123" s="163" t="s">
        <v>1727</v>
      </c>
      <c r="N4123" s="130"/>
      <c r="O4123" s="130"/>
      <c r="P4123" s="39">
        <v>43926</v>
      </c>
      <c r="Q4123" s="37" t="s">
        <v>13922</v>
      </c>
      <c r="R4123" s="46"/>
      <c r="S4123" s="46"/>
    </row>
    <row r="4124" spans="1:19" ht="12.75">
      <c r="A4124" s="50">
        <v>4123</v>
      </c>
      <c r="B4124" s="119"/>
      <c r="C4124" s="146">
        <v>43926</v>
      </c>
      <c r="D4124" s="40"/>
      <c r="E4124" s="41"/>
      <c r="H4124" s="2" t="s">
        <v>125</v>
      </c>
      <c r="I4124" s="2" t="s">
        <v>126</v>
      </c>
      <c r="J4124" s="2" t="s">
        <v>1437</v>
      </c>
      <c r="K4124" s="2" t="s">
        <v>122</v>
      </c>
      <c r="L4124" s="163" t="s">
        <v>1727</v>
      </c>
      <c r="N4124" s="130"/>
      <c r="O4124" s="130"/>
      <c r="P4124" s="39">
        <v>43926</v>
      </c>
      <c r="Q4124" s="31" t="s">
        <v>12623</v>
      </c>
      <c r="R4124" s="46"/>
      <c r="S4124" s="46"/>
    </row>
    <row r="4125" spans="1:19" ht="12.75">
      <c r="A4125" s="50">
        <v>4124</v>
      </c>
      <c r="B4125" s="119"/>
      <c r="C4125" s="146">
        <v>43926</v>
      </c>
      <c r="D4125" s="40"/>
      <c r="E4125" s="41"/>
      <c r="H4125" s="2" t="s">
        <v>125</v>
      </c>
      <c r="I4125" s="2" t="s">
        <v>126</v>
      </c>
      <c r="J4125" s="2" t="s">
        <v>1437</v>
      </c>
      <c r="K4125" s="2" t="s">
        <v>122</v>
      </c>
      <c r="L4125" s="163" t="s">
        <v>1727</v>
      </c>
      <c r="N4125" s="130"/>
      <c r="O4125" s="130"/>
      <c r="P4125" s="39">
        <v>43926</v>
      </c>
      <c r="Q4125" s="31" t="s">
        <v>12623</v>
      </c>
      <c r="R4125" s="46"/>
      <c r="S4125" s="46"/>
    </row>
    <row r="4126" spans="1:19" ht="12.75">
      <c r="A4126" s="50">
        <v>4125</v>
      </c>
      <c r="B4126" s="119"/>
      <c r="C4126" s="146">
        <v>43926</v>
      </c>
      <c r="D4126" s="40"/>
      <c r="E4126" s="41"/>
      <c r="H4126" s="2" t="s">
        <v>125</v>
      </c>
      <c r="I4126" s="2" t="s">
        <v>126</v>
      </c>
      <c r="J4126" s="2" t="s">
        <v>1437</v>
      </c>
      <c r="K4126" s="2" t="s">
        <v>122</v>
      </c>
      <c r="L4126" s="163" t="s">
        <v>1727</v>
      </c>
      <c r="N4126" s="130"/>
      <c r="O4126" s="130"/>
      <c r="P4126" s="39">
        <v>43926</v>
      </c>
      <c r="Q4126" s="31" t="s">
        <v>12623</v>
      </c>
      <c r="R4126" s="46"/>
      <c r="S4126" s="46"/>
    </row>
    <row r="4127" spans="1:19" ht="12.75">
      <c r="A4127" s="50">
        <v>4126</v>
      </c>
      <c r="B4127" s="119"/>
      <c r="C4127" s="146">
        <v>43926</v>
      </c>
      <c r="D4127" s="40"/>
      <c r="E4127" s="41"/>
      <c r="H4127" s="2" t="s">
        <v>316</v>
      </c>
      <c r="I4127" s="2" t="s">
        <v>126</v>
      </c>
      <c r="J4127" s="2" t="s">
        <v>1437</v>
      </c>
      <c r="K4127" s="2" t="s">
        <v>122</v>
      </c>
      <c r="L4127" s="163" t="s">
        <v>1727</v>
      </c>
      <c r="N4127" s="130"/>
      <c r="O4127" s="130"/>
      <c r="P4127" s="39">
        <v>43926</v>
      </c>
      <c r="Q4127" s="31" t="s">
        <v>12623</v>
      </c>
      <c r="R4127" s="46"/>
      <c r="S4127" s="46"/>
    </row>
    <row r="4128" spans="1:19" ht="12.75">
      <c r="A4128" s="50">
        <v>4127</v>
      </c>
      <c r="B4128" s="119"/>
      <c r="C4128" s="146">
        <v>43926</v>
      </c>
      <c r="D4128" s="40"/>
      <c r="E4128" s="41"/>
      <c r="H4128" s="2" t="s">
        <v>316</v>
      </c>
      <c r="I4128" s="2" t="s">
        <v>126</v>
      </c>
      <c r="J4128" s="2" t="s">
        <v>1437</v>
      </c>
      <c r="K4128" s="2" t="s">
        <v>122</v>
      </c>
      <c r="L4128" s="163" t="s">
        <v>1727</v>
      </c>
      <c r="N4128" s="130"/>
      <c r="O4128" s="130"/>
      <c r="P4128" s="39">
        <v>43926</v>
      </c>
      <c r="Q4128" s="31" t="s">
        <v>12623</v>
      </c>
      <c r="R4128" s="46"/>
      <c r="S4128" s="46"/>
    </row>
    <row r="4129" spans="1:19" ht="12.75">
      <c r="A4129" s="50">
        <v>4128</v>
      </c>
      <c r="B4129" s="119"/>
      <c r="C4129" s="146">
        <v>43926</v>
      </c>
      <c r="D4129" s="40"/>
      <c r="E4129" s="41"/>
      <c r="H4129" s="2" t="s">
        <v>316</v>
      </c>
      <c r="I4129" s="2" t="s">
        <v>126</v>
      </c>
      <c r="J4129" s="2" t="s">
        <v>1437</v>
      </c>
      <c r="K4129" s="2" t="s">
        <v>122</v>
      </c>
      <c r="L4129" s="163" t="s">
        <v>1727</v>
      </c>
      <c r="N4129" s="130"/>
      <c r="O4129" s="130"/>
      <c r="P4129" s="39">
        <v>43926</v>
      </c>
      <c r="Q4129" s="31" t="s">
        <v>12623</v>
      </c>
      <c r="R4129" s="46"/>
      <c r="S4129" s="46"/>
    </row>
    <row r="4130" spans="1:19" ht="12.75">
      <c r="A4130" s="50">
        <v>4129</v>
      </c>
      <c r="B4130" s="119"/>
      <c r="C4130" s="146">
        <v>43926</v>
      </c>
      <c r="D4130" s="40"/>
      <c r="E4130" s="41"/>
      <c r="H4130" s="2" t="s">
        <v>316</v>
      </c>
      <c r="I4130" s="2" t="s">
        <v>126</v>
      </c>
      <c r="J4130" s="2" t="s">
        <v>1437</v>
      </c>
      <c r="K4130" s="2" t="s">
        <v>122</v>
      </c>
      <c r="L4130" s="163" t="s">
        <v>1727</v>
      </c>
      <c r="N4130" s="130"/>
      <c r="O4130" s="130"/>
      <c r="P4130" s="39">
        <v>43926</v>
      </c>
      <c r="Q4130" s="31" t="s">
        <v>12623</v>
      </c>
      <c r="R4130" s="46"/>
      <c r="S4130" s="46"/>
    </row>
    <row r="4131" spans="1:19" ht="12.75">
      <c r="A4131" s="50">
        <v>4130</v>
      </c>
      <c r="B4131" s="119"/>
      <c r="C4131" s="146">
        <v>43926</v>
      </c>
      <c r="D4131" s="40"/>
      <c r="E4131" s="41"/>
      <c r="H4131" s="2" t="s">
        <v>316</v>
      </c>
      <c r="I4131" s="2" t="s">
        <v>126</v>
      </c>
      <c r="J4131" s="2" t="s">
        <v>1437</v>
      </c>
      <c r="K4131" s="2" t="s">
        <v>122</v>
      </c>
      <c r="L4131" s="163" t="s">
        <v>1727</v>
      </c>
      <c r="N4131" s="130"/>
      <c r="O4131" s="130"/>
      <c r="P4131" s="39">
        <v>43926</v>
      </c>
      <c r="Q4131" s="31" t="s">
        <v>12623</v>
      </c>
      <c r="R4131" s="46"/>
      <c r="S4131" s="46"/>
    </row>
    <row r="4132" spans="1:19" ht="12.75">
      <c r="A4132" s="50">
        <v>4131</v>
      </c>
      <c r="B4132" s="119"/>
      <c r="C4132" s="146">
        <v>43926</v>
      </c>
      <c r="D4132" s="40"/>
      <c r="E4132" s="41"/>
      <c r="H4132" s="2" t="s">
        <v>316</v>
      </c>
      <c r="I4132" s="2" t="s">
        <v>126</v>
      </c>
      <c r="J4132" s="2" t="s">
        <v>1437</v>
      </c>
      <c r="K4132" s="2" t="s">
        <v>122</v>
      </c>
      <c r="L4132" s="163" t="s">
        <v>1727</v>
      </c>
      <c r="N4132" s="130"/>
      <c r="O4132" s="130"/>
      <c r="P4132" s="39">
        <v>43926</v>
      </c>
      <c r="Q4132" s="31" t="s">
        <v>12623</v>
      </c>
      <c r="R4132" s="46"/>
      <c r="S4132" s="46"/>
    </row>
    <row r="4133" spans="1:19" ht="12.75">
      <c r="A4133" s="50">
        <v>4132</v>
      </c>
      <c r="B4133" s="119"/>
      <c r="C4133" s="146">
        <v>43926</v>
      </c>
      <c r="D4133" s="40"/>
      <c r="E4133" s="41"/>
      <c r="H4133" s="2" t="s">
        <v>316</v>
      </c>
      <c r="I4133" s="2" t="s">
        <v>126</v>
      </c>
      <c r="J4133" s="2" t="s">
        <v>1437</v>
      </c>
      <c r="K4133" s="2" t="s">
        <v>122</v>
      </c>
      <c r="L4133" s="163" t="s">
        <v>1727</v>
      </c>
      <c r="N4133" s="130"/>
      <c r="O4133" s="130"/>
      <c r="P4133" s="39">
        <v>43926</v>
      </c>
      <c r="Q4133" s="31" t="s">
        <v>12623</v>
      </c>
      <c r="R4133" s="46"/>
      <c r="S4133" s="46"/>
    </row>
    <row r="4134" spans="1:19" ht="12.75">
      <c r="A4134" s="50">
        <v>4133</v>
      </c>
      <c r="B4134" s="119"/>
      <c r="C4134" s="146">
        <v>43926</v>
      </c>
      <c r="D4134" s="40"/>
      <c r="E4134" s="41"/>
      <c r="H4134" s="2" t="s">
        <v>139</v>
      </c>
      <c r="I4134" s="2" t="s">
        <v>126</v>
      </c>
      <c r="J4134" s="2" t="s">
        <v>1437</v>
      </c>
      <c r="K4134" s="2" t="s">
        <v>122</v>
      </c>
      <c r="L4134" s="163" t="s">
        <v>1727</v>
      </c>
      <c r="N4134" s="130"/>
      <c r="O4134" s="130"/>
      <c r="P4134" s="39">
        <v>43926</v>
      </c>
      <c r="Q4134" s="31" t="s">
        <v>12623</v>
      </c>
      <c r="R4134" s="46"/>
      <c r="S4134" s="46"/>
    </row>
    <row r="4135" spans="1:19" ht="12.75">
      <c r="A4135" s="50">
        <v>4134</v>
      </c>
      <c r="B4135" s="119"/>
      <c r="C4135" s="146">
        <v>43926</v>
      </c>
      <c r="D4135" s="40"/>
      <c r="E4135" s="41"/>
      <c r="H4135" s="2" t="s">
        <v>139</v>
      </c>
      <c r="I4135" s="2" t="s">
        <v>126</v>
      </c>
      <c r="J4135" s="2" t="s">
        <v>1437</v>
      </c>
      <c r="K4135" s="2" t="s">
        <v>122</v>
      </c>
      <c r="L4135" s="163" t="s">
        <v>1727</v>
      </c>
      <c r="N4135" s="130"/>
      <c r="O4135" s="130"/>
      <c r="P4135" s="39">
        <v>43926</v>
      </c>
      <c r="Q4135" s="31" t="s">
        <v>12623</v>
      </c>
      <c r="R4135" s="46"/>
      <c r="S4135" s="46"/>
    </row>
    <row r="4136" spans="1:19" ht="12.75">
      <c r="A4136" s="50">
        <v>4135</v>
      </c>
      <c r="B4136" s="119"/>
      <c r="C4136" s="146">
        <v>43926</v>
      </c>
      <c r="D4136" s="40"/>
      <c r="E4136" s="41"/>
      <c r="H4136" s="2" t="s">
        <v>139</v>
      </c>
      <c r="I4136" s="2" t="s">
        <v>126</v>
      </c>
      <c r="J4136" s="2" t="s">
        <v>1437</v>
      </c>
      <c r="K4136" s="2" t="s">
        <v>122</v>
      </c>
      <c r="L4136" s="163" t="s">
        <v>1727</v>
      </c>
      <c r="N4136" s="130"/>
      <c r="O4136" s="130"/>
      <c r="P4136" s="39">
        <v>43926</v>
      </c>
      <c r="Q4136" s="31" t="s">
        <v>12623</v>
      </c>
      <c r="R4136" s="46"/>
      <c r="S4136" s="46"/>
    </row>
    <row r="4137" spans="1:19" ht="12.75">
      <c r="A4137" s="50">
        <v>4136</v>
      </c>
      <c r="B4137" s="119"/>
      <c r="C4137" s="146">
        <v>43926</v>
      </c>
      <c r="D4137" s="40"/>
      <c r="E4137" s="41"/>
      <c r="H4137" s="2" t="s">
        <v>139</v>
      </c>
      <c r="I4137" s="2" t="s">
        <v>126</v>
      </c>
      <c r="J4137" s="2" t="s">
        <v>1437</v>
      </c>
      <c r="K4137" s="2" t="s">
        <v>122</v>
      </c>
      <c r="L4137" s="163" t="s">
        <v>1727</v>
      </c>
      <c r="N4137" s="130"/>
      <c r="O4137" s="130"/>
      <c r="P4137" s="39">
        <v>43926</v>
      </c>
      <c r="Q4137" s="31" t="s">
        <v>12623</v>
      </c>
      <c r="R4137" s="46"/>
      <c r="S4137" s="46"/>
    </row>
    <row r="4138" spans="1:19" ht="12.75">
      <c r="A4138" s="50">
        <v>4137</v>
      </c>
      <c r="B4138" s="119"/>
      <c r="C4138" s="146">
        <v>43926</v>
      </c>
      <c r="D4138" s="40"/>
      <c r="E4138" s="41"/>
      <c r="H4138" s="2" t="s">
        <v>139</v>
      </c>
      <c r="I4138" s="2" t="s">
        <v>126</v>
      </c>
      <c r="J4138" s="2" t="s">
        <v>1437</v>
      </c>
      <c r="K4138" s="2" t="s">
        <v>122</v>
      </c>
      <c r="L4138" s="163" t="s">
        <v>1727</v>
      </c>
      <c r="N4138" s="130"/>
      <c r="O4138" s="130"/>
      <c r="P4138" s="39">
        <v>43926</v>
      </c>
      <c r="Q4138" s="31" t="s">
        <v>12623</v>
      </c>
      <c r="R4138" s="46"/>
      <c r="S4138" s="46"/>
    </row>
    <row r="4139" spans="1:19" ht="12.75">
      <c r="A4139" s="50">
        <v>4138</v>
      </c>
      <c r="B4139" s="119"/>
      <c r="C4139" s="146">
        <v>43926</v>
      </c>
      <c r="D4139" s="40"/>
      <c r="E4139" s="41"/>
      <c r="H4139" s="2" t="s">
        <v>139</v>
      </c>
      <c r="I4139" s="2" t="s">
        <v>126</v>
      </c>
      <c r="J4139" s="2" t="s">
        <v>1437</v>
      </c>
      <c r="K4139" s="2" t="s">
        <v>122</v>
      </c>
      <c r="L4139" s="163" t="s">
        <v>1727</v>
      </c>
      <c r="N4139" s="130"/>
      <c r="O4139" s="130"/>
      <c r="P4139" s="39">
        <v>43926</v>
      </c>
      <c r="Q4139" s="31" t="s">
        <v>12623</v>
      </c>
      <c r="R4139" s="46"/>
      <c r="S4139" s="46"/>
    </row>
    <row r="4140" spans="1:19" ht="12.75">
      <c r="A4140" s="50">
        <v>4139</v>
      </c>
      <c r="B4140" s="119"/>
      <c r="C4140" s="146">
        <v>43926</v>
      </c>
      <c r="D4140" s="40"/>
      <c r="E4140" s="41"/>
      <c r="H4140" s="2" t="s">
        <v>139</v>
      </c>
      <c r="I4140" s="2" t="s">
        <v>126</v>
      </c>
      <c r="J4140" s="2" t="s">
        <v>1437</v>
      </c>
      <c r="K4140" s="2" t="s">
        <v>122</v>
      </c>
      <c r="L4140" s="163" t="s">
        <v>1727</v>
      </c>
      <c r="N4140" s="130"/>
      <c r="O4140" s="130"/>
      <c r="P4140" s="39">
        <v>43926</v>
      </c>
      <c r="Q4140" s="31" t="s">
        <v>12623</v>
      </c>
      <c r="R4140" s="46"/>
      <c r="S4140" s="46"/>
    </row>
    <row r="4141" spans="1:19" ht="12.75">
      <c r="A4141" s="50">
        <v>4140</v>
      </c>
      <c r="B4141" s="119"/>
      <c r="C4141" s="146">
        <v>43926</v>
      </c>
      <c r="D4141" s="40"/>
      <c r="E4141" s="41"/>
      <c r="H4141" s="2" t="s">
        <v>139</v>
      </c>
      <c r="I4141" s="2" t="s">
        <v>126</v>
      </c>
      <c r="J4141" s="2" t="s">
        <v>1437</v>
      </c>
      <c r="K4141" s="2" t="s">
        <v>122</v>
      </c>
      <c r="L4141" s="163" t="s">
        <v>1727</v>
      </c>
      <c r="N4141" s="130"/>
      <c r="O4141" s="130"/>
      <c r="P4141" s="39">
        <v>43926</v>
      </c>
      <c r="Q4141" s="31" t="s">
        <v>12623</v>
      </c>
      <c r="R4141" s="46"/>
      <c r="S4141" s="46"/>
    </row>
    <row r="4142" spans="1:19" ht="12.75">
      <c r="A4142" s="50">
        <v>4141</v>
      </c>
      <c r="B4142" s="119"/>
      <c r="C4142" s="146">
        <v>43926</v>
      </c>
      <c r="D4142" s="40"/>
      <c r="E4142" s="41"/>
      <c r="H4142" s="2" t="s">
        <v>139</v>
      </c>
      <c r="I4142" s="2" t="s">
        <v>126</v>
      </c>
      <c r="J4142" s="2" t="s">
        <v>1437</v>
      </c>
      <c r="K4142" s="2" t="s">
        <v>122</v>
      </c>
      <c r="L4142" s="163" t="s">
        <v>1727</v>
      </c>
      <c r="N4142" s="130"/>
      <c r="O4142" s="130"/>
      <c r="P4142" s="39">
        <v>43926</v>
      </c>
      <c r="Q4142" s="31" t="s">
        <v>12623</v>
      </c>
      <c r="R4142" s="46"/>
      <c r="S4142" s="46"/>
    </row>
    <row r="4143" spans="1:19" ht="12.75">
      <c r="A4143" s="50">
        <v>4142</v>
      </c>
      <c r="B4143" s="119"/>
      <c r="C4143" s="146">
        <v>43926</v>
      </c>
      <c r="D4143" s="40"/>
      <c r="E4143" s="41"/>
      <c r="H4143" s="2" t="s">
        <v>962</v>
      </c>
      <c r="I4143" s="2" t="s">
        <v>126</v>
      </c>
      <c r="J4143" s="2" t="s">
        <v>1437</v>
      </c>
      <c r="K4143" s="2" t="s">
        <v>122</v>
      </c>
      <c r="L4143" s="163" t="s">
        <v>1727</v>
      </c>
      <c r="N4143" s="130"/>
      <c r="O4143" s="130"/>
      <c r="P4143" s="39">
        <v>43926</v>
      </c>
      <c r="Q4143" s="31" t="s">
        <v>12623</v>
      </c>
      <c r="R4143" s="46"/>
      <c r="S4143" s="46"/>
    </row>
    <row r="4144" spans="1:19" ht="12.75">
      <c r="A4144" s="50">
        <v>4143</v>
      </c>
      <c r="B4144" s="119"/>
      <c r="C4144" s="146">
        <v>43926</v>
      </c>
      <c r="D4144" s="40"/>
      <c r="E4144" s="41"/>
      <c r="H4144" s="2" t="s">
        <v>962</v>
      </c>
      <c r="I4144" s="2" t="s">
        <v>126</v>
      </c>
      <c r="J4144" s="2" t="s">
        <v>1437</v>
      </c>
      <c r="K4144" s="2" t="s">
        <v>122</v>
      </c>
      <c r="L4144" s="163" t="s">
        <v>1727</v>
      </c>
      <c r="N4144" s="130"/>
      <c r="O4144" s="130"/>
      <c r="P4144" s="39">
        <v>43926</v>
      </c>
      <c r="Q4144" s="31" t="s">
        <v>12623</v>
      </c>
      <c r="R4144" s="46"/>
      <c r="S4144" s="46"/>
    </row>
    <row r="4145" spans="1:19" ht="12.75">
      <c r="A4145" s="50">
        <v>4144</v>
      </c>
      <c r="B4145" s="119"/>
      <c r="C4145" s="146">
        <v>43926</v>
      </c>
      <c r="D4145" s="40"/>
      <c r="E4145" s="41"/>
      <c r="H4145" s="2" t="s">
        <v>962</v>
      </c>
      <c r="I4145" s="2" t="s">
        <v>126</v>
      </c>
      <c r="J4145" s="2" t="s">
        <v>1437</v>
      </c>
      <c r="K4145" s="2" t="s">
        <v>122</v>
      </c>
      <c r="L4145" s="163" t="s">
        <v>1727</v>
      </c>
      <c r="N4145" s="130"/>
      <c r="O4145" s="130"/>
      <c r="P4145" s="39">
        <v>43926</v>
      </c>
      <c r="Q4145" s="31" t="s">
        <v>12623</v>
      </c>
      <c r="R4145" s="46"/>
      <c r="S4145" s="46"/>
    </row>
    <row r="4146" spans="1:19" ht="12.75">
      <c r="A4146" s="50">
        <v>4145</v>
      </c>
      <c r="B4146" s="119"/>
      <c r="C4146" s="146">
        <v>43926</v>
      </c>
      <c r="D4146" s="40"/>
      <c r="E4146" s="41"/>
      <c r="H4146" s="2" t="s">
        <v>1224</v>
      </c>
      <c r="I4146" s="2" t="s">
        <v>126</v>
      </c>
      <c r="J4146" s="2" t="s">
        <v>1437</v>
      </c>
      <c r="K4146" s="2" t="s">
        <v>122</v>
      </c>
      <c r="L4146" s="163" t="s">
        <v>1727</v>
      </c>
      <c r="N4146" s="130"/>
      <c r="O4146" s="130"/>
      <c r="P4146" s="39">
        <v>43926</v>
      </c>
      <c r="Q4146" s="31" t="s">
        <v>12623</v>
      </c>
      <c r="R4146" s="46"/>
      <c r="S4146" s="46"/>
    </row>
    <row r="4147" spans="1:19" ht="12.75">
      <c r="A4147" s="50">
        <v>4146</v>
      </c>
      <c r="B4147" s="119"/>
      <c r="C4147" s="146">
        <v>43926</v>
      </c>
      <c r="D4147" s="40"/>
      <c r="E4147" s="41"/>
      <c r="H4147" s="2" t="s">
        <v>1224</v>
      </c>
      <c r="I4147" s="2" t="s">
        <v>126</v>
      </c>
      <c r="J4147" s="2" t="s">
        <v>1437</v>
      </c>
      <c r="K4147" s="2" t="s">
        <v>42</v>
      </c>
      <c r="L4147" s="163" t="s">
        <v>1727</v>
      </c>
      <c r="N4147" s="130"/>
      <c r="O4147" s="130"/>
      <c r="P4147" s="39">
        <v>43926</v>
      </c>
      <c r="Q4147" s="31" t="s">
        <v>12623</v>
      </c>
      <c r="R4147" s="46"/>
      <c r="S4147" s="46"/>
    </row>
    <row r="4148" spans="1:19" ht="12.75">
      <c r="A4148" s="50">
        <v>4147</v>
      </c>
      <c r="B4148" s="119"/>
      <c r="C4148" s="146">
        <v>43926</v>
      </c>
      <c r="D4148" s="40"/>
      <c r="E4148" s="41"/>
      <c r="H4148" s="2" t="s">
        <v>2563</v>
      </c>
      <c r="I4148" s="2" t="s">
        <v>126</v>
      </c>
      <c r="J4148" s="2" t="s">
        <v>1437</v>
      </c>
      <c r="K4148" s="2" t="s">
        <v>122</v>
      </c>
      <c r="L4148" s="163" t="s">
        <v>1727</v>
      </c>
      <c r="N4148" s="130"/>
      <c r="O4148" s="130"/>
      <c r="P4148" s="39">
        <v>43926</v>
      </c>
      <c r="Q4148" s="31" t="s">
        <v>12623</v>
      </c>
      <c r="R4148" s="46"/>
      <c r="S4148" s="46"/>
    </row>
    <row r="4149" spans="1:19" ht="12.75">
      <c r="A4149" s="50">
        <v>4148</v>
      </c>
      <c r="B4149" s="119"/>
      <c r="C4149" s="146">
        <v>43926</v>
      </c>
      <c r="D4149" s="40"/>
      <c r="E4149" s="41"/>
      <c r="H4149" s="2" t="s">
        <v>2563</v>
      </c>
      <c r="I4149" s="2" t="s">
        <v>126</v>
      </c>
      <c r="J4149" s="2" t="s">
        <v>1437</v>
      </c>
      <c r="K4149" s="2" t="s">
        <v>122</v>
      </c>
      <c r="L4149" s="163" t="s">
        <v>1727</v>
      </c>
      <c r="N4149" s="130"/>
      <c r="O4149" s="130"/>
      <c r="P4149" s="39">
        <v>43926</v>
      </c>
      <c r="Q4149" s="31" t="s">
        <v>12623</v>
      </c>
      <c r="R4149" s="46"/>
      <c r="S4149" s="46"/>
    </row>
    <row r="4150" spans="1:19" ht="12.75">
      <c r="A4150" s="50">
        <v>4149</v>
      </c>
      <c r="B4150" s="119"/>
      <c r="C4150" s="146">
        <v>43926</v>
      </c>
      <c r="D4150" s="40"/>
      <c r="E4150" s="41"/>
      <c r="H4150" s="2" t="s">
        <v>2563</v>
      </c>
      <c r="I4150" s="2" t="s">
        <v>126</v>
      </c>
      <c r="J4150" s="2" t="s">
        <v>1437</v>
      </c>
      <c r="K4150" s="2" t="s">
        <v>122</v>
      </c>
      <c r="L4150" s="163" t="s">
        <v>1727</v>
      </c>
      <c r="N4150" s="130"/>
      <c r="O4150" s="130"/>
      <c r="P4150" s="39">
        <v>43926</v>
      </c>
      <c r="Q4150" s="31" t="s">
        <v>12623</v>
      </c>
      <c r="R4150" s="46"/>
      <c r="S4150" s="46"/>
    </row>
    <row r="4151" spans="1:19" ht="12.75">
      <c r="A4151" s="50">
        <v>4150</v>
      </c>
      <c r="B4151" s="119"/>
      <c r="C4151" s="146">
        <v>43926</v>
      </c>
      <c r="D4151" s="40"/>
      <c r="E4151" s="41"/>
      <c r="H4151" s="2" t="s">
        <v>1704</v>
      </c>
      <c r="I4151" s="2" t="s">
        <v>126</v>
      </c>
      <c r="J4151" s="2" t="s">
        <v>1437</v>
      </c>
      <c r="K4151" s="2" t="s">
        <v>122</v>
      </c>
      <c r="L4151" s="163" t="s">
        <v>1727</v>
      </c>
      <c r="N4151" s="130"/>
      <c r="O4151" s="130"/>
      <c r="P4151" s="39">
        <v>43926</v>
      </c>
      <c r="Q4151" s="31" t="s">
        <v>12623</v>
      </c>
      <c r="R4151" s="46"/>
      <c r="S4151" s="46"/>
    </row>
    <row r="4152" spans="1:19" ht="12.75">
      <c r="A4152" s="50">
        <v>4151</v>
      </c>
      <c r="B4152" s="119"/>
      <c r="C4152" s="146">
        <v>43926</v>
      </c>
      <c r="D4152" s="40"/>
      <c r="E4152" s="41"/>
      <c r="H4152" s="2" t="s">
        <v>1704</v>
      </c>
      <c r="I4152" s="2" t="s">
        <v>126</v>
      </c>
      <c r="J4152" s="2" t="s">
        <v>1437</v>
      </c>
      <c r="K4152" s="2" t="s">
        <v>122</v>
      </c>
      <c r="L4152" s="163" t="s">
        <v>1727</v>
      </c>
      <c r="N4152" s="130"/>
      <c r="O4152" s="130"/>
      <c r="P4152" s="39">
        <v>43926</v>
      </c>
      <c r="Q4152" s="31" t="s">
        <v>12623</v>
      </c>
      <c r="R4152" s="46"/>
      <c r="S4152" s="46"/>
    </row>
    <row r="4153" spans="1:19" ht="12.75">
      <c r="A4153" s="50">
        <v>4152</v>
      </c>
      <c r="B4153" s="119"/>
      <c r="C4153" s="146">
        <v>43926</v>
      </c>
      <c r="D4153" s="40"/>
      <c r="E4153" s="41"/>
      <c r="H4153" s="2" t="s">
        <v>1704</v>
      </c>
      <c r="I4153" s="2" t="s">
        <v>126</v>
      </c>
      <c r="J4153" s="2" t="s">
        <v>1437</v>
      </c>
      <c r="K4153" s="2" t="s">
        <v>122</v>
      </c>
      <c r="L4153" s="163" t="s">
        <v>1727</v>
      </c>
      <c r="N4153" s="130"/>
      <c r="O4153" s="130"/>
      <c r="P4153" s="39">
        <v>43926</v>
      </c>
      <c r="Q4153" s="31" t="s">
        <v>12623</v>
      </c>
      <c r="R4153" s="46"/>
      <c r="S4153" s="46"/>
    </row>
    <row r="4154" spans="1:19" ht="12.75">
      <c r="A4154" s="50">
        <v>4153</v>
      </c>
      <c r="B4154" s="119"/>
      <c r="C4154" s="146">
        <v>43926</v>
      </c>
      <c r="D4154" s="40"/>
      <c r="E4154" s="41"/>
      <c r="H4154" s="2" t="s">
        <v>1704</v>
      </c>
      <c r="I4154" s="2" t="s">
        <v>126</v>
      </c>
      <c r="J4154" s="2" t="s">
        <v>1437</v>
      </c>
      <c r="K4154" s="2" t="s">
        <v>122</v>
      </c>
      <c r="L4154" s="163" t="s">
        <v>1727</v>
      </c>
      <c r="N4154" s="130"/>
      <c r="O4154" s="130"/>
      <c r="P4154" s="39">
        <v>43926</v>
      </c>
      <c r="Q4154" s="31" t="s">
        <v>12623</v>
      </c>
      <c r="R4154" s="46"/>
      <c r="S4154" s="46"/>
    </row>
    <row r="4155" spans="1:19" ht="12.75">
      <c r="A4155" s="50">
        <v>4154</v>
      </c>
      <c r="B4155" s="119"/>
      <c r="C4155" s="146">
        <v>43926</v>
      </c>
      <c r="D4155" s="40"/>
      <c r="E4155" s="41"/>
      <c r="H4155" s="2" t="s">
        <v>1704</v>
      </c>
      <c r="I4155" s="2" t="s">
        <v>126</v>
      </c>
      <c r="J4155" s="2" t="s">
        <v>1437</v>
      </c>
      <c r="K4155" s="2" t="s">
        <v>122</v>
      </c>
      <c r="L4155" s="163" t="s">
        <v>1727</v>
      </c>
      <c r="N4155" s="130"/>
      <c r="O4155" s="130"/>
      <c r="P4155" s="39">
        <v>43926</v>
      </c>
      <c r="Q4155" s="31" t="s">
        <v>12623</v>
      </c>
      <c r="R4155" s="46"/>
      <c r="S4155" s="46"/>
    </row>
    <row r="4156" spans="1:19" ht="12.75">
      <c r="A4156" s="50">
        <v>4155</v>
      </c>
      <c r="B4156" s="119"/>
      <c r="C4156" s="146">
        <v>43926</v>
      </c>
      <c r="D4156" s="40"/>
      <c r="E4156" s="41"/>
      <c r="H4156" s="2" t="s">
        <v>1704</v>
      </c>
      <c r="I4156" s="2" t="s">
        <v>126</v>
      </c>
      <c r="J4156" s="2" t="s">
        <v>1437</v>
      </c>
      <c r="K4156" s="2" t="s">
        <v>122</v>
      </c>
      <c r="L4156" s="163" t="s">
        <v>1727</v>
      </c>
      <c r="N4156" s="130"/>
      <c r="O4156" s="130"/>
      <c r="P4156" s="39">
        <v>43926</v>
      </c>
      <c r="Q4156" s="31" t="s">
        <v>12623</v>
      </c>
      <c r="R4156" s="46"/>
      <c r="S4156" s="46"/>
    </row>
    <row r="4157" spans="1:19" ht="12.75">
      <c r="A4157" s="50">
        <v>4156</v>
      </c>
      <c r="B4157" s="119"/>
      <c r="C4157" s="146">
        <v>43926</v>
      </c>
      <c r="D4157" s="40"/>
      <c r="E4157" s="41"/>
      <c r="H4157" s="2" t="s">
        <v>1704</v>
      </c>
      <c r="I4157" s="2" t="s">
        <v>126</v>
      </c>
      <c r="J4157" s="2" t="s">
        <v>1437</v>
      </c>
      <c r="K4157" s="2" t="s">
        <v>122</v>
      </c>
      <c r="L4157" s="163" t="s">
        <v>1727</v>
      </c>
      <c r="N4157" s="130"/>
      <c r="O4157" s="130"/>
      <c r="P4157" s="39">
        <v>43926</v>
      </c>
      <c r="Q4157" s="31" t="s">
        <v>12623</v>
      </c>
      <c r="R4157" s="46"/>
      <c r="S4157" s="46"/>
    </row>
    <row r="4158" spans="1:19" ht="12.75">
      <c r="A4158" s="50">
        <v>4157</v>
      </c>
      <c r="B4158" s="119"/>
      <c r="C4158" s="146">
        <v>43926</v>
      </c>
      <c r="D4158" s="40"/>
      <c r="E4158" s="41"/>
      <c r="H4158" s="2" t="s">
        <v>1704</v>
      </c>
      <c r="I4158" s="2" t="s">
        <v>126</v>
      </c>
      <c r="J4158" s="2" t="s">
        <v>1437</v>
      </c>
      <c r="K4158" s="2" t="s">
        <v>122</v>
      </c>
      <c r="L4158" s="163" t="s">
        <v>1727</v>
      </c>
      <c r="N4158" s="130"/>
      <c r="O4158" s="130"/>
      <c r="P4158" s="39">
        <v>43926</v>
      </c>
      <c r="Q4158" s="31" t="s">
        <v>12623</v>
      </c>
      <c r="R4158" s="46"/>
      <c r="S4158" s="46"/>
    </row>
    <row r="4159" spans="1:19" ht="12.75">
      <c r="A4159" s="50">
        <v>4158</v>
      </c>
      <c r="B4159" s="119"/>
      <c r="C4159" s="146">
        <v>43926</v>
      </c>
      <c r="D4159" s="40"/>
      <c r="E4159" s="41"/>
      <c r="H4159" s="2" t="s">
        <v>5462</v>
      </c>
      <c r="I4159" s="2" t="s">
        <v>126</v>
      </c>
      <c r="J4159" s="2" t="s">
        <v>1437</v>
      </c>
      <c r="K4159" s="2" t="s">
        <v>122</v>
      </c>
      <c r="L4159" s="163" t="s">
        <v>1727</v>
      </c>
      <c r="N4159" s="130"/>
      <c r="O4159" s="130"/>
      <c r="P4159" s="39">
        <v>43926</v>
      </c>
      <c r="Q4159" s="31" t="s">
        <v>12623</v>
      </c>
      <c r="R4159" s="46"/>
      <c r="S4159" s="46"/>
    </row>
    <row r="4160" spans="1:19" ht="12.75">
      <c r="A4160" s="50">
        <v>4159</v>
      </c>
      <c r="B4160" s="119"/>
      <c r="C4160" s="146">
        <v>43926</v>
      </c>
      <c r="D4160" s="40"/>
      <c r="E4160" s="41"/>
      <c r="H4160" s="2" t="s">
        <v>5462</v>
      </c>
      <c r="I4160" s="2" t="s">
        <v>126</v>
      </c>
      <c r="J4160" s="2" t="s">
        <v>1437</v>
      </c>
      <c r="K4160" s="2" t="s">
        <v>122</v>
      </c>
      <c r="L4160" s="163" t="s">
        <v>1727</v>
      </c>
      <c r="N4160" s="130"/>
      <c r="O4160" s="130"/>
      <c r="P4160" s="39">
        <v>43926</v>
      </c>
      <c r="Q4160" s="31" t="s">
        <v>12623</v>
      </c>
      <c r="R4160" s="46"/>
      <c r="S4160" s="46"/>
    </row>
    <row r="4161" spans="1:19" ht="12.75">
      <c r="A4161" s="50">
        <v>4160</v>
      </c>
      <c r="B4161" s="119"/>
      <c r="C4161" s="146">
        <v>43926</v>
      </c>
      <c r="D4161" s="40"/>
      <c r="E4161" s="41"/>
      <c r="H4161" s="2" t="s">
        <v>5440</v>
      </c>
      <c r="I4161" s="2" t="s">
        <v>126</v>
      </c>
      <c r="J4161" s="2" t="s">
        <v>1437</v>
      </c>
      <c r="K4161" s="2" t="s">
        <v>122</v>
      </c>
      <c r="L4161" s="163" t="s">
        <v>1727</v>
      </c>
      <c r="N4161" s="130"/>
      <c r="O4161" s="130"/>
      <c r="P4161" s="39">
        <v>43926</v>
      </c>
      <c r="Q4161" s="31" t="s">
        <v>12623</v>
      </c>
      <c r="R4161" s="46"/>
      <c r="S4161" s="46"/>
    </row>
    <row r="4162" spans="1:19" ht="12.75">
      <c r="A4162" s="50">
        <v>4161</v>
      </c>
      <c r="B4162" s="119"/>
      <c r="C4162" s="146">
        <v>43926</v>
      </c>
      <c r="D4162" s="40"/>
      <c r="E4162" s="41"/>
      <c r="H4162" s="2" t="s">
        <v>5488</v>
      </c>
      <c r="I4162" s="2" t="s">
        <v>126</v>
      </c>
      <c r="J4162" s="2" t="s">
        <v>1437</v>
      </c>
      <c r="K4162" s="2" t="s">
        <v>122</v>
      </c>
      <c r="L4162" s="163" t="s">
        <v>1727</v>
      </c>
      <c r="N4162" s="130"/>
      <c r="O4162" s="130"/>
      <c r="P4162" s="39">
        <v>43926</v>
      </c>
      <c r="Q4162" s="31" t="s">
        <v>12623</v>
      </c>
      <c r="R4162" s="46"/>
      <c r="S4162" s="46"/>
    </row>
    <row r="4163" spans="1:19" ht="12.75">
      <c r="A4163" s="50">
        <v>4162</v>
      </c>
      <c r="B4163" s="119"/>
      <c r="C4163" s="146">
        <v>43926</v>
      </c>
      <c r="D4163" s="40"/>
      <c r="E4163" s="41"/>
      <c r="H4163" s="2" t="s">
        <v>5488</v>
      </c>
      <c r="I4163" s="2" t="s">
        <v>126</v>
      </c>
      <c r="J4163" s="2" t="s">
        <v>1437</v>
      </c>
      <c r="K4163" s="2" t="s">
        <v>122</v>
      </c>
      <c r="L4163" s="163" t="s">
        <v>1727</v>
      </c>
      <c r="N4163" s="130"/>
      <c r="O4163" s="130"/>
      <c r="P4163" s="39">
        <v>43926</v>
      </c>
      <c r="Q4163" s="31" t="s">
        <v>12623</v>
      </c>
      <c r="R4163" s="46"/>
      <c r="S4163" s="46"/>
    </row>
    <row r="4164" spans="1:19" ht="12.75">
      <c r="A4164" s="50">
        <v>4163</v>
      </c>
      <c r="B4164" s="119"/>
      <c r="C4164" s="146">
        <v>43926</v>
      </c>
      <c r="D4164" s="40"/>
      <c r="E4164" s="41"/>
      <c r="H4164" s="2" t="s">
        <v>5442</v>
      </c>
      <c r="I4164" s="2" t="s">
        <v>126</v>
      </c>
      <c r="J4164" s="2" t="s">
        <v>1437</v>
      </c>
      <c r="K4164" s="2" t="s">
        <v>122</v>
      </c>
      <c r="L4164" s="163" t="s">
        <v>1727</v>
      </c>
      <c r="N4164" s="130"/>
      <c r="O4164" s="130"/>
      <c r="P4164" s="39">
        <v>43926</v>
      </c>
      <c r="Q4164" s="31" t="s">
        <v>12623</v>
      </c>
      <c r="R4164" s="46"/>
      <c r="S4164" s="46"/>
    </row>
    <row r="4165" spans="1:19" ht="12.75">
      <c r="A4165" s="50">
        <v>4164</v>
      </c>
      <c r="B4165" s="119"/>
      <c r="C4165" s="146">
        <v>43926</v>
      </c>
      <c r="D4165" s="40"/>
      <c r="E4165" s="41"/>
      <c r="H4165" s="2" t="s">
        <v>5436</v>
      </c>
      <c r="I4165" s="2" t="s">
        <v>126</v>
      </c>
      <c r="J4165" s="2" t="s">
        <v>1437</v>
      </c>
      <c r="K4165" s="2" t="s">
        <v>122</v>
      </c>
      <c r="L4165" s="163" t="s">
        <v>1727</v>
      </c>
      <c r="N4165" s="130"/>
      <c r="O4165" s="130"/>
      <c r="P4165" s="39">
        <v>43926</v>
      </c>
      <c r="Q4165" s="31" t="s">
        <v>12623</v>
      </c>
      <c r="R4165" s="46"/>
      <c r="S4165" s="46"/>
    </row>
    <row r="4166" spans="1:19" ht="12.75">
      <c r="A4166" s="50">
        <v>4165</v>
      </c>
      <c r="B4166" s="119"/>
      <c r="C4166" s="146">
        <v>43926</v>
      </c>
      <c r="D4166" s="40"/>
      <c r="E4166" s="41"/>
      <c r="H4166" s="2" t="s">
        <v>5465</v>
      </c>
      <c r="I4166" s="2" t="s">
        <v>126</v>
      </c>
      <c r="J4166" s="2" t="s">
        <v>1437</v>
      </c>
      <c r="K4166" s="2" t="s">
        <v>122</v>
      </c>
      <c r="L4166" s="163" t="s">
        <v>1727</v>
      </c>
      <c r="N4166" s="130"/>
      <c r="O4166" s="130"/>
      <c r="P4166" s="39">
        <v>43926</v>
      </c>
      <c r="Q4166" s="31" t="s">
        <v>12623</v>
      </c>
      <c r="R4166" s="46"/>
      <c r="S4166" s="46"/>
    </row>
    <row r="4167" spans="1:19" ht="12.75">
      <c r="A4167" s="50">
        <v>4166</v>
      </c>
      <c r="B4167" s="119"/>
      <c r="C4167" s="146">
        <v>43926</v>
      </c>
      <c r="D4167" s="40"/>
      <c r="E4167" s="41"/>
      <c r="H4167" s="2" t="s">
        <v>5465</v>
      </c>
      <c r="I4167" s="2" t="s">
        <v>126</v>
      </c>
      <c r="J4167" s="2" t="s">
        <v>1437</v>
      </c>
      <c r="K4167" s="2" t="s">
        <v>122</v>
      </c>
      <c r="L4167" s="163" t="s">
        <v>1727</v>
      </c>
      <c r="N4167" s="130"/>
      <c r="O4167" s="130"/>
      <c r="P4167" s="39">
        <v>43926</v>
      </c>
      <c r="Q4167" s="31" t="s">
        <v>12623</v>
      </c>
      <c r="R4167" s="46"/>
      <c r="S4167" s="46"/>
    </row>
    <row r="4168" spans="1:19" ht="12.75">
      <c r="A4168" s="50">
        <v>4167</v>
      </c>
      <c r="B4168" s="119"/>
      <c r="C4168" s="74">
        <v>43926</v>
      </c>
      <c r="D4168" s="40"/>
      <c r="E4168" s="41"/>
      <c r="G4168" s="2" t="s">
        <v>576</v>
      </c>
      <c r="H4168" s="2" t="s">
        <v>577</v>
      </c>
      <c r="I4168" s="2" t="s">
        <v>322</v>
      </c>
      <c r="J4168" s="15" t="str">
        <f>IF(ISERROR(VLOOKUP(I4168,State_codes!$B$2:$C$38, 2, FALSE)),"",VLOOKUP(I4168,State_codes!$B$2:$C$38, 2, FALSE))</f>
        <v>OR</v>
      </c>
      <c r="K4168" s="2" t="s">
        <v>122</v>
      </c>
      <c r="L4168" s="31" t="s">
        <v>1727</v>
      </c>
      <c r="N4168" s="130"/>
      <c r="O4168" s="130"/>
      <c r="P4168" s="39">
        <v>43926</v>
      </c>
      <c r="Q4168" s="37" t="s">
        <v>13668</v>
      </c>
      <c r="R4168" s="46"/>
      <c r="S4168" s="46"/>
    </row>
    <row r="4169" spans="1:19" ht="12.75">
      <c r="A4169" s="50">
        <v>4168</v>
      </c>
      <c r="B4169" s="119"/>
      <c r="C4169" s="74">
        <v>43926</v>
      </c>
      <c r="D4169" s="40"/>
      <c r="E4169" s="41"/>
      <c r="G4169" s="2" t="s">
        <v>576</v>
      </c>
      <c r="H4169" s="2" t="s">
        <v>577</v>
      </c>
      <c r="I4169" s="2" t="s">
        <v>322</v>
      </c>
      <c r="J4169" s="15" t="str">
        <f>IF(ISERROR(VLOOKUP(I4169,State_codes!$B$2:$C$38, 2, FALSE)),"",VLOOKUP(I4169,State_codes!$B$2:$C$38, 2, FALSE))</f>
        <v>OR</v>
      </c>
      <c r="K4169" s="2" t="s">
        <v>122</v>
      </c>
      <c r="L4169" s="31" t="s">
        <v>1727</v>
      </c>
      <c r="N4169" s="130"/>
      <c r="O4169" s="130"/>
      <c r="P4169" s="39">
        <v>43926</v>
      </c>
      <c r="Q4169" s="37" t="s">
        <v>13668</v>
      </c>
      <c r="R4169" s="46"/>
      <c r="S4169" s="46"/>
    </row>
    <row r="4170" spans="1:19" ht="12.75">
      <c r="A4170" s="50">
        <v>4169</v>
      </c>
      <c r="B4170" s="119"/>
      <c r="C4170" s="74">
        <v>43926</v>
      </c>
      <c r="D4170" s="40"/>
      <c r="E4170" s="41"/>
      <c r="G4170" s="2" t="s">
        <v>576</v>
      </c>
      <c r="H4170" s="2" t="s">
        <v>577</v>
      </c>
      <c r="I4170" s="2" t="s">
        <v>322</v>
      </c>
      <c r="J4170" s="15" t="str">
        <f>IF(ISERROR(VLOOKUP(I4170,State_codes!$B$2:$C$38, 2, FALSE)),"",VLOOKUP(I4170,State_codes!$B$2:$C$38, 2, FALSE))</f>
        <v>OR</v>
      </c>
      <c r="K4170" s="2" t="s">
        <v>122</v>
      </c>
      <c r="L4170" s="31" t="s">
        <v>1727</v>
      </c>
      <c r="N4170" s="130"/>
      <c r="O4170" s="130"/>
      <c r="P4170" s="39">
        <v>43926</v>
      </c>
      <c r="Q4170" s="37" t="s">
        <v>13668</v>
      </c>
      <c r="R4170" s="46"/>
      <c r="S4170" s="46"/>
    </row>
    <row r="4171" spans="1:19" ht="12.75">
      <c r="A4171" s="50">
        <v>4170</v>
      </c>
      <c r="B4171" s="119"/>
      <c r="C4171" s="74">
        <v>43926</v>
      </c>
      <c r="D4171" s="40"/>
      <c r="E4171" s="41"/>
      <c r="G4171" s="2" t="s">
        <v>576</v>
      </c>
      <c r="H4171" s="2" t="s">
        <v>577</v>
      </c>
      <c r="I4171" s="2" t="s">
        <v>322</v>
      </c>
      <c r="J4171" s="15" t="str">
        <f>IF(ISERROR(VLOOKUP(I4171,State_codes!$B$2:$C$38, 2, FALSE)),"",VLOOKUP(I4171,State_codes!$B$2:$C$38, 2, FALSE))</f>
        <v>OR</v>
      </c>
      <c r="K4171" s="2" t="s">
        <v>122</v>
      </c>
      <c r="L4171" s="31" t="s">
        <v>1727</v>
      </c>
      <c r="N4171" s="130"/>
      <c r="O4171" s="130"/>
      <c r="P4171" s="39">
        <v>43926</v>
      </c>
      <c r="Q4171" s="37" t="s">
        <v>13668</v>
      </c>
      <c r="R4171" s="46"/>
      <c r="S4171" s="46"/>
    </row>
    <row r="4172" spans="1:19" ht="12.75">
      <c r="A4172" s="50">
        <v>4171</v>
      </c>
      <c r="B4172" s="119"/>
      <c r="C4172" s="74">
        <v>43926</v>
      </c>
      <c r="D4172" s="40"/>
      <c r="E4172" s="41"/>
      <c r="G4172" s="2" t="s">
        <v>576</v>
      </c>
      <c r="H4172" s="2" t="s">
        <v>577</v>
      </c>
      <c r="I4172" s="2" t="s">
        <v>322</v>
      </c>
      <c r="J4172" s="15" t="str">
        <f>IF(ISERROR(VLOOKUP(I4172,State_codes!$B$2:$C$38, 2, FALSE)),"",VLOOKUP(I4172,State_codes!$B$2:$C$38, 2, FALSE))</f>
        <v>OR</v>
      </c>
      <c r="K4172" s="2" t="s">
        <v>122</v>
      </c>
      <c r="L4172" s="31" t="s">
        <v>1727</v>
      </c>
      <c r="N4172" s="130"/>
      <c r="O4172" s="130"/>
      <c r="P4172" s="39">
        <v>43926</v>
      </c>
      <c r="Q4172" s="37" t="s">
        <v>13668</v>
      </c>
      <c r="R4172" s="46"/>
      <c r="S4172" s="46"/>
    </row>
    <row r="4173" spans="1:19" ht="12.75">
      <c r="A4173" s="50">
        <v>4172</v>
      </c>
      <c r="B4173" s="119"/>
      <c r="C4173" s="74">
        <v>43926</v>
      </c>
      <c r="D4173" s="40"/>
      <c r="E4173" s="41"/>
      <c r="G4173" s="2" t="s">
        <v>576</v>
      </c>
      <c r="H4173" s="2" t="s">
        <v>577</v>
      </c>
      <c r="I4173" s="2" t="s">
        <v>322</v>
      </c>
      <c r="J4173" s="15" t="str">
        <f>IF(ISERROR(VLOOKUP(I4173,State_codes!$B$2:$C$38, 2, FALSE)),"",VLOOKUP(I4173,State_codes!$B$2:$C$38, 2, FALSE))</f>
        <v>OR</v>
      </c>
      <c r="K4173" s="2" t="s">
        <v>122</v>
      </c>
      <c r="L4173" s="31" t="s">
        <v>1727</v>
      </c>
      <c r="N4173" s="130"/>
      <c r="O4173" s="130"/>
      <c r="P4173" s="39">
        <v>43926</v>
      </c>
      <c r="Q4173" s="37" t="s">
        <v>13668</v>
      </c>
      <c r="R4173" s="46"/>
      <c r="S4173" s="46"/>
    </row>
    <row r="4174" spans="1:19" ht="12.75">
      <c r="A4174" s="50">
        <v>4173</v>
      </c>
      <c r="B4174" s="119"/>
      <c r="C4174" s="74">
        <v>43926</v>
      </c>
      <c r="D4174" s="40"/>
      <c r="E4174" s="41"/>
      <c r="G4174" s="2" t="s">
        <v>576</v>
      </c>
      <c r="H4174" s="2" t="s">
        <v>577</v>
      </c>
      <c r="I4174" s="2" t="s">
        <v>322</v>
      </c>
      <c r="J4174" s="15" t="str">
        <f>IF(ISERROR(VLOOKUP(I4174,State_codes!$B$2:$C$38, 2, FALSE)),"",VLOOKUP(I4174,State_codes!$B$2:$C$38, 2, FALSE))</f>
        <v>OR</v>
      </c>
      <c r="K4174" s="2" t="s">
        <v>122</v>
      </c>
      <c r="L4174" s="31" t="s">
        <v>1727</v>
      </c>
      <c r="N4174" s="130"/>
      <c r="O4174" s="130"/>
      <c r="P4174" s="39">
        <v>43926</v>
      </c>
      <c r="Q4174" s="37" t="s">
        <v>13668</v>
      </c>
      <c r="R4174" s="46"/>
      <c r="S4174" s="46"/>
    </row>
    <row r="4175" spans="1:19" ht="12.75">
      <c r="A4175" s="50">
        <v>4174</v>
      </c>
      <c r="B4175" s="119"/>
      <c r="C4175" s="74">
        <v>43926</v>
      </c>
      <c r="D4175" s="40"/>
      <c r="E4175" s="41"/>
      <c r="G4175" s="2" t="s">
        <v>576</v>
      </c>
      <c r="H4175" s="2" t="s">
        <v>577</v>
      </c>
      <c r="I4175" s="2" t="s">
        <v>322</v>
      </c>
      <c r="J4175" s="15" t="str">
        <f>IF(ISERROR(VLOOKUP(I4175,State_codes!$B$2:$C$38, 2, FALSE)),"",VLOOKUP(I4175,State_codes!$B$2:$C$38, 2, FALSE))</f>
        <v>OR</v>
      </c>
      <c r="K4175" s="2" t="s">
        <v>122</v>
      </c>
      <c r="L4175" s="31" t="s">
        <v>1727</v>
      </c>
      <c r="N4175" s="130"/>
      <c r="O4175" s="130"/>
      <c r="P4175" s="39">
        <v>43926</v>
      </c>
      <c r="Q4175" s="37" t="s">
        <v>13668</v>
      </c>
      <c r="R4175" s="46"/>
      <c r="S4175" s="46"/>
    </row>
    <row r="4176" spans="1:19" ht="12.75">
      <c r="A4176" s="50">
        <v>4175</v>
      </c>
      <c r="B4176" s="119"/>
      <c r="C4176" s="74">
        <v>43926</v>
      </c>
      <c r="D4176" s="40"/>
      <c r="E4176" s="41"/>
      <c r="G4176" s="2" t="s">
        <v>576</v>
      </c>
      <c r="H4176" s="2" t="s">
        <v>577</v>
      </c>
      <c r="I4176" s="2" t="s">
        <v>322</v>
      </c>
      <c r="J4176" s="15" t="str">
        <f>IF(ISERROR(VLOOKUP(I4176,State_codes!$B$2:$C$38, 2, FALSE)),"",VLOOKUP(I4176,State_codes!$B$2:$C$38, 2, FALSE))</f>
        <v>OR</v>
      </c>
      <c r="K4176" s="2" t="s">
        <v>122</v>
      </c>
      <c r="L4176" s="31" t="s">
        <v>1727</v>
      </c>
      <c r="N4176" s="130"/>
      <c r="O4176" s="130"/>
      <c r="P4176" s="39">
        <v>43926</v>
      </c>
      <c r="Q4176" s="37" t="s">
        <v>13668</v>
      </c>
      <c r="R4176" s="46"/>
      <c r="S4176" s="46"/>
    </row>
    <row r="4177" spans="1:19" ht="12.75">
      <c r="A4177" s="50">
        <v>4176</v>
      </c>
      <c r="B4177" s="119"/>
      <c r="C4177" s="74">
        <v>43926</v>
      </c>
      <c r="D4177" s="40"/>
      <c r="E4177" s="41"/>
      <c r="G4177" s="2" t="s">
        <v>576</v>
      </c>
      <c r="H4177" s="2" t="s">
        <v>577</v>
      </c>
      <c r="I4177" s="2" t="s">
        <v>322</v>
      </c>
      <c r="J4177" s="15" t="str">
        <f>IF(ISERROR(VLOOKUP(I4177,State_codes!$B$2:$C$38, 2, FALSE)),"",VLOOKUP(I4177,State_codes!$B$2:$C$38, 2, FALSE))</f>
        <v>OR</v>
      </c>
      <c r="K4177" s="2" t="s">
        <v>122</v>
      </c>
      <c r="L4177" s="31" t="s">
        <v>1727</v>
      </c>
      <c r="N4177" s="130"/>
      <c r="O4177" s="130"/>
      <c r="P4177" s="39">
        <v>43926</v>
      </c>
      <c r="Q4177" s="37" t="s">
        <v>13668</v>
      </c>
      <c r="R4177" s="46"/>
      <c r="S4177" s="46"/>
    </row>
    <row r="4178" spans="1:19" ht="12.75">
      <c r="A4178" s="50">
        <v>4177</v>
      </c>
      <c r="B4178" s="119"/>
      <c r="C4178" s="74">
        <v>43926</v>
      </c>
      <c r="D4178" s="40"/>
      <c r="E4178" s="41"/>
      <c r="G4178" s="2" t="s">
        <v>576</v>
      </c>
      <c r="H4178" s="2" t="s">
        <v>577</v>
      </c>
      <c r="I4178" s="2" t="s">
        <v>322</v>
      </c>
      <c r="J4178" s="15" t="str">
        <f>IF(ISERROR(VLOOKUP(I4178,State_codes!$B$2:$C$38, 2, FALSE)),"",VLOOKUP(I4178,State_codes!$B$2:$C$38, 2, FALSE))</f>
        <v>OR</v>
      </c>
      <c r="K4178" s="2" t="s">
        <v>122</v>
      </c>
      <c r="L4178" s="31" t="s">
        <v>1727</v>
      </c>
      <c r="N4178" s="130"/>
      <c r="O4178" s="130"/>
      <c r="P4178" s="39">
        <v>43926</v>
      </c>
      <c r="Q4178" s="37" t="s">
        <v>13668</v>
      </c>
      <c r="R4178" s="46"/>
      <c r="S4178" s="46"/>
    </row>
    <row r="4179" spans="1:19" ht="12.75">
      <c r="A4179" s="50">
        <v>4178</v>
      </c>
      <c r="B4179" s="119"/>
      <c r="C4179" s="74">
        <v>43926</v>
      </c>
      <c r="D4179" s="40"/>
      <c r="E4179" s="41"/>
      <c r="G4179" s="2" t="s">
        <v>576</v>
      </c>
      <c r="H4179" s="2" t="s">
        <v>577</v>
      </c>
      <c r="I4179" s="2" t="s">
        <v>322</v>
      </c>
      <c r="J4179" s="15" t="str">
        <f>IF(ISERROR(VLOOKUP(I4179,State_codes!$B$2:$C$38, 2, FALSE)),"",VLOOKUP(I4179,State_codes!$B$2:$C$38, 2, FALSE))</f>
        <v>OR</v>
      </c>
      <c r="K4179" s="2" t="s">
        <v>122</v>
      </c>
      <c r="L4179" s="31" t="s">
        <v>1727</v>
      </c>
      <c r="N4179" s="130"/>
      <c r="O4179" s="130"/>
      <c r="P4179" s="39">
        <v>43926</v>
      </c>
      <c r="Q4179" s="37" t="s">
        <v>13668</v>
      </c>
      <c r="R4179" s="46"/>
      <c r="S4179" s="46"/>
    </row>
    <row r="4180" spans="1:19" ht="12.75">
      <c r="A4180" s="50">
        <v>4179</v>
      </c>
      <c r="B4180" s="119"/>
      <c r="C4180" s="74">
        <v>43926</v>
      </c>
      <c r="D4180" s="40"/>
      <c r="E4180" s="41"/>
      <c r="G4180" s="2" t="s">
        <v>576</v>
      </c>
      <c r="H4180" s="2" t="s">
        <v>577</v>
      </c>
      <c r="I4180" s="2" t="s">
        <v>322</v>
      </c>
      <c r="J4180" s="15" t="str">
        <f>IF(ISERROR(VLOOKUP(I4180,State_codes!$B$2:$C$38, 2, FALSE)),"",VLOOKUP(I4180,State_codes!$B$2:$C$38, 2, FALSE))</f>
        <v>OR</v>
      </c>
      <c r="K4180" s="2" t="s">
        <v>122</v>
      </c>
      <c r="L4180" s="31" t="s">
        <v>1727</v>
      </c>
      <c r="N4180" s="130"/>
      <c r="O4180" s="130"/>
      <c r="P4180" s="39">
        <v>43926</v>
      </c>
      <c r="Q4180" s="37" t="s">
        <v>13668</v>
      </c>
      <c r="R4180" s="46"/>
      <c r="S4180" s="46"/>
    </row>
    <row r="4181" spans="1:19" ht="12.75">
      <c r="A4181" s="50">
        <v>4180</v>
      </c>
      <c r="B4181" s="119"/>
      <c r="C4181" s="74">
        <v>43926</v>
      </c>
      <c r="D4181" s="40"/>
      <c r="E4181" s="41"/>
      <c r="G4181" s="2" t="s">
        <v>576</v>
      </c>
      <c r="H4181" s="2" t="s">
        <v>577</v>
      </c>
      <c r="I4181" s="2" t="s">
        <v>322</v>
      </c>
      <c r="J4181" s="15" t="str">
        <f>IF(ISERROR(VLOOKUP(I4181,State_codes!$B$2:$C$38, 2, FALSE)),"",VLOOKUP(I4181,State_codes!$B$2:$C$38, 2, FALSE))</f>
        <v>OR</v>
      </c>
      <c r="K4181" s="2" t="s">
        <v>122</v>
      </c>
      <c r="L4181" s="31" t="s">
        <v>1727</v>
      </c>
      <c r="N4181" s="130"/>
      <c r="O4181" s="130"/>
      <c r="P4181" s="39">
        <v>43926</v>
      </c>
      <c r="Q4181" s="37" t="s">
        <v>13668</v>
      </c>
      <c r="R4181" s="46"/>
      <c r="S4181" s="46"/>
    </row>
    <row r="4182" spans="1:19" ht="12.75">
      <c r="A4182" s="50">
        <v>4181</v>
      </c>
      <c r="B4182" s="119"/>
      <c r="C4182" s="74">
        <v>43926</v>
      </c>
      <c r="D4182" s="40"/>
      <c r="E4182" s="41"/>
      <c r="G4182" s="2" t="s">
        <v>576</v>
      </c>
      <c r="H4182" s="2" t="s">
        <v>577</v>
      </c>
      <c r="I4182" s="2" t="s">
        <v>322</v>
      </c>
      <c r="J4182" s="15" t="str">
        <f>IF(ISERROR(VLOOKUP(I4182,State_codes!$B$2:$C$38, 2, FALSE)),"",VLOOKUP(I4182,State_codes!$B$2:$C$38, 2, FALSE))</f>
        <v>OR</v>
      </c>
      <c r="K4182" s="2" t="s">
        <v>122</v>
      </c>
      <c r="L4182" s="31" t="s">
        <v>1727</v>
      </c>
      <c r="N4182" s="130"/>
      <c r="O4182" s="130"/>
      <c r="P4182" s="39">
        <v>43926</v>
      </c>
      <c r="Q4182" s="37" t="s">
        <v>13668</v>
      </c>
      <c r="R4182" s="46"/>
      <c r="S4182" s="46"/>
    </row>
    <row r="4183" spans="1:19" ht="12.75">
      <c r="A4183" s="50">
        <v>4182</v>
      </c>
      <c r="B4183" s="119"/>
      <c r="C4183" s="74">
        <v>43926</v>
      </c>
      <c r="D4183" s="40"/>
      <c r="E4183" s="41"/>
      <c r="G4183" s="2" t="s">
        <v>576</v>
      </c>
      <c r="H4183" s="2" t="s">
        <v>577</v>
      </c>
      <c r="I4183" s="2" t="s">
        <v>322</v>
      </c>
      <c r="J4183" s="15" t="str">
        <f>IF(ISERROR(VLOOKUP(I4183,State_codes!$B$2:$C$38, 2, FALSE)),"",VLOOKUP(I4183,State_codes!$B$2:$C$38, 2, FALSE))</f>
        <v>OR</v>
      </c>
      <c r="K4183" s="2" t="s">
        <v>122</v>
      </c>
      <c r="L4183" s="31" t="s">
        <v>1727</v>
      </c>
      <c r="N4183" s="130"/>
      <c r="O4183" s="130"/>
      <c r="P4183" s="39">
        <v>43926</v>
      </c>
      <c r="Q4183" s="37" t="s">
        <v>13668</v>
      </c>
      <c r="R4183" s="46"/>
      <c r="S4183" s="46"/>
    </row>
    <row r="4184" spans="1:19" ht="12.75">
      <c r="A4184" s="50">
        <v>4183</v>
      </c>
      <c r="B4184" s="119"/>
      <c r="C4184" s="74">
        <v>43926</v>
      </c>
      <c r="D4184" s="40"/>
      <c r="E4184" s="41"/>
      <c r="H4184" s="2" t="s">
        <v>31</v>
      </c>
      <c r="I4184" s="2" t="s">
        <v>101</v>
      </c>
      <c r="J4184" s="15" t="str">
        <f>IF(ISERROR(VLOOKUP(I4184,State_codes!$B$2:$C$38, 2, FALSE)),"",VLOOKUP(I4184,State_codes!$B$2:$C$38, 2, FALSE))</f>
        <v>TG</v>
      </c>
      <c r="K4184" s="2" t="s">
        <v>122</v>
      </c>
      <c r="L4184" s="31" t="s">
        <v>1727</v>
      </c>
      <c r="N4184" s="130"/>
      <c r="O4184" s="130"/>
      <c r="P4184" s="39">
        <v>43926</v>
      </c>
      <c r="Q4184" s="34" t="s">
        <v>14029</v>
      </c>
      <c r="R4184" s="46"/>
      <c r="S4184" s="46"/>
    </row>
    <row r="4185" spans="1:19" ht="12.75">
      <c r="A4185" s="50">
        <v>4184</v>
      </c>
      <c r="B4185" s="119"/>
      <c r="C4185" s="74">
        <v>43926</v>
      </c>
      <c r="D4185" s="40"/>
      <c r="E4185" s="41"/>
      <c r="H4185" s="2" t="s">
        <v>31</v>
      </c>
      <c r="I4185" s="2" t="s">
        <v>101</v>
      </c>
      <c r="J4185" s="15" t="str">
        <f>IF(ISERROR(VLOOKUP(I4185,State_codes!$B$2:$C$38, 2, FALSE)),"",VLOOKUP(I4185,State_codes!$B$2:$C$38, 2, FALSE))</f>
        <v>TG</v>
      </c>
      <c r="K4185" s="2" t="s">
        <v>122</v>
      </c>
      <c r="L4185" s="31" t="s">
        <v>1727</v>
      </c>
      <c r="N4185" s="130"/>
      <c r="O4185" s="130"/>
      <c r="P4185" s="39">
        <v>43926</v>
      </c>
      <c r="Q4185" s="34" t="s">
        <v>14029</v>
      </c>
      <c r="R4185" s="46"/>
      <c r="S4185" s="46"/>
    </row>
    <row r="4186" spans="1:19" ht="12.75">
      <c r="A4186" s="50">
        <v>4185</v>
      </c>
      <c r="B4186" s="119"/>
      <c r="C4186" s="74">
        <v>43926</v>
      </c>
      <c r="D4186" s="40"/>
      <c r="E4186" s="41"/>
      <c r="H4186" s="2" t="s">
        <v>31</v>
      </c>
      <c r="I4186" s="2" t="s">
        <v>101</v>
      </c>
      <c r="J4186" s="15" t="str">
        <f>IF(ISERROR(VLOOKUP(I4186,State_codes!$B$2:$C$38, 2, FALSE)),"",VLOOKUP(I4186,State_codes!$B$2:$C$38, 2, FALSE))</f>
        <v>TG</v>
      </c>
      <c r="K4186" s="2" t="s">
        <v>122</v>
      </c>
      <c r="L4186" s="31" t="s">
        <v>1727</v>
      </c>
      <c r="N4186" s="130"/>
      <c r="O4186" s="130"/>
      <c r="P4186" s="39">
        <v>43926</v>
      </c>
      <c r="Q4186" s="34" t="s">
        <v>14029</v>
      </c>
      <c r="R4186" s="46"/>
      <c r="S4186" s="46"/>
    </row>
    <row r="4187" spans="1:19" ht="12.75">
      <c r="A4187" s="50">
        <v>4186</v>
      </c>
      <c r="B4187" s="119"/>
      <c r="C4187" s="74">
        <v>43926</v>
      </c>
      <c r="D4187" s="40"/>
      <c r="E4187" s="41"/>
      <c r="H4187" s="2" t="s">
        <v>31</v>
      </c>
      <c r="I4187" s="2" t="s">
        <v>101</v>
      </c>
      <c r="J4187" s="15" t="str">
        <f>IF(ISERROR(VLOOKUP(I4187,State_codes!$B$2:$C$38, 2, FALSE)),"",VLOOKUP(I4187,State_codes!$B$2:$C$38, 2, FALSE))</f>
        <v>TG</v>
      </c>
      <c r="K4187" s="2" t="s">
        <v>122</v>
      </c>
      <c r="L4187" s="31" t="s">
        <v>1727</v>
      </c>
      <c r="N4187" s="130"/>
      <c r="O4187" s="130"/>
      <c r="P4187" s="39">
        <v>43926</v>
      </c>
      <c r="Q4187" s="34" t="s">
        <v>14029</v>
      </c>
      <c r="R4187" s="46"/>
      <c r="S4187" s="46"/>
    </row>
    <row r="4188" spans="1:19" ht="12.75">
      <c r="A4188" s="50">
        <v>4187</v>
      </c>
      <c r="B4188" s="119"/>
      <c r="C4188" s="74">
        <v>43926</v>
      </c>
      <c r="D4188" s="40"/>
      <c r="E4188" s="41"/>
      <c r="H4188" s="2" t="s">
        <v>31</v>
      </c>
      <c r="I4188" s="2" t="s">
        <v>101</v>
      </c>
      <c r="J4188" s="15" t="str">
        <f>IF(ISERROR(VLOOKUP(I4188,State_codes!$B$2:$C$38, 2, FALSE)),"",VLOOKUP(I4188,State_codes!$B$2:$C$38, 2, FALSE))</f>
        <v>TG</v>
      </c>
      <c r="K4188" s="2" t="s">
        <v>122</v>
      </c>
      <c r="L4188" s="31" t="s">
        <v>1727</v>
      </c>
      <c r="N4188" s="130"/>
      <c r="O4188" s="130"/>
      <c r="P4188" s="39">
        <v>43926</v>
      </c>
      <c r="Q4188" s="34" t="s">
        <v>14029</v>
      </c>
      <c r="R4188" s="46"/>
      <c r="S4188" s="46"/>
    </row>
    <row r="4189" spans="1:19" ht="12.75">
      <c r="A4189" s="50">
        <v>4188</v>
      </c>
      <c r="B4189" s="119"/>
      <c r="C4189" s="74">
        <v>43926</v>
      </c>
      <c r="D4189" s="40"/>
      <c r="E4189" s="41"/>
      <c r="H4189" s="2" t="s">
        <v>31</v>
      </c>
      <c r="I4189" s="2" t="s">
        <v>101</v>
      </c>
      <c r="J4189" s="15" t="str">
        <f>IF(ISERROR(VLOOKUP(I4189,State_codes!$B$2:$C$38, 2, FALSE)),"",VLOOKUP(I4189,State_codes!$B$2:$C$38, 2, FALSE))</f>
        <v>TG</v>
      </c>
      <c r="K4189" s="2" t="s">
        <v>122</v>
      </c>
      <c r="L4189" s="31" t="s">
        <v>1727</v>
      </c>
      <c r="N4189" s="130"/>
      <c r="O4189" s="130"/>
      <c r="P4189" s="39">
        <v>43926</v>
      </c>
      <c r="Q4189" s="34" t="s">
        <v>14029</v>
      </c>
      <c r="R4189" s="46"/>
      <c r="S4189" s="46"/>
    </row>
    <row r="4190" spans="1:19" ht="12.75">
      <c r="A4190" s="50">
        <v>4189</v>
      </c>
      <c r="B4190" s="119"/>
      <c r="C4190" s="74">
        <v>43926</v>
      </c>
      <c r="D4190" s="40"/>
      <c r="E4190" s="41"/>
      <c r="H4190" s="2" t="s">
        <v>31</v>
      </c>
      <c r="I4190" s="2" t="s">
        <v>101</v>
      </c>
      <c r="J4190" s="15" t="str">
        <f>IF(ISERROR(VLOOKUP(I4190,State_codes!$B$2:$C$38, 2, FALSE)),"",VLOOKUP(I4190,State_codes!$B$2:$C$38, 2, FALSE))</f>
        <v>TG</v>
      </c>
      <c r="K4190" s="2" t="s">
        <v>122</v>
      </c>
      <c r="L4190" s="31" t="s">
        <v>1727</v>
      </c>
      <c r="N4190" s="130"/>
      <c r="O4190" s="130"/>
      <c r="P4190" s="39">
        <v>43926</v>
      </c>
      <c r="Q4190" s="34" t="s">
        <v>14029</v>
      </c>
      <c r="R4190" s="46"/>
      <c r="S4190" s="46"/>
    </row>
    <row r="4191" spans="1:19" ht="12.75">
      <c r="A4191" s="50">
        <v>4190</v>
      </c>
      <c r="B4191" s="119"/>
      <c r="C4191" s="74">
        <v>43926</v>
      </c>
      <c r="D4191" s="40"/>
      <c r="E4191" s="41"/>
      <c r="H4191" s="2" t="s">
        <v>31</v>
      </c>
      <c r="I4191" s="2" t="s">
        <v>101</v>
      </c>
      <c r="J4191" s="15" t="str">
        <f>IF(ISERROR(VLOOKUP(I4191,State_codes!$B$2:$C$38, 2, FALSE)),"",VLOOKUP(I4191,State_codes!$B$2:$C$38, 2, FALSE))</f>
        <v>TG</v>
      </c>
      <c r="K4191" s="2" t="s">
        <v>122</v>
      </c>
      <c r="L4191" s="31" t="s">
        <v>1727</v>
      </c>
      <c r="N4191" s="130"/>
      <c r="O4191" s="130"/>
      <c r="P4191" s="39">
        <v>43926</v>
      </c>
      <c r="Q4191" s="34" t="s">
        <v>14029</v>
      </c>
      <c r="R4191" s="46"/>
      <c r="S4191" s="46"/>
    </row>
    <row r="4192" spans="1:19" ht="12.75">
      <c r="A4192" s="50">
        <v>4191</v>
      </c>
      <c r="B4192" s="119"/>
      <c r="C4192" s="74">
        <v>43926</v>
      </c>
      <c r="D4192" s="40"/>
      <c r="E4192" s="41"/>
      <c r="H4192" s="2" t="s">
        <v>31</v>
      </c>
      <c r="I4192" s="2" t="s">
        <v>101</v>
      </c>
      <c r="J4192" s="15" t="str">
        <f>IF(ISERROR(VLOOKUP(I4192,State_codes!$B$2:$C$38, 2, FALSE)),"",VLOOKUP(I4192,State_codes!$B$2:$C$38, 2, FALSE))</f>
        <v>TG</v>
      </c>
      <c r="K4192" s="2" t="s">
        <v>122</v>
      </c>
      <c r="L4192" s="31" t="s">
        <v>1727</v>
      </c>
      <c r="N4192" s="130"/>
      <c r="O4192" s="130"/>
      <c r="P4192" s="39">
        <v>43926</v>
      </c>
      <c r="Q4192" s="34" t="s">
        <v>14029</v>
      </c>
      <c r="R4192" s="46"/>
      <c r="S4192" s="46"/>
    </row>
    <row r="4193" spans="1:19" ht="12.75">
      <c r="A4193" s="50">
        <v>4192</v>
      </c>
      <c r="B4193" s="119"/>
      <c r="C4193" s="74">
        <v>43926</v>
      </c>
      <c r="D4193" s="40"/>
      <c r="E4193" s="41"/>
      <c r="H4193" s="2" t="s">
        <v>31</v>
      </c>
      <c r="I4193" s="2" t="s">
        <v>101</v>
      </c>
      <c r="J4193" s="15" t="str">
        <f>IF(ISERROR(VLOOKUP(I4193,State_codes!$B$2:$C$38, 2, FALSE)),"",VLOOKUP(I4193,State_codes!$B$2:$C$38, 2, FALSE))</f>
        <v>TG</v>
      </c>
      <c r="K4193" s="2" t="s">
        <v>122</v>
      </c>
      <c r="L4193" s="31" t="s">
        <v>1727</v>
      </c>
      <c r="N4193" s="130"/>
      <c r="O4193" s="130"/>
      <c r="P4193" s="39">
        <v>43926</v>
      </c>
      <c r="Q4193" s="34" t="s">
        <v>14029</v>
      </c>
      <c r="R4193" s="46"/>
      <c r="S4193" s="46"/>
    </row>
    <row r="4194" spans="1:19" ht="12.75">
      <c r="A4194" s="50">
        <v>4193</v>
      </c>
      <c r="B4194" s="119"/>
      <c r="C4194" s="74">
        <v>43926</v>
      </c>
      <c r="D4194" s="40"/>
      <c r="E4194" s="41"/>
      <c r="H4194" s="2" t="s">
        <v>31</v>
      </c>
      <c r="I4194" s="2" t="s">
        <v>101</v>
      </c>
      <c r="J4194" s="15" t="str">
        <f>IF(ISERROR(VLOOKUP(I4194,State_codes!$B$2:$C$38, 2, FALSE)),"",VLOOKUP(I4194,State_codes!$B$2:$C$38, 2, FALSE))</f>
        <v>TG</v>
      </c>
      <c r="K4194" s="2" t="s">
        <v>122</v>
      </c>
      <c r="L4194" s="31" t="s">
        <v>1727</v>
      </c>
      <c r="N4194" s="130"/>
      <c r="O4194" s="130"/>
      <c r="P4194" s="39">
        <v>43926</v>
      </c>
      <c r="Q4194" s="34" t="s">
        <v>14029</v>
      </c>
      <c r="R4194" s="46"/>
      <c r="S4194" s="46"/>
    </row>
    <row r="4195" spans="1:19" ht="12.75">
      <c r="A4195" s="50">
        <v>4194</v>
      </c>
      <c r="B4195" s="119"/>
      <c r="C4195" s="74">
        <v>43926</v>
      </c>
      <c r="D4195" s="40"/>
      <c r="E4195" s="41"/>
      <c r="H4195" s="2" t="s">
        <v>31</v>
      </c>
      <c r="I4195" s="2" t="s">
        <v>101</v>
      </c>
      <c r="J4195" s="15" t="str">
        <f>IF(ISERROR(VLOOKUP(I4195,State_codes!$B$2:$C$38, 2, FALSE)),"",VLOOKUP(I4195,State_codes!$B$2:$C$38, 2, FALSE))</f>
        <v>TG</v>
      </c>
      <c r="K4195" s="2" t="s">
        <v>122</v>
      </c>
      <c r="L4195" s="31" t="s">
        <v>1727</v>
      </c>
      <c r="N4195" s="130"/>
      <c r="O4195" s="130"/>
      <c r="P4195" s="39">
        <v>43926</v>
      </c>
      <c r="Q4195" s="34" t="s">
        <v>14029</v>
      </c>
      <c r="R4195" s="46"/>
      <c r="S4195" s="46"/>
    </row>
    <row r="4196" spans="1:19" ht="12.75">
      <c r="A4196" s="50">
        <v>4195</v>
      </c>
      <c r="B4196" s="119"/>
      <c r="C4196" s="74">
        <v>43926</v>
      </c>
      <c r="D4196" s="40"/>
      <c r="E4196" s="41"/>
      <c r="H4196" s="2" t="s">
        <v>31</v>
      </c>
      <c r="I4196" s="2" t="s">
        <v>101</v>
      </c>
      <c r="J4196" s="15" t="str">
        <f>IF(ISERROR(VLOOKUP(I4196,State_codes!$B$2:$C$38, 2, FALSE)),"",VLOOKUP(I4196,State_codes!$B$2:$C$38, 2, FALSE))</f>
        <v>TG</v>
      </c>
      <c r="K4196" s="2" t="s">
        <v>122</v>
      </c>
      <c r="L4196" s="31" t="s">
        <v>1727</v>
      </c>
      <c r="N4196" s="130"/>
      <c r="O4196" s="130"/>
      <c r="P4196" s="39">
        <v>43926</v>
      </c>
      <c r="Q4196" s="34" t="s">
        <v>14029</v>
      </c>
      <c r="R4196" s="46"/>
      <c r="S4196" s="46"/>
    </row>
    <row r="4197" spans="1:19" ht="12.75">
      <c r="A4197" s="50">
        <v>4196</v>
      </c>
      <c r="B4197" s="119"/>
      <c r="C4197" s="74">
        <v>43926</v>
      </c>
      <c r="D4197" s="40"/>
      <c r="E4197" s="41"/>
      <c r="H4197" s="2" t="s">
        <v>31</v>
      </c>
      <c r="I4197" s="2" t="s">
        <v>101</v>
      </c>
      <c r="J4197" s="15" t="str">
        <f>IF(ISERROR(VLOOKUP(I4197,State_codes!$B$2:$C$38, 2, FALSE)),"",VLOOKUP(I4197,State_codes!$B$2:$C$38, 2, FALSE))</f>
        <v>TG</v>
      </c>
      <c r="K4197" s="2" t="s">
        <v>122</v>
      </c>
      <c r="L4197" s="31" t="s">
        <v>1727</v>
      </c>
      <c r="N4197" s="130"/>
      <c r="O4197" s="130"/>
      <c r="P4197" s="39">
        <v>43926</v>
      </c>
      <c r="Q4197" s="34" t="s">
        <v>14029</v>
      </c>
      <c r="R4197" s="46"/>
      <c r="S4197" s="46"/>
    </row>
    <row r="4198" spans="1:19" ht="12.75">
      <c r="A4198" s="50">
        <v>4197</v>
      </c>
      <c r="B4198" s="119"/>
      <c r="C4198" s="74">
        <v>43926</v>
      </c>
      <c r="D4198" s="40"/>
      <c r="E4198" s="41"/>
      <c r="H4198" s="2" t="s">
        <v>31</v>
      </c>
      <c r="I4198" s="2" t="s">
        <v>101</v>
      </c>
      <c r="J4198" s="15" t="str">
        <f>IF(ISERROR(VLOOKUP(I4198,State_codes!$B$2:$C$38, 2, FALSE)),"",VLOOKUP(I4198,State_codes!$B$2:$C$38, 2, FALSE))</f>
        <v>TG</v>
      </c>
      <c r="K4198" s="2" t="s">
        <v>122</v>
      </c>
      <c r="L4198" s="31" t="s">
        <v>1727</v>
      </c>
      <c r="N4198" s="130"/>
      <c r="O4198" s="130"/>
      <c r="P4198" s="39">
        <v>43926</v>
      </c>
      <c r="Q4198" s="34" t="s">
        <v>14029</v>
      </c>
      <c r="R4198" s="46"/>
      <c r="S4198" s="46"/>
    </row>
    <row r="4199" spans="1:19" ht="12.75">
      <c r="A4199" s="50">
        <v>4198</v>
      </c>
      <c r="B4199" s="119"/>
      <c r="C4199" s="74">
        <v>43926</v>
      </c>
      <c r="D4199" s="40"/>
      <c r="E4199" s="41"/>
      <c r="H4199" s="2" t="s">
        <v>31</v>
      </c>
      <c r="I4199" s="2" t="s">
        <v>101</v>
      </c>
      <c r="J4199" s="15" t="str">
        <f>IF(ISERROR(VLOOKUP(I4199,State_codes!$B$2:$C$38, 2, FALSE)),"",VLOOKUP(I4199,State_codes!$B$2:$C$38, 2, FALSE))</f>
        <v>TG</v>
      </c>
      <c r="K4199" s="2" t="s">
        <v>122</v>
      </c>
      <c r="L4199" s="31" t="s">
        <v>1727</v>
      </c>
      <c r="N4199" s="130"/>
      <c r="O4199" s="130"/>
      <c r="P4199" s="39">
        <v>43926</v>
      </c>
      <c r="Q4199" s="34" t="s">
        <v>14029</v>
      </c>
      <c r="R4199" s="46"/>
      <c r="S4199" s="46"/>
    </row>
    <row r="4200" spans="1:19" ht="12.75">
      <c r="A4200" s="50">
        <v>4199</v>
      </c>
      <c r="B4200" s="119"/>
      <c r="C4200" s="74">
        <v>43926</v>
      </c>
      <c r="D4200" s="40"/>
      <c r="E4200" s="41"/>
      <c r="H4200" s="2" t="s">
        <v>31</v>
      </c>
      <c r="I4200" s="2" t="s">
        <v>101</v>
      </c>
      <c r="J4200" s="15" t="str">
        <f>IF(ISERROR(VLOOKUP(I4200,State_codes!$B$2:$C$38, 2, FALSE)),"",VLOOKUP(I4200,State_codes!$B$2:$C$38, 2, FALSE))</f>
        <v>TG</v>
      </c>
      <c r="K4200" s="2" t="s">
        <v>122</v>
      </c>
      <c r="L4200" s="31" t="s">
        <v>1727</v>
      </c>
      <c r="N4200" s="130"/>
      <c r="O4200" s="130"/>
      <c r="P4200" s="39">
        <v>43926</v>
      </c>
      <c r="Q4200" s="34" t="s">
        <v>14029</v>
      </c>
      <c r="R4200" s="46"/>
      <c r="S4200" s="46"/>
    </row>
    <row r="4201" spans="1:19" ht="12.75">
      <c r="A4201" s="50">
        <v>4200</v>
      </c>
      <c r="B4201" s="119"/>
      <c r="C4201" s="74">
        <v>43926</v>
      </c>
      <c r="D4201" s="40"/>
      <c r="E4201" s="41"/>
      <c r="H4201" s="2" t="s">
        <v>31</v>
      </c>
      <c r="I4201" s="2" t="s">
        <v>101</v>
      </c>
      <c r="J4201" s="15" t="str">
        <f>IF(ISERROR(VLOOKUP(I4201,State_codes!$B$2:$C$38, 2, FALSE)),"",VLOOKUP(I4201,State_codes!$B$2:$C$38, 2, FALSE))</f>
        <v>TG</v>
      </c>
      <c r="K4201" s="2" t="s">
        <v>122</v>
      </c>
      <c r="L4201" s="31" t="s">
        <v>1727</v>
      </c>
      <c r="N4201" s="130"/>
      <c r="O4201" s="130"/>
      <c r="P4201" s="39">
        <v>43926</v>
      </c>
      <c r="Q4201" s="34" t="s">
        <v>14029</v>
      </c>
      <c r="R4201" s="46"/>
      <c r="S4201" s="46"/>
    </row>
    <row r="4202" spans="1:19" ht="12.75">
      <c r="A4202" s="50">
        <v>4201</v>
      </c>
      <c r="B4202" s="119"/>
      <c r="C4202" s="74">
        <v>43926</v>
      </c>
      <c r="D4202" s="40"/>
      <c r="E4202" s="41"/>
      <c r="H4202" s="2" t="s">
        <v>31</v>
      </c>
      <c r="I4202" s="2" t="s">
        <v>101</v>
      </c>
      <c r="J4202" s="15" t="str">
        <f>IF(ISERROR(VLOOKUP(I4202,State_codes!$B$2:$C$38, 2, FALSE)),"",VLOOKUP(I4202,State_codes!$B$2:$C$38, 2, FALSE))</f>
        <v>TG</v>
      </c>
      <c r="K4202" s="2" t="s">
        <v>122</v>
      </c>
      <c r="L4202" s="31" t="s">
        <v>1727</v>
      </c>
      <c r="N4202" s="130"/>
      <c r="O4202" s="130"/>
      <c r="P4202" s="39">
        <v>43926</v>
      </c>
      <c r="Q4202" s="2" t="s">
        <v>14314</v>
      </c>
      <c r="R4202" s="46"/>
      <c r="S4202" s="46"/>
    </row>
    <row r="4203" spans="1:19" ht="12.75">
      <c r="A4203" s="50">
        <v>4202</v>
      </c>
      <c r="B4203" s="119"/>
      <c r="C4203" s="74">
        <v>43926</v>
      </c>
      <c r="D4203" s="40"/>
      <c r="E4203" s="41"/>
      <c r="H4203" s="2" t="s">
        <v>31</v>
      </c>
      <c r="I4203" s="2" t="s">
        <v>101</v>
      </c>
      <c r="J4203" s="15" t="str">
        <f>IF(ISERROR(VLOOKUP(I4203,State_codes!$B$2:$C$38, 2, FALSE)),"",VLOOKUP(I4203,State_codes!$B$2:$C$38, 2, FALSE))</f>
        <v>TG</v>
      </c>
      <c r="K4203" s="2" t="s">
        <v>122</v>
      </c>
      <c r="L4203" s="31" t="s">
        <v>1727</v>
      </c>
      <c r="N4203" s="130"/>
      <c r="O4203" s="130"/>
      <c r="P4203" s="39">
        <v>43926</v>
      </c>
      <c r="Q4203" s="2" t="s">
        <v>14319</v>
      </c>
      <c r="R4203" s="46"/>
      <c r="S4203" s="46"/>
    </row>
    <row r="4204" spans="1:19" ht="12.75">
      <c r="A4204" s="50">
        <v>4203</v>
      </c>
      <c r="B4204" s="119"/>
      <c r="C4204" s="74">
        <v>43926</v>
      </c>
      <c r="D4204" s="40"/>
      <c r="E4204" s="41"/>
      <c r="H4204" s="2" t="s">
        <v>31</v>
      </c>
      <c r="I4204" s="2" t="s">
        <v>101</v>
      </c>
      <c r="J4204" s="15" t="str">
        <f>IF(ISERROR(VLOOKUP(I4204,State_codes!$B$2:$C$38, 2, FALSE)),"",VLOOKUP(I4204,State_codes!$B$2:$C$38, 2, FALSE))</f>
        <v>TG</v>
      </c>
      <c r="K4204" s="2" t="s">
        <v>122</v>
      </c>
      <c r="L4204" s="31" t="s">
        <v>1727</v>
      </c>
      <c r="N4204" s="130"/>
      <c r="O4204" s="130"/>
      <c r="P4204" s="39">
        <v>43926</v>
      </c>
      <c r="Q4204" s="2" t="s">
        <v>14322</v>
      </c>
      <c r="R4204" s="46"/>
      <c r="S4204" s="46"/>
    </row>
    <row r="4205" spans="1:19" ht="12.75">
      <c r="A4205" s="50">
        <v>4204</v>
      </c>
      <c r="B4205" s="119"/>
      <c r="C4205" s="74">
        <v>43926</v>
      </c>
      <c r="D4205" s="40"/>
      <c r="E4205" s="41"/>
      <c r="H4205" s="2" t="s">
        <v>31</v>
      </c>
      <c r="I4205" s="2" t="s">
        <v>101</v>
      </c>
      <c r="J4205" s="15" t="str">
        <f>IF(ISERROR(VLOOKUP(I4205,State_codes!$B$2:$C$38, 2, FALSE)),"",VLOOKUP(I4205,State_codes!$B$2:$C$38, 2, FALSE))</f>
        <v>TG</v>
      </c>
      <c r="K4205" s="2" t="s">
        <v>122</v>
      </c>
      <c r="L4205" s="31" t="s">
        <v>1727</v>
      </c>
      <c r="N4205" s="130"/>
      <c r="O4205" s="130"/>
      <c r="P4205" s="39">
        <v>43926</v>
      </c>
      <c r="Q4205" s="2" t="s">
        <v>14326</v>
      </c>
      <c r="R4205" s="46"/>
      <c r="S4205" s="46"/>
    </row>
    <row r="4206" spans="1:19" ht="12.75">
      <c r="A4206" s="50">
        <v>4205</v>
      </c>
      <c r="B4206" s="119"/>
      <c r="C4206" s="74">
        <v>43926</v>
      </c>
      <c r="D4206" s="40"/>
      <c r="E4206" s="41"/>
      <c r="H4206" s="2" t="s">
        <v>31</v>
      </c>
      <c r="I4206" s="2" t="s">
        <v>101</v>
      </c>
      <c r="J4206" s="15" t="str">
        <f>IF(ISERROR(VLOOKUP(I4206,State_codes!$B$2:$C$38, 2, FALSE)),"",VLOOKUP(I4206,State_codes!$B$2:$C$38, 2, FALSE))</f>
        <v>TG</v>
      </c>
      <c r="K4206" s="2" t="s">
        <v>122</v>
      </c>
      <c r="L4206" s="31" t="s">
        <v>1727</v>
      </c>
      <c r="N4206" s="130"/>
      <c r="O4206" s="130"/>
      <c r="P4206" s="39">
        <v>43926</v>
      </c>
      <c r="Q4206" s="2" t="s">
        <v>14329</v>
      </c>
      <c r="R4206" s="46"/>
      <c r="S4206" s="46"/>
    </row>
    <row r="4207" spans="1:19" ht="12.75">
      <c r="A4207" s="50">
        <v>4206</v>
      </c>
      <c r="B4207" s="119"/>
      <c r="C4207" s="74">
        <v>43926</v>
      </c>
      <c r="D4207" s="40"/>
      <c r="E4207" s="41"/>
      <c r="H4207" s="2" t="s">
        <v>31</v>
      </c>
      <c r="I4207" s="2" t="s">
        <v>101</v>
      </c>
      <c r="J4207" s="15" t="str">
        <f>IF(ISERROR(VLOOKUP(I4207,State_codes!$B$2:$C$38, 2, FALSE)),"",VLOOKUP(I4207,State_codes!$B$2:$C$38, 2, FALSE))</f>
        <v>TG</v>
      </c>
      <c r="K4207" s="2" t="s">
        <v>122</v>
      </c>
      <c r="L4207" s="31" t="s">
        <v>1727</v>
      </c>
      <c r="N4207" s="130"/>
      <c r="O4207" s="130"/>
      <c r="P4207" s="39">
        <v>43926</v>
      </c>
      <c r="Q4207" s="2" t="s">
        <v>14330</v>
      </c>
      <c r="R4207" s="46"/>
      <c r="S4207" s="46"/>
    </row>
    <row r="4208" spans="1:19" ht="12.75">
      <c r="A4208" s="50">
        <v>4207</v>
      </c>
      <c r="B4208" s="119"/>
      <c r="C4208" s="74">
        <v>43926</v>
      </c>
      <c r="D4208" s="40"/>
      <c r="E4208" s="41"/>
      <c r="H4208" s="2" t="s">
        <v>31</v>
      </c>
      <c r="I4208" s="2" t="s">
        <v>101</v>
      </c>
      <c r="J4208" s="15" t="str">
        <f>IF(ISERROR(VLOOKUP(I4208,State_codes!$B$2:$C$38, 2, FALSE)),"",VLOOKUP(I4208,State_codes!$B$2:$C$38, 2, FALSE))</f>
        <v>TG</v>
      </c>
      <c r="K4208" s="2" t="s">
        <v>122</v>
      </c>
      <c r="L4208" s="31" t="s">
        <v>1727</v>
      </c>
      <c r="N4208" s="130"/>
      <c r="O4208" s="130"/>
      <c r="P4208" s="39">
        <v>43926</v>
      </c>
      <c r="Q4208" s="2" t="s">
        <v>14333</v>
      </c>
      <c r="R4208" s="46"/>
      <c r="S4208" s="46"/>
    </row>
    <row r="4209" spans="1:19" ht="12.75">
      <c r="A4209" s="50">
        <v>4208</v>
      </c>
      <c r="B4209" s="119"/>
      <c r="C4209" s="74">
        <v>43926</v>
      </c>
      <c r="D4209" s="40"/>
      <c r="E4209" s="41"/>
      <c r="H4209" s="2" t="s">
        <v>31</v>
      </c>
      <c r="I4209" s="2" t="s">
        <v>101</v>
      </c>
      <c r="J4209" s="15" t="str">
        <f>IF(ISERROR(VLOOKUP(I4209,State_codes!$B$2:$C$38, 2, FALSE)),"",VLOOKUP(I4209,State_codes!$B$2:$C$38, 2, FALSE))</f>
        <v>TG</v>
      </c>
      <c r="K4209" s="2" t="s">
        <v>122</v>
      </c>
      <c r="L4209" s="31" t="s">
        <v>1727</v>
      </c>
      <c r="N4209" s="130"/>
      <c r="O4209" s="130"/>
      <c r="P4209" s="39">
        <v>43926</v>
      </c>
      <c r="Q4209" s="2" t="s">
        <v>14335</v>
      </c>
      <c r="R4209" s="46"/>
      <c r="S4209" s="46"/>
    </row>
    <row r="4210" spans="1:19" ht="12.75">
      <c r="A4210" s="50">
        <v>4209</v>
      </c>
      <c r="B4210" s="119"/>
      <c r="C4210" s="74">
        <v>43926</v>
      </c>
      <c r="D4210" s="40"/>
      <c r="E4210" s="41"/>
      <c r="H4210" s="2" t="s">
        <v>31</v>
      </c>
      <c r="I4210" s="2" t="s">
        <v>101</v>
      </c>
      <c r="J4210" s="15" t="str">
        <f>IF(ISERROR(VLOOKUP(I4210,State_codes!$B$2:$C$38, 2, FALSE)),"",VLOOKUP(I4210,State_codes!$B$2:$C$38, 2, FALSE))</f>
        <v>TG</v>
      </c>
      <c r="K4210" s="2" t="s">
        <v>122</v>
      </c>
      <c r="L4210" s="31" t="s">
        <v>1727</v>
      </c>
      <c r="N4210" s="130"/>
      <c r="O4210" s="130"/>
      <c r="P4210" s="39">
        <v>43926</v>
      </c>
      <c r="Q4210" s="2" t="s">
        <v>14336</v>
      </c>
      <c r="R4210" s="46"/>
      <c r="S4210" s="46"/>
    </row>
    <row r="4211" spans="1:19" ht="12.75">
      <c r="A4211" s="50">
        <v>4210</v>
      </c>
      <c r="B4211" s="119"/>
      <c r="C4211" s="74">
        <v>43926</v>
      </c>
      <c r="D4211" s="40"/>
      <c r="E4211" s="41"/>
      <c r="H4211" s="2" t="s">
        <v>31</v>
      </c>
      <c r="I4211" s="2" t="s">
        <v>101</v>
      </c>
      <c r="J4211" s="15" t="str">
        <f>IF(ISERROR(VLOOKUP(I4211,State_codes!$B$2:$C$38, 2, FALSE)),"",VLOOKUP(I4211,State_codes!$B$2:$C$38, 2, FALSE))</f>
        <v>TG</v>
      </c>
      <c r="K4211" s="2" t="s">
        <v>122</v>
      </c>
      <c r="L4211" s="31" t="s">
        <v>1727</v>
      </c>
      <c r="N4211" s="130"/>
      <c r="O4211" s="130"/>
      <c r="P4211" s="39">
        <v>43926</v>
      </c>
      <c r="Q4211" s="2" t="s">
        <v>14337</v>
      </c>
      <c r="R4211" s="46"/>
      <c r="S4211" s="46"/>
    </row>
    <row r="4212" spans="1:19" ht="12.75">
      <c r="A4212" s="50">
        <v>4211</v>
      </c>
      <c r="B4212" s="119"/>
      <c r="C4212" s="74">
        <v>43926</v>
      </c>
      <c r="D4212" s="40"/>
      <c r="E4212" s="41"/>
      <c r="H4212" s="2" t="s">
        <v>31</v>
      </c>
      <c r="I4212" s="2" t="s">
        <v>101</v>
      </c>
      <c r="J4212" s="15" t="str">
        <f>IF(ISERROR(VLOOKUP(I4212,State_codes!$B$2:$C$38, 2, FALSE)),"",VLOOKUP(I4212,State_codes!$B$2:$C$38, 2, FALSE))</f>
        <v>TG</v>
      </c>
      <c r="K4212" s="2" t="s">
        <v>122</v>
      </c>
      <c r="L4212" s="31" t="s">
        <v>1727</v>
      </c>
      <c r="N4212" s="130"/>
      <c r="O4212" s="130"/>
      <c r="P4212" s="39">
        <v>43926</v>
      </c>
      <c r="Q4212" s="2" t="s">
        <v>14338</v>
      </c>
      <c r="R4212" s="46"/>
      <c r="S4212" s="46"/>
    </row>
    <row r="4213" spans="1:19" ht="12.75">
      <c r="A4213" s="50">
        <v>4212</v>
      </c>
      <c r="B4213" s="119"/>
      <c r="C4213" s="74">
        <v>43926</v>
      </c>
      <c r="D4213" s="40"/>
      <c r="E4213" s="41"/>
      <c r="H4213" s="2" t="s">
        <v>31</v>
      </c>
      <c r="I4213" s="2" t="s">
        <v>101</v>
      </c>
      <c r="J4213" s="15" t="str">
        <f>IF(ISERROR(VLOOKUP(I4213,State_codes!$B$2:$C$38, 2, FALSE)),"",VLOOKUP(I4213,State_codes!$B$2:$C$38, 2, FALSE))</f>
        <v>TG</v>
      </c>
      <c r="K4213" s="2" t="s">
        <v>122</v>
      </c>
      <c r="L4213" s="31" t="s">
        <v>1727</v>
      </c>
      <c r="N4213" s="130"/>
      <c r="O4213" s="130"/>
      <c r="P4213" s="39">
        <v>43926</v>
      </c>
      <c r="Q4213" s="2" t="s">
        <v>14345</v>
      </c>
      <c r="R4213" s="46"/>
      <c r="S4213" s="46"/>
    </row>
    <row r="4214" spans="1:19" ht="12.75">
      <c r="A4214" s="50">
        <v>4213</v>
      </c>
      <c r="B4214" s="119"/>
      <c r="C4214" s="74">
        <v>43926</v>
      </c>
      <c r="D4214" s="40"/>
      <c r="E4214" s="41"/>
      <c r="H4214" s="2" t="s">
        <v>31</v>
      </c>
      <c r="I4214" s="2" t="s">
        <v>101</v>
      </c>
      <c r="J4214" s="15" t="str">
        <f>IF(ISERROR(VLOOKUP(I4214,State_codes!$B$2:$C$38, 2, FALSE)),"",VLOOKUP(I4214,State_codes!$B$2:$C$38, 2, FALSE))</f>
        <v>TG</v>
      </c>
      <c r="K4214" s="2" t="s">
        <v>122</v>
      </c>
      <c r="L4214" s="31" t="s">
        <v>1727</v>
      </c>
      <c r="N4214" s="130"/>
      <c r="O4214" s="130"/>
      <c r="P4214" s="39">
        <v>43926</v>
      </c>
      <c r="Q4214" s="2" t="s">
        <v>14347</v>
      </c>
      <c r="R4214" s="46"/>
      <c r="S4214" s="46"/>
    </row>
    <row r="4215" spans="1:19" ht="12.75">
      <c r="A4215" s="50">
        <v>4214</v>
      </c>
      <c r="B4215" s="119"/>
      <c r="C4215" s="74">
        <v>43926</v>
      </c>
      <c r="D4215" s="40"/>
      <c r="E4215" s="41"/>
      <c r="H4215" s="2" t="s">
        <v>31</v>
      </c>
      <c r="I4215" s="2" t="s">
        <v>101</v>
      </c>
      <c r="J4215" s="15" t="str">
        <f>IF(ISERROR(VLOOKUP(I4215,State_codes!$B$2:$C$38, 2, FALSE)),"",VLOOKUP(I4215,State_codes!$B$2:$C$38, 2, FALSE))</f>
        <v>TG</v>
      </c>
      <c r="K4215" s="2" t="s">
        <v>122</v>
      </c>
      <c r="L4215" s="31" t="s">
        <v>1727</v>
      </c>
      <c r="N4215" s="130"/>
      <c r="O4215" s="130"/>
      <c r="P4215" s="39">
        <v>43926</v>
      </c>
      <c r="Q4215" s="2" t="s">
        <v>14357</v>
      </c>
      <c r="R4215" s="46"/>
      <c r="S4215" s="46"/>
    </row>
    <row r="4216" spans="1:19" ht="12.75">
      <c r="A4216" s="50">
        <v>4215</v>
      </c>
      <c r="B4216" s="119"/>
      <c r="C4216" s="74">
        <v>43926</v>
      </c>
      <c r="D4216" s="40"/>
      <c r="E4216" s="41"/>
      <c r="H4216" s="2" t="s">
        <v>31</v>
      </c>
      <c r="I4216" s="2" t="s">
        <v>101</v>
      </c>
      <c r="J4216" s="15" t="str">
        <f>IF(ISERROR(VLOOKUP(I4216,State_codes!$B$2:$C$38, 2, FALSE)),"",VLOOKUP(I4216,State_codes!$B$2:$C$38, 2, FALSE))</f>
        <v>TG</v>
      </c>
      <c r="K4216" s="2" t="s">
        <v>122</v>
      </c>
      <c r="L4216" s="31" t="s">
        <v>1727</v>
      </c>
      <c r="N4216" s="130"/>
      <c r="O4216" s="130"/>
      <c r="P4216" s="39">
        <v>43926</v>
      </c>
      <c r="Q4216" s="2" t="s">
        <v>14359</v>
      </c>
      <c r="R4216" s="46"/>
      <c r="S4216" s="46"/>
    </row>
    <row r="4217" spans="1:19" ht="12.75">
      <c r="A4217" s="50">
        <v>4216</v>
      </c>
      <c r="B4217" s="119"/>
      <c r="C4217" s="74">
        <v>43926</v>
      </c>
      <c r="D4217" s="40"/>
      <c r="E4217" s="41"/>
      <c r="H4217" s="2" t="s">
        <v>31</v>
      </c>
      <c r="I4217" s="2" t="s">
        <v>101</v>
      </c>
      <c r="J4217" s="15" t="str">
        <f>IF(ISERROR(VLOOKUP(I4217,State_codes!$B$2:$C$38, 2, FALSE)),"",VLOOKUP(I4217,State_codes!$B$2:$C$38, 2, FALSE))</f>
        <v>TG</v>
      </c>
      <c r="K4217" s="2" t="s">
        <v>122</v>
      </c>
      <c r="L4217" s="31" t="s">
        <v>1727</v>
      </c>
      <c r="N4217" s="130"/>
      <c r="O4217" s="130"/>
      <c r="P4217" s="39">
        <v>43926</v>
      </c>
      <c r="Q4217" s="2" t="s">
        <v>14360</v>
      </c>
      <c r="R4217" s="46"/>
      <c r="S4217" s="46"/>
    </row>
    <row r="4218" spans="1:19" ht="12.75">
      <c r="A4218" s="50">
        <v>4217</v>
      </c>
      <c r="B4218" s="119"/>
      <c r="C4218" s="74">
        <v>43926</v>
      </c>
      <c r="D4218" s="40"/>
      <c r="E4218" s="41"/>
      <c r="H4218" s="2" t="s">
        <v>31</v>
      </c>
      <c r="I4218" s="2" t="s">
        <v>101</v>
      </c>
      <c r="J4218" s="15" t="str">
        <f>IF(ISERROR(VLOOKUP(I4218,State_codes!$B$2:$C$38, 2, FALSE)),"",VLOOKUP(I4218,State_codes!$B$2:$C$38, 2, FALSE))</f>
        <v>TG</v>
      </c>
      <c r="K4218" s="2" t="s">
        <v>122</v>
      </c>
      <c r="L4218" s="31" t="s">
        <v>1727</v>
      </c>
      <c r="N4218" s="130"/>
      <c r="O4218" s="130"/>
      <c r="P4218" s="39">
        <v>43926</v>
      </c>
      <c r="Q4218" s="2" t="s">
        <v>14362</v>
      </c>
      <c r="R4218" s="46"/>
      <c r="S4218" s="46"/>
    </row>
    <row r="4219" spans="1:19" ht="12.75">
      <c r="A4219" s="50">
        <v>4218</v>
      </c>
      <c r="B4219" s="119"/>
      <c r="C4219" s="74">
        <v>43926</v>
      </c>
      <c r="D4219" s="40"/>
      <c r="E4219" s="41"/>
      <c r="H4219" s="2" t="s">
        <v>31</v>
      </c>
      <c r="I4219" s="2" t="s">
        <v>101</v>
      </c>
      <c r="J4219" s="15" t="str">
        <f>IF(ISERROR(VLOOKUP(I4219,State_codes!$B$2:$C$38, 2, FALSE)),"",VLOOKUP(I4219,State_codes!$B$2:$C$38, 2, FALSE))</f>
        <v>TG</v>
      </c>
      <c r="K4219" s="2" t="s">
        <v>122</v>
      </c>
      <c r="L4219" s="31" t="s">
        <v>1727</v>
      </c>
      <c r="N4219" s="130"/>
      <c r="O4219" s="130"/>
      <c r="P4219" s="39">
        <v>43926</v>
      </c>
      <c r="Q4219" s="2" t="s">
        <v>14364</v>
      </c>
      <c r="R4219" s="46"/>
      <c r="S4219" s="46"/>
    </row>
    <row r="4220" spans="1:19" ht="12.75">
      <c r="A4220" s="50">
        <v>4219</v>
      </c>
      <c r="B4220" s="119"/>
      <c r="C4220" s="74">
        <v>43926</v>
      </c>
      <c r="D4220" s="40"/>
      <c r="E4220" s="41"/>
      <c r="H4220" s="2" t="s">
        <v>31</v>
      </c>
      <c r="I4220" s="2" t="s">
        <v>101</v>
      </c>
      <c r="J4220" s="15" t="str">
        <f>IF(ISERROR(VLOOKUP(I4220,State_codes!$B$2:$C$38, 2, FALSE)),"",VLOOKUP(I4220,State_codes!$B$2:$C$38, 2, FALSE))</f>
        <v>TG</v>
      </c>
      <c r="K4220" s="2" t="s">
        <v>122</v>
      </c>
      <c r="L4220" s="31" t="s">
        <v>1727</v>
      </c>
      <c r="N4220" s="130"/>
      <c r="O4220" s="130"/>
      <c r="P4220" s="39">
        <v>43926</v>
      </c>
      <c r="Q4220" s="2" t="s">
        <v>14366</v>
      </c>
      <c r="R4220" s="46"/>
      <c r="S4220" s="46"/>
    </row>
    <row r="4221" spans="1:19" ht="12.75">
      <c r="A4221" s="50">
        <v>4220</v>
      </c>
      <c r="B4221" s="119"/>
      <c r="C4221" s="74">
        <v>43926</v>
      </c>
      <c r="D4221" s="40"/>
      <c r="E4221" s="41"/>
      <c r="H4221" s="2" t="s">
        <v>31</v>
      </c>
      <c r="I4221" s="2" t="s">
        <v>101</v>
      </c>
      <c r="J4221" s="15" t="str">
        <f>IF(ISERROR(VLOOKUP(I4221,State_codes!$B$2:$C$38, 2, FALSE)),"",VLOOKUP(I4221,State_codes!$B$2:$C$38, 2, FALSE))</f>
        <v>TG</v>
      </c>
      <c r="K4221" s="2" t="s">
        <v>122</v>
      </c>
      <c r="L4221" s="31" t="s">
        <v>1727</v>
      </c>
      <c r="N4221" s="130"/>
      <c r="O4221" s="130"/>
      <c r="P4221" s="39">
        <v>43926</v>
      </c>
      <c r="Q4221" s="2" t="s">
        <v>14368</v>
      </c>
      <c r="R4221" s="46"/>
      <c r="S4221" s="46"/>
    </row>
    <row r="4222" spans="1:19" ht="12.75">
      <c r="A4222" s="50">
        <v>4221</v>
      </c>
      <c r="B4222" s="119"/>
      <c r="C4222" s="74">
        <v>43926</v>
      </c>
      <c r="D4222" s="40"/>
      <c r="E4222" s="41"/>
      <c r="H4222" s="2" t="s">
        <v>31</v>
      </c>
      <c r="I4222" s="2" t="s">
        <v>101</v>
      </c>
      <c r="J4222" s="15" t="str">
        <f>IF(ISERROR(VLOOKUP(I4222,State_codes!$B$2:$C$38, 2, FALSE)),"",VLOOKUP(I4222,State_codes!$B$2:$C$38, 2, FALSE))</f>
        <v>TG</v>
      </c>
      <c r="K4222" s="2" t="s">
        <v>122</v>
      </c>
      <c r="L4222" s="31" t="s">
        <v>1727</v>
      </c>
      <c r="N4222" s="130"/>
      <c r="O4222" s="130"/>
      <c r="P4222" s="39">
        <v>43926</v>
      </c>
      <c r="Q4222" s="2" t="s">
        <v>14371</v>
      </c>
      <c r="R4222" s="46"/>
      <c r="S4222" s="46"/>
    </row>
    <row r="4223" spans="1:19" ht="12.75">
      <c r="A4223" s="50">
        <v>4222</v>
      </c>
      <c r="B4223" s="119"/>
      <c r="C4223" s="74">
        <v>43926</v>
      </c>
      <c r="D4223" s="40"/>
      <c r="E4223" s="41"/>
      <c r="H4223" s="2" t="s">
        <v>31</v>
      </c>
      <c r="I4223" s="2" t="s">
        <v>101</v>
      </c>
      <c r="J4223" s="15" t="str">
        <f>IF(ISERROR(VLOOKUP(I4223,State_codes!$B$2:$C$38, 2, FALSE)),"",VLOOKUP(I4223,State_codes!$B$2:$C$38, 2, FALSE))</f>
        <v>TG</v>
      </c>
      <c r="K4223" s="2" t="s">
        <v>122</v>
      </c>
      <c r="L4223" s="31" t="s">
        <v>1727</v>
      </c>
      <c r="N4223" s="130"/>
      <c r="O4223" s="130"/>
      <c r="P4223" s="39">
        <v>43926</v>
      </c>
      <c r="Q4223" s="2" t="s">
        <v>14375</v>
      </c>
      <c r="R4223" s="46"/>
      <c r="S4223" s="46"/>
    </row>
    <row r="4224" spans="1:19" ht="12.75">
      <c r="A4224" s="50">
        <v>4223</v>
      </c>
      <c r="B4224" s="119"/>
      <c r="C4224" s="74">
        <v>43926</v>
      </c>
      <c r="D4224" s="40"/>
      <c r="E4224" s="41"/>
      <c r="H4224" s="2" t="s">
        <v>31</v>
      </c>
      <c r="I4224" s="2" t="s">
        <v>101</v>
      </c>
      <c r="J4224" s="15" t="str">
        <f>IF(ISERROR(VLOOKUP(I4224,State_codes!$B$2:$C$38, 2, FALSE)),"",VLOOKUP(I4224,State_codes!$B$2:$C$38, 2, FALSE))</f>
        <v>TG</v>
      </c>
      <c r="K4224" s="2" t="s">
        <v>122</v>
      </c>
      <c r="L4224" s="31" t="s">
        <v>1727</v>
      </c>
      <c r="N4224" s="130"/>
      <c r="O4224" s="130"/>
      <c r="P4224" s="39">
        <v>43926</v>
      </c>
      <c r="Q4224" s="2" t="s">
        <v>14376</v>
      </c>
      <c r="R4224" s="46"/>
      <c r="S4224" s="46"/>
    </row>
    <row r="4225" spans="1:19" ht="12.75">
      <c r="A4225" s="50">
        <v>4224</v>
      </c>
      <c r="B4225" s="119"/>
      <c r="C4225" s="74">
        <v>43926</v>
      </c>
      <c r="D4225" s="40"/>
      <c r="E4225" s="41"/>
      <c r="H4225" s="2" t="s">
        <v>31</v>
      </c>
      <c r="I4225" s="2" t="s">
        <v>101</v>
      </c>
      <c r="J4225" s="15" t="str">
        <f>IF(ISERROR(VLOOKUP(I4225,State_codes!$B$2:$C$38, 2, FALSE)),"",VLOOKUP(I4225,State_codes!$B$2:$C$38, 2, FALSE))</f>
        <v>TG</v>
      </c>
      <c r="K4225" s="2" t="s">
        <v>122</v>
      </c>
      <c r="L4225" s="31" t="s">
        <v>1727</v>
      </c>
      <c r="N4225" s="130"/>
      <c r="O4225" s="130"/>
      <c r="P4225" s="39">
        <v>43926</v>
      </c>
      <c r="Q4225" s="2" t="s">
        <v>14379</v>
      </c>
      <c r="R4225" s="46"/>
      <c r="S4225" s="46"/>
    </row>
    <row r="4226" spans="1:19" ht="12.75">
      <c r="A4226" s="50">
        <v>4225</v>
      </c>
      <c r="B4226" s="119"/>
      <c r="C4226" s="74">
        <v>43926</v>
      </c>
      <c r="D4226" s="40"/>
      <c r="E4226" s="41"/>
      <c r="H4226" s="2" t="s">
        <v>31</v>
      </c>
      <c r="I4226" s="2" t="s">
        <v>101</v>
      </c>
      <c r="J4226" s="15" t="str">
        <f>IF(ISERROR(VLOOKUP(I4226,State_codes!$B$2:$C$38, 2, FALSE)),"",VLOOKUP(I4226,State_codes!$B$2:$C$38, 2, FALSE))</f>
        <v>TG</v>
      </c>
      <c r="K4226" s="2" t="s">
        <v>122</v>
      </c>
      <c r="L4226" s="31" t="s">
        <v>1727</v>
      </c>
      <c r="N4226" s="130"/>
      <c r="O4226" s="130"/>
      <c r="P4226" s="39">
        <v>43926</v>
      </c>
      <c r="Q4226" s="2" t="s">
        <v>14380</v>
      </c>
      <c r="R4226" s="46"/>
      <c r="S4226" s="46"/>
    </row>
    <row r="4227" spans="1:19" ht="12.75">
      <c r="A4227" s="50">
        <v>4226</v>
      </c>
      <c r="B4227" s="119"/>
      <c r="C4227" s="74">
        <v>43926</v>
      </c>
      <c r="D4227" s="40"/>
      <c r="E4227" s="41"/>
      <c r="H4227" s="2" t="s">
        <v>31</v>
      </c>
      <c r="I4227" s="2" t="s">
        <v>101</v>
      </c>
      <c r="J4227" s="15" t="str">
        <f>IF(ISERROR(VLOOKUP(I4227,State_codes!$B$2:$C$38, 2, FALSE)),"",VLOOKUP(I4227,State_codes!$B$2:$C$38, 2, FALSE))</f>
        <v>TG</v>
      </c>
      <c r="K4227" s="2" t="s">
        <v>122</v>
      </c>
      <c r="L4227" s="31" t="s">
        <v>1727</v>
      </c>
      <c r="N4227" s="130"/>
      <c r="O4227" s="130"/>
      <c r="P4227" s="39">
        <v>43926</v>
      </c>
      <c r="Q4227" s="2" t="s">
        <v>14384</v>
      </c>
      <c r="R4227" s="46"/>
      <c r="S4227" s="46"/>
    </row>
    <row r="4228" spans="1:19" ht="12.75">
      <c r="A4228" s="50">
        <v>4227</v>
      </c>
      <c r="B4228" s="119"/>
      <c r="C4228" s="74">
        <v>43926</v>
      </c>
      <c r="D4228" s="40"/>
      <c r="E4228" s="41"/>
      <c r="H4228" s="2" t="s">
        <v>31</v>
      </c>
      <c r="I4228" s="2" t="s">
        <v>101</v>
      </c>
      <c r="J4228" s="15" t="str">
        <f>IF(ISERROR(VLOOKUP(I4228,State_codes!$B$2:$C$38, 2, FALSE)),"",VLOOKUP(I4228,State_codes!$B$2:$C$38, 2, FALSE))</f>
        <v>TG</v>
      </c>
      <c r="K4228" s="2" t="s">
        <v>122</v>
      </c>
      <c r="L4228" s="31" t="s">
        <v>1727</v>
      </c>
      <c r="N4228" s="130"/>
      <c r="O4228" s="130"/>
      <c r="P4228" s="39">
        <v>43926</v>
      </c>
      <c r="Q4228" s="2" t="s">
        <v>14387</v>
      </c>
      <c r="R4228" s="46"/>
      <c r="S4228" s="46"/>
    </row>
    <row r="4229" spans="1:19" ht="12.75">
      <c r="A4229" s="50">
        <v>4228</v>
      </c>
      <c r="B4229" s="119"/>
      <c r="C4229" s="74">
        <v>43926</v>
      </c>
      <c r="D4229" s="40"/>
      <c r="E4229" s="41"/>
      <c r="H4229" s="2" t="s">
        <v>31</v>
      </c>
      <c r="I4229" s="2" t="s">
        <v>101</v>
      </c>
      <c r="J4229" s="15" t="str">
        <f>IF(ISERROR(VLOOKUP(I4229,State_codes!$B$2:$C$38, 2, FALSE)),"",VLOOKUP(I4229,State_codes!$B$2:$C$38, 2, FALSE))</f>
        <v>TG</v>
      </c>
      <c r="K4229" s="2" t="s">
        <v>122</v>
      </c>
      <c r="L4229" s="31" t="s">
        <v>1727</v>
      </c>
      <c r="N4229" s="130"/>
      <c r="O4229" s="130"/>
      <c r="P4229" s="39">
        <v>43926</v>
      </c>
      <c r="Q4229" s="2" t="s">
        <v>14391</v>
      </c>
      <c r="R4229" s="46"/>
      <c r="S4229" s="46"/>
    </row>
    <row r="4230" spans="1:19" ht="12.75">
      <c r="A4230" s="50">
        <v>4229</v>
      </c>
      <c r="B4230" s="119"/>
      <c r="C4230" s="74">
        <v>43926</v>
      </c>
      <c r="D4230" s="40"/>
      <c r="E4230" s="41"/>
      <c r="H4230" s="2" t="s">
        <v>31</v>
      </c>
      <c r="I4230" s="2" t="s">
        <v>101</v>
      </c>
      <c r="J4230" s="15" t="str">
        <f>IF(ISERROR(VLOOKUP(I4230,State_codes!$B$2:$C$38, 2, FALSE)),"",VLOOKUP(I4230,State_codes!$B$2:$C$38, 2, FALSE))</f>
        <v>TG</v>
      </c>
      <c r="K4230" s="2" t="s">
        <v>122</v>
      </c>
      <c r="L4230" s="31" t="s">
        <v>1727</v>
      </c>
      <c r="N4230" s="130"/>
      <c r="O4230" s="130"/>
      <c r="P4230" s="39">
        <v>43926</v>
      </c>
      <c r="Q4230" s="2" t="s">
        <v>14392</v>
      </c>
      <c r="R4230" s="46"/>
      <c r="S4230" s="46"/>
    </row>
    <row r="4231" spans="1:19" ht="12.75">
      <c r="A4231" s="50">
        <v>4230</v>
      </c>
      <c r="B4231" s="119"/>
      <c r="C4231" s="74">
        <v>43926</v>
      </c>
      <c r="D4231" s="40"/>
      <c r="E4231" s="41"/>
      <c r="H4231" s="2" t="s">
        <v>31</v>
      </c>
      <c r="I4231" s="2" t="s">
        <v>101</v>
      </c>
      <c r="J4231" s="15" t="str">
        <f>IF(ISERROR(VLOOKUP(I4231,State_codes!$B$2:$C$38, 2, FALSE)),"",VLOOKUP(I4231,State_codes!$B$2:$C$38, 2, FALSE))</f>
        <v>TG</v>
      </c>
      <c r="K4231" s="2" t="s">
        <v>122</v>
      </c>
      <c r="L4231" s="31" t="s">
        <v>1727</v>
      </c>
      <c r="N4231" s="130"/>
      <c r="O4231" s="130"/>
      <c r="P4231" s="39">
        <v>43926</v>
      </c>
      <c r="Q4231" s="2" t="s">
        <v>14393</v>
      </c>
      <c r="R4231" s="46"/>
      <c r="S4231" s="46"/>
    </row>
    <row r="4232" spans="1:19" ht="12.75">
      <c r="A4232" s="50">
        <v>4231</v>
      </c>
      <c r="B4232" s="119"/>
      <c r="C4232" s="74">
        <v>43926</v>
      </c>
      <c r="D4232" s="40"/>
      <c r="E4232" s="41"/>
      <c r="H4232" s="2" t="s">
        <v>31</v>
      </c>
      <c r="I4232" s="2" t="s">
        <v>101</v>
      </c>
      <c r="J4232" s="15" t="str">
        <f>IF(ISERROR(VLOOKUP(I4232,State_codes!$B$2:$C$38, 2, FALSE)),"",VLOOKUP(I4232,State_codes!$B$2:$C$38, 2, FALSE))</f>
        <v>TG</v>
      </c>
      <c r="K4232" s="2" t="s">
        <v>122</v>
      </c>
      <c r="L4232" s="31" t="s">
        <v>1727</v>
      </c>
      <c r="N4232" s="130"/>
      <c r="O4232" s="130"/>
      <c r="P4232" s="39">
        <v>43926</v>
      </c>
      <c r="Q4232" s="2" t="s">
        <v>14394</v>
      </c>
      <c r="R4232" s="46"/>
      <c r="S4232" s="46"/>
    </row>
    <row r="4233" spans="1:19" ht="12.75">
      <c r="A4233" s="50">
        <v>4232</v>
      </c>
      <c r="B4233" s="119"/>
      <c r="C4233" s="74">
        <v>43926</v>
      </c>
      <c r="D4233" s="40"/>
      <c r="E4233" s="41"/>
      <c r="H4233" s="2" t="s">
        <v>31</v>
      </c>
      <c r="I4233" s="2" t="s">
        <v>101</v>
      </c>
      <c r="J4233" s="15" t="str">
        <f>IF(ISERROR(VLOOKUP(I4233,State_codes!$B$2:$C$38, 2, FALSE)),"",VLOOKUP(I4233,State_codes!$B$2:$C$38, 2, FALSE))</f>
        <v>TG</v>
      </c>
      <c r="K4233" s="2" t="s">
        <v>122</v>
      </c>
      <c r="L4233" s="31" t="s">
        <v>1727</v>
      </c>
      <c r="N4233" s="130"/>
      <c r="O4233" s="130"/>
      <c r="P4233" s="39">
        <v>43926</v>
      </c>
      <c r="Q4233" s="2" t="s">
        <v>14399</v>
      </c>
      <c r="R4233" s="46"/>
      <c r="S4233" s="46"/>
    </row>
    <row r="4234" spans="1:19" ht="12.75">
      <c r="A4234" s="50">
        <v>4233</v>
      </c>
      <c r="B4234" s="119"/>
      <c r="C4234" s="74">
        <v>43926</v>
      </c>
      <c r="D4234" s="40"/>
      <c r="E4234" s="41"/>
      <c r="H4234" s="2" t="s">
        <v>31</v>
      </c>
      <c r="I4234" s="2" t="s">
        <v>101</v>
      </c>
      <c r="J4234" s="15" t="str">
        <f>IF(ISERROR(VLOOKUP(I4234,State_codes!$B$2:$C$38, 2, FALSE)),"",VLOOKUP(I4234,State_codes!$B$2:$C$38, 2, FALSE))</f>
        <v>TG</v>
      </c>
      <c r="K4234" s="2" t="s">
        <v>122</v>
      </c>
      <c r="L4234" s="31" t="s">
        <v>1727</v>
      </c>
      <c r="N4234" s="130"/>
      <c r="O4234" s="130"/>
      <c r="P4234" s="39">
        <v>43926</v>
      </c>
      <c r="Q4234" s="2" t="s">
        <v>14404</v>
      </c>
      <c r="R4234" s="46"/>
      <c r="S4234" s="46"/>
    </row>
    <row r="4235" spans="1:19" ht="12.75">
      <c r="A4235" s="50">
        <v>4234</v>
      </c>
      <c r="B4235" s="119"/>
      <c r="C4235" s="74">
        <v>43926</v>
      </c>
      <c r="D4235" s="40"/>
      <c r="E4235" s="41"/>
      <c r="H4235" s="2" t="s">
        <v>5417</v>
      </c>
      <c r="I4235" s="2" t="s">
        <v>101</v>
      </c>
      <c r="J4235" s="15" t="str">
        <f>IF(ISERROR(VLOOKUP(I4235,State_codes!$B$2:$C$38, 2, FALSE)),"",VLOOKUP(I4235,State_codes!$B$2:$C$38, 2, FALSE))</f>
        <v>TG</v>
      </c>
      <c r="K4235" s="2" t="s">
        <v>122</v>
      </c>
      <c r="L4235" s="31" t="s">
        <v>1727</v>
      </c>
      <c r="N4235" s="130"/>
      <c r="O4235" s="130"/>
      <c r="P4235" s="39">
        <v>43926</v>
      </c>
      <c r="Q4235" s="2" t="s">
        <v>14405</v>
      </c>
      <c r="R4235" s="46"/>
      <c r="S4235" s="46"/>
    </row>
    <row r="4236" spans="1:19" ht="12.75">
      <c r="A4236" s="50">
        <v>4235</v>
      </c>
      <c r="B4236" s="119"/>
      <c r="C4236" s="74">
        <v>43926</v>
      </c>
      <c r="D4236" s="40"/>
      <c r="E4236" s="41"/>
      <c r="H4236" s="2" t="s">
        <v>5417</v>
      </c>
      <c r="I4236" s="2" t="s">
        <v>101</v>
      </c>
      <c r="J4236" s="15" t="str">
        <f>IF(ISERROR(VLOOKUP(I4236,State_codes!$B$2:$C$38, 2, FALSE)),"",VLOOKUP(I4236,State_codes!$B$2:$C$38, 2, FALSE))</f>
        <v>TG</v>
      </c>
      <c r="K4236" s="2" t="s">
        <v>122</v>
      </c>
      <c r="L4236" s="31" t="s">
        <v>1727</v>
      </c>
      <c r="N4236" s="130"/>
      <c r="O4236" s="130"/>
      <c r="P4236" s="39">
        <v>43926</v>
      </c>
      <c r="Q4236" s="2" t="s">
        <v>14406</v>
      </c>
      <c r="R4236" s="46"/>
      <c r="S4236" s="46"/>
    </row>
    <row r="4237" spans="1:19" ht="12.75">
      <c r="A4237" s="50">
        <v>4236</v>
      </c>
      <c r="B4237" s="119"/>
      <c r="C4237" s="74">
        <v>43926</v>
      </c>
      <c r="D4237" s="40"/>
      <c r="E4237" s="41"/>
      <c r="H4237" s="2" t="s">
        <v>5414</v>
      </c>
      <c r="I4237" s="2" t="s">
        <v>101</v>
      </c>
      <c r="J4237" s="15" t="str">
        <f>IF(ISERROR(VLOOKUP(I4237,State_codes!$B$2:$C$38, 2, FALSE)),"",VLOOKUP(I4237,State_codes!$B$2:$C$38, 2, FALSE))</f>
        <v>TG</v>
      </c>
      <c r="K4237" s="2" t="s">
        <v>122</v>
      </c>
      <c r="L4237" s="31" t="s">
        <v>1727</v>
      </c>
      <c r="N4237" s="130"/>
      <c r="O4237" s="130"/>
      <c r="P4237" s="39">
        <v>43926</v>
      </c>
      <c r="Q4237" s="2" t="s">
        <v>14407</v>
      </c>
      <c r="R4237" s="46"/>
      <c r="S4237" s="46"/>
    </row>
    <row r="4238" spans="1:19" ht="12.75">
      <c r="A4238" s="50">
        <v>4237</v>
      </c>
      <c r="B4238" s="119"/>
      <c r="C4238" s="74">
        <v>43926</v>
      </c>
      <c r="D4238" s="40"/>
      <c r="E4238" s="41"/>
      <c r="H4238" s="2" t="s">
        <v>5414</v>
      </c>
      <c r="I4238" s="2" t="s">
        <v>101</v>
      </c>
      <c r="J4238" s="15" t="str">
        <f>IF(ISERROR(VLOOKUP(I4238,State_codes!$B$2:$C$38, 2, FALSE)),"",VLOOKUP(I4238,State_codes!$B$2:$C$38, 2, FALSE))</f>
        <v>TG</v>
      </c>
      <c r="K4238" s="2" t="s">
        <v>122</v>
      </c>
      <c r="L4238" s="31" t="s">
        <v>1727</v>
      </c>
      <c r="N4238" s="130"/>
      <c r="O4238" s="130"/>
      <c r="P4238" s="39">
        <v>43926</v>
      </c>
      <c r="Q4238" s="2" t="s">
        <v>14408</v>
      </c>
      <c r="R4238" s="46"/>
      <c r="S4238" s="46"/>
    </row>
    <row r="4239" spans="1:19" ht="12.75">
      <c r="A4239" s="50">
        <v>4238</v>
      </c>
      <c r="B4239" s="119"/>
      <c r="C4239" s="74">
        <v>43926</v>
      </c>
      <c r="D4239" s="40"/>
      <c r="E4239" s="41"/>
      <c r="H4239" s="2" t="s">
        <v>12</v>
      </c>
      <c r="I4239" s="2" t="s">
        <v>101</v>
      </c>
      <c r="J4239" s="15" t="str">
        <f>IF(ISERROR(VLOOKUP(I4239,State_codes!$B$2:$C$38, 2, FALSE)),"",VLOOKUP(I4239,State_codes!$B$2:$C$38, 2, FALSE))</f>
        <v>TG</v>
      </c>
      <c r="K4239" s="2" t="s">
        <v>122</v>
      </c>
      <c r="L4239" s="31" t="s">
        <v>1727</v>
      </c>
      <c r="N4239" s="130"/>
      <c r="O4239" s="130"/>
      <c r="P4239" s="39">
        <v>43926</v>
      </c>
      <c r="Q4239" s="2" t="s">
        <v>14411</v>
      </c>
      <c r="R4239" s="46"/>
      <c r="S4239" s="46"/>
    </row>
    <row r="4240" spans="1:19" ht="12.75">
      <c r="A4240" s="50">
        <v>4239</v>
      </c>
      <c r="B4240" s="119"/>
      <c r="C4240" s="74">
        <v>43926</v>
      </c>
      <c r="D4240" s="40"/>
      <c r="E4240" s="41"/>
      <c r="H4240" s="2" t="s">
        <v>63</v>
      </c>
      <c r="I4240" s="2" t="s">
        <v>101</v>
      </c>
      <c r="J4240" s="15" t="str">
        <f>IF(ISERROR(VLOOKUP(I4240,State_codes!$B$2:$C$38, 2, FALSE)),"",VLOOKUP(I4240,State_codes!$B$2:$C$38, 2, FALSE))</f>
        <v>TG</v>
      </c>
      <c r="K4240" s="2" t="s">
        <v>122</v>
      </c>
      <c r="L4240" s="31" t="s">
        <v>1727</v>
      </c>
      <c r="N4240" s="130"/>
      <c r="O4240" s="130"/>
      <c r="P4240" s="39">
        <v>43926</v>
      </c>
      <c r="Q4240" s="2" t="s">
        <v>14413</v>
      </c>
      <c r="R4240" s="46"/>
      <c r="S4240" s="46"/>
    </row>
    <row r="4241" spans="1:19" ht="12.75">
      <c r="A4241" s="50">
        <v>4240</v>
      </c>
      <c r="B4241" s="119"/>
      <c r="C4241" s="74">
        <v>43926</v>
      </c>
      <c r="D4241" s="40"/>
      <c r="E4241" s="41"/>
      <c r="H4241" s="2" t="s">
        <v>64</v>
      </c>
      <c r="I4241" s="2" t="s">
        <v>101</v>
      </c>
      <c r="J4241" s="15" t="str">
        <f>IF(ISERROR(VLOOKUP(I4241,State_codes!$B$2:$C$38, 2, FALSE)),"",VLOOKUP(I4241,State_codes!$B$2:$C$38, 2, FALSE))</f>
        <v>TG</v>
      </c>
      <c r="K4241" s="2" t="s">
        <v>122</v>
      </c>
      <c r="L4241" s="31" t="s">
        <v>1727</v>
      </c>
      <c r="N4241" s="130"/>
      <c r="O4241" s="130"/>
      <c r="P4241" s="39">
        <v>43926</v>
      </c>
      <c r="Q4241" s="34" t="s">
        <v>14029</v>
      </c>
      <c r="R4241" s="46"/>
      <c r="S4241" s="46"/>
    </row>
    <row r="4242" spans="1:19" ht="12.75">
      <c r="A4242" s="50">
        <v>4241</v>
      </c>
      <c r="B4242" s="119"/>
      <c r="C4242" s="74">
        <v>43926</v>
      </c>
      <c r="D4242" s="40"/>
      <c r="E4242" s="41"/>
      <c r="H4242" s="2" t="s">
        <v>5411</v>
      </c>
      <c r="I4242" s="2" t="s">
        <v>101</v>
      </c>
      <c r="J4242" s="15" t="str">
        <f>IF(ISERROR(VLOOKUP(I4242,State_codes!$B$2:$C$38, 2, FALSE)),"",VLOOKUP(I4242,State_codes!$B$2:$C$38, 2, FALSE))</f>
        <v>TG</v>
      </c>
      <c r="K4242" s="2" t="s">
        <v>122</v>
      </c>
      <c r="L4242" s="31" t="s">
        <v>1727</v>
      </c>
      <c r="N4242" s="130"/>
      <c r="O4242" s="130"/>
      <c r="P4242" s="39">
        <v>43926</v>
      </c>
      <c r="Q4242" s="34" t="s">
        <v>14029</v>
      </c>
      <c r="R4242" s="46"/>
      <c r="S4242" s="46"/>
    </row>
    <row r="4243" spans="1:19" ht="12.75">
      <c r="A4243" s="50">
        <v>4242</v>
      </c>
      <c r="B4243" s="119"/>
      <c r="C4243" s="74">
        <v>43926</v>
      </c>
      <c r="D4243" s="40"/>
      <c r="E4243" s="41"/>
      <c r="H4243" s="2" t="s">
        <v>1793</v>
      </c>
      <c r="I4243" s="2" t="s">
        <v>101</v>
      </c>
      <c r="J4243" s="15" t="str">
        <f>IF(ISERROR(VLOOKUP(I4243,State_codes!$B$2:$C$38, 2, FALSE)),"",VLOOKUP(I4243,State_codes!$B$2:$C$38, 2, FALSE))</f>
        <v>TG</v>
      </c>
      <c r="K4243" s="2" t="s">
        <v>122</v>
      </c>
      <c r="L4243" s="31" t="s">
        <v>1727</v>
      </c>
      <c r="N4243" s="130"/>
      <c r="O4243" s="130"/>
      <c r="P4243" s="39">
        <v>43926</v>
      </c>
      <c r="Q4243" s="34" t="s">
        <v>14029</v>
      </c>
      <c r="R4243" s="46"/>
      <c r="S4243" s="46"/>
    </row>
    <row r="4244" spans="1:19" ht="12.75">
      <c r="A4244" s="50">
        <v>4243</v>
      </c>
      <c r="B4244" s="119"/>
      <c r="C4244" s="74">
        <v>43926</v>
      </c>
      <c r="D4244" s="40"/>
      <c r="E4244" s="41"/>
      <c r="H4244" s="2" t="s">
        <v>69</v>
      </c>
      <c r="I4244" s="2" t="s">
        <v>101</v>
      </c>
      <c r="J4244" s="15" t="str">
        <f>IF(ISERROR(VLOOKUP(I4244,State_codes!$B$2:$C$38, 2, FALSE)),"",VLOOKUP(I4244,State_codes!$B$2:$C$38, 2, FALSE))</f>
        <v>TG</v>
      </c>
      <c r="K4244" s="2" t="s">
        <v>122</v>
      </c>
      <c r="L4244" s="31" t="s">
        <v>1727</v>
      </c>
      <c r="N4244" s="130"/>
      <c r="O4244" s="130"/>
      <c r="P4244" s="39">
        <v>43926</v>
      </c>
      <c r="Q4244" s="34" t="s">
        <v>14029</v>
      </c>
      <c r="R4244" s="46"/>
      <c r="S4244" s="46"/>
    </row>
    <row r="4245" spans="1:19" ht="12.75">
      <c r="A4245" s="50">
        <v>4244</v>
      </c>
      <c r="B4245" s="119"/>
      <c r="C4245" s="74">
        <v>43926</v>
      </c>
      <c r="D4245" s="40"/>
      <c r="E4245" s="27">
        <v>1</v>
      </c>
      <c r="F4245" s="2" t="s">
        <v>39</v>
      </c>
      <c r="H4245" s="2" t="s">
        <v>5051</v>
      </c>
      <c r="I4245" s="2" t="s">
        <v>182</v>
      </c>
      <c r="J4245" s="15" t="str">
        <f>IF(ISERROR(VLOOKUP(I4245,State_codes!$B$2:$C$38, 2, FALSE)),"",VLOOKUP(I4245,State_codes!$B$2:$C$38, 2, FALSE))</f>
        <v>GJ</v>
      </c>
      <c r="K4245" s="2" t="s">
        <v>122</v>
      </c>
      <c r="L4245" s="31" t="s">
        <v>2897</v>
      </c>
      <c r="N4245" s="130"/>
      <c r="O4245" s="130"/>
      <c r="P4245" s="39">
        <v>43926</v>
      </c>
      <c r="Q4245" s="34" t="s">
        <v>1227</v>
      </c>
      <c r="R4245" s="46"/>
      <c r="S4245" s="46"/>
    </row>
    <row r="4246" spans="1:19" ht="12.75">
      <c r="A4246" s="50">
        <v>4245</v>
      </c>
      <c r="B4246" s="119"/>
      <c r="C4246" s="74">
        <v>43926</v>
      </c>
      <c r="D4246" s="40"/>
      <c r="E4246" s="27">
        <v>50</v>
      </c>
      <c r="F4246" s="2" t="s">
        <v>39</v>
      </c>
      <c r="H4246" s="2" t="s">
        <v>181</v>
      </c>
      <c r="I4246" s="2" t="s">
        <v>182</v>
      </c>
      <c r="J4246" s="15" t="str">
        <f>IF(ISERROR(VLOOKUP(I4246,State_codes!$B$2:$C$38, 2, FALSE)),"",VLOOKUP(I4246,State_codes!$B$2:$C$38, 2, FALSE))</f>
        <v>GJ</v>
      </c>
      <c r="K4246" s="2" t="s">
        <v>122</v>
      </c>
      <c r="L4246" s="31" t="s">
        <v>2897</v>
      </c>
      <c r="N4246" s="130"/>
      <c r="O4246" s="130"/>
      <c r="P4246" s="39">
        <v>43926</v>
      </c>
      <c r="Q4246" s="34" t="s">
        <v>1227</v>
      </c>
      <c r="R4246" s="46"/>
      <c r="S4246" s="46"/>
    </row>
    <row r="4247" spans="1:19" ht="12.75">
      <c r="A4247" s="50">
        <v>4246</v>
      </c>
      <c r="B4247" s="119"/>
      <c r="C4247" s="74">
        <v>43926</v>
      </c>
      <c r="D4247" s="40"/>
      <c r="E4247" s="27">
        <v>52</v>
      </c>
      <c r="F4247" s="2" t="s">
        <v>39</v>
      </c>
      <c r="H4247" s="2" t="s">
        <v>5055</v>
      </c>
      <c r="I4247" s="2" t="s">
        <v>182</v>
      </c>
      <c r="J4247" s="15" t="str">
        <f>IF(ISERROR(VLOOKUP(I4247,State_codes!$B$2:$C$38, 2, FALSE)),"",VLOOKUP(I4247,State_codes!$B$2:$C$38, 2, FALSE))</f>
        <v>GJ</v>
      </c>
      <c r="K4247" s="2" t="s">
        <v>122</v>
      </c>
      <c r="L4247" s="31" t="s">
        <v>2897</v>
      </c>
      <c r="N4247" s="130"/>
      <c r="O4247" s="130"/>
      <c r="P4247" s="39">
        <v>43926</v>
      </c>
      <c r="Q4247" s="34" t="s">
        <v>1227</v>
      </c>
      <c r="R4247" s="46"/>
      <c r="S4247" s="46"/>
    </row>
    <row r="4248" spans="1:19" ht="12.75">
      <c r="A4248" s="50">
        <v>4247</v>
      </c>
      <c r="B4248" s="119"/>
      <c r="C4248" s="74">
        <v>43926</v>
      </c>
      <c r="D4248" s="40"/>
      <c r="E4248" s="27">
        <v>62</v>
      </c>
      <c r="F4248" s="2" t="s">
        <v>39</v>
      </c>
      <c r="H4248" s="2" t="s">
        <v>1485</v>
      </c>
      <c r="I4248" s="2" t="s">
        <v>182</v>
      </c>
      <c r="J4248" s="15" t="str">
        <f>IF(ISERROR(VLOOKUP(I4248,State_codes!$B$2:$C$38, 2, FALSE)),"",VLOOKUP(I4248,State_codes!$B$2:$C$38, 2, FALSE))</f>
        <v>GJ</v>
      </c>
      <c r="K4248" s="2" t="s">
        <v>122</v>
      </c>
      <c r="L4248" s="31" t="s">
        <v>2897</v>
      </c>
      <c r="N4248" s="130"/>
      <c r="O4248" s="130"/>
      <c r="P4248" s="39">
        <v>43926</v>
      </c>
      <c r="Q4248" s="34" t="s">
        <v>1227</v>
      </c>
      <c r="R4248" s="46"/>
      <c r="S4248" s="46"/>
    </row>
    <row r="4249" spans="1:19" ht="12.75">
      <c r="A4249" s="50">
        <v>4248</v>
      </c>
      <c r="B4249" s="119"/>
      <c r="C4249" s="74">
        <v>43926</v>
      </c>
      <c r="D4249" s="40"/>
      <c r="E4249" s="27">
        <v>90</v>
      </c>
      <c r="F4249" s="2" t="s">
        <v>39</v>
      </c>
      <c r="H4249" s="2" t="s">
        <v>190</v>
      </c>
      <c r="I4249" s="2" t="s">
        <v>182</v>
      </c>
      <c r="J4249" s="15" t="str">
        <f>IF(ISERROR(VLOOKUP(I4249,State_codes!$B$2:$C$38, 2, FALSE)),"",VLOOKUP(I4249,State_codes!$B$2:$C$38, 2, FALSE))</f>
        <v>GJ</v>
      </c>
      <c r="K4249" s="2" t="s">
        <v>122</v>
      </c>
      <c r="L4249" s="31" t="s">
        <v>2897</v>
      </c>
      <c r="N4249" s="130"/>
      <c r="O4249" s="130"/>
      <c r="P4249" s="39">
        <v>43926</v>
      </c>
      <c r="Q4249" s="34" t="s">
        <v>1227</v>
      </c>
      <c r="R4249" s="46"/>
      <c r="S4249" s="46"/>
    </row>
    <row r="4250" spans="1:19" ht="12.75">
      <c r="A4250" s="50">
        <v>4249</v>
      </c>
      <c r="B4250" s="119"/>
      <c r="C4250" s="74">
        <v>43926</v>
      </c>
      <c r="D4250" s="40"/>
      <c r="E4250" s="27">
        <v>48</v>
      </c>
      <c r="F4250" s="2" t="s">
        <v>39</v>
      </c>
      <c r="H4250" s="2" t="s">
        <v>190</v>
      </c>
      <c r="I4250" s="2" t="s">
        <v>182</v>
      </c>
      <c r="J4250" s="15" t="str">
        <f>IF(ISERROR(VLOOKUP(I4250,State_codes!$B$2:$C$38, 2, FALSE)),"",VLOOKUP(I4250,State_codes!$B$2:$C$38, 2, FALSE))</f>
        <v>GJ</v>
      </c>
      <c r="K4250" s="2" t="s">
        <v>122</v>
      </c>
      <c r="L4250" s="31" t="s">
        <v>2897</v>
      </c>
      <c r="N4250" s="130"/>
      <c r="O4250" s="130"/>
      <c r="P4250" s="39">
        <v>43926</v>
      </c>
      <c r="Q4250" s="34" t="s">
        <v>1227</v>
      </c>
      <c r="R4250" s="46"/>
      <c r="S4250" s="46"/>
    </row>
    <row r="4251" spans="1:19" ht="12.75">
      <c r="A4251" s="50">
        <v>4250</v>
      </c>
      <c r="B4251" s="119"/>
      <c r="C4251" s="39">
        <v>43926</v>
      </c>
      <c r="D4251" s="40"/>
      <c r="E4251" s="41"/>
      <c r="H4251" s="2" t="s">
        <v>4084</v>
      </c>
      <c r="I4251" s="2" t="s">
        <v>109</v>
      </c>
      <c r="J4251" s="15" t="str">
        <f>IF(ISERROR(VLOOKUP(I4251,State_codes!$B$2:$C$38, 2, FALSE)),"",VLOOKUP(I4251,State_codes!$B$2:$C$38, 2, FALSE))</f>
        <v>RJ</v>
      </c>
      <c r="K4251" s="2" t="s">
        <v>122</v>
      </c>
      <c r="L4251" s="31" t="s">
        <v>1727</v>
      </c>
      <c r="N4251" s="130"/>
      <c r="O4251" s="130"/>
      <c r="P4251" s="39">
        <v>43926</v>
      </c>
      <c r="Q4251" s="37" t="s">
        <v>14437</v>
      </c>
      <c r="R4251" s="46"/>
      <c r="S4251" s="46"/>
    </row>
    <row r="4252" spans="1:19" ht="12.75">
      <c r="A4252" s="50">
        <v>4251</v>
      </c>
      <c r="B4252" s="119"/>
      <c r="C4252" s="39">
        <v>43926</v>
      </c>
      <c r="D4252" s="40"/>
      <c r="E4252" s="41"/>
      <c r="H4252" s="2" t="s">
        <v>4084</v>
      </c>
      <c r="I4252" s="2" t="s">
        <v>109</v>
      </c>
      <c r="J4252" s="15" t="str">
        <f>IF(ISERROR(VLOOKUP(I4252,State_codes!$B$2:$C$38, 2, FALSE)),"",VLOOKUP(I4252,State_codes!$B$2:$C$38, 2, FALSE))</f>
        <v>RJ</v>
      </c>
      <c r="K4252" s="2" t="s">
        <v>122</v>
      </c>
      <c r="L4252" s="31" t="s">
        <v>1727</v>
      </c>
      <c r="N4252" s="130"/>
      <c r="O4252" s="130"/>
      <c r="P4252" s="39">
        <v>43926</v>
      </c>
      <c r="Q4252" s="37" t="s">
        <v>14437</v>
      </c>
      <c r="R4252" s="46"/>
      <c r="S4252" s="46"/>
    </row>
    <row r="4253" spans="1:19" ht="12.75">
      <c r="A4253" s="50">
        <v>4252</v>
      </c>
      <c r="B4253" s="119"/>
      <c r="C4253" s="39">
        <v>43926</v>
      </c>
      <c r="D4253" s="40"/>
      <c r="E4253" s="41"/>
      <c r="H4253" s="2" t="s">
        <v>1619</v>
      </c>
      <c r="I4253" s="2" t="s">
        <v>109</v>
      </c>
      <c r="J4253" s="15" t="str">
        <f>IF(ISERROR(VLOOKUP(I4253,State_codes!$B$2:$C$38, 2, FALSE)),"",VLOOKUP(I4253,State_codes!$B$2:$C$38, 2, FALSE))</f>
        <v>RJ</v>
      </c>
      <c r="K4253" s="2" t="s">
        <v>122</v>
      </c>
      <c r="L4253" s="31" t="s">
        <v>1727</v>
      </c>
      <c r="N4253" s="130"/>
      <c r="O4253" s="130"/>
      <c r="P4253" s="39">
        <v>43926</v>
      </c>
      <c r="Q4253" s="37" t="s">
        <v>14437</v>
      </c>
      <c r="R4253" s="46"/>
      <c r="S4253" s="46"/>
    </row>
    <row r="4254" spans="1:19" ht="12.75">
      <c r="A4254" s="50">
        <v>4253</v>
      </c>
      <c r="B4254" s="119"/>
      <c r="C4254" s="39">
        <v>43926</v>
      </c>
      <c r="D4254" s="40"/>
      <c r="E4254" s="41"/>
      <c r="H4254" s="2" t="s">
        <v>1619</v>
      </c>
      <c r="I4254" s="2" t="s">
        <v>109</v>
      </c>
      <c r="J4254" s="15" t="str">
        <f>IF(ISERROR(VLOOKUP(I4254,State_codes!$B$2:$C$38, 2, FALSE)),"",VLOOKUP(I4254,State_codes!$B$2:$C$38, 2, FALSE))</f>
        <v>RJ</v>
      </c>
      <c r="K4254" s="2" t="s">
        <v>122</v>
      </c>
      <c r="L4254" s="31" t="s">
        <v>1727</v>
      </c>
      <c r="N4254" s="130"/>
      <c r="O4254" s="130"/>
      <c r="P4254" s="39">
        <v>43926</v>
      </c>
      <c r="Q4254" s="37" t="s">
        <v>14437</v>
      </c>
      <c r="R4254" s="46"/>
      <c r="S4254" s="46"/>
    </row>
    <row r="4255" spans="1:19" ht="12.75">
      <c r="A4255" s="50">
        <v>4254</v>
      </c>
      <c r="B4255" s="119"/>
      <c r="C4255" s="39">
        <v>43926</v>
      </c>
      <c r="D4255" s="40"/>
      <c r="E4255" s="41"/>
      <c r="H4255" s="2" t="s">
        <v>1619</v>
      </c>
      <c r="I4255" s="2" t="s">
        <v>109</v>
      </c>
      <c r="J4255" s="15" t="str">
        <f>IF(ISERROR(VLOOKUP(I4255,State_codes!$B$2:$C$38, 2, FALSE)),"",VLOOKUP(I4255,State_codes!$B$2:$C$38, 2, FALSE))</f>
        <v>RJ</v>
      </c>
      <c r="K4255" s="2" t="s">
        <v>122</v>
      </c>
      <c r="L4255" s="31" t="s">
        <v>1727</v>
      </c>
      <c r="N4255" s="130"/>
      <c r="O4255" s="130"/>
      <c r="P4255" s="39">
        <v>43926</v>
      </c>
      <c r="Q4255" s="37" t="s">
        <v>14437</v>
      </c>
      <c r="R4255" s="46"/>
      <c r="S4255" s="46"/>
    </row>
    <row r="4256" spans="1:19" ht="12.75">
      <c r="A4256" s="50">
        <v>4255</v>
      </c>
      <c r="B4256" s="119"/>
      <c r="C4256" s="39">
        <v>43926</v>
      </c>
      <c r="D4256" s="40"/>
      <c r="E4256" s="41"/>
      <c r="H4256" s="2" t="s">
        <v>5354</v>
      </c>
      <c r="I4256" s="2" t="s">
        <v>109</v>
      </c>
      <c r="J4256" s="15" t="str">
        <f>IF(ISERROR(VLOOKUP(I4256,State_codes!$B$2:$C$38, 2, FALSE)),"",VLOOKUP(I4256,State_codes!$B$2:$C$38, 2, FALSE))</f>
        <v>RJ</v>
      </c>
      <c r="K4256" s="2" t="s">
        <v>122</v>
      </c>
      <c r="L4256" s="31" t="s">
        <v>1727</v>
      </c>
      <c r="N4256" s="130"/>
      <c r="O4256" s="130"/>
      <c r="P4256" s="39">
        <v>43926</v>
      </c>
      <c r="Q4256" s="37" t="s">
        <v>14437</v>
      </c>
      <c r="R4256" s="46"/>
      <c r="S4256" s="46"/>
    </row>
    <row r="4257" spans="1:19" ht="12.75">
      <c r="A4257" s="50">
        <v>4256</v>
      </c>
      <c r="B4257" s="119"/>
      <c r="C4257" s="39">
        <v>43926</v>
      </c>
      <c r="H4257" s="15"/>
      <c r="I4257" s="2" t="s">
        <v>262</v>
      </c>
      <c r="J4257" s="15" t="str">
        <f>IF(ISERROR(VLOOKUP(I4257,State_codes!$B$2:$C$38, 2, FALSE)),"",VLOOKUP(I4257,State_codes!$B$2:$C$38, 2, FALSE))</f>
        <v>WB</v>
      </c>
      <c r="K4257" s="2" t="s">
        <v>122</v>
      </c>
      <c r="P4257" s="39">
        <v>43926</v>
      </c>
      <c r="Q4257" s="34" t="s">
        <v>1065</v>
      </c>
      <c r="R4257" s="46"/>
      <c r="S4257" s="46"/>
    </row>
    <row r="4258" spans="1:19" ht="12.75">
      <c r="A4258" s="50">
        <v>4257</v>
      </c>
      <c r="B4258" s="119"/>
      <c r="C4258" s="39">
        <v>43926</v>
      </c>
      <c r="H4258" s="15"/>
      <c r="I4258" s="2" t="s">
        <v>262</v>
      </c>
      <c r="J4258" s="15" t="str">
        <f>IF(ISERROR(VLOOKUP(I4258,State_codes!$B$2:$C$38, 2, FALSE)),"",VLOOKUP(I4258,State_codes!$B$2:$C$38, 2, FALSE))</f>
        <v>WB</v>
      </c>
      <c r="K4258" s="2" t="s">
        <v>122</v>
      </c>
      <c r="P4258" s="39">
        <v>43926</v>
      </c>
      <c r="Q4258" s="34" t="s">
        <v>1065</v>
      </c>
      <c r="R4258" s="46"/>
      <c r="S4258" s="46"/>
    </row>
    <row r="4259" spans="1:19" ht="12.75">
      <c r="A4259" s="50">
        <v>4258</v>
      </c>
      <c r="B4259" s="119"/>
      <c r="C4259" s="39">
        <v>43926</v>
      </c>
      <c r="H4259" s="15"/>
      <c r="I4259" s="2" t="s">
        <v>262</v>
      </c>
      <c r="J4259" s="15" t="str">
        <f>IF(ISERROR(VLOOKUP(I4259,State_codes!$B$2:$C$38, 2, FALSE)),"",VLOOKUP(I4259,State_codes!$B$2:$C$38, 2, FALSE))</f>
        <v>WB</v>
      </c>
      <c r="K4259" s="2" t="s">
        <v>122</v>
      </c>
      <c r="P4259" s="39">
        <v>43926</v>
      </c>
      <c r="Q4259" s="34" t="s">
        <v>1065</v>
      </c>
      <c r="R4259" s="46"/>
      <c r="S4259" s="46"/>
    </row>
    <row r="4260" spans="1:19" ht="12.75">
      <c r="A4260" s="50">
        <v>4259</v>
      </c>
      <c r="B4260" s="119"/>
      <c r="C4260" s="39">
        <v>43926</v>
      </c>
      <c r="H4260" s="15"/>
      <c r="I4260" s="2" t="s">
        <v>262</v>
      </c>
      <c r="J4260" s="15" t="str">
        <f>IF(ISERROR(VLOOKUP(I4260,State_codes!$B$2:$C$38, 2, FALSE)),"",VLOOKUP(I4260,State_codes!$B$2:$C$38, 2, FALSE))</f>
        <v>WB</v>
      </c>
      <c r="K4260" s="2" t="s">
        <v>122</v>
      </c>
      <c r="P4260" s="39">
        <v>43926</v>
      </c>
      <c r="Q4260" s="34" t="s">
        <v>1065</v>
      </c>
      <c r="R4260" s="46"/>
      <c r="S4260" s="46"/>
    </row>
    <row r="4261" spans="1:19" ht="12.75">
      <c r="A4261" s="50">
        <v>4260</v>
      </c>
      <c r="B4261" s="119"/>
      <c r="C4261" s="39">
        <v>43926</v>
      </c>
      <c r="H4261" s="15"/>
      <c r="I4261" s="2" t="s">
        <v>262</v>
      </c>
      <c r="J4261" s="15" t="str">
        <f>IF(ISERROR(VLOOKUP(I4261,State_codes!$B$2:$C$38, 2, FALSE)),"",VLOOKUP(I4261,State_codes!$B$2:$C$38, 2, FALSE))</f>
        <v>WB</v>
      </c>
      <c r="K4261" s="2" t="s">
        <v>122</v>
      </c>
      <c r="P4261" s="39">
        <v>43926</v>
      </c>
      <c r="Q4261" s="34" t="s">
        <v>1065</v>
      </c>
      <c r="R4261" s="46"/>
      <c r="S4261" s="46"/>
    </row>
    <row r="4262" spans="1:19" ht="12.75">
      <c r="A4262" s="50">
        <v>4261</v>
      </c>
      <c r="B4262" s="119"/>
      <c r="C4262" s="39">
        <v>43926</v>
      </c>
      <c r="H4262" s="15"/>
      <c r="I4262" s="2" t="s">
        <v>262</v>
      </c>
      <c r="J4262" s="15" t="str">
        <f>IF(ISERROR(VLOOKUP(I4262,State_codes!$B$2:$C$38, 2, FALSE)),"",VLOOKUP(I4262,State_codes!$B$2:$C$38, 2, FALSE))</f>
        <v>WB</v>
      </c>
      <c r="K4262" s="2" t="s">
        <v>122</v>
      </c>
      <c r="P4262" s="39">
        <v>43926</v>
      </c>
      <c r="Q4262" s="34" t="s">
        <v>1065</v>
      </c>
      <c r="R4262" s="46"/>
      <c r="S4262" s="46"/>
    </row>
    <row r="4263" spans="1:19" ht="12.75">
      <c r="A4263" s="50">
        <v>4262</v>
      </c>
      <c r="B4263" s="119"/>
      <c r="C4263" s="39">
        <v>43926</v>
      </c>
      <c r="H4263" s="15"/>
      <c r="I4263" s="2" t="s">
        <v>262</v>
      </c>
      <c r="J4263" s="15" t="str">
        <f>IF(ISERROR(VLOOKUP(I4263,State_codes!$B$2:$C$38, 2, FALSE)),"",VLOOKUP(I4263,State_codes!$B$2:$C$38, 2, FALSE))</f>
        <v>WB</v>
      </c>
      <c r="K4263" s="2" t="s">
        <v>122</v>
      </c>
      <c r="P4263" s="39">
        <v>43926</v>
      </c>
      <c r="Q4263" s="34" t="s">
        <v>1065</v>
      </c>
      <c r="R4263" s="46"/>
      <c r="S4263" s="46"/>
    </row>
    <row r="4264" spans="1:19" ht="12.75">
      <c r="A4264" s="50">
        <v>4263</v>
      </c>
      <c r="B4264" s="119"/>
      <c r="C4264" s="39">
        <v>43926</v>
      </c>
      <c r="H4264" s="15"/>
      <c r="I4264" s="2" t="s">
        <v>262</v>
      </c>
      <c r="J4264" s="15" t="str">
        <f>IF(ISERROR(VLOOKUP(I4264,State_codes!$B$2:$C$38, 2, FALSE)),"",VLOOKUP(I4264,State_codes!$B$2:$C$38, 2, FALSE))</f>
        <v>WB</v>
      </c>
      <c r="K4264" s="2" t="s">
        <v>122</v>
      </c>
      <c r="P4264" s="39">
        <v>43926</v>
      </c>
      <c r="Q4264" s="34" t="s">
        <v>1065</v>
      </c>
      <c r="R4264" s="46"/>
      <c r="S4264" s="46"/>
    </row>
    <row r="4265" spans="1:19" ht="12.75">
      <c r="A4265" s="50">
        <v>4264</v>
      </c>
      <c r="B4265" s="119"/>
      <c r="C4265" s="39">
        <v>43926</v>
      </c>
      <c r="H4265" s="15"/>
      <c r="I4265" s="2" t="s">
        <v>262</v>
      </c>
      <c r="J4265" s="15" t="str">
        <f>IF(ISERROR(VLOOKUP(I4265,State_codes!$B$2:$C$38, 2, FALSE)),"",VLOOKUP(I4265,State_codes!$B$2:$C$38, 2, FALSE))</f>
        <v>WB</v>
      </c>
      <c r="K4265" s="2" t="s">
        <v>122</v>
      </c>
      <c r="P4265" s="39">
        <v>43926</v>
      </c>
      <c r="Q4265" s="34" t="s">
        <v>1065</v>
      </c>
      <c r="R4265" s="46"/>
      <c r="S4265" s="46"/>
    </row>
    <row r="4266" spans="1:19" ht="12.75">
      <c r="A4266" s="50">
        <v>4265</v>
      </c>
      <c r="B4266" s="119"/>
      <c r="C4266" s="39">
        <v>43926</v>
      </c>
      <c r="H4266" s="15"/>
      <c r="I4266" s="2" t="s">
        <v>262</v>
      </c>
      <c r="J4266" s="15" t="str">
        <f>IF(ISERROR(VLOOKUP(I4266,State_codes!$B$2:$C$38, 2, FALSE)),"",VLOOKUP(I4266,State_codes!$B$2:$C$38, 2, FALSE))</f>
        <v>WB</v>
      </c>
      <c r="K4266" s="2" t="s">
        <v>122</v>
      </c>
      <c r="P4266" s="39">
        <v>43926</v>
      </c>
      <c r="Q4266" s="34" t="s">
        <v>1065</v>
      </c>
      <c r="R4266" s="46"/>
      <c r="S4266" s="46"/>
    </row>
    <row r="4267" spans="1:19" ht="12.75">
      <c r="A4267" s="50">
        <v>4266</v>
      </c>
      <c r="B4267" s="119"/>
      <c r="C4267" s="39">
        <v>43926</v>
      </c>
      <c r="H4267" s="15"/>
      <c r="I4267" s="2" t="s">
        <v>262</v>
      </c>
      <c r="J4267" s="15" t="str">
        <f>IF(ISERROR(VLOOKUP(I4267,State_codes!$B$2:$C$38, 2, FALSE)),"",VLOOKUP(I4267,State_codes!$B$2:$C$38, 2, FALSE))</f>
        <v>WB</v>
      </c>
      <c r="K4267" s="2" t="s">
        <v>122</v>
      </c>
      <c r="P4267" s="39">
        <v>43926</v>
      </c>
      <c r="Q4267" s="34" t="s">
        <v>1065</v>
      </c>
      <c r="R4267" s="46"/>
      <c r="S4267" s="46"/>
    </row>
    <row r="4268" spans="1:19" ht="12.75">
      <c r="A4268" s="50">
        <v>4267</v>
      </c>
      <c r="B4268" s="119"/>
      <c r="C4268" s="39">
        <v>43926</v>
      </c>
      <c r="H4268" s="15"/>
      <c r="I4268" s="2" t="s">
        <v>262</v>
      </c>
      <c r="J4268" s="15" t="str">
        <f>IF(ISERROR(VLOOKUP(I4268,State_codes!$B$2:$C$38, 2, FALSE)),"",VLOOKUP(I4268,State_codes!$B$2:$C$38, 2, FALSE))</f>
        <v>WB</v>
      </c>
      <c r="K4268" s="2" t="s">
        <v>122</v>
      </c>
      <c r="P4268" s="39">
        <v>43926</v>
      </c>
      <c r="Q4268" s="34" t="s">
        <v>1065</v>
      </c>
      <c r="R4268" s="46"/>
      <c r="S4268" s="46"/>
    </row>
    <row r="4269" spans="1:19" ht="12.75">
      <c r="A4269" s="50">
        <v>4268</v>
      </c>
      <c r="B4269" s="119"/>
      <c r="C4269" s="39">
        <v>43926</v>
      </c>
      <c r="H4269" s="15"/>
      <c r="I4269" s="2" t="s">
        <v>262</v>
      </c>
      <c r="J4269" s="15" t="str">
        <f>IF(ISERROR(VLOOKUP(I4269,State_codes!$B$2:$C$38, 2, FALSE)),"",VLOOKUP(I4269,State_codes!$B$2:$C$38, 2, FALSE))</f>
        <v>WB</v>
      </c>
      <c r="K4269" s="2" t="s">
        <v>122</v>
      </c>
      <c r="P4269" s="39">
        <v>43926</v>
      </c>
      <c r="Q4269" s="34" t="s">
        <v>1065</v>
      </c>
      <c r="R4269" s="46"/>
      <c r="S4269" s="46"/>
    </row>
    <row r="4270" spans="1:19" ht="12.75">
      <c r="A4270" s="50">
        <v>4269</v>
      </c>
      <c r="B4270" s="119"/>
      <c r="C4270" s="39">
        <v>43926</v>
      </c>
      <c r="H4270" s="15"/>
      <c r="I4270" s="2" t="s">
        <v>262</v>
      </c>
      <c r="J4270" s="15" t="str">
        <f>IF(ISERROR(VLOOKUP(I4270,State_codes!$B$2:$C$38, 2, FALSE)),"",VLOOKUP(I4270,State_codes!$B$2:$C$38, 2, FALSE))</f>
        <v>WB</v>
      </c>
      <c r="K4270" s="2" t="s">
        <v>122</v>
      </c>
      <c r="P4270" s="39">
        <v>43926</v>
      </c>
      <c r="Q4270" s="34" t="s">
        <v>1065</v>
      </c>
      <c r="R4270" s="46"/>
      <c r="S4270" s="46"/>
    </row>
    <row r="4271" spans="1:19" ht="12.75">
      <c r="A4271" s="50">
        <v>4270</v>
      </c>
      <c r="B4271" s="119"/>
      <c r="C4271" s="39">
        <v>43926</v>
      </c>
      <c r="H4271" s="15"/>
      <c r="I4271" s="2" t="s">
        <v>262</v>
      </c>
      <c r="J4271" s="15" t="str">
        <f>IF(ISERROR(VLOOKUP(I4271,State_codes!$B$2:$C$38, 2, FALSE)),"",VLOOKUP(I4271,State_codes!$B$2:$C$38, 2, FALSE))</f>
        <v>WB</v>
      </c>
      <c r="K4271" s="2" t="s">
        <v>122</v>
      </c>
      <c r="P4271" s="39">
        <v>43926</v>
      </c>
      <c r="Q4271" s="34" t="s">
        <v>1065</v>
      </c>
      <c r="R4271" s="46"/>
      <c r="S4271" s="46"/>
    </row>
    <row r="4272" spans="1:19" ht="12.75">
      <c r="A4272" s="50">
        <v>4271</v>
      </c>
      <c r="B4272" s="119"/>
      <c r="C4272" s="39">
        <v>43926</v>
      </c>
      <c r="H4272" s="15"/>
      <c r="I4272" s="2" t="s">
        <v>262</v>
      </c>
      <c r="J4272" s="15" t="str">
        <f>IF(ISERROR(VLOOKUP(I4272,State_codes!$B$2:$C$38, 2, FALSE)),"",VLOOKUP(I4272,State_codes!$B$2:$C$38, 2, FALSE))</f>
        <v>WB</v>
      </c>
      <c r="K4272" s="2" t="s">
        <v>122</v>
      </c>
      <c r="P4272" s="39">
        <v>43926</v>
      </c>
      <c r="Q4272" s="34" t="s">
        <v>1065</v>
      </c>
      <c r="R4272" s="46"/>
      <c r="S4272" s="46"/>
    </row>
    <row r="4273" spans="1:19" ht="12.75">
      <c r="A4273" s="50">
        <v>4272</v>
      </c>
      <c r="B4273" s="119"/>
      <c r="C4273" s="39">
        <v>43926</v>
      </c>
      <c r="H4273" s="15"/>
      <c r="I4273" s="2" t="s">
        <v>262</v>
      </c>
      <c r="J4273" s="15" t="str">
        <f>IF(ISERROR(VLOOKUP(I4273,State_codes!$B$2:$C$38, 2, FALSE)),"",VLOOKUP(I4273,State_codes!$B$2:$C$38, 2, FALSE))</f>
        <v>WB</v>
      </c>
      <c r="K4273" s="2" t="s">
        <v>122</v>
      </c>
      <c r="P4273" s="39">
        <v>43926</v>
      </c>
      <c r="Q4273" s="34" t="s">
        <v>1065</v>
      </c>
      <c r="R4273" s="46"/>
      <c r="S4273" s="46"/>
    </row>
    <row r="4274" spans="1:19" ht="12.75">
      <c r="A4274" s="50">
        <v>4273</v>
      </c>
      <c r="B4274" s="119"/>
      <c r="C4274" s="39">
        <v>43926</v>
      </c>
      <c r="H4274" s="15"/>
      <c r="I4274" s="2" t="s">
        <v>262</v>
      </c>
      <c r="J4274" s="15" t="str">
        <f>IF(ISERROR(VLOOKUP(I4274,State_codes!$B$2:$C$38, 2, FALSE)),"",VLOOKUP(I4274,State_codes!$B$2:$C$38, 2, FALSE))</f>
        <v>WB</v>
      </c>
      <c r="K4274" s="2" t="s">
        <v>122</v>
      </c>
      <c r="P4274" s="39">
        <v>43926</v>
      </c>
      <c r="Q4274" s="34" t="s">
        <v>1065</v>
      </c>
      <c r="R4274" s="46"/>
      <c r="S4274" s="46"/>
    </row>
    <row r="4275" spans="1:19" ht="12.75">
      <c r="A4275" s="50">
        <v>4274</v>
      </c>
      <c r="B4275" s="119"/>
      <c r="C4275" s="39">
        <v>43926</v>
      </c>
      <c r="H4275" s="15"/>
      <c r="I4275" s="2" t="s">
        <v>262</v>
      </c>
      <c r="J4275" s="15" t="str">
        <f>IF(ISERROR(VLOOKUP(I4275,State_codes!$B$2:$C$38, 2, FALSE)),"",VLOOKUP(I4275,State_codes!$B$2:$C$38, 2, FALSE))</f>
        <v>WB</v>
      </c>
      <c r="K4275" s="2" t="s">
        <v>122</v>
      </c>
      <c r="P4275" s="39">
        <v>43926</v>
      </c>
      <c r="Q4275" s="34" t="s">
        <v>1065</v>
      </c>
      <c r="R4275" s="46"/>
      <c r="S4275" s="46"/>
    </row>
    <row r="4276" spans="1:19" ht="12.75">
      <c r="A4276" s="50">
        <v>4275</v>
      </c>
      <c r="B4276" s="119"/>
      <c r="C4276" s="39">
        <v>43926</v>
      </c>
      <c r="H4276" s="15"/>
      <c r="I4276" s="2" t="s">
        <v>262</v>
      </c>
      <c r="J4276" s="15" t="str">
        <f>IF(ISERROR(VLOOKUP(I4276,State_codes!$B$2:$C$38, 2, FALSE)),"",VLOOKUP(I4276,State_codes!$B$2:$C$38, 2, FALSE))</f>
        <v>WB</v>
      </c>
      <c r="K4276" s="2" t="s">
        <v>122</v>
      </c>
      <c r="P4276" s="39">
        <v>43926</v>
      </c>
      <c r="Q4276" s="34" t="s">
        <v>1065</v>
      </c>
      <c r="R4276" s="46"/>
      <c r="S4276" s="46"/>
    </row>
    <row r="4277" spans="1:19" ht="12.75">
      <c r="A4277" s="50">
        <v>4276</v>
      </c>
      <c r="B4277" s="119"/>
      <c r="C4277" s="39">
        <v>43926</v>
      </c>
      <c r="H4277" s="15"/>
      <c r="I4277" s="2" t="s">
        <v>262</v>
      </c>
      <c r="J4277" s="15" t="str">
        <f>IF(ISERROR(VLOOKUP(I4277,State_codes!$B$2:$C$38, 2, FALSE)),"",VLOOKUP(I4277,State_codes!$B$2:$C$38, 2, FALSE))</f>
        <v>WB</v>
      </c>
      <c r="K4277" s="2" t="s">
        <v>122</v>
      </c>
      <c r="P4277" s="39">
        <v>43926</v>
      </c>
      <c r="Q4277" s="34" t="s">
        <v>1065</v>
      </c>
      <c r="R4277" s="46"/>
      <c r="S4277" s="46"/>
    </row>
    <row r="4278" spans="1:19" ht="12.75">
      <c r="A4278" s="50">
        <v>4277</v>
      </c>
      <c r="B4278" s="119"/>
      <c r="C4278" s="39">
        <v>43926</v>
      </c>
      <c r="H4278" s="15"/>
      <c r="I4278" s="2" t="s">
        <v>262</v>
      </c>
      <c r="J4278" s="15" t="str">
        <f>IF(ISERROR(VLOOKUP(I4278,State_codes!$B$2:$C$38, 2, FALSE)),"",VLOOKUP(I4278,State_codes!$B$2:$C$38, 2, FALSE))</f>
        <v>WB</v>
      </c>
      <c r="K4278" s="2" t="s">
        <v>122</v>
      </c>
      <c r="P4278" s="39">
        <v>43926</v>
      </c>
      <c r="Q4278" s="34" t="s">
        <v>1065</v>
      </c>
      <c r="R4278" s="46"/>
      <c r="S4278" s="46"/>
    </row>
    <row r="4279" spans="1:19" ht="12.75">
      <c r="A4279" s="50">
        <v>4278</v>
      </c>
      <c r="B4279" s="119"/>
      <c r="C4279" s="39">
        <v>43926</v>
      </c>
      <c r="H4279" s="15"/>
      <c r="I4279" s="2" t="s">
        <v>262</v>
      </c>
      <c r="J4279" s="15" t="str">
        <f>IF(ISERROR(VLOOKUP(I4279,State_codes!$B$2:$C$38, 2, FALSE)),"",VLOOKUP(I4279,State_codes!$B$2:$C$38, 2, FALSE))</f>
        <v>WB</v>
      </c>
      <c r="K4279" s="2" t="s">
        <v>122</v>
      </c>
      <c r="P4279" s="39">
        <v>43926</v>
      </c>
      <c r="Q4279" s="34" t="s">
        <v>1065</v>
      </c>
      <c r="R4279" s="46"/>
      <c r="S4279" s="46"/>
    </row>
    <row r="4280" spans="1:19" ht="12.75">
      <c r="A4280" s="50">
        <v>4279</v>
      </c>
      <c r="B4280" s="119"/>
      <c r="C4280" s="39">
        <v>43926</v>
      </c>
      <c r="H4280" s="15"/>
      <c r="I4280" s="2" t="s">
        <v>262</v>
      </c>
      <c r="J4280" s="15" t="str">
        <f>IF(ISERROR(VLOOKUP(I4280,State_codes!$B$2:$C$38, 2, FALSE)),"",VLOOKUP(I4280,State_codes!$B$2:$C$38, 2, FALSE))</f>
        <v>WB</v>
      </c>
      <c r="K4280" s="2" t="s">
        <v>122</v>
      </c>
      <c r="P4280" s="39">
        <v>43926</v>
      </c>
      <c r="Q4280" s="34" t="s">
        <v>1065</v>
      </c>
      <c r="R4280" s="46"/>
      <c r="S4280" s="46"/>
    </row>
    <row r="4281" spans="1:19" ht="12.75">
      <c r="A4281" s="50">
        <v>4280</v>
      </c>
      <c r="B4281" s="119"/>
      <c r="C4281" s="39">
        <v>43926</v>
      </c>
      <c r="H4281" s="15"/>
      <c r="I4281" s="2" t="s">
        <v>262</v>
      </c>
      <c r="J4281" s="15" t="str">
        <f>IF(ISERROR(VLOOKUP(I4281,State_codes!$B$2:$C$38, 2, FALSE)),"",VLOOKUP(I4281,State_codes!$B$2:$C$38, 2, FALSE))</f>
        <v>WB</v>
      </c>
      <c r="K4281" s="2" t="s">
        <v>122</v>
      </c>
      <c r="P4281" s="39">
        <v>43926</v>
      </c>
      <c r="Q4281" s="34" t="s">
        <v>1065</v>
      </c>
      <c r="R4281" s="46"/>
      <c r="S4281" s="46"/>
    </row>
    <row r="4282" spans="1:19" ht="12.75">
      <c r="A4282" s="50">
        <v>4281</v>
      </c>
      <c r="B4282" s="119"/>
      <c r="C4282" s="39">
        <v>43926</v>
      </c>
      <c r="H4282" s="15"/>
      <c r="I4282" s="2" t="s">
        <v>262</v>
      </c>
      <c r="J4282" s="15" t="str">
        <f>IF(ISERROR(VLOOKUP(I4282,State_codes!$B$2:$C$38, 2, FALSE)),"",VLOOKUP(I4282,State_codes!$B$2:$C$38, 2, FALSE))</f>
        <v>WB</v>
      </c>
      <c r="K4282" s="2" t="s">
        <v>122</v>
      </c>
      <c r="P4282" s="39">
        <v>43926</v>
      </c>
      <c r="Q4282" s="34" t="s">
        <v>1065</v>
      </c>
      <c r="R4282" s="46"/>
      <c r="S4282" s="46"/>
    </row>
    <row r="4283" spans="1:19" ht="12.75">
      <c r="A4283" s="50">
        <v>4282</v>
      </c>
      <c r="B4283" s="119"/>
      <c r="C4283" s="39">
        <v>43926</v>
      </c>
      <c r="H4283" s="15"/>
      <c r="I4283" s="2" t="s">
        <v>262</v>
      </c>
      <c r="J4283" s="15" t="str">
        <f>IF(ISERROR(VLOOKUP(I4283,State_codes!$B$2:$C$38, 2, FALSE)),"",VLOOKUP(I4283,State_codes!$B$2:$C$38, 2, FALSE))</f>
        <v>WB</v>
      </c>
      <c r="K4283" s="2" t="s">
        <v>122</v>
      </c>
      <c r="P4283" s="39">
        <v>43926</v>
      </c>
      <c r="Q4283" s="34" t="s">
        <v>1065</v>
      </c>
      <c r="R4283" s="46"/>
      <c r="S4283" s="46"/>
    </row>
    <row r="4284" spans="1:19" ht="12.75">
      <c r="A4284" s="50">
        <v>4283</v>
      </c>
      <c r="B4284" s="119"/>
      <c r="C4284" s="39">
        <v>43926</v>
      </c>
      <c r="D4284" s="40"/>
      <c r="E4284" s="41"/>
      <c r="H4284" s="2" t="s">
        <v>1059</v>
      </c>
      <c r="I4284" s="2" t="s">
        <v>109</v>
      </c>
      <c r="J4284" s="15" t="str">
        <f>IF(ISERROR(VLOOKUP(I4284,State_codes!$B$2:$C$38, 2, FALSE)),"",VLOOKUP(I4284,State_codes!$B$2:$C$38, 2, FALSE))</f>
        <v>RJ</v>
      </c>
      <c r="K4284" s="2" t="s">
        <v>122</v>
      </c>
      <c r="L4284" s="46"/>
      <c r="N4284" s="130"/>
      <c r="O4284" s="130"/>
      <c r="P4284" s="39">
        <v>43926</v>
      </c>
      <c r="Q4284" s="37" t="s">
        <v>14497</v>
      </c>
      <c r="R4284" s="46"/>
      <c r="S4284" s="46"/>
    </row>
    <row r="4285" spans="1:19" ht="12.75">
      <c r="A4285" s="50">
        <v>4284</v>
      </c>
      <c r="B4285" s="119"/>
      <c r="C4285" s="39">
        <v>43926</v>
      </c>
      <c r="D4285" s="40"/>
      <c r="E4285" s="41"/>
      <c r="H4285" s="2" t="s">
        <v>1059</v>
      </c>
      <c r="I4285" s="2" t="s">
        <v>109</v>
      </c>
      <c r="J4285" s="15" t="str">
        <f>IF(ISERROR(VLOOKUP(I4285,State_codes!$B$2:$C$38, 2, FALSE)),"",VLOOKUP(I4285,State_codes!$B$2:$C$38, 2, FALSE))</f>
        <v>RJ</v>
      </c>
      <c r="K4285" s="2" t="s">
        <v>122</v>
      </c>
      <c r="L4285" s="46"/>
      <c r="N4285" s="130"/>
      <c r="O4285" s="130"/>
      <c r="P4285" s="39">
        <v>43926</v>
      </c>
      <c r="Q4285" s="37" t="s">
        <v>14497</v>
      </c>
      <c r="R4285" s="46"/>
      <c r="S4285" s="46"/>
    </row>
    <row r="4286" spans="1:19" ht="12.75">
      <c r="A4286" s="50">
        <v>4285</v>
      </c>
      <c r="B4286" s="119"/>
      <c r="C4286" s="39">
        <v>43926</v>
      </c>
      <c r="D4286" s="40"/>
      <c r="E4286" s="41"/>
      <c r="H4286" s="2" t="s">
        <v>1059</v>
      </c>
      <c r="I4286" s="2" t="s">
        <v>109</v>
      </c>
      <c r="J4286" s="15" t="str">
        <f>IF(ISERROR(VLOOKUP(I4286,State_codes!$B$2:$C$38, 2, FALSE)),"",VLOOKUP(I4286,State_codes!$B$2:$C$38, 2, FALSE))</f>
        <v>RJ</v>
      </c>
      <c r="K4286" s="2" t="s">
        <v>122</v>
      </c>
      <c r="L4286" s="46"/>
      <c r="N4286" s="130"/>
      <c r="O4286" s="130"/>
      <c r="P4286" s="39">
        <v>43926</v>
      </c>
      <c r="Q4286" s="37" t="s">
        <v>14497</v>
      </c>
      <c r="R4286" s="46"/>
      <c r="S4286" s="46"/>
    </row>
    <row r="4287" spans="1:19" ht="12.75">
      <c r="A4287" s="50">
        <v>4286</v>
      </c>
      <c r="B4287" s="119"/>
      <c r="C4287" s="39">
        <v>43926</v>
      </c>
      <c r="D4287" s="40"/>
      <c r="E4287" s="41"/>
      <c r="H4287" s="2" t="s">
        <v>1059</v>
      </c>
      <c r="I4287" s="2" t="s">
        <v>109</v>
      </c>
      <c r="J4287" s="15" t="str">
        <f>IF(ISERROR(VLOOKUP(I4287,State_codes!$B$2:$C$38, 2, FALSE)),"",VLOOKUP(I4287,State_codes!$B$2:$C$38, 2, FALSE))</f>
        <v>RJ</v>
      </c>
      <c r="K4287" s="2" t="s">
        <v>122</v>
      </c>
      <c r="L4287" s="46"/>
      <c r="N4287" s="130"/>
      <c r="O4287" s="130"/>
      <c r="P4287" s="39">
        <v>43926</v>
      </c>
      <c r="Q4287" s="37" t="s">
        <v>14497</v>
      </c>
      <c r="R4287" s="46"/>
      <c r="S4287" s="46"/>
    </row>
    <row r="4288" spans="1:19" ht="12.75">
      <c r="A4288" s="50">
        <v>4287</v>
      </c>
      <c r="B4288" s="119"/>
      <c r="C4288" s="39">
        <v>43926</v>
      </c>
      <c r="D4288" s="40"/>
      <c r="E4288" s="41"/>
      <c r="H4288" s="2" t="s">
        <v>1059</v>
      </c>
      <c r="I4288" s="2" t="s">
        <v>109</v>
      </c>
      <c r="J4288" s="15" t="str">
        <f>IF(ISERROR(VLOOKUP(I4288,State_codes!$B$2:$C$38, 2, FALSE)),"",VLOOKUP(I4288,State_codes!$B$2:$C$38, 2, FALSE))</f>
        <v>RJ</v>
      </c>
      <c r="K4288" s="2" t="s">
        <v>122</v>
      </c>
      <c r="L4288" s="46"/>
      <c r="N4288" s="130"/>
      <c r="O4288" s="130"/>
      <c r="P4288" s="39">
        <v>43926</v>
      </c>
      <c r="Q4288" s="37" t="s">
        <v>14497</v>
      </c>
      <c r="R4288" s="46"/>
      <c r="S4288" s="46"/>
    </row>
    <row r="4289" spans="1:19" ht="12.75">
      <c r="A4289" s="50">
        <v>4288</v>
      </c>
      <c r="B4289" s="119"/>
      <c r="C4289" s="39">
        <v>43926</v>
      </c>
      <c r="D4289" s="40"/>
      <c r="E4289" s="41"/>
      <c r="H4289" s="2" t="s">
        <v>1059</v>
      </c>
      <c r="I4289" s="2" t="s">
        <v>109</v>
      </c>
      <c r="J4289" s="15" t="str">
        <f>IF(ISERROR(VLOOKUP(I4289,State_codes!$B$2:$C$38, 2, FALSE)),"",VLOOKUP(I4289,State_codes!$B$2:$C$38, 2, FALSE))</f>
        <v>RJ</v>
      </c>
      <c r="K4289" s="2" t="s">
        <v>122</v>
      </c>
      <c r="L4289" s="46"/>
      <c r="N4289" s="130"/>
      <c r="O4289" s="130"/>
      <c r="P4289" s="39">
        <v>43926</v>
      </c>
      <c r="Q4289" s="37" t="s">
        <v>14497</v>
      </c>
      <c r="R4289" s="46"/>
      <c r="S4289" s="46"/>
    </row>
    <row r="4290" spans="1:19" ht="12.75">
      <c r="A4290" s="50">
        <v>4289</v>
      </c>
      <c r="B4290" s="119"/>
      <c r="C4290" s="39">
        <v>43926</v>
      </c>
      <c r="D4290" s="40"/>
      <c r="E4290" s="41"/>
      <c r="H4290" s="15"/>
      <c r="I4290" s="2" t="s">
        <v>101</v>
      </c>
      <c r="J4290" s="15" t="str">
        <f>IF(ISERROR(VLOOKUP(I4290,State_codes!$B$2:$C$38, 2, FALSE)),"",VLOOKUP(I4290,State_codes!$B$2:$C$38, 2, FALSE))</f>
        <v>TG</v>
      </c>
      <c r="K4290" s="2" t="s">
        <v>122</v>
      </c>
      <c r="L4290" s="46"/>
      <c r="N4290" s="130"/>
      <c r="O4290" s="130"/>
      <c r="P4290" s="39">
        <v>43926</v>
      </c>
      <c r="Q4290" s="347" t="s">
        <v>14510</v>
      </c>
      <c r="R4290" s="46"/>
      <c r="S4290" s="46"/>
    </row>
    <row r="4291" spans="1:19" ht="12.75">
      <c r="A4291" s="50">
        <v>4290</v>
      </c>
      <c r="B4291" s="119"/>
      <c r="C4291" s="39">
        <v>43927</v>
      </c>
      <c r="D4291" s="40"/>
      <c r="E4291" s="41"/>
      <c r="H4291" s="2" t="s">
        <v>859</v>
      </c>
      <c r="I4291" s="2" t="s">
        <v>109</v>
      </c>
      <c r="J4291" s="15" t="str">
        <f>IF(ISERROR(VLOOKUP(I4291,State_codes!$B$2:$C$38, 2, FALSE)),"",VLOOKUP(I4291,State_codes!$B$2:$C$38, 2, FALSE))</f>
        <v>RJ</v>
      </c>
      <c r="K4291" s="2" t="s">
        <v>122</v>
      </c>
      <c r="L4291" s="31" t="s">
        <v>3062</v>
      </c>
      <c r="M4291" s="2" t="s">
        <v>766</v>
      </c>
      <c r="N4291" s="130"/>
      <c r="O4291" s="27" t="s">
        <v>129</v>
      </c>
      <c r="P4291" s="39">
        <v>43927</v>
      </c>
      <c r="Q4291" s="37" t="s">
        <v>14513</v>
      </c>
      <c r="R4291" s="46"/>
      <c r="S4291" s="46"/>
    </row>
    <row r="4292" spans="1:19" ht="12.75">
      <c r="A4292" s="50">
        <v>4291</v>
      </c>
      <c r="B4292" s="119"/>
      <c r="C4292" s="39">
        <v>43927</v>
      </c>
      <c r="D4292" s="40"/>
      <c r="E4292" s="41"/>
      <c r="H4292" s="2" t="s">
        <v>859</v>
      </c>
      <c r="I4292" s="2" t="s">
        <v>109</v>
      </c>
      <c r="J4292" s="15" t="str">
        <f>IF(ISERROR(VLOOKUP(I4292,State_codes!$B$2:$C$38, 2, FALSE)),"",VLOOKUP(I4292,State_codes!$B$2:$C$38, 2, FALSE))</f>
        <v>RJ</v>
      </c>
      <c r="K4292" s="2" t="s">
        <v>122</v>
      </c>
      <c r="L4292" s="31" t="s">
        <v>3062</v>
      </c>
      <c r="M4292" s="2" t="s">
        <v>766</v>
      </c>
      <c r="N4292" s="130"/>
      <c r="O4292" s="27" t="s">
        <v>129</v>
      </c>
      <c r="P4292" s="39">
        <v>43927</v>
      </c>
      <c r="Q4292" s="37" t="s">
        <v>14513</v>
      </c>
      <c r="R4292" s="46"/>
      <c r="S4292" s="46"/>
    </row>
    <row r="4293" spans="1:19" ht="12.75">
      <c r="A4293" s="50">
        <v>4292</v>
      </c>
      <c r="B4293" s="119"/>
      <c r="C4293" s="39">
        <v>43927</v>
      </c>
      <c r="D4293" s="40"/>
      <c r="E4293" s="41"/>
      <c r="H4293" s="2" t="s">
        <v>859</v>
      </c>
      <c r="I4293" s="2" t="s">
        <v>109</v>
      </c>
      <c r="J4293" s="15" t="str">
        <f>IF(ISERROR(VLOOKUP(I4293,State_codes!$B$2:$C$38, 2, FALSE)),"",VLOOKUP(I4293,State_codes!$B$2:$C$38, 2, FALSE))</f>
        <v>RJ</v>
      </c>
      <c r="K4293" s="2" t="s">
        <v>122</v>
      </c>
      <c r="L4293" s="31" t="s">
        <v>3062</v>
      </c>
      <c r="M4293" s="2" t="s">
        <v>766</v>
      </c>
      <c r="N4293" s="130"/>
      <c r="O4293" s="27" t="s">
        <v>129</v>
      </c>
      <c r="P4293" s="39">
        <v>43927</v>
      </c>
      <c r="Q4293" s="37" t="s">
        <v>14513</v>
      </c>
      <c r="R4293" s="46"/>
      <c r="S4293" s="46"/>
    </row>
    <row r="4294" spans="1:19" ht="12.75">
      <c r="A4294" s="50">
        <v>4293</v>
      </c>
      <c r="B4294" s="119"/>
      <c r="C4294" s="39">
        <v>43927</v>
      </c>
      <c r="D4294" s="40"/>
      <c r="E4294" s="41"/>
      <c r="H4294" s="2" t="s">
        <v>859</v>
      </c>
      <c r="I4294" s="2" t="s">
        <v>109</v>
      </c>
      <c r="J4294" s="15" t="str">
        <f>IF(ISERROR(VLOOKUP(I4294,State_codes!$B$2:$C$38, 2, FALSE)),"",VLOOKUP(I4294,State_codes!$B$2:$C$38, 2, FALSE))</f>
        <v>RJ</v>
      </c>
      <c r="K4294" s="2" t="s">
        <v>122</v>
      </c>
      <c r="L4294" s="31" t="s">
        <v>3062</v>
      </c>
      <c r="M4294" s="2" t="s">
        <v>766</v>
      </c>
      <c r="N4294" s="130"/>
      <c r="O4294" s="27" t="s">
        <v>129</v>
      </c>
      <c r="P4294" s="39">
        <v>43927</v>
      </c>
      <c r="Q4294" s="37" t="s">
        <v>14513</v>
      </c>
      <c r="R4294" s="46"/>
      <c r="S4294" s="46"/>
    </row>
    <row r="4295" spans="1:19" ht="12.75">
      <c r="A4295" s="50">
        <v>4294</v>
      </c>
      <c r="B4295" s="119"/>
      <c r="C4295" s="39">
        <v>43927</v>
      </c>
      <c r="D4295" s="40"/>
      <c r="E4295" s="41"/>
      <c r="H4295" s="2" t="s">
        <v>859</v>
      </c>
      <c r="I4295" s="2" t="s">
        <v>109</v>
      </c>
      <c r="J4295" s="15" t="str">
        <f>IF(ISERROR(VLOOKUP(I4295,State_codes!$B$2:$C$38, 2, FALSE)),"",VLOOKUP(I4295,State_codes!$B$2:$C$38, 2, FALSE))</f>
        <v>RJ</v>
      </c>
      <c r="K4295" s="2" t="s">
        <v>122</v>
      </c>
      <c r="L4295" s="31" t="s">
        <v>3062</v>
      </c>
      <c r="M4295" s="2" t="s">
        <v>766</v>
      </c>
      <c r="N4295" s="130"/>
      <c r="O4295" s="27" t="s">
        <v>129</v>
      </c>
      <c r="P4295" s="39">
        <v>43927</v>
      </c>
      <c r="Q4295" s="37" t="s">
        <v>14513</v>
      </c>
      <c r="R4295" s="46"/>
      <c r="S4295" s="46"/>
    </row>
    <row r="4296" spans="1:19" ht="12.75">
      <c r="A4296" s="50">
        <v>4295</v>
      </c>
      <c r="B4296" s="119"/>
      <c r="C4296" s="39">
        <v>43927</v>
      </c>
      <c r="D4296" s="40"/>
      <c r="E4296" s="41"/>
      <c r="H4296" s="2" t="s">
        <v>2609</v>
      </c>
      <c r="I4296" s="2" t="s">
        <v>109</v>
      </c>
      <c r="J4296" s="15" t="str">
        <f>IF(ISERROR(VLOOKUP(I4296,State_codes!$B$2:$C$38, 2, FALSE)),"",VLOOKUP(I4296,State_codes!$B$2:$C$38, 2, FALSE))</f>
        <v>RJ</v>
      </c>
      <c r="K4296" s="2" t="s">
        <v>122</v>
      </c>
      <c r="L4296" s="31" t="s">
        <v>3062</v>
      </c>
      <c r="M4296" s="2" t="s">
        <v>766</v>
      </c>
      <c r="N4296" s="130"/>
      <c r="O4296" s="27" t="s">
        <v>129</v>
      </c>
      <c r="P4296" s="39">
        <v>43927</v>
      </c>
      <c r="Q4296" s="37" t="s">
        <v>14513</v>
      </c>
      <c r="R4296" s="46"/>
      <c r="S4296" s="46"/>
    </row>
    <row r="4297" spans="1:19" ht="12.75">
      <c r="A4297" s="50">
        <v>4296</v>
      </c>
      <c r="B4297" s="119"/>
      <c r="C4297" s="39">
        <v>43927</v>
      </c>
      <c r="D4297" s="40"/>
      <c r="E4297" s="41"/>
      <c r="H4297" s="2" t="s">
        <v>2609</v>
      </c>
      <c r="I4297" s="2" t="s">
        <v>109</v>
      </c>
      <c r="J4297" s="15" t="str">
        <f>IF(ISERROR(VLOOKUP(I4297,State_codes!$B$2:$C$38, 2, FALSE)),"",VLOOKUP(I4297,State_codes!$B$2:$C$38, 2, FALSE))</f>
        <v>RJ</v>
      </c>
      <c r="K4297" s="2" t="s">
        <v>122</v>
      </c>
      <c r="L4297" s="31" t="s">
        <v>429</v>
      </c>
      <c r="N4297" s="130"/>
      <c r="O4297" s="130"/>
      <c r="P4297" s="39">
        <v>43927</v>
      </c>
      <c r="Q4297" s="37" t="s">
        <v>14513</v>
      </c>
      <c r="R4297" s="46"/>
      <c r="S4297" s="46"/>
    </row>
    <row r="4298" spans="1:19" ht="12.75">
      <c r="A4298" s="50">
        <v>4297</v>
      </c>
      <c r="B4298" s="119"/>
      <c r="C4298" s="39">
        <v>43927</v>
      </c>
      <c r="D4298" s="40"/>
      <c r="E4298" s="41"/>
      <c r="H4298" s="2" t="s">
        <v>1247</v>
      </c>
      <c r="I4298" s="2" t="s">
        <v>109</v>
      </c>
      <c r="J4298" s="15" t="str">
        <f>IF(ISERROR(VLOOKUP(I4298,State_codes!$B$2:$C$38, 2, FALSE)),"",VLOOKUP(I4298,State_codes!$B$2:$C$38, 2, FALSE))</f>
        <v>RJ</v>
      </c>
      <c r="K4298" s="2" t="s">
        <v>122</v>
      </c>
      <c r="L4298" s="31" t="s">
        <v>429</v>
      </c>
      <c r="N4298" s="130"/>
      <c r="O4298" s="130"/>
      <c r="P4298" s="39">
        <v>43927</v>
      </c>
      <c r="Q4298" s="37" t="s">
        <v>14513</v>
      </c>
      <c r="R4298" s="46"/>
      <c r="S4298" s="46"/>
    </row>
    <row r="4299" spans="1:19" ht="12.75">
      <c r="A4299" s="50">
        <v>4298</v>
      </c>
      <c r="B4299" s="119"/>
      <c r="C4299" s="39">
        <v>43927</v>
      </c>
      <c r="D4299" s="40"/>
      <c r="E4299" s="27"/>
      <c r="F4299" s="2" t="s">
        <v>40</v>
      </c>
      <c r="G4299" s="2" t="s">
        <v>6088</v>
      </c>
      <c r="H4299" s="2" t="s">
        <v>5138</v>
      </c>
      <c r="I4299" s="2" t="s">
        <v>383</v>
      </c>
      <c r="J4299" s="15" t="str">
        <f>IF(ISERROR(VLOOKUP(I4299,State_codes!$B$2:$C$38, 2, FALSE)),"",VLOOKUP(I4299,State_codes!$B$2:$C$38, 2, FALSE))</f>
        <v>JH</v>
      </c>
      <c r="K4299" s="2" t="s">
        <v>122</v>
      </c>
      <c r="L4299" s="31" t="s">
        <v>14527</v>
      </c>
      <c r="M4299" s="2" t="s">
        <v>14528</v>
      </c>
      <c r="N4299" s="130"/>
      <c r="O4299" s="130"/>
      <c r="P4299" s="39">
        <v>43927</v>
      </c>
      <c r="Q4299" s="37" t="s">
        <v>6093</v>
      </c>
      <c r="R4299" s="46"/>
      <c r="S4299" s="46"/>
    </row>
    <row r="4300" spans="1:19" ht="12.75">
      <c r="A4300" s="50">
        <v>4299</v>
      </c>
      <c r="B4300" s="119"/>
      <c r="C4300" s="39">
        <v>43927</v>
      </c>
      <c r="D4300" s="40"/>
      <c r="E4300" s="41"/>
      <c r="G4300" s="2" t="s">
        <v>120</v>
      </c>
      <c r="H4300" s="2" t="s">
        <v>119</v>
      </c>
      <c r="I4300" s="2" t="s">
        <v>45</v>
      </c>
      <c r="J4300" s="15" t="str">
        <f>IF(ISERROR(VLOOKUP(I4300,State_codes!$B$2:$C$38, 2, FALSE)),"",VLOOKUP(I4300,State_codes!$B$2:$C$38, 2, FALSE))</f>
        <v>MH</v>
      </c>
      <c r="K4300" s="2" t="s">
        <v>122</v>
      </c>
      <c r="L4300" s="31" t="s">
        <v>429</v>
      </c>
      <c r="N4300" s="130"/>
      <c r="O4300" s="130"/>
      <c r="P4300" s="39">
        <v>43927</v>
      </c>
      <c r="Q4300" s="37" t="s">
        <v>14532</v>
      </c>
      <c r="R4300" s="46"/>
      <c r="S4300" s="46"/>
    </row>
    <row r="4301" spans="1:19" ht="12.75">
      <c r="A4301" s="50">
        <v>4300</v>
      </c>
      <c r="B4301" s="119"/>
      <c r="C4301" s="39">
        <v>43927</v>
      </c>
      <c r="D4301" s="40"/>
      <c r="E4301" s="41"/>
      <c r="G4301" s="2" t="s">
        <v>120</v>
      </c>
      <c r="H4301" s="2" t="s">
        <v>119</v>
      </c>
      <c r="I4301" s="2" t="s">
        <v>45</v>
      </c>
      <c r="J4301" s="15" t="str">
        <f>IF(ISERROR(VLOOKUP(I4301,State_codes!$B$2:$C$38, 2, FALSE)),"",VLOOKUP(I4301,State_codes!$B$2:$C$38, 2, FALSE))</f>
        <v>MH</v>
      </c>
      <c r="K4301" s="2" t="s">
        <v>122</v>
      </c>
      <c r="L4301" s="31" t="s">
        <v>429</v>
      </c>
      <c r="N4301" s="130"/>
      <c r="O4301" s="130"/>
      <c r="P4301" s="39">
        <v>43927</v>
      </c>
      <c r="Q4301" s="37" t="s">
        <v>14532</v>
      </c>
      <c r="R4301" s="46"/>
      <c r="S4301" s="46"/>
    </row>
    <row r="4302" spans="1:19" ht="12.75">
      <c r="A4302" s="50">
        <v>4301</v>
      </c>
      <c r="B4302" s="119"/>
      <c r="C4302" s="39">
        <v>43927</v>
      </c>
      <c r="D4302" s="40"/>
      <c r="E4302" s="41"/>
      <c r="G4302" s="2" t="s">
        <v>120</v>
      </c>
      <c r="H4302" s="2" t="s">
        <v>119</v>
      </c>
      <c r="I4302" s="2" t="s">
        <v>45</v>
      </c>
      <c r="J4302" s="15" t="str">
        <f>IF(ISERROR(VLOOKUP(I4302,State_codes!$B$2:$C$38, 2, FALSE)),"",VLOOKUP(I4302,State_codes!$B$2:$C$38, 2, FALSE))</f>
        <v>MH</v>
      </c>
      <c r="K4302" s="2" t="s">
        <v>122</v>
      </c>
      <c r="L4302" s="31" t="s">
        <v>429</v>
      </c>
      <c r="N4302" s="130"/>
      <c r="O4302" s="130"/>
      <c r="P4302" s="39">
        <v>43927</v>
      </c>
      <c r="Q4302" s="37" t="s">
        <v>14532</v>
      </c>
      <c r="R4302" s="46"/>
      <c r="S4302" s="46"/>
    </row>
    <row r="4303" spans="1:19" ht="12.75">
      <c r="A4303" s="50">
        <v>4302</v>
      </c>
      <c r="B4303" s="119"/>
      <c r="C4303" s="39">
        <v>43927</v>
      </c>
      <c r="D4303" s="40"/>
      <c r="E4303" s="41"/>
      <c r="G4303" s="2" t="s">
        <v>120</v>
      </c>
      <c r="H4303" s="2" t="s">
        <v>119</v>
      </c>
      <c r="I4303" s="2" t="s">
        <v>45</v>
      </c>
      <c r="J4303" s="15" t="str">
        <f>IF(ISERROR(VLOOKUP(I4303,State_codes!$B$2:$C$38, 2, FALSE)),"",VLOOKUP(I4303,State_codes!$B$2:$C$38, 2, FALSE))</f>
        <v>MH</v>
      </c>
      <c r="K4303" s="2" t="s">
        <v>122</v>
      </c>
      <c r="L4303" s="31" t="s">
        <v>429</v>
      </c>
      <c r="N4303" s="130"/>
      <c r="O4303" s="130"/>
      <c r="P4303" s="39">
        <v>43927</v>
      </c>
      <c r="Q4303" s="37" t="s">
        <v>14532</v>
      </c>
      <c r="R4303" s="46"/>
      <c r="S4303" s="46"/>
    </row>
    <row r="4304" spans="1:19" ht="12.75">
      <c r="A4304" s="50">
        <v>4303</v>
      </c>
      <c r="B4304" s="119"/>
      <c r="C4304" s="39">
        <v>43927</v>
      </c>
      <c r="D4304" s="40"/>
      <c r="E4304" s="41"/>
      <c r="G4304" s="2" t="s">
        <v>120</v>
      </c>
      <c r="H4304" s="2" t="s">
        <v>119</v>
      </c>
      <c r="I4304" s="2" t="s">
        <v>45</v>
      </c>
      <c r="J4304" s="15" t="str">
        <f>IF(ISERROR(VLOOKUP(I4304,State_codes!$B$2:$C$38, 2, FALSE)),"",VLOOKUP(I4304,State_codes!$B$2:$C$38, 2, FALSE))</f>
        <v>MH</v>
      </c>
      <c r="K4304" s="2" t="s">
        <v>122</v>
      </c>
      <c r="L4304" s="31" t="s">
        <v>429</v>
      </c>
      <c r="N4304" s="130"/>
      <c r="O4304" s="130"/>
      <c r="P4304" s="39">
        <v>43927</v>
      </c>
      <c r="Q4304" s="37" t="s">
        <v>14532</v>
      </c>
      <c r="R4304" s="46"/>
      <c r="S4304" s="46"/>
    </row>
    <row r="4305" spans="1:19" ht="12.75">
      <c r="A4305" s="50">
        <v>4304</v>
      </c>
      <c r="B4305" s="119"/>
      <c r="C4305" s="39">
        <v>43927</v>
      </c>
      <c r="D4305" s="40"/>
      <c r="E4305" s="41"/>
      <c r="G4305" s="2" t="s">
        <v>120</v>
      </c>
      <c r="H4305" s="2" t="s">
        <v>119</v>
      </c>
      <c r="I4305" s="2" t="s">
        <v>45</v>
      </c>
      <c r="J4305" s="15" t="str">
        <f>IF(ISERROR(VLOOKUP(I4305,State_codes!$B$2:$C$38, 2, FALSE)),"",VLOOKUP(I4305,State_codes!$B$2:$C$38, 2, FALSE))</f>
        <v>MH</v>
      </c>
      <c r="K4305" s="2" t="s">
        <v>122</v>
      </c>
      <c r="L4305" s="31" t="s">
        <v>429</v>
      </c>
      <c r="N4305" s="130"/>
      <c r="O4305" s="130"/>
      <c r="P4305" s="39">
        <v>43927</v>
      </c>
      <c r="Q4305" s="37" t="s">
        <v>14532</v>
      </c>
      <c r="R4305" s="46"/>
      <c r="S4305" s="46"/>
    </row>
    <row r="4306" spans="1:19" ht="12.75">
      <c r="A4306" s="50">
        <v>4305</v>
      </c>
      <c r="B4306" s="119"/>
      <c r="C4306" s="39">
        <v>43927</v>
      </c>
      <c r="D4306" s="40"/>
      <c r="E4306" s="41"/>
      <c r="G4306" s="2" t="s">
        <v>120</v>
      </c>
      <c r="H4306" s="2" t="s">
        <v>119</v>
      </c>
      <c r="I4306" s="2" t="s">
        <v>45</v>
      </c>
      <c r="J4306" s="15" t="str">
        <f>IF(ISERROR(VLOOKUP(I4306,State_codes!$B$2:$C$38, 2, FALSE)),"",VLOOKUP(I4306,State_codes!$B$2:$C$38, 2, FALSE))</f>
        <v>MH</v>
      </c>
      <c r="K4306" s="2" t="s">
        <v>122</v>
      </c>
      <c r="L4306" s="31" t="s">
        <v>429</v>
      </c>
      <c r="N4306" s="130"/>
      <c r="O4306" s="130"/>
      <c r="P4306" s="39">
        <v>43927</v>
      </c>
      <c r="Q4306" s="37" t="s">
        <v>14532</v>
      </c>
      <c r="R4306" s="46"/>
      <c r="S4306" s="46"/>
    </row>
    <row r="4307" spans="1:19" ht="12.75">
      <c r="A4307" s="50">
        <v>4306</v>
      </c>
      <c r="B4307" s="119"/>
      <c r="C4307" s="39">
        <v>43927</v>
      </c>
      <c r="D4307" s="40"/>
      <c r="E4307" s="41"/>
      <c r="G4307" s="2" t="s">
        <v>120</v>
      </c>
      <c r="H4307" s="2" t="s">
        <v>119</v>
      </c>
      <c r="I4307" s="2" t="s">
        <v>45</v>
      </c>
      <c r="J4307" s="15" t="str">
        <f>IF(ISERROR(VLOOKUP(I4307,State_codes!$B$2:$C$38, 2, FALSE)),"",VLOOKUP(I4307,State_codes!$B$2:$C$38, 2, FALSE))</f>
        <v>MH</v>
      </c>
      <c r="K4307" s="2" t="s">
        <v>122</v>
      </c>
      <c r="L4307" s="31" t="s">
        <v>429</v>
      </c>
      <c r="N4307" s="130"/>
      <c r="O4307" s="130"/>
      <c r="P4307" s="39">
        <v>43927</v>
      </c>
      <c r="Q4307" s="37" t="s">
        <v>14532</v>
      </c>
      <c r="R4307" s="46"/>
      <c r="S4307" s="46"/>
    </row>
    <row r="4308" spans="1:19" ht="12.75">
      <c r="A4308" s="50">
        <v>4307</v>
      </c>
      <c r="B4308" s="119"/>
      <c r="C4308" s="146">
        <v>43927</v>
      </c>
      <c r="D4308" s="343"/>
      <c r="E4308" s="45"/>
      <c r="F4308" s="45"/>
      <c r="G4308" s="2" t="s">
        <v>120</v>
      </c>
      <c r="H4308" s="2" t="s">
        <v>119</v>
      </c>
      <c r="I4308" s="75" t="s">
        <v>45</v>
      </c>
      <c r="J4308" s="45" t="str">
        <f>IF(ISERROR(VLOOKUP(I4308,State_codes!$B$2:$C$38, 2, FALSE)),"",VLOOKUP(I4308,State_codes!$B$2:$C$38, 2, FALSE))</f>
        <v>MH</v>
      </c>
      <c r="K4308" s="45" t="s">
        <v>122</v>
      </c>
      <c r="L4308" s="163" t="s">
        <v>429</v>
      </c>
      <c r="M4308" s="45"/>
      <c r="N4308" s="129"/>
      <c r="O4308" s="129"/>
      <c r="P4308" s="146">
        <v>43927</v>
      </c>
      <c r="Q4308" s="131" t="s">
        <v>14532</v>
      </c>
      <c r="R4308" s="46"/>
      <c r="S4308" s="46"/>
    </row>
    <row r="4309" spans="1:19" ht="12.75">
      <c r="A4309" s="50">
        <v>4308</v>
      </c>
      <c r="B4309" s="119"/>
      <c r="C4309" s="146">
        <v>43927</v>
      </c>
      <c r="D4309" s="343"/>
      <c r="E4309" s="45"/>
      <c r="F4309" s="45"/>
      <c r="G4309" s="2" t="s">
        <v>120</v>
      </c>
      <c r="H4309" s="2" t="s">
        <v>119</v>
      </c>
      <c r="I4309" s="75" t="s">
        <v>45</v>
      </c>
      <c r="J4309" s="45" t="str">
        <f>IF(ISERROR(VLOOKUP(I4309,State_codes!$B$2:$C$38, 2, FALSE)),"",VLOOKUP(I4309,State_codes!$B$2:$C$38, 2, FALSE))</f>
        <v>MH</v>
      </c>
      <c r="K4309" s="45" t="s">
        <v>122</v>
      </c>
      <c r="L4309" s="163" t="s">
        <v>429</v>
      </c>
      <c r="M4309" s="45"/>
      <c r="N4309" s="129"/>
      <c r="O4309" s="129"/>
      <c r="P4309" s="146">
        <v>43927</v>
      </c>
      <c r="Q4309" s="131" t="s">
        <v>14532</v>
      </c>
      <c r="R4309" s="46"/>
      <c r="S4309" s="46"/>
    </row>
    <row r="4310" spans="1:19" ht="12.75">
      <c r="A4310" s="50">
        <v>4309</v>
      </c>
      <c r="B4310" s="119"/>
      <c r="C4310" s="146">
        <v>43927</v>
      </c>
      <c r="D4310" s="343"/>
      <c r="E4310" s="45"/>
      <c r="F4310" s="45"/>
      <c r="G4310" s="2" t="s">
        <v>120</v>
      </c>
      <c r="H4310" s="2" t="s">
        <v>119</v>
      </c>
      <c r="I4310" s="75" t="s">
        <v>45</v>
      </c>
      <c r="J4310" s="45" t="str">
        <f>IF(ISERROR(VLOOKUP(I4310,State_codes!$B$2:$C$38, 2, FALSE)),"",VLOOKUP(I4310,State_codes!$B$2:$C$38, 2, FALSE))</f>
        <v>MH</v>
      </c>
      <c r="K4310" s="45" t="s">
        <v>122</v>
      </c>
      <c r="L4310" s="163" t="s">
        <v>429</v>
      </c>
      <c r="M4310" s="45"/>
      <c r="N4310" s="129"/>
      <c r="O4310" s="129"/>
      <c r="P4310" s="146">
        <v>43927</v>
      </c>
      <c r="Q4310" s="131" t="s">
        <v>14532</v>
      </c>
      <c r="R4310" s="46"/>
      <c r="S4310" s="46"/>
    </row>
    <row r="4311" spans="1:19" ht="12.75">
      <c r="A4311" s="50">
        <v>4310</v>
      </c>
      <c r="B4311" s="119"/>
      <c r="C4311" s="146">
        <v>43927</v>
      </c>
      <c r="D4311" s="343"/>
      <c r="E4311" s="45"/>
      <c r="F4311" s="45"/>
      <c r="G4311" s="2" t="s">
        <v>120</v>
      </c>
      <c r="H4311" s="2" t="s">
        <v>119</v>
      </c>
      <c r="I4311" s="75" t="s">
        <v>45</v>
      </c>
      <c r="J4311" s="45" t="str">
        <f>IF(ISERROR(VLOOKUP(I4311,State_codes!$B$2:$C$38, 2, FALSE)),"",VLOOKUP(I4311,State_codes!$B$2:$C$38, 2, FALSE))</f>
        <v>MH</v>
      </c>
      <c r="K4311" s="45" t="s">
        <v>122</v>
      </c>
      <c r="L4311" s="163" t="s">
        <v>429</v>
      </c>
      <c r="M4311" s="45"/>
      <c r="N4311" s="129"/>
      <c r="O4311" s="129"/>
      <c r="P4311" s="146">
        <v>43927</v>
      </c>
      <c r="Q4311" s="131" t="s">
        <v>14532</v>
      </c>
      <c r="R4311" s="46"/>
      <c r="S4311" s="46"/>
    </row>
    <row r="4312" spans="1:19" ht="12.75">
      <c r="A4312" s="50">
        <v>4311</v>
      </c>
      <c r="B4312" s="119"/>
      <c r="C4312" s="146">
        <v>43927</v>
      </c>
      <c r="D4312" s="343"/>
      <c r="E4312" s="45"/>
      <c r="F4312" s="45"/>
      <c r="G4312" s="2" t="s">
        <v>120</v>
      </c>
      <c r="H4312" s="2" t="s">
        <v>119</v>
      </c>
      <c r="I4312" s="75" t="s">
        <v>45</v>
      </c>
      <c r="J4312" s="45" t="str">
        <f>IF(ISERROR(VLOOKUP(I4312,State_codes!$B$2:$C$38, 2, FALSE)),"",VLOOKUP(I4312,State_codes!$B$2:$C$38, 2, FALSE))</f>
        <v>MH</v>
      </c>
      <c r="K4312" s="45" t="s">
        <v>122</v>
      </c>
      <c r="L4312" s="163" t="s">
        <v>429</v>
      </c>
      <c r="M4312" s="45"/>
      <c r="N4312" s="129"/>
      <c r="O4312" s="129"/>
      <c r="P4312" s="146">
        <v>43927</v>
      </c>
      <c r="Q4312" s="131" t="s">
        <v>14532</v>
      </c>
      <c r="R4312" s="46"/>
      <c r="S4312" s="46"/>
    </row>
    <row r="4313" spans="1:19" ht="12.75">
      <c r="A4313" s="50">
        <v>4312</v>
      </c>
      <c r="B4313" s="119"/>
      <c r="C4313" s="146">
        <v>43927</v>
      </c>
      <c r="D4313" s="343"/>
      <c r="E4313" s="45"/>
      <c r="F4313" s="45"/>
      <c r="G4313" s="2" t="s">
        <v>120</v>
      </c>
      <c r="H4313" s="2" t="s">
        <v>119</v>
      </c>
      <c r="I4313" s="75" t="s">
        <v>45</v>
      </c>
      <c r="J4313" s="45" t="str">
        <f>IF(ISERROR(VLOOKUP(I4313,State_codes!$B$2:$C$38, 2, FALSE)),"",VLOOKUP(I4313,State_codes!$B$2:$C$38, 2, FALSE))</f>
        <v>MH</v>
      </c>
      <c r="K4313" s="45" t="s">
        <v>122</v>
      </c>
      <c r="L4313" s="163" t="s">
        <v>429</v>
      </c>
      <c r="M4313" s="45"/>
      <c r="N4313" s="129"/>
      <c r="O4313" s="129"/>
      <c r="P4313" s="146">
        <v>43927</v>
      </c>
      <c r="Q4313" s="131" t="s">
        <v>14532</v>
      </c>
      <c r="R4313" s="46"/>
      <c r="S4313" s="46"/>
    </row>
    <row r="4314" spans="1:19" ht="12.75">
      <c r="A4314" s="50">
        <v>4313</v>
      </c>
      <c r="B4314" s="119"/>
      <c r="C4314" s="146">
        <v>43927</v>
      </c>
      <c r="D4314" s="343"/>
      <c r="E4314" s="45"/>
      <c r="F4314" s="45"/>
      <c r="G4314" s="2" t="s">
        <v>120</v>
      </c>
      <c r="H4314" s="2" t="s">
        <v>119</v>
      </c>
      <c r="I4314" s="75" t="s">
        <v>45</v>
      </c>
      <c r="J4314" s="45" t="str">
        <f>IF(ISERROR(VLOOKUP(I4314,State_codes!$B$2:$C$38, 2, FALSE)),"",VLOOKUP(I4314,State_codes!$B$2:$C$38, 2, FALSE))</f>
        <v>MH</v>
      </c>
      <c r="K4314" s="45" t="s">
        <v>122</v>
      </c>
      <c r="L4314" s="163" t="s">
        <v>429</v>
      </c>
      <c r="M4314" s="45"/>
      <c r="N4314" s="129"/>
      <c r="O4314" s="129"/>
      <c r="P4314" s="146">
        <v>43927</v>
      </c>
      <c r="Q4314" s="131" t="s">
        <v>14532</v>
      </c>
      <c r="R4314" s="46"/>
      <c r="S4314" s="46"/>
    </row>
    <row r="4315" spans="1:19" ht="12.75">
      <c r="A4315" s="50">
        <v>4314</v>
      </c>
      <c r="B4315" s="119"/>
      <c r="C4315" s="146">
        <v>43927</v>
      </c>
      <c r="D4315" s="343"/>
      <c r="E4315" s="45"/>
      <c r="F4315" s="45"/>
      <c r="G4315" s="2" t="s">
        <v>120</v>
      </c>
      <c r="H4315" s="2" t="s">
        <v>119</v>
      </c>
      <c r="I4315" s="75" t="s">
        <v>45</v>
      </c>
      <c r="J4315" s="45" t="str">
        <f>IF(ISERROR(VLOOKUP(I4315,State_codes!$B$2:$C$38, 2, FALSE)),"",VLOOKUP(I4315,State_codes!$B$2:$C$38, 2, FALSE))</f>
        <v>MH</v>
      </c>
      <c r="K4315" s="45" t="s">
        <v>122</v>
      </c>
      <c r="L4315" s="163" t="s">
        <v>429</v>
      </c>
      <c r="M4315" s="45"/>
      <c r="N4315" s="129"/>
      <c r="O4315" s="129"/>
      <c r="P4315" s="146">
        <v>43927</v>
      </c>
      <c r="Q4315" s="131" t="s">
        <v>14532</v>
      </c>
      <c r="R4315" s="46"/>
      <c r="S4315" s="46"/>
    </row>
    <row r="4316" spans="1:19" ht="12.75">
      <c r="A4316" s="50">
        <v>4315</v>
      </c>
      <c r="B4316" s="119"/>
      <c r="C4316" s="146">
        <v>43927</v>
      </c>
      <c r="D4316" s="343"/>
      <c r="E4316" s="45"/>
      <c r="F4316" s="45"/>
      <c r="G4316" s="2" t="s">
        <v>120</v>
      </c>
      <c r="H4316" s="2" t="s">
        <v>119</v>
      </c>
      <c r="I4316" s="75" t="s">
        <v>45</v>
      </c>
      <c r="J4316" s="45" t="str">
        <f>IF(ISERROR(VLOOKUP(I4316,State_codes!$B$2:$C$38, 2, FALSE)),"",VLOOKUP(I4316,State_codes!$B$2:$C$38, 2, FALSE))</f>
        <v>MH</v>
      </c>
      <c r="K4316" s="45" t="s">
        <v>122</v>
      </c>
      <c r="L4316" s="163" t="s">
        <v>429</v>
      </c>
      <c r="M4316" s="45"/>
      <c r="N4316" s="129"/>
      <c r="O4316" s="129"/>
      <c r="P4316" s="146">
        <v>43927</v>
      </c>
      <c r="Q4316" s="131" t="s">
        <v>14532</v>
      </c>
      <c r="R4316" s="46"/>
      <c r="S4316" s="46"/>
    </row>
    <row r="4317" spans="1:19" ht="12.75">
      <c r="A4317" s="50">
        <v>4316</v>
      </c>
      <c r="B4317" s="119"/>
      <c r="C4317" s="146">
        <v>43927</v>
      </c>
      <c r="D4317" s="343"/>
      <c r="E4317" s="45"/>
      <c r="F4317" s="45"/>
      <c r="G4317" s="2" t="s">
        <v>120</v>
      </c>
      <c r="H4317" s="2" t="s">
        <v>119</v>
      </c>
      <c r="I4317" s="75" t="s">
        <v>45</v>
      </c>
      <c r="J4317" s="45" t="str">
        <f>IF(ISERROR(VLOOKUP(I4317,State_codes!$B$2:$C$38, 2, FALSE)),"",VLOOKUP(I4317,State_codes!$B$2:$C$38, 2, FALSE))</f>
        <v>MH</v>
      </c>
      <c r="K4317" s="45" t="s">
        <v>122</v>
      </c>
      <c r="L4317" s="163" t="s">
        <v>429</v>
      </c>
      <c r="M4317" s="45"/>
      <c r="N4317" s="129"/>
      <c r="O4317" s="129"/>
      <c r="P4317" s="146">
        <v>43927</v>
      </c>
      <c r="Q4317" s="131" t="s">
        <v>14532</v>
      </c>
      <c r="R4317" s="46"/>
      <c r="S4317" s="46"/>
    </row>
    <row r="4318" spans="1:19" ht="12.75">
      <c r="A4318" s="50">
        <v>4317</v>
      </c>
      <c r="B4318" s="119"/>
      <c r="C4318" s="146">
        <v>43927</v>
      </c>
      <c r="D4318" s="343"/>
      <c r="E4318" s="45"/>
      <c r="F4318" s="45"/>
      <c r="G4318" s="2" t="s">
        <v>120</v>
      </c>
      <c r="H4318" s="2" t="s">
        <v>119</v>
      </c>
      <c r="I4318" s="75" t="s">
        <v>45</v>
      </c>
      <c r="J4318" s="45" t="str">
        <f>IF(ISERROR(VLOOKUP(I4318,State_codes!$B$2:$C$38, 2, FALSE)),"",VLOOKUP(I4318,State_codes!$B$2:$C$38, 2, FALSE))</f>
        <v>MH</v>
      </c>
      <c r="K4318" s="45" t="s">
        <v>122</v>
      </c>
      <c r="L4318" s="163" t="s">
        <v>429</v>
      </c>
      <c r="M4318" s="45"/>
      <c r="N4318" s="129"/>
      <c r="O4318" s="129"/>
      <c r="P4318" s="146">
        <v>43927</v>
      </c>
      <c r="Q4318" s="131" t="s">
        <v>14532</v>
      </c>
      <c r="R4318" s="46"/>
      <c r="S4318" s="46"/>
    </row>
    <row r="4319" spans="1:19" ht="12.75">
      <c r="A4319" s="50">
        <v>4318</v>
      </c>
      <c r="B4319" s="119"/>
      <c r="C4319" s="146">
        <v>43927</v>
      </c>
      <c r="D4319" s="343"/>
      <c r="E4319" s="45"/>
      <c r="F4319" s="45"/>
      <c r="G4319" s="45"/>
      <c r="H4319" s="80" t="s">
        <v>338</v>
      </c>
      <c r="I4319" s="75" t="s">
        <v>45</v>
      </c>
      <c r="J4319" s="45" t="str">
        <f>IF(ISERROR(VLOOKUP(I4319,State_codes!$B$2:$C$38, 2, FALSE)),"",VLOOKUP(I4319,State_codes!$B$2:$C$38, 2, FALSE))</f>
        <v>MH</v>
      </c>
      <c r="K4319" s="45" t="s">
        <v>122</v>
      </c>
      <c r="L4319" s="163" t="s">
        <v>429</v>
      </c>
      <c r="M4319" s="45"/>
      <c r="N4319" s="129"/>
      <c r="O4319" s="129"/>
      <c r="P4319" s="146">
        <v>43927</v>
      </c>
      <c r="Q4319" s="131" t="s">
        <v>14532</v>
      </c>
      <c r="R4319" s="46"/>
      <c r="S4319" s="46"/>
    </row>
    <row r="4320" spans="1:19" ht="12.75">
      <c r="A4320" s="50">
        <v>4319</v>
      </c>
      <c r="B4320" s="119"/>
      <c r="C4320" s="146">
        <v>43927</v>
      </c>
      <c r="D4320" s="343"/>
      <c r="E4320" s="45"/>
      <c r="F4320" s="45"/>
      <c r="G4320" s="45"/>
      <c r="H4320" s="80" t="s">
        <v>1140</v>
      </c>
      <c r="I4320" s="75" t="s">
        <v>45</v>
      </c>
      <c r="J4320" s="45" t="str">
        <f>IF(ISERROR(VLOOKUP(I4320,State_codes!$B$2:$C$38, 2, FALSE)),"",VLOOKUP(I4320,State_codes!$B$2:$C$38, 2, FALSE))</f>
        <v>MH</v>
      </c>
      <c r="K4320" s="45" t="s">
        <v>122</v>
      </c>
      <c r="L4320" s="163" t="s">
        <v>429</v>
      </c>
      <c r="M4320" s="45"/>
      <c r="N4320" s="129"/>
      <c r="O4320" s="129"/>
      <c r="P4320" s="146">
        <v>43927</v>
      </c>
      <c r="Q4320" s="131" t="s">
        <v>14532</v>
      </c>
      <c r="R4320" s="46"/>
      <c r="S4320" s="46"/>
    </row>
    <row r="4321" spans="1:19" ht="12.75">
      <c r="A4321" s="50">
        <v>4320</v>
      </c>
      <c r="B4321" s="119"/>
      <c r="C4321" s="146">
        <v>43927</v>
      </c>
      <c r="D4321" s="343"/>
      <c r="E4321" s="45"/>
      <c r="F4321" s="45"/>
      <c r="G4321" s="80" t="s">
        <v>1310</v>
      </c>
      <c r="H4321" s="80" t="s">
        <v>43</v>
      </c>
      <c r="I4321" s="75" t="s">
        <v>45</v>
      </c>
      <c r="J4321" s="45" t="str">
        <f>IF(ISERROR(VLOOKUP(I4321,State_codes!$B$2:$C$38, 2, FALSE)),"",VLOOKUP(I4321,State_codes!$B$2:$C$38, 2, FALSE))</f>
        <v>MH</v>
      </c>
      <c r="K4321" s="45" t="s">
        <v>122</v>
      </c>
      <c r="L4321" s="163" t="s">
        <v>429</v>
      </c>
      <c r="M4321" s="45"/>
      <c r="N4321" s="129"/>
      <c r="O4321" s="129"/>
      <c r="P4321" s="146">
        <v>43927</v>
      </c>
      <c r="Q4321" s="131" t="s">
        <v>14532</v>
      </c>
      <c r="R4321" s="46"/>
      <c r="S4321" s="46"/>
    </row>
    <row r="4322" spans="1:19" ht="12.75">
      <c r="A4322" s="50">
        <v>4321</v>
      </c>
      <c r="B4322" s="119"/>
      <c r="C4322" s="146">
        <v>43927</v>
      </c>
      <c r="D4322" s="343"/>
      <c r="E4322" s="45"/>
      <c r="F4322" s="45"/>
      <c r="G4322" s="45"/>
      <c r="H4322" s="80" t="s">
        <v>43</v>
      </c>
      <c r="I4322" s="75" t="s">
        <v>45</v>
      </c>
      <c r="J4322" s="45" t="str">
        <f>IF(ISERROR(VLOOKUP(I4322,State_codes!$B$2:$C$38, 2, FALSE)),"",VLOOKUP(I4322,State_codes!$B$2:$C$38, 2, FALSE))</f>
        <v>MH</v>
      </c>
      <c r="K4322" s="45" t="s">
        <v>122</v>
      </c>
      <c r="L4322" s="163" t="s">
        <v>429</v>
      </c>
      <c r="M4322" s="45"/>
      <c r="N4322" s="129"/>
      <c r="O4322" s="129"/>
      <c r="P4322" s="146">
        <v>43927</v>
      </c>
      <c r="Q4322" s="131" t="s">
        <v>14532</v>
      </c>
      <c r="R4322" s="46"/>
      <c r="S4322" s="46"/>
    </row>
    <row r="4323" spans="1:19" ht="12.75">
      <c r="A4323" s="50">
        <v>4322</v>
      </c>
      <c r="B4323" s="119"/>
      <c r="C4323" s="146">
        <v>43927</v>
      </c>
      <c r="D4323" s="343"/>
      <c r="E4323" s="45"/>
      <c r="F4323" s="45"/>
      <c r="G4323" s="45"/>
      <c r="H4323" s="80" t="s">
        <v>43</v>
      </c>
      <c r="I4323" s="75" t="s">
        <v>45</v>
      </c>
      <c r="J4323" s="45" t="str">
        <f>IF(ISERROR(VLOOKUP(I4323,State_codes!$B$2:$C$38, 2, FALSE)),"",VLOOKUP(I4323,State_codes!$B$2:$C$38, 2, FALSE))</f>
        <v>MH</v>
      </c>
      <c r="K4323" s="45" t="s">
        <v>122</v>
      </c>
      <c r="L4323" s="163" t="s">
        <v>429</v>
      </c>
      <c r="M4323" s="45"/>
      <c r="N4323" s="129"/>
      <c r="O4323" s="129"/>
      <c r="P4323" s="146">
        <v>43927</v>
      </c>
      <c r="Q4323" s="131" t="s">
        <v>14532</v>
      </c>
      <c r="R4323" s="46"/>
      <c r="S4323" s="46"/>
    </row>
    <row r="4324" spans="1:19" ht="12.75">
      <c r="A4324" s="50">
        <v>4323</v>
      </c>
      <c r="B4324" s="119"/>
      <c r="C4324" s="146">
        <v>43927</v>
      </c>
      <c r="D4324" s="343"/>
      <c r="E4324" s="45"/>
      <c r="F4324" s="45"/>
      <c r="G4324" s="45"/>
      <c r="H4324" s="80" t="s">
        <v>43</v>
      </c>
      <c r="I4324" s="75" t="s">
        <v>45</v>
      </c>
      <c r="J4324" s="45" t="str">
        <f>IF(ISERROR(VLOOKUP(I4324,State_codes!$B$2:$C$38, 2, FALSE)),"",VLOOKUP(I4324,State_codes!$B$2:$C$38, 2, FALSE))</f>
        <v>MH</v>
      </c>
      <c r="K4324" s="45" t="s">
        <v>122</v>
      </c>
      <c r="L4324" s="163" t="s">
        <v>429</v>
      </c>
      <c r="M4324" s="45"/>
      <c r="N4324" s="129"/>
      <c r="O4324" s="129"/>
      <c r="P4324" s="146">
        <v>43927</v>
      </c>
      <c r="Q4324" s="131" t="s">
        <v>14532</v>
      </c>
      <c r="R4324" s="46"/>
      <c r="S4324" s="46"/>
    </row>
    <row r="4325" spans="1:19" ht="12.75">
      <c r="A4325" s="50">
        <v>4324</v>
      </c>
      <c r="B4325" s="119"/>
      <c r="C4325" s="146">
        <v>43927</v>
      </c>
      <c r="D4325" s="343"/>
      <c r="E4325" s="45"/>
      <c r="F4325" s="45"/>
      <c r="G4325" s="45"/>
      <c r="H4325" s="80" t="s">
        <v>43</v>
      </c>
      <c r="I4325" s="75" t="s">
        <v>45</v>
      </c>
      <c r="J4325" s="45" t="str">
        <f>IF(ISERROR(VLOOKUP(I4325,State_codes!$B$2:$C$38, 2, FALSE)),"",VLOOKUP(I4325,State_codes!$B$2:$C$38, 2, FALSE))</f>
        <v>MH</v>
      </c>
      <c r="K4325" s="45" t="s">
        <v>122</v>
      </c>
      <c r="L4325" s="163" t="s">
        <v>429</v>
      </c>
      <c r="M4325" s="45"/>
      <c r="N4325" s="129"/>
      <c r="O4325" s="129"/>
      <c r="P4325" s="146">
        <v>43927</v>
      </c>
      <c r="Q4325" s="131" t="s">
        <v>14532</v>
      </c>
      <c r="R4325" s="46"/>
      <c r="S4325" s="46"/>
    </row>
    <row r="4326" spans="1:19" ht="12.75">
      <c r="A4326" s="50">
        <v>4325</v>
      </c>
      <c r="B4326" s="119"/>
      <c r="C4326" s="146">
        <v>43927</v>
      </c>
      <c r="D4326" s="343"/>
      <c r="E4326" s="45"/>
      <c r="F4326" s="45"/>
      <c r="G4326" s="45"/>
      <c r="H4326" s="80" t="s">
        <v>43</v>
      </c>
      <c r="I4326" s="75" t="s">
        <v>45</v>
      </c>
      <c r="J4326" s="45" t="str">
        <f>IF(ISERROR(VLOOKUP(I4326,State_codes!$B$2:$C$38, 2, FALSE)),"",VLOOKUP(I4326,State_codes!$B$2:$C$38, 2, FALSE))</f>
        <v>MH</v>
      </c>
      <c r="K4326" s="45" t="s">
        <v>122</v>
      </c>
      <c r="L4326" s="163" t="s">
        <v>429</v>
      </c>
      <c r="M4326" s="45"/>
      <c r="N4326" s="129"/>
      <c r="O4326" s="129"/>
      <c r="P4326" s="146">
        <v>43927</v>
      </c>
      <c r="Q4326" s="131" t="s">
        <v>14532</v>
      </c>
      <c r="R4326" s="46"/>
      <c r="S4326" s="46"/>
    </row>
    <row r="4327" spans="1:19" ht="12.75">
      <c r="A4327" s="50">
        <v>4326</v>
      </c>
      <c r="B4327" s="119"/>
      <c r="C4327" s="146">
        <v>43927</v>
      </c>
      <c r="D4327" s="343"/>
      <c r="E4327" s="45"/>
      <c r="F4327" s="45"/>
      <c r="G4327" s="45"/>
      <c r="H4327" s="80" t="s">
        <v>43</v>
      </c>
      <c r="I4327" s="75" t="s">
        <v>45</v>
      </c>
      <c r="J4327" s="45" t="str">
        <f>IF(ISERROR(VLOOKUP(I4327,State_codes!$B$2:$C$38, 2, FALSE)),"",VLOOKUP(I4327,State_codes!$B$2:$C$38, 2, FALSE))</f>
        <v>MH</v>
      </c>
      <c r="K4327" s="45" t="s">
        <v>122</v>
      </c>
      <c r="L4327" s="163" t="s">
        <v>429</v>
      </c>
      <c r="M4327" s="45"/>
      <c r="N4327" s="129"/>
      <c r="O4327" s="129"/>
      <c r="P4327" s="146">
        <v>43927</v>
      </c>
      <c r="Q4327" s="131" t="s">
        <v>14532</v>
      </c>
      <c r="R4327" s="46"/>
      <c r="S4327" s="46"/>
    </row>
    <row r="4328" spans="1:19" ht="12.75">
      <c r="A4328" s="50">
        <v>4327</v>
      </c>
      <c r="B4328" s="119"/>
      <c r="C4328" s="146">
        <v>43927</v>
      </c>
      <c r="D4328" s="343"/>
      <c r="E4328" s="45"/>
      <c r="F4328" s="45"/>
      <c r="G4328" s="45"/>
      <c r="H4328" s="80" t="s">
        <v>43</v>
      </c>
      <c r="I4328" s="75" t="s">
        <v>45</v>
      </c>
      <c r="J4328" s="45" t="str">
        <f>IF(ISERROR(VLOOKUP(I4328,State_codes!$B$2:$C$38, 2, FALSE)),"",VLOOKUP(I4328,State_codes!$B$2:$C$38, 2, FALSE))</f>
        <v>MH</v>
      </c>
      <c r="K4328" s="45" t="s">
        <v>122</v>
      </c>
      <c r="L4328" s="163" t="s">
        <v>429</v>
      </c>
      <c r="M4328" s="45"/>
      <c r="N4328" s="129"/>
      <c r="O4328" s="129"/>
      <c r="P4328" s="146">
        <v>43927</v>
      </c>
      <c r="Q4328" s="131" t="s">
        <v>14532</v>
      </c>
      <c r="R4328" s="46"/>
      <c r="S4328" s="46"/>
    </row>
    <row r="4329" spans="1:19" ht="12.75">
      <c r="A4329" s="50">
        <v>4328</v>
      </c>
      <c r="B4329" s="119"/>
      <c r="C4329" s="146">
        <v>43927</v>
      </c>
      <c r="D4329" s="343"/>
      <c r="E4329" s="45"/>
      <c r="F4329" s="45"/>
      <c r="G4329" s="45"/>
      <c r="H4329" s="80" t="s">
        <v>43</v>
      </c>
      <c r="I4329" s="75" t="s">
        <v>45</v>
      </c>
      <c r="J4329" s="45" t="str">
        <f>IF(ISERROR(VLOOKUP(I4329,State_codes!$B$2:$C$38, 2, FALSE)),"",VLOOKUP(I4329,State_codes!$B$2:$C$38, 2, FALSE))</f>
        <v>MH</v>
      </c>
      <c r="K4329" s="45" t="s">
        <v>122</v>
      </c>
      <c r="L4329" s="163" t="s">
        <v>429</v>
      </c>
      <c r="M4329" s="45"/>
      <c r="N4329" s="129"/>
      <c r="O4329" s="129"/>
      <c r="P4329" s="146">
        <v>43927</v>
      </c>
      <c r="Q4329" s="131" t="s">
        <v>14532</v>
      </c>
      <c r="R4329" s="46"/>
      <c r="S4329" s="46"/>
    </row>
    <row r="4330" spans="1:19" ht="12.75">
      <c r="A4330" s="50">
        <v>4329</v>
      </c>
      <c r="B4330" s="119"/>
      <c r="C4330" s="146">
        <v>43927</v>
      </c>
      <c r="D4330" s="343"/>
      <c r="E4330" s="45"/>
      <c r="F4330" s="45"/>
      <c r="G4330" s="45"/>
      <c r="H4330" s="80" t="s">
        <v>43</v>
      </c>
      <c r="I4330" s="75" t="s">
        <v>45</v>
      </c>
      <c r="J4330" s="45" t="str">
        <f>IF(ISERROR(VLOOKUP(I4330,State_codes!$B$2:$C$38, 2, FALSE)),"",VLOOKUP(I4330,State_codes!$B$2:$C$38, 2, FALSE))</f>
        <v>MH</v>
      </c>
      <c r="K4330" s="45" t="s">
        <v>122</v>
      </c>
      <c r="L4330" s="163" t="s">
        <v>429</v>
      </c>
      <c r="M4330" s="45"/>
      <c r="N4330" s="129"/>
      <c r="O4330" s="129"/>
      <c r="P4330" s="146">
        <v>43927</v>
      </c>
      <c r="Q4330" s="131" t="s">
        <v>14532</v>
      </c>
      <c r="R4330" s="46"/>
      <c r="S4330" s="46"/>
    </row>
    <row r="4331" spans="1:19" ht="12.75">
      <c r="A4331" s="50">
        <v>4330</v>
      </c>
      <c r="B4331" s="119"/>
      <c r="C4331" s="146">
        <v>43927</v>
      </c>
      <c r="D4331" s="343"/>
      <c r="E4331" s="45"/>
      <c r="F4331" s="45"/>
      <c r="G4331" s="45"/>
      <c r="H4331" s="80" t="s">
        <v>43</v>
      </c>
      <c r="I4331" s="75" t="s">
        <v>45</v>
      </c>
      <c r="J4331" s="45" t="str">
        <f>IF(ISERROR(VLOOKUP(I4331,State_codes!$B$2:$C$38, 2, FALSE)),"",VLOOKUP(I4331,State_codes!$B$2:$C$38, 2, FALSE))</f>
        <v>MH</v>
      </c>
      <c r="K4331" s="45" t="s">
        <v>122</v>
      </c>
      <c r="L4331" s="163" t="s">
        <v>429</v>
      </c>
      <c r="M4331" s="45"/>
      <c r="N4331" s="129"/>
      <c r="O4331" s="129"/>
      <c r="P4331" s="146">
        <v>43927</v>
      </c>
      <c r="Q4331" s="131" t="s">
        <v>14532</v>
      </c>
      <c r="R4331" s="46"/>
      <c r="S4331" s="46"/>
    </row>
    <row r="4332" spans="1:19" ht="12.75">
      <c r="A4332" s="50">
        <v>4331</v>
      </c>
      <c r="B4332" s="119"/>
      <c r="C4332" s="146">
        <v>43927</v>
      </c>
      <c r="D4332" s="343"/>
      <c r="E4332" s="45"/>
      <c r="F4332" s="45"/>
      <c r="G4332" s="45"/>
      <c r="H4332" s="80" t="s">
        <v>43</v>
      </c>
      <c r="I4332" s="75" t="s">
        <v>45</v>
      </c>
      <c r="J4332" s="45" t="str">
        <f>IF(ISERROR(VLOOKUP(I4332,State_codes!$B$2:$C$38, 2, FALSE)),"",VLOOKUP(I4332,State_codes!$B$2:$C$38, 2, FALSE))</f>
        <v>MH</v>
      </c>
      <c r="K4332" s="45" t="s">
        <v>122</v>
      </c>
      <c r="L4332" s="163" t="s">
        <v>429</v>
      </c>
      <c r="M4332" s="45"/>
      <c r="N4332" s="129"/>
      <c r="O4332" s="129"/>
      <c r="P4332" s="146">
        <v>43927</v>
      </c>
      <c r="Q4332" s="131" t="s">
        <v>14532</v>
      </c>
      <c r="R4332" s="46"/>
      <c r="S4332" s="46"/>
    </row>
    <row r="4333" spans="1:19" ht="12.75">
      <c r="A4333" s="50">
        <v>4332</v>
      </c>
      <c r="B4333" s="119"/>
      <c r="C4333" s="39">
        <v>43927</v>
      </c>
      <c r="D4333" s="40"/>
      <c r="E4333" s="27">
        <v>20</v>
      </c>
      <c r="F4333" s="2" t="s">
        <v>39</v>
      </c>
      <c r="H4333" s="2" t="s">
        <v>187</v>
      </c>
      <c r="I4333" s="2" t="s">
        <v>182</v>
      </c>
      <c r="J4333" s="15" t="str">
        <f>IF(ISERROR(VLOOKUP(I4333,State_codes!$B$2:$C$38, 2, FALSE)),"",VLOOKUP(I4333,State_codes!$B$2:$C$38, 2, FALSE))</f>
        <v>GJ</v>
      </c>
      <c r="K4333" s="2" t="s">
        <v>122</v>
      </c>
      <c r="L4333" s="31" t="s">
        <v>2897</v>
      </c>
      <c r="N4333" s="130"/>
      <c r="O4333" s="130"/>
      <c r="P4333" s="39">
        <v>43927</v>
      </c>
      <c r="Q4333" s="37" t="s">
        <v>14600</v>
      </c>
      <c r="R4333" s="46"/>
      <c r="S4333" s="46"/>
    </row>
    <row r="4334" spans="1:19" ht="12.75">
      <c r="A4334" s="50">
        <v>4333</v>
      </c>
      <c r="B4334" s="119"/>
      <c r="C4334" s="39">
        <v>43927</v>
      </c>
      <c r="D4334" s="40"/>
      <c r="E4334" s="27">
        <v>37</v>
      </c>
      <c r="F4334" s="2" t="s">
        <v>39</v>
      </c>
      <c r="H4334" s="2" t="s">
        <v>187</v>
      </c>
      <c r="I4334" s="2" t="s">
        <v>182</v>
      </c>
      <c r="J4334" s="15" t="str">
        <f>IF(ISERROR(VLOOKUP(I4334,State_codes!$B$2:$C$38, 2, FALSE)),"",VLOOKUP(I4334,State_codes!$B$2:$C$38, 2, FALSE))</f>
        <v>GJ</v>
      </c>
      <c r="K4334" s="2" t="s">
        <v>122</v>
      </c>
      <c r="L4334" s="31" t="s">
        <v>2897</v>
      </c>
      <c r="N4334" s="130"/>
      <c r="O4334" s="130"/>
      <c r="P4334" s="39">
        <v>43927</v>
      </c>
      <c r="Q4334" s="37" t="s">
        <v>14600</v>
      </c>
      <c r="R4334" s="46"/>
      <c r="S4334" s="46"/>
    </row>
    <row r="4335" spans="1:19" ht="12.75">
      <c r="A4335" s="50">
        <v>4334</v>
      </c>
      <c r="B4335" s="119"/>
      <c r="C4335" s="39">
        <v>43927</v>
      </c>
      <c r="D4335" s="40"/>
      <c r="E4335" s="27">
        <v>39</v>
      </c>
      <c r="F4335" s="2" t="s">
        <v>39</v>
      </c>
      <c r="H4335" s="2" t="s">
        <v>187</v>
      </c>
      <c r="I4335" s="2" t="s">
        <v>182</v>
      </c>
      <c r="J4335" s="15" t="str">
        <f>IF(ISERROR(VLOOKUP(I4335,State_codes!$B$2:$C$38, 2, FALSE)),"",VLOOKUP(I4335,State_codes!$B$2:$C$38, 2, FALSE))</f>
        <v>GJ</v>
      </c>
      <c r="K4335" s="2" t="s">
        <v>122</v>
      </c>
      <c r="L4335" s="31" t="s">
        <v>2897</v>
      </c>
      <c r="N4335" s="130"/>
      <c r="O4335" s="130"/>
      <c r="P4335" s="39">
        <v>43927</v>
      </c>
      <c r="Q4335" s="37" t="s">
        <v>14600</v>
      </c>
      <c r="R4335" s="46"/>
      <c r="S4335" s="46"/>
    </row>
    <row r="4336" spans="1:19" ht="12.75">
      <c r="A4336" s="50">
        <v>4335</v>
      </c>
      <c r="B4336" s="119"/>
      <c r="C4336" s="39">
        <v>43927</v>
      </c>
      <c r="D4336" s="40"/>
      <c r="E4336" s="27">
        <v>37</v>
      </c>
      <c r="F4336" s="2" t="s">
        <v>39</v>
      </c>
      <c r="H4336" s="2" t="s">
        <v>187</v>
      </c>
      <c r="I4336" s="2" t="s">
        <v>182</v>
      </c>
      <c r="J4336" s="15" t="str">
        <f>IF(ISERROR(VLOOKUP(I4336,State_codes!$B$2:$C$38, 2, FALSE)),"",VLOOKUP(I4336,State_codes!$B$2:$C$38, 2, FALSE))</f>
        <v>GJ</v>
      </c>
      <c r="K4336" s="2" t="s">
        <v>122</v>
      </c>
      <c r="L4336" s="31" t="s">
        <v>14603</v>
      </c>
      <c r="N4336" s="130"/>
      <c r="O4336" s="130"/>
      <c r="P4336" s="39">
        <v>43927</v>
      </c>
      <c r="Q4336" s="37" t="s">
        <v>14600</v>
      </c>
      <c r="R4336" s="46"/>
      <c r="S4336" s="46"/>
    </row>
    <row r="4337" spans="1:19" ht="12.75">
      <c r="A4337" s="50">
        <v>4336</v>
      </c>
      <c r="B4337" s="119"/>
      <c r="C4337" s="39">
        <v>43927</v>
      </c>
      <c r="D4337" s="40"/>
      <c r="E4337" s="27">
        <v>32</v>
      </c>
      <c r="F4337" s="2" t="s">
        <v>39</v>
      </c>
      <c r="H4337" s="2" t="s">
        <v>187</v>
      </c>
      <c r="I4337" s="2" t="s">
        <v>182</v>
      </c>
      <c r="J4337" s="15" t="str">
        <f>IF(ISERROR(VLOOKUP(I4337,State_codes!$B$2:$C$38, 2, FALSE)),"",VLOOKUP(I4337,State_codes!$B$2:$C$38, 2, FALSE))</f>
        <v>GJ</v>
      </c>
      <c r="K4337" s="2" t="s">
        <v>122</v>
      </c>
      <c r="L4337" s="31" t="s">
        <v>14606</v>
      </c>
      <c r="N4337" s="130"/>
      <c r="O4337" s="130"/>
      <c r="P4337" s="39">
        <v>43927</v>
      </c>
      <c r="Q4337" s="37" t="s">
        <v>14600</v>
      </c>
      <c r="R4337" s="46"/>
      <c r="S4337" s="46"/>
    </row>
    <row r="4338" spans="1:19" ht="12.75">
      <c r="A4338" s="50">
        <v>4337</v>
      </c>
      <c r="B4338" s="119"/>
      <c r="C4338" s="39">
        <v>43927</v>
      </c>
      <c r="D4338" s="40"/>
      <c r="E4338" s="27">
        <v>35</v>
      </c>
      <c r="F4338" s="2" t="s">
        <v>39</v>
      </c>
      <c r="H4338" s="2" t="s">
        <v>187</v>
      </c>
      <c r="I4338" s="2" t="s">
        <v>182</v>
      </c>
      <c r="J4338" s="15" t="str">
        <f>IF(ISERROR(VLOOKUP(I4338,State_codes!$B$2:$C$38, 2, FALSE)),"",VLOOKUP(I4338,State_codes!$B$2:$C$38, 2, FALSE))</f>
        <v>GJ</v>
      </c>
      <c r="K4338" s="2" t="s">
        <v>122</v>
      </c>
      <c r="L4338" s="31" t="s">
        <v>14606</v>
      </c>
      <c r="N4338" s="130"/>
      <c r="O4338" s="130"/>
      <c r="P4338" s="39">
        <v>43927</v>
      </c>
      <c r="Q4338" s="37" t="s">
        <v>14600</v>
      </c>
      <c r="R4338" s="46"/>
      <c r="S4338" s="46"/>
    </row>
    <row r="4339" spans="1:19" ht="12.75">
      <c r="A4339" s="50">
        <v>4338</v>
      </c>
      <c r="B4339" s="119"/>
      <c r="C4339" s="39">
        <v>43927</v>
      </c>
      <c r="D4339" s="40"/>
      <c r="E4339" s="27">
        <v>24</v>
      </c>
      <c r="F4339" s="2" t="s">
        <v>39</v>
      </c>
      <c r="H4339" s="2" t="s">
        <v>187</v>
      </c>
      <c r="I4339" s="2" t="s">
        <v>182</v>
      </c>
      <c r="J4339" s="15" t="str">
        <f>IF(ISERROR(VLOOKUP(I4339,State_codes!$B$2:$C$38, 2, FALSE)),"",VLOOKUP(I4339,State_codes!$B$2:$C$38, 2, FALSE))</f>
        <v>GJ</v>
      </c>
      <c r="K4339" s="2" t="s">
        <v>122</v>
      </c>
      <c r="L4339" s="31" t="s">
        <v>14606</v>
      </c>
      <c r="N4339" s="130"/>
      <c r="O4339" s="130"/>
      <c r="P4339" s="39">
        <v>43927</v>
      </c>
      <c r="Q4339" s="37" t="s">
        <v>14600</v>
      </c>
      <c r="R4339" s="46"/>
      <c r="S4339" s="46"/>
    </row>
    <row r="4340" spans="1:19" ht="12.75">
      <c r="A4340" s="50">
        <v>4339</v>
      </c>
      <c r="B4340" s="119"/>
      <c r="C4340" s="39">
        <v>43927</v>
      </c>
      <c r="D4340" s="40"/>
      <c r="E4340" s="27">
        <v>38</v>
      </c>
      <c r="F4340" s="2" t="s">
        <v>39</v>
      </c>
      <c r="H4340" s="2" t="s">
        <v>187</v>
      </c>
      <c r="I4340" s="2" t="s">
        <v>182</v>
      </c>
      <c r="J4340" s="15" t="str">
        <f>IF(ISERROR(VLOOKUP(I4340,State_codes!$B$2:$C$38, 2, FALSE)),"",VLOOKUP(I4340,State_codes!$B$2:$C$38, 2, FALSE))</f>
        <v>GJ</v>
      </c>
      <c r="K4340" s="2" t="s">
        <v>122</v>
      </c>
      <c r="L4340" s="31" t="s">
        <v>14606</v>
      </c>
      <c r="N4340" s="130"/>
      <c r="O4340" s="130"/>
      <c r="P4340" s="39">
        <v>43927</v>
      </c>
      <c r="Q4340" s="37" t="s">
        <v>14600</v>
      </c>
      <c r="R4340" s="46"/>
      <c r="S4340" s="46"/>
    </row>
    <row r="4341" spans="1:19" ht="12.75">
      <c r="A4341" s="50">
        <v>4340</v>
      </c>
      <c r="B4341" s="119"/>
      <c r="C4341" s="39">
        <v>43927</v>
      </c>
      <c r="D4341" s="40"/>
      <c r="E4341" s="27">
        <v>38</v>
      </c>
      <c r="F4341" s="2" t="s">
        <v>39</v>
      </c>
      <c r="H4341" s="2" t="s">
        <v>187</v>
      </c>
      <c r="I4341" s="2" t="s">
        <v>182</v>
      </c>
      <c r="J4341" s="15" t="str">
        <f>IF(ISERROR(VLOOKUP(I4341,State_codes!$B$2:$C$38, 2, FALSE)),"",VLOOKUP(I4341,State_codes!$B$2:$C$38, 2, FALSE))</f>
        <v>GJ</v>
      </c>
      <c r="K4341" s="2" t="s">
        <v>122</v>
      </c>
      <c r="L4341" s="31" t="s">
        <v>14606</v>
      </c>
      <c r="N4341" s="130"/>
      <c r="O4341" s="130"/>
      <c r="P4341" s="39">
        <v>43927</v>
      </c>
      <c r="Q4341" s="37" t="s">
        <v>14600</v>
      </c>
      <c r="R4341" s="46"/>
      <c r="S4341" s="46"/>
    </row>
    <row r="4342" spans="1:19" ht="12.75">
      <c r="A4342" s="50">
        <v>4341</v>
      </c>
      <c r="B4342" s="119"/>
      <c r="C4342" s="39">
        <v>43927</v>
      </c>
      <c r="D4342" s="40"/>
      <c r="E4342" s="27">
        <v>16</v>
      </c>
      <c r="F4342" s="2" t="s">
        <v>39</v>
      </c>
      <c r="H4342" s="2" t="s">
        <v>187</v>
      </c>
      <c r="I4342" s="2" t="s">
        <v>182</v>
      </c>
      <c r="J4342" s="15" t="str">
        <f>IF(ISERROR(VLOOKUP(I4342,State_codes!$B$2:$C$38, 2, FALSE)),"",VLOOKUP(I4342,State_codes!$B$2:$C$38, 2, FALSE))</f>
        <v>GJ</v>
      </c>
      <c r="K4342" s="2" t="s">
        <v>122</v>
      </c>
      <c r="L4342" s="31" t="s">
        <v>14606</v>
      </c>
      <c r="N4342" s="130"/>
      <c r="O4342" s="130"/>
      <c r="P4342" s="39">
        <v>43927</v>
      </c>
      <c r="Q4342" s="37" t="s">
        <v>14600</v>
      </c>
      <c r="R4342" s="46"/>
      <c r="S4342" s="46"/>
    </row>
    <row r="4343" spans="1:19" ht="12.75">
      <c r="A4343" s="50">
        <v>4342</v>
      </c>
      <c r="B4343" s="119"/>
      <c r="C4343" s="39">
        <v>43927</v>
      </c>
      <c r="D4343" s="40"/>
      <c r="E4343" s="27">
        <v>60</v>
      </c>
      <c r="F4343" s="2" t="s">
        <v>39</v>
      </c>
      <c r="H4343" s="2" t="s">
        <v>187</v>
      </c>
      <c r="I4343" s="2" t="s">
        <v>182</v>
      </c>
      <c r="J4343" s="15" t="str">
        <f>IF(ISERROR(VLOOKUP(I4343,State_codes!$B$2:$C$38, 2, FALSE)),"",VLOOKUP(I4343,State_codes!$B$2:$C$38, 2, FALSE))</f>
        <v>GJ</v>
      </c>
      <c r="K4343" s="2" t="s">
        <v>122</v>
      </c>
      <c r="L4343" s="31" t="s">
        <v>14603</v>
      </c>
      <c r="N4343" s="130"/>
      <c r="O4343" s="130"/>
      <c r="P4343" s="39">
        <v>43927</v>
      </c>
      <c r="Q4343" s="37" t="s">
        <v>14600</v>
      </c>
      <c r="R4343" s="46"/>
      <c r="S4343" s="46"/>
    </row>
    <row r="4344" spans="1:19" ht="12.75">
      <c r="A4344" s="50">
        <v>4343</v>
      </c>
      <c r="B4344" s="119"/>
      <c r="C4344" s="39">
        <v>43927</v>
      </c>
      <c r="D4344" s="40"/>
      <c r="E4344" s="27">
        <v>51</v>
      </c>
      <c r="F4344" s="2" t="s">
        <v>39</v>
      </c>
      <c r="H4344" s="2" t="s">
        <v>600</v>
      </c>
      <c r="I4344" s="2" t="s">
        <v>182</v>
      </c>
      <c r="J4344" s="15" t="str">
        <f>IF(ISERROR(VLOOKUP(I4344,State_codes!$B$2:$C$38, 2, FALSE)),"",VLOOKUP(I4344,State_codes!$B$2:$C$38, 2, FALSE))</f>
        <v>GJ</v>
      </c>
      <c r="K4344" s="2" t="s">
        <v>122</v>
      </c>
      <c r="L4344" s="31" t="s">
        <v>2897</v>
      </c>
      <c r="N4344" s="130"/>
      <c r="O4344" s="130"/>
      <c r="P4344" s="39">
        <v>43927</v>
      </c>
      <c r="Q4344" s="37" t="s">
        <v>14600</v>
      </c>
      <c r="R4344" s="46"/>
      <c r="S4344" s="46"/>
    </row>
    <row r="4345" spans="1:19" ht="12.75">
      <c r="A4345" s="50">
        <v>4344</v>
      </c>
      <c r="B4345" s="119"/>
      <c r="C4345" s="39">
        <v>43927</v>
      </c>
      <c r="D4345" s="40"/>
      <c r="E4345" s="27">
        <v>47</v>
      </c>
      <c r="F4345" s="2" t="s">
        <v>39</v>
      </c>
      <c r="H4345" s="2" t="s">
        <v>600</v>
      </c>
      <c r="I4345" s="2" t="s">
        <v>182</v>
      </c>
      <c r="J4345" s="15" t="str">
        <f>IF(ISERROR(VLOOKUP(I4345,State_codes!$B$2:$C$38, 2, FALSE)),"",VLOOKUP(I4345,State_codes!$B$2:$C$38, 2, FALSE))</f>
        <v>GJ</v>
      </c>
      <c r="K4345" s="2" t="s">
        <v>122</v>
      </c>
      <c r="L4345" s="31" t="s">
        <v>14603</v>
      </c>
      <c r="N4345" s="130"/>
      <c r="O4345" s="130"/>
      <c r="P4345" s="39">
        <v>43927</v>
      </c>
      <c r="Q4345" s="37" t="s">
        <v>14600</v>
      </c>
      <c r="R4345" s="46"/>
      <c r="S4345" s="46"/>
    </row>
    <row r="4346" spans="1:19" ht="12.75">
      <c r="A4346" s="50">
        <v>4345</v>
      </c>
      <c r="B4346" s="119"/>
      <c r="C4346" s="39">
        <v>43927</v>
      </c>
      <c r="D4346" s="40"/>
      <c r="E4346" s="27">
        <v>52</v>
      </c>
      <c r="F4346" s="2" t="s">
        <v>39</v>
      </c>
      <c r="H4346" s="2" t="s">
        <v>5058</v>
      </c>
      <c r="I4346" s="2" t="s">
        <v>182</v>
      </c>
      <c r="J4346" s="15" t="str">
        <f>IF(ISERROR(VLOOKUP(I4346,State_codes!$B$2:$C$38, 2, FALSE)),"",VLOOKUP(I4346,State_codes!$B$2:$C$38, 2, FALSE))</f>
        <v>GJ</v>
      </c>
      <c r="K4346" s="2" t="s">
        <v>122</v>
      </c>
      <c r="L4346" s="31" t="s">
        <v>2897</v>
      </c>
      <c r="N4346" s="130"/>
      <c r="O4346" s="130"/>
      <c r="P4346" s="39">
        <v>43927</v>
      </c>
      <c r="Q4346" s="37" t="s">
        <v>14600</v>
      </c>
      <c r="R4346" s="46"/>
      <c r="S4346" s="46"/>
    </row>
    <row r="4347" spans="1:19" ht="12.75">
      <c r="A4347" s="50">
        <v>4346</v>
      </c>
      <c r="B4347" s="119"/>
      <c r="C4347" s="39">
        <v>43927</v>
      </c>
      <c r="D4347" s="40"/>
      <c r="E4347" s="27">
        <v>27</v>
      </c>
      <c r="F4347" s="2" t="s">
        <v>39</v>
      </c>
      <c r="H4347" s="2" t="s">
        <v>2765</v>
      </c>
      <c r="I4347" s="2" t="s">
        <v>182</v>
      </c>
      <c r="J4347" s="15" t="str">
        <f>IF(ISERROR(VLOOKUP(I4347,State_codes!$B$2:$C$38, 2, FALSE)),"",VLOOKUP(I4347,State_codes!$B$2:$C$38, 2, FALSE))</f>
        <v>GJ</v>
      </c>
      <c r="K4347" s="2" t="s">
        <v>122</v>
      </c>
      <c r="L4347" s="31" t="s">
        <v>2897</v>
      </c>
      <c r="N4347" s="130"/>
      <c r="O4347" s="130"/>
      <c r="P4347" s="39">
        <v>43927</v>
      </c>
      <c r="Q4347" s="37" t="s">
        <v>14600</v>
      </c>
      <c r="R4347" s="46"/>
      <c r="S4347" s="46"/>
    </row>
    <row r="4348" spans="1:19" ht="12.75">
      <c r="A4348" s="50">
        <v>4347</v>
      </c>
      <c r="B4348" s="119"/>
      <c r="C4348" s="39">
        <v>43927</v>
      </c>
      <c r="D4348" s="40"/>
      <c r="E4348" s="27">
        <v>15</v>
      </c>
      <c r="F4348" s="2" t="s">
        <v>39</v>
      </c>
      <c r="H4348" s="2" t="s">
        <v>181</v>
      </c>
      <c r="I4348" s="2" t="s">
        <v>182</v>
      </c>
      <c r="J4348" s="15" t="str">
        <f>IF(ISERROR(VLOOKUP(I4348,State_codes!$B$2:$C$38, 2, FALSE)),"",VLOOKUP(I4348,State_codes!$B$2:$C$38, 2, FALSE))</f>
        <v>GJ</v>
      </c>
      <c r="K4348" s="2" t="s">
        <v>122</v>
      </c>
      <c r="L4348" s="31" t="s">
        <v>2897</v>
      </c>
      <c r="N4348" s="130"/>
      <c r="O4348" s="130"/>
      <c r="P4348" s="39">
        <v>43927</v>
      </c>
      <c r="Q4348" s="37" t="s">
        <v>14600</v>
      </c>
      <c r="R4348" s="46"/>
      <c r="S4348" s="46"/>
    </row>
    <row r="4349" spans="1:19" ht="12.75">
      <c r="A4349" s="50">
        <v>4348</v>
      </c>
      <c r="B4349" s="119"/>
      <c r="C4349" s="39">
        <v>43927</v>
      </c>
      <c r="D4349" s="40"/>
      <c r="E4349" s="41"/>
      <c r="H4349" s="2" t="s">
        <v>1250</v>
      </c>
      <c r="I4349" s="2" t="s">
        <v>236</v>
      </c>
      <c r="J4349" s="15" t="str">
        <f>IF(ISERROR(VLOOKUP(I4349,State_codes!$B$2:$C$38, 2, FALSE)),"",VLOOKUP(I4349,State_codes!$B$2:$C$38, 2, FALSE))</f>
        <v>AP</v>
      </c>
      <c r="K4349" s="2" t="s">
        <v>122</v>
      </c>
      <c r="L4349" s="46"/>
      <c r="N4349" s="130"/>
      <c r="O4349" s="130"/>
      <c r="P4349" s="39">
        <v>43927</v>
      </c>
      <c r="Q4349" s="37" t="s">
        <v>1252</v>
      </c>
      <c r="R4349" s="46"/>
      <c r="S4349" s="46"/>
    </row>
    <row r="4350" spans="1:19" ht="12.75">
      <c r="A4350" s="50">
        <v>4349</v>
      </c>
      <c r="B4350" s="119"/>
      <c r="C4350" s="39">
        <v>43927</v>
      </c>
      <c r="D4350" s="40"/>
      <c r="E4350" s="41"/>
      <c r="H4350" s="2" t="s">
        <v>1250</v>
      </c>
      <c r="I4350" s="2" t="s">
        <v>236</v>
      </c>
      <c r="J4350" s="15" t="str">
        <f>IF(ISERROR(VLOOKUP(I4350,State_codes!$B$2:$C$38, 2, FALSE)),"",VLOOKUP(I4350,State_codes!$B$2:$C$38, 2, FALSE))</f>
        <v>AP</v>
      </c>
      <c r="K4350" s="2" t="s">
        <v>122</v>
      </c>
      <c r="L4350" s="46"/>
      <c r="N4350" s="130"/>
      <c r="O4350" s="130"/>
      <c r="P4350" s="39">
        <v>43927</v>
      </c>
      <c r="Q4350" s="37" t="s">
        <v>1252</v>
      </c>
      <c r="R4350" s="46"/>
      <c r="S4350" s="46"/>
    </row>
    <row r="4351" spans="1:19" ht="12.75">
      <c r="A4351" s="50">
        <v>4350</v>
      </c>
      <c r="B4351" s="119"/>
      <c r="C4351" s="39">
        <v>43927</v>
      </c>
      <c r="D4351" s="40"/>
      <c r="E4351" s="41"/>
      <c r="H4351" s="2" t="s">
        <v>1250</v>
      </c>
      <c r="I4351" s="2" t="s">
        <v>236</v>
      </c>
      <c r="J4351" s="15" t="str">
        <f>IF(ISERROR(VLOOKUP(I4351,State_codes!$B$2:$C$38, 2, FALSE)),"",VLOOKUP(I4351,State_codes!$B$2:$C$38, 2, FALSE))</f>
        <v>AP</v>
      </c>
      <c r="K4351" s="2" t="s">
        <v>122</v>
      </c>
      <c r="L4351" s="46"/>
      <c r="N4351" s="130"/>
      <c r="O4351" s="130"/>
      <c r="P4351" s="39">
        <v>43927</v>
      </c>
      <c r="Q4351" s="37" t="s">
        <v>1252</v>
      </c>
      <c r="R4351" s="46"/>
      <c r="S4351" s="46"/>
    </row>
    <row r="4352" spans="1:19" ht="12.75">
      <c r="A4352" s="50">
        <v>4351</v>
      </c>
      <c r="B4352" s="119"/>
      <c r="C4352" s="39">
        <v>43927</v>
      </c>
      <c r="D4352" s="40"/>
      <c r="E4352" s="41"/>
      <c r="H4352" s="2" t="s">
        <v>2003</v>
      </c>
      <c r="I4352" s="2" t="s">
        <v>236</v>
      </c>
      <c r="J4352" s="15" t="str">
        <f>IF(ISERROR(VLOOKUP(I4352,State_codes!$B$2:$C$38, 2, FALSE)),"",VLOOKUP(I4352,State_codes!$B$2:$C$38, 2, FALSE))</f>
        <v>AP</v>
      </c>
      <c r="K4352" s="2" t="s">
        <v>122</v>
      </c>
      <c r="L4352" s="46"/>
      <c r="N4352" s="130"/>
      <c r="O4352" s="130"/>
      <c r="P4352" s="39">
        <v>43927</v>
      </c>
      <c r="Q4352" s="37" t="s">
        <v>1252</v>
      </c>
      <c r="R4352" s="46"/>
      <c r="S4352" s="46"/>
    </row>
    <row r="4353" spans="1:19" ht="12.75">
      <c r="A4353" s="50">
        <v>4352</v>
      </c>
      <c r="B4353" s="119"/>
      <c r="C4353" s="39">
        <v>43927</v>
      </c>
      <c r="D4353" s="40"/>
      <c r="E4353" s="41"/>
      <c r="H4353" s="2" t="s">
        <v>2003</v>
      </c>
      <c r="I4353" s="2" t="s">
        <v>236</v>
      </c>
      <c r="J4353" s="15" t="str">
        <f>IF(ISERROR(VLOOKUP(I4353,State_codes!$B$2:$C$38, 2, FALSE)),"",VLOOKUP(I4353,State_codes!$B$2:$C$38, 2, FALSE))</f>
        <v>AP</v>
      </c>
      <c r="K4353" s="2" t="s">
        <v>122</v>
      </c>
      <c r="L4353" s="46"/>
      <c r="N4353" s="130"/>
      <c r="O4353" s="130"/>
      <c r="P4353" s="39">
        <v>43927</v>
      </c>
      <c r="Q4353" s="37" t="s">
        <v>1252</v>
      </c>
      <c r="R4353" s="46"/>
      <c r="S4353" s="46"/>
    </row>
    <row r="4354" spans="1:19" ht="12.75">
      <c r="A4354" s="50">
        <v>4353</v>
      </c>
      <c r="B4354" s="119"/>
      <c r="C4354" s="39">
        <v>43927</v>
      </c>
      <c r="D4354" s="40"/>
      <c r="E4354" s="41"/>
      <c r="H4354" s="2" t="s">
        <v>3300</v>
      </c>
      <c r="I4354" s="2" t="s">
        <v>236</v>
      </c>
      <c r="J4354" s="15" t="str">
        <f>IF(ISERROR(VLOOKUP(I4354,State_codes!$B$2:$C$38, 2, FALSE)),"",VLOOKUP(I4354,State_codes!$B$2:$C$38, 2, FALSE))</f>
        <v>AP</v>
      </c>
      <c r="K4354" s="2" t="s">
        <v>122</v>
      </c>
      <c r="L4354" s="46"/>
      <c r="N4354" s="130"/>
      <c r="O4354" s="130"/>
      <c r="P4354" s="39">
        <v>43927</v>
      </c>
      <c r="Q4354" s="37" t="s">
        <v>1252</v>
      </c>
      <c r="R4354" s="46"/>
      <c r="S4354" s="46"/>
    </row>
    <row r="4355" spans="1:19" ht="12.75">
      <c r="A4355" s="50">
        <v>4354</v>
      </c>
      <c r="B4355" s="119"/>
      <c r="C4355" s="39">
        <v>43927</v>
      </c>
      <c r="D4355" s="40"/>
      <c r="E4355" s="41"/>
      <c r="H4355" s="2" t="s">
        <v>3300</v>
      </c>
      <c r="I4355" s="2" t="s">
        <v>236</v>
      </c>
      <c r="J4355" s="15" t="str">
        <f>IF(ISERROR(VLOOKUP(I4355,State_codes!$B$2:$C$38, 2, FALSE)),"",VLOOKUP(I4355,State_codes!$B$2:$C$38, 2, FALSE))</f>
        <v>AP</v>
      </c>
      <c r="K4355" s="2" t="s">
        <v>122</v>
      </c>
      <c r="L4355" s="46"/>
      <c r="N4355" s="130"/>
      <c r="O4355" s="130"/>
      <c r="P4355" s="39">
        <v>43927</v>
      </c>
      <c r="Q4355" s="37" t="s">
        <v>1252</v>
      </c>
      <c r="R4355" s="46"/>
      <c r="S4355" s="46"/>
    </row>
    <row r="4356" spans="1:19" ht="12.75">
      <c r="A4356" s="50">
        <v>4355</v>
      </c>
      <c r="B4356" s="119"/>
      <c r="C4356" s="39">
        <v>43927</v>
      </c>
      <c r="D4356" s="40"/>
      <c r="E4356" s="41"/>
      <c r="H4356" s="2" t="s">
        <v>3300</v>
      </c>
      <c r="I4356" s="2" t="s">
        <v>236</v>
      </c>
      <c r="J4356" s="15" t="str">
        <f>IF(ISERROR(VLOOKUP(I4356,State_codes!$B$2:$C$38, 2, FALSE)),"",VLOOKUP(I4356,State_codes!$B$2:$C$38, 2, FALSE))</f>
        <v>AP</v>
      </c>
      <c r="K4356" s="2" t="s">
        <v>122</v>
      </c>
      <c r="L4356" s="46"/>
      <c r="N4356" s="130"/>
      <c r="O4356" s="130"/>
      <c r="P4356" s="39">
        <v>43927</v>
      </c>
      <c r="Q4356" s="37" t="s">
        <v>1252</v>
      </c>
      <c r="R4356" s="46"/>
      <c r="S4356" s="46"/>
    </row>
    <row r="4357" spans="1:19" ht="12.75">
      <c r="A4357" s="50">
        <v>4356</v>
      </c>
      <c r="B4357" s="119"/>
      <c r="C4357" s="39">
        <v>43927</v>
      </c>
      <c r="D4357" s="40"/>
      <c r="E4357" s="41"/>
      <c r="H4357" s="2" t="s">
        <v>1019</v>
      </c>
      <c r="I4357" s="2" t="s">
        <v>236</v>
      </c>
      <c r="J4357" s="15" t="str">
        <f>IF(ISERROR(VLOOKUP(I4357,State_codes!$B$2:$C$38, 2, FALSE)),"",VLOOKUP(I4357,State_codes!$B$2:$C$38, 2, FALSE))</f>
        <v>AP</v>
      </c>
      <c r="K4357" s="2" t="s">
        <v>122</v>
      </c>
      <c r="L4357" s="46"/>
      <c r="N4357" s="130"/>
      <c r="O4357" s="130"/>
      <c r="P4357" s="39">
        <v>43927</v>
      </c>
      <c r="Q4357" s="37" t="s">
        <v>1252</v>
      </c>
      <c r="R4357" s="46"/>
      <c r="S4357" s="46"/>
    </row>
    <row r="4358" spans="1:19" ht="12.75">
      <c r="A4358" s="50">
        <v>4357</v>
      </c>
      <c r="B4358" s="119"/>
      <c r="C4358" s="39">
        <v>43927</v>
      </c>
      <c r="D4358" s="40"/>
      <c r="E4358" s="41"/>
      <c r="H4358" s="2" t="s">
        <v>1019</v>
      </c>
      <c r="I4358" s="2" t="s">
        <v>236</v>
      </c>
      <c r="J4358" s="15" t="str">
        <f>IF(ISERROR(VLOOKUP(I4358,State_codes!$B$2:$C$38, 2, FALSE)),"",VLOOKUP(I4358,State_codes!$B$2:$C$38, 2, FALSE))</f>
        <v>AP</v>
      </c>
      <c r="K4358" s="2" t="s">
        <v>122</v>
      </c>
      <c r="L4358" s="46"/>
      <c r="N4358" s="130"/>
      <c r="O4358" s="130"/>
      <c r="P4358" s="39">
        <v>43927</v>
      </c>
      <c r="Q4358" s="37" t="s">
        <v>1252</v>
      </c>
      <c r="R4358" s="46"/>
      <c r="S4358" s="46"/>
    </row>
    <row r="4359" spans="1:19" ht="12.75">
      <c r="A4359" s="50">
        <v>4358</v>
      </c>
      <c r="B4359" s="119"/>
      <c r="C4359" s="39">
        <v>43927</v>
      </c>
      <c r="D4359" s="40"/>
      <c r="E4359" s="41"/>
      <c r="H4359" s="2" t="s">
        <v>1019</v>
      </c>
      <c r="I4359" s="2" t="s">
        <v>236</v>
      </c>
      <c r="J4359" s="15" t="str">
        <f>IF(ISERROR(VLOOKUP(I4359,State_codes!$B$2:$C$38, 2, FALSE)),"",VLOOKUP(I4359,State_codes!$B$2:$C$38, 2, FALSE))</f>
        <v>AP</v>
      </c>
      <c r="K4359" s="2" t="s">
        <v>122</v>
      </c>
      <c r="L4359" s="46"/>
      <c r="N4359" s="130"/>
      <c r="O4359" s="130"/>
      <c r="P4359" s="39">
        <v>43927</v>
      </c>
      <c r="Q4359" s="37" t="s">
        <v>1252</v>
      </c>
      <c r="R4359" s="46"/>
      <c r="S4359" s="46"/>
    </row>
    <row r="4360" spans="1:19" ht="12.75">
      <c r="A4360" s="50">
        <v>4359</v>
      </c>
      <c r="B4360" s="119"/>
      <c r="C4360" s="39">
        <v>43927</v>
      </c>
      <c r="D4360" s="40"/>
      <c r="E4360" s="41"/>
      <c r="H4360" s="2" t="s">
        <v>1019</v>
      </c>
      <c r="I4360" s="2" t="s">
        <v>236</v>
      </c>
      <c r="J4360" s="15" t="str">
        <f>IF(ISERROR(VLOOKUP(I4360,State_codes!$B$2:$C$38, 2, FALSE)),"",VLOOKUP(I4360,State_codes!$B$2:$C$38, 2, FALSE))</f>
        <v>AP</v>
      </c>
      <c r="K4360" s="2" t="s">
        <v>122</v>
      </c>
      <c r="L4360" s="46"/>
      <c r="N4360" s="130"/>
      <c r="O4360" s="130"/>
      <c r="P4360" s="39">
        <v>43927</v>
      </c>
      <c r="Q4360" s="37" t="s">
        <v>1252</v>
      </c>
      <c r="R4360" s="46"/>
      <c r="S4360" s="46"/>
    </row>
    <row r="4361" spans="1:19" ht="12.75">
      <c r="A4361" s="50">
        <v>4360</v>
      </c>
      <c r="B4361" s="119"/>
      <c r="C4361" s="39">
        <v>43927</v>
      </c>
      <c r="D4361" s="40"/>
      <c r="E4361" s="41"/>
      <c r="H4361" s="2" t="s">
        <v>1019</v>
      </c>
      <c r="I4361" s="2" t="s">
        <v>236</v>
      </c>
      <c r="J4361" s="15" t="str">
        <f>IF(ISERROR(VLOOKUP(I4361,State_codes!$B$2:$C$38, 2, FALSE)),"",VLOOKUP(I4361,State_codes!$B$2:$C$38, 2, FALSE))</f>
        <v>AP</v>
      </c>
      <c r="K4361" s="2" t="s">
        <v>122</v>
      </c>
      <c r="L4361" s="46"/>
      <c r="N4361" s="130"/>
      <c r="O4361" s="130"/>
      <c r="P4361" s="39">
        <v>43927</v>
      </c>
      <c r="Q4361" s="37" t="s">
        <v>1252</v>
      </c>
      <c r="R4361" s="46"/>
      <c r="S4361" s="46"/>
    </row>
    <row r="4362" spans="1:19" ht="12.75">
      <c r="A4362" s="50">
        <v>4361</v>
      </c>
      <c r="B4362" s="119"/>
      <c r="C4362" s="39">
        <v>43927</v>
      </c>
      <c r="D4362" s="40"/>
      <c r="E4362" s="41"/>
      <c r="H4362" s="2" t="s">
        <v>4900</v>
      </c>
      <c r="I4362" s="2" t="s">
        <v>236</v>
      </c>
      <c r="J4362" s="15" t="str">
        <f>IF(ISERROR(VLOOKUP(I4362,State_codes!$B$2:$C$38, 2, FALSE)),"",VLOOKUP(I4362,State_codes!$B$2:$C$38, 2, FALSE))</f>
        <v>AP</v>
      </c>
      <c r="K4362" s="2" t="s">
        <v>122</v>
      </c>
      <c r="L4362" s="46"/>
      <c r="N4362" s="130"/>
      <c r="O4362" s="130"/>
      <c r="P4362" s="39">
        <v>43927</v>
      </c>
      <c r="Q4362" s="37" t="s">
        <v>1252</v>
      </c>
      <c r="R4362" s="46"/>
      <c r="S4362" s="46"/>
    </row>
    <row r="4363" spans="1:19" ht="12.75">
      <c r="A4363" s="50">
        <v>4362</v>
      </c>
      <c r="B4363" s="119"/>
      <c r="C4363" s="39">
        <v>43927</v>
      </c>
      <c r="D4363" s="40"/>
      <c r="E4363" s="41"/>
      <c r="H4363" s="2" t="s">
        <v>5502</v>
      </c>
      <c r="I4363" s="2" t="s">
        <v>276</v>
      </c>
      <c r="J4363" s="15" t="str">
        <f>IF(ISERROR(VLOOKUP(I4363,State_codes!$B$2:$C$38, 2, FALSE)),"",VLOOKUP(I4363,State_codes!$B$2:$C$38, 2, FALSE))</f>
        <v>UT</v>
      </c>
      <c r="K4363" s="2" t="s">
        <v>122</v>
      </c>
      <c r="L4363" s="31" t="s">
        <v>3062</v>
      </c>
      <c r="M4363" s="2" t="s">
        <v>766</v>
      </c>
      <c r="N4363" s="130"/>
      <c r="O4363" s="27" t="s">
        <v>129</v>
      </c>
      <c r="P4363" s="39">
        <v>43927</v>
      </c>
      <c r="Q4363" s="37" t="s">
        <v>14607</v>
      </c>
      <c r="R4363" s="46"/>
      <c r="S4363" s="46"/>
    </row>
    <row r="4364" spans="1:19" ht="12.75">
      <c r="A4364" s="50">
        <v>4363</v>
      </c>
      <c r="B4364" s="23" t="s">
        <v>14608</v>
      </c>
      <c r="C4364" s="39">
        <v>43927</v>
      </c>
      <c r="D4364" s="40"/>
      <c r="E4364" s="27">
        <v>32</v>
      </c>
      <c r="F4364" s="2" t="s">
        <v>39</v>
      </c>
      <c r="H4364" s="2" t="s">
        <v>211</v>
      </c>
      <c r="I4364" s="2" t="s">
        <v>134</v>
      </c>
      <c r="J4364" s="15" t="str">
        <f>IF(ISERROR(VLOOKUP(I4364,State_codes!$B$2:$C$38, 2, FALSE)),"",VLOOKUP(I4364,State_codes!$B$2:$C$38, 2, FALSE))</f>
        <v>KA</v>
      </c>
      <c r="K4364" s="2" t="s">
        <v>122</v>
      </c>
      <c r="L4364" s="31" t="s">
        <v>14609</v>
      </c>
      <c r="M4364" s="2" t="s">
        <v>1943</v>
      </c>
      <c r="N4364" s="27" t="s">
        <v>56</v>
      </c>
      <c r="O4364" s="27" t="s">
        <v>129</v>
      </c>
      <c r="P4364" s="39">
        <v>43927</v>
      </c>
      <c r="Q4364" s="37" t="s">
        <v>14610</v>
      </c>
      <c r="R4364" s="46"/>
      <c r="S4364" s="46"/>
    </row>
    <row r="4365" spans="1:19" ht="12.75">
      <c r="A4365" s="50">
        <v>4364</v>
      </c>
      <c r="B4365" s="23" t="s">
        <v>14611</v>
      </c>
      <c r="C4365" s="39">
        <v>43927</v>
      </c>
      <c r="D4365" s="40"/>
      <c r="E4365" s="27">
        <v>62</v>
      </c>
      <c r="F4365" s="2" t="s">
        <v>40</v>
      </c>
      <c r="H4365" s="2" t="s">
        <v>211</v>
      </c>
      <c r="I4365" s="2" t="s">
        <v>134</v>
      </c>
      <c r="J4365" s="15" t="str">
        <f>IF(ISERROR(VLOOKUP(I4365,State_codes!$B$2:$C$38, 2, FALSE)),"",VLOOKUP(I4365,State_codes!$B$2:$C$38, 2, FALSE))</f>
        <v>KA</v>
      </c>
      <c r="K4365" s="2" t="s">
        <v>122</v>
      </c>
      <c r="L4365" s="31" t="s">
        <v>14612</v>
      </c>
      <c r="M4365" s="2" t="s">
        <v>14613</v>
      </c>
      <c r="N4365" s="27" t="s">
        <v>56</v>
      </c>
      <c r="O4365" s="27" t="s">
        <v>58</v>
      </c>
      <c r="P4365" s="39">
        <v>43927</v>
      </c>
      <c r="Q4365" s="37" t="s">
        <v>14610</v>
      </c>
      <c r="R4365" s="46"/>
      <c r="S4365" s="46"/>
    </row>
    <row r="4366" spans="1:19" ht="12.75">
      <c r="A4366" s="50">
        <v>4365</v>
      </c>
      <c r="B4366" s="23" t="s">
        <v>14614</v>
      </c>
      <c r="C4366" s="39">
        <v>43927</v>
      </c>
      <c r="D4366" s="40"/>
      <c r="E4366" s="27">
        <v>20</v>
      </c>
      <c r="F4366" s="2" t="s">
        <v>39</v>
      </c>
      <c r="H4366" s="2" t="s">
        <v>1468</v>
      </c>
      <c r="I4366" s="2" t="s">
        <v>134</v>
      </c>
      <c r="J4366" s="15" t="str">
        <f>IF(ISERROR(VLOOKUP(I4366,State_codes!$B$2:$C$38, 2, FALSE)),"",VLOOKUP(I4366,State_codes!$B$2:$C$38, 2, FALSE))</f>
        <v>KA</v>
      </c>
      <c r="K4366" s="2" t="s">
        <v>122</v>
      </c>
      <c r="L4366" s="31" t="s">
        <v>14615</v>
      </c>
      <c r="M4366" s="2" t="s">
        <v>14616</v>
      </c>
      <c r="N4366" s="27" t="s">
        <v>56</v>
      </c>
      <c r="O4366" s="27" t="s">
        <v>129</v>
      </c>
      <c r="P4366" s="39">
        <v>43927</v>
      </c>
      <c r="Q4366" s="37" t="s">
        <v>14610</v>
      </c>
      <c r="R4366" s="46"/>
      <c r="S4366" s="46"/>
    </row>
    <row r="4367" spans="1:19" ht="12.75">
      <c r="A4367" s="50">
        <v>4366</v>
      </c>
      <c r="B4367" s="23" t="s">
        <v>14617</v>
      </c>
      <c r="C4367" s="39">
        <v>43927</v>
      </c>
      <c r="D4367" s="40"/>
      <c r="E4367" s="27">
        <v>37</v>
      </c>
      <c r="F4367" s="2" t="s">
        <v>39</v>
      </c>
      <c r="H4367" s="2" t="s">
        <v>1468</v>
      </c>
      <c r="I4367" s="2" t="s">
        <v>134</v>
      </c>
      <c r="J4367" s="15" t="str">
        <f>IF(ISERROR(VLOOKUP(I4367,State_codes!$B$2:$C$38, 2, FALSE)),"",VLOOKUP(I4367,State_codes!$B$2:$C$38, 2, FALSE))</f>
        <v>KA</v>
      </c>
      <c r="K4367" s="2" t="s">
        <v>122</v>
      </c>
      <c r="L4367" s="31" t="s">
        <v>2048</v>
      </c>
      <c r="N4367" s="27" t="s">
        <v>56</v>
      </c>
      <c r="O4367" s="27" t="s">
        <v>155</v>
      </c>
      <c r="P4367" s="39">
        <v>43927</v>
      </c>
      <c r="Q4367" s="37" t="s">
        <v>14610</v>
      </c>
      <c r="R4367" s="46"/>
      <c r="S4367" s="46"/>
    </row>
    <row r="4368" spans="1:19" ht="12.75">
      <c r="A4368" s="50">
        <v>4367</v>
      </c>
      <c r="B4368" s="23" t="s">
        <v>14618</v>
      </c>
      <c r="C4368" s="39">
        <v>43927</v>
      </c>
      <c r="D4368" s="40"/>
      <c r="E4368" s="27">
        <v>57</v>
      </c>
      <c r="F4368" s="2" t="s">
        <v>39</v>
      </c>
      <c r="H4368" s="2" t="s">
        <v>1468</v>
      </c>
      <c r="I4368" s="2" t="s">
        <v>134</v>
      </c>
      <c r="J4368" s="15" t="str">
        <f>IF(ISERROR(VLOOKUP(I4368,State_codes!$B$2:$C$38, 2, FALSE)),"",VLOOKUP(I4368,State_codes!$B$2:$C$38, 2, FALSE))</f>
        <v>KA</v>
      </c>
      <c r="K4368" s="2" t="s">
        <v>122</v>
      </c>
      <c r="L4368" s="31" t="s">
        <v>2048</v>
      </c>
      <c r="N4368" s="27" t="s">
        <v>56</v>
      </c>
      <c r="O4368" s="27" t="s">
        <v>155</v>
      </c>
      <c r="P4368" s="39">
        <v>43927</v>
      </c>
      <c r="Q4368" s="37" t="s">
        <v>14610</v>
      </c>
      <c r="R4368" s="46"/>
      <c r="S4368" s="46"/>
    </row>
    <row r="4369" spans="1:19" ht="12.75">
      <c r="A4369" s="50">
        <v>4368</v>
      </c>
      <c r="B4369" s="23" t="s">
        <v>14619</v>
      </c>
      <c r="C4369" s="39">
        <v>43927</v>
      </c>
      <c r="D4369" s="40"/>
      <c r="E4369" s="27">
        <v>22</v>
      </c>
      <c r="F4369" s="2" t="s">
        <v>39</v>
      </c>
      <c r="H4369" s="2" t="s">
        <v>1468</v>
      </c>
      <c r="I4369" s="2" t="s">
        <v>134</v>
      </c>
      <c r="J4369" s="15" t="str">
        <f>IF(ISERROR(VLOOKUP(I4369,State_codes!$B$2:$C$38, 2, FALSE)),"",VLOOKUP(I4369,State_codes!$B$2:$C$38, 2, FALSE))</f>
        <v>KA</v>
      </c>
      <c r="K4369" s="2" t="s">
        <v>122</v>
      </c>
      <c r="L4369" s="31" t="s">
        <v>2048</v>
      </c>
      <c r="N4369" s="27" t="s">
        <v>56</v>
      </c>
      <c r="O4369" s="27" t="s">
        <v>155</v>
      </c>
      <c r="P4369" s="39">
        <v>43927</v>
      </c>
      <c r="Q4369" s="37" t="s">
        <v>14610</v>
      </c>
      <c r="R4369" s="46"/>
      <c r="S4369" s="46"/>
    </row>
    <row r="4370" spans="1:19" ht="12.75">
      <c r="A4370" s="50">
        <v>4369</v>
      </c>
      <c r="B4370" s="23" t="s">
        <v>14620</v>
      </c>
      <c r="C4370" s="39">
        <v>43927</v>
      </c>
      <c r="D4370" s="40"/>
      <c r="E4370" s="27">
        <v>26</v>
      </c>
      <c r="F4370" s="2" t="s">
        <v>39</v>
      </c>
      <c r="H4370" s="2" t="s">
        <v>1468</v>
      </c>
      <c r="I4370" s="2" t="s">
        <v>134</v>
      </c>
      <c r="J4370" s="15" t="str">
        <f>IF(ISERROR(VLOOKUP(I4370,State_codes!$B$2:$C$38, 2, FALSE)),"",VLOOKUP(I4370,State_codes!$B$2:$C$38, 2, FALSE))</f>
        <v>KA</v>
      </c>
      <c r="K4370" s="2" t="s">
        <v>122</v>
      </c>
      <c r="L4370" s="31" t="s">
        <v>14621</v>
      </c>
      <c r="N4370" s="27" t="s">
        <v>56</v>
      </c>
      <c r="O4370" s="27" t="s">
        <v>155</v>
      </c>
      <c r="P4370" s="39">
        <v>43927</v>
      </c>
      <c r="Q4370" s="37" t="s">
        <v>14610</v>
      </c>
      <c r="R4370" s="46"/>
      <c r="S4370" s="46"/>
    </row>
    <row r="4371" spans="1:19" ht="12.75">
      <c r="A4371" s="50">
        <v>4370</v>
      </c>
      <c r="B4371" s="23" t="s">
        <v>14622</v>
      </c>
      <c r="C4371" s="39">
        <v>43927</v>
      </c>
      <c r="D4371" s="40"/>
      <c r="E4371" s="27">
        <v>33</v>
      </c>
      <c r="F4371" s="2" t="s">
        <v>40</v>
      </c>
      <c r="H4371" s="2" t="s">
        <v>1468</v>
      </c>
      <c r="I4371" s="2" t="s">
        <v>134</v>
      </c>
      <c r="J4371" s="15" t="str">
        <f>IF(ISERROR(VLOOKUP(I4371,State_codes!$B$2:$C$38, 2, FALSE)),"",VLOOKUP(I4371,State_codes!$B$2:$C$38, 2, FALSE))</f>
        <v>KA</v>
      </c>
      <c r="K4371" s="2" t="s">
        <v>122</v>
      </c>
      <c r="L4371" s="31" t="s">
        <v>14623</v>
      </c>
      <c r="M4371" s="2" t="s">
        <v>3375</v>
      </c>
      <c r="N4371" s="27" t="s">
        <v>56</v>
      </c>
      <c r="O4371" s="27" t="s">
        <v>129</v>
      </c>
      <c r="P4371" s="39">
        <v>43927</v>
      </c>
      <c r="Q4371" s="37" t="s">
        <v>14610</v>
      </c>
      <c r="R4371" s="46"/>
      <c r="S4371" s="46"/>
    </row>
    <row r="4372" spans="1:19" ht="12.75">
      <c r="A4372" s="50">
        <v>4371</v>
      </c>
      <c r="B4372" s="23" t="s">
        <v>14624</v>
      </c>
      <c r="C4372" s="39">
        <v>43927</v>
      </c>
      <c r="D4372" s="40"/>
      <c r="E4372" s="27">
        <v>35</v>
      </c>
      <c r="F4372" s="2" t="s">
        <v>39</v>
      </c>
      <c r="H4372" s="2" t="s">
        <v>1468</v>
      </c>
      <c r="I4372" s="75" t="s">
        <v>134</v>
      </c>
      <c r="J4372" s="15" t="str">
        <f>IF(ISERROR(VLOOKUP(I4372,State_codes!$B$2:$C$38, 2, FALSE)),"",VLOOKUP(I4372,State_codes!$B$2:$C$38, 2, FALSE))</f>
        <v>KA</v>
      </c>
      <c r="K4372" s="2" t="s">
        <v>122</v>
      </c>
      <c r="L4372" s="31" t="s">
        <v>334</v>
      </c>
      <c r="N4372" s="27" t="s">
        <v>56</v>
      </c>
      <c r="O4372" s="27" t="s">
        <v>58</v>
      </c>
      <c r="P4372" s="39">
        <v>43927</v>
      </c>
      <c r="Q4372" s="37" t="s">
        <v>14610</v>
      </c>
      <c r="R4372" s="46"/>
      <c r="S4372" s="46"/>
    </row>
    <row r="4373" spans="1:19" ht="12.75">
      <c r="A4373" s="50">
        <v>4372</v>
      </c>
      <c r="B4373" s="23" t="s">
        <v>14625</v>
      </c>
      <c r="C4373" s="39">
        <v>43927</v>
      </c>
      <c r="D4373" s="40"/>
      <c r="E4373" s="27">
        <v>54</v>
      </c>
      <c r="F4373" s="2" t="s">
        <v>40</v>
      </c>
      <c r="H4373" s="2" t="s">
        <v>893</v>
      </c>
      <c r="I4373" s="75" t="s">
        <v>134</v>
      </c>
      <c r="J4373" s="15" t="str">
        <f>IF(ISERROR(VLOOKUP(I4373,State_codes!$B$2:$C$38, 2, FALSE)),"",VLOOKUP(I4373,State_codes!$B$2:$C$38, 2, FALSE))</f>
        <v>KA</v>
      </c>
      <c r="K4373" s="2" t="s">
        <v>122</v>
      </c>
      <c r="L4373" s="31" t="s">
        <v>14626</v>
      </c>
      <c r="M4373" s="2" t="s">
        <v>14627</v>
      </c>
      <c r="N4373" s="27" t="s">
        <v>56</v>
      </c>
      <c r="O4373" s="27" t="s">
        <v>129</v>
      </c>
      <c r="P4373" s="39">
        <v>43927</v>
      </c>
      <c r="Q4373" s="37" t="s">
        <v>14610</v>
      </c>
      <c r="R4373" s="46"/>
      <c r="S4373" s="46"/>
    </row>
    <row r="4374" spans="1:19" ht="12.75">
      <c r="A4374" s="50">
        <v>4373</v>
      </c>
      <c r="B4374" s="23" t="s">
        <v>14628</v>
      </c>
      <c r="C4374" s="39">
        <v>43927</v>
      </c>
      <c r="D4374" s="40"/>
      <c r="E4374" s="27">
        <v>58</v>
      </c>
      <c r="F4374" s="2" t="s">
        <v>39</v>
      </c>
      <c r="H4374" s="2" t="s">
        <v>893</v>
      </c>
      <c r="I4374" s="75" t="s">
        <v>134</v>
      </c>
      <c r="J4374" s="15" t="str">
        <f>IF(ISERROR(VLOOKUP(I4374,State_codes!$B$2:$C$38, 2, FALSE)),"",VLOOKUP(I4374,State_codes!$B$2:$C$38, 2, FALSE))</f>
        <v>KA</v>
      </c>
      <c r="K4374" s="2" t="s">
        <v>122</v>
      </c>
      <c r="L4374" s="31" t="s">
        <v>14629</v>
      </c>
      <c r="M4374" s="2" t="s">
        <v>14627</v>
      </c>
      <c r="N4374" s="27" t="s">
        <v>56</v>
      </c>
      <c r="O4374" s="27" t="s">
        <v>129</v>
      </c>
      <c r="P4374" s="39">
        <v>43927</v>
      </c>
      <c r="Q4374" s="37" t="s">
        <v>14610</v>
      </c>
      <c r="R4374" s="46"/>
      <c r="S4374" s="46"/>
    </row>
    <row r="4375" spans="1:19" ht="12.75">
      <c r="A4375" s="50">
        <v>4374</v>
      </c>
      <c r="B4375" s="23" t="s">
        <v>14630</v>
      </c>
      <c r="C4375" s="39">
        <v>43927</v>
      </c>
      <c r="D4375" s="40"/>
      <c r="E4375" s="27">
        <v>43</v>
      </c>
      <c r="F4375" s="2" t="s">
        <v>39</v>
      </c>
      <c r="H4375" s="2" t="s">
        <v>5143</v>
      </c>
      <c r="I4375" s="75" t="s">
        <v>134</v>
      </c>
      <c r="J4375" s="15" t="str">
        <f>IF(ISERROR(VLOOKUP(I4375,State_codes!$B$2:$C$38, 2, FALSE)),"",VLOOKUP(I4375,State_codes!$B$2:$C$38, 2, FALSE))</f>
        <v>KA</v>
      </c>
      <c r="K4375" s="2" t="s">
        <v>122</v>
      </c>
      <c r="L4375" s="31" t="s">
        <v>3062</v>
      </c>
      <c r="M4375" s="2" t="s">
        <v>766</v>
      </c>
      <c r="N4375" s="27" t="s">
        <v>56</v>
      </c>
      <c r="O4375" s="27" t="s">
        <v>129</v>
      </c>
      <c r="P4375" s="39">
        <v>43927</v>
      </c>
      <c r="Q4375" s="37" t="s">
        <v>14610</v>
      </c>
      <c r="R4375" s="46"/>
      <c r="S4375" s="46"/>
    </row>
    <row r="4376" spans="1:19" ht="12.75">
      <c r="A4376" s="50">
        <v>4375</v>
      </c>
      <c r="B4376" s="119"/>
      <c r="C4376" s="39">
        <v>43927</v>
      </c>
      <c r="D4376" s="40"/>
      <c r="E4376" s="41"/>
      <c r="H4376" s="15"/>
      <c r="I4376" s="2" t="s">
        <v>442</v>
      </c>
      <c r="J4376" s="15" t="str">
        <f>IF(ISERROR(VLOOKUP(I4376,State_codes!$B$2:$C$38, 2, FALSE)),"",VLOOKUP(I4376,State_codes!$B$2:$C$38, 2, FALSE))</f>
        <v>DN</v>
      </c>
      <c r="K4376" s="15"/>
      <c r="L4376" s="46"/>
      <c r="N4376" s="130"/>
      <c r="O4376" s="130"/>
      <c r="P4376" s="130"/>
      <c r="Q4376" s="46"/>
      <c r="R4376" s="46"/>
      <c r="S4376" s="46"/>
    </row>
    <row r="4377" spans="1:19" ht="12.75">
      <c r="A4377" s="50">
        <v>4376</v>
      </c>
      <c r="B4377" s="119"/>
      <c r="C4377" s="39">
        <v>43927</v>
      </c>
      <c r="D4377" s="40"/>
      <c r="E4377" s="41"/>
      <c r="H4377" s="2" t="s">
        <v>107</v>
      </c>
      <c r="I4377" s="2" t="s">
        <v>109</v>
      </c>
      <c r="J4377" s="15" t="str">
        <f>IF(ISERROR(VLOOKUP(I4377,State_codes!$B$2:$C$38, 2, FALSE)),"",VLOOKUP(I4377,State_codes!$B$2:$C$38, 2, FALSE))</f>
        <v>RJ</v>
      </c>
      <c r="K4377" s="2" t="s">
        <v>122</v>
      </c>
      <c r="L4377" s="31" t="s">
        <v>429</v>
      </c>
      <c r="N4377" s="130"/>
      <c r="O4377" s="130"/>
      <c r="P4377" s="39">
        <v>43927</v>
      </c>
      <c r="Q4377" s="37" t="s">
        <v>14631</v>
      </c>
      <c r="R4377" s="46"/>
      <c r="S4377" s="46"/>
    </row>
    <row r="4378" spans="1:19" ht="12.75">
      <c r="A4378" s="50">
        <v>4377</v>
      </c>
      <c r="B4378" s="119"/>
      <c r="C4378" s="39">
        <v>43927</v>
      </c>
      <c r="D4378" s="40"/>
      <c r="E4378" s="41"/>
      <c r="H4378" s="2" t="s">
        <v>107</v>
      </c>
      <c r="I4378" s="2" t="s">
        <v>109</v>
      </c>
      <c r="J4378" s="15" t="str">
        <f>IF(ISERROR(VLOOKUP(I4378,State_codes!$B$2:$C$38, 2, FALSE)),"",VLOOKUP(I4378,State_codes!$B$2:$C$38, 2, FALSE))</f>
        <v>RJ</v>
      </c>
      <c r="K4378" s="2" t="s">
        <v>122</v>
      </c>
      <c r="L4378" s="31" t="s">
        <v>429</v>
      </c>
      <c r="N4378" s="130"/>
      <c r="O4378" s="130"/>
      <c r="P4378" s="39">
        <v>43927</v>
      </c>
      <c r="Q4378" s="37" t="s">
        <v>14631</v>
      </c>
      <c r="R4378" s="46"/>
      <c r="S4378" s="46"/>
    </row>
    <row r="4379" spans="1:19" ht="12.75">
      <c r="A4379" s="50">
        <v>4378</v>
      </c>
      <c r="B4379" s="119"/>
      <c r="C4379" s="39">
        <v>43927</v>
      </c>
      <c r="D4379" s="40"/>
      <c r="E4379" s="41"/>
      <c r="H4379" s="2" t="s">
        <v>107</v>
      </c>
      <c r="I4379" s="2" t="s">
        <v>109</v>
      </c>
      <c r="J4379" s="15" t="str">
        <f>IF(ISERROR(VLOOKUP(I4379,State_codes!$B$2:$C$38, 2, FALSE)),"",VLOOKUP(I4379,State_codes!$B$2:$C$38, 2, FALSE))</f>
        <v>RJ</v>
      </c>
      <c r="K4379" s="2" t="s">
        <v>122</v>
      </c>
      <c r="L4379" s="31" t="s">
        <v>429</v>
      </c>
      <c r="N4379" s="130"/>
      <c r="O4379" s="130"/>
      <c r="P4379" s="39">
        <v>43927</v>
      </c>
      <c r="Q4379" s="37" t="s">
        <v>14631</v>
      </c>
      <c r="R4379" s="46"/>
      <c r="S4379" s="46"/>
    </row>
    <row r="4380" spans="1:19" ht="12.75">
      <c r="A4380" s="50">
        <v>4379</v>
      </c>
      <c r="B4380" s="119"/>
      <c r="C4380" s="39">
        <v>43927</v>
      </c>
      <c r="D4380" s="40"/>
      <c r="E4380" s="41"/>
      <c r="H4380" s="2" t="s">
        <v>107</v>
      </c>
      <c r="I4380" s="2" t="s">
        <v>109</v>
      </c>
      <c r="J4380" s="15" t="str">
        <f>IF(ISERROR(VLOOKUP(I4380,State_codes!$B$2:$C$38, 2, FALSE)),"",VLOOKUP(I4380,State_codes!$B$2:$C$38, 2, FALSE))</f>
        <v>RJ</v>
      </c>
      <c r="K4380" s="2" t="s">
        <v>122</v>
      </c>
      <c r="L4380" s="31" t="s">
        <v>429</v>
      </c>
      <c r="N4380" s="130"/>
      <c r="O4380" s="130"/>
      <c r="P4380" s="39">
        <v>43927</v>
      </c>
      <c r="Q4380" s="37" t="s">
        <v>14631</v>
      </c>
      <c r="R4380" s="46"/>
      <c r="S4380" s="46"/>
    </row>
    <row r="4381" spans="1:19" ht="12.75">
      <c r="A4381" s="50">
        <v>4380</v>
      </c>
      <c r="B4381" s="119"/>
      <c r="C4381" s="39">
        <v>43927</v>
      </c>
      <c r="D4381" s="40"/>
      <c r="E4381" s="41"/>
      <c r="H4381" s="2" t="s">
        <v>107</v>
      </c>
      <c r="I4381" s="2" t="s">
        <v>109</v>
      </c>
      <c r="J4381" s="15" t="str">
        <f>IF(ISERROR(VLOOKUP(I4381,State_codes!$B$2:$C$38, 2, FALSE)),"",VLOOKUP(I4381,State_codes!$B$2:$C$38, 2, FALSE))</f>
        <v>RJ</v>
      </c>
      <c r="K4381" s="2" t="s">
        <v>122</v>
      </c>
      <c r="L4381" s="31" t="s">
        <v>429</v>
      </c>
      <c r="N4381" s="130"/>
      <c r="O4381" s="130"/>
      <c r="P4381" s="39">
        <v>43927</v>
      </c>
      <c r="Q4381" s="37" t="s">
        <v>14631</v>
      </c>
      <c r="R4381" s="46"/>
      <c r="S4381" s="46"/>
    </row>
    <row r="4382" spans="1:19" ht="12.75">
      <c r="A4382" s="50">
        <v>4381</v>
      </c>
      <c r="B4382" s="119"/>
      <c r="C4382" s="39">
        <v>43927</v>
      </c>
      <c r="D4382" s="40"/>
      <c r="E4382" s="41"/>
      <c r="H4382" s="2" t="s">
        <v>107</v>
      </c>
      <c r="I4382" s="2" t="s">
        <v>109</v>
      </c>
      <c r="J4382" s="15" t="str">
        <f>IF(ISERROR(VLOOKUP(I4382,State_codes!$B$2:$C$38, 2, FALSE)),"",VLOOKUP(I4382,State_codes!$B$2:$C$38, 2, FALSE))</f>
        <v>RJ</v>
      </c>
      <c r="K4382" s="2" t="s">
        <v>122</v>
      </c>
      <c r="L4382" s="31" t="s">
        <v>429</v>
      </c>
      <c r="N4382" s="130"/>
      <c r="O4382" s="130"/>
      <c r="P4382" s="39">
        <v>43927</v>
      </c>
      <c r="Q4382" s="37" t="s">
        <v>14631</v>
      </c>
      <c r="R4382" s="46"/>
      <c r="S4382" s="46"/>
    </row>
    <row r="4383" spans="1:19" ht="12.75">
      <c r="A4383" s="50">
        <v>4382</v>
      </c>
      <c r="B4383" s="119"/>
      <c r="C4383" s="39">
        <v>43927</v>
      </c>
      <c r="D4383" s="40"/>
      <c r="E4383" s="41"/>
      <c r="H4383" s="2" t="s">
        <v>107</v>
      </c>
      <c r="I4383" s="2" t="s">
        <v>109</v>
      </c>
      <c r="J4383" s="15" t="str">
        <f>IF(ISERROR(VLOOKUP(I4383,State_codes!$B$2:$C$38, 2, FALSE)),"",VLOOKUP(I4383,State_codes!$B$2:$C$38, 2, FALSE))</f>
        <v>RJ</v>
      </c>
      <c r="K4383" s="2" t="s">
        <v>122</v>
      </c>
      <c r="L4383" s="31" t="s">
        <v>429</v>
      </c>
      <c r="N4383" s="130"/>
      <c r="O4383" s="130"/>
      <c r="P4383" s="39">
        <v>43927</v>
      </c>
      <c r="Q4383" s="37" t="s">
        <v>14631</v>
      </c>
      <c r="R4383" s="46"/>
      <c r="S4383" s="46"/>
    </row>
    <row r="4384" spans="1:19" ht="12.75">
      <c r="A4384" s="50">
        <v>4383</v>
      </c>
      <c r="B4384" s="119"/>
      <c r="C4384" s="39">
        <v>43927</v>
      </c>
      <c r="D4384" s="40"/>
      <c r="E4384" s="41"/>
      <c r="H4384" s="2" t="s">
        <v>107</v>
      </c>
      <c r="I4384" s="2" t="s">
        <v>109</v>
      </c>
      <c r="J4384" s="15" t="str">
        <f>IF(ISERROR(VLOOKUP(I4384,State_codes!$B$2:$C$38, 2, FALSE)),"",VLOOKUP(I4384,State_codes!$B$2:$C$38, 2, FALSE))</f>
        <v>RJ</v>
      </c>
      <c r="K4384" s="2" t="s">
        <v>122</v>
      </c>
      <c r="L4384" s="31" t="s">
        <v>429</v>
      </c>
      <c r="N4384" s="130"/>
      <c r="O4384" s="130"/>
      <c r="P4384" s="39">
        <v>43927</v>
      </c>
      <c r="Q4384" s="37" t="s">
        <v>14631</v>
      </c>
      <c r="R4384" s="46"/>
      <c r="S4384" s="46"/>
    </row>
    <row r="4385" spans="1:19" ht="12.75">
      <c r="A4385" s="50">
        <v>4384</v>
      </c>
      <c r="B4385" s="119"/>
      <c r="C4385" s="39">
        <v>43927</v>
      </c>
      <c r="D4385" s="40"/>
      <c r="E4385" s="41"/>
      <c r="H4385" s="2" t="s">
        <v>5350</v>
      </c>
      <c r="I4385" s="2" t="s">
        <v>109</v>
      </c>
      <c r="J4385" s="15" t="str">
        <f>IF(ISERROR(VLOOKUP(I4385,State_codes!$B$2:$C$38, 2, FALSE)),"",VLOOKUP(I4385,State_codes!$B$2:$C$38, 2, FALSE))</f>
        <v>RJ</v>
      </c>
      <c r="K4385" s="2" t="s">
        <v>122</v>
      </c>
      <c r="L4385" s="31" t="s">
        <v>429</v>
      </c>
      <c r="N4385" s="130"/>
      <c r="O4385" s="130"/>
      <c r="P4385" s="39">
        <v>43927</v>
      </c>
      <c r="Q4385" s="37" t="s">
        <v>14631</v>
      </c>
      <c r="R4385" s="46"/>
      <c r="S4385" s="46"/>
    </row>
    <row r="4386" spans="1:19" ht="12.75">
      <c r="A4386" s="50">
        <v>4385</v>
      </c>
      <c r="B4386" s="119"/>
      <c r="C4386" s="39">
        <v>43927</v>
      </c>
      <c r="D4386" s="40"/>
      <c r="E4386" s="41"/>
      <c r="H4386" s="2" t="s">
        <v>5350</v>
      </c>
      <c r="I4386" s="2" t="s">
        <v>109</v>
      </c>
      <c r="J4386" s="15" t="str">
        <f>IF(ISERROR(VLOOKUP(I4386,State_codes!$B$2:$C$38, 2, FALSE)),"",VLOOKUP(I4386,State_codes!$B$2:$C$38, 2, FALSE))</f>
        <v>RJ</v>
      </c>
      <c r="K4386" s="2" t="s">
        <v>122</v>
      </c>
      <c r="L4386" s="31" t="s">
        <v>429</v>
      </c>
      <c r="N4386" s="130"/>
      <c r="O4386" s="130"/>
      <c r="P4386" s="39">
        <v>43927</v>
      </c>
      <c r="Q4386" s="37" t="s">
        <v>14631</v>
      </c>
      <c r="R4386" s="46"/>
      <c r="S4386" s="46"/>
    </row>
    <row r="4387" spans="1:19" ht="12.75">
      <c r="A4387" s="50">
        <v>4386</v>
      </c>
      <c r="B4387" s="119"/>
      <c r="C4387" s="39">
        <v>43927</v>
      </c>
      <c r="D4387" s="40"/>
      <c r="E4387" s="41"/>
      <c r="H4387" s="2" t="s">
        <v>5350</v>
      </c>
      <c r="I4387" s="2" t="s">
        <v>109</v>
      </c>
      <c r="J4387" s="15" t="str">
        <f>IF(ISERROR(VLOOKUP(I4387,State_codes!$B$2:$C$38, 2, FALSE)),"",VLOOKUP(I4387,State_codes!$B$2:$C$38, 2, FALSE))</f>
        <v>RJ</v>
      </c>
      <c r="K4387" s="2" t="s">
        <v>122</v>
      </c>
      <c r="L4387" s="31" t="s">
        <v>429</v>
      </c>
      <c r="N4387" s="130"/>
      <c r="O4387" s="130"/>
      <c r="P4387" s="39">
        <v>43927</v>
      </c>
      <c r="Q4387" s="37" t="s">
        <v>14631</v>
      </c>
      <c r="R4387" s="46"/>
      <c r="S4387" s="46"/>
    </row>
    <row r="4388" spans="1:19" ht="12.75">
      <c r="A4388" s="50">
        <v>4387</v>
      </c>
      <c r="B4388" s="119"/>
      <c r="C4388" s="39">
        <v>43927</v>
      </c>
      <c r="D4388" s="40"/>
      <c r="E4388" s="41"/>
      <c r="H4388" s="2" t="s">
        <v>1619</v>
      </c>
      <c r="I4388" s="2" t="s">
        <v>109</v>
      </c>
      <c r="J4388" s="15" t="str">
        <f>IF(ISERROR(VLOOKUP(I4388,State_codes!$B$2:$C$38, 2, FALSE)),"",VLOOKUP(I4388,State_codes!$B$2:$C$38, 2, FALSE))</f>
        <v>RJ</v>
      </c>
      <c r="K4388" s="2" t="s">
        <v>122</v>
      </c>
      <c r="L4388" s="31" t="s">
        <v>429</v>
      </c>
      <c r="N4388" s="130"/>
      <c r="O4388" s="130"/>
      <c r="P4388" s="39">
        <v>43927</v>
      </c>
      <c r="Q4388" s="37" t="s">
        <v>14631</v>
      </c>
      <c r="R4388" s="46"/>
      <c r="S4388" s="46"/>
    </row>
    <row r="4389" spans="1:19" ht="12.75">
      <c r="A4389" s="50">
        <v>4388</v>
      </c>
      <c r="B4389" s="119"/>
      <c r="C4389" s="39">
        <v>43927</v>
      </c>
      <c r="D4389" s="40"/>
      <c r="E4389" s="41"/>
      <c r="H4389" s="2" t="s">
        <v>4084</v>
      </c>
      <c r="I4389" s="2" t="s">
        <v>109</v>
      </c>
      <c r="J4389" s="15" t="str">
        <f>IF(ISERROR(VLOOKUP(I4389,State_codes!$B$2:$C$38, 2, FALSE)),"",VLOOKUP(I4389,State_codes!$B$2:$C$38, 2, FALSE))</f>
        <v>RJ</v>
      </c>
      <c r="K4389" s="2" t="s">
        <v>122</v>
      </c>
      <c r="L4389" s="31" t="s">
        <v>429</v>
      </c>
      <c r="N4389" s="130"/>
      <c r="O4389" s="130"/>
      <c r="P4389" s="39">
        <v>43927</v>
      </c>
      <c r="Q4389" s="37" t="s">
        <v>14631</v>
      </c>
      <c r="R4389" s="46"/>
      <c r="S4389" s="46"/>
    </row>
    <row r="4390" spans="1:19" ht="12.75">
      <c r="A4390" s="50">
        <v>4389</v>
      </c>
      <c r="B4390" s="119"/>
      <c r="C4390" s="39">
        <v>43927</v>
      </c>
      <c r="D4390" s="40"/>
      <c r="E4390" s="41"/>
      <c r="H4390" s="2" t="s">
        <v>4084</v>
      </c>
      <c r="I4390" s="2" t="s">
        <v>109</v>
      </c>
      <c r="J4390" s="15" t="str">
        <f>IF(ISERROR(VLOOKUP(I4390,State_codes!$B$2:$C$38, 2, FALSE)),"",VLOOKUP(I4390,State_codes!$B$2:$C$38, 2, FALSE))</f>
        <v>RJ</v>
      </c>
      <c r="K4390" s="2" t="s">
        <v>122</v>
      </c>
      <c r="L4390" s="31" t="s">
        <v>429</v>
      </c>
      <c r="N4390" s="130"/>
      <c r="O4390" s="130"/>
      <c r="P4390" s="39">
        <v>43927</v>
      </c>
      <c r="Q4390" s="37" t="s">
        <v>14631</v>
      </c>
      <c r="R4390" s="46"/>
      <c r="S4390" s="46"/>
    </row>
    <row r="4391" spans="1:19" ht="12.75">
      <c r="A4391" s="50">
        <v>4390</v>
      </c>
      <c r="B4391" s="119"/>
      <c r="C4391" s="39">
        <v>43927</v>
      </c>
      <c r="D4391" s="40"/>
      <c r="E4391" s="41"/>
      <c r="G4391" s="2" t="s">
        <v>14632</v>
      </c>
      <c r="H4391" s="15"/>
      <c r="I4391" s="2" t="s">
        <v>207</v>
      </c>
      <c r="J4391" s="15" t="str">
        <f>IF(ISERROR(VLOOKUP(I4391,State_codes!$B$2:$C$38, 2, FALSE)),"",VLOOKUP(I4391,State_codes!$B$2:$C$38, 2, FALSE))</f>
        <v>JK</v>
      </c>
      <c r="K4391" s="2" t="s">
        <v>122</v>
      </c>
      <c r="L4391" s="31" t="s">
        <v>429</v>
      </c>
      <c r="N4391" s="130"/>
      <c r="O4391" s="130"/>
      <c r="P4391" s="39">
        <v>43927</v>
      </c>
      <c r="Q4391" s="31" t="s">
        <v>14633</v>
      </c>
      <c r="R4391" s="46"/>
      <c r="S4391" s="46"/>
    </row>
    <row r="4392" spans="1:19" ht="12.75">
      <c r="A4392" s="50">
        <v>4391</v>
      </c>
      <c r="B4392" s="119"/>
      <c r="C4392" s="39">
        <v>43927</v>
      </c>
      <c r="D4392" s="40"/>
      <c r="E4392" s="41"/>
      <c r="G4392" s="2" t="s">
        <v>14632</v>
      </c>
      <c r="H4392" s="15"/>
      <c r="I4392" s="2" t="s">
        <v>207</v>
      </c>
      <c r="J4392" s="15" t="str">
        <f>IF(ISERROR(VLOOKUP(I4392,State_codes!$B$2:$C$38, 2, FALSE)),"",VLOOKUP(I4392,State_codes!$B$2:$C$38, 2, FALSE))</f>
        <v>JK</v>
      </c>
      <c r="K4392" s="2" t="s">
        <v>122</v>
      </c>
      <c r="L4392" s="31" t="s">
        <v>429</v>
      </c>
      <c r="N4392" s="130"/>
      <c r="O4392" s="130"/>
      <c r="P4392" s="39">
        <v>43927</v>
      </c>
      <c r="Q4392" s="31" t="s">
        <v>14633</v>
      </c>
      <c r="R4392" s="46"/>
      <c r="S4392" s="46"/>
    </row>
    <row r="4393" spans="1:19" ht="12.75">
      <c r="A4393" s="50">
        <v>4392</v>
      </c>
      <c r="B4393" s="119"/>
      <c r="C4393" s="39">
        <v>43927</v>
      </c>
      <c r="D4393" s="40"/>
      <c r="E4393" s="41"/>
      <c r="G4393" s="2" t="s">
        <v>14632</v>
      </c>
      <c r="H4393" s="15"/>
      <c r="I4393" s="2" t="s">
        <v>207</v>
      </c>
      <c r="J4393" s="15" t="str">
        <f>IF(ISERROR(VLOOKUP(I4393,State_codes!$B$2:$C$38, 2, FALSE)),"",VLOOKUP(I4393,State_codes!$B$2:$C$38, 2, FALSE))</f>
        <v>JK</v>
      </c>
      <c r="K4393" s="2" t="s">
        <v>122</v>
      </c>
      <c r="L4393" s="31" t="s">
        <v>429</v>
      </c>
      <c r="N4393" s="130"/>
      <c r="O4393" s="130"/>
      <c r="P4393" s="39">
        <v>43927</v>
      </c>
      <c r="Q4393" s="31" t="s">
        <v>14633</v>
      </c>
      <c r="R4393" s="46"/>
      <c r="S4393" s="46"/>
    </row>
    <row r="4394" spans="1:19" ht="12.75">
      <c r="A4394" s="50">
        <v>4393</v>
      </c>
      <c r="B4394" s="119"/>
      <c r="C4394" s="39">
        <v>43927</v>
      </c>
      <c r="D4394" s="40"/>
      <c r="E4394" s="41"/>
      <c r="H4394" s="2" t="s">
        <v>125</v>
      </c>
      <c r="I4394" s="2" t="s">
        <v>126</v>
      </c>
      <c r="J4394" s="15" t="str">
        <f>IF(ISERROR(VLOOKUP(I4394,State_codes!$B$2:$C$38, 2, FALSE)),"",VLOOKUP(I4394,State_codes!$B$2:$C$38, 2, FALSE))</f>
        <v>UP</v>
      </c>
      <c r="K4394" s="2" t="s">
        <v>122</v>
      </c>
      <c r="L4394" s="31" t="s">
        <v>429</v>
      </c>
      <c r="N4394" s="130"/>
      <c r="O4394" s="130"/>
      <c r="P4394" s="39">
        <v>43927</v>
      </c>
      <c r="Q4394" s="31" t="s">
        <v>14634</v>
      </c>
      <c r="R4394" s="46"/>
      <c r="S4394" s="46"/>
    </row>
    <row r="4395" spans="1:19" ht="12.75">
      <c r="A4395" s="50">
        <v>4394</v>
      </c>
      <c r="B4395" s="119"/>
      <c r="C4395" s="39">
        <v>43927</v>
      </c>
      <c r="D4395" s="40"/>
      <c r="E4395" s="41"/>
      <c r="H4395" s="2" t="s">
        <v>125</v>
      </c>
      <c r="I4395" s="2" t="s">
        <v>126</v>
      </c>
      <c r="J4395" s="15" t="str">
        <f>IF(ISERROR(VLOOKUP(I4395,State_codes!$B$2:$C$38, 2, FALSE)),"",VLOOKUP(I4395,State_codes!$B$2:$C$38, 2, FALSE))</f>
        <v>UP</v>
      </c>
      <c r="K4395" s="2" t="s">
        <v>122</v>
      </c>
      <c r="L4395" s="31" t="s">
        <v>429</v>
      </c>
      <c r="N4395" s="130"/>
      <c r="O4395" s="130"/>
      <c r="P4395" s="39">
        <v>43927</v>
      </c>
      <c r="Q4395" s="31" t="s">
        <v>14634</v>
      </c>
      <c r="R4395" s="46"/>
      <c r="S4395" s="46"/>
    </row>
    <row r="4396" spans="1:19" ht="12.75">
      <c r="A4396" s="50">
        <v>4395</v>
      </c>
      <c r="B4396" s="119"/>
      <c r="C4396" s="39">
        <v>43927</v>
      </c>
      <c r="D4396" s="40"/>
      <c r="E4396" s="41"/>
      <c r="H4396" s="2" t="s">
        <v>316</v>
      </c>
      <c r="I4396" s="2" t="s">
        <v>126</v>
      </c>
      <c r="J4396" s="15" t="str">
        <f>IF(ISERROR(VLOOKUP(I4396,State_codes!$B$2:$C$38, 2, FALSE)),"",VLOOKUP(I4396,State_codes!$B$2:$C$38, 2, FALSE))</f>
        <v>UP</v>
      </c>
      <c r="K4396" s="2" t="s">
        <v>122</v>
      </c>
      <c r="L4396" s="31" t="s">
        <v>3062</v>
      </c>
      <c r="M4396" s="2" t="s">
        <v>766</v>
      </c>
      <c r="N4396" s="130"/>
      <c r="O4396" s="27" t="s">
        <v>129</v>
      </c>
      <c r="P4396" s="39">
        <v>43927</v>
      </c>
      <c r="Q4396" s="31" t="s">
        <v>14634</v>
      </c>
      <c r="R4396" s="46"/>
      <c r="S4396" s="46"/>
    </row>
    <row r="4397" spans="1:19" ht="12.75">
      <c r="A4397" s="50">
        <v>4396</v>
      </c>
      <c r="B4397" s="119"/>
      <c r="C4397" s="39">
        <v>43927</v>
      </c>
      <c r="D4397" s="40"/>
      <c r="E4397" s="41"/>
      <c r="H4397" s="2" t="s">
        <v>316</v>
      </c>
      <c r="I4397" s="2" t="s">
        <v>126</v>
      </c>
      <c r="J4397" s="15" t="str">
        <f>IF(ISERROR(VLOOKUP(I4397,State_codes!$B$2:$C$38, 2, FALSE)),"",VLOOKUP(I4397,State_codes!$B$2:$C$38, 2, FALSE))</f>
        <v>UP</v>
      </c>
      <c r="K4397" s="2" t="s">
        <v>122</v>
      </c>
      <c r="L4397" s="31" t="s">
        <v>3062</v>
      </c>
      <c r="M4397" s="2" t="s">
        <v>766</v>
      </c>
      <c r="N4397" s="130"/>
      <c r="O4397" s="27" t="s">
        <v>129</v>
      </c>
      <c r="P4397" s="39">
        <v>43927</v>
      </c>
      <c r="Q4397" s="31" t="s">
        <v>14634</v>
      </c>
      <c r="R4397" s="46"/>
      <c r="S4397" s="46"/>
    </row>
    <row r="4398" spans="1:19" ht="12.75">
      <c r="A4398" s="50">
        <v>4397</v>
      </c>
      <c r="B4398" s="119"/>
      <c r="C4398" s="39">
        <v>43927</v>
      </c>
      <c r="D4398" s="40"/>
      <c r="E4398" s="41"/>
      <c r="H4398" s="2" t="s">
        <v>316</v>
      </c>
      <c r="I4398" s="2" t="s">
        <v>126</v>
      </c>
      <c r="J4398" s="15" t="str">
        <f>IF(ISERROR(VLOOKUP(I4398,State_codes!$B$2:$C$38, 2, FALSE)),"",VLOOKUP(I4398,State_codes!$B$2:$C$38, 2, FALSE))</f>
        <v>UP</v>
      </c>
      <c r="K4398" s="2" t="s">
        <v>122</v>
      </c>
      <c r="L4398" s="31" t="s">
        <v>3062</v>
      </c>
      <c r="M4398" s="2" t="s">
        <v>766</v>
      </c>
      <c r="N4398" s="130"/>
      <c r="O4398" s="27" t="s">
        <v>129</v>
      </c>
      <c r="P4398" s="39">
        <v>43927</v>
      </c>
      <c r="Q4398" s="31" t="s">
        <v>14634</v>
      </c>
      <c r="R4398" s="46"/>
      <c r="S4398" s="46"/>
    </row>
    <row r="4399" spans="1:19" ht="12.75">
      <c r="A4399" s="50">
        <v>4398</v>
      </c>
      <c r="B4399" s="119"/>
      <c r="C4399" s="39">
        <v>43927</v>
      </c>
      <c r="D4399" s="40"/>
      <c r="E4399" s="41"/>
      <c r="H4399" s="2" t="s">
        <v>316</v>
      </c>
      <c r="I4399" s="2" t="s">
        <v>126</v>
      </c>
      <c r="J4399" s="15" t="str">
        <f>IF(ISERROR(VLOOKUP(I4399,State_codes!$B$2:$C$38, 2, FALSE)),"",VLOOKUP(I4399,State_codes!$B$2:$C$38, 2, FALSE))</f>
        <v>UP</v>
      </c>
      <c r="K4399" s="2" t="s">
        <v>122</v>
      </c>
      <c r="L4399" s="31" t="s">
        <v>3062</v>
      </c>
      <c r="M4399" s="2" t="s">
        <v>766</v>
      </c>
      <c r="N4399" s="130"/>
      <c r="O4399" s="27" t="s">
        <v>129</v>
      </c>
      <c r="P4399" s="39">
        <v>43927</v>
      </c>
      <c r="Q4399" s="31" t="s">
        <v>14634</v>
      </c>
      <c r="R4399" s="46"/>
      <c r="S4399" s="46"/>
    </row>
    <row r="4400" spans="1:19" ht="12.75">
      <c r="A4400" s="50">
        <v>4399</v>
      </c>
      <c r="B4400" s="119"/>
      <c r="C4400" s="39">
        <v>43927</v>
      </c>
      <c r="D4400" s="40"/>
      <c r="E4400" s="41"/>
      <c r="H4400" s="2" t="s">
        <v>316</v>
      </c>
      <c r="I4400" s="2" t="s">
        <v>126</v>
      </c>
      <c r="J4400" s="15" t="str">
        <f>IF(ISERROR(VLOOKUP(I4400,State_codes!$B$2:$C$38, 2, FALSE)),"",VLOOKUP(I4400,State_codes!$B$2:$C$38, 2, FALSE))</f>
        <v>UP</v>
      </c>
      <c r="K4400" s="2" t="s">
        <v>122</v>
      </c>
      <c r="L4400" s="31" t="s">
        <v>3062</v>
      </c>
      <c r="M4400" s="2" t="s">
        <v>766</v>
      </c>
      <c r="N4400" s="130"/>
      <c r="O4400" s="27" t="s">
        <v>129</v>
      </c>
      <c r="P4400" s="39">
        <v>43927</v>
      </c>
      <c r="Q4400" s="31" t="s">
        <v>14634</v>
      </c>
      <c r="R4400" s="46"/>
      <c r="S4400" s="46"/>
    </row>
    <row r="4401" spans="1:19" ht="12.75">
      <c r="A4401" s="50">
        <v>4400</v>
      </c>
      <c r="B4401" s="119"/>
      <c r="C4401" s="39">
        <v>43927</v>
      </c>
      <c r="D4401" s="40"/>
      <c r="E4401" s="41"/>
      <c r="H4401" s="2" t="s">
        <v>771</v>
      </c>
      <c r="I4401" s="2" t="s">
        <v>126</v>
      </c>
      <c r="J4401" s="15" t="str">
        <f>IF(ISERROR(VLOOKUP(I4401,State_codes!$B$2:$C$38, 2, FALSE)),"",VLOOKUP(I4401,State_codes!$B$2:$C$38, 2, FALSE))</f>
        <v>UP</v>
      </c>
      <c r="K4401" s="2" t="s">
        <v>122</v>
      </c>
      <c r="L4401" s="31" t="s">
        <v>429</v>
      </c>
      <c r="N4401" s="130"/>
      <c r="O4401" s="130"/>
      <c r="P4401" s="39">
        <v>43927</v>
      </c>
      <c r="Q4401" s="31" t="s">
        <v>14634</v>
      </c>
      <c r="R4401" s="46"/>
      <c r="S4401" s="46"/>
    </row>
    <row r="4402" spans="1:19" ht="12.75">
      <c r="A4402" s="50">
        <v>4401</v>
      </c>
      <c r="B4402" s="119"/>
      <c r="C4402" s="39">
        <v>43927</v>
      </c>
      <c r="D4402" s="40"/>
      <c r="E4402" s="41"/>
      <c r="H4402" s="2" t="s">
        <v>771</v>
      </c>
      <c r="I4402" s="2" t="s">
        <v>126</v>
      </c>
      <c r="J4402" s="15" t="str">
        <f>IF(ISERROR(VLOOKUP(I4402,State_codes!$B$2:$C$38, 2, FALSE)),"",VLOOKUP(I4402,State_codes!$B$2:$C$38, 2, FALSE))</f>
        <v>UP</v>
      </c>
      <c r="K4402" s="2" t="s">
        <v>122</v>
      </c>
      <c r="L4402" s="31" t="s">
        <v>429</v>
      </c>
      <c r="N4402" s="130"/>
      <c r="O4402" s="130"/>
      <c r="P4402" s="39">
        <v>43927</v>
      </c>
      <c r="Q4402" s="31" t="s">
        <v>14634</v>
      </c>
      <c r="R4402" s="46"/>
      <c r="S4402" s="46"/>
    </row>
    <row r="4403" spans="1:19" ht="12.75">
      <c r="A4403" s="50">
        <v>4402</v>
      </c>
      <c r="B4403" s="119"/>
      <c r="C4403" s="39">
        <v>43927</v>
      </c>
      <c r="D4403" s="40"/>
      <c r="E4403" s="41"/>
      <c r="H4403" s="2" t="s">
        <v>771</v>
      </c>
      <c r="I4403" s="2" t="s">
        <v>126</v>
      </c>
      <c r="J4403" s="15" t="str">
        <f>IF(ISERROR(VLOOKUP(I4403,State_codes!$B$2:$C$38, 2, FALSE)),"",VLOOKUP(I4403,State_codes!$B$2:$C$38, 2, FALSE))</f>
        <v>UP</v>
      </c>
      <c r="K4403" s="2" t="s">
        <v>122</v>
      </c>
      <c r="L4403" s="31" t="s">
        <v>429</v>
      </c>
      <c r="N4403" s="130"/>
      <c r="O4403" s="130"/>
      <c r="P4403" s="39">
        <v>43927</v>
      </c>
      <c r="Q4403" s="31" t="s">
        <v>14634</v>
      </c>
      <c r="R4403" s="46"/>
      <c r="S4403" s="46"/>
    </row>
    <row r="4404" spans="1:19" ht="12.75">
      <c r="A4404" s="50">
        <v>4403</v>
      </c>
      <c r="B4404" s="119"/>
      <c r="C4404" s="39">
        <v>43927</v>
      </c>
      <c r="D4404" s="40"/>
      <c r="E4404" s="41"/>
      <c r="H4404" s="2" t="s">
        <v>1704</v>
      </c>
      <c r="I4404" s="2" t="s">
        <v>126</v>
      </c>
      <c r="J4404" s="15" t="str">
        <f>IF(ISERROR(VLOOKUP(I4404,State_codes!$B$2:$C$38, 2, FALSE)),"",VLOOKUP(I4404,State_codes!$B$2:$C$38, 2, FALSE))</f>
        <v>UP</v>
      </c>
      <c r="K4404" s="2" t="s">
        <v>122</v>
      </c>
      <c r="L4404" s="31" t="s">
        <v>3062</v>
      </c>
      <c r="M4404" s="2" t="s">
        <v>766</v>
      </c>
      <c r="N4404" s="130"/>
      <c r="O4404" s="27" t="s">
        <v>129</v>
      </c>
      <c r="P4404" s="39">
        <v>43927</v>
      </c>
      <c r="Q4404" s="31" t="s">
        <v>14634</v>
      </c>
      <c r="R4404" s="46"/>
      <c r="S4404" s="46"/>
    </row>
    <row r="4405" spans="1:19" ht="12.75">
      <c r="A4405" s="50">
        <v>4404</v>
      </c>
      <c r="B4405" s="119"/>
      <c r="C4405" s="39">
        <v>43927</v>
      </c>
      <c r="D4405" s="40"/>
      <c r="E4405" s="41"/>
      <c r="H4405" s="2" t="s">
        <v>2563</v>
      </c>
      <c r="I4405" s="2" t="s">
        <v>126</v>
      </c>
      <c r="J4405" s="15" t="str">
        <f>IF(ISERROR(VLOOKUP(I4405,State_codes!$B$2:$C$38, 2, FALSE)),"",VLOOKUP(I4405,State_codes!$B$2:$C$38, 2, FALSE))</f>
        <v>UP</v>
      </c>
      <c r="K4405" s="2" t="s">
        <v>122</v>
      </c>
      <c r="L4405" s="31" t="s">
        <v>3062</v>
      </c>
      <c r="M4405" s="2" t="s">
        <v>766</v>
      </c>
      <c r="N4405" s="130"/>
      <c r="O4405" s="27" t="s">
        <v>129</v>
      </c>
      <c r="P4405" s="39">
        <v>43927</v>
      </c>
      <c r="Q4405" s="31" t="s">
        <v>14634</v>
      </c>
      <c r="R4405" s="46"/>
      <c r="S4405" s="46"/>
    </row>
    <row r="4406" spans="1:19" ht="12.75">
      <c r="A4406" s="50">
        <v>4405</v>
      </c>
      <c r="B4406" s="119"/>
      <c r="C4406" s="39">
        <v>43927</v>
      </c>
      <c r="D4406" s="40"/>
      <c r="E4406" s="41"/>
      <c r="H4406" s="2" t="s">
        <v>2563</v>
      </c>
      <c r="I4406" s="2" t="s">
        <v>126</v>
      </c>
      <c r="J4406" s="15" t="str">
        <f>IF(ISERROR(VLOOKUP(I4406,State_codes!$B$2:$C$38, 2, FALSE)),"",VLOOKUP(I4406,State_codes!$B$2:$C$38, 2, FALSE))</f>
        <v>UP</v>
      </c>
      <c r="K4406" s="2" t="s">
        <v>122</v>
      </c>
      <c r="L4406" s="31" t="s">
        <v>3062</v>
      </c>
      <c r="M4406" s="2" t="s">
        <v>766</v>
      </c>
      <c r="N4406" s="130"/>
      <c r="O4406" s="27" t="s">
        <v>129</v>
      </c>
      <c r="P4406" s="39">
        <v>43927</v>
      </c>
      <c r="Q4406" s="31" t="s">
        <v>14634</v>
      </c>
      <c r="R4406" s="46"/>
      <c r="S4406" s="46"/>
    </row>
    <row r="4407" spans="1:19" ht="12.75">
      <c r="A4407" s="50">
        <v>4406</v>
      </c>
      <c r="B4407" s="119"/>
      <c r="C4407" s="39">
        <v>43927</v>
      </c>
      <c r="D4407" s="40"/>
      <c r="E4407" s="41"/>
      <c r="H4407" s="2" t="s">
        <v>2563</v>
      </c>
      <c r="I4407" s="2" t="s">
        <v>126</v>
      </c>
      <c r="J4407" s="15" t="str">
        <f>IF(ISERROR(VLOOKUP(I4407,State_codes!$B$2:$C$38, 2, FALSE)),"",VLOOKUP(I4407,State_codes!$B$2:$C$38, 2, FALSE))</f>
        <v>UP</v>
      </c>
      <c r="K4407" s="2" t="s">
        <v>122</v>
      </c>
      <c r="L4407" s="31" t="s">
        <v>3062</v>
      </c>
      <c r="M4407" s="2" t="s">
        <v>766</v>
      </c>
      <c r="N4407" s="130"/>
      <c r="O4407" s="27" t="s">
        <v>129</v>
      </c>
      <c r="P4407" s="39">
        <v>43927</v>
      </c>
      <c r="Q4407" s="31" t="s">
        <v>14634</v>
      </c>
      <c r="R4407" s="46"/>
      <c r="S4407" s="46"/>
    </row>
    <row r="4408" spans="1:19" ht="12.75">
      <c r="A4408" s="50">
        <v>4407</v>
      </c>
      <c r="B4408" s="119"/>
      <c r="C4408" s="39">
        <v>43927</v>
      </c>
      <c r="D4408" s="40"/>
      <c r="E4408" s="41"/>
      <c r="H4408" s="2" t="s">
        <v>2563</v>
      </c>
      <c r="I4408" s="2" t="s">
        <v>126</v>
      </c>
      <c r="J4408" s="15" t="str">
        <f>IF(ISERROR(VLOOKUP(I4408,State_codes!$B$2:$C$38, 2, FALSE)),"",VLOOKUP(I4408,State_codes!$B$2:$C$38, 2, FALSE))</f>
        <v>UP</v>
      </c>
      <c r="K4408" s="2" t="s">
        <v>122</v>
      </c>
      <c r="L4408" s="31" t="s">
        <v>3062</v>
      </c>
      <c r="M4408" s="2" t="s">
        <v>766</v>
      </c>
      <c r="N4408" s="130"/>
      <c r="O4408" s="27" t="s">
        <v>129</v>
      </c>
      <c r="P4408" s="39">
        <v>43927</v>
      </c>
      <c r="Q4408" s="31" t="s">
        <v>14634</v>
      </c>
      <c r="R4408" s="46"/>
      <c r="S4408" s="46"/>
    </row>
    <row r="4409" spans="1:19" ht="12.75">
      <c r="A4409" s="50">
        <v>4408</v>
      </c>
      <c r="B4409" s="119"/>
      <c r="C4409" s="39">
        <v>43927</v>
      </c>
      <c r="D4409" s="40"/>
      <c r="E4409" s="41"/>
      <c r="H4409" s="2" t="s">
        <v>2563</v>
      </c>
      <c r="I4409" s="2" t="s">
        <v>126</v>
      </c>
      <c r="J4409" s="15" t="str">
        <f>IF(ISERROR(VLOOKUP(I4409,State_codes!$B$2:$C$38, 2, FALSE)),"",VLOOKUP(I4409,State_codes!$B$2:$C$38, 2, FALSE))</f>
        <v>UP</v>
      </c>
      <c r="K4409" s="2" t="s">
        <v>122</v>
      </c>
      <c r="L4409" s="31" t="s">
        <v>3062</v>
      </c>
      <c r="M4409" s="2" t="s">
        <v>766</v>
      </c>
      <c r="N4409" s="130"/>
      <c r="O4409" s="27" t="s">
        <v>129</v>
      </c>
      <c r="P4409" s="39">
        <v>43927</v>
      </c>
      <c r="Q4409" s="31" t="s">
        <v>14634</v>
      </c>
      <c r="R4409" s="46"/>
      <c r="S4409" s="46"/>
    </row>
    <row r="4410" spans="1:19" ht="12.75">
      <c r="A4410" s="50">
        <v>4409</v>
      </c>
      <c r="B4410" s="119"/>
      <c r="C4410" s="39">
        <v>43927</v>
      </c>
      <c r="D4410" s="40"/>
      <c r="E4410" s="41"/>
      <c r="H4410" s="2" t="s">
        <v>1745</v>
      </c>
      <c r="I4410" s="2" t="s">
        <v>126</v>
      </c>
      <c r="J4410" s="15" t="str">
        <f>IF(ISERROR(VLOOKUP(I4410,State_codes!$B$2:$C$38, 2, FALSE)),"",VLOOKUP(I4410,State_codes!$B$2:$C$38, 2, FALSE))</f>
        <v>UP</v>
      </c>
      <c r="K4410" s="2" t="s">
        <v>122</v>
      </c>
      <c r="L4410" s="31" t="s">
        <v>429</v>
      </c>
      <c r="N4410" s="130"/>
      <c r="O4410" s="130"/>
      <c r="P4410" s="39">
        <v>43927</v>
      </c>
      <c r="Q4410" s="31" t="s">
        <v>14634</v>
      </c>
      <c r="R4410" s="46"/>
      <c r="S4410" s="46"/>
    </row>
    <row r="4411" spans="1:19" ht="12.75">
      <c r="A4411" s="50">
        <v>4410</v>
      </c>
      <c r="B4411" s="119"/>
      <c r="C4411" s="39">
        <v>43927</v>
      </c>
      <c r="D4411" s="40"/>
      <c r="E4411" s="41"/>
      <c r="H4411" s="2" t="s">
        <v>5447</v>
      </c>
      <c r="I4411" s="2" t="s">
        <v>126</v>
      </c>
      <c r="J4411" s="15" t="str">
        <f>IF(ISERROR(VLOOKUP(I4411,State_codes!$B$2:$C$38, 2, FALSE)),"",VLOOKUP(I4411,State_codes!$B$2:$C$38, 2, FALSE))</f>
        <v>UP</v>
      </c>
      <c r="K4411" s="2" t="s">
        <v>122</v>
      </c>
      <c r="L4411" s="31" t="s">
        <v>3062</v>
      </c>
      <c r="M4411" s="2" t="s">
        <v>766</v>
      </c>
      <c r="N4411" s="130"/>
      <c r="O4411" s="27" t="s">
        <v>129</v>
      </c>
      <c r="P4411" s="39">
        <v>43927</v>
      </c>
      <c r="Q4411" s="31" t="s">
        <v>14634</v>
      </c>
      <c r="R4411" s="46"/>
      <c r="S4411" s="46"/>
    </row>
    <row r="4412" spans="1:19" ht="12.75">
      <c r="A4412" s="50">
        <v>4411</v>
      </c>
      <c r="B4412" s="119"/>
      <c r="C4412" s="146">
        <v>43927</v>
      </c>
      <c r="D4412" s="343"/>
      <c r="E4412" s="45"/>
      <c r="F4412" s="45"/>
      <c r="G4412" s="45"/>
      <c r="H4412" s="80" t="s">
        <v>5487</v>
      </c>
      <c r="I4412" s="75" t="s">
        <v>126</v>
      </c>
      <c r="J4412" s="45" t="str">
        <f>IF(ISERROR(VLOOKUP(I4412,State_codes!$B$2:$C$38, 2, FALSE)),"",VLOOKUP(I4412,State_codes!$B$2:$C$38, 2, FALSE))</f>
        <v>UP</v>
      </c>
      <c r="K4412" s="45" t="s">
        <v>122</v>
      </c>
      <c r="L4412" s="31" t="s">
        <v>3062</v>
      </c>
      <c r="M4412" s="2" t="s">
        <v>766</v>
      </c>
      <c r="N4412" s="129"/>
      <c r="O4412" s="27" t="s">
        <v>129</v>
      </c>
      <c r="P4412" s="146">
        <v>43927</v>
      </c>
      <c r="Q4412" s="163" t="s">
        <v>14634</v>
      </c>
      <c r="R4412" s="46"/>
      <c r="S4412" s="46"/>
    </row>
    <row r="4413" spans="1:19" ht="12.75">
      <c r="A4413" s="50">
        <v>4412</v>
      </c>
      <c r="B4413" s="119"/>
      <c r="C4413" s="146">
        <v>43927</v>
      </c>
      <c r="D4413" s="343"/>
      <c r="E4413" s="45"/>
      <c r="F4413" s="45"/>
      <c r="G4413" s="45"/>
      <c r="H4413" s="80" t="s">
        <v>5498</v>
      </c>
      <c r="I4413" s="75" t="s">
        <v>126</v>
      </c>
      <c r="J4413" s="45" t="str">
        <f>IF(ISERROR(VLOOKUP(I4413,State_codes!$B$2:$C$38, 2, FALSE)),"",VLOOKUP(I4413,State_codes!$B$2:$C$38, 2, FALSE))</f>
        <v>UP</v>
      </c>
      <c r="K4413" s="45" t="s">
        <v>122</v>
      </c>
      <c r="L4413" s="31" t="s">
        <v>3062</v>
      </c>
      <c r="M4413" s="2" t="s">
        <v>766</v>
      </c>
      <c r="N4413" s="129"/>
      <c r="O4413" s="27" t="s">
        <v>129</v>
      </c>
      <c r="P4413" s="146">
        <v>43927</v>
      </c>
      <c r="Q4413" s="163" t="s">
        <v>14634</v>
      </c>
      <c r="R4413" s="46"/>
      <c r="S4413" s="46"/>
    </row>
    <row r="4414" spans="1:19" ht="12.75">
      <c r="A4414" s="50">
        <v>4413</v>
      </c>
      <c r="B4414" s="119"/>
      <c r="C4414" s="146">
        <v>43927</v>
      </c>
      <c r="D4414" s="343"/>
      <c r="E4414" s="45"/>
      <c r="F4414" s="45"/>
      <c r="G4414" s="45"/>
      <c r="H4414" s="80" t="s">
        <v>5498</v>
      </c>
      <c r="I4414" s="75" t="s">
        <v>126</v>
      </c>
      <c r="J4414" s="45" t="str">
        <f>IF(ISERROR(VLOOKUP(I4414,State_codes!$B$2:$C$38, 2, FALSE)),"",VLOOKUP(I4414,State_codes!$B$2:$C$38, 2, FALSE))</f>
        <v>UP</v>
      </c>
      <c r="K4414" s="45" t="s">
        <v>122</v>
      </c>
      <c r="L4414" s="31" t="s">
        <v>3062</v>
      </c>
      <c r="M4414" s="2" t="s">
        <v>766</v>
      </c>
      <c r="N4414" s="129"/>
      <c r="O4414" s="27" t="s">
        <v>129</v>
      </c>
      <c r="P4414" s="146">
        <v>43927</v>
      </c>
      <c r="Q4414" s="163" t="s">
        <v>14634</v>
      </c>
      <c r="R4414" s="46"/>
      <c r="S4414" s="46"/>
    </row>
    <row r="4415" spans="1:19" ht="12.75">
      <c r="A4415" s="50">
        <v>4414</v>
      </c>
      <c r="B4415" s="119"/>
      <c r="C4415" s="146">
        <v>43927</v>
      </c>
      <c r="D4415" s="343"/>
      <c r="E4415" s="45"/>
      <c r="F4415" s="45"/>
      <c r="G4415" s="45"/>
      <c r="H4415" s="80" t="s">
        <v>5498</v>
      </c>
      <c r="I4415" s="75" t="s">
        <v>126</v>
      </c>
      <c r="J4415" s="45" t="str">
        <f>IF(ISERROR(VLOOKUP(I4415,State_codes!$B$2:$C$38, 2, FALSE)),"",VLOOKUP(I4415,State_codes!$B$2:$C$38, 2, FALSE))</f>
        <v>UP</v>
      </c>
      <c r="K4415" s="45" t="s">
        <v>122</v>
      </c>
      <c r="L4415" s="31" t="s">
        <v>3062</v>
      </c>
      <c r="M4415" s="2" t="s">
        <v>766</v>
      </c>
      <c r="N4415" s="129"/>
      <c r="O4415" s="27" t="s">
        <v>129</v>
      </c>
      <c r="P4415" s="146">
        <v>43927</v>
      </c>
      <c r="Q4415" s="163" t="s">
        <v>14634</v>
      </c>
      <c r="R4415" s="46"/>
      <c r="S4415" s="46"/>
    </row>
    <row r="4416" spans="1:19" ht="12.75">
      <c r="A4416" s="50">
        <v>4415</v>
      </c>
      <c r="B4416" s="119"/>
      <c r="C4416" s="146">
        <v>43927</v>
      </c>
      <c r="D4416" s="343"/>
      <c r="E4416" s="45"/>
      <c r="F4416" s="45"/>
      <c r="G4416" s="45"/>
      <c r="H4416" s="80" t="s">
        <v>5498</v>
      </c>
      <c r="I4416" s="75" t="s">
        <v>126</v>
      </c>
      <c r="J4416" s="45" t="str">
        <f>IF(ISERROR(VLOOKUP(I4416,State_codes!$B$2:$C$38, 2, FALSE)),"",VLOOKUP(I4416,State_codes!$B$2:$C$38, 2, FALSE))</f>
        <v>UP</v>
      </c>
      <c r="K4416" s="45" t="s">
        <v>122</v>
      </c>
      <c r="L4416" s="31" t="s">
        <v>3062</v>
      </c>
      <c r="M4416" s="2" t="s">
        <v>766</v>
      </c>
      <c r="N4416" s="129"/>
      <c r="O4416" s="27" t="s">
        <v>129</v>
      </c>
      <c r="P4416" s="146">
        <v>43927</v>
      </c>
      <c r="Q4416" s="163" t="s">
        <v>14634</v>
      </c>
      <c r="R4416" s="46"/>
      <c r="S4416" s="46"/>
    </row>
    <row r="4417" spans="1:19" ht="12.75">
      <c r="A4417" s="50">
        <v>4416</v>
      </c>
      <c r="B4417" s="119"/>
      <c r="C4417" s="146">
        <v>43927</v>
      </c>
      <c r="D4417" s="343"/>
      <c r="E4417" s="45"/>
      <c r="F4417" s="45"/>
      <c r="G4417" s="45"/>
      <c r="H4417" s="80" t="s">
        <v>5498</v>
      </c>
      <c r="I4417" s="75" t="s">
        <v>126</v>
      </c>
      <c r="J4417" s="45" t="str">
        <f>IF(ISERROR(VLOOKUP(I4417,State_codes!$B$2:$C$38, 2, FALSE)),"",VLOOKUP(I4417,State_codes!$B$2:$C$38, 2, FALSE))</f>
        <v>UP</v>
      </c>
      <c r="K4417" s="45" t="s">
        <v>122</v>
      </c>
      <c r="L4417" s="31" t="s">
        <v>3062</v>
      </c>
      <c r="M4417" s="2" t="s">
        <v>766</v>
      </c>
      <c r="N4417" s="129"/>
      <c r="O4417" s="27" t="s">
        <v>129</v>
      </c>
      <c r="P4417" s="146">
        <v>43927</v>
      </c>
      <c r="Q4417" s="163" t="s">
        <v>14634</v>
      </c>
      <c r="R4417" s="46"/>
      <c r="S4417" s="46"/>
    </row>
    <row r="4418" spans="1:19" ht="12.75">
      <c r="A4418" s="50">
        <v>4417</v>
      </c>
      <c r="B4418" s="119"/>
      <c r="C4418" s="146">
        <v>43927</v>
      </c>
      <c r="D4418" s="343"/>
      <c r="E4418" s="45"/>
      <c r="F4418" s="45"/>
      <c r="G4418" s="45"/>
      <c r="H4418" s="80" t="s">
        <v>5498</v>
      </c>
      <c r="I4418" s="75" t="s">
        <v>126</v>
      </c>
      <c r="J4418" s="45" t="str">
        <f>IF(ISERROR(VLOOKUP(I4418,State_codes!$B$2:$C$38, 2, FALSE)),"",VLOOKUP(I4418,State_codes!$B$2:$C$38, 2, FALSE))</f>
        <v>UP</v>
      </c>
      <c r="K4418" s="45" t="s">
        <v>122</v>
      </c>
      <c r="L4418" s="31" t="s">
        <v>3062</v>
      </c>
      <c r="M4418" s="2" t="s">
        <v>766</v>
      </c>
      <c r="N4418" s="129"/>
      <c r="O4418" s="27" t="s">
        <v>129</v>
      </c>
      <c r="P4418" s="146">
        <v>43927</v>
      </c>
      <c r="Q4418" s="163" t="s">
        <v>14634</v>
      </c>
      <c r="R4418" s="46"/>
      <c r="S4418" s="46"/>
    </row>
    <row r="4419" spans="1:19" ht="12.75">
      <c r="A4419" s="50">
        <v>4418</v>
      </c>
      <c r="B4419" s="119"/>
      <c r="C4419" s="146">
        <v>43927</v>
      </c>
      <c r="D4419" s="343"/>
      <c r="E4419" s="45"/>
      <c r="F4419" s="45"/>
      <c r="G4419" s="45"/>
      <c r="H4419" s="80" t="s">
        <v>5498</v>
      </c>
      <c r="I4419" s="75" t="s">
        <v>126</v>
      </c>
      <c r="J4419" s="45" t="str">
        <f>IF(ISERROR(VLOOKUP(I4419,State_codes!$B$2:$C$38, 2, FALSE)),"",VLOOKUP(I4419,State_codes!$B$2:$C$38, 2, FALSE))</f>
        <v>UP</v>
      </c>
      <c r="K4419" s="45" t="s">
        <v>122</v>
      </c>
      <c r="L4419" s="31" t="s">
        <v>3062</v>
      </c>
      <c r="M4419" s="2" t="s">
        <v>766</v>
      </c>
      <c r="N4419" s="129"/>
      <c r="O4419" s="27" t="s">
        <v>129</v>
      </c>
      <c r="P4419" s="146">
        <v>43927</v>
      </c>
      <c r="Q4419" s="163" t="s">
        <v>14634</v>
      </c>
      <c r="R4419" s="46"/>
      <c r="S4419" s="46"/>
    </row>
    <row r="4420" spans="1:19" ht="12.75">
      <c r="A4420" s="50">
        <v>4419</v>
      </c>
      <c r="B4420" s="119"/>
      <c r="C4420" s="146">
        <v>43927</v>
      </c>
      <c r="D4420" s="343"/>
      <c r="E4420" s="45"/>
      <c r="F4420" s="45"/>
      <c r="G4420" s="45"/>
      <c r="H4420" s="80" t="s">
        <v>5498</v>
      </c>
      <c r="I4420" s="75" t="s">
        <v>126</v>
      </c>
      <c r="J4420" s="45" t="str">
        <f>IF(ISERROR(VLOOKUP(I4420,State_codes!$B$2:$C$38, 2, FALSE)),"",VLOOKUP(I4420,State_codes!$B$2:$C$38, 2, FALSE))</f>
        <v>UP</v>
      </c>
      <c r="K4420" s="45" t="s">
        <v>122</v>
      </c>
      <c r="L4420" s="31" t="s">
        <v>3062</v>
      </c>
      <c r="M4420" s="2" t="s">
        <v>766</v>
      </c>
      <c r="N4420" s="129"/>
      <c r="O4420" s="27" t="s">
        <v>129</v>
      </c>
      <c r="P4420" s="146">
        <v>43927</v>
      </c>
      <c r="Q4420" s="163" t="s">
        <v>14634</v>
      </c>
      <c r="R4420" s="46"/>
      <c r="S4420" s="46"/>
    </row>
    <row r="4421" spans="1:19" ht="12.75">
      <c r="A4421" s="50">
        <v>4420</v>
      </c>
      <c r="B4421" s="119"/>
      <c r="C4421" s="39">
        <v>43927</v>
      </c>
      <c r="D4421" s="40"/>
      <c r="E4421" s="41"/>
      <c r="H4421" s="15"/>
      <c r="I4421" s="2" t="s">
        <v>95</v>
      </c>
      <c r="J4421" s="45" t="str">
        <f>IF(ISERROR(VLOOKUP(I4421,State_codes!$B$2:$C$38, 2, FALSE)),"",VLOOKUP(I4421,State_codes!$B$2:$C$38, 2, FALSE))</f>
        <v>DL</v>
      </c>
      <c r="K4421" s="2" t="s">
        <v>122</v>
      </c>
      <c r="L4421" s="31" t="s">
        <v>3062</v>
      </c>
      <c r="M4421" s="2" t="s">
        <v>766</v>
      </c>
      <c r="N4421" s="130"/>
      <c r="O4421" s="27" t="s">
        <v>129</v>
      </c>
      <c r="P4421" s="39">
        <v>43927</v>
      </c>
      <c r="Q4421" s="37" t="s">
        <v>14635</v>
      </c>
      <c r="R4421" s="46"/>
      <c r="S4421" s="46"/>
    </row>
    <row r="4422" spans="1:19" ht="12.75">
      <c r="A4422" s="50">
        <v>4421</v>
      </c>
      <c r="B4422" s="119"/>
      <c r="C4422" s="39">
        <v>43927</v>
      </c>
      <c r="D4422" s="40"/>
      <c r="E4422" s="41"/>
      <c r="H4422" s="15"/>
      <c r="I4422" s="2" t="s">
        <v>95</v>
      </c>
      <c r="J4422" s="45" t="str">
        <f>IF(ISERROR(VLOOKUP(I4422,State_codes!$B$2:$C$38, 2, FALSE)),"",VLOOKUP(I4422,State_codes!$B$2:$C$38, 2, FALSE))</f>
        <v>DL</v>
      </c>
      <c r="K4422" s="2" t="s">
        <v>122</v>
      </c>
      <c r="L4422" s="31" t="s">
        <v>3062</v>
      </c>
      <c r="M4422" s="2" t="s">
        <v>766</v>
      </c>
      <c r="N4422" s="130"/>
      <c r="O4422" s="27" t="s">
        <v>129</v>
      </c>
      <c r="P4422" s="39">
        <v>43927</v>
      </c>
      <c r="Q4422" s="37" t="s">
        <v>14635</v>
      </c>
      <c r="R4422" s="46"/>
      <c r="S4422" s="46"/>
    </row>
    <row r="4423" spans="1:19" ht="12.75">
      <c r="A4423" s="50">
        <v>4422</v>
      </c>
      <c r="B4423" s="119"/>
      <c r="C4423" s="39">
        <v>43927</v>
      </c>
      <c r="D4423" s="40"/>
      <c r="E4423" s="41"/>
      <c r="H4423" s="15"/>
      <c r="I4423" s="2" t="s">
        <v>95</v>
      </c>
      <c r="J4423" s="45" t="str">
        <f>IF(ISERROR(VLOOKUP(I4423,State_codes!$B$2:$C$38, 2, FALSE)),"",VLOOKUP(I4423,State_codes!$B$2:$C$38, 2, FALSE))</f>
        <v>DL</v>
      </c>
      <c r="K4423" s="2" t="s">
        <v>122</v>
      </c>
      <c r="L4423" s="31" t="s">
        <v>3062</v>
      </c>
      <c r="M4423" s="2" t="s">
        <v>766</v>
      </c>
      <c r="N4423" s="130"/>
      <c r="O4423" s="27" t="s">
        <v>129</v>
      </c>
      <c r="P4423" s="39">
        <v>43927</v>
      </c>
      <c r="Q4423" s="37" t="s">
        <v>14635</v>
      </c>
      <c r="R4423" s="46"/>
      <c r="S4423" s="46"/>
    </row>
    <row r="4424" spans="1:19" ht="12.75">
      <c r="A4424" s="50">
        <v>4423</v>
      </c>
      <c r="B4424" s="119"/>
      <c r="C4424" s="39">
        <v>43927</v>
      </c>
      <c r="D4424" s="40"/>
      <c r="E4424" s="41"/>
      <c r="H4424" s="15"/>
      <c r="I4424" s="2" t="s">
        <v>95</v>
      </c>
      <c r="J4424" s="45" t="str">
        <f>IF(ISERROR(VLOOKUP(I4424,State_codes!$B$2:$C$38, 2, FALSE)),"",VLOOKUP(I4424,State_codes!$B$2:$C$38, 2, FALSE))</f>
        <v>DL</v>
      </c>
      <c r="K4424" s="2" t="s">
        <v>122</v>
      </c>
      <c r="L4424" s="31" t="s">
        <v>3062</v>
      </c>
      <c r="M4424" s="2" t="s">
        <v>766</v>
      </c>
      <c r="N4424" s="130"/>
      <c r="O4424" s="27" t="s">
        <v>129</v>
      </c>
      <c r="P4424" s="39">
        <v>43927</v>
      </c>
      <c r="Q4424" s="37" t="s">
        <v>14635</v>
      </c>
      <c r="R4424" s="46"/>
      <c r="S4424" s="46"/>
    </row>
    <row r="4425" spans="1:19" ht="12.75">
      <c r="A4425" s="50">
        <v>4424</v>
      </c>
      <c r="B4425" s="119"/>
      <c r="C4425" s="39">
        <v>43927</v>
      </c>
      <c r="D4425" s="40"/>
      <c r="E4425" s="41"/>
      <c r="H4425" s="15"/>
      <c r="I4425" s="2" t="s">
        <v>95</v>
      </c>
      <c r="J4425" s="45" t="str">
        <f>IF(ISERROR(VLOOKUP(I4425,State_codes!$B$2:$C$38, 2, FALSE)),"",VLOOKUP(I4425,State_codes!$B$2:$C$38, 2, FALSE))</f>
        <v>DL</v>
      </c>
      <c r="K4425" s="2" t="s">
        <v>122</v>
      </c>
      <c r="L4425" s="31" t="s">
        <v>3062</v>
      </c>
      <c r="M4425" s="2" t="s">
        <v>766</v>
      </c>
      <c r="N4425" s="130"/>
      <c r="O4425" s="27" t="s">
        <v>129</v>
      </c>
      <c r="P4425" s="39">
        <v>43927</v>
      </c>
      <c r="Q4425" s="37" t="s">
        <v>14635</v>
      </c>
      <c r="R4425" s="46"/>
      <c r="S4425" s="46"/>
    </row>
    <row r="4426" spans="1:19" ht="12.75">
      <c r="A4426" s="50">
        <v>4425</v>
      </c>
      <c r="B4426" s="119"/>
      <c r="C4426" s="39">
        <v>43927</v>
      </c>
      <c r="D4426" s="40"/>
      <c r="E4426" s="41"/>
      <c r="H4426" s="15"/>
      <c r="I4426" s="2" t="s">
        <v>95</v>
      </c>
      <c r="J4426" s="45" t="str">
        <f>IF(ISERROR(VLOOKUP(I4426,State_codes!$B$2:$C$38, 2, FALSE)),"",VLOOKUP(I4426,State_codes!$B$2:$C$38, 2, FALSE))</f>
        <v>DL</v>
      </c>
      <c r="K4426" s="2" t="s">
        <v>122</v>
      </c>
      <c r="L4426" s="31" t="s">
        <v>3062</v>
      </c>
      <c r="M4426" s="2" t="s">
        <v>766</v>
      </c>
      <c r="N4426" s="130"/>
      <c r="O4426" s="27" t="s">
        <v>129</v>
      </c>
      <c r="P4426" s="39">
        <v>43927</v>
      </c>
      <c r="Q4426" s="37" t="s">
        <v>14635</v>
      </c>
      <c r="R4426" s="46"/>
      <c r="S4426" s="46"/>
    </row>
    <row r="4427" spans="1:19" ht="12.75">
      <c r="A4427" s="50">
        <v>4426</v>
      </c>
      <c r="B4427" s="119"/>
      <c r="C4427" s="39">
        <v>43927</v>
      </c>
      <c r="D4427" s="40"/>
      <c r="E4427" s="41"/>
      <c r="H4427" s="15"/>
      <c r="I4427" s="2" t="s">
        <v>95</v>
      </c>
      <c r="J4427" s="45" t="str">
        <f>IF(ISERROR(VLOOKUP(I4427,State_codes!$B$2:$C$38, 2, FALSE)),"",VLOOKUP(I4427,State_codes!$B$2:$C$38, 2, FALSE))</f>
        <v>DL</v>
      </c>
      <c r="K4427" s="2" t="s">
        <v>122</v>
      </c>
      <c r="L4427" s="31" t="s">
        <v>3062</v>
      </c>
      <c r="M4427" s="2" t="s">
        <v>766</v>
      </c>
      <c r="N4427" s="130"/>
      <c r="O4427" s="27" t="s">
        <v>129</v>
      </c>
      <c r="P4427" s="39">
        <v>43927</v>
      </c>
      <c r="Q4427" s="37" t="s">
        <v>14635</v>
      </c>
      <c r="R4427" s="46"/>
      <c r="S4427" s="46"/>
    </row>
    <row r="4428" spans="1:19" ht="12.75">
      <c r="A4428" s="50">
        <v>4427</v>
      </c>
      <c r="B4428" s="119"/>
      <c r="C4428" s="39">
        <v>43927</v>
      </c>
      <c r="D4428" s="40"/>
      <c r="E4428" s="41"/>
      <c r="H4428" s="15"/>
      <c r="I4428" s="2" t="s">
        <v>95</v>
      </c>
      <c r="J4428" s="45" t="str">
        <f>IF(ISERROR(VLOOKUP(I4428,State_codes!$B$2:$C$38, 2, FALSE)),"",VLOOKUP(I4428,State_codes!$B$2:$C$38, 2, FALSE))</f>
        <v>DL</v>
      </c>
      <c r="K4428" s="2" t="s">
        <v>122</v>
      </c>
      <c r="L4428" s="31" t="s">
        <v>3062</v>
      </c>
      <c r="M4428" s="2" t="s">
        <v>766</v>
      </c>
      <c r="N4428" s="130"/>
      <c r="O4428" s="27" t="s">
        <v>129</v>
      </c>
      <c r="P4428" s="39">
        <v>43927</v>
      </c>
      <c r="Q4428" s="37" t="s">
        <v>14635</v>
      </c>
      <c r="R4428" s="46"/>
      <c r="S4428" s="46"/>
    </row>
    <row r="4429" spans="1:19" ht="12.75">
      <c r="A4429" s="50">
        <v>4428</v>
      </c>
      <c r="B4429" s="119"/>
      <c r="C4429" s="39">
        <v>43927</v>
      </c>
      <c r="D4429" s="40"/>
      <c r="E4429" s="41"/>
      <c r="H4429" s="15"/>
      <c r="I4429" s="2" t="s">
        <v>95</v>
      </c>
      <c r="J4429" s="45" t="str">
        <f>IF(ISERROR(VLOOKUP(I4429,State_codes!$B$2:$C$38, 2, FALSE)),"",VLOOKUP(I4429,State_codes!$B$2:$C$38, 2, FALSE))</f>
        <v>DL</v>
      </c>
      <c r="K4429" s="2" t="s">
        <v>122</v>
      </c>
      <c r="L4429" s="31" t="s">
        <v>3062</v>
      </c>
      <c r="M4429" s="2" t="s">
        <v>766</v>
      </c>
      <c r="N4429" s="130"/>
      <c r="O4429" s="27" t="s">
        <v>129</v>
      </c>
      <c r="P4429" s="39">
        <v>43927</v>
      </c>
      <c r="Q4429" s="37" t="s">
        <v>14635</v>
      </c>
      <c r="R4429" s="46"/>
      <c r="S4429" s="46"/>
    </row>
    <row r="4430" spans="1:19" ht="12.75">
      <c r="A4430" s="50">
        <v>4429</v>
      </c>
      <c r="B4430" s="119"/>
      <c r="C4430" s="39">
        <v>43927</v>
      </c>
      <c r="D4430" s="40"/>
      <c r="E4430" s="41"/>
      <c r="H4430" s="15"/>
      <c r="I4430" s="2" t="s">
        <v>95</v>
      </c>
      <c r="J4430" s="45" t="str">
        <f>IF(ISERROR(VLOOKUP(I4430,State_codes!$B$2:$C$38, 2, FALSE)),"",VLOOKUP(I4430,State_codes!$B$2:$C$38, 2, FALSE))</f>
        <v>DL</v>
      </c>
      <c r="K4430" s="2" t="s">
        <v>122</v>
      </c>
      <c r="L4430" s="31" t="s">
        <v>3062</v>
      </c>
      <c r="M4430" s="2" t="s">
        <v>766</v>
      </c>
      <c r="N4430" s="130"/>
      <c r="O4430" s="27" t="s">
        <v>129</v>
      </c>
      <c r="P4430" s="39">
        <v>43927</v>
      </c>
      <c r="Q4430" s="37" t="s">
        <v>14635</v>
      </c>
      <c r="R4430" s="46"/>
      <c r="S4430" s="46"/>
    </row>
    <row r="4431" spans="1:19" ht="12.75">
      <c r="A4431" s="50">
        <v>4430</v>
      </c>
      <c r="B4431" s="119"/>
      <c r="C4431" s="39">
        <v>43927</v>
      </c>
      <c r="D4431" s="40"/>
      <c r="E4431" s="41"/>
      <c r="H4431" s="15"/>
      <c r="I4431" s="2" t="s">
        <v>95</v>
      </c>
      <c r="J4431" s="45" t="str">
        <f>IF(ISERROR(VLOOKUP(I4431,State_codes!$B$2:$C$38, 2, FALSE)),"",VLOOKUP(I4431,State_codes!$B$2:$C$38, 2, FALSE))</f>
        <v>DL</v>
      </c>
      <c r="K4431" s="2" t="s">
        <v>122</v>
      </c>
      <c r="L4431" s="46"/>
      <c r="N4431" s="130"/>
      <c r="O4431" s="130"/>
      <c r="P4431" s="39">
        <v>43927</v>
      </c>
      <c r="Q4431" s="37" t="s">
        <v>14635</v>
      </c>
      <c r="R4431" s="46"/>
      <c r="S4431" s="46"/>
    </row>
    <row r="4432" spans="1:19" ht="12.75">
      <c r="A4432" s="50">
        <v>4431</v>
      </c>
      <c r="B4432" s="119"/>
      <c r="C4432" s="39">
        <v>43927</v>
      </c>
      <c r="D4432" s="40"/>
      <c r="E4432" s="41"/>
      <c r="H4432" s="15"/>
      <c r="I4432" s="2" t="s">
        <v>95</v>
      </c>
      <c r="J4432" s="45" t="str">
        <f>IF(ISERROR(VLOOKUP(I4432,State_codes!$B$2:$C$38, 2, FALSE)),"",VLOOKUP(I4432,State_codes!$B$2:$C$38, 2, FALSE))</f>
        <v>DL</v>
      </c>
      <c r="K4432" s="2" t="s">
        <v>122</v>
      </c>
      <c r="L4432" s="46"/>
      <c r="N4432" s="130"/>
      <c r="O4432" s="130"/>
      <c r="P4432" s="39">
        <v>43927</v>
      </c>
      <c r="Q4432" s="37" t="s">
        <v>14635</v>
      </c>
      <c r="R4432" s="46"/>
      <c r="S4432" s="46"/>
    </row>
    <row r="4433" spans="1:19" ht="12.75">
      <c r="A4433" s="50">
        <v>4432</v>
      </c>
      <c r="B4433" s="119"/>
      <c r="C4433" s="39">
        <v>43927</v>
      </c>
      <c r="D4433" s="40"/>
      <c r="E4433" s="41"/>
      <c r="H4433" s="15"/>
      <c r="I4433" s="2" t="s">
        <v>95</v>
      </c>
      <c r="J4433" s="45" t="str">
        <f>IF(ISERROR(VLOOKUP(I4433,State_codes!$B$2:$C$38, 2, FALSE)),"",VLOOKUP(I4433,State_codes!$B$2:$C$38, 2, FALSE))</f>
        <v>DL</v>
      </c>
      <c r="K4433" s="2" t="s">
        <v>122</v>
      </c>
      <c r="L4433" s="46"/>
      <c r="N4433" s="130"/>
      <c r="O4433" s="130"/>
      <c r="P4433" s="39">
        <v>43927</v>
      </c>
      <c r="Q4433" s="37" t="s">
        <v>14635</v>
      </c>
      <c r="R4433" s="46"/>
      <c r="S4433" s="46"/>
    </row>
    <row r="4434" spans="1:19" ht="12.75">
      <c r="A4434" s="50">
        <v>4433</v>
      </c>
      <c r="B4434" s="119"/>
      <c r="C4434" s="39">
        <v>43927</v>
      </c>
      <c r="D4434" s="40"/>
      <c r="E4434" s="41"/>
      <c r="H4434" s="15"/>
      <c r="I4434" s="2" t="s">
        <v>95</v>
      </c>
      <c r="J4434" s="45" t="str">
        <f>IF(ISERROR(VLOOKUP(I4434,State_codes!$B$2:$C$38, 2, FALSE)),"",VLOOKUP(I4434,State_codes!$B$2:$C$38, 2, FALSE))</f>
        <v>DL</v>
      </c>
      <c r="K4434" s="2" t="s">
        <v>122</v>
      </c>
      <c r="L4434" s="46"/>
      <c r="N4434" s="130"/>
      <c r="O4434" s="130"/>
      <c r="P4434" s="39">
        <v>43927</v>
      </c>
      <c r="Q4434" s="37" t="s">
        <v>14635</v>
      </c>
      <c r="R4434" s="46"/>
      <c r="S4434" s="46"/>
    </row>
    <row r="4435" spans="1:19" ht="12.75">
      <c r="A4435" s="50">
        <v>4434</v>
      </c>
      <c r="B4435" s="119"/>
      <c r="C4435" s="39">
        <v>43927</v>
      </c>
      <c r="D4435" s="40"/>
      <c r="E4435" s="41"/>
      <c r="H4435" s="15"/>
      <c r="I4435" s="2" t="s">
        <v>95</v>
      </c>
      <c r="J4435" s="45" t="str">
        <f>IF(ISERROR(VLOOKUP(I4435,State_codes!$B$2:$C$38, 2, FALSE)),"",VLOOKUP(I4435,State_codes!$B$2:$C$38, 2, FALSE))</f>
        <v>DL</v>
      </c>
      <c r="K4435" s="2" t="s">
        <v>122</v>
      </c>
      <c r="L4435" s="46"/>
      <c r="N4435" s="130"/>
      <c r="O4435" s="130"/>
      <c r="P4435" s="39">
        <v>43927</v>
      </c>
      <c r="Q4435" s="37" t="s">
        <v>14635</v>
      </c>
      <c r="R4435" s="46"/>
      <c r="S4435" s="46"/>
    </row>
    <row r="4436" spans="1:19" ht="12.75">
      <c r="A4436" s="50">
        <v>4435</v>
      </c>
      <c r="B4436" s="119"/>
      <c r="C4436" s="146">
        <v>43927</v>
      </c>
      <c r="D4436" s="343"/>
      <c r="E4436" s="45"/>
      <c r="F4436" s="45"/>
      <c r="G4436" s="45"/>
      <c r="H4436" s="45"/>
      <c r="I4436" s="75" t="s">
        <v>95</v>
      </c>
      <c r="J4436" s="45" t="str">
        <f>IF(ISERROR(VLOOKUP(I4436,State_codes!$B$2:$C$38, 2, FALSE)),"",VLOOKUP(I4436,State_codes!$B$2:$C$38, 2, FALSE))</f>
        <v>DL</v>
      </c>
      <c r="K4436" s="45" t="s">
        <v>122</v>
      </c>
      <c r="L4436" s="45"/>
      <c r="M4436" s="45"/>
      <c r="N4436" s="129"/>
      <c r="O4436" s="129"/>
      <c r="P4436" s="146">
        <v>43927</v>
      </c>
      <c r="Q4436" s="131" t="s">
        <v>14635</v>
      </c>
      <c r="R4436" s="46"/>
      <c r="S4436" s="46"/>
    </row>
    <row r="4437" spans="1:19" ht="12.75">
      <c r="A4437" s="50">
        <v>4436</v>
      </c>
      <c r="B4437" s="119"/>
      <c r="C4437" s="146">
        <v>43927</v>
      </c>
      <c r="D4437" s="343"/>
      <c r="E4437" s="45"/>
      <c r="F4437" s="45"/>
      <c r="G4437" s="45"/>
      <c r="H4437" s="45"/>
      <c r="I4437" s="75" t="s">
        <v>95</v>
      </c>
      <c r="J4437" s="45" t="str">
        <f>IF(ISERROR(VLOOKUP(I4437,State_codes!$B$2:$C$38, 2, FALSE)),"",VLOOKUP(I4437,State_codes!$B$2:$C$38, 2, FALSE))</f>
        <v>DL</v>
      </c>
      <c r="K4437" s="45" t="s">
        <v>122</v>
      </c>
      <c r="L4437" s="45"/>
      <c r="M4437" s="45"/>
      <c r="N4437" s="129"/>
      <c r="O4437" s="129"/>
      <c r="P4437" s="146">
        <v>43927</v>
      </c>
      <c r="Q4437" s="131" t="s">
        <v>14635</v>
      </c>
      <c r="R4437" s="46"/>
      <c r="S4437" s="46"/>
    </row>
    <row r="4438" spans="1:19" ht="12.75">
      <c r="A4438" s="50">
        <v>4437</v>
      </c>
      <c r="B4438" s="119"/>
      <c r="C4438" s="146">
        <v>43927</v>
      </c>
      <c r="D4438" s="343"/>
      <c r="E4438" s="45"/>
      <c r="F4438" s="45"/>
      <c r="G4438" s="45"/>
      <c r="H4438" s="45"/>
      <c r="I4438" s="75" t="s">
        <v>95</v>
      </c>
      <c r="J4438" s="45" t="str">
        <f>IF(ISERROR(VLOOKUP(I4438,State_codes!$B$2:$C$38, 2, FALSE)),"",VLOOKUP(I4438,State_codes!$B$2:$C$38, 2, FALSE))</f>
        <v>DL</v>
      </c>
      <c r="K4438" s="45" t="s">
        <v>122</v>
      </c>
      <c r="L4438" s="45"/>
      <c r="M4438" s="45"/>
      <c r="N4438" s="129"/>
      <c r="O4438" s="129"/>
      <c r="P4438" s="146">
        <v>43927</v>
      </c>
      <c r="Q4438" s="131" t="s">
        <v>14635</v>
      </c>
      <c r="R4438" s="46"/>
      <c r="S4438" s="46"/>
    </row>
    <row r="4439" spans="1:19" ht="12.75">
      <c r="A4439" s="50">
        <v>4438</v>
      </c>
      <c r="B4439" s="119"/>
      <c r="C4439" s="146">
        <v>43927</v>
      </c>
      <c r="D4439" s="343"/>
      <c r="E4439" s="45"/>
      <c r="F4439" s="45"/>
      <c r="G4439" s="45"/>
      <c r="H4439" s="45"/>
      <c r="I4439" s="75" t="s">
        <v>95</v>
      </c>
      <c r="J4439" s="45" t="str">
        <f>IF(ISERROR(VLOOKUP(I4439,State_codes!$B$2:$C$38, 2, FALSE)),"",VLOOKUP(I4439,State_codes!$B$2:$C$38, 2, FALSE))</f>
        <v>DL</v>
      </c>
      <c r="K4439" s="45" t="s">
        <v>122</v>
      </c>
      <c r="L4439" s="45"/>
      <c r="M4439" s="45"/>
      <c r="N4439" s="129"/>
      <c r="O4439" s="129"/>
      <c r="P4439" s="146">
        <v>43927</v>
      </c>
      <c r="Q4439" s="131" t="s">
        <v>14635</v>
      </c>
      <c r="R4439" s="46"/>
      <c r="S4439" s="46"/>
    </row>
    <row r="4440" spans="1:19" ht="12.75">
      <c r="A4440" s="50">
        <v>4439</v>
      </c>
      <c r="B4440" s="119"/>
      <c r="C4440" s="146">
        <v>43927</v>
      </c>
      <c r="D4440" s="343"/>
      <c r="E4440" s="45"/>
      <c r="F4440" s="45"/>
      <c r="G4440" s="45"/>
      <c r="H4440" s="45"/>
      <c r="I4440" s="75" t="s">
        <v>95</v>
      </c>
      <c r="J4440" s="45" t="str">
        <f>IF(ISERROR(VLOOKUP(I4440,State_codes!$B$2:$C$38, 2, FALSE)),"",VLOOKUP(I4440,State_codes!$B$2:$C$38, 2, FALSE))</f>
        <v>DL</v>
      </c>
      <c r="K4440" s="45" t="s">
        <v>122</v>
      </c>
      <c r="L4440" s="45"/>
      <c r="M4440" s="45"/>
      <c r="N4440" s="129"/>
      <c r="O4440" s="129"/>
      <c r="P4440" s="146">
        <v>43927</v>
      </c>
      <c r="Q4440" s="131" t="s">
        <v>14635</v>
      </c>
      <c r="R4440" s="46"/>
      <c r="S4440" s="46"/>
    </row>
    <row r="4441" spans="1:19" ht="12.75">
      <c r="A4441" s="50">
        <v>4440</v>
      </c>
      <c r="B4441" s="23" t="s">
        <v>14636</v>
      </c>
      <c r="C4441" s="146">
        <v>43927</v>
      </c>
      <c r="D4441" s="40"/>
      <c r="E4441" s="41"/>
      <c r="F4441" s="2" t="s">
        <v>40</v>
      </c>
      <c r="H4441" s="2" t="s">
        <v>827</v>
      </c>
      <c r="I4441" s="2" t="s">
        <v>158</v>
      </c>
      <c r="J4441" s="2" t="s">
        <v>1433</v>
      </c>
      <c r="K4441" s="45" t="s">
        <v>122</v>
      </c>
      <c r="L4441" s="31" t="s">
        <v>5739</v>
      </c>
      <c r="N4441" s="130"/>
      <c r="O4441" s="130"/>
      <c r="P4441" s="146">
        <v>43927</v>
      </c>
      <c r="Q4441" s="37" t="s">
        <v>14637</v>
      </c>
      <c r="R4441" s="46"/>
      <c r="S4441" s="46"/>
    </row>
    <row r="4442" spans="1:19" ht="12.75">
      <c r="A4442" s="50">
        <v>4441</v>
      </c>
      <c r="B4442" s="23" t="s">
        <v>14638</v>
      </c>
      <c r="C4442" s="146">
        <v>43927</v>
      </c>
      <c r="D4442" s="40"/>
      <c r="E4442" s="41"/>
      <c r="F4442" s="2" t="s">
        <v>40</v>
      </c>
      <c r="H4442" s="2" t="s">
        <v>827</v>
      </c>
      <c r="I4442" s="2" t="s">
        <v>158</v>
      </c>
      <c r="J4442" s="2" t="s">
        <v>1433</v>
      </c>
      <c r="K4442" s="45" t="s">
        <v>122</v>
      </c>
      <c r="L4442" s="31" t="s">
        <v>5739</v>
      </c>
      <c r="N4442" s="130"/>
      <c r="O4442" s="130"/>
      <c r="P4442" s="146">
        <v>43927</v>
      </c>
      <c r="Q4442" s="37" t="s">
        <v>14637</v>
      </c>
      <c r="R4442" s="46"/>
      <c r="S4442" s="46"/>
    </row>
    <row r="4443" spans="1:19" ht="12.75">
      <c r="A4443" s="50">
        <v>4442</v>
      </c>
      <c r="B4443" s="23" t="s">
        <v>14639</v>
      </c>
      <c r="C4443" s="146">
        <v>43927</v>
      </c>
      <c r="D4443" s="40"/>
      <c r="E4443" s="41"/>
      <c r="F4443" s="2" t="s">
        <v>40</v>
      </c>
      <c r="H4443" s="2" t="s">
        <v>827</v>
      </c>
      <c r="I4443" s="2" t="s">
        <v>158</v>
      </c>
      <c r="J4443" s="2" t="s">
        <v>1433</v>
      </c>
      <c r="K4443" s="45" t="s">
        <v>122</v>
      </c>
      <c r="L4443" s="31" t="s">
        <v>5739</v>
      </c>
      <c r="N4443" s="130"/>
      <c r="O4443" s="130"/>
      <c r="P4443" s="146">
        <v>43927</v>
      </c>
      <c r="Q4443" s="37" t="s">
        <v>14637</v>
      </c>
      <c r="R4443" s="46"/>
      <c r="S4443" s="46"/>
    </row>
    <row r="4444" spans="1:19" ht="12.75">
      <c r="A4444" s="50">
        <v>4443</v>
      </c>
      <c r="B4444" s="23" t="s">
        <v>14640</v>
      </c>
      <c r="C4444" s="146">
        <v>43927</v>
      </c>
      <c r="D4444" s="40"/>
      <c r="E4444" s="41"/>
      <c r="F4444" s="2" t="s">
        <v>40</v>
      </c>
      <c r="H4444" s="2" t="s">
        <v>827</v>
      </c>
      <c r="I4444" s="2" t="s">
        <v>158</v>
      </c>
      <c r="J4444" s="2" t="s">
        <v>1433</v>
      </c>
      <c r="K4444" s="45" t="s">
        <v>122</v>
      </c>
      <c r="L4444" s="31" t="s">
        <v>5739</v>
      </c>
      <c r="N4444" s="130"/>
      <c r="O4444" s="130"/>
      <c r="P4444" s="146">
        <v>43927</v>
      </c>
      <c r="Q4444" s="37" t="s">
        <v>14637</v>
      </c>
      <c r="R4444" s="46"/>
      <c r="S4444" s="46"/>
    </row>
    <row r="4445" spans="1:19" ht="12.75">
      <c r="A4445" s="50">
        <v>4444</v>
      </c>
      <c r="B4445" s="23" t="s">
        <v>14641</v>
      </c>
      <c r="C4445" s="146">
        <v>43927</v>
      </c>
      <c r="D4445" s="40"/>
      <c r="E4445" s="41"/>
      <c r="F4445" s="2" t="s">
        <v>40</v>
      </c>
      <c r="H4445" s="2" t="s">
        <v>827</v>
      </c>
      <c r="I4445" s="2" t="s">
        <v>158</v>
      </c>
      <c r="J4445" s="2" t="s">
        <v>1433</v>
      </c>
      <c r="K4445" s="45" t="s">
        <v>122</v>
      </c>
      <c r="L4445" s="31" t="s">
        <v>5739</v>
      </c>
      <c r="N4445" s="130"/>
      <c r="O4445" s="130"/>
      <c r="P4445" s="146">
        <v>43927</v>
      </c>
      <c r="Q4445" s="37" t="s">
        <v>14637</v>
      </c>
      <c r="R4445" s="46"/>
      <c r="S4445" s="46"/>
    </row>
    <row r="4446" spans="1:19" ht="12.75">
      <c r="A4446" s="50">
        <v>4445</v>
      </c>
      <c r="B4446" s="23" t="s">
        <v>14642</v>
      </c>
      <c r="C4446" s="146">
        <v>43927</v>
      </c>
      <c r="D4446" s="40"/>
      <c r="E4446" s="41"/>
      <c r="F4446" s="2" t="s">
        <v>39</v>
      </c>
      <c r="H4446" s="2" t="s">
        <v>827</v>
      </c>
      <c r="I4446" s="2" t="s">
        <v>158</v>
      </c>
      <c r="J4446" s="2" t="s">
        <v>1433</v>
      </c>
      <c r="K4446" s="45" t="s">
        <v>122</v>
      </c>
      <c r="L4446" s="31" t="s">
        <v>5739</v>
      </c>
      <c r="N4446" s="130"/>
      <c r="O4446" s="130"/>
      <c r="P4446" s="146">
        <v>43927</v>
      </c>
      <c r="Q4446" s="37" t="s">
        <v>14637</v>
      </c>
      <c r="R4446" s="46"/>
      <c r="S4446" s="46"/>
    </row>
    <row r="4447" spans="1:19" ht="12.75">
      <c r="A4447" s="50">
        <v>4446</v>
      </c>
      <c r="B4447" s="23" t="s">
        <v>14643</v>
      </c>
      <c r="C4447" s="146">
        <v>43927</v>
      </c>
      <c r="D4447" s="40"/>
      <c r="E4447" s="41"/>
      <c r="F4447" s="2" t="s">
        <v>39</v>
      </c>
      <c r="H4447" s="2" t="s">
        <v>827</v>
      </c>
      <c r="I4447" s="2" t="s">
        <v>158</v>
      </c>
      <c r="J4447" s="2" t="s">
        <v>1433</v>
      </c>
      <c r="K4447" s="45" t="s">
        <v>122</v>
      </c>
      <c r="L4447" s="31" t="s">
        <v>5739</v>
      </c>
      <c r="N4447" s="130"/>
      <c r="O4447" s="130"/>
      <c r="P4447" s="146">
        <v>43927</v>
      </c>
      <c r="Q4447" s="37" t="s">
        <v>14637</v>
      </c>
      <c r="R4447" s="46"/>
      <c r="S4447" s="46"/>
    </row>
    <row r="4448" spans="1:19" ht="12.75">
      <c r="A4448" s="50">
        <v>4447</v>
      </c>
      <c r="B4448" s="23" t="s">
        <v>14644</v>
      </c>
      <c r="C4448" s="146">
        <v>43927</v>
      </c>
      <c r="D4448" s="40"/>
      <c r="E4448" s="41"/>
      <c r="F4448" s="2" t="s">
        <v>39</v>
      </c>
      <c r="H4448" s="2" t="s">
        <v>827</v>
      </c>
      <c r="I4448" s="2" t="s">
        <v>158</v>
      </c>
      <c r="J4448" s="2" t="s">
        <v>1433</v>
      </c>
      <c r="K4448" s="45" t="s">
        <v>122</v>
      </c>
      <c r="L4448" s="31" t="s">
        <v>5739</v>
      </c>
      <c r="N4448" s="130"/>
      <c r="O4448" s="130"/>
      <c r="P4448" s="146">
        <v>43927</v>
      </c>
      <c r="Q4448" s="37" t="s">
        <v>14637</v>
      </c>
      <c r="R4448" s="46"/>
      <c r="S4448" s="46"/>
    </row>
    <row r="4449" spans="1:19" ht="12.75">
      <c r="A4449" s="50">
        <v>4448</v>
      </c>
      <c r="B4449" s="23" t="s">
        <v>14645</v>
      </c>
      <c r="C4449" s="146">
        <v>43927</v>
      </c>
      <c r="D4449" s="40"/>
      <c r="E4449" s="41"/>
      <c r="F4449" s="2" t="s">
        <v>39</v>
      </c>
      <c r="H4449" s="2" t="s">
        <v>827</v>
      </c>
      <c r="I4449" s="2" t="s">
        <v>158</v>
      </c>
      <c r="J4449" s="2" t="s">
        <v>1433</v>
      </c>
      <c r="K4449" s="45" t="s">
        <v>122</v>
      </c>
      <c r="L4449" s="31" t="s">
        <v>5739</v>
      </c>
      <c r="N4449" s="130"/>
      <c r="O4449" s="130"/>
      <c r="P4449" s="146">
        <v>43927</v>
      </c>
      <c r="Q4449" s="37" t="s">
        <v>14637</v>
      </c>
      <c r="R4449" s="46"/>
      <c r="S4449" s="46"/>
    </row>
    <row r="4450" spans="1:19" ht="12.75">
      <c r="A4450" s="50">
        <v>4449</v>
      </c>
      <c r="B4450" s="23" t="s">
        <v>14646</v>
      </c>
      <c r="C4450" s="146">
        <v>43927</v>
      </c>
      <c r="D4450" s="40"/>
      <c r="E4450" s="41"/>
      <c r="F4450" s="2" t="s">
        <v>39</v>
      </c>
      <c r="H4450" s="2" t="s">
        <v>827</v>
      </c>
      <c r="I4450" s="2" t="s">
        <v>158</v>
      </c>
      <c r="J4450" s="2" t="s">
        <v>1433</v>
      </c>
      <c r="K4450" s="45" t="s">
        <v>122</v>
      </c>
      <c r="L4450" s="31" t="s">
        <v>3062</v>
      </c>
      <c r="M4450" s="2" t="s">
        <v>766</v>
      </c>
      <c r="N4450" s="130"/>
      <c r="O4450" s="27" t="s">
        <v>129</v>
      </c>
      <c r="P4450" s="146">
        <v>43927</v>
      </c>
      <c r="Q4450" s="37" t="s">
        <v>14637</v>
      </c>
      <c r="R4450" s="46"/>
      <c r="S4450" s="46"/>
    </row>
    <row r="4451" spans="1:19" ht="12.75">
      <c r="A4451" s="50">
        <v>4450</v>
      </c>
      <c r="B4451" s="23" t="s">
        <v>14647</v>
      </c>
      <c r="C4451" s="146">
        <v>43927</v>
      </c>
      <c r="D4451" s="40"/>
      <c r="E4451" s="41"/>
      <c r="F4451" s="2" t="s">
        <v>39</v>
      </c>
      <c r="H4451" s="2" t="s">
        <v>827</v>
      </c>
      <c r="I4451" s="2" t="s">
        <v>158</v>
      </c>
      <c r="J4451" s="2" t="s">
        <v>1433</v>
      </c>
      <c r="K4451" s="45" t="s">
        <v>122</v>
      </c>
      <c r="L4451" s="31" t="s">
        <v>3062</v>
      </c>
      <c r="M4451" s="2" t="s">
        <v>766</v>
      </c>
      <c r="N4451" s="130"/>
      <c r="O4451" s="27" t="s">
        <v>129</v>
      </c>
      <c r="P4451" s="146">
        <v>43927</v>
      </c>
      <c r="Q4451" s="37" t="s">
        <v>14637</v>
      </c>
      <c r="R4451" s="46"/>
      <c r="S4451" s="46"/>
    </row>
    <row r="4452" spans="1:19" ht="12.75">
      <c r="A4452" s="50">
        <v>4451</v>
      </c>
      <c r="B4452" s="23" t="s">
        <v>14648</v>
      </c>
      <c r="C4452" s="146">
        <v>43927</v>
      </c>
      <c r="D4452" s="40"/>
      <c r="E4452" s="41"/>
      <c r="F4452" s="2" t="s">
        <v>39</v>
      </c>
      <c r="H4452" s="2" t="s">
        <v>827</v>
      </c>
      <c r="I4452" s="2" t="s">
        <v>158</v>
      </c>
      <c r="J4452" s="2" t="s">
        <v>1433</v>
      </c>
      <c r="K4452" s="45" t="s">
        <v>122</v>
      </c>
      <c r="L4452" s="31" t="s">
        <v>3062</v>
      </c>
      <c r="M4452" s="2" t="s">
        <v>766</v>
      </c>
      <c r="N4452" s="130"/>
      <c r="O4452" s="27" t="s">
        <v>129</v>
      </c>
      <c r="P4452" s="146">
        <v>43927</v>
      </c>
      <c r="Q4452" s="37" t="s">
        <v>14637</v>
      </c>
      <c r="R4452" s="46"/>
      <c r="S4452" s="46"/>
    </row>
    <row r="4453" spans="1:19" ht="12.75">
      <c r="A4453" s="50">
        <v>4452</v>
      </c>
      <c r="B4453" s="23" t="s">
        <v>14649</v>
      </c>
      <c r="C4453" s="146">
        <v>43927</v>
      </c>
      <c r="D4453" s="40"/>
      <c r="E4453" s="41"/>
      <c r="F4453" s="2" t="s">
        <v>39</v>
      </c>
      <c r="H4453" s="2" t="s">
        <v>827</v>
      </c>
      <c r="I4453" s="2" t="s">
        <v>158</v>
      </c>
      <c r="J4453" s="2" t="s">
        <v>1433</v>
      </c>
      <c r="K4453" s="45" t="s">
        <v>122</v>
      </c>
      <c r="L4453" s="31" t="s">
        <v>14650</v>
      </c>
      <c r="N4453" s="130"/>
      <c r="O4453" s="130"/>
      <c r="P4453" s="146">
        <v>43927</v>
      </c>
      <c r="Q4453" s="37" t="s">
        <v>14637</v>
      </c>
      <c r="R4453" s="46"/>
      <c r="S4453" s="46"/>
    </row>
    <row r="4454" spans="1:19" ht="12.75">
      <c r="A4454" s="50">
        <v>4453</v>
      </c>
      <c r="B4454" s="23" t="s">
        <v>14651</v>
      </c>
      <c r="C4454" s="146">
        <v>43927</v>
      </c>
      <c r="D4454" s="40"/>
      <c r="E4454" s="41"/>
      <c r="F4454" s="2" t="s">
        <v>39</v>
      </c>
      <c r="H4454" s="2" t="s">
        <v>827</v>
      </c>
      <c r="I4454" s="2" t="s">
        <v>158</v>
      </c>
      <c r="J4454" s="2" t="s">
        <v>1433</v>
      </c>
      <c r="K4454" s="45" t="s">
        <v>122</v>
      </c>
      <c r="L4454" s="31" t="s">
        <v>14650</v>
      </c>
      <c r="N4454" s="130"/>
      <c r="O4454" s="130"/>
      <c r="P4454" s="146">
        <v>43927</v>
      </c>
      <c r="Q4454" s="37" t="s">
        <v>14637</v>
      </c>
      <c r="R4454" s="46"/>
      <c r="S4454" s="46"/>
    </row>
    <row r="4455" spans="1:19" ht="12.75">
      <c r="A4455" s="50">
        <v>4454</v>
      </c>
      <c r="B4455" s="23" t="s">
        <v>14652</v>
      </c>
      <c r="C4455" s="146">
        <v>43927</v>
      </c>
      <c r="D4455" s="40"/>
      <c r="E4455" s="41"/>
      <c r="F4455" s="2" t="s">
        <v>39</v>
      </c>
      <c r="H4455" s="2" t="s">
        <v>2079</v>
      </c>
      <c r="I4455" s="2" t="s">
        <v>158</v>
      </c>
      <c r="J4455" s="2" t="s">
        <v>1433</v>
      </c>
      <c r="K4455" s="45" t="s">
        <v>122</v>
      </c>
      <c r="L4455" s="31" t="s">
        <v>3062</v>
      </c>
      <c r="M4455" s="2" t="s">
        <v>766</v>
      </c>
      <c r="N4455" s="130"/>
      <c r="O4455" s="27" t="s">
        <v>129</v>
      </c>
      <c r="P4455" s="146">
        <v>43927</v>
      </c>
      <c r="Q4455" s="37" t="s">
        <v>14637</v>
      </c>
      <c r="R4455" s="46"/>
      <c r="S4455" s="46"/>
    </row>
    <row r="4456" spans="1:19" ht="12.75">
      <c r="A4456" s="50">
        <v>4455</v>
      </c>
      <c r="B4456" s="23" t="s">
        <v>14653</v>
      </c>
      <c r="C4456" s="146">
        <v>43927</v>
      </c>
      <c r="D4456" s="40"/>
      <c r="E4456" s="41"/>
      <c r="F4456" s="2" t="s">
        <v>39</v>
      </c>
      <c r="H4456" s="2" t="s">
        <v>2079</v>
      </c>
      <c r="I4456" s="2" t="s">
        <v>158</v>
      </c>
      <c r="J4456" s="2" t="s">
        <v>1433</v>
      </c>
      <c r="K4456" s="45" t="s">
        <v>122</v>
      </c>
      <c r="L4456" s="31" t="s">
        <v>3062</v>
      </c>
      <c r="M4456" s="2" t="s">
        <v>766</v>
      </c>
      <c r="N4456" s="130"/>
      <c r="O4456" s="27" t="s">
        <v>129</v>
      </c>
      <c r="P4456" s="146">
        <v>43927</v>
      </c>
      <c r="Q4456" s="37" t="s">
        <v>14637</v>
      </c>
      <c r="R4456" s="46"/>
      <c r="S4456" s="46"/>
    </row>
    <row r="4457" spans="1:19" ht="12.75">
      <c r="A4457" s="50">
        <v>4456</v>
      </c>
      <c r="B4457" s="23" t="s">
        <v>14654</v>
      </c>
      <c r="C4457" s="146">
        <v>43927</v>
      </c>
      <c r="D4457" s="40"/>
      <c r="E4457" s="41"/>
      <c r="F4457" s="2" t="s">
        <v>39</v>
      </c>
      <c r="H4457" s="2" t="s">
        <v>2079</v>
      </c>
      <c r="I4457" s="2" t="s">
        <v>158</v>
      </c>
      <c r="J4457" s="2" t="s">
        <v>1433</v>
      </c>
      <c r="K4457" s="45" t="s">
        <v>122</v>
      </c>
      <c r="L4457" s="31" t="s">
        <v>3062</v>
      </c>
      <c r="M4457" s="2" t="s">
        <v>766</v>
      </c>
      <c r="N4457" s="130"/>
      <c r="O4457" s="27" t="s">
        <v>129</v>
      </c>
      <c r="P4457" s="146">
        <v>43927</v>
      </c>
      <c r="Q4457" s="37" t="s">
        <v>14637</v>
      </c>
      <c r="R4457" s="46"/>
      <c r="S4457" s="46"/>
    </row>
    <row r="4458" spans="1:19" ht="12.75">
      <c r="A4458" s="50">
        <v>4457</v>
      </c>
      <c r="B4458" s="23" t="s">
        <v>14655</v>
      </c>
      <c r="C4458" s="146">
        <v>43927</v>
      </c>
      <c r="D4458" s="40"/>
      <c r="E4458" s="41"/>
      <c r="F4458" s="2" t="s">
        <v>39</v>
      </c>
      <c r="H4458" s="2" t="s">
        <v>2079</v>
      </c>
      <c r="I4458" s="2" t="s">
        <v>158</v>
      </c>
      <c r="J4458" s="2" t="s">
        <v>1433</v>
      </c>
      <c r="K4458" s="45" t="s">
        <v>122</v>
      </c>
      <c r="L4458" s="31" t="s">
        <v>3062</v>
      </c>
      <c r="M4458" s="2" t="s">
        <v>766</v>
      </c>
      <c r="N4458" s="130"/>
      <c r="O4458" s="27" t="s">
        <v>129</v>
      </c>
      <c r="P4458" s="146">
        <v>43927</v>
      </c>
      <c r="Q4458" s="37" t="s">
        <v>14637</v>
      </c>
      <c r="R4458" s="46"/>
      <c r="S4458" s="46"/>
    </row>
    <row r="4459" spans="1:19" ht="12.75">
      <c r="A4459" s="50">
        <v>4458</v>
      </c>
      <c r="B4459" s="23" t="s">
        <v>14656</v>
      </c>
      <c r="C4459" s="146">
        <v>43927</v>
      </c>
      <c r="D4459" s="40"/>
      <c r="E4459" s="41"/>
      <c r="F4459" s="2" t="s">
        <v>39</v>
      </c>
      <c r="H4459" s="2" t="s">
        <v>2079</v>
      </c>
      <c r="I4459" s="2" t="s">
        <v>158</v>
      </c>
      <c r="J4459" s="2" t="s">
        <v>1433</v>
      </c>
      <c r="K4459" s="45" t="s">
        <v>122</v>
      </c>
      <c r="L4459" s="31" t="s">
        <v>3062</v>
      </c>
      <c r="M4459" s="2" t="s">
        <v>766</v>
      </c>
      <c r="N4459" s="130"/>
      <c r="O4459" s="27" t="s">
        <v>129</v>
      </c>
      <c r="P4459" s="146">
        <v>43927</v>
      </c>
      <c r="Q4459" s="37" t="s">
        <v>14637</v>
      </c>
      <c r="R4459" s="46"/>
      <c r="S4459" s="46"/>
    </row>
    <row r="4460" spans="1:19" ht="12.75">
      <c r="A4460" s="50">
        <v>4459</v>
      </c>
      <c r="B4460" s="23" t="s">
        <v>14657</v>
      </c>
      <c r="C4460" s="146">
        <v>43927</v>
      </c>
      <c r="D4460" s="40"/>
      <c r="E4460" s="41"/>
      <c r="F4460" s="2" t="s">
        <v>39</v>
      </c>
      <c r="H4460" s="2" t="s">
        <v>2079</v>
      </c>
      <c r="I4460" s="2" t="s">
        <v>158</v>
      </c>
      <c r="J4460" s="2" t="s">
        <v>1433</v>
      </c>
      <c r="K4460" s="45" t="s">
        <v>122</v>
      </c>
      <c r="L4460" s="31" t="s">
        <v>3062</v>
      </c>
      <c r="M4460" s="2" t="s">
        <v>766</v>
      </c>
      <c r="N4460" s="130"/>
      <c r="O4460" s="27" t="s">
        <v>129</v>
      </c>
      <c r="P4460" s="146">
        <v>43927</v>
      </c>
      <c r="Q4460" s="37" t="s">
        <v>14637</v>
      </c>
      <c r="R4460" s="46"/>
      <c r="S4460" s="46"/>
    </row>
    <row r="4461" spans="1:19" ht="12.75">
      <c r="A4461" s="50">
        <v>4460</v>
      </c>
      <c r="B4461" s="23" t="s">
        <v>14658</v>
      </c>
      <c r="C4461" s="146">
        <v>43927</v>
      </c>
      <c r="D4461" s="40"/>
      <c r="E4461" s="41"/>
      <c r="F4461" s="2" t="s">
        <v>39</v>
      </c>
      <c r="H4461" s="2" t="s">
        <v>2079</v>
      </c>
      <c r="I4461" s="2" t="s">
        <v>158</v>
      </c>
      <c r="J4461" s="2" t="s">
        <v>1433</v>
      </c>
      <c r="K4461" s="45" t="s">
        <v>122</v>
      </c>
      <c r="L4461" s="31" t="s">
        <v>3062</v>
      </c>
      <c r="M4461" s="2" t="s">
        <v>766</v>
      </c>
      <c r="N4461" s="130"/>
      <c r="O4461" s="27" t="s">
        <v>129</v>
      </c>
      <c r="P4461" s="146">
        <v>43927</v>
      </c>
      <c r="Q4461" s="37" t="s">
        <v>14637</v>
      </c>
      <c r="R4461" s="46"/>
      <c r="S4461" s="46"/>
    </row>
    <row r="4462" spans="1:19" ht="12.75">
      <c r="A4462" s="50">
        <v>4461</v>
      </c>
      <c r="B4462" s="23" t="s">
        <v>14659</v>
      </c>
      <c r="C4462" s="146">
        <v>43927</v>
      </c>
      <c r="D4462" s="40"/>
      <c r="E4462" s="41"/>
      <c r="F4462" s="2" t="s">
        <v>39</v>
      </c>
      <c r="H4462" s="2" t="s">
        <v>2079</v>
      </c>
      <c r="I4462" s="2" t="s">
        <v>158</v>
      </c>
      <c r="J4462" s="2" t="s">
        <v>1433</v>
      </c>
      <c r="K4462" s="45" t="s">
        <v>122</v>
      </c>
      <c r="L4462" s="31" t="s">
        <v>3062</v>
      </c>
      <c r="M4462" s="2" t="s">
        <v>766</v>
      </c>
      <c r="N4462" s="130"/>
      <c r="O4462" s="27" t="s">
        <v>129</v>
      </c>
      <c r="P4462" s="146">
        <v>43927</v>
      </c>
      <c r="Q4462" s="37" t="s">
        <v>14637</v>
      </c>
      <c r="R4462" s="46"/>
      <c r="S4462" s="46"/>
    </row>
    <row r="4463" spans="1:19" ht="12.75">
      <c r="A4463" s="50">
        <v>4462</v>
      </c>
      <c r="B4463" s="23" t="s">
        <v>14660</v>
      </c>
      <c r="C4463" s="146">
        <v>43927</v>
      </c>
      <c r="D4463" s="40"/>
      <c r="E4463" s="41"/>
      <c r="F4463" s="2" t="s">
        <v>39</v>
      </c>
      <c r="H4463" s="2" t="s">
        <v>2079</v>
      </c>
      <c r="I4463" s="2" t="s">
        <v>158</v>
      </c>
      <c r="J4463" s="2" t="s">
        <v>1433</v>
      </c>
      <c r="K4463" s="45" t="s">
        <v>122</v>
      </c>
      <c r="L4463" s="31" t="s">
        <v>3062</v>
      </c>
      <c r="M4463" s="2" t="s">
        <v>766</v>
      </c>
      <c r="N4463" s="130"/>
      <c r="O4463" s="27" t="s">
        <v>129</v>
      </c>
      <c r="P4463" s="146">
        <v>43927</v>
      </c>
      <c r="Q4463" s="37" t="s">
        <v>14637</v>
      </c>
      <c r="R4463" s="46"/>
      <c r="S4463" s="46"/>
    </row>
    <row r="4464" spans="1:19" ht="12.75">
      <c r="A4464" s="50">
        <v>4463</v>
      </c>
      <c r="B4464" s="23" t="s">
        <v>14661</v>
      </c>
      <c r="C4464" s="146">
        <v>43927</v>
      </c>
      <c r="D4464" s="40"/>
      <c r="E4464" s="41"/>
      <c r="F4464" s="2" t="s">
        <v>39</v>
      </c>
      <c r="H4464" s="2" t="s">
        <v>2079</v>
      </c>
      <c r="I4464" s="2" t="s">
        <v>158</v>
      </c>
      <c r="J4464" s="2" t="s">
        <v>1433</v>
      </c>
      <c r="K4464" s="45" t="s">
        <v>122</v>
      </c>
      <c r="L4464" s="31" t="s">
        <v>3062</v>
      </c>
      <c r="M4464" s="2" t="s">
        <v>766</v>
      </c>
      <c r="N4464" s="130"/>
      <c r="O4464" s="27" t="s">
        <v>129</v>
      </c>
      <c r="P4464" s="146">
        <v>43927</v>
      </c>
      <c r="Q4464" s="37" t="s">
        <v>14637</v>
      </c>
      <c r="R4464" s="46"/>
      <c r="S4464" s="46"/>
    </row>
    <row r="4465" spans="1:19" ht="12.75">
      <c r="A4465" s="50">
        <v>4464</v>
      </c>
      <c r="B4465" s="23" t="s">
        <v>14662</v>
      </c>
      <c r="C4465" s="146">
        <v>43927</v>
      </c>
      <c r="D4465" s="40"/>
      <c r="E4465" s="41"/>
      <c r="F4465" s="2" t="s">
        <v>39</v>
      </c>
      <c r="H4465" s="2" t="s">
        <v>2079</v>
      </c>
      <c r="I4465" s="2" t="s">
        <v>158</v>
      </c>
      <c r="J4465" s="2" t="s">
        <v>1433</v>
      </c>
      <c r="K4465" s="45" t="s">
        <v>122</v>
      </c>
      <c r="L4465" s="31" t="s">
        <v>3062</v>
      </c>
      <c r="M4465" s="2" t="s">
        <v>766</v>
      </c>
      <c r="N4465" s="130"/>
      <c r="O4465" s="27" t="s">
        <v>129</v>
      </c>
      <c r="P4465" s="146">
        <v>43927</v>
      </c>
      <c r="Q4465" s="37" t="s">
        <v>14637</v>
      </c>
      <c r="R4465" s="46"/>
      <c r="S4465" s="46"/>
    </row>
    <row r="4466" spans="1:19" ht="12.75">
      <c r="A4466" s="50">
        <v>4465</v>
      </c>
      <c r="B4466" s="23" t="s">
        <v>14663</v>
      </c>
      <c r="C4466" s="146">
        <v>43927</v>
      </c>
      <c r="D4466" s="40"/>
      <c r="E4466" s="41"/>
      <c r="F4466" s="2" t="s">
        <v>39</v>
      </c>
      <c r="H4466" s="2" t="s">
        <v>2079</v>
      </c>
      <c r="I4466" s="2" t="s">
        <v>158</v>
      </c>
      <c r="J4466" s="2" t="s">
        <v>1433</v>
      </c>
      <c r="K4466" s="45" t="s">
        <v>122</v>
      </c>
      <c r="L4466" s="31" t="s">
        <v>3062</v>
      </c>
      <c r="M4466" s="2" t="s">
        <v>766</v>
      </c>
      <c r="N4466" s="130"/>
      <c r="O4466" s="27" t="s">
        <v>129</v>
      </c>
      <c r="P4466" s="146">
        <v>43927</v>
      </c>
      <c r="Q4466" s="37" t="s">
        <v>14637</v>
      </c>
      <c r="R4466" s="46"/>
      <c r="S4466" s="46"/>
    </row>
    <row r="4467" spans="1:19" ht="12.75">
      <c r="A4467" s="50">
        <v>4466</v>
      </c>
      <c r="B4467" s="23" t="s">
        <v>14664</v>
      </c>
      <c r="C4467" s="146">
        <v>43927</v>
      </c>
      <c r="D4467" s="40"/>
      <c r="E4467" s="41"/>
      <c r="F4467" s="2" t="s">
        <v>39</v>
      </c>
      <c r="H4467" s="2" t="s">
        <v>2079</v>
      </c>
      <c r="I4467" s="2" t="s">
        <v>158</v>
      </c>
      <c r="J4467" s="2" t="s">
        <v>1433</v>
      </c>
      <c r="K4467" s="45" t="s">
        <v>122</v>
      </c>
      <c r="L4467" s="31" t="s">
        <v>3062</v>
      </c>
      <c r="M4467" s="2" t="s">
        <v>766</v>
      </c>
      <c r="N4467" s="130"/>
      <c r="O4467" s="27" t="s">
        <v>129</v>
      </c>
      <c r="P4467" s="146">
        <v>43927</v>
      </c>
      <c r="Q4467" s="37" t="s">
        <v>14637</v>
      </c>
      <c r="R4467" s="46"/>
      <c r="S4467" s="46"/>
    </row>
    <row r="4468" spans="1:19" ht="12.75">
      <c r="A4468" s="50">
        <v>4467</v>
      </c>
      <c r="B4468" s="23" t="s">
        <v>14665</v>
      </c>
      <c r="C4468" s="146">
        <v>43927</v>
      </c>
      <c r="D4468" s="40"/>
      <c r="E4468" s="41"/>
      <c r="H4468" s="2" t="s">
        <v>3296</v>
      </c>
      <c r="I4468" s="2" t="s">
        <v>158</v>
      </c>
      <c r="J4468" s="2" t="s">
        <v>1433</v>
      </c>
      <c r="K4468" s="45" t="s">
        <v>122</v>
      </c>
      <c r="L4468" s="31" t="s">
        <v>3062</v>
      </c>
      <c r="M4468" s="2" t="s">
        <v>766</v>
      </c>
      <c r="N4468" s="130"/>
      <c r="O4468" s="27" t="s">
        <v>129</v>
      </c>
      <c r="P4468" s="146">
        <v>43927</v>
      </c>
      <c r="Q4468" s="37" t="s">
        <v>14637</v>
      </c>
      <c r="R4468" s="46"/>
      <c r="S4468" s="46"/>
    </row>
    <row r="4469" spans="1:19" ht="12.75">
      <c r="A4469" s="50">
        <v>4468</v>
      </c>
      <c r="B4469" s="23" t="s">
        <v>14666</v>
      </c>
      <c r="C4469" s="146">
        <v>43927</v>
      </c>
      <c r="D4469" s="40"/>
      <c r="E4469" s="41"/>
      <c r="H4469" s="2" t="s">
        <v>3296</v>
      </c>
      <c r="I4469" s="2" t="s">
        <v>158</v>
      </c>
      <c r="J4469" s="2" t="s">
        <v>1433</v>
      </c>
      <c r="K4469" s="45" t="s">
        <v>122</v>
      </c>
      <c r="L4469" s="31" t="s">
        <v>3062</v>
      </c>
      <c r="M4469" s="2" t="s">
        <v>766</v>
      </c>
      <c r="N4469" s="130"/>
      <c r="O4469" s="27" t="s">
        <v>129</v>
      </c>
      <c r="P4469" s="146">
        <v>43927</v>
      </c>
      <c r="Q4469" s="37" t="s">
        <v>14637</v>
      </c>
      <c r="R4469" s="46"/>
      <c r="S4469" s="46"/>
    </row>
    <row r="4470" spans="1:19" ht="12.75">
      <c r="A4470" s="50">
        <v>4469</v>
      </c>
      <c r="B4470" s="23" t="s">
        <v>14667</v>
      </c>
      <c r="C4470" s="146">
        <v>43927</v>
      </c>
      <c r="D4470" s="40"/>
      <c r="E4470" s="41"/>
      <c r="F4470" s="2" t="s">
        <v>40</v>
      </c>
      <c r="H4470" s="2" t="s">
        <v>3296</v>
      </c>
      <c r="I4470" s="2" t="s">
        <v>158</v>
      </c>
      <c r="J4470" s="2" t="s">
        <v>1433</v>
      </c>
      <c r="K4470" s="45" t="s">
        <v>122</v>
      </c>
      <c r="L4470" s="31" t="s">
        <v>14668</v>
      </c>
      <c r="N4470" s="130"/>
      <c r="O4470" s="130"/>
      <c r="P4470" s="146">
        <v>43927</v>
      </c>
      <c r="Q4470" s="37" t="s">
        <v>14637</v>
      </c>
      <c r="R4470" s="46"/>
      <c r="S4470" s="46"/>
    </row>
    <row r="4471" spans="1:19" ht="12.75">
      <c r="A4471" s="50">
        <v>4470</v>
      </c>
      <c r="B4471" s="23" t="s">
        <v>14669</v>
      </c>
      <c r="C4471" s="146">
        <v>43927</v>
      </c>
      <c r="D4471" s="40"/>
      <c r="E4471" s="41"/>
      <c r="F4471" s="2" t="s">
        <v>39</v>
      </c>
      <c r="H4471" s="2" t="s">
        <v>1733</v>
      </c>
      <c r="I4471" s="2" t="s">
        <v>158</v>
      </c>
      <c r="J4471" s="2" t="s">
        <v>1433</v>
      </c>
      <c r="K4471" s="45" t="s">
        <v>122</v>
      </c>
      <c r="L4471" s="31" t="s">
        <v>3062</v>
      </c>
      <c r="M4471" s="2" t="s">
        <v>766</v>
      </c>
      <c r="N4471" s="130"/>
      <c r="O4471" s="27" t="s">
        <v>129</v>
      </c>
      <c r="P4471" s="146">
        <v>43927</v>
      </c>
      <c r="Q4471" s="37" t="s">
        <v>14637</v>
      </c>
      <c r="R4471" s="46"/>
      <c r="S4471" s="46"/>
    </row>
    <row r="4472" spans="1:19" ht="12.75">
      <c r="A4472" s="50">
        <v>4471</v>
      </c>
      <c r="B4472" s="23" t="s">
        <v>14670</v>
      </c>
      <c r="C4472" s="146">
        <v>43927</v>
      </c>
      <c r="D4472" s="40"/>
      <c r="E4472" s="41"/>
      <c r="F4472" s="2" t="s">
        <v>39</v>
      </c>
      <c r="H4472" s="2" t="s">
        <v>1733</v>
      </c>
      <c r="I4472" s="2" t="s">
        <v>158</v>
      </c>
      <c r="J4472" s="2" t="s">
        <v>1433</v>
      </c>
      <c r="K4472" s="45" t="s">
        <v>122</v>
      </c>
      <c r="L4472" s="31" t="s">
        <v>3062</v>
      </c>
      <c r="M4472" s="2" t="s">
        <v>766</v>
      </c>
      <c r="N4472" s="130"/>
      <c r="O4472" s="27" t="s">
        <v>129</v>
      </c>
      <c r="P4472" s="146">
        <v>43927</v>
      </c>
      <c r="Q4472" s="37" t="s">
        <v>14637</v>
      </c>
      <c r="R4472" s="46"/>
      <c r="S4472" s="46"/>
    </row>
    <row r="4473" spans="1:19" ht="12.75">
      <c r="A4473" s="50">
        <v>4472</v>
      </c>
      <c r="B4473" s="23" t="s">
        <v>14671</v>
      </c>
      <c r="C4473" s="146">
        <v>43927</v>
      </c>
      <c r="D4473" s="40"/>
      <c r="E4473" s="41"/>
      <c r="F4473" s="2" t="s">
        <v>39</v>
      </c>
      <c r="H4473" s="2" t="s">
        <v>1733</v>
      </c>
      <c r="I4473" s="2" t="s">
        <v>158</v>
      </c>
      <c r="J4473" s="2" t="s">
        <v>1433</v>
      </c>
      <c r="K4473" s="45" t="s">
        <v>122</v>
      </c>
      <c r="L4473" s="31" t="s">
        <v>3062</v>
      </c>
      <c r="M4473" s="2" t="s">
        <v>766</v>
      </c>
      <c r="N4473" s="130"/>
      <c r="O4473" s="27" t="s">
        <v>129</v>
      </c>
      <c r="P4473" s="146">
        <v>43927</v>
      </c>
      <c r="Q4473" s="37" t="s">
        <v>14637</v>
      </c>
      <c r="R4473" s="46"/>
      <c r="S4473" s="46"/>
    </row>
    <row r="4474" spans="1:19" ht="12.75">
      <c r="A4474" s="50">
        <v>4473</v>
      </c>
      <c r="B4474" s="23" t="s">
        <v>14672</v>
      </c>
      <c r="C4474" s="146">
        <v>43927</v>
      </c>
      <c r="D4474" s="40"/>
      <c r="E4474" s="41"/>
      <c r="F4474" s="2" t="s">
        <v>39</v>
      </c>
      <c r="H4474" s="2" t="s">
        <v>1733</v>
      </c>
      <c r="I4474" s="2" t="s">
        <v>158</v>
      </c>
      <c r="J4474" s="2" t="s">
        <v>1433</v>
      </c>
      <c r="K4474" s="45" t="s">
        <v>122</v>
      </c>
      <c r="L4474" s="31" t="s">
        <v>3062</v>
      </c>
      <c r="M4474" s="2" t="s">
        <v>766</v>
      </c>
      <c r="N4474" s="130"/>
      <c r="O4474" s="27" t="s">
        <v>129</v>
      </c>
      <c r="P4474" s="146">
        <v>43927</v>
      </c>
      <c r="Q4474" s="37" t="s">
        <v>14637</v>
      </c>
      <c r="R4474" s="46"/>
      <c r="S4474" s="46"/>
    </row>
    <row r="4475" spans="1:19" ht="12.75">
      <c r="A4475" s="50">
        <v>4474</v>
      </c>
      <c r="B4475" s="23" t="s">
        <v>14673</v>
      </c>
      <c r="C4475" s="146">
        <v>43927</v>
      </c>
      <c r="D4475" s="40"/>
      <c r="E4475" s="41"/>
      <c r="F4475" s="2" t="s">
        <v>40</v>
      </c>
      <c r="H4475" s="2" t="s">
        <v>5383</v>
      </c>
      <c r="I4475" s="2" t="s">
        <v>158</v>
      </c>
      <c r="J4475" s="2" t="s">
        <v>1433</v>
      </c>
      <c r="K4475" s="45" t="s">
        <v>122</v>
      </c>
      <c r="L4475" s="31" t="s">
        <v>5739</v>
      </c>
      <c r="N4475" s="130"/>
      <c r="O4475" s="130"/>
      <c r="P4475" s="146">
        <v>43927</v>
      </c>
      <c r="Q4475" s="37" t="s">
        <v>14637</v>
      </c>
      <c r="R4475" s="46"/>
      <c r="S4475" s="46"/>
    </row>
    <row r="4476" spans="1:19" ht="12.75">
      <c r="A4476" s="50">
        <v>4475</v>
      </c>
      <c r="B4476" s="23" t="s">
        <v>14674</v>
      </c>
      <c r="C4476" s="146">
        <v>43927</v>
      </c>
      <c r="D4476" s="40"/>
      <c r="E4476" s="41"/>
      <c r="F4476" s="2" t="s">
        <v>40</v>
      </c>
      <c r="H4476" s="2" t="s">
        <v>5383</v>
      </c>
      <c r="I4476" s="2" t="s">
        <v>158</v>
      </c>
      <c r="J4476" s="2" t="s">
        <v>1433</v>
      </c>
      <c r="K4476" s="45" t="s">
        <v>122</v>
      </c>
      <c r="L4476" s="31" t="s">
        <v>5739</v>
      </c>
      <c r="N4476" s="130"/>
      <c r="O4476" s="130"/>
      <c r="P4476" s="146">
        <v>43927</v>
      </c>
      <c r="Q4476" s="37" t="s">
        <v>14637</v>
      </c>
      <c r="R4476" s="46"/>
      <c r="S4476" s="46"/>
    </row>
    <row r="4477" spans="1:19" ht="12.75">
      <c r="A4477" s="50">
        <v>4476</v>
      </c>
      <c r="B4477" s="23" t="s">
        <v>14675</v>
      </c>
      <c r="C4477" s="146">
        <v>43927</v>
      </c>
      <c r="D4477" s="40"/>
      <c r="E4477" s="41"/>
      <c r="F4477" s="2" t="s">
        <v>40</v>
      </c>
      <c r="H4477" s="2" t="s">
        <v>5383</v>
      </c>
      <c r="I4477" s="2" t="s">
        <v>158</v>
      </c>
      <c r="J4477" s="2" t="s">
        <v>1433</v>
      </c>
      <c r="K4477" s="45" t="s">
        <v>122</v>
      </c>
      <c r="L4477" s="31" t="s">
        <v>5739</v>
      </c>
      <c r="N4477" s="130"/>
      <c r="O4477" s="130"/>
      <c r="P4477" s="146">
        <v>43927</v>
      </c>
      <c r="Q4477" s="37" t="s">
        <v>14637</v>
      </c>
      <c r="R4477" s="46"/>
      <c r="S4477" s="46"/>
    </row>
    <row r="4478" spans="1:19" ht="12.75">
      <c r="A4478" s="50">
        <v>4477</v>
      </c>
      <c r="B4478" s="23" t="s">
        <v>14676</v>
      </c>
      <c r="C4478" s="146">
        <v>43927</v>
      </c>
      <c r="D4478" s="40"/>
      <c r="E4478" s="41"/>
      <c r="F4478" s="2" t="s">
        <v>39</v>
      </c>
      <c r="H4478" s="2" t="s">
        <v>2792</v>
      </c>
      <c r="I4478" s="2" t="s">
        <v>158</v>
      </c>
      <c r="J4478" s="2" t="s">
        <v>1433</v>
      </c>
      <c r="K4478" s="45" t="s">
        <v>122</v>
      </c>
      <c r="L4478" s="31" t="s">
        <v>3062</v>
      </c>
      <c r="M4478" s="2" t="s">
        <v>766</v>
      </c>
      <c r="N4478" s="130"/>
      <c r="O4478" s="27" t="s">
        <v>129</v>
      </c>
      <c r="P4478" s="146">
        <v>43927</v>
      </c>
      <c r="Q4478" s="37" t="s">
        <v>14637</v>
      </c>
      <c r="R4478" s="46"/>
      <c r="S4478" s="46"/>
    </row>
    <row r="4479" spans="1:19" ht="12.75">
      <c r="A4479" s="50">
        <v>4478</v>
      </c>
      <c r="B4479" s="23" t="s">
        <v>14677</v>
      </c>
      <c r="C4479" s="146">
        <v>43927</v>
      </c>
      <c r="D4479" s="40"/>
      <c r="E4479" s="41"/>
      <c r="F4479" s="2" t="s">
        <v>39</v>
      </c>
      <c r="H4479" s="2" t="s">
        <v>2792</v>
      </c>
      <c r="I4479" s="2" t="s">
        <v>158</v>
      </c>
      <c r="J4479" s="2" t="s">
        <v>1433</v>
      </c>
      <c r="K4479" s="45" t="s">
        <v>122</v>
      </c>
      <c r="L4479" s="31" t="s">
        <v>3062</v>
      </c>
      <c r="M4479" s="2" t="s">
        <v>766</v>
      </c>
      <c r="N4479" s="130"/>
      <c r="O4479" s="27" t="s">
        <v>129</v>
      </c>
      <c r="P4479" s="146">
        <v>43927</v>
      </c>
      <c r="Q4479" s="37" t="s">
        <v>14637</v>
      </c>
      <c r="R4479" s="46"/>
      <c r="S4479" s="46"/>
    </row>
    <row r="4480" spans="1:19" ht="12.75">
      <c r="A4480" s="50">
        <v>4479</v>
      </c>
      <c r="B4480" s="23" t="s">
        <v>14678</v>
      </c>
      <c r="C4480" s="146">
        <v>43927</v>
      </c>
      <c r="D4480" s="40"/>
      <c r="E4480" s="41"/>
      <c r="F4480" s="2" t="s">
        <v>39</v>
      </c>
      <c r="H4480" s="2" t="s">
        <v>2792</v>
      </c>
      <c r="I4480" s="2" t="s">
        <v>158</v>
      </c>
      <c r="J4480" s="2" t="s">
        <v>1433</v>
      </c>
      <c r="K4480" s="45" t="s">
        <v>122</v>
      </c>
      <c r="L4480" s="31" t="s">
        <v>3062</v>
      </c>
      <c r="M4480" s="2" t="s">
        <v>766</v>
      </c>
      <c r="N4480" s="130"/>
      <c r="O4480" s="27" t="s">
        <v>129</v>
      </c>
      <c r="P4480" s="146">
        <v>43927</v>
      </c>
      <c r="Q4480" s="37" t="s">
        <v>14637</v>
      </c>
      <c r="R4480" s="46"/>
      <c r="S4480" s="46"/>
    </row>
    <row r="4481" spans="1:19" ht="12.75">
      <c r="A4481" s="50">
        <v>4480</v>
      </c>
      <c r="B4481" s="23" t="s">
        <v>14679</v>
      </c>
      <c r="C4481" s="146">
        <v>43927</v>
      </c>
      <c r="D4481" s="40"/>
      <c r="E4481" s="41"/>
      <c r="F4481" s="2" t="s">
        <v>39</v>
      </c>
      <c r="H4481" s="2" t="s">
        <v>157</v>
      </c>
      <c r="I4481" s="2" t="s">
        <v>158</v>
      </c>
      <c r="J4481" s="2" t="s">
        <v>1433</v>
      </c>
      <c r="K4481" s="45" t="s">
        <v>122</v>
      </c>
      <c r="L4481" s="31" t="s">
        <v>5739</v>
      </c>
      <c r="N4481" s="130"/>
      <c r="O4481" s="130"/>
      <c r="P4481" s="146">
        <v>43927</v>
      </c>
      <c r="Q4481" s="37" t="s">
        <v>14637</v>
      </c>
      <c r="R4481" s="46"/>
      <c r="S4481" s="46"/>
    </row>
    <row r="4482" spans="1:19" ht="12.75">
      <c r="A4482" s="50">
        <v>4481</v>
      </c>
      <c r="B4482" s="23" t="s">
        <v>14680</v>
      </c>
      <c r="C4482" s="146">
        <v>43927</v>
      </c>
      <c r="D4482" s="40"/>
      <c r="E4482" s="41"/>
      <c r="F4482" s="2" t="s">
        <v>39</v>
      </c>
      <c r="H4482" s="2" t="s">
        <v>157</v>
      </c>
      <c r="I4482" s="2" t="s">
        <v>158</v>
      </c>
      <c r="J4482" s="2" t="s">
        <v>1433</v>
      </c>
      <c r="K4482" s="45" t="s">
        <v>122</v>
      </c>
      <c r="L4482" s="31" t="s">
        <v>5739</v>
      </c>
      <c r="N4482" s="130"/>
      <c r="O4482" s="130"/>
      <c r="P4482" s="146">
        <v>43927</v>
      </c>
      <c r="Q4482" s="37" t="s">
        <v>14637</v>
      </c>
      <c r="R4482" s="46"/>
      <c r="S4482" s="46"/>
    </row>
    <row r="4483" spans="1:19" ht="12.75">
      <c r="A4483" s="50">
        <v>4482</v>
      </c>
      <c r="B4483" s="23" t="s">
        <v>14681</v>
      </c>
      <c r="C4483" s="146">
        <v>43927</v>
      </c>
      <c r="D4483" s="40"/>
      <c r="E4483" s="41"/>
      <c r="F4483" s="2" t="s">
        <v>39</v>
      </c>
      <c r="H4483" s="2" t="s">
        <v>2624</v>
      </c>
      <c r="I4483" s="2" t="s">
        <v>158</v>
      </c>
      <c r="J4483" s="2" t="s">
        <v>1433</v>
      </c>
      <c r="K4483" s="45" t="s">
        <v>122</v>
      </c>
      <c r="L4483" s="31" t="s">
        <v>3062</v>
      </c>
      <c r="M4483" s="2" t="s">
        <v>766</v>
      </c>
      <c r="N4483" s="130"/>
      <c r="O4483" s="27" t="s">
        <v>129</v>
      </c>
      <c r="P4483" s="146">
        <v>43927</v>
      </c>
      <c r="Q4483" s="37" t="s">
        <v>14637</v>
      </c>
      <c r="R4483" s="46"/>
      <c r="S4483" s="46"/>
    </row>
    <row r="4484" spans="1:19" ht="12.75">
      <c r="A4484" s="50">
        <v>4483</v>
      </c>
      <c r="B4484" s="23" t="s">
        <v>14682</v>
      </c>
      <c r="C4484" s="146">
        <v>43927</v>
      </c>
      <c r="D4484" s="40"/>
      <c r="E4484" s="41"/>
      <c r="F4484" s="2" t="s">
        <v>39</v>
      </c>
      <c r="H4484" s="2" t="s">
        <v>2624</v>
      </c>
      <c r="I4484" s="2" t="s">
        <v>158</v>
      </c>
      <c r="J4484" s="2" t="s">
        <v>1433</v>
      </c>
      <c r="K4484" s="45" t="s">
        <v>122</v>
      </c>
      <c r="L4484" s="31" t="s">
        <v>3062</v>
      </c>
      <c r="M4484" s="2" t="s">
        <v>766</v>
      </c>
      <c r="N4484" s="130"/>
      <c r="O4484" s="27" t="s">
        <v>129</v>
      </c>
      <c r="P4484" s="146">
        <v>43927</v>
      </c>
      <c r="Q4484" s="37" t="s">
        <v>14637</v>
      </c>
      <c r="R4484" s="46"/>
      <c r="S4484" s="46"/>
    </row>
    <row r="4485" spans="1:19" ht="12.75">
      <c r="A4485" s="50">
        <v>4484</v>
      </c>
      <c r="B4485" s="23" t="s">
        <v>14683</v>
      </c>
      <c r="C4485" s="146">
        <v>43927</v>
      </c>
      <c r="D4485" s="40"/>
      <c r="E4485" s="41"/>
      <c r="F4485" s="2" t="s">
        <v>39</v>
      </c>
      <c r="H4485" s="2" t="s">
        <v>2160</v>
      </c>
      <c r="I4485" s="2" t="s">
        <v>158</v>
      </c>
      <c r="J4485" s="2" t="s">
        <v>1433</v>
      </c>
      <c r="K4485" s="45" t="s">
        <v>122</v>
      </c>
      <c r="L4485" s="31" t="s">
        <v>3062</v>
      </c>
      <c r="M4485" s="2" t="s">
        <v>766</v>
      </c>
      <c r="N4485" s="130"/>
      <c r="O4485" s="27" t="s">
        <v>129</v>
      </c>
      <c r="P4485" s="146">
        <v>43927</v>
      </c>
      <c r="Q4485" s="37" t="s">
        <v>14637</v>
      </c>
      <c r="R4485" s="46"/>
      <c r="S4485" s="46"/>
    </row>
    <row r="4486" spans="1:19" ht="12.75">
      <c r="A4486" s="50">
        <v>4485</v>
      </c>
      <c r="B4486" s="23" t="s">
        <v>14684</v>
      </c>
      <c r="C4486" s="146">
        <v>43927</v>
      </c>
      <c r="D4486" s="40"/>
      <c r="E4486" s="41"/>
      <c r="F4486" s="2" t="s">
        <v>39</v>
      </c>
      <c r="H4486" s="2" t="s">
        <v>1339</v>
      </c>
      <c r="I4486" s="2" t="s">
        <v>158</v>
      </c>
      <c r="J4486" s="2" t="s">
        <v>1433</v>
      </c>
      <c r="K4486" s="45" t="s">
        <v>122</v>
      </c>
      <c r="L4486" s="31" t="s">
        <v>14650</v>
      </c>
      <c r="N4486" s="130"/>
      <c r="O4486" s="130"/>
      <c r="P4486" s="146">
        <v>43927</v>
      </c>
      <c r="Q4486" s="37" t="s">
        <v>14637</v>
      </c>
      <c r="R4486" s="46"/>
      <c r="S4486" s="46"/>
    </row>
    <row r="4487" spans="1:19" ht="12.75">
      <c r="A4487" s="50">
        <v>4486</v>
      </c>
      <c r="B4487" s="23" t="s">
        <v>14685</v>
      </c>
      <c r="C4487" s="146">
        <v>43927</v>
      </c>
      <c r="D4487" s="40"/>
      <c r="E4487" s="41"/>
      <c r="F4487" s="2" t="s">
        <v>39</v>
      </c>
      <c r="H4487" s="2" t="s">
        <v>7674</v>
      </c>
      <c r="I4487" s="2" t="s">
        <v>158</v>
      </c>
      <c r="J4487" s="2" t="s">
        <v>1433</v>
      </c>
      <c r="K4487" s="45" t="s">
        <v>122</v>
      </c>
      <c r="L4487" s="31" t="s">
        <v>3062</v>
      </c>
      <c r="M4487" s="2" t="s">
        <v>766</v>
      </c>
      <c r="N4487" s="130"/>
      <c r="O4487" s="27" t="s">
        <v>129</v>
      </c>
      <c r="P4487" s="146">
        <v>43927</v>
      </c>
      <c r="Q4487" s="37" t="s">
        <v>14637</v>
      </c>
      <c r="R4487" s="46"/>
      <c r="S4487" s="46"/>
    </row>
    <row r="4488" spans="1:19" ht="12.75">
      <c r="A4488" s="50">
        <v>4487</v>
      </c>
      <c r="B4488" s="23" t="s">
        <v>14686</v>
      </c>
      <c r="C4488" s="146">
        <v>43927</v>
      </c>
      <c r="D4488" s="40"/>
      <c r="E4488" s="41"/>
      <c r="F4488" s="2" t="s">
        <v>39</v>
      </c>
      <c r="H4488" s="2" t="s">
        <v>5397</v>
      </c>
      <c r="I4488" s="2" t="s">
        <v>158</v>
      </c>
      <c r="J4488" s="2" t="s">
        <v>1433</v>
      </c>
      <c r="K4488" s="45" t="s">
        <v>122</v>
      </c>
      <c r="L4488" s="31" t="s">
        <v>3062</v>
      </c>
      <c r="M4488" s="2" t="s">
        <v>766</v>
      </c>
      <c r="N4488" s="130"/>
      <c r="O4488" s="27" t="s">
        <v>129</v>
      </c>
      <c r="P4488" s="146">
        <v>43927</v>
      </c>
      <c r="Q4488" s="37" t="s">
        <v>14637</v>
      </c>
      <c r="R4488" s="46"/>
      <c r="S4488" s="46"/>
    </row>
    <row r="4489" spans="1:19" ht="12.75">
      <c r="A4489" s="50">
        <v>4488</v>
      </c>
      <c r="B4489" s="23" t="s">
        <v>14687</v>
      </c>
      <c r="C4489" s="146">
        <v>43927</v>
      </c>
      <c r="D4489" s="40"/>
      <c r="E4489" s="41"/>
      <c r="F4489" s="2" t="s">
        <v>39</v>
      </c>
      <c r="H4489" s="2" t="s">
        <v>897</v>
      </c>
      <c r="I4489" s="2" t="s">
        <v>158</v>
      </c>
      <c r="J4489" s="2" t="s">
        <v>1433</v>
      </c>
      <c r="K4489" s="45" t="s">
        <v>122</v>
      </c>
      <c r="L4489" s="31" t="s">
        <v>3062</v>
      </c>
      <c r="M4489" s="2" t="s">
        <v>766</v>
      </c>
      <c r="N4489" s="130"/>
      <c r="O4489" s="27" t="s">
        <v>129</v>
      </c>
      <c r="P4489" s="146">
        <v>43927</v>
      </c>
      <c r="Q4489" s="37" t="s">
        <v>14637</v>
      </c>
      <c r="R4489" s="46"/>
      <c r="S4489" s="46"/>
    </row>
    <row r="4490" spans="1:19" ht="12.75">
      <c r="A4490" s="50">
        <v>4489</v>
      </c>
      <c r="B4490" s="23" t="s">
        <v>14688</v>
      </c>
      <c r="C4490" s="146">
        <v>43927</v>
      </c>
      <c r="D4490" s="40"/>
      <c r="E4490" s="41"/>
      <c r="F4490" s="2" t="s">
        <v>40</v>
      </c>
      <c r="H4490" s="2" t="s">
        <v>827</v>
      </c>
      <c r="I4490" s="2" t="s">
        <v>158</v>
      </c>
      <c r="J4490" s="2" t="s">
        <v>1433</v>
      </c>
      <c r="K4490" s="45" t="s">
        <v>122</v>
      </c>
      <c r="L4490" s="31" t="s">
        <v>14650</v>
      </c>
      <c r="N4490" s="130"/>
      <c r="O4490" s="130"/>
      <c r="P4490" s="146">
        <v>43927</v>
      </c>
      <c r="Q4490" s="37" t="s">
        <v>14637</v>
      </c>
      <c r="R4490" s="46"/>
      <c r="S4490" s="46"/>
    </row>
    <row r="4491" spans="1:19" ht="12.75">
      <c r="A4491" s="50">
        <v>4490</v>
      </c>
      <c r="B4491" s="119"/>
      <c r="C4491" s="146">
        <v>43927</v>
      </c>
      <c r="D4491" s="40"/>
      <c r="E4491" s="41"/>
      <c r="H4491" s="2" t="s">
        <v>88</v>
      </c>
      <c r="I4491" s="2" t="s">
        <v>47</v>
      </c>
      <c r="J4491" s="2" t="s">
        <v>1419</v>
      </c>
      <c r="K4491" s="45" t="s">
        <v>122</v>
      </c>
      <c r="L4491" s="31" t="s">
        <v>14689</v>
      </c>
      <c r="N4491" s="130"/>
      <c r="O4491" s="130"/>
      <c r="P4491" s="146">
        <v>43927</v>
      </c>
      <c r="Q4491" s="37" t="s">
        <v>14690</v>
      </c>
      <c r="R4491" s="46"/>
      <c r="S4491" s="46"/>
    </row>
    <row r="4492" spans="1:19" ht="12.75">
      <c r="A4492" s="50">
        <v>4491</v>
      </c>
      <c r="B4492" s="119"/>
      <c r="C4492" s="146">
        <v>43927</v>
      </c>
      <c r="D4492" s="40"/>
      <c r="E4492" s="41"/>
      <c r="H4492" s="2" t="s">
        <v>88</v>
      </c>
      <c r="I4492" s="2" t="s">
        <v>47</v>
      </c>
      <c r="J4492" s="2" t="s">
        <v>1419</v>
      </c>
      <c r="K4492" s="45" t="s">
        <v>122</v>
      </c>
      <c r="L4492" s="31" t="s">
        <v>14689</v>
      </c>
      <c r="N4492" s="130"/>
      <c r="O4492" s="130"/>
      <c r="P4492" s="146">
        <v>43927</v>
      </c>
      <c r="Q4492" s="37" t="s">
        <v>14690</v>
      </c>
      <c r="R4492" s="46"/>
      <c r="S4492" s="46"/>
    </row>
    <row r="4493" spans="1:19" ht="12.75">
      <c r="A4493" s="50">
        <v>4492</v>
      </c>
      <c r="B4493" s="119"/>
      <c r="C4493" s="146">
        <v>43927</v>
      </c>
      <c r="D4493" s="40"/>
      <c r="E4493" s="41"/>
      <c r="H4493" s="2" t="s">
        <v>88</v>
      </c>
      <c r="I4493" s="2" t="s">
        <v>47</v>
      </c>
      <c r="J4493" s="2" t="s">
        <v>1419</v>
      </c>
      <c r="K4493" s="45" t="s">
        <v>122</v>
      </c>
      <c r="L4493" s="31" t="s">
        <v>14689</v>
      </c>
      <c r="N4493" s="130"/>
      <c r="O4493" s="130"/>
      <c r="P4493" s="146">
        <v>43927</v>
      </c>
      <c r="Q4493" s="37" t="s">
        <v>14690</v>
      </c>
      <c r="R4493" s="46"/>
      <c r="S4493" s="46"/>
    </row>
    <row r="4494" spans="1:19" ht="12.75">
      <c r="A4494" s="50">
        <v>4493</v>
      </c>
      <c r="B4494" s="119"/>
      <c r="C4494" s="146">
        <v>43927</v>
      </c>
      <c r="D4494" s="40"/>
      <c r="E4494" s="41"/>
      <c r="H4494" s="2" t="s">
        <v>88</v>
      </c>
      <c r="I4494" s="2" t="s">
        <v>47</v>
      </c>
      <c r="J4494" s="2" t="s">
        <v>1419</v>
      </c>
      <c r="K4494" s="45" t="s">
        <v>122</v>
      </c>
      <c r="L4494" s="31" t="s">
        <v>14689</v>
      </c>
      <c r="N4494" s="130"/>
      <c r="O4494" s="130"/>
      <c r="P4494" s="146">
        <v>43927</v>
      </c>
      <c r="Q4494" s="37" t="s">
        <v>14690</v>
      </c>
      <c r="R4494" s="46"/>
      <c r="S4494" s="46"/>
    </row>
    <row r="4495" spans="1:19" ht="12.75">
      <c r="A4495" s="50">
        <v>4494</v>
      </c>
      <c r="B4495" s="119"/>
      <c r="C4495" s="146">
        <v>43927</v>
      </c>
      <c r="D4495" s="40"/>
      <c r="E4495" s="41"/>
      <c r="H4495" s="2" t="s">
        <v>88</v>
      </c>
      <c r="I4495" s="2" t="s">
        <v>47</v>
      </c>
      <c r="J4495" s="2" t="s">
        <v>1419</v>
      </c>
      <c r="K4495" s="45" t="s">
        <v>122</v>
      </c>
      <c r="L4495" s="31" t="s">
        <v>14689</v>
      </c>
      <c r="N4495" s="130"/>
      <c r="O4495" s="130"/>
      <c r="P4495" s="146">
        <v>43927</v>
      </c>
      <c r="Q4495" s="37" t="s">
        <v>14690</v>
      </c>
      <c r="R4495" s="46"/>
      <c r="S4495" s="46"/>
    </row>
    <row r="4496" spans="1:19" ht="12.75">
      <c r="A4496" s="50">
        <v>4495</v>
      </c>
      <c r="B4496" s="119"/>
      <c r="C4496" s="146">
        <v>43927</v>
      </c>
      <c r="D4496" s="40"/>
      <c r="E4496" s="41"/>
      <c r="H4496" s="2" t="s">
        <v>88</v>
      </c>
      <c r="I4496" s="2" t="s">
        <v>47</v>
      </c>
      <c r="J4496" s="2" t="s">
        <v>1419</v>
      </c>
      <c r="K4496" s="45" t="s">
        <v>122</v>
      </c>
      <c r="L4496" s="31" t="s">
        <v>14689</v>
      </c>
      <c r="N4496" s="130"/>
      <c r="O4496" s="130"/>
      <c r="P4496" s="146">
        <v>43927</v>
      </c>
      <c r="Q4496" s="37" t="s">
        <v>14690</v>
      </c>
      <c r="R4496" s="46"/>
      <c r="S4496" s="46"/>
    </row>
    <row r="4497" spans="1:19" ht="12.75">
      <c r="A4497" s="50">
        <v>4496</v>
      </c>
      <c r="B4497" s="119"/>
      <c r="C4497" s="146">
        <v>43927</v>
      </c>
      <c r="D4497" s="40"/>
      <c r="E4497" s="41"/>
      <c r="H4497" s="2" t="s">
        <v>88</v>
      </c>
      <c r="I4497" s="2" t="s">
        <v>47</v>
      </c>
      <c r="J4497" s="2" t="s">
        <v>1419</v>
      </c>
      <c r="K4497" s="45" t="s">
        <v>122</v>
      </c>
      <c r="L4497" s="46"/>
      <c r="N4497" s="130"/>
      <c r="O4497" s="130"/>
      <c r="P4497" s="146">
        <v>43927</v>
      </c>
      <c r="Q4497" s="37" t="s">
        <v>14690</v>
      </c>
      <c r="R4497" s="46"/>
      <c r="S4497" s="46"/>
    </row>
    <row r="4498" spans="1:19" ht="12.75">
      <c r="A4498" s="50">
        <v>4497</v>
      </c>
      <c r="B4498" s="119"/>
      <c r="C4498" s="146">
        <v>43927</v>
      </c>
      <c r="D4498" s="40"/>
      <c r="E4498" s="41"/>
      <c r="H4498" s="2" t="s">
        <v>88</v>
      </c>
      <c r="I4498" s="2" t="s">
        <v>47</v>
      </c>
      <c r="J4498" s="2" t="s">
        <v>1419</v>
      </c>
      <c r="K4498" s="45" t="s">
        <v>122</v>
      </c>
      <c r="L4498" s="46"/>
      <c r="N4498" s="130"/>
      <c r="O4498" s="130"/>
      <c r="P4498" s="146">
        <v>43927</v>
      </c>
      <c r="Q4498" s="37" t="s">
        <v>14690</v>
      </c>
      <c r="R4498" s="46"/>
      <c r="S4498" s="46"/>
    </row>
    <row r="4499" spans="1:19" ht="12.75">
      <c r="A4499" s="50">
        <v>4498</v>
      </c>
      <c r="B4499" s="119"/>
      <c r="C4499" s="146">
        <v>43927</v>
      </c>
      <c r="D4499" s="40"/>
      <c r="E4499" s="41"/>
      <c r="H4499" s="2" t="s">
        <v>88</v>
      </c>
      <c r="I4499" s="2" t="s">
        <v>47</v>
      </c>
      <c r="J4499" s="2" t="s">
        <v>1419</v>
      </c>
      <c r="K4499" s="45" t="s">
        <v>122</v>
      </c>
      <c r="L4499" s="46"/>
      <c r="N4499" s="130"/>
      <c r="O4499" s="130"/>
      <c r="P4499" s="146">
        <v>43927</v>
      </c>
      <c r="Q4499" s="37" t="s">
        <v>14690</v>
      </c>
      <c r="R4499" s="46"/>
      <c r="S4499" s="46"/>
    </row>
    <row r="4500" spans="1:19" ht="12.75">
      <c r="A4500" s="50">
        <v>4499</v>
      </c>
      <c r="B4500" s="119"/>
      <c r="C4500" s="146">
        <v>43927</v>
      </c>
      <c r="D4500" s="40"/>
      <c r="E4500" s="41"/>
      <c r="H4500" s="2" t="s">
        <v>1287</v>
      </c>
      <c r="I4500" s="2" t="s">
        <v>47</v>
      </c>
      <c r="J4500" s="2" t="s">
        <v>1419</v>
      </c>
      <c r="K4500" s="45" t="s">
        <v>122</v>
      </c>
      <c r="L4500" s="31" t="s">
        <v>3062</v>
      </c>
      <c r="M4500" s="2" t="s">
        <v>766</v>
      </c>
      <c r="N4500" s="130"/>
      <c r="O4500" s="27" t="s">
        <v>129</v>
      </c>
      <c r="P4500" s="146">
        <v>43927</v>
      </c>
      <c r="Q4500" s="37" t="s">
        <v>14690</v>
      </c>
      <c r="R4500" s="46"/>
      <c r="S4500" s="46"/>
    </row>
    <row r="4501" spans="1:19" ht="12.75">
      <c r="A4501" s="50">
        <v>4500</v>
      </c>
      <c r="B4501" s="119"/>
      <c r="C4501" s="146">
        <v>43927</v>
      </c>
      <c r="D4501" s="40"/>
      <c r="E4501" s="41"/>
      <c r="H4501" s="2" t="s">
        <v>656</v>
      </c>
      <c r="I4501" s="2" t="s">
        <v>47</v>
      </c>
      <c r="J4501" s="2" t="s">
        <v>1419</v>
      </c>
      <c r="K4501" s="45" t="s">
        <v>122</v>
      </c>
      <c r="L4501" s="31" t="s">
        <v>3062</v>
      </c>
      <c r="M4501" s="2" t="s">
        <v>766</v>
      </c>
      <c r="N4501" s="130"/>
      <c r="O4501" s="27" t="s">
        <v>129</v>
      </c>
      <c r="P4501" s="146">
        <v>43927</v>
      </c>
      <c r="Q4501" s="37" t="s">
        <v>14690</v>
      </c>
      <c r="R4501" s="46"/>
      <c r="S4501" s="46"/>
    </row>
    <row r="4502" spans="1:19" ht="12.75">
      <c r="A4502" s="50">
        <v>4501</v>
      </c>
      <c r="B4502" s="119"/>
      <c r="C4502" s="146">
        <v>43927</v>
      </c>
      <c r="D4502" s="40"/>
      <c r="E4502" s="41"/>
      <c r="H4502" s="2" t="s">
        <v>656</v>
      </c>
      <c r="I4502" s="2" t="s">
        <v>47</v>
      </c>
      <c r="J4502" s="2" t="s">
        <v>1419</v>
      </c>
      <c r="K4502" s="45" t="s">
        <v>122</v>
      </c>
      <c r="L4502" s="31" t="s">
        <v>3062</v>
      </c>
      <c r="M4502" s="2" t="s">
        <v>766</v>
      </c>
      <c r="N4502" s="130"/>
      <c r="O4502" s="27" t="s">
        <v>129</v>
      </c>
      <c r="P4502" s="146">
        <v>43927</v>
      </c>
      <c r="Q4502" s="37" t="s">
        <v>14690</v>
      </c>
      <c r="R4502" s="46"/>
      <c r="S4502" s="46"/>
    </row>
    <row r="4503" spans="1:19" ht="12.75">
      <c r="A4503" s="50">
        <v>4502</v>
      </c>
      <c r="B4503" s="119"/>
      <c r="C4503" s="146">
        <v>43927</v>
      </c>
      <c r="D4503" s="40"/>
      <c r="E4503" s="27">
        <v>19</v>
      </c>
      <c r="F4503" s="2" t="s">
        <v>40</v>
      </c>
      <c r="G4503" s="2" t="s">
        <v>14691</v>
      </c>
      <c r="H4503" s="2" t="s">
        <v>165</v>
      </c>
      <c r="I4503" s="2" t="s">
        <v>47</v>
      </c>
      <c r="J4503" s="2" t="s">
        <v>1419</v>
      </c>
      <c r="K4503" s="45" t="s">
        <v>122</v>
      </c>
      <c r="L4503" s="31" t="s">
        <v>2048</v>
      </c>
      <c r="N4503" s="130"/>
      <c r="O4503" s="130"/>
      <c r="P4503" s="146">
        <v>43927</v>
      </c>
      <c r="Q4503" s="37" t="s">
        <v>14690</v>
      </c>
      <c r="R4503" s="37" t="s">
        <v>14692</v>
      </c>
      <c r="S4503" s="46"/>
    </row>
    <row r="4504" spans="1:19" ht="12.75">
      <c r="A4504" s="50">
        <v>4503</v>
      </c>
      <c r="B4504" s="119"/>
      <c r="C4504" s="146">
        <v>43927</v>
      </c>
      <c r="D4504" s="40"/>
      <c r="E4504" s="41"/>
      <c r="H4504" s="2" t="s">
        <v>3300</v>
      </c>
      <c r="I4504" s="2" t="s">
        <v>236</v>
      </c>
      <c r="J4504" s="45" t="str">
        <f>IF(ISERROR(VLOOKUP(I4504,State_codes!$B$2:$C$38, 2, FALSE)),"",VLOOKUP(I4504,State_codes!$B$2:$C$38, 2, FALSE))</f>
        <v>AP</v>
      </c>
      <c r="K4504" s="45" t="s">
        <v>122</v>
      </c>
      <c r="L4504" s="46"/>
      <c r="N4504" s="130"/>
      <c r="O4504" s="130"/>
      <c r="P4504" s="146">
        <v>43927</v>
      </c>
      <c r="Q4504" s="37" t="s">
        <v>14693</v>
      </c>
      <c r="R4504" s="46"/>
      <c r="S4504" s="46"/>
    </row>
    <row r="4505" spans="1:19" ht="12.75">
      <c r="A4505" s="50">
        <v>4504</v>
      </c>
      <c r="B4505" s="119"/>
      <c r="C4505" s="146">
        <v>43927</v>
      </c>
      <c r="D4505" s="40"/>
      <c r="E4505" s="41"/>
      <c r="H4505" s="2" t="s">
        <v>3300</v>
      </c>
      <c r="I4505" s="2" t="s">
        <v>236</v>
      </c>
      <c r="J4505" s="45" t="str">
        <f>IF(ISERROR(VLOOKUP(I4505,State_codes!$B$2:$C$38, 2, FALSE)),"",VLOOKUP(I4505,State_codes!$B$2:$C$38, 2, FALSE))</f>
        <v>AP</v>
      </c>
      <c r="K4505" s="45" t="s">
        <v>122</v>
      </c>
      <c r="L4505" s="46"/>
      <c r="N4505" s="130"/>
      <c r="O4505" s="130"/>
      <c r="P4505" s="146">
        <v>43927</v>
      </c>
      <c r="Q4505" s="37" t="s">
        <v>14693</v>
      </c>
      <c r="R4505" s="46"/>
      <c r="S4505" s="46"/>
    </row>
    <row r="4506" spans="1:19" ht="12.75">
      <c r="A4506" s="50">
        <v>4505</v>
      </c>
      <c r="B4506" s="119"/>
      <c r="C4506" s="146">
        <v>43927</v>
      </c>
      <c r="D4506" s="40"/>
      <c r="E4506" s="41"/>
      <c r="H4506" s="2" t="s">
        <v>3300</v>
      </c>
      <c r="I4506" s="2" t="s">
        <v>236</v>
      </c>
      <c r="J4506" s="45" t="str">
        <f>IF(ISERROR(VLOOKUP(I4506,State_codes!$B$2:$C$38, 2, FALSE)),"",VLOOKUP(I4506,State_codes!$B$2:$C$38, 2, FALSE))</f>
        <v>AP</v>
      </c>
      <c r="K4506" s="45" t="s">
        <v>122</v>
      </c>
      <c r="L4506" s="46"/>
      <c r="N4506" s="130"/>
      <c r="O4506" s="130"/>
      <c r="P4506" s="146">
        <v>43927</v>
      </c>
      <c r="Q4506" s="37" t="s">
        <v>14693</v>
      </c>
      <c r="R4506" s="46"/>
      <c r="S4506" s="46"/>
    </row>
    <row r="4507" spans="1:19" ht="12.75">
      <c r="A4507" s="50">
        <v>4506</v>
      </c>
      <c r="B4507" s="119"/>
      <c r="C4507" s="146">
        <v>43927</v>
      </c>
      <c r="D4507" s="40"/>
      <c r="E4507" s="41"/>
      <c r="H4507" s="2" t="s">
        <v>3300</v>
      </c>
      <c r="I4507" s="2" t="s">
        <v>236</v>
      </c>
      <c r="J4507" s="45" t="str">
        <f>IF(ISERROR(VLOOKUP(I4507,State_codes!$B$2:$C$38, 2, FALSE)),"",VLOOKUP(I4507,State_codes!$B$2:$C$38, 2, FALSE))</f>
        <v>AP</v>
      </c>
      <c r="K4507" s="45" t="s">
        <v>122</v>
      </c>
      <c r="L4507" s="46"/>
      <c r="N4507" s="130"/>
      <c r="O4507" s="130"/>
      <c r="P4507" s="146">
        <v>43927</v>
      </c>
      <c r="Q4507" s="37" t="s">
        <v>14693</v>
      </c>
      <c r="R4507" s="46"/>
      <c r="S4507" s="46"/>
    </row>
    <row r="4508" spans="1:19" ht="12.75">
      <c r="A4508" s="50">
        <v>4507</v>
      </c>
      <c r="B4508" s="119"/>
      <c r="C4508" s="146">
        <v>43927</v>
      </c>
      <c r="D4508" s="40"/>
      <c r="E4508" s="41"/>
      <c r="H4508" s="2" t="s">
        <v>3300</v>
      </c>
      <c r="I4508" s="2" t="s">
        <v>236</v>
      </c>
      <c r="J4508" s="45" t="str">
        <f>IF(ISERROR(VLOOKUP(I4508,State_codes!$B$2:$C$38, 2, FALSE)),"",VLOOKUP(I4508,State_codes!$B$2:$C$38, 2, FALSE))</f>
        <v>AP</v>
      </c>
      <c r="K4508" s="45" t="s">
        <v>122</v>
      </c>
      <c r="L4508" s="46"/>
      <c r="N4508" s="130"/>
      <c r="O4508" s="130"/>
      <c r="P4508" s="146">
        <v>43927</v>
      </c>
      <c r="Q4508" s="37" t="s">
        <v>14693</v>
      </c>
      <c r="R4508" s="46"/>
      <c r="S4508" s="46"/>
    </row>
    <row r="4509" spans="1:19" ht="12.75">
      <c r="A4509" s="50">
        <v>4508</v>
      </c>
      <c r="B4509" s="119"/>
      <c r="C4509" s="146">
        <v>43927</v>
      </c>
      <c r="D4509" s="40"/>
      <c r="E4509" s="41"/>
      <c r="H4509" s="2" t="s">
        <v>3300</v>
      </c>
      <c r="I4509" s="2" t="s">
        <v>236</v>
      </c>
      <c r="J4509" s="45" t="str">
        <f>IF(ISERROR(VLOOKUP(I4509,State_codes!$B$2:$C$38, 2, FALSE)),"",VLOOKUP(I4509,State_codes!$B$2:$C$38, 2, FALSE))</f>
        <v>AP</v>
      </c>
      <c r="K4509" s="45" t="s">
        <v>122</v>
      </c>
      <c r="L4509" s="46"/>
      <c r="N4509" s="130"/>
      <c r="O4509" s="130"/>
      <c r="P4509" s="146">
        <v>43927</v>
      </c>
      <c r="Q4509" s="37" t="s">
        <v>14693</v>
      </c>
      <c r="R4509" s="46"/>
      <c r="S4509" s="46"/>
    </row>
    <row r="4510" spans="1:19" ht="12.75">
      <c r="A4510" s="50">
        <v>4509</v>
      </c>
      <c r="B4510" s="119"/>
      <c r="C4510" s="146">
        <v>43927</v>
      </c>
      <c r="D4510" s="40"/>
      <c r="E4510" s="41"/>
      <c r="H4510" s="2" t="s">
        <v>3300</v>
      </c>
      <c r="I4510" s="2" t="s">
        <v>236</v>
      </c>
      <c r="J4510" s="45" t="str">
        <f>IF(ISERROR(VLOOKUP(I4510,State_codes!$B$2:$C$38, 2, FALSE)),"",VLOOKUP(I4510,State_codes!$B$2:$C$38, 2, FALSE))</f>
        <v>AP</v>
      </c>
      <c r="K4510" s="45" t="s">
        <v>122</v>
      </c>
      <c r="L4510" s="46"/>
      <c r="N4510" s="130"/>
      <c r="O4510" s="130"/>
      <c r="P4510" s="146">
        <v>43927</v>
      </c>
      <c r="Q4510" s="37" t="s">
        <v>14693</v>
      </c>
      <c r="R4510" s="46"/>
      <c r="S4510" s="46"/>
    </row>
    <row r="4511" spans="1:19" ht="12.75">
      <c r="A4511" s="50">
        <v>4510</v>
      </c>
      <c r="B4511" s="119"/>
      <c r="C4511" s="146">
        <v>43927</v>
      </c>
      <c r="D4511" s="40"/>
      <c r="E4511" s="41"/>
      <c r="H4511" s="2" t="s">
        <v>3300</v>
      </c>
      <c r="I4511" s="2" t="s">
        <v>236</v>
      </c>
      <c r="J4511" s="45" t="str">
        <f>IF(ISERROR(VLOOKUP(I4511,State_codes!$B$2:$C$38, 2, FALSE)),"",VLOOKUP(I4511,State_codes!$B$2:$C$38, 2, FALSE))</f>
        <v>AP</v>
      </c>
      <c r="K4511" s="45" t="s">
        <v>122</v>
      </c>
      <c r="L4511" s="46"/>
      <c r="N4511" s="130"/>
      <c r="O4511" s="130"/>
      <c r="P4511" s="146">
        <v>43927</v>
      </c>
      <c r="Q4511" s="37" t="s">
        <v>14693</v>
      </c>
      <c r="R4511" s="46"/>
      <c r="S4511" s="46"/>
    </row>
    <row r="4512" spans="1:19" ht="12.75">
      <c r="A4512" s="50">
        <v>4511</v>
      </c>
      <c r="B4512" s="119"/>
      <c r="C4512" s="146">
        <v>43927</v>
      </c>
      <c r="D4512" s="40"/>
      <c r="E4512" s="41"/>
      <c r="H4512" s="2" t="s">
        <v>3300</v>
      </c>
      <c r="I4512" s="2" t="s">
        <v>236</v>
      </c>
      <c r="J4512" s="45" t="str">
        <f>IF(ISERROR(VLOOKUP(I4512,State_codes!$B$2:$C$38, 2, FALSE)),"",VLOOKUP(I4512,State_codes!$B$2:$C$38, 2, FALSE))</f>
        <v>AP</v>
      </c>
      <c r="K4512" s="45" t="s">
        <v>122</v>
      </c>
      <c r="L4512" s="46"/>
      <c r="N4512" s="130"/>
      <c r="O4512" s="130"/>
      <c r="P4512" s="146">
        <v>43927</v>
      </c>
      <c r="Q4512" s="37" t="s">
        <v>14693</v>
      </c>
      <c r="R4512" s="46"/>
      <c r="S4512" s="46"/>
    </row>
    <row r="4513" spans="1:19" ht="12.75">
      <c r="A4513" s="50">
        <v>4512</v>
      </c>
      <c r="B4513" s="119"/>
      <c r="C4513" s="146">
        <v>43927</v>
      </c>
      <c r="D4513" s="40"/>
      <c r="E4513" s="41"/>
      <c r="H4513" s="2" t="s">
        <v>3300</v>
      </c>
      <c r="I4513" s="2" t="s">
        <v>236</v>
      </c>
      <c r="J4513" s="45" t="str">
        <f>IF(ISERROR(VLOOKUP(I4513,State_codes!$B$2:$C$38, 2, FALSE)),"",VLOOKUP(I4513,State_codes!$B$2:$C$38, 2, FALSE))</f>
        <v>AP</v>
      </c>
      <c r="K4513" s="45" t="s">
        <v>122</v>
      </c>
      <c r="L4513" s="46"/>
      <c r="N4513" s="130"/>
      <c r="O4513" s="130"/>
      <c r="P4513" s="146">
        <v>43927</v>
      </c>
      <c r="Q4513" s="37" t="s">
        <v>14693</v>
      </c>
      <c r="R4513" s="46"/>
      <c r="S4513" s="46"/>
    </row>
    <row r="4514" spans="1:19" ht="12.75">
      <c r="A4514" s="50">
        <v>4513</v>
      </c>
      <c r="B4514" s="119"/>
      <c r="C4514" s="146">
        <v>43927</v>
      </c>
      <c r="D4514" s="40"/>
      <c r="E4514" s="41"/>
      <c r="H4514" s="2" t="s">
        <v>3300</v>
      </c>
      <c r="I4514" s="2" t="s">
        <v>236</v>
      </c>
      <c r="J4514" s="45" t="str">
        <f>IF(ISERROR(VLOOKUP(I4514,State_codes!$B$2:$C$38, 2, FALSE)),"",VLOOKUP(I4514,State_codes!$B$2:$C$38, 2, FALSE))</f>
        <v>AP</v>
      </c>
      <c r="K4514" s="45" t="s">
        <v>122</v>
      </c>
      <c r="L4514" s="46"/>
      <c r="N4514" s="130"/>
      <c r="O4514" s="130"/>
      <c r="P4514" s="146">
        <v>43927</v>
      </c>
      <c r="Q4514" s="37" t="s">
        <v>14693</v>
      </c>
      <c r="R4514" s="46"/>
      <c r="S4514" s="46"/>
    </row>
    <row r="4515" spans="1:19" ht="12.75">
      <c r="A4515" s="50">
        <v>4514</v>
      </c>
      <c r="B4515" s="119"/>
      <c r="C4515" s="146">
        <v>43927</v>
      </c>
      <c r="D4515" s="40"/>
      <c r="E4515" s="41"/>
      <c r="H4515" s="2" t="s">
        <v>3300</v>
      </c>
      <c r="I4515" s="2" t="s">
        <v>236</v>
      </c>
      <c r="J4515" s="45" t="str">
        <f>IF(ISERROR(VLOOKUP(I4515,State_codes!$B$2:$C$38, 2, FALSE)),"",VLOOKUP(I4515,State_codes!$B$2:$C$38, 2, FALSE))</f>
        <v>AP</v>
      </c>
      <c r="K4515" s="45" t="s">
        <v>122</v>
      </c>
      <c r="L4515" s="46"/>
      <c r="N4515" s="130"/>
      <c r="O4515" s="130"/>
      <c r="P4515" s="146">
        <v>43927</v>
      </c>
      <c r="Q4515" s="37" t="s">
        <v>14693</v>
      </c>
      <c r="R4515" s="46"/>
      <c r="S4515" s="46"/>
    </row>
    <row r="4516" spans="1:19" ht="12.75">
      <c r="A4516" s="50">
        <v>4515</v>
      </c>
      <c r="B4516" s="119"/>
      <c r="C4516" s="146">
        <v>43927</v>
      </c>
      <c r="D4516" s="40"/>
      <c r="E4516" s="41"/>
      <c r="H4516" s="2" t="s">
        <v>3300</v>
      </c>
      <c r="I4516" s="2" t="s">
        <v>236</v>
      </c>
      <c r="J4516" s="45" t="str">
        <f>IF(ISERROR(VLOOKUP(I4516,State_codes!$B$2:$C$38, 2, FALSE)),"",VLOOKUP(I4516,State_codes!$B$2:$C$38, 2, FALSE))</f>
        <v>AP</v>
      </c>
      <c r="K4516" s="45" t="s">
        <v>122</v>
      </c>
      <c r="L4516" s="46"/>
      <c r="N4516" s="130"/>
      <c r="O4516" s="130"/>
      <c r="P4516" s="146">
        <v>43927</v>
      </c>
      <c r="Q4516" s="37" t="s">
        <v>14693</v>
      </c>
      <c r="R4516" s="46"/>
      <c r="S4516" s="46"/>
    </row>
    <row r="4517" spans="1:19" ht="12.75">
      <c r="A4517" s="50">
        <v>4516</v>
      </c>
      <c r="B4517" s="119"/>
      <c r="C4517" s="146">
        <v>43927</v>
      </c>
      <c r="D4517" s="40"/>
      <c r="E4517" s="41"/>
      <c r="H4517" s="2" t="s">
        <v>3300</v>
      </c>
      <c r="I4517" s="2" t="s">
        <v>236</v>
      </c>
      <c r="J4517" s="45" t="str">
        <f>IF(ISERROR(VLOOKUP(I4517,State_codes!$B$2:$C$38, 2, FALSE)),"",VLOOKUP(I4517,State_codes!$B$2:$C$38, 2, FALSE))</f>
        <v>AP</v>
      </c>
      <c r="K4517" s="45" t="s">
        <v>122</v>
      </c>
      <c r="L4517" s="46"/>
      <c r="N4517" s="130"/>
      <c r="O4517" s="130"/>
      <c r="P4517" s="146">
        <v>43927</v>
      </c>
      <c r="Q4517" s="37" t="s">
        <v>14693</v>
      </c>
      <c r="R4517" s="46"/>
      <c r="S4517" s="46"/>
    </row>
    <row r="4518" spans="1:19" ht="12.75">
      <c r="A4518" s="50">
        <v>4517</v>
      </c>
      <c r="B4518" s="119"/>
      <c r="C4518" s="146">
        <v>43927</v>
      </c>
      <c r="D4518" s="40"/>
      <c r="E4518" s="41"/>
      <c r="H4518" s="2" t="s">
        <v>3300</v>
      </c>
      <c r="I4518" s="2" t="s">
        <v>236</v>
      </c>
      <c r="J4518" s="45" t="str">
        <f>IF(ISERROR(VLOOKUP(I4518,State_codes!$B$2:$C$38, 2, FALSE)),"",VLOOKUP(I4518,State_codes!$B$2:$C$38, 2, FALSE))</f>
        <v>AP</v>
      </c>
      <c r="K4518" s="45" t="s">
        <v>122</v>
      </c>
      <c r="L4518" s="46"/>
      <c r="N4518" s="130"/>
      <c r="O4518" s="130"/>
      <c r="P4518" s="146">
        <v>43927</v>
      </c>
      <c r="Q4518" s="37" t="s">
        <v>14693</v>
      </c>
      <c r="R4518" s="46"/>
      <c r="S4518" s="46"/>
    </row>
    <row r="4519" spans="1:19" ht="12.75">
      <c r="A4519" s="50">
        <v>4518</v>
      </c>
      <c r="B4519" s="119"/>
      <c r="C4519" s="146">
        <v>43927</v>
      </c>
      <c r="D4519" s="40"/>
      <c r="E4519" s="41"/>
      <c r="H4519" s="2" t="s">
        <v>3300</v>
      </c>
      <c r="I4519" s="2" t="s">
        <v>236</v>
      </c>
      <c r="J4519" s="45" t="str">
        <f>IF(ISERROR(VLOOKUP(I4519,State_codes!$B$2:$C$38, 2, FALSE)),"",VLOOKUP(I4519,State_codes!$B$2:$C$38, 2, FALSE))</f>
        <v>AP</v>
      </c>
      <c r="K4519" s="45" t="s">
        <v>122</v>
      </c>
      <c r="L4519" s="46"/>
      <c r="N4519" s="130"/>
      <c r="O4519" s="130"/>
      <c r="P4519" s="146">
        <v>43927</v>
      </c>
      <c r="Q4519" s="37" t="s">
        <v>14693</v>
      </c>
      <c r="R4519" s="46"/>
      <c r="S4519" s="46"/>
    </row>
    <row r="4520" spans="1:19" ht="12.75">
      <c r="A4520" s="50">
        <v>4519</v>
      </c>
      <c r="B4520" s="119"/>
      <c r="C4520" s="146">
        <v>43927</v>
      </c>
      <c r="D4520" s="40"/>
      <c r="E4520" s="41"/>
      <c r="H4520" s="2" t="s">
        <v>3300</v>
      </c>
      <c r="I4520" s="2" t="s">
        <v>236</v>
      </c>
      <c r="J4520" s="45" t="str">
        <f>IF(ISERROR(VLOOKUP(I4520,State_codes!$B$2:$C$38, 2, FALSE)),"",VLOOKUP(I4520,State_codes!$B$2:$C$38, 2, FALSE))</f>
        <v>AP</v>
      </c>
      <c r="K4520" s="45" t="s">
        <v>122</v>
      </c>
      <c r="L4520" s="46"/>
      <c r="N4520" s="130"/>
      <c r="O4520" s="130"/>
      <c r="P4520" s="146">
        <v>43927</v>
      </c>
      <c r="Q4520" s="37" t="s">
        <v>14693</v>
      </c>
      <c r="R4520" s="46"/>
      <c r="S4520" s="46"/>
    </row>
    <row r="4521" spans="1:19" ht="12.75">
      <c r="A4521" s="50">
        <v>4520</v>
      </c>
      <c r="B4521" s="119"/>
      <c r="C4521" s="146">
        <v>43927</v>
      </c>
      <c r="D4521" s="40"/>
      <c r="E4521" s="41"/>
      <c r="H4521" s="2" t="s">
        <v>3300</v>
      </c>
      <c r="I4521" s="2" t="s">
        <v>236</v>
      </c>
      <c r="J4521" s="45" t="str">
        <f>IF(ISERROR(VLOOKUP(I4521,State_codes!$B$2:$C$38, 2, FALSE)),"",VLOOKUP(I4521,State_codes!$B$2:$C$38, 2, FALSE))</f>
        <v>AP</v>
      </c>
      <c r="K4521" s="45" t="s">
        <v>122</v>
      </c>
      <c r="L4521" s="46"/>
      <c r="N4521" s="130"/>
      <c r="O4521" s="130"/>
      <c r="P4521" s="146">
        <v>43927</v>
      </c>
      <c r="Q4521" s="37" t="s">
        <v>14693</v>
      </c>
      <c r="R4521" s="46"/>
      <c r="S4521" s="46"/>
    </row>
    <row r="4522" spans="1:19" ht="12.75">
      <c r="A4522" s="50">
        <v>4521</v>
      </c>
      <c r="B4522" s="119"/>
      <c r="C4522" s="146">
        <v>43927</v>
      </c>
      <c r="D4522" s="40"/>
      <c r="E4522" s="41"/>
      <c r="H4522" s="2" t="s">
        <v>366</v>
      </c>
      <c r="I4522" s="2" t="s">
        <v>236</v>
      </c>
      <c r="J4522" s="45" t="str">
        <f>IF(ISERROR(VLOOKUP(I4522,State_codes!$B$2:$C$38, 2, FALSE)),"",VLOOKUP(I4522,State_codes!$B$2:$C$38, 2, FALSE))</f>
        <v>AP</v>
      </c>
      <c r="K4522" s="45" t="s">
        <v>122</v>
      </c>
      <c r="L4522" s="46"/>
      <c r="N4522" s="130"/>
      <c r="O4522" s="130"/>
      <c r="P4522" s="146">
        <v>43927</v>
      </c>
      <c r="Q4522" s="37" t="s">
        <v>14693</v>
      </c>
      <c r="R4522" s="46"/>
      <c r="S4522" s="46"/>
    </row>
    <row r="4523" spans="1:19" ht="12.75">
      <c r="A4523" s="50">
        <v>4522</v>
      </c>
      <c r="B4523" s="119"/>
      <c r="C4523" s="146">
        <v>43927</v>
      </c>
      <c r="D4523" s="40"/>
      <c r="E4523" s="41"/>
      <c r="H4523" s="2" t="s">
        <v>366</v>
      </c>
      <c r="I4523" s="2" t="s">
        <v>236</v>
      </c>
      <c r="J4523" s="45" t="str">
        <f>IF(ISERROR(VLOOKUP(I4523,State_codes!$B$2:$C$38, 2, FALSE)),"",VLOOKUP(I4523,State_codes!$B$2:$C$38, 2, FALSE))</f>
        <v>AP</v>
      </c>
      <c r="K4523" s="45" t="s">
        <v>122</v>
      </c>
      <c r="L4523" s="46"/>
      <c r="N4523" s="130"/>
      <c r="O4523" s="130"/>
      <c r="P4523" s="146">
        <v>43927</v>
      </c>
      <c r="Q4523" s="37" t="s">
        <v>14693</v>
      </c>
      <c r="R4523" s="46"/>
      <c r="S4523" s="46"/>
    </row>
    <row r="4524" spans="1:19" ht="12.75">
      <c r="A4524" s="50">
        <v>4523</v>
      </c>
      <c r="B4524" s="119"/>
      <c r="C4524" s="146">
        <v>43927</v>
      </c>
      <c r="D4524" s="40"/>
      <c r="E4524" s="41"/>
      <c r="H4524" s="2" t="s">
        <v>366</v>
      </c>
      <c r="I4524" s="2" t="s">
        <v>236</v>
      </c>
      <c r="J4524" s="45" t="str">
        <f>IF(ISERROR(VLOOKUP(I4524,State_codes!$B$2:$C$38, 2, FALSE)),"",VLOOKUP(I4524,State_codes!$B$2:$C$38, 2, FALSE))</f>
        <v>AP</v>
      </c>
      <c r="K4524" s="45" t="s">
        <v>122</v>
      </c>
      <c r="L4524" s="46"/>
      <c r="N4524" s="130"/>
      <c r="O4524" s="130"/>
      <c r="P4524" s="146">
        <v>43927</v>
      </c>
      <c r="Q4524" s="37" t="s">
        <v>14693</v>
      </c>
      <c r="R4524" s="46"/>
      <c r="S4524" s="46"/>
    </row>
    <row r="4525" spans="1:19" ht="12.75">
      <c r="A4525" s="50">
        <v>4524</v>
      </c>
      <c r="B4525" s="119"/>
      <c r="C4525" s="146">
        <v>43927</v>
      </c>
      <c r="D4525" s="40"/>
      <c r="E4525" s="41"/>
      <c r="H4525" s="2" t="s">
        <v>366</v>
      </c>
      <c r="I4525" s="2" t="s">
        <v>236</v>
      </c>
      <c r="J4525" s="45" t="str">
        <f>IF(ISERROR(VLOOKUP(I4525,State_codes!$B$2:$C$38, 2, FALSE)),"",VLOOKUP(I4525,State_codes!$B$2:$C$38, 2, FALSE))</f>
        <v>AP</v>
      </c>
      <c r="K4525" s="45" t="s">
        <v>122</v>
      </c>
      <c r="L4525" s="46"/>
      <c r="N4525" s="130"/>
      <c r="O4525" s="130"/>
      <c r="P4525" s="146">
        <v>43927</v>
      </c>
      <c r="Q4525" s="37" t="s">
        <v>14693</v>
      </c>
      <c r="R4525" s="46"/>
      <c r="S4525" s="46"/>
    </row>
    <row r="4526" spans="1:19" ht="12.75">
      <c r="A4526" s="50">
        <v>4525</v>
      </c>
      <c r="B4526" s="119"/>
      <c r="C4526" s="146">
        <v>43927</v>
      </c>
      <c r="D4526" s="40"/>
      <c r="E4526" s="41"/>
      <c r="H4526" s="2" t="s">
        <v>366</v>
      </c>
      <c r="I4526" s="2" t="s">
        <v>236</v>
      </c>
      <c r="J4526" s="45" t="str">
        <f>IF(ISERROR(VLOOKUP(I4526,State_codes!$B$2:$C$38, 2, FALSE)),"",VLOOKUP(I4526,State_codes!$B$2:$C$38, 2, FALSE))</f>
        <v>AP</v>
      </c>
      <c r="K4526" s="45" t="s">
        <v>122</v>
      </c>
      <c r="L4526" s="46"/>
      <c r="N4526" s="130"/>
      <c r="O4526" s="130"/>
      <c r="P4526" s="146">
        <v>43927</v>
      </c>
      <c r="Q4526" s="37" t="s">
        <v>14693</v>
      </c>
      <c r="R4526" s="46"/>
      <c r="S4526" s="46"/>
    </row>
    <row r="4527" spans="1:19" ht="12.75">
      <c r="A4527" s="50">
        <v>4526</v>
      </c>
      <c r="B4527" s="119"/>
      <c r="C4527" s="146">
        <v>43927</v>
      </c>
      <c r="D4527" s="40"/>
      <c r="E4527" s="41"/>
      <c r="H4527" s="2" t="s">
        <v>366</v>
      </c>
      <c r="I4527" s="2" t="s">
        <v>236</v>
      </c>
      <c r="J4527" s="45" t="str">
        <f>IF(ISERROR(VLOOKUP(I4527,State_codes!$B$2:$C$38, 2, FALSE)),"",VLOOKUP(I4527,State_codes!$B$2:$C$38, 2, FALSE))</f>
        <v>AP</v>
      </c>
      <c r="K4527" s="45" t="s">
        <v>122</v>
      </c>
      <c r="L4527" s="46"/>
      <c r="N4527" s="130"/>
      <c r="O4527" s="130"/>
      <c r="P4527" s="146">
        <v>43927</v>
      </c>
      <c r="Q4527" s="37" t="s">
        <v>14693</v>
      </c>
      <c r="R4527" s="46"/>
      <c r="S4527" s="46"/>
    </row>
    <row r="4528" spans="1:19" ht="12.75">
      <c r="A4528" s="50">
        <v>4527</v>
      </c>
      <c r="B4528" s="119"/>
      <c r="C4528" s="146">
        <v>43927</v>
      </c>
      <c r="D4528" s="40"/>
      <c r="E4528" s="41"/>
      <c r="H4528" s="2" t="s">
        <v>366</v>
      </c>
      <c r="I4528" s="2" t="s">
        <v>236</v>
      </c>
      <c r="J4528" s="45" t="str">
        <f>IF(ISERROR(VLOOKUP(I4528,State_codes!$B$2:$C$38, 2, FALSE)),"",VLOOKUP(I4528,State_codes!$B$2:$C$38, 2, FALSE))</f>
        <v>AP</v>
      </c>
      <c r="K4528" s="45" t="s">
        <v>122</v>
      </c>
      <c r="L4528" s="46"/>
      <c r="N4528" s="130"/>
      <c r="O4528" s="130"/>
      <c r="P4528" s="146">
        <v>43927</v>
      </c>
      <c r="Q4528" s="37" t="s">
        <v>14693</v>
      </c>
      <c r="R4528" s="46"/>
      <c r="S4528" s="46"/>
    </row>
    <row r="4529" spans="1:19" ht="12.75">
      <c r="A4529" s="50">
        <v>4528</v>
      </c>
      <c r="B4529" s="119"/>
      <c r="C4529" s="146">
        <v>43927</v>
      </c>
      <c r="D4529" s="40"/>
      <c r="E4529" s="41"/>
      <c r="H4529" s="2" t="s">
        <v>366</v>
      </c>
      <c r="I4529" s="2" t="s">
        <v>236</v>
      </c>
      <c r="J4529" s="45" t="str">
        <f>IF(ISERROR(VLOOKUP(I4529,State_codes!$B$2:$C$38, 2, FALSE)),"",VLOOKUP(I4529,State_codes!$B$2:$C$38, 2, FALSE))</f>
        <v>AP</v>
      </c>
      <c r="K4529" s="45" t="s">
        <v>122</v>
      </c>
      <c r="L4529" s="46"/>
      <c r="N4529" s="130"/>
      <c r="O4529" s="130"/>
      <c r="P4529" s="146">
        <v>43927</v>
      </c>
      <c r="Q4529" s="37" t="s">
        <v>14693</v>
      </c>
      <c r="R4529" s="46"/>
      <c r="S4529" s="46"/>
    </row>
    <row r="4530" spans="1:19" ht="12.75">
      <c r="A4530" s="50">
        <v>4529</v>
      </c>
      <c r="B4530" s="119"/>
      <c r="C4530" s="146">
        <v>43927</v>
      </c>
      <c r="D4530" s="40"/>
      <c r="E4530" s="41"/>
      <c r="H4530" s="2" t="s">
        <v>4900</v>
      </c>
      <c r="I4530" s="2" t="s">
        <v>236</v>
      </c>
      <c r="J4530" s="45" t="str">
        <f>IF(ISERROR(VLOOKUP(I4530,State_codes!$B$2:$C$38, 2, FALSE)),"",VLOOKUP(I4530,State_codes!$B$2:$C$38, 2, FALSE))</f>
        <v>AP</v>
      </c>
      <c r="K4530" s="45" t="s">
        <v>122</v>
      </c>
      <c r="L4530" s="46"/>
      <c r="N4530" s="130"/>
      <c r="O4530" s="130"/>
      <c r="P4530" s="146">
        <v>43927</v>
      </c>
      <c r="Q4530" s="37" t="s">
        <v>14693</v>
      </c>
      <c r="R4530" s="46"/>
      <c r="S4530" s="46"/>
    </row>
    <row r="4531" spans="1:19" ht="12.75">
      <c r="A4531" s="50">
        <v>4530</v>
      </c>
      <c r="B4531" s="119"/>
      <c r="C4531" s="146">
        <v>43927</v>
      </c>
      <c r="D4531" s="40"/>
      <c r="E4531" s="41"/>
      <c r="H4531" s="2" t="s">
        <v>4900</v>
      </c>
      <c r="I4531" s="2" t="s">
        <v>236</v>
      </c>
      <c r="J4531" s="45" t="str">
        <f>IF(ISERROR(VLOOKUP(I4531,State_codes!$B$2:$C$38, 2, FALSE)),"",VLOOKUP(I4531,State_codes!$B$2:$C$38, 2, FALSE))</f>
        <v>AP</v>
      </c>
      <c r="K4531" s="45" t="s">
        <v>122</v>
      </c>
      <c r="L4531" s="46"/>
      <c r="N4531" s="130"/>
      <c r="O4531" s="130"/>
      <c r="P4531" s="146">
        <v>43927</v>
      </c>
      <c r="Q4531" s="37" t="s">
        <v>14693</v>
      </c>
      <c r="R4531" s="46"/>
      <c r="S4531" s="46"/>
    </row>
    <row r="4532" spans="1:19" ht="12.75">
      <c r="A4532" s="50">
        <v>4531</v>
      </c>
      <c r="B4532" s="119"/>
      <c r="C4532" s="146">
        <v>43927</v>
      </c>
      <c r="D4532" s="40"/>
      <c r="E4532" s="41"/>
      <c r="H4532" s="2" t="s">
        <v>4900</v>
      </c>
      <c r="I4532" s="2" t="s">
        <v>236</v>
      </c>
      <c r="J4532" s="45" t="str">
        <f>IF(ISERROR(VLOOKUP(I4532,State_codes!$B$2:$C$38, 2, FALSE)),"",VLOOKUP(I4532,State_codes!$B$2:$C$38, 2, FALSE))</f>
        <v>AP</v>
      </c>
      <c r="K4532" s="45" t="s">
        <v>122</v>
      </c>
      <c r="L4532" s="46"/>
      <c r="N4532" s="130"/>
      <c r="O4532" s="130"/>
      <c r="P4532" s="146">
        <v>43927</v>
      </c>
      <c r="Q4532" s="37" t="s">
        <v>14693</v>
      </c>
      <c r="R4532" s="46"/>
      <c r="S4532" s="46"/>
    </row>
    <row r="4533" spans="1:19" ht="12.75">
      <c r="A4533" s="50">
        <v>4532</v>
      </c>
      <c r="B4533" s="119"/>
      <c r="C4533" s="146">
        <v>43927</v>
      </c>
      <c r="D4533" s="40"/>
      <c r="E4533" s="41"/>
      <c r="H4533" s="2" t="s">
        <v>4900</v>
      </c>
      <c r="I4533" s="2" t="s">
        <v>236</v>
      </c>
      <c r="J4533" s="45" t="str">
        <f>IF(ISERROR(VLOOKUP(I4533,State_codes!$B$2:$C$38, 2, FALSE)),"",VLOOKUP(I4533,State_codes!$B$2:$C$38, 2, FALSE))</f>
        <v>AP</v>
      </c>
      <c r="K4533" s="45" t="s">
        <v>122</v>
      </c>
      <c r="L4533" s="46"/>
      <c r="N4533" s="130"/>
      <c r="O4533" s="130"/>
      <c r="P4533" s="146">
        <v>43927</v>
      </c>
      <c r="Q4533" s="37" t="s">
        <v>14693</v>
      </c>
      <c r="R4533" s="46"/>
      <c r="S4533" s="46"/>
    </row>
    <row r="4534" spans="1:19" ht="12.75">
      <c r="A4534" s="50">
        <v>4533</v>
      </c>
      <c r="B4534" s="119"/>
      <c r="C4534" s="146">
        <v>43927</v>
      </c>
      <c r="D4534" s="40"/>
      <c r="E4534" s="41"/>
      <c r="H4534" s="2" t="s">
        <v>4900</v>
      </c>
      <c r="I4534" s="2" t="s">
        <v>236</v>
      </c>
      <c r="J4534" s="45" t="str">
        <f>IF(ISERROR(VLOOKUP(I4534,State_codes!$B$2:$C$38, 2, FALSE)),"",VLOOKUP(I4534,State_codes!$B$2:$C$38, 2, FALSE))</f>
        <v>AP</v>
      </c>
      <c r="K4534" s="45" t="s">
        <v>122</v>
      </c>
      <c r="L4534" s="46"/>
      <c r="N4534" s="130"/>
      <c r="O4534" s="130"/>
      <c r="P4534" s="146">
        <v>43927</v>
      </c>
      <c r="Q4534" s="37" t="s">
        <v>14693</v>
      </c>
      <c r="R4534" s="46"/>
      <c r="S4534" s="46"/>
    </row>
    <row r="4535" spans="1:19" ht="12.75">
      <c r="A4535" s="50">
        <v>4534</v>
      </c>
      <c r="B4535" s="119"/>
      <c r="C4535" s="146">
        <v>43927</v>
      </c>
      <c r="D4535" s="40"/>
      <c r="E4535" s="41"/>
      <c r="H4535" s="2" t="s">
        <v>4901</v>
      </c>
      <c r="I4535" s="2" t="s">
        <v>236</v>
      </c>
      <c r="J4535" s="45" t="str">
        <f>IF(ISERROR(VLOOKUP(I4535,State_codes!$B$2:$C$38, 2, FALSE)),"",VLOOKUP(I4535,State_codes!$B$2:$C$38, 2, FALSE))</f>
        <v>AP</v>
      </c>
      <c r="K4535" s="45" t="s">
        <v>122</v>
      </c>
      <c r="L4535" s="46"/>
      <c r="N4535" s="130"/>
      <c r="O4535" s="130"/>
      <c r="P4535" s="146">
        <v>43927</v>
      </c>
      <c r="Q4535" s="37" t="s">
        <v>14693</v>
      </c>
      <c r="R4535" s="46"/>
      <c r="S4535" s="46"/>
    </row>
    <row r="4536" spans="1:19" ht="12.75">
      <c r="A4536" s="50">
        <v>4535</v>
      </c>
      <c r="B4536" s="119"/>
      <c r="C4536" s="146">
        <v>43927</v>
      </c>
      <c r="D4536" s="40"/>
      <c r="E4536" s="41"/>
      <c r="H4536" s="2" t="s">
        <v>4901</v>
      </c>
      <c r="I4536" s="2" t="s">
        <v>236</v>
      </c>
      <c r="J4536" s="45" t="str">
        <f>IF(ISERROR(VLOOKUP(I4536,State_codes!$B$2:$C$38, 2, FALSE)),"",VLOOKUP(I4536,State_codes!$B$2:$C$38, 2, FALSE))</f>
        <v>AP</v>
      </c>
      <c r="K4536" s="45" t="s">
        <v>122</v>
      </c>
      <c r="L4536" s="46"/>
      <c r="N4536" s="130"/>
      <c r="O4536" s="130"/>
      <c r="P4536" s="146">
        <v>43927</v>
      </c>
      <c r="Q4536" s="37" t="s">
        <v>14693</v>
      </c>
      <c r="R4536" s="46"/>
      <c r="S4536" s="46"/>
    </row>
    <row r="4537" spans="1:19" ht="12.75">
      <c r="A4537" s="50">
        <v>4536</v>
      </c>
      <c r="B4537" s="119"/>
      <c r="C4537" s="146">
        <v>43927</v>
      </c>
      <c r="D4537" s="40"/>
      <c r="E4537" s="41"/>
      <c r="H4537" s="2" t="s">
        <v>4901</v>
      </c>
      <c r="I4537" s="2" t="s">
        <v>236</v>
      </c>
      <c r="J4537" s="45" t="str">
        <f>IF(ISERROR(VLOOKUP(I4537,State_codes!$B$2:$C$38, 2, FALSE)),"",VLOOKUP(I4537,State_codes!$B$2:$C$38, 2, FALSE))</f>
        <v>AP</v>
      </c>
      <c r="K4537" s="45" t="s">
        <v>122</v>
      </c>
      <c r="L4537" s="46"/>
      <c r="N4537" s="130"/>
      <c r="O4537" s="130"/>
      <c r="P4537" s="146">
        <v>43927</v>
      </c>
      <c r="Q4537" s="37" t="s">
        <v>14693</v>
      </c>
      <c r="R4537" s="46"/>
      <c r="S4537" s="46"/>
    </row>
    <row r="4538" spans="1:19" ht="12.75">
      <c r="A4538" s="50">
        <v>4537</v>
      </c>
      <c r="B4538" s="119"/>
      <c r="C4538" s="146">
        <v>43927</v>
      </c>
      <c r="D4538" s="40"/>
      <c r="E4538" s="41"/>
      <c r="H4538" s="2" t="s">
        <v>4901</v>
      </c>
      <c r="I4538" s="2" t="s">
        <v>236</v>
      </c>
      <c r="J4538" s="45" t="str">
        <f>IF(ISERROR(VLOOKUP(I4538,State_codes!$B$2:$C$38, 2, FALSE)),"",VLOOKUP(I4538,State_codes!$B$2:$C$38, 2, FALSE))</f>
        <v>AP</v>
      </c>
      <c r="K4538" s="45" t="s">
        <v>122</v>
      </c>
      <c r="L4538" s="46"/>
      <c r="N4538" s="130"/>
      <c r="O4538" s="130"/>
      <c r="P4538" s="146">
        <v>43927</v>
      </c>
      <c r="Q4538" s="37" t="s">
        <v>14693</v>
      </c>
      <c r="R4538" s="46"/>
      <c r="S4538" s="46"/>
    </row>
    <row r="4539" spans="1:19" ht="12.75">
      <c r="A4539" s="50">
        <v>4538</v>
      </c>
      <c r="B4539" s="119"/>
      <c r="C4539" s="146">
        <v>43927</v>
      </c>
      <c r="D4539" s="40"/>
      <c r="E4539" s="41"/>
      <c r="H4539" s="2" t="s">
        <v>726</v>
      </c>
      <c r="I4539" s="2" t="s">
        <v>236</v>
      </c>
      <c r="J4539" s="45" t="str">
        <f>IF(ISERROR(VLOOKUP(I4539,State_codes!$B$2:$C$38, 2, FALSE)),"",VLOOKUP(I4539,State_codes!$B$2:$C$38, 2, FALSE))</f>
        <v>AP</v>
      </c>
      <c r="K4539" s="45" t="s">
        <v>122</v>
      </c>
      <c r="L4539" s="46"/>
      <c r="N4539" s="130"/>
      <c r="O4539" s="130"/>
      <c r="P4539" s="146">
        <v>43927</v>
      </c>
      <c r="Q4539" s="37" t="s">
        <v>14693</v>
      </c>
      <c r="R4539" s="46"/>
      <c r="S4539" s="46"/>
    </row>
    <row r="4540" spans="1:19" ht="12.75">
      <c r="A4540" s="50">
        <v>4539</v>
      </c>
      <c r="B4540" s="119"/>
      <c r="C4540" s="146">
        <v>43927</v>
      </c>
      <c r="D4540" s="40"/>
      <c r="E4540" s="41"/>
      <c r="H4540" s="2" t="s">
        <v>941</v>
      </c>
      <c r="I4540" s="2" t="s">
        <v>236</v>
      </c>
      <c r="J4540" s="45" t="str">
        <f>IF(ISERROR(VLOOKUP(I4540,State_codes!$B$2:$C$38, 2, FALSE)),"",VLOOKUP(I4540,State_codes!$B$2:$C$38, 2, FALSE))</f>
        <v>AP</v>
      </c>
      <c r="K4540" s="45" t="s">
        <v>122</v>
      </c>
      <c r="L4540" s="46"/>
      <c r="N4540" s="130"/>
      <c r="O4540" s="130"/>
      <c r="P4540" s="146">
        <v>43927</v>
      </c>
      <c r="Q4540" s="37" t="s">
        <v>14693</v>
      </c>
      <c r="R4540" s="46"/>
      <c r="S4540" s="46"/>
    </row>
    <row r="4541" spans="1:19" ht="12.75">
      <c r="A4541" s="50">
        <v>4540</v>
      </c>
      <c r="B4541" s="119"/>
      <c r="C4541" s="146">
        <v>43927</v>
      </c>
      <c r="D4541" s="40"/>
      <c r="E4541" s="41"/>
      <c r="H4541" s="15"/>
      <c r="I4541" s="2" t="s">
        <v>276</v>
      </c>
      <c r="J4541" s="45" t="str">
        <f>IF(ISERROR(VLOOKUP(I4541,State_codes!$B$2:$C$38, 2, FALSE)),"",VLOOKUP(I4541,State_codes!$B$2:$C$38, 2, FALSE))</f>
        <v>UT</v>
      </c>
      <c r="K4541" s="2" t="s">
        <v>122</v>
      </c>
      <c r="L4541" s="31" t="s">
        <v>429</v>
      </c>
      <c r="N4541" s="130"/>
      <c r="O4541" s="130"/>
      <c r="P4541" s="146">
        <v>43927</v>
      </c>
      <c r="Q4541" s="37" t="s">
        <v>14694</v>
      </c>
      <c r="R4541" s="31"/>
      <c r="S4541" s="46"/>
    </row>
    <row r="4542" spans="1:19" ht="12.75">
      <c r="A4542" s="50">
        <v>4541</v>
      </c>
      <c r="B4542" s="119"/>
      <c r="C4542" s="146">
        <v>43927</v>
      </c>
      <c r="D4542" s="40"/>
      <c r="E4542" s="41"/>
      <c r="H4542" s="15"/>
      <c r="I4542" s="2" t="s">
        <v>276</v>
      </c>
      <c r="J4542" s="45" t="str">
        <f>IF(ISERROR(VLOOKUP(I4542,State_codes!$B$2:$C$38, 2, FALSE)),"",VLOOKUP(I4542,State_codes!$B$2:$C$38, 2, FALSE))</f>
        <v>UT</v>
      </c>
      <c r="K4542" s="2" t="s">
        <v>122</v>
      </c>
      <c r="L4542" s="31" t="s">
        <v>429</v>
      </c>
      <c r="N4542" s="130"/>
      <c r="O4542" s="130"/>
      <c r="P4542" s="146">
        <v>43927</v>
      </c>
      <c r="Q4542" s="37" t="s">
        <v>14694</v>
      </c>
      <c r="R4542" s="31"/>
      <c r="S4542" s="46"/>
    </row>
    <row r="4543" spans="1:19" ht="12.75">
      <c r="A4543" s="50">
        <v>4542</v>
      </c>
      <c r="B4543" s="119"/>
      <c r="C4543" s="146">
        <v>43927</v>
      </c>
      <c r="D4543" s="40"/>
      <c r="E4543" s="41"/>
      <c r="H4543" s="15"/>
      <c r="I4543" s="2" t="s">
        <v>276</v>
      </c>
      <c r="J4543" s="45" t="str">
        <f>IF(ISERROR(VLOOKUP(I4543,State_codes!$B$2:$C$38, 2, FALSE)),"",VLOOKUP(I4543,State_codes!$B$2:$C$38, 2, FALSE))</f>
        <v>UT</v>
      </c>
      <c r="K4543" s="2" t="s">
        <v>122</v>
      </c>
      <c r="L4543" s="31" t="s">
        <v>429</v>
      </c>
      <c r="N4543" s="130"/>
      <c r="O4543" s="130"/>
      <c r="P4543" s="146">
        <v>43927</v>
      </c>
      <c r="Q4543" s="37" t="s">
        <v>14694</v>
      </c>
      <c r="R4543" s="31"/>
      <c r="S4543" s="46"/>
    </row>
    <row r="4544" spans="1:19" ht="12.75">
      <c r="A4544" s="50">
        <v>4543</v>
      </c>
      <c r="B4544" s="119"/>
      <c r="C4544" s="146">
        <v>43927</v>
      </c>
      <c r="D4544" s="40"/>
      <c r="E4544" s="41"/>
      <c r="H4544" s="15"/>
      <c r="I4544" s="2" t="s">
        <v>276</v>
      </c>
      <c r="J4544" s="45" t="str">
        <f>IF(ISERROR(VLOOKUP(I4544,State_codes!$B$2:$C$38, 2, FALSE)),"",VLOOKUP(I4544,State_codes!$B$2:$C$38, 2, FALSE))</f>
        <v>UT</v>
      </c>
      <c r="K4544" s="2" t="s">
        <v>122</v>
      </c>
      <c r="L4544" s="31" t="s">
        <v>429</v>
      </c>
      <c r="N4544" s="130"/>
      <c r="O4544" s="130"/>
      <c r="P4544" s="146">
        <v>43927</v>
      </c>
      <c r="Q4544" s="37" t="s">
        <v>14694</v>
      </c>
      <c r="R4544" s="31"/>
      <c r="S4544" s="46"/>
    </row>
    <row r="4545" spans="1:19" ht="12.75">
      <c r="A4545" s="50">
        <v>4544</v>
      </c>
      <c r="B4545" s="119"/>
      <c r="C4545" s="146">
        <v>43927</v>
      </c>
      <c r="D4545" s="40"/>
      <c r="E4545" s="41"/>
      <c r="H4545" s="2" t="s">
        <v>5068</v>
      </c>
      <c r="I4545" s="2" t="s">
        <v>117</v>
      </c>
      <c r="J4545" s="45" t="str">
        <f>IF(ISERROR(VLOOKUP(I4545,State_codes!$B$2:$C$38, 2, FALSE)),"",VLOOKUP(I4545,State_codes!$B$2:$C$38, 2, FALSE))</f>
        <v>HR</v>
      </c>
      <c r="K4545" s="2" t="s">
        <v>122</v>
      </c>
      <c r="L4545" s="31" t="s">
        <v>429</v>
      </c>
      <c r="N4545" s="33" t="s">
        <v>56</v>
      </c>
      <c r="O4545" s="130"/>
      <c r="P4545" s="146">
        <v>43927</v>
      </c>
      <c r="Q4545" s="37" t="s">
        <v>14695</v>
      </c>
      <c r="R4545" s="37" t="s">
        <v>1318</v>
      </c>
      <c r="S4545" s="46"/>
    </row>
    <row r="4546" spans="1:19" ht="12.75">
      <c r="A4546" s="50">
        <v>4545</v>
      </c>
      <c r="B4546" s="119"/>
      <c r="C4546" s="146">
        <v>43927</v>
      </c>
      <c r="D4546" s="40"/>
      <c r="E4546" s="41"/>
      <c r="H4546" s="2" t="s">
        <v>1319</v>
      </c>
      <c r="I4546" s="2" t="s">
        <v>117</v>
      </c>
      <c r="J4546" s="45" t="str">
        <f>IF(ISERROR(VLOOKUP(I4546,State_codes!$B$2:$C$38, 2, FALSE)),"",VLOOKUP(I4546,State_codes!$B$2:$C$38, 2, FALSE))</f>
        <v>HR</v>
      </c>
      <c r="K4546" s="2" t="s">
        <v>122</v>
      </c>
      <c r="L4546" s="31" t="s">
        <v>429</v>
      </c>
      <c r="N4546" s="33" t="s">
        <v>56</v>
      </c>
      <c r="O4546" s="130"/>
      <c r="P4546" s="146">
        <v>43927</v>
      </c>
      <c r="Q4546" s="37" t="s">
        <v>14695</v>
      </c>
      <c r="R4546" s="37" t="s">
        <v>1318</v>
      </c>
      <c r="S4546" s="46"/>
    </row>
    <row r="4547" spans="1:19" ht="12.75">
      <c r="A4547" s="50">
        <v>4546</v>
      </c>
      <c r="B4547" s="119"/>
      <c r="C4547" s="146">
        <v>43927</v>
      </c>
      <c r="D4547" s="40"/>
      <c r="E4547" s="41"/>
      <c r="H4547" s="2" t="s">
        <v>1319</v>
      </c>
      <c r="I4547" s="2" t="s">
        <v>117</v>
      </c>
      <c r="J4547" s="45" t="str">
        <f>IF(ISERROR(VLOOKUP(I4547,State_codes!$B$2:$C$38, 2, FALSE)),"",VLOOKUP(I4547,State_codes!$B$2:$C$38, 2, FALSE))</f>
        <v>HR</v>
      </c>
      <c r="K4547" s="2" t="s">
        <v>122</v>
      </c>
      <c r="L4547" s="31" t="s">
        <v>429</v>
      </c>
      <c r="N4547" s="33" t="s">
        <v>56</v>
      </c>
      <c r="O4547" s="130"/>
      <c r="P4547" s="146">
        <v>43927</v>
      </c>
      <c r="Q4547" s="37" t="s">
        <v>14695</v>
      </c>
      <c r="R4547" s="37" t="s">
        <v>1318</v>
      </c>
      <c r="S4547" s="46"/>
    </row>
    <row r="4548" spans="1:19" ht="12.75">
      <c r="A4548" s="50">
        <v>4547</v>
      </c>
      <c r="B4548" s="119"/>
      <c r="C4548" s="146">
        <v>43927</v>
      </c>
      <c r="D4548" s="40"/>
      <c r="E4548" s="41"/>
      <c r="H4548" s="2" t="s">
        <v>1319</v>
      </c>
      <c r="I4548" s="2" t="s">
        <v>117</v>
      </c>
      <c r="J4548" s="45" t="str">
        <f>IF(ISERROR(VLOOKUP(I4548,State_codes!$B$2:$C$38, 2, FALSE)),"",VLOOKUP(I4548,State_codes!$B$2:$C$38, 2, FALSE))</f>
        <v>HR</v>
      </c>
      <c r="K4548" s="2" t="s">
        <v>122</v>
      </c>
      <c r="L4548" s="31" t="s">
        <v>429</v>
      </c>
      <c r="N4548" s="33" t="s">
        <v>56</v>
      </c>
      <c r="O4548" s="130"/>
      <c r="P4548" s="146">
        <v>43927</v>
      </c>
      <c r="Q4548" s="37" t="s">
        <v>14695</v>
      </c>
      <c r="R4548" s="37" t="s">
        <v>1318</v>
      </c>
      <c r="S4548" s="46"/>
    </row>
    <row r="4549" spans="1:19" ht="12.75">
      <c r="A4549" s="50">
        <v>4548</v>
      </c>
      <c r="B4549" s="119"/>
      <c r="C4549" s="146">
        <v>43927</v>
      </c>
      <c r="D4549" s="40"/>
      <c r="E4549" s="41"/>
      <c r="H4549" s="2" t="s">
        <v>1319</v>
      </c>
      <c r="I4549" s="2" t="s">
        <v>117</v>
      </c>
      <c r="J4549" s="45" t="str">
        <f>IF(ISERROR(VLOOKUP(I4549,State_codes!$B$2:$C$38, 2, FALSE)),"",VLOOKUP(I4549,State_codes!$B$2:$C$38, 2, FALSE))</f>
        <v>HR</v>
      </c>
      <c r="K4549" s="2" t="s">
        <v>122</v>
      </c>
      <c r="L4549" s="31" t="s">
        <v>429</v>
      </c>
      <c r="N4549" s="33" t="s">
        <v>56</v>
      </c>
      <c r="O4549" s="130"/>
      <c r="P4549" s="146">
        <v>43927</v>
      </c>
      <c r="Q4549" s="37" t="s">
        <v>14695</v>
      </c>
      <c r="R4549" s="37" t="s">
        <v>1318</v>
      </c>
      <c r="S4549" s="46"/>
    </row>
    <row r="4550" spans="1:19" ht="12.75">
      <c r="A4550" s="50">
        <v>4549</v>
      </c>
      <c r="B4550" s="119"/>
      <c r="C4550" s="146">
        <v>43927</v>
      </c>
      <c r="D4550" s="40"/>
      <c r="E4550" s="41"/>
      <c r="H4550" s="2" t="s">
        <v>5077</v>
      </c>
      <c r="I4550" s="2" t="s">
        <v>117</v>
      </c>
      <c r="J4550" s="45" t="str">
        <f>IF(ISERROR(VLOOKUP(I4550,State_codes!$B$2:$C$38, 2, FALSE)),"",VLOOKUP(I4550,State_codes!$B$2:$C$38, 2, FALSE))</f>
        <v>HR</v>
      </c>
      <c r="K4550" s="2" t="s">
        <v>122</v>
      </c>
      <c r="L4550" s="31" t="s">
        <v>429</v>
      </c>
      <c r="N4550" s="33" t="s">
        <v>56</v>
      </c>
      <c r="O4550" s="130"/>
      <c r="P4550" s="146">
        <v>43927</v>
      </c>
      <c r="Q4550" s="37" t="s">
        <v>14695</v>
      </c>
      <c r="R4550" s="37" t="s">
        <v>1318</v>
      </c>
      <c r="S4550" s="46"/>
    </row>
    <row r="4551" spans="1:19" ht="12.75">
      <c r="A4551" s="50">
        <v>4550</v>
      </c>
      <c r="B4551" s="119"/>
      <c r="C4551" s="146">
        <v>43927</v>
      </c>
      <c r="D4551" s="40"/>
      <c r="E4551" s="41"/>
      <c r="H4551" s="2" t="s">
        <v>5077</v>
      </c>
      <c r="I4551" s="2" t="s">
        <v>117</v>
      </c>
      <c r="J4551" s="45" t="str">
        <f>IF(ISERROR(VLOOKUP(I4551,State_codes!$B$2:$C$38, 2, FALSE)),"",VLOOKUP(I4551,State_codes!$B$2:$C$38, 2, FALSE))</f>
        <v>HR</v>
      </c>
      <c r="K4551" s="2" t="s">
        <v>122</v>
      </c>
      <c r="L4551" s="31" t="s">
        <v>429</v>
      </c>
      <c r="N4551" s="33" t="s">
        <v>56</v>
      </c>
      <c r="O4551" s="130"/>
      <c r="P4551" s="146">
        <v>43927</v>
      </c>
      <c r="Q4551" s="37" t="s">
        <v>14695</v>
      </c>
      <c r="R4551" s="37" t="s">
        <v>1318</v>
      </c>
      <c r="S4551" s="46"/>
    </row>
    <row r="4552" spans="1:19" ht="12.75">
      <c r="A4552" s="50">
        <v>4551</v>
      </c>
      <c r="B4552" s="119"/>
      <c r="C4552" s="146">
        <v>43927</v>
      </c>
      <c r="D4552" s="40"/>
      <c r="E4552" s="41"/>
      <c r="H4552" s="2" t="s">
        <v>5077</v>
      </c>
      <c r="I4552" s="2" t="s">
        <v>117</v>
      </c>
      <c r="J4552" s="45" t="str">
        <f>IF(ISERROR(VLOOKUP(I4552,State_codes!$B$2:$C$38, 2, FALSE)),"",VLOOKUP(I4552,State_codes!$B$2:$C$38, 2, FALSE))</f>
        <v>HR</v>
      </c>
      <c r="K4552" s="2" t="s">
        <v>122</v>
      </c>
      <c r="L4552" s="31" t="s">
        <v>429</v>
      </c>
      <c r="N4552" s="33" t="s">
        <v>56</v>
      </c>
      <c r="O4552" s="130"/>
      <c r="P4552" s="146">
        <v>43927</v>
      </c>
      <c r="Q4552" s="37" t="s">
        <v>14695</v>
      </c>
      <c r="R4552" s="37" t="s">
        <v>1318</v>
      </c>
      <c r="S4552" s="46"/>
    </row>
    <row r="4553" spans="1:19" ht="12.75">
      <c r="A4553" s="50">
        <v>4552</v>
      </c>
      <c r="B4553" s="119"/>
      <c r="C4553" s="146">
        <v>43927</v>
      </c>
      <c r="D4553" s="40"/>
      <c r="E4553" s="41"/>
      <c r="H4553" s="2" t="s">
        <v>5077</v>
      </c>
      <c r="I4553" s="2" t="s">
        <v>117</v>
      </c>
      <c r="J4553" s="45" t="str">
        <f>IF(ISERROR(VLOOKUP(I4553,State_codes!$B$2:$C$38, 2, FALSE)),"",VLOOKUP(I4553,State_codes!$B$2:$C$38, 2, FALSE))</f>
        <v>HR</v>
      </c>
      <c r="K4553" s="2" t="s">
        <v>122</v>
      </c>
      <c r="L4553" s="31" t="s">
        <v>429</v>
      </c>
      <c r="N4553" s="33" t="s">
        <v>56</v>
      </c>
      <c r="O4553" s="130"/>
      <c r="P4553" s="146">
        <v>43927</v>
      </c>
      <c r="Q4553" s="37" t="s">
        <v>14695</v>
      </c>
      <c r="R4553" s="37" t="s">
        <v>1318</v>
      </c>
      <c r="S4553" s="46"/>
    </row>
    <row r="4554" spans="1:19" ht="12.75">
      <c r="A4554" s="50">
        <v>4553</v>
      </c>
      <c r="B4554" s="119"/>
      <c r="C4554" s="146">
        <v>43927</v>
      </c>
      <c r="D4554" s="40"/>
      <c r="E4554" s="41"/>
      <c r="H4554" s="2" t="s">
        <v>5077</v>
      </c>
      <c r="I4554" s="2" t="s">
        <v>117</v>
      </c>
      <c r="J4554" s="45" t="str">
        <f>IF(ISERROR(VLOOKUP(I4554,State_codes!$B$2:$C$38, 2, FALSE)),"",VLOOKUP(I4554,State_codes!$B$2:$C$38, 2, FALSE))</f>
        <v>HR</v>
      </c>
      <c r="K4554" s="2" t="s">
        <v>122</v>
      </c>
      <c r="L4554" s="31" t="s">
        <v>429</v>
      </c>
      <c r="N4554" s="33" t="s">
        <v>56</v>
      </c>
      <c r="O4554" s="130"/>
      <c r="P4554" s="146">
        <v>43927</v>
      </c>
      <c r="Q4554" s="37" t="s">
        <v>14695</v>
      </c>
      <c r="R4554" s="37" t="s">
        <v>1318</v>
      </c>
      <c r="S4554" s="46"/>
    </row>
    <row r="4555" spans="1:19" ht="12.75">
      <c r="A4555" s="50">
        <v>4554</v>
      </c>
      <c r="B4555" s="119"/>
      <c r="C4555" s="146">
        <v>43927</v>
      </c>
      <c r="D4555" s="40"/>
      <c r="E4555" s="41"/>
      <c r="H4555" s="2" t="s">
        <v>5077</v>
      </c>
      <c r="I4555" s="2" t="s">
        <v>117</v>
      </c>
      <c r="J4555" s="45" t="str">
        <f>IF(ISERROR(VLOOKUP(I4555,State_codes!$B$2:$C$38, 2, FALSE)),"",VLOOKUP(I4555,State_codes!$B$2:$C$38, 2, FALSE))</f>
        <v>HR</v>
      </c>
      <c r="K4555" s="2" t="s">
        <v>122</v>
      </c>
      <c r="L4555" s="31" t="s">
        <v>429</v>
      </c>
      <c r="N4555" s="33" t="s">
        <v>56</v>
      </c>
      <c r="O4555" s="130"/>
      <c r="P4555" s="146">
        <v>43927</v>
      </c>
      <c r="Q4555" s="37" t="s">
        <v>14695</v>
      </c>
      <c r="R4555" s="37" t="s">
        <v>1318</v>
      </c>
      <c r="S4555" s="46"/>
    </row>
    <row r="4556" spans="1:19" ht="12.75">
      <c r="A4556" s="50">
        <v>4555</v>
      </c>
      <c r="B4556" s="119"/>
      <c r="C4556" s="39">
        <v>43927</v>
      </c>
      <c r="D4556" s="40"/>
      <c r="E4556" s="41"/>
      <c r="H4556" s="2" t="s">
        <v>437</v>
      </c>
      <c r="I4556" s="2" t="s">
        <v>233</v>
      </c>
      <c r="J4556" s="45" t="str">
        <f>IF(ISERROR(VLOOKUP(I4556,State_codes!$B$2:$C$38, 2, FALSE)),"",VLOOKUP(I4556,State_codes!$B$2:$C$38, 2, FALSE))</f>
        <v>PB</v>
      </c>
      <c r="K4556" s="2" t="s">
        <v>122</v>
      </c>
      <c r="L4556" s="31" t="s">
        <v>429</v>
      </c>
      <c r="N4556" s="130"/>
      <c r="O4556" s="130"/>
      <c r="P4556" s="146">
        <v>43927</v>
      </c>
      <c r="Q4556" s="31" t="s">
        <v>14696</v>
      </c>
      <c r="R4556" s="46"/>
      <c r="S4556" s="46"/>
    </row>
    <row r="4557" spans="1:19" ht="12.75">
      <c r="A4557" s="50">
        <v>4556</v>
      </c>
      <c r="B4557" s="119"/>
      <c r="C4557" s="39">
        <v>43927</v>
      </c>
      <c r="D4557" s="40"/>
      <c r="E4557" s="41"/>
      <c r="H4557" s="2" t="s">
        <v>437</v>
      </c>
      <c r="I4557" s="2" t="s">
        <v>233</v>
      </c>
      <c r="J4557" s="45" t="str">
        <f>IF(ISERROR(VLOOKUP(I4557,State_codes!$B$2:$C$38, 2, FALSE)),"",VLOOKUP(I4557,State_codes!$B$2:$C$38, 2, FALSE))</f>
        <v>PB</v>
      </c>
      <c r="K4557" s="2" t="s">
        <v>122</v>
      </c>
      <c r="L4557" s="31" t="s">
        <v>429</v>
      </c>
      <c r="N4557" s="130"/>
      <c r="O4557" s="130"/>
      <c r="P4557" s="146">
        <v>43927</v>
      </c>
      <c r="Q4557" s="31" t="s">
        <v>14696</v>
      </c>
      <c r="R4557" s="46"/>
      <c r="S4557" s="46"/>
    </row>
    <row r="4558" spans="1:19" ht="12.75">
      <c r="A4558" s="50">
        <v>4557</v>
      </c>
      <c r="B4558" s="119"/>
      <c r="C4558" s="39">
        <v>43927</v>
      </c>
      <c r="D4558" s="40"/>
      <c r="E4558" s="41"/>
      <c r="H4558" s="2" t="s">
        <v>437</v>
      </c>
      <c r="I4558" s="2" t="s">
        <v>233</v>
      </c>
      <c r="J4558" s="45" t="str">
        <f>IF(ISERROR(VLOOKUP(I4558,State_codes!$B$2:$C$38, 2, FALSE)),"",VLOOKUP(I4558,State_codes!$B$2:$C$38, 2, FALSE))</f>
        <v>PB</v>
      </c>
      <c r="K4558" s="2" t="s">
        <v>122</v>
      </c>
      <c r="L4558" s="31" t="s">
        <v>429</v>
      </c>
      <c r="N4558" s="130"/>
      <c r="O4558" s="130"/>
      <c r="P4558" s="146">
        <v>43927</v>
      </c>
      <c r="Q4558" s="31" t="s">
        <v>14696</v>
      </c>
      <c r="R4558" s="46"/>
      <c r="S4558" s="46"/>
    </row>
    <row r="4559" spans="1:19" ht="12.75">
      <c r="A4559" s="50">
        <v>4558</v>
      </c>
      <c r="B4559" s="119"/>
      <c r="C4559" s="39">
        <v>43927</v>
      </c>
      <c r="D4559" s="40"/>
      <c r="E4559" s="41"/>
      <c r="H4559" s="2" t="s">
        <v>437</v>
      </c>
      <c r="I4559" s="2" t="s">
        <v>233</v>
      </c>
      <c r="J4559" s="45" t="str">
        <f>IF(ISERROR(VLOOKUP(I4559,State_codes!$B$2:$C$38, 2, FALSE)),"",VLOOKUP(I4559,State_codes!$B$2:$C$38, 2, FALSE))</f>
        <v>PB</v>
      </c>
      <c r="K4559" s="2" t="s">
        <v>122</v>
      </c>
      <c r="L4559" s="31" t="s">
        <v>429</v>
      </c>
      <c r="N4559" s="130"/>
      <c r="O4559" s="130"/>
      <c r="P4559" s="146">
        <v>43927</v>
      </c>
      <c r="Q4559" s="31" t="s">
        <v>14696</v>
      </c>
      <c r="R4559" s="46"/>
      <c r="S4559" s="46"/>
    </row>
    <row r="4560" spans="1:19" ht="12.75">
      <c r="A4560" s="50">
        <v>4559</v>
      </c>
      <c r="B4560" s="119"/>
      <c r="C4560" s="39">
        <v>43927</v>
      </c>
      <c r="D4560" s="40"/>
      <c r="E4560" s="41"/>
      <c r="H4560" s="2" t="s">
        <v>384</v>
      </c>
      <c r="I4560" s="2" t="s">
        <v>233</v>
      </c>
      <c r="J4560" s="45" t="str">
        <f>IF(ISERROR(VLOOKUP(I4560,State_codes!$B$2:$C$38, 2, FALSE)),"",VLOOKUP(I4560,State_codes!$B$2:$C$38, 2, FALSE))</f>
        <v>PB</v>
      </c>
      <c r="K4560" s="2" t="s">
        <v>122</v>
      </c>
      <c r="L4560" s="31" t="s">
        <v>429</v>
      </c>
      <c r="N4560" s="130"/>
      <c r="O4560" s="130"/>
      <c r="P4560" s="146">
        <v>43927</v>
      </c>
      <c r="Q4560" s="31" t="s">
        <v>14696</v>
      </c>
      <c r="R4560" s="46"/>
      <c r="S4560" s="46"/>
    </row>
    <row r="4561" spans="1:19" ht="12.75">
      <c r="A4561" s="50">
        <v>4560</v>
      </c>
      <c r="B4561" s="119"/>
      <c r="C4561" s="39">
        <v>43927</v>
      </c>
      <c r="D4561" s="40"/>
      <c r="E4561" s="41"/>
      <c r="H4561" s="2" t="s">
        <v>5327</v>
      </c>
      <c r="I4561" s="2" t="s">
        <v>233</v>
      </c>
      <c r="J4561" s="45" t="str">
        <f>IF(ISERROR(VLOOKUP(I4561,State_codes!$B$2:$C$38, 2, FALSE)),"",VLOOKUP(I4561,State_codes!$B$2:$C$38, 2, FALSE))</f>
        <v>PB</v>
      </c>
      <c r="K4561" s="2" t="s">
        <v>122</v>
      </c>
      <c r="L4561" s="31" t="s">
        <v>429</v>
      </c>
      <c r="N4561" s="130"/>
      <c r="O4561" s="130"/>
      <c r="P4561" s="146">
        <v>43927</v>
      </c>
      <c r="Q4561" s="31" t="s">
        <v>14696</v>
      </c>
      <c r="R4561" s="46"/>
      <c r="S4561" s="46"/>
    </row>
    <row r="4562" spans="1:19" ht="12.75">
      <c r="A4562" s="50">
        <v>4561</v>
      </c>
      <c r="B4562" s="119"/>
      <c r="C4562" s="39">
        <v>43927</v>
      </c>
      <c r="D4562" s="40"/>
      <c r="E4562" s="41"/>
      <c r="H4562" s="2" t="s">
        <v>5327</v>
      </c>
      <c r="I4562" s="2" t="s">
        <v>233</v>
      </c>
      <c r="J4562" s="45" t="str">
        <f>IF(ISERROR(VLOOKUP(I4562,State_codes!$B$2:$C$38, 2, FALSE)),"",VLOOKUP(I4562,State_codes!$B$2:$C$38, 2, FALSE))</f>
        <v>PB</v>
      </c>
      <c r="K4562" s="2" t="s">
        <v>122</v>
      </c>
      <c r="L4562" s="31" t="s">
        <v>429</v>
      </c>
      <c r="N4562" s="130"/>
      <c r="O4562" s="130"/>
      <c r="P4562" s="146">
        <v>43927</v>
      </c>
      <c r="Q4562" s="31" t="s">
        <v>14696</v>
      </c>
      <c r="R4562" s="46"/>
      <c r="S4562" s="46"/>
    </row>
    <row r="4563" spans="1:19" ht="12.75">
      <c r="A4563" s="50">
        <v>4562</v>
      </c>
      <c r="B4563" s="119"/>
      <c r="C4563" s="39">
        <v>43927</v>
      </c>
      <c r="D4563" s="40"/>
      <c r="E4563" s="41"/>
      <c r="H4563" s="2" t="s">
        <v>5331</v>
      </c>
      <c r="I4563" s="2" t="s">
        <v>233</v>
      </c>
      <c r="J4563" s="45" t="str">
        <f>IF(ISERROR(VLOOKUP(I4563,State_codes!$B$2:$C$38, 2, FALSE)),"",VLOOKUP(I4563,State_codes!$B$2:$C$38, 2, FALSE))</f>
        <v>PB</v>
      </c>
      <c r="K4563" s="2" t="s">
        <v>122</v>
      </c>
      <c r="L4563" s="31" t="s">
        <v>429</v>
      </c>
      <c r="N4563" s="130"/>
      <c r="O4563" s="130"/>
      <c r="P4563" s="146">
        <v>43927</v>
      </c>
      <c r="Q4563" s="31" t="s">
        <v>14696</v>
      </c>
      <c r="R4563" s="46"/>
      <c r="S4563" s="46"/>
    </row>
    <row r="4564" spans="1:19" ht="12.75">
      <c r="A4564" s="50">
        <v>4563</v>
      </c>
      <c r="B4564" s="119"/>
      <c r="C4564" s="39">
        <v>43927</v>
      </c>
      <c r="D4564" s="40"/>
      <c r="E4564" s="41"/>
      <c r="G4564" s="2" t="s">
        <v>12221</v>
      </c>
      <c r="H4564" s="2" t="s">
        <v>5336</v>
      </c>
      <c r="I4564" s="2" t="s">
        <v>233</v>
      </c>
      <c r="J4564" s="45" t="str">
        <f>IF(ISERROR(VLOOKUP(I4564,State_codes!$B$2:$C$38, 2, FALSE)),"",VLOOKUP(I4564,State_codes!$B$2:$C$38, 2, FALSE))</f>
        <v>PB</v>
      </c>
      <c r="K4564" s="2" t="s">
        <v>122</v>
      </c>
      <c r="L4564" s="31" t="s">
        <v>429</v>
      </c>
      <c r="N4564" s="130"/>
      <c r="O4564" s="130"/>
      <c r="P4564" s="146">
        <v>43927</v>
      </c>
      <c r="Q4564" s="31" t="s">
        <v>14696</v>
      </c>
      <c r="R4564" s="46"/>
      <c r="S4564" s="46"/>
    </row>
    <row r="4565" spans="1:19" ht="12.75">
      <c r="A4565" s="50">
        <v>4564</v>
      </c>
      <c r="B4565" s="119"/>
      <c r="C4565" s="39">
        <v>43927</v>
      </c>
      <c r="D4565" s="40"/>
      <c r="E4565" s="41"/>
      <c r="G4565" s="2" t="s">
        <v>12221</v>
      </c>
      <c r="H4565" s="2" t="s">
        <v>5336</v>
      </c>
      <c r="I4565" s="2" t="s">
        <v>233</v>
      </c>
      <c r="J4565" s="45" t="str">
        <f>IF(ISERROR(VLOOKUP(I4565,State_codes!$B$2:$C$38, 2, FALSE)),"",VLOOKUP(I4565,State_codes!$B$2:$C$38, 2, FALSE))</f>
        <v>PB</v>
      </c>
      <c r="K4565" s="2" t="s">
        <v>122</v>
      </c>
      <c r="L4565" s="31" t="s">
        <v>429</v>
      </c>
      <c r="N4565" s="130"/>
      <c r="O4565" s="130"/>
      <c r="P4565" s="146">
        <v>43927</v>
      </c>
      <c r="Q4565" s="31" t="s">
        <v>14696</v>
      </c>
      <c r="R4565" s="46"/>
      <c r="S4565" s="46"/>
    </row>
    <row r="4566" spans="1:19" ht="12.75">
      <c r="A4566" s="50">
        <v>4565</v>
      </c>
      <c r="B4566" s="119"/>
      <c r="C4566" s="39">
        <v>43927</v>
      </c>
      <c r="D4566" s="40"/>
      <c r="E4566" s="41"/>
      <c r="H4566" s="2" t="s">
        <v>232</v>
      </c>
      <c r="I4566" s="2" t="s">
        <v>233</v>
      </c>
      <c r="J4566" s="45" t="str">
        <f>IF(ISERROR(VLOOKUP(I4566,State_codes!$B$2:$C$38, 2, FALSE)),"",VLOOKUP(I4566,State_codes!$B$2:$C$38, 2, FALSE))</f>
        <v>PB</v>
      </c>
      <c r="K4566" s="2" t="s">
        <v>122</v>
      </c>
      <c r="L4566" s="31" t="s">
        <v>429</v>
      </c>
      <c r="N4566" s="130"/>
      <c r="O4566" s="130"/>
      <c r="P4566" s="146">
        <v>43927</v>
      </c>
      <c r="Q4566" s="31" t="s">
        <v>14696</v>
      </c>
      <c r="R4566" s="46"/>
      <c r="S4566" s="46"/>
    </row>
    <row r="4567" spans="1:19" ht="12.75">
      <c r="A4567" s="50">
        <v>4566</v>
      </c>
      <c r="B4567" s="119"/>
      <c r="C4567" s="39">
        <v>43927</v>
      </c>
      <c r="D4567" s="40"/>
      <c r="E4567" s="41"/>
      <c r="H4567" s="15"/>
      <c r="I4567" s="2" t="s">
        <v>101</v>
      </c>
      <c r="J4567" s="45" t="str">
        <f>IF(ISERROR(VLOOKUP(I4567,State_codes!$B$2:$C$38, 2, FALSE)),"",VLOOKUP(I4567,State_codes!$B$2:$C$38, 2, FALSE))</f>
        <v>TG</v>
      </c>
      <c r="K4567" s="2" t="s">
        <v>122</v>
      </c>
      <c r="L4567" s="31" t="s">
        <v>429</v>
      </c>
      <c r="N4567" s="130"/>
      <c r="O4567" s="130"/>
      <c r="P4567" s="39">
        <v>43927</v>
      </c>
      <c r="Q4567" s="31" t="s">
        <v>14697</v>
      </c>
      <c r="R4567" s="37" t="s">
        <v>14698</v>
      </c>
      <c r="S4567" s="46"/>
    </row>
    <row r="4568" spans="1:19" ht="12.75">
      <c r="A4568" s="50">
        <v>4567</v>
      </c>
      <c r="B4568" s="119"/>
      <c r="C4568" s="39">
        <v>43927</v>
      </c>
      <c r="D4568" s="40"/>
      <c r="E4568" s="41"/>
      <c r="H4568" s="15"/>
      <c r="I4568" s="2" t="s">
        <v>101</v>
      </c>
      <c r="J4568" s="45" t="str">
        <f>IF(ISERROR(VLOOKUP(I4568,State_codes!$B$2:$C$38, 2, FALSE)),"",VLOOKUP(I4568,State_codes!$B$2:$C$38, 2, FALSE))</f>
        <v>TG</v>
      </c>
      <c r="K4568" s="2" t="s">
        <v>122</v>
      </c>
      <c r="L4568" s="31" t="s">
        <v>429</v>
      </c>
      <c r="N4568" s="130"/>
      <c r="O4568" s="130"/>
      <c r="P4568" s="39">
        <v>43927</v>
      </c>
      <c r="Q4568" s="31" t="s">
        <v>14697</v>
      </c>
      <c r="R4568" s="37" t="s">
        <v>14698</v>
      </c>
      <c r="S4568" s="46"/>
    </row>
    <row r="4569" spans="1:19" ht="12.75">
      <c r="A4569" s="50">
        <v>4568</v>
      </c>
      <c r="B4569" s="119"/>
      <c r="C4569" s="39">
        <v>43927</v>
      </c>
      <c r="D4569" s="40"/>
      <c r="E4569" s="41"/>
      <c r="H4569" s="15"/>
      <c r="I4569" s="2" t="s">
        <v>101</v>
      </c>
      <c r="J4569" s="45" t="str">
        <f>IF(ISERROR(VLOOKUP(I4569,State_codes!$B$2:$C$38, 2, FALSE)),"",VLOOKUP(I4569,State_codes!$B$2:$C$38, 2, FALSE))</f>
        <v>TG</v>
      </c>
      <c r="K4569" s="2" t="s">
        <v>122</v>
      </c>
      <c r="L4569" s="31" t="s">
        <v>429</v>
      </c>
      <c r="N4569" s="130"/>
      <c r="O4569" s="130"/>
      <c r="P4569" s="39">
        <v>43927</v>
      </c>
      <c r="Q4569" s="31" t="s">
        <v>14697</v>
      </c>
      <c r="R4569" s="37" t="s">
        <v>14698</v>
      </c>
      <c r="S4569" s="46"/>
    </row>
    <row r="4570" spans="1:19" ht="12.75">
      <c r="A4570" s="50">
        <v>4569</v>
      </c>
      <c r="B4570" s="119"/>
      <c r="C4570" s="39">
        <v>43927</v>
      </c>
      <c r="D4570" s="40"/>
      <c r="E4570" s="41"/>
      <c r="H4570" s="15"/>
      <c r="I4570" s="2" t="s">
        <v>101</v>
      </c>
      <c r="J4570" s="45" t="str">
        <f>IF(ISERROR(VLOOKUP(I4570,State_codes!$B$2:$C$38, 2, FALSE)),"",VLOOKUP(I4570,State_codes!$B$2:$C$38, 2, FALSE))</f>
        <v>TG</v>
      </c>
      <c r="K4570" s="2" t="s">
        <v>122</v>
      </c>
      <c r="L4570" s="31" t="s">
        <v>429</v>
      </c>
      <c r="N4570" s="130"/>
      <c r="O4570" s="130"/>
      <c r="P4570" s="39">
        <v>43927</v>
      </c>
      <c r="Q4570" s="31" t="s">
        <v>14697</v>
      </c>
      <c r="R4570" s="37" t="s">
        <v>14698</v>
      </c>
      <c r="S4570" s="46"/>
    </row>
    <row r="4571" spans="1:19" ht="12.75">
      <c r="A4571" s="50">
        <v>4570</v>
      </c>
      <c r="B4571" s="119"/>
      <c r="C4571" s="39">
        <v>43927</v>
      </c>
      <c r="D4571" s="40"/>
      <c r="E4571" s="41"/>
      <c r="H4571" s="15"/>
      <c r="I4571" s="2" t="s">
        <v>101</v>
      </c>
      <c r="J4571" s="45" t="str">
        <f>IF(ISERROR(VLOOKUP(I4571,State_codes!$B$2:$C$38, 2, FALSE)),"",VLOOKUP(I4571,State_codes!$B$2:$C$38, 2, FALSE))</f>
        <v>TG</v>
      </c>
      <c r="K4571" s="2" t="s">
        <v>122</v>
      </c>
      <c r="L4571" s="31" t="s">
        <v>429</v>
      </c>
      <c r="N4571" s="130"/>
      <c r="O4571" s="130"/>
      <c r="P4571" s="39">
        <v>43927</v>
      </c>
      <c r="Q4571" s="31" t="s">
        <v>14697</v>
      </c>
      <c r="R4571" s="37" t="s">
        <v>14698</v>
      </c>
      <c r="S4571" s="46"/>
    </row>
    <row r="4572" spans="1:19" ht="12.75">
      <c r="A4572" s="50">
        <v>4571</v>
      </c>
      <c r="B4572" s="119"/>
      <c r="C4572" s="39">
        <v>43927</v>
      </c>
      <c r="D4572" s="40"/>
      <c r="E4572" s="41"/>
      <c r="H4572" s="15"/>
      <c r="I4572" s="2" t="s">
        <v>101</v>
      </c>
      <c r="J4572" s="45" t="str">
        <f>IF(ISERROR(VLOOKUP(I4572,State_codes!$B$2:$C$38, 2, FALSE)),"",VLOOKUP(I4572,State_codes!$B$2:$C$38, 2, FALSE))</f>
        <v>TG</v>
      </c>
      <c r="K4572" s="2" t="s">
        <v>122</v>
      </c>
      <c r="L4572" s="31" t="s">
        <v>429</v>
      </c>
      <c r="N4572" s="130"/>
      <c r="O4572" s="130"/>
      <c r="P4572" s="39">
        <v>43927</v>
      </c>
      <c r="Q4572" s="31" t="s">
        <v>14697</v>
      </c>
      <c r="R4572" s="37" t="s">
        <v>14698</v>
      </c>
      <c r="S4572" s="46"/>
    </row>
    <row r="4573" spans="1:19" ht="12.75">
      <c r="A4573" s="50">
        <v>4572</v>
      </c>
      <c r="B4573" s="119"/>
      <c r="C4573" s="39">
        <v>43927</v>
      </c>
      <c r="D4573" s="40"/>
      <c r="E4573" s="41"/>
      <c r="H4573" s="15"/>
      <c r="I4573" s="2" t="s">
        <v>101</v>
      </c>
      <c r="J4573" s="45" t="str">
        <f>IF(ISERROR(VLOOKUP(I4573,State_codes!$B$2:$C$38, 2, FALSE)),"",VLOOKUP(I4573,State_codes!$B$2:$C$38, 2, FALSE))</f>
        <v>TG</v>
      </c>
      <c r="K4573" s="2" t="s">
        <v>122</v>
      </c>
      <c r="L4573" s="31" t="s">
        <v>429</v>
      </c>
      <c r="N4573" s="130"/>
      <c r="O4573" s="130"/>
      <c r="P4573" s="39">
        <v>43927</v>
      </c>
      <c r="Q4573" s="31" t="s">
        <v>14697</v>
      </c>
      <c r="R4573" s="37" t="s">
        <v>14698</v>
      </c>
      <c r="S4573" s="46"/>
    </row>
    <row r="4574" spans="1:19" ht="12.75">
      <c r="A4574" s="50">
        <v>4573</v>
      </c>
      <c r="B4574" s="119"/>
      <c r="C4574" s="39">
        <v>43927</v>
      </c>
      <c r="D4574" s="40"/>
      <c r="E4574" s="41"/>
      <c r="H4574" s="15"/>
      <c r="I4574" s="2" t="s">
        <v>101</v>
      </c>
      <c r="J4574" s="45" t="str">
        <f>IF(ISERROR(VLOOKUP(I4574,State_codes!$B$2:$C$38, 2, FALSE)),"",VLOOKUP(I4574,State_codes!$B$2:$C$38, 2, FALSE))</f>
        <v>TG</v>
      </c>
      <c r="K4574" s="2" t="s">
        <v>122</v>
      </c>
      <c r="L4574" s="31" t="s">
        <v>429</v>
      </c>
      <c r="N4574" s="130"/>
      <c r="O4574" s="130"/>
      <c r="P4574" s="39">
        <v>43927</v>
      </c>
      <c r="Q4574" s="31" t="s">
        <v>14697</v>
      </c>
      <c r="R4574" s="37" t="s">
        <v>14698</v>
      </c>
      <c r="S4574" s="46"/>
    </row>
    <row r="4575" spans="1:19" ht="12.75">
      <c r="A4575" s="50">
        <v>4574</v>
      </c>
      <c r="B4575" s="119"/>
      <c r="C4575" s="39">
        <v>43927</v>
      </c>
      <c r="D4575" s="40"/>
      <c r="E4575" s="41"/>
      <c r="H4575" s="15"/>
      <c r="I4575" s="2" t="s">
        <v>101</v>
      </c>
      <c r="J4575" s="45" t="str">
        <f>IF(ISERROR(VLOOKUP(I4575,State_codes!$B$2:$C$38, 2, FALSE)),"",VLOOKUP(I4575,State_codes!$B$2:$C$38, 2, FALSE))</f>
        <v>TG</v>
      </c>
      <c r="K4575" s="2" t="s">
        <v>122</v>
      </c>
      <c r="L4575" s="31" t="s">
        <v>429</v>
      </c>
      <c r="N4575" s="130"/>
      <c r="O4575" s="130"/>
      <c r="P4575" s="39">
        <v>43927</v>
      </c>
      <c r="Q4575" s="31" t="s">
        <v>14697</v>
      </c>
      <c r="R4575" s="37" t="s">
        <v>14698</v>
      </c>
      <c r="S4575" s="46"/>
    </row>
    <row r="4576" spans="1:19" ht="12.75">
      <c r="A4576" s="50">
        <v>4575</v>
      </c>
      <c r="B4576" s="119"/>
      <c r="C4576" s="39">
        <v>43927</v>
      </c>
      <c r="D4576" s="40"/>
      <c r="E4576" s="41"/>
      <c r="H4576" s="15"/>
      <c r="I4576" s="2" t="s">
        <v>101</v>
      </c>
      <c r="J4576" s="45" t="str">
        <f>IF(ISERROR(VLOOKUP(I4576,State_codes!$B$2:$C$38, 2, FALSE)),"",VLOOKUP(I4576,State_codes!$B$2:$C$38, 2, FALSE))</f>
        <v>TG</v>
      </c>
      <c r="K4576" s="2" t="s">
        <v>122</v>
      </c>
      <c r="L4576" s="31" t="s">
        <v>429</v>
      </c>
      <c r="N4576" s="130"/>
      <c r="O4576" s="130"/>
      <c r="P4576" s="39">
        <v>43927</v>
      </c>
      <c r="Q4576" s="31" t="s">
        <v>14697</v>
      </c>
      <c r="R4576" s="37" t="s">
        <v>14698</v>
      </c>
      <c r="S4576" s="46"/>
    </row>
    <row r="4577" spans="1:19" ht="12.75">
      <c r="A4577" s="50">
        <v>4576</v>
      </c>
      <c r="B4577" s="119"/>
      <c r="C4577" s="39">
        <v>43927</v>
      </c>
      <c r="D4577" s="40"/>
      <c r="E4577" s="41"/>
      <c r="H4577" s="15"/>
      <c r="I4577" s="2" t="s">
        <v>101</v>
      </c>
      <c r="J4577" s="45" t="str">
        <f>IF(ISERROR(VLOOKUP(I4577,State_codes!$B$2:$C$38, 2, FALSE)),"",VLOOKUP(I4577,State_codes!$B$2:$C$38, 2, FALSE))</f>
        <v>TG</v>
      </c>
      <c r="K4577" s="2" t="s">
        <v>122</v>
      </c>
      <c r="L4577" s="31" t="s">
        <v>429</v>
      </c>
      <c r="N4577" s="130"/>
      <c r="O4577" s="130"/>
      <c r="P4577" s="39">
        <v>43927</v>
      </c>
      <c r="Q4577" s="31" t="s">
        <v>14697</v>
      </c>
      <c r="R4577" s="37" t="s">
        <v>14698</v>
      </c>
      <c r="S4577" s="46"/>
    </row>
    <row r="4578" spans="1:19" ht="12.75">
      <c r="A4578" s="50">
        <v>4577</v>
      </c>
      <c r="B4578" s="119"/>
      <c r="C4578" s="39">
        <v>43927</v>
      </c>
      <c r="D4578" s="40"/>
      <c r="E4578" s="41"/>
      <c r="H4578" s="15"/>
      <c r="I4578" s="2" t="s">
        <v>101</v>
      </c>
      <c r="J4578" s="45" t="str">
        <f>IF(ISERROR(VLOOKUP(I4578,State_codes!$B$2:$C$38, 2, FALSE)),"",VLOOKUP(I4578,State_codes!$B$2:$C$38, 2, FALSE))</f>
        <v>TG</v>
      </c>
      <c r="K4578" s="2" t="s">
        <v>122</v>
      </c>
      <c r="L4578" s="31" t="s">
        <v>429</v>
      </c>
      <c r="N4578" s="130"/>
      <c r="O4578" s="130"/>
      <c r="P4578" s="39">
        <v>43927</v>
      </c>
      <c r="Q4578" s="31" t="s">
        <v>14697</v>
      </c>
      <c r="R4578" s="37" t="s">
        <v>14698</v>
      </c>
      <c r="S4578" s="46"/>
    </row>
    <row r="4579" spans="1:19" ht="12.75">
      <c r="A4579" s="50">
        <v>4578</v>
      </c>
      <c r="B4579" s="119"/>
      <c r="C4579" s="39">
        <v>43927</v>
      </c>
      <c r="D4579" s="40"/>
      <c r="E4579" s="41"/>
      <c r="H4579" s="15"/>
      <c r="I4579" s="2" t="s">
        <v>101</v>
      </c>
      <c r="J4579" s="45" t="str">
        <f>IF(ISERROR(VLOOKUP(I4579,State_codes!$B$2:$C$38, 2, FALSE)),"",VLOOKUP(I4579,State_codes!$B$2:$C$38, 2, FALSE))</f>
        <v>TG</v>
      </c>
      <c r="K4579" s="2" t="s">
        <v>122</v>
      </c>
      <c r="L4579" s="31" t="s">
        <v>429</v>
      </c>
      <c r="N4579" s="130"/>
      <c r="O4579" s="130"/>
      <c r="P4579" s="39">
        <v>43927</v>
      </c>
      <c r="Q4579" s="31" t="s">
        <v>14697</v>
      </c>
      <c r="R4579" s="37" t="s">
        <v>14698</v>
      </c>
      <c r="S4579" s="46"/>
    </row>
    <row r="4580" spans="1:19" ht="12.75">
      <c r="A4580" s="50">
        <v>4579</v>
      </c>
      <c r="B4580" s="119"/>
      <c r="C4580" s="39">
        <v>43927</v>
      </c>
      <c r="D4580" s="40"/>
      <c r="E4580" s="41"/>
      <c r="H4580" s="15"/>
      <c r="I4580" s="2" t="s">
        <v>101</v>
      </c>
      <c r="J4580" s="45" t="str">
        <f>IF(ISERROR(VLOOKUP(I4580,State_codes!$B$2:$C$38, 2, FALSE)),"",VLOOKUP(I4580,State_codes!$B$2:$C$38, 2, FALSE))</f>
        <v>TG</v>
      </c>
      <c r="K4580" s="2" t="s">
        <v>122</v>
      </c>
      <c r="L4580" s="31" t="s">
        <v>429</v>
      </c>
      <c r="N4580" s="130"/>
      <c r="O4580" s="130"/>
      <c r="P4580" s="39">
        <v>43927</v>
      </c>
      <c r="Q4580" s="31" t="s">
        <v>14697</v>
      </c>
      <c r="R4580" s="37" t="s">
        <v>14698</v>
      </c>
      <c r="S4580" s="46"/>
    </row>
    <row r="4581" spans="1:19" ht="12.75">
      <c r="A4581" s="50">
        <v>4580</v>
      </c>
      <c r="B4581" s="119"/>
      <c r="C4581" s="39">
        <v>43927</v>
      </c>
      <c r="D4581" s="40"/>
      <c r="E4581" s="41"/>
      <c r="H4581" s="15"/>
      <c r="I4581" s="2" t="s">
        <v>101</v>
      </c>
      <c r="J4581" s="45" t="str">
        <f>IF(ISERROR(VLOOKUP(I4581,State_codes!$B$2:$C$38, 2, FALSE)),"",VLOOKUP(I4581,State_codes!$B$2:$C$38, 2, FALSE))</f>
        <v>TG</v>
      </c>
      <c r="K4581" s="2" t="s">
        <v>122</v>
      </c>
      <c r="L4581" s="31" t="s">
        <v>429</v>
      </c>
      <c r="N4581" s="130"/>
      <c r="O4581" s="130"/>
      <c r="P4581" s="39">
        <v>43927</v>
      </c>
      <c r="Q4581" s="31" t="s">
        <v>14697</v>
      </c>
      <c r="R4581" s="37" t="s">
        <v>14698</v>
      </c>
      <c r="S4581" s="46"/>
    </row>
    <row r="4582" spans="1:19" ht="12.75">
      <c r="A4582" s="50">
        <v>4581</v>
      </c>
      <c r="B4582" s="119"/>
      <c r="C4582" s="39">
        <v>43927</v>
      </c>
      <c r="D4582" s="40"/>
      <c r="E4582" s="41"/>
      <c r="H4582" s="15"/>
      <c r="I4582" s="2" t="s">
        <v>101</v>
      </c>
      <c r="J4582" s="45" t="str">
        <f>IF(ISERROR(VLOOKUP(I4582,State_codes!$B$2:$C$38, 2, FALSE)),"",VLOOKUP(I4582,State_codes!$B$2:$C$38, 2, FALSE))</f>
        <v>TG</v>
      </c>
      <c r="K4582" s="2" t="s">
        <v>122</v>
      </c>
      <c r="L4582" s="31" t="s">
        <v>429</v>
      </c>
      <c r="N4582" s="130"/>
      <c r="O4582" s="130"/>
      <c r="P4582" s="39">
        <v>43927</v>
      </c>
      <c r="Q4582" s="31" t="s">
        <v>14697</v>
      </c>
      <c r="R4582" s="37" t="s">
        <v>14698</v>
      </c>
      <c r="S4582" s="46"/>
    </row>
    <row r="4583" spans="1:19" ht="12.75">
      <c r="A4583" s="50">
        <v>4582</v>
      </c>
      <c r="B4583" s="119"/>
      <c r="C4583" s="39">
        <v>43927</v>
      </c>
      <c r="D4583" s="40"/>
      <c r="E4583" s="41"/>
      <c r="H4583" s="15"/>
      <c r="I4583" s="2" t="s">
        <v>101</v>
      </c>
      <c r="J4583" s="45" t="str">
        <f>IF(ISERROR(VLOOKUP(I4583,State_codes!$B$2:$C$38, 2, FALSE)),"",VLOOKUP(I4583,State_codes!$B$2:$C$38, 2, FALSE))</f>
        <v>TG</v>
      </c>
      <c r="K4583" s="2" t="s">
        <v>122</v>
      </c>
      <c r="L4583" s="31" t="s">
        <v>429</v>
      </c>
      <c r="N4583" s="130"/>
      <c r="O4583" s="130"/>
      <c r="P4583" s="39">
        <v>43927</v>
      </c>
      <c r="Q4583" s="31" t="s">
        <v>14697</v>
      </c>
      <c r="R4583" s="37" t="s">
        <v>14698</v>
      </c>
      <c r="S4583" s="46"/>
    </row>
    <row r="4584" spans="1:19" ht="12.75">
      <c r="A4584" s="50">
        <v>4583</v>
      </c>
      <c r="B4584" s="119"/>
      <c r="C4584" s="39">
        <v>43927</v>
      </c>
      <c r="D4584" s="40"/>
      <c r="E4584" s="41"/>
      <c r="H4584" s="15"/>
      <c r="I4584" s="2" t="s">
        <v>101</v>
      </c>
      <c r="J4584" s="45" t="str">
        <f>IF(ISERROR(VLOOKUP(I4584,State_codes!$B$2:$C$38, 2, FALSE)),"",VLOOKUP(I4584,State_codes!$B$2:$C$38, 2, FALSE))</f>
        <v>TG</v>
      </c>
      <c r="K4584" s="2" t="s">
        <v>122</v>
      </c>
      <c r="L4584" s="31" t="s">
        <v>429</v>
      </c>
      <c r="N4584" s="130"/>
      <c r="O4584" s="130"/>
      <c r="P4584" s="39">
        <v>43927</v>
      </c>
      <c r="Q4584" s="31" t="s">
        <v>14697</v>
      </c>
      <c r="R4584" s="37" t="s">
        <v>14698</v>
      </c>
      <c r="S4584" s="46"/>
    </row>
    <row r="4585" spans="1:19" ht="12.75">
      <c r="A4585" s="50">
        <v>4584</v>
      </c>
      <c r="B4585" s="119"/>
      <c r="C4585" s="146">
        <v>43927</v>
      </c>
      <c r="D4585" s="343"/>
      <c r="E4585" s="45"/>
      <c r="F4585" s="45"/>
      <c r="G4585" s="45"/>
      <c r="H4585" s="45"/>
      <c r="I4585" s="75" t="s">
        <v>101</v>
      </c>
      <c r="J4585" s="45" t="str">
        <f>IF(ISERROR(VLOOKUP(I4585,State_codes!$B$2:$C$38, 2, FALSE)),"",VLOOKUP(I4585,State_codes!$B$2:$C$38, 2, FALSE))</f>
        <v>TG</v>
      </c>
      <c r="K4585" s="45" t="s">
        <v>122</v>
      </c>
      <c r="L4585" s="163" t="s">
        <v>429</v>
      </c>
      <c r="M4585" s="45"/>
      <c r="N4585" s="129"/>
      <c r="O4585" s="129"/>
      <c r="P4585" s="146">
        <v>43927</v>
      </c>
      <c r="Q4585" s="163" t="s">
        <v>14697</v>
      </c>
      <c r="R4585" s="37" t="s">
        <v>14698</v>
      </c>
      <c r="S4585" s="46"/>
    </row>
    <row r="4586" spans="1:19" ht="12.75">
      <c r="A4586" s="50">
        <v>4585</v>
      </c>
      <c r="B4586" s="119"/>
      <c r="C4586" s="146">
        <v>43927</v>
      </c>
      <c r="D4586" s="343"/>
      <c r="E4586" s="45"/>
      <c r="F4586" s="45"/>
      <c r="G4586" s="45"/>
      <c r="H4586" s="45"/>
      <c r="I4586" s="75" t="s">
        <v>101</v>
      </c>
      <c r="J4586" s="45" t="str">
        <f>IF(ISERROR(VLOOKUP(I4586,State_codes!$B$2:$C$38, 2, FALSE)),"",VLOOKUP(I4586,State_codes!$B$2:$C$38, 2, FALSE))</f>
        <v>TG</v>
      </c>
      <c r="K4586" s="45" t="s">
        <v>122</v>
      </c>
      <c r="L4586" s="163" t="s">
        <v>429</v>
      </c>
      <c r="M4586" s="45"/>
      <c r="N4586" s="129"/>
      <c r="O4586" s="129"/>
      <c r="P4586" s="146">
        <v>43927</v>
      </c>
      <c r="Q4586" s="163" t="s">
        <v>14697</v>
      </c>
      <c r="R4586" s="37" t="s">
        <v>14698</v>
      </c>
      <c r="S4586" s="46"/>
    </row>
    <row r="4587" spans="1:19" ht="12.75">
      <c r="A4587" s="50">
        <v>4586</v>
      </c>
      <c r="B4587" s="119"/>
      <c r="C4587" s="146">
        <v>43927</v>
      </c>
      <c r="D4587" s="343"/>
      <c r="E4587" s="45"/>
      <c r="F4587" s="45"/>
      <c r="G4587" s="45"/>
      <c r="H4587" s="45"/>
      <c r="I4587" s="75" t="s">
        <v>101</v>
      </c>
      <c r="J4587" s="45" t="str">
        <f>IF(ISERROR(VLOOKUP(I4587,State_codes!$B$2:$C$38, 2, FALSE)),"",VLOOKUP(I4587,State_codes!$B$2:$C$38, 2, FALSE))</f>
        <v>TG</v>
      </c>
      <c r="K4587" s="45" t="s">
        <v>122</v>
      </c>
      <c r="L4587" s="163" t="s">
        <v>429</v>
      </c>
      <c r="M4587" s="45"/>
      <c r="N4587" s="129"/>
      <c r="O4587" s="129"/>
      <c r="P4587" s="146">
        <v>43927</v>
      </c>
      <c r="Q4587" s="163" t="s">
        <v>14697</v>
      </c>
      <c r="R4587" s="37" t="s">
        <v>14698</v>
      </c>
      <c r="S4587" s="46"/>
    </row>
    <row r="4588" spans="1:19" ht="12.75">
      <c r="A4588" s="50">
        <v>4587</v>
      </c>
      <c r="B4588" s="119"/>
      <c r="C4588" s="146">
        <v>43927</v>
      </c>
      <c r="D4588" s="343"/>
      <c r="E4588" s="45"/>
      <c r="F4588" s="45"/>
      <c r="G4588" s="45"/>
      <c r="H4588" s="45"/>
      <c r="I4588" s="75" t="s">
        <v>101</v>
      </c>
      <c r="J4588" s="45" t="str">
        <f>IF(ISERROR(VLOOKUP(I4588,State_codes!$B$2:$C$38, 2, FALSE)),"",VLOOKUP(I4588,State_codes!$B$2:$C$38, 2, FALSE))</f>
        <v>TG</v>
      </c>
      <c r="K4588" s="45" t="s">
        <v>122</v>
      </c>
      <c r="L4588" s="163" t="s">
        <v>429</v>
      </c>
      <c r="M4588" s="45"/>
      <c r="N4588" s="129"/>
      <c r="O4588" s="129"/>
      <c r="P4588" s="146">
        <v>43927</v>
      </c>
      <c r="Q4588" s="163" t="s">
        <v>14697</v>
      </c>
      <c r="R4588" s="37" t="s">
        <v>14698</v>
      </c>
      <c r="S4588" s="46"/>
    </row>
    <row r="4589" spans="1:19" ht="12.75">
      <c r="A4589" s="50">
        <v>4588</v>
      </c>
      <c r="B4589" s="119"/>
      <c r="C4589" s="146">
        <v>43927</v>
      </c>
      <c r="D4589" s="343"/>
      <c r="E4589" s="45"/>
      <c r="F4589" s="45"/>
      <c r="G4589" s="45"/>
      <c r="H4589" s="45"/>
      <c r="I4589" s="75" t="s">
        <v>101</v>
      </c>
      <c r="J4589" s="45" t="str">
        <f>IF(ISERROR(VLOOKUP(I4589,State_codes!$B$2:$C$38, 2, FALSE)),"",VLOOKUP(I4589,State_codes!$B$2:$C$38, 2, FALSE))</f>
        <v>TG</v>
      </c>
      <c r="K4589" s="45" t="s">
        <v>122</v>
      </c>
      <c r="L4589" s="163" t="s">
        <v>429</v>
      </c>
      <c r="M4589" s="45"/>
      <c r="N4589" s="129"/>
      <c r="O4589" s="129"/>
      <c r="P4589" s="146">
        <v>43927</v>
      </c>
      <c r="Q4589" s="163" t="s">
        <v>14697</v>
      </c>
      <c r="R4589" s="37" t="s">
        <v>14698</v>
      </c>
      <c r="S4589" s="46"/>
    </row>
    <row r="4590" spans="1:19" ht="12.75">
      <c r="A4590" s="50">
        <v>4589</v>
      </c>
      <c r="B4590" s="119"/>
      <c r="C4590" s="146">
        <v>43927</v>
      </c>
      <c r="D4590" s="343"/>
      <c r="E4590" s="45"/>
      <c r="F4590" s="45"/>
      <c r="G4590" s="45"/>
      <c r="H4590" s="45"/>
      <c r="I4590" s="75" t="s">
        <v>101</v>
      </c>
      <c r="J4590" s="45" t="str">
        <f>IF(ISERROR(VLOOKUP(I4590,State_codes!$B$2:$C$38, 2, FALSE)),"",VLOOKUP(I4590,State_codes!$B$2:$C$38, 2, FALSE))</f>
        <v>TG</v>
      </c>
      <c r="K4590" s="45" t="s">
        <v>122</v>
      </c>
      <c r="L4590" s="163" t="s">
        <v>429</v>
      </c>
      <c r="M4590" s="45"/>
      <c r="N4590" s="129"/>
      <c r="O4590" s="129"/>
      <c r="P4590" s="146">
        <v>43927</v>
      </c>
      <c r="Q4590" s="163" t="s">
        <v>14697</v>
      </c>
      <c r="R4590" s="37" t="s">
        <v>14698</v>
      </c>
      <c r="S4590" s="46"/>
    </row>
    <row r="4591" spans="1:19" ht="12.75">
      <c r="A4591" s="50">
        <v>4590</v>
      </c>
      <c r="B4591" s="119"/>
      <c r="C4591" s="146">
        <v>43927</v>
      </c>
      <c r="D4591" s="343"/>
      <c r="E4591" s="45"/>
      <c r="F4591" s="45"/>
      <c r="G4591" s="45"/>
      <c r="H4591" s="45"/>
      <c r="I4591" s="75" t="s">
        <v>101</v>
      </c>
      <c r="J4591" s="45" t="str">
        <f>IF(ISERROR(VLOOKUP(I4591,State_codes!$B$2:$C$38, 2, FALSE)),"",VLOOKUP(I4591,State_codes!$B$2:$C$38, 2, FALSE))</f>
        <v>TG</v>
      </c>
      <c r="K4591" s="45" t="s">
        <v>122</v>
      </c>
      <c r="L4591" s="163" t="s">
        <v>429</v>
      </c>
      <c r="M4591" s="45"/>
      <c r="N4591" s="129"/>
      <c r="O4591" s="129"/>
      <c r="P4591" s="146">
        <v>43927</v>
      </c>
      <c r="Q4591" s="163" t="s">
        <v>14697</v>
      </c>
      <c r="R4591" s="37" t="s">
        <v>14698</v>
      </c>
      <c r="S4591" s="46"/>
    </row>
    <row r="4592" spans="1:19" ht="12.75">
      <c r="A4592" s="50">
        <v>4591</v>
      </c>
      <c r="B4592" s="119"/>
      <c r="C4592" s="146">
        <v>43927</v>
      </c>
      <c r="D4592" s="343"/>
      <c r="E4592" s="45"/>
      <c r="F4592" s="45"/>
      <c r="G4592" s="45"/>
      <c r="H4592" s="45"/>
      <c r="I4592" s="75" t="s">
        <v>101</v>
      </c>
      <c r="J4592" s="45" t="str">
        <f>IF(ISERROR(VLOOKUP(I4592,State_codes!$B$2:$C$38, 2, FALSE)),"",VLOOKUP(I4592,State_codes!$B$2:$C$38, 2, FALSE))</f>
        <v>TG</v>
      </c>
      <c r="K4592" s="45" t="s">
        <v>122</v>
      </c>
      <c r="L4592" s="163" t="s">
        <v>429</v>
      </c>
      <c r="M4592" s="45"/>
      <c r="N4592" s="129"/>
      <c r="O4592" s="129"/>
      <c r="P4592" s="146">
        <v>43927</v>
      </c>
      <c r="Q4592" s="163" t="s">
        <v>14697</v>
      </c>
      <c r="R4592" s="37" t="s">
        <v>14698</v>
      </c>
      <c r="S4592" s="46"/>
    </row>
    <row r="4593" spans="1:19" ht="12.75">
      <c r="A4593" s="50">
        <v>4592</v>
      </c>
      <c r="B4593" s="119"/>
      <c r="C4593" s="146">
        <v>43927</v>
      </c>
      <c r="D4593" s="343"/>
      <c r="E4593" s="45"/>
      <c r="F4593" s="45"/>
      <c r="G4593" s="45"/>
      <c r="H4593" s="45"/>
      <c r="I4593" s="75" t="s">
        <v>101</v>
      </c>
      <c r="J4593" s="45" t="str">
        <f>IF(ISERROR(VLOOKUP(I4593,State_codes!$B$2:$C$38, 2, FALSE)),"",VLOOKUP(I4593,State_codes!$B$2:$C$38, 2, FALSE))</f>
        <v>TG</v>
      </c>
      <c r="K4593" s="45" t="s">
        <v>122</v>
      </c>
      <c r="L4593" s="163" t="s">
        <v>429</v>
      </c>
      <c r="M4593" s="45"/>
      <c r="N4593" s="129"/>
      <c r="O4593" s="129"/>
      <c r="P4593" s="146">
        <v>43927</v>
      </c>
      <c r="Q4593" s="163" t="s">
        <v>14697</v>
      </c>
      <c r="R4593" s="37" t="s">
        <v>14698</v>
      </c>
      <c r="S4593" s="46"/>
    </row>
    <row r="4594" spans="1:19" ht="12.75">
      <c r="A4594" s="50">
        <v>4593</v>
      </c>
      <c r="B4594" s="119"/>
      <c r="C4594" s="146">
        <v>43927</v>
      </c>
      <c r="D4594" s="343"/>
      <c r="E4594" s="45"/>
      <c r="F4594" s="45"/>
      <c r="G4594" s="45"/>
      <c r="H4594" s="45"/>
      <c r="I4594" s="75" t="s">
        <v>101</v>
      </c>
      <c r="J4594" s="45" t="str">
        <f>IF(ISERROR(VLOOKUP(I4594,State_codes!$B$2:$C$38, 2, FALSE)),"",VLOOKUP(I4594,State_codes!$B$2:$C$38, 2, FALSE))</f>
        <v>TG</v>
      </c>
      <c r="K4594" s="45" t="s">
        <v>122</v>
      </c>
      <c r="L4594" s="163" t="s">
        <v>429</v>
      </c>
      <c r="M4594" s="45"/>
      <c r="N4594" s="129"/>
      <c r="O4594" s="129"/>
      <c r="P4594" s="146">
        <v>43927</v>
      </c>
      <c r="Q4594" s="163" t="s">
        <v>14697</v>
      </c>
      <c r="R4594" s="37" t="s">
        <v>14698</v>
      </c>
      <c r="S4594" s="46"/>
    </row>
    <row r="4595" spans="1:19" ht="12.75">
      <c r="A4595" s="50">
        <v>4594</v>
      </c>
      <c r="B4595" s="119"/>
      <c r="C4595" s="146">
        <v>43927</v>
      </c>
      <c r="D4595" s="343"/>
      <c r="E4595" s="45"/>
      <c r="F4595" s="45"/>
      <c r="G4595" s="45"/>
      <c r="H4595" s="45"/>
      <c r="I4595" s="75" t="s">
        <v>101</v>
      </c>
      <c r="J4595" s="45" t="str">
        <f>IF(ISERROR(VLOOKUP(I4595,State_codes!$B$2:$C$38, 2, FALSE)),"",VLOOKUP(I4595,State_codes!$B$2:$C$38, 2, FALSE))</f>
        <v>TG</v>
      </c>
      <c r="K4595" s="45" t="s">
        <v>122</v>
      </c>
      <c r="L4595" s="163" t="s">
        <v>429</v>
      </c>
      <c r="M4595" s="45"/>
      <c r="N4595" s="129"/>
      <c r="O4595" s="129"/>
      <c r="P4595" s="146">
        <v>43927</v>
      </c>
      <c r="Q4595" s="163" t="s">
        <v>14697</v>
      </c>
      <c r="R4595" s="37" t="s">
        <v>14698</v>
      </c>
      <c r="S4595" s="46"/>
    </row>
    <row r="4596" spans="1:19" ht="12.75">
      <c r="A4596" s="50">
        <v>4595</v>
      </c>
      <c r="B4596" s="119"/>
      <c r="C4596" s="146">
        <v>43927</v>
      </c>
      <c r="D4596" s="343"/>
      <c r="E4596" s="45"/>
      <c r="F4596" s="45"/>
      <c r="G4596" s="45"/>
      <c r="H4596" s="45"/>
      <c r="I4596" s="75" t="s">
        <v>101</v>
      </c>
      <c r="J4596" s="45" t="str">
        <f>IF(ISERROR(VLOOKUP(I4596,State_codes!$B$2:$C$38, 2, FALSE)),"",VLOOKUP(I4596,State_codes!$B$2:$C$38, 2, FALSE))</f>
        <v>TG</v>
      </c>
      <c r="K4596" s="45" t="s">
        <v>122</v>
      </c>
      <c r="L4596" s="163" t="s">
        <v>429</v>
      </c>
      <c r="M4596" s="45"/>
      <c r="N4596" s="129"/>
      <c r="O4596" s="129"/>
      <c r="P4596" s="146">
        <v>43927</v>
      </c>
      <c r="Q4596" s="163" t="s">
        <v>14697</v>
      </c>
      <c r="R4596" s="37" t="s">
        <v>14698</v>
      </c>
      <c r="S4596" s="46"/>
    </row>
    <row r="4597" spans="1:19" ht="12.75">
      <c r="A4597" s="50">
        <v>4596</v>
      </c>
      <c r="B4597" s="119"/>
      <c r="C4597" s="39">
        <v>43927</v>
      </c>
      <c r="D4597" s="40"/>
      <c r="E4597" s="41"/>
      <c r="H4597" s="2" t="s">
        <v>43</v>
      </c>
      <c r="I4597" s="2" t="s">
        <v>45</v>
      </c>
      <c r="J4597" s="45" t="str">
        <f>IF(ISERROR(VLOOKUP(I4597,State_codes!$B$2:$C$38, 2, FALSE)),"",VLOOKUP(I4597,State_codes!$B$2:$C$38, 2, FALSE))</f>
        <v>MH</v>
      </c>
      <c r="K4597" s="45" t="s">
        <v>122</v>
      </c>
      <c r="L4597" s="163" t="s">
        <v>429</v>
      </c>
      <c r="N4597" s="130"/>
      <c r="O4597" s="130"/>
      <c r="P4597" s="39">
        <v>43927</v>
      </c>
      <c r="Q4597" s="37" t="s">
        <v>14699</v>
      </c>
      <c r="R4597" s="34" t="s">
        <v>14700</v>
      </c>
      <c r="S4597" s="46"/>
    </row>
    <row r="4598" spans="1:19" ht="12.75">
      <c r="A4598" s="50">
        <v>4597</v>
      </c>
      <c r="B4598" s="119"/>
      <c r="C4598" s="39">
        <v>43927</v>
      </c>
      <c r="D4598" s="40"/>
      <c r="E4598" s="41"/>
      <c r="H4598" s="2" t="s">
        <v>43</v>
      </c>
      <c r="I4598" s="2" t="s">
        <v>45</v>
      </c>
      <c r="J4598" s="45" t="str">
        <f>IF(ISERROR(VLOOKUP(I4598,State_codes!$B$2:$C$38, 2, FALSE)),"",VLOOKUP(I4598,State_codes!$B$2:$C$38, 2, FALSE))</f>
        <v>MH</v>
      </c>
      <c r="K4598" s="45" t="s">
        <v>122</v>
      </c>
      <c r="L4598" s="163" t="s">
        <v>429</v>
      </c>
      <c r="N4598" s="130"/>
      <c r="O4598" s="130"/>
      <c r="P4598" s="39">
        <v>43927</v>
      </c>
      <c r="Q4598" s="37" t="s">
        <v>14699</v>
      </c>
      <c r="R4598" s="34" t="s">
        <v>14700</v>
      </c>
      <c r="S4598" s="46"/>
    </row>
    <row r="4599" spans="1:19" ht="12.75">
      <c r="A4599" s="50">
        <v>4598</v>
      </c>
      <c r="B4599" s="119"/>
      <c r="C4599" s="39">
        <v>43927</v>
      </c>
      <c r="D4599" s="40"/>
      <c r="E4599" s="41"/>
      <c r="H4599" s="2" t="s">
        <v>43</v>
      </c>
      <c r="I4599" s="2" t="s">
        <v>45</v>
      </c>
      <c r="J4599" s="45" t="str">
        <f>IF(ISERROR(VLOOKUP(I4599,State_codes!$B$2:$C$38, 2, FALSE)),"",VLOOKUP(I4599,State_codes!$B$2:$C$38, 2, FALSE))</f>
        <v>MH</v>
      </c>
      <c r="K4599" s="45" t="s">
        <v>122</v>
      </c>
      <c r="L4599" s="163" t="s">
        <v>429</v>
      </c>
      <c r="N4599" s="130"/>
      <c r="O4599" s="130"/>
      <c r="P4599" s="39">
        <v>43927</v>
      </c>
      <c r="Q4599" s="37" t="s">
        <v>14699</v>
      </c>
      <c r="R4599" s="34" t="s">
        <v>14700</v>
      </c>
      <c r="S4599" s="46"/>
    </row>
    <row r="4600" spans="1:19" ht="12.75">
      <c r="A4600" s="50">
        <v>4599</v>
      </c>
      <c r="B4600" s="119"/>
      <c r="C4600" s="39">
        <v>43927</v>
      </c>
      <c r="D4600" s="40"/>
      <c r="E4600" s="41"/>
      <c r="H4600" s="2" t="s">
        <v>43</v>
      </c>
      <c r="I4600" s="2" t="s">
        <v>45</v>
      </c>
      <c r="J4600" s="45" t="str">
        <f>IF(ISERROR(VLOOKUP(I4600,State_codes!$B$2:$C$38, 2, FALSE)),"",VLOOKUP(I4600,State_codes!$B$2:$C$38, 2, FALSE))</f>
        <v>MH</v>
      </c>
      <c r="K4600" s="45" t="s">
        <v>122</v>
      </c>
      <c r="L4600" s="163" t="s">
        <v>429</v>
      </c>
      <c r="N4600" s="130"/>
      <c r="O4600" s="130"/>
      <c r="P4600" s="39">
        <v>43927</v>
      </c>
      <c r="Q4600" s="37" t="s">
        <v>14699</v>
      </c>
      <c r="R4600" s="34" t="s">
        <v>14700</v>
      </c>
      <c r="S4600" s="46"/>
    </row>
    <row r="4601" spans="1:19" ht="12.75">
      <c r="A4601" s="50">
        <v>4600</v>
      </c>
      <c r="B4601" s="119"/>
      <c r="C4601" s="39">
        <v>43927</v>
      </c>
      <c r="D4601" s="40"/>
      <c r="E4601" s="41"/>
      <c r="H4601" s="2" t="s">
        <v>43</v>
      </c>
      <c r="I4601" s="2" t="s">
        <v>45</v>
      </c>
      <c r="J4601" s="45" t="str">
        <f>IF(ISERROR(VLOOKUP(I4601,State_codes!$B$2:$C$38, 2, FALSE)),"",VLOOKUP(I4601,State_codes!$B$2:$C$38, 2, FALSE))</f>
        <v>MH</v>
      </c>
      <c r="K4601" s="45" t="s">
        <v>122</v>
      </c>
      <c r="L4601" s="163" t="s">
        <v>429</v>
      </c>
      <c r="N4601" s="130"/>
      <c r="O4601" s="130"/>
      <c r="P4601" s="39">
        <v>43927</v>
      </c>
      <c r="Q4601" s="37" t="s">
        <v>14699</v>
      </c>
      <c r="R4601" s="34" t="s">
        <v>14700</v>
      </c>
      <c r="S4601" s="46"/>
    </row>
    <row r="4602" spans="1:19" ht="12.75">
      <c r="A4602" s="50">
        <v>4601</v>
      </c>
      <c r="B4602" s="119"/>
      <c r="C4602" s="39">
        <v>43927</v>
      </c>
      <c r="D4602" s="40"/>
      <c r="E4602" s="41"/>
      <c r="H4602" s="2" t="s">
        <v>43</v>
      </c>
      <c r="I4602" s="2" t="s">
        <v>45</v>
      </c>
      <c r="J4602" s="45" t="str">
        <f>IF(ISERROR(VLOOKUP(I4602,State_codes!$B$2:$C$38, 2, FALSE)),"",VLOOKUP(I4602,State_codes!$B$2:$C$38, 2, FALSE))</f>
        <v>MH</v>
      </c>
      <c r="K4602" s="45" t="s">
        <v>122</v>
      </c>
      <c r="L4602" s="163" t="s">
        <v>429</v>
      </c>
      <c r="N4602" s="130"/>
      <c r="O4602" s="130"/>
      <c r="P4602" s="39">
        <v>43927</v>
      </c>
      <c r="Q4602" s="37" t="s">
        <v>14699</v>
      </c>
      <c r="R4602" s="34" t="s">
        <v>14700</v>
      </c>
      <c r="S4602" s="46"/>
    </row>
    <row r="4603" spans="1:19" ht="12.75">
      <c r="A4603" s="50">
        <v>4602</v>
      </c>
      <c r="B4603" s="119"/>
      <c r="C4603" s="39">
        <v>43927</v>
      </c>
      <c r="D4603" s="40"/>
      <c r="E4603" s="41"/>
      <c r="H4603" s="2" t="s">
        <v>43</v>
      </c>
      <c r="I4603" s="2" t="s">
        <v>45</v>
      </c>
      <c r="J4603" s="45" t="str">
        <f>IF(ISERROR(VLOOKUP(I4603,State_codes!$B$2:$C$38, 2, FALSE)),"",VLOOKUP(I4603,State_codes!$B$2:$C$38, 2, FALSE))</f>
        <v>MH</v>
      </c>
      <c r="K4603" s="45" t="s">
        <v>122</v>
      </c>
      <c r="L4603" s="163" t="s">
        <v>429</v>
      </c>
      <c r="N4603" s="130"/>
      <c r="O4603" s="130"/>
      <c r="P4603" s="39">
        <v>43927</v>
      </c>
      <c r="Q4603" s="37" t="s">
        <v>14699</v>
      </c>
      <c r="R4603" s="34" t="s">
        <v>14700</v>
      </c>
      <c r="S4603" s="46"/>
    </row>
    <row r="4604" spans="1:19" ht="12.75">
      <c r="A4604" s="50">
        <v>4603</v>
      </c>
      <c r="B4604" s="119"/>
      <c r="C4604" s="39">
        <v>43927</v>
      </c>
      <c r="D4604" s="40"/>
      <c r="E4604" s="41"/>
      <c r="H4604" s="2" t="s">
        <v>43</v>
      </c>
      <c r="I4604" s="2" t="s">
        <v>45</v>
      </c>
      <c r="J4604" s="45" t="str">
        <f>IF(ISERROR(VLOOKUP(I4604,State_codes!$B$2:$C$38, 2, FALSE)),"",VLOOKUP(I4604,State_codes!$B$2:$C$38, 2, FALSE))</f>
        <v>MH</v>
      </c>
      <c r="K4604" s="45" t="s">
        <v>122</v>
      </c>
      <c r="L4604" s="163" t="s">
        <v>429</v>
      </c>
      <c r="N4604" s="130"/>
      <c r="O4604" s="130"/>
      <c r="P4604" s="39">
        <v>43927</v>
      </c>
      <c r="Q4604" s="37" t="s">
        <v>14699</v>
      </c>
      <c r="R4604" s="34" t="s">
        <v>14700</v>
      </c>
      <c r="S4604" s="46"/>
    </row>
    <row r="4605" spans="1:19" ht="12.75">
      <c r="A4605" s="50">
        <v>4604</v>
      </c>
      <c r="B4605" s="119"/>
      <c r="C4605" s="39">
        <v>43927</v>
      </c>
      <c r="D4605" s="40"/>
      <c r="E4605" s="41"/>
      <c r="H4605" s="2" t="s">
        <v>43</v>
      </c>
      <c r="I4605" s="2" t="s">
        <v>45</v>
      </c>
      <c r="J4605" s="45" t="str">
        <f>IF(ISERROR(VLOOKUP(I4605,State_codes!$B$2:$C$38, 2, FALSE)),"",VLOOKUP(I4605,State_codes!$B$2:$C$38, 2, FALSE))</f>
        <v>MH</v>
      </c>
      <c r="K4605" s="45" t="s">
        <v>122</v>
      </c>
      <c r="L4605" s="163" t="s">
        <v>429</v>
      </c>
      <c r="N4605" s="130"/>
      <c r="O4605" s="130"/>
      <c r="P4605" s="39">
        <v>43927</v>
      </c>
      <c r="Q4605" s="37" t="s">
        <v>14699</v>
      </c>
      <c r="R4605" s="34" t="s">
        <v>14700</v>
      </c>
      <c r="S4605" s="46"/>
    </row>
    <row r="4606" spans="1:19" ht="12.75">
      <c r="A4606" s="50">
        <v>4605</v>
      </c>
      <c r="B4606" s="119"/>
      <c r="C4606" s="39">
        <v>43927</v>
      </c>
      <c r="D4606" s="40"/>
      <c r="E4606" s="41"/>
      <c r="H4606" s="2" t="s">
        <v>43</v>
      </c>
      <c r="I4606" s="2" t="s">
        <v>45</v>
      </c>
      <c r="J4606" s="45" t="str">
        <f>IF(ISERROR(VLOOKUP(I4606,State_codes!$B$2:$C$38, 2, FALSE)),"",VLOOKUP(I4606,State_codes!$B$2:$C$38, 2, FALSE))</f>
        <v>MH</v>
      </c>
      <c r="K4606" s="45" t="s">
        <v>122</v>
      </c>
      <c r="L4606" s="163" t="s">
        <v>429</v>
      </c>
      <c r="N4606" s="130"/>
      <c r="O4606" s="130"/>
      <c r="P4606" s="39">
        <v>43927</v>
      </c>
      <c r="Q4606" s="37" t="s">
        <v>14699</v>
      </c>
      <c r="R4606" s="34" t="s">
        <v>14700</v>
      </c>
      <c r="S4606" s="46"/>
    </row>
    <row r="4607" spans="1:19" ht="12.75">
      <c r="A4607" s="50">
        <v>4606</v>
      </c>
      <c r="B4607" s="119"/>
      <c r="C4607" s="39">
        <v>43927</v>
      </c>
      <c r="D4607" s="40"/>
      <c r="E4607" s="41"/>
      <c r="H4607" s="2" t="s">
        <v>43</v>
      </c>
      <c r="I4607" s="2" t="s">
        <v>45</v>
      </c>
      <c r="J4607" s="45" t="str">
        <f>IF(ISERROR(VLOOKUP(I4607,State_codes!$B$2:$C$38, 2, FALSE)),"",VLOOKUP(I4607,State_codes!$B$2:$C$38, 2, FALSE))</f>
        <v>MH</v>
      </c>
      <c r="K4607" s="45" t="s">
        <v>122</v>
      </c>
      <c r="L4607" s="163" t="s">
        <v>429</v>
      </c>
      <c r="N4607" s="130"/>
      <c r="O4607" s="130"/>
      <c r="P4607" s="39">
        <v>43927</v>
      </c>
      <c r="Q4607" s="37" t="s">
        <v>14699</v>
      </c>
      <c r="R4607" s="34" t="s">
        <v>14700</v>
      </c>
      <c r="S4607" s="46"/>
    </row>
    <row r="4608" spans="1:19" ht="12.75">
      <c r="A4608" s="50">
        <v>4607</v>
      </c>
      <c r="B4608" s="119"/>
      <c r="C4608" s="39">
        <v>43927</v>
      </c>
      <c r="D4608" s="40"/>
      <c r="E4608" s="41"/>
      <c r="H4608" s="2" t="s">
        <v>43</v>
      </c>
      <c r="I4608" s="2" t="s">
        <v>45</v>
      </c>
      <c r="J4608" s="45" t="str">
        <f>IF(ISERROR(VLOOKUP(I4608,State_codes!$B$2:$C$38, 2, FALSE)),"",VLOOKUP(I4608,State_codes!$B$2:$C$38, 2, FALSE))</f>
        <v>MH</v>
      </c>
      <c r="K4608" s="45" t="s">
        <v>122</v>
      </c>
      <c r="L4608" s="163" t="s">
        <v>429</v>
      </c>
      <c r="N4608" s="130"/>
      <c r="O4608" s="130"/>
      <c r="P4608" s="39">
        <v>43927</v>
      </c>
      <c r="Q4608" s="37" t="s">
        <v>14699</v>
      </c>
      <c r="R4608" s="34" t="s">
        <v>14700</v>
      </c>
      <c r="S4608" s="46"/>
    </row>
    <row r="4609" spans="1:19" ht="12.75">
      <c r="A4609" s="50">
        <v>4608</v>
      </c>
      <c r="B4609" s="119"/>
      <c r="C4609" s="39">
        <v>43927</v>
      </c>
      <c r="D4609" s="40"/>
      <c r="E4609" s="41"/>
      <c r="H4609" s="2" t="s">
        <v>43</v>
      </c>
      <c r="I4609" s="2" t="s">
        <v>45</v>
      </c>
      <c r="J4609" s="45" t="str">
        <f>IF(ISERROR(VLOOKUP(I4609,State_codes!$B$2:$C$38, 2, FALSE)),"",VLOOKUP(I4609,State_codes!$B$2:$C$38, 2, FALSE))</f>
        <v>MH</v>
      </c>
      <c r="K4609" s="45" t="s">
        <v>122</v>
      </c>
      <c r="L4609" s="163" t="s">
        <v>429</v>
      </c>
      <c r="N4609" s="130"/>
      <c r="O4609" s="130"/>
      <c r="P4609" s="39">
        <v>43927</v>
      </c>
      <c r="Q4609" s="37" t="s">
        <v>14699</v>
      </c>
      <c r="R4609" s="34" t="s">
        <v>14700</v>
      </c>
      <c r="S4609" s="46"/>
    </row>
    <row r="4610" spans="1:19" ht="12.75">
      <c r="A4610" s="50">
        <v>4609</v>
      </c>
      <c r="B4610" s="119"/>
      <c r="C4610" s="39">
        <v>43927</v>
      </c>
      <c r="D4610" s="40"/>
      <c r="E4610" s="41"/>
      <c r="H4610" s="2" t="s">
        <v>43</v>
      </c>
      <c r="I4610" s="2" t="s">
        <v>45</v>
      </c>
      <c r="J4610" s="45" t="str">
        <f>IF(ISERROR(VLOOKUP(I4610,State_codes!$B$2:$C$38, 2, FALSE)),"",VLOOKUP(I4610,State_codes!$B$2:$C$38, 2, FALSE))</f>
        <v>MH</v>
      </c>
      <c r="K4610" s="45" t="s">
        <v>122</v>
      </c>
      <c r="L4610" s="163" t="s">
        <v>429</v>
      </c>
      <c r="N4610" s="130"/>
      <c r="O4610" s="130"/>
      <c r="P4610" s="39">
        <v>43927</v>
      </c>
      <c r="Q4610" s="37" t="s">
        <v>14699</v>
      </c>
      <c r="R4610" s="34" t="s">
        <v>14700</v>
      </c>
      <c r="S4610" s="46"/>
    </row>
    <row r="4611" spans="1:19" ht="12.75">
      <c r="A4611" s="50">
        <v>4610</v>
      </c>
      <c r="B4611" s="119"/>
      <c r="C4611" s="39">
        <v>43927</v>
      </c>
      <c r="D4611" s="40"/>
      <c r="E4611" s="41"/>
      <c r="H4611" s="2" t="s">
        <v>43</v>
      </c>
      <c r="I4611" s="2" t="s">
        <v>45</v>
      </c>
      <c r="J4611" s="45" t="str">
        <f>IF(ISERROR(VLOOKUP(I4611,State_codes!$B$2:$C$38, 2, FALSE)),"",VLOOKUP(I4611,State_codes!$B$2:$C$38, 2, FALSE))</f>
        <v>MH</v>
      </c>
      <c r="K4611" s="45" t="s">
        <v>122</v>
      </c>
      <c r="L4611" s="163" t="s">
        <v>429</v>
      </c>
      <c r="N4611" s="130"/>
      <c r="O4611" s="130"/>
      <c r="P4611" s="39">
        <v>43927</v>
      </c>
      <c r="Q4611" s="37" t="s">
        <v>14699</v>
      </c>
      <c r="R4611" s="34" t="s">
        <v>14700</v>
      </c>
      <c r="S4611" s="46"/>
    </row>
    <row r="4612" spans="1:19" ht="12.75">
      <c r="A4612" s="50">
        <v>4611</v>
      </c>
      <c r="B4612" s="119"/>
      <c r="C4612" s="39">
        <v>43927</v>
      </c>
      <c r="D4612" s="40"/>
      <c r="E4612" s="41"/>
      <c r="H4612" s="2" t="s">
        <v>43</v>
      </c>
      <c r="I4612" s="2" t="s">
        <v>45</v>
      </c>
      <c r="J4612" s="45" t="str">
        <f>IF(ISERROR(VLOOKUP(I4612,State_codes!$B$2:$C$38, 2, FALSE)),"",VLOOKUP(I4612,State_codes!$B$2:$C$38, 2, FALSE))</f>
        <v>MH</v>
      </c>
      <c r="K4612" s="45" t="s">
        <v>122</v>
      </c>
      <c r="L4612" s="163" t="s">
        <v>429</v>
      </c>
      <c r="N4612" s="130"/>
      <c r="O4612" s="130"/>
      <c r="P4612" s="39">
        <v>43927</v>
      </c>
      <c r="Q4612" s="37" t="s">
        <v>14699</v>
      </c>
      <c r="R4612" s="34" t="s">
        <v>14700</v>
      </c>
      <c r="S4612" s="46"/>
    </row>
    <row r="4613" spans="1:19" ht="12.75">
      <c r="A4613" s="50">
        <v>4612</v>
      </c>
      <c r="B4613" s="119"/>
      <c r="C4613" s="39">
        <v>43927</v>
      </c>
      <c r="D4613" s="40"/>
      <c r="E4613" s="41"/>
      <c r="H4613" s="2" t="s">
        <v>43</v>
      </c>
      <c r="I4613" s="2" t="s">
        <v>45</v>
      </c>
      <c r="J4613" s="45" t="str">
        <f>IF(ISERROR(VLOOKUP(I4613,State_codes!$B$2:$C$38, 2, FALSE)),"",VLOOKUP(I4613,State_codes!$B$2:$C$38, 2, FALSE))</f>
        <v>MH</v>
      </c>
      <c r="K4613" s="45" t="s">
        <v>122</v>
      </c>
      <c r="L4613" s="163" t="s">
        <v>429</v>
      </c>
      <c r="N4613" s="130"/>
      <c r="O4613" s="130"/>
      <c r="P4613" s="39">
        <v>43927</v>
      </c>
      <c r="Q4613" s="37" t="s">
        <v>14699</v>
      </c>
      <c r="R4613" s="34" t="s">
        <v>14700</v>
      </c>
      <c r="S4613" s="46"/>
    </row>
    <row r="4614" spans="1:19" ht="12.75">
      <c r="A4614" s="50">
        <v>4613</v>
      </c>
      <c r="B4614" s="119"/>
      <c r="C4614" s="39">
        <v>43927</v>
      </c>
      <c r="D4614" s="40"/>
      <c r="E4614" s="41"/>
      <c r="H4614" s="2" t="s">
        <v>43</v>
      </c>
      <c r="I4614" s="2" t="s">
        <v>45</v>
      </c>
      <c r="J4614" s="45" t="str">
        <f>IF(ISERROR(VLOOKUP(I4614,State_codes!$B$2:$C$38, 2, FALSE)),"",VLOOKUP(I4614,State_codes!$B$2:$C$38, 2, FALSE))</f>
        <v>MH</v>
      </c>
      <c r="K4614" s="45" t="s">
        <v>122</v>
      </c>
      <c r="L4614" s="163" t="s">
        <v>429</v>
      </c>
      <c r="N4614" s="130"/>
      <c r="O4614" s="130"/>
      <c r="P4614" s="39">
        <v>43927</v>
      </c>
      <c r="Q4614" s="37" t="s">
        <v>14699</v>
      </c>
      <c r="R4614" s="34" t="s">
        <v>14700</v>
      </c>
      <c r="S4614" s="46"/>
    </row>
    <row r="4615" spans="1:19" ht="12.75">
      <c r="A4615" s="50">
        <v>4614</v>
      </c>
      <c r="B4615" s="119"/>
      <c r="C4615" s="39">
        <v>43927</v>
      </c>
      <c r="D4615" s="40"/>
      <c r="E4615" s="41"/>
      <c r="H4615" s="2" t="s">
        <v>43</v>
      </c>
      <c r="I4615" s="2" t="s">
        <v>45</v>
      </c>
      <c r="J4615" s="45" t="str">
        <f>IF(ISERROR(VLOOKUP(I4615,State_codes!$B$2:$C$38, 2, FALSE)),"",VLOOKUP(I4615,State_codes!$B$2:$C$38, 2, FALSE))</f>
        <v>MH</v>
      </c>
      <c r="K4615" s="45" t="s">
        <v>122</v>
      </c>
      <c r="L4615" s="163" t="s">
        <v>429</v>
      </c>
      <c r="N4615" s="130"/>
      <c r="O4615" s="130"/>
      <c r="P4615" s="39">
        <v>43927</v>
      </c>
      <c r="Q4615" s="37" t="s">
        <v>14699</v>
      </c>
      <c r="R4615" s="34" t="s">
        <v>14700</v>
      </c>
      <c r="S4615" s="46"/>
    </row>
    <row r="4616" spans="1:19" ht="12.75">
      <c r="A4616" s="50">
        <v>4615</v>
      </c>
      <c r="B4616" s="119"/>
      <c r="C4616" s="39">
        <v>43927</v>
      </c>
      <c r="D4616" s="40"/>
      <c r="E4616" s="41"/>
      <c r="H4616" s="2" t="s">
        <v>43</v>
      </c>
      <c r="I4616" s="2" t="s">
        <v>45</v>
      </c>
      <c r="J4616" s="45" t="str">
        <f>IF(ISERROR(VLOOKUP(I4616,State_codes!$B$2:$C$38, 2, FALSE)),"",VLOOKUP(I4616,State_codes!$B$2:$C$38, 2, FALSE))</f>
        <v>MH</v>
      </c>
      <c r="K4616" s="45" t="s">
        <v>122</v>
      </c>
      <c r="L4616" s="163" t="s">
        <v>429</v>
      </c>
      <c r="N4616" s="130"/>
      <c r="O4616" s="130"/>
      <c r="P4616" s="39">
        <v>43927</v>
      </c>
      <c r="Q4616" s="37" t="s">
        <v>14699</v>
      </c>
      <c r="R4616" s="34" t="s">
        <v>14700</v>
      </c>
      <c r="S4616" s="46"/>
    </row>
    <row r="4617" spans="1:19" ht="12.75">
      <c r="A4617" s="50">
        <v>4616</v>
      </c>
      <c r="B4617" s="119"/>
      <c r="C4617" s="39">
        <v>43927</v>
      </c>
      <c r="D4617" s="40"/>
      <c r="E4617" s="41"/>
      <c r="H4617" s="2" t="s">
        <v>43</v>
      </c>
      <c r="I4617" s="2" t="s">
        <v>45</v>
      </c>
      <c r="J4617" s="45" t="str">
        <f>IF(ISERROR(VLOOKUP(I4617,State_codes!$B$2:$C$38, 2, FALSE)),"",VLOOKUP(I4617,State_codes!$B$2:$C$38, 2, FALSE))</f>
        <v>MH</v>
      </c>
      <c r="K4617" s="45" t="s">
        <v>122</v>
      </c>
      <c r="L4617" s="163" t="s">
        <v>429</v>
      </c>
      <c r="N4617" s="130"/>
      <c r="O4617" s="130"/>
      <c r="P4617" s="39">
        <v>43927</v>
      </c>
      <c r="Q4617" s="37" t="s">
        <v>14699</v>
      </c>
      <c r="R4617" s="34" t="s">
        <v>14700</v>
      </c>
      <c r="S4617" s="46"/>
    </row>
    <row r="4618" spans="1:19" ht="12.75">
      <c r="A4618" s="50">
        <v>4617</v>
      </c>
      <c r="B4618" s="119"/>
      <c r="C4618" s="39">
        <v>43927</v>
      </c>
      <c r="D4618" s="40"/>
      <c r="E4618" s="41"/>
      <c r="H4618" s="2" t="s">
        <v>43</v>
      </c>
      <c r="I4618" s="2" t="s">
        <v>45</v>
      </c>
      <c r="J4618" s="45" t="str">
        <f>IF(ISERROR(VLOOKUP(I4618,State_codes!$B$2:$C$38, 2, FALSE)),"",VLOOKUP(I4618,State_codes!$B$2:$C$38, 2, FALSE))</f>
        <v>MH</v>
      </c>
      <c r="K4618" s="45" t="s">
        <v>122</v>
      </c>
      <c r="L4618" s="163" t="s">
        <v>429</v>
      </c>
      <c r="N4618" s="130"/>
      <c r="O4618" s="130"/>
      <c r="P4618" s="39">
        <v>43927</v>
      </c>
      <c r="Q4618" s="37" t="s">
        <v>14699</v>
      </c>
      <c r="R4618" s="34" t="s">
        <v>14700</v>
      </c>
      <c r="S4618" s="46"/>
    </row>
    <row r="4619" spans="1:19" ht="12.75">
      <c r="A4619" s="50">
        <v>4618</v>
      </c>
      <c r="B4619" s="119"/>
      <c r="C4619" s="39">
        <v>43927</v>
      </c>
      <c r="D4619" s="40"/>
      <c r="E4619" s="41"/>
      <c r="H4619" s="2" t="s">
        <v>43</v>
      </c>
      <c r="I4619" s="2" t="s">
        <v>45</v>
      </c>
      <c r="J4619" s="45" t="str">
        <f>IF(ISERROR(VLOOKUP(I4619,State_codes!$B$2:$C$38, 2, FALSE)),"",VLOOKUP(I4619,State_codes!$B$2:$C$38, 2, FALSE))</f>
        <v>MH</v>
      </c>
      <c r="K4619" s="45" t="s">
        <v>122</v>
      </c>
      <c r="L4619" s="163" t="s">
        <v>429</v>
      </c>
      <c r="N4619" s="130"/>
      <c r="O4619" s="130"/>
      <c r="P4619" s="39">
        <v>43927</v>
      </c>
      <c r="Q4619" s="37" t="s">
        <v>14699</v>
      </c>
      <c r="R4619" s="34" t="s">
        <v>14700</v>
      </c>
      <c r="S4619" s="46"/>
    </row>
    <row r="4620" spans="1:19" ht="12.75">
      <c r="A4620" s="50">
        <v>4619</v>
      </c>
      <c r="B4620" s="119"/>
      <c r="C4620" s="39">
        <v>43927</v>
      </c>
      <c r="D4620" s="40"/>
      <c r="E4620" s="41"/>
      <c r="H4620" s="2" t="s">
        <v>43</v>
      </c>
      <c r="I4620" s="2" t="s">
        <v>45</v>
      </c>
      <c r="J4620" s="45" t="str">
        <f>IF(ISERROR(VLOOKUP(I4620,State_codes!$B$2:$C$38, 2, FALSE)),"",VLOOKUP(I4620,State_codes!$B$2:$C$38, 2, FALSE))</f>
        <v>MH</v>
      </c>
      <c r="K4620" s="45" t="s">
        <v>122</v>
      </c>
      <c r="L4620" s="163" t="s">
        <v>429</v>
      </c>
      <c r="N4620" s="130"/>
      <c r="O4620" s="130"/>
      <c r="P4620" s="39">
        <v>43927</v>
      </c>
      <c r="Q4620" s="37" t="s">
        <v>14699</v>
      </c>
      <c r="R4620" s="34" t="s">
        <v>14700</v>
      </c>
      <c r="S4620" s="46"/>
    </row>
    <row r="4621" spans="1:19" ht="12.75">
      <c r="A4621" s="50">
        <v>4620</v>
      </c>
      <c r="B4621" s="119"/>
      <c r="C4621" s="39">
        <v>43927</v>
      </c>
      <c r="D4621" s="40"/>
      <c r="E4621" s="41"/>
      <c r="H4621" s="2" t="s">
        <v>43</v>
      </c>
      <c r="I4621" s="2" t="s">
        <v>45</v>
      </c>
      <c r="J4621" s="45" t="str">
        <f>IF(ISERROR(VLOOKUP(I4621,State_codes!$B$2:$C$38, 2, FALSE)),"",VLOOKUP(I4621,State_codes!$B$2:$C$38, 2, FALSE))</f>
        <v>MH</v>
      </c>
      <c r="K4621" s="45" t="s">
        <v>122</v>
      </c>
      <c r="L4621" s="163" t="s">
        <v>429</v>
      </c>
      <c r="N4621" s="130"/>
      <c r="O4621" s="130"/>
      <c r="P4621" s="39">
        <v>43927</v>
      </c>
      <c r="Q4621" s="37" t="s">
        <v>14699</v>
      </c>
      <c r="R4621" s="34" t="s">
        <v>14700</v>
      </c>
      <c r="S4621" s="46"/>
    </row>
    <row r="4622" spans="1:19" ht="12.75">
      <c r="A4622" s="50">
        <v>4621</v>
      </c>
      <c r="B4622" s="119"/>
      <c r="C4622" s="39">
        <v>43927</v>
      </c>
      <c r="D4622" s="40"/>
      <c r="E4622" s="41"/>
      <c r="H4622" s="2" t="s">
        <v>43</v>
      </c>
      <c r="I4622" s="2" t="s">
        <v>45</v>
      </c>
      <c r="J4622" s="45" t="str">
        <f>IF(ISERROR(VLOOKUP(I4622,State_codes!$B$2:$C$38, 2, FALSE)),"",VLOOKUP(I4622,State_codes!$B$2:$C$38, 2, FALSE))</f>
        <v>MH</v>
      </c>
      <c r="K4622" s="45" t="s">
        <v>122</v>
      </c>
      <c r="L4622" s="163" t="s">
        <v>429</v>
      </c>
      <c r="N4622" s="130"/>
      <c r="O4622" s="130"/>
      <c r="P4622" s="39">
        <v>43927</v>
      </c>
      <c r="Q4622" s="37" t="s">
        <v>14699</v>
      </c>
      <c r="R4622" s="34" t="s">
        <v>14700</v>
      </c>
      <c r="S4622" s="46"/>
    </row>
    <row r="4623" spans="1:19" ht="12.75">
      <c r="A4623" s="50">
        <v>4622</v>
      </c>
      <c r="B4623" s="119"/>
      <c r="C4623" s="39">
        <v>43927</v>
      </c>
      <c r="D4623" s="40"/>
      <c r="E4623" s="41"/>
      <c r="H4623" s="2" t="s">
        <v>43</v>
      </c>
      <c r="I4623" s="2" t="s">
        <v>45</v>
      </c>
      <c r="J4623" s="45" t="str">
        <f>IF(ISERROR(VLOOKUP(I4623,State_codes!$B$2:$C$38, 2, FALSE)),"",VLOOKUP(I4623,State_codes!$B$2:$C$38, 2, FALSE))</f>
        <v>MH</v>
      </c>
      <c r="K4623" s="45" t="s">
        <v>122</v>
      </c>
      <c r="L4623" s="163" t="s">
        <v>429</v>
      </c>
      <c r="N4623" s="130"/>
      <c r="O4623" s="130"/>
      <c r="P4623" s="39">
        <v>43927</v>
      </c>
      <c r="Q4623" s="37" t="s">
        <v>14699</v>
      </c>
      <c r="R4623" s="34" t="s">
        <v>14700</v>
      </c>
      <c r="S4623" s="46"/>
    </row>
    <row r="4624" spans="1:19" ht="12.75">
      <c r="A4624" s="50">
        <v>4623</v>
      </c>
      <c r="B4624" s="119"/>
      <c r="C4624" s="39">
        <v>43927</v>
      </c>
      <c r="D4624" s="40"/>
      <c r="E4624" s="41"/>
      <c r="H4624" s="2" t="s">
        <v>43</v>
      </c>
      <c r="I4624" s="2" t="s">
        <v>45</v>
      </c>
      <c r="J4624" s="45" t="str">
        <f>IF(ISERROR(VLOOKUP(I4624,State_codes!$B$2:$C$38, 2, FALSE)),"",VLOOKUP(I4624,State_codes!$B$2:$C$38, 2, FALSE))</f>
        <v>MH</v>
      </c>
      <c r="K4624" s="45" t="s">
        <v>122</v>
      </c>
      <c r="L4624" s="163" t="s">
        <v>429</v>
      </c>
      <c r="N4624" s="130"/>
      <c r="O4624" s="130"/>
      <c r="P4624" s="39">
        <v>43927</v>
      </c>
      <c r="Q4624" s="37" t="s">
        <v>14699</v>
      </c>
      <c r="R4624" s="34" t="s">
        <v>14700</v>
      </c>
      <c r="S4624" s="46"/>
    </row>
    <row r="4625" spans="1:19" ht="12.75">
      <c r="A4625" s="50">
        <v>4624</v>
      </c>
      <c r="B4625" s="119"/>
      <c r="C4625" s="39">
        <v>43927</v>
      </c>
      <c r="D4625" s="40"/>
      <c r="E4625" s="41"/>
      <c r="H4625" s="2" t="s">
        <v>43</v>
      </c>
      <c r="I4625" s="2" t="s">
        <v>45</v>
      </c>
      <c r="J4625" s="45" t="str">
        <f>IF(ISERROR(VLOOKUP(I4625,State_codes!$B$2:$C$38, 2, FALSE)),"",VLOOKUP(I4625,State_codes!$B$2:$C$38, 2, FALSE))</f>
        <v>MH</v>
      </c>
      <c r="K4625" s="45" t="s">
        <v>122</v>
      </c>
      <c r="L4625" s="163" t="s">
        <v>429</v>
      </c>
      <c r="N4625" s="130"/>
      <c r="O4625" s="130"/>
      <c r="P4625" s="39">
        <v>43927</v>
      </c>
      <c r="Q4625" s="37" t="s">
        <v>14699</v>
      </c>
      <c r="R4625" s="34" t="s">
        <v>14700</v>
      </c>
      <c r="S4625" s="46"/>
    </row>
    <row r="4626" spans="1:19" ht="12.75">
      <c r="A4626" s="50">
        <v>4625</v>
      </c>
      <c r="B4626" s="119"/>
      <c r="C4626" s="39">
        <v>43927</v>
      </c>
      <c r="D4626" s="40"/>
      <c r="E4626" s="41"/>
      <c r="H4626" s="2" t="s">
        <v>43</v>
      </c>
      <c r="I4626" s="2" t="s">
        <v>45</v>
      </c>
      <c r="J4626" s="45" t="str">
        <f>IF(ISERROR(VLOOKUP(I4626,State_codes!$B$2:$C$38, 2, FALSE)),"",VLOOKUP(I4626,State_codes!$B$2:$C$38, 2, FALSE))</f>
        <v>MH</v>
      </c>
      <c r="K4626" s="45" t="s">
        <v>122</v>
      </c>
      <c r="L4626" s="163" t="s">
        <v>429</v>
      </c>
      <c r="N4626" s="130"/>
      <c r="O4626" s="130"/>
      <c r="P4626" s="39">
        <v>43927</v>
      </c>
      <c r="Q4626" s="37" t="s">
        <v>14699</v>
      </c>
      <c r="R4626" s="34" t="s">
        <v>14700</v>
      </c>
      <c r="S4626" s="46"/>
    </row>
    <row r="4627" spans="1:19" ht="12.75">
      <c r="A4627" s="50">
        <v>4626</v>
      </c>
      <c r="B4627" s="119"/>
      <c r="C4627" s="146">
        <v>43927</v>
      </c>
      <c r="D4627" s="343"/>
      <c r="E4627" s="45"/>
      <c r="F4627" s="45"/>
      <c r="G4627" s="45"/>
      <c r="H4627" s="2" t="s">
        <v>43</v>
      </c>
      <c r="I4627" s="75" t="s">
        <v>45</v>
      </c>
      <c r="J4627" s="45" t="str">
        <f>IF(ISERROR(VLOOKUP(I4627,State_codes!$B$2:$C$38, 2, FALSE)),"",VLOOKUP(I4627,State_codes!$B$2:$C$38, 2, FALSE))</f>
        <v>MH</v>
      </c>
      <c r="K4627" s="45" t="s">
        <v>122</v>
      </c>
      <c r="L4627" s="163" t="s">
        <v>429</v>
      </c>
      <c r="M4627" s="45"/>
      <c r="N4627" s="129"/>
      <c r="O4627" s="129"/>
      <c r="P4627" s="146">
        <v>43927</v>
      </c>
      <c r="Q4627" s="131" t="s">
        <v>14699</v>
      </c>
      <c r="R4627" s="34" t="s">
        <v>14700</v>
      </c>
      <c r="S4627" s="46"/>
    </row>
    <row r="4628" spans="1:19" ht="12.75">
      <c r="A4628" s="50">
        <v>4627</v>
      </c>
      <c r="B4628" s="119"/>
      <c r="C4628" s="146">
        <v>43927</v>
      </c>
      <c r="D4628" s="343"/>
      <c r="E4628" s="45"/>
      <c r="F4628" s="45"/>
      <c r="G4628" s="45"/>
      <c r="H4628" s="2" t="s">
        <v>43</v>
      </c>
      <c r="I4628" s="75" t="s">
        <v>45</v>
      </c>
      <c r="J4628" s="45" t="str">
        <f>IF(ISERROR(VLOOKUP(I4628,State_codes!$B$2:$C$38, 2, FALSE)),"",VLOOKUP(I4628,State_codes!$B$2:$C$38, 2, FALSE))</f>
        <v>MH</v>
      </c>
      <c r="K4628" s="45" t="s">
        <v>122</v>
      </c>
      <c r="L4628" s="163" t="s">
        <v>429</v>
      </c>
      <c r="M4628" s="45"/>
      <c r="N4628" s="129"/>
      <c r="O4628" s="129"/>
      <c r="P4628" s="146">
        <v>43927</v>
      </c>
      <c r="Q4628" s="131" t="s">
        <v>14699</v>
      </c>
      <c r="R4628" s="34" t="s">
        <v>14700</v>
      </c>
      <c r="S4628" s="46"/>
    </row>
    <row r="4629" spans="1:19" ht="12.75">
      <c r="A4629" s="50">
        <v>4628</v>
      </c>
      <c r="B4629" s="119"/>
      <c r="C4629" s="146">
        <v>43927</v>
      </c>
      <c r="D4629" s="343"/>
      <c r="E4629" s="45"/>
      <c r="F4629" s="45"/>
      <c r="G4629" s="45"/>
      <c r="H4629" s="2" t="s">
        <v>43</v>
      </c>
      <c r="I4629" s="75" t="s">
        <v>45</v>
      </c>
      <c r="J4629" s="45" t="str">
        <f>IF(ISERROR(VLOOKUP(I4629,State_codes!$B$2:$C$38, 2, FALSE)),"",VLOOKUP(I4629,State_codes!$B$2:$C$38, 2, FALSE))</f>
        <v>MH</v>
      </c>
      <c r="K4629" s="45" t="s">
        <v>122</v>
      </c>
      <c r="L4629" s="163" t="s">
        <v>429</v>
      </c>
      <c r="M4629" s="45"/>
      <c r="N4629" s="129"/>
      <c r="O4629" s="129"/>
      <c r="P4629" s="146">
        <v>43927</v>
      </c>
      <c r="Q4629" s="131" t="s">
        <v>14699</v>
      </c>
      <c r="R4629" s="34" t="s">
        <v>14700</v>
      </c>
      <c r="S4629" s="46"/>
    </row>
    <row r="4630" spans="1:19" ht="12.75">
      <c r="A4630" s="50">
        <v>4629</v>
      </c>
      <c r="B4630" s="119"/>
      <c r="C4630" s="146">
        <v>43927</v>
      </c>
      <c r="D4630" s="343"/>
      <c r="E4630" s="45"/>
      <c r="F4630" s="45"/>
      <c r="G4630" s="45"/>
      <c r="H4630" s="2" t="s">
        <v>43</v>
      </c>
      <c r="I4630" s="75" t="s">
        <v>45</v>
      </c>
      <c r="J4630" s="45" t="str">
        <f>IF(ISERROR(VLOOKUP(I4630,State_codes!$B$2:$C$38, 2, FALSE)),"",VLOOKUP(I4630,State_codes!$B$2:$C$38, 2, FALSE))</f>
        <v>MH</v>
      </c>
      <c r="K4630" s="45" t="s">
        <v>122</v>
      </c>
      <c r="L4630" s="163" t="s">
        <v>429</v>
      </c>
      <c r="M4630" s="45"/>
      <c r="N4630" s="129"/>
      <c r="O4630" s="129"/>
      <c r="P4630" s="146">
        <v>43927</v>
      </c>
      <c r="Q4630" s="131" t="s">
        <v>14699</v>
      </c>
      <c r="R4630" s="34" t="s">
        <v>14700</v>
      </c>
      <c r="S4630" s="46"/>
    </row>
    <row r="4631" spans="1:19" ht="12.75">
      <c r="A4631" s="50">
        <v>4630</v>
      </c>
      <c r="B4631" s="119"/>
      <c r="C4631" s="146">
        <v>43927</v>
      </c>
      <c r="D4631" s="343"/>
      <c r="E4631" s="45"/>
      <c r="F4631" s="45"/>
      <c r="G4631" s="45"/>
      <c r="H4631" s="2" t="s">
        <v>43</v>
      </c>
      <c r="I4631" s="75" t="s">
        <v>45</v>
      </c>
      <c r="J4631" s="45" t="str">
        <f>IF(ISERROR(VLOOKUP(I4631,State_codes!$B$2:$C$38, 2, FALSE)),"",VLOOKUP(I4631,State_codes!$B$2:$C$38, 2, FALSE))</f>
        <v>MH</v>
      </c>
      <c r="K4631" s="45" t="s">
        <v>122</v>
      </c>
      <c r="L4631" s="163" t="s">
        <v>429</v>
      </c>
      <c r="M4631" s="45"/>
      <c r="N4631" s="129"/>
      <c r="O4631" s="129"/>
      <c r="P4631" s="146">
        <v>43927</v>
      </c>
      <c r="Q4631" s="131" t="s">
        <v>14699</v>
      </c>
      <c r="R4631" s="34" t="s">
        <v>14700</v>
      </c>
      <c r="S4631" s="46"/>
    </row>
    <row r="4632" spans="1:19" ht="12.75">
      <c r="A4632" s="50">
        <v>4631</v>
      </c>
      <c r="B4632" s="119"/>
      <c r="C4632" s="146">
        <v>43927</v>
      </c>
      <c r="D4632" s="343"/>
      <c r="E4632" s="45"/>
      <c r="F4632" s="45"/>
      <c r="G4632" s="45"/>
      <c r="H4632" s="2" t="s">
        <v>43</v>
      </c>
      <c r="I4632" s="75" t="s">
        <v>45</v>
      </c>
      <c r="J4632" s="45" t="str">
        <f>IF(ISERROR(VLOOKUP(I4632,State_codes!$B$2:$C$38, 2, FALSE)),"",VLOOKUP(I4632,State_codes!$B$2:$C$38, 2, FALSE))</f>
        <v>MH</v>
      </c>
      <c r="K4632" s="45" t="s">
        <v>122</v>
      </c>
      <c r="L4632" s="163" t="s">
        <v>429</v>
      </c>
      <c r="M4632" s="45"/>
      <c r="N4632" s="129"/>
      <c r="O4632" s="129"/>
      <c r="P4632" s="146">
        <v>43927</v>
      </c>
      <c r="Q4632" s="131" t="s">
        <v>14699</v>
      </c>
      <c r="R4632" s="34" t="s">
        <v>14700</v>
      </c>
      <c r="S4632" s="46"/>
    </row>
    <row r="4633" spans="1:19" ht="12.75">
      <c r="A4633" s="50">
        <v>4632</v>
      </c>
      <c r="B4633" s="119"/>
      <c r="C4633" s="146">
        <v>43927</v>
      </c>
      <c r="D4633" s="343"/>
      <c r="E4633" s="45"/>
      <c r="F4633" s="45"/>
      <c r="G4633" s="45"/>
      <c r="H4633" s="2" t="s">
        <v>43</v>
      </c>
      <c r="I4633" s="75" t="s">
        <v>45</v>
      </c>
      <c r="J4633" s="45" t="str">
        <f>IF(ISERROR(VLOOKUP(I4633,State_codes!$B$2:$C$38, 2, FALSE)),"",VLOOKUP(I4633,State_codes!$B$2:$C$38, 2, FALSE))</f>
        <v>MH</v>
      </c>
      <c r="K4633" s="45" t="s">
        <v>122</v>
      </c>
      <c r="L4633" s="163" t="s">
        <v>429</v>
      </c>
      <c r="M4633" s="45"/>
      <c r="N4633" s="129"/>
      <c r="O4633" s="129"/>
      <c r="P4633" s="146">
        <v>43927</v>
      </c>
      <c r="Q4633" s="131" t="s">
        <v>14699</v>
      </c>
      <c r="R4633" s="34" t="s">
        <v>14700</v>
      </c>
      <c r="S4633" s="46"/>
    </row>
    <row r="4634" spans="1:19" ht="12.75">
      <c r="A4634" s="50">
        <v>4633</v>
      </c>
      <c r="B4634" s="119"/>
      <c r="C4634" s="146">
        <v>43927</v>
      </c>
      <c r="D4634" s="343"/>
      <c r="E4634" s="45"/>
      <c r="F4634" s="45"/>
      <c r="G4634" s="45"/>
      <c r="H4634" s="2" t="s">
        <v>43</v>
      </c>
      <c r="I4634" s="75" t="s">
        <v>45</v>
      </c>
      <c r="J4634" s="45" t="str">
        <f>IF(ISERROR(VLOOKUP(I4634,State_codes!$B$2:$C$38, 2, FALSE)),"",VLOOKUP(I4634,State_codes!$B$2:$C$38, 2, FALSE))</f>
        <v>MH</v>
      </c>
      <c r="K4634" s="45" t="s">
        <v>122</v>
      </c>
      <c r="L4634" s="163" t="s">
        <v>429</v>
      </c>
      <c r="M4634" s="45"/>
      <c r="N4634" s="129"/>
      <c r="O4634" s="129"/>
      <c r="P4634" s="146">
        <v>43927</v>
      </c>
      <c r="Q4634" s="131" t="s">
        <v>14699</v>
      </c>
      <c r="R4634" s="34" t="s">
        <v>14700</v>
      </c>
      <c r="S4634" s="46"/>
    </row>
    <row r="4635" spans="1:19" ht="12.75">
      <c r="A4635" s="50">
        <v>4634</v>
      </c>
      <c r="B4635" s="119"/>
      <c r="C4635" s="146">
        <v>43927</v>
      </c>
      <c r="D4635" s="343"/>
      <c r="E4635" s="45"/>
      <c r="F4635" s="45"/>
      <c r="G4635" s="45"/>
      <c r="H4635" s="2" t="s">
        <v>43</v>
      </c>
      <c r="I4635" s="75" t="s">
        <v>45</v>
      </c>
      <c r="J4635" s="45" t="str">
        <f>IF(ISERROR(VLOOKUP(I4635,State_codes!$B$2:$C$38, 2, FALSE)),"",VLOOKUP(I4635,State_codes!$B$2:$C$38, 2, FALSE))</f>
        <v>MH</v>
      </c>
      <c r="K4635" s="45" t="s">
        <v>122</v>
      </c>
      <c r="L4635" s="163" t="s">
        <v>429</v>
      </c>
      <c r="M4635" s="45"/>
      <c r="N4635" s="129"/>
      <c r="O4635" s="129"/>
      <c r="P4635" s="146">
        <v>43927</v>
      </c>
      <c r="Q4635" s="131" t="s">
        <v>14699</v>
      </c>
      <c r="R4635" s="34" t="s">
        <v>14700</v>
      </c>
      <c r="S4635" s="46"/>
    </row>
    <row r="4636" spans="1:19" ht="12.75">
      <c r="A4636" s="50">
        <v>4635</v>
      </c>
      <c r="B4636" s="119"/>
      <c r="C4636" s="146">
        <v>43927</v>
      </c>
      <c r="D4636" s="343"/>
      <c r="E4636" s="45"/>
      <c r="F4636" s="45"/>
      <c r="G4636" s="45"/>
      <c r="H4636" s="2" t="s">
        <v>43</v>
      </c>
      <c r="I4636" s="75" t="s">
        <v>45</v>
      </c>
      <c r="J4636" s="45" t="str">
        <f>IF(ISERROR(VLOOKUP(I4636,State_codes!$B$2:$C$38, 2, FALSE)),"",VLOOKUP(I4636,State_codes!$B$2:$C$38, 2, FALSE))</f>
        <v>MH</v>
      </c>
      <c r="K4636" s="45" t="s">
        <v>122</v>
      </c>
      <c r="L4636" s="163" t="s">
        <v>429</v>
      </c>
      <c r="M4636" s="45"/>
      <c r="N4636" s="129"/>
      <c r="O4636" s="129"/>
      <c r="P4636" s="146">
        <v>43927</v>
      </c>
      <c r="Q4636" s="131" t="s">
        <v>14699</v>
      </c>
      <c r="R4636" s="34" t="s">
        <v>14700</v>
      </c>
      <c r="S4636" s="46"/>
    </row>
    <row r="4637" spans="1:19" ht="12.75">
      <c r="A4637" s="50">
        <v>4636</v>
      </c>
      <c r="B4637" s="119"/>
      <c r="C4637" s="146">
        <v>43927</v>
      </c>
      <c r="D4637" s="343"/>
      <c r="E4637" s="45"/>
      <c r="F4637" s="45"/>
      <c r="G4637" s="45"/>
      <c r="H4637" s="2" t="s">
        <v>43</v>
      </c>
      <c r="I4637" s="75" t="s">
        <v>45</v>
      </c>
      <c r="J4637" s="45" t="str">
        <f>IF(ISERROR(VLOOKUP(I4637,State_codes!$B$2:$C$38, 2, FALSE)),"",VLOOKUP(I4637,State_codes!$B$2:$C$38, 2, FALSE))</f>
        <v>MH</v>
      </c>
      <c r="K4637" s="45" t="s">
        <v>122</v>
      </c>
      <c r="L4637" s="163" t="s">
        <v>429</v>
      </c>
      <c r="M4637" s="45"/>
      <c r="N4637" s="129"/>
      <c r="O4637" s="129"/>
      <c r="P4637" s="146">
        <v>43927</v>
      </c>
      <c r="Q4637" s="131" t="s">
        <v>14699</v>
      </c>
      <c r="R4637" s="34" t="s">
        <v>14700</v>
      </c>
      <c r="S4637" s="46"/>
    </row>
    <row r="4638" spans="1:19" ht="12.75">
      <c r="A4638" s="50">
        <v>4637</v>
      </c>
      <c r="B4638" s="119"/>
      <c r="C4638" s="146">
        <v>43927</v>
      </c>
      <c r="D4638" s="343"/>
      <c r="E4638" s="45"/>
      <c r="F4638" s="45"/>
      <c r="G4638" s="45"/>
      <c r="H4638" s="2" t="s">
        <v>43</v>
      </c>
      <c r="I4638" s="75" t="s">
        <v>45</v>
      </c>
      <c r="J4638" s="45" t="str">
        <f>IF(ISERROR(VLOOKUP(I4638,State_codes!$B$2:$C$38, 2, FALSE)),"",VLOOKUP(I4638,State_codes!$B$2:$C$38, 2, FALSE))</f>
        <v>MH</v>
      </c>
      <c r="K4638" s="45" t="s">
        <v>122</v>
      </c>
      <c r="L4638" s="163" t="s">
        <v>429</v>
      </c>
      <c r="M4638" s="45"/>
      <c r="N4638" s="129"/>
      <c r="O4638" s="129"/>
      <c r="P4638" s="146">
        <v>43927</v>
      </c>
      <c r="Q4638" s="131" t="s">
        <v>14699</v>
      </c>
      <c r="R4638" s="34" t="s">
        <v>14700</v>
      </c>
      <c r="S4638" s="46"/>
    </row>
    <row r="4639" spans="1:19" ht="12.75">
      <c r="A4639" s="50">
        <v>4638</v>
      </c>
      <c r="B4639" s="119"/>
      <c r="C4639" s="146">
        <v>43927</v>
      </c>
      <c r="D4639" s="343"/>
      <c r="E4639" s="45"/>
      <c r="F4639" s="45"/>
      <c r="G4639" s="45"/>
      <c r="H4639" s="2" t="s">
        <v>43</v>
      </c>
      <c r="I4639" s="75" t="s">
        <v>45</v>
      </c>
      <c r="J4639" s="45" t="str">
        <f>IF(ISERROR(VLOOKUP(I4639,State_codes!$B$2:$C$38, 2, FALSE)),"",VLOOKUP(I4639,State_codes!$B$2:$C$38, 2, FALSE))</f>
        <v>MH</v>
      </c>
      <c r="K4639" s="45" t="s">
        <v>122</v>
      </c>
      <c r="L4639" s="163" t="s">
        <v>429</v>
      </c>
      <c r="M4639" s="45"/>
      <c r="N4639" s="129"/>
      <c r="O4639" s="129"/>
      <c r="P4639" s="146">
        <v>43927</v>
      </c>
      <c r="Q4639" s="131" t="s">
        <v>14699</v>
      </c>
      <c r="R4639" s="34" t="s">
        <v>14700</v>
      </c>
      <c r="S4639" s="46"/>
    </row>
    <row r="4640" spans="1:19" ht="12.75">
      <c r="A4640" s="50">
        <v>4639</v>
      </c>
      <c r="B4640" s="119"/>
      <c r="C4640" s="146">
        <v>43927</v>
      </c>
      <c r="D4640" s="343"/>
      <c r="E4640" s="45"/>
      <c r="F4640" s="45"/>
      <c r="G4640" s="45"/>
      <c r="H4640" s="2" t="s">
        <v>43</v>
      </c>
      <c r="I4640" s="75" t="s">
        <v>45</v>
      </c>
      <c r="J4640" s="45" t="str">
        <f>IF(ISERROR(VLOOKUP(I4640,State_codes!$B$2:$C$38, 2, FALSE)),"",VLOOKUP(I4640,State_codes!$B$2:$C$38, 2, FALSE))</f>
        <v>MH</v>
      </c>
      <c r="K4640" s="45" t="s">
        <v>122</v>
      </c>
      <c r="L4640" s="163" t="s">
        <v>429</v>
      </c>
      <c r="M4640" s="45"/>
      <c r="N4640" s="129"/>
      <c r="O4640" s="129"/>
      <c r="P4640" s="146">
        <v>43927</v>
      </c>
      <c r="Q4640" s="131" t="s">
        <v>14699</v>
      </c>
      <c r="R4640" s="34" t="s">
        <v>14700</v>
      </c>
      <c r="S4640" s="46"/>
    </row>
    <row r="4641" spans="1:19" ht="12.75">
      <c r="A4641" s="50">
        <v>4640</v>
      </c>
      <c r="B4641" s="119"/>
      <c r="C4641" s="146">
        <v>43927</v>
      </c>
      <c r="D4641" s="343"/>
      <c r="E4641" s="45"/>
      <c r="F4641" s="45"/>
      <c r="G4641" s="45"/>
      <c r="H4641" s="2" t="s">
        <v>43</v>
      </c>
      <c r="I4641" s="75" t="s">
        <v>45</v>
      </c>
      <c r="J4641" s="45" t="str">
        <f>IF(ISERROR(VLOOKUP(I4641,State_codes!$B$2:$C$38, 2, FALSE)),"",VLOOKUP(I4641,State_codes!$B$2:$C$38, 2, FALSE))</f>
        <v>MH</v>
      </c>
      <c r="K4641" s="45" t="s">
        <v>122</v>
      </c>
      <c r="L4641" s="163" t="s">
        <v>429</v>
      </c>
      <c r="M4641" s="45"/>
      <c r="N4641" s="129"/>
      <c r="O4641" s="129"/>
      <c r="P4641" s="146">
        <v>43927</v>
      </c>
      <c r="Q4641" s="131" t="s">
        <v>14699</v>
      </c>
      <c r="R4641" s="34" t="s">
        <v>14700</v>
      </c>
      <c r="S4641" s="46"/>
    </row>
    <row r="4642" spans="1:19" ht="12.75">
      <c r="A4642" s="50">
        <v>4641</v>
      </c>
      <c r="B4642" s="119"/>
      <c r="C4642" s="146">
        <v>43927</v>
      </c>
      <c r="D4642" s="343"/>
      <c r="E4642" s="45"/>
      <c r="F4642" s="45"/>
      <c r="G4642" s="45"/>
      <c r="H4642" s="2" t="s">
        <v>43</v>
      </c>
      <c r="I4642" s="75" t="s">
        <v>45</v>
      </c>
      <c r="J4642" s="45" t="str">
        <f>IF(ISERROR(VLOOKUP(I4642,State_codes!$B$2:$C$38, 2, FALSE)),"",VLOOKUP(I4642,State_codes!$B$2:$C$38, 2, FALSE))</f>
        <v>MH</v>
      </c>
      <c r="K4642" s="45" t="s">
        <v>122</v>
      </c>
      <c r="L4642" s="163" t="s">
        <v>429</v>
      </c>
      <c r="M4642" s="45"/>
      <c r="N4642" s="129"/>
      <c r="O4642" s="129"/>
      <c r="P4642" s="146">
        <v>43927</v>
      </c>
      <c r="Q4642" s="131" t="s">
        <v>14699</v>
      </c>
      <c r="R4642" s="34" t="s">
        <v>14700</v>
      </c>
      <c r="S4642" s="46"/>
    </row>
    <row r="4643" spans="1:19" ht="12.75">
      <c r="A4643" s="50">
        <v>4642</v>
      </c>
      <c r="B4643" s="119"/>
      <c r="C4643" s="146">
        <v>43927</v>
      </c>
      <c r="D4643" s="343"/>
      <c r="E4643" s="45"/>
      <c r="F4643" s="45"/>
      <c r="G4643" s="45"/>
      <c r="H4643" s="2" t="s">
        <v>43</v>
      </c>
      <c r="I4643" s="75" t="s">
        <v>45</v>
      </c>
      <c r="J4643" s="45" t="str">
        <f>IF(ISERROR(VLOOKUP(I4643,State_codes!$B$2:$C$38, 2, FALSE)),"",VLOOKUP(I4643,State_codes!$B$2:$C$38, 2, FALSE))</f>
        <v>MH</v>
      </c>
      <c r="K4643" s="45" t="s">
        <v>122</v>
      </c>
      <c r="L4643" s="163" t="s">
        <v>429</v>
      </c>
      <c r="M4643" s="45"/>
      <c r="N4643" s="129"/>
      <c r="O4643" s="129"/>
      <c r="P4643" s="146">
        <v>43927</v>
      </c>
      <c r="Q4643" s="131" t="s">
        <v>14699</v>
      </c>
      <c r="R4643" s="34" t="s">
        <v>14700</v>
      </c>
      <c r="S4643" s="46"/>
    </row>
    <row r="4644" spans="1:19" ht="12.75">
      <c r="A4644" s="50">
        <v>4643</v>
      </c>
      <c r="B4644" s="119"/>
      <c r="C4644" s="146">
        <v>43927</v>
      </c>
      <c r="D4644" s="343"/>
      <c r="E4644" s="45"/>
      <c r="F4644" s="45"/>
      <c r="G4644" s="45"/>
      <c r="H4644" s="2" t="s">
        <v>43</v>
      </c>
      <c r="I4644" s="75" t="s">
        <v>45</v>
      </c>
      <c r="J4644" s="45" t="str">
        <f>IF(ISERROR(VLOOKUP(I4644,State_codes!$B$2:$C$38, 2, FALSE)),"",VLOOKUP(I4644,State_codes!$B$2:$C$38, 2, FALSE))</f>
        <v>MH</v>
      </c>
      <c r="K4644" s="45" t="s">
        <v>122</v>
      </c>
      <c r="L4644" s="163" t="s">
        <v>429</v>
      </c>
      <c r="M4644" s="45"/>
      <c r="N4644" s="129"/>
      <c r="O4644" s="129"/>
      <c r="P4644" s="146">
        <v>43927</v>
      </c>
      <c r="Q4644" s="131" t="s">
        <v>14699</v>
      </c>
      <c r="R4644" s="34" t="s">
        <v>14700</v>
      </c>
      <c r="S4644" s="46"/>
    </row>
    <row r="4645" spans="1:19" ht="12.75">
      <c r="A4645" s="50">
        <v>4644</v>
      </c>
      <c r="B4645" s="119"/>
      <c r="C4645" s="146">
        <v>43927</v>
      </c>
      <c r="D4645" s="343"/>
      <c r="E4645" s="45"/>
      <c r="F4645" s="45"/>
      <c r="G4645" s="45"/>
      <c r="H4645" s="2" t="s">
        <v>43</v>
      </c>
      <c r="I4645" s="75" t="s">
        <v>45</v>
      </c>
      <c r="J4645" s="45" t="str">
        <f>IF(ISERROR(VLOOKUP(I4645,State_codes!$B$2:$C$38, 2, FALSE)),"",VLOOKUP(I4645,State_codes!$B$2:$C$38, 2, FALSE))</f>
        <v>MH</v>
      </c>
      <c r="K4645" s="45" t="s">
        <v>122</v>
      </c>
      <c r="L4645" s="163" t="s">
        <v>429</v>
      </c>
      <c r="M4645" s="45"/>
      <c r="N4645" s="129"/>
      <c r="O4645" s="129"/>
      <c r="P4645" s="146">
        <v>43927</v>
      </c>
      <c r="Q4645" s="131" t="s">
        <v>14699</v>
      </c>
      <c r="R4645" s="34" t="s">
        <v>14700</v>
      </c>
      <c r="S4645" s="46"/>
    </row>
    <row r="4646" spans="1:19" ht="12.75">
      <c r="A4646" s="50">
        <v>4645</v>
      </c>
      <c r="B4646" s="119"/>
      <c r="C4646" s="146">
        <v>43927</v>
      </c>
      <c r="D4646" s="343"/>
      <c r="E4646" s="45"/>
      <c r="F4646" s="45"/>
      <c r="G4646" s="45"/>
      <c r="H4646" s="2" t="s">
        <v>43</v>
      </c>
      <c r="I4646" s="75" t="s">
        <v>45</v>
      </c>
      <c r="J4646" s="45" t="str">
        <f>IF(ISERROR(VLOOKUP(I4646,State_codes!$B$2:$C$38, 2, FALSE)),"",VLOOKUP(I4646,State_codes!$B$2:$C$38, 2, FALSE))</f>
        <v>MH</v>
      </c>
      <c r="K4646" s="45" t="s">
        <v>122</v>
      </c>
      <c r="L4646" s="163" t="s">
        <v>429</v>
      </c>
      <c r="M4646" s="45"/>
      <c r="N4646" s="129"/>
      <c r="O4646" s="129"/>
      <c r="P4646" s="146">
        <v>43927</v>
      </c>
      <c r="Q4646" s="131" t="s">
        <v>14699</v>
      </c>
      <c r="R4646" s="34" t="s">
        <v>14700</v>
      </c>
      <c r="S4646" s="46"/>
    </row>
    <row r="4647" spans="1:19" ht="12.75">
      <c r="A4647" s="50">
        <v>4646</v>
      </c>
      <c r="B4647" s="119"/>
      <c r="C4647" s="146">
        <v>43927</v>
      </c>
      <c r="D4647" s="343"/>
      <c r="E4647" s="45"/>
      <c r="F4647" s="45"/>
      <c r="G4647" s="45"/>
      <c r="H4647" s="2" t="s">
        <v>43</v>
      </c>
      <c r="I4647" s="75" t="s">
        <v>45</v>
      </c>
      <c r="J4647" s="45" t="str">
        <f>IF(ISERROR(VLOOKUP(I4647,State_codes!$B$2:$C$38, 2, FALSE)),"",VLOOKUP(I4647,State_codes!$B$2:$C$38, 2, FALSE))</f>
        <v>MH</v>
      </c>
      <c r="K4647" s="45" t="s">
        <v>122</v>
      </c>
      <c r="L4647" s="163" t="s">
        <v>429</v>
      </c>
      <c r="M4647" s="45"/>
      <c r="N4647" s="129"/>
      <c r="O4647" s="129"/>
      <c r="P4647" s="146">
        <v>43927</v>
      </c>
      <c r="Q4647" s="131" t="s">
        <v>14699</v>
      </c>
      <c r="R4647" s="34" t="s">
        <v>14700</v>
      </c>
      <c r="S4647" s="46"/>
    </row>
    <row r="4648" spans="1:19" ht="12.75">
      <c r="A4648" s="50">
        <v>4647</v>
      </c>
      <c r="B4648" s="119"/>
      <c r="C4648" s="146">
        <v>43927</v>
      </c>
      <c r="D4648" s="343"/>
      <c r="E4648" s="45"/>
      <c r="F4648" s="45"/>
      <c r="G4648" s="45"/>
      <c r="H4648" s="2" t="s">
        <v>43</v>
      </c>
      <c r="I4648" s="75" t="s">
        <v>45</v>
      </c>
      <c r="J4648" s="45" t="str">
        <f>IF(ISERROR(VLOOKUP(I4648,State_codes!$B$2:$C$38, 2, FALSE)),"",VLOOKUP(I4648,State_codes!$B$2:$C$38, 2, FALSE))</f>
        <v>MH</v>
      </c>
      <c r="K4648" s="45" t="s">
        <v>122</v>
      </c>
      <c r="L4648" s="163" t="s">
        <v>429</v>
      </c>
      <c r="M4648" s="45"/>
      <c r="N4648" s="129"/>
      <c r="O4648" s="129"/>
      <c r="P4648" s="146">
        <v>43927</v>
      </c>
      <c r="Q4648" s="131" t="s">
        <v>14699</v>
      </c>
      <c r="R4648" s="34" t="s">
        <v>14700</v>
      </c>
      <c r="S4648" s="46"/>
    </row>
    <row r="4649" spans="1:19" ht="12.75">
      <c r="A4649" s="50">
        <v>4648</v>
      </c>
      <c r="B4649" s="119"/>
      <c r="C4649" s="146">
        <v>43927</v>
      </c>
      <c r="D4649" s="343"/>
      <c r="E4649" s="45"/>
      <c r="F4649" s="45"/>
      <c r="G4649" s="45"/>
      <c r="H4649" s="2" t="s">
        <v>43</v>
      </c>
      <c r="I4649" s="75" t="s">
        <v>45</v>
      </c>
      <c r="J4649" s="45" t="str">
        <f>IF(ISERROR(VLOOKUP(I4649,State_codes!$B$2:$C$38, 2, FALSE)),"",VLOOKUP(I4649,State_codes!$B$2:$C$38, 2, FALSE))</f>
        <v>MH</v>
      </c>
      <c r="K4649" s="45" t="s">
        <v>122</v>
      </c>
      <c r="L4649" s="163" t="s">
        <v>429</v>
      </c>
      <c r="M4649" s="45"/>
      <c r="N4649" s="129"/>
      <c r="O4649" s="129"/>
      <c r="P4649" s="146">
        <v>43927</v>
      </c>
      <c r="Q4649" s="131" t="s">
        <v>14699</v>
      </c>
      <c r="R4649" s="34" t="s">
        <v>14700</v>
      </c>
      <c r="S4649" s="46"/>
    </row>
    <row r="4650" spans="1:19" ht="12.75">
      <c r="A4650" s="50">
        <v>4649</v>
      </c>
      <c r="B4650" s="119"/>
      <c r="C4650" s="146">
        <v>43927</v>
      </c>
      <c r="D4650" s="343"/>
      <c r="E4650" s="45"/>
      <c r="F4650" s="45"/>
      <c r="G4650" s="45"/>
      <c r="H4650" s="2" t="s">
        <v>43</v>
      </c>
      <c r="I4650" s="75" t="s">
        <v>45</v>
      </c>
      <c r="J4650" s="45" t="str">
        <f>IF(ISERROR(VLOOKUP(I4650,State_codes!$B$2:$C$38, 2, FALSE)),"",VLOOKUP(I4650,State_codes!$B$2:$C$38, 2, FALSE))</f>
        <v>MH</v>
      </c>
      <c r="K4650" s="45" t="s">
        <v>122</v>
      </c>
      <c r="L4650" s="163" t="s">
        <v>429</v>
      </c>
      <c r="M4650" s="45"/>
      <c r="N4650" s="129"/>
      <c r="O4650" s="129"/>
      <c r="P4650" s="146">
        <v>43927</v>
      </c>
      <c r="Q4650" s="131" t="s">
        <v>14699</v>
      </c>
      <c r="R4650" s="34" t="s">
        <v>14700</v>
      </c>
      <c r="S4650" s="46"/>
    </row>
    <row r="4651" spans="1:19" ht="12.75">
      <c r="A4651" s="50">
        <v>4650</v>
      </c>
      <c r="B4651" s="119"/>
      <c r="C4651" s="146">
        <v>43927</v>
      </c>
      <c r="D4651" s="343"/>
      <c r="E4651" s="45"/>
      <c r="F4651" s="45"/>
      <c r="G4651" s="45"/>
      <c r="H4651" s="2" t="s">
        <v>43</v>
      </c>
      <c r="I4651" s="75" t="s">
        <v>45</v>
      </c>
      <c r="J4651" s="45" t="str">
        <f>IF(ISERROR(VLOOKUP(I4651,State_codes!$B$2:$C$38, 2, FALSE)),"",VLOOKUP(I4651,State_codes!$B$2:$C$38, 2, FALSE))</f>
        <v>MH</v>
      </c>
      <c r="K4651" s="45" t="s">
        <v>122</v>
      </c>
      <c r="L4651" s="163" t="s">
        <v>429</v>
      </c>
      <c r="M4651" s="45"/>
      <c r="N4651" s="129"/>
      <c r="O4651" s="129"/>
      <c r="P4651" s="146">
        <v>43927</v>
      </c>
      <c r="Q4651" s="131" t="s">
        <v>14699</v>
      </c>
      <c r="R4651" s="34" t="s">
        <v>14700</v>
      </c>
      <c r="S4651" s="46"/>
    </row>
    <row r="4652" spans="1:19" ht="12.75">
      <c r="A4652" s="50">
        <v>4651</v>
      </c>
      <c r="B4652" s="119"/>
      <c r="C4652" s="146">
        <v>43927</v>
      </c>
      <c r="D4652" s="343"/>
      <c r="E4652" s="45"/>
      <c r="F4652" s="45"/>
      <c r="G4652" s="45"/>
      <c r="H4652" s="2" t="s">
        <v>43</v>
      </c>
      <c r="I4652" s="75" t="s">
        <v>45</v>
      </c>
      <c r="J4652" s="45" t="str">
        <f>IF(ISERROR(VLOOKUP(I4652,State_codes!$B$2:$C$38, 2, FALSE)),"",VLOOKUP(I4652,State_codes!$B$2:$C$38, 2, FALSE))</f>
        <v>MH</v>
      </c>
      <c r="K4652" s="45" t="s">
        <v>122</v>
      </c>
      <c r="L4652" s="163" t="s">
        <v>429</v>
      </c>
      <c r="M4652" s="45"/>
      <c r="N4652" s="129"/>
      <c r="O4652" s="129"/>
      <c r="P4652" s="146">
        <v>43927</v>
      </c>
      <c r="Q4652" s="131" t="s">
        <v>14699</v>
      </c>
      <c r="R4652" s="34" t="s">
        <v>14700</v>
      </c>
      <c r="S4652" s="46"/>
    </row>
    <row r="4653" spans="1:19" ht="12.75">
      <c r="A4653" s="50">
        <v>4652</v>
      </c>
      <c r="B4653" s="119"/>
      <c r="C4653" s="146">
        <v>43927</v>
      </c>
      <c r="D4653" s="343"/>
      <c r="E4653" s="45"/>
      <c r="F4653" s="45"/>
      <c r="G4653" s="45"/>
      <c r="H4653" s="2" t="s">
        <v>1150</v>
      </c>
      <c r="I4653" s="75" t="s">
        <v>45</v>
      </c>
      <c r="J4653" s="45" t="str">
        <f>IF(ISERROR(VLOOKUP(I4653,State_codes!$B$2:$C$38, 2, FALSE)),"",VLOOKUP(I4653,State_codes!$B$2:$C$38, 2, FALSE))</f>
        <v>MH</v>
      </c>
      <c r="K4653" s="45" t="s">
        <v>122</v>
      </c>
      <c r="L4653" s="163" t="s">
        <v>429</v>
      </c>
      <c r="M4653" s="45"/>
      <c r="N4653" s="129"/>
      <c r="O4653" s="129"/>
      <c r="P4653" s="146">
        <v>43927</v>
      </c>
      <c r="Q4653" s="131" t="s">
        <v>14699</v>
      </c>
      <c r="R4653" s="34" t="s">
        <v>14700</v>
      </c>
      <c r="S4653" s="46"/>
    </row>
    <row r="4654" spans="1:19" ht="12.75">
      <c r="A4654" s="50">
        <v>4653</v>
      </c>
      <c r="B4654" s="119"/>
      <c r="C4654" s="146">
        <v>43927</v>
      </c>
      <c r="D4654" s="343"/>
      <c r="E4654" s="45"/>
      <c r="F4654" s="45"/>
      <c r="G4654" s="45"/>
      <c r="H4654" s="2" t="s">
        <v>119</v>
      </c>
      <c r="I4654" s="75" t="s">
        <v>45</v>
      </c>
      <c r="J4654" s="45" t="str">
        <f>IF(ISERROR(VLOOKUP(I4654,State_codes!$B$2:$C$38, 2, FALSE)),"",VLOOKUP(I4654,State_codes!$B$2:$C$38, 2, FALSE))</f>
        <v>MH</v>
      </c>
      <c r="K4654" s="45" t="s">
        <v>122</v>
      </c>
      <c r="L4654" s="163" t="s">
        <v>429</v>
      </c>
      <c r="M4654" s="45"/>
      <c r="N4654" s="129"/>
      <c r="O4654" s="129"/>
      <c r="P4654" s="146">
        <v>43927</v>
      </c>
      <c r="Q4654" s="131" t="s">
        <v>14699</v>
      </c>
      <c r="R4654" s="34" t="s">
        <v>14700</v>
      </c>
      <c r="S4654" s="46"/>
    </row>
    <row r="4655" spans="1:19" ht="12.75">
      <c r="A4655" s="50">
        <v>4654</v>
      </c>
      <c r="B4655" s="119"/>
      <c r="C4655" s="146">
        <v>43927</v>
      </c>
      <c r="D4655" s="343"/>
      <c r="E4655" s="45"/>
      <c r="F4655" s="45"/>
      <c r="G4655" s="45"/>
      <c r="H4655" s="2" t="s">
        <v>119</v>
      </c>
      <c r="I4655" s="75" t="s">
        <v>45</v>
      </c>
      <c r="J4655" s="45" t="str">
        <f>IF(ISERROR(VLOOKUP(I4655,State_codes!$B$2:$C$38, 2, FALSE)),"",VLOOKUP(I4655,State_codes!$B$2:$C$38, 2, FALSE))</f>
        <v>MH</v>
      </c>
      <c r="K4655" s="45" t="s">
        <v>122</v>
      </c>
      <c r="L4655" s="163" t="s">
        <v>429</v>
      </c>
      <c r="M4655" s="45"/>
      <c r="N4655" s="129"/>
      <c r="O4655" s="129"/>
      <c r="P4655" s="146">
        <v>43927</v>
      </c>
      <c r="Q4655" s="131" t="s">
        <v>14699</v>
      </c>
      <c r="R4655" s="34" t="s">
        <v>14700</v>
      </c>
      <c r="S4655" s="46"/>
    </row>
    <row r="4656" spans="1:19" ht="12.75">
      <c r="A4656" s="50">
        <v>4655</v>
      </c>
      <c r="B4656" s="119"/>
      <c r="C4656" s="146">
        <v>43927</v>
      </c>
      <c r="D4656" s="343"/>
      <c r="E4656" s="45"/>
      <c r="F4656" s="45"/>
      <c r="G4656" s="45"/>
      <c r="H4656" s="2" t="s">
        <v>119</v>
      </c>
      <c r="I4656" s="75" t="s">
        <v>45</v>
      </c>
      <c r="J4656" s="45" t="str">
        <f>IF(ISERROR(VLOOKUP(I4656,State_codes!$B$2:$C$38, 2, FALSE)),"",VLOOKUP(I4656,State_codes!$B$2:$C$38, 2, FALSE))</f>
        <v>MH</v>
      </c>
      <c r="K4656" s="45" t="s">
        <v>122</v>
      </c>
      <c r="L4656" s="163" t="s">
        <v>429</v>
      </c>
      <c r="M4656" s="45"/>
      <c r="N4656" s="129"/>
      <c r="O4656" s="129"/>
      <c r="P4656" s="146">
        <v>43927</v>
      </c>
      <c r="Q4656" s="131" t="s">
        <v>14699</v>
      </c>
      <c r="R4656" s="34" t="s">
        <v>14700</v>
      </c>
      <c r="S4656" s="46"/>
    </row>
    <row r="4657" spans="1:19" ht="12.75">
      <c r="A4657" s="50">
        <v>4656</v>
      </c>
      <c r="B4657" s="119"/>
      <c r="C4657" s="146">
        <v>43927</v>
      </c>
      <c r="D4657" s="343"/>
      <c r="E4657" s="45"/>
      <c r="F4657" s="45"/>
      <c r="G4657" s="45"/>
      <c r="H4657" s="2" t="s">
        <v>119</v>
      </c>
      <c r="I4657" s="75" t="s">
        <v>45</v>
      </c>
      <c r="J4657" s="45" t="str">
        <f>IF(ISERROR(VLOOKUP(I4657,State_codes!$B$2:$C$38, 2, FALSE)),"",VLOOKUP(I4657,State_codes!$B$2:$C$38, 2, FALSE))</f>
        <v>MH</v>
      </c>
      <c r="K4657" s="45" t="s">
        <v>122</v>
      </c>
      <c r="L4657" s="163" t="s">
        <v>429</v>
      </c>
      <c r="M4657" s="45"/>
      <c r="N4657" s="129"/>
      <c r="O4657" s="129"/>
      <c r="P4657" s="146">
        <v>43927</v>
      </c>
      <c r="Q4657" s="131" t="s">
        <v>14699</v>
      </c>
      <c r="R4657" s="34" t="s">
        <v>14700</v>
      </c>
      <c r="S4657" s="46"/>
    </row>
    <row r="4658" spans="1:19" ht="12.75">
      <c r="A4658" s="50">
        <v>4657</v>
      </c>
      <c r="B4658" s="119"/>
      <c r="C4658" s="146">
        <v>43927</v>
      </c>
      <c r="D4658" s="343"/>
      <c r="E4658" s="45"/>
      <c r="F4658" s="45"/>
      <c r="G4658" s="45"/>
      <c r="H4658" s="2" t="s">
        <v>119</v>
      </c>
      <c r="I4658" s="75" t="s">
        <v>45</v>
      </c>
      <c r="J4658" s="45" t="str">
        <f>IF(ISERROR(VLOOKUP(I4658,State_codes!$B$2:$C$38, 2, FALSE)),"",VLOOKUP(I4658,State_codes!$B$2:$C$38, 2, FALSE))</f>
        <v>MH</v>
      </c>
      <c r="K4658" s="45" t="s">
        <v>122</v>
      </c>
      <c r="L4658" s="163" t="s">
        <v>429</v>
      </c>
      <c r="M4658" s="45"/>
      <c r="N4658" s="129"/>
      <c r="O4658" s="129"/>
      <c r="P4658" s="146">
        <v>43927</v>
      </c>
      <c r="Q4658" s="131" t="s">
        <v>14699</v>
      </c>
      <c r="R4658" s="34" t="s">
        <v>14700</v>
      </c>
      <c r="S4658" s="46"/>
    </row>
    <row r="4659" spans="1:19" ht="12.75">
      <c r="A4659" s="50">
        <v>4658</v>
      </c>
      <c r="B4659" s="119"/>
      <c r="C4659" s="146">
        <v>43927</v>
      </c>
      <c r="D4659" s="343"/>
      <c r="E4659" s="45"/>
      <c r="F4659" s="45"/>
      <c r="G4659" s="45"/>
      <c r="H4659" s="2" t="s">
        <v>119</v>
      </c>
      <c r="I4659" s="75" t="s">
        <v>45</v>
      </c>
      <c r="J4659" s="45" t="str">
        <f>IF(ISERROR(VLOOKUP(I4659,State_codes!$B$2:$C$38, 2, FALSE)),"",VLOOKUP(I4659,State_codes!$B$2:$C$38, 2, FALSE))</f>
        <v>MH</v>
      </c>
      <c r="K4659" s="45" t="s">
        <v>122</v>
      </c>
      <c r="L4659" s="163" t="s">
        <v>429</v>
      </c>
      <c r="M4659" s="45"/>
      <c r="N4659" s="129"/>
      <c r="O4659" s="129"/>
      <c r="P4659" s="146">
        <v>43927</v>
      </c>
      <c r="Q4659" s="131" t="s">
        <v>14699</v>
      </c>
      <c r="R4659" s="34" t="s">
        <v>14700</v>
      </c>
      <c r="S4659" s="46"/>
    </row>
    <row r="4660" spans="1:19" ht="12.75">
      <c r="A4660" s="50">
        <v>4659</v>
      </c>
      <c r="B4660" s="119"/>
      <c r="C4660" s="146">
        <v>43927</v>
      </c>
      <c r="D4660" s="343"/>
      <c r="E4660" s="45"/>
      <c r="F4660" s="45"/>
      <c r="G4660" s="45"/>
      <c r="H4660" s="2" t="s">
        <v>119</v>
      </c>
      <c r="I4660" s="75" t="s">
        <v>45</v>
      </c>
      <c r="J4660" s="45" t="str">
        <f>IF(ISERROR(VLOOKUP(I4660,State_codes!$B$2:$C$38, 2, FALSE)),"",VLOOKUP(I4660,State_codes!$B$2:$C$38, 2, FALSE))</f>
        <v>MH</v>
      </c>
      <c r="K4660" s="45" t="s">
        <v>122</v>
      </c>
      <c r="L4660" s="163" t="s">
        <v>429</v>
      </c>
      <c r="M4660" s="45"/>
      <c r="N4660" s="129"/>
      <c r="O4660" s="129"/>
      <c r="P4660" s="146">
        <v>43927</v>
      </c>
      <c r="Q4660" s="131" t="s">
        <v>14699</v>
      </c>
      <c r="R4660" s="34" t="s">
        <v>14700</v>
      </c>
      <c r="S4660" s="46"/>
    </row>
    <row r="4661" spans="1:19" ht="12.75">
      <c r="A4661" s="50">
        <v>4660</v>
      </c>
      <c r="B4661" s="119"/>
      <c r="C4661" s="146">
        <v>43927</v>
      </c>
      <c r="D4661" s="343"/>
      <c r="E4661" s="45"/>
      <c r="F4661" s="45"/>
      <c r="G4661" s="45"/>
      <c r="H4661" s="2" t="s">
        <v>119</v>
      </c>
      <c r="I4661" s="75" t="s">
        <v>45</v>
      </c>
      <c r="J4661" s="45" t="str">
        <f>IF(ISERROR(VLOOKUP(I4661,State_codes!$B$2:$C$38, 2, FALSE)),"",VLOOKUP(I4661,State_codes!$B$2:$C$38, 2, FALSE))</f>
        <v>MH</v>
      </c>
      <c r="K4661" s="45" t="s">
        <v>122</v>
      </c>
      <c r="L4661" s="163" t="s">
        <v>429</v>
      </c>
      <c r="M4661" s="45"/>
      <c r="N4661" s="129"/>
      <c r="O4661" s="129"/>
      <c r="P4661" s="146">
        <v>43927</v>
      </c>
      <c r="Q4661" s="131" t="s">
        <v>14699</v>
      </c>
      <c r="R4661" s="34" t="s">
        <v>14700</v>
      </c>
      <c r="S4661" s="46"/>
    </row>
    <row r="4662" spans="1:19" ht="12.75">
      <c r="A4662" s="50">
        <v>4661</v>
      </c>
      <c r="B4662" s="119"/>
      <c r="C4662" s="146">
        <v>43927</v>
      </c>
      <c r="D4662" s="343"/>
      <c r="E4662" s="45"/>
      <c r="F4662" s="45"/>
      <c r="G4662" s="45"/>
      <c r="H4662" s="2" t="s">
        <v>119</v>
      </c>
      <c r="I4662" s="75" t="s">
        <v>45</v>
      </c>
      <c r="J4662" s="45" t="str">
        <f>IF(ISERROR(VLOOKUP(I4662,State_codes!$B$2:$C$38, 2, FALSE)),"",VLOOKUP(I4662,State_codes!$B$2:$C$38, 2, FALSE))</f>
        <v>MH</v>
      </c>
      <c r="K4662" s="45" t="s">
        <v>122</v>
      </c>
      <c r="L4662" s="163" t="s">
        <v>429</v>
      </c>
      <c r="M4662" s="45"/>
      <c r="N4662" s="129"/>
      <c r="O4662" s="129"/>
      <c r="P4662" s="146">
        <v>43927</v>
      </c>
      <c r="Q4662" s="131" t="s">
        <v>14699</v>
      </c>
      <c r="R4662" s="34" t="s">
        <v>14700</v>
      </c>
      <c r="S4662" s="46"/>
    </row>
    <row r="4663" spans="1:19" ht="12.75">
      <c r="A4663" s="50">
        <v>4662</v>
      </c>
      <c r="B4663" s="119"/>
      <c r="C4663" s="146">
        <v>43927</v>
      </c>
      <c r="D4663" s="343"/>
      <c r="E4663" s="45"/>
      <c r="F4663" s="45"/>
      <c r="G4663" s="45"/>
      <c r="H4663" s="2" t="s">
        <v>119</v>
      </c>
      <c r="I4663" s="75" t="s">
        <v>45</v>
      </c>
      <c r="J4663" s="45" t="str">
        <f>IF(ISERROR(VLOOKUP(I4663,State_codes!$B$2:$C$38, 2, FALSE)),"",VLOOKUP(I4663,State_codes!$B$2:$C$38, 2, FALSE))</f>
        <v>MH</v>
      </c>
      <c r="K4663" s="45" t="s">
        <v>122</v>
      </c>
      <c r="L4663" s="163" t="s">
        <v>429</v>
      </c>
      <c r="M4663" s="45"/>
      <c r="N4663" s="129"/>
      <c r="O4663" s="129"/>
      <c r="P4663" s="146">
        <v>43927</v>
      </c>
      <c r="Q4663" s="131" t="s">
        <v>14699</v>
      </c>
      <c r="R4663" s="34" t="s">
        <v>14700</v>
      </c>
      <c r="S4663" s="46"/>
    </row>
    <row r="4664" spans="1:19" ht="12.75">
      <c r="A4664" s="50">
        <v>4663</v>
      </c>
      <c r="B4664" s="119"/>
      <c r="C4664" s="146">
        <v>43927</v>
      </c>
      <c r="D4664" s="343"/>
      <c r="E4664" s="45"/>
      <c r="F4664" s="45"/>
      <c r="G4664" s="45"/>
      <c r="H4664" s="2" t="s">
        <v>119</v>
      </c>
      <c r="I4664" s="75" t="s">
        <v>45</v>
      </c>
      <c r="J4664" s="45" t="str">
        <f>IF(ISERROR(VLOOKUP(I4664,State_codes!$B$2:$C$38, 2, FALSE)),"",VLOOKUP(I4664,State_codes!$B$2:$C$38, 2, FALSE))</f>
        <v>MH</v>
      </c>
      <c r="K4664" s="45" t="s">
        <v>122</v>
      </c>
      <c r="L4664" s="163" t="s">
        <v>429</v>
      </c>
      <c r="M4664" s="45"/>
      <c r="N4664" s="129"/>
      <c r="O4664" s="129"/>
      <c r="P4664" s="146">
        <v>43927</v>
      </c>
      <c r="Q4664" s="131" t="s">
        <v>14699</v>
      </c>
      <c r="R4664" s="34" t="s">
        <v>14700</v>
      </c>
      <c r="S4664" s="46"/>
    </row>
    <row r="4665" spans="1:19" ht="12.75">
      <c r="A4665" s="50">
        <v>4664</v>
      </c>
      <c r="B4665" s="119"/>
      <c r="C4665" s="146">
        <v>43927</v>
      </c>
      <c r="D4665" s="343"/>
      <c r="E4665" s="45"/>
      <c r="F4665" s="45"/>
      <c r="G4665" s="45"/>
      <c r="H4665" s="2" t="s">
        <v>119</v>
      </c>
      <c r="I4665" s="75" t="s">
        <v>45</v>
      </c>
      <c r="J4665" s="45" t="str">
        <f>IF(ISERROR(VLOOKUP(I4665,State_codes!$B$2:$C$38, 2, FALSE)),"",VLOOKUP(I4665,State_codes!$B$2:$C$38, 2, FALSE))</f>
        <v>MH</v>
      </c>
      <c r="K4665" s="45" t="s">
        <v>122</v>
      </c>
      <c r="L4665" s="163" t="s">
        <v>429</v>
      </c>
      <c r="M4665" s="45"/>
      <c r="N4665" s="129"/>
      <c r="O4665" s="129"/>
      <c r="P4665" s="146">
        <v>43927</v>
      </c>
      <c r="Q4665" s="131" t="s">
        <v>14699</v>
      </c>
      <c r="R4665" s="34" t="s">
        <v>14700</v>
      </c>
      <c r="S4665" s="46"/>
    </row>
    <row r="4666" spans="1:19" ht="12.75">
      <c r="A4666" s="50">
        <v>4665</v>
      </c>
      <c r="B4666" s="119"/>
      <c r="C4666" s="146">
        <v>43927</v>
      </c>
      <c r="D4666" s="343"/>
      <c r="E4666" s="45"/>
      <c r="F4666" s="45"/>
      <c r="G4666" s="45"/>
      <c r="H4666" s="2" t="s">
        <v>119</v>
      </c>
      <c r="I4666" s="75" t="s">
        <v>45</v>
      </c>
      <c r="J4666" s="45" t="str">
        <f>IF(ISERROR(VLOOKUP(I4666,State_codes!$B$2:$C$38, 2, FALSE)),"",VLOOKUP(I4666,State_codes!$B$2:$C$38, 2, FALSE))</f>
        <v>MH</v>
      </c>
      <c r="K4666" s="45" t="s">
        <v>122</v>
      </c>
      <c r="L4666" s="163" t="s">
        <v>429</v>
      </c>
      <c r="M4666" s="45"/>
      <c r="N4666" s="129"/>
      <c r="O4666" s="129"/>
      <c r="P4666" s="146">
        <v>43927</v>
      </c>
      <c r="Q4666" s="131" t="s">
        <v>14699</v>
      </c>
      <c r="R4666" s="34" t="s">
        <v>14700</v>
      </c>
      <c r="S4666" s="46"/>
    </row>
    <row r="4667" spans="1:19" ht="12.75">
      <c r="A4667" s="50">
        <v>4666</v>
      </c>
      <c r="B4667" s="119"/>
      <c r="C4667" s="146">
        <v>43927</v>
      </c>
      <c r="D4667" s="343"/>
      <c r="E4667" s="45"/>
      <c r="F4667" s="45"/>
      <c r="G4667" s="45"/>
      <c r="H4667" s="2" t="s">
        <v>119</v>
      </c>
      <c r="I4667" s="75" t="s">
        <v>45</v>
      </c>
      <c r="J4667" s="45" t="str">
        <f>IF(ISERROR(VLOOKUP(I4667,State_codes!$B$2:$C$38, 2, FALSE)),"",VLOOKUP(I4667,State_codes!$B$2:$C$38, 2, FALSE))</f>
        <v>MH</v>
      </c>
      <c r="K4667" s="45" t="s">
        <v>122</v>
      </c>
      <c r="L4667" s="163" t="s">
        <v>429</v>
      </c>
      <c r="M4667" s="45"/>
      <c r="N4667" s="129"/>
      <c r="O4667" s="129"/>
      <c r="P4667" s="146">
        <v>43927</v>
      </c>
      <c r="Q4667" s="131" t="s">
        <v>14699</v>
      </c>
      <c r="R4667" s="34" t="s">
        <v>14700</v>
      </c>
      <c r="S4667" s="46"/>
    </row>
    <row r="4668" spans="1:19" ht="12.75">
      <c r="A4668" s="50">
        <v>4667</v>
      </c>
      <c r="B4668" s="119"/>
      <c r="C4668" s="146">
        <v>43927</v>
      </c>
      <c r="D4668" s="343"/>
      <c r="E4668" s="45"/>
      <c r="F4668" s="45"/>
      <c r="G4668" s="45"/>
      <c r="H4668" s="2" t="s">
        <v>119</v>
      </c>
      <c r="I4668" s="75" t="s">
        <v>45</v>
      </c>
      <c r="J4668" s="45" t="str">
        <f>IF(ISERROR(VLOOKUP(I4668,State_codes!$B$2:$C$38, 2, FALSE)),"",VLOOKUP(I4668,State_codes!$B$2:$C$38, 2, FALSE))</f>
        <v>MH</v>
      </c>
      <c r="K4668" s="45" t="s">
        <v>122</v>
      </c>
      <c r="L4668" s="163" t="s">
        <v>429</v>
      </c>
      <c r="M4668" s="45"/>
      <c r="N4668" s="129"/>
      <c r="O4668" s="129"/>
      <c r="P4668" s="146">
        <v>43927</v>
      </c>
      <c r="Q4668" s="131" t="s">
        <v>14699</v>
      </c>
      <c r="R4668" s="34" t="s">
        <v>14700</v>
      </c>
      <c r="S4668" s="46"/>
    </row>
    <row r="4669" spans="1:19" ht="12.75">
      <c r="A4669" s="50">
        <v>4668</v>
      </c>
      <c r="B4669" s="119"/>
      <c r="C4669" s="146">
        <v>43927</v>
      </c>
      <c r="D4669" s="343"/>
      <c r="E4669" s="45"/>
      <c r="F4669" s="45"/>
      <c r="G4669" s="45"/>
      <c r="H4669" s="2" t="s">
        <v>119</v>
      </c>
      <c r="I4669" s="75" t="s">
        <v>45</v>
      </c>
      <c r="J4669" s="45" t="str">
        <f>IF(ISERROR(VLOOKUP(I4669,State_codes!$B$2:$C$38, 2, FALSE)),"",VLOOKUP(I4669,State_codes!$B$2:$C$38, 2, FALSE))</f>
        <v>MH</v>
      </c>
      <c r="K4669" s="45" t="s">
        <v>122</v>
      </c>
      <c r="L4669" s="163" t="s">
        <v>429</v>
      </c>
      <c r="M4669" s="45"/>
      <c r="N4669" s="129"/>
      <c r="O4669" s="129"/>
      <c r="P4669" s="146">
        <v>43927</v>
      </c>
      <c r="Q4669" s="131" t="s">
        <v>14699</v>
      </c>
      <c r="R4669" s="34" t="s">
        <v>14700</v>
      </c>
      <c r="S4669" s="46"/>
    </row>
    <row r="4670" spans="1:19" ht="12.75">
      <c r="A4670" s="50">
        <v>4669</v>
      </c>
      <c r="B4670" s="119"/>
      <c r="C4670" s="146">
        <v>43927</v>
      </c>
      <c r="D4670" s="343"/>
      <c r="E4670" s="45"/>
      <c r="F4670" s="45"/>
      <c r="G4670" s="45"/>
      <c r="H4670" s="2" t="s">
        <v>119</v>
      </c>
      <c r="I4670" s="75" t="s">
        <v>45</v>
      </c>
      <c r="J4670" s="45" t="str">
        <f>IF(ISERROR(VLOOKUP(I4670,State_codes!$B$2:$C$38, 2, FALSE)),"",VLOOKUP(I4670,State_codes!$B$2:$C$38, 2, FALSE))</f>
        <v>MH</v>
      </c>
      <c r="K4670" s="45" t="s">
        <v>122</v>
      </c>
      <c r="L4670" s="163" t="s">
        <v>429</v>
      </c>
      <c r="M4670" s="45"/>
      <c r="N4670" s="129"/>
      <c r="O4670" s="129"/>
      <c r="P4670" s="146">
        <v>43927</v>
      </c>
      <c r="Q4670" s="131" t="s">
        <v>14699</v>
      </c>
      <c r="R4670" s="34" t="s">
        <v>14700</v>
      </c>
      <c r="S4670" s="46"/>
    </row>
    <row r="4671" spans="1:19" ht="12.75">
      <c r="A4671" s="50">
        <v>4670</v>
      </c>
      <c r="B4671" s="119"/>
      <c r="C4671" s="146">
        <v>43927</v>
      </c>
      <c r="D4671" s="343"/>
      <c r="E4671" s="45"/>
      <c r="F4671" s="45"/>
      <c r="G4671" s="45"/>
      <c r="H4671" s="2" t="s">
        <v>119</v>
      </c>
      <c r="I4671" s="75" t="s">
        <v>45</v>
      </c>
      <c r="J4671" s="45" t="str">
        <f>IF(ISERROR(VLOOKUP(I4671,State_codes!$B$2:$C$38, 2, FALSE)),"",VLOOKUP(I4671,State_codes!$B$2:$C$38, 2, FALSE))</f>
        <v>MH</v>
      </c>
      <c r="K4671" s="45" t="s">
        <v>122</v>
      </c>
      <c r="L4671" s="163" t="s">
        <v>429</v>
      </c>
      <c r="M4671" s="45"/>
      <c r="N4671" s="129"/>
      <c r="O4671" s="129"/>
      <c r="P4671" s="146">
        <v>43927</v>
      </c>
      <c r="Q4671" s="131" t="s">
        <v>14699</v>
      </c>
      <c r="R4671" s="34" t="s">
        <v>14700</v>
      </c>
      <c r="S4671" s="46"/>
    </row>
    <row r="4672" spans="1:19" ht="12.75">
      <c r="A4672" s="50">
        <v>4671</v>
      </c>
      <c r="B4672" s="119"/>
      <c r="C4672" s="146">
        <v>43927</v>
      </c>
      <c r="D4672" s="343"/>
      <c r="E4672" s="45"/>
      <c r="F4672" s="45"/>
      <c r="G4672" s="45"/>
      <c r="H4672" s="2" t="s">
        <v>119</v>
      </c>
      <c r="I4672" s="75" t="s">
        <v>45</v>
      </c>
      <c r="J4672" s="45" t="str">
        <f>IF(ISERROR(VLOOKUP(I4672,State_codes!$B$2:$C$38, 2, FALSE)),"",VLOOKUP(I4672,State_codes!$B$2:$C$38, 2, FALSE))</f>
        <v>MH</v>
      </c>
      <c r="K4672" s="45" t="s">
        <v>122</v>
      </c>
      <c r="L4672" s="163" t="s">
        <v>429</v>
      </c>
      <c r="M4672" s="45"/>
      <c r="N4672" s="129"/>
      <c r="O4672" s="129"/>
      <c r="P4672" s="146">
        <v>43927</v>
      </c>
      <c r="Q4672" s="131" t="s">
        <v>14699</v>
      </c>
      <c r="R4672" s="34" t="s">
        <v>14700</v>
      </c>
      <c r="S4672" s="46"/>
    </row>
    <row r="4673" spans="1:19" ht="12.75">
      <c r="A4673" s="50">
        <v>4672</v>
      </c>
      <c r="B4673" s="119"/>
      <c r="C4673" s="146">
        <v>43927</v>
      </c>
      <c r="D4673" s="343"/>
      <c r="E4673" s="45"/>
      <c r="F4673" s="45"/>
      <c r="G4673" s="45"/>
      <c r="H4673" s="2" t="s">
        <v>119</v>
      </c>
      <c r="I4673" s="75" t="s">
        <v>45</v>
      </c>
      <c r="J4673" s="45" t="str">
        <f>IF(ISERROR(VLOOKUP(I4673,State_codes!$B$2:$C$38, 2, FALSE)),"",VLOOKUP(I4673,State_codes!$B$2:$C$38, 2, FALSE))</f>
        <v>MH</v>
      </c>
      <c r="K4673" s="45" t="s">
        <v>122</v>
      </c>
      <c r="L4673" s="163" t="s">
        <v>429</v>
      </c>
      <c r="M4673" s="45"/>
      <c r="N4673" s="129"/>
      <c r="O4673" s="129"/>
      <c r="P4673" s="146">
        <v>43927</v>
      </c>
      <c r="Q4673" s="131" t="s">
        <v>14699</v>
      </c>
      <c r="R4673" s="34" t="s">
        <v>14700</v>
      </c>
      <c r="S4673" s="46"/>
    </row>
    <row r="4674" spans="1:19" ht="12.75">
      <c r="A4674" s="50">
        <v>4673</v>
      </c>
      <c r="B4674" s="119"/>
      <c r="C4674" s="146">
        <v>43927</v>
      </c>
      <c r="D4674" s="343"/>
      <c r="E4674" s="45"/>
      <c r="F4674" s="45"/>
      <c r="G4674" s="45"/>
      <c r="H4674" s="2" t="s">
        <v>119</v>
      </c>
      <c r="I4674" s="75" t="s">
        <v>45</v>
      </c>
      <c r="J4674" s="45" t="str">
        <f>IF(ISERROR(VLOOKUP(I4674,State_codes!$B$2:$C$38, 2, FALSE)),"",VLOOKUP(I4674,State_codes!$B$2:$C$38, 2, FALSE))</f>
        <v>MH</v>
      </c>
      <c r="K4674" s="45" t="s">
        <v>122</v>
      </c>
      <c r="L4674" s="163" t="s">
        <v>429</v>
      </c>
      <c r="M4674" s="45"/>
      <c r="N4674" s="129"/>
      <c r="O4674" s="129"/>
      <c r="P4674" s="146">
        <v>43927</v>
      </c>
      <c r="Q4674" s="131" t="s">
        <v>14699</v>
      </c>
      <c r="R4674" s="34" t="s">
        <v>14700</v>
      </c>
      <c r="S4674" s="46"/>
    </row>
    <row r="4675" spans="1:19" ht="12.75">
      <c r="A4675" s="50">
        <v>4674</v>
      </c>
      <c r="B4675" s="119"/>
      <c r="C4675" s="146">
        <v>43927</v>
      </c>
      <c r="D4675" s="343"/>
      <c r="E4675" s="45"/>
      <c r="F4675" s="45"/>
      <c r="G4675" s="45"/>
      <c r="H4675" s="2" t="s">
        <v>119</v>
      </c>
      <c r="I4675" s="75" t="s">
        <v>45</v>
      </c>
      <c r="J4675" s="45" t="str">
        <f>IF(ISERROR(VLOOKUP(I4675,State_codes!$B$2:$C$38, 2, FALSE)),"",VLOOKUP(I4675,State_codes!$B$2:$C$38, 2, FALSE))</f>
        <v>MH</v>
      </c>
      <c r="K4675" s="45" t="s">
        <v>122</v>
      </c>
      <c r="L4675" s="163" t="s">
        <v>429</v>
      </c>
      <c r="M4675" s="45"/>
      <c r="N4675" s="129"/>
      <c r="O4675" s="129"/>
      <c r="P4675" s="146">
        <v>43927</v>
      </c>
      <c r="Q4675" s="131" t="s">
        <v>14699</v>
      </c>
      <c r="R4675" s="34" t="s">
        <v>14700</v>
      </c>
      <c r="S4675" s="46"/>
    </row>
    <row r="4676" spans="1:19" ht="12.75">
      <c r="A4676" s="50">
        <v>4675</v>
      </c>
      <c r="B4676" s="119"/>
      <c r="C4676" s="146">
        <v>43927</v>
      </c>
      <c r="D4676" s="343"/>
      <c r="E4676" s="45"/>
      <c r="F4676" s="45"/>
      <c r="G4676" s="45"/>
      <c r="H4676" s="80" t="s">
        <v>83</v>
      </c>
      <c r="I4676" s="75" t="s">
        <v>45</v>
      </c>
      <c r="J4676" s="45" t="str">
        <f>IF(ISERROR(VLOOKUP(I4676,State_codes!$B$2:$C$38, 2, FALSE)),"",VLOOKUP(I4676,State_codes!$B$2:$C$38, 2, FALSE))</f>
        <v>MH</v>
      </c>
      <c r="K4676" s="45" t="s">
        <v>122</v>
      </c>
      <c r="L4676" s="163" t="s">
        <v>429</v>
      </c>
      <c r="M4676" s="45"/>
      <c r="N4676" s="129"/>
      <c r="O4676" s="129"/>
      <c r="P4676" s="146">
        <v>43927</v>
      </c>
      <c r="Q4676" s="131" t="s">
        <v>14699</v>
      </c>
      <c r="R4676" s="34" t="s">
        <v>14700</v>
      </c>
      <c r="S4676" s="46"/>
    </row>
    <row r="4677" spans="1:19" ht="12.75">
      <c r="A4677" s="50">
        <v>4676</v>
      </c>
      <c r="B4677" s="119"/>
      <c r="C4677" s="146">
        <v>43927</v>
      </c>
      <c r="D4677" s="343"/>
      <c r="E4677" s="45"/>
      <c r="F4677" s="45"/>
      <c r="G4677" s="45"/>
      <c r="H4677" s="80" t="s">
        <v>83</v>
      </c>
      <c r="I4677" s="75" t="s">
        <v>45</v>
      </c>
      <c r="J4677" s="45" t="str">
        <f>IF(ISERROR(VLOOKUP(I4677,State_codes!$B$2:$C$38, 2, FALSE)),"",VLOOKUP(I4677,State_codes!$B$2:$C$38, 2, FALSE))</f>
        <v>MH</v>
      </c>
      <c r="K4677" s="45" t="s">
        <v>122</v>
      </c>
      <c r="L4677" s="163" t="s">
        <v>429</v>
      </c>
      <c r="M4677" s="45"/>
      <c r="N4677" s="129"/>
      <c r="O4677" s="129"/>
      <c r="P4677" s="146">
        <v>43927</v>
      </c>
      <c r="Q4677" s="131" t="s">
        <v>14699</v>
      </c>
      <c r="R4677" s="34" t="s">
        <v>14700</v>
      </c>
      <c r="S4677" s="46"/>
    </row>
    <row r="4678" spans="1:19" ht="12.75">
      <c r="A4678" s="50">
        <v>4677</v>
      </c>
      <c r="B4678" s="119"/>
      <c r="C4678" s="146">
        <v>43927</v>
      </c>
      <c r="D4678" s="343"/>
      <c r="E4678" s="45"/>
      <c r="F4678" s="45"/>
      <c r="G4678" s="45"/>
      <c r="H4678" s="80" t="s">
        <v>83</v>
      </c>
      <c r="I4678" s="75" t="s">
        <v>45</v>
      </c>
      <c r="J4678" s="45" t="str">
        <f>IF(ISERROR(VLOOKUP(I4678,State_codes!$B$2:$C$38, 2, FALSE)),"",VLOOKUP(I4678,State_codes!$B$2:$C$38, 2, FALSE))</f>
        <v>MH</v>
      </c>
      <c r="K4678" s="45" t="s">
        <v>122</v>
      </c>
      <c r="L4678" s="163" t="s">
        <v>429</v>
      </c>
      <c r="M4678" s="45"/>
      <c r="N4678" s="129"/>
      <c r="O4678" s="129"/>
      <c r="P4678" s="146">
        <v>43927</v>
      </c>
      <c r="Q4678" s="131" t="s">
        <v>14699</v>
      </c>
      <c r="R4678" s="34" t="s">
        <v>14700</v>
      </c>
      <c r="S4678" s="46"/>
    </row>
    <row r="4679" spans="1:19" ht="12.75">
      <c r="A4679" s="50">
        <v>4678</v>
      </c>
      <c r="B4679" s="119"/>
      <c r="C4679" s="146">
        <v>43927</v>
      </c>
      <c r="D4679" s="343"/>
      <c r="E4679" s="45"/>
      <c r="F4679" s="45"/>
      <c r="G4679" s="45"/>
      <c r="H4679" s="80" t="s">
        <v>338</v>
      </c>
      <c r="I4679" s="75" t="s">
        <v>45</v>
      </c>
      <c r="J4679" s="45" t="str">
        <f>IF(ISERROR(VLOOKUP(I4679,State_codes!$B$2:$C$38, 2, FALSE)),"",VLOOKUP(I4679,State_codes!$B$2:$C$38, 2, FALSE))</f>
        <v>MH</v>
      </c>
      <c r="K4679" s="45" t="s">
        <v>122</v>
      </c>
      <c r="L4679" s="163" t="s">
        <v>429</v>
      </c>
      <c r="M4679" s="45"/>
      <c r="N4679" s="129"/>
      <c r="O4679" s="129"/>
      <c r="P4679" s="146">
        <v>43927</v>
      </c>
      <c r="Q4679" s="131" t="s">
        <v>14699</v>
      </c>
      <c r="R4679" s="34" t="s">
        <v>14700</v>
      </c>
      <c r="S4679" s="46"/>
    </row>
    <row r="4680" spans="1:19" ht="12.75">
      <c r="A4680" s="50">
        <v>4679</v>
      </c>
      <c r="B4680" s="119"/>
      <c r="C4680" s="146">
        <v>43927</v>
      </c>
      <c r="D4680" s="343"/>
      <c r="E4680" s="45"/>
      <c r="F4680" s="45"/>
      <c r="G4680" s="45"/>
      <c r="H4680" s="80" t="s">
        <v>342</v>
      </c>
      <c r="I4680" s="75" t="s">
        <v>45</v>
      </c>
      <c r="J4680" s="45" t="str">
        <f>IF(ISERROR(VLOOKUP(I4680,State_codes!$B$2:$C$38, 2, FALSE)),"",VLOOKUP(I4680,State_codes!$B$2:$C$38, 2, FALSE))</f>
        <v>MH</v>
      </c>
      <c r="K4680" s="45" t="s">
        <v>122</v>
      </c>
      <c r="L4680" s="163" t="s">
        <v>429</v>
      </c>
      <c r="M4680" s="45"/>
      <c r="N4680" s="129"/>
      <c r="O4680" s="129"/>
      <c r="P4680" s="146">
        <v>43927</v>
      </c>
      <c r="Q4680" s="131" t="s">
        <v>14699</v>
      </c>
      <c r="R4680" s="34" t="s">
        <v>14700</v>
      </c>
      <c r="S4680" s="46"/>
    </row>
    <row r="4681" spans="1:19" ht="12.75">
      <c r="A4681" s="50">
        <v>4680</v>
      </c>
      <c r="B4681" s="119"/>
      <c r="C4681" s="146">
        <v>43927</v>
      </c>
      <c r="D4681" s="343"/>
      <c r="E4681" s="45"/>
      <c r="F4681" s="45"/>
      <c r="G4681" s="45"/>
      <c r="H4681" s="80" t="s">
        <v>342</v>
      </c>
      <c r="I4681" s="75" t="s">
        <v>45</v>
      </c>
      <c r="J4681" s="45" t="str">
        <f>IF(ISERROR(VLOOKUP(I4681,State_codes!$B$2:$C$38, 2, FALSE)),"",VLOOKUP(I4681,State_codes!$B$2:$C$38, 2, FALSE))</f>
        <v>MH</v>
      </c>
      <c r="K4681" s="45" t="s">
        <v>122</v>
      </c>
      <c r="L4681" s="163" t="s">
        <v>429</v>
      </c>
      <c r="M4681" s="45"/>
      <c r="N4681" s="129"/>
      <c r="O4681" s="129"/>
      <c r="P4681" s="146">
        <v>43927</v>
      </c>
      <c r="Q4681" s="131" t="s">
        <v>14699</v>
      </c>
      <c r="R4681" s="34" t="s">
        <v>14700</v>
      </c>
      <c r="S4681" s="46"/>
    </row>
    <row r="4682" spans="1:19" ht="12.75">
      <c r="A4682" s="50">
        <v>4681</v>
      </c>
      <c r="B4682" s="119"/>
      <c r="C4682" s="146">
        <v>43927</v>
      </c>
      <c r="D4682" s="343"/>
      <c r="E4682" s="45"/>
      <c r="F4682" s="45"/>
      <c r="G4682" s="45"/>
      <c r="H4682" s="80" t="s">
        <v>342</v>
      </c>
      <c r="I4682" s="75" t="s">
        <v>45</v>
      </c>
      <c r="J4682" s="45" t="str">
        <f>IF(ISERROR(VLOOKUP(I4682,State_codes!$B$2:$C$38, 2, FALSE)),"",VLOOKUP(I4682,State_codes!$B$2:$C$38, 2, FALSE))</f>
        <v>MH</v>
      </c>
      <c r="K4682" s="45" t="s">
        <v>122</v>
      </c>
      <c r="L4682" s="163" t="s">
        <v>429</v>
      </c>
      <c r="M4682" s="45"/>
      <c r="N4682" s="129"/>
      <c r="O4682" s="129"/>
      <c r="P4682" s="146">
        <v>43927</v>
      </c>
      <c r="Q4682" s="131" t="s">
        <v>14699</v>
      </c>
      <c r="R4682" s="34" t="s">
        <v>14700</v>
      </c>
      <c r="S4682" s="46"/>
    </row>
    <row r="4683" spans="1:19" ht="12.75">
      <c r="A4683" s="50">
        <v>4682</v>
      </c>
      <c r="B4683" s="119"/>
      <c r="C4683" s="146">
        <v>43927</v>
      </c>
      <c r="D4683" s="343"/>
      <c r="E4683" s="45"/>
      <c r="F4683" s="45"/>
      <c r="G4683" s="45"/>
      <c r="H4683" s="80" t="s">
        <v>1140</v>
      </c>
      <c r="I4683" s="75" t="s">
        <v>45</v>
      </c>
      <c r="J4683" s="45" t="str">
        <f>IF(ISERROR(VLOOKUP(I4683,State_codes!$B$2:$C$38, 2, FALSE)),"",VLOOKUP(I4683,State_codes!$B$2:$C$38, 2, FALSE))</f>
        <v>MH</v>
      </c>
      <c r="K4683" s="45" t="s">
        <v>122</v>
      </c>
      <c r="L4683" s="163" t="s">
        <v>429</v>
      </c>
      <c r="M4683" s="45"/>
      <c r="N4683" s="129"/>
      <c r="O4683" s="129"/>
      <c r="P4683" s="146">
        <v>43927</v>
      </c>
      <c r="Q4683" s="131" t="s">
        <v>14699</v>
      </c>
      <c r="R4683" s="34" t="s">
        <v>14700</v>
      </c>
      <c r="S4683" s="46"/>
    </row>
    <row r="4684" spans="1:19" ht="12.75">
      <c r="A4684" s="50">
        <v>4683</v>
      </c>
      <c r="B4684" s="119"/>
      <c r="C4684" s="74">
        <v>43927</v>
      </c>
      <c r="D4684" s="343"/>
      <c r="E4684" s="80">
        <v>45</v>
      </c>
      <c r="F4684" s="80" t="s">
        <v>40</v>
      </c>
      <c r="G4684" s="45"/>
      <c r="H4684" s="80" t="s">
        <v>181</v>
      </c>
      <c r="I4684" s="80" t="s">
        <v>182</v>
      </c>
      <c r="J4684" s="45" t="str">
        <f>IF(ISERROR(VLOOKUP(I4684,State_codes!$B$2:$C$38, 2, FALSE)),"",VLOOKUP(I4684,State_codes!$B$2:$C$38, 2, FALSE))</f>
        <v>GJ</v>
      </c>
      <c r="K4684" s="80" t="s">
        <v>122</v>
      </c>
      <c r="L4684" s="81" t="s">
        <v>2897</v>
      </c>
      <c r="M4684" s="45"/>
      <c r="N4684" s="129"/>
      <c r="O4684" s="129"/>
      <c r="P4684" s="74">
        <v>43927</v>
      </c>
      <c r="Q4684" s="352" t="s">
        <v>14701</v>
      </c>
      <c r="R4684" s="346" t="s">
        <v>722</v>
      </c>
      <c r="S4684" s="46"/>
    </row>
    <row r="4685" spans="1:19" ht="12.75">
      <c r="A4685" s="50">
        <v>4684</v>
      </c>
      <c r="B4685" s="119"/>
      <c r="C4685" s="74">
        <v>43927</v>
      </c>
      <c r="D4685" s="343"/>
      <c r="E4685" s="80">
        <v>70</v>
      </c>
      <c r="F4685" s="80" t="s">
        <v>40</v>
      </c>
      <c r="G4685" s="45"/>
      <c r="H4685" s="80" t="s">
        <v>181</v>
      </c>
      <c r="I4685" s="80" t="s">
        <v>182</v>
      </c>
      <c r="J4685" s="45" t="str">
        <f>IF(ISERROR(VLOOKUP(I4685,State_codes!$B$2:$C$38, 2, FALSE)),"",VLOOKUP(I4685,State_codes!$B$2:$C$38, 2, FALSE))</f>
        <v>GJ</v>
      </c>
      <c r="K4685" s="80" t="s">
        <v>122</v>
      </c>
      <c r="L4685" s="81" t="s">
        <v>2897</v>
      </c>
      <c r="M4685" s="45"/>
      <c r="N4685" s="129"/>
      <c r="O4685" s="129"/>
      <c r="P4685" s="74">
        <v>43927</v>
      </c>
      <c r="Q4685" s="352" t="s">
        <v>14701</v>
      </c>
      <c r="R4685" s="34" t="s">
        <v>722</v>
      </c>
      <c r="S4685" s="46"/>
    </row>
    <row r="4686" spans="1:19" ht="12.75">
      <c r="A4686" s="50">
        <v>4685</v>
      </c>
      <c r="B4686" s="119"/>
      <c r="C4686" s="74">
        <v>43927</v>
      </c>
      <c r="D4686" s="343"/>
      <c r="E4686" s="45"/>
      <c r="F4686" s="45"/>
      <c r="G4686" s="45"/>
      <c r="H4686" s="80" t="s">
        <v>557</v>
      </c>
      <c r="I4686" s="80" t="s">
        <v>117</v>
      </c>
      <c r="J4686" s="45" t="str">
        <f>IF(ISERROR(VLOOKUP(I4686,State_codes!$B$2:$C$38, 2, FALSE)),"",VLOOKUP(I4686,State_codes!$B$2:$C$38, 2, FALSE))</f>
        <v>HR</v>
      </c>
      <c r="K4686" s="80" t="s">
        <v>122</v>
      </c>
      <c r="L4686" s="81" t="s">
        <v>429</v>
      </c>
      <c r="M4686" s="45"/>
      <c r="N4686" s="33" t="s">
        <v>56</v>
      </c>
      <c r="O4686" s="129"/>
      <c r="P4686" s="74">
        <v>43927</v>
      </c>
      <c r="Q4686" s="352" t="s">
        <v>1318</v>
      </c>
      <c r="R4686" s="131"/>
      <c r="S4686" s="46"/>
    </row>
    <row r="4687" spans="1:19" ht="12.75">
      <c r="A4687" s="50">
        <v>4686</v>
      </c>
      <c r="B4687" s="119"/>
      <c r="C4687" s="74">
        <v>43927</v>
      </c>
      <c r="D4687" s="343"/>
      <c r="E4687" s="45"/>
      <c r="F4687" s="45"/>
      <c r="G4687" s="45"/>
      <c r="H4687" s="80" t="s">
        <v>557</v>
      </c>
      <c r="I4687" s="80" t="s">
        <v>117</v>
      </c>
      <c r="J4687" s="45" t="str">
        <f>IF(ISERROR(VLOOKUP(I4687,State_codes!$B$2:$C$38, 2, FALSE)),"",VLOOKUP(I4687,State_codes!$B$2:$C$38, 2, FALSE))</f>
        <v>HR</v>
      </c>
      <c r="K4687" s="80" t="s">
        <v>122</v>
      </c>
      <c r="L4687" s="81" t="s">
        <v>429</v>
      </c>
      <c r="M4687" s="45"/>
      <c r="N4687" s="33" t="s">
        <v>56</v>
      </c>
      <c r="O4687" s="129"/>
      <c r="P4687" s="74">
        <v>43927</v>
      </c>
      <c r="Q4687" s="352" t="s">
        <v>1318</v>
      </c>
      <c r="R4687" s="46"/>
      <c r="S4687" s="46"/>
    </row>
    <row r="4688" spans="1:19" ht="12.75">
      <c r="A4688" s="50">
        <v>4687</v>
      </c>
      <c r="B4688" s="119"/>
      <c r="C4688" s="74">
        <v>43927</v>
      </c>
      <c r="D4688" s="343"/>
      <c r="E4688" s="45"/>
      <c r="F4688" s="45"/>
      <c r="G4688" s="45"/>
      <c r="H4688" s="80" t="s">
        <v>557</v>
      </c>
      <c r="I4688" s="80" t="s">
        <v>117</v>
      </c>
      <c r="J4688" s="45" t="str">
        <f>IF(ISERROR(VLOOKUP(I4688,State_codes!$B$2:$C$38, 2, FALSE)),"",VLOOKUP(I4688,State_codes!$B$2:$C$38, 2, FALSE))</f>
        <v>HR</v>
      </c>
      <c r="K4688" s="80" t="s">
        <v>122</v>
      </c>
      <c r="L4688" s="81" t="s">
        <v>429</v>
      </c>
      <c r="M4688" s="45"/>
      <c r="N4688" s="33" t="s">
        <v>56</v>
      </c>
      <c r="O4688" s="129"/>
      <c r="P4688" s="74">
        <v>43927</v>
      </c>
      <c r="Q4688" s="352" t="s">
        <v>1318</v>
      </c>
      <c r="R4688" s="46"/>
      <c r="S4688" s="46"/>
    </row>
    <row r="4689" spans="1:19" ht="12.75">
      <c r="A4689" s="50">
        <v>4688</v>
      </c>
      <c r="B4689" s="119"/>
      <c r="C4689" s="74">
        <v>43927</v>
      </c>
      <c r="D4689" s="343"/>
      <c r="E4689" s="45"/>
      <c r="F4689" s="45"/>
      <c r="G4689" s="45"/>
      <c r="H4689" s="80" t="s">
        <v>557</v>
      </c>
      <c r="I4689" s="80" t="s">
        <v>117</v>
      </c>
      <c r="J4689" s="45" t="str">
        <f>IF(ISERROR(VLOOKUP(I4689,State_codes!$B$2:$C$38, 2, FALSE)),"",VLOOKUP(I4689,State_codes!$B$2:$C$38, 2, FALSE))</f>
        <v>HR</v>
      </c>
      <c r="K4689" s="80" t="s">
        <v>122</v>
      </c>
      <c r="L4689" s="81" t="s">
        <v>429</v>
      </c>
      <c r="M4689" s="45"/>
      <c r="N4689" s="33" t="s">
        <v>56</v>
      </c>
      <c r="O4689" s="129"/>
      <c r="P4689" s="74">
        <v>43927</v>
      </c>
      <c r="Q4689" s="352" t="s">
        <v>1318</v>
      </c>
      <c r="R4689" s="46"/>
      <c r="S4689" s="46"/>
    </row>
    <row r="4690" spans="1:19" ht="12.75">
      <c r="A4690" s="50">
        <v>4689</v>
      </c>
      <c r="B4690" s="119"/>
      <c r="C4690" s="74">
        <v>43927</v>
      </c>
      <c r="D4690" s="343"/>
      <c r="E4690" s="45"/>
      <c r="F4690" s="45"/>
      <c r="G4690" s="45"/>
      <c r="H4690" s="80" t="s">
        <v>557</v>
      </c>
      <c r="I4690" s="80" t="s">
        <v>117</v>
      </c>
      <c r="J4690" s="45" t="str">
        <f>IF(ISERROR(VLOOKUP(I4690,State_codes!$B$2:$C$38, 2, FALSE)),"",VLOOKUP(I4690,State_codes!$B$2:$C$38, 2, FALSE))</f>
        <v>HR</v>
      </c>
      <c r="K4690" s="80" t="s">
        <v>122</v>
      </c>
      <c r="L4690" s="81" t="s">
        <v>429</v>
      </c>
      <c r="M4690" s="45"/>
      <c r="N4690" s="33" t="s">
        <v>56</v>
      </c>
      <c r="O4690" s="129"/>
      <c r="P4690" s="74">
        <v>43927</v>
      </c>
      <c r="Q4690" s="352" t="s">
        <v>1318</v>
      </c>
      <c r="R4690" s="46"/>
      <c r="S4690" s="46"/>
    </row>
    <row r="4691" spans="1:19" ht="12.75">
      <c r="A4691" s="50">
        <v>4690</v>
      </c>
      <c r="B4691" s="119"/>
      <c r="C4691" s="74">
        <v>43927</v>
      </c>
      <c r="D4691" s="343"/>
      <c r="E4691" s="45"/>
      <c r="F4691" s="45"/>
      <c r="G4691" s="45"/>
      <c r="H4691" s="80" t="s">
        <v>557</v>
      </c>
      <c r="I4691" s="80" t="s">
        <v>117</v>
      </c>
      <c r="J4691" s="45" t="str">
        <f>IF(ISERROR(VLOOKUP(I4691,State_codes!$B$2:$C$38, 2, FALSE)),"",VLOOKUP(I4691,State_codes!$B$2:$C$38, 2, FALSE))</f>
        <v>HR</v>
      </c>
      <c r="K4691" s="80" t="s">
        <v>122</v>
      </c>
      <c r="L4691" s="81" t="s">
        <v>429</v>
      </c>
      <c r="M4691" s="45"/>
      <c r="N4691" s="33" t="s">
        <v>56</v>
      </c>
      <c r="O4691" s="129"/>
      <c r="P4691" s="74">
        <v>43927</v>
      </c>
      <c r="Q4691" s="352" t="s">
        <v>1318</v>
      </c>
      <c r="R4691" s="46"/>
      <c r="S4691" s="46"/>
    </row>
    <row r="4692" spans="1:19" ht="12.75">
      <c r="A4692" s="50">
        <v>4691</v>
      </c>
      <c r="B4692" s="119"/>
      <c r="C4692" s="74">
        <v>43927</v>
      </c>
      <c r="D4692" s="343"/>
      <c r="E4692" s="45"/>
      <c r="F4692" s="45"/>
      <c r="G4692" s="45"/>
      <c r="H4692" s="80" t="s">
        <v>557</v>
      </c>
      <c r="I4692" s="80" t="s">
        <v>117</v>
      </c>
      <c r="J4692" s="45" t="str">
        <f>IF(ISERROR(VLOOKUP(I4692,State_codes!$B$2:$C$38, 2, FALSE)),"",VLOOKUP(I4692,State_codes!$B$2:$C$38, 2, FALSE))</f>
        <v>HR</v>
      </c>
      <c r="K4692" s="80" t="s">
        <v>122</v>
      </c>
      <c r="L4692" s="81" t="s">
        <v>429</v>
      </c>
      <c r="M4692" s="45"/>
      <c r="N4692" s="33" t="s">
        <v>56</v>
      </c>
      <c r="O4692" s="129"/>
      <c r="P4692" s="74">
        <v>43927</v>
      </c>
      <c r="Q4692" s="352" t="s">
        <v>1318</v>
      </c>
      <c r="R4692" s="46"/>
      <c r="S4692" s="46"/>
    </row>
    <row r="4693" spans="1:19" ht="12.75">
      <c r="A4693" s="50">
        <v>4692</v>
      </c>
      <c r="B4693" s="119"/>
      <c r="C4693" s="74">
        <v>43927</v>
      </c>
      <c r="D4693" s="343"/>
      <c r="E4693" s="45"/>
      <c r="F4693" s="45"/>
      <c r="G4693" s="45"/>
      <c r="H4693" s="80" t="s">
        <v>557</v>
      </c>
      <c r="I4693" s="80" t="s">
        <v>117</v>
      </c>
      <c r="J4693" s="45" t="str">
        <f>IF(ISERROR(VLOOKUP(I4693,State_codes!$B$2:$C$38, 2, FALSE)),"",VLOOKUP(I4693,State_codes!$B$2:$C$38, 2, FALSE))</f>
        <v>HR</v>
      </c>
      <c r="K4693" s="80" t="s">
        <v>122</v>
      </c>
      <c r="L4693" s="81" t="s">
        <v>429</v>
      </c>
      <c r="M4693" s="45"/>
      <c r="N4693" s="33" t="s">
        <v>56</v>
      </c>
      <c r="O4693" s="129"/>
      <c r="P4693" s="74">
        <v>43927</v>
      </c>
      <c r="Q4693" s="352" t="s">
        <v>1318</v>
      </c>
      <c r="R4693" s="46"/>
      <c r="S4693" s="46"/>
    </row>
    <row r="4694" spans="1:19" ht="12.75">
      <c r="A4694" s="50">
        <v>4693</v>
      </c>
      <c r="B4694" s="119"/>
      <c r="C4694" s="74">
        <v>43927</v>
      </c>
      <c r="D4694" s="343"/>
      <c r="E4694" s="45"/>
      <c r="F4694" s="45"/>
      <c r="G4694" s="45"/>
      <c r="H4694" s="80" t="s">
        <v>557</v>
      </c>
      <c r="I4694" s="80" t="s">
        <v>117</v>
      </c>
      <c r="J4694" s="45" t="str">
        <f>IF(ISERROR(VLOOKUP(I4694,State_codes!$B$2:$C$38, 2, FALSE)),"",VLOOKUP(I4694,State_codes!$B$2:$C$38, 2, FALSE))</f>
        <v>HR</v>
      </c>
      <c r="K4694" s="80" t="s">
        <v>122</v>
      </c>
      <c r="L4694" s="81" t="s">
        <v>429</v>
      </c>
      <c r="M4694" s="45"/>
      <c r="N4694" s="33" t="s">
        <v>56</v>
      </c>
      <c r="O4694" s="129"/>
      <c r="P4694" s="74">
        <v>43927</v>
      </c>
      <c r="Q4694" s="352" t="s">
        <v>1318</v>
      </c>
      <c r="R4694" s="46"/>
      <c r="S4694" s="46"/>
    </row>
    <row r="4695" spans="1:19" ht="12.75">
      <c r="A4695" s="50">
        <v>4694</v>
      </c>
      <c r="B4695" s="119"/>
      <c r="C4695" s="39">
        <v>43927</v>
      </c>
      <c r="D4695" s="40"/>
      <c r="E4695" s="41"/>
      <c r="H4695" s="2" t="s">
        <v>1242</v>
      </c>
      <c r="I4695" s="2" t="s">
        <v>224</v>
      </c>
      <c r="J4695" s="45" t="str">
        <f>IF(ISERROR(VLOOKUP(I4695,State_codes!$B$2:$C$38, 2, FALSE)),"",VLOOKUP(I4695,State_codes!$B$2:$C$38, 2, FALSE))</f>
        <v>MP</v>
      </c>
      <c r="K4695" s="80" t="s">
        <v>122</v>
      </c>
      <c r="L4695" s="81" t="s">
        <v>429</v>
      </c>
      <c r="M4695" s="45"/>
      <c r="N4695" s="129"/>
      <c r="O4695" s="129"/>
      <c r="P4695" s="74">
        <v>43927</v>
      </c>
      <c r="Q4695" s="37" t="s">
        <v>1313</v>
      </c>
      <c r="R4695" s="46"/>
      <c r="S4695" s="46"/>
    </row>
    <row r="4696" spans="1:19" ht="12.75">
      <c r="A4696" s="50">
        <v>4695</v>
      </c>
      <c r="B4696" s="119"/>
      <c r="C4696" s="39">
        <v>43927</v>
      </c>
      <c r="D4696" s="40"/>
      <c r="E4696" s="41"/>
      <c r="H4696" s="2" t="s">
        <v>1242</v>
      </c>
      <c r="I4696" s="2" t="s">
        <v>224</v>
      </c>
      <c r="J4696" s="45" t="str">
        <f>IF(ISERROR(VLOOKUP(I4696,State_codes!$B$2:$C$38, 2, FALSE)),"",VLOOKUP(I4696,State_codes!$B$2:$C$38, 2, FALSE))</f>
        <v>MP</v>
      </c>
      <c r="K4696" s="80" t="s">
        <v>122</v>
      </c>
      <c r="L4696" s="81" t="s">
        <v>429</v>
      </c>
      <c r="M4696" s="45"/>
      <c r="N4696" s="129"/>
      <c r="O4696" s="129"/>
      <c r="P4696" s="74">
        <v>43927</v>
      </c>
      <c r="Q4696" s="37" t="s">
        <v>1313</v>
      </c>
      <c r="R4696" s="46"/>
      <c r="S4696" s="46"/>
    </row>
    <row r="4697" spans="1:19" ht="12.75">
      <c r="A4697" s="50">
        <v>4696</v>
      </c>
      <c r="B4697" s="119"/>
      <c r="C4697" s="39">
        <v>43927</v>
      </c>
      <c r="D4697" s="40"/>
      <c r="E4697" s="41"/>
      <c r="H4697" s="2" t="s">
        <v>1242</v>
      </c>
      <c r="I4697" s="2" t="s">
        <v>224</v>
      </c>
      <c r="J4697" s="45" t="str">
        <f>IF(ISERROR(VLOOKUP(I4697,State_codes!$B$2:$C$38, 2, FALSE)),"",VLOOKUP(I4697,State_codes!$B$2:$C$38, 2, FALSE))</f>
        <v>MP</v>
      </c>
      <c r="K4697" s="80" t="s">
        <v>122</v>
      </c>
      <c r="L4697" s="81" t="s">
        <v>429</v>
      </c>
      <c r="M4697" s="45"/>
      <c r="N4697" s="129"/>
      <c r="O4697" s="129"/>
      <c r="P4697" s="74">
        <v>43927</v>
      </c>
      <c r="Q4697" s="37" t="s">
        <v>1313</v>
      </c>
      <c r="R4697" s="46"/>
      <c r="S4697" s="46"/>
    </row>
    <row r="4698" spans="1:19" ht="12.75">
      <c r="A4698" s="50">
        <v>4697</v>
      </c>
      <c r="B4698" s="119"/>
      <c r="C4698" s="39">
        <v>43927</v>
      </c>
      <c r="D4698" s="40"/>
      <c r="E4698" s="41"/>
      <c r="H4698" s="2" t="s">
        <v>1242</v>
      </c>
      <c r="I4698" s="2" t="s">
        <v>224</v>
      </c>
      <c r="J4698" s="45" t="str">
        <f>IF(ISERROR(VLOOKUP(I4698,State_codes!$B$2:$C$38, 2, FALSE)),"",VLOOKUP(I4698,State_codes!$B$2:$C$38, 2, FALSE))</f>
        <v>MP</v>
      </c>
      <c r="K4698" s="80" t="s">
        <v>122</v>
      </c>
      <c r="L4698" s="81" t="s">
        <v>429</v>
      </c>
      <c r="M4698" s="45"/>
      <c r="N4698" s="129"/>
      <c r="O4698" s="129"/>
      <c r="P4698" s="74">
        <v>43927</v>
      </c>
      <c r="Q4698" s="37" t="s">
        <v>1313</v>
      </c>
      <c r="R4698" s="46"/>
      <c r="S4698" s="46"/>
    </row>
    <row r="4699" spans="1:19" ht="12.75">
      <c r="A4699" s="50">
        <v>4698</v>
      </c>
      <c r="B4699" s="119"/>
      <c r="C4699" s="39">
        <v>43927</v>
      </c>
      <c r="D4699" s="40"/>
      <c r="E4699" s="41"/>
      <c r="H4699" s="2" t="s">
        <v>1242</v>
      </c>
      <c r="I4699" s="2" t="s">
        <v>224</v>
      </c>
      <c r="J4699" s="45" t="str">
        <f>IF(ISERROR(VLOOKUP(I4699,State_codes!$B$2:$C$38, 2, FALSE)),"",VLOOKUP(I4699,State_codes!$B$2:$C$38, 2, FALSE))</f>
        <v>MP</v>
      </c>
      <c r="K4699" s="80" t="s">
        <v>122</v>
      </c>
      <c r="L4699" s="81" t="s">
        <v>429</v>
      </c>
      <c r="M4699" s="45"/>
      <c r="N4699" s="129"/>
      <c r="O4699" s="129"/>
      <c r="P4699" s="74">
        <v>43927</v>
      </c>
      <c r="Q4699" s="37" t="s">
        <v>1313</v>
      </c>
      <c r="R4699" s="46"/>
      <c r="S4699" s="46"/>
    </row>
    <row r="4700" spans="1:19" ht="12.75">
      <c r="A4700" s="50">
        <v>4699</v>
      </c>
      <c r="B4700" s="119"/>
      <c r="C4700" s="39">
        <v>43927</v>
      </c>
      <c r="D4700" s="40"/>
      <c r="E4700" s="41"/>
      <c r="H4700" s="2" t="s">
        <v>1242</v>
      </c>
      <c r="I4700" s="2" t="s">
        <v>224</v>
      </c>
      <c r="J4700" s="45" t="str">
        <f>IF(ISERROR(VLOOKUP(I4700,State_codes!$B$2:$C$38, 2, FALSE)),"",VLOOKUP(I4700,State_codes!$B$2:$C$38, 2, FALSE))</f>
        <v>MP</v>
      </c>
      <c r="K4700" s="80" t="s">
        <v>122</v>
      </c>
      <c r="L4700" s="81" t="s">
        <v>429</v>
      </c>
      <c r="M4700" s="45"/>
      <c r="N4700" s="129"/>
      <c r="O4700" s="129"/>
      <c r="P4700" s="74">
        <v>43927</v>
      </c>
      <c r="Q4700" s="37" t="s">
        <v>1313</v>
      </c>
      <c r="R4700" s="46"/>
      <c r="S4700" s="46"/>
    </row>
    <row r="4701" spans="1:19" ht="12.75">
      <c r="A4701" s="50">
        <v>4700</v>
      </c>
      <c r="B4701" s="119"/>
      <c r="C4701" s="39">
        <v>43927</v>
      </c>
      <c r="D4701" s="40"/>
      <c r="E4701" s="41"/>
      <c r="H4701" s="2" t="s">
        <v>1242</v>
      </c>
      <c r="I4701" s="2" t="s">
        <v>224</v>
      </c>
      <c r="J4701" s="45" t="str">
        <f>IF(ISERROR(VLOOKUP(I4701,State_codes!$B$2:$C$38, 2, FALSE)),"",VLOOKUP(I4701,State_codes!$B$2:$C$38, 2, FALSE))</f>
        <v>MP</v>
      </c>
      <c r="K4701" s="80" t="s">
        <v>122</v>
      </c>
      <c r="L4701" s="81" t="s">
        <v>429</v>
      </c>
      <c r="M4701" s="45"/>
      <c r="N4701" s="129"/>
      <c r="O4701" s="129"/>
      <c r="P4701" s="74">
        <v>43927</v>
      </c>
      <c r="Q4701" s="37" t="s">
        <v>1313</v>
      </c>
      <c r="R4701" s="46"/>
      <c r="S4701" s="46"/>
    </row>
    <row r="4702" spans="1:19" ht="12.75">
      <c r="A4702" s="50">
        <v>4701</v>
      </c>
      <c r="B4702" s="119"/>
      <c r="C4702" s="39">
        <v>43927</v>
      </c>
      <c r="D4702" s="40"/>
      <c r="E4702" s="41"/>
      <c r="H4702" s="2" t="s">
        <v>1242</v>
      </c>
      <c r="I4702" s="2" t="s">
        <v>224</v>
      </c>
      <c r="J4702" s="45" t="str">
        <f>IF(ISERROR(VLOOKUP(I4702,State_codes!$B$2:$C$38, 2, FALSE)),"",VLOOKUP(I4702,State_codes!$B$2:$C$38, 2, FALSE))</f>
        <v>MP</v>
      </c>
      <c r="K4702" s="80" t="s">
        <v>122</v>
      </c>
      <c r="L4702" s="81" t="s">
        <v>429</v>
      </c>
      <c r="M4702" s="45"/>
      <c r="N4702" s="129"/>
      <c r="O4702" s="129"/>
      <c r="P4702" s="74">
        <v>43927</v>
      </c>
      <c r="Q4702" s="37" t="s">
        <v>1313</v>
      </c>
      <c r="R4702" s="46"/>
      <c r="S4702" s="46"/>
    </row>
    <row r="4703" spans="1:19" ht="12.75">
      <c r="A4703" s="50">
        <v>4702</v>
      </c>
      <c r="B4703" s="119"/>
      <c r="C4703" s="39">
        <v>43927</v>
      </c>
      <c r="D4703" s="40"/>
      <c r="E4703" s="41"/>
      <c r="H4703" s="2" t="s">
        <v>1242</v>
      </c>
      <c r="I4703" s="2" t="s">
        <v>224</v>
      </c>
      <c r="J4703" s="45" t="str">
        <f>IF(ISERROR(VLOOKUP(I4703,State_codes!$B$2:$C$38, 2, FALSE)),"",VLOOKUP(I4703,State_codes!$B$2:$C$38, 2, FALSE))</f>
        <v>MP</v>
      </c>
      <c r="K4703" s="80" t="s">
        <v>122</v>
      </c>
      <c r="L4703" s="81" t="s">
        <v>429</v>
      </c>
      <c r="M4703" s="45"/>
      <c r="N4703" s="129"/>
      <c r="O4703" s="129"/>
      <c r="P4703" s="74">
        <v>43927</v>
      </c>
      <c r="Q4703" s="37" t="s">
        <v>1313</v>
      </c>
      <c r="R4703" s="46"/>
      <c r="S4703" s="46"/>
    </row>
    <row r="4704" spans="1:19" ht="12.75">
      <c r="A4704" s="50">
        <v>4703</v>
      </c>
      <c r="B4704" s="119"/>
      <c r="C4704" s="39">
        <v>43927</v>
      </c>
      <c r="D4704" s="40"/>
      <c r="E4704" s="41"/>
      <c r="H4704" s="2" t="s">
        <v>1242</v>
      </c>
      <c r="I4704" s="2" t="s">
        <v>224</v>
      </c>
      <c r="J4704" s="45" t="str">
        <f>IF(ISERROR(VLOOKUP(I4704,State_codes!$B$2:$C$38, 2, FALSE)),"",VLOOKUP(I4704,State_codes!$B$2:$C$38, 2, FALSE))</f>
        <v>MP</v>
      </c>
      <c r="K4704" s="80" t="s">
        <v>122</v>
      </c>
      <c r="L4704" s="81" t="s">
        <v>429</v>
      </c>
      <c r="M4704" s="45"/>
      <c r="N4704" s="129"/>
      <c r="O4704" s="129"/>
      <c r="P4704" s="74">
        <v>43927</v>
      </c>
      <c r="Q4704" s="37" t="s">
        <v>1313</v>
      </c>
      <c r="R4704" s="46"/>
      <c r="S4704" s="46"/>
    </row>
    <row r="4705" spans="1:19" ht="12.75">
      <c r="A4705" s="50">
        <v>4704</v>
      </c>
      <c r="B4705" s="119"/>
      <c r="C4705" s="39">
        <v>43927</v>
      </c>
      <c r="D4705" s="40"/>
      <c r="E4705" s="41"/>
      <c r="H4705" s="2" t="s">
        <v>1242</v>
      </c>
      <c r="I4705" s="2" t="s">
        <v>224</v>
      </c>
      <c r="J4705" s="45" t="str">
        <f>IF(ISERROR(VLOOKUP(I4705,State_codes!$B$2:$C$38, 2, FALSE)),"",VLOOKUP(I4705,State_codes!$B$2:$C$38, 2, FALSE))</f>
        <v>MP</v>
      </c>
      <c r="K4705" s="80" t="s">
        <v>122</v>
      </c>
      <c r="L4705" s="81" t="s">
        <v>429</v>
      </c>
      <c r="M4705" s="45"/>
      <c r="N4705" s="129"/>
      <c r="O4705" s="129"/>
      <c r="P4705" s="74">
        <v>43927</v>
      </c>
      <c r="Q4705" s="37" t="s">
        <v>1313</v>
      </c>
      <c r="R4705" s="46"/>
      <c r="S4705" s="46"/>
    </row>
    <row r="4706" spans="1:19" ht="12.75">
      <c r="A4706" s="50">
        <v>4705</v>
      </c>
      <c r="B4706" s="119"/>
      <c r="C4706" s="39">
        <v>43927</v>
      </c>
      <c r="D4706" s="40"/>
      <c r="E4706" s="41"/>
      <c r="H4706" s="2" t="s">
        <v>1242</v>
      </c>
      <c r="I4706" s="2" t="s">
        <v>224</v>
      </c>
      <c r="J4706" s="45" t="str">
        <f>IF(ISERROR(VLOOKUP(I4706,State_codes!$B$2:$C$38, 2, FALSE)),"",VLOOKUP(I4706,State_codes!$B$2:$C$38, 2, FALSE))</f>
        <v>MP</v>
      </c>
      <c r="K4706" s="80" t="s">
        <v>122</v>
      </c>
      <c r="L4706" s="81" t="s">
        <v>429</v>
      </c>
      <c r="M4706" s="45"/>
      <c r="N4706" s="129"/>
      <c r="O4706" s="129"/>
      <c r="P4706" s="74">
        <v>43927</v>
      </c>
      <c r="Q4706" s="37" t="s">
        <v>1313</v>
      </c>
      <c r="R4706" s="46"/>
      <c r="S4706" s="46"/>
    </row>
    <row r="4707" spans="1:19" ht="12.75">
      <c r="A4707" s="50">
        <v>4706</v>
      </c>
      <c r="B4707" s="119"/>
      <c r="C4707" s="39">
        <v>43927</v>
      </c>
      <c r="D4707" s="40"/>
      <c r="E4707" s="41"/>
      <c r="H4707" s="2" t="s">
        <v>1242</v>
      </c>
      <c r="I4707" s="2" t="s">
        <v>224</v>
      </c>
      <c r="J4707" s="45" t="str">
        <f>IF(ISERROR(VLOOKUP(I4707,State_codes!$B$2:$C$38, 2, FALSE)),"",VLOOKUP(I4707,State_codes!$B$2:$C$38, 2, FALSE))</f>
        <v>MP</v>
      </c>
      <c r="K4707" s="80" t="s">
        <v>122</v>
      </c>
      <c r="L4707" s="81" t="s">
        <v>429</v>
      </c>
      <c r="M4707" s="45"/>
      <c r="N4707" s="129"/>
      <c r="O4707" s="129"/>
      <c r="P4707" s="74">
        <v>43927</v>
      </c>
      <c r="Q4707" s="37" t="s">
        <v>1313</v>
      </c>
      <c r="R4707" s="46"/>
      <c r="S4707" s="46"/>
    </row>
    <row r="4708" spans="1:19" ht="12.75">
      <c r="A4708" s="50">
        <v>4707</v>
      </c>
      <c r="B4708" s="119"/>
      <c r="C4708" s="39">
        <v>43927</v>
      </c>
      <c r="D4708" s="40"/>
      <c r="E4708" s="41"/>
      <c r="H4708" s="2" t="s">
        <v>1242</v>
      </c>
      <c r="I4708" s="2" t="s">
        <v>224</v>
      </c>
      <c r="J4708" s="45" t="str">
        <f>IF(ISERROR(VLOOKUP(I4708,State_codes!$B$2:$C$38, 2, FALSE)),"",VLOOKUP(I4708,State_codes!$B$2:$C$38, 2, FALSE))</f>
        <v>MP</v>
      </c>
      <c r="K4708" s="80" t="s">
        <v>122</v>
      </c>
      <c r="L4708" s="81" t="s">
        <v>429</v>
      </c>
      <c r="M4708" s="45"/>
      <c r="N4708" s="129"/>
      <c r="O4708" s="129"/>
      <c r="P4708" s="74">
        <v>43927</v>
      </c>
      <c r="Q4708" s="37" t="s">
        <v>1313</v>
      </c>
      <c r="R4708" s="46"/>
      <c r="S4708" s="46"/>
    </row>
    <row r="4709" spans="1:19" ht="12.75">
      <c r="A4709" s="50">
        <v>4708</v>
      </c>
      <c r="B4709" s="119"/>
      <c r="C4709" s="39">
        <v>43927</v>
      </c>
      <c r="D4709" s="40"/>
      <c r="E4709" s="41"/>
      <c r="H4709" s="2" t="s">
        <v>1242</v>
      </c>
      <c r="I4709" s="2" t="s">
        <v>224</v>
      </c>
      <c r="J4709" s="45" t="str">
        <f>IF(ISERROR(VLOOKUP(I4709,State_codes!$B$2:$C$38, 2, FALSE)),"",VLOOKUP(I4709,State_codes!$B$2:$C$38, 2, FALSE))</f>
        <v>MP</v>
      </c>
      <c r="K4709" s="80" t="s">
        <v>122</v>
      </c>
      <c r="L4709" s="81" t="s">
        <v>429</v>
      </c>
      <c r="M4709" s="45"/>
      <c r="N4709" s="129"/>
      <c r="O4709" s="129"/>
      <c r="P4709" s="74">
        <v>43927</v>
      </c>
      <c r="Q4709" s="37" t="s">
        <v>1313</v>
      </c>
      <c r="R4709" s="46"/>
      <c r="S4709" s="46"/>
    </row>
    <row r="4710" spans="1:19" ht="12.75">
      <c r="A4710" s="50">
        <v>4709</v>
      </c>
      <c r="B4710" s="119"/>
      <c r="C4710" s="39">
        <v>43927</v>
      </c>
      <c r="D4710" s="40"/>
      <c r="E4710" s="41"/>
      <c r="H4710" s="2" t="s">
        <v>1242</v>
      </c>
      <c r="I4710" s="2" t="s">
        <v>224</v>
      </c>
      <c r="J4710" s="45" t="str">
        <f>IF(ISERROR(VLOOKUP(I4710,State_codes!$B$2:$C$38, 2, FALSE)),"",VLOOKUP(I4710,State_codes!$B$2:$C$38, 2, FALSE))</f>
        <v>MP</v>
      </c>
      <c r="K4710" s="80" t="s">
        <v>122</v>
      </c>
      <c r="L4710" s="81" t="s">
        <v>429</v>
      </c>
      <c r="M4710" s="45"/>
      <c r="N4710" s="129"/>
      <c r="O4710" s="129"/>
      <c r="P4710" s="74">
        <v>43927</v>
      </c>
      <c r="Q4710" s="37" t="s">
        <v>1313</v>
      </c>
      <c r="R4710" s="46"/>
      <c r="S4710" s="46"/>
    </row>
    <row r="4711" spans="1:19" ht="12.75">
      <c r="A4711" s="50">
        <v>4710</v>
      </c>
      <c r="B4711" s="119"/>
      <c r="C4711" s="39">
        <v>43927</v>
      </c>
      <c r="D4711" s="40"/>
      <c r="E4711" s="41"/>
      <c r="H4711" s="2" t="s">
        <v>1242</v>
      </c>
      <c r="I4711" s="2" t="s">
        <v>224</v>
      </c>
      <c r="J4711" s="45" t="str">
        <f>IF(ISERROR(VLOOKUP(I4711,State_codes!$B$2:$C$38, 2, FALSE)),"",VLOOKUP(I4711,State_codes!$B$2:$C$38, 2, FALSE))</f>
        <v>MP</v>
      </c>
      <c r="K4711" s="80" t="s">
        <v>122</v>
      </c>
      <c r="L4711" s="81" t="s">
        <v>429</v>
      </c>
      <c r="M4711" s="45"/>
      <c r="N4711" s="129"/>
      <c r="O4711" s="129"/>
      <c r="P4711" s="74">
        <v>43927</v>
      </c>
      <c r="Q4711" s="37" t="s">
        <v>1313</v>
      </c>
      <c r="R4711" s="46"/>
      <c r="S4711" s="46"/>
    </row>
    <row r="4712" spans="1:19" ht="12.75">
      <c r="A4712" s="50">
        <v>4711</v>
      </c>
      <c r="B4712" s="119"/>
      <c r="C4712" s="39">
        <v>43927</v>
      </c>
      <c r="D4712" s="40"/>
      <c r="E4712" s="41"/>
      <c r="H4712" s="2" t="s">
        <v>1242</v>
      </c>
      <c r="I4712" s="2" t="s">
        <v>224</v>
      </c>
      <c r="J4712" s="45" t="str">
        <f>IF(ISERROR(VLOOKUP(I4712,State_codes!$B$2:$C$38, 2, FALSE)),"",VLOOKUP(I4712,State_codes!$B$2:$C$38, 2, FALSE))</f>
        <v>MP</v>
      </c>
      <c r="K4712" s="80" t="s">
        <v>122</v>
      </c>
      <c r="L4712" s="81" t="s">
        <v>429</v>
      </c>
      <c r="M4712" s="45"/>
      <c r="N4712" s="129"/>
      <c r="O4712" s="129"/>
      <c r="P4712" s="74">
        <v>43927</v>
      </c>
      <c r="Q4712" s="37" t="s">
        <v>1313</v>
      </c>
      <c r="R4712" s="46"/>
      <c r="S4712" s="46"/>
    </row>
    <row r="4713" spans="1:19" ht="12.75">
      <c r="A4713" s="50">
        <v>4712</v>
      </c>
      <c r="B4713" s="119"/>
      <c r="C4713" s="39">
        <v>43927</v>
      </c>
      <c r="D4713" s="40"/>
      <c r="E4713" s="41"/>
      <c r="H4713" s="2" t="s">
        <v>1242</v>
      </c>
      <c r="I4713" s="2" t="s">
        <v>224</v>
      </c>
      <c r="J4713" s="45" t="str">
        <f>IF(ISERROR(VLOOKUP(I4713,State_codes!$B$2:$C$38, 2, FALSE)),"",VLOOKUP(I4713,State_codes!$B$2:$C$38, 2, FALSE))</f>
        <v>MP</v>
      </c>
      <c r="K4713" s="80" t="s">
        <v>122</v>
      </c>
      <c r="L4713" s="81" t="s">
        <v>429</v>
      </c>
      <c r="M4713" s="45"/>
      <c r="N4713" s="129"/>
      <c r="O4713" s="129"/>
      <c r="P4713" s="74">
        <v>43927</v>
      </c>
      <c r="Q4713" s="37" t="s">
        <v>1313</v>
      </c>
      <c r="R4713" s="46"/>
      <c r="S4713" s="46"/>
    </row>
    <row r="4714" spans="1:19" ht="12.75">
      <c r="A4714" s="50">
        <v>4713</v>
      </c>
      <c r="B4714" s="119"/>
      <c r="C4714" s="39">
        <v>43927</v>
      </c>
      <c r="D4714" s="40"/>
      <c r="E4714" s="41"/>
      <c r="H4714" s="2" t="s">
        <v>1242</v>
      </c>
      <c r="I4714" s="2" t="s">
        <v>224</v>
      </c>
      <c r="J4714" s="45" t="str">
        <f>IF(ISERROR(VLOOKUP(I4714,State_codes!$B$2:$C$38, 2, FALSE)),"",VLOOKUP(I4714,State_codes!$B$2:$C$38, 2, FALSE))</f>
        <v>MP</v>
      </c>
      <c r="K4714" s="80" t="s">
        <v>122</v>
      </c>
      <c r="L4714" s="81" t="s">
        <v>429</v>
      </c>
      <c r="M4714" s="45"/>
      <c r="N4714" s="129"/>
      <c r="O4714" s="129"/>
      <c r="P4714" s="74">
        <v>43927</v>
      </c>
      <c r="Q4714" s="37" t="s">
        <v>1313</v>
      </c>
      <c r="R4714" s="46"/>
      <c r="S4714" s="46"/>
    </row>
    <row r="4715" spans="1:19" ht="12.75">
      <c r="A4715" s="50">
        <v>4714</v>
      </c>
      <c r="B4715" s="119"/>
      <c r="C4715" s="39">
        <v>43927</v>
      </c>
      <c r="D4715" s="40"/>
      <c r="E4715" s="41"/>
      <c r="H4715" s="2" t="s">
        <v>1242</v>
      </c>
      <c r="I4715" s="2" t="s">
        <v>224</v>
      </c>
      <c r="J4715" s="45" t="str">
        <f>IF(ISERROR(VLOOKUP(I4715,State_codes!$B$2:$C$38, 2, FALSE)),"",VLOOKUP(I4715,State_codes!$B$2:$C$38, 2, FALSE))</f>
        <v>MP</v>
      </c>
      <c r="K4715" s="80" t="s">
        <v>122</v>
      </c>
      <c r="L4715" s="81" t="s">
        <v>429</v>
      </c>
      <c r="M4715" s="45"/>
      <c r="N4715" s="129"/>
      <c r="O4715" s="129"/>
      <c r="P4715" s="74">
        <v>43927</v>
      </c>
      <c r="Q4715" s="37" t="s">
        <v>1313</v>
      </c>
      <c r="R4715" s="46"/>
      <c r="S4715" s="46"/>
    </row>
    <row r="4716" spans="1:19" ht="12.75">
      <c r="A4716" s="50">
        <v>4715</v>
      </c>
      <c r="B4716" s="119"/>
      <c r="C4716" s="39">
        <v>43927</v>
      </c>
      <c r="D4716" s="40"/>
      <c r="E4716" s="41"/>
      <c r="H4716" s="2" t="s">
        <v>1242</v>
      </c>
      <c r="I4716" s="2" t="s">
        <v>224</v>
      </c>
      <c r="J4716" s="45" t="str">
        <f>IF(ISERROR(VLOOKUP(I4716,State_codes!$B$2:$C$38, 2, FALSE)),"",VLOOKUP(I4716,State_codes!$B$2:$C$38, 2, FALSE))</f>
        <v>MP</v>
      </c>
      <c r="K4716" s="80" t="s">
        <v>122</v>
      </c>
      <c r="L4716" s="81" t="s">
        <v>429</v>
      </c>
      <c r="M4716" s="45"/>
      <c r="N4716" s="129"/>
      <c r="O4716" s="129"/>
      <c r="P4716" s="74">
        <v>43927</v>
      </c>
      <c r="Q4716" s="37" t="s">
        <v>1313</v>
      </c>
      <c r="R4716" s="46"/>
      <c r="S4716" s="46"/>
    </row>
    <row r="4717" spans="1:19" ht="12.75">
      <c r="A4717" s="50">
        <v>4716</v>
      </c>
      <c r="B4717" s="119"/>
      <c r="C4717" s="39">
        <v>43927</v>
      </c>
      <c r="D4717" s="40"/>
      <c r="E4717" s="41"/>
      <c r="H4717" s="2" t="s">
        <v>1242</v>
      </c>
      <c r="I4717" s="2" t="s">
        <v>224</v>
      </c>
      <c r="J4717" s="45" t="str">
        <f>IF(ISERROR(VLOOKUP(I4717,State_codes!$B$2:$C$38, 2, FALSE)),"",VLOOKUP(I4717,State_codes!$B$2:$C$38, 2, FALSE))</f>
        <v>MP</v>
      </c>
      <c r="K4717" s="80" t="s">
        <v>122</v>
      </c>
      <c r="L4717" s="81" t="s">
        <v>429</v>
      </c>
      <c r="M4717" s="45"/>
      <c r="N4717" s="129"/>
      <c r="O4717" s="129"/>
      <c r="P4717" s="74">
        <v>43927</v>
      </c>
      <c r="Q4717" s="37" t="s">
        <v>1313</v>
      </c>
      <c r="R4717" s="46"/>
      <c r="S4717" s="46"/>
    </row>
    <row r="4718" spans="1:19" ht="12.75">
      <c r="A4718" s="50">
        <v>4717</v>
      </c>
      <c r="B4718" s="119"/>
      <c r="C4718" s="39">
        <v>43927</v>
      </c>
      <c r="D4718" s="40"/>
      <c r="E4718" s="41"/>
      <c r="H4718" s="2" t="s">
        <v>1242</v>
      </c>
      <c r="I4718" s="2" t="s">
        <v>224</v>
      </c>
      <c r="J4718" s="45" t="str">
        <f>IF(ISERROR(VLOOKUP(I4718,State_codes!$B$2:$C$38, 2, FALSE)),"",VLOOKUP(I4718,State_codes!$B$2:$C$38, 2, FALSE))</f>
        <v>MP</v>
      </c>
      <c r="K4718" s="80" t="s">
        <v>122</v>
      </c>
      <c r="L4718" s="81" t="s">
        <v>429</v>
      </c>
      <c r="M4718" s="45"/>
      <c r="N4718" s="129"/>
      <c r="O4718" s="129"/>
      <c r="P4718" s="74">
        <v>43927</v>
      </c>
      <c r="Q4718" s="37" t="s">
        <v>1313</v>
      </c>
      <c r="R4718" s="46"/>
      <c r="S4718" s="46"/>
    </row>
    <row r="4719" spans="1:19" ht="12.75">
      <c r="A4719" s="50">
        <v>4718</v>
      </c>
      <c r="B4719" s="119"/>
      <c r="C4719" s="39">
        <v>43927</v>
      </c>
      <c r="D4719" s="40"/>
      <c r="E4719" s="41"/>
      <c r="H4719" s="2" t="s">
        <v>1242</v>
      </c>
      <c r="I4719" s="2" t="s">
        <v>224</v>
      </c>
      <c r="J4719" s="45" t="str">
        <f>IF(ISERROR(VLOOKUP(I4719,State_codes!$B$2:$C$38, 2, FALSE)),"",VLOOKUP(I4719,State_codes!$B$2:$C$38, 2, FALSE))</f>
        <v>MP</v>
      </c>
      <c r="K4719" s="80" t="s">
        <v>122</v>
      </c>
      <c r="L4719" s="81" t="s">
        <v>429</v>
      </c>
      <c r="M4719" s="45"/>
      <c r="N4719" s="129"/>
      <c r="O4719" s="129"/>
      <c r="P4719" s="74">
        <v>43927</v>
      </c>
      <c r="Q4719" s="37" t="s">
        <v>1313</v>
      </c>
      <c r="R4719" s="46"/>
      <c r="S4719" s="46"/>
    </row>
    <row r="4720" spans="1:19" ht="12.75">
      <c r="A4720" s="50">
        <v>4719</v>
      </c>
      <c r="B4720" s="119"/>
      <c r="C4720" s="39">
        <v>43927</v>
      </c>
      <c r="D4720" s="40"/>
      <c r="E4720" s="41"/>
      <c r="H4720" s="2" t="s">
        <v>1242</v>
      </c>
      <c r="I4720" s="2" t="s">
        <v>224</v>
      </c>
      <c r="J4720" s="45" t="str">
        <f>IF(ISERROR(VLOOKUP(I4720,State_codes!$B$2:$C$38, 2, FALSE)),"",VLOOKUP(I4720,State_codes!$B$2:$C$38, 2, FALSE))</f>
        <v>MP</v>
      </c>
      <c r="K4720" s="80" t="s">
        <v>122</v>
      </c>
      <c r="L4720" s="81" t="s">
        <v>429</v>
      </c>
      <c r="M4720" s="45"/>
      <c r="N4720" s="129"/>
      <c r="O4720" s="129"/>
      <c r="P4720" s="74">
        <v>43927</v>
      </c>
      <c r="Q4720" s="37" t="s">
        <v>1313</v>
      </c>
      <c r="R4720" s="46"/>
      <c r="S4720" s="46"/>
    </row>
    <row r="4721" spans="1:19" ht="12.75">
      <c r="A4721" s="50">
        <v>4720</v>
      </c>
      <c r="B4721" s="119"/>
      <c r="C4721" s="39">
        <v>43927</v>
      </c>
      <c r="D4721" s="40"/>
      <c r="E4721" s="41"/>
      <c r="H4721" s="2" t="s">
        <v>1242</v>
      </c>
      <c r="I4721" s="2" t="s">
        <v>224</v>
      </c>
      <c r="J4721" s="45" t="str">
        <f>IF(ISERROR(VLOOKUP(I4721,State_codes!$B$2:$C$38, 2, FALSE)),"",VLOOKUP(I4721,State_codes!$B$2:$C$38, 2, FALSE))</f>
        <v>MP</v>
      </c>
      <c r="K4721" s="80" t="s">
        <v>122</v>
      </c>
      <c r="L4721" s="81" t="s">
        <v>429</v>
      </c>
      <c r="M4721" s="45"/>
      <c r="N4721" s="129"/>
      <c r="O4721" s="129"/>
      <c r="P4721" s="74">
        <v>43927</v>
      </c>
      <c r="Q4721" s="37" t="s">
        <v>1313</v>
      </c>
      <c r="R4721" s="46"/>
      <c r="S4721" s="46"/>
    </row>
    <row r="4722" spans="1:19" ht="12.75">
      <c r="A4722" s="50">
        <v>4721</v>
      </c>
      <c r="B4722" s="119"/>
      <c r="C4722" s="146">
        <v>43927</v>
      </c>
      <c r="D4722" s="343"/>
      <c r="E4722" s="45"/>
      <c r="F4722" s="45"/>
      <c r="G4722" s="45"/>
      <c r="H4722" s="2" t="s">
        <v>1242</v>
      </c>
      <c r="I4722" s="75" t="s">
        <v>224</v>
      </c>
      <c r="J4722" s="45" t="str">
        <f>IF(ISERROR(VLOOKUP(I4722,State_codes!$B$2:$C$38, 2, FALSE)),"",VLOOKUP(I4722,State_codes!$B$2:$C$38, 2, FALSE))</f>
        <v>MP</v>
      </c>
      <c r="K4722" s="45" t="s">
        <v>122</v>
      </c>
      <c r="L4722" s="163" t="s">
        <v>429</v>
      </c>
      <c r="M4722" s="45"/>
      <c r="N4722" s="129"/>
      <c r="O4722" s="129"/>
      <c r="P4722" s="146">
        <v>43927</v>
      </c>
      <c r="Q4722" s="131" t="s">
        <v>1313</v>
      </c>
      <c r="R4722" s="46"/>
      <c r="S4722" s="46"/>
    </row>
    <row r="4723" spans="1:19" ht="12.75">
      <c r="A4723" s="50">
        <v>4722</v>
      </c>
      <c r="B4723" s="119"/>
      <c r="C4723" s="146">
        <v>43927</v>
      </c>
      <c r="D4723" s="343"/>
      <c r="E4723" s="45"/>
      <c r="F4723" s="45"/>
      <c r="G4723" s="45"/>
      <c r="H4723" s="2" t="s">
        <v>1242</v>
      </c>
      <c r="I4723" s="75" t="s">
        <v>224</v>
      </c>
      <c r="J4723" s="45" t="str">
        <f>IF(ISERROR(VLOOKUP(I4723,State_codes!$B$2:$C$38, 2, FALSE)),"",VLOOKUP(I4723,State_codes!$B$2:$C$38, 2, FALSE))</f>
        <v>MP</v>
      </c>
      <c r="K4723" s="45" t="s">
        <v>122</v>
      </c>
      <c r="L4723" s="163" t="s">
        <v>429</v>
      </c>
      <c r="M4723" s="45"/>
      <c r="N4723" s="129"/>
      <c r="O4723" s="129"/>
      <c r="P4723" s="146">
        <v>43927</v>
      </c>
      <c r="Q4723" s="131" t="s">
        <v>1313</v>
      </c>
      <c r="R4723" s="46"/>
      <c r="S4723" s="46"/>
    </row>
    <row r="4724" spans="1:19" ht="12.75">
      <c r="A4724" s="50">
        <v>4723</v>
      </c>
      <c r="B4724" s="119"/>
      <c r="C4724" s="146">
        <v>43927</v>
      </c>
      <c r="D4724" s="343"/>
      <c r="E4724" s="45"/>
      <c r="F4724" s="45"/>
      <c r="G4724" s="45"/>
      <c r="H4724" s="2" t="s">
        <v>1242</v>
      </c>
      <c r="I4724" s="75" t="s">
        <v>224</v>
      </c>
      <c r="J4724" s="45" t="str">
        <f>IF(ISERROR(VLOOKUP(I4724,State_codes!$B$2:$C$38, 2, FALSE)),"",VLOOKUP(I4724,State_codes!$B$2:$C$38, 2, FALSE))</f>
        <v>MP</v>
      </c>
      <c r="K4724" s="45" t="s">
        <v>122</v>
      </c>
      <c r="L4724" s="163" t="s">
        <v>429</v>
      </c>
      <c r="M4724" s="45"/>
      <c r="N4724" s="129"/>
      <c r="O4724" s="129"/>
      <c r="P4724" s="146">
        <v>43927</v>
      </c>
      <c r="Q4724" s="131" t="s">
        <v>1313</v>
      </c>
      <c r="R4724" s="46"/>
      <c r="S4724" s="46"/>
    </row>
    <row r="4725" spans="1:19" ht="12.75">
      <c r="A4725" s="50">
        <v>4724</v>
      </c>
      <c r="B4725" s="119"/>
      <c r="C4725" s="146">
        <v>43927</v>
      </c>
      <c r="D4725" s="343"/>
      <c r="E4725" s="45"/>
      <c r="F4725" s="45"/>
      <c r="G4725" s="45"/>
      <c r="H4725" s="2" t="s">
        <v>1242</v>
      </c>
      <c r="I4725" s="75" t="s">
        <v>224</v>
      </c>
      <c r="J4725" s="45" t="str">
        <f>IF(ISERROR(VLOOKUP(I4725,State_codes!$B$2:$C$38, 2, FALSE)),"",VLOOKUP(I4725,State_codes!$B$2:$C$38, 2, FALSE))</f>
        <v>MP</v>
      </c>
      <c r="K4725" s="45" t="s">
        <v>122</v>
      </c>
      <c r="L4725" s="163" t="s">
        <v>429</v>
      </c>
      <c r="M4725" s="45"/>
      <c r="N4725" s="129"/>
      <c r="O4725" s="129"/>
      <c r="P4725" s="146">
        <v>43927</v>
      </c>
      <c r="Q4725" s="131" t="s">
        <v>1313</v>
      </c>
      <c r="R4725" s="46"/>
      <c r="S4725" s="46"/>
    </row>
    <row r="4726" spans="1:19" ht="12.75">
      <c r="A4726" s="50">
        <v>4725</v>
      </c>
      <c r="B4726" s="119"/>
      <c r="C4726" s="146">
        <v>43927</v>
      </c>
      <c r="D4726" s="343"/>
      <c r="E4726" s="45"/>
      <c r="F4726" s="45"/>
      <c r="G4726" s="45"/>
      <c r="H4726" s="2" t="s">
        <v>1242</v>
      </c>
      <c r="I4726" s="75" t="s">
        <v>224</v>
      </c>
      <c r="J4726" s="45" t="str">
        <f>IF(ISERROR(VLOOKUP(I4726,State_codes!$B$2:$C$38, 2, FALSE)),"",VLOOKUP(I4726,State_codes!$B$2:$C$38, 2, FALSE))</f>
        <v>MP</v>
      </c>
      <c r="K4726" s="45" t="s">
        <v>122</v>
      </c>
      <c r="L4726" s="163" t="s">
        <v>429</v>
      </c>
      <c r="M4726" s="45"/>
      <c r="N4726" s="129"/>
      <c r="O4726" s="129"/>
      <c r="P4726" s="146">
        <v>43927</v>
      </c>
      <c r="Q4726" s="131" t="s">
        <v>1313</v>
      </c>
      <c r="R4726" s="46"/>
      <c r="S4726" s="46"/>
    </row>
    <row r="4727" spans="1:19" ht="12.75">
      <c r="A4727" s="50">
        <v>4726</v>
      </c>
      <c r="B4727" s="119"/>
      <c r="C4727" s="146">
        <v>43927</v>
      </c>
      <c r="D4727" s="343"/>
      <c r="E4727" s="45"/>
      <c r="F4727" s="45"/>
      <c r="G4727" s="45"/>
      <c r="H4727" s="2" t="s">
        <v>1242</v>
      </c>
      <c r="I4727" s="75" t="s">
        <v>224</v>
      </c>
      <c r="J4727" s="45" t="str">
        <f>IF(ISERROR(VLOOKUP(I4727,State_codes!$B$2:$C$38, 2, FALSE)),"",VLOOKUP(I4727,State_codes!$B$2:$C$38, 2, FALSE))</f>
        <v>MP</v>
      </c>
      <c r="K4727" s="45" t="s">
        <v>122</v>
      </c>
      <c r="L4727" s="163" t="s">
        <v>429</v>
      </c>
      <c r="M4727" s="45"/>
      <c r="N4727" s="129"/>
      <c r="O4727" s="129"/>
      <c r="P4727" s="146">
        <v>43927</v>
      </c>
      <c r="Q4727" s="131" t="s">
        <v>1313</v>
      </c>
      <c r="R4727" s="46"/>
      <c r="S4727" s="46"/>
    </row>
    <row r="4728" spans="1:19" ht="12.75">
      <c r="A4728" s="50">
        <v>4727</v>
      </c>
      <c r="B4728" s="119"/>
      <c r="C4728" s="146">
        <v>43927</v>
      </c>
      <c r="D4728" s="343"/>
      <c r="E4728" s="45"/>
      <c r="F4728" s="45"/>
      <c r="G4728" s="45"/>
      <c r="H4728" s="2" t="s">
        <v>1242</v>
      </c>
      <c r="I4728" s="75" t="s">
        <v>224</v>
      </c>
      <c r="J4728" s="45" t="str">
        <f>IF(ISERROR(VLOOKUP(I4728,State_codes!$B$2:$C$38, 2, FALSE)),"",VLOOKUP(I4728,State_codes!$B$2:$C$38, 2, FALSE))</f>
        <v>MP</v>
      </c>
      <c r="K4728" s="45" t="s">
        <v>122</v>
      </c>
      <c r="L4728" s="163" t="s">
        <v>429</v>
      </c>
      <c r="M4728" s="45"/>
      <c r="N4728" s="129"/>
      <c r="O4728" s="129"/>
      <c r="P4728" s="146">
        <v>43927</v>
      </c>
      <c r="Q4728" s="131" t="s">
        <v>1313</v>
      </c>
      <c r="R4728" s="46"/>
      <c r="S4728" s="46"/>
    </row>
    <row r="4729" spans="1:19" ht="12.75">
      <c r="A4729" s="50">
        <v>4728</v>
      </c>
      <c r="B4729" s="119"/>
      <c r="C4729" s="146">
        <v>43927</v>
      </c>
      <c r="D4729" s="343"/>
      <c r="E4729" s="45"/>
      <c r="F4729" s="45"/>
      <c r="G4729" s="45"/>
      <c r="H4729" s="2" t="s">
        <v>1242</v>
      </c>
      <c r="I4729" s="75" t="s">
        <v>224</v>
      </c>
      <c r="J4729" s="45" t="str">
        <f>IF(ISERROR(VLOOKUP(I4729,State_codes!$B$2:$C$38, 2, FALSE)),"",VLOOKUP(I4729,State_codes!$B$2:$C$38, 2, FALSE))</f>
        <v>MP</v>
      </c>
      <c r="K4729" s="45" t="s">
        <v>122</v>
      </c>
      <c r="L4729" s="163" t="s">
        <v>429</v>
      </c>
      <c r="M4729" s="45"/>
      <c r="N4729" s="129"/>
      <c r="O4729" s="129"/>
      <c r="P4729" s="146">
        <v>43927</v>
      </c>
      <c r="Q4729" s="131" t="s">
        <v>1313</v>
      </c>
      <c r="R4729" s="46"/>
      <c r="S4729" s="46"/>
    </row>
    <row r="4730" spans="1:19" ht="12.75">
      <c r="A4730" s="50">
        <v>4729</v>
      </c>
      <c r="B4730" s="119"/>
      <c r="C4730" s="146">
        <v>43927</v>
      </c>
      <c r="D4730" s="343"/>
      <c r="E4730" s="45"/>
      <c r="F4730" s="45"/>
      <c r="G4730" s="45"/>
      <c r="H4730" s="2" t="s">
        <v>1242</v>
      </c>
      <c r="I4730" s="75" t="s">
        <v>224</v>
      </c>
      <c r="J4730" s="45" t="str">
        <f>IF(ISERROR(VLOOKUP(I4730,State_codes!$B$2:$C$38, 2, FALSE)),"",VLOOKUP(I4730,State_codes!$B$2:$C$38, 2, FALSE))</f>
        <v>MP</v>
      </c>
      <c r="K4730" s="45" t="s">
        <v>122</v>
      </c>
      <c r="L4730" s="163" t="s">
        <v>429</v>
      </c>
      <c r="M4730" s="45"/>
      <c r="N4730" s="129"/>
      <c r="O4730" s="129"/>
      <c r="P4730" s="146">
        <v>43927</v>
      </c>
      <c r="Q4730" s="131" t="s">
        <v>1313</v>
      </c>
      <c r="R4730" s="46"/>
      <c r="S4730" s="46"/>
    </row>
    <row r="4731" spans="1:19" ht="12.75">
      <c r="A4731" s="50">
        <v>4730</v>
      </c>
      <c r="B4731" s="119"/>
      <c r="C4731" s="146">
        <v>43927</v>
      </c>
      <c r="D4731" s="343"/>
      <c r="E4731" s="45"/>
      <c r="F4731" s="45"/>
      <c r="G4731" s="45"/>
      <c r="H4731" s="2" t="s">
        <v>1242</v>
      </c>
      <c r="I4731" s="75" t="s">
        <v>224</v>
      </c>
      <c r="J4731" s="45" t="str">
        <f>IF(ISERROR(VLOOKUP(I4731,State_codes!$B$2:$C$38, 2, FALSE)),"",VLOOKUP(I4731,State_codes!$B$2:$C$38, 2, FALSE))</f>
        <v>MP</v>
      </c>
      <c r="K4731" s="45" t="s">
        <v>122</v>
      </c>
      <c r="L4731" s="163" t="s">
        <v>429</v>
      </c>
      <c r="M4731" s="45"/>
      <c r="N4731" s="129"/>
      <c r="O4731" s="129"/>
      <c r="P4731" s="146">
        <v>43927</v>
      </c>
      <c r="Q4731" s="131" t="s">
        <v>1313</v>
      </c>
      <c r="R4731" s="46"/>
      <c r="S4731" s="46"/>
    </row>
    <row r="4732" spans="1:19" ht="12.75">
      <c r="A4732" s="50">
        <v>4731</v>
      </c>
      <c r="B4732" s="119"/>
      <c r="C4732" s="146">
        <v>43927</v>
      </c>
      <c r="D4732" s="343"/>
      <c r="E4732" s="45"/>
      <c r="F4732" s="45"/>
      <c r="G4732" s="45"/>
      <c r="H4732" s="2" t="s">
        <v>1242</v>
      </c>
      <c r="I4732" s="75" t="s">
        <v>224</v>
      </c>
      <c r="J4732" s="45" t="str">
        <f>IF(ISERROR(VLOOKUP(I4732,State_codes!$B$2:$C$38, 2, FALSE)),"",VLOOKUP(I4732,State_codes!$B$2:$C$38, 2, FALSE))</f>
        <v>MP</v>
      </c>
      <c r="K4732" s="45" t="s">
        <v>122</v>
      </c>
      <c r="L4732" s="163" t="s">
        <v>429</v>
      </c>
      <c r="M4732" s="45"/>
      <c r="N4732" s="129"/>
      <c r="O4732" s="129"/>
      <c r="P4732" s="146">
        <v>43927</v>
      </c>
      <c r="Q4732" s="131" t="s">
        <v>1313</v>
      </c>
      <c r="R4732" s="46"/>
      <c r="S4732" s="46"/>
    </row>
    <row r="4733" spans="1:19" ht="12.75">
      <c r="A4733" s="50">
        <v>4732</v>
      </c>
      <c r="B4733" s="119"/>
      <c r="C4733" s="146">
        <v>43927</v>
      </c>
      <c r="D4733" s="343"/>
      <c r="E4733" s="45"/>
      <c r="F4733" s="45"/>
      <c r="G4733" s="45"/>
      <c r="H4733" s="2" t="s">
        <v>1242</v>
      </c>
      <c r="I4733" s="75" t="s">
        <v>224</v>
      </c>
      <c r="J4733" s="45" t="str">
        <f>IF(ISERROR(VLOOKUP(I4733,State_codes!$B$2:$C$38, 2, FALSE)),"",VLOOKUP(I4733,State_codes!$B$2:$C$38, 2, FALSE))</f>
        <v>MP</v>
      </c>
      <c r="K4733" s="45" t="s">
        <v>122</v>
      </c>
      <c r="L4733" s="163" t="s">
        <v>429</v>
      </c>
      <c r="M4733" s="45"/>
      <c r="N4733" s="129"/>
      <c r="O4733" s="129"/>
      <c r="P4733" s="146">
        <v>43927</v>
      </c>
      <c r="Q4733" s="131" t="s">
        <v>1313</v>
      </c>
      <c r="R4733" s="46"/>
      <c r="S4733" s="46"/>
    </row>
    <row r="4734" spans="1:19" ht="12.75">
      <c r="A4734" s="50">
        <v>4733</v>
      </c>
      <c r="B4734" s="119"/>
      <c r="C4734" s="146">
        <v>43927</v>
      </c>
      <c r="D4734" s="343"/>
      <c r="E4734" s="45"/>
      <c r="F4734" s="45"/>
      <c r="G4734" s="45"/>
      <c r="H4734" s="2" t="s">
        <v>1242</v>
      </c>
      <c r="I4734" s="75" t="s">
        <v>224</v>
      </c>
      <c r="J4734" s="45" t="str">
        <f>IF(ISERROR(VLOOKUP(I4734,State_codes!$B$2:$C$38, 2, FALSE)),"",VLOOKUP(I4734,State_codes!$B$2:$C$38, 2, FALSE))</f>
        <v>MP</v>
      </c>
      <c r="K4734" s="45" t="s">
        <v>122</v>
      </c>
      <c r="L4734" s="163" t="s">
        <v>429</v>
      </c>
      <c r="M4734" s="45"/>
      <c r="N4734" s="129"/>
      <c r="O4734" s="129"/>
      <c r="P4734" s="146">
        <v>43927</v>
      </c>
      <c r="Q4734" s="131" t="s">
        <v>1313</v>
      </c>
      <c r="R4734" s="46"/>
      <c r="S4734" s="46"/>
    </row>
    <row r="4735" spans="1:19" ht="12.75">
      <c r="A4735" s="50">
        <v>4734</v>
      </c>
      <c r="B4735" s="119"/>
      <c r="C4735" s="146">
        <v>43927</v>
      </c>
      <c r="D4735" s="343"/>
      <c r="E4735" s="45"/>
      <c r="F4735" s="45"/>
      <c r="G4735" s="45"/>
      <c r="H4735" s="2" t="s">
        <v>1242</v>
      </c>
      <c r="I4735" s="75" t="s">
        <v>224</v>
      </c>
      <c r="J4735" s="45" t="str">
        <f>IF(ISERROR(VLOOKUP(I4735,State_codes!$B$2:$C$38, 2, FALSE)),"",VLOOKUP(I4735,State_codes!$B$2:$C$38, 2, FALSE))</f>
        <v>MP</v>
      </c>
      <c r="K4735" s="45" t="s">
        <v>122</v>
      </c>
      <c r="L4735" s="163" t="s">
        <v>429</v>
      </c>
      <c r="M4735" s="45"/>
      <c r="N4735" s="129"/>
      <c r="O4735" s="129"/>
      <c r="P4735" s="146">
        <v>43927</v>
      </c>
      <c r="Q4735" s="131" t="s">
        <v>1313</v>
      </c>
      <c r="R4735" s="46"/>
      <c r="S4735" s="46"/>
    </row>
    <row r="4736" spans="1:19" ht="12.75">
      <c r="A4736" s="50">
        <v>4735</v>
      </c>
      <c r="B4736" s="119"/>
      <c r="C4736" s="146">
        <v>43927</v>
      </c>
      <c r="D4736" s="343"/>
      <c r="E4736" s="45"/>
      <c r="F4736" s="45"/>
      <c r="G4736" s="45"/>
      <c r="H4736" s="2" t="s">
        <v>1242</v>
      </c>
      <c r="I4736" s="75" t="s">
        <v>224</v>
      </c>
      <c r="J4736" s="45" t="str">
        <f>IF(ISERROR(VLOOKUP(I4736,State_codes!$B$2:$C$38, 2, FALSE)),"",VLOOKUP(I4736,State_codes!$B$2:$C$38, 2, FALSE))</f>
        <v>MP</v>
      </c>
      <c r="K4736" s="45" t="s">
        <v>122</v>
      </c>
      <c r="L4736" s="163" t="s">
        <v>429</v>
      </c>
      <c r="M4736" s="45"/>
      <c r="N4736" s="129"/>
      <c r="O4736" s="129"/>
      <c r="P4736" s="146">
        <v>43927</v>
      </c>
      <c r="Q4736" s="131" t="s">
        <v>1313</v>
      </c>
      <c r="R4736" s="46"/>
      <c r="S4736" s="46"/>
    </row>
    <row r="4737" spans="1:19" ht="12.75">
      <c r="A4737" s="50">
        <v>4736</v>
      </c>
      <c r="B4737" s="119"/>
      <c r="C4737" s="146">
        <v>43927</v>
      </c>
      <c r="D4737" s="343"/>
      <c r="E4737" s="45"/>
      <c r="F4737" s="45"/>
      <c r="G4737" s="45"/>
      <c r="H4737" s="2" t="s">
        <v>1242</v>
      </c>
      <c r="I4737" s="75" t="s">
        <v>224</v>
      </c>
      <c r="J4737" s="45" t="str">
        <f>IF(ISERROR(VLOOKUP(I4737,State_codes!$B$2:$C$38, 2, FALSE)),"",VLOOKUP(I4737,State_codes!$B$2:$C$38, 2, FALSE))</f>
        <v>MP</v>
      </c>
      <c r="K4737" s="45" t="s">
        <v>122</v>
      </c>
      <c r="L4737" s="163" t="s">
        <v>429</v>
      </c>
      <c r="M4737" s="45"/>
      <c r="N4737" s="129"/>
      <c r="O4737" s="129"/>
      <c r="P4737" s="146">
        <v>43927</v>
      </c>
      <c r="Q4737" s="131" t="s">
        <v>1313</v>
      </c>
      <c r="R4737" s="46"/>
      <c r="S4737" s="46"/>
    </row>
    <row r="4738" spans="1:19" ht="12.75">
      <c r="A4738" s="50">
        <v>4737</v>
      </c>
      <c r="B4738" s="119"/>
      <c r="C4738" s="146">
        <v>43927</v>
      </c>
      <c r="D4738" s="343"/>
      <c r="E4738" s="45"/>
      <c r="F4738" s="45"/>
      <c r="G4738" s="45"/>
      <c r="H4738" s="2" t="s">
        <v>223</v>
      </c>
      <c r="I4738" s="75" t="s">
        <v>224</v>
      </c>
      <c r="J4738" s="45" t="str">
        <f>IF(ISERROR(VLOOKUP(I4738,State_codes!$B$2:$C$38, 2, FALSE)),"",VLOOKUP(I4738,State_codes!$B$2:$C$38, 2, FALSE))</f>
        <v>MP</v>
      </c>
      <c r="K4738" s="45" t="s">
        <v>122</v>
      </c>
      <c r="L4738" s="163" t="s">
        <v>429</v>
      </c>
      <c r="M4738" s="45"/>
      <c r="N4738" s="129"/>
      <c r="O4738" s="129"/>
      <c r="P4738" s="146">
        <v>43927</v>
      </c>
      <c r="Q4738" s="131" t="s">
        <v>1313</v>
      </c>
      <c r="R4738" s="46"/>
      <c r="S4738" s="46"/>
    </row>
    <row r="4739" spans="1:19" ht="12.75">
      <c r="A4739" s="50">
        <v>4738</v>
      </c>
      <c r="B4739" s="119"/>
      <c r="C4739" s="146">
        <v>43927</v>
      </c>
      <c r="D4739" s="343"/>
      <c r="E4739" s="45"/>
      <c r="F4739" s="45"/>
      <c r="G4739" s="45"/>
      <c r="H4739" s="2" t="s">
        <v>223</v>
      </c>
      <c r="I4739" s="75" t="s">
        <v>224</v>
      </c>
      <c r="J4739" s="45" t="str">
        <f>IF(ISERROR(VLOOKUP(I4739,State_codes!$B$2:$C$38, 2, FALSE)),"",VLOOKUP(I4739,State_codes!$B$2:$C$38, 2, FALSE))</f>
        <v>MP</v>
      </c>
      <c r="K4739" s="45" t="s">
        <v>122</v>
      </c>
      <c r="L4739" s="163" t="s">
        <v>429</v>
      </c>
      <c r="M4739" s="45"/>
      <c r="N4739" s="129"/>
      <c r="O4739" s="129"/>
      <c r="P4739" s="146">
        <v>43927</v>
      </c>
      <c r="Q4739" s="131" t="s">
        <v>1313</v>
      </c>
      <c r="R4739" s="46"/>
      <c r="S4739" s="46"/>
    </row>
    <row r="4740" spans="1:19" ht="12.75">
      <c r="A4740" s="50">
        <v>4739</v>
      </c>
      <c r="B4740" s="119"/>
      <c r="C4740" s="146">
        <v>43927</v>
      </c>
      <c r="D4740" s="343"/>
      <c r="E4740" s="45"/>
      <c r="F4740" s="45"/>
      <c r="G4740" s="45"/>
      <c r="H4740" s="2" t="s">
        <v>223</v>
      </c>
      <c r="I4740" s="75" t="s">
        <v>224</v>
      </c>
      <c r="J4740" s="45" t="str">
        <f>IF(ISERROR(VLOOKUP(I4740,State_codes!$B$2:$C$38, 2, FALSE)),"",VLOOKUP(I4740,State_codes!$B$2:$C$38, 2, FALSE))</f>
        <v>MP</v>
      </c>
      <c r="K4740" s="45" t="s">
        <v>122</v>
      </c>
      <c r="L4740" s="163" t="s">
        <v>429</v>
      </c>
      <c r="M4740" s="45"/>
      <c r="N4740" s="129"/>
      <c r="O4740" s="129"/>
      <c r="P4740" s="146">
        <v>43927</v>
      </c>
      <c r="Q4740" s="131" t="s">
        <v>1313</v>
      </c>
      <c r="R4740" s="46"/>
      <c r="S4740" s="46"/>
    </row>
    <row r="4741" spans="1:19" ht="12.75">
      <c r="A4741" s="50">
        <v>4740</v>
      </c>
      <c r="B4741" s="119"/>
      <c r="C4741" s="146">
        <v>43927</v>
      </c>
      <c r="D4741" s="343"/>
      <c r="E4741" s="45"/>
      <c r="F4741" s="45"/>
      <c r="G4741" s="45"/>
      <c r="H4741" s="2" t="s">
        <v>223</v>
      </c>
      <c r="I4741" s="75" t="s">
        <v>224</v>
      </c>
      <c r="J4741" s="45" t="str">
        <f>IF(ISERROR(VLOOKUP(I4741,State_codes!$B$2:$C$38, 2, FALSE)),"",VLOOKUP(I4741,State_codes!$B$2:$C$38, 2, FALSE))</f>
        <v>MP</v>
      </c>
      <c r="K4741" s="45" t="s">
        <v>122</v>
      </c>
      <c r="L4741" s="163" t="s">
        <v>429</v>
      </c>
      <c r="M4741" s="45"/>
      <c r="N4741" s="129"/>
      <c r="O4741" s="129"/>
      <c r="P4741" s="146">
        <v>43927</v>
      </c>
      <c r="Q4741" s="131" t="s">
        <v>1313</v>
      </c>
      <c r="R4741" s="46"/>
      <c r="S4741" s="46"/>
    </row>
    <row r="4742" spans="1:19" ht="12.75">
      <c r="A4742" s="50">
        <v>4741</v>
      </c>
      <c r="B4742" s="119"/>
      <c r="C4742" s="146">
        <v>43927</v>
      </c>
      <c r="D4742" s="343"/>
      <c r="E4742" s="45"/>
      <c r="F4742" s="45"/>
      <c r="G4742" s="45"/>
      <c r="H4742" s="2" t="s">
        <v>223</v>
      </c>
      <c r="I4742" s="75" t="s">
        <v>224</v>
      </c>
      <c r="J4742" s="45" t="str">
        <f>IF(ISERROR(VLOOKUP(I4742,State_codes!$B$2:$C$38, 2, FALSE)),"",VLOOKUP(I4742,State_codes!$B$2:$C$38, 2, FALSE))</f>
        <v>MP</v>
      </c>
      <c r="K4742" s="45" t="s">
        <v>122</v>
      </c>
      <c r="L4742" s="163" t="s">
        <v>429</v>
      </c>
      <c r="M4742" s="45"/>
      <c r="N4742" s="129"/>
      <c r="O4742" s="129"/>
      <c r="P4742" s="146">
        <v>43927</v>
      </c>
      <c r="Q4742" s="131" t="s">
        <v>1313</v>
      </c>
      <c r="R4742" s="46"/>
      <c r="S4742" s="46"/>
    </row>
    <row r="4743" spans="1:19" ht="12.75">
      <c r="A4743" s="50">
        <v>4742</v>
      </c>
      <c r="B4743" s="119"/>
      <c r="C4743" s="146">
        <v>43927</v>
      </c>
      <c r="D4743" s="343"/>
      <c r="E4743" s="45"/>
      <c r="F4743" s="45"/>
      <c r="G4743" s="45"/>
      <c r="H4743" s="2" t="s">
        <v>223</v>
      </c>
      <c r="I4743" s="75" t="s">
        <v>224</v>
      </c>
      <c r="J4743" s="45" t="str">
        <f>IF(ISERROR(VLOOKUP(I4743,State_codes!$B$2:$C$38, 2, FALSE)),"",VLOOKUP(I4743,State_codes!$B$2:$C$38, 2, FALSE))</f>
        <v>MP</v>
      </c>
      <c r="K4743" s="45" t="s">
        <v>122</v>
      </c>
      <c r="L4743" s="163" t="s">
        <v>429</v>
      </c>
      <c r="M4743" s="45"/>
      <c r="N4743" s="129"/>
      <c r="O4743" s="129"/>
      <c r="P4743" s="146">
        <v>43927</v>
      </c>
      <c r="Q4743" s="131" t="s">
        <v>1313</v>
      </c>
      <c r="R4743" s="46"/>
      <c r="S4743" s="46"/>
    </row>
    <row r="4744" spans="1:19" ht="12.75">
      <c r="A4744" s="50">
        <v>4743</v>
      </c>
      <c r="B4744" s="119"/>
      <c r="C4744" s="146">
        <v>43927</v>
      </c>
      <c r="D4744" s="343"/>
      <c r="E4744" s="45"/>
      <c r="F4744" s="45"/>
      <c r="G4744" s="45"/>
      <c r="H4744" s="2" t="s">
        <v>223</v>
      </c>
      <c r="I4744" s="75" t="s">
        <v>224</v>
      </c>
      <c r="J4744" s="45" t="str">
        <f>IF(ISERROR(VLOOKUP(I4744,State_codes!$B$2:$C$38, 2, FALSE)),"",VLOOKUP(I4744,State_codes!$B$2:$C$38, 2, FALSE))</f>
        <v>MP</v>
      </c>
      <c r="K4744" s="45" t="s">
        <v>122</v>
      </c>
      <c r="L4744" s="163" t="s">
        <v>429</v>
      </c>
      <c r="M4744" s="45"/>
      <c r="N4744" s="129"/>
      <c r="O4744" s="129"/>
      <c r="P4744" s="146">
        <v>43927</v>
      </c>
      <c r="Q4744" s="131" t="s">
        <v>1313</v>
      </c>
      <c r="R4744" s="46"/>
      <c r="S4744" s="46"/>
    </row>
    <row r="4745" spans="1:19" ht="12.75">
      <c r="A4745" s="50">
        <v>4744</v>
      </c>
      <c r="B4745" s="119"/>
      <c r="C4745" s="146">
        <v>43927</v>
      </c>
      <c r="D4745" s="343"/>
      <c r="E4745" s="45"/>
      <c r="F4745" s="45"/>
      <c r="G4745" s="45"/>
      <c r="H4745" s="2" t="s">
        <v>223</v>
      </c>
      <c r="I4745" s="75" t="s">
        <v>224</v>
      </c>
      <c r="J4745" s="45" t="str">
        <f>IF(ISERROR(VLOOKUP(I4745,State_codes!$B$2:$C$38, 2, FALSE)),"",VLOOKUP(I4745,State_codes!$B$2:$C$38, 2, FALSE))</f>
        <v>MP</v>
      </c>
      <c r="K4745" s="45" t="s">
        <v>122</v>
      </c>
      <c r="L4745" s="163" t="s">
        <v>429</v>
      </c>
      <c r="M4745" s="45"/>
      <c r="N4745" s="129"/>
      <c r="O4745" s="129"/>
      <c r="P4745" s="146">
        <v>43927</v>
      </c>
      <c r="Q4745" s="131" t="s">
        <v>1313</v>
      </c>
      <c r="R4745" s="46"/>
      <c r="S4745" s="46"/>
    </row>
    <row r="4746" spans="1:19" ht="12.75">
      <c r="A4746" s="50">
        <v>4745</v>
      </c>
      <c r="B4746" s="119"/>
      <c r="C4746" s="146">
        <v>43927</v>
      </c>
      <c r="D4746" s="343"/>
      <c r="E4746" s="45"/>
      <c r="F4746" s="45"/>
      <c r="G4746" s="45"/>
      <c r="H4746" s="2" t="s">
        <v>223</v>
      </c>
      <c r="I4746" s="75" t="s">
        <v>224</v>
      </c>
      <c r="J4746" s="45" t="str">
        <f>IF(ISERROR(VLOOKUP(I4746,State_codes!$B$2:$C$38, 2, FALSE)),"",VLOOKUP(I4746,State_codes!$B$2:$C$38, 2, FALSE))</f>
        <v>MP</v>
      </c>
      <c r="K4746" s="45" t="s">
        <v>122</v>
      </c>
      <c r="L4746" s="163" t="s">
        <v>429</v>
      </c>
      <c r="M4746" s="45"/>
      <c r="N4746" s="129"/>
      <c r="O4746" s="129"/>
      <c r="P4746" s="146">
        <v>43927</v>
      </c>
      <c r="Q4746" s="131" t="s">
        <v>1313</v>
      </c>
      <c r="R4746" s="46"/>
      <c r="S4746" s="46"/>
    </row>
    <row r="4747" spans="1:19" ht="12.75">
      <c r="A4747" s="50">
        <v>4746</v>
      </c>
      <c r="B4747" s="119"/>
      <c r="C4747" s="146">
        <v>43927</v>
      </c>
      <c r="D4747" s="343"/>
      <c r="E4747" s="45"/>
      <c r="F4747" s="45"/>
      <c r="G4747" s="45"/>
      <c r="H4747" s="2" t="s">
        <v>223</v>
      </c>
      <c r="I4747" s="75" t="s">
        <v>224</v>
      </c>
      <c r="J4747" s="45" t="str">
        <f>IF(ISERROR(VLOOKUP(I4747,State_codes!$B$2:$C$38, 2, FALSE)),"",VLOOKUP(I4747,State_codes!$B$2:$C$38, 2, FALSE))</f>
        <v>MP</v>
      </c>
      <c r="K4747" s="45" t="s">
        <v>122</v>
      </c>
      <c r="L4747" s="163" t="s">
        <v>429</v>
      </c>
      <c r="M4747" s="45"/>
      <c r="N4747" s="129"/>
      <c r="O4747" s="129"/>
      <c r="P4747" s="146">
        <v>43927</v>
      </c>
      <c r="Q4747" s="131" t="s">
        <v>1313</v>
      </c>
      <c r="R4747" s="46"/>
      <c r="S4747" s="46"/>
    </row>
    <row r="4748" spans="1:19" ht="12.75">
      <c r="A4748" s="50">
        <v>4747</v>
      </c>
      <c r="B4748" s="119"/>
      <c r="C4748" s="146">
        <v>43927</v>
      </c>
      <c r="D4748" s="343"/>
      <c r="E4748" s="45"/>
      <c r="F4748" s="45"/>
      <c r="G4748" s="45"/>
      <c r="H4748" s="2" t="s">
        <v>223</v>
      </c>
      <c r="I4748" s="75" t="s">
        <v>224</v>
      </c>
      <c r="J4748" s="45" t="str">
        <f>IF(ISERROR(VLOOKUP(I4748,State_codes!$B$2:$C$38, 2, FALSE)),"",VLOOKUP(I4748,State_codes!$B$2:$C$38, 2, FALSE))</f>
        <v>MP</v>
      </c>
      <c r="K4748" s="45" t="s">
        <v>122</v>
      </c>
      <c r="L4748" s="163" t="s">
        <v>429</v>
      </c>
      <c r="M4748" s="45"/>
      <c r="N4748" s="129"/>
      <c r="O4748" s="129"/>
      <c r="P4748" s="146">
        <v>43927</v>
      </c>
      <c r="Q4748" s="131" t="s">
        <v>1313</v>
      </c>
      <c r="R4748" s="46"/>
      <c r="S4748" s="46"/>
    </row>
    <row r="4749" spans="1:19" ht="12.75">
      <c r="A4749" s="50">
        <v>4748</v>
      </c>
      <c r="B4749" s="119"/>
      <c r="C4749" s="146">
        <v>43927</v>
      </c>
      <c r="D4749" s="343"/>
      <c r="E4749" s="45"/>
      <c r="F4749" s="45"/>
      <c r="G4749" s="45"/>
      <c r="H4749" s="2" t="s">
        <v>223</v>
      </c>
      <c r="I4749" s="75" t="s">
        <v>224</v>
      </c>
      <c r="J4749" s="45" t="str">
        <f>IF(ISERROR(VLOOKUP(I4749,State_codes!$B$2:$C$38, 2, FALSE)),"",VLOOKUP(I4749,State_codes!$B$2:$C$38, 2, FALSE))</f>
        <v>MP</v>
      </c>
      <c r="K4749" s="45" t="s">
        <v>122</v>
      </c>
      <c r="L4749" s="163" t="s">
        <v>429</v>
      </c>
      <c r="M4749" s="45"/>
      <c r="N4749" s="129"/>
      <c r="O4749" s="129"/>
      <c r="P4749" s="146">
        <v>43927</v>
      </c>
      <c r="Q4749" s="131" t="s">
        <v>1313</v>
      </c>
      <c r="R4749" s="46"/>
      <c r="S4749" s="46"/>
    </row>
    <row r="4750" spans="1:19" ht="12.75">
      <c r="A4750" s="50">
        <v>4749</v>
      </c>
      <c r="B4750" s="119"/>
      <c r="C4750" s="146">
        <v>43927</v>
      </c>
      <c r="D4750" s="343"/>
      <c r="E4750" s="45"/>
      <c r="F4750" s="45"/>
      <c r="G4750" s="45"/>
      <c r="H4750" s="2" t="s">
        <v>223</v>
      </c>
      <c r="I4750" s="75" t="s">
        <v>224</v>
      </c>
      <c r="J4750" s="45" t="str">
        <f>IF(ISERROR(VLOOKUP(I4750,State_codes!$B$2:$C$38, 2, FALSE)),"",VLOOKUP(I4750,State_codes!$B$2:$C$38, 2, FALSE))</f>
        <v>MP</v>
      </c>
      <c r="K4750" s="45" t="s">
        <v>122</v>
      </c>
      <c r="L4750" s="163" t="s">
        <v>429</v>
      </c>
      <c r="M4750" s="45"/>
      <c r="N4750" s="129"/>
      <c r="O4750" s="129"/>
      <c r="P4750" s="146">
        <v>43927</v>
      </c>
      <c r="Q4750" s="131" t="s">
        <v>1313</v>
      </c>
      <c r="R4750" s="46"/>
      <c r="S4750" s="46"/>
    </row>
    <row r="4751" spans="1:19" ht="12.75">
      <c r="A4751" s="50">
        <v>4750</v>
      </c>
      <c r="B4751" s="119"/>
      <c r="C4751" s="146">
        <v>43927</v>
      </c>
      <c r="D4751" s="343"/>
      <c r="E4751" s="45"/>
      <c r="F4751" s="45"/>
      <c r="G4751" s="45"/>
      <c r="H4751" s="2" t="s">
        <v>223</v>
      </c>
      <c r="I4751" s="75" t="s">
        <v>224</v>
      </c>
      <c r="J4751" s="45" t="str">
        <f>IF(ISERROR(VLOOKUP(I4751,State_codes!$B$2:$C$38, 2, FALSE)),"",VLOOKUP(I4751,State_codes!$B$2:$C$38, 2, FALSE))</f>
        <v>MP</v>
      </c>
      <c r="K4751" s="45" t="s">
        <v>122</v>
      </c>
      <c r="L4751" s="163" t="s">
        <v>429</v>
      </c>
      <c r="M4751" s="45"/>
      <c r="N4751" s="129"/>
      <c r="O4751" s="129"/>
      <c r="P4751" s="146">
        <v>43927</v>
      </c>
      <c r="Q4751" s="131" t="s">
        <v>1313</v>
      </c>
      <c r="R4751" s="46"/>
      <c r="S4751" s="46"/>
    </row>
    <row r="4752" spans="1:19" ht="12.75">
      <c r="A4752" s="50">
        <v>4751</v>
      </c>
      <c r="B4752" s="119"/>
      <c r="C4752" s="146">
        <v>43927</v>
      </c>
      <c r="D4752" s="343"/>
      <c r="E4752" s="45"/>
      <c r="F4752" s="45"/>
      <c r="G4752" s="45"/>
      <c r="H4752" s="2" t="s">
        <v>223</v>
      </c>
      <c r="I4752" s="75" t="s">
        <v>224</v>
      </c>
      <c r="J4752" s="45" t="str">
        <f>IF(ISERROR(VLOOKUP(I4752,State_codes!$B$2:$C$38, 2, FALSE)),"",VLOOKUP(I4752,State_codes!$B$2:$C$38, 2, FALSE))</f>
        <v>MP</v>
      </c>
      <c r="K4752" s="45" t="s">
        <v>122</v>
      </c>
      <c r="L4752" s="163" t="s">
        <v>429</v>
      </c>
      <c r="M4752" s="45"/>
      <c r="N4752" s="129"/>
      <c r="O4752" s="129"/>
      <c r="P4752" s="146">
        <v>43927</v>
      </c>
      <c r="Q4752" s="131" t="s">
        <v>1313</v>
      </c>
      <c r="R4752" s="46"/>
      <c r="S4752" s="46"/>
    </row>
    <row r="4753" spans="1:19" ht="12.75">
      <c r="A4753" s="50">
        <v>4752</v>
      </c>
      <c r="B4753" s="119"/>
      <c r="C4753" s="146">
        <v>43927</v>
      </c>
      <c r="D4753" s="343"/>
      <c r="E4753" s="45"/>
      <c r="F4753" s="45"/>
      <c r="G4753" s="45"/>
      <c r="H4753" s="2" t="s">
        <v>223</v>
      </c>
      <c r="I4753" s="75" t="s">
        <v>224</v>
      </c>
      <c r="J4753" s="45" t="str">
        <f>IF(ISERROR(VLOOKUP(I4753,State_codes!$B$2:$C$38, 2, FALSE)),"",VLOOKUP(I4753,State_codes!$B$2:$C$38, 2, FALSE))</f>
        <v>MP</v>
      </c>
      <c r="K4753" s="45" t="s">
        <v>122</v>
      </c>
      <c r="L4753" s="163" t="s">
        <v>429</v>
      </c>
      <c r="M4753" s="45"/>
      <c r="N4753" s="129"/>
      <c r="O4753" s="129"/>
      <c r="P4753" s="146">
        <v>43927</v>
      </c>
      <c r="Q4753" s="131" t="s">
        <v>1313</v>
      </c>
      <c r="R4753" s="46"/>
      <c r="S4753" s="46"/>
    </row>
    <row r="4754" spans="1:19" ht="12.75">
      <c r="A4754" s="50">
        <v>4753</v>
      </c>
      <c r="B4754" s="119"/>
      <c r="C4754" s="146">
        <v>43927</v>
      </c>
      <c r="D4754" s="343"/>
      <c r="E4754" s="45"/>
      <c r="F4754" s="45"/>
      <c r="G4754" s="45"/>
      <c r="H4754" s="80" t="s">
        <v>226</v>
      </c>
      <c r="I4754" s="75" t="s">
        <v>224</v>
      </c>
      <c r="J4754" s="45" t="str">
        <f>IF(ISERROR(VLOOKUP(I4754,State_codes!$B$2:$C$38, 2, FALSE)),"",VLOOKUP(I4754,State_codes!$B$2:$C$38, 2, FALSE))</f>
        <v>MP</v>
      </c>
      <c r="K4754" s="45" t="s">
        <v>122</v>
      </c>
      <c r="L4754" s="163" t="s">
        <v>429</v>
      </c>
      <c r="M4754" s="45"/>
      <c r="N4754" s="129"/>
      <c r="O4754" s="129"/>
      <c r="P4754" s="146">
        <v>43927</v>
      </c>
      <c r="Q4754" s="131" t="s">
        <v>1313</v>
      </c>
      <c r="R4754" s="46"/>
      <c r="S4754" s="46"/>
    </row>
    <row r="4755" spans="1:19" ht="12.75">
      <c r="A4755" s="50">
        <v>4754</v>
      </c>
      <c r="B4755" s="119"/>
      <c r="C4755" s="146">
        <v>43927</v>
      </c>
      <c r="D4755" s="343"/>
      <c r="E4755" s="45"/>
      <c r="F4755" s="45"/>
      <c r="G4755" s="45"/>
      <c r="H4755" s="80" t="s">
        <v>5174</v>
      </c>
      <c r="I4755" s="75" t="s">
        <v>224</v>
      </c>
      <c r="J4755" s="45" t="str">
        <f>IF(ISERROR(VLOOKUP(I4755,State_codes!$B$2:$C$38, 2, FALSE)),"",VLOOKUP(I4755,State_codes!$B$2:$C$38, 2, FALSE))</f>
        <v>MP</v>
      </c>
      <c r="K4755" s="45" t="s">
        <v>122</v>
      </c>
      <c r="L4755" s="163" t="s">
        <v>429</v>
      </c>
      <c r="M4755" s="45"/>
      <c r="N4755" s="129"/>
      <c r="O4755" s="129"/>
      <c r="P4755" s="146">
        <v>43927</v>
      </c>
      <c r="Q4755" s="131" t="s">
        <v>1313</v>
      </c>
      <c r="R4755" s="46"/>
      <c r="S4755" s="46"/>
    </row>
    <row r="4756" spans="1:19" ht="12.75">
      <c r="A4756" s="50">
        <v>4755</v>
      </c>
      <c r="B4756" s="119"/>
      <c r="C4756" s="146">
        <v>43927</v>
      </c>
      <c r="D4756" s="343"/>
      <c r="E4756" s="45"/>
      <c r="F4756" s="45"/>
      <c r="G4756" s="45"/>
      <c r="H4756" s="80" t="s">
        <v>5214</v>
      </c>
      <c r="I4756" s="75" t="s">
        <v>224</v>
      </c>
      <c r="J4756" s="45" t="str">
        <f>IF(ISERROR(VLOOKUP(I4756,State_codes!$B$2:$C$38, 2, FALSE)),"",VLOOKUP(I4756,State_codes!$B$2:$C$38, 2, FALSE))</f>
        <v>MP</v>
      </c>
      <c r="K4756" s="45" t="s">
        <v>122</v>
      </c>
      <c r="L4756" s="163" t="s">
        <v>429</v>
      </c>
      <c r="M4756" s="45"/>
      <c r="N4756" s="129"/>
      <c r="O4756" s="129"/>
      <c r="P4756" s="146">
        <v>43927</v>
      </c>
      <c r="Q4756" s="131" t="s">
        <v>1313</v>
      </c>
      <c r="R4756" s="46"/>
      <c r="S4756" s="46"/>
    </row>
    <row r="4757" spans="1:19" ht="12.75">
      <c r="A4757" s="50">
        <v>4756</v>
      </c>
      <c r="B4757" s="119"/>
      <c r="C4757" s="146">
        <v>43927</v>
      </c>
      <c r="D4757" s="343"/>
      <c r="E4757" s="45"/>
      <c r="F4757" s="45"/>
      <c r="H4757" s="45"/>
      <c r="I4757" s="75" t="s">
        <v>224</v>
      </c>
      <c r="J4757" s="45" t="str">
        <f>IF(ISERROR(VLOOKUP(I4757,State_codes!$B$2:$C$38, 2, FALSE)),"",VLOOKUP(I4757,State_codes!$B$2:$C$38, 2, FALSE))</f>
        <v>MP</v>
      </c>
      <c r="K4757" s="45" t="s">
        <v>122</v>
      </c>
      <c r="L4757" s="80" t="s">
        <v>14702</v>
      </c>
      <c r="M4757" s="45"/>
      <c r="N4757" s="129"/>
      <c r="O4757" s="129"/>
      <c r="P4757" s="146">
        <v>43927</v>
      </c>
      <c r="Q4757" s="131" t="s">
        <v>1313</v>
      </c>
      <c r="R4757" s="46"/>
      <c r="S4757" s="46"/>
    </row>
    <row r="4758" spans="1:19" ht="12.75">
      <c r="A4758" s="50">
        <v>4757</v>
      </c>
      <c r="B4758" s="119"/>
      <c r="C4758" s="39">
        <v>43927</v>
      </c>
      <c r="D4758" s="40"/>
      <c r="E4758" s="27">
        <v>32</v>
      </c>
      <c r="F4758" s="2" t="s">
        <v>39</v>
      </c>
      <c r="H4758" s="2" t="s">
        <v>5307</v>
      </c>
      <c r="I4758" s="2" t="s">
        <v>322</v>
      </c>
      <c r="J4758" s="45" t="str">
        <f>IF(ISERROR(VLOOKUP(I4758,State_codes!$B$2:$C$38, 2, FALSE)),"",VLOOKUP(I4758,State_codes!$B$2:$C$38, 2, FALSE))</f>
        <v>OR</v>
      </c>
      <c r="K4758" s="2" t="s">
        <v>122</v>
      </c>
      <c r="L4758" s="31" t="s">
        <v>334</v>
      </c>
      <c r="N4758" s="130"/>
      <c r="O4758" s="130"/>
      <c r="P4758" s="39">
        <v>43927</v>
      </c>
      <c r="Q4758" s="37" t="s">
        <v>14232</v>
      </c>
      <c r="R4758" s="46"/>
      <c r="S4758" s="46"/>
    </row>
    <row r="4759" spans="1:19" ht="12.75">
      <c r="A4759" s="50">
        <v>4758</v>
      </c>
      <c r="B4759" s="119"/>
      <c r="C4759" s="39">
        <v>43927</v>
      </c>
      <c r="D4759" s="40"/>
      <c r="E4759" s="41"/>
      <c r="H4759" s="15"/>
      <c r="I4759" s="2" t="s">
        <v>95</v>
      </c>
      <c r="J4759" s="45" t="str">
        <f>IF(ISERROR(VLOOKUP(I4759,State_codes!$B$2:$C$38, 2, FALSE)),"",VLOOKUP(I4759,State_codes!$B$2:$C$38, 2, FALSE))</f>
        <v>DL</v>
      </c>
      <c r="K4759" s="2" t="s">
        <v>122</v>
      </c>
      <c r="L4759" s="163" t="s">
        <v>429</v>
      </c>
      <c r="N4759" s="130"/>
      <c r="O4759" s="130"/>
      <c r="P4759" s="39">
        <v>43927</v>
      </c>
      <c r="Q4759" s="37" t="s">
        <v>14703</v>
      </c>
      <c r="R4759" s="46"/>
      <c r="S4759" s="46"/>
    </row>
    <row r="4760" spans="1:19" ht="12.75">
      <c r="A4760" s="50">
        <v>4759</v>
      </c>
      <c r="B4760" s="119"/>
      <c r="C4760" s="39">
        <v>43927</v>
      </c>
      <c r="D4760" s="40"/>
      <c r="E4760" s="41"/>
      <c r="H4760" s="15"/>
      <c r="I4760" s="2" t="s">
        <v>95</v>
      </c>
      <c r="J4760" s="45" t="str">
        <f>IF(ISERROR(VLOOKUP(I4760,State_codes!$B$2:$C$38, 2, FALSE)),"",VLOOKUP(I4760,State_codes!$B$2:$C$38, 2, FALSE))</f>
        <v>DL</v>
      </c>
      <c r="K4760" s="2" t="s">
        <v>122</v>
      </c>
      <c r="L4760" s="163" t="s">
        <v>429</v>
      </c>
      <c r="N4760" s="130"/>
      <c r="O4760" s="130"/>
      <c r="P4760" s="39">
        <v>43927</v>
      </c>
      <c r="Q4760" s="37" t="s">
        <v>14703</v>
      </c>
      <c r="R4760" s="46"/>
      <c r="S4760" s="46"/>
    </row>
    <row r="4761" spans="1:19" ht="12.75">
      <c r="A4761" s="50">
        <v>4760</v>
      </c>
      <c r="B4761" s="119"/>
      <c r="C4761" s="39">
        <v>43927</v>
      </c>
      <c r="D4761" s="40"/>
      <c r="E4761" s="41"/>
      <c r="G4761" s="2" t="s">
        <v>5368</v>
      </c>
      <c r="H4761" s="2" t="s">
        <v>5423</v>
      </c>
      <c r="I4761" s="2" t="s">
        <v>516</v>
      </c>
      <c r="J4761" s="45" t="str">
        <f>IF(ISERROR(VLOOKUP(I4761,State_codes!$B$2:$C$38, 2, FALSE)),"",VLOOKUP(I4761,State_codes!$B$2:$C$38, 2, FALSE))</f>
        <v>TR</v>
      </c>
      <c r="K4761" s="2" t="s">
        <v>122</v>
      </c>
      <c r="L4761" s="163" t="s">
        <v>429</v>
      </c>
      <c r="N4761" s="130"/>
      <c r="O4761" s="130"/>
      <c r="P4761" s="39">
        <v>43927</v>
      </c>
      <c r="Q4761" s="37" t="s">
        <v>14253</v>
      </c>
      <c r="R4761" s="46"/>
      <c r="S4761" s="46"/>
    </row>
    <row r="4762" spans="1:19" ht="12.75">
      <c r="A4762" s="50">
        <v>4761</v>
      </c>
      <c r="B4762" s="119"/>
      <c r="C4762" s="39">
        <v>43927</v>
      </c>
      <c r="D4762" s="40"/>
      <c r="E4762" s="41"/>
      <c r="H4762" s="2" t="s">
        <v>1059</v>
      </c>
      <c r="I4762" s="2" t="s">
        <v>109</v>
      </c>
      <c r="J4762" s="45" t="str">
        <f>IF(ISERROR(VLOOKUP(I4762,State_codes!$B$2:$C$38, 2, FALSE)),"",VLOOKUP(I4762,State_codes!$B$2:$C$38, 2, FALSE))</f>
        <v>RJ</v>
      </c>
      <c r="K4762" s="2" t="s">
        <v>122</v>
      </c>
      <c r="L4762" s="163" t="s">
        <v>429</v>
      </c>
      <c r="N4762" s="130"/>
      <c r="O4762" s="130"/>
      <c r="P4762" s="39">
        <v>43927</v>
      </c>
      <c r="Q4762" s="37" t="s">
        <v>14704</v>
      </c>
      <c r="R4762" s="46"/>
      <c r="S4762" s="46"/>
    </row>
    <row r="4763" spans="1:19" ht="12.75">
      <c r="A4763" s="50">
        <v>4762</v>
      </c>
      <c r="B4763" s="119"/>
      <c r="C4763" s="39">
        <v>43927</v>
      </c>
      <c r="D4763" s="40"/>
      <c r="E4763" s="41"/>
      <c r="H4763" s="2" t="s">
        <v>4084</v>
      </c>
      <c r="I4763" s="2" t="s">
        <v>109</v>
      </c>
      <c r="J4763" s="45" t="str">
        <f>IF(ISERROR(VLOOKUP(I4763,State_codes!$B$2:$C$38, 2, FALSE)),"",VLOOKUP(I4763,State_codes!$B$2:$C$38, 2, FALSE))</f>
        <v>RJ</v>
      </c>
      <c r="K4763" s="2" t="s">
        <v>122</v>
      </c>
      <c r="L4763" s="163" t="s">
        <v>429</v>
      </c>
      <c r="N4763" s="130"/>
      <c r="O4763" s="130"/>
      <c r="P4763" s="39">
        <v>43927</v>
      </c>
      <c r="Q4763" s="37" t="s">
        <v>14704</v>
      </c>
      <c r="R4763" s="46"/>
      <c r="S4763" s="46"/>
    </row>
    <row r="4764" spans="1:19" ht="12.75">
      <c r="A4764" s="50">
        <v>4763</v>
      </c>
      <c r="B4764" s="119"/>
      <c r="C4764" s="39">
        <v>43927</v>
      </c>
      <c r="D4764" s="40"/>
      <c r="E4764" s="41"/>
      <c r="H4764" s="2" t="s">
        <v>5367</v>
      </c>
      <c r="I4764" s="2" t="s">
        <v>109</v>
      </c>
      <c r="J4764" s="45" t="str">
        <f>IF(ISERROR(VLOOKUP(I4764,State_codes!$B$2:$C$38, 2, FALSE)),"",VLOOKUP(I4764,State_codes!$B$2:$C$38, 2, FALSE))</f>
        <v>RJ</v>
      </c>
      <c r="K4764" s="2" t="s">
        <v>122</v>
      </c>
      <c r="L4764" s="163" t="s">
        <v>429</v>
      </c>
      <c r="N4764" s="130"/>
      <c r="O4764" s="130"/>
      <c r="P4764" s="39">
        <v>43927</v>
      </c>
      <c r="Q4764" s="37" t="s">
        <v>14704</v>
      </c>
      <c r="R4764" s="46"/>
      <c r="S4764" s="46"/>
    </row>
    <row r="4765" spans="1:19" ht="12.75">
      <c r="A4765" s="50">
        <v>4764</v>
      </c>
      <c r="B4765" s="119"/>
      <c r="C4765" s="39">
        <v>43927</v>
      </c>
      <c r="D4765" s="40"/>
      <c r="E4765" s="41"/>
      <c r="H4765" s="2" t="s">
        <v>5367</v>
      </c>
      <c r="I4765" s="2" t="s">
        <v>109</v>
      </c>
      <c r="J4765" s="45" t="str">
        <f>IF(ISERROR(VLOOKUP(I4765,State_codes!$B$2:$C$38, 2, FALSE)),"",VLOOKUP(I4765,State_codes!$B$2:$C$38, 2, FALSE))</f>
        <v>RJ</v>
      </c>
      <c r="K4765" s="2" t="s">
        <v>122</v>
      </c>
      <c r="L4765" s="163" t="s">
        <v>429</v>
      </c>
      <c r="N4765" s="130"/>
      <c r="O4765" s="130"/>
      <c r="P4765" s="39">
        <v>43927</v>
      </c>
      <c r="Q4765" s="37" t="s">
        <v>14704</v>
      </c>
      <c r="R4765" s="46"/>
      <c r="S4765" s="46"/>
    </row>
    <row r="4766" spans="1:19" ht="12.75">
      <c r="A4766" s="50">
        <v>4765</v>
      </c>
      <c r="B4766" s="119"/>
      <c r="C4766" s="39">
        <v>43927</v>
      </c>
      <c r="D4766" s="40"/>
      <c r="E4766" s="41"/>
      <c r="H4766" s="2" t="s">
        <v>1247</v>
      </c>
      <c r="I4766" s="2" t="s">
        <v>109</v>
      </c>
      <c r="J4766" s="45" t="str">
        <f>IF(ISERROR(VLOOKUP(I4766,State_codes!$B$2:$C$38, 2, FALSE)),"",VLOOKUP(I4766,State_codes!$B$2:$C$38, 2, FALSE))</f>
        <v>RJ</v>
      </c>
      <c r="K4766" s="2" t="s">
        <v>122</v>
      </c>
      <c r="L4766" s="163" t="s">
        <v>429</v>
      </c>
      <c r="N4766" s="130"/>
      <c r="O4766" s="130"/>
      <c r="P4766" s="39">
        <v>43927</v>
      </c>
      <c r="Q4766" s="37" t="s">
        <v>14704</v>
      </c>
      <c r="R4766" s="46"/>
      <c r="S4766" s="46"/>
    </row>
    <row r="4767" spans="1:19" ht="12.75">
      <c r="A4767" s="50">
        <v>4766</v>
      </c>
      <c r="B4767" s="119"/>
      <c r="C4767" s="39">
        <v>43927</v>
      </c>
      <c r="D4767" s="40"/>
      <c r="E4767" s="41"/>
      <c r="H4767" s="2" t="s">
        <v>1247</v>
      </c>
      <c r="I4767" s="75" t="s">
        <v>109</v>
      </c>
      <c r="J4767" s="45" t="str">
        <f>IF(ISERROR(VLOOKUP(I4767,State_codes!$B$2:$C$38, 2, FALSE)),"",VLOOKUP(I4767,State_codes!$B$2:$C$38, 2, FALSE))</f>
        <v>RJ</v>
      </c>
      <c r="K4767" s="2" t="s">
        <v>122</v>
      </c>
      <c r="L4767" s="163" t="s">
        <v>429</v>
      </c>
      <c r="N4767" s="130"/>
      <c r="O4767" s="130"/>
      <c r="P4767" s="39">
        <v>43927</v>
      </c>
      <c r="Q4767" s="37" t="s">
        <v>14704</v>
      </c>
      <c r="R4767" s="46"/>
      <c r="S4767" s="46"/>
    </row>
    <row r="4768" spans="1:19" ht="12.75">
      <c r="A4768" s="50">
        <v>4767</v>
      </c>
      <c r="B4768" s="119"/>
      <c r="C4768" s="39">
        <v>43927</v>
      </c>
      <c r="D4768" s="40"/>
      <c r="E4768" s="41"/>
      <c r="H4768" s="2" t="s">
        <v>1247</v>
      </c>
      <c r="I4768" s="75" t="s">
        <v>109</v>
      </c>
      <c r="J4768" s="45" t="str">
        <f>IF(ISERROR(VLOOKUP(I4768,State_codes!$B$2:$C$38, 2, FALSE)),"",VLOOKUP(I4768,State_codes!$B$2:$C$38, 2, FALSE))</f>
        <v>RJ</v>
      </c>
      <c r="K4768" s="2" t="s">
        <v>122</v>
      </c>
      <c r="L4768" s="163" t="s">
        <v>429</v>
      </c>
      <c r="N4768" s="130"/>
      <c r="O4768" s="130"/>
      <c r="P4768" s="39">
        <v>43927</v>
      </c>
      <c r="Q4768" s="37" t="s">
        <v>14704</v>
      </c>
      <c r="R4768" s="46"/>
      <c r="S4768" s="46"/>
    </row>
    <row r="4769" spans="1:19" ht="12.75">
      <c r="A4769" s="50">
        <v>4768</v>
      </c>
      <c r="B4769" s="119"/>
      <c r="C4769" s="39">
        <v>43927</v>
      </c>
      <c r="D4769" s="40"/>
      <c r="E4769" s="41"/>
      <c r="H4769" s="2" t="s">
        <v>1247</v>
      </c>
      <c r="I4769" s="75" t="s">
        <v>109</v>
      </c>
      <c r="J4769" s="45" t="str">
        <f>IF(ISERROR(VLOOKUP(I4769,State_codes!$B$2:$C$38, 2, FALSE)),"",VLOOKUP(I4769,State_codes!$B$2:$C$38, 2, FALSE))</f>
        <v>RJ</v>
      </c>
      <c r="K4769" s="2" t="s">
        <v>122</v>
      </c>
      <c r="L4769" s="163" t="s">
        <v>429</v>
      </c>
      <c r="N4769" s="130"/>
      <c r="O4769" s="130"/>
      <c r="P4769" s="39">
        <v>43927</v>
      </c>
      <c r="Q4769" s="37" t="s">
        <v>14704</v>
      </c>
      <c r="R4769" s="46"/>
      <c r="S4769" s="46"/>
    </row>
    <row r="4770" spans="1:19" ht="12.75">
      <c r="A4770" s="50">
        <v>4769</v>
      </c>
      <c r="B4770" s="119"/>
      <c r="C4770" s="39">
        <v>43927</v>
      </c>
      <c r="D4770" s="40"/>
      <c r="E4770" s="41"/>
      <c r="H4770" s="2" t="s">
        <v>1247</v>
      </c>
      <c r="I4770" s="75" t="s">
        <v>109</v>
      </c>
      <c r="J4770" s="45" t="str">
        <f>IF(ISERROR(VLOOKUP(I4770,State_codes!$B$2:$C$38, 2, FALSE)),"",VLOOKUP(I4770,State_codes!$B$2:$C$38, 2, FALSE))</f>
        <v>RJ</v>
      </c>
      <c r="K4770" s="2" t="s">
        <v>122</v>
      </c>
      <c r="L4770" s="163" t="s">
        <v>429</v>
      </c>
      <c r="N4770" s="130"/>
      <c r="O4770" s="130"/>
      <c r="P4770" s="39">
        <v>43927</v>
      </c>
      <c r="Q4770" s="37" t="s">
        <v>14704</v>
      </c>
      <c r="R4770" s="46"/>
      <c r="S4770" s="46"/>
    </row>
    <row r="4771" spans="1:19" ht="12.75">
      <c r="A4771" s="50">
        <v>4770</v>
      </c>
      <c r="B4771" s="119"/>
      <c r="C4771" s="39">
        <v>43927</v>
      </c>
      <c r="D4771" s="40"/>
      <c r="E4771" s="41"/>
      <c r="H4771" s="2" t="s">
        <v>1247</v>
      </c>
      <c r="I4771" s="75" t="s">
        <v>109</v>
      </c>
      <c r="J4771" s="45" t="str">
        <f>IF(ISERROR(VLOOKUP(I4771,State_codes!$B$2:$C$38, 2, FALSE)),"",VLOOKUP(I4771,State_codes!$B$2:$C$38, 2, FALSE))</f>
        <v>RJ</v>
      </c>
      <c r="K4771" s="2" t="s">
        <v>122</v>
      </c>
      <c r="L4771" s="163" t="s">
        <v>429</v>
      </c>
      <c r="N4771" s="130"/>
      <c r="O4771" s="130"/>
      <c r="P4771" s="39">
        <v>43927</v>
      </c>
      <c r="Q4771" s="37" t="s">
        <v>14704</v>
      </c>
      <c r="R4771" s="46"/>
      <c r="S4771" s="46"/>
    </row>
    <row r="4772" spans="1:19" ht="12.75">
      <c r="A4772" s="50">
        <v>4771</v>
      </c>
      <c r="B4772" s="119"/>
      <c r="C4772" s="39">
        <v>43927</v>
      </c>
      <c r="D4772" s="40"/>
      <c r="E4772" s="41"/>
      <c r="H4772" s="2" t="s">
        <v>1247</v>
      </c>
      <c r="I4772" s="75" t="s">
        <v>109</v>
      </c>
      <c r="J4772" s="45" t="str">
        <f>IF(ISERROR(VLOOKUP(I4772,State_codes!$B$2:$C$38, 2, FALSE)),"",VLOOKUP(I4772,State_codes!$B$2:$C$38, 2, FALSE))</f>
        <v>RJ</v>
      </c>
      <c r="K4772" s="2" t="s">
        <v>122</v>
      </c>
      <c r="L4772" s="163" t="s">
        <v>429</v>
      </c>
      <c r="N4772" s="130"/>
      <c r="O4772" s="130"/>
      <c r="P4772" s="39">
        <v>43927</v>
      </c>
      <c r="Q4772" s="37" t="s">
        <v>14704</v>
      </c>
      <c r="R4772" s="46"/>
      <c r="S4772" s="46"/>
    </row>
    <row r="4773" spans="1:19" ht="12.75">
      <c r="A4773" s="50">
        <v>4772</v>
      </c>
      <c r="B4773" s="119"/>
      <c r="C4773" s="39">
        <v>43927</v>
      </c>
      <c r="D4773" s="40"/>
      <c r="E4773" s="41"/>
      <c r="H4773" s="2" t="s">
        <v>1247</v>
      </c>
      <c r="I4773" s="75" t="s">
        <v>109</v>
      </c>
      <c r="J4773" s="45" t="str">
        <f>IF(ISERROR(VLOOKUP(I4773,State_codes!$B$2:$C$38, 2, FALSE)),"",VLOOKUP(I4773,State_codes!$B$2:$C$38, 2, FALSE))</f>
        <v>RJ</v>
      </c>
      <c r="K4773" s="2" t="s">
        <v>122</v>
      </c>
      <c r="L4773" s="163" t="s">
        <v>429</v>
      </c>
      <c r="N4773" s="130"/>
      <c r="O4773" s="130"/>
      <c r="P4773" s="39">
        <v>43927</v>
      </c>
      <c r="Q4773" s="37" t="s">
        <v>14704</v>
      </c>
      <c r="R4773" s="46"/>
      <c r="S4773" s="46"/>
    </row>
    <row r="4774" spans="1:19" ht="12.75">
      <c r="A4774" s="50">
        <v>4773</v>
      </c>
      <c r="B4774" s="119"/>
      <c r="C4774" s="39">
        <v>43927</v>
      </c>
      <c r="D4774" s="40"/>
      <c r="E4774" s="41"/>
      <c r="H4774" s="2" t="s">
        <v>1247</v>
      </c>
      <c r="I4774" s="75" t="s">
        <v>109</v>
      </c>
      <c r="J4774" s="45" t="str">
        <f>IF(ISERROR(VLOOKUP(I4774,State_codes!$B$2:$C$38, 2, FALSE)),"",VLOOKUP(I4774,State_codes!$B$2:$C$38, 2, FALSE))</f>
        <v>RJ</v>
      </c>
      <c r="K4774" s="2" t="s">
        <v>122</v>
      </c>
      <c r="L4774" s="163" t="s">
        <v>429</v>
      </c>
      <c r="N4774" s="130"/>
      <c r="O4774" s="130"/>
      <c r="P4774" s="39">
        <v>43927</v>
      </c>
      <c r="Q4774" s="37" t="s">
        <v>14704</v>
      </c>
      <c r="R4774" s="46"/>
      <c r="S4774" s="46"/>
    </row>
    <row r="4775" spans="1:19" ht="12.75">
      <c r="A4775" s="50">
        <v>4774</v>
      </c>
      <c r="B4775" s="119"/>
      <c r="C4775" s="39">
        <v>43926</v>
      </c>
      <c r="D4775" s="40"/>
      <c r="E4775" s="41"/>
      <c r="H4775" s="15"/>
      <c r="I4775" s="2" t="s">
        <v>278</v>
      </c>
      <c r="J4775" s="45" t="str">
        <f>IF(ISERROR(VLOOKUP(I4775,State_codes!$B$2:$C$38, 2, FALSE)),"",VLOOKUP(I4775,State_codes!$B$2:$C$38, 2, FALSE))</f>
        <v>HP</v>
      </c>
      <c r="K4775" s="2" t="s">
        <v>122</v>
      </c>
      <c r="L4775" s="31" t="s">
        <v>429</v>
      </c>
      <c r="N4775" s="130"/>
      <c r="O4775" s="130"/>
      <c r="P4775" s="39">
        <v>43926</v>
      </c>
      <c r="Q4775" s="37" t="s">
        <v>14300</v>
      </c>
      <c r="R4775" s="46"/>
      <c r="S4775" s="46"/>
    </row>
    <row r="4776" spans="1:19" ht="12.75">
      <c r="A4776" s="50">
        <v>4775</v>
      </c>
      <c r="B4776" s="119"/>
      <c r="C4776" s="39">
        <v>43927</v>
      </c>
      <c r="D4776" s="40"/>
      <c r="E4776" s="41"/>
      <c r="H4776" s="15"/>
      <c r="I4776" s="2" t="s">
        <v>278</v>
      </c>
      <c r="J4776" s="45" t="str">
        <f>IF(ISERROR(VLOOKUP(I4776,State_codes!$B$2:$C$38, 2, FALSE)),"",VLOOKUP(I4776,State_codes!$B$2:$C$38, 2, FALSE))</f>
        <v>HP</v>
      </c>
      <c r="K4776" s="2" t="s">
        <v>122</v>
      </c>
      <c r="L4776" s="31" t="s">
        <v>429</v>
      </c>
      <c r="N4776" s="130"/>
      <c r="O4776" s="130"/>
      <c r="P4776" s="39">
        <v>43927</v>
      </c>
      <c r="Q4776" s="37" t="s">
        <v>14300</v>
      </c>
      <c r="R4776" s="46"/>
      <c r="S4776" s="46"/>
    </row>
    <row r="4777" spans="1:19" ht="12.75">
      <c r="A4777" s="50">
        <v>4776</v>
      </c>
      <c r="B4777" s="119"/>
      <c r="C4777" s="39">
        <v>43927</v>
      </c>
      <c r="D4777" s="40"/>
      <c r="E4777" s="41"/>
      <c r="H4777" s="15"/>
      <c r="I4777" s="2" t="s">
        <v>278</v>
      </c>
      <c r="J4777" s="45" t="str">
        <f>IF(ISERROR(VLOOKUP(I4777,State_codes!$B$2:$C$38, 2, FALSE)),"",VLOOKUP(I4777,State_codes!$B$2:$C$38, 2, FALSE))</f>
        <v>HP</v>
      </c>
      <c r="K4777" s="2" t="s">
        <v>122</v>
      </c>
      <c r="L4777" s="31" t="s">
        <v>429</v>
      </c>
      <c r="N4777" s="130"/>
      <c r="O4777" s="130"/>
      <c r="P4777" s="39">
        <v>43927</v>
      </c>
      <c r="Q4777" s="37" t="s">
        <v>14300</v>
      </c>
      <c r="R4777" s="46"/>
      <c r="S4777" s="46"/>
    </row>
    <row r="4778" spans="1:19" ht="12.75">
      <c r="A4778" s="50">
        <v>4777</v>
      </c>
      <c r="B4778" s="119"/>
      <c r="C4778" s="39">
        <v>43927</v>
      </c>
      <c r="D4778" s="40"/>
      <c r="E4778" s="41"/>
      <c r="H4778" s="15"/>
      <c r="I4778" s="2" t="s">
        <v>278</v>
      </c>
      <c r="J4778" s="45" t="str">
        <f>IF(ISERROR(VLOOKUP(I4778,State_codes!$B$2:$C$38, 2, FALSE)),"",VLOOKUP(I4778,State_codes!$B$2:$C$38, 2, FALSE))</f>
        <v>HP</v>
      </c>
      <c r="K4778" s="2" t="s">
        <v>122</v>
      </c>
      <c r="L4778" s="31" t="s">
        <v>429</v>
      </c>
      <c r="N4778" s="130"/>
      <c r="O4778" s="130"/>
      <c r="P4778" s="39">
        <v>43927</v>
      </c>
      <c r="Q4778" s="37" t="s">
        <v>14300</v>
      </c>
      <c r="R4778" s="46"/>
      <c r="S4778" s="46"/>
    </row>
    <row r="4779" spans="1:19" ht="12.75">
      <c r="A4779" s="50">
        <v>4778</v>
      </c>
      <c r="B4779" s="119"/>
      <c r="C4779" s="39">
        <v>43927</v>
      </c>
      <c r="D4779" s="40"/>
      <c r="E4779" s="41"/>
      <c r="H4779" s="15"/>
      <c r="I4779" s="2" t="s">
        <v>278</v>
      </c>
      <c r="J4779" s="45" t="str">
        <f>IF(ISERROR(VLOOKUP(I4779,State_codes!$B$2:$C$38, 2, FALSE)),"",VLOOKUP(I4779,State_codes!$B$2:$C$38, 2, FALSE))</f>
        <v>HP</v>
      </c>
      <c r="K4779" s="2" t="s">
        <v>122</v>
      </c>
      <c r="L4779" s="31" t="s">
        <v>429</v>
      </c>
      <c r="N4779" s="130"/>
      <c r="O4779" s="130"/>
      <c r="P4779" s="39">
        <v>43927</v>
      </c>
      <c r="Q4779" s="37" t="s">
        <v>14300</v>
      </c>
      <c r="R4779" s="46"/>
      <c r="S4779" s="46"/>
    </row>
    <row r="4780" spans="1:19" ht="12.75">
      <c r="A4780" s="50">
        <v>4779</v>
      </c>
      <c r="B4780" s="119"/>
      <c r="C4780" s="39">
        <v>43928</v>
      </c>
      <c r="D4780" s="40"/>
      <c r="E4780" s="41"/>
      <c r="H4780" s="2" t="s">
        <v>5344</v>
      </c>
      <c r="I4780" s="2" t="s">
        <v>109</v>
      </c>
      <c r="J4780" s="45" t="str">
        <f>IF(ISERROR(VLOOKUP(I4780,State_codes!$B$2:$C$38, 2, FALSE)),"",VLOOKUP(I4780,State_codes!$B$2:$C$38, 2, FALSE))</f>
        <v>RJ</v>
      </c>
      <c r="K4780" s="2" t="s">
        <v>122</v>
      </c>
      <c r="L4780" s="31" t="s">
        <v>429</v>
      </c>
      <c r="N4780" s="130"/>
      <c r="O4780" s="130"/>
      <c r="P4780" s="39">
        <v>43928</v>
      </c>
      <c r="Q4780" s="37" t="s">
        <v>14705</v>
      </c>
      <c r="R4780" s="46"/>
      <c r="S4780" s="46"/>
    </row>
    <row r="4781" spans="1:19" ht="12.75">
      <c r="A4781" s="50">
        <v>4780</v>
      </c>
      <c r="B4781" s="119"/>
      <c r="C4781" s="39">
        <v>43928</v>
      </c>
      <c r="D4781" s="40"/>
      <c r="E4781" s="41"/>
      <c r="H4781" s="2" t="s">
        <v>5344</v>
      </c>
      <c r="I4781" s="2" t="s">
        <v>109</v>
      </c>
      <c r="J4781" s="45" t="str">
        <f>IF(ISERROR(VLOOKUP(I4781,State_codes!$B$2:$C$38, 2, FALSE)),"",VLOOKUP(I4781,State_codes!$B$2:$C$38, 2, FALSE))</f>
        <v>RJ</v>
      </c>
      <c r="K4781" s="2" t="s">
        <v>122</v>
      </c>
      <c r="L4781" s="31" t="s">
        <v>429</v>
      </c>
      <c r="N4781" s="130"/>
      <c r="O4781" s="130"/>
      <c r="P4781" s="39">
        <v>43928</v>
      </c>
      <c r="Q4781" s="37" t="s">
        <v>14705</v>
      </c>
      <c r="R4781" s="46"/>
      <c r="S4781" s="46"/>
    </row>
    <row r="4782" spans="1:19" ht="12.75">
      <c r="A4782" s="50">
        <v>4781</v>
      </c>
      <c r="B4782" s="119"/>
      <c r="C4782" s="39">
        <v>43928</v>
      </c>
      <c r="D4782" s="40"/>
      <c r="E4782" s="41"/>
      <c r="H4782" s="2" t="s">
        <v>5344</v>
      </c>
      <c r="I4782" s="2" t="s">
        <v>109</v>
      </c>
      <c r="J4782" s="45" t="str">
        <f>IF(ISERROR(VLOOKUP(I4782,State_codes!$B$2:$C$38, 2, FALSE)),"",VLOOKUP(I4782,State_codes!$B$2:$C$38, 2, FALSE))</f>
        <v>RJ</v>
      </c>
      <c r="K4782" s="2" t="s">
        <v>122</v>
      </c>
      <c r="L4782" s="31" t="s">
        <v>429</v>
      </c>
      <c r="N4782" s="130"/>
      <c r="O4782" s="130"/>
      <c r="P4782" s="39">
        <v>43928</v>
      </c>
      <c r="Q4782" s="37" t="s">
        <v>14705</v>
      </c>
      <c r="R4782" s="46"/>
      <c r="S4782" s="46"/>
    </row>
    <row r="4783" spans="1:19" ht="12.75">
      <c r="A4783" s="50">
        <v>4782</v>
      </c>
      <c r="B4783" s="119"/>
      <c r="C4783" s="39">
        <v>43928</v>
      </c>
      <c r="D4783" s="40"/>
      <c r="E4783" s="41"/>
      <c r="H4783" s="2" t="s">
        <v>5344</v>
      </c>
      <c r="I4783" s="2" t="s">
        <v>109</v>
      </c>
      <c r="J4783" s="45" t="str">
        <f>IF(ISERROR(VLOOKUP(I4783,State_codes!$B$2:$C$38, 2, FALSE)),"",VLOOKUP(I4783,State_codes!$B$2:$C$38, 2, FALSE))</f>
        <v>RJ</v>
      </c>
      <c r="K4783" s="2" t="s">
        <v>122</v>
      </c>
      <c r="L4783" s="31" t="s">
        <v>429</v>
      </c>
      <c r="N4783" s="130"/>
      <c r="O4783" s="130"/>
      <c r="P4783" s="39">
        <v>43928</v>
      </c>
      <c r="Q4783" s="37" t="s">
        <v>14705</v>
      </c>
      <c r="R4783" s="46"/>
      <c r="S4783" s="46"/>
    </row>
    <row r="4784" spans="1:19" ht="12.75">
      <c r="A4784" s="50">
        <v>4783</v>
      </c>
      <c r="B4784" s="119"/>
      <c r="C4784" s="39">
        <v>43928</v>
      </c>
      <c r="D4784" s="40"/>
      <c r="E4784" s="41"/>
      <c r="H4784" s="2" t="s">
        <v>2617</v>
      </c>
      <c r="I4784" s="2" t="s">
        <v>109</v>
      </c>
      <c r="J4784" s="45" t="str">
        <f>IF(ISERROR(VLOOKUP(I4784,State_codes!$B$2:$C$38, 2, FALSE)),"",VLOOKUP(I4784,State_codes!$B$2:$C$38, 2, FALSE))</f>
        <v>RJ</v>
      </c>
      <c r="K4784" s="2" t="s">
        <v>122</v>
      </c>
      <c r="L4784" s="31" t="s">
        <v>429</v>
      </c>
      <c r="N4784" s="130"/>
      <c r="O4784" s="130"/>
      <c r="P4784" s="39">
        <v>43928</v>
      </c>
      <c r="Q4784" s="37" t="s">
        <v>14705</v>
      </c>
      <c r="R4784" s="46"/>
      <c r="S4784" s="46"/>
    </row>
    <row r="4785" spans="1:19" ht="12.75">
      <c r="A4785" s="50">
        <v>4784</v>
      </c>
      <c r="B4785" s="119"/>
      <c r="C4785" s="39">
        <v>43928</v>
      </c>
      <c r="D4785" s="40"/>
      <c r="E4785" s="41"/>
      <c r="H4785" s="2" t="s">
        <v>107</v>
      </c>
      <c r="I4785" s="2" t="s">
        <v>109</v>
      </c>
      <c r="J4785" s="45" t="str">
        <f>IF(ISERROR(VLOOKUP(I4785,State_codes!$B$2:$C$38, 2, FALSE)),"",VLOOKUP(I4785,State_codes!$B$2:$C$38, 2, FALSE))</f>
        <v>RJ</v>
      </c>
      <c r="K4785" s="2" t="s">
        <v>122</v>
      </c>
      <c r="L4785" s="31" t="s">
        <v>429</v>
      </c>
      <c r="N4785" s="130"/>
      <c r="O4785" s="130"/>
      <c r="P4785" s="39">
        <v>43928</v>
      </c>
      <c r="Q4785" s="37" t="s">
        <v>14705</v>
      </c>
      <c r="R4785" s="46"/>
      <c r="S4785" s="46"/>
    </row>
    <row r="4786" spans="1:19" ht="12.75">
      <c r="A4786" s="50">
        <v>4785</v>
      </c>
      <c r="B4786" s="119"/>
      <c r="C4786" s="39">
        <v>43928</v>
      </c>
      <c r="D4786" s="40"/>
      <c r="E4786" s="41"/>
      <c r="H4786" s="2" t="s">
        <v>107</v>
      </c>
      <c r="I4786" s="2" t="s">
        <v>109</v>
      </c>
      <c r="J4786" s="45" t="str">
        <f>IF(ISERROR(VLOOKUP(I4786,State_codes!$B$2:$C$38, 2, FALSE)),"",VLOOKUP(I4786,State_codes!$B$2:$C$38, 2, FALSE))</f>
        <v>RJ</v>
      </c>
      <c r="K4786" s="2" t="s">
        <v>122</v>
      </c>
      <c r="L4786" s="31" t="s">
        <v>429</v>
      </c>
      <c r="N4786" s="130"/>
      <c r="O4786" s="130"/>
      <c r="P4786" s="39">
        <v>43928</v>
      </c>
      <c r="Q4786" s="37" t="s">
        <v>14705</v>
      </c>
      <c r="R4786" s="46"/>
      <c r="S4786" s="46"/>
    </row>
    <row r="4787" spans="1:19" ht="12.75">
      <c r="A4787" s="50">
        <v>4786</v>
      </c>
      <c r="B4787" s="119"/>
      <c r="C4787" s="39">
        <v>43928</v>
      </c>
      <c r="D4787" s="40"/>
      <c r="E4787" s="41"/>
      <c r="H4787" s="2" t="s">
        <v>107</v>
      </c>
      <c r="I4787" s="2" t="s">
        <v>109</v>
      </c>
      <c r="J4787" s="45" t="str">
        <f>IF(ISERROR(VLOOKUP(I4787,State_codes!$B$2:$C$38, 2, FALSE)),"",VLOOKUP(I4787,State_codes!$B$2:$C$38, 2, FALSE))</f>
        <v>RJ</v>
      </c>
      <c r="K4787" s="2" t="s">
        <v>122</v>
      </c>
      <c r="L4787" s="31" t="s">
        <v>429</v>
      </c>
      <c r="N4787" s="130"/>
      <c r="O4787" s="130"/>
      <c r="P4787" s="39">
        <v>43928</v>
      </c>
      <c r="Q4787" s="37" t="s">
        <v>14705</v>
      </c>
      <c r="R4787" s="46"/>
      <c r="S4787" s="46"/>
    </row>
    <row r="4788" spans="1:19" ht="12.75">
      <c r="A4788" s="50">
        <v>4787</v>
      </c>
      <c r="B4788" s="119"/>
      <c r="C4788" s="39">
        <v>43928</v>
      </c>
      <c r="D4788" s="40"/>
      <c r="E4788" s="41"/>
      <c r="H4788" s="2" t="s">
        <v>5354</v>
      </c>
      <c r="I4788" s="2" t="s">
        <v>109</v>
      </c>
      <c r="J4788" s="45" t="str">
        <f>IF(ISERROR(VLOOKUP(I4788,State_codes!$B$2:$C$38, 2, FALSE)),"",VLOOKUP(I4788,State_codes!$B$2:$C$38, 2, FALSE))</f>
        <v>RJ</v>
      </c>
      <c r="K4788" s="2" t="s">
        <v>122</v>
      </c>
      <c r="L4788" s="31" t="s">
        <v>429</v>
      </c>
      <c r="N4788" s="130"/>
      <c r="O4788" s="130"/>
      <c r="P4788" s="39">
        <v>43928</v>
      </c>
      <c r="Q4788" s="37" t="s">
        <v>14705</v>
      </c>
      <c r="R4788" s="46"/>
      <c r="S4788" s="46"/>
    </row>
    <row r="4789" spans="1:19" ht="12.75">
      <c r="A4789" s="50">
        <v>4788</v>
      </c>
      <c r="B4789" s="119"/>
      <c r="C4789" s="39">
        <v>43928</v>
      </c>
      <c r="D4789" s="40"/>
      <c r="E4789" s="41"/>
      <c r="H4789" s="2" t="s">
        <v>5354</v>
      </c>
      <c r="I4789" s="2" t="s">
        <v>109</v>
      </c>
      <c r="J4789" s="45" t="str">
        <f>IF(ISERROR(VLOOKUP(I4789,State_codes!$B$2:$C$38, 2, FALSE)),"",VLOOKUP(I4789,State_codes!$B$2:$C$38, 2, FALSE))</f>
        <v>RJ</v>
      </c>
      <c r="K4789" s="2" t="s">
        <v>122</v>
      </c>
      <c r="L4789" s="31" t="s">
        <v>429</v>
      </c>
      <c r="N4789" s="130"/>
      <c r="O4789" s="130"/>
      <c r="P4789" s="39">
        <v>43928</v>
      </c>
      <c r="Q4789" s="37" t="s">
        <v>14705</v>
      </c>
      <c r="R4789" s="46"/>
      <c r="S4789" s="46"/>
    </row>
    <row r="4790" spans="1:19" ht="12.75">
      <c r="A4790" s="50">
        <v>4789</v>
      </c>
      <c r="B4790" s="119"/>
      <c r="C4790" s="39">
        <v>43928</v>
      </c>
      <c r="D4790" s="40"/>
      <c r="E4790" s="41"/>
      <c r="H4790" s="2" t="s">
        <v>5354</v>
      </c>
      <c r="I4790" s="2" t="s">
        <v>109</v>
      </c>
      <c r="J4790" s="45" t="str">
        <f>IF(ISERROR(VLOOKUP(I4790,State_codes!$B$2:$C$38, 2, FALSE)),"",VLOOKUP(I4790,State_codes!$B$2:$C$38, 2, FALSE))</f>
        <v>RJ</v>
      </c>
      <c r="K4790" s="2" t="s">
        <v>122</v>
      </c>
      <c r="L4790" s="31" t="s">
        <v>429</v>
      </c>
      <c r="N4790" s="130"/>
      <c r="O4790" s="130"/>
      <c r="P4790" s="39">
        <v>43928</v>
      </c>
      <c r="Q4790" s="37" t="s">
        <v>14705</v>
      </c>
      <c r="R4790" s="46"/>
      <c r="S4790" s="46"/>
    </row>
    <row r="4791" spans="1:19" ht="12.75">
      <c r="A4791" s="50">
        <v>4790</v>
      </c>
      <c r="B4791" s="119"/>
      <c r="C4791" s="39">
        <v>43928</v>
      </c>
      <c r="D4791" s="40"/>
      <c r="E4791" s="41"/>
      <c r="H4791" s="2" t="s">
        <v>5354</v>
      </c>
      <c r="I4791" s="2" t="s">
        <v>109</v>
      </c>
      <c r="J4791" s="45" t="str">
        <f>IF(ISERROR(VLOOKUP(I4791,State_codes!$B$2:$C$38, 2, FALSE)),"",VLOOKUP(I4791,State_codes!$B$2:$C$38, 2, FALSE))</f>
        <v>RJ</v>
      </c>
      <c r="K4791" s="2" t="s">
        <v>122</v>
      </c>
      <c r="L4791" s="31" t="s">
        <v>429</v>
      </c>
      <c r="N4791" s="130"/>
      <c r="O4791" s="130"/>
      <c r="P4791" s="39">
        <v>43928</v>
      </c>
      <c r="Q4791" s="37" t="s">
        <v>14705</v>
      </c>
      <c r="R4791" s="46"/>
      <c r="S4791" s="46"/>
    </row>
    <row r="4792" spans="1:19" ht="12.75">
      <c r="A4792" s="50">
        <v>4791</v>
      </c>
      <c r="B4792" s="119"/>
      <c r="C4792" s="39">
        <v>43928</v>
      </c>
      <c r="D4792" s="40"/>
      <c r="E4792" s="41"/>
      <c r="H4792" s="2" t="s">
        <v>5354</v>
      </c>
      <c r="I4792" s="2" t="s">
        <v>109</v>
      </c>
      <c r="J4792" s="45" t="str">
        <f>IF(ISERROR(VLOOKUP(I4792,State_codes!$B$2:$C$38, 2, FALSE)),"",VLOOKUP(I4792,State_codes!$B$2:$C$38, 2, FALSE))</f>
        <v>RJ</v>
      </c>
      <c r="K4792" s="2" t="s">
        <v>122</v>
      </c>
      <c r="L4792" s="31" t="s">
        <v>429</v>
      </c>
      <c r="N4792" s="130"/>
      <c r="O4792" s="130"/>
      <c r="P4792" s="39">
        <v>43928</v>
      </c>
      <c r="Q4792" s="37" t="s">
        <v>14705</v>
      </c>
      <c r="R4792" s="46"/>
      <c r="S4792" s="46"/>
    </row>
    <row r="4793" spans="1:19" ht="12.75">
      <c r="A4793" s="50">
        <v>4792</v>
      </c>
      <c r="B4793" s="119"/>
      <c r="C4793" s="39">
        <v>43928</v>
      </c>
      <c r="D4793" s="40"/>
      <c r="E4793" s="41"/>
      <c r="H4793" s="2" t="s">
        <v>5354</v>
      </c>
      <c r="I4793" s="2" t="s">
        <v>109</v>
      </c>
      <c r="J4793" s="45" t="str">
        <f>IF(ISERROR(VLOOKUP(I4793,State_codes!$B$2:$C$38, 2, FALSE)),"",VLOOKUP(I4793,State_codes!$B$2:$C$38, 2, FALSE))</f>
        <v>RJ</v>
      </c>
      <c r="K4793" s="2" t="s">
        <v>122</v>
      </c>
      <c r="L4793" s="31" t="s">
        <v>429</v>
      </c>
      <c r="N4793" s="130"/>
      <c r="O4793" s="130"/>
      <c r="P4793" s="39">
        <v>43928</v>
      </c>
      <c r="Q4793" s="37" t="s">
        <v>14705</v>
      </c>
      <c r="R4793" s="46"/>
      <c r="S4793" s="46"/>
    </row>
    <row r="4794" spans="1:19" ht="12.75">
      <c r="A4794" s="50">
        <v>4793</v>
      </c>
      <c r="B4794" s="119"/>
      <c r="C4794" s="39">
        <v>43928</v>
      </c>
      <c r="D4794" s="40"/>
      <c r="E4794" s="41"/>
      <c r="H4794" s="2" t="s">
        <v>5354</v>
      </c>
      <c r="I4794" s="2" t="s">
        <v>109</v>
      </c>
      <c r="J4794" s="45" t="str">
        <f>IF(ISERROR(VLOOKUP(I4794,State_codes!$B$2:$C$38, 2, FALSE)),"",VLOOKUP(I4794,State_codes!$B$2:$C$38, 2, FALSE))</f>
        <v>RJ</v>
      </c>
      <c r="K4794" s="2" t="s">
        <v>122</v>
      </c>
      <c r="L4794" s="31" t="s">
        <v>429</v>
      </c>
      <c r="N4794" s="130"/>
      <c r="O4794" s="130"/>
      <c r="P4794" s="39">
        <v>43928</v>
      </c>
      <c r="Q4794" s="37" t="s">
        <v>14705</v>
      </c>
      <c r="R4794" s="46"/>
      <c r="S4794" s="46"/>
    </row>
    <row r="4795" spans="1:19" ht="12.75">
      <c r="A4795" s="50">
        <v>4794</v>
      </c>
      <c r="B4795" s="119"/>
      <c r="C4795" s="39">
        <v>43928</v>
      </c>
      <c r="D4795" s="40"/>
      <c r="E4795" s="41"/>
      <c r="H4795" s="2" t="s">
        <v>1619</v>
      </c>
      <c r="I4795" s="2" t="s">
        <v>109</v>
      </c>
      <c r="J4795" s="45" t="str">
        <f>IF(ISERROR(VLOOKUP(I4795,State_codes!$B$2:$C$38, 2, FALSE)),"",VLOOKUP(I4795,State_codes!$B$2:$C$38, 2, FALSE))</f>
        <v>RJ</v>
      </c>
      <c r="K4795" s="2" t="s">
        <v>122</v>
      </c>
      <c r="L4795" s="31" t="s">
        <v>429</v>
      </c>
      <c r="N4795" s="130"/>
      <c r="O4795" s="130"/>
      <c r="P4795" s="39">
        <v>43928</v>
      </c>
      <c r="Q4795" s="37" t="s">
        <v>14705</v>
      </c>
      <c r="R4795" s="46"/>
      <c r="S4795" s="46"/>
    </row>
    <row r="4796" spans="1:19" ht="12.75">
      <c r="A4796" s="50">
        <v>4795</v>
      </c>
      <c r="B4796" s="119"/>
      <c r="C4796" s="39">
        <v>43928</v>
      </c>
      <c r="D4796" s="40"/>
      <c r="E4796" s="41"/>
      <c r="H4796" s="2" t="s">
        <v>1619</v>
      </c>
      <c r="I4796" s="2" t="s">
        <v>109</v>
      </c>
      <c r="J4796" s="45" t="str">
        <f>IF(ISERROR(VLOOKUP(I4796,State_codes!$B$2:$C$38, 2, FALSE)),"",VLOOKUP(I4796,State_codes!$B$2:$C$38, 2, FALSE))</f>
        <v>RJ</v>
      </c>
      <c r="K4796" s="2" t="s">
        <v>122</v>
      </c>
      <c r="L4796" s="31" t="s">
        <v>429</v>
      </c>
      <c r="N4796" s="130"/>
      <c r="O4796" s="130"/>
      <c r="P4796" s="39">
        <v>43928</v>
      </c>
      <c r="Q4796" s="37" t="s">
        <v>14705</v>
      </c>
      <c r="R4796" s="46"/>
      <c r="S4796" s="46"/>
    </row>
    <row r="4797" spans="1:19" ht="12.75">
      <c r="A4797" s="50">
        <v>4796</v>
      </c>
      <c r="B4797" s="119"/>
      <c r="C4797" s="39">
        <v>43928</v>
      </c>
      <c r="D4797" s="40"/>
      <c r="E4797" s="41"/>
      <c r="H4797" s="2" t="s">
        <v>1619</v>
      </c>
      <c r="I4797" s="2" t="s">
        <v>109</v>
      </c>
      <c r="J4797" s="45" t="str">
        <f>IF(ISERROR(VLOOKUP(I4797,State_codes!$B$2:$C$38, 2, FALSE)),"",VLOOKUP(I4797,State_codes!$B$2:$C$38, 2, FALSE))</f>
        <v>RJ</v>
      </c>
      <c r="K4797" s="2" t="s">
        <v>122</v>
      </c>
      <c r="L4797" s="31" t="s">
        <v>429</v>
      </c>
      <c r="N4797" s="130"/>
      <c r="O4797" s="130"/>
      <c r="P4797" s="39">
        <v>43928</v>
      </c>
      <c r="Q4797" s="37" t="s">
        <v>14705</v>
      </c>
      <c r="R4797" s="46"/>
      <c r="S4797" s="46"/>
    </row>
    <row r="4798" spans="1:19" ht="12.75">
      <c r="A4798" s="50">
        <v>4797</v>
      </c>
      <c r="B4798" s="119"/>
      <c r="C4798" s="39">
        <v>43928</v>
      </c>
      <c r="D4798" s="40"/>
      <c r="E4798" s="41"/>
      <c r="H4798" s="2" t="s">
        <v>1619</v>
      </c>
      <c r="I4798" s="2" t="s">
        <v>109</v>
      </c>
      <c r="J4798" s="45" t="str">
        <f>IF(ISERROR(VLOOKUP(I4798,State_codes!$B$2:$C$38, 2, FALSE)),"",VLOOKUP(I4798,State_codes!$B$2:$C$38, 2, FALSE))</f>
        <v>RJ</v>
      </c>
      <c r="K4798" s="2" t="s">
        <v>122</v>
      </c>
      <c r="L4798" s="31" t="s">
        <v>429</v>
      </c>
      <c r="N4798" s="130"/>
      <c r="O4798" s="130"/>
      <c r="P4798" s="39">
        <v>43928</v>
      </c>
      <c r="Q4798" s="37" t="s">
        <v>14705</v>
      </c>
      <c r="R4798" s="46"/>
      <c r="S4798" s="46"/>
    </row>
    <row r="4799" spans="1:19" ht="12.75">
      <c r="A4799" s="50">
        <v>4798</v>
      </c>
      <c r="B4799" s="119"/>
      <c r="C4799" s="39">
        <v>43928</v>
      </c>
      <c r="D4799" s="40"/>
      <c r="E4799" s="41"/>
      <c r="H4799" s="2" t="s">
        <v>1619</v>
      </c>
      <c r="I4799" s="2" t="s">
        <v>109</v>
      </c>
      <c r="J4799" s="45" t="str">
        <f>IF(ISERROR(VLOOKUP(I4799,State_codes!$B$2:$C$38, 2, FALSE)),"",VLOOKUP(I4799,State_codes!$B$2:$C$38, 2, FALSE))</f>
        <v>RJ</v>
      </c>
      <c r="K4799" s="2" t="s">
        <v>122</v>
      </c>
      <c r="L4799" s="31" t="s">
        <v>429</v>
      </c>
      <c r="N4799" s="130"/>
      <c r="O4799" s="130"/>
      <c r="P4799" s="39">
        <v>43928</v>
      </c>
      <c r="Q4799" s="37" t="s">
        <v>14705</v>
      </c>
      <c r="R4799" s="46"/>
      <c r="S4799" s="46"/>
    </row>
    <row r="4800" spans="1:19" ht="12.75">
      <c r="A4800" s="50">
        <v>4799</v>
      </c>
      <c r="B4800" s="119"/>
      <c r="C4800" s="39">
        <v>43928</v>
      </c>
      <c r="D4800" s="40"/>
      <c r="E4800" s="41"/>
      <c r="H4800" s="2" t="s">
        <v>1619</v>
      </c>
      <c r="I4800" s="2" t="s">
        <v>109</v>
      </c>
      <c r="J4800" s="45" t="str">
        <f>IF(ISERROR(VLOOKUP(I4800,State_codes!$B$2:$C$38, 2, FALSE)),"",VLOOKUP(I4800,State_codes!$B$2:$C$38, 2, FALSE))</f>
        <v>RJ</v>
      </c>
      <c r="K4800" s="2" t="s">
        <v>122</v>
      </c>
      <c r="L4800" s="31" t="s">
        <v>429</v>
      </c>
      <c r="N4800" s="130"/>
      <c r="O4800" s="130"/>
      <c r="P4800" s="39">
        <v>43928</v>
      </c>
      <c r="Q4800" s="37" t="s">
        <v>14705</v>
      </c>
      <c r="R4800" s="46"/>
      <c r="S4800" s="46"/>
    </row>
    <row r="4801" spans="1:19" ht="12.75">
      <c r="A4801" s="50">
        <v>4800</v>
      </c>
      <c r="B4801" s="119"/>
      <c r="C4801" s="39">
        <v>43928</v>
      </c>
      <c r="D4801" s="40"/>
      <c r="E4801" s="41"/>
      <c r="H4801" s="2" t="s">
        <v>1619</v>
      </c>
      <c r="I4801" s="2" t="s">
        <v>109</v>
      </c>
      <c r="J4801" s="45" t="str">
        <f>IF(ISERROR(VLOOKUP(I4801,State_codes!$B$2:$C$38, 2, FALSE)),"",VLOOKUP(I4801,State_codes!$B$2:$C$38, 2, FALSE))</f>
        <v>RJ</v>
      </c>
      <c r="K4801" s="2" t="s">
        <v>122</v>
      </c>
      <c r="L4801" s="31" t="s">
        <v>429</v>
      </c>
      <c r="N4801" s="130"/>
      <c r="O4801" s="130"/>
      <c r="P4801" s="39">
        <v>43928</v>
      </c>
      <c r="Q4801" s="37" t="s">
        <v>14705</v>
      </c>
      <c r="R4801" s="46"/>
      <c r="S4801" s="46"/>
    </row>
    <row r="4802" spans="1:19" ht="12.75">
      <c r="A4802" s="50">
        <v>4801</v>
      </c>
      <c r="B4802" s="119"/>
      <c r="C4802" s="39">
        <v>43928</v>
      </c>
      <c r="D4802" s="40"/>
      <c r="E4802" s="41"/>
      <c r="H4802" s="2" t="s">
        <v>1619</v>
      </c>
      <c r="I4802" s="2" t="s">
        <v>109</v>
      </c>
      <c r="J4802" s="45" t="str">
        <f>IF(ISERROR(VLOOKUP(I4802,State_codes!$B$2:$C$38, 2, FALSE)),"",VLOOKUP(I4802,State_codes!$B$2:$C$38, 2, FALSE))</f>
        <v>RJ</v>
      </c>
      <c r="K4802" s="2" t="s">
        <v>122</v>
      </c>
      <c r="L4802" s="31" t="s">
        <v>429</v>
      </c>
      <c r="N4802" s="130"/>
      <c r="O4802" s="130"/>
      <c r="P4802" s="39">
        <v>43928</v>
      </c>
      <c r="Q4802" s="37" t="s">
        <v>14705</v>
      </c>
      <c r="R4802" s="46"/>
      <c r="S4802" s="46"/>
    </row>
    <row r="4803" spans="1:19" ht="12.75">
      <c r="A4803" s="50">
        <v>4802</v>
      </c>
      <c r="B4803" s="119"/>
      <c r="C4803" s="39">
        <v>43928</v>
      </c>
      <c r="D4803" s="40"/>
      <c r="E4803" s="41"/>
      <c r="H4803" s="2" t="s">
        <v>1619</v>
      </c>
      <c r="I4803" s="2" t="s">
        <v>109</v>
      </c>
      <c r="J4803" s="45" t="str">
        <f>IF(ISERROR(VLOOKUP(I4803,State_codes!$B$2:$C$38, 2, FALSE)),"",VLOOKUP(I4803,State_codes!$B$2:$C$38, 2, FALSE))</f>
        <v>RJ</v>
      </c>
      <c r="K4803" s="2" t="s">
        <v>122</v>
      </c>
      <c r="L4803" s="31" t="s">
        <v>429</v>
      </c>
      <c r="N4803" s="130"/>
      <c r="O4803" s="130"/>
      <c r="P4803" s="39">
        <v>43928</v>
      </c>
      <c r="Q4803" s="37" t="s">
        <v>14705</v>
      </c>
      <c r="R4803" s="46"/>
      <c r="S4803" s="46"/>
    </row>
    <row r="4804" spans="1:19" ht="12.75">
      <c r="A4804" s="50">
        <v>4803</v>
      </c>
      <c r="B4804" s="119"/>
      <c r="C4804" s="39">
        <v>43928</v>
      </c>
      <c r="D4804" s="40"/>
      <c r="E4804" s="41"/>
      <c r="H4804" s="2" t="s">
        <v>4937</v>
      </c>
      <c r="I4804" s="2" t="s">
        <v>304</v>
      </c>
      <c r="J4804" s="45" t="str">
        <f>IF(ISERROR(VLOOKUP(I4804,State_codes!$B$2:$C$38, 2, FALSE)),"",VLOOKUP(I4804,State_codes!$B$2:$C$38, 2, FALSE))</f>
        <v>AS</v>
      </c>
      <c r="K4804" s="2" t="s">
        <v>122</v>
      </c>
      <c r="L4804" s="31" t="s">
        <v>3062</v>
      </c>
      <c r="M4804" s="2" t="s">
        <v>766</v>
      </c>
      <c r="N4804" s="130"/>
      <c r="O4804" s="27" t="s">
        <v>129</v>
      </c>
      <c r="P4804" s="39">
        <v>43928</v>
      </c>
      <c r="Q4804" s="37" t="s">
        <v>14706</v>
      </c>
      <c r="R4804" s="46"/>
      <c r="S4804" s="46"/>
    </row>
    <row r="4805" spans="1:19" ht="12.75">
      <c r="A4805" s="50">
        <v>4804</v>
      </c>
      <c r="B4805" s="119"/>
      <c r="C4805" s="39">
        <v>43928</v>
      </c>
      <c r="D4805" s="40"/>
      <c r="E4805" s="27">
        <v>60</v>
      </c>
      <c r="F4805" s="2" t="s">
        <v>40</v>
      </c>
      <c r="H4805" s="2" t="s">
        <v>187</v>
      </c>
      <c r="I4805" s="2" t="s">
        <v>182</v>
      </c>
      <c r="J4805" s="45" t="str">
        <f>IF(ISERROR(VLOOKUP(I4805,State_codes!$B$2:$C$38, 2, FALSE)),"",VLOOKUP(I4805,State_codes!$B$2:$C$38, 2, FALSE))</f>
        <v>GJ</v>
      </c>
      <c r="K4805" s="2" t="s">
        <v>122</v>
      </c>
      <c r="L4805" s="31" t="s">
        <v>2897</v>
      </c>
      <c r="N4805" s="130"/>
      <c r="O4805" s="130"/>
      <c r="P4805" s="39">
        <v>43928</v>
      </c>
      <c r="Q4805" s="37" t="s">
        <v>722</v>
      </c>
      <c r="R4805" s="37" t="s">
        <v>14707</v>
      </c>
      <c r="S4805" s="46"/>
    </row>
    <row r="4806" spans="1:19" ht="12.75">
      <c r="A4806" s="50">
        <v>4805</v>
      </c>
      <c r="B4806" s="119"/>
      <c r="C4806" s="39">
        <v>43928</v>
      </c>
      <c r="D4806" s="40"/>
      <c r="E4806" s="27">
        <v>64</v>
      </c>
      <c r="F4806" s="2" t="s">
        <v>40</v>
      </c>
      <c r="H4806" s="2" t="s">
        <v>187</v>
      </c>
      <c r="I4806" s="2" t="s">
        <v>182</v>
      </c>
      <c r="J4806" s="45" t="str">
        <f>IF(ISERROR(VLOOKUP(I4806,State_codes!$B$2:$C$38, 2, FALSE)),"",VLOOKUP(I4806,State_codes!$B$2:$C$38, 2, FALSE))</f>
        <v>GJ</v>
      </c>
      <c r="K4806" s="2" t="s">
        <v>122</v>
      </c>
      <c r="L4806" s="31" t="s">
        <v>2897</v>
      </c>
      <c r="N4806" s="130"/>
      <c r="O4806" s="130"/>
      <c r="P4806" s="39">
        <v>43928</v>
      </c>
      <c r="Q4806" s="37" t="s">
        <v>722</v>
      </c>
      <c r="R4806" s="37" t="s">
        <v>14707</v>
      </c>
      <c r="S4806" s="46"/>
    </row>
    <row r="4807" spans="1:19" ht="12.75">
      <c r="A4807" s="50">
        <v>4806</v>
      </c>
      <c r="B4807" s="119"/>
      <c r="C4807" s="39">
        <v>43928</v>
      </c>
      <c r="D4807" s="40"/>
      <c r="E4807" s="27">
        <v>24</v>
      </c>
      <c r="F4807" s="2" t="s">
        <v>40</v>
      </c>
      <c r="H4807" s="2" t="s">
        <v>187</v>
      </c>
      <c r="I4807" s="2" t="s">
        <v>182</v>
      </c>
      <c r="J4807" s="45" t="str">
        <f>IF(ISERROR(VLOOKUP(I4807,State_codes!$B$2:$C$38, 2, FALSE)),"",VLOOKUP(I4807,State_codes!$B$2:$C$38, 2, FALSE))</f>
        <v>GJ</v>
      </c>
      <c r="K4807" s="2" t="s">
        <v>122</v>
      </c>
      <c r="L4807" s="31" t="s">
        <v>2897</v>
      </c>
      <c r="N4807" s="130"/>
      <c r="O4807" s="130"/>
      <c r="P4807" s="39">
        <v>43928</v>
      </c>
      <c r="Q4807" s="37" t="s">
        <v>722</v>
      </c>
      <c r="R4807" s="37" t="s">
        <v>14707</v>
      </c>
      <c r="S4807" s="46"/>
    </row>
    <row r="4808" spans="1:19" ht="12.75">
      <c r="A4808" s="50">
        <v>4807</v>
      </c>
      <c r="B4808" s="119"/>
      <c r="C4808" s="39">
        <v>43928</v>
      </c>
      <c r="D4808" s="40"/>
      <c r="E4808" s="27">
        <v>33</v>
      </c>
      <c r="F4808" s="2" t="s">
        <v>40</v>
      </c>
      <c r="H4808" s="2" t="s">
        <v>187</v>
      </c>
      <c r="I4808" s="2" t="s">
        <v>182</v>
      </c>
      <c r="J4808" s="45" t="str">
        <f>IF(ISERROR(VLOOKUP(I4808,State_codes!$B$2:$C$38, 2, FALSE)),"",VLOOKUP(I4808,State_codes!$B$2:$C$38, 2, FALSE))</f>
        <v>GJ</v>
      </c>
      <c r="K4808" s="2" t="s">
        <v>122</v>
      </c>
      <c r="L4808" s="31" t="s">
        <v>2897</v>
      </c>
      <c r="N4808" s="130"/>
      <c r="O4808" s="130"/>
      <c r="P4808" s="39">
        <v>43928</v>
      </c>
      <c r="Q4808" s="37" t="s">
        <v>722</v>
      </c>
      <c r="R4808" s="37" t="s">
        <v>14707</v>
      </c>
      <c r="S4808" s="46"/>
    </row>
    <row r="4809" spans="1:19" ht="12.75">
      <c r="A4809" s="50">
        <v>4808</v>
      </c>
      <c r="B4809" s="119"/>
      <c r="C4809" s="39">
        <v>43928</v>
      </c>
      <c r="D4809" s="40"/>
      <c r="E4809" s="27">
        <v>59</v>
      </c>
      <c r="F4809" s="2" t="s">
        <v>40</v>
      </c>
      <c r="H4809" s="45" t="s">
        <v>187</v>
      </c>
      <c r="I4809" s="2" t="s">
        <v>182</v>
      </c>
      <c r="J4809" s="45" t="str">
        <f>IF(ISERROR(VLOOKUP(I4809,State_codes!$B$2:$C$38, 2, FALSE)),"",VLOOKUP(I4809,State_codes!$B$2:$C$38, 2, FALSE))</f>
        <v>GJ</v>
      </c>
      <c r="K4809" s="2" t="s">
        <v>122</v>
      </c>
      <c r="L4809" s="31" t="s">
        <v>2897</v>
      </c>
      <c r="N4809" s="130"/>
      <c r="O4809" s="130"/>
      <c r="P4809" s="39">
        <v>43928</v>
      </c>
      <c r="Q4809" s="37" t="s">
        <v>722</v>
      </c>
      <c r="R4809" s="37" t="s">
        <v>14707</v>
      </c>
      <c r="S4809" s="46"/>
    </row>
    <row r="4810" spans="1:19" ht="12.75">
      <c r="A4810" s="50">
        <v>4809</v>
      </c>
      <c r="B4810" s="119"/>
      <c r="C4810" s="39">
        <v>43928</v>
      </c>
      <c r="D4810" s="40"/>
      <c r="E4810" s="27">
        <v>64</v>
      </c>
      <c r="F4810" s="2" t="s">
        <v>39</v>
      </c>
      <c r="H4810" s="45" t="s">
        <v>187</v>
      </c>
      <c r="I4810" s="2" t="s">
        <v>182</v>
      </c>
      <c r="J4810" s="45" t="str">
        <f>IF(ISERROR(VLOOKUP(I4810,State_codes!$B$2:$C$38, 2, FALSE)),"",VLOOKUP(I4810,State_codes!$B$2:$C$38, 2, FALSE))</f>
        <v>GJ</v>
      </c>
      <c r="K4810" s="2" t="s">
        <v>122</v>
      </c>
      <c r="L4810" s="31" t="s">
        <v>2897</v>
      </c>
      <c r="N4810" s="130"/>
      <c r="O4810" s="130"/>
      <c r="P4810" s="39">
        <v>43928</v>
      </c>
      <c r="Q4810" s="37" t="s">
        <v>722</v>
      </c>
      <c r="R4810" s="37" t="s">
        <v>14707</v>
      </c>
      <c r="S4810" s="46"/>
    </row>
    <row r="4811" spans="1:19" ht="12.75">
      <c r="A4811" s="50">
        <v>4810</v>
      </c>
      <c r="B4811" s="119"/>
      <c r="C4811" s="39">
        <v>43928</v>
      </c>
      <c r="D4811" s="40"/>
      <c r="E4811" s="27">
        <v>53</v>
      </c>
      <c r="F4811" s="2" t="s">
        <v>39</v>
      </c>
      <c r="H4811" s="45" t="s">
        <v>187</v>
      </c>
      <c r="I4811" s="2" t="s">
        <v>182</v>
      </c>
      <c r="J4811" s="45" t="str">
        <f>IF(ISERROR(VLOOKUP(I4811,State_codes!$B$2:$C$38, 2, FALSE)),"",VLOOKUP(I4811,State_codes!$B$2:$C$38, 2, FALSE))</f>
        <v>GJ</v>
      </c>
      <c r="K4811" s="2" t="s">
        <v>122</v>
      </c>
      <c r="L4811" s="31" t="s">
        <v>2897</v>
      </c>
      <c r="N4811" s="130"/>
      <c r="O4811" s="130"/>
      <c r="P4811" s="39">
        <v>43928</v>
      </c>
      <c r="Q4811" s="37" t="s">
        <v>722</v>
      </c>
      <c r="R4811" s="37" t="s">
        <v>14707</v>
      </c>
      <c r="S4811" s="46"/>
    </row>
    <row r="4812" spans="1:19" ht="12.75">
      <c r="A4812" s="50">
        <v>4811</v>
      </c>
      <c r="B4812" s="119"/>
      <c r="C4812" s="39">
        <v>43928</v>
      </c>
      <c r="D4812" s="40"/>
      <c r="E4812" s="27">
        <v>65</v>
      </c>
      <c r="F4812" s="2" t="s">
        <v>39</v>
      </c>
      <c r="H4812" s="45" t="s">
        <v>187</v>
      </c>
      <c r="I4812" s="2" t="s">
        <v>182</v>
      </c>
      <c r="J4812" s="45" t="str">
        <f>IF(ISERROR(VLOOKUP(I4812,State_codes!$B$2:$C$38, 2, FALSE)),"",VLOOKUP(I4812,State_codes!$B$2:$C$38, 2, FALSE))</f>
        <v>GJ</v>
      </c>
      <c r="K4812" s="2" t="s">
        <v>122</v>
      </c>
      <c r="L4812" s="31" t="s">
        <v>2897</v>
      </c>
      <c r="N4812" s="130"/>
      <c r="O4812" s="130"/>
      <c r="P4812" s="39">
        <v>43928</v>
      </c>
      <c r="Q4812" s="37" t="s">
        <v>722</v>
      </c>
      <c r="R4812" s="37" t="s">
        <v>14707</v>
      </c>
      <c r="S4812" s="46"/>
    </row>
    <row r="4813" spans="1:19" ht="12.75">
      <c r="A4813" s="50">
        <v>4812</v>
      </c>
      <c r="B4813" s="119"/>
      <c r="C4813" s="39">
        <v>43928</v>
      </c>
      <c r="D4813" s="40"/>
      <c r="E4813" s="27">
        <v>26</v>
      </c>
      <c r="F4813" s="2" t="s">
        <v>39</v>
      </c>
      <c r="H4813" s="45" t="s">
        <v>187</v>
      </c>
      <c r="I4813" s="2" t="s">
        <v>182</v>
      </c>
      <c r="J4813" s="45" t="str">
        <f>IF(ISERROR(VLOOKUP(I4813,State_codes!$B$2:$C$38, 2, FALSE)),"",VLOOKUP(I4813,State_codes!$B$2:$C$38, 2, FALSE))</f>
        <v>GJ</v>
      </c>
      <c r="K4813" s="2" t="s">
        <v>122</v>
      </c>
      <c r="L4813" s="31" t="s">
        <v>2897</v>
      </c>
      <c r="N4813" s="130"/>
      <c r="O4813" s="130"/>
      <c r="P4813" s="39">
        <v>43928</v>
      </c>
      <c r="Q4813" s="37" t="s">
        <v>722</v>
      </c>
      <c r="R4813" s="37" t="s">
        <v>14707</v>
      </c>
      <c r="S4813" s="46"/>
    </row>
    <row r="4814" spans="1:19" ht="12.75">
      <c r="A4814" s="50">
        <v>4813</v>
      </c>
      <c r="B4814" s="119"/>
      <c r="C4814" s="39">
        <v>43928</v>
      </c>
      <c r="D4814" s="40"/>
      <c r="E4814" s="27">
        <v>41</v>
      </c>
      <c r="F4814" s="2" t="s">
        <v>39</v>
      </c>
      <c r="H4814" s="45" t="s">
        <v>187</v>
      </c>
      <c r="I4814" s="2" t="s">
        <v>182</v>
      </c>
      <c r="J4814" s="45" t="str">
        <f>IF(ISERROR(VLOOKUP(I4814,State_codes!$B$2:$C$38, 2, FALSE)),"",VLOOKUP(I4814,State_codes!$B$2:$C$38, 2, FALSE))</f>
        <v>GJ</v>
      </c>
      <c r="K4814" s="2" t="s">
        <v>122</v>
      </c>
      <c r="L4814" s="31" t="s">
        <v>2897</v>
      </c>
      <c r="N4814" s="130"/>
      <c r="O4814" s="130"/>
      <c r="P4814" s="39">
        <v>43928</v>
      </c>
      <c r="Q4814" s="37" t="s">
        <v>722</v>
      </c>
      <c r="R4814" s="37" t="s">
        <v>14707</v>
      </c>
      <c r="S4814" s="46"/>
    </row>
    <row r="4815" spans="1:19" ht="12.75">
      <c r="A4815" s="50">
        <v>4814</v>
      </c>
      <c r="B4815" s="119"/>
      <c r="C4815" s="39">
        <v>43928</v>
      </c>
      <c r="D4815" s="40"/>
      <c r="E4815" s="27">
        <v>40</v>
      </c>
      <c r="F4815" s="2" t="s">
        <v>39</v>
      </c>
      <c r="H4815" s="45" t="s">
        <v>187</v>
      </c>
      <c r="I4815" s="2" t="s">
        <v>182</v>
      </c>
      <c r="J4815" s="45" t="str">
        <f>IF(ISERROR(VLOOKUP(I4815,State_codes!$B$2:$C$38, 2, FALSE)),"",VLOOKUP(I4815,State_codes!$B$2:$C$38, 2, FALSE))</f>
        <v>GJ</v>
      </c>
      <c r="K4815" s="2" t="s">
        <v>122</v>
      </c>
      <c r="L4815" s="31" t="s">
        <v>2897</v>
      </c>
      <c r="N4815" s="130"/>
      <c r="O4815" s="130"/>
      <c r="P4815" s="39">
        <v>43928</v>
      </c>
      <c r="Q4815" s="37" t="s">
        <v>722</v>
      </c>
      <c r="R4815" s="37" t="s">
        <v>14707</v>
      </c>
      <c r="S4815" s="46"/>
    </row>
    <row r="4816" spans="1:19" ht="12.75">
      <c r="A4816" s="50">
        <v>4815</v>
      </c>
      <c r="B4816" s="119"/>
      <c r="C4816" s="39">
        <v>43928</v>
      </c>
      <c r="D4816" s="40"/>
      <c r="E4816" s="27">
        <v>25</v>
      </c>
      <c r="F4816" s="2" t="s">
        <v>39</v>
      </c>
      <c r="H4816" s="45" t="s">
        <v>187</v>
      </c>
      <c r="I4816" s="2" t="s">
        <v>182</v>
      </c>
      <c r="J4816" s="45" t="str">
        <f>IF(ISERROR(VLOOKUP(I4816,State_codes!$B$2:$C$38, 2, FALSE)),"",VLOOKUP(I4816,State_codes!$B$2:$C$38, 2, FALSE))</f>
        <v>GJ</v>
      </c>
      <c r="K4816" s="2" t="s">
        <v>122</v>
      </c>
      <c r="L4816" s="31" t="s">
        <v>2897</v>
      </c>
      <c r="N4816" s="130"/>
      <c r="O4816" s="130"/>
      <c r="P4816" s="39">
        <v>43928</v>
      </c>
      <c r="Q4816" s="37" t="s">
        <v>722</v>
      </c>
      <c r="R4816" s="37" t="s">
        <v>14707</v>
      </c>
      <c r="S4816" s="46"/>
    </row>
    <row r="4817" spans="1:19" ht="12.75">
      <c r="A4817" s="50">
        <v>4816</v>
      </c>
      <c r="B4817" s="119"/>
      <c r="C4817" s="39">
        <v>43928</v>
      </c>
      <c r="D4817" s="40"/>
      <c r="E4817" s="27">
        <v>64</v>
      </c>
      <c r="F4817" s="2" t="s">
        <v>39</v>
      </c>
      <c r="H4817" s="45" t="s">
        <v>187</v>
      </c>
      <c r="I4817" s="2" t="s">
        <v>182</v>
      </c>
      <c r="J4817" s="45" t="str">
        <f>IF(ISERROR(VLOOKUP(I4817,State_codes!$B$2:$C$38, 2, FALSE)),"",VLOOKUP(I4817,State_codes!$B$2:$C$38, 2, FALSE))</f>
        <v>GJ</v>
      </c>
      <c r="K4817" s="2" t="s">
        <v>122</v>
      </c>
      <c r="L4817" s="31" t="s">
        <v>2897</v>
      </c>
      <c r="N4817" s="130"/>
      <c r="O4817" s="130"/>
      <c r="P4817" s="39">
        <v>43928</v>
      </c>
      <c r="Q4817" s="37" t="s">
        <v>722</v>
      </c>
      <c r="R4817" s="37" t="s">
        <v>14707</v>
      </c>
      <c r="S4817" s="46"/>
    </row>
    <row r="4818" spans="1:19" ht="12.75">
      <c r="A4818" s="50">
        <v>4817</v>
      </c>
      <c r="B4818" s="119"/>
      <c r="C4818" s="39">
        <v>43928</v>
      </c>
      <c r="D4818" s="40"/>
      <c r="E4818" s="27">
        <v>33</v>
      </c>
      <c r="F4818" s="2" t="s">
        <v>39</v>
      </c>
      <c r="H4818" s="2" t="s">
        <v>5058</v>
      </c>
      <c r="I4818" s="2" t="s">
        <v>182</v>
      </c>
      <c r="J4818" s="45" t="str">
        <f>IF(ISERROR(VLOOKUP(I4818,State_codes!$B$2:$C$38, 2, FALSE)),"",VLOOKUP(I4818,State_codes!$B$2:$C$38, 2, FALSE))</f>
        <v>GJ</v>
      </c>
      <c r="K4818" s="2" t="s">
        <v>122</v>
      </c>
      <c r="L4818" s="31" t="s">
        <v>2897</v>
      </c>
      <c r="N4818" s="130"/>
      <c r="O4818" s="130"/>
      <c r="P4818" s="39">
        <v>43928</v>
      </c>
      <c r="Q4818" s="37" t="s">
        <v>722</v>
      </c>
      <c r="R4818" s="37" t="s">
        <v>14707</v>
      </c>
      <c r="S4818" s="46"/>
    </row>
    <row r="4819" spans="1:19" ht="12.75">
      <c r="A4819" s="50">
        <v>4818</v>
      </c>
      <c r="B4819" s="119"/>
      <c r="C4819" s="39">
        <v>43928</v>
      </c>
      <c r="D4819" s="40"/>
      <c r="E4819" s="27">
        <v>21</v>
      </c>
      <c r="F4819" s="2" t="s">
        <v>39</v>
      </c>
      <c r="H4819" s="2" t="s">
        <v>5058</v>
      </c>
      <c r="I4819" s="2" t="s">
        <v>182</v>
      </c>
      <c r="J4819" s="45" t="str">
        <f>IF(ISERROR(VLOOKUP(I4819,State_codes!$B$2:$C$38, 2, FALSE)),"",VLOOKUP(I4819,State_codes!$B$2:$C$38, 2, FALSE))</f>
        <v>GJ</v>
      </c>
      <c r="K4819" s="2" t="s">
        <v>122</v>
      </c>
      <c r="L4819" s="31" t="s">
        <v>2897</v>
      </c>
      <c r="N4819" s="130"/>
      <c r="O4819" s="130"/>
      <c r="P4819" s="39">
        <v>43928</v>
      </c>
      <c r="Q4819" s="37" t="s">
        <v>722</v>
      </c>
      <c r="R4819" s="37" t="s">
        <v>14707</v>
      </c>
      <c r="S4819" s="46"/>
    </row>
    <row r="4820" spans="1:19" ht="12.75">
      <c r="A4820" s="50">
        <v>4819</v>
      </c>
      <c r="B4820" s="119"/>
      <c r="C4820" s="39">
        <v>43928</v>
      </c>
      <c r="D4820" s="40"/>
      <c r="E4820" s="27">
        <v>48</v>
      </c>
      <c r="F4820" s="2" t="s">
        <v>39</v>
      </c>
      <c r="H4820" s="2" t="s">
        <v>5058</v>
      </c>
      <c r="I4820" s="2" t="s">
        <v>182</v>
      </c>
      <c r="J4820" s="45" t="str">
        <f>IF(ISERROR(VLOOKUP(I4820,State_codes!$B$2:$C$38, 2, FALSE)),"",VLOOKUP(I4820,State_codes!$B$2:$C$38, 2, FALSE))</f>
        <v>GJ</v>
      </c>
      <c r="K4820" s="2" t="s">
        <v>122</v>
      </c>
      <c r="L4820" s="31" t="s">
        <v>2897</v>
      </c>
      <c r="N4820" s="130"/>
      <c r="O4820" s="130"/>
      <c r="P4820" s="39">
        <v>43928</v>
      </c>
      <c r="Q4820" s="37" t="s">
        <v>722</v>
      </c>
      <c r="R4820" s="37" t="s">
        <v>14707</v>
      </c>
      <c r="S4820" s="46"/>
    </row>
    <row r="4821" spans="1:19" ht="12.75">
      <c r="A4821" s="50">
        <v>4820</v>
      </c>
      <c r="B4821" s="119"/>
      <c r="C4821" s="39">
        <v>43928</v>
      </c>
      <c r="D4821" s="40"/>
      <c r="E4821" s="27">
        <v>29</v>
      </c>
      <c r="F4821" s="2" t="s">
        <v>40</v>
      </c>
      <c r="H4821" s="2" t="s">
        <v>190</v>
      </c>
      <c r="I4821" s="2" t="s">
        <v>182</v>
      </c>
      <c r="J4821" s="45" t="str">
        <f>IF(ISERROR(VLOOKUP(I4821,State_codes!$B$2:$C$38, 2, FALSE)),"",VLOOKUP(I4821,State_codes!$B$2:$C$38, 2, FALSE))</f>
        <v>GJ</v>
      </c>
      <c r="K4821" s="2" t="s">
        <v>122</v>
      </c>
      <c r="L4821" s="31" t="s">
        <v>2897</v>
      </c>
      <c r="N4821" s="130"/>
      <c r="O4821" s="130"/>
      <c r="P4821" s="39">
        <v>43928</v>
      </c>
      <c r="Q4821" s="37" t="s">
        <v>722</v>
      </c>
      <c r="R4821" s="37" t="s">
        <v>14707</v>
      </c>
      <c r="S4821" s="46"/>
    </row>
    <row r="4822" spans="1:19" ht="12.75">
      <c r="A4822" s="50">
        <v>4821</v>
      </c>
      <c r="B4822" s="119"/>
      <c r="C4822" s="39">
        <v>43928</v>
      </c>
      <c r="D4822" s="40"/>
      <c r="E4822" s="27">
        <v>54</v>
      </c>
      <c r="F4822" s="2" t="s">
        <v>39</v>
      </c>
      <c r="H4822" s="2" t="s">
        <v>5041</v>
      </c>
      <c r="I4822" s="2" t="s">
        <v>182</v>
      </c>
      <c r="J4822" s="45" t="str">
        <f>IF(ISERROR(VLOOKUP(I4822,State_codes!$B$2:$C$38, 2, FALSE)),"",VLOOKUP(I4822,State_codes!$B$2:$C$38, 2, FALSE))</f>
        <v>GJ</v>
      </c>
      <c r="K4822" s="2" t="s">
        <v>122</v>
      </c>
      <c r="L4822" s="31" t="s">
        <v>2897</v>
      </c>
      <c r="N4822" s="130"/>
      <c r="O4822" s="130"/>
      <c r="P4822" s="39">
        <v>43928</v>
      </c>
      <c r="Q4822" s="37" t="s">
        <v>722</v>
      </c>
      <c r="R4822" s="37" t="s">
        <v>14707</v>
      </c>
      <c r="S4822" s="46"/>
    </row>
    <row r="4823" spans="1:19" ht="12.75">
      <c r="A4823" s="50">
        <v>4822</v>
      </c>
      <c r="B4823" s="119"/>
      <c r="C4823" s="39">
        <v>43928</v>
      </c>
      <c r="D4823" s="40"/>
      <c r="E4823" s="27">
        <v>33</v>
      </c>
      <c r="F4823" s="2" t="s">
        <v>39</v>
      </c>
      <c r="H4823" s="2" t="s">
        <v>5061</v>
      </c>
      <c r="I4823" s="2" t="s">
        <v>182</v>
      </c>
      <c r="J4823" s="45" t="str">
        <f>IF(ISERROR(VLOOKUP(I4823,State_codes!$B$2:$C$38, 2, FALSE)),"",VLOOKUP(I4823,State_codes!$B$2:$C$38, 2, FALSE))</f>
        <v>GJ</v>
      </c>
      <c r="K4823" s="2" t="s">
        <v>122</v>
      </c>
      <c r="L4823" s="31" t="s">
        <v>2897</v>
      </c>
      <c r="N4823" s="130"/>
      <c r="O4823" s="130"/>
      <c r="P4823" s="39">
        <v>43928</v>
      </c>
      <c r="Q4823" s="37" t="s">
        <v>722</v>
      </c>
      <c r="R4823" s="37" t="s">
        <v>14707</v>
      </c>
      <c r="S4823" s="46"/>
    </row>
    <row r="4824" spans="1:19" ht="12.75">
      <c r="A4824" s="50">
        <v>4823</v>
      </c>
      <c r="B4824" s="119"/>
      <c r="C4824" s="39">
        <v>43928</v>
      </c>
      <c r="D4824" s="40"/>
      <c r="E4824" s="41"/>
      <c r="H4824" s="2" t="s">
        <v>2003</v>
      </c>
      <c r="I4824" s="2" t="s">
        <v>236</v>
      </c>
      <c r="J4824" s="45" t="str">
        <f>IF(ISERROR(VLOOKUP(I4824,State_codes!$B$2:$C$38, 2, FALSE)),"",VLOOKUP(I4824,State_codes!$B$2:$C$38, 2, FALSE))</f>
        <v>AP</v>
      </c>
      <c r="K4824" s="2" t="s">
        <v>122</v>
      </c>
      <c r="L4824" s="31" t="s">
        <v>429</v>
      </c>
      <c r="N4824" s="130"/>
      <c r="O4824" s="130"/>
      <c r="P4824" s="39">
        <v>43928</v>
      </c>
      <c r="Q4824" s="37" t="s">
        <v>14708</v>
      </c>
      <c r="R4824" s="46"/>
      <c r="S4824" s="46"/>
    </row>
    <row r="4825" spans="1:19" ht="12.75">
      <c r="A4825" s="50">
        <v>4824</v>
      </c>
      <c r="B4825" s="119"/>
      <c r="C4825" s="39">
        <v>43928</v>
      </c>
      <c r="D4825" s="40"/>
      <c r="E4825" s="41"/>
      <c r="H4825" s="2" t="s">
        <v>1129</v>
      </c>
      <c r="I4825" s="2" t="s">
        <v>45</v>
      </c>
      <c r="J4825" s="45" t="str">
        <f>IF(ISERROR(VLOOKUP(I4825,State_codes!$B$2:$C$38, 2, FALSE)),"",VLOOKUP(I4825,State_codes!$B$2:$C$38, 2, FALSE))</f>
        <v>MH</v>
      </c>
      <c r="K4825" s="2" t="s">
        <v>122</v>
      </c>
      <c r="L4825" s="31" t="s">
        <v>429</v>
      </c>
      <c r="N4825" s="130"/>
      <c r="O4825" s="130"/>
      <c r="P4825" s="39">
        <v>43928</v>
      </c>
      <c r="Q4825" s="37" t="s">
        <v>14478</v>
      </c>
      <c r="R4825" s="46"/>
      <c r="S4825" s="46"/>
    </row>
    <row r="4826" spans="1:19" ht="12.75">
      <c r="A4826" s="50">
        <v>4825</v>
      </c>
      <c r="B4826" s="119"/>
      <c r="C4826" s="39">
        <v>43928</v>
      </c>
      <c r="D4826" s="40"/>
      <c r="E4826" s="41"/>
      <c r="H4826" s="2" t="s">
        <v>338</v>
      </c>
      <c r="I4826" s="2" t="s">
        <v>45</v>
      </c>
      <c r="J4826" s="45" t="str">
        <f>IF(ISERROR(VLOOKUP(I4826,State_codes!$B$2:$C$38, 2, FALSE)),"",VLOOKUP(I4826,State_codes!$B$2:$C$38, 2, FALSE))</f>
        <v>MH</v>
      </c>
      <c r="K4826" s="2" t="s">
        <v>122</v>
      </c>
      <c r="L4826" s="31" t="s">
        <v>429</v>
      </c>
      <c r="N4826" s="130"/>
      <c r="O4826" s="130"/>
      <c r="P4826" s="39">
        <v>43928</v>
      </c>
      <c r="Q4826" s="37" t="s">
        <v>14478</v>
      </c>
      <c r="R4826" s="46"/>
      <c r="S4826" s="46"/>
    </row>
    <row r="4827" spans="1:19" ht="12.75">
      <c r="A4827" s="50">
        <v>4826</v>
      </c>
      <c r="B4827" s="119"/>
      <c r="C4827" s="39">
        <v>43928</v>
      </c>
      <c r="D4827" s="40"/>
      <c r="E4827" s="41"/>
      <c r="H4827" s="2" t="s">
        <v>338</v>
      </c>
      <c r="I4827" s="2" t="s">
        <v>45</v>
      </c>
      <c r="J4827" s="45" t="str">
        <f>IF(ISERROR(VLOOKUP(I4827,State_codes!$B$2:$C$38, 2, FALSE)),"",VLOOKUP(I4827,State_codes!$B$2:$C$38, 2, FALSE))</f>
        <v>MH</v>
      </c>
      <c r="K4827" s="2" t="s">
        <v>122</v>
      </c>
      <c r="L4827" s="31" t="s">
        <v>429</v>
      </c>
      <c r="N4827" s="130"/>
      <c r="O4827" s="130"/>
      <c r="P4827" s="39">
        <v>43928</v>
      </c>
      <c r="Q4827" s="37" t="s">
        <v>14478</v>
      </c>
      <c r="R4827" s="46"/>
      <c r="S4827" s="46"/>
    </row>
    <row r="4828" spans="1:19" ht="12.75">
      <c r="A4828" s="50">
        <v>4827</v>
      </c>
      <c r="B4828" s="119"/>
      <c r="C4828" s="39">
        <v>43928</v>
      </c>
      <c r="D4828" s="40"/>
      <c r="E4828" s="41"/>
      <c r="H4828" s="2" t="s">
        <v>338</v>
      </c>
      <c r="I4828" s="2" t="s">
        <v>45</v>
      </c>
      <c r="J4828" s="45" t="str">
        <f>IF(ISERROR(VLOOKUP(I4828,State_codes!$B$2:$C$38, 2, FALSE)),"",VLOOKUP(I4828,State_codes!$B$2:$C$38, 2, FALSE))</f>
        <v>MH</v>
      </c>
      <c r="K4828" s="2" t="s">
        <v>122</v>
      </c>
      <c r="L4828" s="31" t="s">
        <v>429</v>
      </c>
      <c r="N4828" s="130"/>
      <c r="O4828" s="130"/>
      <c r="P4828" s="39">
        <v>43928</v>
      </c>
      <c r="Q4828" s="37" t="s">
        <v>14478</v>
      </c>
      <c r="R4828" s="46"/>
      <c r="S4828" s="46"/>
    </row>
    <row r="4829" spans="1:19" ht="12.75">
      <c r="A4829" s="50">
        <v>4828</v>
      </c>
      <c r="B4829" s="119"/>
      <c r="C4829" s="39">
        <v>43928</v>
      </c>
      <c r="D4829" s="40"/>
      <c r="E4829" s="41"/>
      <c r="H4829" s="2" t="s">
        <v>84</v>
      </c>
      <c r="I4829" s="2" t="s">
        <v>45</v>
      </c>
      <c r="J4829" s="45" t="str">
        <f>IF(ISERROR(VLOOKUP(I4829,State_codes!$B$2:$C$38, 2, FALSE)),"",VLOOKUP(I4829,State_codes!$B$2:$C$38, 2, FALSE))</f>
        <v>MH</v>
      </c>
      <c r="K4829" s="2" t="s">
        <v>122</v>
      </c>
      <c r="L4829" s="31" t="s">
        <v>429</v>
      </c>
      <c r="N4829" s="130"/>
      <c r="O4829" s="130"/>
      <c r="P4829" s="39">
        <v>43928</v>
      </c>
      <c r="Q4829" s="37" t="s">
        <v>14478</v>
      </c>
      <c r="R4829" s="46"/>
      <c r="S4829" s="46"/>
    </row>
    <row r="4830" spans="1:19" ht="12.75">
      <c r="A4830" s="50">
        <v>4829</v>
      </c>
      <c r="B4830" s="119"/>
      <c r="C4830" s="39">
        <v>43928</v>
      </c>
      <c r="D4830" s="40"/>
      <c r="E4830" s="41"/>
      <c r="H4830" s="2" t="s">
        <v>84</v>
      </c>
      <c r="I4830" s="2" t="s">
        <v>45</v>
      </c>
      <c r="J4830" s="45" t="str">
        <f>IF(ISERROR(VLOOKUP(I4830,State_codes!$B$2:$C$38, 2, FALSE)),"",VLOOKUP(I4830,State_codes!$B$2:$C$38, 2, FALSE))</f>
        <v>MH</v>
      </c>
      <c r="K4830" s="2" t="s">
        <v>122</v>
      </c>
      <c r="L4830" s="31" t="s">
        <v>429</v>
      </c>
      <c r="N4830" s="130"/>
      <c r="O4830" s="130"/>
      <c r="P4830" s="39">
        <v>43928</v>
      </c>
      <c r="Q4830" s="37" t="s">
        <v>14478</v>
      </c>
      <c r="R4830" s="46"/>
      <c r="S4830" s="46"/>
    </row>
    <row r="4831" spans="1:19" ht="12.75">
      <c r="A4831" s="50">
        <v>4830</v>
      </c>
      <c r="B4831" s="119"/>
      <c r="C4831" s="39">
        <v>43928</v>
      </c>
      <c r="D4831" s="40"/>
      <c r="E4831" s="41"/>
      <c r="H4831" s="2" t="s">
        <v>83</v>
      </c>
      <c r="I4831" s="2" t="s">
        <v>45</v>
      </c>
      <c r="J4831" s="45" t="str">
        <f>IF(ISERROR(VLOOKUP(I4831,State_codes!$B$2:$C$38, 2, FALSE)),"",VLOOKUP(I4831,State_codes!$B$2:$C$38, 2, FALSE))</f>
        <v>MH</v>
      </c>
      <c r="K4831" s="2" t="s">
        <v>122</v>
      </c>
      <c r="L4831" s="31" t="s">
        <v>429</v>
      </c>
      <c r="N4831" s="130"/>
      <c r="O4831" s="130"/>
      <c r="P4831" s="39">
        <v>43928</v>
      </c>
      <c r="Q4831" s="37" t="s">
        <v>14478</v>
      </c>
      <c r="R4831" s="46"/>
      <c r="S4831" s="46"/>
    </row>
    <row r="4832" spans="1:19" ht="12.75">
      <c r="A4832" s="50">
        <v>4831</v>
      </c>
      <c r="B4832" s="119"/>
      <c r="C4832" s="39">
        <v>43928</v>
      </c>
      <c r="D4832" s="40"/>
      <c r="E4832" s="41"/>
      <c r="H4832" s="2" t="s">
        <v>333</v>
      </c>
      <c r="I4832" s="2" t="s">
        <v>45</v>
      </c>
      <c r="J4832" s="45" t="str">
        <f>IF(ISERROR(VLOOKUP(I4832,State_codes!$B$2:$C$38, 2, FALSE)),"",VLOOKUP(I4832,State_codes!$B$2:$C$38, 2, FALSE))</f>
        <v>MH</v>
      </c>
      <c r="K4832" s="2" t="s">
        <v>122</v>
      </c>
      <c r="L4832" s="31" t="s">
        <v>429</v>
      </c>
      <c r="N4832" s="130"/>
      <c r="O4832" s="130"/>
      <c r="P4832" s="39">
        <v>43928</v>
      </c>
      <c r="Q4832" s="37" t="s">
        <v>14478</v>
      </c>
      <c r="R4832" s="46"/>
      <c r="S4832" s="46"/>
    </row>
    <row r="4833" spans="1:19" ht="12.75">
      <c r="A4833" s="50">
        <v>4832</v>
      </c>
      <c r="B4833" s="119"/>
      <c r="C4833" s="39">
        <v>43928</v>
      </c>
      <c r="D4833" s="40"/>
      <c r="E4833" s="41"/>
      <c r="H4833" s="2" t="s">
        <v>333</v>
      </c>
      <c r="I4833" s="2" t="s">
        <v>45</v>
      </c>
      <c r="J4833" s="45" t="str">
        <f>IF(ISERROR(VLOOKUP(I4833,State_codes!$B$2:$C$38, 2, FALSE)),"",VLOOKUP(I4833,State_codes!$B$2:$C$38, 2, FALSE))</f>
        <v>MH</v>
      </c>
      <c r="K4833" s="2" t="s">
        <v>122</v>
      </c>
      <c r="L4833" s="31" t="s">
        <v>429</v>
      </c>
      <c r="N4833" s="130"/>
      <c r="O4833" s="130"/>
      <c r="P4833" s="39">
        <v>43928</v>
      </c>
      <c r="Q4833" s="37" t="s">
        <v>14478</v>
      </c>
      <c r="R4833" s="46"/>
      <c r="S4833" s="46"/>
    </row>
    <row r="4834" spans="1:19" ht="12.75">
      <c r="A4834" s="50">
        <v>4833</v>
      </c>
      <c r="B4834" s="119"/>
      <c r="C4834" s="39">
        <v>43928</v>
      </c>
      <c r="D4834" s="40"/>
      <c r="E4834" s="41"/>
      <c r="G4834" s="2" t="s">
        <v>120</v>
      </c>
      <c r="H4834" s="2" t="s">
        <v>119</v>
      </c>
      <c r="I4834" s="2" t="s">
        <v>45</v>
      </c>
      <c r="J4834" s="45" t="str">
        <f>IF(ISERROR(VLOOKUP(I4834,State_codes!$B$2:$C$38, 2, FALSE)),"",VLOOKUP(I4834,State_codes!$B$2:$C$38, 2, FALSE))</f>
        <v>MH</v>
      </c>
      <c r="K4834" s="2" t="s">
        <v>122</v>
      </c>
      <c r="L4834" s="31" t="s">
        <v>429</v>
      </c>
      <c r="N4834" s="130"/>
      <c r="O4834" s="130"/>
      <c r="P4834" s="39">
        <v>43928</v>
      </c>
      <c r="Q4834" s="37" t="s">
        <v>14478</v>
      </c>
      <c r="R4834" s="46"/>
      <c r="S4834" s="46"/>
    </row>
    <row r="4835" spans="1:19" ht="12.75">
      <c r="A4835" s="50">
        <v>4834</v>
      </c>
      <c r="B4835" s="119"/>
      <c r="C4835" s="39">
        <v>43928</v>
      </c>
      <c r="D4835" s="40"/>
      <c r="E4835" s="41"/>
      <c r="G4835" s="2" t="s">
        <v>120</v>
      </c>
      <c r="H4835" s="2" t="s">
        <v>119</v>
      </c>
      <c r="I4835" s="2" t="s">
        <v>45</v>
      </c>
      <c r="J4835" s="45" t="str">
        <f>IF(ISERROR(VLOOKUP(I4835,State_codes!$B$2:$C$38, 2, FALSE)),"",VLOOKUP(I4835,State_codes!$B$2:$C$38, 2, FALSE))</f>
        <v>MH</v>
      </c>
      <c r="K4835" s="2" t="s">
        <v>122</v>
      </c>
      <c r="L4835" s="31" t="s">
        <v>429</v>
      </c>
      <c r="N4835" s="130"/>
      <c r="O4835" s="130"/>
      <c r="P4835" s="39">
        <v>43928</v>
      </c>
      <c r="Q4835" s="37" t="s">
        <v>14478</v>
      </c>
      <c r="R4835" s="46"/>
      <c r="S4835" s="46"/>
    </row>
    <row r="4836" spans="1:19" ht="12.75">
      <c r="A4836" s="50">
        <v>4835</v>
      </c>
      <c r="B4836" s="119"/>
      <c r="C4836" s="39">
        <v>43928</v>
      </c>
      <c r="D4836" s="40"/>
      <c r="E4836" s="41"/>
      <c r="G4836" s="2" t="s">
        <v>120</v>
      </c>
      <c r="H4836" s="2" t="s">
        <v>119</v>
      </c>
      <c r="I4836" s="2" t="s">
        <v>45</v>
      </c>
      <c r="J4836" s="45" t="str">
        <f>IF(ISERROR(VLOOKUP(I4836,State_codes!$B$2:$C$38, 2, FALSE)),"",VLOOKUP(I4836,State_codes!$B$2:$C$38, 2, FALSE))</f>
        <v>MH</v>
      </c>
      <c r="K4836" s="2" t="s">
        <v>122</v>
      </c>
      <c r="L4836" s="31" t="s">
        <v>429</v>
      </c>
      <c r="N4836" s="130"/>
      <c r="O4836" s="130"/>
      <c r="P4836" s="39">
        <v>43928</v>
      </c>
      <c r="Q4836" s="37" t="s">
        <v>14478</v>
      </c>
      <c r="R4836" s="46"/>
      <c r="S4836" s="46"/>
    </row>
    <row r="4837" spans="1:19" ht="12.75">
      <c r="A4837" s="50">
        <v>4836</v>
      </c>
      <c r="B4837" s="119"/>
      <c r="C4837" s="39">
        <v>43928</v>
      </c>
      <c r="D4837" s="40"/>
      <c r="E4837" s="41"/>
      <c r="G4837" s="2" t="s">
        <v>120</v>
      </c>
      <c r="H4837" s="2" t="s">
        <v>119</v>
      </c>
      <c r="I4837" s="2" t="s">
        <v>45</v>
      </c>
      <c r="J4837" s="45" t="str">
        <f>IF(ISERROR(VLOOKUP(I4837,State_codes!$B$2:$C$38, 2, FALSE)),"",VLOOKUP(I4837,State_codes!$B$2:$C$38, 2, FALSE))</f>
        <v>MH</v>
      </c>
      <c r="K4837" s="2" t="s">
        <v>122</v>
      </c>
      <c r="L4837" s="31" t="s">
        <v>429</v>
      </c>
      <c r="N4837" s="130"/>
      <c r="O4837" s="130"/>
      <c r="P4837" s="39">
        <v>43928</v>
      </c>
      <c r="Q4837" s="37" t="s">
        <v>14478</v>
      </c>
      <c r="R4837" s="46"/>
      <c r="S4837" s="46"/>
    </row>
    <row r="4838" spans="1:19" ht="12.75">
      <c r="A4838" s="50">
        <v>4837</v>
      </c>
      <c r="B4838" s="119"/>
      <c r="C4838" s="39">
        <v>43928</v>
      </c>
      <c r="D4838" s="40"/>
      <c r="E4838" s="41"/>
      <c r="H4838" s="2" t="s">
        <v>43</v>
      </c>
      <c r="I4838" s="2" t="s">
        <v>45</v>
      </c>
      <c r="J4838" s="45" t="str">
        <f>IF(ISERROR(VLOOKUP(I4838,State_codes!$B$2:$C$38, 2, FALSE)),"",VLOOKUP(I4838,State_codes!$B$2:$C$38, 2, FALSE))</f>
        <v>MH</v>
      </c>
      <c r="K4838" s="2" t="s">
        <v>122</v>
      </c>
      <c r="L4838" s="31" t="s">
        <v>429</v>
      </c>
      <c r="N4838" s="130"/>
      <c r="O4838" s="130"/>
      <c r="P4838" s="39">
        <v>43928</v>
      </c>
      <c r="Q4838" s="37" t="s">
        <v>14478</v>
      </c>
      <c r="R4838" s="46"/>
      <c r="S4838" s="46"/>
    </row>
    <row r="4839" spans="1:19" ht="12.75">
      <c r="A4839" s="50">
        <v>4838</v>
      </c>
      <c r="B4839" s="119"/>
      <c r="C4839" s="39">
        <v>43928</v>
      </c>
      <c r="D4839" s="40"/>
      <c r="E4839" s="41"/>
      <c r="H4839" s="2" t="s">
        <v>43</v>
      </c>
      <c r="I4839" s="2" t="s">
        <v>45</v>
      </c>
      <c r="J4839" s="45" t="str">
        <f>IF(ISERROR(VLOOKUP(I4839,State_codes!$B$2:$C$38, 2, FALSE)),"",VLOOKUP(I4839,State_codes!$B$2:$C$38, 2, FALSE))</f>
        <v>MH</v>
      </c>
      <c r="K4839" s="2" t="s">
        <v>122</v>
      </c>
      <c r="L4839" s="31" t="s">
        <v>429</v>
      </c>
      <c r="N4839" s="130"/>
      <c r="O4839" s="130"/>
      <c r="P4839" s="39">
        <v>43928</v>
      </c>
      <c r="Q4839" s="37" t="s">
        <v>14478</v>
      </c>
      <c r="R4839" s="46"/>
      <c r="S4839" s="46"/>
    </row>
    <row r="4840" spans="1:19" ht="12.75">
      <c r="A4840" s="50">
        <v>4839</v>
      </c>
      <c r="B4840" s="119"/>
      <c r="C4840" s="39">
        <v>43928</v>
      </c>
      <c r="D4840" s="40"/>
      <c r="E4840" s="41"/>
      <c r="H4840" s="2" t="s">
        <v>43</v>
      </c>
      <c r="I4840" s="2" t="s">
        <v>45</v>
      </c>
      <c r="J4840" s="45" t="str">
        <f>IF(ISERROR(VLOOKUP(I4840,State_codes!$B$2:$C$38, 2, FALSE)),"",VLOOKUP(I4840,State_codes!$B$2:$C$38, 2, FALSE))</f>
        <v>MH</v>
      </c>
      <c r="K4840" s="2" t="s">
        <v>122</v>
      </c>
      <c r="L4840" s="31" t="s">
        <v>429</v>
      </c>
      <c r="N4840" s="130"/>
      <c r="O4840" s="130"/>
      <c r="P4840" s="39">
        <v>43928</v>
      </c>
      <c r="Q4840" s="37" t="s">
        <v>14478</v>
      </c>
      <c r="R4840" s="46"/>
      <c r="S4840" s="46"/>
    </row>
    <row r="4841" spans="1:19" ht="12.75">
      <c r="A4841" s="50">
        <v>4840</v>
      </c>
      <c r="B4841" s="119"/>
      <c r="C4841" s="39">
        <v>43928</v>
      </c>
      <c r="D4841" s="40"/>
      <c r="E4841" s="41"/>
      <c r="H4841" s="2" t="s">
        <v>43</v>
      </c>
      <c r="I4841" s="2" t="s">
        <v>45</v>
      </c>
      <c r="J4841" s="45" t="str">
        <f>IF(ISERROR(VLOOKUP(I4841,State_codes!$B$2:$C$38, 2, FALSE)),"",VLOOKUP(I4841,State_codes!$B$2:$C$38, 2, FALSE))</f>
        <v>MH</v>
      </c>
      <c r="K4841" s="2" t="s">
        <v>122</v>
      </c>
      <c r="L4841" s="31" t="s">
        <v>429</v>
      </c>
      <c r="N4841" s="130"/>
      <c r="O4841" s="130"/>
      <c r="P4841" s="39">
        <v>43928</v>
      </c>
      <c r="Q4841" s="37" t="s">
        <v>14478</v>
      </c>
      <c r="R4841" s="46"/>
      <c r="S4841" s="46"/>
    </row>
    <row r="4842" spans="1:19" ht="12.75">
      <c r="A4842" s="50">
        <v>4841</v>
      </c>
      <c r="B4842" s="119"/>
      <c r="C4842" s="39">
        <v>43928</v>
      </c>
      <c r="D4842" s="40"/>
      <c r="E4842" s="41"/>
      <c r="H4842" s="2" t="s">
        <v>43</v>
      </c>
      <c r="I4842" s="2" t="s">
        <v>45</v>
      </c>
      <c r="J4842" s="45" t="str">
        <f>IF(ISERROR(VLOOKUP(I4842,State_codes!$B$2:$C$38, 2, FALSE)),"",VLOOKUP(I4842,State_codes!$B$2:$C$38, 2, FALSE))</f>
        <v>MH</v>
      </c>
      <c r="K4842" s="2" t="s">
        <v>122</v>
      </c>
      <c r="L4842" s="31" t="s">
        <v>429</v>
      </c>
      <c r="N4842" s="130"/>
      <c r="O4842" s="130"/>
      <c r="P4842" s="39">
        <v>43928</v>
      </c>
      <c r="Q4842" s="37" t="s">
        <v>14478</v>
      </c>
      <c r="R4842" s="46"/>
      <c r="S4842" s="46"/>
    </row>
    <row r="4843" spans="1:19" ht="12.75">
      <c r="A4843" s="50">
        <v>4842</v>
      </c>
      <c r="B4843" s="119"/>
      <c r="C4843" s="39">
        <v>43928</v>
      </c>
      <c r="D4843" s="40"/>
      <c r="E4843" s="41"/>
      <c r="H4843" s="2" t="s">
        <v>43</v>
      </c>
      <c r="I4843" s="2" t="s">
        <v>45</v>
      </c>
      <c r="J4843" s="45" t="str">
        <f>IF(ISERROR(VLOOKUP(I4843,State_codes!$B$2:$C$38, 2, FALSE)),"",VLOOKUP(I4843,State_codes!$B$2:$C$38, 2, FALSE))</f>
        <v>MH</v>
      </c>
      <c r="K4843" s="2" t="s">
        <v>122</v>
      </c>
      <c r="L4843" s="31" t="s">
        <v>429</v>
      </c>
      <c r="N4843" s="130"/>
      <c r="O4843" s="130"/>
      <c r="P4843" s="39">
        <v>43928</v>
      </c>
      <c r="Q4843" s="37" t="s">
        <v>14478</v>
      </c>
      <c r="R4843" s="46"/>
      <c r="S4843" s="46"/>
    </row>
    <row r="4844" spans="1:19" ht="12.75">
      <c r="A4844" s="50">
        <v>4843</v>
      </c>
      <c r="B4844" s="119"/>
      <c r="C4844" s="39">
        <v>43928</v>
      </c>
      <c r="D4844" s="40"/>
      <c r="E4844" s="41"/>
      <c r="H4844" s="2" t="s">
        <v>43</v>
      </c>
      <c r="I4844" s="2" t="s">
        <v>45</v>
      </c>
      <c r="J4844" s="45" t="str">
        <f>IF(ISERROR(VLOOKUP(I4844,State_codes!$B$2:$C$38, 2, FALSE)),"",VLOOKUP(I4844,State_codes!$B$2:$C$38, 2, FALSE))</f>
        <v>MH</v>
      </c>
      <c r="K4844" s="2" t="s">
        <v>122</v>
      </c>
      <c r="L4844" s="31" t="s">
        <v>429</v>
      </c>
      <c r="N4844" s="130"/>
      <c r="O4844" s="130"/>
      <c r="P4844" s="39">
        <v>43928</v>
      </c>
      <c r="Q4844" s="37" t="s">
        <v>14478</v>
      </c>
      <c r="R4844" s="46"/>
      <c r="S4844" s="46"/>
    </row>
    <row r="4845" spans="1:19" ht="12.75">
      <c r="A4845" s="50">
        <v>4844</v>
      </c>
      <c r="B4845" s="119"/>
      <c r="C4845" s="39">
        <v>43928</v>
      </c>
      <c r="D4845" s="40"/>
      <c r="E4845" s="41"/>
      <c r="H4845" s="2" t="s">
        <v>43</v>
      </c>
      <c r="I4845" s="2" t="s">
        <v>45</v>
      </c>
      <c r="J4845" s="45" t="str">
        <f>IF(ISERROR(VLOOKUP(I4845,State_codes!$B$2:$C$38, 2, FALSE)),"",VLOOKUP(I4845,State_codes!$B$2:$C$38, 2, FALSE))</f>
        <v>MH</v>
      </c>
      <c r="K4845" s="2" t="s">
        <v>122</v>
      </c>
      <c r="L4845" s="31" t="s">
        <v>429</v>
      </c>
      <c r="N4845" s="130"/>
      <c r="O4845" s="130"/>
      <c r="P4845" s="39">
        <v>43928</v>
      </c>
      <c r="Q4845" s="37" t="s">
        <v>14478</v>
      </c>
      <c r="R4845" s="46"/>
      <c r="S4845" s="46"/>
    </row>
    <row r="4846" spans="1:19" ht="12.75">
      <c r="A4846" s="50">
        <v>4845</v>
      </c>
      <c r="B4846" s="119"/>
      <c r="C4846" s="39">
        <v>43928</v>
      </c>
      <c r="D4846" s="40"/>
      <c r="E4846" s="41"/>
      <c r="H4846" s="2" t="s">
        <v>43</v>
      </c>
      <c r="I4846" s="2" t="s">
        <v>45</v>
      </c>
      <c r="J4846" s="45" t="str">
        <f>IF(ISERROR(VLOOKUP(I4846,State_codes!$B$2:$C$38, 2, FALSE)),"",VLOOKUP(I4846,State_codes!$B$2:$C$38, 2, FALSE))</f>
        <v>MH</v>
      </c>
      <c r="K4846" s="2" t="s">
        <v>122</v>
      </c>
      <c r="L4846" s="31" t="s">
        <v>429</v>
      </c>
      <c r="N4846" s="130"/>
      <c r="O4846" s="130"/>
      <c r="P4846" s="39">
        <v>43928</v>
      </c>
      <c r="Q4846" s="37" t="s">
        <v>14478</v>
      </c>
      <c r="R4846" s="46"/>
      <c r="S4846" s="46"/>
    </row>
    <row r="4847" spans="1:19" ht="12.75">
      <c r="A4847" s="50">
        <v>4846</v>
      </c>
      <c r="B4847" s="119"/>
      <c r="C4847" s="39">
        <v>43928</v>
      </c>
      <c r="D4847" s="40"/>
      <c r="E4847" s="41"/>
      <c r="H4847" s="2" t="s">
        <v>43</v>
      </c>
      <c r="I4847" s="2" t="s">
        <v>45</v>
      </c>
      <c r="J4847" s="45" t="str">
        <f>IF(ISERROR(VLOOKUP(I4847,State_codes!$B$2:$C$38, 2, FALSE)),"",VLOOKUP(I4847,State_codes!$B$2:$C$38, 2, FALSE))</f>
        <v>MH</v>
      </c>
      <c r="K4847" s="2" t="s">
        <v>122</v>
      </c>
      <c r="L4847" s="31" t="s">
        <v>429</v>
      </c>
      <c r="N4847" s="130"/>
      <c r="O4847" s="130"/>
      <c r="P4847" s="39">
        <v>43928</v>
      </c>
      <c r="Q4847" s="37" t="s">
        <v>14478</v>
      </c>
      <c r="R4847" s="46"/>
      <c r="S4847" s="46"/>
    </row>
    <row r="4848" spans="1:19" ht="12.75">
      <c r="A4848" s="50">
        <v>4847</v>
      </c>
      <c r="B4848" s="119"/>
      <c r="C4848" s="39">
        <v>43928</v>
      </c>
      <c r="D4848" s="40"/>
      <c r="E4848" s="41"/>
      <c r="H4848" s="2" t="s">
        <v>1242</v>
      </c>
      <c r="I4848" s="2" t="s">
        <v>224</v>
      </c>
      <c r="J4848" s="45" t="str">
        <f>IF(ISERROR(VLOOKUP(I4848,State_codes!$B$2:$C$38, 2, FALSE)),"",VLOOKUP(I4848,State_codes!$B$2:$C$38, 2, FALSE))</f>
        <v>MP</v>
      </c>
      <c r="K4848" s="2" t="s">
        <v>122</v>
      </c>
      <c r="L4848" s="31" t="s">
        <v>429</v>
      </c>
      <c r="N4848" s="130"/>
      <c r="O4848" s="130"/>
      <c r="P4848" s="39">
        <v>43928</v>
      </c>
      <c r="Q4848" s="37" t="s">
        <v>14495</v>
      </c>
      <c r="R4848" s="46"/>
      <c r="S4848" s="46"/>
    </row>
    <row r="4849" spans="1:19" ht="12.75">
      <c r="A4849" s="50">
        <v>4848</v>
      </c>
      <c r="B4849" s="119"/>
      <c r="C4849" s="39">
        <v>43928</v>
      </c>
      <c r="D4849" s="40"/>
      <c r="E4849" s="41"/>
      <c r="H4849" s="2" t="s">
        <v>1242</v>
      </c>
      <c r="I4849" s="2" t="s">
        <v>224</v>
      </c>
      <c r="J4849" s="45" t="str">
        <f>IF(ISERROR(VLOOKUP(I4849,State_codes!$B$2:$C$38, 2, FALSE)),"",VLOOKUP(I4849,State_codes!$B$2:$C$38, 2, FALSE))</f>
        <v>MP</v>
      </c>
      <c r="K4849" s="2" t="s">
        <v>122</v>
      </c>
      <c r="L4849" s="31" t="s">
        <v>429</v>
      </c>
      <c r="N4849" s="130"/>
      <c r="O4849" s="130"/>
      <c r="P4849" s="39">
        <v>43928</v>
      </c>
      <c r="Q4849" s="37" t="s">
        <v>14495</v>
      </c>
      <c r="R4849" s="46"/>
      <c r="S4849" s="46"/>
    </row>
    <row r="4850" spans="1:19" ht="12.75">
      <c r="A4850" s="50">
        <v>4849</v>
      </c>
      <c r="B4850" s="119"/>
      <c r="C4850" s="39">
        <v>43928</v>
      </c>
      <c r="D4850" s="40"/>
      <c r="E4850" s="41"/>
      <c r="H4850" s="2" t="s">
        <v>1242</v>
      </c>
      <c r="I4850" s="2" t="s">
        <v>224</v>
      </c>
      <c r="J4850" s="45" t="str">
        <f>IF(ISERROR(VLOOKUP(I4850,State_codes!$B$2:$C$38, 2, FALSE)),"",VLOOKUP(I4850,State_codes!$B$2:$C$38, 2, FALSE))</f>
        <v>MP</v>
      </c>
      <c r="K4850" s="2" t="s">
        <v>122</v>
      </c>
      <c r="L4850" s="31" t="s">
        <v>429</v>
      </c>
      <c r="N4850" s="130"/>
      <c r="O4850" s="130"/>
      <c r="P4850" s="39">
        <v>43928</v>
      </c>
      <c r="Q4850" s="37" t="s">
        <v>14495</v>
      </c>
      <c r="R4850" s="46"/>
      <c r="S4850" s="46"/>
    </row>
    <row r="4851" spans="1:19" ht="12.75">
      <c r="A4851" s="50">
        <v>4850</v>
      </c>
      <c r="B4851" s="119"/>
      <c r="C4851" s="39">
        <v>43928</v>
      </c>
      <c r="D4851" s="40"/>
      <c r="E4851" s="41"/>
      <c r="H4851" s="2" t="s">
        <v>1242</v>
      </c>
      <c r="I4851" s="2" t="s">
        <v>224</v>
      </c>
      <c r="J4851" s="45" t="str">
        <f>IF(ISERROR(VLOOKUP(I4851,State_codes!$B$2:$C$38, 2, FALSE)),"",VLOOKUP(I4851,State_codes!$B$2:$C$38, 2, FALSE))</f>
        <v>MP</v>
      </c>
      <c r="K4851" s="2" t="s">
        <v>122</v>
      </c>
      <c r="L4851" s="31" t="s">
        <v>429</v>
      </c>
      <c r="N4851" s="130"/>
      <c r="O4851" s="130"/>
      <c r="P4851" s="39">
        <v>43928</v>
      </c>
      <c r="Q4851" s="37" t="s">
        <v>14495</v>
      </c>
      <c r="R4851" s="46"/>
      <c r="S4851" s="46"/>
    </row>
    <row r="4852" spans="1:19" ht="12.75">
      <c r="A4852" s="50">
        <v>4851</v>
      </c>
      <c r="B4852" s="119"/>
      <c r="C4852" s="39">
        <v>43928</v>
      </c>
      <c r="D4852" s="40"/>
      <c r="E4852" s="41"/>
      <c r="H4852" s="2" t="s">
        <v>1242</v>
      </c>
      <c r="I4852" s="2" t="s">
        <v>224</v>
      </c>
      <c r="J4852" s="45" t="str">
        <f>IF(ISERROR(VLOOKUP(I4852,State_codes!$B$2:$C$38, 2, FALSE)),"",VLOOKUP(I4852,State_codes!$B$2:$C$38, 2, FALSE))</f>
        <v>MP</v>
      </c>
      <c r="K4852" s="2" t="s">
        <v>122</v>
      </c>
      <c r="L4852" s="31" t="s">
        <v>429</v>
      </c>
      <c r="N4852" s="130"/>
      <c r="O4852" s="130"/>
      <c r="P4852" s="39">
        <v>43928</v>
      </c>
      <c r="Q4852" s="37" t="s">
        <v>14495</v>
      </c>
      <c r="R4852" s="46"/>
      <c r="S4852" s="46"/>
    </row>
    <row r="4853" spans="1:19" ht="12.75">
      <c r="A4853" s="50">
        <v>4852</v>
      </c>
      <c r="B4853" s="119"/>
      <c r="C4853" s="146">
        <v>43928</v>
      </c>
      <c r="D4853" s="343"/>
      <c r="E4853" s="45"/>
      <c r="F4853" s="45"/>
      <c r="G4853" s="45"/>
      <c r="H4853" s="45" t="s">
        <v>1242</v>
      </c>
      <c r="I4853" s="75" t="s">
        <v>224</v>
      </c>
      <c r="J4853" s="45" t="str">
        <f>IF(ISERROR(VLOOKUP(I4853,State_codes!$B$2:$C$38, 2, FALSE)),"",VLOOKUP(I4853,State_codes!$B$2:$C$38, 2, FALSE))</f>
        <v>MP</v>
      </c>
      <c r="K4853" s="45" t="s">
        <v>122</v>
      </c>
      <c r="L4853" s="163" t="s">
        <v>429</v>
      </c>
      <c r="M4853" s="45"/>
      <c r="N4853" s="129"/>
      <c r="O4853" s="129"/>
      <c r="P4853" s="146">
        <v>43928</v>
      </c>
      <c r="Q4853" s="131" t="s">
        <v>14495</v>
      </c>
      <c r="R4853" s="46"/>
      <c r="S4853" s="46"/>
    </row>
    <row r="4854" spans="1:19" ht="12.75">
      <c r="A4854" s="50">
        <v>4853</v>
      </c>
      <c r="B4854" s="119"/>
      <c r="C4854" s="146">
        <v>43928</v>
      </c>
      <c r="D4854" s="343"/>
      <c r="E4854" s="45"/>
      <c r="F4854" s="45"/>
      <c r="G4854" s="45"/>
      <c r="H4854" s="45" t="s">
        <v>1242</v>
      </c>
      <c r="I4854" s="75" t="s">
        <v>224</v>
      </c>
      <c r="J4854" s="45" t="str">
        <f>IF(ISERROR(VLOOKUP(I4854,State_codes!$B$2:$C$38, 2, FALSE)),"",VLOOKUP(I4854,State_codes!$B$2:$C$38, 2, FALSE))</f>
        <v>MP</v>
      </c>
      <c r="K4854" s="45" t="s">
        <v>122</v>
      </c>
      <c r="L4854" s="163" t="s">
        <v>429</v>
      </c>
      <c r="M4854" s="45"/>
      <c r="N4854" s="129"/>
      <c r="O4854" s="129"/>
      <c r="P4854" s="146">
        <v>43928</v>
      </c>
      <c r="Q4854" s="131" t="s">
        <v>14495</v>
      </c>
      <c r="R4854" s="46"/>
      <c r="S4854" s="46"/>
    </row>
    <row r="4855" spans="1:19" ht="12.75">
      <c r="A4855" s="50">
        <v>4854</v>
      </c>
      <c r="B4855" s="119"/>
      <c r="C4855" s="146">
        <v>43928</v>
      </c>
      <c r="D4855" s="343"/>
      <c r="E4855" s="45"/>
      <c r="F4855" s="45"/>
      <c r="G4855" s="45"/>
      <c r="H4855" s="45" t="s">
        <v>1242</v>
      </c>
      <c r="I4855" s="75" t="s">
        <v>224</v>
      </c>
      <c r="J4855" s="45" t="str">
        <f>IF(ISERROR(VLOOKUP(I4855,State_codes!$B$2:$C$38, 2, FALSE)),"",VLOOKUP(I4855,State_codes!$B$2:$C$38, 2, FALSE))</f>
        <v>MP</v>
      </c>
      <c r="K4855" s="45" t="s">
        <v>122</v>
      </c>
      <c r="L4855" s="163" t="s">
        <v>429</v>
      </c>
      <c r="M4855" s="45"/>
      <c r="N4855" s="129"/>
      <c r="O4855" s="129"/>
      <c r="P4855" s="146">
        <v>43928</v>
      </c>
      <c r="Q4855" s="131" t="s">
        <v>14495</v>
      </c>
      <c r="R4855" s="46"/>
      <c r="S4855" s="46"/>
    </row>
    <row r="4856" spans="1:19" ht="12.75">
      <c r="A4856" s="50">
        <v>4855</v>
      </c>
      <c r="B4856" s="119"/>
      <c r="C4856" s="146">
        <v>43928</v>
      </c>
      <c r="D4856" s="343"/>
      <c r="E4856" s="45"/>
      <c r="F4856" s="45"/>
      <c r="G4856" s="45"/>
      <c r="H4856" s="45" t="s">
        <v>1242</v>
      </c>
      <c r="I4856" s="75" t="s">
        <v>224</v>
      </c>
      <c r="J4856" s="45" t="str">
        <f>IF(ISERROR(VLOOKUP(I4856,State_codes!$B$2:$C$38, 2, FALSE)),"",VLOOKUP(I4856,State_codes!$B$2:$C$38, 2, FALSE))</f>
        <v>MP</v>
      </c>
      <c r="K4856" s="45" t="s">
        <v>122</v>
      </c>
      <c r="L4856" s="163" t="s">
        <v>429</v>
      </c>
      <c r="M4856" s="45"/>
      <c r="N4856" s="129"/>
      <c r="O4856" s="129"/>
      <c r="P4856" s="146">
        <v>43928</v>
      </c>
      <c r="Q4856" s="131" t="s">
        <v>14495</v>
      </c>
      <c r="R4856" s="46"/>
      <c r="S4856" s="46"/>
    </row>
    <row r="4857" spans="1:19" ht="12.75">
      <c r="A4857" s="50">
        <v>4856</v>
      </c>
      <c r="B4857" s="119"/>
      <c r="C4857" s="146">
        <v>43928</v>
      </c>
      <c r="D4857" s="343"/>
      <c r="E4857" s="45"/>
      <c r="F4857" s="45"/>
      <c r="G4857" s="45"/>
      <c r="H4857" s="45" t="s">
        <v>1242</v>
      </c>
      <c r="I4857" s="75" t="s">
        <v>224</v>
      </c>
      <c r="J4857" s="45" t="str">
        <f>IF(ISERROR(VLOOKUP(I4857,State_codes!$B$2:$C$38, 2, FALSE)),"",VLOOKUP(I4857,State_codes!$B$2:$C$38, 2, FALSE))</f>
        <v>MP</v>
      </c>
      <c r="K4857" s="45" t="s">
        <v>122</v>
      </c>
      <c r="L4857" s="163" t="s">
        <v>429</v>
      </c>
      <c r="M4857" s="45"/>
      <c r="N4857" s="129"/>
      <c r="O4857" s="129"/>
      <c r="P4857" s="146">
        <v>43928</v>
      </c>
      <c r="Q4857" s="131" t="s">
        <v>14495</v>
      </c>
      <c r="R4857" s="46"/>
      <c r="S4857" s="46"/>
    </row>
    <row r="4858" spans="1:19" ht="12.75">
      <c r="A4858" s="50">
        <v>4857</v>
      </c>
      <c r="B4858" s="119"/>
      <c r="C4858" s="146">
        <v>43928</v>
      </c>
      <c r="D4858" s="343"/>
      <c r="E4858" s="45"/>
      <c r="F4858" s="45"/>
      <c r="G4858" s="45"/>
      <c r="H4858" s="45" t="s">
        <v>1242</v>
      </c>
      <c r="I4858" s="75" t="s">
        <v>224</v>
      </c>
      <c r="J4858" s="45" t="str">
        <f>IF(ISERROR(VLOOKUP(I4858,State_codes!$B$2:$C$38, 2, FALSE)),"",VLOOKUP(I4858,State_codes!$B$2:$C$38, 2, FALSE))</f>
        <v>MP</v>
      </c>
      <c r="K4858" s="45" t="s">
        <v>122</v>
      </c>
      <c r="L4858" s="163" t="s">
        <v>429</v>
      </c>
      <c r="M4858" s="45"/>
      <c r="N4858" s="129"/>
      <c r="O4858" s="129"/>
      <c r="P4858" s="146">
        <v>43928</v>
      </c>
      <c r="Q4858" s="131" t="s">
        <v>14495</v>
      </c>
      <c r="R4858" s="46"/>
      <c r="S4858" s="46"/>
    </row>
    <row r="4859" spans="1:19" ht="12.75">
      <c r="A4859" s="50">
        <v>4858</v>
      </c>
      <c r="B4859" s="119"/>
      <c r="C4859" s="146">
        <v>43928</v>
      </c>
      <c r="D4859" s="343"/>
      <c r="E4859" s="45"/>
      <c r="F4859" s="45"/>
      <c r="G4859" s="45"/>
      <c r="H4859" s="45" t="s">
        <v>1242</v>
      </c>
      <c r="I4859" s="75" t="s">
        <v>224</v>
      </c>
      <c r="J4859" s="45" t="str">
        <f>IF(ISERROR(VLOOKUP(I4859,State_codes!$B$2:$C$38, 2, FALSE)),"",VLOOKUP(I4859,State_codes!$B$2:$C$38, 2, FALSE))</f>
        <v>MP</v>
      </c>
      <c r="K4859" s="45" t="s">
        <v>122</v>
      </c>
      <c r="L4859" s="163" t="s">
        <v>429</v>
      </c>
      <c r="M4859" s="45"/>
      <c r="N4859" s="129"/>
      <c r="O4859" s="129"/>
      <c r="P4859" s="146">
        <v>43928</v>
      </c>
      <c r="Q4859" s="131" t="s">
        <v>14495</v>
      </c>
      <c r="R4859" s="46"/>
      <c r="S4859" s="46"/>
    </row>
    <row r="4860" spans="1:19" ht="12.75">
      <c r="A4860" s="50">
        <v>4859</v>
      </c>
      <c r="B4860" s="119"/>
      <c r="C4860" s="146">
        <v>43928</v>
      </c>
      <c r="D4860" s="40"/>
      <c r="E4860" s="27">
        <v>33</v>
      </c>
      <c r="F4860" s="2" t="s">
        <v>39</v>
      </c>
      <c r="H4860" s="2" t="s">
        <v>893</v>
      </c>
      <c r="I4860" s="2" t="s">
        <v>134</v>
      </c>
      <c r="J4860" s="45" t="str">
        <f>IF(ISERROR(VLOOKUP(I4860,State_codes!$B$2:$C$38, 2, FALSE)),"",VLOOKUP(I4860,State_codes!$B$2:$C$38, 2, FALSE))</f>
        <v>KA</v>
      </c>
      <c r="K4860" s="45" t="s">
        <v>122</v>
      </c>
      <c r="L4860" s="31" t="s">
        <v>3062</v>
      </c>
      <c r="M4860" s="2" t="s">
        <v>766</v>
      </c>
      <c r="N4860" s="130"/>
      <c r="O4860" s="27" t="s">
        <v>129</v>
      </c>
      <c r="P4860" s="146">
        <v>43928</v>
      </c>
      <c r="Q4860" s="31" t="s">
        <v>3187</v>
      </c>
      <c r="R4860" s="46"/>
      <c r="S4860" s="46"/>
    </row>
    <row r="4861" spans="1:19" ht="12.75">
      <c r="A4861" s="50">
        <v>4860</v>
      </c>
      <c r="B4861" s="119"/>
      <c r="C4861" s="146">
        <v>43928</v>
      </c>
      <c r="D4861" s="40"/>
      <c r="E4861" s="27">
        <v>41</v>
      </c>
      <c r="F4861" s="2" t="s">
        <v>40</v>
      </c>
      <c r="H4861" s="2" t="s">
        <v>893</v>
      </c>
      <c r="I4861" s="2" t="s">
        <v>134</v>
      </c>
      <c r="J4861" s="45" t="str">
        <f>IF(ISERROR(VLOOKUP(I4861,State_codes!$B$2:$C$38, 2, FALSE)),"",VLOOKUP(I4861,State_codes!$B$2:$C$38, 2, FALSE))</f>
        <v>KA</v>
      </c>
      <c r="K4861" s="45" t="s">
        <v>122</v>
      </c>
      <c r="L4861" s="81" t="s">
        <v>14709</v>
      </c>
      <c r="N4861" s="130"/>
      <c r="O4861" s="130"/>
      <c r="P4861" s="146">
        <v>43928</v>
      </c>
      <c r="Q4861" s="31" t="s">
        <v>3187</v>
      </c>
      <c r="R4861" s="46"/>
      <c r="S4861" s="46"/>
    </row>
    <row r="4862" spans="1:19" ht="12.75">
      <c r="A4862" s="50">
        <v>4861</v>
      </c>
      <c r="B4862" s="119"/>
      <c r="C4862" s="146">
        <v>43928</v>
      </c>
      <c r="D4862" s="40"/>
      <c r="E4862" s="27">
        <v>80</v>
      </c>
      <c r="F4862" s="2" t="s">
        <v>40</v>
      </c>
      <c r="H4862" s="2" t="s">
        <v>5149</v>
      </c>
      <c r="I4862" s="2" t="s">
        <v>134</v>
      </c>
      <c r="J4862" s="45" t="str">
        <f>IF(ISERROR(VLOOKUP(I4862,State_codes!$B$2:$C$38, 2, FALSE)),"",VLOOKUP(I4862,State_codes!$B$2:$C$38, 2, FALSE))</f>
        <v>KA</v>
      </c>
      <c r="K4862" s="45" t="s">
        <v>122</v>
      </c>
      <c r="L4862" s="81" t="s">
        <v>14710</v>
      </c>
      <c r="N4862" s="130"/>
      <c r="O4862" s="130"/>
      <c r="P4862" s="146">
        <v>43928</v>
      </c>
      <c r="Q4862" s="31" t="s">
        <v>3187</v>
      </c>
      <c r="R4862" s="46"/>
      <c r="S4862" s="46"/>
    </row>
    <row r="4863" spans="1:19" ht="12.75">
      <c r="A4863" s="50">
        <v>4862</v>
      </c>
      <c r="B4863" s="119"/>
      <c r="C4863" s="146">
        <v>43928</v>
      </c>
      <c r="D4863" s="40"/>
      <c r="E4863" s="27">
        <v>29</v>
      </c>
      <c r="F4863" s="2" t="s">
        <v>39</v>
      </c>
      <c r="H4863" s="2" t="s">
        <v>211</v>
      </c>
      <c r="I4863" s="2" t="s">
        <v>134</v>
      </c>
      <c r="J4863" s="45" t="str">
        <f>IF(ISERROR(VLOOKUP(I4863,State_codes!$B$2:$C$38, 2, FALSE)),"",VLOOKUP(I4863,State_codes!$B$2:$C$38, 2, FALSE))</f>
        <v>KA</v>
      </c>
      <c r="K4863" s="45" t="s">
        <v>122</v>
      </c>
      <c r="L4863" s="31" t="s">
        <v>3062</v>
      </c>
      <c r="M4863" s="2" t="s">
        <v>766</v>
      </c>
      <c r="N4863" s="130"/>
      <c r="O4863" s="27" t="s">
        <v>129</v>
      </c>
      <c r="P4863" s="146">
        <v>43928</v>
      </c>
      <c r="Q4863" s="31" t="s">
        <v>3187</v>
      </c>
      <c r="R4863" s="46"/>
      <c r="S4863" s="46"/>
    </row>
    <row r="4864" spans="1:19" ht="12.75">
      <c r="A4864" s="50">
        <v>4863</v>
      </c>
      <c r="B4864" s="119"/>
      <c r="C4864" s="146">
        <v>43928</v>
      </c>
      <c r="D4864" s="40"/>
      <c r="E4864" s="27">
        <v>50</v>
      </c>
      <c r="F4864" s="2" t="s">
        <v>39</v>
      </c>
      <c r="H4864" s="2" t="s">
        <v>211</v>
      </c>
      <c r="I4864" s="2" t="s">
        <v>134</v>
      </c>
      <c r="J4864" s="45" t="str">
        <f>IF(ISERROR(VLOOKUP(I4864,State_codes!$B$2:$C$38, 2, FALSE)),"",VLOOKUP(I4864,State_codes!$B$2:$C$38, 2, FALSE))</f>
        <v>KA</v>
      </c>
      <c r="K4864" s="45" t="s">
        <v>122</v>
      </c>
      <c r="L4864" s="31" t="s">
        <v>3062</v>
      </c>
      <c r="M4864" s="2" t="s">
        <v>766</v>
      </c>
      <c r="N4864" s="130"/>
      <c r="O4864" s="27" t="s">
        <v>129</v>
      </c>
      <c r="P4864" s="146">
        <v>43928</v>
      </c>
      <c r="Q4864" s="31" t="s">
        <v>3187</v>
      </c>
      <c r="R4864" s="46"/>
      <c r="S4864" s="46"/>
    </row>
    <row r="4865" spans="1:19" ht="12.75">
      <c r="A4865" s="50">
        <v>4864</v>
      </c>
      <c r="B4865" s="119"/>
      <c r="C4865" s="146">
        <v>43928</v>
      </c>
      <c r="D4865" s="40"/>
      <c r="E4865" s="27">
        <v>35</v>
      </c>
      <c r="F4865" s="2" t="s">
        <v>39</v>
      </c>
      <c r="H4865" s="2" t="s">
        <v>5143</v>
      </c>
      <c r="I4865" s="2" t="s">
        <v>134</v>
      </c>
      <c r="J4865" s="45" t="str">
        <f>IF(ISERROR(VLOOKUP(I4865,State_codes!$B$2:$C$38, 2, FALSE)),"",VLOOKUP(I4865,State_codes!$B$2:$C$38, 2, FALSE))</f>
        <v>KA</v>
      </c>
      <c r="K4865" s="45" t="s">
        <v>122</v>
      </c>
      <c r="L4865" s="31" t="s">
        <v>3062</v>
      </c>
      <c r="M4865" s="2" t="s">
        <v>766</v>
      </c>
      <c r="N4865" s="130"/>
      <c r="O4865" s="27" t="s">
        <v>129</v>
      </c>
      <c r="P4865" s="146">
        <v>43928</v>
      </c>
      <c r="Q4865" s="31" t="s">
        <v>3187</v>
      </c>
      <c r="R4865" s="46"/>
      <c r="S4865" s="46"/>
    </row>
    <row r="4866" spans="1:19" ht="12.75">
      <c r="A4866" s="50">
        <v>4865</v>
      </c>
      <c r="B4866" s="119"/>
      <c r="C4866" s="146">
        <v>43928</v>
      </c>
      <c r="D4866" s="40"/>
      <c r="E4866" s="27">
        <v>68</v>
      </c>
      <c r="F4866" s="2" t="s">
        <v>39</v>
      </c>
      <c r="H4866" s="2" t="s">
        <v>211</v>
      </c>
      <c r="I4866" s="2" t="s">
        <v>134</v>
      </c>
      <c r="J4866" s="45" t="str">
        <f>IF(ISERROR(VLOOKUP(I4866,State_codes!$B$2:$C$38, 2, FALSE)),"",VLOOKUP(I4866,State_codes!$B$2:$C$38, 2, FALSE))</f>
        <v>KA</v>
      </c>
      <c r="K4866" s="45" t="s">
        <v>122</v>
      </c>
      <c r="L4866" s="81" t="s">
        <v>334</v>
      </c>
      <c r="N4866" s="130"/>
      <c r="O4866" s="130"/>
      <c r="P4866" s="146">
        <v>43928</v>
      </c>
      <c r="Q4866" s="31" t="s">
        <v>3187</v>
      </c>
      <c r="R4866" s="46"/>
      <c r="S4866" s="46"/>
    </row>
    <row r="4867" spans="1:19" ht="12.75">
      <c r="A4867" s="50">
        <v>4866</v>
      </c>
      <c r="B4867" s="119"/>
      <c r="C4867" s="146">
        <v>43928</v>
      </c>
      <c r="D4867" s="40"/>
      <c r="E4867" s="27">
        <v>32</v>
      </c>
      <c r="F4867" s="2" t="s">
        <v>39</v>
      </c>
      <c r="H4867" s="2" t="s">
        <v>5157</v>
      </c>
      <c r="I4867" s="2" t="s">
        <v>134</v>
      </c>
      <c r="J4867" s="45" t="str">
        <f>IF(ISERROR(VLOOKUP(I4867,State_codes!$B$2:$C$38, 2, FALSE)),"",VLOOKUP(I4867,State_codes!$B$2:$C$38, 2, FALSE))</f>
        <v>KA</v>
      </c>
      <c r="K4867" s="45" t="s">
        <v>122</v>
      </c>
      <c r="L4867" s="81" t="s">
        <v>14711</v>
      </c>
      <c r="N4867" s="130"/>
      <c r="O4867" s="130"/>
      <c r="P4867" s="146">
        <v>43928</v>
      </c>
      <c r="Q4867" s="31" t="s">
        <v>3187</v>
      </c>
      <c r="R4867" s="46"/>
      <c r="S4867" s="46"/>
    </row>
    <row r="4868" spans="1:19" ht="12.75">
      <c r="A4868" s="50">
        <v>4867</v>
      </c>
      <c r="B4868" s="119"/>
      <c r="C4868" s="146">
        <v>43928</v>
      </c>
      <c r="D4868" s="40"/>
      <c r="E4868" s="27">
        <v>36</v>
      </c>
      <c r="F4868" s="2" t="s">
        <v>39</v>
      </c>
      <c r="H4868" s="2" t="s">
        <v>5157</v>
      </c>
      <c r="I4868" s="2" t="s">
        <v>134</v>
      </c>
      <c r="J4868" s="45" t="str">
        <f>IF(ISERROR(VLOOKUP(I4868,State_codes!$B$2:$C$38, 2, FALSE)),"",VLOOKUP(I4868,State_codes!$B$2:$C$38, 2, FALSE))</f>
        <v>KA</v>
      </c>
      <c r="K4868" s="45" t="s">
        <v>122</v>
      </c>
      <c r="L4868" s="81" t="s">
        <v>14711</v>
      </c>
      <c r="N4868" s="130"/>
      <c r="O4868" s="130"/>
      <c r="P4868" s="146">
        <v>43928</v>
      </c>
      <c r="Q4868" s="31" t="s">
        <v>3187</v>
      </c>
      <c r="R4868" s="46"/>
      <c r="S4868" s="46"/>
    </row>
    <row r="4869" spans="1:19" ht="12.75">
      <c r="A4869" s="50">
        <v>4868</v>
      </c>
      <c r="B4869" s="119"/>
      <c r="C4869" s="146">
        <v>43928</v>
      </c>
      <c r="D4869" s="40"/>
      <c r="E4869" s="27">
        <v>65</v>
      </c>
      <c r="F4869" s="2" t="s">
        <v>39</v>
      </c>
      <c r="H4869" s="2" t="s">
        <v>5157</v>
      </c>
      <c r="I4869" s="2" t="s">
        <v>134</v>
      </c>
      <c r="J4869" s="45" t="str">
        <f>IF(ISERROR(VLOOKUP(I4869,State_codes!$B$2:$C$38, 2, FALSE)),"",VLOOKUP(I4869,State_codes!$B$2:$C$38, 2, FALSE))</f>
        <v>KA</v>
      </c>
      <c r="K4869" s="45" t="s">
        <v>122</v>
      </c>
      <c r="L4869" s="81" t="s">
        <v>14711</v>
      </c>
      <c r="N4869" s="130"/>
      <c r="O4869" s="130"/>
      <c r="P4869" s="146">
        <v>43928</v>
      </c>
      <c r="Q4869" s="31" t="s">
        <v>3187</v>
      </c>
      <c r="R4869" s="46"/>
      <c r="S4869" s="46"/>
    </row>
    <row r="4870" spans="1:19" ht="12.75">
      <c r="A4870" s="50">
        <v>4869</v>
      </c>
      <c r="B4870" s="119"/>
      <c r="C4870" s="146">
        <v>43928</v>
      </c>
      <c r="D4870" s="40"/>
      <c r="E4870" s="27">
        <v>28</v>
      </c>
      <c r="F4870" s="2" t="s">
        <v>40</v>
      </c>
      <c r="H4870" s="2" t="s">
        <v>389</v>
      </c>
      <c r="I4870" s="2" t="s">
        <v>134</v>
      </c>
      <c r="J4870" s="45" t="str">
        <f>IF(ISERROR(VLOOKUP(I4870,State_codes!$B$2:$C$38, 2, FALSE)),"",VLOOKUP(I4870,State_codes!$B$2:$C$38, 2, FALSE))</f>
        <v>KA</v>
      </c>
      <c r="K4870" s="45" t="s">
        <v>122</v>
      </c>
      <c r="L4870" s="81" t="s">
        <v>14712</v>
      </c>
      <c r="N4870" s="130"/>
      <c r="O4870" s="130"/>
      <c r="P4870" s="146">
        <v>43928</v>
      </c>
      <c r="Q4870" s="31" t="s">
        <v>3187</v>
      </c>
      <c r="R4870" s="46"/>
      <c r="S4870" s="46"/>
    </row>
    <row r="4871" spans="1:19" ht="12.75">
      <c r="A4871" s="50">
        <v>4870</v>
      </c>
      <c r="B4871" s="119"/>
      <c r="C4871" s="146">
        <v>43928</v>
      </c>
      <c r="D4871" s="40"/>
      <c r="E4871" s="27">
        <v>57</v>
      </c>
      <c r="F4871" s="2" t="s">
        <v>39</v>
      </c>
      <c r="H4871" s="2" t="s">
        <v>389</v>
      </c>
      <c r="I4871" s="2" t="s">
        <v>134</v>
      </c>
      <c r="J4871" s="45" t="str">
        <f>IF(ISERROR(VLOOKUP(I4871,State_codes!$B$2:$C$38, 2, FALSE)),"",VLOOKUP(I4871,State_codes!$B$2:$C$38, 2, FALSE))</f>
        <v>KA</v>
      </c>
      <c r="K4871" s="45" t="s">
        <v>122</v>
      </c>
      <c r="L4871" s="81" t="s">
        <v>14710</v>
      </c>
      <c r="N4871" s="130"/>
      <c r="O4871" s="130"/>
      <c r="P4871" s="146">
        <v>43928</v>
      </c>
      <c r="Q4871" s="31" t="s">
        <v>3187</v>
      </c>
      <c r="R4871" s="46"/>
      <c r="S4871" s="46"/>
    </row>
    <row r="4872" spans="1:19" ht="12.75">
      <c r="A4872" s="50">
        <v>4871</v>
      </c>
      <c r="B4872" s="119"/>
      <c r="C4872" s="146">
        <v>43928</v>
      </c>
      <c r="D4872" s="40"/>
      <c r="E4872" s="41"/>
      <c r="H4872" s="15"/>
      <c r="I4872" s="2" t="s">
        <v>262</v>
      </c>
      <c r="J4872" s="45" t="str">
        <f>IF(ISERROR(VLOOKUP(I4872,State_codes!$B$2:$C$38, 2, FALSE)),"",VLOOKUP(I4872,State_codes!$B$2:$C$38, 2, FALSE))</f>
        <v>WB</v>
      </c>
      <c r="K4872" s="45" t="s">
        <v>122</v>
      </c>
      <c r="L4872" s="163" t="s">
        <v>429</v>
      </c>
      <c r="N4872" s="130"/>
      <c r="O4872" s="130"/>
      <c r="P4872" s="146">
        <v>43928</v>
      </c>
      <c r="Q4872" s="37" t="s">
        <v>1456</v>
      </c>
      <c r="R4872" s="46"/>
      <c r="S4872" s="46"/>
    </row>
    <row r="4873" spans="1:19" ht="12.75">
      <c r="A4873" s="50">
        <v>4872</v>
      </c>
      <c r="B4873" s="119"/>
      <c r="C4873" s="146">
        <v>43928</v>
      </c>
      <c r="D4873" s="40"/>
      <c r="E4873" s="41"/>
      <c r="H4873" s="15"/>
      <c r="I4873" s="2" t="s">
        <v>262</v>
      </c>
      <c r="J4873" s="45" t="str">
        <f>IF(ISERROR(VLOOKUP(I4873,State_codes!$B$2:$C$38, 2, FALSE)),"",VLOOKUP(I4873,State_codes!$B$2:$C$38, 2, FALSE))</f>
        <v>WB</v>
      </c>
      <c r="K4873" s="45" t="s">
        <v>122</v>
      </c>
      <c r="L4873" s="163" t="s">
        <v>429</v>
      </c>
      <c r="N4873" s="130"/>
      <c r="O4873" s="130"/>
      <c r="P4873" s="146">
        <v>43928</v>
      </c>
      <c r="Q4873" s="37" t="s">
        <v>1456</v>
      </c>
      <c r="R4873" s="46"/>
      <c r="S4873" s="46"/>
    </row>
    <row r="4874" spans="1:19" ht="12.75">
      <c r="A4874" s="50">
        <v>4873</v>
      </c>
      <c r="B4874" s="119"/>
      <c r="C4874" s="146">
        <v>43928</v>
      </c>
      <c r="D4874" s="40"/>
      <c r="E4874" s="41"/>
      <c r="H4874" s="15"/>
      <c r="I4874" s="2" t="s">
        <v>262</v>
      </c>
      <c r="J4874" s="45" t="str">
        <f>IF(ISERROR(VLOOKUP(I4874,State_codes!$B$2:$C$38, 2, FALSE)),"",VLOOKUP(I4874,State_codes!$B$2:$C$38, 2, FALSE))</f>
        <v>WB</v>
      </c>
      <c r="K4874" s="45" t="s">
        <v>122</v>
      </c>
      <c r="L4874" s="163" t="s">
        <v>429</v>
      </c>
      <c r="N4874" s="130"/>
      <c r="O4874" s="130"/>
      <c r="P4874" s="146">
        <v>43928</v>
      </c>
      <c r="Q4874" s="37" t="s">
        <v>1456</v>
      </c>
      <c r="R4874" s="46"/>
      <c r="S4874" s="46"/>
    </row>
    <row r="4875" spans="1:19" ht="12.75">
      <c r="A4875" s="50">
        <v>4874</v>
      </c>
      <c r="B4875" s="119"/>
      <c r="C4875" s="146">
        <v>43928</v>
      </c>
      <c r="D4875" s="40"/>
      <c r="E4875" s="41"/>
      <c r="H4875" s="15"/>
      <c r="I4875" s="2" t="s">
        <v>262</v>
      </c>
      <c r="J4875" s="45" t="str">
        <f>IF(ISERROR(VLOOKUP(I4875,State_codes!$B$2:$C$38, 2, FALSE)),"",VLOOKUP(I4875,State_codes!$B$2:$C$38, 2, FALSE))</f>
        <v>WB</v>
      </c>
      <c r="K4875" s="45" t="s">
        <v>122</v>
      </c>
      <c r="L4875" s="163" t="s">
        <v>429</v>
      </c>
      <c r="N4875" s="130"/>
      <c r="O4875" s="130"/>
      <c r="P4875" s="146">
        <v>43928</v>
      </c>
      <c r="Q4875" s="37" t="s">
        <v>1456</v>
      </c>
      <c r="R4875" s="46"/>
      <c r="S4875" s="46"/>
    </row>
    <row r="4876" spans="1:19" ht="12.75">
      <c r="A4876" s="50">
        <v>4875</v>
      </c>
      <c r="B4876" s="119"/>
      <c r="C4876" s="146">
        <v>43928</v>
      </c>
      <c r="D4876" s="40"/>
      <c r="E4876" s="41"/>
      <c r="H4876" s="15"/>
      <c r="I4876" s="2" t="s">
        <v>262</v>
      </c>
      <c r="J4876" s="45" t="str">
        <f>IF(ISERROR(VLOOKUP(I4876,State_codes!$B$2:$C$38, 2, FALSE)),"",VLOOKUP(I4876,State_codes!$B$2:$C$38, 2, FALSE))</f>
        <v>WB</v>
      </c>
      <c r="K4876" s="45" t="s">
        <v>122</v>
      </c>
      <c r="L4876" s="163" t="s">
        <v>429</v>
      </c>
      <c r="N4876" s="130"/>
      <c r="O4876" s="130"/>
      <c r="P4876" s="146">
        <v>43928</v>
      </c>
      <c r="Q4876" s="37" t="s">
        <v>1456</v>
      </c>
      <c r="R4876" s="46"/>
      <c r="S4876" s="46"/>
    </row>
    <row r="4877" spans="1:19" ht="12.75">
      <c r="A4877" s="50">
        <v>4876</v>
      </c>
      <c r="B4877" s="119"/>
      <c r="C4877" s="146">
        <v>43928</v>
      </c>
      <c r="D4877" s="40"/>
      <c r="E4877" s="41"/>
      <c r="H4877" s="15"/>
      <c r="I4877" s="2" t="s">
        <v>262</v>
      </c>
      <c r="J4877" s="45" t="str">
        <f>IF(ISERROR(VLOOKUP(I4877,State_codes!$B$2:$C$38, 2, FALSE)),"",VLOOKUP(I4877,State_codes!$B$2:$C$38, 2, FALSE))</f>
        <v>WB</v>
      </c>
      <c r="K4877" s="45" t="s">
        <v>122</v>
      </c>
      <c r="L4877" s="163" t="s">
        <v>429</v>
      </c>
      <c r="N4877" s="130"/>
      <c r="O4877" s="130"/>
      <c r="P4877" s="146">
        <v>43928</v>
      </c>
      <c r="Q4877" s="37" t="s">
        <v>1456</v>
      </c>
      <c r="R4877" s="46"/>
      <c r="S4877" s="46"/>
    </row>
    <row r="4878" spans="1:19" ht="12.75">
      <c r="A4878" s="50">
        <v>4877</v>
      </c>
      <c r="B4878" s="119"/>
      <c r="C4878" s="146">
        <v>43928</v>
      </c>
      <c r="D4878" s="40"/>
      <c r="E4878" s="41"/>
      <c r="H4878" s="15"/>
      <c r="I4878" s="2" t="s">
        <v>262</v>
      </c>
      <c r="J4878" s="45" t="str">
        <f>IF(ISERROR(VLOOKUP(I4878,State_codes!$B$2:$C$38, 2, FALSE)),"",VLOOKUP(I4878,State_codes!$B$2:$C$38, 2, FALSE))</f>
        <v>WB</v>
      </c>
      <c r="K4878" s="45" t="s">
        <v>122</v>
      </c>
      <c r="L4878" s="163" t="s">
        <v>429</v>
      </c>
      <c r="N4878" s="130"/>
      <c r="O4878" s="130"/>
      <c r="P4878" s="146">
        <v>43928</v>
      </c>
      <c r="Q4878" s="37" t="s">
        <v>1456</v>
      </c>
      <c r="R4878" s="46"/>
      <c r="S4878" s="46"/>
    </row>
    <row r="4879" spans="1:19" ht="12.75">
      <c r="A4879" s="50">
        <v>4878</v>
      </c>
      <c r="B4879" s="119"/>
      <c r="C4879" s="146">
        <v>43928</v>
      </c>
      <c r="D4879" s="40"/>
      <c r="E4879" s="41"/>
      <c r="H4879" s="15"/>
      <c r="I4879" s="2" t="s">
        <v>262</v>
      </c>
      <c r="J4879" s="45" t="str">
        <f>IF(ISERROR(VLOOKUP(I4879,State_codes!$B$2:$C$38, 2, FALSE)),"",VLOOKUP(I4879,State_codes!$B$2:$C$38, 2, FALSE))</f>
        <v>WB</v>
      </c>
      <c r="K4879" s="45" t="s">
        <v>122</v>
      </c>
      <c r="L4879" s="163" t="s">
        <v>429</v>
      </c>
      <c r="N4879" s="130"/>
      <c r="O4879" s="130"/>
      <c r="P4879" s="146">
        <v>43928</v>
      </c>
      <c r="Q4879" s="37" t="s">
        <v>1456</v>
      </c>
      <c r="R4879" s="46"/>
      <c r="S4879" s="46"/>
    </row>
    <row r="4880" spans="1:19" ht="12.75">
      <c r="A4880" s="50">
        <v>4879</v>
      </c>
      <c r="B4880" s="119"/>
      <c r="C4880" s="146">
        <v>43928</v>
      </c>
      <c r="D4880" s="40"/>
      <c r="E4880" s="41"/>
      <c r="H4880" s="15"/>
      <c r="I4880" s="2" t="s">
        <v>262</v>
      </c>
      <c r="J4880" s="45" t="str">
        <f>IF(ISERROR(VLOOKUP(I4880,State_codes!$B$2:$C$38, 2, FALSE)),"",VLOOKUP(I4880,State_codes!$B$2:$C$38, 2, FALSE))</f>
        <v>WB</v>
      </c>
      <c r="K4880" s="45" t="s">
        <v>122</v>
      </c>
      <c r="L4880" s="163" t="s">
        <v>429</v>
      </c>
      <c r="N4880" s="130"/>
      <c r="O4880" s="130"/>
      <c r="P4880" s="146">
        <v>43928</v>
      </c>
      <c r="Q4880" s="37" t="s">
        <v>1456</v>
      </c>
      <c r="R4880" s="46"/>
      <c r="S4880" s="46"/>
    </row>
    <row r="4881" spans="1:19" ht="12.75">
      <c r="A4881" s="50">
        <v>4880</v>
      </c>
      <c r="B4881" s="119"/>
      <c r="C4881" s="146">
        <v>43928</v>
      </c>
      <c r="D4881" s="40"/>
      <c r="E4881" s="41"/>
      <c r="H4881" s="15"/>
      <c r="I4881" s="2" t="s">
        <v>262</v>
      </c>
      <c r="J4881" s="45" t="str">
        <f>IF(ISERROR(VLOOKUP(I4881,State_codes!$B$2:$C$38, 2, FALSE)),"",VLOOKUP(I4881,State_codes!$B$2:$C$38, 2, FALSE))</f>
        <v>WB</v>
      </c>
      <c r="K4881" s="45" t="s">
        <v>122</v>
      </c>
      <c r="L4881" s="163" t="s">
        <v>429</v>
      </c>
      <c r="N4881" s="130"/>
      <c r="O4881" s="130"/>
      <c r="P4881" s="146">
        <v>43928</v>
      </c>
      <c r="Q4881" s="37" t="s">
        <v>1456</v>
      </c>
      <c r="R4881" s="46"/>
      <c r="S4881" s="46"/>
    </row>
    <row r="4882" spans="1:19" ht="12.75">
      <c r="A4882" s="50">
        <v>4881</v>
      </c>
      <c r="B4882" s="119"/>
      <c r="C4882" s="146">
        <v>43928</v>
      </c>
      <c r="D4882" s="40"/>
      <c r="E4882" s="41"/>
      <c r="H4882" s="15"/>
      <c r="I4882" s="2" t="s">
        <v>262</v>
      </c>
      <c r="J4882" s="45" t="str">
        <f>IF(ISERROR(VLOOKUP(I4882,State_codes!$B$2:$C$38, 2, FALSE)),"",VLOOKUP(I4882,State_codes!$B$2:$C$38, 2, FALSE))</f>
        <v>WB</v>
      </c>
      <c r="K4882" s="45" t="s">
        <v>122</v>
      </c>
      <c r="L4882" s="163" t="s">
        <v>429</v>
      </c>
      <c r="N4882" s="130"/>
      <c r="O4882" s="130"/>
      <c r="P4882" s="146">
        <v>43928</v>
      </c>
      <c r="Q4882" s="37" t="s">
        <v>1456</v>
      </c>
      <c r="R4882" s="46"/>
      <c r="S4882" s="46"/>
    </row>
    <row r="4883" spans="1:19" ht="12.75">
      <c r="A4883" s="50">
        <v>4882</v>
      </c>
      <c r="B4883" s="119"/>
      <c r="C4883" s="146">
        <v>43928</v>
      </c>
      <c r="D4883" s="40"/>
      <c r="E4883" s="41"/>
      <c r="H4883" s="2" t="s">
        <v>5077</v>
      </c>
      <c r="I4883" s="2" t="s">
        <v>117</v>
      </c>
      <c r="J4883" s="45" t="str">
        <f>IF(ISERROR(VLOOKUP(I4883,State_codes!$B$2:$C$38, 2, FALSE)),"",VLOOKUP(I4883,State_codes!$B$2:$C$38, 2, FALSE))</f>
        <v>HR</v>
      </c>
      <c r="K4883" s="45" t="s">
        <v>122</v>
      </c>
      <c r="L4883" s="31" t="s">
        <v>3062</v>
      </c>
      <c r="M4883" s="2" t="s">
        <v>766</v>
      </c>
      <c r="N4883" s="33" t="s">
        <v>56</v>
      </c>
      <c r="O4883" s="27" t="s">
        <v>129</v>
      </c>
      <c r="P4883" s="146">
        <v>43928</v>
      </c>
      <c r="Q4883" s="37" t="s">
        <v>14526</v>
      </c>
      <c r="R4883" s="46"/>
      <c r="S4883" s="46"/>
    </row>
    <row r="4884" spans="1:19" ht="12.75">
      <c r="A4884" s="50">
        <v>4883</v>
      </c>
      <c r="B4884" s="119"/>
      <c r="C4884" s="146">
        <v>43928</v>
      </c>
      <c r="D4884" s="40"/>
      <c r="E4884" s="41"/>
      <c r="H4884" s="2" t="s">
        <v>5077</v>
      </c>
      <c r="I4884" s="2" t="s">
        <v>117</v>
      </c>
      <c r="J4884" s="45" t="str">
        <f>IF(ISERROR(VLOOKUP(I4884,State_codes!$B$2:$C$38, 2, FALSE)),"",VLOOKUP(I4884,State_codes!$B$2:$C$38, 2, FALSE))</f>
        <v>HR</v>
      </c>
      <c r="K4884" s="45" t="s">
        <v>122</v>
      </c>
      <c r="L4884" s="31" t="s">
        <v>3062</v>
      </c>
      <c r="M4884" s="2" t="s">
        <v>766</v>
      </c>
      <c r="N4884" s="33" t="s">
        <v>56</v>
      </c>
      <c r="O4884" s="27" t="s">
        <v>129</v>
      </c>
      <c r="P4884" s="146">
        <v>43928</v>
      </c>
      <c r="Q4884" s="37" t="s">
        <v>14526</v>
      </c>
      <c r="R4884" s="46"/>
      <c r="S4884" s="46"/>
    </row>
    <row r="4885" spans="1:19" ht="12.75">
      <c r="A4885" s="50">
        <v>4884</v>
      </c>
      <c r="B4885" s="119"/>
      <c r="C4885" s="146">
        <v>43928</v>
      </c>
      <c r="D4885" s="40"/>
      <c r="E4885" s="41"/>
      <c r="H4885" s="2" t="s">
        <v>5077</v>
      </c>
      <c r="I4885" s="2" t="s">
        <v>117</v>
      </c>
      <c r="J4885" s="45" t="str">
        <f>IF(ISERROR(VLOOKUP(I4885,State_codes!$B$2:$C$38, 2, FALSE)),"",VLOOKUP(I4885,State_codes!$B$2:$C$38, 2, FALSE))</f>
        <v>HR</v>
      </c>
      <c r="K4885" s="45" t="s">
        <v>122</v>
      </c>
      <c r="L4885" s="31" t="s">
        <v>3062</v>
      </c>
      <c r="M4885" s="2" t="s">
        <v>766</v>
      </c>
      <c r="N4885" s="33" t="s">
        <v>56</v>
      </c>
      <c r="O4885" s="27" t="s">
        <v>129</v>
      </c>
      <c r="P4885" s="146">
        <v>43928</v>
      </c>
      <c r="Q4885" s="37" t="s">
        <v>14526</v>
      </c>
      <c r="R4885" s="46"/>
      <c r="S4885" s="46"/>
    </row>
    <row r="4886" spans="1:19" ht="12.75">
      <c r="A4886" s="50">
        <v>4885</v>
      </c>
      <c r="B4886" s="119"/>
      <c r="C4886" s="146">
        <v>43928</v>
      </c>
      <c r="D4886" s="40"/>
      <c r="E4886" s="41"/>
      <c r="H4886" s="2" t="s">
        <v>5077</v>
      </c>
      <c r="I4886" s="2" t="s">
        <v>117</v>
      </c>
      <c r="J4886" s="45" t="str">
        <f>IF(ISERROR(VLOOKUP(I4886,State_codes!$B$2:$C$38, 2, FALSE)),"",VLOOKUP(I4886,State_codes!$B$2:$C$38, 2, FALSE))</f>
        <v>HR</v>
      </c>
      <c r="K4886" s="45" t="s">
        <v>122</v>
      </c>
      <c r="L4886" s="31" t="s">
        <v>3062</v>
      </c>
      <c r="M4886" s="2" t="s">
        <v>766</v>
      </c>
      <c r="N4886" s="33" t="s">
        <v>56</v>
      </c>
      <c r="O4886" s="27" t="s">
        <v>129</v>
      </c>
      <c r="P4886" s="146">
        <v>43928</v>
      </c>
      <c r="Q4886" s="37" t="s">
        <v>14526</v>
      </c>
      <c r="R4886" s="46"/>
      <c r="S4886" s="46"/>
    </row>
    <row r="4887" spans="1:19" ht="12.75">
      <c r="A4887" s="50">
        <v>4886</v>
      </c>
      <c r="B4887" s="119"/>
      <c r="C4887" s="146">
        <v>43928</v>
      </c>
      <c r="D4887" s="40"/>
      <c r="E4887" s="41"/>
      <c r="H4887" s="2" t="s">
        <v>5077</v>
      </c>
      <c r="I4887" s="2" t="s">
        <v>117</v>
      </c>
      <c r="J4887" s="45" t="str">
        <f>IF(ISERROR(VLOOKUP(I4887,State_codes!$B$2:$C$38, 2, FALSE)),"",VLOOKUP(I4887,State_codes!$B$2:$C$38, 2, FALSE))</f>
        <v>HR</v>
      </c>
      <c r="K4887" s="45" t="s">
        <v>122</v>
      </c>
      <c r="L4887" s="31" t="s">
        <v>3062</v>
      </c>
      <c r="M4887" s="2" t="s">
        <v>766</v>
      </c>
      <c r="N4887" s="33" t="s">
        <v>56</v>
      </c>
      <c r="O4887" s="27" t="s">
        <v>129</v>
      </c>
      <c r="P4887" s="146">
        <v>43928</v>
      </c>
      <c r="Q4887" s="37" t="s">
        <v>14526</v>
      </c>
      <c r="R4887" s="46"/>
      <c r="S4887" s="46"/>
    </row>
    <row r="4888" spans="1:19" ht="12.75">
      <c r="A4888" s="50">
        <v>4887</v>
      </c>
      <c r="B4888" s="119"/>
      <c r="C4888" s="146">
        <v>43928</v>
      </c>
      <c r="D4888" s="40"/>
      <c r="E4888" s="41"/>
      <c r="H4888" s="2" t="s">
        <v>5077</v>
      </c>
      <c r="I4888" s="2" t="s">
        <v>117</v>
      </c>
      <c r="J4888" s="45" t="str">
        <f>IF(ISERROR(VLOOKUP(I4888,State_codes!$B$2:$C$38, 2, FALSE)),"",VLOOKUP(I4888,State_codes!$B$2:$C$38, 2, FALSE))</f>
        <v>HR</v>
      </c>
      <c r="K4888" s="45" t="s">
        <v>122</v>
      </c>
      <c r="L4888" s="31" t="s">
        <v>3062</v>
      </c>
      <c r="M4888" s="2" t="s">
        <v>766</v>
      </c>
      <c r="N4888" s="33" t="s">
        <v>56</v>
      </c>
      <c r="O4888" s="27" t="s">
        <v>129</v>
      </c>
      <c r="P4888" s="146">
        <v>43928</v>
      </c>
      <c r="Q4888" s="37" t="s">
        <v>14526</v>
      </c>
      <c r="R4888" s="46"/>
      <c r="S4888" s="46"/>
    </row>
    <row r="4889" spans="1:19" ht="12.75">
      <c r="A4889" s="50">
        <v>4888</v>
      </c>
      <c r="B4889" s="119"/>
      <c r="C4889" s="146">
        <v>43928</v>
      </c>
      <c r="D4889" s="40"/>
      <c r="E4889" s="41"/>
      <c r="H4889" s="2" t="s">
        <v>5077</v>
      </c>
      <c r="I4889" s="2" t="s">
        <v>117</v>
      </c>
      <c r="J4889" s="45" t="str">
        <f>IF(ISERROR(VLOOKUP(I4889,State_codes!$B$2:$C$38, 2, FALSE)),"",VLOOKUP(I4889,State_codes!$B$2:$C$38, 2, FALSE))</f>
        <v>HR</v>
      </c>
      <c r="K4889" s="45" t="s">
        <v>122</v>
      </c>
      <c r="L4889" s="31" t="s">
        <v>3062</v>
      </c>
      <c r="M4889" s="2" t="s">
        <v>766</v>
      </c>
      <c r="N4889" s="33" t="s">
        <v>56</v>
      </c>
      <c r="O4889" s="27" t="s">
        <v>129</v>
      </c>
      <c r="P4889" s="146">
        <v>43928</v>
      </c>
      <c r="Q4889" s="37" t="s">
        <v>14526</v>
      </c>
      <c r="R4889" s="46"/>
      <c r="S4889" s="46"/>
    </row>
    <row r="4890" spans="1:19" ht="12.75">
      <c r="A4890" s="50">
        <v>4889</v>
      </c>
      <c r="B4890" s="119"/>
      <c r="C4890" s="146">
        <v>43928</v>
      </c>
      <c r="D4890" s="40"/>
      <c r="E4890" s="41"/>
      <c r="H4890" s="2" t="s">
        <v>5077</v>
      </c>
      <c r="I4890" s="2" t="s">
        <v>117</v>
      </c>
      <c r="J4890" s="45" t="str">
        <f>IF(ISERROR(VLOOKUP(I4890,State_codes!$B$2:$C$38, 2, FALSE)),"",VLOOKUP(I4890,State_codes!$B$2:$C$38, 2, FALSE))</f>
        <v>HR</v>
      </c>
      <c r="K4890" s="45" t="s">
        <v>122</v>
      </c>
      <c r="L4890" s="31" t="s">
        <v>3062</v>
      </c>
      <c r="M4890" s="2" t="s">
        <v>766</v>
      </c>
      <c r="N4890" s="33" t="s">
        <v>56</v>
      </c>
      <c r="O4890" s="27" t="s">
        <v>129</v>
      </c>
      <c r="P4890" s="146">
        <v>43928</v>
      </c>
      <c r="Q4890" s="37" t="s">
        <v>14526</v>
      </c>
      <c r="R4890" s="46"/>
      <c r="S4890" s="46"/>
    </row>
    <row r="4891" spans="1:19" ht="12.75">
      <c r="A4891" s="50">
        <v>4890</v>
      </c>
      <c r="B4891" s="119"/>
      <c r="C4891" s="146">
        <v>43928</v>
      </c>
      <c r="D4891" s="40"/>
      <c r="E4891" s="41"/>
      <c r="H4891" s="2" t="s">
        <v>5077</v>
      </c>
      <c r="I4891" s="2" t="s">
        <v>117</v>
      </c>
      <c r="J4891" s="45" t="str">
        <f>IF(ISERROR(VLOOKUP(I4891,State_codes!$B$2:$C$38, 2, FALSE)),"",VLOOKUP(I4891,State_codes!$B$2:$C$38, 2, FALSE))</f>
        <v>HR</v>
      </c>
      <c r="K4891" s="45" t="s">
        <v>122</v>
      </c>
      <c r="L4891" s="31" t="s">
        <v>3062</v>
      </c>
      <c r="M4891" s="2" t="s">
        <v>766</v>
      </c>
      <c r="N4891" s="33" t="s">
        <v>56</v>
      </c>
      <c r="O4891" s="27" t="s">
        <v>129</v>
      </c>
      <c r="P4891" s="146">
        <v>43928</v>
      </c>
      <c r="Q4891" s="37" t="s">
        <v>14526</v>
      </c>
      <c r="R4891" s="46"/>
      <c r="S4891" s="46"/>
    </row>
    <row r="4892" spans="1:19" ht="12.75">
      <c r="A4892" s="50">
        <v>4891</v>
      </c>
      <c r="B4892" s="119"/>
      <c r="C4892" s="146">
        <v>43928</v>
      </c>
      <c r="D4892" s="40"/>
      <c r="E4892" s="41"/>
      <c r="H4892" s="2" t="s">
        <v>5077</v>
      </c>
      <c r="I4892" s="2" t="s">
        <v>117</v>
      </c>
      <c r="J4892" s="45" t="str">
        <f>IF(ISERROR(VLOOKUP(I4892,State_codes!$B$2:$C$38, 2, FALSE)),"",VLOOKUP(I4892,State_codes!$B$2:$C$38, 2, FALSE))</f>
        <v>HR</v>
      </c>
      <c r="K4892" s="45" t="s">
        <v>122</v>
      </c>
      <c r="L4892" s="31" t="s">
        <v>3062</v>
      </c>
      <c r="M4892" s="2" t="s">
        <v>766</v>
      </c>
      <c r="N4892" s="33" t="s">
        <v>56</v>
      </c>
      <c r="O4892" s="27" t="s">
        <v>129</v>
      </c>
      <c r="P4892" s="146">
        <v>43928</v>
      </c>
      <c r="Q4892" s="37" t="s">
        <v>14526</v>
      </c>
      <c r="R4892" s="46"/>
      <c r="S4892" s="46"/>
    </row>
    <row r="4893" spans="1:19" ht="12.75">
      <c r="A4893" s="50">
        <v>4892</v>
      </c>
      <c r="B4893" s="119"/>
      <c r="C4893" s="146">
        <v>43928</v>
      </c>
      <c r="D4893" s="40"/>
      <c r="E4893" s="41"/>
      <c r="H4893" s="2" t="s">
        <v>5077</v>
      </c>
      <c r="I4893" s="2" t="s">
        <v>117</v>
      </c>
      <c r="J4893" s="45" t="str">
        <f>IF(ISERROR(VLOOKUP(I4893,State_codes!$B$2:$C$38, 2, FALSE)),"",VLOOKUP(I4893,State_codes!$B$2:$C$38, 2, FALSE))</f>
        <v>HR</v>
      </c>
      <c r="K4893" s="45" t="s">
        <v>122</v>
      </c>
      <c r="L4893" s="31" t="s">
        <v>3062</v>
      </c>
      <c r="M4893" s="2" t="s">
        <v>766</v>
      </c>
      <c r="N4893" s="33" t="s">
        <v>56</v>
      </c>
      <c r="O4893" s="27" t="s">
        <v>129</v>
      </c>
      <c r="P4893" s="146">
        <v>43928</v>
      </c>
      <c r="Q4893" s="37" t="s">
        <v>14526</v>
      </c>
      <c r="R4893" s="46"/>
      <c r="S4893" s="46"/>
    </row>
    <row r="4894" spans="1:19" ht="12.75">
      <c r="A4894" s="50">
        <v>4893</v>
      </c>
      <c r="B4894" s="119"/>
      <c r="C4894" s="146">
        <v>43928</v>
      </c>
      <c r="D4894" s="40"/>
      <c r="E4894" s="41"/>
      <c r="H4894" s="2" t="s">
        <v>5077</v>
      </c>
      <c r="I4894" s="2" t="s">
        <v>117</v>
      </c>
      <c r="J4894" s="45" t="str">
        <f>IF(ISERROR(VLOOKUP(I4894,State_codes!$B$2:$C$38, 2, FALSE)),"",VLOOKUP(I4894,State_codes!$B$2:$C$38, 2, FALSE))</f>
        <v>HR</v>
      </c>
      <c r="K4894" s="45" t="s">
        <v>122</v>
      </c>
      <c r="L4894" s="31" t="s">
        <v>3062</v>
      </c>
      <c r="M4894" s="2" t="s">
        <v>766</v>
      </c>
      <c r="N4894" s="33" t="s">
        <v>56</v>
      </c>
      <c r="O4894" s="27" t="s">
        <v>129</v>
      </c>
      <c r="P4894" s="146">
        <v>43928</v>
      </c>
      <c r="Q4894" s="37" t="s">
        <v>14526</v>
      </c>
      <c r="R4894" s="46"/>
      <c r="S4894" s="46"/>
    </row>
    <row r="4895" spans="1:19" ht="12.75">
      <c r="A4895" s="50">
        <v>4894</v>
      </c>
      <c r="B4895" s="119"/>
      <c r="C4895" s="146">
        <v>43928</v>
      </c>
      <c r="D4895" s="40"/>
      <c r="E4895" s="41"/>
      <c r="H4895" s="2" t="s">
        <v>5077</v>
      </c>
      <c r="I4895" s="2" t="s">
        <v>117</v>
      </c>
      <c r="J4895" s="45" t="str">
        <f>IF(ISERROR(VLOOKUP(I4895,State_codes!$B$2:$C$38, 2, FALSE)),"",VLOOKUP(I4895,State_codes!$B$2:$C$38, 2, FALSE))</f>
        <v>HR</v>
      </c>
      <c r="K4895" s="45" t="s">
        <v>122</v>
      </c>
      <c r="L4895" s="31" t="s">
        <v>3062</v>
      </c>
      <c r="M4895" s="2" t="s">
        <v>766</v>
      </c>
      <c r="N4895" s="33" t="s">
        <v>56</v>
      </c>
      <c r="O4895" s="27" t="s">
        <v>129</v>
      </c>
      <c r="P4895" s="146">
        <v>43928</v>
      </c>
      <c r="Q4895" s="37" t="s">
        <v>14526</v>
      </c>
      <c r="R4895" s="46"/>
      <c r="S4895" s="46"/>
    </row>
    <row r="4896" spans="1:19" ht="12.75">
      <c r="A4896" s="50">
        <v>4895</v>
      </c>
      <c r="B4896" s="119"/>
      <c r="C4896" s="146">
        <v>43928</v>
      </c>
      <c r="D4896" s="40"/>
      <c r="E4896" s="41"/>
      <c r="H4896" s="2" t="s">
        <v>5077</v>
      </c>
      <c r="I4896" s="2" t="s">
        <v>117</v>
      </c>
      <c r="J4896" s="45" t="str">
        <f>IF(ISERROR(VLOOKUP(I4896,State_codes!$B$2:$C$38, 2, FALSE)),"",VLOOKUP(I4896,State_codes!$B$2:$C$38, 2, FALSE))</f>
        <v>HR</v>
      </c>
      <c r="K4896" s="45" t="s">
        <v>122</v>
      </c>
      <c r="L4896" s="31" t="s">
        <v>3062</v>
      </c>
      <c r="M4896" s="2" t="s">
        <v>766</v>
      </c>
      <c r="N4896" s="33" t="s">
        <v>56</v>
      </c>
      <c r="O4896" s="27" t="s">
        <v>129</v>
      </c>
      <c r="P4896" s="146">
        <v>43928</v>
      </c>
      <c r="Q4896" s="37" t="s">
        <v>14526</v>
      </c>
      <c r="R4896" s="46"/>
      <c r="S4896" s="46"/>
    </row>
    <row r="4897" spans="1:19" ht="12.75">
      <c r="A4897" s="50">
        <v>4896</v>
      </c>
      <c r="B4897" s="119"/>
      <c r="C4897" s="146">
        <v>43928</v>
      </c>
      <c r="D4897" s="40"/>
      <c r="E4897" s="41"/>
      <c r="H4897" s="2" t="s">
        <v>5077</v>
      </c>
      <c r="I4897" s="2" t="s">
        <v>117</v>
      </c>
      <c r="J4897" s="45" t="str">
        <f>IF(ISERROR(VLOOKUP(I4897,State_codes!$B$2:$C$38, 2, FALSE)),"",VLOOKUP(I4897,State_codes!$B$2:$C$38, 2, FALSE))</f>
        <v>HR</v>
      </c>
      <c r="K4897" s="45" t="s">
        <v>122</v>
      </c>
      <c r="L4897" s="31" t="s">
        <v>3062</v>
      </c>
      <c r="M4897" s="2" t="s">
        <v>766</v>
      </c>
      <c r="N4897" s="33" t="s">
        <v>56</v>
      </c>
      <c r="O4897" s="27" t="s">
        <v>129</v>
      </c>
      <c r="P4897" s="146">
        <v>43928</v>
      </c>
      <c r="Q4897" s="37" t="s">
        <v>14526</v>
      </c>
      <c r="R4897" s="46"/>
      <c r="S4897" s="46"/>
    </row>
    <row r="4898" spans="1:19" ht="12.75">
      <c r="A4898" s="50">
        <v>4897</v>
      </c>
      <c r="B4898" s="119"/>
      <c r="C4898" s="146">
        <v>43928</v>
      </c>
      <c r="D4898" s="40"/>
      <c r="E4898" s="41"/>
      <c r="H4898" s="2" t="s">
        <v>5077</v>
      </c>
      <c r="I4898" s="2" t="s">
        <v>117</v>
      </c>
      <c r="J4898" s="45" t="str">
        <f>IF(ISERROR(VLOOKUP(I4898,State_codes!$B$2:$C$38, 2, FALSE)),"",VLOOKUP(I4898,State_codes!$B$2:$C$38, 2, FALSE))</f>
        <v>HR</v>
      </c>
      <c r="K4898" s="45" t="s">
        <v>122</v>
      </c>
      <c r="L4898" s="31" t="s">
        <v>3062</v>
      </c>
      <c r="M4898" s="2" t="s">
        <v>766</v>
      </c>
      <c r="N4898" s="33" t="s">
        <v>56</v>
      </c>
      <c r="O4898" s="27" t="s">
        <v>129</v>
      </c>
      <c r="P4898" s="146">
        <v>43928</v>
      </c>
      <c r="Q4898" s="37" t="s">
        <v>14526</v>
      </c>
      <c r="R4898" s="46"/>
      <c r="S4898" s="46"/>
    </row>
    <row r="4899" spans="1:19" ht="12.75">
      <c r="A4899" s="50">
        <v>4898</v>
      </c>
      <c r="B4899" s="119"/>
      <c r="C4899" s="146">
        <v>43928</v>
      </c>
      <c r="D4899" s="40"/>
      <c r="E4899" s="41"/>
      <c r="H4899" s="2" t="s">
        <v>556</v>
      </c>
      <c r="I4899" s="2" t="s">
        <v>117</v>
      </c>
      <c r="J4899" s="45" t="str">
        <f>IF(ISERROR(VLOOKUP(I4899,State_codes!$B$2:$C$38, 2, FALSE)),"",VLOOKUP(I4899,State_codes!$B$2:$C$38, 2, FALSE))</f>
        <v>HR</v>
      </c>
      <c r="K4899" s="45" t="s">
        <v>122</v>
      </c>
      <c r="L4899" s="163" t="s">
        <v>429</v>
      </c>
      <c r="N4899" s="33" t="s">
        <v>56</v>
      </c>
      <c r="O4899" s="130"/>
      <c r="P4899" s="146">
        <v>43928</v>
      </c>
      <c r="Q4899" s="37" t="s">
        <v>14526</v>
      </c>
      <c r="R4899" s="46"/>
      <c r="S4899" s="46"/>
    </row>
    <row r="4900" spans="1:19" ht="12.75">
      <c r="A4900" s="50">
        <v>4899</v>
      </c>
      <c r="B4900" s="119"/>
      <c r="C4900" s="146">
        <v>43928</v>
      </c>
      <c r="D4900" s="40"/>
      <c r="E4900" s="41"/>
      <c r="H4900" s="2" t="s">
        <v>556</v>
      </c>
      <c r="I4900" s="2" t="s">
        <v>117</v>
      </c>
      <c r="J4900" s="45" t="str">
        <f>IF(ISERROR(VLOOKUP(I4900,State_codes!$B$2:$C$38, 2, FALSE)),"",VLOOKUP(I4900,State_codes!$B$2:$C$38, 2, FALSE))</f>
        <v>HR</v>
      </c>
      <c r="K4900" s="45" t="s">
        <v>122</v>
      </c>
      <c r="L4900" s="163" t="s">
        <v>429</v>
      </c>
      <c r="N4900" s="33" t="s">
        <v>56</v>
      </c>
      <c r="O4900" s="130"/>
      <c r="P4900" s="146">
        <v>43928</v>
      </c>
      <c r="Q4900" s="37" t="s">
        <v>14526</v>
      </c>
      <c r="R4900" s="46"/>
      <c r="S4900" s="46"/>
    </row>
    <row r="4901" spans="1:19" ht="12.75">
      <c r="A4901" s="50">
        <v>4900</v>
      </c>
      <c r="B4901" s="119"/>
      <c r="C4901" s="146">
        <v>43928</v>
      </c>
      <c r="D4901" s="40"/>
      <c r="E4901" s="41"/>
      <c r="H4901" s="2" t="s">
        <v>556</v>
      </c>
      <c r="I4901" s="2" t="s">
        <v>117</v>
      </c>
      <c r="J4901" s="45" t="str">
        <f>IF(ISERROR(VLOOKUP(I4901,State_codes!$B$2:$C$38, 2, FALSE)),"",VLOOKUP(I4901,State_codes!$B$2:$C$38, 2, FALSE))</f>
        <v>HR</v>
      </c>
      <c r="K4901" s="45" t="s">
        <v>122</v>
      </c>
      <c r="L4901" s="163" t="s">
        <v>429</v>
      </c>
      <c r="N4901" s="33" t="s">
        <v>56</v>
      </c>
      <c r="O4901" s="130"/>
      <c r="P4901" s="146">
        <v>43928</v>
      </c>
      <c r="Q4901" s="37" t="s">
        <v>14526</v>
      </c>
      <c r="R4901" s="46"/>
      <c r="S4901" s="46"/>
    </row>
    <row r="4902" spans="1:19" ht="12.75">
      <c r="A4902" s="50">
        <v>4901</v>
      </c>
      <c r="B4902" s="119"/>
      <c r="C4902" s="146">
        <v>43928</v>
      </c>
      <c r="D4902" s="40"/>
      <c r="E4902" s="41"/>
      <c r="H4902" s="2" t="s">
        <v>556</v>
      </c>
      <c r="I4902" s="2" t="s">
        <v>117</v>
      </c>
      <c r="J4902" s="45" t="str">
        <f>IF(ISERROR(VLOOKUP(I4902,State_codes!$B$2:$C$38, 2, FALSE)),"",VLOOKUP(I4902,State_codes!$B$2:$C$38, 2, FALSE))</f>
        <v>HR</v>
      </c>
      <c r="K4902" s="45" t="s">
        <v>122</v>
      </c>
      <c r="L4902" s="163" t="s">
        <v>429</v>
      </c>
      <c r="N4902" s="33" t="s">
        <v>56</v>
      </c>
      <c r="O4902" s="130"/>
      <c r="P4902" s="146">
        <v>43928</v>
      </c>
      <c r="Q4902" s="37" t="s">
        <v>14526</v>
      </c>
      <c r="R4902" s="46"/>
      <c r="S4902" s="46"/>
    </row>
    <row r="4903" spans="1:19" ht="12.75">
      <c r="A4903" s="50">
        <v>4902</v>
      </c>
      <c r="B4903" s="119"/>
      <c r="C4903" s="146">
        <v>43928</v>
      </c>
      <c r="D4903" s="40"/>
      <c r="E4903" s="41"/>
      <c r="H4903" s="2" t="s">
        <v>556</v>
      </c>
      <c r="I4903" s="2" t="s">
        <v>117</v>
      </c>
      <c r="J4903" s="45" t="str">
        <f>IF(ISERROR(VLOOKUP(I4903,State_codes!$B$2:$C$38, 2, FALSE)),"",VLOOKUP(I4903,State_codes!$B$2:$C$38, 2, FALSE))</f>
        <v>HR</v>
      </c>
      <c r="K4903" s="45" t="s">
        <v>122</v>
      </c>
      <c r="L4903" s="163" t="s">
        <v>429</v>
      </c>
      <c r="N4903" s="33" t="s">
        <v>56</v>
      </c>
      <c r="O4903" s="130"/>
      <c r="P4903" s="146">
        <v>43928</v>
      </c>
      <c r="Q4903" s="37" t="s">
        <v>14526</v>
      </c>
      <c r="R4903" s="46"/>
      <c r="S4903" s="46"/>
    </row>
    <row r="4904" spans="1:19" ht="12.75">
      <c r="A4904" s="50">
        <v>4903</v>
      </c>
      <c r="B4904" s="119"/>
      <c r="C4904" s="146">
        <v>43928</v>
      </c>
      <c r="D4904" s="40"/>
      <c r="E4904" s="41"/>
      <c r="H4904" s="2" t="s">
        <v>556</v>
      </c>
      <c r="I4904" s="2" t="s">
        <v>117</v>
      </c>
      <c r="J4904" s="45" t="str">
        <f>IF(ISERROR(VLOOKUP(I4904,State_codes!$B$2:$C$38, 2, FALSE)),"",VLOOKUP(I4904,State_codes!$B$2:$C$38, 2, FALSE))</f>
        <v>HR</v>
      </c>
      <c r="K4904" s="45" t="s">
        <v>122</v>
      </c>
      <c r="L4904" s="163" t="s">
        <v>429</v>
      </c>
      <c r="N4904" s="33" t="s">
        <v>56</v>
      </c>
      <c r="O4904" s="130"/>
      <c r="P4904" s="146">
        <v>43928</v>
      </c>
      <c r="Q4904" s="37" t="s">
        <v>14526</v>
      </c>
      <c r="R4904" s="46"/>
      <c r="S4904" s="46"/>
    </row>
    <row r="4905" spans="1:19" ht="12.75">
      <c r="A4905" s="50">
        <v>4904</v>
      </c>
      <c r="B4905" s="119"/>
      <c r="C4905" s="146">
        <v>43928</v>
      </c>
      <c r="D4905" s="40"/>
      <c r="E4905" s="41"/>
      <c r="H4905" s="2" t="s">
        <v>556</v>
      </c>
      <c r="I4905" s="2" t="s">
        <v>117</v>
      </c>
      <c r="J4905" s="45" t="str">
        <f>IF(ISERROR(VLOOKUP(I4905,State_codes!$B$2:$C$38, 2, FALSE)),"",VLOOKUP(I4905,State_codes!$B$2:$C$38, 2, FALSE))</f>
        <v>HR</v>
      </c>
      <c r="K4905" s="45" t="s">
        <v>122</v>
      </c>
      <c r="L4905" s="163" t="s">
        <v>429</v>
      </c>
      <c r="N4905" s="33" t="s">
        <v>56</v>
      </c>
      <c r="O4905" s="130"/>
      <c r="P4905" s="146">
        <v>43928</v>
      </c>
      <c r="Q4905" s="37" t="s">
        <v>14526</v>
      </c>
      <c r="R4905" s="46"/>
      <c r="S4905" s="46"/>
    </row>
    <row r="4906" spans="1:19" ht="12.75">
      <c r="A4906" s="50">
        <v>4905</v>
      </c>
      <c r="B4906" s="119"/>
      <c r="C4906" s="146">
        <v>43928</v>
      </c>
      <c r="D4906" s="40"/>
      <c r="E4906" s="27">
        <v>45</v>
      </c>
      <c r="F4906" s="2" t="s">
        <v>39</v>
      </c>
      <c r="H4906" s="2" t="s">
        <v>577</v>
      </c>
      <c r="I4906" s="2" t="s">
        <v>322</v>
      </c>
      <c r="J4906" s="45" t="str">
        <f>IF(ISERROR(VLOOKUP(I4906,State_codes!$B$2:$C$38, 2, FALSE)),"",VLOOKUP(I4906,State_codes!$B$2:$C$38, 2, FALSE))</f>
        <v>OR</v>
      </c>
      <c r="K4906" s="45" t="s">
        <v>122</v>
      </c>
      <c r="L4906" s="163" t="s">
        <v>429</v>
      </c>
      <c r="N4906" s="130"/>
      <c r="O4906" s="130"/>
      <c r="P4906" s="146">
        <v>43928</v>
      </c>
      <c r="Q4906" s="37" t="s">
        <v>14713</v>
      </c>
      <c r="R4906" s="46"/>
      <c r="S4906" s="46"/>
    </row>
    <row r="4907" spans="1:19" ht="12.75">
      <c r="A4907" s="50">
        <v>4906</v>
      </c>
      <c r="B4907" s="119"/>
      <c r="C4907" s="146">
        <v>43928</v>
      </c>
      <c r="D4907" s="40"/>
      <c r="E4907" s="27">
        <v>72</v>
      </c>
      <c r="F4907" s="2" t="s">
        <v>39</v>
      </c>
      <c r="G4907" s="2" t="s">
        <v>1460</v>
      </c>
      <c r="H4907" s="2" t="s">
        <v>577</v>
      </c>
      <c r="I4907" s="2" t="s">
        <v>322</v>
      </c>
      <c r="J4907" s="45" t="str">
        <f>IF(ISERROR(VLOOKUP(I4907,State_codes!$B$2:$C$38, 2, FALSE)),"",VLOOKUP(I4907,State_codes!$B$2:$C$38, 2, FALSE))</f>
        <v>OR</v>
      </c>
      <c r="K4907" s="80" t="s">
        <v>42</v>
      </c>
      <c r="L4907" s="81" t="s">
        <v>14714</v>
      </c>
      <c r="N4907" s="130"/>
      <c r="O4907" s="130"/>
      <c r="P4907" s="146">
        <v>43928</v>
      </c>
      <c r="Q4907" s="37" t="s">
        <v>1462</v>
      </c>
      <c r="R4907" s="46"/>
      <c r="S4907" s="46"/>
    </row>
    <row r="4908" spans="1:19" ht="12.75">
      <c r="A4908" s="50">
        <v>4907</v>
      </c>
      <c r="B4908" s="119"/>
      <c r="C4908" s="146">
        <v>43928</v>
      </c>
      <c r="D4908" s="40"/>
      <c r="E4908" s="41"/>
      <c r="H4908" s="2" t="s">
        <v>384</v>
      </c>
      <c r="I4908" s="2" t="s">
        <v>233</v>
      </c>
      <c r="J4908" s="45" t="str">
        <f>IF(ISERROR(VLOOKUP(I4908,State_codes!$B$2:$C$38, 2, FALSE)),"",VLOOKUP(I4908,State_codes!$B$2:$C$38, 2, FALSE))</f>
        <v>PB</v>
      </c>
      <c r="K4908" s="45" t="s">
        <v>122</v>
      </c>
      <c r="L4908" s="163" t="s">
        <v>429</v>
      </c>
      <c r="N4908" s="130"/>
      <c r="O4908" s="130"/>
      <c r="P4908" s="146">
        <v>43928</v>
      </c>
      <c r="Q4908" s="37" t="s">
        <v>1718</v>
      </c>
      <c r="R4908" s="46"/>
      <c r="S4908" s="46"/>
    </row>
    <row r="4909" spans="1:19" ht="12.75">
      <c r="A4909" s="50">
        <v>4908</v>
      </c>
      <c r="B4909" s="119"/>
      <c r="C4909" s="146">
        <v>43928</v>
      </c>
      <c r="D4909" s="40"/>
      <c r="E4909" s="41"/>
      <c r="H4909" s="15"/>
      <c r="I4909" s="2" t="s">
        <v>233</v>
      </c>
      <c r="J4909" s="45" t="str">
        <f>IF(ISERROR(VLOOKUP(I4909,State_codes!$B$2:$C$38, 2, FALSE)),"",VLOOKUP(I4909,State_codes!$B$2:$C$38, 2, FALSE))</f>
        <v>PB</v>
      </c>
      <c r="K4909" s="45" t="s">
        <v>122</v>
      </c>
      <c r="L4909" s="163" t="s">
        <v>429</v>
      </c>
      <c r="N4909" s="130"/>
      <c r="O4909" s="130"/>
      <c r="P4909" s="146">
        <v>43928</v>
      </c>
      <c r="Q4909" s="46"/>
      <c r="R4909" s="46"/>
      <c r="S4909" s="46"/>
    </row>
    <row r="4910" spans="1:19" ht="12.75">
      <c r="A4910" s="50">
        <v>4909</v>
      </c>
      <c r="B4910" s="119"/>
      <c r="C4910" s="146">
        <v>43928</v>
      </c>
      <c r="D4910" s="40"/>
      <c r="E4910" s="41"/>
      <c r="H4910" s="15"/>
      <c r="I4910" s="2" t="s">
        <v>233</v>
      </c>
      <c r="J4910" s="45" t="str">
        <f>IF(ISERROR(VLOOKUP(I4910,State_codes!$B$2:$C$38, 2, FALSE)),"",VLOOKUP(I4910,State_codes!$B$2:$C$38, 2, FALSE))</f>
        <v>PB</v>
      </c>
      <c r="K4910" s="45" t="s">
        <v>122</v>
      </c>
      <c r="L4910" s="163" t="s">
        <v>429</v>
      </c>
      <c r="N4910" s="130"/>
      <c r="O4910" s="130"/>
      <c r="P4910" s="146">
        <v>43928</v>
      </c>
      <c r="Q4910" s="46"/>
      <c r="R4910" s="46"/>
      <c r="S4910" s="46"/>
    </row>
    <row r="4911" spans="1:19" ht="12.75">
      <c r="A4911" s="50">
        <v>4910</v>
      </c>
      <c r="B4911" s="119"/>
      <c r="C4911" s="146">
        <v>43928</v>
      </c>
      <c r="D4911" s="40"/>
      <c r="E4911" s="41"/>
      <c r="H4911" s="15"/>
      <c r="I4911" s="2" t="s">
        <v>233</v>
      </c>
      <c r="J4911" s="45" t="str">
        <f>IF(ISERROR(VLOOKUP(I4911,State_codes!$B$2:$C$38, 2, FALSE)),"",VLOOKUP(I4911,State_codes!$B$2:$C$38, 2, FALSE))</f>
        <v>PB</v>
      </c>
      <c r="K4911" s="45" t="s">
        <v>122</v>
      </c>
      <c r="L4911" s="163" t="s">
        <v>429</v>
      </c>
      <c r="N4911" s="130"/>
      <c r="O4911" s="130"/>
      <c r="P4911" s="146">
        <v>43928</v>
      </c>
      <c r="Q4911" s="46"/>
      <c r="R4911" s="46"/>
      <c r="S4911" s="46"/>
    </row>
    <row r="4912" spans="1:19" ht="12.75">
      <c r="A4912" s="50">
        <v>4911</v>
      </c>
      <c r="B4912" s="119"/>
      <c r="C4912" s="146">
        <v>43928</v>
      </c>
      <c r="D4912" s="40"/>
      <c r="E4912" s="41"/>
      <c r="H4912" s="15"/>
      <c r="I4912" s="2" t="s">
        <v>233</v>
      </c>
      <c r="J4912" s="45" t="str">
        <f>IF(ISERROR(VLOOKUP(I4912,State_codes!$B$2:$C$38, 2, FALSE)),"",VLOOKUP(I4912,State_codes!$B$2:$C$38, 2, FALSE))</f>
        <v>PB</v>
      </c>
      <c r="K4912" s="45" t="s">
        <v>122</v>
      </c>
      <c r="L4912" s="163" t="s">
        <v>429</v>
      </c>
      <c r="N4912" s="130"/>
      <c r="O4912" s="130"/>
      <c r="P4912" s="146">
        <v>43928</v>
      </c>
      <c r="Q4912" s="46"/>
      <c r="R4912" s="46"/>
      <c r="S4912" s="46"/>
    </row>
    <row r="4913" spans="1:19" ht="12.75">
      <c r="A4913" s="50">
        <v>4912</v>
      </c>
      <c r="B4913" s="119"/>
      <c r="C4913" s="146">
        <v>43928</v>
      </c>
      <c r="D4913" s="40"/>
      <c r="E4913" s="41"/>
      <c r="H4913" s="15"/>
      <c r="I4913" s="2" t="s">
        <v>233</v>
      </c>
      <c r="J4913" s="45" t="str">
        <f>IF(ISERROR(VLOOKUP(I4913,State_codes!$B$2:$C$38, 2, FALSE)),"",VLOOKUP(I4913,State_codes!$B$2:$C$38, 2, FALSE))</f>
        <v>PB</v>
      </c>
      <c r="K4913" s="45" t="s">
        <v>122</v>
      </c>
      <c r="L4913" s="163" t="s">
        <v>429</v>
      </c>
      <c r="N4913" s="130"/>
      <c r="O4913" s="130"/>
      <c r="P4913" s="146">
        <v>43928</v>
      </c>
      <c r="Q4913" s="46"/>
      <c r="R4913" s="46"/>
      <c r="S4913" s="46"/>
    </row>
    <row r="4914" spans="1:19" ht="12.75">
      <c r="A4914" s="50">
        <v>4913</v>
      </c>
      <c r="B4914" s="119"/>
      <c r="C4914" s="146">
        <v>43928</v>
      </c>
      <c r="D4914" s="40"/>
      <c r="E4914" s="41"/>
      <c r="H4914" s="15"/>
      <c r="I4914" s="2" t="s">
        <v>233</v>
      </c>
      <c r="J4914" s="45" t="str">
        <f>IF(ISERROR(VLOOKUP(I4914,State_codes!$B$2:$C$38, 2, FALSE)),"",VLOOKUP(I4914,State_codes!$B$2:$C$38, 2, FALSE))</f>
        <v>PB</v>
      </c>
      <c r="K4914" s="45" t="s">
        <v>122</v>
      </c>
      <c r="L4914" s="163" t="s">
        <v>429</v>
      </c>
      <c r="N4914" s="130"/>
      <c r="O4914" s="130"/>
      <c r="P4914" s="146">
        <v>43928</v>
      </c>
      <c r="Q4914" s="46"/>
      <c r="R4914" s="46"/>
      <c r="S4914" s="46"/>
    </row>
    <row r="4915" spans="1:19" ht="12.75">
      <c r="A4915" s="50">
        <v>4914</v>
      </c>
      <c r="B4915" s="119"/>
      <c r="C4915" s="146">
        <v>43928</v>
      </c>
      <c r="D4915" s="40"/>
      <c r="E4915" s="41"/>
      <c r="H4915" s="15"/>
      <c r="I4915" s="2" t="s">
        <v>233</v>
      </c>
      <c r="J4915" s="45" t="str">
        <f>IF(ISERROR(VLOOKUP(I4915,State_codes!$B$2:$C$38, 2, FALSE)),"",VLOOKUP(I4915,State_codes!$B$2:$C$38, 2, FALSE))</f>
        <v>PB</v>
      </c>
      <c r="K4915" s="45" t="s">
        <v>122</v>
      </c>
      <c r="L4915" s="163" t="s">
        <v>429</v>
      </c>
      <c r="N4915" s="130"/>
      <c r="O4915" s="130"/>
      <c r="P4915" s="146">
        <v>43928</v>
      </c>
      <c r="Q4915" s="46"/>
      <c r="R4915" s="46"/>
      <c r="S4915" s="46"/>
    </row>
    <row r="4916" spans="1:19" ht="12.75">
      <c r="A4916" s="50">
        <v>4915</v>
      </c>
      <c r="B4916" s="119"/>
      <c r="C4916" s="146">
        <v>43928</v>
      </c>
      <c r="D4916" s="40"/>
      <c r="E4916" s="41"/>
      <c r="H4916" s="15"/>
      <c r="I4916" s="2" t="s">
        <v>233</v>
      </c>
      <c r="J4916" s="45" t="str">
        <f>IF(ISERROR(VLOOKUP(I4916,State_codes!$B$2:$C$38, 2, FALSE)),"",VLOOKUP(I4916,State_codes!$B$2:$C$38, 2, FALSE))</f>
        <v>PB</v>
      </c>
      <c r="K4916" s="45" t="s">
        <v>122</v>
      </c>
      <c r="L4916" s="163" t="s">
        <v>429</v>
      </c>
      <c r="N4916" s="130"/>
      <c r="O4916" s="130"/>
      <c r="P4916" s="146">
        <v>43928</v>
      </c>
      <c r="Q4916" s="46"/>
      <c r="R4916" s="46"/>
      <c r="S4916" s="46"/>
    </row>
    <row r="4917" spans="1:19" ht="12.75">
      <c r="A4917" s="50">
        <v>4916</v>
      </c>
      <c r="B4917" s="119"/>
      <c r="C4917" s="146">
        <v>43928</v>
      </c>
      <c r="D4917" s="40"/>
      <c r="E4917" s="41"/>
      <c r="H4917" s="15"/>
      <c r="I4917" s="2" t="s">
        <v>233</v>
      </c>
      <c r="J4917" s="45" t="str">
        <f>IF(ISERROR(VLOOKUP(I4917,State_codes!$B$2:$C$38, 2, FALSE)),"",VLOOKUP(I4917,State_codes!$B$2:$C$38, 2, FALSE))</f>
        <v>PB</v>
      </c>
      <c r="K4917" s="45" t="s">
        <v>122</v>
      </c>
      <c r="L4917" s="163" t="s">
        <v>429</v>
      </c>
      <c r="N4917" s="130"/>
      <c r="O4917" s="130"/>
      <c r="P4917" s="146">
        <v>43928</v>
      </c>
      <c r="Q4917" s="46"/>
      <c r="R4917" s="46"/>
      <c r="S4917" s="46"/>
    </row>
    <row r="4918" spans="1:19" ht="12.75">
      <c r="A4918" s="50">
        <v>4917</v>
      </c>
      <c r="B4918" s="119"/>
      <c r="C4918" s="146">
        <v>43928</v>
      </c>
      <c r="D4918" s="40"/>
      <c r="E4918" s="41"/>
      <c r="H4918" s="15"/>
      <c r="I4918" s="2" t="s">
        <v>233</v>
      </c>
      <c r="J4918" s="45" t="str">
        <f>IF(ISERROR(VLOOKUP(I4918,State_codes!$B$2:$C$38, 2, FALSE)),"",VLOOKUP(I4918,State_codes!$B$2:$C$38, 2, FALSE))</f>
        <v>PB</v>
      </c>
      <c r="K4918" s="45" t="s">
        <v>122</v>
      </c>
      <c r="L4918" s="163" t="s">
        <v>429</v>
      </c>
      <c r="N4918" s="130"/>
      <c r="O4918" s="130"/>
      <c r="P4918" s="146">
        <v>43928</v>
      </c>
      <c r="Q4918" s="46"/>
      <c r="R4918" s="46"/>
      <c r="S4918" s="46"/>
    </row>
    <row r="4919" spans="1:19" ht="12.75">
      <c r="A4919" s="50">
        <v>4918</v>
      </c>
      <c r="B4919" s="119"/>
      <c r="C4919" s="130"/>
      <c r="D4919" s="40"/>
      <c r="E4919" s="41"/>
      <c r="H4919" s="15"/>
      <c r="I4919" s="2"/>
      <c r="J4919" s="45" t="str">
        <f>IF(ISERROR(VLOOKUP(I4919,State_codes!$B$2:$C$38, 2, FALSE)),"",VLOOKUP(I4919,State_codes!$B$2:$C$38, 2, FALSE))</f>
        <v/>
      </c>
      <c r="K4919" s="15"/>
      <c r="L4919" s="46"/>
      <c r="N4919" s="130"/>
      <c r="O4919" s="130"/>
      <c r="P4919" s="130"/>
      <c r="Q4919" s="46"/>
      <c r="R4919" s="46"/>
      <c r="S4919" s="46"/>
    </row>
    <row r="4920" spans="1:19" ht="12.75">
      <c r="A4920" s="50">
        <v>4919</v>
      </c>
      <c r="B4920" s="119"/>
      <c r="C4920" s="130"/>
      <c r="D4920" s="40"/>
      <c r="E4920" s="41"/>
      <c r="H4920" s="15"/>
      <c r="I4920" s="2"/>
      <c r="J4920" s="45" t="str">
        <f>IF(ISERROR(VLOOKUP(I4920,State_codes!$B$2:$C$38, 2, FALSE)),"",VLOOKUP(I4920,State_codes!$B$2:$C$38, 2, FALSE))</f>
        <v/>
      </c>
      <c r="K4920" s="15"/>
      <c r="L4920" s="46"/>
      <c r="N4920" s="130"/>
      <c r="O4920" s="130"/>
      <c r="P4920" s="130"/>
      <c r="Q4920" s="46"/>
      <c r="R4920" s="46"/>
      <c r="S4920" s="46"/>
    </row>
    <row r="4921" spans="1:19" ht="12.75">
      <c r="A4921" s="50">
        <v>4920</v>
      </c>
      <c r="B4921" s="119"/>
      <c r="C4921" s="130"/>
      <c r="D4921" s="40"/>
      <c r="E4921" s="41"/>
      <c r="H4921" s="15"/>
      <c r="I4921" s="2"/>
      <c r="J4921" s="45" t="str">
        <f>IF(ISERROR(VLOOKUP(I4921,State_codes!$B$2:$C$38, 2, FALSE)),"",VLOOKUP(I4921,State_codes!$B$2:$C$38, 2, FALSE))</f>
        <v/>
      </c>
      <c r="K4921" s="15"/>
      <c r="L4921" s="46"/>
      <c r="N4921" s="130"/>
      <c r="O4921" s="130"/>
      <c r="P4921" s="130"/>
      <c r="Q4921" s="46"/>
      <c r="R4921" s="46"/>
      <c r="S4921" s="46"/>
    </row>
    <row r="4922" spans="1:19" ht="12.75">
      <c r="A4922" s="50">
        <v>4921</v>
      </c>
      <c r="B4922" s="119"/>
      <c r="C4922" s="130"/>
      <c r="D4922" s="40"/>
      <c r="E4922" s="41"/>
      <c r="H4922" s="15"/>
      <c r="I4922" s="2"/>
      <c r="J4922" s="45" t="str">
        <f>IF(ISERROR(VLOOKUP(I4922,State_codes!$B$2:$C$38, 2, FALSE)),"",VLOOKUP(I4922,State_codes!$B$2:$C$38, 2, FALSE))</f>
        <v/>
      </c>
      <c r="K4922" s="15"/>
      <c r="L4922" s="46"/>
      <c r="N4922" s="130"/>
      <c r="O4922" s="130"/>
      <c r="P4922" s="130"/>
      <c r="Q4922" s="46"/>
      <c r="R4922" s="46"/>
      <c r="S4922" s="46"/>
    </row>
    <row r="4923" spans="1:19" ht="12.75">
      <c r="A4923" s="50">
        <v>4922</v>
      </c>
      <c r="B4923" s="119"/>
      <c r="C4923" s="130"/>
      <c r="D4923" s="40"/>
      <c r="E4923" s="41"/>
      <c r="H4923" s="15"/>
      <c r="I4923" s="2"/>
      <c r="J4923" s="45" t="str">
        <f>IF(ISERROR(VLOOKUP(I4923,State_codes!$B$2:$C$38, 2, FALSE)),"",VLOOKUP(I4923,State_codes!$B$2:$C$38, 2, FALSE))</f>
        <v/>
      </c>
      <c r="K4923" s="15"/>
      <c r="L4923" s="46"/>
      <c r="N4923" s="130"/>
      <c r="O4923" s="130"/>
      <c r="P4923" s="130"/>
      <c r="Q4923" s="46"/>
      <c r="R4923" s="46"/>
      <c r="S4923" s="46"/>
    </row>
    <row r="4924" spans="1:19" ht="12.75">
      <c r="A4924" s="50">
        <v>4923</v>
      </c>
      <c r="B4924" s="119"/>
      <c r="C4924" s="130"/>
      <c r="D4924" s="40"/>
      <c r="E4924" s="41"/>
      <c r="H4924" s="15"/>
      <c r="I4924" s="2"/>
      <c r="J4924" s="45" t="str">
        <f>IF(ISERROR(VLOOKUP(I4924,State_codes!$B$2:$C$38, 2, FALSE)),"",VLOOKUP(I4924,State_codes!$B$2:$C$38, 2, FALSE))</f>
        <v/>
      </c>
      <c r="K4924" s="15"/>
      <c r="L4924" s="46"/>
      <c r="N4924" s="130"/>
      <c r="O4924" s="130"/>
      <c r="P4924" s="130"/>
      <c r="Q4924" s="46"/>
      <c r="R4924" s="46"/>
      <c r="S4924" s="46"/>
    </row>
    <row r="4925" spans="1:19" ht="12.75">
      <c r="A4925" s="50">
        <v>4924</v>
      </c>
      <c r="B4925" s="119"/>
      <c r="C4925" s="130"/>
      <c r="D4925" s="40"/>
      <c r="E4925" s="41"/>
      <c r="H4925" s="15"/>
      <c r="I4925" s="2"/>
      <c r="J4925" s="45" t="str">
        <f>IF(ISERROR(VLOOKUP(I4925,State_codes!$B$2:$C$38, 2, FALSE)),"",VLOOKUP(I4925,State_codes!$B$2:$C$38, 2, FALSE))</f>
        <v/>
      </c>
      <c r="K4925" s="15"/>
      <c r="L4925" s="46"/>
      <c r="N4925" s="130"/>
      <c r="O4925" s="130"/>
      <c r="P4925" s="130"/>
      <c r="Q4925" s="46"/>
      <c r="R4925" s="46"/>
      <c r="S4925" s="46"/>
    </row>
    <row r="4926" spans="1:19" ht="12.75">
      <c r="A4926" s="50">
        <v>4925</v>
      </c>
      <c r="B4926" s="119"/>
      <c r="C4926" s="130"/>
      <c r="D4926" s="40"/>
      <c r="E4926" s="41"/>
      <c r="H4926" s="15"/>
      <c r="I4926" s="2"/>
      <c r="J4926" s="45" t="str">
        <f>IF(ISERROR(VLOOKUP(I4926,State_codes!$B$2:$C$38, 2, FALSE)),"",VLOOKUP(I4926,State_codes!$B$2:$C$38, 2, FALSE))</f>
        <v/>
      </c>
      <c r="K4926" s="15"/>
      <c r="L4926" s="46"/>
      <c r="N4926" s="130"/>
      <c r="O4926" s="130"/>
      <c r="P4926" s="130"/>
      <c r="Q4926" s="46"/>
      <c r="R4926" s="46"/>
      <c r="S4926" s="46"/>
    </row>
    <row r="4927" spans="1:19" ht="12.75">
      <c r="A4927" s="50">
        <v>4926</v>
      </c>
      <c r="B4927" s="119"/>
      <c r="C4927" s="130"/>
      <c r="D4927" s="40"/>
      <c r="E4927" s="41"/>
      <c r="H4927" s="15"/>
      <c r="I4927" s="2"/>
      <c r="J4927" s="45" t="str">
        <f>IF(ISERROR(VLOOKUP(I4927,State_codes!$B$2:$C$38, 2, FALSE)),"",VLOOKUP(I4927,State_codes!$B$2:$C$38, 2, FALSE))</f>
        <v/>
      </c>
      <c r="K4927" s="15"/>
      <c r="L4927" s="46"/>
      <c r="N4927" s="130"/>
      <c r="O4927" s="130"/>
      <c r="P4927" s="130"/>
      <c r="Q4927" s="46"/>
      <c r="R4927" s="46"/>
      <c r="S4927" s="46"/>
    </row>
    <row r="4928" spans="1:19" ht="12.75">
      <c r="A4928" s="50">
        <v>4927</v>
      </c>
      <c r="B4928" s="119"/>
      <c r="C4928" s="130"/>
      <c r="D4928" s="40"/>
      <c r="E4928" s="41"/>
      <c r="H4928" s="15"/>
      <c r="I4928" s="2"/>
      <c r="J4928" s="45" t="str">
        <f>IF(ISERROR(VLOOKUP(I4928,State_codes!$B$2:$C$38, 2, FALSE)),"",VLOOKUP(I4928,State_codes!$B$2:$C$38, 2, FALSE))</f>
        <v/>
      </c>
      <c r="K4928" s="15"/>
      <c r="L4928" s="46"/>
      <c r="N4928" s="130"/>
      <c r="O4928" s="130"/>
      <c r="P4928" s="130"/>
      <c r="Q4928" s="46"/>
      <c r="R4928" s="46"/>
      <c r="S4928" s="46"/>
    </row>
    <row r="4929" spans="1:19" ht="12.75">
      <c r="A4929" s="50">
        <v>4928</v>
      </c>
      <c r="B4929" s="119"/>
      <c r="C4929" s="130"/>
      <c r="D4929" s="40"/>
      <c r="E4929" s="41"/>
      <c r="H4929" s="15"/>
      <c r="I4929" s="2"/>
      <c r="J4929" s="45" t="str">
        <f>IF(ISERROR(VLOOKUP(I4929,State_codes!$B$2:$C$38, 2, FALSE)),"",VLOOKUP(I4929,State_codes!$B$2:$C$38, 2, FALSE))</f>
        <v/>
      </c>
      <c r="K4929" s="15"/>
      <c r="L4929" s="46"/>
      <c r="N4929" s="130"/>
      <c r="O4929" s="130"/>
      <c r="P4929" s="130"/>
      <c r="Q4929" s="46"/>
      <c r="R4929" s="46"/>
      <c r="S4929" s="46"/>
    </row>
    <row r="4930" spans="1:19" ht="12.75">
      <c r="A4930" s="50">
        <v>4929</v>
      </c>
      <c r="B4930" s="119"/>
      <c r="C4930" s="130"/>
      <c r="D4930" s="40"/>
      <c r="E4930" s="41"/>
      <c r="H4930" s="15"/>
      <c r="I4930" s="2"/>
      <c r="J4930" s="45" t="str">
        <f>IF(ISERROR(VLOOKUP(I4930,State_codes!$B$2:$C$38, 2, FALSE)),"",VLOOKUP(I4930,State_codes!$B$2:$C$38, 2, FALSE))</f>
        <v/>
      </c>
      <c r="K4930" s="15"/>
      <c r="L4930" s="46"/>
      <c r="N4930" s="130"/>
      <c r="O4930" s="130"/>
      <c r="P4930" s="130"/>
      <c r="Q4930" s="46"/>
      <c r="R4930" s="46"/>
      <c r="S4930" s="46"/>
    </row>
    <row r="4931" spans="1:19" ht="12.75">
      <c r="A4931" s="50">
        <v>4930</v>
      </c>
      <c r="B4931" s="119"/>
      <c r="C4931" s="130"/>
      <c r="D4931" s="40"/>
      <c r="E4931" s="41"/>
      <c r="H4931" s="15"/>
      <c r="I4931" s="2"/>
      <c r="J4931" s="45" t="str">
        <f>IF(ISERROR(VLOOKUP(I4931,State_codes!$B$2:$C$38, 2, FALSE)),"",VLOOKUP(I4931,State_codes!$B$2:$C$38, 2, FALSE))</f>
        <v/>
      </c>
      <c r="K4931" s="15"/>
      <c r="L4931" s="46"/>
      <c r="N4931" s="130"/>
      <c r="O4931" s="130"/>
      <c r="P4931" s="130"/>
      <c r="Q4931" s="46"/>
      <c r="R4931" s="46"/>
      <c r="S4931" s="46"/>
    </row>
    <row r="4932" spans="1:19" ht="12.75">
      <c r="A4932" s="50">
        <v>4931</v>
      </c>
      <c r="B4932" s="119"/>
      <c r="C4932" s="130"/>
      <c r="D4932" s="40"/>
      <c r="E4932" s="41"/>
      <c r="H4932" s="15"/>
      <c r="I4932" s="2"/>
      <c r="J4932" s="45" t="str">
        <f>IF(ISERROR(VLOOKUP(I4932,State_codes!$B$2:$C$38, 2, FALSE)),"",VLOOKUP(I4932,State_codes!$B$2:$C$38, 2, FALSE))</f>
        <v/>
      </c>
      <c r="K4932" s="15"/>
      <c r="L4932" s="46"/>
      <c r="N4932" s="130"/>
      <c r="O4932" s="130"/>
      <c r="P4932" s="130"/>
      <c r="Q4932" s="46"/>
      <c r="R4932" s="46"/>
      <c r="S4932" s="46"/>
    </row>
    <row r="4933" spans="1:19" ht="12.75">
      <c r="A4933" s="50">
        <v>4932</v>
      </c>
      <c r="B4933" s="119"/>
      <c r="C4933" s="130"/>
      <c r="D4933" s="40"/>
      <c r="E4933" s="41"/>
      <c r="H4933" s="15"/>
      <c r="I4933" s="2"/>
      <c r="J4933" s="45" t="str">
        <f>IF(ISERROR(VLOOKUP(I4933,State_codes!$B$2:$C$38, 2, FALSE)),"",VLOOKUP(I4933,State_codes!$B$2:$C$38, 2, FALSE))</f>
        <v/>
      </c>
      <c r="K4933" s="15"/>
      <c r="L4933" s="46"/>
      <c r="N4933" s="130"/>
      <c r="O4933" s="130"/>
      <c r="P4933" s="130"/>
      <c r="Q4933" s="46"/>
      <c r="R4933" s="46"/>
      <c r="S4933" s="46"/>
    </row>
    <row r="4934" spans="1:19" ht="12.75">
      <c r="A4934" s="50">
        <v>4933</v>
      </c>
      <c r="B4934" s="119"/>
      <c r="C4934" s="130"/>
      <c r="D4934" s="40"/>
      <c r="E4934" s="41"/>
      <c r="H4934" s="15"/>
      <c r="I4934" s="2"/>
      <c r="J4934" s="45" t="str">
        <f>IF(ISERROR(VLOOKUP(I4934,State_codes!$B$2:$C$38, 2, FALSE)),"",VLOOKUP(I4934,State_codes!$B$2:$C$38, 2, FALSE))</f>
        <v/>
      </c>
      <c r="K4934" s="15"/>
      <c r="L4934" s="46"/>
      <c r="N4934" s="130"/>
      <c r="O4934" s="130"/>
      <c r="P4934" s="130"/>
      <c r="Q4934" s="46"/>
      <c r="R4934" s="46"/>
      <c r="S4934" s="46"/>
    </row>
    <row r="4935" spans="1:19" ht="12.75">
      <c r="A4935" s="50">
        <v>4934</v>
      </c>
      <c r="B4935" s="119"/>
      <c r="C4935" s="130"/>
      <c r="D4935" s="40"/>
      <c r="E4935" s="41"/>
      <c r="H4935" s="15"/>
      <c r="I4935" s="2"/>
      <c r="J4935" s="45" t="str">
        <f>IF(ISERROR(VLOOKUP(I4935,State_codes!$B$2:$C$38, 2, FALSE)),"",VLOOKUP(I4935,State_codes!$B$2:$C$38, 2, FALSE))</f>
        <v/>
      </c>
      <c r="K4935" s="15"/>
      <c r="L4935" s="46"/>
      <c r="N4935" s="130"/>
      <c r="O4935" s="130"/>
      <c r="P4935" s="130"/>
      <c r="Q4935" s="46"/>
      <c r="R4935" s="46"/>
      <c r="S4935" s="46"/>
    </row>
    <row r="4936" spans="1:19" ht="12.75">
      <c r="A4936" s="50">
        <v>4935</v>
      </c>
      <c r="B4936" s="119"/>
      <c r="C4936" s="130"/>
      <c r="D4936" s="40"/>
      <c r="E4936" s="41"/>
      <c r="H4936" s="15"/>
      <c r="I4936" s="2"/>
      <c r="J4936" s="45" t="str">
        <f>IF(ISERROR(VLOOKUP(I4936,State_codes!$B$2:$C$38, 2, FALSE)),"",VLOOKUP(I4936,State_codes!$B$2:$C$38, 2, FALSE))</f>
        <v/>
      </c>
      <c r="K4936" s="15"/>
      <c r="L4936" s="46"/>
      <c r="N4936" s="130"/>
      <c r="O4936" s="130"/>
      <c r="P4936" s="130"/>
      <c r="Q4936" s="46"/>
      <c r="R4936" s="46"/>
      <c r="S4936" s="46"/>
    </row>
    <row r="4937" spans="1:19" ht="12.75">
      <c r="A4937" s="50">
        <v>4936</v>
      </c>
      <c r="B4937" s="119"/>
      <c r="C4937" s="130"/>
      <c r="D4937" s="40"/>
      <c r="E4937" s="41"/>
      <c r="H4937" s="15"/>
      <c r="I4937" s="2"/>
      <c r="J4937" s="45" t="str">
        <f>IF(ISERROR(VLOOKUP(I4937,State_codes!$B$2:$C$38, 2, FALSE)),"",VLOOKUP(I4937,State_codes!$B$2:$C$38, 2, FALSE))</f>
        <v/>
      </c>
      <c r="K4937" s="15"/>
      <c r="L4937" s="46"/>
      <c r="N4937" s="130"/>
      <c r="O4937" s="130"/>
      <c r="P4937" s="130"/>
      <c r="Q4937" s="46"/>
      <c r="R4937" s="46"/>
      <c r="S4937" s="46"/>
    </row>
    <row r="4938" spans="1:19" ht="12.75">
      <c r="A4938" s="50">
        <v>4937</v>
      </c>
      <c r="B4938" s="119"/>
      <c r="C4938" s="130"/>
      <c r="D4938" s="40"/>
      <c r="E4938" s="41"/>
      <c r="H4938" s="15"/>
      <c r="I4938" s="2"/>
      <c r="J4938" s="45" t="str">
        <f>IF(ISERROR(VLOOKUP(I4938,State_codes!$B$2:$C$38, 2, FALSE)),"",VLOOKUP(I4938,State_codes!$B$2:$C$38, 2, FALSE))</f>
        <v/>
      </c>
      <c r="K4938" s="15"/>
      <c r="L4938" s="46"/>
      <c r="N4938" s="130"/>
      <c r="O4938" s="130"/>
      <c r="P4938" s="130"/>
      <c r="Q4938" s="46"/>
      <c r="R4938" s="46"/>
      <c r="S4938" s="46"/>
    </row>
    <row r="4939" spans="1:19" ht="12.75">
      <c r="A4939" s="50">
        <v>4938</v>
      </c>
      <c r="B4939" s="119"/>
      <c r="C4939" s="130"/>
      <c r="D4939" s="40"/>
      <c r="E4939" s="41"/>
      <c r="H4939" s="15"/>
      <c r="I4939" s="2"/>
      <c r="J4939" s="45" t="str">
        <f>IF(ISERROR(VLOOKUP(I4939,State_codes!$B$2:$C$38, 2, FALSE)),"",VLOOKUP(I4939,State_codes!$B$2:$C$38, 2, FALSE))</f>
        <v/>
      </c>
      <c r="K4939" s="15"/>
      <c r="L4939" s="46"/>
      <c r="N4939" s="130"/>
      <c r="O4939" s="130"/>
      <c r="P4939" s="130"/>
      <c r="Q4939" s="46"/>
      <c r="R4939" s="46"/>
      <c r="S4939" s="46"/>
    </row>
    <row r="4940" spans="1:19" ht="12.75">
      <c r="A4940" s="50">
        <v>4939</v>
      </c>
      <c r="B4940" s="119"/>
      <c r="C4940" s="130"/>
      <c r="D4940" s="40"/>
      <c r="E4940" s="41"/>
      <c r="H4940" s="15"/>
      <c r="I4940" s="2"/>
      <c r="J4940" s="45" t="str">
        <f>IF(ISERROR(VLOOKUP(I4940,State_codes!$B$2:$C$38, 2, FALSE)),"",VLOOKUP(I4940,State_codes!$B$2:$C$38, 2, FALSE))</f>
        <v/>
      </c>
      <c r="K4940" s="15"/>
      <c r="L4940" s="46"/>
      <c r="N4940" s="130"/>
      <c r="O4940" s="130"/>
      <c r="P4940" s="130"/>
      <c r="Q4940" s="46"/>
      <c r="R4940" s="46"/>
      <c r="S4940" s="46"/>
    </row>
    <row r="4941" spans="1:19" ht="12.75">
      <c r="A4941" s="50">
        <v>4940</v>
      </c>
      <c r="B4941" s="119"/>
      <c r="C4941" s="130"/>
      <c r="D4941" s="40"/>
      <c r="E4941" s="41"/>
      <c r="H4941" s="15"/>
      <c r="I4941" s="2"/>
      <c r="J4941" s="45" t="str">
        <f>IF(ISERROR(VLOOKUP(I4941,State_codes!$B$2:$C$38, 2, FALSE)),"",VLOOKUP(I4941,State_codes!$B$2:$C$38, 2, FALSE))</f>
        <v/>
      </c>
      <c r="K4941" s="15"/>
      <c r="L4941" s="46"/>
      <c r="N4941" s="130"/>
      <c r="O4941" s="130"/>
      <c r="P4941" s="130"/>
      <c r="Q4941" s="46"/>
      <c r="R4941" s="46"/>
      <c r="S4941" s="46"/>
    </row>
    <row r="4942" spans="1:19" ht="12.75">
      <c r="A4942" s="50">
        <v>4941</v>
      </c>
      <c r="B4942" s="119"/>
      <c r="C4942" s="130"/>
      <c r="D4942" s="40"/>
      <c r="E4942" s="41"/>
      <c r="H4942" s="15"/>
      <c r="I4942" s="2"/>
      <c r="J4942" s="45" t="str">
        <f>IF(ISERROR(VLOOKUP(I4942,State_codes!$B$2:$C$38, 2, FALSE)),"",VLOOKUP(I4942,State_codes!$B$2:$C$38, 2, FALSE))</f>
        <v/>
      </c>
      <c r="K4942" s="15"/>
      <c r="L4942" s="46"/>
      <c r="N4942" s="130"/>
      <c r="O4942" s="130"/>
      <c r="P4942" s="130"/>
      <c r="Q4942" s="46"/>
      <c r="R4942" s="46"/>
      <c r="S4942" s="46"/>
    </row>
    <row r="4943" spans="1:19" ht="12.75">
      <c r="A4943" s="50">
        <v>4942</v>
      </c>
      <c r="B4943" s="119"/>
      <c r="C4943" s="130"/>
      <c r="D4943" s="40"/>
      <c r="E4943" s="41"/>
      <c r="H4943" s="15"/>
      <c r="I4943" s="2"/>
      <c r="J4943" s="45" t="str">
        <f>IF(ISERROR(VLOOKUP(I4943,State_codes!$B$2:$C$38, 2, FALSE)),"",VLOOKUP(I4943,State_codes!$B$2:$C$38, 2, FALSE))</f>
        <v/>
      </c>
      <c r="K4943" s="15"/>
      <c r="L4943" s="46"/>
      <c r="N4943" s="130"/>
      <c r="O4943" s="130"/>
      <c r="P4943" s="130"/>
      <c r="Q4943" s="46"/>
      <c r="R4943" s="46"/>
      <c r="S4943" s="46"/>
    </row>
    <row r="4944" spans="1:19" ht="12.75">
      <c r="A4944" s="50">
        <v>4943</v>
      </c>
      <c r="B4944" s="119"/>
      <c r="C4944" s="130"/>
      <c r="D4944" s="40"/>
      <c r="E4944" s="41"/>
      <c r="H4944" s="15"/>
      <c r="I4944" s="2"/>
      <c r="J4944" s="45" t="str">
        <f>IF(ISERROR(VLOOKUP(I4944,State_codes!$B$2:$C$38, 2, FALSE)),"",VLOOKUP(I4944,State_codes!$B$2:$C$38, 2, FALSE))</f>
        <v/>
      </c>
      <c r="K4944" s="15"/>
      <c r="L4944" s="46"/>
      <c r="N4944" s="130"/>
      <c r="O4944" s="130"/>
      <c r="P4944" s="130"/>
      <c r="Q4944" s="46"/>
      <c r="R4944" s="46"/>
      <c r="S4944" s="46"/>
    </row>
    <row r="4945" spans="1:19" ht="12.75">
      <c r="A4945" s="50">
        <v>4944</v>
      </c>
      <c r="B4945" s="119"/>
      <c r="C4945" s="130"/>
      <c r="D4945" s="40"/>
      <c r="E4945" s="41"/>
      <c r="H4945" s="15"/>
      <c r="I4945" s="2"/>
      <c r="J4945" s="45" t="str">
        <f>IF(ISERROR(VLOOKUP(I4945,State_codes!$B$2:$C$38, 2, FALSE)),"",VLOOKUP(I4945,State_codes!$B$2:$C$38, 2, FALSE))</f>
        <v/>
      </c>
      <c r="K4945" s="15"/>
      <c r="L4945" s="46"/>
      <c r="N4945" s="130"/>
      <c r="O4945" s="130"/>
      <c r="P4945" s="130"/>
      <c r="Q4945" s="46"/>
      <c r="R4945" s="46"/>
      <c r="S4945" s="46"/>
    </row>
    <row r="4946" spans="1:19" ht="12.75">
      <c r="A4946" s="50">
        <v>4945</v>
      </c>
      <c r="B4946" s="119"/>
      <c r="C4946" s="130"/>
      <c r="D4946" s="40"/>
      <c r="E4946" s="41"/>
      <c r="H4946" s="15"/>
      <c r="I4946" s="2"/>
      <c r="J4946" s="45" t="str">
        <f>IF(ISERROR(VLOOKUP(I4946,State_codes!$B$2:$C$38, 2, FALSE)),"",VLOOKUP(I4946,State_codes!$B$2:$C$38, 2, FALSE))</f>
        <v/>
      </c>
      <c r="K4946" s="15"/>
      <c r="L4946" s="46"/>
      <c r="N4946" s="130"/>
      <c r="O4946" s="130"/>
      <c r="P4946" s="130"/>
      <c r="Q4946" s="46"/>
      <c r="R4946" s="46"/>
      <c r="S4946" s="46"/>
    </row>
    <row r="4947" spans="1:19" ht="12.75">
      <c r="A4947" s="50">
        <v>4946</v>
      </c>
      <c r="B4947" s="119"/>
      <c r="C4947" s="130"/>
      <c r="D4947" s="40"/>
      <c r="E4947" s="41"/>
      <c r="H4947" s="15"/>
      <c r="I4947" s="2"/>
      <c r="J4947" s="45" t="str">
        <f>IF(ISERROR(VLOOKUP(I4947,State_codes!$B$2:$C$38, 2, FALSE)),"",VLOOKUP(I4947,State_codes!$B$2:$C$38, 2, FALSE))</f>
        <v/>
      </c>
      <c r="K4947" s="15"/>
      <c r="L4947" s="46"/>
      <c r="N4947" s="130"/>
      <c r="O4947" s="130"/>
      <c r="P4947" s="130"/>
      <c r="Q4947" s="46"/>
      <c r="R4947" s="46"/>
      <c r="S4947" s="46"/>
    </row>
    <row r="4948" spans="1:19" ht="12.75">
      <c r="A4948" s="50">
        <v>4947</v>
      </c>
      <c r="B4948" s="119"/>
      <c r="C4948" s="130"/>
      <c r="D4948" s="40"/>
      <c r="E4948" s="41"/>
      <c r="H4948" s="15"/>
      <c r="I4948" s="2"/>
      <c r="J4948" s="45" t="str">
        <f>IF(ISERROR(VLOOKUP(I4948,State_codes!$B$2:$C$38, 2, FALSE)),"",VLOOKUP(I4948,State_codes!$B$2:$C$38, 2, FALSE))</f>
        <v/>
      </c>
      <c r="K4948" s="15"/>
      <c r="L4948" s="46"/>
      <c r="N4948" s="130"/>
      <c r="O4948" s="130"/>
      <c r="P4948" s="130"/>
      <c r="Q4948" s="46"/>
      <c r="R4948" s="46"/>
      <c r="S4948" s="46"/>
    </row>
    <row r="4949" spans="1:19" ht="12.75">
      <c r="A4949" s="50">
        <v>4948</v>
      </c>
      <c r="B4949" s="119"/>
      <c r="C4949" s="130"/>
      <c r="D4949" s="40"/>
      <c r="E4949" s="41"/>
      <c r="H4949" s="15"/>
      <c r="I4949" s="2"/>
      <c r="J4949" s="45" t="str">
        <f>IF(ISERROR(VLOOKUP(I4949,State_codes!$B$2:$C$38, 2, FALSE)),"",VLOOKUP(I4949,State_codes!$B$2:$C$38, 2, FALSE))</f>
        <v/>
      </c>
      <c r="K4949" s="15"/>
      <c r="L4949" s="46"/>
      <c r="N4949" s="130"/>
      <c r="O4949" s="130"/>
      <c r="P4949" s="130"/>
      <c r="Q4949" s="46"/>
      <c r="R4949" s="46"/>
      <c r="S4949" s="46"/>
    </row>
    <row r="4950" spans="1:19" ht="12.75">
      <c r="A4950" s="50">
        <v>4949</v>
      </c>
      <c r="B4950" s="119"/>
      <c r="C4950" s="130"/>
      <c r="D4950" s="40"/>
      <c r="E4950" s="41"/>
      <c r="H4950" s="15"/>
      <c r="I4950" s="2"/>
      <c r="J4950" s="45" t="str">
        <f>IF(ISERROR(VLOOKUP(I4950,State_codes!$B$2:$C$38, 2, FALSE)),"",VLOOKUP(I4950,State_codes!$B$2:$C$38, 2, FALSE))</f>
        <v/>
      </c>
      <c r="K4950" s="15"/>
      <c r="L4950" s="46"/>
      <c r="N4950" s="130"/>
      <c r="O4950" s="130"/>
      <c r="P4950" s="130"/>
      <c r="Q4950" s="46"/>
      <c r="R4950" s="46"/>
      <c r="S4950" s="46"/>
    </row>
    <row r="4951" spans="1:19" ht="12.75">
      <c r="A4951" s="50">
        <v>4950</v>
      </c>
      <c r="B4951" s="119"/>
      <c r="C4951" s="130"/>
      <c r="D4951" s="40"/>
      <c r="E4951" s="41"/>
      <c r="H4951" s="15"/>
      <c r="I4951" s="2"/>
      <c r="J4951" s="45" t="str">
        <f>IF(ISERROR(VLOOKUP(I4951,State_codes!$B$2:$C$38, 2, FALSE)),"",VLOOKUP(I4951,State_codes!$B$2:$C$38, 2, FALSE))</f>
        <v/>
      </c>
      <c r="K4951" s="15"/>
      <c r="L4951" s="46"/>
      <c r="N4951" s="130"/>
      <c r="O4951" s="130"/>
      <c r="P4951" s="130"/>
      <c r="Q4951" s="46"/>
      <c r="R4951" s="46"/>
      <c r="S4951" s="46"/>
    </row>
    <row r="4952" spans="1:19" ht="12.75">
      <c r="A4952" s="50">
        <v>4951</v>
      </c>
      <c r="B4952" s="119"/>
      <c r="C4952" s="130"/>
      <c r="D4952" s="40"/>
      <c r="E4952" s="41"/>
      <c r="H4952" s="15"/>
      <c r="I4952" s="2"/>
      <c r="J4952" s="45" t="str">
        <f>IF(ISERROR(VLOOKUP(I4952,State_codes!$B$2:$C$38, 2, FALSE)),"",VLOOKUP(I4952,State_codes!$B$2:$C$38, 2, FALSE))</f>
        <v/>
      </c>
      <c r="K4952" s="15"/>
      <c r="L4952" s="46"/>
      <c r="N4952" s="130"/>
      <c r="O4952" s="130"/>
      <c r="P4952" s="130"/>
      <c r="Q4952" s="46"/>
      <c r="R4952" s="46"/>
      <c r="S4952" s="46"/>
    </row>
    <row r="4953" spans="1:19" ht="12.75">
      <c r="A4953" s="50">
        <v>4952</v>
      </c>
      <c r="B4953" s="119"/>
      <c r="C4953" s="130"/>
      <c r="D4953" s="40"/>
      <c r="E4953" s="41"/>
      <c r="H4953" s="15"/>
      <c r="I4953" s="2"/>
      <c r="J4953" s="45" t="str">
        <f>IF(ISERROR(VLOOKUP(I4953,State_codes!$B$2:$C$38, 2, FALSE)),"",VLOOKUP(I4953,State_codes!$B$2:$C$38, 2, FALSE))</f>
        <v/>
      </c>
      <c r="K4953" s="15"/>
      <c r="L4953" s="46"/>
      <c r="N4953" s="130"/>
      <c r="O4953" s="130"/>
      <c r="P4953" s="130"/>
      <c r="Q4953" s="46"/>
      <c r="R4953" s="46"/>
      <c r="S4953" s="46"/>
    </row>
    <row r="4954" spans="1:19" ht="12.75">
      <c r="A4954" s="50">
        <v>4953</v>
      </c>
      <c r="B4954" s="119"/>
      <c r="C4954" s="130"/>
      <c r="D4954" s="40"/>
      <c r="E4954" s="41"/>
      <c r="H4954" s="15"/>
      <c r="I4954" s="2"/>
      <c r="J4954" s="45" t="str">
        <f>IF(ISERROR(VLOOKUP(I4954,State_codes!$B$2:$C$38, 2, FALSE)),"",VLOOKUP(I4954,State_codes!$B$2:$C$38, 2, FALSE))</f>
        <v/>
      </c>
      <c r="K4954" s="15"/>
      <c r="L4954" s="46"/>
      <c r="N4954" s="130"/>
      <c r="O4954" s="130"/>
      <c r="P4954" s="130"/>
      <c r="Q4954" s="46"/>
      <c r="R4954" s="46"/>
      <c r="S4954" s="46"/>
    </row>
    <row r="4955" spans="1:19" ht="12.75">
      <c r="A4955" s="50">
        <v>4954</v>
      </c>
      <c r="B4955" s="119"/>
      <c r="C4955" s="130"/>
      <c r="D4955" s="40"/>
      <c r="E4955" s="41"/>
      <c r="H4955" s="15"/>
      <c r="I4955" s="2"/>
      <c r="J4955" s="45" t="str">
        <f>IF(ISERROR(VLOOKUP(I4955,State_codes!$B$2:$C$38, 2, FALSE)),"",VLOOKUP(I4955,State_codes!$B$2:$C$38, 2, FALSE))</f>
        <v/>
      </c>
      <c r="K4955" s="15"/>
      <c r="L4955" s="46"/>
      <c r="N4955" s="130"/>
      <c r="O4955" s="130"/>
      <c r="P4955" s="130"/>
      <c r="Q4955" s="46"/>
      <c r="R4955" s="46"/>
      <c r="S4955" s="46"/>
    </row>
    <row r="4956" spans="1:19" ht="12.75">
      <c r="A4956" s="50">
        <v>4955</v>
      </c>
      <c r="B4956" s="119"/>
      <c r="C4956" s="130"/>
      <c r="D4956" s="40"/>
      <c r="E4956" s="41"/>
      <c r="H4956" s="15"/>
      <c r="I4956" s="2"/>
      <c r="J4956" s="45" t="str">
        <f>IF(ISERROR(VLOOKUP(I4956,State_codes!$B$2:$C$38, 2, FALSE)),"",VLOOKUP(I4956,State_codes!$B$2:$C$38, 2, FALSE))</f>
        <v/>
      </c>
      <c r="K4956" s="15"/>
      <c r="L4956" s="46"/>
      <c r="N4956" s="130"/>
      <c r="O4956" s="130"/>
      <c r="P4956" s="130"/>
      <c r="Q4956" s="46"/>
      <c r="R4956" s="46"/>
      <c r="S4956" s="46"/>
    </row>
    <row r="4957" spans="1:19" ht="12.75">
      <c r="A4957" s="50">
        <v>4956</v>
      </c>
      <c r="B4957" s="119"/>
      <c r="C4957" s="130"/>
      <c r="D4957" s="40"/>
      <c r="E4957" s="41"/>
      <c r="H4957" s="15"/>
      <c r="I4957" s="2"/>
      <c r="J4957" s="45" t="str">
        <f>IF(ISERROR(VLOOKUP(I4957,State_codes!$B$2:$C$38, 2, FALSE)),"",VLOOKUP(I4957,State_codes!$B$2:$C$38, 2, FALSE))</f>
        <v/>
      </c>
      <c r="K4957" s="15"/>
      <c r="L4957" s="46"/>
      <c r="N4957" s="130"/>
      <c r="O4957" s="130"/>
      <c r="P4957" s="130"/>
      <c r="Q4957" s="46"/>
      <c r="R4957" s="46"/>
      <c r="S4957" s="46"/>
    </row>
    <row r="4958" spans="1:19" ht="12.75">
      <c r="A4958" s="50">
        <v>4957</v>
      </c>
      <c r="B4958" s="119"/>
      <c r="C4958" s="130"/>
      <c r="D4958" s="40"/>
      <c r="E4958" s="41"/>
      <c r="H4958" s="15"/>
      <c r="I4958" s="2"/>
      <c r="J4958" s="45" t="str">
        <f>IF(ISERROR(VLOOKUP(I4958,State_codes!$B$2:$C$38, 2, FALSE)),"",VLOOKUP(I4958,State_codes!$B$2:$C$38, 2, FALSE))</f>
        <v/>
      </c>
      <c r="K4958" s="15"/>
      <c r="L4958" s="46"/>
      <c r="N4958" s="130"/>
      <c r="O4958" s="130"/>
      <c r="P4958" s="130"/>
      <c r="Q4958" s="46"/>
      <c r="R4958" s="46"/>
      <c r="S4958" s="46"/>
    </row>
    <row r="4959" spans="1:19" ht="12.75">
      <c r="A4959" s="50">
        <v>4958</v>
      </c>
      <c r="B4959" s="119"/>
      <c r="C4959" s="130"/>
      <c r="D4959" s="40"/>
      <c r="E4959" s="41"/>
      <c r="H4959" s="15"/>
      <c r="I4959" s="2"/>
      <c r="J4959" s="45" t="str">
        <f>IF(ISERROR(VLOOKUP(I4959,State_codes!$B$2:$C$38, 2, FALSE)),"",VLOOKUP(I4959,State_codes!$B$2:$C$38, 2, FALSE))</f>
        <v/>
      </c>
      <c r="K4959" s="15"/>
      <c r="L4959" s="46"/>
      <c r="N4959" s="130"/>
      <c r="O4959" s="130"/>
      <c r="P4959" s="130"/>
      <c r="Q4959" s="46"/>
      <c r="R4959" s="46"/>
      <c r="S4959" s="46"/>
    </row>
    <row r="4960" spans="1:19" ht="12.75">
      <c r="A4960" s="50">
        <v>4959</v>
      </c>
      <c r="B4960" s="119"/>
      <c r="C4960" s="130"/>
      <c r="D4960" s="40"/>
      <c r="E4960" s="41"/>
      <c r="H4960" s="15"/>
      <c r="I4960" s="2"/>
      <c r="J4960" s="45" t="str">
        <f>IF(ISERROR(VLOOKUP(I4960,State_codes!$B$2:$C$38, 2, FALSE)),"",VLOOKUP(I4960,State_codes!$B$2:$C$38, 2, FALSE))</f>
        <v/>
      </c>
      <c r="K4960" s="15"/>
      <c r="L4960" s="46"/>
      <c r="N4960" s="130"/>
      <c r="O4960" s="130"/>
      <c r="P4960" s="130"/>
      <c r="Q4960" s="46"/>
      <c r="R4960" s="46"/>
      <c r="S4960" s="46"/>
    </row>
    <row r="4961" spans="1:19" ht="12.75">
      <c r="A4961" s="50">
        <v>4960</v>
      </c>
      <c r="B4961" s="119"/>
      <c r="C4961" s="130"/>
      <c r="D4961" s="40"/>
      <c r="E4961" s="41"/>
      <c r="H4961" s="15"/>
      <c r="I4961" s="2"/>
      <c r="J4961" s="45" t="str">
        <f>IF(ISERROR(VLOOKUP(I4961,State_codes!$B$2:$C$38, 2, FALSE)),"",VLOOKUP(I4961,State_codes!$B$2:$C$38, 2, FALSE))</f>
        <v/>
      </c>
      <c r="K4961" s="15"/>
      <c r="L4961" s="46"/>
      <c r="N4961" s="130"/>
      <c r="O4961" s="130"/>
      <c r="P4961" s="130"/>
      <c r="Q4961" s="46"/>
      <c r="R4961" s="46"/>
      <c r="S4961" s="46"/>
    </row>
    <row r="4962" spans="1:19" ht="12.75">
      <c r="A4962" s="50">
        <v>4961</v>
      </c>
      <c r="B4962" s="119"/>
      <c r="C4962" s="130"/>
      <c r="D4962" s="40"/>
      <c r="E4962" s="41"/>
      <c r="H4962" s="15"/>
      <c r="I4962" s="2"/>
      <c r="J4962" s="45" t="str">
        <f>IF(ISERROR(VLOOKUP(I4962,State_codes!$B$2:$C$38, 2, FALSE)),"",VLOOKUP(I4962,State_codes!$B$2:$C$38, 2, FALSE))</f>
        <v/>
      </c>
      <c r="K4962" s="15"/>
      <c r="L4962" s="46"/>
      <c r="N4962" s="130"/>
      <c r="O4962" s="130"/>
      <c r="P4962" s="130"/>
      <c r="Q4962" s="46"/>
      <c r="R4962" s="46"/>
      <c r="S4962" s="46"/>
    </row>
    <row r="4963" spans="1:19" ht="12.75">
      <c r="A4963" s="50">
        <v>4962</v>
      </c>
      <c r="B4963" s="119"/>
      <c r="C4963" s="130"/>
      <c r="D4963" s="40"/>
      <c r="E4963" s="41"/>
      <c r="H4963" s="15"/>
      <c r="I4963" s="2"/>
      <c r="J4963" s="45" t="str">
        <f>IF(ISERROR(VLOOKUP(I4963,State_codes!$B$2:$C$38, 2, FALSE)),"",VLOOKUP(I4963,State_codes!$B$2:$C$38, 2, FALSE))</f>
        <v/>
      </c>
      <c r="K4963" s="15"/>
      <c r="L4963" s="46"/>
      <c r="N4963" s="130"/>
      <c r="O4963" s="130"/>
      <c r="P4963" s="130"/>
      <c r="Q4963" s="46"/>
      <c r="R4963" s="46"/>
      <c r="S4963" s="46"/>
    </row>
    <row r="4964" spans="1:19" ht="12.75">
      <c r="A4964" s="50">
        <v>4963</v>
      </c>
      <c r="B4964" s="119"/>
      <c r="C4964" s="130"/>
      <c r="D4964" s="40"/>
      <c r="E4964" s="41"/>
      <c r="H4964" s="15"/>
      <c r="I4964" s="2"/>
      <c r="J4964" s="45" t="str">
        <f>IF(ISERROR(VLOOKUP(I4964,State_codes!$B$2:$C$38, 2, FALSE)),"",VLOOKUP(I4964,State_codes!$B$2:$C$38, 2, FALSE))</f>
        <v/>
      </c>
      <c r="K4964" s="15"/>
      <c r="L4964" s="46"/>
      <c r="N4964" s="130"/>
      <c r="O4964" s="130"/>
      <c r="P4964" s="130"/>
      <c r="Q4964" s="46"/>
      <c r="R4964" s="46"/>
      <c r="S4964" s="46"/>
    </row>
    <row r="4965" spans="1:19" ht="12.75">
      <c r="A4965" s="50">
        <v>4964</v>
      </c>
      <c r="B4965" s="119"/>
      <c r="C4965" s="130"/>
      <c r="D4965" s="40"/>
      <c r="E4965" s="41"/>
      <c r="H4965" s="15"/>
      <c r="I4965" s="2"/>
      <c r="J4965" s="45" t="str">
        <f>IF(ISERROR(VLOOKUP(I4965,State_codes!$B$2:$C$38, 2, FALSE)),"",VLOOKUP(I4965,State_codes!$B$2:$C$38, 2, FALSE))</f>
        <v/>
      </c>
      <c r="K4965" s="15"/>
      <c r="L4965" s="46"/>
      <c r="N4965" s="130"/>
      <c r="O4965" s="130"/>
      <c r="P4965" s="130"/>
      <c r="Q4965" s="46"/>
      <c r="R4965" s="46"/>
      <c r="S4965" s="46"/>
    </row>
    <row r="4966" spans="1:19" ht="12.75">
      <c r="A4966" s="50">
        <v>4965</v>
      </c>
      <c r="B4966" s="119"/>
      <c r="C4966" s="130"/>
      <c r="D4966" s="40"/>
      <c r="E4966" s="41"/>
      <c r="H4966" s="15"/>
      <c r="I4966" s="2"/>
      <c r="J4966" s="45" t="str">
        <f>IF(ISERROR(VLOOKUP(I4966,State_codes!$B$2:$C$38, 2, FALSE)),"",VLOOKUP(I4966,State_codes!$B$2:$C$38, 2, FALSE))</f>
        <v/>
      </c>
      <c r="K4966" s="15"/>
      <c r="L4966" s="46"/>
      <c r="N4966" s="130"/>
      <c r="O4966" s="130"/>
      <c r="P4966" s="130"/>
      <c r="Q4966" s="46"/>
      <c r="R4966" s="46"/>
      <c r="S4966" s="46"/>
    </row>
    <row r="4967" spans="1:19" ht="12.75">
      <c r="A4967" s="50">
        <v>4966</v>
      </c>
      <c r="B4967" s="119"/>
      <c r="C4967" s="130"/>
      <c r="D4967" s="40"/>
      <c r="E4967" s="41"/>
      <c r="H4967" s="15"/>
      <c r="I4967" s="2"/>
      <c r="J4967" s="45" t="str">
        <f>IF(ISERROR(VLOOKUP(I4967,State_codes!$B$2:$C$38, 2, FALSE)),"",VLOOKUP(I4967,State_codes!$B$2:$C$38, 2, FALSE))</f>
        <v/>
      </c>
      <c r="K4967" s="15"/>
      <c r="L4967" s="46"/>
      <c r="N4967" s="130"/>
      <c r="O4967" s="130"/>
      <c r="P4967" s="130"/>
      <c r="Q4967" s="46"/>
      <c r="R4967" s="46"/>
      <c r="S4967" s="46"/>
    </row>
    <row r="4968" spans="1:19" ht="12.75">
      <c r="A4968" s="50">
        <v>4967</v>
      </c>
      <c r="B4968" s="119"/>
      <c r="C4968" s="130"/>
      <c r="D4968" s="40"/>
      <c r="E4968" s="41"/>
      <c r="H4968" s="15"/>
      <c r="I4968" s="2"/>
      <c r="J4968" s="45" t="str">
        <f>IF(ISERROR(VLOOKUP(I4968,State_codes!$B$2:$C$38, 2, FALSE)),"",VLOOKUP(I4968,State_codes!$B$2:$C$38, 2, FALSE))</f>
        <v/>
      </c>
      <c r="K4968" s="15"/>
      <c r="L4968" s="46"/>
      <c r="N4968" s="130"/>
      <c r="O4968" s="130"/>
      <c r="P4968" s="130"/>
      <c r="Q4968" s="46"/>
      <c r="R4968" s="46"/>
      <c r="S4968" s="46"/>
    </row>
    <row r="4969" spans="1:19" ht="12.75">
      <c r="A4969" s="50">
        <v>4968</v>
      </c>
      <c r="B4969" s="119"/>
      <c r="C4969" s="130"/>
      <c r="D4969" s="40"/>
      <c r="E4969" s="41"/>
      <c r="H4969" s="15"/>
      <c r="I4969" s="2"/>
      <c r="J4969" s="45" t="str">
        <f>IF(ISERROR(VLOOKUP(I4969,State_codes!$B$2:$C$38, 2, FALSE)),"",VLOOKUP(I4969,State_codes!$B$2:$C$38, 2, FALSE))</f>
        <v/>
      </c>
      <c r="K4969" s="15"/>
      <c r="L4969" s="46"/>
      <c r="N4969" s="130"/>
      <c r="O4969" s="130"/>
      <c r="P4969" s="130"/>
      <c r="Q4969" s="46"/>
      <c r="R4969" s="46"/>
      <c r="S4969" s="46"/>
    </row>
    <row r="4970" spans="1:19" ht="12.75">
      <c r="A4970" s="50">
        <v>4969</v>
      </c>
      <c r="B4970" s="119"/>
      <c r="C4970" s="130"/>
      <c r="D4970" s="40"/>
      <c r="E4970" s="41"/>
      <c r="H4970" s="15"/>
      <c r="I4970" s="2"/>
      <c r="J4970" s="45" t="str">
        <f>IF(ISERROR(VLOOKUP(I4970,State_codes!$B$2:$C$38, 2, FALSE)),"",VLOOKUP(I4970,State_codes!$B$2:$C$38, 2, FALSE))</f>
        <v/>
      </c>
      <c r="K4970" s="15"/>
      <c r="L4970" s="46"/>
      <c r="N4970" s="130"/>
      <c r="O4970" s="130"/>
      <c r="P4970" s="130"/>
      <c r="Q4970" s="46"/>
      <c r="R4970" s="46"/>
      <c r="S4970" s="46"/>
    </row>
    <row r="4971" spans="1:19" ht="12.75">
      <c r="A4971" s="50">
        <v>4970</v>
      </c>
      <c r="B4971" s="119"/>
      <c r="C4971" s="130"/>
      <c r="D4971" s="40"/>
      <c r="E4971" s="41"/>
      <c r="H4971" s="15"/>
      <c r="I4971" s="2"/>
      <c r="J4971" s="45" t="str">
        <f>IF(ISERROR(VLOOKUP(I4971,State_codes!$B$2:$C$38, 2, FALSE)),"",VLOOKUP(I4971,State_codes!$B$2:$C$38, 2, FALSE))</f>
        <v/>
      </c>
      <c r="K4971" s="15"/>
      <c r="L4971" s="46"/>
      <c r="N4971" s="130"/>
      <c r="O4971" s="130"/>
      <c r="P4971" s="130"/>
      <c r="Q4971" s="46"/>
      <c r="R4971" s="46"/>
      <c r="S4971" s="46"/>
    </row>
    <row r="4972" spans="1:19" ht="12.75">
      <c r="A4972" s="50">
        <v>4971</v>
      </c>
      <c r="B4972" s="119"/>
      <c r="C4972" s="130"/>
      <c r="D4972" s="40"/>
      <c r="E4972" s="41"/>
      <c r="H4972" s="15"/>
      <c r="I4972" s="2"/>
      <c r="J4972" s="45" t="str">
        <f>IF(ISERROR(VLOOKUP(I4972,State_codes!$B$2:$C$38, 2, FALSE)),"",VLOOKUP(I4972,State_codes!$B$2:$C$38, 2, FALSE))</f>
        <v/>
      </c>
      <c r="K4972" s="15"/>
      <c r="L4972" s="46"/>
      <c r="N4972" s="130"/>
      <c r="O4972" s="130"/>
      <c r="P4972" s="130"/>
      <c r="Q4972" s="46"/>
      <c r="R4972" s="46"/>
      <c r="S4972" s="46"/>
    </row>
    <row r="4973" spans="1:19" ht="12.75">
      <c r="A4973" s="50">
        <v>4972</v>
      </c>
      <c r="B4973" s="119"/>
      <c r="C4973" s="130"/>
      <c r="D4973" s="40"/>
      <c r="E4973" s="41"/>
      <c r="H4973" s="15"/>
      <c r="I4973" s="2"/>
      <c r="J4973" s="45" t="str">
        <f>IF(ISERROR(VLOOKUP(I4973,State_codes!$B$2:$C$38, 2, FALSE)),"",VLOOKUP(I4973,State_codes!$B$2:$C$38, 2, FALSE))</f>
        <v/>
      </c>
      <c r="K4973" s="15"/>
      <c r="L4973" s="46"/>
      <c r="N4973" s="130"/>
      <c r="O4973" s="130"/>
      <c r="P4973" s="130"/>
      <c r="Q4973" s="46"/>
      <c r="R4973" s="46"/>
      <c r="S4973" s="46"/>
    </row>
    <row r="4974" spans="1:19" ht="12.75">
      <c r="A4974" s="50">
        <v>4973</v>
      </c>
      <c r="B4974" s="119"/>
      <c r="C4974" s="130"/>
      <c r="D4974" s="40"/>
      <c r="E4974" s="41"/>
      <c r="H4974" s="15"/>
      <c r="I4974" s="2"/>
      <c r="J4974" s="45" t="str">
        <f>IF(ISERROR(VLOOKUP(I4974,State_codes!$B$2:$C$38, 2, FALSE)),"",VLOOKUP(I4974,State_codes!$B$2:$C$38, 2, FALSE))</f>
        <v/>
      </c>
      <c r="K4974" s="15"/>
      <c r="L4974" s="46"/>
      <c r="N4974" s="130"/>
      <c r="O4974" s="130"/>
      <c r="P4974" s="130"/>
      <c r="Q4974" s="46"/>
      <c r="R4974" s="46"/>
      <c r="S4974" s="46"/>
    </row>
    <row r="4975" spans="1:19" ht="12.75">
      <c r="A4975" s="50">
        <v>4974</v>
      </c>
      <c r="B4975" s="119"/>
      <c r="C4975" s="130"/>
      <c r="D4975" s="40"/>
      <c r="E4975" s="41"/>
      <c r="H4975" s="15"/>
      <c r="I4975" s="2"/>
      <c r="J4975" s="45" t="str">
        <f>IF(ISERROR(VLOOKUP(I4975,State_codes!$B$2:$C$38, 2, FALSE)),"",VLOOKUP(I4975,State_codes!$B$2:$C$38, 2, FALSE))</f>
        <v/>
      </c>
      <c r="K4975" s="15"/>
      <c r="L4975" s="46"/>
      <c r="N4975" s="130"/>
      <c r="O4975" s="130"/>
      <c r="P4975" s="130"/>
      <c r="Q4975" s="46"/>
      <c r="R4975" s="46"/>
      <c r="S4975" s="46"/>
    </row>
    <row r="4976" spans="1:19" ht="12.75">
      <c r="A4976" s="50">
        <v>4975</v>
      </c>
      <c r="B4976" s="119"/>
      <c r="C4976" s="130"/>
      <c r="D4976" s="40"/>
      <c r="E4976" s="41"/>
      <c r="H4976" s="15"/>
      <c r="I4976" s="2"/>
      <c r="J4976" s="45" t="str">
        <f>IF(ISERROR(VLOOKUP(I4976,State_codes!$B$2:$C$38, 2, FALSE)),"",VLOOKUP(I4976,State_codes!$B$2:$C$38, 2, FALSE))</f>
        <v/>
      </c>
      <c r="K4976" s="15"/>
      <c r="L4976" s="46"/>
      <c r="N4976" s="130"/>
      <c r="O4976" s="130"/>
      <c r="P4976" s="130"/>
      <c r="Q4976" s="46"/>
      <c r="R4976" s="46"/>
      <c r="S4976" s="46"/>
    </row>
    <row r="4977" spans="1:19" ht="12.75">
      <c r="A4977" s="50">
        <v>4976</v>
      </c>
      <c r="B4977" s="119"/>
      <c r="C4977" s="130"/>
      <c r="D4977" s="40"/>
      <c r="E4977" s="41"/>
      <c r="H4977" s="15"/>
      <c r="I4977" s="2"/>
      <c r="J4977" s="45" t="str">
        <f>IF(ISERROR(VLOOKUP(I4977,State_codes!$B$2:$C$38, 2, FALSE)),"",VLOOKUP(I4977,State_codes!$B$2:$C$38, 2, FALSE))</f>
        <v/>
      </c>
      <c r="K4977" s="15"/>
      <c r="L4977" s="46"/>
      <c r="N4977" s="130"/>
      <c r="O4977" s="130"/>
      <c r="P4977" s="130"/>
      <c r="Q4977" s="46"/>
      <c r="R4977" s="46"/>
      <c r="S4977" s="46"/>
    </row>
    <row r="4978" spans="1:19" ht="12.75">
      <c r="A4978" s="50">
        <v>4977</v>
      </c>
      <c r="B4978" s="119"/>
      <c r="C4978" s="130"/>
      <c r="D4978" s="40"/>
      <c r="E4978" s="41"/>
      <c r="H4978" s="15"/>
      <c r="I4978" s="2"/>
      <c r="J4978" s="45" t="str">
        <f>IF(ISERROR(VLOOKUP(I4978,State_codes!$B$2:$C$38, 2, FALSE)),"",VLOOKUP(I4978,State_codes!$B$2:$C$38, 2, FALSE))</f>
        <v/>
      </c>
      <c r="K4978" s="15"/>
      <c r="L4978" s="46"/>
      <c r="N4978" s="130"/>
      <c r="O4978" s="130"/>
      <c r="P4978" s="130"/>
      <c r="Q4978" s="46"/>
      <c r="R4978" s="46"/>
      <c r="S4978" s="46"/>
    </row>
    <row r="4979" spans="1:19" ht="12.75">
      <c r="A4979" s="50">
        <v>4978</v>
      </c>
      <c r="B4979" s="119"/>
      <c r="C4979" s="130"/>
      <c r="D4979" s="40"/>
      <c r="E4979" s="41"/>
      <c r="H4979" s="15"/>
      <c r="I4979" s="2"/>
      <c r="J4979" s="45" t="str">
        <f>IF(ISERROR(VLOOKUP(I4979,State_codes!$B$2:$C$38, 2, FALSE)),"",VLOOKUP(I4979,State_codes!$B$2:$C$38, 2, FALSE))</f>
        <v/>
      </c>
      <c r="K4979" s="15"/>
      <c r="L4979" s="46"/>
      <c r="N4979" s="130"/>
      <c r="O4979" s="130"/>
      <c r="P4979" s="130"/>
      <c r="Q4979" s="46"/>
      <c r="R4979" s="46"/>
      <c r="S4979" s="46"/>
    </row>
    <row r="4980" spans="1:19" ht="12.75">
      <c r="A4980" s="50">
        <v>4979</v>
      </c>
      <c r="B4980" s="119"/>
      <c r="C4980" s="130"/>
      <c r="D4980" s="40"/>
      <c r="E4980" s="41"/>
      <c r="H4980" s="15"/>
      <c r="I4980" s="2"/>
      <c r="J4980" s="45" t="str">
        <f>IF(ISERROR(VLOOKUP(I4980,State_codes!$B$2:$C$38, 2, FALSE)),"",VLOOKUP(I4980,State_codes!$B$2:$C$38, 2, FALSE))</f>
        <v/>
      </c>
      <c r="K4980" s="15"/>
      <c r="L4980" s="46"/>
      <c r="N4980" s="130"/>
      <c r="O4980" s="130"/>
      <c r="P4980" s="130"/>
      <c r="Q4980" s="46"/>
      <c r="R4980" s="46"/>
      <c r="S4980" s="46"/>
    </row>
    <row r="4981" spans="1:19" ht="12.75">
      <c r="A4981" s="50">
        <v>4980</v>
      </c>
      <c r="B4981" s="119"/>
      <c r="C4981" s="130"/>
      <c r="D4981" s="40"/>
      <c r="E4981" s="41"/>
      <c r="H4981" s="15"/>
      <c r="I4981" s="2"/>
      <c r="J4981" s="45" t="str">
        <f>IF(ISERROR(VLOOKUP(I4981,State_codes!$B$2:$C$38, 2, FALSE)),"",VLOOKUP(I4981,State_codes!$B$2:$C$38, 2, FALSE))</f>
        <v/>
      </c>
      <c r="K4981" s="15"/>
      <c r="L4981" s="46"/>
      <c r="N4981" s="130"/>
      <c r="O4981" s="130"/>
      <c r="P4981" s="130"/>
      <c r="Q4981" s="46"/>
      <c r="R4981" s="46"/>
      <c r="S4981" s="46"/>
    </row>
    <row r="4982" spans="1:19" ht="12.75">
      <c r="A4982" s="50">
        <v>4981</v>
      </c>
      <c r="B4982" s="119"/>
      <c r="C4982" s="130"/>
      <c r="D4982" s="40"/>
      <c r="E4982" s="41"/>
      <c r="H4982" s="15"/>
      <c r="I4982" s="2"/>
      <c r="J4982" s="45" t="str">
        <f>IF(ISERROR(VLOOKUP(I4982,State_codes!$B$2:$C$38, 2, FALSE)),"",VLOOKUP(I4982,State_codes!$B$2:$C$38, 2, FALSE))</f>
        <v/>
      </c>
      <c r="K4982" s="15"/>
      <c r="L4982" s="46"/>
      <c r="N4982" s="130"/>
      <c r="O4982" s="130"/>
      <c r="P4982" s="130"/>
      <c r="Q4982" s="46"/>
      <c r="R4982" s="46"/>
      <c r="S4982" s="46"/>
    </row>
    <row r="4983" spans="1:19" ht="12.75">
      <c r="A4983" s="50">
        <v>4982</v>
      </c>
      <c r="B4983" s="119"/>
      <c r="C4983" s="130"/>
      <c r="D4983" s="40"/>
      <c r="E4983" s="41"/>
      <c r="H4983" s="15"/>
      <c r="I4983" s="2"/>
      <c r="J4983" s="45" t="str">
        <f>IF(ISERROR(VLOOKUP(I4983,State_codes!$B$2:$C$38, 2, FALSE)),"",VLOOKUP(I4983,State_codes!$B$2:$C$38, 2, FALSE))</f>
        <v/>
      </c>
      <c r="K4983" s="15"/>
      <c r="L4983" s="46"/>
      <c r="N4983" s="130"/>
      <c r="O4983" s="130"/>
      <c r="P4983" s="130"/>
      <c r="Q4983" s="46"/>
      <c r="R4983" s="46"/>
      <c r="S4983" s="46"/>
    </row>
    <row r="4984" spans="1:19" ht="12.75">
      <c r="A4984" s="50">
        <v>4983</v>
      </c>
      <c r="B4984" s="119"/>
      <c r="C4984" s="130"/>
      <c r="D4984" s="40"/>
      <c r="E4984" s="41"/>
      <c r="H4984" s="15"/>
      <c r="I4984" s="2"/>
      <c r="J4984" s="45" t="str">
        <f>IF(ISERROR(VLOOKUP(I4984,State_codes!$B$2:$C$38, 2, FALSE)),"",VLOOKUP(I4984,State_codes!$B$2:$C$38, 2, FALSE))</f>
        <v/>
      </c>
      <c r="K4984" s="15"/>
      <c r="L4984" s="46"/>
      <c r="N4984" s="130"/>
      <c r="O4984" s="130"/>
      <c r="P4984" s="130"/>
      <c r="Q4984" s="46"/>
      <c r="R4984" s="46"/>
      <c r="S4984" s="46"/>
    </row>
    <row r="4985" spans="1:19" ht="12.75">
      <c r="A4985" s="50">
        <v>4984</v>
      </c>
      <c r="B4985" s="119"/>
      <c r="C4985" s="130"/>
      <c r="D4985" s="40"/>
      <c r="E4985" s="41"/>
      <c r="H4985" s="15"/>
      <c r="I4985" s="2"/>
      <c r="J4985" s="45" t="str">
        <f>IF(ISERROR(VLOOKUP(I4985,State_codes!$B$2:$C$38, 2, FALSE)),"",VLOOKUP(I4985,State_codes!$B$2:$C$38, 2, FALSE))</f>
        <v/>
      </c>
      <c r="K4985" s="15"/>
      <c r="L4985" s="46"/>
      <c r="N4985" s="130"/>
      <c r="O4985" s="130"/>
      <c r="P4985" s="130"/>
      <c r="Q4985" s="46"/>
      <c r="R4985" s="46"/>
      <c r="S4985" s="46"/>
    </row>
    <row r="4986" spans="1:19" ht="12.75">
      <c r="A4986" s="50">
        <v>4985</v>
      </c>
      <c r="B4986" s="119"/>
      <c r="C4986" s="130"/>
      <c r="D4986" s="40"/>
      <c r="E4986" s="41"/>
      <c r="H4986" s="15"/>
      <c r="I4986" s="2"/>
      <c r="J4986" s="45" t="str">
        <f>IF(ISERROR(VLOOKUP(I4986,State_codes!$B$2:$C$38, 2, FALSE)),"",VLOOKUP(I4986,State_codes!$B$2:$C$38, 2, FALSE))</f>
        <v/>
      </c>
      <c r="K4986" s="15"/>
      <c r="L4986" s="46"/>
      <c r="N4986" s="130"/>
      <c r="O4986" s="130"/>
      <c r="P4986" s="130"/>
      <c r="Q4986" s="46"/>
      <c r="R4986" s="46"/>
      <c r="S4986" s="46"/>
    </row>
    <row r="4987" spans="1:19" ht="12.75">
      <c r="A4987" s="50">
        <v>4986</v>
      </c>
      <c r="B4987" s="119"/>
      <c r="C4987" s="130"/>
      <c r="D4987" s="40"/>
      <c r="E4987" s="41"/>
      <c r="H4987" s="15"/>
      <c r="I4987" s="2"/>
      <c r="J4987" s="45" t="str">
        <f>IF(ISERROR(VLOOKUP(I4987,State_codes!$B$2:$C$38, 2, FALSE)),"",VLOOKUP(I4987,State_codes!$B$2:$C$38, 2, FALSE))</f>
        <v/>
      </c>
      <c r="K4987" s="15"/>
      <c r="L4987" s="46"/>
      <c r="N4987" s="130"/>
      <c r="O4987" s="130"/>
      <c r="P4987" s="130"/>
      <c r="Q4987" s="46"/>
      <c r="R4987" s="46"/>
      <c r="S4987" s="46"/>
    </row>
    <row r="4988" spans="1:19" ht="12.75">
      <c r="A4988" s="50">
        <v>4987</v>
      </c>
      <c r="B4988" s="119"/>
      <c r="C4988" s="130"/>
      <c r="D4988" s="40"/>
      <c r="E4988" s="41"/>
      <c r="H4988" s="15"/>
      <c r="I4988" s="2"/>
      <c r="J4988" s="45" t="str">
        <f>IF(ISERROR(VLOOKUP(I4988,State_codes!$B$2:$C$38, 2, FALSE)),"",VLOOKUP(I4988,State_codes!$B$2:$C$38, 2, FALSE))</f>
        <v/>
      </c>
      <c r="K4988" s="15"/>
      <c r="L4988" s="46"/>
      <c r="N4988" s="130"/>
      <c r="O4988" s="130"/>
      <c r="P4988" s="130"/>
      <c r="Q4988" s="46"/>
      <c r="R4988" s="46"/>
      <c r="S4988" s="46"/>
    </row>
    <row r="4989" spans="1:19" ht="12.75">
      <c r="A4989" s="50">
        <v>4988</v>
      </c>
      <c r="B4989" s="119"/>
      <c r="C4989" s="130"/>
      <c r="D4989" s="40"/>
      <c r="E4989" s="41"/>
      <c r="H4989" s="15"/>
      <c r="I4989" s="2"/>
      <c r="J4989" s="45" t="str">
        <f>IF(ISERROR(VLOOKUP(I4989,State_codes!$B$2:$C$38, 2, FALSE)),"",VLOOKUP(I4989,State_codes!$B$2:$C$38, 2, FALSE))</f>
        <v/>
      </c>
      <c r="K4989" s="15"/>
      <c r="L4989" s="46"/>
      <c r="N4989" s="130"/>
      <c r="O4989" s="130"/>
      <c r="P4989" s="130"/>
      <c r="Q4989" s="46"/>
      <c r="R4989" s="46"/>
      <c r="S4989" s="46"/>
    </row>
    <row r="4990" spans="1:19" ht="12.75">
      <c r="A4990" s="50">
        <v>4989</v>
      </c>
      <c r="B4990" s="119"/>
      <c r="C4990" s="130"/>
      <c r="D4990" s="40"/>
      <c r="E4990" s="41"/>
      <c r="H4990" s="15"/>
      <c r="I4990" s="2"/>
      <c r="J4990" s="45" t="str">
        <f>IF(ISERROR(VLOOKUP(I4990,State_codes!$B$2:$C$38, 2, FALSE)),"",VLOOKUP(I4990,State_codes!$B$2:$C$38, 2, FALSE))</f>
        <v/>
      </c>
      <c r="K4990" s="15"/>
      <c r="L4990" s="46"/>
      <c r="N4990" s="130"/>
      <c r="O4990" s="130"/>
      <c r="P4990" s="130"/>
      <c r="Q4990" s="46"/>
      <c r="R4990" s="46"/>
      <c r="S4990" s="46"/>
    </row>
    <row r="4991" spans="1:19" ht="12.75">
      <c r="A4991" s="50">
        <v>4990</v>
      </c>
      <c r="B4991" s="119"/>
      <c r="C4991" s="130"/>
      <c r="D4991" s="40"/>
      <c r="E4991" s="41"/>
      <c r="H4991" s="15"/>
      <c r="I4991" s="2"/>
      <c r="J4991" s="45" t="str">
        <f>IF(ISERROR(VLOOKUP(I4991,State_codes!$B$2:$C$38, 2, FALSE)),"",VLOOKUP(I4991,State_codes!$B$2:$C$38, 2, FALSE))</f>
        <v/>
      </c>
      <c r="K4991" s="15"/>
      <c r="L4991" s="46"/>
      <c r="N4991" s="130"/>
      <c r="O4991" s="130"/>
      <c r="P4991" s="130"/>
      <c r="Q4991" s="46"/>
      <c r="R4991" s="46"/>
      <c r="S4991" s="46"/>
    </row>
    <row r="4992" spans="1:19" ht="12.75">
      <c r="A4992" s="50">
        <v>4991</v>
      </c>
      <c r="B4992" s="119"/>
      <c r="C4992" s="130"/>
      <c r="D4992" s="40"/>
      <c r="E4992" s="41"/>
      <c r="H4992" s="15"/>
      <c r="I4992" s="2"/>
      <c r="J4992" s="45" t="str">
        <f>IF(ISERROR(VLOOKUP(I4992,State_codes!$B$2:$C$38, 2, FALSE)),"",VLOOKUP(I4992,State_codes!$B$2:$C$38, 2, FALSE))</f>
        <v/>
      </c>
      <c r="K4992" s="15"/>
      <c r="L4992" s="46"/>
      <c r="N4992" s="130"/>
      <c r="O4992" s="130"/>
      <c r="P4992" s="130"/>
      <c r="Q4992" s="46"/>
      <c r="R4992" s="46"/>
      <c r="S4992" s="46"/>
    </row>
    <row r="4993" spans="1:19" ht="12.75">
      <c r="A4993" s="50">
        <v>4992</v>
      </c>
      <c r="B4993" s="119"/>
      <c r="C4993" s="130"/>
      <c r="D4993" s="40"/>
      <c r="E4993" s="41"/>
      <c r="H4993" s="15"/>
      <c r="I4993" s="2"/>
      <c r="J4993" s="45" t="str">
        <f>IF(ISERROR(VLOOKUP(I4993,State_codes!$B$2:$C$38, 2, FALSE)),"",VLOOKUP(I4993,State_codes!$B$2:$C$38, 2, FALSE))</f>
        <v/>
      </c>
      <c r="K4993" s="15"/>
      <c r="L4993" s="46"/>
      <c r="N4993" s="130"/>
      <c r="O4993" s="130"/>
      <c r="P4993" s="130"/>
      <c r="Q4993" s="46"/>
      <c r="R4993" s="46"/>
      <c r="S4993" s="46"/>
    </row>
    <row r="4994" spans="1:19" ht="12.75">
      <c r="A4994" s="50">
        <v>4993</v>
      </c>
      <c r="B4994" s="119"/>
      <c r="C4994" s="130"/>
      <c r="D4994" s="40"/>
      <c r="E4994" s="41"/>
      <c r="H4994" s="15"/>
      <c r="I4994" s="2"/>
      <c r="J4994" s="45" t="str">
        <f>IF(ISERROR(VLOOKUP(I4994,State_codes!$B$2:$C$38, 2, FALSE)),"",VLOOKUP(I4994,State_codes!$B$2:$C$38, 2, FALSE))</f>
        <v/>
      </c>
      <c r="K4994" s="15"/>
      <c r="L4994" s="46"/>
      <c r="N4994" s="130"/>
      <c r="O4994" s="130"/>
      <c r="P4994" s="130"/>
      <c r="Q4994" s="46"/>
      <c r="R4994" s="46"/>
      <c r="S4994" s="46"/>
    </row>
    <row r="4995" spans="1:19" ht="12.75">
      <c r="A4995" s="50">
        <v>4994</v>
      </c>
      <c r="B4995" s="119"/>
      <c r="C4995" s="130"/>
      <c r="D4995" s="40"/>
      <c r="E4995" s="41"/>
      <c r="H4995" s="15"/>
      <c r="I4995" s="2"/>
      <c r="J4995" s="45" t="str">
        <f>IF(ISERROR(VLOOKUP(I4995,State_codes!$B$2:$C$38, 2, FALSE)),"",VLOOKUP(I4995,State_codes!$B$2:$C$38, 2, FALSE))</f>
        <v/>
      </c>
      <c r="K4995" s="15"/>
      <c r="L4995" s="46"/>
      <c r="N4995" s="130"/>
      <c r="O4995" s="130"/>
      <c r="P4995" s="130"/>
      <c r="Q4995" s="46"/>
      <c r="R4995" s="46"/>
      <c r="S4995" s="46"/>
    </row>
    <row r="4996" spans="1:19" ht="12.75">
      <c r="A4996" s="50">
        <v>4995</v>
      </c>
      <c r="B4996" s="119"/>
      <c r="C4996" s="130"/>
      <c r="D4996" s="40"/>
      <c r="E4996" s="41"/>
      <c r="H4996" s="15"/>
      <c r="I4996" s="2"/>
      <c r="J4996" s="45" t="str">
        <f>IF(ISERROR(VLOOKUP(I4996,State_codes!$B$2:$C$38, 2, FALSE)),"",VLOOKUP(I4996,State_codes!$B$2:$C$38, 2, FALSE))</f>
        <v/>
      </c>
      <c r="K4996" s="15"/>
      <c r="L4996" s="46"/>
      <c r="N4996" s="130"/>
      <c r="O4996" s="130"/>
      <c r="P4996" s="130"/>
      <c r="Q4996" s="46"/>
      <c r="R4996" s="46"/>
      <c r="S4996" s="46"/>
    </row>
    <row r="4997" spans="1:19" ht="12.75">
      <c r="A4997" s="50">
        <v>4996</v>
      </c>
      <c r="B4997" s="119"/>
      <c r="C4997" s="130"/>
      <c r="D4997" s="40"/>
      <c r="E4997" s="41"/>
      <c r="H4997" s="15"/>
      <c r="I4997" s="2"/>
      <c r="J4997" s="45" t="str">
        <f>IF(ISERROR(VLOOKUP(I4997,State_codes!$B$2:$C$38, 2, FALSE)),"",VLOOKUP(I4997,State_codes!$B$2:$C$38, 2, FALSE))</f>
        <v/>
      </c>
      <c r="K4997" s="15"/>
      <c r="L4997" s="46"/>
      <c r="N4997" s="130"/>
      <c r="O4997" s="130"/>
      <c r="P4997" s="130"/>
      <c r="Q4997" s="46"/>
      <c r="R4997" s="46"/>
      <c r="S4997" s="46"/>
    </row>
    <row r="4998" spans="1:19" ht="12.75">
      <c r="A4998" s="50">
        <v>4997</v>
      </c>
      <c r="B4998" s="119"/>
      <c r="C4998" s="130"/>
      <c r="D4998" s="40"/>
      <c r="E4998" s="41"/>
      <c r="H4998" s="15"/>
      <c r="I4998" s="2"/>
      <c r="J4998" s="45" t="str">
        <f>IF(ISERROR(VLOOKUP(I4998,State_codes!$B$2:$C$38, 2, FALSE)),"",VLOOKUP(I4998,State_codes!$B$2:$C$38, 2, FALSE))</f>
        <v/>
      </c>
      <c r="K4998" s="15"/>
      <c r="L4998" s="46"/>
      <c r="N4998" s="130"/>
      <c r="O4998" s="130"/>
      <c r="P4998" s="130"/>
      <c r="Q4998" s="46"/>
      <c r="R4998" s="46"/>
      <c r="S4998" s="46"/>
    </row>
    <row r="4999" spans="1:19" ht="12.75">
      <c r="A4999" s="50">
        <v>4998</v>
      </c>
      <c r="B4999" s="119"/>
      <c r="C4999" s="130"/>
      <c r="D4999" s="40"/>
      <c r="E4999" s="41"/>
      <c r="H4999" s="15"/>
      <c r="I4999" s="2"/>
      <c r="J4999" s="45" t="str">
        <f>IF(ISERROR(VLOOKUP(I4999,State_codes!$B$2:$C$38, 2, FALSE)),"",VLOOKUP(I4999,State_codes!$B$2:$C$38, 2, FALSE))</f>
        <v/>
      </c>
      <c r="K4999" s="15"/>
      <c r="L4999" s="46"/>
      <c r="N4999" s="130"/>
      <c r="O4999" s="130"/>
      <c r="P4999" s="130"/>
      <c r="Q4999" s="46"/>
      <c r="R4999" s="46"/>
      <c r="S4999" s="46"/>
    </row>
    <row r="5000" spans="1:19" ht="12.75">
      <c r="A5000" s="50">
        <v>4999</v>
      </c>
      <c r="B5000" s="119"/>
      <c r="C5000" s="130"/>
      <c r="D5000" s="40"/>
      <c r="E5000" s="41"/>
      <c r="H5000" s="15"/>
      <c r="I5000" s="2"/>
      <c r="J5000" s="45" t="str">
        <f>IF(ISERROR(VLOOKUP(I5000,State_codes!$B$2:$C$38, 2, FALSE)),"",VLOOKUP(I5000,State_codes!$B$2:$C$38, 2, FALSE))</f>
        <v/>
      </c>
      <c r="K5000" s="15"/>
      <c r="L5000" s="46"/>
      <c r="N5000" s="130"/>
      <c r="O5000" s="130"/>
      <c r="P5000" s="130"/>
      <c r="Q5000" s="46"/>
      <c r="R5000" s="46"/>
      <c r="S5000" s="46"/>
    </row>
    <row r="5001" spans="1:19" ht="12.75">
      <c r="A5001" s="50">
        <v>5000</v>
      </c>
      <c r="B5001" s="119"/>
      <c r="C5001" s="130"/>
      <c r="D5001" s="40"/>
      <c r="E5001" s="41"/>
      <c r="H5001" s="15"/>
      <c r="I5001" s="2"/>
      <c r="J5001" s="45" t="str">
        <f>IF(ISERROR(VLOOKUP(I5001,State_codes!$B$2:$C$38, 2, FALSE)),"",VLOOKUP(I5001,State_codes!$B$2:$C$38, 2, FALSE))</f>
        <v/>
      </c>
      <c r="K5001" s="15"/>
      <c r="L5001" s="46"/>
      <c r="N5001" s="130"/>
      <c r="O5001" s="130"/>
      <c r="P5001" s="130"/>
      <c r="Q5001" s="46"/>
      <c r="R5001" s="46"/>
      <c r="S5001" s="46"/>
    </row>
    <row r="5002" spans="1:19" ht="12.75">
      <c r="A5002" s="50">
        <v>5001</v>
      </c>
      <c r="B5002" s="119"/>
      <c r="C5002" s="130"/>
      <c r="D5002" s="40"/>
      <c r="E5002" s="41"/>
      <c r="H5002" s="15"/>
      <c r="I5002" s="2"/>
      <c r="J5002" s="45" t="str">
        <f>IF(ISERROR(VLOOKUP(I5002,State_codes!$B$2:$C$38, 2, FALSE)),"",VLOOKUP(I5002,State_codes!$B$2:$C$38, 2, FALSE))</f>
        <v/>
      </c>
      <c r="K5002" s="15"/>
      <c r="L5002" s="46"/>
      <c r="N5002" s="130"/>
      <c r="O5002" s="130"/>
      <c r="P5002" s="130"/>
      <c r="Q5002" s="46"/>
      <c r="R5002" s="46"/>
      <c r="S5002" s="46"/>
    </row>
    <row r="5003" spans="1:19" ht="12.75">
      <c r="A5003" s="50">
        <v>5002</v>
      </c>
      <c r="B5003" s="119"/>
      <c r="C5003" s="130"/>
      <c r="D5003" s="40"/>
      <c r="E5003" s="41"/>
      <c r="H5003" s="15"/>
      <c r="I5003" s="2"/>
      <c r="J5003" s="45" t="str">
        <f>IF(ISERROR(VLOOKUP(I5003,State_codes!$B$2:$C$38, 2, FALSE)),"",VLOOKUP(I5003,State_codes!$B$2:$C$38, 2, FALSE))</f>
        <v/>
      </c>
      <c r="K5003" s="15"/>
      <c r="L5003" s="46"/>
      <c r="N5003" s="130"/>
      <c r="O5003" s="130"/>
      <c r="P5003" s="130"/>
      <c r="Q5003" s="46"/>
      <c r="R5003" s="46"/>
      <c r="S5003" s="46"/>
    </row>
    <row r="5004" spans="1:19" ht="12.75">
      <c r="A5004" s="50">
        <v>5003</v>
      </c>
      <c r="B5004" s="119"/>
      <c r="C5004" s="130"/>
      <c r="D5004" s="40"/>
      <c r="E5004" s="41"/>
      <c r="H5004" s="15"/>
      <c r="I5004" s="2"/>
      <c r="J5004" s="45" t="str">
        <f>IF(ISERROR(VLOOKUP(I5004,State_codes!$B$2:$C$38, 2, FALSE)),"",VLOOKUP(I5004,State_codes!$B$2:$C$38, 2, FALSE))</f>
        <v/>
      </c>
      <c r="K5004" s="15"/>
      <c r="L5004" s="46"/>
      <c r="N5004" s="130"/>
      <c r="O5004" s="130"/>
      <c r="P5004" s="130"/>
      <c r="Q5004" s="46"/>
      <c r="R5004" s="46"/>
      <c r="S5004" s="46"/>
    </row>
    <row r="5005" spans="1:19" ht="12.75">
      <c r="A5005" s="50">
        <v>5004</v>
      </c>
      <c r="B5005" s="119"/>
      <c r="C5005" s="130"/>
      <c r="D5005" s="40"/>
      <c r="E5005" s="41"/>
      <c r="H5005" s="15"/>
      <c r="I5005" s="2"/>
      <c r="J5005" s="45" t="str">
        <f>IF(ISERROR(VLOOKUP(I5005,State_codes!$B$2:$C$38, 2, FALSE)),"",VLOOKUP(I5005,State_codes!$B$2:$C$38, 2, FALSE))</f>
        <v/>
      </c>
      <c r="K5005" s="15"/>
      <c r="L5005" s="46"/>
      <c r="N5005" s="130"/>
      <c r="O5005" s="130"/>
      <c r="P5005" s="130"/>
      <c r="Q5005" s="46"/>
      <c r="R5005" s="46"/>
      <c r="S5005" s="46"/>
    </row>
    <row r="5006" spans="1:19" ht="12.75">
      <c r="A5006" s="50">
        <v>5005</v>
      </c>
      <c r="B5006" s="119"/>
      <c r="C5006" s="130"/>
      <c r="D5006" s="40"/>
      <c r="E5006" s="41"/>
      <c r="H5006" s="15"/>
      <c r="I5006" s="2"/>
      <c r="J5006" s="45" t="str">
        <f>IF(ISERROR(VLOOKUP(I5006,State_codes!$B$2:$C$38, 2, FALSE)),"",VLOOKUP(I5006,State_codes!$B$2:$C$38, 2, FALSE))</f>
        <v/>
      </c>
      <c r="K5006" s="15"/>
      <c r="L5006" s="46"/>
      <c r="N5006" s="130"/>
      <c r="O5006" s="130"/>
      <c r="P5006" s="130"/>
      <c r="Q5006" s="46"/>
      <c r="R5006" s="46"/>
      <c r="S5006" s="46"/>
    </row>
    <row r="5007" spans="1:19" ht="12.75">
      <c r="A5007" s="50">
        <v>5006</v>
      </c>
      <c r="B5007" s="119"/>
      <c r="C5007" s="130"/>
      <c r="D5007" s="40"/>
      <c r="E5007" s="41"/>
      <c r="H5007" s="15"/>
      <c r="I5007" s="2"/>
      <c r="J5007" s="45" t="str">
        <f>IF(ISERROR(VLOOKUP(I5007,State_codes!$B$2:$C$38, 2, FALSE)),"",VLOOKUP(I5007,State_codes!$B$2:$C$38, 2, FALSE))</f>
        <v/>
      </c>
      <c r="K5007" s="15"/>
      <c r="L5007" s="46"/>
      <c r="N5007" s="130"/>
      <c r="O5007" s="130"/>
      <c r="P5007" s="130"/>
      <c r="Q5007" s="46"/>
      <c r="R5007" s="46"/>
      <c r="S5007" s="46"/>
    </row>
    <row r="5008" spans="1:19" ht="12.75">
      <c r="A5008" s="50">
        <v>5007</v>
      </c>
      <c r="B5008" s="119"/>
      <c r="C5008" s="130"/>
      <c r="D5008" s="40"/>
      <c r="E5008" s="41"/>
      <c r="H5008" s="15"/>
      <c r="I5008" s="2"/>
      <c r="J5008" s="45" t="str">
        <f>IF(ISERROR(VLOOKUP(I5008,State_codes!$B$2:$C$38, 2, FALSE)),"",VLOOKUP(I5008,State_codes!$B$2:$C$38, 2, FALSE))</f>
        <v/>
      </c>
      <c r="K5008" s="15"/>
      <c r="L5008" s="46"/>
      <c r="N5008" s="130"/>
      <c r="O5008" s="130"/>
      <c r="P5008" s="130"/>
      <c r="Q5008" s="46"/>
      <c r="R5008" s="46"/>
      <c r="S5008" s="46"/>
    </row>
    <row r="5009" spans="1:19" ht="12.75">
      <c r="A5009" s="50">
        <v>5008</v>
      </c>
      <c r="B5009" s="119"/>
      <c r="C5009" s="130"/>
      <c r="D5009" s="40"/>
      <c r="E5009" s="41"/>
      <c r="H5009" s="15"/>
      <c r="I5009" s="2"/>
      <c r="J5009" s="45" t="str">
        <f>IF(ISERROR(VLOOKUP(I5009,State_codes!$B$2:$C$38, 2, FALSE)),"",VLOOKUP(I5009,State_codes!$B$2:$C$38, 2, FALSE))</f>
        <v/>
      </c>
      <c r="K5009" s="15"/>
      <c r="L5009" s="46"/>
      <c r="N5009" s="130"/>
      <c r="O5009" s="130"/>
      <c r="P5009" s="130"/>
      <c r="Q5009" s="46"/>
      <c r="R5009" s="46"/>
      <c r="S5009" s="46"/>
    </row>
    <row r="5010" spans="1:19" ht="12.75">
      <c r="A5010" s="50">
        <v>5009</v>
      </c>
      <c r="B5010" s="119"/>
      <c r="C5010" s="130"/>
      <c r="D5010" s="40"/>
      <c r="E5010" s="41"/>
      <c r="H5010" s="15"/>
      <c r="I5010" s="2"/>
      <c r="J5010" s="45" t="str">
        <f>IF(ISERROR(VLOOKUP(I5010,State_codes!$B$2:$C$38, 2, FALSE)),"",VLOOKUP(I5010,State_codes!$B$2:$C$38, 2, FALSE))</f>
        <v/>
      </c>
      <c r="K5010" s="15"/>
      <c r="L5010" s="46"/>
      <c r="N5010" s="130"/>
      <c r="O5010" s="130"/>
      <c r="P5010" s="130"/>
      <c r="Q5010" s="46"/>
      <c r="R5010" s="46"/>
      <c r="S5010" s="46"/>
    </row>
    <row r="5011" spans="1:19" ht="12.75">
      <c r="A5011" s="50">
        <v>5010</v>
      </c>
      <c r="B5011" s="119"/>
      <c r="C5011" s="130"/>
      <c r="D5011" s="40"/>
      <c r="E5011" s="41"/>
      <c r="H5011" s="15"/>
      <c r="I5011" s="2"/>
      <c r="J5011" s="45" t="str">
        <f>IF(ISERROR(VLOOKUP(I5011,State_codes!$B$2:$C$38, 2, FALSE)),"",VLOOKUP(I5011,State_codes!$B$2:$C$38, 2, FALSE))</f>
        <v/>
      </c>
      <c r="K5011" s="15"/>
      <c r="L5011" s="46"/>
      <c r="N5011" s="130"/>
      <c r="O5011" s="130"/>
      <c r="P5011" s="130"/>
      <c r="Q5011" s="46"/>
      <c r="R5011" s="46"/>
      <c r="S5011" s="46"/>
    </row>
    <row r="5012" spans="1:19" ht="12.75">
      <c r="A5012" s="50">
        <v>5011</v>
      </c>
      <c r="B5012" s="119"/>
      <c r="C5012" s="130"/>
      <c r="D5012" s="40"/>
      <c r="E5012" s="41"/>
      <c r="H5012" s="15"/>
      <c r="I5012" s="2"/>
      <c r="J5012" s="45" t="str">
        <f>IF(ISERROR(VLOOKUP(I5012,State_codes!$B$2:$C$38, 2, FALSE)),"",VLOOKUP(I5012,State_codes!$B$2:$C$38, 2, FALSE))</f>
        <v/>
      </c>
      <c r="K5012" s="15"/>
      <c r="L5012" s="46"/>
      <c r="N5012" s="130"/>
      <c r="O5012" s="130"/>
      <c r="P5012" s="130"/>
      <c r="Q5012" s="46"/>
      <c r="R5012" s="46"/>
      <c r="S5012" s="46"/>
    </row>
    <row r="5013" spans="1:19" ht="12.75">
      <c r="A5013" s="50">
        <v>5012</v>
      </c>
      <c r="B5013" s="119"/>
      <c r="C5013" s="130"/>
      <c r="D5013" s="40"/>
      <c r="E5013" s="41"/>
      <c r="H5013" s="15"/>
      <c r="I5013" s="2"/>
      <c r="J5013" s="45" t="str">
        <f>IF(ISERROR(VLOOKUP(I5013,State_codes!$B$2:$C$38, 2, FALSE)),"",VLOOKUP(I5013,State_codes!$B$2:$C$38, 2, FALSE))</f>
        <v/>
      </c>
      <c r="K5013" s="15"/>
      <c r="L5013" s="46"/>
      <c r="N5013" s="130"/>
      <c r="O5013" s="130"/>
      <c r="P5013" s="130"/>
      <c r="Q5013" s="46"/>
      <c r="R5013" s="46"/>
      <c r="S5013" s="46"/>
    </row>
    <row r="5014" spans="1:19" ht="12.75">
      <c r="A5014" s="50">
        <v>5013</v>
      </c>
      <c r="B5014" s="119"/>
      <c r="C5014" s="130"/>
      <c r="D5014" s="40"/>
      <c r="E5014" s="41"/>
      <c r="H5014" s="15"/>
      <c r="I5014" s="2"/>
      <c r="J5014" s="45" t="str">
        <f>IF(ISERROR(VLOOKUP(I5014,State_codes!$B$2:$C$38, 2, FALSE)),"",VLOOKUP(I5014,State_codes!$B$2:$C$38, 2, FALSE))</f>
        <v/>
      </c>
      <c r="K5014" s="15"/>
      <c r="L5014" s="46"/>
      <c r="N5014" s="130"/>
      <c r="O5014" s="130"/>
      <c r="P5014" s="130"/>
      <c r="Q5014" s="46"/>
      <c r="R5014" s="46"/>
      <c r="S5014" s="46"/>
    </row>
    <row r="5015" spans="1:19" ht="12.75">
      <c r="A5015" s="50">
        <v>5014</v>
      </c>
      <c r="B5015" s="119"/>
      <c r="C5015" s="130"/>
      <c r="D5015" s="40"/>
      <c r="E5015" s="41"/>
      <c r="H5015" s="15"/>
      <c r="I5015" s="2"/>
      <c r="J5015" s="45" t="str">
        <f>IF(ISERROR(VLOOKUP(I5015,State_codes!$B$2:$C$38, 2, FALSE)),"",VLOOKUP(I5015,State_codes!$B$2:$C$38, 2, FALSE))</f>
        <v/>
      </c>
      <c r="K5015" s="15"/>
      <c r="L5015" s="46"/>
      <c r="N5015" s="130"/>
      <c r="O5015" s="130"/>
      <c r="P5015" s="130"/>
      <c r="Q5015" s="46"/>
      <c r="R5015" s="46"/>
      <c r="S5015" s="46"/>
    </row>
    <row r="5016" spans="1:19" ht="12.75">
      <c r="B5016" s="119"/>
      <c r="C5016" s="130"/>
      <c r="D5016" s="40"/>
      <c r="E5016" s="41"/>
      <c r="H5016" s="15"/>
      <c r="I5016" s="2"/>
      <c r="J5016" s="45" t="str">
        <f>IF(ISERROR(VLOOKUP(I5016,State_codes!$B$2:$C$38, 2, FALSE)),"",VLOOKUP(I5016,State_codes!$B$2:$C$38, 2, FALSE))</f>
        <v/>
      </c>
      <c r="K5016" s="15"/>
      <c r="L5016" s="46"/>
      <c r="N5016" s="130"/>
      <c r="O5016" s="130"/>
      <c r="P5016" s="130"/>
      <c r="Q5016" s="46"/>
      <c r="R5016" s="46"/>
      <c r="S5016" s="46"/>
    </row>
    <row r="5017" spans="1:19" ht="12.75">
      <c r="A5017" s="38"/>
      <c r="B5017" s="119"/>
      <c r="C5017" s="130"/>
      <c r="D5017" s="40"/>
      <c r="E5017" s="41"/>
      <c r="H5017" s="15"/>
      <c r="I5017" s="2"/>
      <c r="J5017" s="45" t="str">
        <f>IF(ISERROR(VLOOKUP(I5017,State_codes!$B$2:$C$38, 2, FALSE)),"",VLOOKUP(I5017,State_codes!$B$2:$C$38, 2, FALSE))</f>
        <v/>
      </c>
      <c r="K5017" s="15"/>
      <c r="L5017" s="46"/>
      <c r="N5017" s="130"/>
      <c r="O5017" s="130"/>
      <c r="P5017" s="130"/>
      <c r="Q5017" s="46"/>
      <c r="R5017" s="46"/>
      <c r="S5017" s="46"/>
    </row>
    <row r="5018" spans="1:19" ht="12.75">
      <c r="A5018" s="38"/>
      <c r="B5018" s="119"/>
      <c r="C5018" s="130"/>
      <c r="D5018" s="40"/>
      <c r="E5018" s="41"/>
      <c r="H5018" s="15"/>
      <c r="I5018" s="2"/>
      <c r="J5018" s="45" t="str">
        <f>IF(ISERROR(VLOOKUP(I5018,State_codes!$B$2:$C$38, 2, FALSE)),"",VLOOKUP(I5018,State_codes!$B$2:$C$38, 2, FALSE))</f>
        <v/>
      </c>
      <c r="K5018" s="15"/>
      <c r="L5018" s="46"/>
      <c r="N5018" s="130"/>
      <c r="O5018" s="130"/>
      <c r="P5018" s="130"/>
      <c r="Q5018" s="46"/>
      <c r="R5018" s="46"/>
      <c r="S5018" s="46"/>
    </row>
    <row r="5019" spans="1:19" ht="12.75">
      <c r="A5019" s="38"/>
      <c r="B5019" s="119"/>
      <c r="C5019" s="130"/>
      <c r="D5019" s="40"/>
      <c r="E5019" s="41"/>
      <c r="H5019" s="15"/>
      <c r="I5019" s="2"/>
      <c r="J5019" s="45" t="str">
        <f>IF(ISERROR(VLOOKUP(I5019,State_codes!$B$2:$C$38, 2, FALSE)),"",VLOOKUP(I5019,State_codes!$B$2:$C$38, 2, FALSE))</f>
        <v/>
      </c>
      <c r="K5019" s="15"/>
      <c r="L5019" s="46"/>
      <c r="N5019" s="130"/>
      <c r="O5019" s="130"/>
      <c r="P5019" s="130"/>
      <c r="Q5019" s="46"/>
      <c r="R5019" s="46"/>
      <c r="S5019" s="46"/>
    </row>
    <row r="5020" spans="1:19" ht="12.75">
      <c r="A5020" s="38"/>
      <c r="B5020" s="119"/>
      <c r="C5020" s="130"/>
      <c r="D5020" s="40"/>
      <c r="E5020" s="41"/>
      <c r="H5020" s="15"/>
      <c r="I5020" s="2"/>
      <c r="J5020" s="45" t="str">
        <f>IF(ISERROR(VLOOKUP(I5020,State_codes!$B$2:$C$38, 2, FALSE)),"",VLOOKUP(I5020,State_codes!$B$2:$C$38, 2, FALSE))</f>
        <v/>
      </c>
      <c r="K5020" s="15"/>
      <c r="L5020" s="46"/>
      <c r="N5020" s="130"/>
      <c r="O5020" s="130"/>
      <c r="P5020" s="130"/>
      <c r="Q5020" s="46"/>
      <c r="R5020" s="46"/>
      <c r="S5020" s="46"/>
    </row>
    <row r="5021" spans="1:19" ht="12.75">
      <c r="A5021" s="38"/>
      <c r="B5021" s="119"/>
      <c r="C5021" s="130"/>
      <c r="D5021" s="40"/>
      <c r="E5021" s="41"/>
      <c r="H5021" s="15"/>
      <c r="I5021" s="2"/>
      <c r="J5021" s="45" t="str">
        <f>IF(ISERROR(VLOOKUP(I5021,State_codes!$B$2:$C$38, 2, FALSE)),"",VLOOKUP(I5021,State_codes!$B$2:$C$38, 2, FALSE))</f>
        <v/>
      </c>
      <c r="K5021" s="15"/>
      <c r="L5021" s="46"/>
      <c r="N5021" s="130"/>
      <c r="O5021" s="130"/>
      <c r="P5021" s="130"/>
      <c r="Q5021" s="46"/>
      <c r="R5021" s="46"/>
      <c r="S5021" s="46"/>
    </row>
    <row r="5022" spans="1:19" ht="12.75">
      <c r="A5022" s="38"/>
      <c r="B5022" s="119"/>
      <c r="C5022" s="130"/>
      <c r="D5022" s="40"/>
      <c r="E5022" s="41"/>
      <c r="H5022" s="15"/>
      <c r="I5022" s="2"/>
      <c r="J5022" s="45" t="str">
        <f>IF(ISERROR(VLOOKUP(I5022,State_codes!$B$2:$C$38, 2, FALSE)),"",VLOOKUP(I5022,State_codes!$B$2:$C$38, 2, FALSE))</f>
        <v/>
      </c>
      <c r="K5022" s="15"/>
      <c r="L5022" s="46"/>
      <c r="N5022" s="130"/>
      <c r="O5022" s="130"/>
      <c r="P5022" s="130"/>
      <c r="Q5022" s="46"/>
      <c r="R5022" s="46"/>
      <c r="S5022" s="46"/>
    </row>
    <row r="5023" spans="1:19" ht="12.75">
      <c r="A5023" s="38"/>
      <c r="B5023" s="119"/>
      <c r="C5023" s="130"/>
      <c r="D5023" s="40"/>
      <c r="E5023" s="41"/>
      <c r="H5023" s="15"/>
      <c r="I5023" s="2"/>
      <c r="J5023" s="45" t="str">
        <f>IF(ISERROR(VLOOKUP(I5023,State_codes!$B$2:$C$38, 2, FALSE)),"",VLOOKUP(I5023,State_codes!$B$2:$C$38, 2, FALSE))</f>
        <v/>
      </c>
      <c r="K5023" s="15"/>
      <c r="L5023" s="46"/>
      <c r="N5023" s="130"/>
      <c r="O5023" s="130"/>
      <c r="P5023" s="130"/>
      <c r="Q5023" s="46"/>
      <c r="R5023" s="46"/>
      <c r="S5023" s="46"/>
    </row>
    <row r="5024" spans="1:19" ht="12.75">
      <c r="A5024" s="38"/>
      <c r="B5024" s="119"/>
      <c r="C5024" s="130"/>
      <c r="D5024" s="40"/>
      <c r="E5024" s="41"/>
      <c r="H5024" s="15"/>
      <c r="I5024" s="2"/>
      <c r="J5024" s="45" t="str">
        <f>IF(ISERROR(VLOOKUP(I5024,State_codes!$B$2:$C$38, 2, FALSE)),"",VLOOKUP(I5024,State_codes!$B$2:$C$38, 2, FALSE))</f>
        <v/>
      </c>
      <c r="K5024" s="15"/>
      <c r="L5024" s="46"/>
      <c r="N5024" s="130"/>
      <c r="O5024" s="130"/>
      <c r="P5024" s="130"/>
      <c r="Q5024" s="46"/>
      <c r="R5024" s="46"/>
      <c r="S5024" s="46"/>
    </row>
    <row r="5025" spans="1:19" ht="12.75">
      <c r="A5025" s="38"/>
      <c r="B5025" s="119"/>
      <c r="C5025" s="130"/>
      <c r="D5025" s="40"/>
      <c r="E5025" s="41"/>
      <c r="H5025" s="15"/>
      <c r="I5025" s="2"/>
      <c r="J5025" s="45" t="str">
        <f>IF(ISERROR(VLOOKUP(I5025,State_codes!$B$2:$C$38, 2, FALSE)),"",VLOOKUP(I5025,State_codes!$B$2:$C$38, 2, FALSE))</f>
        <v/>
      </c>
      <c r="K5025" s="15"/>
      <c r="L5025" s="46"/>
      <c r="N5025" s="130"/>
      <c r="O5025" s="130"/>
      <c r="P5025" s="130"/>
      <c r="Q5025" s="46"/>
      <c r="R5025" s="46"/>
      <c r="S5025" s="46"/>
    </row>
    <row r="5026" spans="1:19" ht="12.75">
      <c r="A5026" s="38"/>
      <c r="B5026" s="119"/>
      <c r="C5026" s="130"/>
      <c r="D5026" s="40"/>
      <c r="E5026" s="41"/>
      <c r="H5026" s="15"/>
      <c r="I5026" s="2"/>
      <c r="J5026" s="45" t="str">
        <f>IF(ISERROR(VLOOKUP(I5026,State_codes!$B$2:$C$38, 2, FALSE)),"",VLOOKUP(I5026,State_codes!$B$2:$C$38, 2, FALSE))</f>
        <v/>
      </c>
      <c r="K5026" s="15"/>
      <c r="L5026" s="46"/>
      <c r="N5026" s="130"/>
      <c r="O5026" s="130"/>
      <c r="P5026" s="130"/>
      <c r="Q5026" s="46"/>
      <c r="R5026" s="46"/>
      <c r="S5026" s="46"/>
    </row>
    <row r="5027" spans="1:19" ht="12.75">
      <c r="A5027" s="38"/>
      <c r="B5027" s="119"/>
      <c r="C5027" s="130"/>
      <c r="D5027" s="40"/>
      <c r="E5027" s="41"/>
      <c r="H5027" s="15"/>
      <c r="I5027" s="2"/>
      <c r="J5027" s="45" t="str">
        <f>IF(ISERROR(VLOOKUP(I5027,State_codes!$B$2:$C$38, 2, FALSE)),"",VLOOKUP(I5027,State_codes!$B$2:$C$38, 2, FALSE))</f>
        <v/>
      </c>
      <c r="K5027" s="15"/>
      <c r="L5027" s="46"/>
      <c r="N5027" s="130"/>
      <c r="O5027" s="130"/>
      <c r="P5027" s="130"/>
      <c r="Q5027" s="46"/>
      <c r="R5027" s="46"/>
      <c r="S5027" s="46"/>
    </row>
    <row r="5028" spans="1:19" ht="12.75">
      <c r="A5028" s="38"/>
      <c r="B5028" s="119"/>
      <c r="C5028" s="130"/>
      <c r="D5028" s="40"/>
      <c r="E5028" s="41"/>
      <c r="H5028" s="15"/>
      <c r="I5028" s="2"/>
      <c r="J5028" s="45" t="str">
        <f>IF(ISERROR(VLOOKUP(I5028,State_codes!$B$2:$C$38, 2, FALSE)),"",VLOOKUP(I5028,State_codes!$B$2:$C$38, 2, FALSE))</f>
        <v/>
      </c>
      <c r="K5028" s="15"/>
      <c r="L5028" s="46"/>
      <c r="N5028" s="130"/>
      <c r="O5028" s="130"/>
      <c r="P5028" s="130"/>
      <c r="Q5028" s="46"/>
      <c r="R5028" s="46"/>
      <c r="S5028" s="46"/>
    </row>
    <row r="5029" spans="1:19" ht="12.75">
      <c r="A5029" s="38"/>
      <c r="B5029" s="119"/>
      <c r="C5029" s="130"/>
      <c r="D5029" s="40"/>
      <c r="E5029" s="41"/>
      <c r="H5029" s="15"/>
      <c r="I5029" s="2"/>
      <c r="J5029" s="45" t="str">
        <f>IF(ISERROR(VLOOKUP(I5029,State_codes!$B$2:$C$38, 2, FALSE)),"",VLOOKUP(I5029,State_codes!$B$2:$C$38, 2, FALSE))</f>
        <v/>
      </c>
      <c r="K5029" s="15"/>
      <c r="L5029" s="46"/>
      <c r="N5029" s="130"/>
      <c r="O5029" s="130"/>
      <c r="P5029" s="130"/>
      <c r="Q5029" s="46"/>
      <c r="R5029" s="46"/>
      <c r="S5029" s="46"/>
    </row>
    <row r="5030" spans="1:19" ht="12.75">
      <c r="A5030" s="38"/>
      <c r="B5030" s="119"/>
      <c r="C5030" s="130"/>
      <c r="D5030" s="40"/>
      <c r="E5030" s="41"/>
      <c r="H5030" s="15"/>
      <c r="I5030" s="2"/>
      <c r="J5030" s="45" t="str">
        <f>IF(ISERROR(VLOOKUP(I5030,State_codes!$B$2:$C$38, 2, FALSE)),"",VLOOKUP(I5030,State_codes!$B$2:$C$38, 2, FALSE))</f>
        <v/>
      </c>
      <c r="K5030" s="15"/>
      <c r="L5030" s="46"/>
      <c r="N5030" s="130"/>
      <c r="O5030" s="130"/>
      <c r="P5030" s="130"/>
      <c r="Q5030" s="46"/>
      <c r="R5030" s="46"/>
      <c r="S5030" s="46"/>
    </row>
    <row r="5031" spans="1:19" ht="12.75">
      <c r="A5031" s="38"/>
      <c r="B5031" s="119"/>
      <c r="C5031" s="130"/>
      <c r="D5031" s="40"/>
      <c r="E5031" s="41"/>
      <c r="H5031" s="15"/>
      <c r="I5031" s="2"/>
      <c r="J5031" s="45" t="str">
        <f>IF(ISERROR(VLOOKUP(I5031,State_codes!$B$2:$C$38, 2, FALSE)),"",VLOOKUP(I5031,State_codes!$B$2:$C$38, 2, FALSE))</f>
        <v/>
      </c>
      <c r="K5031" s="15"/>
      <c r="L5031" s="46"/>
      <c r="N5031" s="130"/>
      <c r="O5031" s="130"/>
      <c r="P5031" s="130"/>
      <c r="Q5031" s="46"/>
      <c r="R5031" s="46"/>
      <c r="S5031" s="46"/>
    </row>
    <row r="5032" spans="1:19" ht="12.75">
      <c r="A5032" s="38"/>
      <c r="B5032" s="119"/>
      <c r="C5032" s="130"/>
      <c r="D5032" s="40"/>
      <c r="E5032" s="41"/>
      <c r="H5032" s="15"/>
      <c r="I5032" s="2"/>
      <c r="J5032" s="45" t="str">
        <f>IF(ISERROR(VLOOKUP(I5032,State_codes!$B$2:$C$38, 2, FALSE)),"",VLOOKUP(I5032,State_codes!$B$2:$C$38, 2, FALSE))</f>
        <v/>
      </c>
      <c r="K5032" s="15"/>
      <c r="L5032" s="46"/>
      <c r="N5032" s="130"/>
      <c r="O5032" s="130"/>
      <c r="P5032" s="130"/>
      <c r="Q5032" s="46"/>
      <c r="R5032" s="46"/>
      <c r="S5032" s="46"/>
    </row>
    <row r="5033" spans="1:19" ht="12.75">
      <c r="A5033" s="38"/>
      <c r="B5033" s="119"/>
      <c r="C5033" s="130"/>
      <c r="D5033" s="40"/>
      <c r="E5033" s="41"/>
      <c r="H5033" s="15"/>
      <c r="I5033" s="2"/>
      <c r="J5033" s="45" t="str">
        <f>IF(ISERROR(VLOOKUP(I5033,State_codes!$B$2:$C$38, 2, FALSE)),"",VLOOKUP(I5033,State_codes!$B$2:$C$38, 2, FALSE))</f>
        <v/>
      </c>
      <c r="K5033" s="15"/>
      <c r="L5033" s="46"/>
      <c r="N5033" s="130"/>
      <c r="O5033" s="130"/>
      <c r="P5033" s="130"/>
      <c r="Q5033" s="46"/>
      <c r="R5033" s="46"/>
      <c r="S5033" s="46"/>
    </row>
    <row r="5034" spans="1:19" ht="12.75">
      <c r="A5034" s="38"/>
      <c r="B5034" s="119"/>
      <c r="C5034" s="130"/>
      <c r="D5034" s="40"/>
      <c r="E5034" s="41"/>
      <c r="H5034" s="15"/>
      <c r="I5034" s="2"/>
      <c r="J5034" s="45" t="str">
        <f>IF(ISERROR(VLOOKUP(I5034,State_codes!$B$2:$C$38, 2, FALSE)),"",VLOOKUP(I5034,State_codes!$B$2:$C$38, 2, FALSE))</f>
        <v/>
      </c>
      <c r="K5034" s="15"/>
      <c r="L5034" s="46"/>
      <c r="N5034" s="130"/>
      <c r="O5034" s="130"/>
      <c r="P5034" s="130"/>
      <c r="Q5034" s="46"/>
      <c r="R5034" s="46"/>
      <c r="S5034" s="46"/>
    </row>
    <row r="5035" spans="1:19" ht="12.75">
      <c r="A5035" s="38"/>
      <c r="B5035" s="119"/>
      <c r="C5035" s="130"/>
      <c r="D5035" s="40"/>
      <c r="E5035" s="41"/>
      <c r="H5035" s="15"/>
      <c r="I5035" s="2"/>
      <c r="J5035" s="45" t="str">
        <f>IF(ISERROR(VLOOKUP(I5035,State_codes!$B$2:$C$38, 2, FALSE)),"",VLOOKUP(I5035,State_codes!$B$2:$C$38, 2, FALSE))</f>
        <v/>
      </c>
      <c r="K5035" s="15"/>
      <c r="L5035" s="46"/>
      <c r="N5035" s="130"/>
      <c r="O5035" s="130"/>
      <c r="P5035" s="130"/>
      <c r="Q5035" s="46"/>
      <c r="R5035" s="46"/>
      <c r="S5035" s="46"/>
    </row>
    <row r="5036" spans="1:19" ht="12.75">
      <c r="A5036" s="38"/>
      <c r="B5036" s="119"/>
      <c r="C5036" s="130"/>
      <c r="D5036" s="40"/>
      <c r="E5036" s="41"/>
      <c r="H5036" s="15"/>
      <c r="I5036" s="2"/>
      <c r="J5036" s="45" t="str">
        <f>IF(ISERROR(VLOOKUP(I5036,State_codes!$B$2:$C$38, 2, FALSE)),"",VLOOKUP(I5036,State_codes!$B$2:$C$38, 2, FALSE))</f>
        <v/>
      </c>
      <c r="K5036" s="15"/>
      <c r="L5036" s="46"/>
      <c r="N5036" s="130"/>
      <c r="O5036" s="130"/>
      <c r="P5036" s="130"/>
      <c r="Q5036" s="46"/>
      <c r="R5036" s="46"/>
      <c r="S5036" s="46"/>
    </row>
    <row r="5037" spans="1:19" ht="12.75">
      <c r="A5037" s="38"/>
      <c r="B5037" s="119"/>
      <c r="C5037" s="130"/>
      <c r="D5037" s="40"/>
      <c r="E5037" s="41"/>
      <c r="H5037" s="15"/>
      <c r="I5037" s="2"/>
      <c r="J5037" s="45" t="str">
        <f>IF(ISERROR(VLOOKUP(I5037,State_codes!$B$2:$C$38, 2, FALSE)),"",VLOOKUP(I5037,State_codes!$B$2:$C$38, 2, FALSE))</f>
        <v/>
      </c>
      <c r="K5037" s="15"/>
      <c r="L5037" s="46"/>
      <c r="N5037" s="130"/>
      <c r="O5037" s="130"/>
      <c r="P5037" s="130"/>
      <c r="Q5037" s="46"/>
      <c r="R5037" s="46"/>
      <c r="S5037" s="46"/>
    </row>
    <row r="5038" spans="1:19" ht="12.75">
      <c r="A5038" s="38"/>
      <c r="B5038" s="119"/>
      <c r="C5038" s="130"/>
      <c r="D5038" s="40"/>
      <c r="E5038" s="41"/>
      <c r="H5038" s="15"/>
      <c r="I5038" s="2"/>
      <c r="J5038" s="45" t="str">
        <f>IF(ISERROR(VLOOKUP(I5038,State_codes!$B$2:$C$38, 2, FALSE)),"",VLOOKUP(I5038,State_codes!$B$2:$C$38, 2, FALSE))</f>
        <v/>
      </c>
      <c r="K5038" s="15"/>
      <c r="L5038" s="46"/>
      <c r="N5038" s="130"/>
      <c r="O5038" s="130"/>
      <c r="P5038" s="130"/>
      <c r="Q5038" s="46"/>
      <c r="R5038" s="46"/>
      <c r="S5038" s="46"/>
    </row>
    <row r="5039" spans="1:19" ht="12.75">
      <c r="A5039" s="38"/>
      <c r="B5039" s="119"/>
      <c r="C5039" s="130"/>
      <c r="D5039" s="40"/>
      <c r="E5039" s="41"/>
      <c r="H5039" s="15"/>
      <c r="I5039" s="2"/>
      <c r="J5039" s="45" t="str">
        <f>IF(ISERROR(VLOOKUP(I5039,State_codes!$B$2:$C$38, 2, FALSE)),"",VLOOKUP(I5039,State_codes!$B$2:$C$38, 2, FALSE))</f>
        <v/>
      </c>
      <c r="K5039" s="15"/>
      <c r="L5039" s="46"/>
      <c r="N5039" s="130"/>
      <c r="O5039" s="130"/>
      <c r="P5039" s="130"/>
      <c r="Q5039" s="46"/>
      <c r="R5039" s="46"/>
      <c r="S5039" s="46"/>
    </row>
    <row r="5040" spans="1:19" ht="12.75">
      <c r="A5040" s="38"/>
      <c r="B5040" s="119"/>
      <c r="C5040" s="130"/>
      <c r="D5040" s="40"/>
      <c r="E5040" s="41"/>
      <c r="H5040" s="15"/>
      <c r="I5040" s="2"/>
      <c r="J5040" s="45" t="str">
        <f>IF(ISERROR(VLOOKUP(I5040,State_codes!$B$2:$C$38, 2, FALSE)),"",VLOOKUP(I5040,State_codes!$B$2:$C$38, 2, FALSE))</f>
        <v/>
      </c>
      <c r="K5040" s="15"/>
      <c r="L5040" s="46"/>
      <c r="N5040" s="130"/>
      <c r="O5040" s="130"/>
      <c r="P5040" s="130"/>
      <c r="Q5040" s="46"/>
      <c r="R5040" s="46"/>
      <c r="S5040" s="46"/>
    </row>
    <row r="5041" spans="1:19" ht="12.75">
      <c r="A5041" s="38"/>
      <c r="B5041" s="119"/>
      <c r="C5041" s="130"/>
      <c r="D5041" s="40"/>
      <c r="E5041" s="41"/>
      <c r="H5041" s="15"/>
      <c r="I5041" s="2"/>
      <c r="J5041" s="45" t="str">
        <f>IF(ISERROR(VLOOKUP(I5041,State_codes!$B$2:$C$38, 2, FALSE)),"",VLOOKUP(I5041,State_codes!$B$2:$C$38, 2, FALSE))</f>
        <v/>
      </c>
      <c r="K5041" s="15"/>
      <c r="L5041" s="46"/>
      <c r="N5041" s="130"/>
      <c r="O5041" s="130"/>
      <c r="P5041" s="130"/>
      <c r="Q5041" s="46"/>
      <c r="R5041" s="46"/>
      <c r="S5041" s="46"/>
    </row>
    <row r="5042" spans="1:19" ht="12.75">
      <c r="A5042" s="38"/>
      <c r="B5042" s="119"/>
      <c r="C5042" s="130"/>
      <c r="D5042" s="40"/>
      <c r="E5042" s="41"/>
      <c r="H5042" s="15"/>
      <c r="I5042" s="2"/>
      <c r="J5042" s="45" t="str">
        <f>IF(ISERROR(VLOOKUP(I5042,State_codes!$B$2:$C$38, 2, FALSE)),"",VLOOKUP(I5042,State_codes!$B$2:$C$38, 2, FALSE))</f>
        <v/>
      </c>
      <c r="K5042" s="15"/>
      <c r="L5042" s="46"/>
      <c r="N5042" s="130"/>
      <c r="O5042" s="130"/>
      <c r="P5042" s="130"/>
      <c r="Q5042" s="46"/>
      <c r="R5042" s="46"/>
      <c r="S5042" s="46"/>
    </row>
    <row r="5043" spans="1:19" ht="12.75">
      <c r="A5043" s="38"/>
      <c r="B5043" s="119"/>
      <c r="C5043" s="130"/>
      <c r="D5043" s="40"/>
      <c r="E5043" s="41"/>
      <c r="H5043" s="15"/>
      <c r="I5043" s="2"/>
      <c r="J5043" s="45" t="str">
        <f>IF(ISERROR(VLOOKUP(I5043,State_codes!$B$2:$C$38, 2, FALSE)),"",VLOOKUP(I5043,State_codes!$B$2:$C$38, 2, FALSE))</f>
        <v/>
      </c>
      <c r="K5043" s="15"/>
      <c r="L5043" s="46"/>
      <c r="N5043" s="130"/>
      <c r="O5043" s="130"/>
      <c r="P5043" s="130"/>
      <c r="Q5043" s="46"/>
      <c r="R5043" s="46"/>
      <c r="S5043" s="46"/>
    </row>
    <row r="5044" spans="1:19" ht="12.75">
      <c r="A5044" s="38"/>
      <c r="B5044" s="119"/>
      <c r="C5044" s="130"/>
      <c r="D5044" s="40"/>
      <c r="E5044" s="41"/>
      <c r="H5044" s="15"/>
      <c r="I5044" s="2"/>
      <c r="J5044" s="45" t="str">
        <f>IF(ISERROR(VLOOKUP(I5044,State_codes!$B$2:$C$38, 2, FALSE)),"",VLOOKUP(I5044,State_codes!$B$2:$C$38, 2, FALSE))</f>
        <v/>
      </c>
      <c r="K5044" s="15"/>
      <c r="L5044" s="46"/>
      <c r="N5044" s="130"/>
      <c r="O5044" s="130"/>
      <c r="P5044" s="130"/>
      <c r="Q5044" s="46"/>
      <c r="R5044" s="46"/>
      <c r="S5044" s="46"/>
    </row>
    <row r="5045" spans="1:19" ht="12.75">
      <c r="A5045" s="38"/>
      <c r="B5045" s="119"/>
      <c r="C5045" s="130"/>
      <c r="D5045" s="40"/>
      <c r="E5045" s="41"/>
      <c r="H5045" s="15"/>
      <c r="I5045" s="2"/>
      <c r="J5045" s="45" t="str">
        <f>IF(ISERROR(VLOOKUP(I5045,State_codes!$B$2:$C$38, 2, FALSE)),"",VLOOKUP(I5045,State_codes!$B$2:$C$38, 2, FALSE))</f>
        <v/>
      </c>
      <c r="K5045" s="15"/>
      <c r="L5045" s="46"/>
      <c r="N5045" s="130"/>
      <c r="O5045" s="130"/>
      <c r="P5045" s="130"/>
      <c r="Q5045" s="46"/>
      <c r="R5045" s="46"/>
      <c r="S5045" s="46"/>
    </row>
    <row r="5046" spans="1:19" ht="12.75">
      <c r="A5046" s="38"/>
      <c r="B5046" s="119"/>
      <c r="C5046" s="130"/>
      <c r="D5046" s="40"/>
      <c r="E5046" s="41"/>
      <c r="H5046" s="15"/>
      <c r="I5046" s="2"/>
      <c r="J5046" s="45" t="str">
        <f>IF(ISERROR(VLOOKUP(I5046,State_codes!$B$2:$C$38, 2, FALSE)),"",VLOOKUP(I5046,State_codes!$B$2:$C$38, 2, FALSE))</f>
        <v/>
      </c>
      <c r="K5046" s="15"/>
      <c r="L5046" s="46"/>
      <c r="N5046" s="130"/>
      <c r="O5046" s="130"/>
      <c r="P5046" s="130"/>
      <c r="Q5046" s="46"/>
      <c r="R5046" s="46"/>
      <c r="S5046" s="46"/>
    </row>
    <row r="5047" spans="1:19" ht="12.75">
      <c r="A5047" s="38"/>
      <c r="B5047" s="119"/>
      <c r="C5047" s="130"/>
      <c r="D5047" s="40"/>
      <c r="E5047" s="41"/>
      <c r="H5047" s="15"/>
      <c r="I5047" s="2"/>
      <c r="J5047" s="45" t="str">
        <f>IF(ISERROR(VLOOKUP(I5047,State_codes!$B$2:$C$38, 2, FALSE)),"",VLOOKUP(I5047,State_codes!$B$2:$C$38, 2, FALSE))</f>
        <v/>
      </c>
      <c r="K5047" s="15"/>
      <c r="L5047" s="46"/>
      <c r="N5047" s="130"/>
      <c r="O5047" s="130"/>
      <c r="P5047" s="130"/>
      <c r="Q5047" s="46"/>
      <c r="R5047" s="46"/>
      <c r="S5047" s="46"/>
    </row>
    <row r="5048" spans="1:19" ht="12.75">
      <c r="A5048" s="38"/>
      <c r="B5048" s="119"/>
      <c r="C5048" s="130"/>
      <c r="D5048" s="40"/>
      <c r="E5048" s="41"/>
      <c r="H5048" s="15"/>
      <c r="I5048" s="2"/>
      <c r="J5048" s="45" t="str">
        <f>IF(ISERROR(VLOOKUP(I5048,State_codes!$B$2:$C$38, 2, FALSE)),"",VLOOKUP(I5048,State_codes!$B$2:$C$38, 2, FALSE))</f>
        <v/>
      </c>
      <c r="K5048" s="15"/>
      <c r="L5048" s="46"/>
      <c r="N5048" s="130"/>
      <c r="O5048" s="130"/>
      <c r="P5048" s="130"/>
      <c r="Q5048" s="46"/>
      <c r="R5048" s="46"/>
      <c r="S5048" s="46"/>
    </row>
    <row r="5049" spans="1:19" ht="12.75">
      <c r="A5049" s="38"/>
      <c r="B5049" s="119"/>
      <c r="C5049" s="130"/>
      <c r="D5049" s="40"/>
      <c r="E5049" s="41"/>
      <c r="H5049" s="15"/>
      <c r="I5049" s="2"/>
      <c r="J5049" s="45" t="str">
        <f>IF(ISERROR(VLOOKUP(I5049,State_codes!$B$2:$C$38, 2, FALSE)),"",VLOOKUP(I5049,State_codes!$B$2:$C$38, 2, FALSE))</f>
        <v/>
      </c>
      <c r="K5049" s="15"/>
      <c r="L5049" s="46"/>
      <c r="N5049" s="130"/>
      <c r="O5049" s="130"/>
      <c r="P5049" s="130"/>
      <c r="Q5049" s="46"/>
      <c r="R5049" s="46"/>
      <c r="S5049" s="46"/>
    </row>
    <row r="5050" spans="1:19" ht="12.75">
      <c r="A5050" s="38"/>
      <c r="B5050" s="119"/>
      <c r="C5050" s="130"/>
      <c r="D5050" s="40"/>
      <c r="E5050" s="41"/>
      <c r="H5050" s="15"/>
      <c r="I5050" s="2"/>
      <c r="J5050" s="45" t="str">
        <f>IF(ISERROR(VLOOKUP(I5050,State_codes!$B$2:$C$38, 2, FALSE)),"",VLOOKUP(I5050,State_codes!$B$2:$C$38, 2, FALSE))</f>
        <v/>
      </c>
      <c r="K5050" s="15"/>
      <c r="L5050" s="46"/>
      <c r="N5050" s="130"/>
      <c r="O5050" s="130"/>
      <c r="P5050" s="130"/>
      <c r="Q5050" s="46"/>
      <c r="R5050" s="46"/>
      <c r="S5050" s="46"/>
    </row>
    <row r="5051" spans="1:19" ht="12.75">
      <c r="A5051" s="38"/>
      <c r="B5051" s="119"/>
      <c r="C5051" s="130"/>
      <c r="D5051" s="40"/>
      <c r="E5051" s="41"/>
      <c r="H5051" s="15"/>
      <c r="I5051" s="2"/>
      <c r="J5051" s="45" t="str">
        <f>IF(ISERROR(VLOOKUP(I5051,State_codes!$B$2:$C$38, 2, FALSE)),"",VLOOKUP(I5051,State_codes!$B$2:$C$38, 2, FALSE))</f>
        <v/>
      </c>
      <c r="K5051" s="15"/>
      <c r="L5051" s="46"/>
      <c r="N5051" s="130"/>
      <c r="O5051" s="130"/>
      <c r="P5051" s="130"/>
      <c r="Q5051" s="46"/>
      <c r="R5051" s="46"/>
      <c r="S5051" s="46"/>
    </row>
    <row r="5052" spans="1:19" ht="12.75">
      <c r="A5052" s="38"/>
      <c r="B5052" s="119"/>
      <c r="C5052" s="130"/>
      <c r="D5052" s="40"/>
      <c r="E5052" s="41"/>
      <c r="H5052" s="15"/>
      <c r="I5052" s="2"/>
      <c r="J5052" s="45" t="str">
        <f>IF(ISERROR(VLOOKUP(I5052,State_codes!$B$2:$C$38, 2, FALSE)),"",VLOOKUP(I5052,State_codes!$B$2:$C$38, 2, FALSE))</f>
        <v/>
      </c>
      <c r="K5052" s="15"/>
      <c r="L5052" s="46"/>
      <c r="N5052" s="130"/>
      <c r="O5052" s="130"/>
      <c r="P5052" s="130"/>
      <c r="Q5052" s="46"/>
      <c r="R5052" s="46"/>
      <c r="S5052" s="46"/>
    </row>
    <row r="5053" spans="1:19" ht="12.75">
      <c r="A5053" s="38"/>
      <c r="B5053" s="119"/>
      <c r="C5053" s="130"/>
      <c r="D5053" s="40"/>
      <c r="E5053" s="41"/>
      <c r="H5053" s="15"/>
      <c r="I5053" s="2"/>
      <c r="J5053" s="45" t="str">
        <f>IF(ISERROR(VLOOKUP(I5053,State_codes!$B$2:$C$38, 2, FALSE)),"",VLOOKUP(I5053,State_codes!$B$2:$C$38, 2, FALSE))</f>
        <v/>
      </c>
      <c r="K5053" s="15"/>
      <c r="L5053" s="46"/>
      <c r="N5053" s="130"/>
      <c r="O5053" s="130"/>
      <c r="P5053" s="130"/>
      <c r="Q5053" s="46"/>
      <c r="R5053" s="46"/>
      <c r="S5053" s="46"/>
    </row>
    <row r="5054" spans="1:19" ht="12.75">
      <c r="A5054" s="38"/>
      <c r="B5054" s="119"/>
      <c r="C5054" s="130"/>
      <c r="D5054" s="40"/>
      <c r="E5054" s="41"/>
      <c r="H5054" s="15"/>
      <c r="I5054" s="2"/>
      <c r="J5054" s="45" t="str">
        <f>IF(ISERROR(VLOOKUP(I5054,State_codes!$B$2:$C$38, 2, FALSE)),"",VLOOKUP(I5054,State_codes!$B$2:$C$38, 2, FALSE))</f>
        <v/>
      </c>
      <c r="K5054" s="15"/>
      <c r="L5054" s="46"/>
      <c r="N5054" s="130"/>
      <c r="O5054" s="130"/>
      <c r="P5054" s="130"/>
      <c r="Q5054" s="46"/>
      <c r="R5054" s="46"/>
      <c r="S5054" s="46"/>
    </row>
    <row r="5055" spans="1:19" ht="12.75">
      <c r="A5055" s="38"/>
      <c r="B5055" s="119"/>
      <c r="C5055" s="130"/>
      <c r="D5055" s="40"/>
      <c r="E5055" s="41"/>
      <c r="H5055" s="15"/>
      <c r="I5055" s="2"/>
      <c r="J5055" s="45" t="str">
        <f>IF(ISERROR(VLOOKUP(I5055,State_codes!$B$2:$C$38, 2, FALSE)),"",VLOOKUP(I5055,State_codes!$B$2:$C$38, 2, FALSE))</f>
        <v/>
      </c>
      <c r="K5055" s="15"/>
      <c r="L5055" s="46"/>
      <c r="N5055" s="130"/>
      <c r="O5055" s="130"/>
      <c r="P5055" s="130"/>
      <c r="Q5055" s="46"/>
      <c r="R5055" s="46"/>
      <c r="S5055" s="46"/>
    </row>
    <row r="5056" spans="1:19" ht="12.75">
      <c r="A5056" s="38"/>
      <c r="B5056" s="119"/>
      <c r="C5056" s="130"/>
      <c r="D5056" s="40"/>
      <c r="E5056" s="41"/>
      <c r="H5056" s="15"/>
      <c r="I5056" s="2"/>
      <c r="J5056" s="45" t="str">
        <f>IF(ISERROR(VLOOKUP(I5056,State_codes!$B$2:$C$38, 2, FALSE)),"",VLOOKUP(I5056,State_codes!$B$2:$C$38, 2, FALSE))</f>
        <v/>
      </c>
      <c r="K5056" s="15"/>
      <c r="L5056" s="46"/>
      <c r="N5056" s="130"/>
      <c r="O5056" s="130"/>
      <c r="P5056" s="130"/>
      <c r="Q5056" s="46"/>
      <c r="R5056" s="46"/>
      <c r="S5056" s="46"/>
    </row>
    <row r="5057" spans="1:19" ht="12.75">
      <c r="A5057" s="38"/>
      <c r="B5057" s="119"/>
      <c r="C5057" s="130"/>
      <c r="D5057" s="40"/>
      <c r="E5057" s="41"/>
      <c r="H5057" s="15"/>
      <c r="I5057" s="2"/>
      <c r="J5057" s="45" t="str">
        <f>IF(ISERROR(VLOOKUP(I5057,State_codes!$B$2:$C$38, 2, FALSE)),"",VLOOKUP(I5057,State_codes!$B$2:$C$38, 2, FALSE))</f>
        <v/>
      </c>
      <c r="K5057" s="15"/>
      <c r="L5057" s="46"/>
      <c r="N5057" s="130"/>
      <c r="O5057" s="130"/>
      <c r="P5057" s="130"/>
      <c r="Q5057" s="46"/>
      <c r="R5057" s="46"/>
      <c r="S5057" s="46"/>
    </row>
    <row r="5058" spans="1:19" ht="12.75">
      <c r="A5058" s="38"/>
      <c r="B5058" s="119"/>
      <c r="C5058" s="130"/>
      <c r="D5058" s="40"/>
      <c r="E5058" s="41"/>
      <c r="H5058" s="15"/>
      <c r="I5058" s="2"/>
      <c r="J5058" s="45" t="str">
        <f>IF(ISERROR(VLOOKUP(I5058,State_codes!$B$2:$C$38, 2, FALSE)),"",VLOOKUP(I5058,State_codes!$B$2:$C$38, 2, FALSE))</f>
        <v/>
      </c>
      <c r="K5058" s="15"/>
      <c r="L5058" s="46"/>
      <c r="N5058" s="130"/>
      <c r="O5058" s="130"/>
      <c r="P5058" s="130"/>
      <c r="Q5058" s="46"/>
      <c r="R5058" s="46"/>
      <c r="S5058" s="46"/>
    </row>
    <row r="5059" spans="1:19" ht="12.75">
      <c r="A5059" s="38"/>
      <c r="B5059" s="119"/>
      <c r="C5059" s="130"/>
      <c r="D5059" s="40"/>
      <c r="E5059" s="41"/>
      <c r="H5059" s="15"/>
      <c r="I5059" s="2"/>
      <c r="J5059" s="45" t="str">
        <f>IF(ISERROR(VLOOKUP(I5059,State_codes!$B$2:$C$38, 2, FALSE)),"",VLOOKUP(I5059,State_codes!$B$2:$C$38, 2, FALSE))</f>
        <v/>
      </c>
      <c r="K5059" s="15"/>
      <c r="L5059" s="46"/>
      <c r="N5059" s="130"/>
      <c r="O5059" s="130"/>
      <c r="P5059" s="130"/>
      <c r="Q5059" s="46"/>
      <c r="R5059" s="46"/>
      <c r="S5059" s="46"/>
    </row>
    <row r="5060" spans="1:19" ht="12.75">
      <c r="A5060" s="38"/>
      <c r="B5060" s="119"/>
      <c r="C5060" s="130"/>
      <c r="D5060" s="40"/>
      <c r="E5060" s="41"/>
      <c r="H5060" s="15"/>
      <c r="I5060" s="2"/>
      <c r="J5060" s="45" t="str">
        <f>IF(ISERROR(VLOOKUP(I5060,State_codes!$B$2:$C$38, 2, FALSE)),"",VLOOKUP(I5060,State_codes!$B$2:$C$38, 2, FALSE))</f>
        <v/>
      </c>
      <c r="K5060" s="15"/>
      <c r="L5060" s="46"/>
      <c r="N5060" s="130"/>
      <c r="O5060" s="130"/>
      <c r="P5060" s="130"/>
      <c r="Q5060" s="46"/>
      <c r="R5060" s="46"/>
      <c r="S5060" s="46"/>
    </row>
    <row r="5061" spans="1:19" ht="12.75">
      <c r="A5061" s="38"/>
      <c r="B5061" s="119"/>
      <c r="C5061" s="130"/>
      <c r="D5061" s="40"/>
      <c r="E5061" s="41"/>
      <c r="H5061" s="15"/>
      <c r="I5061" s="2"/>
      <c r="J5061" s="45" t="str">
        <f>IF(ISERROR(VLOOKUP(I5061,State_codes!$B$2:$C$38, 2, FALSE)),"",VLOOKUP(I5061,State_codes!$B$2:$C$38, 2, FALSE))</f>
        <v/>
      </c>
      <c r="K5061" s="15"/>
      <c r="L5061" s="46"/>
      <c r="N5061" s="130"/>
      <c r="O5061" s="130"/>
      <c r="P5061" s="130"/>
      <c r="Q5061" s="46"/>
      <c r="R5061" s="46"/>
      <c r="S5061" s="46"/>
    </row>
    <row r="5062" spans="1:19" ht="12.75">
      <c r="A5062" s="38"/>
      <c r="B5062" s="119"/>
      <c r="C5062" s="130"/>
      <c r="D5062" s="40"/>
      <c r="E5062" s="41"/>
      <c r="H5062" s="15"/>
      <c r="I5062" s="2"/>
      <c r="J5062" s="45" t="str">
        <f>IF(ISERROR(VLOOKUP(I5062,State_codes!$B$2:$C$38, 2, FALSE)),"",VLOOKUP(I5062,State_codes!$B$2:$C$38, 2, FALSE))</f>
        <v/>
      </c>
      <c r="K5062" s="15"/>
      <c r="L5062" s="46"/>
      <c r="N5062" s="130"/>
      <c r="O5062" s="130"/>
      <c r="P5062" s="130"/>
      <c r="Q5062" s="46"/>
      <c r="R5062" s="46"/>
      <c r="S5062" s="46"/>
    </row>
    <row r="5063" spans="1:19" ht="12.75">
      <c r="A5063" s="38"/>
      <c r="B5063" s="119"/>
      <c r="C5063" s="130"/>
      <c r="D5063" s="40"/>
      <c r="E5063" s="41"/>
      <c r="H5063" s="15"/>
      <c r="I5063" s="2"/>
      <c r="J5063" s="45" t="str">
        <f>IF(ISERROR(VLOOKUP(I5063,State_codes!$B$2:$C$38, 2, FALSE)),"",VLOOKUP(I5063,State_codes!$B$2:$C$38, 2, FALSE))</f>
        <v/>
      </c>
      <c r="K5063" s="15"/>
      <c r="L5063" s="46"/>
      <c r="N5063" s="130"/>
      <c r="O5063" s="130"/>
      <c r="P5063" s="130"/>
      <c r="Q5063" s="46"/>
      <c r="R5063" s="46"/>
      <c r="S5063" s="46"/>
    </row>
    <row r="5064" spans="1:19" ht="12.75">
      <c r="A5064" s="38"/>
      <c r="B5064" s="119"/>
      <c r="C5064" s="130"/>
      <c r="D5064" s="40"/>
      <c r="E5064" s="41"/>
      <c r="H5064" s="15"/>
      <c r="I5064" s="2"/>
      <c r="J5064" s="45" t="str">
        <f>IF(ISERROR(VLOOKUP(I5064,State_codes!$B$2:$C$38, 2, FALSE)),"",VLOOKUP(I5064,State_codes!$B$2:$C$38, 2, FALSE))</f>
        <v/>
      </c>
      <c r="K5064" s="15"/>
      <c r="L5064" s="46"/>
      <c r="N5064" s="130"/>
      <c r="O5064" s="130"/>
      <c r="P5064" s="130"/>
      <c r="Q5064" s="46"/>
      <c r="R5064" s="46"/>
      <c r="S5064" s="46"/>
    </row>
    <row r="5065" spans="1:19" ht="12.75">
      <c r="A5065" s="38"/>
      <c r="B5065" s="119"/>
      <c r="C5065" s="130"/>
      <c r="D5065" s="40"/>
      <c r="E5065" s="41"/>
      <c r="H5065" s="15"/>
      <c r="I5065" s="2"/>
      <c r="J5065" s="45" t="str">
        <f>IF(ISERROR(VLOOKUP(I5065,State_codes!$B$2:$C$38, 2, FALSE)),"",VLOOKUP(I5065,State_codes!$B$2:$C$38, 2, FALSE))</f>
        <v/>
      </c>
      <c r="K5065" s="15"/>
      <c r="L5065" s="46"/>
      <c r="N5065" s="130"/>
      <c r="O5065" s="130"/>
      <c r="P5065" s="130"/>
      <c r="Q5065" s="46"/>
      <c r="R5065" s="46"/>
      <c r="S5065" s="46"/>
    </row>
    <row r="5066" spans="1:19" ht="12.75">
      <c r="A5066" s="38"/>
      <c r="B5066" s="119"/>
      <c r="C5066" s="130"/>
      <c r="D5066" s="40"/>
      <c r="E5066" s="41"/>
      <c r="H5066" s="15"/>
      <c r="I5066" s="2"/>
      <c r="J5066" s="45" t="str">
        <f>IF(ISERROR(VLOOKUP(I5066,State_codes!$B$2:$C$38, 2, FALSE)),"",VLOOKUP(I5066,State_codes!$B$2:$C$38, 2, FALSE))</f>
        <v/>
      </c>
      <c r="K5066" s="15"/>
      <c r="L5066" s="46"/>
      <c r="N5066" s="130"/>
      <c r="O5066" s="130"/>
      <c r="P5066" s="130"/>
      <c r="Q5066" s="46"/>
      <c r="R5066" s="46"/>
      <c r="S5066" s="46"/>
    </row>
    <row r="5067" spans="1:19" ht="12.75">
      <c r="A5067" s="38"/>
      <c r="B5067" s="119"/>
      <c r="C5067" s="130"/>
      <c r="D5067" s="40"/>
      <c r="E5067" s="41"/>
      <c r="H5067" s="15"/>
      <c r="I5067" s="2"/>
      <c r="J5067" s="45" t="str">
        <f>IF(ISERROR(VLOOKUP(I5067,State_codes!$B$2:$C$38, 2, FALSE)),"",VLOOKUP(I5067,State_codes!$B$2:$C$38, 2, FALSE))</f>
        <v/>
      </c>
      <c r="K5067" s="15"/>
      <c r="L5067" s="46"/>
      <c r="N5067" s="130"/>
      <c r="O5067" s="130"/>
      <c r="P5067" s="130"/>
      <c r="Q5067" s="46"/>
      <c r="R5067" s="46"/>
      <c r="S5067" s="46"/>
    </row>
    <row r="5068" spans="1:19" ht="12.75">
      <c r="A5068" s="38"/>
      <c r="B5068" s="119"/>
      <c r="C5068" s="130"/>
      <c r="D5068" s="40"/>
      <c r="E5068" s="41"/>
      <c r="H5068" s="15"/>
      <c r="I5068" s="2"/>
      <c r="J5068" s="45" t="str">
        <f>IF(ISERROR(VLOOKUP(I5068,State_codes!$B$2:$C$38, 2, FALSE)),"",VLOOKUP(I5068,State_codes!$B$2:$C$38, 2, FALSE))</f>
        <v/>
      </c>
      <c r="K5068" s="15"/>
      <c r="L5068" s="46"/>
      <c r="N5068" s="130"/>
      <c r="O5068" s="130"/>
      <c r="P5068" s="130"/>
      <c r="Q5068" s="46"/>
      <c r="R5068" s="46"/>
      <c r="S5068" s="46"/>
    </row>
    <row r="5069" spans="1:19" ht="12.75">
      <c r="A5069" s="38"/>
      <c r="B5069" s="119"/>
      <c r="C5069" s="130"/>
      <c r="D5069" s="40"/>
      <c r="E5069" s="41"/>
      <c r="H5069" s="15"/>
      <c r="I5069" s="2"/>
      <c r="J5069" s="45" t="str">
        <f>IF(ISERROR(VLOOKUP(I5069,State_codes!$B$2:$C$38, 2, FALSE)),"",VLOOKUP(I5069,State_codes!$B$2:$C$38, 2, FALSE))</f>
        <v/>
      </c>
      <c r="K5069" s="15"/>
      <c r="L5069" s="46"/>
      <c r="N5069" s="130"/>
      <c r="O5069" s="130"/>
      <c r="P5069" s="130"/>
      <c r="Q5069" s="46"/>
      <c r="R5069" s="46"/>
      <c r="S5069" s="46"/>
    </row>
    <row r="5070" spans="1:19" ht="12.75">
      <c r="A5070" s="38"/>
      <c r="B5070" s="119"/>
      <c r="C5070" s="130"/>
      <c r="D5070" s="40"/>
      <c r="E5070" s="41"/>
      <c r="H5070" s="15"/>
      <c r="I5070" s="2"/>
      <c r="J5070" s="45" t="str">
        <f>IF(ISERROR(VLOOKUP(I5070,State_codes!$B$2:$C$38, 2, FALSE)),"",VLOOKUP(I5070,State_codes!$B$2:$C$38, 2, FALSE))</f>
        <v/>
      </c>
      <c r="K5070" s="15"/>
      <c r="L5070" s="46"/>
      <c r="N5070" s="130"/>
      <c r="O5070" s="130"/>
      <c r="P5070" s="130"/>
      <c r="Q5070" s="46"/>
      <c r="R5070" s="46"/>
      <c r="S5070" s="46"/>
    </row>
    <row r="5071" spans="1:19" ht="12.75">
      <c r="A5071" s="38"/>
      <c r="B5071" s="119"/>
      <c r="C5071" s="130"/>
      <c r="D5071" s="40"/>
      <c r="E5071" s="41"/>
      <c r="H5071" s="15"/>
      <c r="I5071" s="2"/>
      <c r="J5071" s="45" t="str">
        <f>IF(ISERROR(VLOOKUP(I5071,State_codes!$B$2:$C$38, 2, FALSE)),"",VLOOKUP(I5071,State_codes!$B$2:$C$38, 2, FALSE))</f>
        <v/>
      </c>
      <c r="K5071" s="15"/>
      <c r="L5071" s="46"/>
      <c r="N5071" s="130"/>
      <c r="O5071" s="130"/>
      <c r="P5071" s="130"/>
      <c r="Q5071" s="46"/>
      <c r="R5071" s="46"/>
      <c r="S5071" s="46"/>
    </row>
    <row r="5072" spans="1:19" ht="12.75">
      <c r="A5072" s="38"/>
      <c r="B5072" s="119"/>
      <c r="C5072" s="130"/>
      <c r="D5072" s="40"/>
      <c r="E5072" s="41"/>
      <c r="H5072" s="15"/>
      <c r="I5072" s="2"/>
      <c r="J5072" s="45" t="str">
        <f>IF(ISERROR(VLOOKUP(I5072,State_codes!$B$2:$C$38, 2, FALSE)),"",VLOOKUP(I5072,State_codes!$B$2:$C$38, 2, FALSE))</f>
        <v/>
      </c>
      <c r="K5072" s="15"/>
      <c r="L5072" s="46"/>
      <c r="N5072" s="130"/>
      <c r="O5072" s="130"/>
      <c r="P5072" s="130"/>
      <c r="Q5072" s="46"/>
      <c r="R5072" s="46"/>
      <c r="S5072" s="46"/>
    </row>
    <row r="5073" spans="1:19" ht="12.75">
      <c r="A5073" s="38"/>
      <c r="B5073" s="119"/>
      <c r="C5073" s="130"/>
      <c r="D5073" s="40"/>
      <c r="E5073" s="41"/>
      <c r="H5073" s="15"/>
      <c r="I5073" s="2"/>
      <c r="J5073" s="45" t="str">
        <f>IF(ISERROR(VLOOKUP(I5073,State_codes!$B$2:$C$38, 2, FALSE)),"",VLOOKUP(I5073,State_codes!$B$2:$C$38, 2, FALSE))</f>
        <v/>
      </c>
      <c r="K5073" s="15"/>
      <c r="L5073" s="46"/>
      <c r="N5073" s="130"/>
      <c r="O5073" s="130"/>
      <c r="P5073" s="130"/>
      <c r="Q5073" s="46"/>
      <c r="R5073" s="46"/>
      <c r="S5073" s="46"/>
    </row>
    <row r="5074" spans="1:19" ht="12.75">
      <c r="A5074" s="38"/>
      <c r="B5074" s="119"/>
      <c r="C5074" s="130"/>
      <c r="D5074" s="40"/>
      <c r="E5074" s="41"/>
      <c r="H5074" s="15"/>
      <c r="I5074" s="2"/>
      <c r="J5074" s="45" t="str">
        <f>IF(ISERROR(VLOOKUP(I5074,State_codes!$B$2:$C$38, 2, FALSE)),"",VLOOKUP(I5074,State_codes!$B$2:$C$38, 2, FALSE))</f>
        <v/>
      </c>
      <c r="K5074" s="15"/>
      <c r="L5074" s="46"/>
      <c r="N5074" s="130"/>
      <c r="O5074" s="130"/>
      <c r="P5074" s="130"/>
      <c r="Q5074" s="46"/>
      <c r="R5074" s="46"/>
      <c r="S5074" s="46"/>
    </row>
    <row r="5075" spans="1:19" ht="12.75">
      <c r="A5075" s="38"/>
      <c r="B5075" s="119"/>
      <c r="C5075" s="130"/>
      <c r="D5075" s="40"/>
      <c r="E5075" s="41"/>
      <c r="H5075" s="15"/>
      <c r="I5075" s="2"/>
      <c r="J5075" s="45" t="str">
        <f>IF(ISERROR(VLOOKUP(I5075,State_codes!$B$2:$C$38, 2, FALSE)),"",VLOOKUP(I5075,State_codes!$B$2:$C$38, 2, FALSE))</f>
        <v/>
      </c>
      <c r="K5075" s="15"/>
      <c r="L5075" s="46"/>
      <c r="N5075" s="130"/>
      <c r="O5075" s="130"/>
      <c r="P5075" s="130"/>
      <c r="Q5075" s="46"/>
      <c r="R5075" s="46"/>
      <c r="S5075" s="46"/>
    </row>
    <row r="5076" spans="1:19" ht="12.75">
      <c r="A5076" s="38"/>
      <c r="B5076" s="119"/>
      <c r="C5076" s="130"/>
      <c r="D5076" s="40"/>
      <c r="E5076" s="41"/>
      <c r="H5076" s="15"/>
      <c r="I5076" s="2"/>
      <c r="J5076" s="45" t="str">
        <f>IF(ISERROR(VLOOKUP(I5076,State_codes!$B$2:$C$38, 2, FALSE)),"",VLOOKUP(I5076,State_codes!$B$2:$C$38, 2, FALSE))</f>
        <v/>
      </c>
      <c r="K5076" s="15"/>
      <c r="L5076" s="46"/>
      <c r="N5076" s="130"/>
      <c r="O5076" s="130"/>
      <c r="P5076" s="130"/>
      <c r="Q5076" s="46"/>
      <c r="R5076" s="46"/>
      <c r="S5076" s="46"/>
    </row>
    <row r="5077" spans="1:19" ht="12.75">
      <c r="A5077" s="38"/>
      <c r="B5077" s="119"/>
      <c r="C5077" s="130"/>
      <c r="D5077" s="40"/>
      <c r="E5077" s="41"/>
      <c r="H5077" s="15"/>
      <c r="I5077" s="2"/>
      <c r="J5077" s="45" t="str">
        <f>IF(ISERROR(VLOOKUP(I5077,State_codes!$B$2:$C$38, 2, FALSE)),"",VLOOKUP(I5077,State_codes!$B$2:$C$38, 2, FALSE))</f>
        <v/>
      </c>
      <c r="K5077" s="15"/>
      <c r="L5077" s="46"/>
      <c r="N5077" s="130"/>
      <c r="O5077" s="130"/>
      <c r="P5077" s="130"/>
      <c r="Q5077" s="46"/>
      <c r="R5077" s="46"/>
      <c r="S5077" s="46"/>
    </row>
    <row r="5078" spans="1:19" ht="12.75">
      <c r="A5078" s="38"/>
      <c r="B5078" s="119"/>
      <c r="C5078" s="130"/>
      <c r="D5078" s="40"/>
      <c r="E5078" s="41"/>
      <c r="H5078" s="15"/>
      <c r="I5078" s="2"/>
      <c r="J5078" s="45" t="str">
        <f>IF(ISERROR(VLOOKUP(I5078,State_codes!$B$2:$C$38, 2, FALSE)),"",VLOOKUP(I5078,State_codes!$B$2:$C$38, 2, FALSE))</f>
        <v/>
      </c>
      <c r="K5078" s="15"/>
      <c r="L5078" s="46"/>
      <c r="N5078" s="130"/>
      <c r="O5078" s="130"/>
      <c r="P5078" s="130"/>
      <c r="Q5078" s="46"/>
      <c r="R5078" s="46"/>
      <c r="S5078" s="46"/>
    </row>
    <row r="5079" spans="1:19" ht="12.75">
      <c r="A5079" s="38"/>
      <c r="B5079" s="119"/>
      <c r="C5079" s="130"/>
      <c r="D5079" s="40"/>
      <c r="E5079" s="41"/>
      <c r="H5079" s="15"/>
      <c r="I5079" s="2"/>
      <c r="J5079" s="45" t="str">
        <f>IF(ISERROR(VLOOKUP(I5079,State_codes!$B$2:$C$38, 2, FALSE)),"",VLOOKUP(I5079,State_codes!$B$2:$C$38, 2, FALSE))</f>
        <v/>
      </c>
      <c r="K5079" s="15"/>
      <c r="L5079" s="46"/>
      <c r="N5079" s="130"/>
      <c r="O5079" s="130"/>
      <c r="P5079" s="130"/>
      <c r="Q5079" s="46"/>
      <c r="R5079" s="46"/>
      <c r="S5079" s="46"/>
    </row>
    <row r="5080" spans="1:19" ht="12.75">
      <c r="A5080" s="38"/>
      <c r="B5080" s="119"/>
      <c r="C5080" s="130"/>
      <c r="D5080" s="40"/>
      <c r="E5080" s="41"/>
      <c r="H5080" s="15"/>
      <c r="I5080" s="2"/>
      <c r="J5080" s="45" t="str">
        <f>IF(ISERROR(VLOOKUP(I5080,State_codes!$B$2:$C$38, 2, FALSE)),"",VLOOKUP(I5080,State_codes!$B$2:$C$38, 2, FALSE))</f>
        <v/>
      </c>
      <c r="K5080" s="15"/>
      <c r="L5080" s="46"/>
      <c r="N5080" s="130"/>
      <c r="O5080" s="130"/>
      <c r="P5080" s="130"/>
      <c r="Q5080" s="46"/>
      <c r="R5080" s="46"/>
      <c r="S5080" s="46"/>
    </row>
    <row r="5081" spans="1:19" ht="12.75">
      <c r="A5081" s="38"/>
      <c r="B5081" s="119"/>
      <c r="C5081" s="130"/>
      <c r="D5081" s="40"/>
      <c r="E5081" s="41"/>
      <c r="H5081" s="15"/>
      <c r="I5081" s="2"/>
      <c r="J5081" s="45" t="str">
        <f>IF(ISERROR(VLOOKUP(I5081,State_codes!$B$2:$C$38, 2, FALSE)),"",VLOOKUP(I5081,State_codes!$B$2:$C$38, 2, FALSE))</f>
        <v/>
      </c>
      <c r="K5081" s="15"/>
      <c r="L5081" s="46"/>
      <c r="N5081" s="130"/>
      <c r="O5081" s="130"/>
      <c r="P5081" s="130"/>
      <c r="Q5081" s="46"/>
      <c r="R5081" s="46"/>
      <c r="S5081" s="46"/>
    </row>
    <row r="5082" spans="1:19" ht="12.75">
      <c r="A5082" s="38"/>
      <c r="B5082" s="119"/>
      <c r="C5082" s="130"/>
      <c r="D5082" s="40"/>
      <c r="E5082" s="41"/>
      <c r="H5082" s="15"/>
      <c r="I5082" s="2"/>
      <c r="J5082" s="45" t="str">
        <f>IF(ISERROR(VLOOKUP(I5082,State_codes!$B$2:$C$38, 2, FALSE)),"",VLOOKUP(I5082,State_codes!$B$2:$C$38, 2, FALSE))</f>
        <v/>
      </c>
      <c r="K5082" s="15"/>
      <c r="L5082" s="46"/>
      <c r="N5082" s="130"/>
      <c r="O5082" s="130"/>
      <c r="P5082" s="130"/>
      <c r="Q5082" s="46"/>
      <c r="R5082" s="46"/>
      <c r="S5082" s="46"/>
    </row>
    <row r="5083" spans="1:19" ht="12.75">
      <c r="A5083" s="38"/>
      <c r="B5083" s="119"/>
      <c r="C5083" s="130"/>
      <c r="D5083" s="40"/>
      <c r="E5083" s="41"/>
      <c r="H5083" s="15"/>
      <c r="I5083" s="2"/>
      <c r="J5083" s="45" t="str">
        <f>IF(ISERROR(VLOOKUP(I5083,State_codes!$B$2:$C$38, 2, FALSE)),"",VLOOKUP(I5083,State_codes!$B$2:$C$38, 2, FALSE))</f>
        <v/>
      </c>
      <c r="K5083" s="15"/>
      <c r="L5083" s="46"/>
      <c r="N5083" s="130"/>
      <c r="O5083" s="130"/>
      <c r="P5083" s="130"/>
      <c r="Q5083" s="46"/>
      <c r="R5083" s="46"/>
      <c r="S5083" s="46"/>
    </row>
    <row r="5084" spans="1:19" ht="12.75">
      <c r="A5084" s="38"/>
      <c r="B5084" s="119"/>
      <c r="C5084" s="130"/>
      <c r="D5084" s="40"/>
      <c r="E5084" s="41"/>
      <c r="H5084" s="15"/>
      <c r="I5084" s="2"/>
      <c r="J5084" s="45" t="str">
        <f>IF(ISERROR(VLOOKUP(I5084,State_codes!$B$2:$C$38, 2, FALSE)),"",VLOOKUP(I5084,State_codes!$B$2:$C$38, 2, FALSE))</f>
        <v/>
      </c>
      <c r="K5084" s="15"/>
      <c r="L5084" s="46"/>
      <c r="N5084" s="130"/>
      <c r="O5084" s="130"/>
      <c r="P5084" s="130"/>
      <c r="Q5084" s="46"/>
      <c r="R5084" s="46"/>
      <c r="S5084" s="46"/>
    </row>
    <row r="5085" spans="1:19" ht="12.75">
      <c r="A5085" s="38"/>
      <c r="B5085" s="119"/>
      <c r="C5085" s="130"/>
      <c r="D5085" s="40"/>
      <c r="E5085" s="41"/>
      <c r="H5085" s="15"/>
      <c r="I5085" s="2"/>
      <c r="J5085" s="45" t="str">
        <f>IF(ISERROR(VLOOKUP(I5085,State_codes!$B$2:$C$38, 2, FALSE)),"",VLOOKUP(I5085,State_codes!$B$2:$C$38, 2, FALSE))</f>
        <v/>
      </c>
      <c r="K5085" s="15"/>
      <c r="L5085" s="46"/>
      <c r="N5085" s="130"/>
      <c r="O5085" s="130"/>
      <c r="P5085" s="130"/>
      <c r="Q5085" s="46"/>
      <c r="R5085" s="46"/>
      <c r="S5085" s="46"/>
    </row>
    <row r="5086" spans="1:19" ht="12.75">
      <c r="A5086" s="38"/>
      <c r="B5086" s="119"/>
      <c r="C5086" s="130"/>
      <c r="D5086" s="40"/>
      <c r="E5086" s="41"/>
      <c r="H5086" s="15"/>
      <c r="I5086" s="2"/>
      <c r="J5086" s="45" t="str">
        <f>IF(ISERROR(VLOOKUP(I5086,State_codes!$B$2:$C$38, 2, FALSE)),"",VLOOKUP(I5086,State_codes!$B$2:$C$38, 2, FALSE))</f>
        <v/>
      </c>
      <c r="K5086" s="15"/>
      <c r="L5086" s="46"/>
      <c r="N5086" s="130"/>
      <c r="O5086" s="130"/>
      <c r="P5086" s="130"/>
      <c r="Q5086" s="46"/>
      <c r="R5086" s="46"/>
      <c r="S5086" s="46"/>
    </row>
    <row r="5087" spans="1:19" ht="12.75">
      <c r="A5087" s="38"/>
      <c r="B5087" s="119"/>
      <c r="C5087" s="130"/>
      <c r="D5087" s="40"/>
      <c r="E5087" s="41"/>
      <c r="H5087" s="15"/>
      <c r="I5087" s="2"/>
      <c r="J5087" s="45" t="str">
        <f>IF(ISERROR(VLOOKUP(I5087,State_codes!$B$2:$C$38, 2, FALSE)),"",VLOOKUP(I5087,State_codes!$B$2:$C$38, 2, FALSE))</f>
        <v/>
      </c>
      <c r="K5087" s="15"/>
      <c r="L5087" s="46"/>
      <c r="N5087" s="130"/>
      <c r="O5087" s="130"/>
      <c r="P5087" s="130"/>
      <c r="Q5087" s="46"/>
      <c r="R5087" s="46"/>
      <c r="S5087" s="46"/>
    </row>
    <row r="5088" spans="1:19" ht="12.75">
      <c r="A5088" s="38"/>
      <c r="B5088" s="119"/>
      <c r="C5088" s="130"/>
      <c r="D5088" s="40"/>
      <c r="E5088" s="41"/>
      <c r="H5088" s="15"/>
      <c r="I5088" s="2"/>
      <c r="J5088" s="45" t="str">
        <f>IF(ISERROR(VLOOKUP(I5088,State_codes!$B$2:$C$38, 2, FALSE)),"",VLOOKUP(I5088,State_codes!$B$2:$C$38, 2, FALSE))</f>
        <v/>
      </c>
      <c r="K5088" s="15"/>
      <c r="L5088" s="46"/>
      <c r="N5088" s="130"/>
      <c r="O5088" s="130"/>
      <c r="P5088" s="130"/>
      <c r="Q5088" s="46"/>
      <c r="R5088" s="46"/>
      <c r="S5088" s="46"/>
    </row>
    <row r="5089" spans="1:19" ht="12.75">
      <c r="A5089" s="38"/>
      <c r="B5089" s="119"/>
      <c r="C5089" s="130"/>
      <c r="D5089" s="40"/>
      <c r="E5089" s="41"/>
      <c r="H5089" s="15"/>
      <c r="I5089" s="2"/>
      <c r="J5089" s="45" t="str">
        <f>IF(ISERROR(VLOOKUP(I5089,State_codes!$B$2:$C$38, 2, FALSE)),"",VLOOKUP(I5089,State_codes!$B$2:$C$38, 2, FALSE))</f>
        <v/>
      </c>
      <c r="K5089" s="15"/>
      <c r="L5089" s="46"/>
      <c r="N5089" s="130"/>
      <c r="O5089" s="130"/>
      <c r="P5089" s="130"/>
      <c r="Q5089" s="46"/>
      <c r="R5089" s="46"/>
      <c r="S5089" s="46"/>
    </row>
    <row r="5090" spans="1:19" ht="12.75">
      <c r="A5090" s="38"/>
      <c r="B5090" s="119"/>
      <c r="C5090" s="130"/>
      <c r="D5090" s="40"/>
      <c r="E5090" s="41"/>
      <c r="H5090" s="15"/>
      <c r="I5090" s="2"/>
      <c r="J5090" s="45" t="str">
        <f>IF(ISERROR(VLOOKUP(I5090,State_codes!$B$2:$C$38, 2, FALSE)),"",VLOOKUP(I5090,State_codes!$B$2:$C$38, 2, FALSE))</f>
        <v/>
      </c>
      <c r="K5090" s="15"/>
      <c r="L5090" s="46"/>
      <c r="N5090" s="130"/>
      <c r="O5090" s="130"/>
      <c r="P5090" s="130"/>
      <c r="Q5090" s="46"/>
      <c r="R5090" s="46"/>
      <c r="S5090" s="46"/>
    </row>
    <row r="5091" spans="1:19" ht="12.75">
      <c r="A5091" s="38"/>
      <c r="B5091" s="119"/>
      <c r="C5091" s="130"/>
      <c r="D5091" s="40"/>
      <c r="E5091" s="41"/>
      <c r="H5091" s="15"/>
      <c r="I5091" s="2"/>
      <c r="J5091" s="45" t="str">
        <f>IF(ISERROR(VLOOKUP(I5091,State_codes!$B$2:$C$38, 2, FALSE)),"",VLOOKUP(I5091,State_codes!$B$2:$C$38, 2, FALSE))</f>
        <v/>
      </c>
      <c r="K5091" s="15"/>
      <c r="L5091" s="46"/>
      <c r="N5091" s="130"/>
      <c r="O5091" s="130"/>
      <c r="P5091" s="130"/>
      <c r="Q5091" s="46"/>
      <c r="R5091" s="46"/>
      <c r="S5091" s="46"/>
    </row>
    <row r="5092" spans="1:19" ht="12.75">
      <c r="A5092" s="38"/>
      <c r="B5092" s="119"/>
      <c r="C5092" s="130"/>
      <c r="D5092" s="40"/>
      <c r="E5092" s="41"/>
      <c r="H5092" s="15"/>
      <c r="I5092" s="2"/>
      <c r="J5092" s="45" t="str">
        <f>IF(ISERROR(VLOOKUP(I5092,State_codes!$B$2:$C$38, 2, FALSE)),"",VLOOKUP(I5092,State_codes!$B$2:$C$38, 2, FALSE))</f>
        <v/>
      </c>
      <c r="K5092" s="15"/>
      <c r="L5092" s="46"/>
      <c r="N5092" s="130"/>
      <c r="O5092" s="130"/>
      <c r="P5092" s="130"/>
      <c r="Q5092" s="46"/>
      <c r="R5092" s="46"/>
      <c r="S5092" s="46"/>
    </row>
    <row r="5093" spans="1:19" ht="12.75">
      <c r="A5093" s="38"/>
      <c r="B5093" s="119"/>
      <c r="C5093" s="130"/>
      <c r="D5093" s="40"/>
      <c r="E5093" s="41"/>
      <c r="H5093" s="15"/>
      <c r="I5093" s="2"/>
      <c r="J5093" s="45" t="str">
        <f>IF(ISERROR(VLOOKUP(I5093,State_codes!$B$2:$C$38, 2, FALSE)),"",VLOOKUP(I5093,State_codes!$B$2:$C$38, 2, FALSE))</f>
        <v/>
      </c>
      <c r="K5093" s="15"/>
      <c r="L5093" s="46"/>
      <c r="N5093" s="130"/>
      <c r="O5093" s="130"/>
      <c r="P5093" s="130"/>
      <c r="Q5093" s="46"/>
      <c r="R5093" s="46"/>
      <c r="S5093" s="46"/>
    </row>
    <row r="5094" spans="1:19" ht="12.75">
      <c r="A5094" s="38"/>
      <c r="B5094" s="119"/>
      <c r="C5094" s="130"/>
      <c r="D5094" s="40"/>
      <c r="E5094" s="41"/>
      <c r="H5094" s="15"/>
      <c r="I5094" s="2"/>
      <c r="J5094" s="45" t="str">
        <f>IF(ISERROR(VLOOKUP(I5094,State_codes!$B$2:$C$38, 2, FALSE)),"",VLOOKUP(I5094,State_codes!$B$2:$C$38, 2, FALSE))</f>
        <v/>
      </c>
      <c r="K5094" s="15"/>
      <c r="L5094" s="46"/>
      <c r="N5094" s="130"/>
      <c r="O5094" s="130"/>
      <c r="P5094" s="130"/>
      <c r="Q5094" s="46"/>
      <c r="R5094" s="46"/>
      <c r="S5094" s="46"/>
    </row>
    <row r="5095" spans="1:19" ht="12.75">
      <c r="A5095" s="38"/>
      <c r="B5095" s="119"/>
      <c r="C5095" s="130"/>
      <c r="D5095" s="40"/>
      <c r="E5095" s="41"/>
      <c r="H5095" s="15"/>
      <c r="I5095" s="2"/>
      <c r="J5095" s="45" t="str">
        <f>IF(ISERROR(VLOOKUP(I5095,State_codes!$B$2:$C$38, 2, FALSE)),"",VLOOKUP(I5095,State_codes!$B$2:$C$38, 2, FALSE))</f>
        <v/>
      </c>
      <c r="K5095" s="15"/>
      <c r="L5095" s="46"/>
      <c r="N5095" s="130"/>
      <c r="O5095" s="130"/>
      <c r="P5095" s="130"/>
      <c r="Q5095" s="46"/>
      <c r="R5095" s="46"/>
      <c r="S5095" s="46"/>
    </row>
    <row r="5096" spans="1:19" ht="12.75">
      <c r="A5096" s="38"/>
      <c r="B5096" s="119"/>
      <c r="C5096" s="130"/>
      <c r="D5096" s="40"/>
      <c r="E5096" s="41"/>
      <c r="H5096" s="15"/>
      <c r="I5096" s="2"/>
      <c r="J5096" s="45" t="str">
        <f>IF(ISERROR(VLOOKUP(I5096,State_codes!$B$2:$C$38, 2, FALSE)),"",VLOOKUP(I5096,State_codes!$B$2:$C$38, 2, FALSE))</f>
        <v/>
      </c>
      <c r="K5096" s="15"/>
      <c r="L5096" s="46"/>
      <c r="N5096" s="130"/>
      <c r="O5096" s="130"/>
      <c r="P5096" s="130"/>
      <c r="Q5096" s="46"/>
      <c r="R5096" s="46"/>
      <c r="S5096" s="46"/>
    </row>
    <row r="5097" spans="1:19" ht="12.75">
      <c r="A5097" s="38"/>
      <c r="B5097" s="119"/>
      <c r="C5097" s="130"/>
      <c r="D5097" s="40"/>
      <c r="E5097" s="41"/>
      <c r="H5097" s="15"/>
      <c r="I5097" s="2"/>
      <c r="J5097" s="45" t="str">
        <f>IF(ISERROR(VLOOKUP(I5097,State_codes!$B$2:$C$38, 2, FALSE)),"",VLOOKUP(I5097,State_codes!$B$2:$C$38, 2, FALSE))</f>
        <v/>
      </c>
      <c r="K5097" s="15"/>
      <c r="L5097" s="46"/>
      <c r="N5097" s="130"/>
      <c r="O5097" s="130"/>
      <c r="P5097" s="130"/>
      <c r="Q5097" s="46"/>
      <c r="R5097" s="46"/>
      <c r="S5097" s="46"/>
    </row>
    <row r="5098" spans="1:19" ht="12.75">
      <c r="A5098" s="38"/>
      <c r="B5098" s="119"/>
      <c r="C5098" s="130"/>
      <c r="D5098" s="40"/>
      <c r="E5098" s="41"/>
      <c r="H5098" s="15"/>
      <c r="I5098" s="2"/>
      <c r="J5098" s="45" t="str">
        <f>IF(ISERROR(VLOOKUP(I5098,State_codes!$B$2:$C$38, 2, FALSE)),"",VLOOKUP(I5098,State_codes!$B$2:$C$38, 2, FALSE))</f>
        <v/>
      </c>
      <c r="K5098" s="15"/>
      <c r="L5098" s="46"/>
      <c r="N5098" s="130"/>
      <c r="O5098" s="130"/>
      <c r="P5098" s="130"/>
      <c r="Q5098" s="46"/>
      <c r="R5098" s="46"/>
      <c r="S5098" s="46"/>
    </row>
    <row r="5099" spans="1:19" ht="12.75">
      <c r="A5099" s="38"/>
      <c r="B5099" s="119"/>
      <c r="C5099" s="130"/>
      <c r="D5099" s="40"/>
      <c r="E5099" s="41"/>
      <c r="H5099" s="15"/>
      <c r="I5099" s="2"/>
      <c r="J5099" s="45" t="str">
        <f>IF(ISERROR(VLOOKUP(I5099,State_codes!$B$2:$C$38, 2, FALSE)),"",VLOOKUP(I5099,State_codes!$B$2:$C$38, 2, FALSE))</f>
        <v/>
      </c>
      <c r="K5099" s="15"/>
      <c r="L5099" s="46"/>
      <c r="N5099" s="130"/>
      <c r="O5099" s="130"/>
      <c r="P5099" s="130"/>
      <c r="Q5099" s="46"/>
      <c r="R5099" s="46"/>
      <c r="S5099" s="46"/>
    </row>
    <row r="5100" spans="1:19" ht="12.75">
      <c r="A5100" s="38"/>
      <c r="B5100" s="119"/>
      <c r="C5100" s="130"/>
      <c r="D5100" s="40"/>
      <c r="E5100" s="41"/>
      <c r="H5100" s="15"/>
      <c r="I5100" s="2"/>
      <c r="J5100" s="45" t="str">
        <f>IF(ISERROR(VLOOKUP(I5100,State_codes!$B$2:$C$38, 2, FALSE)),"",VLOOKUP(I5100,State_codes!$B$2:$C$38, 2, FALSE))</f>
        <v/>
      </c>
      <c r="K5100" s="15"/>
      <c r="L5100" s="46"/>
      <c r="N5100" s="130"/>
      <c r="O5100" s="130"/>
      <c r="P5100" s="130"/>
      <c r="Q5100" s="46"/>
      <c r="R5100" s="46"/>
      <c r="S5100" s="46"/>
    </row>
    <row r="5101" spans="1:19" ht="12.75">
      <c r="A5101" s="38"/>
      <c r="B5101" s="119"/>
      <c r="C5101" s="130"/>
      <c r="D5101" s="40"/>
      <c r="E5101" s="41"/>
      <c r="H5101" s="15"/>
      <c r="I5101" s="2"/>
      <c r="J5101" s="45" t="str">
        <f>IF(ISERROR(VLOOKUP(I5101,State_codes!$B$2:$C$38, 2, FALSE)),"",VLOOKUP(I5101,State_codes!$B$2:$C$38, 2, FALSE))</f>
        <v/>
      </c>
      <c r="K5101" s="15"/>
      <c r="L5101" s="46"/>
      <c r="N5101" s="130"/>
      <c r="O5101" s="130"/>
      <c r="P5101" s="130"/>
      <c r="Q5101" s="46"/>
      <c r="R5101" s="46"/>
      <c r="S5101" s="46"/>
    </row>
  </sheetData>
  <autoFilter ref="P3578" xr:uid="{00000000-0009-0000-0000-000000000000}"/>
  <customSheetViews>
    <customSheetView guid="{A96E0854-96CE-463A-9988-8912C1DB1FE8}" filter="1" showAutoFilter="1">
      <pageMargins left="0.7" right="0.7" top="0.75" bottom="0.75" header="0.3" footer="0.3"/>
      <autoFilter ref="A1:T2000" xr:uid="{00000000-0000-0000-0000-000000000000}">
        <filterColumn colId="8">
          <filters>
            <filter val="Uttar Pradesh"/>
          </filters>
        </filterColumn>
      </autoFilter>
    </customSheetView>
    <customSheetView guid="{9EA1574C-8268-49D4-A02F-7889E18A7A15}" filter="1" showAutoFilter="1">
      <pageMargins left="0.7" right="0.7" top="0.75" bottom="0.75" header="0.3" footer="0.3"/>
      <autoFilter ref="A1:T2000" xr:uid="{00000000-0000-0000-0000-000000000000}">
        <filterColumn colId="8">
          <filters>
            <filter val="Maharashtra"/>
          </filters>
        </filterColumn>
      </autoFilter>
    </customSheetView>
    <customSheetView guid="{4F00D446-822A-42F2-94E6-319C2E270FC2}" filter="1" showAutoFilter="1">
      <pageMargins left="0.7" right="0.7" top="0.75" bottom="0.75" header="0.3" footer="0.3"/>
      <autoFilter ref="A1:S423" xr:uid="{00000000-0000-0000-0000-000000000000}"/>
    </customSheetView>
    <customSheetView guid="{6974E95E-5172-4509-A0BB-E0B37842131B}" filter="1" showAutoFilter="1">
      <pageMargins left="0.7" right="0.7" top="0.75" bottom="0.75" header="0.3" footer="0.3"/>
      <autoFilter ref="A1:S423" xr:uid="{00000000-0000-0000-0000-000000000000}">
        <filterColumn colId="11">
          <filters>
            <filter val="Brother of P171"/>
            <filter val="Close contact of P41"/>
            <filter val="Close contact of Patient (Patient Unknown, likely P182)"/>
            <filter val="Come in contact with previous case of couple and their teenage daughter"/>
            <filter val="Contact of P191"/>
            <filter val="Contact transmission"/>
            <filter val="Contact transmission, details awaited"/>
            <filter val="Daughter of P171"/>
            <filter val="Doctor, Had a guest who returned from Saudi Arabia"/>
            <filter val="Domestic worker of P137"/>
            <filter val="Domestic worker of P200"/>
            <filter val="Father of P200"/>
            <filter val="Grandmother of P295, Travelled from Dubai"/>
            <filter val="Landed in Mangalore airport, had been to Kasturba Medical College Attavar"/>
            <filter val="Local transmission"/>
            <filter val="Mother of P171"/>
            <filter val="Mother of P200"/>
            <filter val="Mother of P389, showed symptoms first -- tested on Mar 19"/>
            <filter val="No international travel history, has travelled to  Bilaspur by train"/>
            <filter val="Patient's husband tested positive"/>
            <filter val="Reached Chennai MGR Central from Delhi via Train on 12.03.2020"/>
            <filter val="Residing at N Ward,Close contact of P138"/>
            <filter val="Studying BBA at Scotland, Travelled from UK"/>
            <filter val="Travelled from Abhudhabi via Air India  IX 348"/>
            <filter val="Travelled from Abu Dhabi, EY 250"/>
            <filter val="Travelled from Austria, Italy"/>
            <filter val="Travelled from California via Singapore to Chennai Airport on 20.03.2020"/>
            <filter val="Travelled from Denmark"/>
            <filter val="Travelled from Dubai AI 938 admitted in Kozhikode  Medical College"/>
            <filter val="Travelled from Dubai AI 938, Taken to hospital directly from the airport."/>
            <filter val="Travelled from Dubai on Spicejet SG60 (21C)"/>
            <filter val="Travelled from Dubai to Bangalore on 20th Feb, stayed there for 2 days and took a bus to Hyderabad"/>
            <filter val="Travelled from Dubai to Madurai airport on 20.03.2020"/>
            <filter val="Travelled from Dubai via Air Arabia G9  425"/>
            <filter val="Travelled from Dubai via Bengaluru, Resident of Kerala,"/>
            <filter val="Travelled from Dubai via Goa"/>
            <filter val="Travelled from Dubai via Kozhikode Air India Express IX 344"/>
            <filter val="Travelled from Dubai, Air India Express IX 344"/>
            <filter val="Travelled from Dubai, Beliseema MSE Cruise Emp;"/>
            <filter val="Travelled from Dubai, SG 54"/>
            <filter val="Travelled from Dubai, SG54"/>
            <filter val="Travelled from Edenburg, South Africa, Admitted to Kasturba Hosp."/>
            <filter val="Travelled from Germany"/>
            <filter val="Travelled from Istanbul, Turkey, Admitted to Kasturba Hosp."/>
            <filter val="Travelled from London via Doha"/>
            <filter val="Travelled from London via Dubai; Resident of Guntur, AP"/>
            <filter val="Travelled from Malaysia"/>
            <filter val="Travelled from Mecca, Saudi Arabia along with Son(P285), via Hyderabad to Hindupur by train and to Gowribidanur by bus"/>
            <filter val="Travelled from Netherlands Flight No. KL 1227"/>
            <filter val="Travelled from New Zealand, Singapore, Chennai airport on 15.03.2020"/>
            <filter val="Travelled from Oman to Chennai Airport on 28.02.2020"/>
            <filter val="Travelled from Phuket to New Delhi to Erode railway station"/>
            <filter val="Travelled from Phuket to New Delhi to Erode railway station on 11.03.2020"/>
            <filter val="Travelled from Qatar, Kolkata. He was from Munger. He died yesterday at AIIMS in Patna; had Travelled from Kolkata two days back.Foreign"/>
            <filter val="Travelled from Saudi Arabia, Admitted to Kasturba Hosp."/>
            <filter val="Travelled from Sharjah IX 746"/>
            <filter val="Travelled from Spain AI136"/>
            <filter val="Travelled from Spain, Delhi, Bengaluru, Coimbatore on 15-03-2020"/>
            <filter val="Travelled from Sweden"/>
            <filter val="Travelled from Sweden; Resident of Rajolu, AP"/>
            <filter val="Travelled from Switzerland and France"/>
            <filter val="Travelled from Turkey, between Mar 8th-17th"/>
            <filter val="Travelled from UK via Delhi"/>
            <filter val="Travelled from UK via Delhi (by Shatabdi Express)"/>
            <filter val="Travelled from United Kingdom"/>
            <filter val="Travelled from USA, Admitted to Kasturba Hosp."/>
            <filter val="Travelled to Delhi &amp; Jaipur"/>
          </filters>
        </filterColumn>
      </autoFilter>
    </customSheetView>
    <customSheetView guid="{62953916-B968-48E9-8045-614F90DD19DE}" filter="1" showAutoFilter="1">
      <pageMargins left="0.7" right="0.7" top="0.75" bottom="0.75" header="0.3" footer="0.3"/>
      <autoFilter ref="A1:T1305" xr:uid="{00000000-0000-0000-0000-000000000000}"/>
    </customSheetView>
    <customSheetView guid="{A68041A3-7495-48A4-9171-DC07B9AACAEC}" filter="1" showAutoFilter="1">
      <pageMargins left="0.7" right="0.7" top="0.75" bottom="0.75" header="0.3" footer="0.3"/>
      <autoFilter ref="A1:T1305" xr:uid="{00000000-0000-0000-0000-000000000000}"/>
    </customSheetView>
    <customSheetView guid="{CE78410B-4B2B-428E-BE6C-52A1F220FCDC}" filter="1" showAutoFilter="1">
      <pageMargins left="0.7" right="0.7" top="0.75" bottom="0.75" header="0.3" footer="0.3"/>
      <autoFilter ref="A1:T1305" xr:uid="{00000000-0000-0000-0000-000000000000}">
        <filterColumn colId="10">
          <filters>
            <filter val="Deceased"/>
            <filter val="Migrated"/>
            <filter val="Recovered"/>
          </filters>
        </filterColumn>
      </autoFilter>
    </customSheetView>
    <customSheetView guid="{F8CF00BF-0939-4BB8-B8C6-4508DF223EDD}" filter="1" showAutoFilter="1">
      <pageMargins left="0.7" right="0.7" top="0.75" bottom="0.75" header="0.3" footer="0.3"/>
      <autoFilter ref="A1:T1305" xr:uid="{00000000-0000-0000-0000-000000000000}">
        <filterColumn colId="8">
          <filters>
            <filter val="Tamil Nadu"/>
          </filters>
        </filterColumn>
      </autoFilter>
    </customSheetView>
    <customSheetView guid="{9FA4FE4E-CEAA-460D-B80D-6F3AEDFEAA4C}" filter="1" showAutoFilter="1">
      <pageMargins left="0.7" right="0.7" top="0.75" bottom="0.75" header="0.3" footer="0.3"/>
      <autoFilter ref="G3238" xr:uid="{00000000-0000-0000-0000-000000000000}"/>
    </customSheetView>
    <customSheetView guid="{8E5A4786-7B15-46A1-A4AB-9C192B8E0E51}" filter="1" showAutoFilter="1">
      <pageMargins left="0.7" right="0.7" top="0.75" bottom="0.75" header="0.3" footer="0.3"/>
      <autoFilter ref="A1:T2513" xr:uid="{00000000-0000-0000-0000-000000000000}">
        <filterColumn colId="8">
          <filters>
            <filter val="Karnataka"/>
          </filters>
        </filterColumn>
      </autoFilter>
    </customSheetView>
    <customSheetView guid="{933FDA03-D60F-4352-BEBA-985AC203EA5C}" filter="1" showAutoFilter="1">
      <pageMargins left="0.7" right="0.7" top="0.75" bottom="0.75" header="0.3" footer="0.3"/>
      <autoFilter ref="A1:T2513" xr:uid="{00000000-0000-0000-0000-000000000000}">
        <filterColumn colId="12">
          <filters>
            <filter val="E0"/>
            <filter val="P1017"/>
            <filter val="P1215"/>
            <filter val="P1262"/>
            <filter val="P1263"/>
            <filter val="P486"/>
            <filter val="P56"/>
            <filter val="P713"/>
            <filter val="P726"/>
          </filters>
        </filterColumn>
      </autoFilter>
    </customSheetView>
    <customSheetView guid="{EF20D9B3-A809-4130-A5D9-A1C6D4BD232E}" filter="1" showAutoFilter="1">
      <pageMargins left="0.7" right="0.7" top="0.75" bottom="0.75" header="0.3" footer="0.3"/>
      <autoFilter ref="A1:T1304" xr:uid="{00000000-0000-0000-0000-000000000000}">
        <filterColumn colId="8">
          <filters>
            <filter val="Karnataka"/>
          </filters>
        </filterColumn>
      </autoFilter>
    </customSheetView>
    <customSheetView guid="{F7B3B53D-7209-47A5-A524-00CEFE403E95}" filter="1" showAutoFilter="1">
      <pageMargins left="0.7" right="0.7" top="0.75" bottom="0.75" header="0.3" footer="0.3"/>
      <autoFilter ref="A1:T1304" xr:uid="{00000000-0000-0000-0000-000000000000}">
        <filterColumn colId="8">
          <filters>
            <filter val="Rajasthan"/>
          </filters>
        </filterColumn>
      </autoFilter>
    </customSheetView>
    <customSheetView guid="{E3D34CE3-E489-4DB4-9504-125D9CD8E3A7}" filter="1" showAutoFilter="1">
      <pageMargins left="0.7" right="0.7" top="0.75" bottom="0.75" header="0.3" footer="0.3"/>
      <autoFilter ref="A1:T2221" xr:uid="{00000000-0000-0000-0000-000000000000}">
        <filterColumn colId="8">
          <filters>
            <filter val="Jammu and Kashmir"/>
          </filters>
        </filterColumn>
      </autoFilter>
    </customSheetView>
    <customSheetView guid="{38343B7D-CE94-4B93-A424-210BD872B6F4}" filter="1" showAutoFilter="1">
      <pageMargins left="0.7" right="0.7" top="0.75" bottom="0.75" header="0.3" footer="0.3"/>
      <autoFilter ref="A1:T3825" xr:uid="{00000000-0000-0000-0000-000000000000}">
        <filterColumn colId="8">
          <filters>
            <filter val="Telangana"/>
          </filters>
        </filterColumn>
      </autoFilter>
    </customSheetView>
    <customSheetView guid="{DBACEE96-F0E8-4608-AD93-96AA91424AB2}" filter="1" showAutoFilter="1">
      <pageMargins left="0.7" right="0.7" top="0.75" bottom="0.75" header="0.3" footer="0.3"/>
      <autoFilter ref="A1:T3825" xr:uid="{00000000-0000-0000-0000-000000000000}"/>
    </customSheetView>
    <customSheetView guid="{F0109C02-B30F-45D3-814D-CE5F275AECFE}" filter="1" showAutoFilter="1">
      <pageMargins left="0.7" right="0.7" top="0.75" bottom="0.75" header="0.3" footer="0.3"/>
      <autoFilter ref="A1:T3825" xr:uid="{00000000-0000-0000-0000-000000000000}">
        <filterColumn colId="7">
          <filters blank="1">
            <filter val="Agra"/>
            <filter val="Ahmadabad"/>
            <filter val="Ahmadnagar"/>
            <filter val="Aizawl"/>
            <filter val="Ajmer"/>
            <filter val="Alappuzha"/>
            <filter val="Alwar"/>
            <filter val="Ambala"/>
            <filter val="Amravati"/>
            <filter val="Anantapur"/>
            <filter val="Aurangabad"/>
            <filter val="Azamgarh"/>
            <filter val="Badgam"/>
            <filter val="Bagalkote"/>
            <filter val="Baghpat"/>
            <filter val="Ballari"/>
            <filter val="Banda"/>
            <filter val="Bandipore"/>
            <filter val="Banswara"/>
            <filter val="Baramula"/>
            <filter val="Bareilly"/>
            <filter val="Barnala"/>
            <filter val="Basti"/>
            <filter val="Begusarai"/>
            <filter val="Belagavi"/>
            <filter val="Bengaluru"/>
            <filter val="Bengaluru Rural"/>
            <filter val="Bhadradri Kothagudem"/>
            <filter val="Bhadrak"/>
            <filter val="Bhagalpur"/>
            <filter val="Bharatpur"/>
            <filter val="Bhavnagar"/>
            <filter val="Bhilwara"/>
            <filter val="Bhiwani"/>
            <filter val="Bhopal"/>
            <filter val="Bidar"/>
            <filter val="Bikaner"/>
            <filter val="Bilaspur"/>
            <filter val="Bokaro"/>
            <filter val="Bulandshahr"/>
            <filter val="Buldana"/>
            <filter val="Cachar"/>
            <filter val="Chandigarh"/>
            <filter val="Chengalpattu"/>
            <filter val="Chennai"/>
            <filter val="Chhindwara"/>
            <filter val="Chikkaballapura"/>
            <filter val="Chitradurga"/>
            <filter val="Chittoor"/>
            <filter val="Chota Udaipur"/>
            <filter val="Churu"/>
            <filter val="Coimbatore"/>
            <filter val="Cuddalore"/>
            <filter val="Cuttack"/>
            <filter val="Dakshina Kannada"/>
            <filter val="Dausa"/>
            <filter val="Davanagere"/>
            <filter val="Dehradun"/>
            <filter val="Dharwad"/>
            <filter val="Dhaulpur"/>
            <filter val="Dindigul"/>
            <filter val="Dungarpur"/>
            <filter val="Durg"/>
            <filter val="East Delhi"/>
            <filter val="East Godavari"/>
            <filter val="Ernakulam"/>
            <filter val="Erode"/>
            <filter val="Evacuees"/>
            <filter val="Faridabad"/>
            <filter val="Firozabad"/>
            <filter val="Gandhinagar"/>
            <filter val="Gautam Buddha Nagar"/>
            <filter val="Gaya"/>
            <filter val="Ghaziabad"/>
            <filter val="Ghazipur"/>
            <filter val="Gir Somnath"/>
            <filter val="Goalpara"/>
            <filter val="Golaghat"/>
            <filter val="Gondiya"/>
            <filter val="Gopalganj"/>
            <filter val="Gujarat*"/>
            <filter val="Guntur"/>
            <filter val="Gurugram"/>
            <filter val="Gwalior"/>
            <filter val="Hapur"/>
            <filter val="Hardoi"/>
            <filter val="Haridwar"/>
            <filter val="Hathras"/>
            <filter val="Hatras"/>
            <filter val="Hazaribagh"/>
            <filter val="Hingoli"/>
            <filter val="Hisar"/>
            <filter val="Hooghly"/>
            <filter val="Howrah"/>
            <filter val="Hyderabad"/>
            <filter val="Idukki"/>
            <filter val="Imphal West"/>
            <filter val="Indore"/>
            <filter val="Italians"/>
            <filter val="Jabalpur"/>
            <filter val="Jaipur"/>
            <filter val="Jajapur"/>
            <filter val="Jalgaon"/>
            <filter val="Jammu"/>
            <filter val="Jaunpur"/>
            <filter val="Jhunjhunu"/>
            <filter val="Jodhpur"/>
            <filter val="Jorhat"/>
            <filter val="Kachchh"/>
            <filter val="Kaithal"/>
            <filter val="Kalaburagi"/>
            <filter val="Kalahandi"/>
            <filter val="Kalimpong"/>
            <filter val="Kallakurichi"/>
            <filter val="Kamrup"/>
            <filter val="Kamrup Metropolitan"/>
            <filter val="Kancheepuram"/>
            <filter val="Kangra"/>
            <filter val="Kanniyakumari"/>
            <filter val="Kannur"/>
            <filter val="Kanpur Nagar"/>
            <filter val="Karauli"/>
            <filter val="Kargil"/>
            <filter val="Karimnagar"/>
            <filter val="Karnal"/>
            <filter val="Karur"/>
            <filter val="Kasaragod"/>
            <filter val="Khargone"/>
            <filter val="Kheri"/>
            <filter val="Khordha"/>
            <filter val="Kodagu"/>
            <filter val="Kolhapur"/>
            <filter val="Kolkata"/>
            <filter val="Kollam"/>
            <filter val="Korba"/>
            <filter val="Kottayam"/>
            <filter val="Kozhikode"/>
            <filter val="Krishna"/>
            <filter val="Kurnool"/>
            <filter val="Lakhimpur"/>
            <filter val="Lakhisarai"/>
            <filter val="Latur"/>
            <filter val="Leh"/>
            <filter val="Lohit"/>
            <filter val="Lucknow"/>
            <filter val="Madurai"/>
            <filter val="Mahe"/>
            <filter val="Mahesana"/>
            <filter val="Mahrajganj"/>
            <filter val="Malappuram"/>
            <filter val="Medchal Malkajgiri"/>
            <filter val="Medinipur East"/>
            <filter val="Meerut"/>
            <filter val="Mirzapur"/>
            <filter val="Moradabad"/>
            <filter val="Morena"/>
            <filter val="Morigaon"/>
            <filter val="Mumbai"/>
            <filter val="Munger"/>
            <filter val="Mysuru"/>
            <filter val="Nadia"/>
            <filter val="Nagapattinam"/>
            <filter val="Nagpur"/>
            <filter val="Nainital"/>
            <filter val="Nalanda"/>
            <filter val="Nalbari"/>
            <filter val="Namakkal"/>
            <filter val="Nashik"/>
            <filter val="New Delhi"/>
            <filter val="North 24 Parganas"/>
            <filter val="North and Middle Andaman"/>
            <filter val="North Delhi"/>
            <filter val="North East Delhi"/>
            <filter val="North Goa"/>
            <filter val="North West Delhi"/>
            <filter val="Nuh"/>
            <filter val="Osmanabad"/>
            <filter val="Palakkad"/>
            <filter val="Pali"/>
            <filter val="Palwal"/>
            <filter val="Panch Mahals"/>
            <filter val="Panchkula"/>
            <filter val="Panipat"/>
            <filter val="Patan"/>
            <filter val="Pathanamthitta"/>
            <filter val="Patna"/>
            <filter val="Pauri Garhwal"/>
            <filter val="Perambalur"/>
            <filter val="Pilibhit"/>
            <filter val="Porbandar"/>
            <filter val="Prakasam"/>
            <filter val="Pratapgarh"/>
            <filter val="Puducherry"/>
            <filter val="Pune"/>
            <filter val="Puri"/>
            <filter val="Raipur"/>
            <filter val="Rajkot"/>
            <filter val="Rajnandgaon"/>
            <filter val="Rajouri"/>
            <filter val="Ramanathapuram"/>
            <filter val="Ranchi"/>
            <filter val="Ranga Reddy"/>
            <filter val="Ranipet"/>
            <filter val="Ratnagiri"/>
            <filter val="Rohtak"/>
            <filter val="S.P.S. Nellore"/>
            <filter val="Saharanpur"/>
            <filter val="Salem"/>
            <filter val="Sangli"/>
            <filter val="Saran"/>
            <filter val="Satara"/>
            <filter val="Shahjahanpur"/>
            <filter val="Shamli"/>
            <filter val="Shivpuri"/>
            <filter val="Shupiyan"/>
            <filter val="Sikar"/>
            <filter val="Sindhudurg"/>
            <filter val="Sirsa"/>
            <filter val="Sivaganga"/>
            <filter val="Siwan"/>
            <filter val="Sonipat"/>
            <filter val="South 24 Parganas"/>
            <filter val="South Andaman"/>
            <filter val="South Delhi"/>
            <filter val="South Salmara Mancachar"/>
            <filter val="South West Delhi"/>
            <filter val="Srinagar"/>
            <filter val="Surat"/>
            <filter val="Thane"/>
            <filter val="Thanjavur"/>
            <filter val="Theni"/>
            <filter val="Thiruvallur"/>
            <filter val="Thiruvananthapuram"/>
            <filter val="Thiruvarur"/>
            <filter val="Thoothukkudi"/>
            <filter val="Thrissur"/>
            <filter val="Tiruchirappalli"/>
            <filter val="Tirunelveli"/>
            <filter val="Tirupathur"/>
            <filter val="Tiruppur"/>
            <filter val="Tiruvannamalai"/>
            <filter val="Tonk"/>
            <filter val="Tumakuru"/>
            <filter val="Udaipur"/>
            <filter val="Udham Singh Nagar"/>
            <filter val="Udhampur"/>
            <filter val="Udupi"/>
            <filter val="Ujjain"/>
            <filter val="Una"/>
            <filter val="Uttara Kannada"/>
            <filter val="Vadodara"/>
            <filter val="Varanasi"/>
            <filter val="Vellore"/>
            <filter val="Viluppuram"/>
            <filter val="Virudhunagar"/>
            <filter val="Visakhapatnam"/>
            <filter val="Washim"/>
            <filter val="Wayanad"/>
            <filter val="West Delhi"/>
            <filter val="West Godavari"/>
            <filter val="Y.S.R."/>
            <filter val="Yavatmal"/>
          </filters>
        </filterColumn>
        <filterColumn colId="8">
          <filters>
            <filter val="Punjab"/>
          </filters>
        </filterColumn>
      </autoFilter>
    </customSheetView>
    <customSheetView guid="{B66A494B-90F9-4B75-8062-DF6C6C66332C}" filter="1" showAutoFilter="1">
      <pageMargins left="0.7" right="0.7" top="0.75" bottom="0.75" header="0.3" footer="0.3"/>
      <autoFilter ref="P3578" xr:uid="{00000000-0000-0000-0000-000000000000}"/>
    </customSheetView>
    <customSheetView guid="{63BFCC50-DE8C-41A8-9698-2E1BE4C712D6}" filter="1" showAutoFilter="1">
      <pageMargins left="0.7" right="0.7" top="0.75" bottom="0.75" header="0.3" footer="0.3"/>
      <autoFilter ref="G780" xr:uid="{00000000-0000-0000-0000-000000000000}"/>
    </customSheetView>
    <customSheetView guid="{83F6E1B0-7E01-4522-ABBA-665EC319BA56}" filter="1" showAutoFilter="1">
      <pageMargins left="0.7" right="0.7" top="0.75" bottom="0.75" header="0.3" footer="0.3"/>
      <autoFilter ref="A1:T1747" xr:uid="{00000000-0000-0000-0000-000000000000}">
        <filterColumn colId="8">
          <filters>
            <filter val="West Bengal"/>
          </filters>
        </filterColumn>
      </autoFilter>
    </customSheetView>
    <customSheetView guid="{32BAF245-7634-4BA8-AF50-7FFB69C78CC1}" filter="1" showAutoFilter="1">
      <pageMargins left="0.7" right="0.7" top="0.75" bottom="0.75" header="0.3" footer="0.3"/>
      <autoFilter ref="A1:T1747" xr:uid="{00000000-0000-0000-0000-000000000000}">
        <filterColumn colId="8">
          <filters>
            <filter val="Bihar"/>
          </filters>
        </filterColumn>
      </autoFilter>
    </customSheetView>
    <customSheetView guid="{7845AAFE-B704-42D8-87FF-CFA579BAB39B}" filter="1" showAutoFilter="1">
      <pageMargins left="0.7" right="0.7" top="0.75" bottom="0.75" header="0.3" footer="0.3"/>
      <autoFilter ref="A1:T1747" xr:uid="{00000000-0000-0000-0000-000000000000}">
        <filterColumn colId="8">
          <filters>
            <filter val="Telangana"/>
          </filters>
        </filterColumn>
      </autoFilter>
    </customSheetView>
    <customSheetView guid="{47BA3EB7-B1E6-4D5F-8EDE-182EB1DDBC85}" filter="1" showAutoFilter="1">
      <pageMargins left="0.7" right="0.7" top="0.75" bottom="0.75" header="0.3" footer="0.3"/>
      <autoFilter ref="A1:T1614" xr:uid="{00000000-0000-0000-0000-000000000000}"/>
    </customSheetView>
    <customSheetView guid="{046291CC-2385-4094-A490-1F0223BF16E3}" filter="1" showAutoFilter="1">
      <pageMargins left="0.7" right="0.7" top="0.75" bottom="0.75" header="0.3" footer="0.3"/>
      <autoFilter ref="A1:T1614" xr:uid="{00000000-0000-0000-0000-000000000000}"/>
    </customSheetView>
    <customSheetView guid="{D5131F2A-14A3-4AFC-94D7-9967C986EF72}" filter="1" showAutoFilter="1">
      <pageMargins left="0.7" right="0.7" top="0.75" bottom="0.75" header="0.3" footer="0.3"/>
      <autoFilter ref="A1:T1614" xr:uid="{00000000-0000-0000-0000-000000000000}">
        <filterColumn colId="10">
          <filters>
            <filter val="Deceased"/>
          </filters>
        </filterColumn>
      </autoFilter>
    </customSheetView>
    <customSheetView guid="{1F97BFB7-6515-4C25-AF93-935D1C4F3134}" filter="1" showAutoFilter="1">
      <pageMargins left="0.7" right="0.7" top="0.75" bottom="0.75" header="0.3" footer="0.3"/>
      <autoFilter ref="A1:T1614" xr:uid="{00000000-0000-0000-0000-000000000000}">
        <filterColumn colId="8">
          <filters>
            <filter val="Andaman and Nicobar Islands"/>
          </filters>
        </filterColumn>
      </autoFilter>
    </customSheetView>
    <customSheetView guid="{AC6DD092-216B-415C-8F8B-9E8226A30747}" filter="1" showAutoFilter="1">
      <pageMargins left="0.7" right="0.7" top="0.75" bottom="0.75" header="0.3" footer="0.3"/>
      <autoFilter ref="A1:T1614" xr:uid="{00000000-0000-0000-0000-000000000000}">
        <filterColumn colId="13">
          <filters>
            <filter val="Canada"/>
            <filter val="Indonesia"/>
            <filter val="Italy"/>
            <filter val="Malaysia"/>
            <filter val="Phillipines"/>
            <filter val="Thailand"/>
            <filter val="Tibet"/>
            <filter val="United Kingdom"/>
            <filter val="United States of America"/>
          </filters>
        </filterColumn>
      </autoFilter>
    </customSheetView>
    <customSheetView guid="{2B7353CC-E97A-483B-980D-0FB3EC0C276C}" filter="1" showAutoFilter="1">
      <pageMargins left="0.7" right="0.7" top="0.75" bottom="0.75" header="0.3" footer="0.3"/>
      <autoFilter ref="A1:T1614" xr:uid="{00000000-0000-0000-0000-000000000000}">
        <filterColumn colId="8">
          <filters>
            <filter val="Assam"/>
            <filter val="Telangana"/>
          </filters>
        </filterColumn>
      </autoFilter>
    </customSheetView>
    <customSheetView guid="{C9F76CB8-6EE7-490C-B800-44E67F364D2C}" filter="1" showAutoFilter="1">
      <pageMargins left="0.7" right="0.7" top="0.75" bottom="0.75" header="0.3" footer="0.3"/>
      <autoFilter ref="A1:T1614" xr:uid="{00000000-0000-0000-0000-000000000000}">
        <filterColumn colId="8">
          <filters>
            <filter val="Assam"/>
            <filter val="Jharkhand"/>
            <filter val="Karnataka"/>
          </filters>
        </filterColumn>
      </autoFilter>
    </customSheetView>
    <customSheetView guid="{91A9BEA3-3BB9-459F-B88F-D7C3484D0A9C}" filter="1" showAutoFilter="1">
      <pageMargins left="0.7" right="0.7" top="0.75" bottom="0.75" header="0.3" footer="0.3"/>
      <autoFilter ref="A1:T4256" xr:uid="{00000000-0000-0000-0000-000000000000}">
        <filterColumn colId="9">
          <filters>
            <filter val="TG"/>
          </filters>
        </filterColumn>
      </autoFilter>
    </customSheetView>
    <customSheetView guid="{5112BCF1-FB31-455E-9ECE-C874DAFA16C5}" filter="1" showAutoFilter="1">
      <pageMargins left="0.7" right="0.7" top="0.75" bottom="0.75" header="0.3" footer="0.3"/>
      <autoFilter ref="A1:T4256" xr:uid="{00000000-0000-0000-0000-000000000000}">
        <filterColumn colId="9">
          <filters>
            <filter val="TG"/>
          </filters>
        </filterColumn>
      </autoFilter>
    </customSheetView>
    <customSheetView guid="{80DDD8E6-417F-4AE2-88A7-01CE329642EC}" filter="1" showAutoFilter="1">
      <pageMargins left="0.7" right="0.7" top="0.75" bottom="0.75" header="0.3" footer="0.3"/>
      <autoFilter ref="A1:T1609" xr:uid="{00000000-0000-0000-0000-000000000000}"/>
    </customSheetView>
    <customSheetView guid="{B1CC0327-C730-456D-BC92-5222CA9367B5}" filter="1" showAutoFilter="1">
      <pageMargins left="0.7" right="0.7" top="0.75" bottom="0.75" header="0.3" footer="0.3"/>
      <autoFilter ref="A1:T913" xr:uid="{00000000-0000-0000-0000-000000000000}">
        <filterColumn colId="8">
          <filters>
            <filter val="Jammu and Kashmir"/>
          </filters>
        </filterColumn>
      </autoFilter>
    </customSheetView>
    <customSheetView guid="{A389733C-213D-4F23-832C-6FF3A1190E05}" filter="1" showAutoFilter="1">
      <pageMargins left="0.7" right="0.7" top="0.75" bottom="0.75" header="0.3" footer="0.3"/>
      <autoFilter ref="A1:T913" xr:uid="{00000000-0000-0000-0000-000000000000}">
        <filterColumn colId="8">
          <filters>
            <filter val="Himachal Pradesh"/>
          </filters>
        </filterColumn>
      </autoFilter>
    </customSheetView>
    <customSheetView guid="{3B6D9872-25E1-4D78-96F6-13B9677A6C0A}" filter="1" showAutoFilter="1">
      <pageMargins left="0.7" right="0.7" top="0.75" bottom="0.75" header="0.3" footer="0.3"/>
      <autoFilter ref="A1:T913" xr:uid="{00000000-0000-0000-0000-000000000000}">
        <filterColumn colId="8">
          <filters>
            <filter val="Jammu and Kashmir"/>
          </filters>
        </filterColumn>
      </autoFilter>
    </customSheetView>
    <customSheetView guid="{F041856C-C2C3-431C-BB2F-0AAA4D4F6FAC}" filter="1" showAutoFilter="1">
      <pageMargins left="0.7" right="0.7" top="0.75" bottom="0.75" header="0.3" footer="0.3"/>
      <autoFilter ref="A1:T913" xr:uid="{00000000-0000-0000-0000-000000000000}">
        <filterColumn colId="8">
          <filters>
            <filter val="Madhya Pradesh"/>
          </filters>
        </filterColumn>
      </autoFilter>
    </customSheetView>
    <customSheetView guid="{96D15883-03A5-4495-8D81-A8BFBE6837C5}" filter="1" showAutoFilter="1">
      <pageMargins left="0.7" right="0.7" top="0.75" bottom="0.75" header="0.3" footer="0.3"/>
      <autoFilter ref="A1:T913" xr:uid="{00000000-0000-0000-0000-000000000000}">
        <filterColumn colId="8">
          <filters>
            <filter val="Karnataka"/>
          </filters>
        </filterColumn>
      </autoFilter>
    </customSheetView>
    <customSheetView guid="{31131404-EE03-4006-A34D-4C38813B6CA7}" filter="1" showAutoFilter="1">
      <pageMargins left="0.7" right="0.7" top="0.75" bottom="0.75" header="0.3" footer="0.3"/>
      <autoFilter ref="A1:T913" xr:uid="{00000000-0000-0000-0000-000000000000}">
        <filterColumn colId="8">
          <filters>
            <filter val="Madhya Pradesh"/>
          </filters>
        </filterColumn>
      </autoFilter>
    </customSheetView>
    <customSheetView guid="{97ABB436-3328-46FC-A1D1-FF539E9B7C24}" filter="1" showAutoFilter="1">
      <pageMargins left="0.7" right="0.7" top="0.75" bottom="0.75" header="0.3" footer="0.3"/>
      <autoFilter ref="A1:T913" xr:uid="{00000000-0000-0000-0000-000000000000}">
        <filterColumn colId="8">
          <filters>
            <filter val="Rajasthan"/>
          </filters>
        </filterColumn>
      </autoFilter>
    </customSheetView>
    <customSheetView guid="{480D6B08-9B82-4CDE-A48E-A0C73D95C94D}" filter="1" showAutoFilter="1">
      <pageMargins left="0.7" right="0.7" top="0.75" bottom="0.75" header="0.3" footer="0.3"/>
      <autoFilter ref="A1:T913" xr:uid="{00000000-0000-0000-0000-000000000000}">
        <filterColumn colId="0">
          <filters>
            <filter val="645"/>
          </filters>
        </filterColumn>
      </autoFilter>
    </customSheetView>
    <customSheetView guid="{040B248C-2C88-4DE7-8946-691D927B869C}" filter="1" showAutoFilter="1">
      <pageMargins left="0.7" right="0.7" top="0.75" bottom="0.75" header="0.3" footer="0.3"/>
      <autoFilter ref="A1:T913" xr:uid="{00000000-0000-0000-0000-000000000000}">
        <filterColumn colId="8">
          <filters>
            <filter val="Tamil Nadu"/>
          </filters>
        </filterColumn>
      </autoFilter>
    </customSheetView>
    <customSheetView guid="{756EFAA1-8282-48C4-BB3E-19AAB0BD1A34}" filter="1" showAutoFilter="1">
      <pageMargins left="0.7" right="0.7" top="0.75" bottom="0.75" header="0.3" footer="0.3"/>
      <autoFilter ref="A1:T913" xr:uid="{00000000-0000-0000-0000-000000000000}">
        <filterColumn colId="8">
          <filters>
            <filter val="Madhya Pradesh"/>
          </filters>
        </filterColumn>
      </autoFilter>
    </customSheetView>
    <customSheetView guid="{0EC42266-FB1C-45B0-9459-8569DCE6F88F}" filter="1" showAutoFilter="1">
      <pageMargins left="0.7" right="0.7" top="0.75" bottom="0.75" header="0.3" footer="0.3"/>
      <autoFilter ref="A1:T3044" xr:uid="{00000000-0000-0000-0000-000000000000}">
        <filterColumn colId="10">
          <filters>
            <filter val="Deceased"/>
          </filters>
        </filterColumn>
      </autoFilter>
    </customSheetView>
    <customSheetView guid="{8A9EA76D-9294-4DEC-9DBA-9D88D1D7C2D1}" filter="1" showAutoFilter="1">
      <pageMargins left="0.7" right="0.7" top="0.75" bottom="0.75" header="0.3" footer="0.3"/>
      <autoFilter ref="A1:T3044" xr:uid="{00000000-0000-0000-0000-000000000000}">
        <filterColumn colId="8">
          <filters>
            <filter val="Delhi"/>
          </filters>
        </filterColumn>
      </autoFilter>
    </customSheetView>
    <customSheetView guid="{CDD107CB-044D-48E3-BC65-57627BED1D0F}" filter="1" showAutoFilter="1">
      <pageMargins left="0.7" right="0.7" top="0.75" bottom="0.75" header="0.3" footer="0.3"/>
      <autoFilter ref="A1:T3044" xr:uid="{00000000-0000-0000-0000-000000000000}">
        <filterColumn colId="8">
          <filters>
            <filter val="Bihar"/>
          </filters>
        </filterColumn>
      </autoFilter>
    </customSheetView>
    <customSheetView guid="{EEDC2EBE-2569-4BA3-A8EF-D0DCB768953D}" filter="1" showAutoFilter="1">
      <pageMargins left="0.7" right="0.7" top="0.75" bottom="0.75" header="0.3" footer="0.3"/>
      <autoFilter ref="A1:T3044" xr:uid="{00000000-0000-0000-0000-000000000000}">
        <filterColumn colId="8">
          <filters>
            <filter val="West Bengal"/>
          </filters>
        </filterColumn>
      </autoFilter>
    </customSheetView>
    <customSheetView guid="{65F278F1-C1C2-49BF-B592-8B0F1D508354}" filter="1" showAutoFilter="1">
      <pageMargins left="0.7" right="0.7" top="0.75" bottom="0.75" header="0.3" footer="0.3"/>
      <autoFilter ref="A1:T3044" xr:uid="{00000000-0000-0000-0000-000000000000}">
        <filterColumn colId="8">
          <filters>
            <filter val="Tamil Nadu"/>
          </filters>
        </filterColumn>
      </autoFilter>
    </customSheetView>
    <customSheetView guid="{E76A35EC-FA99-4A28-B88A-85E70DA0EC0C}" filter="1" showAutoFilter="1">
      <pageMargins left="0.7" right="0.7" top="0.75" bottom="0.75" header="0.3" footer="0.3"/>
      <autoFilter ref="A1:T3044" xr:uid="{00000000-0000-0000-0000-000000000000}"/>
    </customSheetView>
    <customSheetView guid="{52A26BF2-9451-4B22-A625-DB3CBF464E41}" filter="1" showAutoFilter="1">
      <pageMargins left="0.7" right="0.7" top="0.75" bottom="0.75" header="0.3" footer="0.3"/>
      <autoFilter ref="A1:T3044" xr:uid="{00000000-0000-0000-0000-000000000000}">
        <filterColumn colId="8">
          <filters>
            <filter val="Kerala"/>
          </filters>
        </filterColumn>
      </autoFilter>
    </customSheetView>
    <customSheetView guid="{2C511807-5FAA-4A40-9C6C-52189A6845AD}" filter="1" showAutoFilter="1">
      <pageMargins left="0.7" right="0.7" top="0.75" bottom="0.75" header="0.3" footer="0.3"/>
      <autoFilter ref="A1:T3044" xr:uid="{00000000-0000-0000-0000-000000000000}">
        <filterColumn colId="8">
          <filters>
            <filter val="Arunachal Pradesh"/>
          </filters>
        </filterColumn>
      </autoFilter>
    </customSheetView>
    <customSheetView guid="{7611E7D4-80F0-4CEC-AA26-E63D059D238D}" filter="1" showAutoFilter="1">
      <pageMargins left="0.7" right="0.7" top="0.75" bottom="0.75" header="0.3" footer="0.3"/>
      <autoFilter ref="A1:T3044" xr:uid="{00000000-0000-0000-0000-000000000000}">
        <filterColumn colId="8">
          <filters>
            <filter val="Manipur"/>
          </filters>
        </filterColumn>
      </autoFilter>
    </customSheetView>
    <customSheetView guid="{65C4386D-25E8-4C1E-8FA4-124B8D5048DB}" filter="1" showAutoFilter="1">
      <pageMargins left="0.7" right="0.7" top="0.75" bottom="0.75" header="0.3" footer="0.3"/>
      <autoFilter ref="A1:AA4123" xr:uid="{00000000-0000-0000-0000-000000000000}">
        <filterColumn colId="9">
          <filters>
            <filter val="KA"/>
          </filters>
        </filterColumn>
      </autoFilter>
    </customSheetView>
    <customSheetView guid="{8B577FB6-9F10-49D6-9E00-5801705347AA}" filter="1" showAutoFilter="1">
      <pageMargins left="0.7" right="0.7" top="0.75" bottom="0.75" header="0.3" footer="0.3"/>
      <autoFilter ref="A1:AA5101" xr:uid="{00000000-0000-0000-0000-000000000000}">
        <filterColumn colId="7">
          <filters>
            <filter val="Anand"/>
            <filter val="Betul"/>
            <filter val="Charki Dadri"/>
            <filter val="Dhubri"/>
            <filter val="Gadag"/>
            <filter val="Gomati"/>
            <filter val="Hathras"/>
            <filter val="Indore"/>
            <filter val="Italians"/>
            <filter val="Jalna"/>
            <filter val="Kendrapara"/>
            <filter val="Kheri"/>
            <filter val="Mahrajganj"/>
            <filter val="Mandya"/>
            <filter val="Sabar Kantha"/>
            <filter val="Shupiyan"/>
            <filter val="Vidisha"/>
          </filters>
        </filterColumn>
      </autoFilter>
    </customSheetView>
    <customSheetView guid="{9E02633B-3663-4263-88DA-91AA050868FB}" filter="1" showAutoFilter="1">
      <pageMargins left="0.7" right="0.7" top="0.75" bottom="0.75" header="0.3" footer="0.3"/>
      <autoFilter ref="A1:T4213" xr:uid="{00000000-0000-0000-0000-000000000000}"/>
    </customSheetView>
    <customSheetView guid="{F017CB65-DC30-494F-BCA1-A0413133A8D0}" filter="1" showAutoFilter="1">
      <pageMargins left="0.7" right="0.7" top="0.75" bottom="0.75" header="0.3" footer="0.3"/>
      <autoFilter ref="A1:T4304" xr:uid="{00000000-0000-0000-0000-000000000000}"/>
    </customSheetView>
    <customSheetView guid="{F9A3CE08-5814-480A-8622-287D641B8AE5}" filter="1" showAutoFilter="1">
      <pageMargins left="0.7" right="0.7" top="0.75" bottom="0.75" header="0.3" footer="0.3"/>
      <autoFilter ref="A1:T4741" xr:uid="{00000000-0000-0000-0000-000000000000}"/>
    </customSheetView>
    <customSheetView guid="{DD429801-BC5B-472F-8D48-6F02CE1CDC34}" filter="1" showAutoFilter="1">
      <pageMargins left="0.7" right="0.7" top="0.75" bottom="0.75" header="0.3" footer="0.3"/>
      <autoFilter ref="A1:T5015" xr:uid="{00000000-0000-0000-0000-000000000000}">
        <filterColumn colId="8">
          <filters>
            <filter val="Arunachal Pradesh"/>
          </filters>
        </filterColumn>
      </autoFilter>
    </customSheetView>
    <customSheetView guid="{7E61AAC3-F8BB-4287-A9BE-0E72DD8489D6}" filter="1" showAutoFilter="1">
      <pageMargins left="0.7" right="0.7" top="0.75" bottom="0.75" header="0.3" footer="0.3"/>
      <autoFilter ref="A1:T3924" xr:uid="{00000000-0000-0000-0000-000000000000}">
        <filterColumn colId="7">
          <filters blank="1">
            <filter val="Agra"/>
            <filter val="Ahmadabad"/>
            <filter val="Ahmadnagar"/>
            <filter val="Aizawl"/>
            <filter val="Alappuzha"/>
            <filter val="Alwar"/>
            <filter val="Ambala"/>
            <filter val="Amravati"/>
            <filter val="Amritsar"/>
            <filter val="Anantapur"/>
            <filter val="Aurangabad"/>
            <filter val="Azamgarh"/>
            <filter val="Badgam"/>
            <filter val="Bagalkote"/>
            <filter val="Baghpat"/>
            <filter val="Ballari"/>
            <filter val="Banda"/>
            <filter val="Bandipore"/>
            <filter val="Baramula"/>
            <filter val="Bareilly"/>
            <filter val="Barnala"/>
            <filter val="Basti"/>
            <filter val="Begusarai"/>
            <filter val="Belagavi"/>
            <filter val="Bengaluru"/>
            <filter val="Bengaluru Rural"/>
            <filter val="Bhadradri Kothagudem"/>
            <filter val="Bhadrak"/>
            <filter val="Bhagalpur"/>
            <filter val="Bhavnagar"/>
            <filter val="Bhiwani"/>
            <filter val="Bhopal"/>
            <filter val="Bidar"/>
            <filter val="Bilaspur"/>
            <filter val="Bokaro"/>
            <filter val="Bulandshahr"/>
            <filter val="Buldana"/>
            <filter val="Cachar"/>
            <filter val="Chandigarh"/>
            <filter val="Chengalpattu"/>
            <filter val="Chennai"/>
            <filter val="Chhindwara"/>
            <filter val="Chikkaballapura"/>
            <filter val="Chitradurga"/>
            <filter val="Chittoor"/>
            <filter val="Chota Udaipur"/>
            <filter val="Coimbatore"/>
            <filter val="Cuddalore"/>
            <filter val="Cuttack"/>
            <filter val="Dakshina Kannada"/>
            <filter val="Davanagere"/>
            <filter val="Dehradun"/>
            <filter val="Dharwad"/>
            <filter val="Dindigul"/>
            <filter val="Durg"/>
            <filter val="East Delhi"/>
            <filter val="East Godavari"/>
            <filter val="Ernakulam"/>
            <filter val="Erode"/>
            <filter val="Faridabad"/>
            <filter val="Faridkot"/>
            <filter val="Firozabad"/>
            <filter val="Gandhinagar"/>
            <filter val="Gautam Buddha Nagar"/>
            <filter val="Gaya"/>
            <filter val="Ghaziabad"/>
            <filter val="Ghazipur"/>
            <filter val="Gir Somnath"/>
            <filter val="Goalpara"/>
            <filter val="Golaghat"/>
            <filter val="Gondiya"/>
            <filter val="Gopalganj"/>
            <filter val="Gujarat*"/>
            <filter val="Guntur"/>
            <filter val="Gurugram"/>
            <filter val="Gwalior"/>
            <filter val="Hapur"/>
            <filter val="Hardoi"/>
            <filter val="Haridwar"/>
            <filter val="Hathras"/>
            <filter val="Hatras"/>
            <filter val="Hazaribagh"/>
            <filter val="Hingoli"/>
            <filter val="Hisar"/>
            <filter val="Hooghly"/>
            <filter val="Hoshiarpur"/>
            <filter val="Howrah"/>
            <filter val="Hyderabad"/>
            <filter val="Idukki"/>
            <filter val="Imphal West"/>
            <filter val="Indore"/>
            <filter val="Italians"/>
            <filter val="Jabalpur"/>
            <filter val="Jajapur"/>
            <filter val="Jalandhar"/>
            <filter val="Jalgaon"/>
            <filter val="Jammu"/>
            <filter val="Jaunpur"/>
            <filter val="Jorhat"/>
            <filter val="Kachchh"/>
            <filter val="Kaithal"/>
            <filter val="Kalaburagi"/>
            <filter val="Kalahandi"/>
            <filter val="Kalimpong"/>
            <filter val="Kallakurichi"/>
            <filter val="Kamrup"/>
            <filter val="Kamrup Metropolitan"/>
            <filter val="Kancheepuram"/>
            <filter val="Kangra"/>
            <filter val="Kanniyakumari"/>
            <filter val="Kannur"/>
            <filter val="Kanpur Nagar"/>
            <filter val="Kargil"/>
            <filter val="Karimnagar"/>
            <filter val="Karnal"/>
            <filter val="Karur"/>
            <filter val="Kasaragod"/>
            <filter val="Khargone"/>
            <filter val="Kheri"/>
            <filter val="Khordha"/>
            <filter val="Kodagu"/>
            <filter val="Kolhapur"/>
            <filter val="Kolkata"/>
            <filter val="Kollam"/>
            <filter val="Korba"/>
            <filter val="Kottayam"/>
            <filter val="Kozhikode"/>
            <filter val="Krishna"/>
            <filter val="Kurnool"/>
            <filter val="Lakhimpur"/>
            <filter val="Lakhisarai"/>
            <filter val="Latur"/>
            <filter val="Leh"/>
            <filter val="Lohit"/>
            <filter val="Lucknow"/>
            <filter val="Ludhiana"/>
            <filter val="Madurai"/>
            <filter val="Mahe"/>
            <filter val="Mahesana"/>
            <filter val="Mahrajganj"/>
            <filter val="Malappuram"/>
            <filter val="Mansa"/>
            <filter val="Medchal Malkajgiri"/>
            <filter val="Medinipur East"/>
            <filter val="Meerut"/>
            <filter val="Mirzapur"/>
            <filter val="Moradabad"/>
            <filter val="Morena"/>
            <filter val="Morigaon"/>
            <filter val="Mumbai"/>
            <filter val="Munger"/>
            <filter val="Mysuru"/>
            <filter val="Nadia"/>
            <filter val="Nagapattinam"/>
            <filter val="Nagpur"/>
            <filter val="Nainital"/>
            <filter val="Nalanda"/>
            <filter val="Nalbari"/>
            <filter val="Namakkal"/>
            <filter val="Nashik"/>
            <filter val="New Delhi"/>
            <filter val="North 24 Parganas"/>
            <filter val="North and Middle Andaman"/>
            <filter val="North Delhi"/>
            <filter val="North East Delhi"/>
            <filter val="North Goa"/>
            <filter val="North West Delhi"/>
            <filter val="Nuh"/>
            <filter val="Osmanabad"/>
            <filter val="Palakkad"/>
            <filter val="Palwal"/>
            <filter val="Panch Mahals"/>
            <filter val="Panchkula"/>
            <filter val="Panipat"/>
            <filter val="Patan"/>
            <filter val="Pathanamthitta"/>
            <filter val="Pathankot"/>
            <filter val="Patiala"/>
            <filter val="Patna"/>
            <filter val="Pauri Garhwal"/>
            <filter val="Perambalur"/>
            <filter val="Pilibhit"/>
            <filter val="Porbandar"/>
            <filter val="Prakasam"/>
            <filter val="Puducherry"/>
            <filter val="Pune"/>
            <filter val="Puri"/>
            <filter val="Raipur"/>
            <filter val="Rajkot"/>
            <filter val="Rajnandgaon"/>
            <filter val="Rajouri"/>
            <filter val="Ramanathapuram"/>
            <filter val="Ranchi"/>
            <filter val="Ranga Reddy"/>
            <filter val="Ranipet"/>
            <filter val="Ratnagiri"/>
            <filter val="Rohtak"/>
            <filter val="Rupnagar"/>
            <filter val="S.A.S. Nagar"/>
            <filter val="S.P.S. Nellore"/>
            <filter val="Saharanpur"/>
            <filter val="Salem"/>
            <filter val="Sangli"/>
            <filter val="Saran"/>
            <filter val="Satara"/>
            <filter val="Shahid Bhagat Singh Nagar"/>
            <filter val="Shahjahanpur"/>
            <filter val="Shamli"/>
            <filter val="Shivpuri"/>
            <filter val="Shupiyan"/>
            <filter val="Sindhudurg"/>
            <filter val="Sirsa"/>
            <filter val="Sivaganga"/>
            <filter val="Siwan"/>
            <filter val="Sonipat"/>
            <filter val="South 24 Parganas"/>
            <filter val="South Andaman"/>
            <filter val="South Delhi"/>
            <filter val="South Salmara Mancachar"/>
            <filter val="South West Delhi"/>
            <filter val="Srinagar"/>
            <filter val="Surat"/>
            <filter val="Thane"/>
            <filter val="Thanjavur"/>
            <filter val="The Nilgiris"/>
            <filter val="Theni"/>
            <filter val="Thiruvallur"/>
            <filter val="Thiruvananthapuram"/>
            <filter val="Thiruvarur"/>
            <filter val="Thoothukkudi"/>
            <filter val="Thrissur"/>
            <filter val="Tiruchirappalli"/>
            <filter val="Tirunelveli"/>
            <filter val="Tirupathur"/>
            <filter val="Tiruppur"/>
            <filter val="Tiruvannamalai"/>
            <filter val="Tumakuru"/>
            <filter val="Udham Singh Nagar"/>
            <filter val="Udhampur"/>
            <filter val="Udupi"/>
            <filter val="Ujjain"/>
            <filter val="Una"/>
            <filter val="Uttara Kannada"/>
            <filter val="Vadodara"/>
            <filter val="Varanasi"/>
            <filter val="Vellore"/>
            <filter val="Viluppuram"/>
            <filter val="Virudhunagar"/>
            <filter val="Visakhapatnam"/>
            <filter val="Washim"/>
            <filter val="Wayanad"/>
            <filter val="West Delhi"/>
            <filter val="West Godavari"/>
            <filter val="Y.S.R."/>
            <filter val="Yavatmal"/>
          </filters>
        </filterColumn>
        <filterColumn colId="8">
          <filters>
            <filter val="Rajasthan"/>
          </filters>
        </filterColumn>
      </autoFilter>
    </customSheetView>
    <customSheetView guid="{B4520E71-FC28-41FE-972B-DFCE1D2AD60B}" filter="1" showAutoFilter="1">
      <pageMargins left="0.7" right="0.7" top="0.75" bottom="0.75" header="0.3" footer="0.3"/>
      <autoFilter ref="R3148:S3306" xr:uid="{00000000-0000-0000-0000-000000000000}"/>
    </customSheetView>
    <customSheetView guid="{3096B821-A4DA-452D-9922-45A16A25C558}" filter="1" showAutoFilter="1">
      <pageMargins left="0.7" right="0.7" top="0.75" bottom="0.75" header="0.3" footer="0.3"/>
      <autoFilter ref="A1:T3077" xr:uid="{00000000-0000-0000-0000-000000000000}">
        <filterColumn colId="8">
          <filters>
            <filter val="Maharashtra"/>
          </filters>
        </filterColumn>
      </autoFilter>
    </customSheetView>
    <customSheetView guid="{82A8CAC1-8BD1-4481-AA82-2CEED9DB493B}" filter="1" showAutoFilter="1">
      <pageMargins left="0.7" right="0.7" top="0.75" bottom="0.75" header="0.3" footer="0.3"/>
      <autoFilter ref="G2958" xr:uid="{00000000-0000-0000-0000-000000000000}"/>
    </customSheetView>
    <customSheetView guid="{EA056025-BB77-4D95-917A-54C1121C2E3D}" filter="1" showAutoFilter="1">
      <pageMargins left="0.7" right="0.7" top="0.75" bottom="0.75" header="0.3" footer="0.3"/>
      <autoFilter ref="A1:T3109" xr:uid="{00000000-0000-0000-0000-000000000000}">
        <filterColumn colId="8">
          <filters>
            <filter val="Karnataka"/>
          </filters>
        </filterColumn>
      </autoFilter>
    </customSheetView>
    <customSheetView guid="{E1530F83-3A74-49A7-BF37-FCF1ED39EF0D}" filter="1" showAutoFilter="1">
      <pageMargins left="0.7" right="0.7" top="0.75" bottom="0.75" header="0.3" footer="0.3"/>
      <autoFilter ref="A1:T1741" xr:uid="{00000000-0000-0000-0000-000000000000}">
        <filterColumn colId="8">
          <filters>
            <filter val="Telangana"/>
          </filters>
        </filterColumn>
      </autoFilter>
    </customSheetView>
    <customSheetView guid="{BDF8271B-EE44-43DC-8745-CB75A2E8464F}" filter="1" showAutoFilter="1">
      <pageMargins left="0.7" right="0.7" top="0.75" bottom="0.75" header="0.3" footer="0.3"/>
      <autoFilter ref="A1:T4123" xr:uid="{00000000-0000-0000-0000-000000000000}">
        <filterColumn colId="8">
          <filters>
            <filter val="Rajasthan"/>
          </filters>
        </filterColumn>
      </autoFilter>
    </customSheetView>
    <customSheetView guid="{9364A8B9-A0E3-4A2D-BDDC-759D783AAAEB}" filter="1" showAutoFilter="1">
      <pageMargins left="0.7" right="0.7" top="0.75" bottom="0.75" header="0.3" footer="0.3"/>
      <autoFilter ref="A1:T4123" xr:uid="{00000000-0000-0000-0000-000000000000}">
        <filterColumn colId="8">
          <filters>
            <filter val="Rajasthan"/>
          </filters>
        </filterColumn>
      </autoFilter>
    </customSheetView>
    <customSheetView guid="{27EB5A9E-153C-4967-A683-943304C30848}" filter="1" showAutoFilter="1">
      <pageMargins left="0.7" right="0.7" top="0.75" bottom="0.75" header="0.3" footer="0.3"/>
      <autoFilter ref="A1:T4123" xr:uid="{00000000-0000-0000-0000-000000000000}">
        <filterColumn colId="8">
          <filters>
            <filter val="Telangana"/>
          </filters>
        </filterColumn>
      </autoFilter>
    </customSheetView>
    <customSheetView guid="{583CBFBA-D2E9-40FF-AB50-B640066CD3F4}" filter="1" showAutoFilter="1">
      <pageMargins left="0.7" right="0.7" top="0.75" bottom="0.75" header="0.3" footer="0.3"/>
      <autoFilter ref="A1:T4123" xr:uid="{00000000-0000-0000-0000-000000000000}">
        <filterColumn colId="8">
          <filters>
            <filter val="Uttar Pradesh"/>
          </filters>
        </filterColumn>
      </autoFilter>
    </customSheetView>
    <customSheetView guid="{6C9377F4-D7E5-40C3-9009-B80C7B6D13A6}" filter="1" showAutoFilter="1">
      <pageMargins left="0.7" right="0.7" top="0.75" bottom="0.75" header="0.3" footer="0.3"/>
      <autoFilter ref="A1:T4123" xr:uid="{00000000-0000-0000-0000-000000000000}">
        <filterColumn colId="8">
          <filters>
            <filter val="Chhattisgarh"/>
          </filters>
        </filterColumn>
      </autoFilter>
    </customSheetView>
    <customSheetView guid="{3120790B-7A13-46B5-8256-82369ED319B5}" filter="1" showAutoFilter="1">
      <pageMargins left="0.7" right="0.7" top="0.75" bottom="0.75" header="0.3" footer="0.3"/>
      <autoFilter ref="A1:T4123" xr:uid="{00000000-0000-0000-0000-000000000000}">
        <filterColumn colId="8">
          <filters>
            <filter val="Chandigarh"/>
          </filters>
        </filterColumn>
      </autoFilter>
    </customSheetView>
    <customSheetView guid="{6D7964F2-756B-4BFF-ACF0-9E368808CB2F}" filter="1" showAutoFilter="1">
      <pageMargins left="0.7" right="0.7" top="0.75" bottom="0.75" header="0.3" footer="0.3"/>
      <autoFilter ref="A1:T4123" xr:uid="{00000000-0000-0000-0000-000000000000}">
        <filterColumn colId="7">
          <filters blank="1">
            <filter val="Agra"/>
            <filter val="Ahmadabad"/>
            <filter val="Ahmadnagar"/>
            <filter val="Aizawl"/>
            <filter val="Alappuzha"/>
            <filter val="Ambala"/>
            <filter val="Amravati"/>
            <filter val="Amritsar"/>
            <filter val="Anantapur"/>
            <filter val="Aurangabad"/>
            <filter val="Azamgarh"/>
            <filter val="Badgam"/>
            <filter val="Bagalkote"/>
            <filter val="Baghpat"/>
            <filter val="Ballari"/>
            <filter val="Banda"/>
            <filter val="Bandipore"/>
            <filter val="Baramula"/>
            <filter val="Bareilly"/>
            <filter val="Barnala"/>
            <filter val="Barwani"/>
            <filter val="Basti"/>
            <filter val="Begusarai"/>
            <filter val="Belagavi"/>
            <filter val="Bengaluru"/>
            <filter val="Bengaluru Rural"/>
            <filter val="Bhadradri Kothagudem"/>
            <filter val="Bhadrak"/>
            <filter val="Bhagalpur"/>
            <filter val="Bhavnagar"/>
            <filter val="Bhiwani"/>
            <filter val="Bhopal"/>
            <filter val="Bidar"/>
            <filter val="Bilaspur"/>
            <filter val="Bokaro"/>
            <filter val="Bulandshahr"/>
            <filter val="Buldana"/>
            <filter val="Cachar"/>
            <filter val="Chandigarh"/>
            <filter val="Chengalpattu"/>
            <filter val="Chennai"/>
            <filter val="Chhindwara"/>
            <filter val="Chikkaballapura"/>
            <filter val="Chitradurga"/>
            <filter val="Chittoor"/>
            <filter val="Chota Udaipur"/>
            <filter val="Coimbatore"/>
            <filter val="Cuddalore"/>
            <filter val="Cuttack"/>
            <filter val="Dakshina Kannada"/>
            <filter val="Davanagere"/>
            <filter val="Dehradun"/>
            <filter val="Dharwad"/>
            <filter val="Dhaulpur"/>
            <filter val="Dindigul"/>
            <filter val="Durg"/>
            <filter val="East Delhi"/>
            <filter val="East Godavari"/>
            <filter val="Ernakulam"/>
            <filter val="Erode"/>
            <filter val="Evacuees"/>
            <filter val="Faridabad"/>
            <filter val="Faridkot"/>
            <filter val="Firozabad"/>
            <filter val="Gandhinagar"/>
            <filter val="Gautam Buddha Nagar"/>
            <filter val="Gaya"/>
            <filter val="Ghaziabad"/>
            <filter val="Ghazipur"/>
            <filter val="Gir Somnath"/>
            <filter val="Goalpara"/>
            <filter val="Golaghat"/>
            <filter val="Gondiya"/>
            <filter val="Gopalganj"/>
            <filter val="Gujarat*"/>
            <filter val="Guntur"/>
            <filter val="Gurugram"/>
            <filter val="Gwalior"/>
            <filter val="Hapur"/>
            <filter val="Hardoi"/>
            <filter val="Haridwar"/>
            <filter val="Hathras"/>
            <filter val="Hatras"/>
            <filter val="Hazaribagh"/>
            <filter val="Hingoli"/>
            <filter val="Hisar"/>
            <filter val="Hooghly"/>
            <filter val="Hoshiarpur"/>
            <filter val="Howrah"/>
            <filter val="Hyderabad"/>
            <filter val="Idukki"/>
            <filter val="Imphal West"/>
            <filter val="Indore"/>
            <filter val="Italians"/>
            <filter val="Jabalpur"/>
            <filter val="Jajapur"/>
            <filter val="Jalandhar"/>
            <filter val="Jalgaon"/>
            <filter val="Jalna"/>
            <filter val="Jammu"/>
            <filter val="Jaunpur"/>
            <filter val="Jorhat"/>
            <filter val="Kachchh"/>
            <filter val="Kaithal"/>
            <filter val="Kalaburagi"/>
            <filter val="Kalahandi"/>
            <filter val="Kalimpong"/>
            <filter val="Kallakurichi"/>
            <filter val="Kamrup"/>
            <filter val="Kamrup Metropolitan"/>
            <filter val="Kancheepuram"/>
            <filter val="Kangra"/>
            <filter val="Kanniyakumari"/>
            <filter val="Kannur"/>
            <filter val="Kanpur Nagar"/>
            <filter val="Karauli"/>
            <filter val="Kargil"/>
            <filter val="Karimnagar"/>
            <filter val="Karnal"/>
            <filter val="Karur"/>
            <filter val="Kasaragod"/>
            <filter val="Khargone"/>
            <filter val="Kheri"/>
            <filter val="Khordha"/>
            <filter val="Kodagu"/>
            <filter val="Kolhapur"/>
            <filter val="Kolkata"/>
            <filter val="Kollam"/>
            <filter val="Korba"/>
            <filter val="Kottayam"/>
            <filter val="Kozhikode"/>
            <filter val="Krishna"/>
            <filter val="Kurnool"/>
            <filter val="Lakhimpur"/>
            <filter val="Lakhisarai"/>
            <filter val="Latur"/>
            <filter val="Leh"/>
            <filter val="Lohit"/>
            <filter val="Lucknow"/>
            <filter val="Ludhiana"/>
            <filter val="Madurai"/>
            <filter val="Mahe"/>
            <filter val="Mahesana"/>
            <filter val="Mahrajganj"/>
            <filter val="Malappuram"/>
            <filter val="Mansa"/>
            <filter val="Medchal Malkajgiri"/>
            <filter val="Medinipur East"/>
            <filter val="Meerut"/>
            <filter val="Mirzapur"/>
            <filter val="Moradabad"/>
            <filter val="Morena"/>
            <filter val="Morigaon"/>
            <filter val="Mumbai"/>
            <filter val="Munger"/>
            <filter val="Mysuru"/>
            <filter val="Nadia"/>
            <filter val="Nagapattinam"/>
            <filter val="Nagaur"/>
            <filter val="Nagpur"/>
            <filter val="Nainital"/>
            <filter val="Nalanda"/>
            <filter val="Nalbari"/>
            <filter val="Namakkal"/>
            <filter val="Nashik"/>
            <filter val="New Delhi"/>
            <filter val="North 24 Parganas"/>
            <filter val="North and Middle Andaman"/>
            <filter val="North Delhi"/>
            <filter val="North East Delhi"/>
            <filter val="North Goa"/>
            <filter val="North West Delhi"/>
            <filter val="Nuh"/>
            <filter val="Osmanabad"/>
            <filter val="Palakkad"/>
            <filter val="Palwal"/>
            <filter val="Panch Mahals"/>
            <filter val="Panchkula"/>
            <filter val="Panipat"/>
            <filter val="Patan"/>
            <filter val="Pathanamthitta"/>
            <filter val="Pathankot"/>
            <filter val="Patiala"/>
            <filter val="Patna"/>
            <filter val="Pauri Garhwal"/>
            <filter val="Perambalur"/>
            <filter val="Pilibhit"/>
            <filter val="Porbandar"/>
            <filter val="Prakasam"/>
            <filter val="Puducherry"/>
            <filter val="Pune"/>
            <filter val="Puri"/>
            <filter val="Raipur"/>
            <filter val="Rajkot"/>
            <filter val="Rajnandgaon"/>
            <filter val="Rajouri"/>
            <filter val="Ramanathapuram"/>
            <filter val="Ranchi"/>
            <filter val="Ranga Reddy"/>
            <filter val="Ranipet"/>
            <filter val="Ratnagiri"/>
            <filter val="Rohtak"/>
            <filter val="Rupnagar"/>
            <filter val="S.A.S. Nagar"/>
            <filter val="S.P.S. Nellore"/>
            <filter val="Saharanpur"/>
            <filter val="Salem"/>
            <filter val="Sangli"/>
            <filter val="Saran"/>
            <filter val="Satara"/>
            <filter val="Shahid Bhagat Singh Nagar"/>
            <filter val="Shahjahanpur"/>
            <filter val="Shamli"/>
            <filter val="Shivpuri"/>
            <filter val="Shupiyan"/>
            <filter val="Sindhudurg"/>
            <filter val="Sirsa"/>
            <filter val="Sivaganga"/>
            <filter val="Siwan"/>
            <filter val="Sonipat"/>
            <filter val="South 24 Parganas"/>
            <filter val="South Andaman"/>
            <filter val="South Delhi"/>
            <filter val="South Salmara Mancachar"/>
            <filter val="South West Delhi"/>
            <filter val="Srinagar"/>
            <filter val="Surat"/>
            <filter val="Thane"/>
            <filter val="Thanjavur"/>
            <filter val="The Nilgiris"/>
            <filter val="Theni"/>
            <filter val="Thiruvallur"/>
            <filter val="Thiruvananthapuram"/>
            <filter val="Thiruvarur"/>
            <filter val="Thoothukkudi"/>
            <filter val="Thrissur"/>
            <filter val="Tiruchirappalli"/>
            <filter val="Tirunelveli"/>
            <filter val="Tirupathur"/>
            <filter val="Tiruppur"/>
            <filter val="Tiruvannamalai"/>
            <filter val="Tumakuru"/>
            <filter val="Udham Singh Nagar"/>
            <filter val="Udhampur"/>
            <filter val="Udupi"/>
            <filter val="Ujjain"/>
            <filter val="Una"/>
            <filter val="Uttara Kannada"/>
            <filter val="Vadodara"/>
            <filter val="Varanasi"/>
            <filter val="Vellore"/>
            <filter val="Viluppuram"/>
            <filter val="Virudhunagar"/>
            <filter val="Visakhapatnam"/>
            <filter val="Washim"/>
            <filter val="Wayanad"/>
            <filter val="West Delhi"/>
            <filter val="West Godavari"/>
            <filter val="Y.S.R."/>
            <filter val="Yavatmal"/>
          </filters>
        </filterColumn>
        <filterColumn colId="8">
          <filters>
            <filter val="Rajasthan"/>
          </filters>
        </filterColumn>
      </autoFilter>
    </customSheetView>
    <customSheetView guid="{FB1D4098-2310-4B12-9DEB-B502D8ABC3E4}" filter="1" showAutoFilter="1">
      <pageMargins left="0.7" right="0.7" top="0.75" bottom="0.75" header="0.3" footer="0.3"/>
      <autoFilter ref="A1:T4123" xr:uid="{00000000-0000-0000-0000-000000000000}">
        <filterColumn colId="8">
          <filters>
            <filter val="Goa"/>
          </filters>
        </filterColumn>
      </autoFilter>
    </customSheetView>
    <customSheetView guid="{2B1A02D8-43B2-43F7-8D06-B12D1C269FA6}" filter="1" showAutoFilter="1">
      <pageMargins left="0.7" right="0.7" top="0.75" bottom="0.75" header="0.3" footer="0.3"/>
      <autoFilter ref="A1:T4123" xr:uid="{00000000-0000-0000-0000-000000000000}">
        <filterColumn colId="8">
          <filters>
            <filter val="Telangana"/>
          </filters>
        </filterColumn>
      </autoFilter>
    </customSheetView>
    <customSheetView guid="{353C37CE-879D-494A-A3C9-02E05BD700E5}" filter="1" showAutoFilter="1">
      <pageMargins left="0.7" right="0.7" top="0.75" bottom="0.75" header="0.3" footer="0.3"/>
      <autoFilter ref="A1:T4123" xr:uid="{00000000-0000-0000-0000-000000000000}">
        <filterColumn colId="8">
          <filters>
            <filter val="Rajasthan"/>
          </filters>
        </filterColumn>
      </autoFilter>
    </customSheetView>
    <customSheetView guid="{FDBB8889-466A-4AF1-8A8D-BBC9161B8B15}" filter="1" showAutoFilter="1">
      <pageMargins left="0.7" right="0.7" top="0.75" bottom="0.75" header="0.3" footer="0.3"/>
      <autoFilter ref="A1:T4123" xr:uid="{00000000-0000-0000-0000-000000000000}">
        <filterColumn colId="8">
          <filters>
            <filter val="Uttarakhand"/>
          </filters>
        </filterColumn>
      </autoFilter>
    </customSheetView>
    <customSheetView guid="{69D6AD51-2C27-4626-B96B-6B0512E7766C}" filter="1" showAutoFilter="1">
      <pageMargins left="0.7" right="0.7" top="0.75" bottom="0.75" header="0.3" footer="0.3"/>
      <autoFilter ref="A1:T4123" xr:uid="{00000000-0000-0000-0000-000000000000}">
        <filterColumn colId="8">
          <filters>
            <filter val="Karnataka"/>
          </filters>
        </filterColumn>
      </autoFilter>
    </customSheetView>
    <customSheetView guid="{71C2396C-4D6F-44B5-AE9B-6435DF386B93}" filter="1" showAutoFilter="1">
      <pageMargins left="0.7" right="0.7" top="0.75" bottom="0.75" header="0.3" footer="0.3"/>
      <autoFilter ref="A1:T4123" xr:uid="{00000000-0000-0000-0000-000000000000}">
        <filterColumn colId="8">
          <filters>
            <filter val="Haryana"/>
          </filters>
        </filterColumn>
      </autoFilter>
    </customSheetView>
    <customSheetView guid="{A6C878DE-3F71-466F-8B08-2643AC203E07}" filter="1" showAutoFilter="1">
      <pageMargins left="0.7" right="0.7" top="0.75" bottom="0.75" header="0.3" footer="0.3"/>
      <autoFilter ref="A1:T4123" xr:uid="{00000000-0000-0000-0000-000000000000}">
        <filterColumn colId="8">
          <filters>
            <filter val="Maharashtra"/>
          </filters>
        </filterColumn>
      </autoFilter>
    </customSheetView>
    <customSheetView guid="{1B9E1899-71CB-4239-85C8-9C7348EC9248}" filter="1" showAutoFilter="1">
      <pageMargins left="0.7" right="0.7" top="0.75" bottom="0.75" header="0.3" footer="0.3"/>
      <autoFilter ref="A1:T4123" xr:uid="{00000000-0000-0000-0000-000000000000}">
        <filterColumn colId="8">
          <filters>
            <filter val="Bihar"/>
          </filters>
        </filterColumn>
      </autoFilter>
    </customSheetView>
    <customSheetView guid="{B461F117-F5F5-4400-B94F-26F35DDBBB3B}" filter="1" showAutoFilter="1">
      <pageMargins left="0.7" right="0.7" top="0.75" bottom="0.75" header="0.3" footer="0.3"/>
      <autoFilter ref="A1:T4123" xr:uid="{00000000-0000-0000-0000-000000000000}">
        <filterColumn colId="8">
          <filters>
            <filter val="Maharashtra"/>
          </filters>
        </filterColumn>
      </autoFilter>
    </customSheetView>
    <customSheetView guid="{0D41EC2C-E327-4CDD-A548-6352C41DB701}" filter="1" showAutoFilter="1">
      <pageMargins left="0.7" right="0.7" top="0.75" bottom="0.75" header="0.3" footer="0.3"/>
      <autoFilter ref="A1:T4123" xr:uid="{00000000-0000-0000-0000-000000000000}">
        <filterColumn colId="7">
          <filters blank="1">
            <filter val="Azamgarh"/>
            <filter val="Banda"/>
            <filter val="Barnala"/>
            <filter val="Barwani"/>
            <filter val="Basti"/>
            <filter val="Bokaro"/>
            <filter val="Bulandshahr"/>
            <filter val="Chota Udaipur"/>
            <filter val="Cuddalore"/>
            <filter val="Dhaulpur"/>
            <filter val="Evacuees"/>
            <filter val="Faridkot"/>
            <filter val="Firozabad"/>
            <filter val="Ghazipur"/>
            <filter val="Gujarat*"/>
            <filter val="Hapur"/>
            <filter val="Hardoi"/>
            <filter val="Hathras"/>
            <filter val="Hatras"/>
            <filter val="Hingoli"/>
            <filter val="Italians"/>
            <filter val="Jalna"/>
            <filter val="Kalahandi"/>
            <filter val="Kallakurichi"/>
            <filter val="Karauli"/>
            <filter val="Khargone"/>
            <filter val="Kheri"/>
            <filter val="Latur"/>
            <filter val="Mahrajganj"/>
            <filter val="Mansa"/>
            <filter val="Mirzapur"/>
            <filter val="Nagaur"/>
            <filter val="Osmanabad"/>
            <filter val="Pathankot"/>
            <filter val="Patiala"/>
            <filter val="Perambalur"/>
            <filter val="Rupnagar"/>
            <filter val="Saharanpur"/>
            <filter val="Shahjahanpur"/>
            <filter val="Shamli"/>
            <filter val="Shupiyan"/>
            <filter val="Sindhudurg"/>
            <filter val="The Nilgiris"/>
            <filter val="Washim"/>
          </filters>
        </filterColumn>
      </autoFilter>
    </customSheetView>
    <customSheetView guid="{003ED9E8-B00E-4F1F-B6FA-13149B5B18DF}" filter="1" showAutoFilter="1">
      <pageMargins left="0.7" right="0.7" top="0.75" bottom="0.75" header="0.3" footer="0.3"/>
      <autoFilter ref="A1:T4123" xr:uid="{00000000-0000-0000-0000-000000000000}">
        <filterColumn colId="8">
          <filters>
            <filter val="Kerala"/>
          </filters>
        </filterColumn>
      </autoFilter>
    </customSheetView>
    <customSheetView guid="{BD5D9C5E-8C63-4EF0-BFB3-560EF48E929D}" filter="1" showAutoFilter="1">
      <pageMargins left="0.7" right="0.7" top="0.75" bottom="0.75" header="0.3" footer="0.3"/>
      <autoFilter ref="A1:T4123" xr:uid="{00000000-0000-0000-0000-000000000000}">
        <filterColumn colId="8">
          <filters>
            <filter val="Assam"/>
          </filters>
        </filterColumn>
      </autoFilter>
    </customSheetView>
  </customSheetViews>
  <mergeCells count="1">
    <mergeCell ref="R2:S2"/>
  </mergeCells>
  <conditionalFormatting sqref="J1:J5101">
    <cfRule type="colorScale" priority="1">
      <colorScale>
        <cfvo type="min"/>
        <cfvo type="max"/>
        <color rgb="FF57BB8A"/>
        <color rgb="FFFFFFFF"/>
      </colorScale>
    </cfRule>
  </conditionalFormatting>
  <dataValidations count="2">
    <dataValidation type="list" allowBlank="1" showInputMessage="1" showErrorMessage="1" prompt="Status: Hospitalized/Recovered/Deceased" sqref="K2:K29" xr:uid="{00000000-0002-0000-0000-000001000000}">
      <formula1>"Hospitalized,Recovered,Deceased"</formula1>
    </dataValidation>
    <dataValidation type="list" allowBlank="1" showInputMessage="1" showErrorMessage="1" prompt="Status: Hospitalized/Recovered/Deceased" sqref="K30:K237 K241:K254 K258:K737 K739:K1018 K1020:K5101" xr:uid="{00000000-0002-0000-0000-000003000000}">
      <formula1>"Hospitalized,Recovered,Deceased,Migrated"</formula1>
    </dataValidation>
  </dataValidations>
  <hyperlinks>
    <hyperlink ref="Q2" r:id="rId1" xr:uid="{00000000-0004-0000-0000-000000000000}"/>
    <hyperlink ref="R2" r:id="rId2" xr:uid="{00000000-0004-0000-0000-000001000000}"/>
    <hyperlink ref="Q3" r:id="rId3" xr:uid="{00000000-0004-0000-0000-000002000000}"/>
    <hyperlink ref="R3" r:id="rId4" xr:uid="{00000000-0004-0000-0000-000003000000}"/>
    <hyperlink ref="Q4" r:id="rId5" xr:uid="{00000000-0004-0000-0000-000004000000}"/>
    <hyperlink ref="R4" r:id="rId6" xr:uid="{00000000-0004-0000-0000-000005000000}"/>
    <hyperlink ref="S4" r:id="rId7" xr:uid="{00000000-0004-0000-0000-000006000000}"/>
    <hyperlink ref="Q5" r:id="rId8" xr:uid="{00000000-0004-0000-0000-000007000000}"/>
    <hyperlink ref="R5" r:id="rId9" xr:uid="{00000000-0004-0000-0000-000008000000}"/>
    <hyperlink ref="Q6" r:id="rId10" xr:uid="{00000000-0004-0000-0000-000009000000}"/>
    <hyperlink ref="R6" r:id="rId11" xr:uid="{00000000-0004-0000-0000-00000A000000}"/>
    <hyperlink ref="S6" r:id="rId12" xr:uid="{00000000-0004-0000-0000-00000B000000}"/>
    <hyperlink ref="Q7" r:id="rId13" xr:uid="{00000000-0004-0000-0000-00000C000000}"/>
    <hyperlink ref="R7" r:id="rId14" xr:uid="{00000000-0004-0000-0000-00000D000000}"/>
    <hyperlink ref="S7" r:id="rId15" xr:uid="{00000000-0004-0000-0000-00000E000000}"/>
    <hyperlink ref="Q8" r:id="rId16" xr:uid="{00000000-0004-0000-0000-00000F000000}"/>
    <hyperlink ref="R8" r:id="rId17" xr:uid="{00000000-0004-0000-0000-000010000000}"/>
    <hyperlink ref="Q9" r:id="rId18" xr:uid="{00000000-0004-0000-0000-000011000000}"/>
    <hyperlink ref="R9" r:id="rId19" xr:uid="{00000000-0004-0000-0000-000012000000}"/>
    <hyperlink ref="Q10" r:id="rId20" xr:uid="{00000000-0004-0000-0000-000013000000}"/>
    <hyperlink ref="R10" r:id="rId21" xr:uid="{00000000-0004-0000-0000-000014000000}"/>
    <hyperlink ref="Q11" r:id="rId22" xr:uid="{00000000-0004-0000-0000-000015000000}"/>
    <hyperlink ref="R11" r:id="rId23" xr:uid="{00000000-0004-0000-0000-000016000000}"/>
    <hyperlink ref="Q12" r:id="rId24" xr:uid="{00000000-0004-0000-0000-000017000000}"/>
    <hyperlink ref="R12" r:id="rId25" xr:uid="{00000000-0004-0000-0000-000018000000}"/>
    <hyperlink ref="Q13" r:id="rId26" xr:uid="{00000000-0004-0000-0000-000019000000}"/>
    <hyperlink ref="R13" r:id="rId27" xr:uid="{00000000-0004-0000-0000-00001A000000}"/>
    <hyperlink ref="Q14" r:id="rId28" xr:uid="{00000000-0004-0000-0000-00001B000000}"/>
    <hyperlink ref="R14" r:id="rId29" xr:uid="{00000000-0004-0000-0000-00001C000000}"/>
    <hyperlink ref="Q15" r:id="rId30" xr:uid="{00000000-0004-0000-0000-00001D000000}"/>
    <hyperlink ref="R15" r:id="rId31" xr:uid="{00000000-0004-0000-0000-00001E000000}"/>
    <hyperlink ref="Q16" r:id="rId32" xr:uid="{00000000-0004-0000-0000-00001F000000}"/>
    <hyperlink ref="R16" r:id="rId33" xr:uid="{00000000-0004-0000-0000-000020000000}"/>
    <hyperlink ref="Q17" r:id="rId34" xr:uid="{00000000-0004-0000-0000-000021000000}"/>
    <hyperlink ref="R17" r:id="rId35" xr:uid="{00000000-0004-0000-0000-000022000000}"/>
    <hyperlink ref="Q18" r:id="rId36" xr:uid="{00000000-0004-0000-0000-000023000000}"/>
    <hyperlink ref="R18" r:id="rId37" xr:uid="{00000000-0004-0000-0000-000024000000}"/>
    <hyperlink ref="Q19" r:id="rId38" xr:uid="{00000000-0004-0000-0000-000025000000}"/>
    <hyperlink ref="R19" r:id="rId39" xr:uid="{00000000-0004-0000-0000-000026000000}"/>
    <hyperlink ref="Q20" r:id="rId40" xr:uid="{00000000-0004-0000-0000-000027000000}"/>
    <hyperlink ref="R20" r:id="rId41" xr:uid="{00000000-0004-0000-0000-000028000000}"/>
    <hyperlink ref="Q21" r:id="rId42" xr:uid="{00000000-0004-0000-0000-000029000000}"/>
    <hyperlink ref="R21" r:id="rId43" xr:uid="{00000000-0004-0000-0000-00002A000000}"/>
    <hyperlink ref="Q22" r:id="rId44" xr:uid="{00000000-0004-0000-0000-00002B000000}"/>
    <hyperlink ref="R22" r:id="rId45" xr:uid="{00000000-0004-0000-0000-00002C000000}"/>
    <hyperlink ref="S22" r:id="rId46" xr:uid="{00000000-0004-0000-0000-00002D000000}"/>
    <hyperlink ref="Q23" r:id="rId47" xr:uid="{00000000-0004-0000-0000-00002E000000}"/>
    <hyperlink ref="R23" r:id="rId48" display="https://www.indiatoday.in/india/story/coronavirus-in-india-tracking-country-s-first-50-covid-19-cases-what-numbers-tell-1654468-2020-03-12" xr:uid="{00000000-0004-0000-0000-00002F000000}"/>
    <hyperlink ref="Q24" r:id="rId49" xr:uid="{00000000-0004-0000-0000-000030000000}"/>
    <hyperlink ref="Q25" r:id="rId50" xr:uid="{00000000-0004-0000-0000-000031000000}"/>
    <hyperlink ref="Q26" r:id="rId51" xr:uid="{00000000-0004-0000-0000-000032000000}"/>
    <hyperlink ref="Q27" r:id="rId52" xr:uid="{00000000-0004-0000-0000-000033000000}"/>
    <hyperlink ref="Q28" r:id="rId53" xr:uid="{00000000-0004-0000-0000-000034000000}"/>
    <hyperlink ref="Q29" r:id="rId54" xr:uid="{00000000-0004-0000-0000-000035000000}"/>
    <hyperlink ref="Q30" r:id="rId55" xr:uid="{00000000-0004-0000-0000-000036000000}"/>
    <hyperlink ref="R30" r:id="rId56" xr:uid="{00000000-0004-0000-0000-000037000000}"/>
    <hyperlink ref="Q31" r:id="rId57" xr:uid="{00000000-0004-0000-0000-000038000000}"/>
    <hyperlink ref="R31" r:id="rId58" xr:uid="{00000000-0004-0000-0000-000039000000}"/>
    <hyperlink ref="S31" r:id="rId59" xr:uid="{00000000-0004-0000-0000-00003A000000}"/>
    <hyperlink ref="Q32" r:id="rId60" xr:uid="{00000000-0004-0000-0000-00003B000000}"/>
    <hyperlink ref="R32" r:id="rId61" xr:uid="{00000000-0004-0000-0000-00003C000000}"/>
    <hyperlink ref="S32" r:id="rId62" xr:uid="{00000000-0004-0000-0000-00003D000000}"/>
    <hyperlink ref="Q33" r:id="rId63" xr:uid="{00000000-0004-0000-0000-00003E000000}"/>
    <hyperlink ref="R33" r:id="rId64" xr:uid="{00000000-0004-0000-0000-00003F000000}"/>
    <hyperlink ref="Q34" r:id="rId65" xr:uid="{00000000-0004-0000-0000-000040000000}"/>
    <hyperlink ref="R34" r:id="rId66" xr:uid="{00000000-0004-0000-0000-000041000000}"/>
    <hyperlink ref="Q35" r:id="rId67" xr:uid="{00000000-0004-0000-0000-000042000000}"/>
    <hyperlink ref="R35" r:id="rId68" xr:uid="{00000000-0004-0000-0000-000043000000}"/>
    <hyperlink ref="S35" r:id="rId69" xr:uid="{00000000-0004-0000-0000-000044000000}"/>
    <hyperlink ref="Q36" r:id="rId70" xr:uid="{00000000-0004-0000-0000-000045000000}"/>
    <hyperlink ref="R36" r:id="rId71" xr:uid="{00000000-0004-0000-0000-000046000000}"/>
    <hyperlink ref="S36" r:id="rId72" xr:uid="{00000000-0004-0000-0000-000047000000}"/>
    <hyperlink ref="Q37" r:id="rId73" xr:uid="{00000000-0004-0000-0000-000048000000}"/>
    <hyperlink ref="R37" r:id="rId74" xr:uid="{00000000-0004-0000-0000-000049000000}"/>
    <hyperlink ref="S37" r:id="rId75" xr:uid="{00000000-0004-0000-0000-00004A000000}"/>
    <hyperlink ref="Q38" r:id="rId76" xr:uid="{00000000-0004-0000-0000-00004B000000}"/>
    <hyperlink ref="R38" r:id="rId77" xr:uid="{00000000-0004-0000-0000-00004C000000}"/>
    <hyperlink ref="S38" r:id="rId78" xr:uid="{00000000-0004-0000-0000-00004D000000}"/>
    <hyperlink ref="Q39" r:id="rId79" xr:uid="{00000000-0004-0000-0000-00004E000000}"/>
    <hyperlink ref="R39" r:id="rId80" xr:uid="{00000000-0004-0000-0000-00004F000000}"/>
    <hyperlink ref="S39" r:id="rId81" xr:uid="{00000000-0004-0000-0000-000050000000}"/>
    <hyperlink ref="Q40" r:id="rId82" xr:uid="{00000000-0004-0000-0000-000051000000}"/>
    <hyperlink ref="R40" r:id="rId83" xr:uid="{00000000-0004-0000-0000-000052000000}"/>
    <hyperlink ref="S40" r:id="rId84" xr:uid="{00000000-0004-0000-0000-000053000000}"/>
    <hyperlink ref="Q41" r:id="rId85" xr:uid="{00000000-0004-0000-0000-000054000000}"/>
    <hyperlink ref="R41" r:id="rId86" xr:uid="{00000000-0004-0000-0000-000055000000}"/>
    <hyperlink ref="S41" r:id="rId87" xr:uid="{00000000-0004-0000-0000-000056000000}"/>
    <hyperlink ref="Q42" r:id="rId88" xr:uid="{00000000-0004-0000-0000-000057000000}"/>
    <hyperlink ref="Q44" r:id="rId89" xr:uid="{00000000-0004-0000-0000-000058000000}"/>
    <hyperlink ref="R44" r:id="rId90" xr:uid="{00000000-0004-0000-0000-000059000000}"/>
    <hyperlink ref="S44" r:id="rId91" display="https://www.thehindu.com/news/national/coronavirus-live-updates-march-9-2020/article31020875.ece" xr:uid="{00000000-0004-0000-0000-00005A000000}"/>
    <hyperlink ref="Q45" r:id="rId92" xr:uid="{00000000-0004-0000-0000-00005B000000}"/>
    <hyperlink ref="R45" r:id="rId93" xr:uid="{00000000-0004-0000-0000-00005C000000}"/>
    <hyperlink ref="S45" r:id="rId94" xr:uid="{00000000-0004-0000-0000-00005D000000}"/>
    <hyperlink ref="Q46" r:id="rId95" xr:uid="{00000000-0004-0000-0000-00005E000000}"/>
    <hyperlink ref="R47" r:id="rId96" xr:uid="{00000000-0004-0000-0000-00005F000000}"/>
    <hyperlink ref="Q48" r:id="rId97" xr:uid="{00000000-0004-0000-0000-000060000000}"/>
    <hyperlink ref="Q49" r:id="rId98" xr:uid="{00000000-0004-0000-0000-000061000000}"/>
    <hyperlink ref="Q50" r:id="rId99" xr:uid="{00000000-0004-0000-0000-000062000000}"/>
    <hyperlink ref="R50" r:id="rId100" xr:uid="{00000000-0004-0000-0000-000063000000}"/>
    <hyperlink ref="S50" r:id="rId101" xr:uid="{00000000-0004-0000-0000-000064000000}"/>
    <hyperlink ref="Q51" r:id="rId102" xr:uid="{00000000-0004-0000-0000-000065000000}"/>
    <hyperlink ref="R51" r:id="rId103" xr:uid="{00000000-0004-0000-0000-000066000000}"/>
    <hyperlink ref="S51" r:id="rId104" xr:uid="{00000000-0004-0000-0000-000067000000}"/>
    <hyperlink ref="Q52" r:id="rId105" xr:uid="{00000000-0004-0000-0000-000068000000}"/>
    <hyperlink ref="Q53" r:id="rId106" xr:uid="{00000000-0004-0000-0000-000069000000}"/>
    <hyperlink ref="R53" r:id="rId107" xr:uid="{00000000-0004-0000-0000-00006A000000}"/>
    <hyperlink ref="Q54" r:id="rId108" xr:uid="{00000000-0004-0000-0000-00006B000000}"/>
    <hyperlink ref="R54" r:id="rId109" display="https://english.manoramaonline.com/news/kerala/2020/03/10/coronavirus-holiday-for-upto-class-7-kerala.html" xr:uid="{00000000-0004-0000-0000-00006C000000}"/>
    <hyperlink ref="Q55" r:id="rId110" xr:uid="{00000000-0004-0000-0000-00006D000000}"/>
    <hyperlink ref="R55" r:id="rId111" xr:uid="{00000000-0004-0000-0000-00006E000000}"/>
    <hyperlink ref="S55" r:id="rId112" xr:uid="{00000000-0004-0000-0000-00006F000000}"/>
    <hyperlink ref="Q56" r:id="rId113" xr:uid="{00000000-0004-0000-0000-000070000000}"/>
    <hyperlink ref="S56" r:id="rId114" xr:uid="{00000000-0004-0000-0000-000071000000}"/>
    <hyperlink ref="Q57" r:id="rId115" xr:uid="{00000000-0004-0000-0000-000072000000}"/>
    <hyperlink ref="R57" r:id="rId116" xr:uid="{00000000-0004-0000-0000-000073000000}"/>
    <hyperlink ref="S57" r:id="rId117" xr:uid="{00000000-0004-0000-0000-000074000000}"/>
    <hyperlink ref="Q58" r:id="rId118" xr:uid="{00000000-0004-0000-0000-000075000000}"/>
    <hyperlink ref="R58" r:id="rId119" xr:uid="{00000000-0004-0000-0000-000076000000}"/>
    <hyperlink ref="S58" r:id="rId120" xr:uid="{00000000-0004-0000-0000-000077000000}"/>
    <hyperlink ref="Q59" r:id="rId121" xr:uid="{00000000-0004-0000-0000-000078000000}"/>
    <hyperlink ref="R59" r:id="rId122" xr:uid="{00000000-0004-0000-0000-000079000000}"/>
    <hyperlink ref="S59" r:id="rId123" xr:uid="{00000000-0004-0000-0000-00007A000000}"/>
    <hyperlink ref="Q60" r:id="rId124" xr:uid="{00000000-0004-0000-0000-00007B000000}"/>
    <hyperlink ref="R60" r:id="rId125" xr:uid="{00000000-0004-0000-0000-00007C000000}"/>
    <hyperlink ref="S60" r:id="rId126" xr:uid="{00000000-0004-0000-0000-00007D000000}"/>
    <hyperlink ref="Q61" r:id="rId127" xr:uid="{00000000-0004-0000-0000-00007E000000}"/>
    <hyperlink ref="R61" r:id="rId128" xr:uid="{00000000-0004-0000-0000-00007F000000}"/>
    <hyperlink ref="S61" r:id="rId129" xr:uid="{00000000-0004-0000-0000-000080000000}"/>
    <hyperlink ref="Q62" r:id="rId130" xr:uid="{00000000-0004-0000-0000-000081000000}"/>
    <hyperlink ref="R62" r:id="rId131" xr:uid="{00000000-0004-0000-0000-000082000000}"/>
    <hyperlink ref="S62" r:id="rId132" xr:uid="{00000000-0004-0000-0000-000083000000}"/>
    <hyperlink ref="Q63" r:id="rId133" xr:uid="{00000000-0004-0000-0000-000084000000}"/>
    <hyperlink ref="Q64" r:id="rId134" xr:uid="{00000000-0004-0000-0000-000085000000}"/>
    <hyperlink ref="R64" r:id="rId135" xr:uid="{00000000-0004-0000-0000-000086000000}"/>
    <hyperlink ref="Q65" r:id="rId136" xr:uid="{00000000-0004-0000-0000-000087000000}"/>
    <hyperlink ref="Q66" r:id="rId137" xr:uid="{00000000-0004-0000-0000-000088000000}"/>
    <hyperlink ref="R66" r:id="rId138" display="https://www.thehindu.com/todays-paper/tally-goes-up-to-11/article31045938.ece" xr:uid="{00000000-0004-0000-0000-000089000000}"/>
    <hyperlink ref="Q67" r:id="rId139" xr:uid="{00000000-0004-0000-0000-00008A000000}"/>
    <hyperlink ref="R67" r:id="rId140" xr:uid="{00000000-0004-0000-0000-00008B000000}"/>
    <hyperlink ref="Q68" r:id="rId141" xr:uid="{00000000-0004-0000-0000-00008C000000}"/>
    <hyperlink ref="R68" r:id="rId142" xr:uid="{00000000-0004-0000-0000-00008D000000}"/>
    <hyperlink ref="Q69" r:id="rId143" xr:uid="{00000000-0004-0000-0000-00008E000000}"/>
    <hyperlink ref="R69" r:id="rId144" xr:uid="{00000000-0004-0000-0000-00008F000000}"/>
    <hyperlink ref="Q70" r:id="rId145" xr:uid="{00000000-0004-0000-0000-000090000000}"/>
    <hyperlink ref="R70" r:id="rId146" xr:uid="{00000000-0004-0000-0000-000091000000}"/>
    <hyperlink ref="Q71" r:id="rId147" xr:uid="{00000000-0004-0000-0000-000092000000}"/>
    <hyperlink ref="Q72" r:id="rId148" xr:uid="{00000000-0004-0000-0000-000093000000}"/>
    <hyperlink ref="R72" r:id="rId149" xr:uid="{00000000-0004-0000-0000-000094000000}"/>
    <hyperlink ref="S72" r:id="rId150" xr:uid="{00000000-0004-0000-0000-000095000000}"/>
    <hyperlink ref="Q73" r:id="rId151" xr:uid="{00000000-0004-0000-0000-000096000000}"/>
    <hyperlink ref="R73" r:id="rId152" display="https://www.indiatoday.in/india/story/tracking-coronavirus-patients-in-karnataka-who-went-where-1655701-2020-03-15" xr:uid="{00000000-0004-0000-0000-000097000000}"/>
    <hyperlink ref="Q74" r:id="rId153" xr:uid="{00000000-0004-0000-0000-000098000000}"/>
    <hyperlink ref="R74" r:id="rId154" xr:uid="{00000000-0004-0000-0000-000099000000}"/>
    <hyperlink ref="Q75" r:id="rId155" xr:uid="{00000000-0004-0000-0000-00009A000000}"/>
    <hyperlink ref="Q76" r:id="rId156" xr:uid="{00000000-0004-0000-0000-00009B000000}"/>
    <hyperlink ref="R76" r:id="rId157" xr:uid="{00000000-0004-0000-0000-00009C000000}"/>
    <hyperlink ref="S76" r:id="rId158" xr:uid="{00000000-0004-0000-0000-00009D000000}"/>
    <hyperlink ref="Q77" r:id="rId159" xr:uid="{00000000-0004-0000-0000-00009E000000}"/>
    <hyperlink ref="R77" r:id="rId160" xr:uid="{00000000-0004-0000-0000-00009F000000}"/>
    <hyperlink ref="S77" r:id="rId161" xr:uid="{00000000-0004-0000-0000-0000A0000000}"/>
    <hyperlink ref="Q78" r:id="rId162" xr:uid="{00000000-0004-0000-0000-0000A1000000}"/>
    <hyperlink ref="R78" r:id="rId163" xr:uid="{00000000-0004-0000-0000-0000A2000000}"/>
    <hyperlink ref="S78" r:id="rId164" xr:uid="{00000000-0004-0000-0000-0000A3000000}"/>
    <hyperlink ref="Q79" r:id="rId165" xr:uid="{00000000-0004-0000-0000-0000A4000000}"/>
    <hyperlink ref="R79" r:id="rId166" display="https://www.thehindu.com/news/national/other-states/three-more-test-positive-in-maharashtra/article31054460.ece" xr:uid="{00000000-0004-0000-0000-0000A5000000}"/>
    <hyperlink ref="S79" r:id="rId167" display="https://www.theweek.in/news/india/2020/03/17/coronavirus-3rd-death-in-india-reported-from-mumbai-as-64-year-old-man-dies.html" xr:uid="{00000000-0004-0000-0000-0000A6000000}"/>
    <hyperlink ref="Q80" r:id="rId168" xr:uid="{00000000-0004-0000-0000-0000A7000000}"/>
    <hyperlink ref="R80" r:id="rId169" xr:uid="{00000000-0004-0000-0000-0000A8000000}"/>
    <hyperlink ref="Q81" r:id="rId170" xr:uid="{00000000-0004-0000-0000-0000A9000000}"/>
    <hyperlink ref="S81" r:id="rId171" xr:uid="{00000000-0004-0000-0000-0000AA000000}"/>
    <hyperlink ref="Q82" r:id="rId172" xr:uid="{00000000-0004-0000-0000-0000AB000000}"/>
    <hyperlink ref="Q83" r:id="rId173" xr:uid="{00000000-0004-0000-0000-0000AC000000}"/>
    <hyperlink ref="Q84" r:id="rId174" xr:uid="{00000000-0004-0000-0000-0000AD000000}"/>
    <hyperlink ref="Q85" r:id="rId175" xr:uid="{00000000-0004-0000-0000-0000AE000000}"/>
    <hyperlink ref="Q86" r:id="rId176" xr:uid="{00000000-0004-0000-0000-0000AF000000}"/>
    <hyperlink ref="R86" r:id="rId177" xr:uid="{00000000-0004-0000-0000-0000B0000000}"/>
    <hyperlink ref="S86" r:id="rId178" xr:uid="{00000000-0004-0000-0000-0000B1000000}"/>
    <hyperlink ref="Q87" r:id="rId179" xr:uid="{00000000-0004-0000-0000-0000B2000000}"/>
    <hyperlink ref="R87" r:id="rId180" xr:uid="{00000000-0004-0000-0000-0000B3000000}"/>
    <hyperlink ref="S87" r:id="rId181" xr:uid="{00000000-0004-0000-0000-0000B4000000}"/>
    <hyperlink ref="Q88" r:id="rId182" xr:uid="{00000000-0004-0000-0000-0000B5000000}"/>
    <hyperlink ref="R88" r:id="rId183" xr:uid="{00000000-0004-0000-0000-0000B6000000}"/>
    <hyperlink ref="Q89" r:id="rId184" xr:uid="{00000000-0004-0000-0000-0000B7000000}"/>
    <hyperlink ref="R89" r:id="rId185" xr:uid="{00000000-0004-0000-0000-0000B8000000}"/>
    <hyperlink ref="Q90" r:id="rId186" xr:uid="{00000000-0004-0000-0000-0000B9000000}"/>
    <hyperlink ref="R90" r:id="rId187" xr:uid="{00000000-0004-0000-0000-0000BA000000}"/>
    <hyperlink ref="Q92" r:id="rId188" xr:uid="{00000000-0004-0000-0000-0000BB000000}"/>
    <hyperlink ref="Q93" r:id="rId189" xr:uid="{00000000-0004-0000-0000-0000BC000000}"/>
    <hyperlink ref="R93" r:id="rId190" display="https://www.thehindu.com/todays-paper/tp-national/12-new-cases-registered-in-maharashtra-in-a-single-day/article31072504.ece" xr:uid="{00000000-0004-0000-0000-0000BD000000}"/>
    <hyperlink ref="Q94" r:id="rId191" xr:uid="{00000000-0004-0000-0000-0000BE000000}"/>
    <hyperlink ref="R94" r:id="rId192" xr:uid="{00000000-0004-0000-0000-0000BF000000}"/>
    <hyperlink ref="Q95" r:id="rId193" xr:uid="{00000000-0004-0000-0000-0000C0000000}"/>
    <hyperlink ref="R95" r:id="rId194" xr:uid="{00000000-0004-0000-0000-0000C1000000}"/>
    <hyperlink ref="Q96" r:id="rId195" xr:uid="{00000000-0004-0000-0000-0000C2000000}"/>
    <hyperlink ref="R96" r:id="rId196" xr:uid="{00000000-0004-0000-0000-0000C3000000}"/>
    <hyperlink ref="S96" r:id="rId197" xr:uid="{00000000-0004-0000-0000-0000C4000000}"/>
    <hyperlink ref="Q97" r:id="rId198" xr:uid="{00000000-0004-0000-0000-0000C5000000}"/>
    <hyperlink ref="R97" r:id="rId199" xr:uid="{00000000-0004-0000-0000-0000C6000000}"/>
    <hyperlink ref="Q98" r:id="rId200" xr:uid="{00000000-0004-0000-0000-0000C7000000}"/>
    <hyperlink ref="R98" r:id="rId201" xr:uid="{00000000-0004-0000-0000-0000C8000000}"/>
    <hyperlink ref="Q99" r:id="rId202" xr:uid="{00000000-0004-0000-0000-0000C9000000}"/>
    <hyperlink ref="R99" r:id="rId203" xr:uid="{00000000-0004-0000-0000-0000CA000000}"/>
    <hyperlink ref="Q100" r:id="rId204" xr:uid="{00000000-0004-0000-0000-0000CB000000}"/>
    <hyperlink ref="R100" r:id="rId205" xr:uid="{00000000-0004-0000-0000-0000CC000000}"/>
    <hyperlink ref="Q101" r:id="rId206" xr:uid="{00000000-0004-0000-0000-0000CD000000}"/>
    <hyperlink ref="R101" r:id="rId207" xr:uid="{00000000-0004-0000-0000-0000CE000000}"/>
    <hyperlink ref="Q102" r:id="rId208" xr:uid="{00000000-0004-0000-0000-0000CF000000}"/>
    <hyperlink ref="R102" r:id="rId209" xr:uid="{00000000-0004-0000-0000-0000D0000000}"/>
    <hyperlink ref="Q103" r:id="rId210" xr:uid="{00000000-0004-0000-0000-0000D1000000}"/>
    <hyperlink ref="R103" r:id="rId211" xr:uid="{00000000-0004-0000-0000-0000D2000000}"/>
    <hyperlink ref="Q104" r:id="rId212" xr:uid="{00000000-0004-0000-0000-0000D3000000}"/>
    <hyperlink ref="R104" r:id="rId213" xr:uid="{00000000-0004-0000-0000-0000D4000000}"/>
    <hyperlink ref="Q105" r:id="rId214" xr:uid="{00000000-0004-0000-0000-0000D5000000}"/>
    <hyperlink ref="R105" r:id="rId215" xr:uid="{00000000-0004-0000-0000-0000D6000000}"/>
    <hyperlink ref="Q106" r:id="rId216" xr:uid="{00000000-0004-0000-0000-0000D7000000}"/>
    <hyperlink ref="Q107" r:id="rId217" xr:uid="{00000000-0004-0000-0000-0000D8000000}"/>
    <hyperlink ref="Q108" r:id="rId218" xr:uid="{00000000-0004-0000-0000-0000D9000000}"/>
    <hyperlink ref="R109" r:id="rId219" xr:uid="{00000000-0004-0000-0000-0000DA000000}"/>
    <hyperlink ref="Q110" r:id="rId220" xr:uid="{00000000-0004-0000-0000-0000DB000000}"/>
    <hyperlink ref="R110" r:id="rId221" xr:uid="{00000000-0004-0000-0000-0000DC000000}"/>
    <hyperlink ref="S110" r:id="rId222" xr:uid="{00000000-0004-0000-0000-0000DD000000}"/>
    <hyperlink ref="Q111" r:id="rId223" xr:uid="{00000000-0004-0000-0000-0000DE000000}"/>
    <hyperlink ref="R111" r:id="rId224" xr:uid="{00000000-0004-0000-0000-0000DF000000}"/>
    <hyperlink ref="Q112" r:id="rId225" xr:uid="{00000000-0004-0000-0000-0000E0000000}"/>
    <hyperlink ref="R112" r:id="rId226" xr:uid="{00000000-0004-0000-0000-0000E1000000}"/>
    <hyperlink ref="Q113" r:id="rId227" xr:uid="{00000000-0004-0000-0000-0000E2000000}"/>
    <hyperlink ref="Q114" r:id="rId228" xr:uid="{00000000-0004-0000-0000-0000E3000000}"/>
    <hyperlink ref="R114" r:id="rId229" display="https://twitter.com/ANI/status/1239597418640900096" xr:uid="{00000000-0004-0000-0000-0000E4000000}"/>
    <hyperlink ref="Q115" r:id="rId230" xr:uid="{00000000-0004-0000-0000-0000E5000000}"/>
    <hyperlink ref="Q116" r:id="rId231" xr:uid="{00000000-0004-0000-0000-0000E6000000}"/>
    <hyperlink ref="Q117" r:id="rId232" xr:uid="{00000000-0004-0000-0000-0000E7000000}"/>
    <hyperlink ref="Q118" r:id="rId233" xr:uid="{00000000-0004-0000-0000-0000E8000000}"/>
    <hyperlink ref="R118" r:id="rId234" xr:uid="{00000000-0004-0000-0000-0000E9000000}"/>
    <hyperlink ref="Q119" r:id="rId235" xr:uid="{00000000-0004-0000-0000-0000EA000000}"/>
    <hyperlink ref="R119" r:id="rId236" xr:uid="{00000000-0004-0000-0000-0000EB000000}"/>
    <hyperlink ref="S119" r:id="rId237" xr:uid="{00000000-0004-0000-0000-0000EC000000}"/>
    <hyperlink ref="Q120" r:id="rId238" xr:uid="{00000000-0004-0000-0000-0000ED000000}"/>
    <hyperlink ref="S120" r:id="rId239" xr:uid="{00000000-0004-0000-0000-0000EE000000}"/>
    <hyperlink ref="Q121" r:id="rId240" xr:uid="{00000000-0004-0000-0000-0000EF000000}"/>
    <hyperlink ref="R121" r:id="rId241" xr:uid="{00000000-0004-0000-0000-0000F0000000}"/>
    <hyperlink ref="Q122" r:id="rId242" xr:uid="{00000000-0004-0000-0000-0000F1000000}"/>
    <hyperlink ref="R122" r:id="rId243" xr:uid="{00000000-0004-0000-0000-0000F2000000}"/>
    <hyperlink ref="Q123" r:id="rId244" xr:uid="{00000000-0004-0000-0000-0000F3000000}"/>
    <hyperlink ref="R123" r:id="rId245" xr:uid="{00000000-0004-0000-0000-0000F4000000}"/>
    <hyperlink ref="Q124" r:id="rId246" xr:uid="{00000000-0004-0000-0000-0000F5000000}"/>
    <hyperlink ref="R124" r:id="rId247" xr:uid="{00000000-0004-0000-0000-0000F6000000}"/>
    <hyperlink ref="S124" r:id="rId248" xr:uid="{00000000-0004-0000-0000-0000F7000000}"/>
    <hyperlink ref="Q125" r:id="rId249" xr:uid="{00000000-0004-0000-0000-0000F8000000}"/>
    <hyperlink ref="R125" r:id="rId250" xr:uid="{00000000-0004-0000-0000-0000F9000000}"/>
    <hyperlink ref="Q126" r:id="rId251" xr:uid="{00000000-0004-0000-0000-0000FA000000}"/>
    <hyperlink ref="Q127" r:id="rId252" xr:uid="{00000000-0004-0000-0000-0000FB000000}"/>
    <hyperlink ref="Q128" r:id="rId253" xr:uid="{00000000-0004-0000-0000-0000FC000000}"/>
    <hyperlink ref="Q129" r:id="rId254" xr:uid="{00000000-0004-0000-0000-0000FD000000}"/>
    <hyperlink ref="R129" r:id="rId255" display="https://economictimes.indiatimes.com/news/politics-and-nation/gurgaon-woman-tests-positive-for-coronavirus-first-confirmed-case-in-haryana/articleshow/74668812.cms" xr:uid="{00000000-0004-0000-0000-0000FE000000}"/>
    <hyperlink ref="Q130" r:id="rId256" xr:uid="{00000000-0004-0000-0000-0000FF000000}"/>
    <hyperlink ref="Q131" r:id="rId257" xr:uid="{00000000-0004-0000-0000-000000010000}"/>
    <hyperlink ref="R131" r:id="rId258" xr:uid="{00000000-0004-0000-0000-000001010000}"/>
    <hyperlink ref="Q132" r:id="rId259" xr:uid="{00000000-0004-0000-0000-000002010000}"/>
    <hyperlink ref="Q133" r:id="rId260" xr:uid="{00000000-0004-0000-0000-000003010000}"/>
    <hyperlink ref="R133" r:id="rId261" xr:uid="{00000000-0004-0000-0000-000004010000}"/>
    <hyperlink ref="Q134" r:id="rId262" xr:uid="{00000000-0004-0000-0000-000005010000}"/>
    <hyperlink ref="Q135" r:id="rId263" xr:uid="{00000000-0004-0000-0000-000006010000}"/>
    <hyperlink ref="Q136" r:id="rId264" xr:uid="{00000000-0004-0000-0000-000007010000}"/>
    <hyperlink ref="Q137" r:id="rId265" xr:uid="{00000000-0004-0000-0000-000008010000}"/>
    <hyperlink ref="Q138" r:id="rId266" xr:uid="{00000000-0004-0000-0000-000009010000}"/>
    <hyperlink ref="R138" r:id="rId267" display="https://www.thehindu.com/news/national/coronavirus-live-updates-march-17-2020/article31088570.ece" xr:uid="{00000000-0004-0000-0000-00000A010000}"/>
    <hyperlink ref="Q139" r:id="rId268" xr:uid="{00000000-0004-0000-0000-00000B010000}"/>
    <hyperlink ref="R139" r:id="rId269" xr:uid="{00000000-0004-0000-0000-00000C010000}"/>
    <hyperlink ref="Q140" r:id="rId270" xr:uid="{00000000-0004-0000-0000-00000D010000}"/>
    <hyperlink ref="Q141" r:id="rId271" xr:uid="{00000000-0004-0000-0000-00000E010000}"/>
    <hyperlink ref="R141" r:id="rId272" xr:uid="{00000000-0004-0000-0000-00000F010000}"/>
    <hyperlink ref="S141" r:id="rId273" xr:uid="{00000000-0004-0000-0000-000010010000}"/>
    <hyperlink ref="Q142" r:id="rId274" xr:uid="{00000000-0004-0000-0000-000011010000}"/>
    <hyperlink ref="R142" r:id="rId275" display="https://timesofindia.indiatimes.com/city/noida/coronavirus-cases-in-noida-two-test-positive-for-coronavirus-in-noida/articleshow/74668161.cms" xr:uid="{00000000-0004-0000-0000-000012010000}"/>
    <hyperlink ref="Q143" r:id="rId276" xr:uid="{00000000-0004-0000-0000-000013010000}"/>
    <hyperlink ref="R143" r:id="rId277" xr:uid="{00000000-0004-0000-0000-000014010000}"/>
    <hyperlink ref="S143" r:id="rId278" xr:uid="{00000000-0004-0000-0000-000015010000}"/>
    <hyperlink ref="Q144" r:id="rId279" xr:uid="{00000000-0004-0000-0000-000016010000}"/>
    <hyperlink ref="R144" r:id="rId280" xr:uid="{00000000-0004-0000-0000-000017010000}"/>
    <hyperlink ref="S144" r:id="rId281" xr:uid="{00000000-0004-0000-0000-000018010000}"/>
    <hyperlink ref="Q145" r:id="rId282" xr:uid="{00000000-0004-0000-0000-000019010000}"/>
    <hyperlink ref="S145" r:id="rId283" xr:uid="{00000000-0004-0000-0000-00001A010000}"/>
    <hyperlink ref="Q146" r:id="rId284" xr:uid="{00000000-0004-0000-0000-00001B010000}"/>
    <hyperlink ref="R146" r:id="rId285" xr:uid="{00000000-0004-0000-0000-00001C010000}"/>
    <hyperlink ref="S146" r:id="rId286" xr:uid="{00000000-0004-0000-0000-00001D010000}"/>
    <hyperlink ref="Q147" r:id="rId287" xr:uid="{00000000-0004-0000-0000-00001E010000}"/>
    <hyperlink ref="R147" r:id="rId288" xr:uid="{00000000-0004-0000-0000-00001F010000}"/>
    <hyperlink ref="Q148" r:id="rId289" xr:uid="{00000000-0004-0000-0000-000020010000}"/>
    <hyperlink ref="R148" r:id="rId290" xr:uid="{00000000-0004-0000-0000-000021010000}"/>
    <hyperlink ref="S148" r:id="rId291" xr:uid="{00000000-0004-0000-0000-000022010000}"/>
    <hyperlink ref="Q149" r:id="rId292" xr:uid="{00000000-0004-0000-0000-000023010000}"/>
    <hyperlink ref="Q150" r:id="rId293" xr:uid="{00000000-0004-0000-0000-000024010000}"/>
    <hyperlink ref="R150" r:id="rId294" xr:uid="{00000000-0004-0000-0000-000025010000}"/>
    <hyperlink ref="Q151" r:id="rId295" xr:uid="{00000000-0004-0000-0000-000026010000}"/>
    <hyperlink ref="Q152" r:id="rId296" xr:uid="{00000000-0004-0000-0000-000027010000}"/>
    <hyperlink ref="Q153" r:id="rId297" xr:uid="{00000000-0004-0000-0000-000028010000}"/>
    <hyperlink ref="Q154" r:id="rId298" xr:uid="{00000000-0004-0000-0000-000029010000}"/>
    <hyperlink ref="R154" r:id="rId299" xr:uid="{00000000-0004-0000-0000-00002A010000}"/>
    <hyperlink ref="Q155" r:id="rId300" xr:uid="{00000000-0004-0000-0000-00002B010000}"/>
    <hyperlink ref="Q156" r:id="rId301" xr:uid="{00000000-0004-0000-0000-00002C010000}"/>
    <hyperlink ref="R156" r:id="rId302" xr:uid="{00000000-0004-0000-0000-00002D010000}"/>
    <hyperlink ref="R157" r:id="rId303" xr:uid="{00000000-0004-0000-0000-00002E010000}"/>
    <hyperlink ref="Q158" r:id="rId304" xr:uid="{00000000-0004-0000-0000-00002F010000}"/>
    <hyperlink ref="R158" r:id="rId305" xr:uid="{00000000-0004-0000-0000-000030010000}"/>
    <hyperlink ref="S158" r:id="rId306" xr:uid="{00000000-0004-0000-0000-000031010000}"/>
    <hyperlink ref="Q159" r:id="rId307" xr:uid="{00000000-0004-0000-0000-000032010000}"/>
    <hyperlink ref="R159" r:id="rId308" xr:uid="{00000000-0004-0000-0000-000033010000}"/>
    <hyperlink ref="Q160" r:id="rId309" xr:uid="{00000000-0004-0000-0000-000034010000}"/>
    <hyperlink ref="R160" r:id="rId310" xr:uid="{00000000-0004-0000-0000-000035010000}"/>
    <hyperlink ref="S160" r:id="rId311" xr:uid="{00000000-0004-0000-0000-000036010000}"/>
    <hyperlink ref="Q161" r:id="rId312" xr:uid="{00000000-0004-0000-0000-000037010000}"/>
    <hyperlink ref="R161" r:id="rId313" xr:uid="{00000000-0004-0000-0000-000038010000}"/>
    <hyperlink ref="S161" r:id="rId314" xr:uid="{00000000-0004-0000-0000-000039010000}"/>
    <hyperlink ref="Q162" r:id="rId315" xr:uid="{00000000-0004-0000-0000-00003A010000}"/>
    <hyperlink ref="R162" r:id="rId316" xr:uid="{00000000-0004-0000-0000-00003B010000}"/>
    <hyperlink ref="S162" r:id="rId317" xr:uid="{00000000-0004-0000-0000-00003C010000}"/>
    <hyperlink ref="Q163" r:id="rId318" xr:uid="{00000000-0004-0000-0000-00003D010000}"/>
    <hyperlink ref="R163" r:id="rId319" xr:uid="{00000000-0004-0000-0000-00003E010000}"/>
    <hyperlink ref="S163" r:id="rId320" xr:uid="{00000000-0004-0000-0000-00003F010000}"/>
    <hyperlink ref="Q164" r:id="rId321" xr:uid="{00000000-0004-0000-0000-000040010000}"/>
    <hyperlink ref="Q165" r:id="rId322" xr:uid="{00000000-0004-0000-0000-000041010000}"/>
    <hyperlink ref="Q166" r:id="rId323" xr:uid="{00000000-0004-0000-0000-000042010000}"/>
    <hyperlink ref="Q167" r:id="rId324" xr:uid="{00000000-0004-0000-0000-000043010000}"/>
    <hyperlink ref="Q168" r:id="rId325" xr:uid="{00000000-0004-0000-0000-000044010000}"/>
    <hyperlink ref="Q169" r:id="rId326" xr:uid="{00000000-0004-0000-0000-000045010000}"/>
    <hyperlink ref="Q170" r:id="rId327" xr:uid="{00000000-0004-0000-0000-000046010000}"/>
    <hyperlink ref="Q171" r:id="rId328" xr:uid="{00000000-0004-0000-0000-000047010000}"/>
    <hyperlink ref="Q172" r:id="rId329" xr:uid="{00000000-0004-0000-0000-000048010000}"/>
    <hyperlink ref="Q173" r:id="rId330" xr:uid="{00000000-0004-0000-0000-000049010000}"/>
    <hyperlink ref="Q174" r:id="rId331" xr:uid="{00000000-0004-0000-0000-00004A010000}"/>
    <hyperlink ref="Q175" r:id="rId332" xr:uid="{00000000-0004-0000-0000-00004B010000}"/>
    <hyperlink ref="Q176" r:id="rId333" xr:uid="{00000000-0004-0000-0000-00004C010000}"/>
    <hyperlink ref="Q177" r:id="rId334" xr:uid="{00000000-0004-0000-0000-00004D010000}"/>
    <hyperlink ref="R177" r:id="rId335" xr:uid="{00000000-0004-0000-0000-00004E010000}"/>
    <hyperlink ref="Q178" r:id="rId336" xr:uid="{00000000-0004-0000-0000-00004F010000}"/>
    <hyperlink ref="R178" r:id="rId337" xr:uid="{00000000-0004-0000-0000-000050010000}"/>
    <hyperlink ref="Q179" r:id="rId338" xr:uid="{00000000-0004-0000-0000-000051010000}"/>
    <hyperlink ref="Q180" r:id="rId339" xr:uid="{00000000-0004-0000-0000-000052010000}"/>
    <hyperlink ref="R180" r:id="rId340" xr:uid="{00000000-0004-0000-0000-000053010000}"/>
    <hyperlink ref="Q181" r:id="rId341" xr:uid="{00000000-0004-0000-0000-000054010000}"/>
    <hyperlink ref="R181" r:id="rId342" xr:uid="{00000000-0004-0000-0000-000055010000}"/>
    <hyperlink ref="Q182" r:id="rId343" xr:uid="{00000000-0004-0000-0000-000056010000}"/>
    <hyperlink ref="R182" r:id="rId344" xr:uid="{00000000-0004-0000-0000-000057010000}"/>
    <hyperlink ref="Q183" r:id="rId345" location="60067" xr:uid="{00000000-0004-0000-0000-000058010000}"/>
    <hyperlink ref="R183" r:id="rId346" xr:uid="{00000000-0004-0000-0000-000059010000}"/>
    <hyperlink ref="S183" r:id="rId347" xr:uid="{00000000-0004-0000-0000-00005A010000}"/>
    <hyperlink ref="Q184" r:id="rId348" xr:uid="{00000000-0004-0000-0000-00005B010000}"/>
    <hyperlink ref="R184" r:id="rId349" xr:uid="{00000000-0004-0000-0000-00005C010000}"/>
    <hyperlink ref="Q185" r:id="rId350" xr:uid="{00000000-0004-0000-0000-00005D010000}"/>
    <hyperlink ref="R185" r:id="rId351" xr:uid="{00000000-0004-0000-0000-00005E010000}"/>
    <hyperlink ref="Q186" r:id="rId352" xr:uid="{00000000-0004-0000-0000-00005F010000}"/>
    <hyperlink ref="R186" r:id="rId353" xr:uid="{00000000-0004-0000-0000-000060010000}"/>
    <hyperlink ref="Q187" r:id="rId354" xr:uid="{00000000-0004-0000-0000-000061010000}"/>
    <hyperlink ref="Q188" r:id="rId355" xr:uid="{00000000-0004-0000-0000-000062010000}"/>
    <hyperlink ref="Q189" r:id="rId356" xr:uid="{00000000-0004-0000-0000-000063010000}"/>
    <hyperlink ref="R189" r:id="rId357" xr:uid="{00000000-0004-0000-0000-000064010000}"/>
    <hyperlink ref="Q190" r:id="rId358" xr:uid="{00000000-0004-0000-0000-000065010000}"/>
    <hyperlink ref="Q191" r:id="rId359" xr:uid="{00000000-0004-0000-0000-000066010000}"/>
    <hyperlink ref="R191" r:id="rId360" xr:uid="{00000000-0004-0000-0000-000067010000}"/>
    <hyperlink ref="Q192" r:id="rId361" xr:uid="{00000000-0004-0000-0000-000068010000}"/>
    <hyperlink ref="R192" r:id="rId362" xr:uid="{00000000-0004-0000-0000-000069010000}"/>
    <hyperlink ref="Q193" r:id="rId363" xr:uid="{00000000-0004-0000-0000-00006A010000}"/>
    <hyperlink ref="R193" r:id="rId364" xr:uid="{00000000-0004-0000-0000-00006B010000}"/>
    <hyperlink ref="Q194" r:id="rId365" xr:uid="{00000000-0004-0000-0000-00006C010000}"/>
    <hyperlink ref="R194" r:id="rId366" xr:uid="{00000000-0004-0000-0000-00006D010000}"/>
    <hyperlink ref="Q195" r:id="rId367" xr:uid="{00000000-0004-0000-0000-00006E010000}"/>
    <hyperlink ref="Q196" r:id="rId368" xr:uid="{00000000-0004-0000-0000-00006F010000}"/>
    <hyperlink ref="R196" r:id="rId369" xr:uid="{00000000-0004-0000-0000-000070010000}"/>
    <hyperlink ref="Q197" r:id="rId370" xr:uid="{00000000-0004-0000-0000-000071010000}"/>
    <hyperlink ref="R197" r:id="rId371" xr:uid="{00000000-0004-0000-0000-000072010000}"/>
    <hyperlink ref="Q198" r:id="rId372" xr:uid="{00000000-0004-0000-0000-000073010000}"/>
    <hyperlink ref="R198" r:id="rId373" xr:uid="{00000000-0004-0000-0000-000074010000}"/>
    <hyperlink ref="Q199" r:id="rId374" xr:uid="{00000000-0004-0000-0000-000075010000}"/>
    <hyperlink ref="R199" r:id="rId375" xr:uid="{00000000-0004-0000-0000-000076010000}"/>
    <hyperlink ref="Q200" r:id="rId376" xr:uid="{00000000-0004-0000-0000-000077010000}"/>
    <hyperlink ref="R200" r:id="rId377" xr:uid="{00000000-0004-0000-0000-000078010000}"/>
    <hyperlink ref="Q201" r:id="rId378" xr:uid="{00000000-0004-0000-0000-000079010000}"/>
    <hyperlink ref="Q202" r:id="rId379" xr:uid="{00000000-0004-0000-0000-00007A010000}"/>
    <hyperlink ref="R202" r:id="rId380" xr:uid="{00000000-0004-0000-0000-00007B010000}"/>
    <hyperlink ref="Q203" r:id="rId381" xr:uid="{00000000-0004-0000-0000-00007C010000}"/>
    <hyperlink ref="Q204" r:id="rId382" xr:uid="{00000000-0004-0000-0000-00007D010000}"/>
    <hyperlink ref="Q205" r:id="rId383" xr:uid="{00000000-0004-0000-0000-00007E010000}"/>
    <hyperlink ref="R205" r:id="rId384" xr:uid="{00000000-0004-0000-0000-00007F010000}"/>
    <hyperlink ref="Q206" r:id="rId385" xr:uid="{00000000-0004-0000-0000-000080010000}"/>
    <hyperlink ref="R206" r:id="rId386" xr:uid="{00000000-0004-0000-0000-000081010000}"/>
    <hyperlink ref="Q207" r:id="rId387" xr:uid="{00000000-0004-0000-0000-000082010000}"/>
    <hyperlink ref="R207" r:id="rId388" xr:uid="{00000000-0004-0000-0000-000083010000}"/>
    <hyperlink ref="Q208" r:id="rId389" xr:uid="{00000000-0004-0000-0000-000084010000}"/>
    <hyperlink ref="Q209" r:id="rId390" xr:uid="{00000000-0004-0000-0000-000085010000}"/>
    <hyperlink ref="Q210" r:id="rId391" xr:uid="{00000000-0004-0000-0000-000086010000}"/>
    <hyperlink ref="Q211" r:id="rId392" xr:uid="{00000000-0004-0000-0000-000087010000}"/>
    <hyperlink ref="R211" r:id="rId393" xr:uid="{00000000-0004-0000-0000-000088010000}"/>
    <hyperlink ref="Q212" r:id="rId394" xr:uid="{00000000-0004-0000-0000-000089010000}"/>
    <hyperlink ref="R212" r:id="rId395" xr:uid="{00000000-0004-0000-0000-00008A010000}"/>
    <hyperlink ref="Q213" r:id="rId396" xr:uid="{00000000-0004-0000-0000-00008B010000}"/>
    <hyperlink ref="R213" r:id="rId397" xr:uid="{00000000-0004-0000-0000-00008C010000}"/>
    <hyperlink ref="Q214" r:id="rId398" xr:uid="{00000000-0004-0000-0000-00008D010000}"/>
    <hyperlink ref="R214" r:id="rId399" xr:uid="{00000000-0004-0000-0000-00008E010000}"/>
    <hyperlink ref="Q215" r:id="rId400" xr:uid="{00000000-0004-0000-0000-00008F010000}"/>
    <hyperlink ref="R215" r:id="rId401" xr:uid="{00000000-0004-0000-0000-000090010000}"/>
    <hyperlink ref="Q216" r:id="rId402" xr:uid="{00000000-0004-0000-0000-000091010000}"/>
    <hyperlink ref="R216" r:id="rId403" xr:uid="{00000000-0004-0000-0000-000092010000}"/>
    <hyperlink ref="Q217" r:id="rId404" xr:uid="{00000000-0004-0000-0000-000093010000}"/>
    <hyperlink ref="Q218" r:id="rId405" xr:uid="{00000000-0004-0000-0000-000094010000}"/>
    <hyperlink ref="Q219" r:id="rId406" xr:uid="{00000000-0004-0000-0000-000095010000}"/>
    <hyperlink ref="Q220" r:id="rId407" xr:uid="{00000000-0004-0000-0000-000096010000}"/>
    <hyperlink ref="R220" r:id="rId408" xr:uid="{00000000-0004-0000-0000-000097010000}"/>
    <hyperlink ref="Q221" r:id="rId409" xr:uid="{00000000-0004-0000-0000-000098010000}"/>
    <hyperlink ref="Q222" r:id="rId410" xr:uid="{00000000-0004-0000-0000-000099010000}"/>
    <hyperlink ref="Q223" r:id="rId411" xr:uid="{00000000-0004-0000-0000-00009A010000}"/>
    <hyperlink ref="R223" r:id="rId412" xr:uid="{00000000-0004-0000-0000-00009B010000}"/>
    <hyperlink ref="S223" r:id="rId413" xr:uid="{00000000-0004-0000-0000-00009C010000}"/>
    <hyperlink ref="Q224" r:id="rId414" xr:uid="{00000000-0004-0000-0000-00009D010000}"/>
    <hyperlink ref="R224" r:id="rId415" xr:uid="{00000000-0004-0000-0000-00009E010000}"/>
    <hyperlink ref="Q225" r:id="rId416" xr:uid="{00000000-0004-0000-0000-00009F010000}"/>
    <hyperlink ref="Q226" r:id="rId417" xr:uid="{00000000-0004-0000-0000-0000A0010000}"/>
    <hyperlink ref="Q227" r:id="rId418" xr:uid="{00000000-0004-0000-0000-0000A1010000}"/>
    <hyperlink ref="Q228" r:id="rId419" xr:uid="{00000000-0004-0000-0000-0000A2010000}"/>
    <hyperlink ref="R228" r:id="rId420" xr:uid="{00000000-0004-0000-0000-0000A3010000}"/>
    <hyperlink ref="Q229" r:id="rId421" xr:uid="{00000000-0004-0000-0000-0000A4010000}"/>
    <hyperlink ref="R229" r:id="rId422" xr:uid="{00000000-0004-0000-0000-0000A5010000}"/>
    <hyperlink ref="Q230" r:id="rId423" xr:uid="{00000000-0004-0000-0000-0000A6010000}"/>
    <hyperlink ref="R230" r:id="rId424" xr:uid="{00000000-0004-0000-0000-0000A7010000}"/>
    <hyperlink ref="Q231" r:id="rId425" xr:uid="{00000000-0004-0000-0000-0000A8010000}"/>
    <hyperlink ref="R231" r:id="rId426" xr:uid="{00000000-0004-0000-0000-0000A9010000}"/>
    <hyperlink ref="Q232" r:id="rId427" xr:uid="{00000000-0004-0000-0000-0000AA010000}"/>
    <hyperlink ref="R232" r:id="rId428" xr:uid="{00000000-0004-0000-0000-0000AB010000}"/>
    <hyperlink ref="Q233" r:id="rId429" xr:uid="{00000000-0004-0000-0000-0000AC010000}"/>
    <hyperlink ref="R233" r:id="rId430" xr:uid="{00000000-0004-0000-0000-0000AD010000}"/>
    <hyperlink ref="Q234" r:id="rId431" xr:uid="{00000000-0004-0000-0000-0000AE010000}"/>
    <hyperlink ref="Q235" r:id="rId432" xr:uid="{00000000-0004-0000-0000-0000AF010000}"/>
    <hyperlink ref="Q236" r:id="rId433" xr:uid="{00000000-0004-0000-0000-0000B0010000}"/>
    <hyperlink ref="Q237" r:id="rId434" xr:uid="{00000000-0004-0000-0000-0000B1010000}"/>
    <hyperlink ref="Q238" r:id="rId435" xr:uid="{00000000-0004-0000-0000-0000B2010000}"/>
    <hyperlink ref="Q239" r:id="rId436" xr:uid="{00000000-0004-0000-0000-0000B3010000}"/>
    <hyperlink ref="Q240" r:id="rId437" xr:uid="{00000000-0004-0000-0000-0000B4010000}"/>
    <hyperlink ref="R240" r:id="rId438" xr:uid="{00000000-0004-0000-0000-0000B5010000}"/>
    <hyperlink ref="S240" r:id="rId439" xr:uid="{00000000-0004-0000-0000-0000B6010000}"/>
    <hyperlink ref="Q241" r:id="rId440" xr:uid="{00000000-0004-0000-0000-0000B7010000}"/>
    <hyperlink ref="R241" r:id="rId441" xr:uid="{00000000-0004-0000-0000-0000B8010000}"/>
    <hyperlink ref="S241" r:id="rId442" xr:uid="{00000000-0004-0000-0000-0000B9010000}"/>
    <hyperlink ref="Q242" r:id="rId443" xr:uid="{00000000-0004-0000-0000-0000BA010000}"/>
    <hyperlink ref="R242" r:id="rId444" xr:uid="{00000000-0004-0000-0000-0000BB010000}"/>
    <hyperlink ref="S242" r:id="rId445" xr:uid="{00000000-0004-0000-0000-0000BC010000}"/>
    <hyperlink ref="Q243" r:id="rId446" xr:uid="{00000000-0004-0000-0000-0000BD010000}"/>
    <hyperlink ref="R243" r:id="rId447" xr:uid="{00000000-0004-0000-0000-0000BE010000}"/>
    <hyperlink ref="S243" r:id="rId448" xr:uid="{00000000-0004-0000-0000-0000BF010000}"/>
    <hyperlink ref="Q244" r:id="rId449" xr:uid="{00000000-0004-0000-0000-0000C0010000}"/>
    <hyperlink ref="R244" r:id="rId450" xr:uid="{00000000-0004-0000-0000-0000C1010000}"/>
    <hyperlink ref="S244" r:id="rId451" xr:uid="{00000000-0004-0000-0000-0000C2010000}"/>
    <hyperlink ref="Q245" r:id="rId452" xr:uid="{00000000-0004-0000-0000-0000C3010000}"/>
    <hyperlink ref="R245" r:id="rId453" xr:uid="{00000000-0004-0000-0000-0000C4010000}"/>
    <hyperlink ref="S245" r:id="rId454" xr:uid="{00000000-0004-0000-0000-0000C5010000}"/>
    <hyperlink ref="Q246" r:id="rId455" xr:uid="{00000000-0004-0000-0000-0000C6010000}"/>
    <hyperlink ref="R246" r:id="rId456" xr:uid="{00000000-0004-0000-0000-0000C7010000}"/>
    <hyperlink ref="S246" r:id="rId457" xr:uid="{00000000-0004-0000-0000-0000C8010000}"/>
    <hyperlink ref="Q247" r:id="rId458" xr:uid="{00000000-0004-0000-0000-0000C9010000}"/>
    <hyperlink ref="R247" r:id="rId459" xr:uid="{00000000-0004-0000-0000-0000CA010000}"/>
    <hyperlink ref="Q248" r:id="rId460" xr:uid="{00000000-0004-0000-0000-0000CB010000}"/>
    <hyperlink ref="R248" r:id="rId461" xr:uid="{00000000-0004-0000-0000-0000CC010000}"/>
    <hyperlink ref="S248" r:id="rId462" xr:uid="{00000000-0004-0000-0000-0000CD010000}"/>
    <hyperlink ref="Q249" r:id="rId463" xr:uid="{00000000-0004-0000-0000-0000CE010000}"/>
    <hyperlink ref="R249" r:id="rId464" xr:uid="{00000000-0004-0000-0000-0000CF010000}"/>
    <hyperlink ref="Q250" r:id="rId465" xr:uid="{00000000-0004-0000-0000-0000D0010000}"/>
    <hyperlink ref="R250" r:id="rId466" xr:uid="{00000000-0004-0000-0000-0000D1010000}"/>
    <hyperlink ref="Q251" r:id="rId467" xr:uid="{00000000-0004-0000-0000-0000D2010000}"/>
    <hyperlink ref="R251" r:id="rId468" xr:uid="{00000000-0004-0000-0000-0000D3010000}"/>
    <hyperlink ref="Q252" r:id="rId469" xr:uid="{00000000-0004-0000-0000-0000D4010000}"/>
    <hyperlink ref="R252" r:id="rId470" xr:uid="{00000000-0004-0000-0000-0000D5010000}"/>
    <hyperlink ref="Q253" r:id="rId471" xr:uid="{00000000-0004-0000-0000-0000D6010000}"/>
    <hyperlink ref="Q254" r:id="rId472" xr:uid="{00000000-0004-0000-0000-0000D7010000}"/>
    <hyperlink ref="Q255" r:id="rId473" xr:uid="{00000000-0004-0000-0000-0000D8010000}"/>
    <hyperlink ref="R255" r:id="rId474" xr:uid="{00000000-0004-0000-0000-0000D9010000}"/>
    <hyperlink ref="Q256" r:id="rId475" xr:uid="{00000000-0004-0000-0000-0000DA010000}"/>
    <hyperlink ref="Q257" r:id="rId476" xr:uid="{00000000-0004-0000-0000-0000DB010000}"/>
    <hyperlink ref="Q258" r:id="rId477" xr:uid="{00000000-0004-0000-0000-0000DC010000}"/>
    <hyperlink ref="Q259" r:id="rId478" xr:uid="{00000000-0004-0000-0000-0000DD010000}"/>
    <hyperlink ref="Q260" r:id="rId479" xr:uid="{00000000-0004-0000-0000-0000DE010000}"/>
    <hyperlink ref="R260" r:id="rId480" xr:uid="{00000000-0004-0000-0000-0000DF010000}"/>
    <hyperlink ref="S260" r:id="rId481" xr:uid="{00000000-0004-0000-0000-0000E0010000}"/>
    <hyperlink ref="Q261" r:id="rId482" xr:uid="{00000000-0004-0000-0000-0000E1010000}"/>
    <hyperlink ref="R261" r:id="rId483" xr:uid="{00000000-0004-0000-0000-0000E2010000}"/>
    <hyperlink ref="Q262" r:id="rId484" xr:uid="{00000000-0004-0000-0000-0000E3010000}"/>
    <hyperlink ref="R262" r:id="rId485" xr:uid="{00000000-0004-0000-0000-0000E4010000}"/>
    <hyperlink ref="Q263" r:id="rId486" xr:uid="{00000000-0004-0000-0000-0000E5010000}"/>
    <hyperlink ref="R263" r:id="rId487" xr:uid="{00000000-0004-0000-0000-0000E6010000}"/>
    <hyperlink ref="Q264" r:id="rId488" xr:uid="{00000000-0004-0000-0000-0000E7010000}"/>
    <hyperlink ref="R264" r:id="rId489" xr:uid="{00000000-0004-0000-0000-0000E8010000}"/>
    <hyperlink ref="Q265" r:id="rId490" xr:uid="{00000000-0004-0000-0000-0000E9010000}"/>
    <hyperlink ref="R265" r:id="rId491" xr:uid="{00000000-0004-0000-0000-0000EA010000}"/>
    <hyperlink ref="Q266" r:id="rId492" xr:uid="{00000000-0004-0000-0000-0000EB010000}"/>
    <hyperlink ref="Q267" r:id="rId493" xr:uid="{00000000-0004-0000-0000-0000EC010000}"/>
    <hyperlink ref="R267" r:id="rId494" xr:uid="{00000000-0004-0000-0000-0000ED010000}"/>
    <hyperlink ref="S267" r:id="rId495" xr:uid="{00000000-0004-0000-0000-0000EE010000}"/>
    <hyperlink ref="Q268" r:id="rId496" xr:uid="{00000000-0004-0000-0000-0000EF010000}"/>
    <hyperlink ref="R268" r:id="rId497" xr:uid="{00000000-0004-0000-0000-0000F0010000}"/>
    <hyperlink ref="S268" r:id="rId498" xr:uid="{00000000-0004-0000-0000-0000F1010000}"/>
    <hyperlink ref="Q269" r:id="rId499" xr:uid="{00000000-0004-0000-0000-0000F2010000}"/>
    <hyperlink ref="R269" r:id="rId500" xr:uid="{00000000-0004-0000-0000-0000F3010000}"/>
    <hyperlink ref="S269" r:id="rId501" xr:uid="{00000000-0004-0000-0000-0000F4010000}"/>
    <hyperlink ref="Q270" r:id="rId502" xr:uid="{00000000-0004-0000-0000-0000F5010000}"/>
    <hyperlink ref="R270" r:id="rId503" xr:uid="{00000000-0004-0000-0000-0000F6010000}"/>
    <hyperlink ref="Q271" r:id="rId504" xr:uid="{00000000-0004-0000-0000-0000F7010000}"/>
    <hyperlink ref="R271" r:id="rId505" xr:uid="{00000000-0004-0000-0000-0000F8010000}"/>
    <hyperlink ref="S271" r:id="rId506" xr:uid="{00000000-0004-0000-0000-0000F9010000}"/>
    <hyperlink ref="Q272" r:id="rId507" xr:uid="{00000000-0004-0000-0000-0000FA010000}"/>
    <hyperlink ref="R272" r:id="rId508" xr:uid="{00000000-0004-0000-0000-0000FB010000}"/>
    <hyperlink ref="Q273" r:id="rId509" xr:uid="{00000000-0004-0000-0000-0000FC010000}"/>
    <hyperlink ref="Q274" r:id="rId510" xr:uid="{00000000-0004-0000-0000-0000FD010000}"/>
    <hyperlink ref="Q275" r:id="rId511" xr:uid="{00000000-0004-0000-0000-0000FE010000}"/>
    <hyperlink ref="Q276" r:id="rId512" xr:uid="{00000000-0004-0000-0000-0000FF010000}"/>
    <hyperlink ref="Q277" r:id="rId513" xr:uid="{00000000-0004-0000-0000-000000020000}"/>
    <hyperlink ref="Q278" r:id="rId514" xr:uid="{00000000-0004-0000-0000-000001020000}"/>
    <hyperlink ref="Q279" r:id="rId515" xr:uid="{00000000-0004-0000-0000-000002020000}"/>
    <hyperlink ref="Q280" r:id="rId516" xr:uid="{00000000-0004-0000-0000-000003020000}"/>
    <hyperlink ref="R280" r:id="rId517" xr:uid="{00000000-0004-0000-0000-000004020000}"/>
    <hyperlink ref="Q281" r:id="rId518" xr:uid="{00000000-0004-0000-0000-000005020000}"/>
    <hyperlink ref="R281" r:id="rId519" xr:uid="{00000000-0004-0000-0000-000006020000}"/>
    <hyperlink ref="Q282" r:id="rId520" xr:uid="{00000000-0004-0000-0000-000007020000}"/>
    <hyperlink ref="Q283" r:id="rId521" xr:uid="{00000000-0004-0000-0000-000008020000}"/>
    <hyperlink ref="Q284" r:id="rId522" xr:uid="{00000000-0004-0000-0000-000009020000}"/>
    <hyperlink ref="Q285" r:id="rId523" xr:uid="{00000000-0004-0000-0000-00000A020000}"/>
    <hyperlink ref="Q286" r:id="rId524" xr:uid="{00000000-0004-0000-0000-00000B020000}"/>
    <hyperlink ref="Q287" r:id="rId525" xr:uid="{00000000-0004-0000-0000-00000C020000}"/>
    <hyperlink ref="Q288" r:id="rId526" xr:uid="{00000000-0004-0000-0000-00000D020000}"/>
    <hyperlink ref="Q289" r:id="rId527" xr:uid="{00000000-0004-0000-0000-00000E020000}"/>
    <hyperlink ref="Q290" r:id="rId528" xr:uid="{00000000-0004-0000-0000-00000F020000}"/>
    <hyperlink ref="Q291" r:id="rId529" xr:uid="{00000000-0004-0000-0000-000010020000}"/>
    <hyperlink ref="Q292" r:id="rId530" xr:uid="{00000000-0004-0000-0000-000011020000}"/>
    <hyperlink ref="R292" r:id="rId531" xr:uid="{00000000-0004-0000-0000-000012020000}"/>
    <hyperlink ref="Q293" r:id="rId532" xr:uid="{00000000-0004-0000-0000-000013020000}"/>
    <hyperlink ref="R293" r:id="rId533" xr:uid="{00000000-0004-0000-0000-000014020000}"/>
    <hyperlink ref="Q294" r:id="rId534" xr:uid="{00000000-0004-0000-0000-000015020000}"/>
    <hyperlink ref="R294" r:id="rId535" xr:uid="{00000000-0004-0000-0000-000016020000}"/>
    <hyperlink ref="S294" r:id="rId536" xr:uid="{00000000-0004-0000-0000-000017020000}"/>
    <hyperlink ref="Q295" r:id="rId537" xr:uid="{00000000-0004-0000-0000-000018020000}"/>
    <hyperlink ref="R295" r:id="rId538" xr:uid="{00000000-0004-0000-0000-000019020000}"/>
    <hyperlink ref="S295" r:id="rId539" xr:uid="{00000000-0004-0000-0000-00001A020000}"/>
    <hyperlink ref="Q296" r:id="rId540" xr:uid="{00000000-0004-0000-0000-00001B020000}"/>
    <hyperlink ref="R296" r:id="rId541" xr:uid="{00000000-0004-0000-0000-00001C020000}"/>
    <hyperlink ref="S296" r:id="rId542" xr:uid="{00000000-0004-0000-0000-00001D020000}"/>
    <hyperlink ref="Q297" r:id="rId543" xr:uid="{00000000-0004-0000-0000-00001E020000}"/>
    <hyperlink ref="Q298" r:id="rId544" xr:uid="{00000000-0004-0000-0000-00001F020000}"/>
    <hyperlink ref="Q299" r:id="rId545" xr:uid="{00000000-0004-0000-0000-000020020000}"/>
    <hyperlink ref="Q302" r:id="rId546" xr:uid="{00000000-0004-0000-0000-000021020000}"/>
    <hyperlink ref="Q303" r:id="rId547" xr:uid="{00000000-0004-0000-0000-000022020000}"/>
    <hyperlink ref="Q304" r:id="rId548" xr:uid="{00000000-0004-0000-0000-000023020000}"/>
    <hyperlink ref="Q305" r:id="rId549" xr:uid="{00000000-0004-0000-0000-000024020000}"/>
    <hyperlink ref="R305" r:id="rId550" xr:uid="{00000000-0004-0000-0000-000025020000}"/>
    <hyperlink ref="Q306" r:id="rId551" xr:uid="{00000000-0004-0000-0000-000026020000}"/>
    <hyperlink ref="R306" r:id="rId552" xr:uid="{00000000-0004-0000-0000-000027020000}"/>
    <hyperlink ref="Q307" r:id="rId553" xr:uid="{00000000-0004-0000-0000-000028020000}"/>
    <hyperlink ref="R307" r:id="rId554" xr:uid="{00000000-0004-0000-0000-000029020000}"/>
    <hyperlink ref="Q308" r:id="rId555" xr:uid="{00000000-0004-0000-0000-00002A020000}"/>
    <hyperlink ref="R308" r:id="rId556" xr:uid="{00000000-0004-0000-0000-00002B020000}"/>
    <hyperlink ref="Q309" r:id="rId557" xr:uid="{00000000-0004-0000-0000-00002C020000}"/>
    <hyperlink ref="R309" r:id="rId558" xr:uid="{00000000-0004-0000-0000-00002D020000}"/>
    <hyperlink ref="Q310" r:id="rId559" xr:uid="{00000000-0004-0000-0000-00002E020000}"/>
    <hyperlink ref="R310" r:id="rId560" xr:uid="{00000000-0004-0000-0000-00002F020000}"/>
    <hyperlink ref="Q311" r:id="rId561" xr:uid="{00000000-0004-0000-0000-000030020000}"/>
    <hyperlink ref="Q312" r:id="rId562" xr:uid="{00000000-0004-0000-0000-000031020000}"/>
    <hyperlink ref="Q313" r:id="rId563" xr:uid="{00000000-0004-0000-0000-000032020000}"/>
    <hyperlink ref="R313" r:id="rId564" xr:uid="{00000000-0004-0000-0000-000033020000}"/>
    <hyperlink ref="S313" r:id="rId565" xr:uid="{00000000-0004-0000-0000-000034020000}"/>
    <hyperlink ref="Q314" r:id="rId566" xr:uid="{00000000-0004-0000-0000-000035020000}"/>
    <hyperlink ref="R314" r:id="rId567" xr:uid="{00000000-0004-0000-0000-000036020000}"/>
    <hyperlink ref="S314" r:id="rId568" xr:uid="{00000000-0004-0000-0000-000037020000}"/>
    <hyperlink ref="Q315" r:id="rId569" xr:uid="{00000000-0004-0000-0000-000038020000}"/>
    <hyperlink ref="R315" r:id="rId570" xr:uid="{00000000-0004-0000-0000-000039020000}"/>
    <hyperlink ref="S315" r:id="rId571" xr:uid="{00000000-0004-0000-0000-00003A020000}"/>
    <hyperlink ref="Q316" r:id="rId572" xr:uid="{00000000-0004-0000-0000-00003B020000}"/>
    <hyperlink ref="R316" r:id="rId573" xr:uid="{00000000-0004-0000-0000-00003C020000}"/>
    <hyperlink ref="S316" r:id="rId574" xr:uid="{00000000-0004-0000-0000-00003D020000}"/>
    <hyperlink ref="Q317" r:id="rId575" xr:uid="{00000000-0004-0000-0000-00003E020000}"/>
    <hyperlink ref="R317" r:id="rId576" xr:uid="{00000000-0004-0000-0000-00003F020000}"/>
    <hyperlink ref="S317" r:id="rId577" xr:uid="{00000000-0004-0000-0000-000040020000}"/>
    <hyperlink ref="Q318" r:id="rId578" xr:uid="{00000000-0004-0000-0000-000041020000}"/>
    <hyperlink ref="R318" r:id="rId579" xr:uid="{00000000-0004-0000-0000-000042020000}"/>
    <hyperlink ref="S318" r:id="rId580" xr:uid="{00000000-0004-0000-0000-000043020000}"/>
    <hyperlink ref="Q319" r:id="rId581" xr:uid="{00000000-0004-0000-0000-000044020000}"/>
    <hyperlink ref="R319" r:id="rId582" xr:uid="{00000000-0004-0000-0000-000045020000}"/>
    <hyperlink ref="S319" r:id="rId583" xr:uid="{00000000-0004-0000-0000-000046020000}"/>
    <hyperlink ref="Q320" r:id="rId584" xr:uid="{00000000-0004-0000-0000-000047020000}"/>
    <hyperlink ref="R320" r:id="rId585" xr:uid="{00000000-0004-0000-0000-000048020000}"/>
    <hyperlink ref="S320" r:id="rId586" xr:uid="{00000000-0004-0000-0000-000049020000}"/>
    <hyperlink ref="Q321" r:id="rId587" xr:uid="{00000000-0004-0000-0000-00004A020000}"/>
    <hyperlink ref="R321" r:id="rId588" xr:uid="{00000000-0004-0000-0000-00004B020000}"/>
    <hyperlink ref="S321" r:id="rId589" xr:uid="{00000000-0004-0000-0000-00004C020000}"/>
    <hyperlink ref="Q322" r:id="rId590" xr:uid="{00000000-0004-0000-0000-00004D020000}"/>
    <hyperlink ref="R322" r:id="rId591" xr:uid="{00000000-0004-0000-0000-00004E020000}"/>
    <hyperlink ref="Q323" r:id="rId592" xr:uid="{00000000-0004-0000-0000-00004F020000}"/>
    <hyperlink ref="R323" r:id="rId593" xr:uid="{00000000-0004-0000-0000-000050020000}"/>
    <hyperlink ref="Q324" r:id="rId594" xr:uid="{00000000-0004-0000-0000-000051020000}"/>
    <hyperlink ref="R324" r:id="rId595" xr:uid="{00000000-0004-0000-0000-000052020000}"/>
    <hyperlink ref="Q326" r:id="rId596" xr:uid="{00000000-0004-0000-0000-000053020000}"/>
    <hyperlink ref="Q327" r:id="rId597" xr:uid="{00000000-0004-0000-0000-000054020000}"/>
    <hyperlink ref="Q328" r:id="rId598" xr:uid="{00000000-0004-0000-0000-000055020000}"/>
    <hyperlink ref="R328" r:id="rId599" xr:uid="{00000000-0004-0000-0000-000056020000}"/>
    <hyperlink ref="S328" r:id="rId600" xr:uid="{00000000-0004-0000-0000-000057020000}"/>
    <hyperlink ref="Q329" r:id="rId601" location="60619" xr:uid="{00000000-0004-0000-0000-000058020000}"/>
    <hyperlink ref="Q330" r:id="rId602" xr:uid="{00000000-0004-0000-0000-000059020000}"/>
    <hyperlink ref="R330" r:id="rId603" xr:uid="{00000000-0004-0000-0000-00005A020000}"/>
    <hyperlink ref="Q331" r:id="rId604" xr:uid="{00000000-0004-0000-0000-00005B020000}"/>
    <hyperlink ref="Q332" r:id="rId605" xr:uid="{00000000-0004-0000-0000-00005C020000}"/>
    <hyperlink ref="Q334" r:id="rId606" xr:uid="{00000000-0004-0000-0000-00005D020000}"/>
    <hyperlink ref="R334" r:id="rId607" xr:uid="{00000000-0004-0000-0000-00005E020000}"/>
    <hyperlink ref="Q335" r:id="rId608" xr:uid="{00000000-0004-0000-0000-00005F020000}"/>
    <hyperlink ref="Q336" r:id="rId609" xr:uid="{00000000-0004-0000-0000-000060020000}"/>
    <hyperlink ref="Q337" r:id="rId610" xr:uid="{00000000-0004-0000-0000-000061020000}"/>
    <hyperlink ref="R337" r:id="rId611" xr:uid="{00000000-0004-0000-0000-000062020000}"/>
    <hyperlink ref="Q338" r:id="rId612" xr:uid="{00000000-0004-0000-0000-000063020000}"/>
    <hyperlink ref="R338" r:id="rId613" xr:uid="{00000000-0004-0000-0000-000064020000}"/>
    <hyperlink ref="Q339" r:id="rId614" xr:uid="{00000000-0004-0000-0000-000065020000}"/>
    <hyperlink ref="R339" r:id="rId615" xr:uid="{00000000-0004-0000-0000-000066020000}"/>
    <hyperlink ref="Q340" r:id="rId616" xr:uid="{00000000-0004-0000-0000-000067020000}"/>
    <hyperlink ref="R340" r:id="rId617" xr:uid="{00000000-0004-0000-0000-000068020000}"/>
    <hyperlink ref="Q341" r:id="rId618" xr:uid="{00000000-0004-0000-0000-000069020000}"/>
    <hyperlink ref="R341" r:id="rId619" xr:uid="{00000000-0004-0000-0000-00006A020000}"/>
    <hyperlink ref="Q342" r:id="rId620" xr:uid="{00000000-0004-0000-0000-00006B020000}"/>
    <hyperlink ref="R342" r:id="rId621" xr:uid="{00000000-0004-0000-0000-00006C020000}"/>
    <hyperlink ref="Q343" r:id="rId622" xr:uid="{00000000-0004-0000-0000-00006D020000}"/>
    <hyperlink ref="R343" r:id="rId623" xr:uid="{00000000-0004-0000-0000-00006E020000}"/>
    <hyperlink ref="Q344" r:id="rId624" xr:uid="{00000000-0004-0000-0000-00006F020000}"/>
    <hyperlink ref="R344" r:id="rId625" xr:uid="{00000000-0004-0000-0000-000070020000}"/>
    <hyperlink ref="Q345" r:id="rId626" xr:uid="{00000000-0004-0000-0000-000071020000}"/>
    <hyperlink ref="R345" r:id="rId627" xr:uid="{00000000-0004-0000-0000-000072020000}"/>
    <hyperlink ref="Q346" r:id="rId628" xr:uid="{00000000-0004-0000-0000-000073020000}"/>
    <hyperlink ref="R346" r:id="rId629" xr:uid="{00000000-0004-0000-0000-000074020000}"/>
    <hyperlink ref="Q347" r:id="rId630" xr:uid="{00000000-0004-0000-0000-000075020000}"/>
    <hyperlink ref="R347" r:id="rId631" xr:uid="{00000000-0004-0000-0000-000076020000}"/>
    <hyperlink ref="Q348" r:id="rId632" xr:uid="{00000000-0004-0000-0000-000077020000}"/>
    <hyperlink ref="R348" r:id="rId633" xr:uid="{00000000-0004-0000-0000-000078020000}"/>
    <hyperlink ref="Q349" r:id="rId634" xr:uid="{00000000-0004-0000-0000-000079020000}"/>
    <hyperlink ref="R349" r:id="rId635" xr:uid="{00000000-0004-0000-0000-00007A020000}"/>
    <hyperlink ref="Q350" r:id="rId636" xr:uid="{00000000-0004-0000-0000-00007B020000}"/>
    <hyperlink ref="R350" r:id="rId637" xr:uid="{00000000-0004-0000-0000-00007C020000}"/>
    <hyperlink ref="Q351" r:id="rId638" xr:uid="{00000000-0004-0000-0000-00007D020000}"/>
    <hyperlink ref="Q352" r:id="rId639" xr:uid="{00000000-0004-0000-0000-00007E020000}"/>
    <hyperlink ref="Q353" r:id="rId640" xr:uid="{00000000-0004-0000-0000-00007F020000}"/>
    <hyperlink ref="Q354" r:id="rId641" xr:uid="{00000000-0004-0000-0000-000080020000}"/>
    <hyperlink ref="Q355" r:id="rId642" xr:uid="{00000000-0004-0000-0000-000081020000}"/>
    <hyperlink ref="R355" r:id="rId643" xr:uid="{00000000-0004-0000-0000-000082020000}"/>
    <hyperlink ref="S355" r:id="rId644" xr:uid="{00000000-0004-0000-0000-000083020000}"/>
    <hyperlink ref="Q356" r:id="rId645" xr:uid="{00000000-0004-0000-0000-000084020000}"/>
    <hyperlink ref="S356" r:id="rId646" xr:uid="{00000000-0004-0000-0000-000085020000}"/>
    <hyperlink ref="Q357" r:id="rId647" xr:uid="{00000000-0004-0000-0000-000086020000}"/>
    <hyperlink ref="R357" r:id="rId648" xr:uid="{00000000-0004-0000-0000-000087020000}"/>
    <hyperlink ref="S357" r:id="rId649" xr:uid="{00000000-0004-0000-0000-000088020000}"/>
    <hyperlink ref="Q358" r:id="rId650" xr:uid="{00000000-0004-0000-0000-000089020000}"/>
    <hyperlink ref="R358" r:id="rId651" xr:uid="{00000000-0004-0000-0000-00008A020000}"/>
    <hyperlink ref="S358" r:id="rId652" xr:uid="{00000000-0004-0000-0000-00008B020000}"/>
    <hyperlink ref="Q359" r:id="rId653" xr:uid="{00000000-0004-0000-0000-00008C020000}"/>
    <hyperlink ref="R359" r:id="rId654" xr:uid="{00000000-0004-0000-0000-00008D020000}"/>
    <hyperlink ref="S359" r:id="rId655" xr:uid="{00000000-0004-0000-0000-00008E020000}"/>
    <hyperlink ref="Q360" r:id="rId656" xr:uid="{00000000-0004-0000-0000-00008F020000}"/>
    <hyperlink ref="R360" r:id="rId657" xr:uid="{00000000-0004-0000-0000-000090020000}"/>
    <hyperlink ref="S360" r:id="rId658" xr:uid="{00000000-0004-0000-0000-000091020000}"/>
    <hyperlink ref="Q361" r:id="rId659" xr:uid="{00000000-0004-0000-0000-000092020000}"/>
    <hyperlink ref="R361" r:id="rId660" xr:uid="{00000000-0004-0000-0000-000093020000}"/>
    <hyperlink ref="S361" r:id="rId661" xr:uid="{00000000-0004-0000-0000-000094020000}"/>
    <hyperlink ref="Q362" r:id="rId662" xr:uid="{00000000-0004-0000-0000-000095020000}"/>
    <hyperlink ref="R362" r:id="rId663" xr:uid="{00000000-0004-0000-0000-000096020000}"/>
    <hyperlink ref="S362" r:id="rId664" xr:uid="{00000000-0004-0000-0000-000097020000}"/>
    <hyperlink ref="Q363" r:id="rId665" xr:uid="{00000000-0004-0000-0000-000098020000}"/>
    <hyperlink ref="R363" r:id="rId666" xr:uid="{00000000-0004-0000-0000-000099020000}"/>
    <hyperlink ref="Q364" r:id="rId667" xr:uid="{00000000-0004-0000-0000-00009A020000}"/>
    <hyperlink ref="R364" r:id="rId668" xr:uid="{00000000-0004-0000-0000-00009B020000}"/>
    <hyperlink ref="S364" r:id="rId669" xr:uid="{00000000-0004-0000-0000-00009C020000}"/>
    <hyperlink ref="Q365" r:id="rId670" xr:uid="{00000000-0004-0000-0000-00009D020000}"/>
    <hyperlink ref="R365" r:id="rId671" xr:uid="{00000000-0004-0000-0000-00009E020000}"/>
    <hyperlink ref="Q366" r:id="rId672" xr:uid="{00000000-0004-0000-0000-00009F020000}"/>
    <hyperlink ref="R366" r:id="rId673" xr:uid="{00000000-0004-0000-0000-0000A0020000}"/>
    <hyperlink ref="Q367" r:id="rId674" xr:uid="{00000000-0004-0000-0000-0000A1020000}"/>
    <hyperlink ref="R367" r:id="rId675" xr:uid="{00000000-0004-0000-0000-0000A2020000}"/>
    <hyperlink ref="Q368" r:id="rId676" xr:uid="{00000000-0004-0000-0000-0000A3020000}"/>
    <hyperlink ref="R368" r:id="rId677" xr:uid="{00000000-0004-0000-0000-0000A4020000}"/>
    <hyperlink ref="Q369" r:id="rId678" xr:uid="{00000000-0004-0000-0000-0000A5020000}"/>
    <hyperlink ref="R369" r:id="rId679" xr:uid="{00000000-0004-0000-0000-0000A6020000}"/>
    <hyperlink ref="Q370" r:id="rId680" xr:uid="{00000000-0004-0000-0000-0000A7020000}"/>
    <hyperlink ref="R370" r:id="rId681" xr:uid="{00000000-0004-0000-0000-0000A8020000}"/>
    <hyperlink ref="Q371" r:id="rId682" xr:uid="{00000000-0004-0000-0000-0000A9020000}"/>
    <hyperlink ref="R371" r:id="rId683" xr:uid="{00000000-0004-0000-0000-0000AA020000}"/>
    <hyperlink ref="Q372" r:id="rId684" xr:uid="{00000000-0004-0000-0000-0000AB020000}"/>
    <hyperlink ref="R372" r:id="rId685" xr:uid="{00000000-0004-0000-0000-0000AC020000}"/>
    <hyperlink ref="Q373" r:id="rId686" xr:uid="{00000000-0004-0000-0000-0000AD020000}"/>
    <hyperlink ref="R373" r:id="rId687" xr:uid="{00000000-0004-0000-0000-0000AE020000}"/>
    <hyperlink ref="Q374" r:id="rId688" xr:uid="{00000000-0004-0000-0000-0000AF020000}"/>
    <hyperlink ref="R374" r:id="rId689" xr:uid="{00000000-0004-0000-0000-0000B0020000}"/>
    <hyperlink ref="Q375" r:id="rId690" xr:uid="{00000000-0004-0000-0000-0000B1020000}"/>
    <hyperlink ref="Q376" r:id="rId691" xr:uid="{00000000-0004-0000-0000-0000B2020000}"/>
    <hyperlink ref="Q377" r:id="rId692" xr:uid="{00000000-0004-0000-0000-0000B3020000}"/>
    <hyperlink ref="R377" r:id="rId693" xr:uid="{00000000-0004-0000-0000-0000B4020000}"/>
    <hyperlink ref="Q378" r:id="rId694" xr:uid="{00000000-0004-0000-0000-0000B5020000}"/>
    <hyperlink ref="R378" r:id="rId695" xr:uid="{00000000-0004-0000-0000-0000B6020000}"/>
    <hyperlink ref="Q379" r:id="rId696" xr:uid="{00000000-0004-0000-0000-0000B7020000}"/>
    <hyperlink ref="R379" r:id="rId697" xr:uid="{00000000-0004-0000-0000-0000B8020000}"/>
    <hyperlink ref="Q380" r:id="rId698" xr:uid="{00000000-0004-0000-0000-0000B9020000}"/>
    <hyperlink ref="R380" r:id="rId699" xr:uid="{00000000-0004-0000-0000-0000BA020000}"/>
    <hyperlink ref="S380" r:id="rId700" xr:uid="{00000000-0004-0000-0000-0000BB020000}"/>
    <hyperlink ref="Q381" r:id="rId701" xr:uid="{00000000-0004-0000-0000-0000BC020000}"/>
    <hyperlink ref="R381" r:id="rId702" xr:uid="{00000000-0004-0000-0000-0000BD020000}"/>
    <hyperlink ref="S381" r:id="rId703" xr:uid="{00000000-0004-0000-0000-0000BE020000}"/>
    <hyperlink ref="Q382" r:id="rId704" xr:uid="{00000000-0004-0000-0000-0000BF020000}"/>
    <hyperlink ref="R382" r:id="rId705" xr:uid="{00000000-0004-0000-0000-0000C0020000}"/>
    <hyperlink ref="Q387" r:id="rId706" xr:uid="{00000000-0004-0000-0000-0000C1020000}"/>
    <hyperlink ref="Q388" r:id="rId707" xr:uid="{00000000-0004-0000-0000-0000C2020000}"/>
    <hyperlink ref="Q389" r:id="rId708" xr:uid="{00000000-0004-0000-0000-0000C3020000}"/>
    <hyperlink ref="R389" r:id="rId709" xr:uid="{00000000-0004-0000-0000-0000C4020000}"/>
    <hyperlink ref="S389" r:id="rId710" xr:uid="{00000000-0004-0000-0000-0000C5020000}"/>
    <hyperlink ref="Q390" r:id="rId711" xr:uid="{00000000-0004-0000-0000-0000C6020000}"/>
    <hyperlink ref="R390" r:id="rId712" xr:uid="{00000000-0004-0000-0000-0000C7020000}"/>
    <hyperlink ref="Q391" r:id="rId713" xr:uid="{00000000-0004-0000-0000-0000C8020000}"/>
    <hyperlink ref="R391" r:id="rId714" xr:uid="{00000000-0004-0000-0000-0000C9020000}"/>
    <hyperlink ref="Q392" r:id="rId715" xr:uid="{00000000-0004-0000-0000-0000CA020000}"/>
    <hyperlink ref="R392" r:id="rId716" xr:uid="{00000000-0004-0000-0000-0000CB020000}"/>
    <hyperlink ref="Q393" r:id="rId717" xr:uid="{00000000-0004-0000-0000-0000CC020000}"/>
    <hyperlink ref="R393" r:id="rId718" xr:uid="{00000000-0004-0000-0000-0000CD020000}"/>
    <hyperlink ref="Q394" r:id="rId719" xr:uid="{00000000-0004-0000-0000-0000CE020000}"/>
    <hyperlink ref="R394" r:id="rId720" xr:uid="{00000000-0004-0000-0000-0000CF020000}"/>
    <hyperlink ref="Q395" r:id="rId721" xr:uid="{00000000-0004-0000-0000-0000D0020000}"/>
    <hyperlink ref="R395" r:id="rId722" xr:uid="{00000000-0004-0000-0000-0000D1020000}"/>
    <hyperlink ref="Q396" r:id="rId723" xr:uid="{00000000-0004-0000-0000-0000D2020000}"/>
    <hyperlink ref="Q397" r:id="rId724" xr:uid="{00000000-0004-0000-0000-0000D3020000}"/>
    <hyperlink ref="Q398" r:id="rId725" xr:uid="{00000000-0004-0000-0000-0000D4020000}"/>
    <hyperlink ref="Q399" r:id="rId726" xr:uid="{00000000-0004-0000-0000-0000D5020000}"/>
    <hyperlink ref="Q400" r:id="rId727" xr:uid="{00000000-0004-0000-0000-0000D6020000}"/>
    <hyperlink ref="Q401" r:id="rId728" xr:uid="{00000000-0004-0000-0000-0000D7020000}"/>
    <hyperlink ref="Q402" r:id="rId729" xr:uid="{00000000-0004-0000-0000-0000D8020000}"/>
    <hyperlink ref="R402" r:id="rId730" xr:uid="{00000000-0004-0000-0000-0000D9020000}"/>
    <hyperlink ref="Q403" r:id="rId731" xr:uid="{00000000-0004-0000-0000-0000DA020000}"/>
    <hyperlink ref="Q404" r:id="rId732" xr:uid="{00000000-0004-0000-0000-0000DB020000}"/>
    <hyperlink ref="Q405" r:id="rId733" xr:uid="{00000000-0004-0000-0000-0000DC020000}"/>
    <hyperlink ref="R405" r:id="rId734" xr:uid="{00000000-0004-0000-0000-0000DD020000}"/>
    <hyperlink ref="Q406" r:id="rId735" xr:uid="{00000000-0004-0000-0000-0000DE020000}"/>
    <hyperlink ref="R406" r:id="rId736" xr:uid="{00000000-0004-0000-0000-0000DF020000}"/>
    <hyperlink ref="Q407" r:id="rId737" xr:uid="{00000000-0004-0000-0000-0000E0020000}"/>
    <hyperlink ref="R407" r:id="rId738" xr:uid="{00000000-0004-0000-0000-0000E1020000}"/>
    <hyperlink ref="Q408" r:id="rId739" xr:uid="{00000000-0004-0000-0000-0000E2020000}"/>
    <hyperlink ref="R408" r:id="rId740" xr:uid="{00000000-0004-0000-0000-0000E3020000}"/>
    <hyperlink ref="Q409" r:id="rId741" xr:uid="{00000000-0004-0000-0000-0000E4020000}"/>
    <hyperlink ref="R409" r:id="rId742" xr:uid="{00000000-0004-0000-0000-0000E5020000}"/>
    <hyperlink ref="Q410" r:id="rId743" xr:uid="{00000000-0004-0000-0000-0000E6020000}"/>
    <hyperlink ref="R410" r:id="rId744" xr:uid="{00000000-0004-0000-0000-0000E7020000}"/>
    <hyperlink ref="Q411" r:id="rId745" xr:uid="{00000000-0004-0000-0000-0000E8020000}"/>
    <hyperlink ref="R411" r:id="rId746" xr:uid="{00000000-0004-0000-0000-0000E9020000}"/>
    <hyperlink ref="Q412" r:id="rId747" xr:uid="{00000000-0004-0000-0000-0000EA020000}"/>
    <hyperlink ref="R412" r:id="rId748" xr:uid="{00000000-0004-0000-0000-0000EB020000}"/>
    <hyperlink ref="Q413" r:id="rId749" xr:uid="{00000000-0004-0000-0000-0000EC020000}"/>
    <hyperlink ref="R413" r:id="rId750" xr:uid="{00000000-0004-0000-0000-0000ED020000}"/>
    <hyperlink ref="Q414" r:id="rId751" xr:uid="{00000000-0004-0000-0000-0000EE020000}"/>
    <hyperlink ref="R414" r:id="rId752" xr:uid="{00000000-0004-0000-0000-0000EF020000}"/>
    <hyperlink ref="Q415" r:id="rId753" xr:uid="{00000000-0004-0000-0000-0000F0020000}"/>
    <hyperlink ref="R415" r:id="rId754" xr:uid="{00000000-0004-0000-0000-0000F1020000}"/>
    <hyperlink ref="Q416" r:id="rId755" xr:uid="{00000000-0004-0000-0000-0000F2020000}"/>
    <hyperlink ref="R416" r:id="rId756" xr:uid="{00000000-0004-0000-0000-0000F3020000}"/>
    <hyperlink ref="Q417" r:id="rId757" xr:uid="{00000000-0004-0000-0000-0000F4020000}"/>
    <hyperlink ref="R417" r:id="rId758" xr:uid="{00000000-0004-0000-0000-0000F5020000}"/>
    <hyperlink ref="Q418" r:id="rId759" xr:uid="{00000000-0004-0000-0000-0000F6020000}"/>
    <hyperlink ref="R418" r:id="rId760" xr:uid="{00000000-0004-0000-0000-0000F7020000}"/>
    <hyperlink ref="Q419" r:id="rId761" xr:uid="{00000000-0004-0000-0000-0000F8020000}"/>
    <hyperlink ref="R419" r:id="rId762" xr:uid="{00000000-0004-0000-0000-0000F9020000}"/>
    <hyperlink ref="Q420" r:id="rId763" xr:uid="{00000000-0004-0000-0000-0000FA020000}"/>
    <hyperlink ref="Q421" r:id="rId764" xr:uid="{00000000-0004-0000-0000-0000FB020000}"/>
    <hyperlink ref="Q422" r:id="rId765" xr:uid="{00000000-0004-0000-0000-0000FC020000}"/>
    <hyperlink ref="Q423" r:id="rId766" xr:uid="{00000000-0004-0000-0000-0000FD020000}"/>
    <hyperlink ref="Q424" r:id="rId767" xr:uid="{00000000-0004-0000-0000-0000FE020000}"/>
    <hyperlink ref="R424" r:id="rId768" xr:uid="{00000000-0004-0000-0000-0000FF020000}"/>
    <hyperlink ref="Q425" r:id="rId769" xr:uid="{00000000-0004-0000-0000-000000030000}"/>
    <hyperlink ref="R425" r:id="rId770" xr:uid="{00000000-0004-0000-0000-000001030000}"/>
    <hyperlink ref="Q426" r:id="rId771" xr:uid="{00000000-0004-0000-0000-000002030000}"/>
    <hyperlink ref="Q427" r:id="rId772" xr:uid="{00000000-0004-0000-0000-000003030000}"/>
    <hyperlink ref="Q428" r:id="rId773" xr:uid="{00000000-0004-0000-0000-000004030000}"/>
    <hyperlink ref="Q429" r:id="rId774" xr:uid="{00000000-0004-0000-0000-000005030000}"/>
    <hyperlink ref="R429" r:id="rId775" xr:uid="{00000000-0004-0000-0000-000006030000}"/>
    <hyperlink ref="Q430" r:id="rId776" xr:uid="{00000000-0004-0000-0000-000007030000}"/>
    <hyperlink ref="Q431" r:id="rId777" xr:uid="{00000000-0004-0000-0000-000008030000}"/>
    <hyperlink ref="R431" r:id="rId778" xr:uid="{00000000-0004-0000-0000-000009030000}"/>
    <hyperlink ref="Q432" r:id="rId779" xr:uid="{00000000-0004-0000-0000-00000A030000}"/>
    <hyperlink ref="R432" r:id="rId780" xr:uid="{00000000-0004-0000-0000-00000B030000}"/>
    <hyperlink ref="S432" r:id="rId781" xr:uid="{00000000-0004-0000-0000-00000C030000}"/>
    <hyperlink ref="Q433" r:id="rId782" xr:uid="{00000000-0004-0000-0000-00000D030000}"/>
    <hyperlink ref="R433" r:id="rId783" xr:uid="{00000000-0004-0000-0000-00000E030000}"/>
    <hyperlink ref="Q434" r:id="rId784" xr:uid="{00000000-0004-0000-0000-00000F030000}"/>
    <hyperlink ref="R434" r:id="rId785" xr:uid="{00000000-0004-0000-0000-000010030000}"/>
    <hyperlink ref="Q435" r:id="rId786" xr:uid="{00000000-0004-0000-0000-000011030000}"/>
    <hyperlink ref="Q436" r:id="rId787" xr:uid="{00000000-0004-0000-0000-000012030000}"/>
    <hyperlink ref="Q437" r:id="rId788" xr:uid="{00000000-0004-0000-0000-000013030000}"/>
    <hyperlink ref="Q438" r:id="rId789" xr:uid="{00000000-0004-0000-0000-000014030000}"/>
    <hyperlink ref="R438" r:id="rId790" xr:uid="{00000000-0004-0000-0000-000015030000}"/>
    <hyperlink ref="Q439" r:id="rId791" xr:uid="{00000000-0004-0000-0000-000016030000}"/>
    <hyperlink ref="Q440" r:id="rId792" xr:uid="{00000000-0004-0000-0000-000017030000}"/>
    <hyperlink ref="R440" r:id="rId793" xr:uid="{00000000-0004-0000-0000-000018030000}"/>
    <hyperlink ref="Q441" r:id="rId794" xr:uid="{00000000-0004-0000-0000-000019030000}"/>
    <hyperlink ref="R441" r:id="rId795" xr:uid="{00000000-0004-0000-0000-00001A030000}"/>
    <hyperlink ref="Q442" r:id="rId796" xr:uid="{00000000-0004-0000-0000-00001B030000}"/>
    <hyperlink ref="R442" r:id="rId797" xr:uid="{00000000-0004-0000-0000-00001C030000}"/>
    <hyperlink ref="Q443" r:id="rId798" xr:uid="{00000000-0004-0000-0000-00001D030000}"/>
    <hyperlink ref="Q444" r:id="rId799" xr:uid="{00000000-0004-0000-0000-00001E030000}"/>
    <hyperlink ref="R444" r:id="rId800" xr:uid="{00000000-0004-0000-0000-00001F030000}"/>
    <hyperlink ref="Q445" r:id="rId801" xr:uid="{00000000-0004-0000-0000-000020030000}"/>
    <hyperlink ref="R445" r:id="rId802" xr:uid="{00000000-0004-0000-0000-000021030000}"/>
    <hyperlink ref="Q446" r:id="rId803" xr:uid="{00000000-0004-0000-0000-000022030000}"/>
    <hyperlink ref="R446" r:id="rId804" xr:uid="{00000000-0004-0000-0000-000023030000}"/>
    <hyperlink ref="Q447" r:id="rId805" xr:uid="{00000000-0004-0000-0000-000024030000}"/>
    <hyperlink ref="R447" r:id="rId806" xr:uid="{00000000-0004-0000-0000-000025030000}"/>
    <hyperlink ref="Q448" r:id="rId807" xr:uid="{00000000-0004-0000-0000-000026030000}"/>
    <hyperlink ref="R448" r:id="rId808" xr:uid="{00000000-0004-0000-0000-000027030000}"/>
    <hyperlink ref="Q449" r:id="rId809" xr:uid="{00000000-0004-0000-0000-000028030000}"/>
    <hyperlink ref="R449" r:id="rId810" xr:uid="{00000000-0004-0000-0000-000029030000}"/>
    <hyperlink ref="Q450" r:id="rId811" xr:uid="{00000000-0004-0000-0000-00002A030000}"/>
    <hyperlink ref="R450" r:id="rId812" xr:uid="{00000000-0004-0000-0000-00002B030000}"/>
    <hyperlink ref="Q451" r:id="rId813" xr:uid="{00000000-0004-0000-0000-00002C030000}"/>
    <hyperlink ref="R451" r:id="rId814" xr:uid="{00000000-0004-0000-0000-00002D030000}"/>
    <hyperlink ref="Q452" r:id="rId815" xr:uid="{00000000-0004-0000-0000-00002E030000}"/>
    <hyperlink ref="R452" r:id="rId816" xr:uid="{00000000-0004-0000-0000-00002F030000}"/>
    <hyperlink ref="Q453" r:id="rId817" xr:uid="{00000000-0004-0000-0000-000030030000}"/>
    <hyperlink ref="R453" r:id="rId818" xr:uid="{00000000-0004-0000-0000-000031030000}"/>
    <hyperlink ref="Q454" r:id="rId819" xr:uid="{00000000-0004-0000-0000-000032030000}"/>
    <hyperlink ref="R454" r:id="rId820" xr:uid="{00000000-0004-0000-0000-000033030000}"/>
    <hyperlink ref="Q455" r:id="rId821" xr:uid="{00000000-0004-0000-0000-000034030000}"/>
    <hyperlink ref="R455" r:id="rId822" xr:uid="{00000000-0004-0000-0000-000035030000}"/>
    <hyperlink ref="Q456" r:id="rId823" xr:uid="{00000000-0004-0000-0000-000036030000}"/>
    <hyperlink ref="R456" r:id="rId824" xr:uid="{00000000-0004-0000-0000-000037030000}"/>
    <hyperlink ref="Q457" r:id="rId825" xr:uid="{00000000-0004-0000-0000-000038030000}"/>
    <hyperlink ref="R457" r:id="rId826" xr:uid="{00000000-0004-0000-0000-000039030000}"/>
    <hyperlink ref="Q458" r:id="rId827" xr:uid="{00000000-0004-0000-0000-00003A030000}"/>
    <hyperlink ref="R458" r:id="rId828" xr:uid="{00000000-0004-0000-0000-00003B030000}"/>
    <hyperlink ref="Q459" r:id="rId829" xr:uid="{00000000-0004-0000-0000-00003C030000}"/>
    <hyperlink ref="R459" r:id="rId830" xr:uid="{00000000-0004-0000-0000-00003D030000}"/>
    <hyperlink ref="Q460" r:id="rId831" xr:uid="{00000000-0004-0000-0000-00003E030000}"/>
    <hyperlink ref="R460" r:id="rId832" xr:uid="{00000000-0004-0000-0000-00003F030000}"/>
    <hyperlink ref="Q461" r:id="rId833" xr:uid="{00000000-0004-0000-0000-000040030000}"/>
    <hyperlink ref="R461" r:id="rId834" xr:uid="{00000000-0004-0000-0000-000041030000}"/>
    <hyperlink ref="Q462" r:id="rId835" xr:uid="{00000000-0004-0000-0000-000042030000}"/>
    <hyperlink ref="R462" r:id="rId836" xr:uid="{00000000-0004-0000-0000-000043030000}"/>
    <hyperlink ref="Q463" r:id="rId837" xr:uid="{00000000-0004-0000-0000-000044030000}"/>
    <hyperlink ref="R463" r:id="rId838" xr:uid="{00000000-0004-0000-0000-000045030000}"/>
    <hyperlink ref="Q464" r:id="rId839" xr:uid="{00000000-0004-0000-0000-000046030000}"/>
    <hyperlink ref="R464" r:id="rId840" xr:uid="{00000000-0004-0000-0000-000047030000}"/>
    <hyperlink ref="Q465" r:id="rId841" xr:uid="{00000000-0004-0000-0000-000048030000}"/>
    <hyperlink ref="R465" r:id="rId842" xr:uid="{00000000-0004-0000-0000-000049030000}"/>
    <hyperlink ref="Q466" r:id="rId843" xr:uid="{00000000-0004-0000-0000-00004A030000}"/>
    <hyperlink ref="R466" r:id="rId844" xr:uid="{00000000-0004-0000-0000-00004B030000}"/>
    <hyperlink ref="Q467" r:id="rId845" xr:uid="{00000000-0004-0000-0000-00004C030000}"/>
    <hyperlink ref="R467" r:id="rId846" xr:uid="{00000000-0004-0000-0000-00004D030000}"/>
    <hyperlink ref="Q468" r:id="rId847" xr:uid="{00000000-0004-0000-0000-00004E030000}"/>
    <hyperlink ref="R468" r:id="rId848" xr:uid="{00000000-0004-0000-0000-00004F030000}"/>
    <hyperlink ref="Q469" r:id="rId849" xr:uid="{00000000-0004-0000-0000-000050030000}"/>
    <hyperlink ref="R469" r:id="rId850" xr:uid="{00000000-0004-0000-0000-000051030000}"/>
    <hyperlink ref="Q470" r:id="rId851" xr:uid="{00000000-0004-0000-0000-000052030000}"/>
    <hyperlink ref="R470" r:id="rId852" xr:uid="{00000000-0004-0000-0000-000053030000}"/>
    <hyperlink ref="Q471" r:id="rId853" xr:uid="{00000000-0004-0000-0000-000054030000}"/>
    <hyperlink ref="R471" r:id="rId854" xr:uid="{00000000-0004-0000-0000-000055030000}"/>
    <hyperlink ref="Q472" r:id="rId855" xr:uid="{00000000-0004-0000-0000-000056030000}"/>
    <hyperlink ref="Q473" r:id="rId856" xr:uid="{00000000-0004-0000-0000-000057030000}"/>
    <hyperlink ref="Q474" r:id="rId857" xr:uid="{00000000-0004-0000-0000-000058030000}"/>
    <hyperlink ref="Q475" r:id="rId858" xr:uid="{00000000-0004-0000-0000-000059030000}"/>
    <hyperlink ref="Q476" r:id="rId859" xr:uid="{00000000-0004-0000-0000-00005A030000}"/>
    <hyperlink ref="Q477" r:id="rId860" xr:uid="{00000000-0004-0000-0000-00005B030000}"/>
    <hyperlink ref="Q478" r:id="rId861" xr:uid="{00000000-0004-0000-0000-00005C030000}"/>
    <hyperlink ref="R478" r:id="rId862" xr:uid="{00000000-0004-0000-0000-00005D030000}"/>
    <hyperlink ref="S478" r:id="rId863" xr:uid="{00000000-0004-0000-0000-00005E030000}"/>
    <hyperlink ref="Q479" r:id="rId864" xr:uid="{00000000-0004-0000-0000-00005F030000}"/>
    <hyperlink ref="Q480" r:id="rId865" xr:uid="{00000000-0004-0000-0000-000060030000}"/>
    <hyperlink ref="R480" r:id="rId866" xr:uid="{00000000-0004-0000-0000-000061030000}"/>
    <hyperlink ref="Q481" r:id="rId867" xr:uid="{00000000-0004-0000-0000-000062030000}"/>
    <hyperlink ref="R481" r:id="rId868" xr:uid="{00000000-0004-0000-0000-000063030000}"/>
    <hyperlink ref="S481" r:id="rId869" xr:uid="{00000000-0004-0000-0000-000064030000}"/>
    <hyperlink ref="Q482" r:id="rId870" xr:uid="{00000000-0004-0000-0000-000065030000}"/>
    <hyperlink ref="R482" r:id="rId871" xr:uid="{00000000-0004-0000-0000-000066030000}"/>
    <hyperlink ref="S482" r:id="rId872" xr:uid="{00000000-0004-0000-0000-000067030000}"/>
    <hyperlink ref="Q483" r:id="rId873" xr:uid="{00000000-0004-0000-0000-000068030000}"/>
    <hyperlink ref="R483" r:id="rId874" xr:uid="{00000000-0004-0000-0000-000069030000}"/>
    <hyperlink ref="S483" r:id="rId875" xr:uid="{00000000-0004-0000-0000-00006A030000}"/>
    <hyperlink ref="Q484" r:id="rId876" xr:uid="{00000000-0004-0000-0000-00006B030000}"/>
    <hyperlink ref="R484" r:id="rId877" xr:uid="{00000000-0004-0000-0000-00006C030000}"/>
    <hyperlink ref="S484" r:id="rId878" xr:uid="{00000000-0004-0000-0000-00006D030000}"/>
    <hyperlink ref="Q485" r:id="rId879" xr:uid="{00000000-0004-0000-0000-00006E030000}"/>
    <hyperlink ref="R485" r:id="rId880" xr:uid="{00000000-0004-0000-0000-00006F030000}"/>
    <hyperlink ref="S485" r:id="rId881" xr:uid="{00000000-0004-0000-0000-000070030000}"/>
    <hyperlink ref="Q486" r:id="rId882" xr:uid="{00000000-0004-0000-0000-000071030000}"/>
    <hyperlink ref="R486" r:id="rId883" xr:uid="{00000000-0004-0000-0000-000072030000}"/>
    <hyperlink ref="Q487" r:id="rId884" xr:uid="{00000000-0004-0000-0000-000073030000}"/>
    <hyperlink ref="R487" r:id="rId885" xr:uid="{00000000-0004-0000-0000-000074030000}"/>
    <hyperlink ref="S487" r:id="rId886" xr:uid="{00000000-0004-0000-0000-000075030000}"/>
    <hyperlink ref="Q488" r:id="rId887" xr:uid="{00000000-0004-0000-0000-000076030000}"/>
    <hyperlink ref="Q489" r:id="rId888" location="/" xr:uid="{00000000-0004-0000-0000-000077030000}"/>
    <hyperlink ref="R489" r:id="rId889" xr:uid="{00000000-0004-0000-0000-000078030000}"/>
    <hyperlink ref="Q490" r:id="rId890" location="/" xr:uid="{00000000-0004-0000-0000-000079030000}"/>
    <hyperlink ref="Q491" r:id="rId891" xr:uid="{00000000-0004-0000-0000-00007A030000}"/>
    <hyperlink ref="Q492" r:id="rId892" xr:uid="{00000000-0004-0000-0000-00007B030000}"/>
    <hyperlink ref="Q493" r:id="rId893" xr:uid="{00000000-0004-0000-0000-00007C030000}"/>
    <hyperlink ref="Q494" r:id="rId894" xr:uid="{00000000-0004-0000-0000-00007D030000}"/>
    <hyperlink ref="Q495" r:id="rId895" xr:uid="{00000000-0004-0000-0000-00007E030000}"/>
    <hyperlink ref="Q496" r:id="rId896" xr:uid="{00000000-0004-0000-0000-00007F030000}"/>
    <hyperlink ref="Q497" r:id="rId897" xr:uid="{00000000-0004-0000-0000-000080030000}"/>
    <hyperlink ref="Q498" r:id="rId898" xr:uid="{00000000-0004-0000-0000-000081030000}"/>
    <hyperlink ref="Q499" r:id="rId899" xr:uid="{00000000-0004-0000-0000-000082030000}"/>
    <hyperlink ref="Q500" r:id="rId900" xr:uid="{00000000-0004-0000-0000-000083030000}"/>
    <hyperlink ref="Q501" r:id="rId901" xr:uid="{00000000-0004-0000-0000-000084030000}"/>
    <hyperlink ref="Q502" r:id="rId902" xr:uid="{00000000-0004-0000-0000-000085030000}"/>
    <hyperlink ref="Q503" r:id="rId903" xr:uid="{00000000-0004-0000-0000-000086030000}"/>
    <hyperlink ref="R503" r:id="rId904" xr:uid="{00000000-0004-0000-0000-000087030000}"/>
    <hyperlink ref="Q504" r:id="rId905" xr:uid="{00000000-0004-0000-0000-000088030000}"/>
    <hyperlink ref="Q505" r:id="rId906" xr:uid="{00000000-0004-0000-0000-000089030000}"/>
    <hyperlink ref="R505" r:id="rId907" xr:uid="{00000000-0004-0000-0000-00008A030000}"/>
    <hyperlink ref="Q506" r:id="rId908" xr:uid="{00000000-0004-0000-0000-00008B030000}"/>
    <hyperlink ref="Q507" r:id="rId909" xr:uid="{00000000-0004-0000-0000-00008C030000}"/>
    <hyperlink ref="R507" r:id="rId910" xr:uid="{00000000-0004-0000-0000-00008D030000}"/>
    <hyperlink ref="S507" r:id="rId911" xr:uid="{00000000-0004-0000-0000-00008E030000}"/>
    <hyperlink ref="Q508" r:id="rId912" xr:uid="{00000000-0004-0000-0000-00008F030000}"/>
    <hyperlink ref="Q509" r:id="rId913" xr:uid="{00000000-0004-0000-0000-000090030000}"/>
    <hyperlink ref="Q510" r:id="rId914" xr:uid="{00000000-0004-0000-0000-000091030000}"/>
    <hyperlink ref="Q511" r:id="rId915" xr:uid="{00000000-0004-0000-0000-000092030000}"/>
    <hyperlink ref="Q512" r:id="rId916" xr:uid="{00000000-0004-0000-0000-000093030000}"/>
    <hyperlink ref="Q513" r:id="rId917" xr:uid="{00000000-0004-0000-0000-000094030000}"/>
    <hyperlink ref="Q514" r:id="rId918" xr:uid="{00000000-0004-0000-0000-000095030000}"/>
    <hyperlink ref="Q517" r:id="rId919" xr:uid="{00000000-0004-0000-0000-000096030000}"/>
    <hyperlink ref="R517" r:id="rId920" xr:uid="{00000000-0004-0000-0000-000097030000}"/>
    <hyperlink ref="Q518" r:id="rId921" xr:uid="{00000000-0004-0000-0000-000098030000}"/>
    <hyperlink ref="R518" r:id="rId922" xr:uid="{00000000-0004-0000-0000-000099030000}"/>
    <hyperlink ref="Q519" r:id="rId923" xr:uid="{00000000-0004-0000-0000-00009A030000}"/>
    <hyperlink ref="Q520" r:id="rId924" xr:uid="{00000000-0004-0000-0000-00009B030000}"/>
    <hyperlink ref="R520" r:id="rId925" xr:uid="{00000000-0004-0000-0000-00009C030000}"/>
    <hyperlink ref="S520" r:id="rId926" xr:uid="{00000000-0004-0000-0000-00009D030000}"/>
    <hyperlink ref="Q521" r:id="rId927" xr:uid="{00000000-0004-0000-0000-00009E030000}"/>
    <hyperlink ref="R521" r:id="rId928" xr:uid="{00000000-0004-0000-0000-00009F030000}"/>
    <hyperlink ref="S521" r:id="rId929" xr:uid="{00000000-0004-0000-0000-0000A0030000}"/>
    <hyperlink ref="Q522" r:id="rId930" xr:uid="{00000000-0004-0000-0000-0000A1030000}"/>
    <hyperlink ref="R522" r:id="rId931" xr:uid="{00000000-0004-0000-0000-0000A2030000}"/>
    <hyperlink ref="S522" r:id="rId932" xr:uid="{00000000-0004-0000-0000-0000A3030000}"/>
    <hyperlink ref="Q523" r:id="rId933" xr:uid="{00000000-0004-0000-0000-0000A4030000}"/>
    <hyperlink ref="Q524" r:id="rId934" xr:uid="{00000000-0004-0000-0000-0000A5030000}"/>
    <hyperlink ref="Q525" r:id="rId935" xr:uid="{00000000-0004-0000-0000-0000A6030000}"/>
    <hyperlink ref="Q526" r:id="rId936" xr:uid="{00000000-0004-0000-0000-0000A7030000}"/>
    <hyperlink ref="Q527" r:id="rId937" xr:uid="{00000000-0004-0000-0000-0000A8030000}"/>
    <hyperlink ref="Q528" r:id="rId938" xr:uid="{00000000-0004-0000-0000-0000A9030000}"/>
    <hyperlink ref="Q530" r:id="rId939" xr:uid="{00000000-0004-0000-0000-0000AA030000}"/>
    <hyperlink ref="S530" r:id="rId940" xr:uid="{00000000-0004-0000-0000-0000AB030000}"/>
    <hyperlink ref="Q531" r:id="rId941" xr:uid="{00000000-0004-0000-0000-0000AC030000}"/>
    <hyperlink ref="R531" r:id="rId942" xr:uid="{00000000-0004-0000-0000-0000AD030000}"/>
    <hyperlink ref="S531" r:id="rId943" xr:uid="{00000000-0004-0000-0000-0000AE030000}"/>
    <hyperlink ref="Q532" r:id="rId944" xr:uid="{00000000-0004-0000-0000-0000AF030000}"/>
    <hyperlink ref="Q533" r:id="rId945" xr:uid="{00000000-0004-0000-0000-0000B0030000}"/>
    <hyperlink ref="Q534" r:id="rId946" xr:uid="{00000000-0004-0000-0000-0000B1030000}"/>
    <hyperlink ref="Q535" r:id="rId947" xr:uid="{00000000-0004-0000-0000-0000B2030000}"/>
    <hyperlink ref="Q536" r:id="rId948" xr:uid="{00000000-0004-0000-0000-0000B3030000}"/>
    <hyperlink ref="Q537" r:id="rId949" xr:uid="{00000000-0004-0000-0000-0000B4030000}"/>
    <hyperlink ref="Q538" r:id="rId950" xr:uid="{00000000-0004-0000-0000-0000B5030000}"/>
    <hyperlink ref="Q539" r:id="rId951" xr:uid="{00000000-0004-0000-0000-0000B6030000}"/>
    <hyperlink ref="Q540" r:id="rId952" xr:uid="{00000000-0004-0000-0000-0000B7030000}"/>
    <hyperlink ref="Q541" r:id="rId953" xr:uid="{00000000-0004-0000-0000-0000B8030000}"/>
    <hyperlink ref="Q542" r:id="rId954" xr:uid="{00000000-0004-0000-0000-0000B9030000}"/>
    <hyperlink ref="Q543" r:id="rId955" xr:uid="{00000000-0004-0000-0000-0000BA030000}"/>
    <hyperlink ref="R543" r:id="rId956" xr:uid="{00000000-0004-0000-0000-0000BB030000}"/>
    <hyperlink ref="Q544" r:id="rId957" xr:uid="{00000000-0004-0000-0000-0000BC030000}"/>
    <hyperlink ref="Q545" r:id="rId958" xr:uid="{00000000-0004-0000-0000-0000BD030000}"/>
    <hyperlink ref="Q546" r:id="rId959" xr:uid="{00000000-0004-0000-0000-0000BE030000}"/>
    <hyperlink ref="Q547" r:id="rId960" xr:uid="{00000000-0004-0000-0000-0000BF030000}"/>
    <hyperlink ref="Q548" r:id="rId961" xr:uid="{00000000-0004-0000-0000-0000C0030000}"/>
    <hyperlink ref="R548" r:id="rId962" xr:uid="{00000000-0004-0000-0000-0000C1030000}"/>
    <hyperlink ref="Q549" r:id="rId963" xr:uid="{00000000-0004-0000-0000-0000C2030000}"/>
    <hyperlink ref="R549" r:id="rId964" xr:uid="{00000000-0004-0000-0000-0000C3030000}"/>
    <hyperlink ref="Q550" r:id="rId965" xr:uid="{00000000-0004-0000-0000-0000C4030000}"/>
    <hyperlink ref="R550" r:id="rId966" xr:uid="{00000000-0004-0000-0000-0000C5030000}"/>
    <hyperlink ref="Q551" r:id="rId967" xr:uid="{00000000-0004-0000-0000-0000C6030000}"/>
    <hyperlink ref="R551" r:id="rId968" xr:uid="{00000000-0004-0000-0000-0000C7030000}"/>
    <hyperlink ref="Q552" r:id="rId969" xr:uid="{00000000-0004-0000-0000-0000C8030000}"/>
    <hyperlink ref="R552" r:id="rId970" xr:uid="{00000000-0004-0000-0000-0000C9030000}"/>
    <hyperlink ref="Q553" r:id="rId971" xr:uid="{00000000-0004-0000-0000-0000CA030000}"/>
    <hyperlink ref="R553" r:id="rId972" xr:uid="{00000000-0004-0000-0000-0000CB030000}"/>
    <hyperlink ref="Q554" r:id="rId973" xr:uid="{00000000-0004-0000-0000-0000CC030000}"/>
    <hyperlink ref="R554" r:id="rId974" xr:uid="{00000000-0004-0000-0000-0000CD030000}"/>
    <hyperlink ref="R555" r:id="rId975" xr:uid="{00000000-0004-0000-0000-0000CE030000}"/>
    <hyperlink ref="Q556" r:id="rId976" xr:uid="{00000000-0004-0000-0000-0000CF030000}"/>
    <hyperlink ref="Q557" r:id="rId977" xr:uid="{00000000-0004-0000-0000-0000D0030000}"/>
    <hyperlink ref="Q558" r:id="rId978" xr:uid="{00000000-0004-0000-0000-0000D1030000}"/>
    <hyperlink ref="Q559" r:id="rId979" xr:uid="{00000000-0004-0000-0000-0000D2030000}"/>
    <hyperlink ref="Q560" r:id="rId980" xr:uid="{00000000-0004-0000-0000-0000D3030000}"/>
    <hyperlink ref="S560" r:id="rId981" xr:uid="{00000000-0004-0000-0000-0000D4030000}"/>
    <hyperlink ref="Q561" r:id="rId982" xr:uid="{00000000-0004-0000-0000-0000D5030000}"/>
    <hyperlink ref="Q562" r:id="rId983" xr:uid="{00000000-0004-0000-0000-0000D6030000}"/>
    <hyperlink ref="Q563" r:id="rId984" xr:uid="{00000000-0004-0000-0000-0000D7030000}"/>
    <hyperlink ref="Q564" r:id="rId985" xr:uid="{00000000-0004-0000-0000-0000D8030000}"/>
    <hyperlink ref="Q565" r:id="rId986" xr:uid="{00000000-0004-0000-0000-0000D9030000}"/>
    <hyperlink ref="Q566" r:id="rId987" xr:uid="{00000000-0004-0000-0000-0000DA030000}"/>
    <hyperlink ref="Q567" r:id="rId988" xr:uid="{00000000-0004-0000-0000-0000DB030000}"/>
    <hyperlink ref="Q568" r:id="rId989" xr:uid="{00000000-0004-0000-0000-0000DC030000}"/>
    <hyperlink ref="Q571" r:id="rId990" xr:uid="{00000000-0004-0000-0000-0000DD030000}"/>
    <hyperlink ref="R571" r:id="rId991" xr:uid="{00000000-0004-0000-0000-0000DE030000}"/>
    <hyperlink ref="Q572" r:id="rId992" xr:uid="{00000000-0004-0000-0000-0000DF030000}"/>
    <hyperlink ref="R572" r:id="rId993" xr:uid="{00000000-0004-0000-0000-0000E0030000}"/>
    <hyperlink ref="Q573" r:id="rId994" xr:uid="{00000000-0004-0000-0000-0000E1030000}"/>
    <hyperlink ref="Q574" r:id="rId995" xr:uid="{00000000-0004-0000-0000-0000E2030000}"/>
    <hyperlink ref="R574" r:id="rId996" xr:uid="{00000000-0004-0000-0000-0000E3030000}"/>
    <hyperlink ref="Q575" r:id="rId997" xr:uid="{00000000-0004-0000-0000-0000E4030000}"/>
    <hyperlink ref="R575" r:id="rId998" xr:uid="{00000000-0004-0000-0000-0000E5030000}"/>
    <hyperlink ref="Q576" r:id="rId999" xr:uid="{00000000-0004-0000-0000-0000E6030000}"/>
    <hyperlink ref="R576" r:id="rId1000" xr:uid="{00000000-0004-0000-0000-0000E7030000}"/>
    <hyperlink ref="Q577" r:id="rId1001" xr:uid="{00000000-0004-0000-0000-0000E8030000}"/>
    <hyperlink ref="R577" r:id="rId1002" xr:uid="{00000000-0004-0000-0000-0000E9030000}"/>
    <hyperlink ref="Q578" r:id="rId1003" xr:uid="{00000000-0004-0000-0000-0000EA030000}"/>
    <hyperlink ref="R578" r:id="rId1004" xr:uid="{00000000-0004-0000-0000-0000EB030000}"/>
    <hyperlink ref="S578" r:id="rId1005" xr:uid="{00000000-0004-0000-0000-0000EC030000}"/>
    <hyperlink ref="Q579" r:id="rId1006" xr:uid="{00000000-0004-0000-0000-0000ED030000}"/>
    <hyperlink ref="Q580" r:id="rId1007" xr:uid="{00000000-0004-0000-0000-0000EE030000}"/>
    <hyperlink ref="Q581" r:id="rId1008" xr:uid="{00000000-0004-0000-0000-0000EF030000}"/>
    <hyperlink ref="Q582" r:id="rId1009" xr:uid="{00000000-0004-0000-0000-0000F0030000}"/>
    <hyperlink ref="Q583" r:id="rId1010" xr:uid="{00000000-0004-0000-0000-0000F1030000}"/>
    <hyperlink ref="Q584" r:id="rId1011" xr:uid="{00000000-0004-0000-0000-0000F2030000}"/>
    <hyperlink ref="R584" r:id="rId1012" xr:uid="{00000000-0004-0000-0000-0000F3030000}"/>
    <hyperlink ref="Q585" r:id="rId1013" xr:uid="{00000000-0004-0000-0000-0000F4030000}"/>
    <hyperlink ref="R585" r:id="rId1014" xr:uid="{00000000-0004-0000-0000-0000F5030000}"/>
    <hyperlink ref="Q586" r:id="rId1015" xr:uid="{00000000-0004-0000-0000-0000F6030000}"/>
    <hyperlink ref="R586" r:id="rId1016" xr:uid="{00000000-0004-0000-0000-0000F7030000}"/>
    <hyperlink ref="Q587" r:id="rId1017" xr:uid="{00000000-0004-0000-0000-0000F8030000}"/>
    <hyperlink ref="R587" r:id="rId1018" xr:uid="{00000000-0004-0000-0000-0000F9030000}"/>
    <hyperlink ref="Q588" r:id="rId1019" xr:uid="{00000000-0004-0000-0000-0000FA030000}"/>
    <hyperlink ref="R588" r:id="rId1020" xr:uid="{00000000-0004-0000-0000-0000FB030000}"/>
    <hyperlink ref="Q589" r:id="rId1021" xr:uid="{00000000-0004-0000-0000-0000FC030000}"/>
    <hyperlink ref="Q590" r:id="rId1022" xr:uid="{00000000-0004-0000-0000-0000FD030000}"/>
    <hyperlink ref="Q591" r:id="rId1023" xr:uid="{00000000-0004-0000-0000-0000FE030000}"/>
    <hyperlink ref="Q592" r:id="rId1024" xr:uid="{00000000-0004-0000-0000-0000FF030000}"/>
    <hyperlink ref="Q593" r:id="rId1025" xr:uid="{00000000-0004-0000-0000-000000040000}"/>
    <hyperlink ref="Q594" r:id="rId1026" xr:uid="{00000000-0004-0000-0000-000001040000}"/>
    <hyperlink ref="Q595" r:id="rId1027" xr:uid="{00000000-0004-0000-0000-000002040000}"/>
    <hyperlink ref="Q596" r:id="rId1028" xr:uid="{00000000-0004-0000-0000-000003040000}"/>
    <hyperlink ref="Q597" r:id="rId1029" xr:uid="{00000000-0004-0000-0000-000004040000}"/>
    <hyperlink ref="Q598" r:id="rId1030" xr:uid="{00000000-0004-0000-0000-000005040000}"/>
    <hyperlink ref="Q599" r:id="rId1031" xr:uid="{00000000-0004-0000-0000-000006040000}"/>
    <hyperlink ref="Q600" r:id="rId1032" xr:uid="{00000000-0004-0000-0000-000007040000}"/>
    <hyperlink ref="Q601" r:id="rId1033" xr:uid="{00000000-0004-0000-0000-000008040000}"/>
    <hyperlink ref="Q602" r:id="rId1034" xr:uid="{00000000-0004-0000-0000-000009040000}"/>
    <hyperlink ref="R602" r:id="rId1035" xr:uid="{00000000-0004-0000-0000-00000A040000}"/>
    <hyperlink ref="Q603" r:id="rId1036" xr:uid="{00000000-0004-0000-0000-00000B040000}"/>
    <hyperlink ref="R603" r:id="rId1037" xr:uid="{00000000-0004-0000-0000-00000C040000}"/>
    <hyperlink ref="Q604" r:id="rId1038" xr:uid="{00000000-0004-0000-0000-00000D040000}"/>
    <hyperlink ref="Q605" r:id="rId1039" xr:uid="{00000000-0004-0000-0000-00000E040000}"/>
    <hyperlink ref="Q606" r:id="rId1040" xr:uid="{00000000-0004-0000-0000-00000F040000}"/>
    <hyperlink ref="Q607" r:id="rId1041" xr:uid="{00000000-0004-0000-0000-000010040000}"/>
    <hyperlink ref="Q608" r:id="rId1042" xr:uid="{00000000-0004-0000-0000-000011040000}"/>
    <hyperlink ref="Q609" r:id="rId1043" xr:uid="{00000000-0004-0000-0000-000012040000}"/>
    <hyperlink ref="Q610" r:id="rId1044" xr:uid="{00000000-0004-0000-0000-000013040000}"/>
    <hyperlink ref="Q611" r:id="rId1045" xr:uid="{00000000-0004-0000-0000-000014040000}"/>
    <hyperlink ref="Q612" r:id="rId1046" xr:uid="{00000000-0004-0000-0000-000015040000}"/>
    <hyperlink ref="Q613" r:id="rId1047" xr:uid="{00000000-0004-0000-0000-000016040000}"/>
    <hyperlink ref="Q614" r:id="rId1048" xr:uid="{00000000-0004-0000-0000-000017040000}"/>
    <hyperlink ref="Q615" r:id="rId1049" xr:uid="{00000000-0004-0000-0000-000018040000}"/>
    <hyperlink ref="Q616" r:id="rId1050" xr:uid="{00000000-0004-0000-0000-000019040000}"/>
    <hyperlink ref="R616" r:id="rId1051" xr:uid="{00000000-0004-0000-0000-00001A040000}"/>
    <hyperlink ref="Q617" r:id="rId1052" xr:uid="{00000000-0004-0000-0000-00001B040000}"/>
    <hyperlink ref="R617" r:id="rId1053" xr:uid="{00000000-0004-0000-0000-00001C040000}"/>
    <hyperlink ref="Q618" r:id="rId1054" xr:uid="{00000000-0004-0000-0000-00001D040000}"/>
    <hyperlink ref="R618" r:id="rId1055" xr:uid="{00000000-0004-0000-0000-00001E040000}"/>
    <hyperlink ref="Q619" r:id="rId1056" xr:uid="{00000000-0004-0000-0000-00001F040000}"/>
    <hyperlink ref="R619" r:id="rId1057" xr:uid="{00000000-0004-0000-0000-000020040000}"/>
    <hyperlink ref="Q620" r:id="rId1058" xr:uid="{00000000-0004-0000-0000-000021040000}"/>
    <hyperlink ref="R620" r:id="rId1059" xr:uid="{00000000-0004-0000-0000-000022040000}"/>
    <hyperlink ref="Q621" r:id="rId1060" xr:uid="{00000000-0004-0000-0000-000023040000}"/>
    <hyperlink ref="R621" r:id="rId1061" xr:uid="{00000000-0004-0000-0000-000024040000}"/>
    <hyperlink ref="Q622" r:id="rId1062" xr:uid="{00000000-0004-0000-0000-000025040000}"/>
    <hyperlink ref="R622" r:id="rId1063" xr:uid="{00000000-0004-0000-0000-000026040000}"/>
    <hyperlink ref="S622" r:id="rId1064" xr:uid="{00000000-0004-0000-0000-000027040000}"/>
    <hyperlink ref="Q623" r:id="rId1065" xr:uid="{00000000-0004-0000-0000-000028040000}"/>
    <hyperlink ref="R623" r:id="rId1066" xr:uid="{00000000-0004-0000-0000-000029040000}"/>
    <hyperlink ref="S623" r:id="rId1067" xr:uid="{00000000-0004-0000-0000-00002A040000}"/>
    <hyperlink ref="Q624" r:id="rId1068" xr:uid="{00000000-0004-0000-0000-00002B040000}"/>
    <hyperlink ref="R624" r:id="rId1069" xr:uid="{00000000-0004-0000-0000-00002C040000}"/>
    <hyperlink ref="S624" r:id="rId1070" xr:uid="{00000000-0004-0000-0000-00002D040000}"/>
    <hyperlink ref="Q625" r:id="rId1071" xr:uid="{00000000-0004-0000-0000-00002E040000}"/>
    <hyperlink ref="Q626" r:id="rId1072" xr:uid="{00000000-0004-0000-0000-00002F040000}"/>
    <hyperlink ref="Q627" r:id="rId1073" xr:uid="{00000000-0004-0000-0000-000030040000}"/>
    <hyperlink ref="Q628" r:id="rId1074" xr:uid="{00000000-0004-0000-0000-000031040000}"/>
    <hyperlink ref="Q629" r:id="rId1075" xr:uid="{00000000-0004-0000-0000-000032040000}"/>
    <hyperlink ref="Q630" r:id="rId1076" xr:uid="{00000000-0004-0000-0000-000033040000}"/>
    <hyperlink ref="Q631" r:id="rId1077" xr:uid="{00000000-0004-0000-0000-000034040000}"/>
    <hyperlink ref="Q632" r:id="rId1078" xr:uid="{00000000-0004-0000-0000-000035040000}"/>
    <hyperlink ref="Q633" r:id="rId1079" xr:uid="{00000000-0004-0000-0000-000036040000}"/>
    <hyperlink ref="Q634" r:id="rId1080" xr:uid="{00000000-0004-0000-0000-000037040000}"/>
    <hyperlink ref="Q635" r:id="rId1081" xr:uid="{00000000-0004-0000-0000-000038040000}"/>
    <hyperlink ref="Q636" r:id="rId1082" xr:uid="{00000000-0004-0000-0000-000039040000}"/>
    <hyperlink ref="Q637" r:id="rId1083" xr:uid="{00000000-0004-0000-0000-00003A040000}"/>
    <hyperlink ref="Q638" r:id="rId1084" xr:uid="{00000000-0004-0000-0000-00003B040000}"/>
    <hyperlink ref="Q639" r:id="rId1085" xr:uid="{00000000-0004-0000-0000-00003C040000}"/>
    <hyperlink ref="R639" r:id="rId1086" xr:uid="{00000000-0004-0000-0000-00003D040000}"/>
    <hyperlink ref="S639" r:id="rId1087" xr:uid="{00000000-0004-0000-0000-00003E040000}"/>
    <hyperlink ref="Q640" r:id="rId1088" xr:uid="{00000000-0004-0000-0000-00003F040000}"/>
    <hyperlink ref="R640" r:id="rId1089" xr:uid="{00000000-0004-0000-0000-000040040000}"/>
    <hyperlink ref="Q641" r:id="rId1090" xr:uid="{00000000-0004-0000-0000-000041040000}"/>
    <hyperlink ref="R641" r:id="rId1091" xr:uid="{00000000-0004-0000-0000-000042040000}"/>
    <hyperlink ref="Q642" r:id="rId1092" xr:uid="{00000000-0004-0000-0000-000043040000}"/>
    <hyperlink ref="Q643" r:id="rId1093" xr:uid="{00000000-0004-0000-0000-000044040000}"/>
    <hyperlink ref="Q644" r:id="rId1094" xr:uid="{00000000-0004-0000-0000-000045040000}"/>
    <hyperlink ref="R644" r:id="rId1095" xr:uid="{00000000-0004-0000-0000-000046040000}"/>
    <hyperlink ref="Q645" r:id="rId1096" xr:uid="{00000000-0004-0000-0000-000047040000}"/>
    <hyperlink ref="R645" r:id="rId1097" xr:uid="{00000000-0004-0000-0000-000048040000}"/>
    <hyperlink ref="Q646" r:id="rId1098" xr:uid="{00000000-0004-0000-0000-000049040000}"/>
    <hyperlink ref="R646" r:id="rId1099" xr:uid="{00000000-0004-0000-0000-00004A040000}"/>
    <hyperlink ref="Q647" r:id="rId1100" xr:uid="{00000000-0004-0000-0000-00004B040000}"/>
    <hyperlink ref="Q648" r:id="rId1101" xr:uid="{00000000-0004-0000-0000-00004C040000}"/>
    <hyperlink ref="R648" r:id="rId1102" xr:uid="{00000000-0004-0000-0000-00004D040000}"/>
    <hyperlink ref="Q649" r:id="rId1103" xr:uid="{00000000-0004-0000-0000-00004E040000}"/>
    <hyperlink ref="R649" r:id="rId1104" xr:uid="{00000000-0004-0000-0000-00004F040000}"/>
    <hyperlink ref="Q650" r:id="rId1105" xr:uid="{00000000-0004-0000-0000-000050040000}"/>
    <hyperlink ref="R650" r:id="rId1106" xr:uid="{00000000-0004-0000-0000-000051040000}"/>
    <hyperlink ref="Q651" r:id="rId1107" xr:uid="{00000000-0004-0000-0000-000052040000}"/>
    <hyperlink ref="Q652" r:id="rId1108" xr:uid="{00000000-0004-0000-0000-000053040000}"/>
    <hyperlink ref="Q653" r:id="rId1109" xr:uid="{00000000-0004-0000-0000-000054040000}"/>
    <hyperlink ref="Q654" r:id="rId1110" xr:uid="{00000000-0004-0000-0000-000055040000}"/>
    <hyperlink ref="Q655" r:id="rId1111" xr:uid="{00000000-0004-0000-0000-000056040000}"/>
    <hyperlink ref="Q659" r:id="rId1112" xr:uid="{00000000-0004-0000-0000-000057040000}"/>
    <hyperlink ref="Q660" r:id="rId1113" xr:uid="{00000000-0004-0000-0000-000058040000}"/>
    <hyperlink ref="Q661" r:id="rId1114" xr:uid="{00000000-0004-0000-0000-000059040000}"/>
    <hyperlink ref="Q662" r:id="rId1115" xr:uid="{00000000-0004-0000-0000-00005A040000}"/>
    <hyperlink ref="Q663" r:id="rId1116" xr:uid="{00000000-0004-0000-0000-00005B040000}"/>
    <hyperlink ref="Q664" r:id="rId1117" xr:uid="{00000000-0004-0000-0000-00005C040000}"/>
    <hyperlink ref="Q665" r:id="rId1118" xr:uid="{00000000-0004-0000-0000-00005D040000}"/>
    <hyperlink ref="Q666" r:id="rId1119" xr:uid="{00000000-0004-0000-0000-00005E040000}"/>
    <hyperlink ref="Q667" r:id="rId1120" xr:uid="{00000000-0004-0000-0000-00005F040000}"/>
    <hyperlink ref="Q668" r:id="rId1121" xr:uid="{00000000-0004-0000-0000-000060040000}"/>
    <hyperlink ref="Q669" r:id="rId1122" xr:uid="{00000000-0004-0000-0000-000061040000}"/>
    <hyperlink ref="Q670" r:id="rId1123" xr:uid="{00000000-0004-0000-0000-000062040000}"/>
    <hyperlink ref="Q671" r:id="rId1124" xr:uid="{00000000-0004-0000-0000-000063040000}"/>
    <hyperlink ref="R671" r:id="rId1125" xr:uid="{00000000-0004-0000-0000-000064040000}"/>
    <hyperlink ref="Q672" r:id="rId1126" xr:uid="{00000000-0004-0000-0000-000065040000}"/>
    <hyperlink ref="R672" r:id="rId1127" xr:uid="{00000000-0004-0000-0000-000066040000}"/>
    <hyperlink ref="Q673" r:id="rId1128" xr:uid="{00000000-0004-0000-0000-000067040000}"/>
    <hyperlink ref="R673" r:id="rId1129" xr:uid="{00000000-0004-0000-0000-000068040000}"/>
    <hyperlink ref="Q674" r:id="rId1130" xr:uid="{00000000-0004-0000-0000-000069040000}"/>
    <hyperlink ref="R674" r:id="rId1131" xr:uid="{00000000-0004-0000-0000-00006A040000}"/>
    <hyperlink ref="Q675" r:id="rId1132" xr:uid="{00000000-0004-0000-0000-00006B040000}"/>
    <hyperlink ref="R675" r:id="rId1133" xr:uid="{00000000-0004-0000-0000-00006C040000}"/>
    <hyperlink ref="Q676" r:id="rId1134" xr:uid="{00000000-0004-0000-0000-00006D040000}"/>
    <hyperlink ref="R676" r:id="rId1135" xr:uid="{00000000-0004-0000-0000-00006E040000}"/>
    <hyperlink ref="S676" r:id="rId1136" xr:uid="{00000000-0004-0000-0000-00006F040000}"/>
    <hyperlink ref="Q677" r:id="rId1137" xr:uid="{00000000-0004-0000-0000-000070040000}"/>
    <hyperlink ref="R677" r:id="rId1138" xr:uid="{00000000-0004-0000-0000-000071040000}"/>
    <hyperlink ref="S677" r:id="rId1139" xr:uid="{00000000-0004-0000-0000-000072040000}"/>
    <hyperlink ref="Q678" r:id="rId1140" xr:uid="{00000000-0004-0000-0000-000073040000}"/>
    <hyperlink ref="R678" r:id="rId1141" xr:uid="{00000000-0004-0000-0000-000074040000}"/>
    <hyperlink ref="S678" r:id="rId1142" xr:uid="{00000000-0004-0000-0000-000075040000}"/>
    <hyperlink ref="Q679" r:id="rId1143" xr:uid="{00000000-0004-0000-0000-000076040000}"/>
    <hyperlink ref="R679" r:id="rId1144" xr:uid="{00000000-0004-0000-0000-000077040000}"/>
    <hyperlink ref="Q680" r:id="rId1145" xr:uid="{00000000-0004-0000-0000-000078040000}"/>
    <hyperlink ref="R680" r:id="rId1146" xr:uid="{00000000-0004-0000-0000-000079040000}"/>
    <hyperlink ref="Q681" r:id="rId1147" xr:uid="{00000000-0004-0000-0000-00007A040000}"/>
    <hyperlink ref="R681" r:id="rId1148" xr:uid="{00000000-0004-0000-0000-00007B040000}"/>
    <hyperlink ref="Q682" r:id="rId1149" xr:uid="{00000000-0004-0000-0000-00007C040000}"/>
    <hyperlink ref="Q683" r:id="rId1150" xr:uid="{00000000-0004-0000-0000-00007D040000}"/>
    <hyperlink ref="Q684" r:id="rId1151" xr:uid="{00000000-0004-0000-0000-00007E040000}"/>
    <hyperlink ref="Q685" r:id="rId1152" xr:uid="{00000000-0004-0000-0000-00007F040000}"/>
    <hyperlink ref="Q686" r:id="rId1153" xr:uid="{00000000-0004-0000-0000-000080040000}"/>
    <hyperlink ref="R686" r:id="rId1154" xr:uid="{00000000-0004-0000-0000-000081040000}"/>
    <hyperlink ref="Q687" r:id="rId1155" xr:uid="{00000000-0004-0000-0000-000082040000}"/>
    <hyperlink ref="Q688" r:id="rId1156" location="/" xr:uid="{00000000-0004-0000-0000-000083040000}"/>
    <hyperlink ref="R688" r:id="rId1157" xr:uid="{00000000-0004-0000-0000-000084040000}"/>
    <hyperlink ref="S688" r:id="rId1158" xr:uid="{00000000-0004-0000-0000-000085040000}"/>
    <hyperlink ref="Q689" r:id="rId1159" location="/" xr:uid="{00000000-0004-0000-0000-000086040000}"/>
    <hyperlink ref="R689" r:id="rId1160" xr:uid="{00000000-0004-0000-0000-000087040000}"/>
    <hyperlink ref="S689" r:id="rId1161" xr:uid="{00000000-0004-0000-0000-000088040000}"/>
    <hyperlink ref="Q690" r:id="rId1162" xr:uid="{00000000-0004-0000-0000-000089040000}"/>
    <hyperlink ref="Q691" r:id="rId1163" xr:uid="{00000000-0004-0000-0000-00008A040000}"/>
    <hyperlink ref="Q692" r:id="rId1164" xr:uid="{00000000-0004-0000-0000-00008B040000}"/>
    <hyperlink ref="Q693" r:id="rId1165" xr:uid="{00000000-0004-0000-0000-00008C040000}"/>
    <hyperlink ref="Q694" r:id="rId1166" xr:uid="{00000000-0004-0000-0000-00008D040000}"/>
    <hyperlink ref="Q695" r:id="rId1167" xr:uid="{00000000-0004-0000-0000-00008E040000}"/>
    <hyperlink ref="R695" r:id="rId1168" xr:uid="{00000000-0004-0000-0000-00008F040000}"/>
    <hyperlink ref="Q696" r:id="rId1169" xr:uid="{00000000-0004-0000-0000-000090040000}"/>
    <hyperlink ref="Q697" r:id="rId1170" xr:uid="{00000000-0004-0000-0000-000091040000}"/>
    <hyperlink ref="R697" r:id="rId1171" xr:uid="{00000000-0004-0000-0000-000092040000}"/>
    <hyperlink ref="Q698" r:id="rId1172" xr:uid="{00000000-0004-0000-0000-000093040000}"/>
    <hyperlink ref="R698" r:id="rId1173" xr:uid="{00000000-0004-0000-0000-000094040000}"/>
    <hyperlink ref="S698" r:id="rId1174" xr:uid="{00000000-0004-0000-0000-000095040000}"/>
    <hyperlink ref="Q699" r:id="rId1175" xr:uid="{00000000-0004-0000-0000-000096040000}"/>
    <hyperlink ref="R699" r:id="rId1176" xr:uid="{00000000-0004-0000-0000-000097040000}"/>
    <hyperlink ref="Q700" r:id="rId1177" xr:uid="{00000000-0004-0000-0000-000098040000}"/>
    <hyperlink ref="R700" r:id="rId1178" xr:uid="{00000000-0004-0000-0000-000099040000}"/>
    <hyperlink ref="Q701" r:id="rId1179" xr:uid="{00000000-0004-0000-0000-00009A040000}"/>
    <hyperlink ref="R701" r:id="rId1180" xr:uid="{00000000-0004-0000-0000-00009B040000}"/>
    <hyperlink ref="Q702" r:id="rId1181" xr:uid="{00000000-0004-0000-0000-00009C040000}"/>
    <hyperlink ref="R702" r:id="rId1182" xr:uid="{00000000-0004-0000-0000-00009D040000}"/>
    <hyperlink ref="Q703" r:id="rId1183" xr:uid="{00000000-0004-0000-0000-00009E040000}"/>
    <hyperlink ref="R703" r:id="rId1184" xr:uid="{00000000-0004-0000-0000-00009F040000}"/>
    <hyperlink ref="Q704" r:id="rId1185" xr:uid="{00000000-0004-0000-0000-0000A0040000}"/>
    <hyperlink ref="R704" r:id="rId1186" xr:uid="{00000000-0004-0000-0000-0000A1040000}"/>
    <hyperlink ref="Q705" r:id="rId1187" xr:uid="{00000000-0004-0000-0000-0000A2040000}"/>
    <hyperlink ref="R705" r:id="rId1188" xr:uid="{00000000-0004-0000-0000-0000A3040000}"/>
    <hyperlink ref="Q706" r:id="rId1189" xr:uid="{00000000-0004-0000-0000-0000A4040000}"/>
    <hyperlink ref="R706" r:id="rId1190" xr:uid="{00000000-0004-0000-0000-0000A5040000}"/>
    <hyperlink ref="Q707" r:id="rId1191" xr:uid="{00000000-0004-0000-0000-0000A6040000}"/>
    <hyperlink ref="R707" r:id="rId1192" xr:uid="{00000000-0004-0000-0000-0000A7040000}"/>
    <hyperlink ref="Q708" r:id="rId1193" xr:uid="{00000000-0004-0000-0000-0000A8040000}"/>
    <hyperlink ref="R708" r:id="rId1194" xr:uid="{00000000-0004-0000-0000-0000A9040000}"/>
    <hyperlink ref="Q709" r:id="rId1195" xr:uid="{00000000-0004-0000-0000-0000AA040000}"/>
    <hyperlink ref="R709" r:id="rId1196" xr:uid="{00000000-0004-0000-0000-0000AB040000}"/>
    <hyperlink ref="Q710" r:id="rId1197" xr:uid="{00000000-0004-0000-0000-0000AC040000}"/>
    <hyperlink ref="R710" r:id="rId1198" xr:uid="{00000000-0004-0000-0000-0000AD040000}"/>
    <hyperlink ref="Q711" r:id="rId1199" xr:uid="{00000000-0004-0000-0000-0000AE040000}"/>
    <hyperlink ref="R711" r:id="rId1200" xr:uid="{00000000-0004-0000-0000-0000AF040000}"/>
    <hyperlink ref="Q712" r:id="rId1201" xr:uid="{00000000-0004-0000-0000-0000B0040000}"/>
    <hyperlink ref="R712" r:id="rId1202" xr:uid="{00000000-0004-0000-0000-0000B1040000}"/>
    <hyperlink ref="Q713" r:id="rId1203" xr:uid="{00000000-0004-0000-0000-0000B2040000}"/>
    <hyperlink ref="R713" r:id="rId1204" xr:uid="{00000000-0004-0000-0000-0000B3040000}"/>
    <hyperlink ref="S713" r:id="rId1205" xr:uid="{00000000-0004-0000-0000-0000B4040000}"/>
    <hyperlink ref="Q714" r:id="rId1206" xr:uid="{00000000-0004-0000-0000-0000B5040000}"/>
    <hyperlink ref="R714" r:id="rId1207" xr:uid="{00000000-0004-0000-0000-0000B6040000}"/>
    <hyperlink ref="Q715" r:id="rId1208" xr:uid="{00000000-0004-0000-0000-0000B7040000}"/>
    <hyperlink ref="R715" r:id="rId1209" xr:uid="{00000000-0004-0000-0000-0000B8040000}"/>
    <hyperlink ref="Q716" r:id="rId1210" xr:uid="{00000000-0004-0000-0000-0000B9040000}"/>
    <hyperlink ref="R716" r:id="rId1211" xr:uid="{00000000-0004-0000-0000-0000BA040000}"/>
    <hyperlink ref="Q717" r:id="rId1212" xr:uid="{00000000-0004-0000-0000-0000BB040000}"/>
    <hyperlink ref="R717" r:id="rId1213" xr:uid="{00000000-0004-0000-0000-0000BC040000}"/>
    <hyperlink ref="Q718" r:id="rId1214" xr:uid="{00000000-0004-0000-0000-0000BD040000}"/>
    <hyperlink ref="Q719" r:id="rId1215" xr:uid="{00000000-0004-0000-0000-0000BE040000}"/>
    <hyperlink ref="Q720" r:id="rId1216" xr:uid="{00000000-0004-0000-0000-0000BF040000}"/>
    <hyperlink ref="Q721" r:id="rId1217" xr:uid="{00000000-0004-0000-0000-0000C0040000}"/>
    <hyperlink ref="Q722" r:id="rId1218" xr:uid="{00000000-0004-0000-0000-0000C1040000}"/>
    <hyperlink ref="R722" r:id="rId1219" xr:uid="{00000000-0004-0000-0000-0000C2040000}"/>
    <hyperlink ref="Q723" r:id="rId1220" xr:uid="{00000000-0004-0000-0000-0000C3040000}"/>
    <hyperlink ref="Q724" r:id="rId1221" xr:uid="{00000000-0004-0000-0000-0000C4040000}"/>
    <hyperlink ref="Q725" r:id="rId1222" xr:uid="{00000000-0004-0000-0000-0000C5040000}"/>
    <hyperlink ref="Q726" r:id="rId1223" xr:uid="{00000000-0004-0000-0000-0000C6040000}"/>
    <hyperlink ref="Q727" r:id="rId1224" xr:uid="{00000000-0004-0000-0000-0000C7040000}"/>
    <hyperlink ref="Q728" r:id="rId1225" xr:uid="{00000000-0004-0000-0000-0000C8040000}"/>
    <hyperlink ref="R728" r:id="rId1226" xr:uid="{00000000-0004-0000-0000-0000C9040000}"/>
    <hyperlink ref="Q729" r:id="rId1227" xr:uid="{00000000-0004-0000-0000-0000CA040000}"/>
    <hyperlink ref="Q730" r:id="rId1228" xr:uid="{00000000-0004-0000-0000-0000CB040000}"/>
    <hyperlink ref="Q731" r:id="rId1229" xr:uid="{00000000-0004-0000-0000-0000CC040000}"/>
    <hyperlink ref="Q732" r:id="rId1230" xr:uid="{00000000-0004-0000-0000-0000CD040000}"/>
    <hyperlink ref="Q733" r:id="rId1231" xr:uid="{00000000-0004-0000-0000-0000CE040000}"/>
    <hyperlink ref="Q734" r:id="rId1232" xr:uid="{00000000-0004-0000-0000-0000CF040000}"/>
    <hyperlink ref="Q735" r:id="rId1233" xr:uid="{00000000-0004-0000-0000-0000D0040000}"/>
    <hyperlink ref="Q736" r:id="rId1234" xr:uid="{00000000-0004-0000-0000-0000D1040000}"/>
    <hyperlink ref="Q737" r:id="rId1235" xr:uid="{00000000-0004-0000-0000-0000D2040000}"/>
    <hyperlink ref="Q738" r:id="rId1236" xr:uid="{00000000-0004-0000-0000-0000D3040000}"/>
    <hyperlink ref="Q739" r:id="rId1237" xr:uid="{00000000-0004-0000-0000-0000D4040000}"/>
    <hyperlink ref="Q740" r:id="rId1238" xr:uid="{00000000-0004-0000-0000-0000D5040000}"/>
    <hyperlink ref="Q741" r:id="rId1239" xr:uid="{00000000-0004-0000-0000-0000D6040000}"/>
    <hyperlink ref="Q742" r:id="rId1240" xr:uid="{00000000-0004-0000-0000-0000D7040000}"/>
    <hyperlink ref="Q743" r:id="rId1241" xr:uid="{00000000-0004-0000-0000-0000D8040000}"/>
    <hyperlink ref="Q744" r:id="rId1242" xr:uid="{00000000-0004-0000-0000-0000D9040000}"/>
    <hyperlink ref="Q745" r:id="rId1243" xr:uid="{00000000-0004-0000-0000-0000DA040000}"/>
    <hyperlink ref="Q746" r:id="rId1244" xr:uid="{00000000-0004-0000-0000-0000DB040000}"/>
    <hyperlink ref="Q747" r:id="rId1245" xr:uid="{00000000-0004-0000-0000-0000DC040000}"/>
    <hyperlink ref="Q748" r:id="rId1246" xr:uid="{00000000-0004-0000-0000-0000DD040000}"/>
    <hyperlink ref="Q749" r:id="rId1247" xr:uid="{00000000-0004-0000-0000-0000DE040000}"/>
    <hyperlink ref="Q750" r:id="rId1248" xr:uid="{00000000-0004-0000-0000-0000DF040000}"/>
    <hyperlink ref="Q751" r:id="rId1249" xr:uid="{00000000-0004-0000-0000-0000E0040000}"/>
    <hyperlink ref="Q752" r:id="rId1250" xr:uid="{00000000-0004-0000-0000-0000E1040000}"/>
    <hyperlink ref="Q753" r:id="rId1251" xr:uid="{00000000-0004-0000-0000-0000E2040000}"/>
    <hyperlink ref="Q754" r:id="rId1252" xr:uid="{00000000-0004-0000-0000-0000E3040000}"/>
    <hyperlink ref="Q755" r:id="rId1253" xr:uid="{00000000-0004-0000-0000-0000E4040000}"/>
    <hyperlink ref="R755" r:id="rId1254" xr:uid="{00000000-0004-0000-0000-0000E5040000}"/>
    <hyperlink ref="Q756" r:id="rId1255" xr:uid="{00000000-0004-0000-0000-0000E6040000}"/>
    <hyperlink ref="Q757" r:id="rId1256" xr:uid="{00000000-0004-0000-0000-0000E7040000}"/>
    <hyperlink ref="Q758" r:id="rId1257" xr:uid="{00000000-0004-0000-0000-0000E8040000}"/>
    <hyperlink ref="Q759" r:id="rId1258" xr:uid="{00000000-0004-0000-0000-0000E9040000}"/>
    <hyperlink ref="Q760" r:id="rId1259" xr:uid="{00000000-0004-0000-0000-0000EA040000}"/>
    <hyperlink ref="Q761" r:id="rId1260" xr:uid="{00000000-0004-0000-0000-0000EB040000}"/>
    <hyperlink ref="Q762" r:id="rId1261" xr:uid="{00000000-0004-0000-0000-0000EC040000}"/>
    <hyperlink ref="Q763" r:id="rId1262" xr:uid="{00000000-0004-0000-0000-0000ED040000}"/>
    <hyperlink ref="Q764" r:id="rId1263" xr:uid="{00000000-0004-0000-0000-0000EE040000}"/>
    <hyperlink ref="Q765" r:id="rId1264" xr:uid="{00000000-0004-0000-0000-0000EF040000}"/>
    <hyperlink ref="Q766" r:id="rId1265" xr:uid="{00000000-0004-0000-0000-0000F0040000}"/>
    <hyperlink ref="Q767" r:id="rId1266" xr:uid="{00000000-0004-0000-0000-0000F1040000}"/>
    <hyperlink ref="Q768" r:id="rId1267" xr:uid="{00000000-0004-0000-0000-0000F2040000}"/>
    <hyperlink ref="Q769" r:id="rId1268" xr:uid="{00000000-0004-0000-0000-0000F3040000}"/>
    <hyperlink ref="Q770" r:id="rId1269" xr:uid="{00000000-0004-0000-0000-0000F4040000}"/>
    <hyperlink ref="Q771" r:id="rId1270" xr:uid="{00000000-0004-0000-0000-0000F5040000}"/>
    <hyperlink ref="Q772" r:id="rId1271" xr:uid="{00000000-0004-0000-0000-0000F6040000}"/>
    <hyperlink ref="Q773" r:id="rId1272" xr:uid="{00000000-0004-0000-0000-0000F7040000}"/>
    <hyperlink ref="Q774" r:id="rId1273" xr:uid="{00000000-0004-0000-0000-0000F8040000}"/>
    <hyperlink ref="Q775" r:id="rId1274" xr:uid="{00000000-0004-0000-0000-0000F9040000}"/>
    <hyperlink ref="Q776" r:id="rId1275" xr:uid="{00000000-0004-0000-0000-0000FA040000}"/>
    <hyperlink ref="Q777" r:id="rId1276" xr:uid="{00000000-0004-0000-0000-0000FB040000}"/>
    <hyperlink ref="Q778" r:id="rId1277" xr:uid="{00000000-0004-0000-0000-0000FC040000}"/>
    <hyperlink ref="Q779" r:id="rId1278" xr:uid="{00000000-0004-0000-0000-0000FD040000}"/>
    <hyperlink ref="Q780" r:id="rId1279" xr:uid="{00000000-0004-0000-0000-0000FE040000}"/>
    <hyperlink ref="Q781" r:id="rId1280" xr:uid="{00000000-0004-0000-0000-0000FF040000}"/>
    <hyperlink ref="Q782" r:id="rId1281" xr:uid="{00000000-0004-0000-0000-000000050000}"/>
    <hyperlink ref="R782" r:id="rId1282" xr:uid="{00000000-0004-0000-0000-000001050000}"/>
    <hyperlink ref="Q783" r:id="rId1283" xr:uid="{00000000-0004-0000-0000-000002050000}"/>
    <hyperlink ref="R783" r:id="rId1284" xr:uid="{00000000-0004-0000-0000-000003050000}"/>
    <hyperlink ref="Q784" r:id="rId1285" xr:uid="{00000000-0004-0000-0000-000004050000}"/>
    <hyperlink ref="R784" r:id="rId1286" xr:uid="{00000000-0004-0000-0000-000005050000}"/>
    <hyperlink ref="Q785" r:id="rId1287" xr:uid="{00000000-0004-0000-0000-000006050000}"/>
    <hyperlink ref="R785" r:id="rId1288" xr:uid="{00000000-0004-0000-0000-000007050000}"/>
    <hyperlink ref="Q786" r:id="rId1289" xr:uid="{00000000-0004-0000-0000-000008050000}"/>
    <hyperlink ref="Q787" r:id="rId1290" xr:uid="{00000000-0004-0000-0000-000009050000}"/>
    <hyperlink ref="Q788" r:id="rId1291" xr:uid="{00000000-0004-0000-0000-00000A050000}"/>
    <hyperlink ref="Q789" r:id="rId1292" xr:uid="{00000000-0004-0000-0000-00000B050000}"/>
    <hyperlink ref="Q790" r:id="rId1293" xr:uid="{00000000-0004-0000-0000-00000C050000}"/>
    <hyperlink ref="Q791" r:id="rId1294" xr:uid="{00000000-0004-0000-0000-00000D050000}"/>
    <hyperlink ref="Q792" r:id="rId1295" xr:uid="{00000000-0004-0000-0000-00000E050000}"/>
    <hyperlink ref="Q793" r:id="rId1296" xr:uid="{00000000-0004-0000-0000-00000F050000}"/>
    <hyperlink ref="Q794" r:id="rId1297" xr:uid="{00000000-0004-0000-0000-000010050000}"/>
    <hyperlink ref="Q795" r:id="rId1298" xr:uid="{00000000-0004-0000-0000-000011050000}"/>
    <hyperlink ref="Q796" r:id="rId1299" xr:uid="{00000000-0004-0000-0000-000012050000}"/>
    <hyperlink ref="Q797" r:id="rId1300" xr:uid="{00000000-0004-0000-0000-000013050000}"/>
    <hyperlink ref="Q798" r:id="rId1301" xr:uid="{00000000-0004-0000-0000-000014050000}"/>
    <hyperlink ref="Q799" r:id="rId1302" xr:uid="{00000000-0004-0000-0000-000015050000}"/>
    <hyperlink ref="Q800" r:id="rId1303" xr:uid="{00000000-0004-0000-0000-000016050000}"/>
    <hyperlink ref="Q801" r:id="rId1304" xr:uid="{00000000-0004-0000-0000-000017050000}"/>
    <hyperlink ref="R801" r:id="rId1305" xr:uid="{00000000-0004-0000-0000-000018050000}"/>
    <hyperlink ref="Q802" r:id="rId1306" xr:uid="{00000000-0004-0000-0000-000019050000}"/>
    <hyperlink ref="R802" r:id="rId1307" xr:uid="{00000000-0004-0000-0000-00001A050000}"/>
    <hyperlink ref="Q803" r:id="rId1308" xr:uid="{00000000-0004-0000-0000-00001B050000}"/>
    <hyperlink ref="R803" r:id="rId1309" xr:uid="{00000000-0004-0000-0000-00001C050000}"/>
    <hyperlink ref="Q804" r:id="rId1310" xr:uid="{00000000-0004-0000-0000-00001D050000}"/>
    <hyperlink ref="Q805" r:id="rId1311" xr:uid="{00000000-0004-0000-0000-00001E050000}"/>
    <hyperlink ref="Q806" r:id="rId1312" xr:uid="{00000000-0004-0000-0000-00001F050000}"/>
    <hyperlink ref="R806" r:id="rId1313" xr:uid="{00000000-0004-0000-0000-000020050000}"/>
    <hyperlink ref="Q807" r:id="rId1314" xr:uid="{00000000-0004-0000-0000-000021050000}"/>
    <hyperlink ref="R807" r:id="rId1315" xr:uid="{00000000-0004-0000-0000-000022050000}"/>
    <hyperlink ref="Q808" r:id="rId1316" xr:uid="{00000000-0004-0000-0000-000023050000}"/>
    <hyperlink ref="Q809" r:id="rId1317" xr:uid="{00000000-0004-0000-0000-000024050000}"/>
    <hyperlink ref="Q810" r:id="rId1318" xr:uid="{00000000-0004-0000-0000-000025050000}"/>
    <hyperlink ref="R810" r:id="rId1319" xr:uid="{00000000-0004-0000-0000-000026050000}"/>
    <hyperlink ref="Q811" r:id="rId1320" xr:uid="{00000000-0004-0000-0000-000027050000}"/>
    <hyperlink ref="R811" r:id="rId1321" xr:uid="{00000000-0004-0000-0000-000028050000}"/>
    <hyperlink ref="Q812" r:id="rId1322" xr:uid="{00000000-0004-0000-0000-000029050000}"/>
    <hyperlink ref="R812" r:id="rId1323" xr:uid="{00000000-0004-0000-0000-00002A050000}"/>
    <hyperlink ref="Q813" r:id="rId1324" xr:uid="{00000000-0004-0000-0000-00002B050000}"/>
    <hyperlink ref="R813" r:id="rId1325" xr:uid="{00000000-0004-0000-0000-00002C050000}"/>
    <hyperlink ref="Q814" r:id="rId1326" xr:uid="{00000000-0004-0000-0000-00002D050000}"/>
    <hyperlink ref="R814" r:id="rId1327" xr:uid="{00000000-0004-0000-0000-00002E050000}"/>
    <hyperlink ref="Q815" r:id="rId1328" xr:uid="{00000000-0004-0000-0000-00002F050000}"/>
    <hyperlink ref="R815" r:id="rId1329" xr:uid="{00000000-0004-0000-0000-000030050000}"/>
    <hyperlink ref="Q816" r:id="rId1330" xr:uid="{00000000-0004-0000-0000-000031050000}"/>
    <hyperlink ref="R816" r:id="rId1331" xr:uid="{00000000-0004-0000-0000-000032050000}"/>
    <hyperlink ref="Q817" r:id="rId1332" xr:uid="{00000000-0004-0000-0000-000033050000}"/>
    <hyperlink ref="R817" r:id="rId1333" xr:uid="{00000000-0004-0000-0000-000034050000}"/>
    <hyperlink ref="Q818" r:id="rId1334" xr:uid="{00000000-0004-0000-0000-000035050000}"/>
    <hyperlink ref="R818" r:id="rId1335" xr:uid="{00000000-0004-0000-0000-000036050000}"/>
    <hyperlink ref="Q819" r:id="rId1336" xr:uid="{00000000-0004-0000-0000-000037050000}"/>
    <hyperlink ref="R819" r:id="rId1337" xr:uid="{00000000-0004-0000-0000-000038050000}"/>
    <hyperlink ref="Q820" r:id="rId1338" xr:uid="{00000000-0004-0000-0000-000039050000}"/>
    <hyperlink ref="R820" r:id="rId1339" xr:uid="{00000000-0004-0000-0000-00003A050000}"/>
    <hyperlink ref="Q821" r:id="rId1340" xr:uid="{00000000-0004-0000-0000-00003B050000}"/>
    <hyperlink ref="R821" r:id="rId1341" xr:uid="{00000000-0004-0000-0000-00003C050000}"/>
    <hyperlink ref="Q822" r:id="rId1342" xr:uid="{00000000-0004-0000-0000-00003D050000}"/>
    <hyperlink ref="R822" r:id="rId1343" xr:uid="{00000000-0004-0000-0000-00003E050000}"/>
    <hyperlink ref="Q823" r:id="rId1344" xr:uid="{00000000-0004-0000-0000-00003F050000}"/>
    <hyperlink ref="R823" r:id="rId1345" xr:uid="{00000000-0004-0000-0000-000040050000}"/>
    <hyperlink ref="Q824" r:id="rId1346" xr:uid="{00000000-0004-0000-0000-000041050000}"/>
    <hyperlink ref="R824" r:id="rId1347" xr:uid="{00000000-0004-0000-0000-000042050000}"/>
    <hyperlink ref="Q825" r:id="rId1348" xr:uid="{00000000-0004-0000-0000-000043050000}"/>
    <hyperlink ref="R825" r:id="rId1349" xr:uid="{00000000-0004-0000-0000-000044050000}"/>
    <hyperlink ref="Q826" r:id="rId1350" xr:uid="{00000000-0004-0000-0000-000045050000}"/>
    <hyperlink ref="R826" r:id="rId1351" xr:uid="{00000000-0004-0000-0000-000046050000}"/>
    <hyperlink ref="Q827" r:id="rId1352" xr:uid="{00000000-0004-0000-0000-000047050000}"/>
    <hyperlink ref="R827" r:id="rId1353" xr:uid="{00000000-0004-0000-0000-000048050000}"/>
    <hyperlink ref="Q828" r:id="rId1354" xr:uid="{00000000-0004-0000-0000-000049050000}"/>
    <hyperlink ref="R828" r:id="rId1355" xr:uid="{00000000-0004-0000-0000-00004A050000}"/>
    <hyperlink ref="Q829" r:id="rId1356" xr:uid="{00000000-0004-0000-0000-00004B050000}"/>
    <hyperlink ref="R829" r:id="rId1357" xr:uid="{00000000-0004-0000-0000-00004C050000}"/>
    <hyperlink ref="Q830" r:id="rId1358" xr:uid="{00000000-0004-0000-0000-00004D050000}"/>
    <hyperlink ref="R830" r:id="rId1359" xr:uid="{00000000-0004-0000-0000-00004E050000}"/>
    <hyperlink ref="Q831" r:id="rId1360" xr:uid="{00000000-0004-0000-0000-00004F050000}"/>
    <hyperlink ref="R831" r:id="rId1361" xr:uid="{00000000-0004-0000-0000-000050050000}"/>
    <hyperlink ref="Q832" r:id="rId1362" xr:uid="{00000000-0004-0000-0000-000051050000}"/>
    <hyperlink ref="R832" r:id="rId1363" xr:uid="{00000000-0004-0000-0000-000052050000}"/>
    <hyperlink ref="Q833" r:id="rId1364" xr:uid="{00000000-0004-0000-0000-000053050000}"/>
    <hyperlink ref="R833" r:id="rId1365" xr:uid="{00000000-0004-0000-0000-000054050000}"/>
    <hyperlink ref="Q834" r:id="rId1366" xr:uid="{00000000-0004-0000-0000-000055050000}"/>
    <hyperlink ref="R834" r:id="rId1367" xr:uid="{00000000-0004-0000-0000-000056050000}"/>
    <hyperlink ref="Q835" r:id="rId1368" xr:uid="{00000000-0004-0000-0000-000057050000}"/>
    <hyperlink ref="R835" r:id="rId1369" xr:uid="{00000000-0004-0000-0000-000058050000}"/>
    <hyperlink ref="Q836" r:id="rId1370" xr:uid="{00000000-0004-0000-0000-000059050000}"/>
    <hyperlink ref="R836" r:id="rId1371" xr:uid="{00000000-0004-0000-0000-00005A050000}"/>
    <hyperlink ref="Q837" r:id="rId1372" xr:uid="{00000000-0004-0000-0000-00005B050000}"/>
    <hyperlink ref="R837" r:id="rId1373" xr:uid="{00000000-0004-0000-0000-00005C050000}"/>
    <hyperlink ref="Q838" r:id="rId1374" xr:uid="{00000000-0004-0000-0000-00005D050000}"/>
    <hyperlink ref="R838" r:id="rId1375" xr:uid="{00000000-0004-0000-0000-00005E050000}"/>
    <hyperlink ref="Q839" r:id="rId1376" xr:uid="{00000000-0004-0000-0000-00005F050000}"/>
    <hyperlink ref="R839" r:id="rId1377" xr:uid="{00000000-0004-0000-0000-000060050000}"/>
    <hyperlink ref="Q840" r:id="rId1378" xr:uid="{00000000-0004-0000-0000-000061050000}"/>
    <hyperlink ref="R840" r:id="rId1379" xr:uid="{00000000-0004-0000-0000-000062050000}"/>
    <hyperlink ref="Q841" r:id="rId1380" xr:uid="{00000000-0004-0000-0000-000063050000}"/>
    <hyperlink ref="R841" r:id="rId1381" xr:uid="{00000000-0004-0000-0000-000064050000}"/>
    <hyperlink ref="Q842" r:id="rId1382" xr:uid="{00000000-0004-0000-0000-000065050000}"/>
    <hyperlink ref="R842" r:id="rId1383" xr:uid="{00000000-0004-0000-0000-000066050000}"/>
    <hyperlink ref="Q843" r:id="rId1384" xr:uid="{00000000-0004-0000-0000-000067050000}"/>
    <hyperlink ref="R843" r:id="rId1385" xr:uid="{00000000-0004-0000-0000-000068050000}"/>
    <hyperlink ref="Q844" r:id="rId1386" xr:uid="{00000000-0004-0000-0000-000069050000}"/>
    <hyperlink ref="R844" r:id="rId1387" xr:uid="{00000000-0004-0000-0000-00006A050000}"/>
    <hyperlink ref="Q845" r:id="rId1388" xr:uid="{00000000-0004-0000-0000-00006B050000}"/>
    <hyperlink ref="Q846" r:id="rId1389" xr:uid="{00000000-0004-0000-0000-00006C050000}"/>
    <hyperlink ref="Q847" r:id="rId1390" xr:uid="{00000000-0004-0000-0000-00006D050000}"/>
    <hyperlink ref="Q848" r:id="rId1391" xr:uid="{00000000-0004-0000-0000-00006E050000}"/>
    <hyperlink ref="Q849" r:id="rId1392" xr:uid="{00000000-0004-0000-0000-00006F050000}"/>
    <hyperlink ref="Q850" r:id="rId1393" xr:uid="{00000000-0004-0000-0000-000070050000}"/>
    <hyperlink ref="Q851" r:id="rId1394" xr:uid="{00000000-0004-0000-0000-000071050000}"/>
    <hyperlink ref="Q852" r:id="rId1395" xr:uid="{00000000-0004-0000-0000-000072050000}"/>
    <hyperlink ref="Q853" r:id="rId1396" xr:uid="{00000000-0004-0000-0000-000073050000}"/>
    <hyperlink ref="Q854" r:id="rId1397" xr:uid="{00000000-0004-0000-0000-000074050000}"/>
    <hyperlink ref="Q855" r:id="rId1398" xr:uid="{00000000-0004-0000-0000-000075050000}"/>
    <hyperlink ref="Q856" r:id="rId1399" xr:uid="{00000000-0004-0000-0000-000076050000}"/>
    <hyperlink ref="Q857" r:id="rId1400" xr:uid="{00000000-0004-0000-0000-000077050000}"/>
    <hyperlink ref="Q858" r:id="rId1401" xr:uid="{00000000-0004-0000-0000-000078050000}"/>
    <hyperlink ref="Q859" r:id="rId1402" xr:uid="{00000000-0004-0000-0000-000079050000}"/>
    <hyperlink ref="Q860" r:id="rId1403" xr:uid="{00000000-0004-0000-0000-00007A050000}"/>
    <hyperlink ref="Q861" r:id="rId1404" xr:uid="{00000000-0004-0000-0000-00007B050000}"/>
    <hyperlink ref="Q862" r:id="rId1405" xr:uid="{00000000-0004-0000-0000-00007C050000}"/>
    <hyperlink ref="R862" r:id="rId1406" xr:uid="{00000000-0004-0000-0000-00007D050000}"/>
    <hyperlink ref="Q863" r:id="rId1407" xr:uid="{00000000-0004-0000-0000-00007E050000}"/>
    <hyperlink ref="Q864" r:id="rId1408" xr:uid="{00000000-0004-0000-0000-00007F050000}"/>
    <hyperlink ref="Q865" r:id="rId1409" xr:uid="{00000000-0004-0000-0000-000080050000}"/>
    <hyperlink ref="Q866" r:id="rId1410" xr:uid="{00000000-0004-0000-0000-000081050000}"/>
    <hyperlink ref="Q867" r:id="rId1411" xr:uid="{00000000-0004-0000-0000-000082050000}"/>
    <hyperlink ref="Q868" r:id="rId1412" xr:uid="{00000000-0004-0000-0000-000083050000}"/>
    <hyperlink ref="Q869" r:id="rId1413" xr:uid="{00000000-0004-0000-0000-000084050000}"/>
    <hyperlink ref="Q870" r:id="rId1414" xr:uid="{00000000-0004-0000-0000-000085050000}"/>
    <hyperlink ref="Q871" r:id="rId1415" xr:uid="{00000000-0004-0000-0000-000086050000}"/>
    <hyperlink ref="Q872" r:id="rId1416" xr:uid="{00000000-0004-0000-0000-000087050000}"/>
    <hyperlink ref="Q873" r:id="rId1417" xr:uid="{00000000-0004-0000-0000-000088050000}"/>
    <hyperlink ref="Q874" r:id="rId1418" xr:uid="{00000000-0004-0000-0000-000089050000}"/>
    <hyperlink ref="Q875" r:id="rId1419" xr:uid="{00000000-0004-0000-0000-00008A050000}"/>
    <hyperlink ref="Q876" r:id="rId1420" xr:uid="{00000000-0004-0000-0000-00008B050000}"/>
    <hyperlink ref="Q877" r:id="rId1421" xr:uid="{00000000-0004-0000-0000-00008C050000}"/>
    <hyperlink ref="Q878" r:id="rId1422" xr:uid="{00000000-0004-0000-0000-00008D050000}"/>
    <hyperlink ref="Q879" r:id="rId1423" xr:uid="{00000000-0004-0000-0000-00008E050000}"/>
    <hyperlink ref="R879" r:id="rId1424" xr:uid="{00000000-0004-0000-0000-00008F050000}"/>
    <hyperlink ref="Q880" r:id="rId1425" xr:uid="{00000000-0004-0000-0000-000090050000}"/>
    <hyperlink ref="R880" r:id="rId1426" xr:uid="{00000000-0004-0000-0000-000091050000}"/>
    <hyperlink ref="Q881" r:id="rId1427" xr:uid="{00000000-0004-0000-0000-000092050000}"/>
    <hyperlink ref="R881" r:id="rId1428" xr:uid="{00000000-0004-0000-0000-000093050000}"/>
    <hyperlink ref="Q882" r:id="rId1429" xr:uid="{00000000-0004-0000-0000-000094050000}"/>
    <hyperlink ref="R882" r:id="rId1430" xr:uid="{00000000-0004-0000-0000-000095050000}"/>
    <hyperlink ref="Q883" r:id="rId1431" xr:uid="{00000000-0004-0000-0000-000096050000}"/>
    <hyperlink ref="R883" r:id="rId1432" xr:uid="{00000000-0004-0000-0000-000097050000}"/>
    <hyperlink ref="S883" r:id="rId1433" xr:uid="{00000000-0004-0000-0000-000098050000}"/>
    <hyperlink ref="Q884" r:id="rId1434" xr:uid="{00000000-0004-0000-0000-000099050000}"/>
    <hyperlink ref="R884" r:id="rId1435" xr:uid="{00000000-0004-0000-0000-00009A050000}"/>
    <hyperlink ref="S884" r:id="rId1436" xr:uid="{00000000-0004-0000-0000-00009B050000}"/>
    <hyperlink ref="Q885" r:id="rId1437" xr:uid="{00000000-0004-0000-0000-00009C050000}"/>
    <hyperlink ref="R885" r:id="rId1438" xr:uid="{00000000-0004-0000-0000-00009D050000}"/>
    <hyperlink ref="S885" r:id="rId1439" xr:uid="{00000000-0004-0000-0000-00009E050000}"/>
    <hyperlink ref="Q886" r:id="rId1440" xr:uid="{00000000-0004-0000-0000-00009F050000}"/>
    <hyperlink ref="Q887" r:id="rId1441" xr:uid="{00000000-0004-0000-0000-0000A0050000}"/>
    <hyperlink ref="Q888" r:id="rId1442" xr:uid="{00000000-0004-0000-0000-0000A1050000}"/>
    <hyperlink ref="R888" r:id="rId1443" xr:uid="{00000000-0004-0000-0000-0000A2050000}"/>
    <hyperlink ref="Q889" r:id="rId1444" xr:uid="{00000000-0004-0000-0000-0000A3050000}"/>
    <hyperlink ref="R889" r:id="rId1445" xr:uid="{00000000-0004-0000-0000-0000A4050000}"/>
    <hyperlink ref="Q890" r:id="rId1446" xr:uid="{00000000-0004-0000-0000-0000A5050000}"/>
    <hyperlink ref="R890" r:id="rId1447" xr:uid="{00000000-0004-0000-0000-0000A6050000}"/>
    <hyperlink ref="Q891" r:id="rId1448" xr:uid="{00000000-0004-0000-0000-0000A7050000}"/>
    <hyperlink ref="R891" r:id="rId1449" xr:uid="{00000000-0004-0000-0000-0000A8050000}"/>
    <hyperlink ref="Q892" r:id="rId1450" xr:uid="{00000000-0004-0000-0000-0000A9050000}"/>
    <hyperlink ref="R892" r:id="rId1451" xr:uid="{00000000-0004-0000-0000-0000AA050000}"/>
    <hyperlink ref="Q893" r:id="rId1452" xr:uid="{00000000-0004-0000-0000-0000AB050000}"/>
    <hyperlink ref="R893" r:id="rId1453" xr:uid="{00000000-0004-0000-0000-0000AC050000}"/>
    <hyperlink ref="R894" r:id="rId1454" xr:uid="{00000000-0004-0000-0000-0000AD050000}"/>
    <hyperlink ref="R895" r:id="rId1455" xr:uid="{00000000-0004-0000-0000-0000AE050000}"/>
    <hyperlink ref="R896" r:id="rId1456" xr:uid="{00000000-0004-0000-0000-0000AF050000}"/>
    <hyperlink ref="R897" r:id="rId1457" xr:uid="{00000000-0004-0000-0000-0000B0050000}"/>
    <hyperlink ref="R898" r:id="rId1458" xr:uid="{00000000-0004-0000-0000-0000B1050000}"/>
    <hyperlink ref="R899" r:id="rId1459" xr:uid="{00000000-0004-0000-0000-0000B2050000}"/>
    <hyperlink ref="Q900" r:id="rId1460" xr:uid="{00000000-0004-0000-0000-0000B3050000}"/>
    <hyperlink ref="Q901" r:id="rId1461" xr:uid="{00000000-0004-0000-0000-0000B4050000}"/>
    <hyperlink ref="Q902" r:id="rId1462" xr:uid="{00000000-0004-0000-0000-0000B5050000}"/>
    <hyperlink ref="Q903" r:id="rId1463" xr:uid="{00000000-0004-0000-0000-0000B6050000}"/>
    <hyperlink ref="Q904" r:id="rId1464" xr:uid="{00000000-0004-0000-0000-0000B7050000}"/>
    <hyperlink ref="Q905" r:id="rId1465" xr:uid="{00000000-0004-0000-0000-0000B8050000}"/>
    <hyperlink ref="Q906" r:id="rId1466" xr:uid="{00000000-0004-0000-0000-0000B9050000}"/>
    <hyperlink ref="Q907" r:id="rId1467" xr:uid="{00000000-0004-0000-0000-0000BA050000}"/>
    <hyperlink ref="R907" r:id="rId1468" xr:uid="{00000000-0004-0000-0000-0000BB050000}"/>
    <hyperlink ref="Q908" r:id="rId1469" xr:uid="{00000000-0004-0000-0000-0000BC050000}"/>
    <hyperlink ref="Q909" r:id="rId1470" xr:uid="{00000000-0004-0000-0000-0000BD050000}"/>
    <hyperlink ref="R910" r:id="rId1471" xr:uid="{00000000-0004-0000-0000-0000BE050000}"/>
    <hyperlink ref="R911" r:id="rId1472" xr:uid="{00000000-0004-0000-0000-0000BF050000}"/>
    <hyperlink ref="R912" r:id="rId1473" xr:uid="{00000000-0004-0000-0000-0000C0050000}"/>
    <hyperlink ref="R913" r:id="rId1474" xr:uid="{00000000-0004-0000-0000-0000C1050000}"/>
    <hyperlink ref="R914" r:id="rId1475" xr:uid="{00000000-0004-0000-0000-0000C2050000}"/>
    <hyperlink ref="R915" r:id="rId1476" xr:uid="{00000000-0004-0000-0000-0000C3050000}"/>
    <hyperlink ref="R916" r:id="rId1477" xr:uid="{00000000-0004-0000-0000-0000C4050000}"/>
    <hyperlink ref="R917" r:id="rId1478" xr:uid="{00000000-0004-0000-0000-0000C5050000}"/>
    <hyperlink ref="R918" r:id="rId1479" xr:uid="{00000000-0004-0000-0000-0000C6050000}"/>
    <hyperlink ref="R919" r:id="rId1480" xr:uid="{00000000-0004-0000-0000-0000C7050000}"/>
    <hyperlink ref="Q920" r:id="rId1481" xr:uid="{00000000-0004-0000-0000-0000C8050000}"/>
    <hyperlink ref="Q921" r:id="rId1482" xr:uid="{00000000-0004-0000-0000-0000C9050000}"/>
    <hyperlink ref="Q922" r:id="rId1483" xr:uid="{00000000-0004-0000-0000-0000CA050000}"/>
    <hyperlink ref="R922" r:id="rId1484" xr:uid="{00000000-0004-0000-0000-0000CB050000}"/>
    <hyperlink ref="Q930" r:id="rId1485" xr:uid="{00000000-0004-0000-0000-0000CC050000}"/>
    <hyperlink ref="Q931" r:id="rId1486" xr:uid="{00000000-0004-0000-0000-0000CD050000}"/>
    <hyperlink ref="Q932" r:id="rId1487" xr:uid="{00000000-0004-0000-0000-0000CE050000}"/>
    <hyperlink ref="Q933" r:id="rId1488" xr:uid="{00000000-0004-0000-0000-0000CF050000}"/>
    <hyperlink ref="Q934" r:id="rId1489" xr:uid="{00000000-0004-0000-0000-0000D0050000}"/>
    <hyperlink ref="Q935" r:id="rId1490" xr:uid="{00000000-0004-0000-0000-0000D1050000}"/>
    <hyperlink ref="Q936" r:id="rId1491" xr:uid="{00000000-0004-0000-0000-0000D2050000}"/>
    <hyperlink ref="Q937" r:id="rId1492" xr:uid="{00000000-0004-0000-0000-0000D3050000}"/>
    <hyperlink ref="Q938" r:id="rId1493" xr:uid="{00000000-0004-0000-0000-0000D4050000}"/>
    <hyperlink ref="Q939" r:id="rId1494" xr:uid="{00000000-0004-0000-0000-0000D5050000}"/>
    <hyperlink ref="Q940" r:id="rId1495" xr:uid="{00000000-0004-0000-0000-0000D6050000}"/>
    <hyperlink ref="Q941" r:id="rId1496" xr:uid="{00000000-0004-0000-0000-0000D7050000}"/>
    <hyperlink ref="Q942" r:id="rId1497" xr:uid="{00000000-0004-0000-0000-0000D8050000}"/>
    <hyperlink ref="R942" r:id="rId1498" xr:uid="{00000000-0004-0000-0000-0000D9050000}"/>
    <hyperlink ref="Q943" r:id="rId1499" xr:uid="{00000000-0004-0000-0000-0000DA050000}"/>
    <hyperlink ref="R943" r:id="rId1500" xr:uid="{00000000-0004-0000-0000-0000DB050000}"/>
    <hyperlink ref="Q944" r:id="rId1501" xr:uid="{00000000-0004-0000-0000-0000DC050000}"/>
    <hyperlink ref="Q945" r:id="rId1502" xr:uid="{00000000-0004-0000-0000-0000DD050000}"/>
    <hyperlink ref="R945" r:id="rId1503" xr:uid="{00000000-0004-0000-0000-0000DE050000}"/>
    <hyperlink ref="Q946" r:id="rId1504" xr:uid="{00000000-0004-0000-0000-0000DF050000}"/>
    <hyperlink ref="Q947" r:id="rId1505" xr:uid="{00000000-0004-0000-0000-0000E0050000}"/>
    <hyperlink ref="R947" r:id="rId1506" xr:uid="{00000000-0004-0000-0000-0000E1050000}"/>
    <hyperlink ref="Q948" r:id="rId1507" xr:uid="{00000000-0004-0000-0000-0000E2050000}"/>
    <hyperlink ref="Q949" r:id="rId1508" xr:uid="{00000000-0004-0000-0000-0000E3050000}"/>
    <hyperlink ref="Q950" r:id="rId1509" xr:uid="{00000000-0004-0000-0000-0000E4050000}"/>
    <hyperlink ref="Q951" r:id="rId1510" xr:uid="{00000000-0004-0000-0000-0000E5050000}"/>
    <hyperlink ref="Q952" r:id="rId1511" xr:uid="{00000000-0004-0000-0000-0000E6050000}"/>
    <hyperlink ref="Q953" r:id="rId1512" xr:uid="{00000000-0004-0000-0000-0000E7050000}"/>
    <hyperlink ref="Q954" r:id="rId1513" xr:uid="{00000000-0004-0000-0000-0000E8050000}"/>
    <hyperlink ref="Q955" r:id="rId1514" xr:uid="{00000000-0004-0000-0000-0000E9050000}"/>
    <hyperlink ref="Q956" r:id="rId1515" xr:uid="{00000000-0004-0000-0000-0000EA050000}"/>
    <hyperlink ref="Q957" r:id="rId1516" xr:uid="{00000000-0004-0000-0000-0000EB050000}"/>
    <hyperlink ref="R957" r:id="rId1517" xr:uid="{00000000-0004-0000-0000-0000EC050000}"/>
    <hyperlink ref="Q958" r:id="rId1518" xr:uid="{00000000-0004-0000-0000-0000ED050000}"/>
    <hyperlink ref="R958" r:id="rId1519" xr:uid="{00000000-0004-0000-0000-0000EE050000}"/>
    <hyperlink ref="Q959" r:id="rId1520" xr:uid="{00000000-0004-0000-0000-0000EF050000}"/>
    <hyperlink ref="R959" r:id="rId1521" xr:uid="{00000000-0004-0000-0000-0000F0050000}"/>
    <hyperlink ref="Q960" r:id="rId1522" xr:uid="{00000000-0004-0000-0000-0000F1050000}"/>
    <hyperlink ref="Q961" r:id="rId1523" xr:uid="{00000000-0004-0000-0000-0000F2050000}"/>
    <hyperlink ref="R961" r:id="rId1524" xr:uid="{00000000-0004-0000-0000-0000F3050000}"/>
    <hyperlink ref="Q962" r:id="rId1525" xr:uid="{00000000-0004-0000-0000-0000F4050000}"/>
    <hyperlink ref="R962" r:id="rId1526" xr:uid="{00000000-0004-0000-0000-0000F5050000}"/>
    <hyperlink ref="Q963" r:id="rId1527" xr:uid="{00000000-0004-0000-0000-0000F6050000}"/>
    <hyperlink ref="Q964" r:id="rId1528" xr:uid="{00000000-0004-0000-0000-0000F7050000}"/>
    <hyperlink ref="Q965" r:id="rId1529" xr:uid="{00000000-0004-0000-0000-0000F8050000}"/>
    <hyperlink ref="R965" r:id="rId1530" xr:uid="{00000000-0004-0000-0000-0000F9050000}"/>
    <hyperlink ref="Q966" r:id="rId1531" xr:uid="{00000000-0004-0000-0000-0000FA050000}"/>
    <hyperlink ref="Q967" r:id="rId1532" xr:uid="{00000000-0004-0000-0000-0000FB050000}"/>
    <hyperlink ref="Q968" r:id="rId1533" xr:uid="{00000000-0004-0000-0000-0000FC050000}"/>
    <hyperlink ref="Q969" r:id="rId1534" xr:uid="{00000000-0004-0000-0000-0000FD050000}"/>
    <hyperlink ref="Q970" r:id="rId1535" xr:uid="{00000000-0004-0000-0000-0000FE050000}"/>
    <hyperlink ref="Q971" r:id="rId1536" xr:uid="{00000000-0004-0000-0000-0000FF050000}"/>
    <hyperlink ref="Q972" r:id="rId1537" xr:uid="{00000000-0004-0000-0000-000000060000}"/>
    <hyperlink ref="Q973" r:id="rId1538" xr:uid="{00000000-0004-0000-0000-000001060000}"/>
    <hyperlink ref="Q974" r:id="rId1539" xr:uid="{00000000-0004-0000-0000-000002060000}"/>
    <hyperlink ref="Q975" r:id="rId1540" xr:uid="{00000000-0004-0000-0000-000003060000}"/>
    <hyperlink ref="Q976" r:id="rId1541" xr:uid="{00000000-0004-0000-0000-000004060000}"/>
    <hyperlink ref="Q977" r:id="rId1542" xr:uid="{00000000-0004-0000-0000-000005060000}"/>
    <hyperlink ref="Q978" r:id="rId1543" xr:uid="{00000000-0004-0000-0000-000006060000}"/>
    <hyperlink ref="Q979" r:id="rId1544" xr:uid="{00000000-0004-0000-0000-000007060000}"/>
    <hyperlink ref="R985" r:id="rId1545" xr:uid="{00000000-0004-0000-0000-000008060000}"/>
    <hyperlink ref="Q986" r:id="rId1546" xr:uid="{00000000-0004-0000-0000-000009060000}"/>
    <hyperlink ref="Q987" r:id="rId1547" xr:uid="{00000000-0004-0000-0000-00000A060000}"/>
    <hyperlink ref="Q988" r:id="rId1548" xr:uid="{00000000-0004-0000-0000-00000B060000}"/>
    <hyperlink ref="Q989" r:id="rId1549" xr:uid="{00000000-0004-0000-0000-00000C060000}"/>
    <hyperlink ref="Q990" r:id="rId1550" xr:uid="{00000000-0004-0000-0000-00000D060000}"/>
    <hyperlink ref="Q991" r:id="rId1551" xr:uid="{00000000-0004-0000-0000-00000E060000}"/>
    <hyperlink ref="Q992" r:id="rId1552" xr:uid="{00000000-0004-0000-0000-00000F060000}"/>
    <hyperlink ref="Q993" r:id="rId1553" xr:uid="{00000000-0004-0000-0000-000010060000}"/>
    <hyperlink ref="Q994" r:id="rId1554" xr:uid="{00000000-0004-0000-0000-000011060000}"/>
    <hyperlink ref="Q995" r:id="rId1555" xr:uid="{00000000-0004-0000-0000-000012060000}"/>
    <hyperlink ref="Q996" r:id="rId1556" xr:uid="{00000000-0004-0000-0000-000013060000}"/>
    <hyperlink ref="Q997" r:id="rId1557" xr:uid="{00000000-0004-0000-0000-000014060000}"/>
    <hyperlink ref="Q998" r:id="rId1558" xr:uid="{00000000-0004-0000-0000-000015060000}"/>
    <hyperlink ref="Q999" r:id="rId1559" xr:uid="{00000000-0004-0000-0000-000016060000}"/>
    <hyperlink ref="Q1000" r:id="rId1560" xr:uid="{00000000-0004-0000-0000-000017060000}"/>
    <hyperlink ref="Q1001" r:id="rId1561" xr:uid="{00000000-0004-0000-0000-000018060000}"/>
    <hyperlink ref="Q1002" r:id="rId1562" xr:uid="{00000000-0004-0000-0000-000019060000}"/>
    <hyperlink ref="Q1003" r:id="rId1563" xr:uid="{00000000-0004-0000-0000-00001A060000}"/>
    <hyperlink ref="Q1004" r:id="rId1564" xr:uid="{00000000-0004-0000-0000-00001B060000}"/>
    <hyperlink ref="Q1005" r:id="rId1565" xr:uid="{00000000-0004-0000-0000-00001C060000}"/>
    <hyperlink ref="R1005" r:id="rId1566" xr:uid="{00000000-0004-0000-0000-00001D060000}"/>
    <hyperlink ref="Q1006" r:id="rId1567" xr:uid="{00000000-0004-0000-0000-00001E060000}"/>
    <hyperlink ref="R1006" r:id="rId1568" xr:uid="{00000000-0004-0000-0000-00001F060000}"/>
    <hyperlink ref="Q1007" r:id="rId1569" xr:uid="{00000000-0004-0000-0000-000020060000}"/>
    <hyperlink ref="R1007" r:id="rId1570" xr:uid="{00000000-0004-0000-0000-000021060000}"/>
    <hyperlink ref="Q1008" r:id="rId1571" xr:uid="{00000000-0004-0000-0000-000022060000}"/>
    <hyperlink ref="R1008" r:id="rId1572" xr:uid="{00000000-0004-0000-0000-000023060000}"/>
    <hyperlink ref="Q1009" r:id="rId1573" xr:uid="{00000000-0004-0000-0000-000024060000}"/>
    <hyperlink ref="R1009" r:id="rId1574" xr:uid="{00000000-0004-0000-0000-000025060000}"/>
    <hyperlink ref="Q1010" r:id="rId1575" xr:uid="{00000000-0004-0000-0000-000026060000}"/>
    <hyperlink ref="R1010" r:id="rId1576" xr:uid="{00000000-0004-0000-0000-000027060000}"/>
    <hyperlink ref="Q1011" r:id="rId1577" xr:uid="{00000000-0004-0000-0000-000028060000}"/>
    <hyperlink ref="Q1012" r:id="rId1578" xr:uid="{00000000-0004-0000-0000-000029060000}"/>
    <hyperlink ref="R1013" r:id="rId1579" xr:uid="{00000000-0004-0000-0000-00002A060000}"/>
    <hyperlink ref="S1013" r:id="rId1580" xr:uid="{00000000-0004-0000-0000-00002B060000}"/>
    <hyperlink ref="R1014" r:id="rId1581" xr:uid="{00000000-0004-0000-0000-00002C060000}"/>
    <hyperlink ref="R1015" r:id="rId1582" xr:uid="{00000000-0004-0000-0000-00002D060000}"/>
    <hyperlink ref="R1016" r:id="rId1583" xr:uid="{00000000-0004-0000-0000-00002E060000}"/>
    <hyperlink ref="R1017" r:id="rId1584" xr:uid="{00000000-0004-0000-0000-00002F060000}"/>
    <hyperlink ref="R1018" r:id="rId1585" xr:uid="{00000000-0004-0000-0000-000030060000}"/>
    <hyperlink ref="Q1019" r:id="rId1586" xr:uid="{00000000-0004-0000-0000-000031060000}"/>
    <hyperlink ref="R1019" r:id="rId1587" xr:uid="{00000000-0004-0000-0000-000032060000}"/>
    <hyperlink ref="Q1020" r:id="rId1588" xr:uid="{00000000-0004-0000-0000-000033060000}"/>
    <hyperlink ref="R1020" r:id="rId1589" xr:uid="{00000000-0004-0000-0000-000034060000}"/>
    <hyperlink ref="Q1021" r:id="rId1590" xr:uid="{00000000-0004-0000-0000-000035060000}"/>
    <hyperlink ref="R1021" r:id="rId1591" xr:uid="{00000000-0004-0000-0000-000036060000}"/>
    <hyperlink ref="Q1022" r:id="rId1592" xr:uid="{00000000-0004-0000-0000-000037060000}"/>
    <hyperlink ref="R1022" r:id="rId1593" xr:uid="{00000000-0004-0000-0000-000038060000}"/>
    <hyperlink ref="Q1023" r:id="rId1594" xr:uid="{00000000-0004-0000-0000-000039060000}"/>
    <hyperlink ref="Q1024" r:id="rId1595" xr:uid="{00000000-0004-0000-0000-00003A060000}"/>
    <hyperlink ref="R1024" r:id="rId1596" xr:uid="{00000000-0004-0000-0000-00003B060000}"/>
    <hyperlink ref="Q1025" r:id="rId1597" xr:uid="{00000000-0004-0000-0000-00003C060000}"/>
    <hyperlink ref="Q1026" r:id="rId1598" xr:uid="{00000000-0004-0000-0000-00003D060000}"/>
    <hyperlink ref="R1026" r:id="rId1599" xr:uid="{00000000-0004-0000-0000-00003E060000}"/>
    <hyperlink ref="Q1027" r:id="rId1600" xr:uid="{00000000-0004-0000-0000-00003F060000}"/>
    <hyperlink ref="R1027" r:id="rId1601" xr:uid="{00000000-0004-0000-0000-000040060000}"/>
    <hyperlink ref="Q1028" r:id="rId1602" xr:uid="{00000000-0004-0000-0000-000041060000}"/>
    <hyperlink ref="R1028" r:id="rId1603" xr:uid="{00000000-0004-0000-0000-000042060000}"/>
    <hyperlink ref="Q1029" r:id="rId1604" xr:uid="{00000000-0004-0000-0000-000043060000}"/>
    <hyperlink ref="R1029" r:id="rId1605" xr:uid="{00000000-0004-0000-0000-000044060000}"/>
    <hyperlink ref="Q1030" r:id="rId1606" xr:uid="{00000000-0004-0000-0000-000045060000}"/>
    <hyperlink ref="R1030" r:id="rId1607" xr:uid="{00000000-0004-0000-0000-000046060000}"/>
    <hyperlink ref="Q1031" r:id="rId1608" xr:uid="{00000000-0004-0000-0000-000047060000}"/>
    <hyperlink ref="R1031" r:id="rId1609" xr:uid="{00000000-0004-0000-0000-000048060000}"/>
    <hyperlink ref="S1031" r:id="rId1610" xr:uid="{00000000-0004-0000-0000-000049060000}"/>
    <hyperlink ref="Q1032" r:id="rId1611" xr:uid="{00000000-0004-0000-0000-00004A060000}"/>
    <hyperlink ref="R1032" r:id="rId1612" xr:uid="{00000000-0004-0000-0000-00004B060000}"/>
    <hyperlink ref="S1032" r:id="rId1613" xr:uid="{00000000-0004-0000-0000-00004C060000}"/>
    <hyperlink ref="Q1033" r:id="rId1614" xr:uid="{00000000-0004-0000-0000-00004D060000}"/>
    <hyperlink ref="R1033" r:id="rId1615" xr:uid="{00000000-0004-0000-0000-00004E060000}"/>
    <hyperlink ref="S1033" r:id="rId1616" xr:uid="{00000000-0004-0000-0000-00004F060000}"/>
    <hyperlink ref="Q1034" r:id="rId1617" xr:uid="{00000000-0004-0000-0000-000050060000}"/>
    <hyperlink ref="R1034" r:id="rId1618" xr:uid="{00000000-0004-0000-0000-000051060000}"/>
    <hyperlink ref="S1034" r:id="rId1619" xr:uid="{00000000-0004-0000-0000-000052060000}"/>
    <hyperlink ref="Q1035" r:id="rId1620" xr:uid="{00000000-0004-0000-0000-000053060000}"/>
    <hyperlink ref="R1035" r:id="rId1621" xr:uid="{00000000-0004-0000-0000-000054060000}"/>
    <hyperlink ref="S1035" r:id="rId1622" xr:uid="{00000000-0004-0000-0000-000055060000}"/>
    <hyperlink ref="Q1036" r:id="rId1623" xr:uid="{00000000-0004-0000-0000-000056060000}"/>
    <hyperlink ref="R1036" r:id="rId1624" xr:uid="{00000000-0004-0000-0000-000057060000}"/>
    <hyperlink ref="S1036" r:id="rId1625" xr:uid="{00000000-0004-0000-0000-000058060000}"/>
    <hyperlink ref="Q1037" r:id="rId1626" xr:uid="{00000000-0004-0000-0000-000059060000}"/>
    <hyperlink ref="R1037" r:id="rId1627" xr:uid="{00000000-0004-0000-0000-00005A060000}"/>
    <hyperlink ref="S1037" r:id="rId1628" xr:uid="{00000000-0004-0000-0000-00005B060000}"/>
    <hyperlink ref="Q1038" r:id="rId1629" xr:uid="{00000000-0004-0000-0000-00005C060000}"/>
    <hyperlink ref="Q1039" r:id="rId1630" xr:uid="{00000000-0004-0000-0000-00005D060000}"/>
    <hyperlink ref="R1039" r:id="rId1631" xr:uid="{00000000-0004-0000-0000-00005E060000}"/>
    <hyperlink ref="Q1040" r:id="rId1632" xr:uid="{00000000-0004-0000-0000-00005F060000}"/>
    <hyperlink ref="R1040" r:id="rId1633" xr:uid="{00000000-0004-0000-0000-000060060000}"/>
    <hyperlink ref="Q1041" r:id="rId1634" xr:uid="{00000000-0004-0000-0000-000061060000}"/>
    <hyperlink ref="R1041" r:id="rId1635" xr:uid="{00000000-0004-0000-0000-000062060000}"/>
    <hyperlink ref="Q1042" r:id="rId1636" xr:uid="{00000000-0004-0000-0000-000063060000}"/>
    <hyperlink ref="Q1043" r:id="rId1637" xr:uid="{00000000-0004-0000-0000-000064060000}"/>
    <hyperlink ref="Q1044" r:id="rId1638" xr:uid="{00000000-0004-0000-0000-000065060000}"/>
    <hyperlink ref="Q1045" r:id="rId1639" xr:uid="{00000000-0004-0000-0000-000066060000}"/>
    <hyperlink ref="Q1046" r:id="rId1640" xr:uid="{00000000-0004-0000-0000-000067060000}"/>
    <hyperlink ref="Q1047" r:id="rId1641" xr:uid="{00000000-0004-0000-0000-000068060000}"/>
    <hyperlink ref="Q1048" r:id="rId1642" xr:uid="{00000000-0004-0000-0000-000069060000}"/>
    <hyperlink ref="Q1049" r:id="rId1643" xr:uid="{00000000-0004-0000-0000-00006A060000}"/>
    <hyperlink ref="Q1050" r:id="rId1644" xr:uid="{00000000-0004-0000-0000-00006B060000}"/>
    <hyperlink ref="Q1051" r:id="rId1645" xr:uid="{00000000-0004-0000-0000-00006C060000}"/>
    <hyperlink ref="Q1052" r:id="rId1646" xr:uid="{00000000-0004-0000-0000-00006D060000}"/>
    <hyperlink ref="Q1053" r:id="rId1647" xr:uid="{00000000-0004-0000-0000-00006E060000}"/>
    <hyperlink ref="Q1054" r:id="rId1648" xr:uid="{00000000-0004-0000-0000-00006F060000}"/>
    <hyperlink ref="Q1055" r:id="rId1649" xr:uid="{00000000-0004-0000-0000-000070060000}"/>
    <hyperlink ref="Q1056" r:id="rId1650" xr:uid="{00000000-0004-0000-0000-000071060000}"/>
    <hyperlink ref="Q1057" r:id="rId1651" xr:uid="{00000000-0004-0000-0000-000072060000}"/>
    <hyperlink ref="R1057" r:id="rId1652" xr:uid="{00000000-0004-0000-0000-000073060000}"/>
    <hyperlink ref="S1057" r:id="rId1653" xr:uid="{00000000-0004-0000-0000-000074060000}"/>
    <hyperlink ref="Q1058" r:id="rId1654" xr:uid="{00000000-0004-0000-0000-000075060000}"/>
    <hyperlink ref="R1058" r:id="rId1655" xr:uid="{00000000-0004-0000-0000-000076060000}"/>
    <hyperlink ref="S1058" r:id="rId1656" xr:uid="{00000000-0004-0000-0000-000077060000}"/>
    <hyperlink ref="Q1059" r:id="rId1657" xr:uid="{00000000-0004-0000-0000-000078060000}"/>
    <hyperlink ref="R1059" r:id="rId1658" xr:uid="{00000000-0004-0000-0000-000079060000}"/>
    <hyperlink ref="S1059" r:id="rId1659" xr:uid="{00000000-0004-0000-0000-00007A060000}"/>
    <hyperlink ref="Q1060" r:id="rId1660" xr:uid="{00000000-0004-0000-0000-00007B060000}"/>
    <hyperlink ref="R1060" r:id="rId1661" xr:uid="{00000000-0004-0000-0000-00007C060000}"/>
    <hyperlink ref="S1060" r:id="rId1662" xr:uid="{00000000-0004-0000-0000-00007D060000}"/>
    <hyperlink ref="Q1061" r:id="rId1663" xr:uid="{00000000-0004-0000-0000-00007E060000}"/>
    <hyperlink ref="R1061" r:id="rId1664" xr:uid="{00000000-0004-0000-0000-00007F060000}"/>
    <hyperlink ref="S1061" r:id="rId1665" xr:uid="{00000000-0004-0000-0000-000080060000}"/>
    <hyperlink ref="Q1062" r:id="rId1666" xr:uid="{00000000-0004-0000-0000-000081060000}"/>
    <hyperlink ref="R1062" r:id="rId1667" xr:uid="{00000000-0004-0000-0000-000082060000}"/>
    <hyperlink ref="S1062" r:id="rId1668" xr:uid="{00000000-0004-0000-0000-000083060000}"/>
    <hyperlink ref="Q1063" r:id="rId1669" xr:uid="{00000000-0004-0000-0000-000084060000}"/>
    <hyperlink ref="R1063" r:id="rId1670" xr:uid="{00000000-0004-0000-0000-000085060000}"/>
    <hyperlink ref="S1063" r:id="rId1671" xr:uid="{00000000-0004-0000-0000-000086060000}"/>
    <hyperlink ref="Q1064" r:id="rId1672" xr:uid="{00000000-0004-0000-0000-000087060000}"/>
    <hyperlink ref="R1064" r:id="rId1673" xr:uid="{00000000-0004-0000-0000-000088060000}"/>
    <hyperlink ref="S1064" r:id="rId1674" xr:uid="{00000000-0004-0000-0000-000089060000}"/>
    <hyperlink ref="Q1065" r:id="rId1675" xr:uid="{00000000-0004-0000-0000-00008A060000}"/>
    <hyperlink ref="R1065" r:id="rId1676" xr:uid="{00000000-0004-0000-0000-00008B060000}"/>
    <hyperlink ref="S1065" r:id="rId1677" xr:uid="{00000000-0004-0000-0000-00008C060000}"/>
    <hyperlink ref="Q1066" r:id="rId1678" xr:uid="{00000000-0004-0000-0000-00008D060000}"/>
    <hyperlink ref="R1066" r:id="rId1679" xr:uid="{00000000-0004-0000-0000-00008E060000}"/>
    <hyperlink ref="S1066" r:id="rId1680" xr:uid="{00000000-0004-0000-0000-00008F060000}"/>
    <hyperlink ref="Q1067" r:id="rId1681" xr:uid="{00000000-0004-0000-0000-000090060000}"/>
    <hyperlink ref="R1067" r:id="rId1682" xr:uid="{00000000-0004-0000-0000-000091060000}"/>
    <hyperlink ref="S1067" r:id="rId1683" xr:uid="{00000000-0004-0000-0000-000092060000}"/>
    <hyperlink ref="Q1068" r:id="rId1684" xr:uid="{00000000-0004-0000-0000-000093060000}"/>
    <hyperlink ref="R1068" r:id="rId1685" xr:uid="{00000000-0004-0000-0000-000094060000}"/>
    <hyperlink ref="S1068" r:id="rId1686" xr:uid="{00000000-0004-0000-0000-000095060000}"/>
    <hyperlink ref="Q1069" r:id="rId1687" xr:uid="{00000000-0004-0000-0000-000096060000}"/>
    <hyperlink ref="R1069" r:id="rId1688" xr:uid="{00000000-0004-0000-0000-000097060000}"/>
    <hyperlink ref="S1069" r:id="rId1689" xr:uid="{00000000-0004-0000-0000-000098060000}"/>
    <hyperlink ref="Q1070" r:id="rId1690" xr:uid="{00000000-0004-0000-0000-000099060000}"/>
    <hyperlink ref="R1070" r:id="rId1691" xr:uid="{00000000-0004-0000-0000-00009A060000}"/>
    <hyperlink ref="S1070" r:id="rId1692" xr:uid="{00000000-0004-0000-0000-00009B060000}"/>
    <hyperlink ref="Q1071" r:id="rId1693" xr:uid="{00000000-0004-0000-0000-00009C060000}"/>
    <hyperlink ref="R1071" r:id="rId1694" xr:uid="{00000000-0004-0000-0000-00009D060000}"/>
    <hyperlink ref="S1071" r:id="rId1695" xr:uid="{00000000-0004-0000-0000-00009E060000}"/>
    <hyperlink ref="Q1072" r:id="rId1696" xr:uid="{00000000-0004-0000-0000-00009F060000}"/>
    <hyperlink ref="R1072" r:id="rId1697" xr:uid="{00000000-0004-0000-0000-0000A0060000}"/>
    <hyperlink ref="Q1073" r:id="rId1698" xr:uid="{00000000-0004-0000-0000-0000A1060000}"/>
    <hyperlink ref="R1073" r:id="rId1699" xr:uid="{00000000-0004-0000-0000-0000A2060000}"/>
    <hyperlink ref="Q1074" r:id="rId1700" xr:uid="{00000000-0004-0000-0000-0000A3060000}"/>
    <hyperlink ref="R1074" r:id="rId1701" xr:uid="{00000000-0004-0000-0000-0000A4060000}"/>
    <hyperlink ref="S1074" r:id="rId1702" xr:uid="{00000000-0004-0000-0000-0000A5060000}"/>
    <hyperlink ref="Q1075" r:id="rId1703" xr:uid="{00000000-0004-0000-0000-0000A6060000}"/>
    <hyperlink ref="R1075" r:id="rId1704" xr:uid="{00000000-0004-0000-0000-0000A7060000}"/>
    <hyperlink ref="S1075" r:id="rId1705" xr:uid="{00000000-0004-0000-0000-0000A8060000}"/>
    <hyperlink ref="Q1076" r:id="rId1706" xr:uid="{00000000-0004-0000-0000-0000A9060000}"/>
    <hyperlink ref="R1076" r:id="rId1707" xr:uid="{00000000-0004-0000-0000-0000AA060000}"/>
    <hyperlink ref="S1076" r:id="rId1708" xr:uid="{00000000-0004-0000-0000-0000AB060000}"/>
    <hyperlink ref="Q1077" r:id="rId1709" xr:uid="{00000000-0004-0000-0000-0000AC060000}"/>
    <hyperlink ref="R1077" r:id="rId1710" xr:uid="{00000000-0004-0000-0000-0000AD060000}"/>
    <hyperlink ref="Q1078" r:id="rId1711" xr:uid="{00000000-0004-0000-0000-0000AE060000}"/>
    <hyperlink ref="R1078" r:id="rId1712" xr:uid="{00000000-0004-0000-0000-0000AF060000}"/>
    <hyperlink ref="Q1079" r:id="rId1713" xr:uid="{00000000-0004-0000-0000-0000B0060000}"/>
    <hyperlink ref="R1079" r:id="rId1714" xr:uid="{00000000-0004-0000-0000-0000B1060000}"/>
    <hyperlink ref="Q1080" r:id="rId1715" xr:uid="{00000000-0004-0000-0000-0000B2060000}"/>
    <hyperlink ref="R1080" r:id="rId1716" xr:uid="{00000000-0004-0000-0000-0000B3060000}"/>
    <hyperlink ref="Q1081" r:id="rId1717" xr:uid="{00000000-0004-0000-0000-0000B4060000}"/>
    <hyperlink ref="Q1082" r:id="rId1718" xr:uid="{00000000-0004-0000-0000-0000B5060000}"/>
    <hyperlink ref="Q1083" r:id="rId1719" xr:uid="{00000000-0004-0000-0000-0000B6060000}"/>
    <hyperlink ref="Q1084" r:id="rId1720" xr:uid="{00000000-0004-0000-0000-0000B7060000}"/>
    <hyperlink ref="Q1085" r:id="rId1721" xr:uid="{00000000-0004-0000-0000-0000B8060000}"/>
    <hyperlink ref="Q1086" r:id="rId1722" xr:uid="{00000000-0004-0000-0000-0000B9060000}"/>
    <hyperlink ref="Q1087" r:id="rId1723" xr:uid="{00000000-0004-0000-0000-0000BA060000}"/>
    <hyperlink ref="Q1088" r:id="rId1724" xr:uid="{00000000-0004-0000-0000-0000BB060000}"/>
    <hyperlink ref="Q1089" r:id="rId1725" xr:uid="{00000000-0004-0000-0000-0000BC060000}"/>
    <hyperlink ref="Q1090" r:id="rId1726" xr:uid="{00000000-0004-0000-0000-0000BD060000}"/>
    <hyperlink ref="Q1091" r:id="rId1727" xr:uid="{00000000-0004-0000-0000-0000BE060000}"/>
    <hyperlink ref="Q1092" r:id="rId1728" xr:uid="{00000000-0004-0000-0000-0000BF060000}"/>
    <hyperlink ref="Q1093" r:id="rId1729" xr:uid="{00000000-0004-0000-0000-0000C0060000}"/>
    <hyperlink ref="Q1094" r:id="rId1730" xr:uid="{00000000-0004-0000-0000-0000C1060000}"/>
    <hyperlink ref="Q1095" r:id="rId1731" xr:uid="{00000000-0004-0000-0000-0000C2060000}"/>
    <hyperlink ref="R1095" r:id="rId1732" xr:uid="{00000000-0004-0000-0000-0000C3060000}"/>
    <hyperlink ref="Q1096" r:id="rId1733" xr:uid="{00000000-0004-0000-0000-0000C4060000}"/>
    <hyperlink ref="R1096" r:id="rId1734" xr:uid="{00000000-0004-0000-0000-0000C5060000}"/>
    <hyperlink ref="Q1097" r:id="rId1735" xr:uid="{00000000-0004-0000-0000-0000C6060000}"/>
    <hyperlink ref="R1097" r:id="rId1736" xr:uid="{00000000-0004-0000-0000-0000C7060000}"/>
    <hyperlink ref="Q1098" r:id="rId1737" xr:uid="{00000000-0004-0000-0000-0000C8060000}"/>
    <hyperlink ref="R1098" r:id="rId1738" xr:uid="{00000000-0004-0000-0000-0000C9060000}"/>
    <hyperlink ref="Q1099" r:id="rId1739" xr:uid="{00000000-0004-0000-0000-0000CA060000}"/>
    <hyperlink ref="R1099" r:id="rId1740" xr:uid="{00000000-0004-0000-0000-0000CB060000}"/>
    <hyperlink ref="Q1100" r:id="rId1741" xr:uid="{00000000-0004-0000-0000-0000CC060000}"/>
    <hyperlink ref="Q1101" r:id="rId1742" xr:uid="{00000000-0004-0000-0000-0000CD060000}"/>
    <hyperlink ref="Q1102" r:id="rId1743" xr:uid="{00000000-0004-0000-0000-0000CE060000}"/>
    <hyperlink ref="Q1103" r:id="rId1744" xr:uid="{00000000-0004-0000-0000-0000CF060000}"/>
    <hyperlink ref="Q1104" r:id="rId1745" xr:uid="{00000000-0004-0000-0000-0000D0060000}"/>
    <hyperlink ref="Q1105" r:id="rId1746" xr:uid="{00000000-0004-0000-0000-0000D1060000}"/>
    <hyperlink ref="Q1106" r:id="rId1747" xr:uid="{00000000-0004-0000-0000-0000D2060000}"/>
    <hyperlink ref="Q1107" r:id="rId1748" xr:uid="{00000000-0004-0000-0000-0000D3060000}"/>
    <hyperlink ref="Q1108" r:id="rId1749" xr:uid="{00000000-0004-0000-0000-0000D4060000}"/>
    <hyperlink ref="Q1109" r:id="rId1750" xr:uid="{00000000-0004-0000-0000-0000D5060000}"/>
    <hyperlink ref="Q1110" r:id="rId1751" xr:uid="{00000000-0004-0000-0000-0000D6060000}"/>
    <hyperlink ref="Q1111" r:id="rId1752" xr:uid="{00000000-0004-0000-0000-0000D7060000}"/>
    <hyperlink ref="Q1112" r:id="rId1753" xr:uid="{00000000-0004-0000-0000-0000D8060000}"/>
    <hyperlink ref="Q1113" r:id="rId1754" xr:uid="{00000000-0004-0000-0000-0000D9060000}"/>
    <hyperlink ref="Q1114" r:id="rId1755" xr:uid="{00000000-0004-0000-0000-0000DA060000}"/>
    <hyperlink ref="Q1115" r:id="rId1756" xr:uid="{00000000-0004-0000-0000-0000DB060000}"/>
    <hyperlink ref="Q1116" r:id="rId1757" xr:uid="{00000000-0004-0000-0000-0000DC060000}"/>
    <hyperlink ref="Q1117" r:id="rId1758" xr:uid="{00000000-0004-0000-0000-0000DD060000}"/>
    <hyperlink ref="Q1118" r:id="rId1759" xr:uid="{00000000-0004-0000-0000-0000DE060000}"/>
    <hyperlink ref="Q1119" r:id="rId1760" xr:uid="{00000000-0004-0000-0000-0000DF060000}"/>
    <hyperlink ref="Q1120" r:id="rId1761" xr:uid="{00000000-0004-0000-0000-0000E0060000}"/>
    <hyperlink ref="Q1121" r:id="rId1762" xr:uid="{00000000-0004-0000-0000-0000E1060000}"/>
    <hyperlink ref="Q1122" r:id="rId1763" xr:uid="{00000000-0004-0000-0000-0000E2060000}"/>
    <hyperlink ref="Q1123" r:id="rId1764" xr:uid="{00000000-0004-0000-0000-0000E3060000}"/>
    <hyperlink ref="Q1124" r:id="rId1765" xr:uid="{00000000-0004-0000-0000-0000E4060000}"/>
    <hyperlink ref="Q1125" r:id="rId1766" xr:uid="{00000000-0004-0000-0000-0000E5060000}"/>
    <hyperlink ref="Q1126" r:id="rId1767" xr:uid="{00000000-0004-0000-0000-0000E6060000}"/>
    <hyperlink ref="Q1127" r:id="rId1768" xr:uid="{00000000-0004-0000-0000-0000E7060000}"/>
    <hyperlink ref="Q1128" r:id="rId1769" xr:uid="{00000000-0004-0000-0000-0000E8060000}"/>
    <hyperlink ref="Q1129" r:id="rId1770" xr:uid="{00000000-0004-0000-0000-0000E9060000}"/>
    <hyperlink ref="R1129" r:id="rId1771" xr:uid="{00000000-0004-0000-0000-0000EA060000}"/>
    <hyperlink ref="Q1130" r:id="rId1772" xr:uid="{00000000-0004-0000-0000-0000EB060000}"/>
    <hyperlink ref="R1130" r:id="rId1773" xr:uid="{00000000-0004-0000-0000-0000EC060000}"/>
    <hyperlink ref="Q1131" r:id="rId1774" xr:uid="{00000000-0004-0000-0000-0000ED060000}"/>
    <hyperlink ref="R1131" r:id="rId1775" xr:uid="{00000000-0004-0000-0000-0000EE060000}"/>
    <hyperlink ref="Q1132" r:id="rId1776" xr:uid="{00000000-0004-0000-0000-0000EF060000}"/>
    <hyperlink ref="Q1133" r:id="rId1777" xr:uid="{00000000-0004-0000-0000-0000F0060000}"/>
    <hyperlink ref="Q1134" r:id="rId1778" xr:uid="{00000000-0004-0000-0000-0000F1060000}"/>
    <hyperlink ref="Q1135" r:id="rId1779" xr:uid="{00000000-0004-0000-0000-0000F2060000}"/>
    <hyperlink ref="R1135" r:id="rId1780" xr:uid="{00000000-0004-0000-0000-0000F3060000}"/>
    <hyperlink ref="Q1136" r:id="rId1781" xr:uid="{00000000-0004-0000-0000-0000F4060000}"/>
    <hyperlink ref="R1136" r:id="rId1782" xr:uid="{00000000-0004-0000-0000-0000F5060000}"/>
    <hyperlink ref="Q1137" r:id="rId1783" xr:uid="{00000000-0004-0000-0000-0000F6060000}"/>
    <hyperlink ref="R1137" r:id="rId1784" xr:uid="{00000000-0004-0000-0000-0000F7060000}"/>
    <hyperlink ref="Q1138" r:id="rId1785" xr:uid="{00000000-0004-0000-0000-0000F8060000}"/>
    <hyperlink ref="Q1139" r:id="rId1786" xr:uid="{00000000-0004-0000-0000-0000F9060000}"/>
    <hyperlink ref="Q1140" r:id="rId1787" xr:uid="{00000000-0004-0000-0000-0000FA060000}"/>
    <hyperlink ref="Q1141" r:id="rId1788" xr:uid="{00000000-0004-0000-0000-0000FB060000}"/>
    <hyperlink ref="R1141" r:id="rId1789" xr:uid="{00000000-0004-0000-0000-0000FC060000}"/>
    <hyperlink ref="Q1142" r:id="rId1790" xr:uid="{00000000-0004-0000-0000-0000FD060000}"/>
    <hyperlink ref="Q1143" r:id="rId1791" xr:uid="{00000000-0004-0000-0000-0000FE060000}"/>
    <hyperlink ref="Q1144" r:id="rId1792" xr:uid="{00000000-0004-0000-0000-0000FF060000}"/>
    <hyperlink ref="Q1145" r:id="rId1793" xr:uid="{00000000-0004-0000-0000-000000070000}"/>
    <hyperlink ref="Q1146" r:id="rId1794" xr:uid="{00000000-0004-0000-0000-000001070000}"/>
    <hyperlink ref="Q1147" r:id="rId1795" xr:uid="{00000000-0004-0000-0000-000002070000}"/>
    <hyperlink ref="Q1148" r:id="rId1796" xr:uid="{00000000-0004-0000-0000-000003070000}"/>
    <hyperlink ref="Q1149" r:id="rId1797" xr:uid="{00000000-0004-0000-0000-000004070000}"/>
    <hyperlink ref="Q1150" r:id="rId1798" xr:uid="{00000000-0004-0000-0000-000005070000}"/>
    <hyperlink ref="Q1151" r:id="rId1799" xr:uid="{00000000-0004-0000-0000-000006070000}"/>
    <hyperlink ref="Q1152" r:id="rId1800" xr:uid="{00000000-0004-0000-0000-000007070000}"/>
    <hyperlink ref="Q1153" r:id="rId1801" xr:uid="{00000000-0004-0000-0000-000008070000}"/>
    <hyperlink ref="Q1154" r:id="rId1802" xr:uid="{00000000-0004-0000-0000-000009070000}"/>
    <hyperlink ref="Q1155" r:id="rId1803" xr:uid="{00000000-0004-0000-0000-00000A070000}"/>
    <hyperlink ref="Q1156" r:id="rId1804" xr:uid="{00000000-0004-0000-0000-00000B070000}"/>
    <hyperlink ref="Q1157" r:id="rId1805" xr:uid="{00000000-0004-0000-0000-00000C070000}"/>
    <hyperlink ref="Q1158" r:id="rId1806" xr:uid="{00000000-0004-0000-0000-00000D070000}"/>
    <hyperlink ref="Q1159" r:id="rId1807" xr:uid="{00000000-0004-0000-0000-00000E070000}"/>
    <hyperlink ref="Q1160" r:id="rId1808" xr:uid="{00000000-0004-0000-0000-00000F070000}"/>
    <hyperlink ref="Q1161" r:id="rId1809" xr:uid="{00000000-0004-0000-0000-000010070000}"/>
    <hyperlink ref="Q1162" r:id="rId1810" xr:uid="{00000000-0004-0000-0000-000011070000}"/>
    <hyperlink ref="Q1163" r:id="rId1811" xr:uid="{00000000-0004-0000-0000-000012070000}"/>
    <hyperlink ref="Q1164" r:id="rId1812" xr:uid="{00000000-0004-0000-0000-000013070000}"/>
    <hyperlink ref="Q1165" r:id="rId1813" xr:uid="{00000000-0004-0000-0000-000014070000}"/>
    <hyperlink ref="Q1166" r:id="rId1814" xr:uid="{00000000-0004-0000-0000-000015070000}"/>
    <hyperlink ref="Q1167" r:id="rId1815" xr:uid="{00000000-0004-0000-0000-000016070000}"/>
    <hyperlink ref="R1167" r:id="rId1816" xr:uid="{00000000-0004-0000-0000-000017070000}"/>
    <hyperlink ref="S1167" r:id="rId1817" xr:uid="{00000000-0004-0000-0000-000018070000}"/>
    <hyperlink ref="Q1168" r:id="rId1818" xr:uid="{00000000-0004-0000-0000-000019070000}"/>
    <hyperlink ref="Q1169" r:id="rId1819" xr:uid="{00000000-0004-0000-0000-00001A070000}"/>
    <hyperlink ref="Q1170" r:id="rId1820" xr:uid="{00000000-0004-0000-0000-00001B070000}"/>
    <hyperlink ref="Q1171" r:id="rId1821" xr:uid="{00000000-0004-0000-0000-00001C070000}"/>
    <hyperlink ref="Q1172" r:id="rId1822" xr:uid="{00000000-0004-0000-0000-00001D070000}"/>
    <hyperlink ref="Q1173" r:id="rId1823" xr:uid="{00000000-0004-0000-0000-00001E070000}"/>
    <hyperlink ref="Q1174" r:id="rId1824" xr:uid="{00000000-0004-0000-0000-00001F070000}"/>
    <hyperlink ref="Q1175" r:id="rId1825" xr:uid="{00000000-0004-0000-0000-000020070000}"/>
    <hyperlink ref="R1175" r:id="rId1826" xr:uid="{00000000-0004-0000-0000-000021070000}"/>
    <hyperlink ref="Q1176" r:id="rId1827" xr:uid="{00000000-0004-0000-0000-000022070000}"/>
    <hyperlink ref="R1176" r:id="rId1828" xr:uid="{00000000-0004-0000-0000-000023070000}"/>
    <hyperlink ref="Q1177" r:id="rId1829" xr:uid="{00000000-0004-0000-0000-000024070000}"/>
    <hyperlink ref="R1177" r:id="rId1830" xr:uid="{00000000-0004-0000-0000-000025070000}"/>
    <hyperlink ref="Q1178" r:id="rId1831" xr:uid="{00000000-0004-0000-0000-000026070000}"/>
    <hyperlink ref="R1178" r:id="rId1832" xr:uid="{00000000-0004-0000-0000-000027070000}"/>
    <hyperlink ref="Q1179" r:id="rId1833" xr:uid="{00000000-0004-0000-0000-000028070000}"/>
    <hyperlink ref="R1179" r:id="rId1834" xr:uid="{00000000-0004-0000-0000-000029070000}"/>
    <hyperlink ref="Q1180" r:id="rId1835" xr:uid="{00000000-0004-0000-0000-00002A070000}"/>
    <hyperlink ref="R1180" r:id="rId1836" xr:uid="{00000000-0004-0000-0000-00002B070000}"/>
    <hyperlink ref="Q1181" r:id="rId1837" xr:uid="{00000000-0004-0000-0000-00002C070000}"/>
    <hyperlink ref="R1181" r:id="rId1838" xr:uid="{00000000-0004-0000-0000-00002D070000}"/>
    <hyperlink ref="Q1182" r:id="rId1839" xr:uid="{00000000-0004-0000-0000-00002E070000}"/>
    <hyperlink ref="R1182" r:id="rId1840" xr:uid="{00000000-0004-0000-0000-00002F070000}"/>
    <hyperlink ref="Q1183" r:id="rId1841" xr:uid="{00000000-0004-0000-0000-000030070000}"/>
    <hyperlink ref="R1183" r:id="rId1842" xr:uid="{00000000-0004-0000-0000-000031070000}"/>
    <hyperlink ref="Q1184" r:id="rId1843" xr:uid="{00000000-0004-0000-0000-000032070000}"/>
    <hyperlink ref="R1184" r:id="rId1844" xr:uid="{00000000-0004-0000-0000-000033070000}"/>
    <hyperlink ref="Q1185" r:id="rId1845" xr:uid="{00000000-0004-0000-0000-000034070000}"/>
    <hyperlink ref="R1185" r:id="rId1846" xr:uid="{00000000-0004-0000-0000-000035070000}"/>
    <hyperlink ref="Q1186" r:id="rId1847" xr:uid="{00000000-0004-0000-0000-000036070000}"/>
    <hyperlink ref="R1186" r:id="rId1848" xr:uid="{00000000-0004-0000-0000-000037070000}"/>
    <hyperlink ref="Q1187" r:id="rId1849" xr:uid="{00000000-0004-0000-0000-000038070000}"/>
    <hyperlink ref="R1187" r:id="rId1850" xr:uid="{00000000-0004-0000-0000-000039070000}"/>
    <hyperlink ref="Q1188" r:id="rId1851" xr:uid="{00000000-0004-0000-0000-00003A070000}"/>
    <hyperlink ref="R1188" r:id="rId1852" xr:uid="{00000000-0004-0000-0000-00003B070000}"/>
    <hyperlink ref="Q1189" r:id="rId1853" xr:uid="{00000000-0004-0000-0000-00003C070000}"/>
    <hyperlink ref="R1189" r:id="rId1854" xr:uid="{00000000-0004-0000-0000-00003D070000}"/>
    <hyperlink ref="Q1190" r:id="rId1855" xr:uid="{00000000-0004-0000-0000-00003E070000}"/>
    <hyperlink ref="R1190" r:id="rId1856" xr:uid="{00000000-0004-0000-0000-00003F070000}"/>
    <hyperlink ref="Q1191" r:id="rId1857" xr:uid="{00000000-0004-0000-0000-000040070000}"/>
    <hyperlink ref="R1191" r:id="rId1858" xr:uid="{00000000-0004-0000-0000-000041070000}"/>
    <hyperlink ref="Q1192" r:id="rId1859" xr:uid="{00000000-0004-0000-0000-000042070000}"/>
    <hyperlink ref="Q1193" r:id="rId1860" xr:uid="{00000000-0004-0000-0000-000043070000}"/>
    <hyperlink ref="Q1194" r:id="rId1861" xr:uid="{00000000-0004-0000-0000-000044070000}"/>
    <hyperlink ref="Q1195" r:id="rId1862" xr:uid="{00000000-0004-0000-0000-000045070000}"/>
    <hyperlink ref="Q1196" r:id="rId1863" xr:uid="{00000000-0004-0000-0000-000046070000}"/>
    <hyperlink ref="Q1197" r:id="rId1864" xr:uid="{00000000-0004-0000-0000-000047070000}"/>
    <hyperlink ref="Q1198" r:id="rId1865" xr:uid="{00000000-0004-0000-0000-000048070000}"/>
    <hyperlink ref="Q1199" r:id="rId1866" xr:uid="{00000000-0004-0000-0000-000049070000}"/>
    <hyperlink ref="Q1200" r:id="rId1867" xr:uid="{00000000-0004-0000-0000-00004A070000}"/>
    <hyperlink ref="Q1201" r:id="rId1868" xr:uid="{00000000-0004-0000-0000-00004B070000}"/>
    <hyperlink ref="Q1202" r:id="rId1869" xr:uid="{00000000-0004-0000-0000-00004C070000}"/>
    <hyperlink ref="Q1203" r:id="rId1870" xr:uid="{00000000-0004-0000-0000-00004D070000}"/>
    <hyperlink ref="Q1204" r:id="rId1871" xr:uid="{00000000-0004-0000-0000-00004E070000}"/>
    <hyperlink ref="Q1205" r:id="rId1872" xr:uid="{00000000-0004-0000-0000-00004F070000}"/>
    <hyperlink ref="Q1206" r:id="rId1873" xr:uid="{00000000-0004-0000-0000-000050070000}"/>
    <hyperlink ref="R1206" r:id="rId1874" xr:uid="{00000000-0004-0000-0000-000051070000}"/>
    <hyperlink ref="Q1207" r:id="rId1875" xr:uid="{00000000-0004-0000-0000-000052070000}"/>
    <hyperlink ref="R1207" r:id="rId1876" xr:uid="{00000000-0004-0000-0000-000053070000}"/>
    <hyperlink ref="Q1208" r:id="rId1877" xr:uid="{00000000-0004-0000-0000-000054070000}"/>
    <hyperlink ref="R1208" r:id="rId1878" xr:uid="{00000000-0004-0000-0000-000055070000}"/>
    <hyperlink ref="Q1209" r:id="rId1879" xr:uid="{00000000-0004-0000-0000-000056070000}"/>
    <hyperlink ref="R1209" r:id="rId1880" xr:uid="{00000000-0004-0000-0000-000057070000}"/>
    <hyperlink ref="Q1210" r:id="rId1881" xr:uid="{00000000-0004-0000-0000-000058070000}"/>
    <hyperlink ref="R1210" r:id="rId1882" xr:uid="{00000000-0004-0000-0000-000059070000}"/>
    <hyperlink ref="R1211" r:id="rId1883" xr:uid="{00000000-0004-0000-0000-00005A070000}"/>
    <hyperlink ref="Q1212" r:id="rId1884" xr:uid="{00000000-0004-0000-0000-00005B070000}"/>
    <hyperlink ref="Q1213" r:id="rId1885" xr:uid="{00000000-0004-0000-0000-00005C070000}"/>
    <hyperlink ref="Q1214" r:id="rId1886" xr:uid="{00000000-0004-0000-0000-00005D070000}"/>
    <hyperlink ref="Q1215" r:id="rId1887" xr:uid="{00000000-0004-0000-0000-00005E070000}"/>
    <hyperlink ref="Q1216" r:id="rId1888" xr:uid="{00000000-0004-0000-0000-00005F070000}"/>
    <hyperlink ref="Q1217" r:id="rId1889" xr:uid="{00000000-0004-0000-0000-000060070000}"/>
    <hyperlink ref="Q1218" r:id="rId1890" xr:uid="{00000000-0004-0000-0000-000061070000}"/>
    <hyperlink ref="Q1219" r:id="rId1891" xr:uid="{00000000-0004-0000-0000-000062070000}"/>
    <hyperlink ref="Q1220" r:id="rId1892" xr:uid="{00000000-0004-0000-0000-000063070000}"/>
    <hyperlink ref="Q1221" r:id="rId1893" xr:uid="{00000000-0004-0000-0000-000064070000}"/>
    <hyperlink ref="Q1222" r:id="rId1894" xr:uid="{00000000-0004-0000-0000-000065070000}"/>
    <hyperlink ref="Q1223" r:id="rId1895" xr:uid="{00000000-0004-0000-0000-000066070000}"/>
    <hyperlink ref="Q1224" r:id="rId1896" xr:uid="{00000000-0004-0000-0000-000067070000}"/>
    <hyperlink ref="Q1225" r:id="rId1897" xr:uid="{00000000-0004-0000-0000-000068070000}"/>
    <hyperlink ref="Q1226" r:id="rId1898" xr:uid="{00000000-0004-0000-0000-000069070000}"/>
    <hyperlink ref="Q1227" r:id="rId1899" xr:uid="{00000000-0004-0000-0000-00006A070000}"/>
    <hyperlink ref="Q1228" r:id="rId1900" xr:uid="{00000000-0004-0000-0000-00006B070000}"/>
    <hyperlink ref="Q1229" r:id="rId1901" xr:uid="{00000000-0004-0000-0000-00006C070000}"/>
    <hyperlink ref="Q1230" r:id="rId1902" xr:uid="{00000000-0004-0000-0000-00006D070000}"/>
    <hyperlink ref="Q1231" r:id="rId1903" xr:uid="{00000000-0004-0000-0000-00006E070000}"/>
    <hyperlink ref="Q1232" r:id="rId1904" xr:uid="{00000000-0004-0000-0000-00006F070000}"/>
    <hyperlink ref="Q1233" r:id="rId1905" xr:uid="{00000000-0004-0000-0000-000070070000}"/>
    <hyperlink ref="R1233" r:id="rId1906" xr:uid="{00000000-0004-0000-0000-000071070000}"/>
    <hyperlink ref="Q1234" r:id="rId1907" xr:uid="{00000000-0004-0000-0000-000072070000}"/>
    <hyperlink ref="R1234" r:id="rId1908" xr:uid="{00000000-0004-0000-0000-000073070000}"/>
    <hyperlink ref="Q1235" r:id="rId1909" xr:uid="{00000000-0004-0000-0000-000074070000}"/>
    <hyperlink ref="R1235" r:id="rId1910" xr:uid="{00000000-0004-0000-0000-000075070000}"/>
    <hyperlink ref="Q1236" r:id="rId1911" xr:uid="{00000000-0004-0000-0000-000076070000}"/>
    <hyperlink ref="R1236" r:id="rId1912" xr:uid="{00000000-0004-0000-0000-000077070000}"/>
    <hyperlink ref="Q1237" r:id="rId1913" xr:uid="{00000000-0004-0000-0000-000078070000}"/>
    <hyperlink ref="R1237" r:id="rId1914" xr:uid="{00000000-0004-0000-0000-000079070000}"/>
    <hyperlink ref="Q1238" r:id="rId1915" xr:uid="{00000000-0004-0000-0000-00007A070000}"/>
    <hyperlink ref="R1238" r:id="rId1916" xr:uid="{00000000-0004-0000-0000-00007B070000}"/>
    <hyperlink ref="Q1239" r:id="rId1917" xr:uid="{00000000-0004-0000-0000-00007C070000}"/>
    <hyperlink ref="R1239" r:id="rId1918" xr:uid="{00000000-0004-0000-0000-00007D070000}"/>
    <hyperlink ref="Q1240" r:id="rId1919" xr:uid="{00000000-0004-0000-0000-00007E070000}"/>
    <hyperlink ref="R1240" r:id="rId1920" xr:uid="{00000000-0004-0000-0000-00007F070000}"/>
    <hyperlink ref="Q1241" r:id="rId1921" xr:uid="{00000000-0004-0000-0000-000080070000}"/>
    <hyperlink ref="R1241" r:id="rId1922" xr:uid="{00000000-0004-0000-0000-000081070000}"/>
    <hyperlink ref="Q1242" r:id="rId1923" xr:uid="{00000000-0004-0000-0000-000082070000}"/>
    <hyperlink ref="R1242" r:id="rId1924" xr:uid="{00000000-0004-0000-0000-000083070000}"/>
    <hyperlink ref="Q1243" r:id="rId1925" xr:uid="{00000000-0004-0000-0000-000084070000}"/>
    <hyperlink ref="R1243" r:id="rId1926" xr:uid="{00000000-0004-0000-0000-000085070000}"/>
    <hyperlink ref="Q1244" r:id="rId1927" xr:uid="{00000000-0004-0000-0000-000086070000}"/>
    <hyperlink ref="R1244" r:id="rId1928" xr:uid="{00000000-0004-0000-0000-000087070000}"/>
    <hyperlink ref="Q1245" r:id="rId1929" xr:uid="{00000000-0004-0000-0000-000088070000}"/>
    <hyperlink ref="R1245" r:id="rId1930" xr:uid="{00000000-0004-0000-0000-000089070000}"/>
    <hyperlink ref="Q1246" r:id="rId1931" xr:uid="{00000000-0004-0000-0000-00008A070000}"/>
    <hyperlink ref="R1246" r:id="rId1932" xr:uid="{00000000-0004-0000-0000-00008B070000}"/>
    <hyperlink ref="Q1247" r:id="rId1933" xr:uid="{00000000-0004-0000-0000-00008C070000}"/>
    <hyperlink ref="Q1248" r:id="rId1934" xr:uid="{00000000-0004-0000-0000-00008D070000}"/>
    <hyperlink ref="Q1249" r:id="rId1935" xr:uid="{00000000-0004-0000-0000-00008E070000}"/>
    <hyperlink ref="Q1250" r:id="rId1936" xr:uid="{00000000-0004-0000-0000-00008F070000}"/>
    <hyperlink ref="R1250" r:id="rId1937" xr:uid="{00000000-0004-0000-0000-000090070000}"/>
    <hyperlink ref="Q1251" r:id="rId1938" xr:uid="{00000000-0004-0000-0000-000091070000}"/>
    <hyperlink ref="R1251" r:id="rId1939" xr:uid="{00000000-0004-0000-0000-000092070000}"/>
    <hyperlink ref="Q1252" r:id="rId1940" xr:uid="{00000000-0004-0000-0000-000093070000}"/>
    <hyperlink ref="R1252" r:id="rId1941" xr:uid="{00000000-0004-0000-0000-000094070000}"/>
    <hyperlink ref="Q1253" r:id="rId1942" xr:uid="{00000000-0004-0000-0000-000095070000}"/>
    <hyperlink ref="Q1254" r:id="rId1943" xr:uid="{00000000-0004-0000-0000-000096070000}"/>
    <hyperlink ref="Q1255" r:id="rId1944" xr:uid="{00000000-0004-0000-0000-000097070000}"/>
    <hyperlink ref="Q1256" r:id="rId1945" xr:uid="{00000000-0004-0000-0000-000098070000}"/>
    <hyperlink ref="Q1257" r:id="rId1946" xr:uid="{00000000-0004-0000-0000-000099070000}"/>
    <hyperlink ref="Q1258" r:id="rId1947" xr:uid="{00000000-0004-0000-0000-00009A070000}"/>
    <hyperlink ref="Q1259" r:id="rId1948" xr:uid="{00000000-0004-0000-0000-00009B070000}"/>
    <hyperlink ref="Q1260" r:id="rId1949" xr:uid="{00000000-0004-0000-0000-00009C070000}"/>
    <hyperlink ref="Q1261" r:id="rId1950" xr:uid="{00000000-0004-0000-0000-00009D070000}"/>
    <hyperlink ref="Q1262" r:id="rId1951" xr:uid="{00000000-0004-0000-0000-00009E070000}"/>
    <hyperlink ref="Q1263" r:id="rId1952" xr:uid="{00000000-0004-0000-0000-00009F070000}"/>
    <hyperlink ref="R1263" r:id="rId1953" xr:uid="{00000000-0004-0000-0000-0000A0070000}"/>
    <hyperlink ref="Q1264" r:id="rId1954" xr:uid="{00000000-0004-0000-0000-0000A1070000}"/>
    <hyperlink ref="R1264" r:id="rId1955" xr:uid="{00000000-0004-0000-0000-0000A2070000}"/>
    <hyperlink ref="Q1265" r:id="rId1956" xr:uid="{00000000-0004-0000-0000-0000A3070000}"/>
    <hyperlink ref="Q1266" r:id="rId1957" xr:uid="{00000000-0004-0000-0000-0000A4070000}"/>
    <hyperlink ref="Q1267" r:id="rId1958" xr:uid="{00000000-0004-0000-0000-0000A5070000}"/>
    <hyperlink ref="Q1268" r:id="rId1959" xr:uid="{00000000-0004-0000-0000-0000A6070000}"/>
    <hyperlink ref="R1269" r:id="rId1960" xr:uid="{00000000-0004-0000-0000-0000A7070000}"/>
    <hyperlink ref="Q1270" r:id="rId1961" xr:uid="{00000000-0004-0000-0000-0000A8070000}"/>
    <hyperlink ref="Q1271" r:id="rId1962" xr:uid="{00000000-0004-0000-0000-0000A9070000}"/>
    <hyperlink ref="Q1272" r:id="rId1963" xr:uid="{00000000-0004-0000-0000-0000AA070000}"/>
    <hyperlink ref="Q1273" r:id="rId1964" xr:uid="{00000000-0004-0000-0000-0000AB070000}"/>
    <hyperlink ref="Q1274" r:id="rId1965" xr:uid="{00000000-0004-0000-0000-0000AC070000}"/>
    <hyperlink ref="Q1275" r:id="rId1966" xr:uid="{00000000-0004-0000-0000-0000AD070000}"/>
    <hyperlink ref="Q1276" r:id="rId1967" xr:uid="{00000000-0004-0000-0000-0000AE070000}"/>
    <hyperlink ref="Q1277" r:id="rId1968" xr:uid="{00000000-0004-0000-0000-0000AF070000}"/>
    <hyperlink ref="Q1278" r:id="rId1969" xr:uid="{00000000-0004-0000-0000-0000B0070000}"/>
    <hyperlink ref="Q1279" r:id="rId1970" xr:uid="{00000000-0004-0000-0000-0000B1070000}"/>
    <hyperlink ref="Q1280" r:id="rId1971" xr:uid="{00000000-0004-0000-0000-0000B2070000}"/>
    <hyperlink ref="Q1281" r:id="rId1972" xr:uid="{00000000-0004-0000-0000-0000B3070000}"/>
    <hyperlink ref="Q1282" r:id="rId1973" xr:uid="{00000000-0004-0000-0000-0000B4070000}"/>
    <hyperlink ref="Q1283" r:id="rId1974" xr:uid="{00000000-0004-0000-0000-0000B5070000}"/>
    <hyperlink ref="Q1284" r:id="rId1975" xr:uid="{00000000-0004-0000-0000-0000B6070000}"/>
    <hyperlink ref="Q1285" r:id="rId1976" xr:uid="{00000000-0004-0000-0000-0000B7070000}"/>
    <hyperlink ref="Q1286" r:id="rId1977" xr:uid="{00000000-0004-0000-0000-0000B8070000}"/>
    <hyperlink ref="Q1287" r:id="rId1978" xr:uid="{00000000-0004-0000-0000-0000B9070000}"/>
    <hyperlink ref="Q1288" r:id="rId1979" xr:uid="{00000000-0004-0000-0000-0000BA070000}"/>
    <hyperlink ref="Q1289" r:id="rId1980" xr:uid="{00000000-0004-0000-0000-0000BB070000}"/>
    <hyperlink ref="Q1290" r:id="rId1981" xr:uid="{00000000-0004-0000-0000-0000BC070000}"/>
    <hyperlink ref="Q1291" r:id="rId1982" xr:uid="{00000000-0004-0000-0000-0000BD070000}"/>
    <hyperlink ref="Q1292" r:id="rId1983" xr:uid="{00000000-0004-0000-0000-0000BE070000}"/>
    <hyperlink ref="Q1293" r:id="rId1984" xr:uid="{00000000-0004-0000-0000-0000BF070000}"/>
    <hyperlink ref="Q1294" r:id="rId1985" xr:uid="{00000000-0004-0000-0000-0000C0070000}"/>
    <hyperlink ref="Q1295" r:id="rId1986" xr:uid="{00000000-0004-0000-0000-0000C1070000}"/>
    <hyperlink ref="Q1296" r:id="rId1987" xr:uid="{00000000-0004-0000-0000-0000C2070000}"/>
    <hyperlink ref="Q1297" r:id="rId1988" xr:uid="{00000000-0004-0000-0000-0000C3070000}"/>
    <hyperlink ref="Q1298" r:id="rId1989" xr:uid="{00000000-0004-0000-0000-0000C4070000}"/>
    <hyperlink ref="Q1299" r:id="rId1990" xr:uid="{00000000-0004-0000-0000-0000C5070000}"/>
    <hyperlink ref="Q1300" r:id="rId1991" xr:uid="{00000000-0004-0000-0000-0000C6070000}"/>
    <hyperlink ref="Q1301" r:id="rId1992" xr:uid="{00000000-0004-0000-0000-0000C7070000}"/>
    <hyperlink ref="Q1302" r:id="rId1993" xr:uid="{00000000-0004-0000-0000-0000C8070000}"/>
    <hyperlink ref="Q1303" r:id="rId1994" xr:uid="{00000000-0004-0000-0000-0000C9070000}"/>
    <hyperlink ref="Q1304" r:id="rId1995" xr:uid="{00000000-0004-0000-0000-0000CA070000}"/>
    <hyperlink ref="Q1305" r:id="rId1996" xr:uid="{00000000-0004-0000-0000-0000CB070000}"/>
    <hyperlink ref="Q1306" r:id="rId1997" xr:uid="{00000000-0004-0000-0000-0000CC070000}"/>
    <hyperlink ref="Q1307" r:id="rId1998" xr:uid="{00000000-0004-0000-0000-0000CD070000}"/>
    <hyperlink ref="Q1308" r:id="rId1999" location="/" xr:uid="{00000000-0004-0000-0000-0000CE070000}"/>
    <hyperlink ref="Q1309" r:id="rId2000" location="/" xr:uid="{00000000-0004-0000-0000-0000CF070000}"/>
    <hyperlink ref="Q1310" r:id="rId2001" xr:uid="{00000000-0004-0000-0000-0000D0070000}"/>
    <hyperlink ref="Q1311" r:id="rId2002" xr:uid="{00000000-0004-0000-0000-0000D1070000}"/>
    <hyperlink ref="Q1312" r:id="rId2003" xr:uid="{00000000-0004-0000-0000-0000D2070000}"/>
    <hyperlink ref="Q1313" r:id="rId2004" xr:uid="{00000000-0004-0000-0000-0000D3070000}"/>
    <hyperlink ref="Q1314" r:id="rId2005" xr:uid="{00000000-0004-0000-0000-0000D4070000}"/>
    <hyperlink ref="Q1315" r:id="rId2006" xr:uid="{00000000-0004-0000-0000-0000D5070000}"/>
    <hyperlink ref="Q1316" r:id="rId2007" xr:uid="{00000000-0004-0000-0000-0000D6070000}"/>
    <hyperlink ref="Q1317" r:id="rId2008" xr:uid="{00000000-0004-0000-0000-0000D7070000}"/>
    <hyperlink ref="R1317" r:id="rId2009" xr:uid="{00000000-0004-0000-0000-0000D8070000}"/>
    <hyperlink ref="S1317" r:id="rId2010" xr:uid="{00000000-0004-0000-0000-0000D9070000}"/>
    <hyperlink ref="Q1318" r:id="rId2011" xr:uid="{00000000-0004-0000-0000-0000DA070000}"/>
    <hyperlink ref="R1318" r:id="rId2012" xr:uid="{00000000-0004-0000-0000-0000DB070000}"/>
    <hyperlink ref="S1318" r:id="rId2013" xr:uid="{00000000-0004-0000-0000-0000DC070000}"/>
    <hyperlink ref="Q1319" r:id="rId2014" xr:uid="{00000000-0004-0000-0000-0000DD070000}"/>
    <hyperlink ref="R1319" r:id="rId2015" xr:uid="{00000000-0004-0000-0000-0000DE070000}"/>
    <hyperlink ref="S1319" r:id="rId2016" xr:uid="{00000000-0004-0000-0000-0000DF070000}"/>
    <hyperlink ref="Q1320" r:id="rId2017" xr:uid="{00000000-0004-0000-0000-0000E0070000}"/>
    <hyperlink ref="R1320" r:id="rId2018" xr:uid="{00000000-0004-0000-0000-0000E1070000}"/>
    <hyperlink ref="Q1321" r:id="rId2019" xr:uid="{00000000-0004-0000-0000-0000E2070000}"/>
    <hyperlink ref="R1321" r:id="rId2020" xr:uid="{00000000-0004-0000-0000-0000E3070000}"/>
    <hyperlink ref="Q1322" r:id="rId2021" xr:uid="{00000000-0004-0000-0000-0000E4070000}"/>
    <hyperlink ref="R1322" r:id="rId2022" xr:uid="{00000000-0004-0000-0000-0000E5070000}"/>
    <hyperlink ref="Q1323" r:id="rId2023" xr:uid="{00000000-0004-0000-0000-0000E6070000}"/>
    <hyperlink ref="R1323" r:id="rId2024" xr:uid="{00000000-0004-0000-0000-0000E7070000}"/>
    <hyperlink ref="Q1324" r:id="rId2025" xr:uid="{00000000-0004-0000-0000-0000E8070000}"/>
    <hyperlink ref="R1324" r:id="rId2026" xr:uid="{00000000-0004-0000-0000-0000E9070000}"/>
    <hyperlink ref="Q1325" r:id="rId2027" xr:uid="{00000000-0004-0000-0000-0000EA070000}"/>
    <hyperlink ref="R1325" r:id="rId2028" xr:uid="{00000000-0004-0000-0000-0000EB070000}"/>
    <hyperlink ref="Q1326" r:id="rId2029" xr:uid="{00000000-0004-0000-0000-0000EC070000}"/>
    <hyperlink ref="R1326" r:id="rId2030" xr:uid="{00000000-0004-0000-0000-0000ED070000}"/>
    <hyperlink ref="Q1327" r:id="rId2031" xr:uid="{00000000-0004-0000-0000-0000EE070000}"/>
    <hyperlink ref="R1327" r:id="rId2032" xr:uid="{00000000-0004-0000-0000-0000EF070000}"/>
    <hyperlink ref="Q1328" r:id="rId2033" xr:uid="{00000000-0004-0000-0000-0000F0070000}"/>
    <hyperlink ref="R1328" r:id="rId2034" xr:uid="{00000000-0004-0000-0000-0000F1070000}"/>
    <hyperlink ref="Q1329" r:id="rId2035" xr:uid="{00000000-0004-0000-0000-0000F2070000}"/>
    <hyperlink ref="Q1330" r:id="rId2036" xr:uid="{00000000-0004-0000-0000-0000F3070000}"/>
    <hyperlink ref="R1330" r:id="rId2037" xr:uid="{00000000-0004-0000-0000-0000F4070000}"/>
    <hyperlink ref="Q1331" r:id="rId2038" xr:uid="{00000000-0004-0000-0000-0000F5070000}"/>
    <hyperlink ref="R1331" r:id="rId2039" xr:uid="{00000000-0004-0000-0000-0000F6070000}"/>
    <hyperlink ref="Q1332" r:id="rId2040" xr:uid="{00000000-0004-0000-0000-0000F7070000}"/>
    <hyperlink ref="R1332" r:id="rId2041" xr:uid="{00000000-0004-0000-0000-0000F8070000}"/>
    <hyperlink ref="Q1333" r:id="rId2042" xr:uid="{00000000-0004-0000-0000-0000F9070000}"/>
    <hyperlink ref="R1333" r:id="rId2043" xr:uid="{00000000-0004-0000-0000-0000FA070000}"/>
    <hyperlink ref="Q1334" r:id="rId2044" xr:uid="{00000000-0004-0000-0000-0000FB070000}"/>
    <hyperlink ref="R1334" r:id="rId2045" xr:uid="{00000000-0004-0000-0000-0000FC070000}"/>
    <hyperlink ref="Q1335" r:id="rId2046" xr:uid="{00000000-0004-0000-0000-0000FD070000}"/>
    <hyperlink ref="R1335" r:id="rId2047" xr:uid="{00000000-0004-0000-0000-0000FE070000}"/>
    <hyperlink ref="Q1336" r:id="rId2048" xr:uid="{00000000-0004-0000-0000-0000FF070000}"/>
    <hyperlink ref="R1336" r:id="rId2049" xr:uid="{00000000-0004-0000-0000-000000080000}"/>
    <hyperlink ref="Q1337" r:id="rId2050" xr:uid="{00000000-0004-0000-0000-000001080000}"/>
    <hyperlink ref="R1337" r:id="rId2051" xr:uid="{00000000-0004-0000-0000-000002080000}"/>
    <hyperlink ref="Q1338" r:id="rId2052" xr:uid="{00000000-0004-0000-0000-000003080000}"/>
    <hyperlink ref="R1338" r:id="rId2053" xr:uid="{00000000-0004-0000-0000-000004080000}"/>
    <hyperlink ref="Q1339" r:id="rId2054" xr:uid="{00000000-0004-0000-0000-000005080000}"/>
    <hyperlink ref="R1339" r:id="rId2055" xr:uid="{00000000-0004-0000-0000-000006080000}"/>
    <hyperlink ref="Q1340" r:id="rId2056" xr:uid="{00000000-0004-0000-0000-000007080000}"/>
    <hyperlink ref="R1340" r:id="rId2057" xr:uid="{00000000-0004-0000-0000-000008080000}"/>
    <hyperlink ref="Q1341" r:id="rId2058" xr:uid="{00000000-0004-0000-0000-000009080000}"/>
    <hyperlink ref="R1341" r:id="rId2059" xr:uid="{00000000-0004-0000-0000-00000A080000}"/>
    <hyperlink ref="Q1342" r:id="rId2060" xr:uid="{00000000-0004-0000-0000-00000B080000}"/>
    <hyperlink ref="R1342" r:id="rId2061" xr:uid="{00000000-0004-0000-0000-00000C080000}"/>
    <hyperlink ref="Q1343" r:id="rId2062" xr:uid="{00000000-0004-0000-0000-00000D080000}"/>
    <hyperlink ref="R1343" r:id="rId2063" xr:uid="{00000000-0004-0000-0000-00000E080000}"/>
    <hyperlink ref="Q1344" r:id="rId2064" xr:uid="{00000000-0004-0000-0000-00000F080000}"/>
    <hyperlink ref="R1344" r:id="rId2065" xr:uid="{00000000-0004-0000-0000-000010080000}"/>
    <hyperlink ref="Q1345" r:id="rId2066" xr:uid="{00000000-0004-0000-0000-000011080000}"/>
    <hyperlink ref="R1345" r:id="rId2067" xr:uid="{00000000-0004-0000-0000-000012080000}"/>
    <hyperlink ref="Q1346" r:id="rId2068" xr:uid="{00000000-0004-0000-0000-000013080000}"/>
    <hyperlink ref="R1346" r:id="rId2069" xr:uid="{00000000-0004-0000-0000-000014080000}"/>
    <hyperlink ref="Q1347" r:id="rId2070" xr:uid="{00000000-0004-0000-0000-000015080000}"/>
    <hyperlink ref="R1347" r:id="rId2071" xr:uid="{00000000-0004-0000-0000-000016080000}"/>
    <hyperlink ref="Q1348" r:id="rId2072" xr:uid="{00000000-0004-0000-0000-000017080000}"/>
    <hyperlink ref="R1348" r:id="rId2073" xr:uid="{00000000-0004-0000-0000-000018080000}"/>
    <hyperlink ref="Q1349" r:id="rId2074" xr:uid="{00000000-0004-0000-0000-000019080000}"/>
    <hyperlink ref="Q1350" r:id="rId2075" xr:uid="{00000000-0004-0000-0000-00001A080000}"/>
    <hyperlink ref="Q1351" r:id="rId2076" xr:uid="{00000000-0004-0000-0000-00001B080000}"/>
    <hyperlink ref="Q1352" r:id="rId2077" xr:uid="{00000000-0004-0000-0000-00001C080000}"/>
    <hyperlink ref="Q1353" r:id="rId2078" xr:uid="{00000000-0004-0000-0000-00001D080000}"/>
    <hyperlink ref="Q1354" r:id="rId2079" xr:uid="{00000000-0004-0000-0000-00001E080000}"/>
    <hyperlink ref="Q1355" r:id="rId2080" xr:uid="{00000000-0004-0000-0000-00001F080000}"/>
    <hyperlink ref="Q1356" r:id="rId2081" xr:uid="{00000000-0004-0000-0000-000020080000}"/>
    <hyperlink ref="Q1357" r:id="rId2082" xr:uid="{00000000-0004-0000-0000-000021080000}"/>
    <hyperlink ref="Q1358" r:id="rId2083" xr:uid="{00000000-0004-0000-0000-000022080000}"/>
    <hyperlink ref="R1358" r:id="rId2084" xr:uid="{00000000-0004-0000-0000-000023080000}"/>
    <hyperlink ref="Q1359" r:id="rId2085" xr:uid="{00000000-0004-0000-0000-000024080000}"/>
    <hyperlink ref="R1359" r:id="rId2086" xr:uid="{00000000-0004-0000-0000-000025080000}"/>
    <hyperlink ref="Q1360" r:id="rId2087" xr:uid="{00000000-0004-0000-0000-000026080000}"/>
    <hyperlink ref="R1360" r:id="rId2088" xr:uid="{00000000-0004-0000-0000-000027080000}"/>
    <hyperlink ref="Q1361" r:id="rId2089" xr:uid="{00000000-0004-0000-0000-000028080000}"/>
    <hyperlink ref="R1361" r:id="rId2090" xr:uid="{00000000-0004-0000-0000-000029080000}"/>
    <hyperlink ref="Q1362" r:id="rId2091" xr:uid="{00000000-0004-0000-0000-00002A080000}"/>
    <hyperlink ref="R1362" r:id="rId2092" xr:uid="{00000000-0004-0000-0000-00002B080000}"/>
    <hyperlink ref="Q1363" r:id="rId2093" xr:uid="{00000000-0004-0000-0000-00002C080000}"/>
    <hyperlink ref="Q1364" r:id="rId2094" xr:uid="{00000000-0004-0000-0000-00002D080000}"/>
    <hyperlink ref="Q1365" r:id="rId2095" xr:uid="{00000000-0004-0000-0000-00002E080000}"/>
    <hyperlink ref="Q1366" r:id="rId2096" xr:uid="{00000000-0004-0000-0000-00002F080000}"/>
    <hyperlink ref="R1366" r:id="rId2097" xr:uid="{00000000-0004-0000-0000-000030080000}"/>
    <hyperlink ref="Q1367" r:id="rId2098" xr:uid="{00000000-0004-0000-0000-000031080000}"/>
    <hyperlink ref="Q1368" r:id="rId2099" xr:uid="{00000000-0004-0000-0000-000032080000}"/>
    <hyperlink ref="Q1369" r:id="rId2100" xr:uid="{00000000-0004-0000-0000-000033080000}"/>
    <hyperlink ref="Q1370" r:id="rId2101" xr:uid="{00000000-0004-0000-0000-000034080000}"/>
    <hyperlink ref="Q1371" r:id="rId2102" xr:uid="{00000000-0004-0000-0000-000035080000}"/>
    <hyperlink ref="Q1372" r:id="rId2103" xr:uid="{00000000-0004-0000-0000-000036080000}"/>
    <hyperlink ref="Q1373" r:id="rId2104" xr:uid="{00000000-0004-0000-0000-000037080000}"/>
    <hyperlink ref="Q1374" r:id="rId2105" xr:uid="{00000000-0004-0000-0000-000038080000}"/>
    <hyperlink ref="Q1375" r:id="rId2106" xr:uid="{00000000-0004-0000-0000-000039080000}"/>
    <hyperlink ref="Q1376" r:id="rId2107" xr:uid="{00000000-0004-0000-0000-00003A080000}"/>
    <hyperlink ref="Q1377" r:id="rId2108" xr:uid="{00000000-0004-0000-0000-00003B080000}"/>
    <hyperlink ref="Q1378" r:id="rId2109" xr:uid="{00000000-0004-0000-0000-00003C080000}"/>
    <hyperlink ref="Q1379" r:id="rId2110" xr:uid="{00000000-0004-0000-0000-00003D080000}"/>
    <hyperlink ref="Q1380" r:id="rId2111" xr:uid="{00000000-0004-0000-0000-00003E080000}"/>
    <hyperlink ref="Q1381" r:id="rId2112" xr:uid="{00000000-0004-0000-0000-00003F080000}"/>
    <hyperlink ref="Q1382" r:id="rId2113" xr:uid="{00000000-0004-0000-0000-000040080000}"/>
    <hyperlink ref="Q1383" r:id="rId2114" xr:uid="{00000000-0004-0000-0000-000041080000}"/>
    <hyperlink ref="Q1384" r:id="rId2115" xr:uid="{00000000-0004-0000-0000-000042080000}"/>
    <hyperlink ref="Q1385" r:id="rId2116" xr:uid="{00000000-0004-0000-0000-000043080000}"/>
    <hyperlink ref="Q1386" r:id="rId2117" xr:uid="{00000000-0004-0000-0000-000044080000}"/>
    <hyperlink ref="Q1387" r:id="rId2118" xr:uid="{00000000-0004-0000-0000-000045080000}"/>
    <hyperlink ref="Q1388" r:id="rId2119" xr:uid="{00000000-0004-0000-0000-000046080000}"/>
    <hyperlink ref="Q1389" r:id="rId2120" xr:uid="{00000000-0004-0000-0000-000047080000}"/>
    <hyperlink ref="Q1390" r:id="rId2121" xr:uid="{00000000-0004-0000-0000-000048080000}"/>
    <hyperlink ref="Q1391" r:id="rId2122" xr:uid="{00000000-0004-0000-0000-000049080000}"/>
    <hyperlink ref="Q1392" r:id="rId2123" xr:uid="{00000000-0004-0000-0000-00004A080000}"/>
    <hyperlink ref="Q1393" r:id="rId2124" xr:uid="{00000000-0004-0000-0000-00004B080000}"/>
    <hyperlink ref="Q1394" r:id="rId2125" xr:uid="{00000000-0004-0000-0000-00004C080000}"/>
    <hyperlink ref="Q1395" r:id="rId2126" xr:uid="{00000000-0004-0000-0000-00004D080000}"/>
    <hyperlink ref="Q1396" r:id="rId2127" xr:uid="{00000000-0004-0000-0000-00004E080000}"/>
    <hyperlink ref="Q1397" r:id="rId2128" xr:uid="{00000000-0004-0000-0000-00004F080000}"/>
    <hyperlink ref="Q1398" r:id="rId2129" xr:uid="{00000000-0004-0000-0000-000050080000}"/>
    <hyperlink ref="Q1399" r:id="rId2130" xr:uid="{00000000-0004-0000-0000-000051080000}"/>
    <hyperlink ref="Q1400" r:id="rId2131" xr:uid="{00000000-0004-0000-0000-000052080000}"/>
    <hyperlink ref="Q1401" r:id="rId2132" xr:uid="{00000000-0004-0000-0000-000053080000}"/>
    <hyperlink ref="Q1402" r:id="rId2133" xr:uid="{00000000-0004-0000-0000-000054080000}"/>
    <hyperlink ref="Q1403" r:id="rId2134" xr:uid="{00000000-0004-0000-0000-000055080000}"/>
    <hyperlink ref="Q1404" r:id="rId2135" xr:uid="{00000000-0004-0000-0000-000056080000}"/>
    <hyperlink ref="Q1405" r:id="rId2136" xr:uid="{00000000-0004-0000-0000-000057080000}"/>
    <hyperlink ref="Q1406" r:id="rId2137" xr:uid="{00000000-0004-0000-0000-000058080000}"/>
    <hyperlink ref="Q1407" r:id="rId2138" xr:uid="{00000000-0004-0000-0000-000059080000}"/>
    <hyperlink ref="Q1408" r:id="rId2139" xr:uid="{00000000-0004-0000-0000-00005A080000}"/>
    <hyperlink ref="Q1409" r:id="rId2140" xr:uid="{00000000-0004-0000-0000-00005B080000}"/>
    <hyperlink ref="Q1410" r:id="rId2141" xr:uid="{00000000-0004-0000-0000-00005C080000}"/>
    <hyperlink ref="Q1411" r:id="rId2142" xr:uid="{00000000-0004-0000-0000-00005D080000}"/>
    <hyperlink ref="Q1412" r:id="rId2143" xr:uid="{00000000-0004-0000-0000-00005E080000}"/>
    <hyperlink ref="Q1413" r:id="rId2144" xr:uid="{00000000-0004-0000-0000-00005F080000}"/>
    <hyperlink ref="Q1414" r:id="rId2145" xr:uid="{00000000-0004-0000-0000-000060080000}"/>
    <hyperlink ref="Q1415" r:id="rId2146" xr:uid="{00000000-0004-0000-0000-000061080000}"/>
    <hyperlink ref="Q1416" r:id="rId2147" xr:uid="{00000000-0004-0000-0000-000062080000}"/>
    <hyperlink ref="Q1417" r:id="rId2148" xr:uid="{00000000-0004-0000-0000-000063080000}"/>
    <hyperlink ref="Q1418" r:id="rId2149" xr:uid="{00000000-0004-0000-0000-000064080000}"/>
    <hyperlink ref="Q1419" r:id="rId2150" xr:uid="{00000000-0004-0000-0000-000065080000}"/>
    <hyperlink ref="R1419" r:id="rId2151" xr:uid="{00000000-0004-0000-0000-000066080000}"/>
    <hyperlink ref="Q1420" r:id="rId2152" xr:uid="{00000000-0004-0000-0000-000067080000}"/>
    <hyperlink ref="R1420" r:id="rId2153" xr:uid="{00000000-0004-0000-0000-000068080000}"/>
    <hyperlink ref="Q1421" r:id="rId2154" xr:uid="{00000000-0004-0000-0000-000069080000}"/>
    <hyperlink ref="R1421" r:id="rId2155" xr:uid="{00000000-0004-0000-0000-00006A080000}"/>
    <hyperlink ref="Q1422" r:id="rId2156" xr:uid="{00000000-0004-0000-0000-00006B080000}"/>
    <hyperlink ref="R1422" r:id="rId2157" xr:uid="{00000000-0004-0000-0000-00006C080000}"/>
    <hyperlink ref="Q1423" r:id="rId2158" xr:uid="{00000000-0004-0000-0000-00006D080000}"/>
    <hyperlink ref="R1423" r:id="rId2159" xr:uid="{00000000-0004-0000-0000-00006E080000}"/>
    <hyperlink ref="Q1424" r:id="rId2160" xr:uid="{00000000-0004-0000-0000-00006F080000}"/>
    <hyperlink ref="R1424" r:id="rId2161" xr:uid="{00000000-0004-0000-0000-000070080000}"/>
    <hyperlink ref="Q1425" r:id="rId2162" xr:uid="{00000000-0004-0000-0000-000071080000}"/>
    <hyperlink ref="R1425" r:id="rId2163" xr:uid="{00000000-0004-0000-0000-000072080000}"/>
    <hyperlink ref="Q1426" r:id="rId2164" xr:uid="{00000000-0004-0000-0000-000073080000}"/>
    <hyperlink ref="R1426" r:id="rId2165" xr:uid="{00000000-0004-0000-0000-000074080000}"/>
    <hyperlink ref="Q1427" r:id="rId2166" xr:uid="{00000000-0004-0000-0000-000075080000}"/>
    <hyperlink ref="R1427" r:id="rId2167" xr:uid="{00000000-0004-0000-0000-000076080000}"/>
    <hyperlink ref="Q1428" r:id="rId2168" xr:uid="{00000000-0004-0000-0000-000077080000}"/>
    <hyperlink ref="R1428" r:id="rId2169" xr:uid="{00000000-0004-0000-0000-000078080000}"/>
    <hyperlink ref="Q1429" r:id="rId2170" xr:uid="{00000000-0004-0000-0000-000079080000}"/>
    <hyperlink ref="R1429" r:id="rId2171" xr:uid="{00000000-0004-0000-0000-00007A080000}"/>
    <hyperlink ref="Q1430" r:id="rId2172" xr:uid="{00000000-0004-0000-0000-00007B080000}"/>
    <hyperlink ref="R1430" r:id="rId2173" xr:uid="{00000000-0004-0000-0000-00007C080000}"/>
    <hyperlink ref="Q1431" r:id="rId2174" xr:uid="{00000000-0004-0000-0000-00007D080000}"/>
    <hyperlink ref="R1431" r:id="rId2175" xr:uid="{00000000-0004-0000-0000-00007E080000}"/>
    <hyperlink ref="Q1432" r:id="rId2176" xr:uid="{00000000-0004-0000-0000-00007F080000}"/>
    <hyperlink ref="R1432" r:id="rId2177" xr:uid="{00000000-0004-0000-0000-000080080000}"/>
    <hyperlink ref="Q1433" r:id="rId2178" xr:uid="{00000000-0004-0000-0000-000081080000}"/>
    <hyperlink ref="R1433" r:id="rId2179" xr:uid="{00000000-0004-0000-0000-000082080000}"/>
    <hyperlink ref="Q1434" r:id="rId2180" xr:uid="{00000000-0004-0000-0000-000083080000}"/>
    <hyperlink ref="R1434" r:id="rId2181" xr:uid="{00000000-0004-0000-0000-000084080000}"/>
    <hyperlink ref="Q1435" r:id="rId2182" xr:uid="{00000000-0004-0000-0000-000085080000}"/>
    <hyperlink ref="R1435" r:id="rId2183" xr:uid="{00000000-0004-0000-0000-000086080000}"/>
    <hyperlink ref="Q1436" r:id="rId2184" xr:uid="{00000000-0004-0000-0000-000087080000}"/>
    <hyperlink ref="R1436" r:id="rId2185" xr:uid="{00000000-0004-0000-0000-000088080000}"/>
    <hyperlink ref="Q1437" r:id="rId2186" xr:uid="{00000000-0004-0000-0000-000089080000}"/>
    <hyperlink ref="R1437" r:id="rId2187" xr:uid="{00000000-0004-0000-0000-00008A080000}"/>
    <hyperlink ref="Q1438" r:id="rId2188" xr:uid="{00000000-0004-0000-0000-00008B080000}"/>
    <hyperlink ref="R1438" r:id="rId2189" xr:uid="{00000000-0004-0000-0000-00008C080000}"/>
    <hyperlink ref="Q1439" r:id="rId2190" xr:uid="{00000000-0004-0000-0000-00008D080000}"/>
    <hyperlink ref="R1439" r:id="rId2191" xr:uid="{00000000-0004-0000-0000-00008E080000}"/>
    <hyperlink ref="Q1440" r:id="rId2192" xr:uid="{00000000-0004-0000-0000-00008F080000}"/>
    <hyperlink ref="R1440" r:id="rId2193" xr:uid="{00000000-0004-0000-0000-000090080000}"/>
    <hyperlink ref="Q1441" r:id="rId2194" xr:uid="{00000000-0004-0000-0000-000091080000}"/>
    <hyperlink ref="R1441" r:id="rId2195" xr:uid="{00000000-0004-0000-0000-000092080000}"/>
    <hyperlink ref="Q1442" r:id="rId2196" xr:uid="{00000000-0004-0000-0000-000093080000}"/>
    <hyperlink ref="Q1443" r:id="rId2197" xr:uid="{00000000-0004-0000-0000-000094080000}"/>
    <hyperlink ref="R1443" r:id="rId2198" xr:uid="{00000000-0004-0000-0000-000095080000}"/>
    <hyperlink ref="Q1444" r:id="rId2199" xr:uid="{00000000-0004-0000-0000-000096080000}"/>
    <hyperlink ref="Q1445" r:id="rId2200" xr:uid="{00000000-0004-0000-0000-000097080000}"/>
    <hyperlink ref="Q1446" r:id="rId2201" xr:uid="{00000000-0004-0000-0000-000098080000}"/>
    <hyperlink ref="Q1447" r:id="rId2202" xr:uid="{00000000-0004-0000-0000-000099080000}"/>
    <hyperlink ref="R1447" r:id="rId2203" xr:uid="{00000000-0004-0000-0000-00009A080000}"/>
    <hyperlink ref="Q1448" r:id="rId2204" xr:uid="{00000000-0004-0000-0000-00009B080000}"/>
    <hyperlink ref="R1448" r:id="rId2205" xr:uid="{00000000-0004-0000-0000-00009C080000}"/>
    <hyperlink ref="Q1449" r:id="rId2206" xr:uid="{00000000-0004-0000-0000-00009D080000}"/>
    <hyperlink ref="Q1450" r:id="rId2207" xr:uid="{00000000-0004-0000-0000-00009E080000}"/>
    <hyperlink ref="Q1451" r:id="rId2208" xr:uid="{00000000-0004-0000-0000-00009F080000}"/>
    <hyperlink ref="R1451" r:id="rId2209" xr:uid="{00000000-0004-0000-0000-0000A0080000}"/>
    <hyperlink ref="Q1452" r:id="rId2210" xr:uid="{00000000-0004-0000-0000-0000A1080000}"/>
    <hyperlink ref="Q1453" r:id="rId2211" xr:uid="{00000000-0004-0000-0000-0000A2080000}"/>
    <hyperlink ref="R1453" r:id="rId2212" xr:uid="{00000000-0004-0000-0000-0000A3080000}"/>
    <hyperlink ref="Q1454" r:id="rId2213" xr:uid="{00000000-0004-0000-0000-0000A4080000}"/>
    <hyperlink ref="Q1455" r:id="rId2214" xr:uid="{00000000-0004-0000-0000-0000A5080000}"/>
    <hyperlink ref="R1455" r:id="rId2215" xr:uid="{00000000-0004-0000-0000-0000A6080000}"/>
    <hyperlink ref="S1455" r:id="rId2216" xr:uid="{00000000-0004-0000-0000-0000A7080000}"/>
    <hyperlink ref="Q1456" r:id="rId2217" xr:uid="{00000000-0004-0000-0000-0000A8080000}"/>
    <hyperlink ref="Q1457" r:id="rId2218" xr:uid="{00000000-0004-0000-0000-0000A9080000}"/>
    <hyperlink ref="Q1458" r:id="rId2219" xr:uid="{00000000-0004-0000-0000-0000AA080000}"/>
    <hyperlink ref="Q1459" r:id="rId2220" xr:uid="{00000000-0004-0000-0000-0000AB080000}"/>
    <hyperlink ref="Q1460" r:id="rId2221" xr:uid="{00000000-0004-0000-0000-0000AC080000}"/>
    <hyperlink ref="Q1461" r:id="rId2222" xr:uid="{00000000-0004-0000-0000-0000AD080000}"/>
    <hyperlink ref="Q1462" r:id="rId2223" xr:uid="{00000000-0004-0000-0000-0000AE080000}"/>
    <hyperlink ref="Q1463" r:id="rId2224" xr:uid="{00000000-0004-0000-0000-0000AF080000}"/>
    <hyperlink ref="Q1464" r:id="rId2225" xr:uid="{00000000-0004-0000-0000-0000B0080000}"/>
    <hyperlink ref="Q1465" r:id="rId2226" xr:uid="{00000000-0004-0000-0000-0000B1080000}"/>
    <hyperlink ref="Q1466" r:id="rId2227" xr:uid="{00000000-0004-0000-0000-0000B2080000}"/>
    <hyperlink ref="Q1467" r:id="rId2228" xr:uid="{00000000-0004-0000-0000-0000B3080000}"/>
    <hyperlink ref="Q1468" r:id="rId2229" xr:uid="{00000000-0004-0000-0000-0000B4080000}"/>
    <hyperlink ref="Q1469" r:id="rId2230" xr:uid="{00000000-0004-0000-0000-0000B5080000}"/>
    <hyperlink ref="Q1470" r:id="rId2231" xr:uid="{00000000-0004-0000-0000-0000B6080000}"/>
    <hyperlink ref="Q1471" r:id="rId2232" xr:uid="{00000000-0004-0000-0000-0000B7080000}"/>
    <hyperlink ref="Q1472" r:id="rId2233" xr:uid="{00000000-0004-0000-0000-0000B8080000}"/>
    <hyperlink ref="Q1473" r:id="rId2234" xr:uid="{00000000-0004-0000-0000-0000B9080000}"/>
    <hyperlink ref="Q1474" r:id="rId2235" xr:uid="{00000000-0004-0000-0000-0000BA080000}"/>
    <hyperlink ref="Q1475" r:id="rId2236" xr:uid="{00000000-0004-0000-0000-0000BB080000}"/>
    <hyperlink ref="Q1476" r:id="rId2237" xr:uid="{00000000-0004-0000-0000-0000BC080000}"/>
    <hyperlink ref="Q1477" r:id="rId2238" xr:uid="{00000000-0004-0000-0000-0000BD080000}"/>
    <hyperlink ref="Q1478" r:id="rId2239" xr:uid="{00000000-0004-0000-0000-0000BE080000}"/>
    <hyperlink ref="Q1479" r:id="rId2240" xr:uid="{00000000-0004-0000-0000-0000BF080000}"/>
    <hyperlink ref="Q1480" r:id="rId2241" xr:uid="{00000000-0004-0000-0000-0000C0080000}"/>
    <hyperlink ref="Q1481" r:id="rId2242" xr:uid="{00000000-0004-0000-0000-0000C1080000}"/>
    <hyperlink ref="Q1482" r:id="rId2243" xr:uid="{00000000-0004-0000-0000-0000C2080000}"/>
    <hyperlink ref="Q1483" r:id="rId2244" xr:uid="{00000000-0004-0000-0000-0000C3080000}"/>
    <hyperlink ref="Q1484" r:id="rId2245" xr:uid="{00000000-0004-0000-0000-0000C4080000}"/>
    <hyperlink ref="Q1485" r:id="rId2246" xr:uid="{00000000-0004-0000-0000-0000C5080000}"/>
    <hyperlink ref="Q1486" r:id="rId2247" xr:uid="{00000000-0004-0000-0000-0000C6080000}"/>
    <hyperlink ref="Q1487" r:id="rId2248" xr:uid="{00000000-0004-0000-0000-0000C7080000}"/>
    <hyperlink ref="Q1488" r:id="rId2249" xr:uid="{00000000-0004-0000-0000-0000C8080000}"/>
    <hyperlink ref="Q1489" r:id="rId2250" xr:uid="{00000000-0004-0000-0000-0000C9080000}"/>
    <hyperlink ref="Q1490" r:id="rId2251" xr:uid="{00000000-0004-0000-0000-0000CA080000}"/>
    <hyperlink ref="Q1491" r:id="rId2252" xr:uid="{00000000-0004-0000-0000-0000CB080000}"/>
    <hyperlink ref="Q1492" r:id="rId2253" xr:uid="{00000000-0004-0000-0000-0000CC080000}"/>
    <hyperlink ref="Q1493" r:id="rId2254" xr:uid="{00000000-0004-0000-0000-0000CD080000}"/>
    <hyperlink ref="Q1494" r:id="rId2255" xr:uid="{00000000-0004-0000-0000-0000CE080000}"/>
    <hyperlink ref="Q1495" r:id="rId2256" xr:uid="{00000000-0004-0000-0000-0000CF080000}"/>
    <hyperlink ref="Q1496" r:id="rId2257" xr:uid="{00000000-0004-0000-0000-0000D0080000}"/>
    <hyperlink ref="Q1497" r:id="rId2258" xr:uid="{00000000-0004-0000-0000-0000D1080000}"/>
    <hyperlink ref="Q1498" r:id="rId2259" xr:uid="{00000000-0004-0000-0000-0000D2080000}"/>
    <hyperlink ref="Q1499" r:id="rId2260" xr:uid="{00000000-0004-0000-0000-0000D3080000}"/>
    <hyperlink ref="Q1500" r:id="rId2261" xr:uid="{00000000-0004-0000-0000-0000D4080000}"/>
    <hyperlink ref="Q1501" r:id="rId2262" xr:uid="{00000000-0004-0000-0000-0000D5080000}"/>
    <hyperlink ref="Q1502" r:id="rId2263" xr:uid="{00000000-0004-0000-0000-0000D6080000}"/>
    <hyperlink ref="Q1503" r:id="rId2264" xr:uid="{00000000-0004-0000-0000-0000D7080000}"/>
    <hyperlink ref="Q1504" r:id="rId2265" xr:uid="{00000000-0004-0000-0000-0000D8080000}"/>
    <hyperlink ref="Q1505" r:id="rId2266" xr:uid="{00000000-0004-0000-0000-0000D9080000}"/>
    <hyperlink ref="Q1506" r:id="rId2267" xr:uid="{00000000-0004-0000-0000-0000DA080000}"/>
    <hyperlink ref="Q1507" r:id="rId2268" xr:uid="{00000000-0004-0000-0000-0000DB080000}"/>
    <hyperlink ref="Q1508" r:id="rId2269" xr:uid="{00000000-0004-0000-0000-0000DC080000}"/>
    <hyperlink ref="Q1509" r:id="rId2270" xr:uid="{00000000-0004-0000-0000-0000DD080000}"/>
    <hyperlink ref="Q1510" r:id="rId2271" xr:uid="{00000000-0004-0000-0000-0000DE080000}"/>
    <hyperlink ref="Q1511" r:id="rId2272" xr:uid="{00000000-0004-0000-0000-0000DF080000}"/>
    <hyperlink ref="Q1512" r:id="rId2273" xr:uid="{00000000-0004-0000-0000-0000E0080000}"/>
    <hyperlink ref="Q1513" r:id="rId2274" xr:uid="{00000000-0004-0000-0000-0000E1080000}"/>
    <hyperlink ref="Q1514" r:id="rId2275" xr:uid="{00000000-0004-0000-0000-0000E2080000}"/>
    <hyperlink ref="Q1515" r:id="rId2276" xr:uid="{00000000-0004-0000-0000-0000E3080000}"/>
    <hyperlink ref="Q1516" r:id="rId2277" xr:uid="{00000000-0004-0000-0000-0000E4080000}"/>
    <hyperlink ref="Q1517" r:id="rId2278" xr:uid="{00000000-0004-0000-0000-0000E5080000}"/>
    <hyperlink ref="Q1518" r:id="rId2279" xr:uid="{00000000-0004-0000-0000-0000E6080000}"/>
    <hyperlink ref="Q1519" r:id="rId2280" xr:uid="{00000000-0004-0000-0000-0000E7080000}"/>
    <hyperlink ref="Q1520" r:id="rId2281" xr:uid="{00000000-0004-0000-0000-0000E8080000}"/>
    <hyperlink ref="Q1521" r:id="rId2282" xr:uid="{00000000-0004-0000-0000-0000E9080000}"/>
    <hyperlink ref="Q1522" r:id="rId2283" xr:uid="{00000000-0004-0000-0000-0000EA080000}"/>
    <hyperlink ref="Q1523" r:id="rId2284" xr:uid="{00000000-0004-0000-0000-0000EB080000}"/>
    <hyperlink ref="Q1524" r:id="rId2285" xr:uid="{00000000-0004-0000-0000-0000EC080000}"/>
    <hyperlink ref="Q1525" r:id="rId2286" xr:uid="{00000000-0004-0000-0000-0000ED080000}"/>
    <hyperlink ref="Q1526" r:id="rId2287" xr:uid="{00000000-0004-0000-0000-0000EE080000}"/>
    <hyperlink ref="Q1527" r:id="rId2288" xr:uid="{00000000-0004-0000-0000-0000EF080000}"/>
    <hyperlink ref="Q1528" r:id="rId2289" xr:uid="{00000000-0004-0000-0000-0000F0080000}"/>
    <hyperlink ref="Q1529" r:id="rId2290" xr:uid="{00000000-0004-0000-0000-0000F1080000}"/>
    <hyperlink ref="Q1530" r:id="rId2291" xr:uid="{00000000-0004-0000-0000-0000F2080000}"/>
    <hyperlink ref="Q1531" r:id="rId2292" xr:uid="{00000000-0004-0000-0000-0000F3080000}"/>
    <hyperlink ref="Q1532" r:id="rId2293" xr:uid="{00000000-0004-0000-0000-0000F4080000}"/>
    <hyperlink ref="Q1533" r:id="rId2294" xr:uid="{00000000-0004-0000-0000-0000F5080000}"/>
    <hyperlink ref="Q1534" r:id="rId2295" xr:uid="{00000000-0004-0000-0000-0000F6080000}"/>
    <hyperlink ref="Q1535" r:id="rId2296" xr:uid="{00000000-0004-0000-0000-0000F7080000}"/>
    <hyperlink ref="Q1536" r:id="rId2297" xr:uid="{00000000-0004-0000-0000-0000F8080000}"/>
    <hyperlink ref="Q1537" r:id="rId2298" xr:uid="{00000000-0004-0000-0000-0000F9080000}"/>
    <hyperlink ref="Q1538" r:id="rId2299" xr:uid="{00000000-0004-0000-0000-0000FA080000}"/>
    <hyperlink ref="Q1539" r:id="rId2300" xr:uid="{00000000-0004-0000-0000-0000FB080000}"/>
    <hyperlink ref="Q1540" r:id="rId2301" xr:uid="{00000000-0004-0000-0000-0000FC080000}"/>
    <hyperlink ref="Q1541" r:id="rId2302" xr:uid="{00000000-0004-0000-0000-0000FD080000}"/>
    <hyperlink ref="Q1542" r:id="rId2303" xr:uid="{00000000-0004-0000-0000-0000FE080000}"/>
    <hyperlink ref="Q1543" r:id="rId2304" xr:uid="{00000000-0004-0000-0000-0000FF080000}"/>
    <hyperlink ref="Q1544" r:id="rId2305" xr:uid="{00000000-0004-0000-0000-000000090000}"/>
    <hyperlink ref="Q1545" r:id="rId2306" xr:uid="{00000000-0004-0000-0000-000001090000}"/>
    <hyperlink ref="Q1546" r:id="rId2307" xr:uid="{00000000-0004-0000-0000-000002090000}"/>
    <hyperlink ref="Q1547" r:id="rId2308" xr:uid="{00000000-0004-0000-0000-000003090000}"/>
    <hyperlink ref="Q1548" r:id="rId2309" xr:uid="{00000000-0004-0000-0000-000004090000}"/>
    <hyperlink ref="Q1549" r:id="rId2310" xr:uid="{00000000-0004-0000-0000-000005090000}"/>
    <hyperlink ref="Q1550" r:id="rId2311" xr:uid="{00000000-0004-0000-0000-000006090000}"/>
    <hyperlink ref="Q1551" r:id="rId2312" xr:uid="{00000000-0004-0000-0000-000007090000}"/>
    <hyperlink ref="Q1552" r:id="rId2313" xr:uid="{00000000-0004-0000-0000-000008090000}"/>
    <hyperlink ref="Q1553" r:id="rId2314" xr:uid="{00000000-0004-0000-0000-000009090000}"/>
    <hyperlink ref="Q1554" r:id="rId2315" xr:uid="{00000000-0004-0000-0000-00000A090000}"/>
    <hyperlink ref="Q1555" r:id="rId2316" xr:uid="{00000000-0004-0000-0000-00000B090000}"/>
    <hyperlink ref="Q1556" r:id="rId2317" xr:uid="{00000000-0004-0000-0000-00000C090000}"/>
    <hyperlink ref="Q1557" r:id="rId2318" xr:uid="{00000000-0004-0000-0000-00000D090000}"/>
    <hyperlink ref="Q1558" r:id="rId2319" xr:uid="{00000000-0004-0000-0000-00000E090000}"/>
    <hyperlink ref="Q1559" r:id="rId2320" xr:uid="{00000000-0004-0000-0000-00000F090000}"/>
    <hyperlink ref="Q1560" r:id="rId2321" xr:uid="{00000000-0004-0000-0000-000010090000}"/>
    <hyperlink ref="Q1561" r:id="rId2322" xr:uid="{00000000-0004-0000-0000-000011090000}"/>
    <hyperlink ref="Q1562" r:id="rId2323" xr:uid="{00000000-0004-0000-0000-000012090000}"/>
    <hyperlink ref="Q1563" r:id="rId2324" xr:uid="{00000000-0004-0000-0000-000013090000}"/>
    <hyperlink ref="Q1564" r:id="rId2325" xr:uid="{00000000-0004-0000-0000-000014090000}"/>
    <hyperlink ref="Q1565" r:id="rId2326" xr:uid="{00000000-0004-0000-0000-000015090000}"/>
    <hyperlink ref="Q1566" r:id="rId2327" xr:uid="{00000000-0004-0000-0000-000016090000}"/>
    <hyperlink ref="Q1567" r:id="rId2328" xr:uid="{00000000-0004-0000-0000-000017090000}"/>
    <hyperlink ref="Q1568" r:id="rId2329" xr:uid="{00000000-0004-0000-0000-000018090000}"/>
    <hyperlink ref="Q1569" r:id="rId2330" xr:uid="{00000000-0004-0000-0000-000019090000}"/>
    <hyperlink ref="Q1570" r:id="rId2331" xr:uid="{00000000-0004-0000-0000-00001A090000}"/>
    <hyperlink ref="Q1571" r:id="rId2332" xr:uid="{00000000-0004-0000-0000-00001B090000}"/>
    <hyperlink ref="Q1572" r:id="rId2333" xr:uid="{00000000-0004-0000-0000-00001C090000}"/>
    <hyperlink ref="Q1573" r:id="rId2334" xr:uid="{00000000-0004-0000-0000-00001D090000}"/>
    <hyperlink ref="Q1574" r:id="rId2335" xr:uid="{00000000-0004-0000-0000-00001E090000}"/>
    <hyperlink ref="Q1575" r:id="rId2336" xr:uid="{00000000-0004-0000-0000-00001F090000}"/>
    <hyperlink ref="Q1576" r:id="rId2337" xr:uid="{00000000-0004-0000-0000-000020090000}"/>
    <hyperlink ref="Q1577" r:id="rId2338" xr:uid="{00000000-0004-0000-0000-000021090000}"/>
    <hyperlink ref="Q1578" r:id="rId2339" xr:uid="{00000000-0004-0000-0000-000022090000}"/>
    <hyperlink ref="Q1579" r:id="rId2340" xr:uid="{00000000-0004-0000-0000-000023090000}"/>
    <hyperlink ref="Q1580" r:id="rId2341" xr:uid="{00000000-0004-0000-0000-000024090000}"/>
    <hyperlink ref="Q1581" r:id="rId2342" xr:uid="{00000000-0004-0000-0000-000025090000}"/>
    <hyperlink ref="Q1582" r:id="rId2343" xr:uid="{00000000-0004-0000-0000-000026090000}"/>
    <hyperlink ref="R1582" r:id="rId2344" xr:uid="{00000000-0004-0000-0000-000027090000}"/>
    <hyperlink ref="Q1583" r:id="rId2345" xr:uid="{00000000-0004-0000-0000-000028090000}"/>
    <hyperlink ref="R1583" r:id="rId2346" xr:uid="{00000000-0004-0000-0000-000029090000}"/>
    <hyperlink ref="Q1584" r:id="rId2347" xr:uid="{00000000-0004-0000-0000-00002A090000}"/>
    <hyperlink ref="R1584" r:id="rId2348" xr:uid="{00000000-0004-0000-0000-00002B090000}"/>
    <hyperlink ref="Q1585" r:id="rId2349" xr:uid="{00000000-0004-0000-0000-00002C090000}"/>
    <hyperlink ref="R1585" r:id="rId2350" xr:uid="{00000000-0004-0000-0000-00002D090000}"/>
    <hyperlink ref="Q1586" r:id="rId2351" xr:uid="{00000000-0004-0000-0000-00002E090000}"/>
    <hyperlink ref="R1586" r:id="rId2352" xr:uid="{00000000-0004-0000-0000-00002F090000}"/>
    <hyperlink ref="Q1587" r:id="rId2353" xr:uid="{00000000-0004-0000-0000-000030090000}"/>
    <hyperlink ref="Q1588" r:id="rId2354" xr:uid="{00000000-0004-0000-0000-000031090000}"/>
    <hyperlink ref="Q1589" r:id="rId2355" xr:uid="{00000000-0004-0000-0000-000032090000}"/>
    <hyperlink ref="Q1590" r:id="rId2356" xr:uid="{00000000-0004-0000-0000-000033090000}"/>
    <hyperlink ref="Q1591" r:id="rId2357" xr:uid="{00000000-0004-0000-0000-000034090000}"/>
    <hyperlink ref="Q1592" r:id="rId2358" xr:uid="{00000000-0004-0000-0000-000035090000}"/>
    <hyperlink ref="Q1593" r:id="rId2359" xr:uid="{00000000-0004-0000-0000-000036090000}"/>
    <hyperlink ref="Q1594" r:id="rId2360" xr:uid="{00000000-0004-0000-0000-000037090000}"/>
    <hyperlink ref="Q1595" r:id="rId2361" xr:uid="{00000000-0004-0000-0000-000038090000}"/>
    <hyperlink ref="Q1596" r:id="rId2362" xr:uid="{00000000-0004-0000-0000-000039090000}"/>
    <hyperlink ref="Q1597" r:id="rId2363" xr:uid="{00000000-0004-0000-0000-00003A090000}"/>
    <hyperlink ref="Q1598" r:id="rId2364" xr:uid="{00000000-0004-0000-0000-00003B090000}"/>
    <hyperlink ref="Q1599" r:id="rId2365" xr:uid="{00000000-0004-0000-0000-00003C090000}"/>
    <hyperlink ref="Q1600" r:id="rId2366" xr:uid="{00000000-0004-0000-0000-00003D090000}"/>
    <hyperlink ref="Q1601" r:id="rId2367" xr:uid="{00000000-0004-0000-0000-00003E090000}"/>
    <hyperlink ref="Q1602" r:id="rId2368" xr:uid="{00000000-0004-0000-0000-00003F090000}"/>
    <hyperlink ref="Q1603" r:id="rId2369" xr:uid="{00000000-0004-0000-0000-000040090000}"/>
    <hyperlink ref="Q1604" r:id="rId2370" xr:uid="{00000000-0004-0000-0000-000041090000}"/>
    <hyperlink ref="Q1605" r:id="rId2371" xr:uid="{00000000-0004-0000-0000-000042090000}"/>
    <hyperlink ref="Q1606" r:id="rId2372" xr:uid="{00000000-0004-0000-0000-000043090000}"/>
    <hyperlink ref="Q1607" r:id="rId2373" xr:uid="{00000000-0004-0000-0000-000044090000}"/>
    <hyperlink ref="Q1608" r:id="rId2374" xr:uid="{00000000-0004-0000-0000-000045090000}"/>
    <hyperlink ref="Q1609" r:id="rId2375" xr:uid="{00000000-0004-0000-0000-000046090000}"/>
    <hyperlink ref="Q1610" r:id="rId2376" xr:uid="{00000000-0004-0000-0000-000047090000}"/>
    <hyperlink ref="Q1611" r:id="rId2377" xr:uid="{00000000-0004-0000-0000-000048090000}"/>
    <hyperlink ref="R1611" r:id="rId2378" xr:uid="{00000000-0004-0000-0000-000049090000}"/>
    <hyperlink ref="Q1612" r:id="rId2379" xr:uid="{00000000-0004-0000-0000-00004A090000}"/>
    <hyperlink ref="R1612" r:id="rId2380" xr:uid="{00000000-0004-0000-0000-00004B090000}"/>
    <hyperlink ref="Q1613" r:id="rId2381" xr:uid="{00000000-0004-0000-0000-00004C090000}"/>
    <hyperlink ref="R1613" r:id="rId2382" xr:uid="{00000000-0004-0000-0000-00004D090000}"/>
    <hyperlink ref="Q1614" r:id="rId2383" xr:uid="{00000000-0004-0000-0000-00004E090000}"/>
    <hyperlink ref="R1614" r:id="rId2384" xr:uid="{00000000-0004-0000-0000-00004F090000}"/>
    <hyperlink ref="Q1615" r:id="rId2385" xr:uid="{00000000-0004-0000-0000-000050090000}"/>
    <hyperlink ref="R1616" r:id="rId2386" location=".XoNt_G8W_y8.twitter" xr:uid="{00000000-0004-0000-0000-000051090000}"/>
    <hyperlink ref="R1617" r:id="rId2387" location=".XoNt_G8W_y8.twitter" xr:uid="{00000000-0004-0000-0000-000052090000}"/>
    <hyperlink ref="R1618" r:id="rId2388" xr:uid="{00000000-0004-0000-0000-000053090000}"/>
    <hyperlink ref="R1619" r:id="rId2389" xr:uid="{00000000-0004-0000-0000-000054090000}"/>
    <hyperlink ref="R1620" r:id="rId2390" xr:uid="{00000000-0004-0000-0000-000055090000}"/>
    <hyperlink ref="Q1621" r:id="rId2391" xr:uid="{00000000-0004-0000-0000-000056090000}"/>
    <hyperlink ref="Q1622" r:id="rId2392" xr:uid="{00000000-0004-0000-0000-000057090000}"/>
    <hyperlink ref="Q1623" r:id="rId2393" xr:uid="{00000000-0004-0000-0000-000058090000}"/>
    <hyperlink ref="Q1624" r:id="rId2394" xr:uid="{00000000-0004-0000-0000-000059090000}"/>
    <hyperlink ref="Q1625" r:id="rId2395" xr:uid="{00000000-0004-0000-0000-00005A090000}"/>
    <hyperlink ref="Q1626" r:id="rId2396" xr:uid="{00000000-0004-0000-0000-00005B090000}"/>
    <hyperlink ref="Q1627" r:id="rId2397" xr:uid="{00000000-0004-0000-0000-00005C090000}"/>
    <hyperlink ref="Q1628" r:id="rId2398" xr:uid="{00000000-0004-0000-0000-00005D090000}"/>
    <hyperlink ref="Q1629" r:id="rId2399" xr:uid="{00000000-0004-0000-0000-00005E090000}"/>
    <hyperlink ref="Q1630" r:id="rId2400" xr:uid="{00000000-0004-0000-0000-00005F090000}"/>
    <hyperlink ref="Q1631" r:id="rId2401" xr:uid="{00000000-0004-0000-0000-000060090000}"/>
    <hyperlink ref="Q1632" r:id="rId2402" xr:uid="{00000000-0004-0000-0000-000061090000}"/>
    <hyperlink ref="Q1633" r:id="rId2403" xr:uid="{00000000-0004-0000-0000-000062090000}"/>
    <hyperlink ref="Q1634" r:id="rId2404" xr:uid="{00000000-0004-0000-0000-000063090000}"/>
    <hyperlink ref="Q1635" r:id="rId2405" xr:uid="{00000000-0004-0000-0000-000064090000}"/>
    <hyperlink ref="Q1636" r:id="rId2406" xr:uid="{00000000-0004-0000-0000-000065090000}"/>
    <hyperlink ref="Q1637" r:id="rId2407" xr:uid="{00000000-0004-0000-0000-000066090000}"/>
    <hyperlink ref="Q1638" r:id="rId2408" xr:uid="{00000000-0004-0000-0000-000067090000}"/>
    <hyperlink ref="Q1639" r:id="rId2409" xr:uid="{00000000-0004-0000-0000-000068090000}"/>
    <hyperlink ref="R1639" r:id="rId2410" xr:uid="{00000000-0004-0000-0000-000069090000}"/>
    <hyperlink ref="Q1640" r:id="rId2411" xr:uid="{00000000-0004-0000-0000-00006A090000}"/>
    <hyperlink ref="R1640" r:id="rId2412" xr:uid="{00000000-0004-0000-0000-00006B090000}"/>
    <hyperlink ref="Q1641" r:id="rId2413" xr:uid="{00000000-0004-0000-0000-00006C090000}"/>
    <hyperlink ref="R1641" r:id="rId2414" xr:uid="{00000000-0004-0000-0000-00006D090000}"/>
    <hyperlink ref="Q1642" r:id="rId2415" xr:uid="{00000000-0004-0000-0000-00006E090000}"/>
    <hyperlink ref="R1642" r:id="rId2416" xr:uid="{00000000-0004-0000-0000-00006F090000}"/>
    <hyperlink ref="Q1643" r:id="rId2417" xr:uid="{00000000-0004-0000-0000-000070090000}"/>
    <hyperlink ref="R1643" r:id="rId2418" xr:uid="{00000000-0004-0000-0000-000071090000}"/>
    <hyperlink ref="Q1644" r:id="rId2419" xr:uid="{00000000-0004-0000-0000-000072090000}"/>
    <hyperlink ref="R1644" r:id="rId2420" xr:uid="{00000000-0004-0000-0000-000073090000}"/>
    <hyperlink ref="Q1645" r:id="rId2421" xr:uid="{00000000-0004-0000-0000-000074090000}"/>
    <hyperlink ref="R1645" r:id="rId2422" xr:uid="{00000000-0004-0000-0000-000075090000}"/>
    <hyperlink ref="Q1646" r:id="rId2423" xr:uid="{00000000-0004-0000-0000-000076090000}"/>
    <hyperlink ref="R1646" r:id="rId2424" xr:uid="{00000000-0004-0000-0000-000077090000}"/>
    <hyperlink ref="Q1647" r:id="rId2425" xr:uid="{00000000-0004-0000-0000-000078090000}"/>
    <hyperlink ref="R1647" r:id="rId2426" xr:uid="{00000000-0004-0000-0000-000079090000}"/>
    <hyperlink ref="Q1648" r:id="rId2427" xr:uid="{00000000-0004-0000-0000-00007A090000}"/>
    <hyperlink ref="R1648" r:id="rId2428" xr:uid="{00000000-0004-0000-0000-00007B090000}"/>
    <hyperlink ref="Q1649" r:id="rId2429" xr:uid="{00000000-0004-0000-0000-00007C090000}"/>
    <hyperlink ref="R1649" r:id="rId2430" xr:uid="{00000000-0004-0000-0000-00007D090000}"/>
    <hyperlink ref="Q1650" r:id="rId2431" xr:uid="{00000000-0004-0000-0000-00007E090000}"/>
    <hyperlink ref="R1650" r:id="rId2432" xr:uid="{00000000-0004-0000-0000-00007F090000}"/>
    <hyperlink ref="Q1651" r:id="rId2433" xr:uid="{00000000-0004-0000-0000-000080090000}"/>
    <hyperlink ref="R1651" r:id="rId2434" xr:uid="{00000000-0004-0000-0000-000081090000}"/>
    <hyperlink ref="Q1652" r:id="rId2435" xr:uid="{00000000-0004-0000-0000-000082090000}"/>
    <hyperlink ref="R1652" r:id="rId2436" xr:uid="{00000000-0004-0000-0000-000083090000}"/>
    <hyperlink ref="Q1653" r:id="rId2437" xr:uid="{00000000-0004-0000-0000-000084090000}"/>
    <hyperlink ref="R1653" r:id="rId2438" xr:uid="{00000000-0004-0000-0000-000085090000}"/>
    <hyperlink ref="Q1654" r:id="rId2439" xr:uid="{00000000-0004-0000-0000-000086090000}"/>
    <hyperlink ref="R1654" r:id="rId2440" xr:uid="{00000000-0004-0000-0000-000087090000}"/>
    <hyperlink ref="Q1655" r:id="rId2441" xr:uid="{00000000-0004-0000-0000-000088090000}"/>
    <hyperlink ref="R1655" r:id="rId2442" xr:uid="{00000000-0004-0000-0000-000089090000}"/>
    <hyperlink ref="Q1656" r:id="rId2443" xr:uid="{00000000-0004-0000-0000-00008A090000}"/>
    <hyperlink ref="R1656" r:id="rId2444" xr:uid="{00000000-0004-0000-0000-00008B090000}"/>
    <hyperlink ref="Q1657" r:id="rId2445" xr:uid="{00000000-0004-0000-0000-00008C090000}"/>
    <hyperlink ref="R1657" r:id="rId2446" xr:uid="{00000000-0004-0000-0000-00008D090000}"/>
    <hyperlink ref="Q1658" r:id="rId2447" xr:uid="{00000000-0004-0000-0000-00008E090000}"/>
    <hyperlink ref="Q1659" r:id="rId2448" xr:uid="{00000000-0004-0000-0000-00008F090000}"/>
    <hyperlink ref="Q1660" r:id="rId2449" xr:uid="{00000000-0004-0000-0000-000090090000}"/>
    <hyperlink ref="R1660" r:id="rId2450" xr:uid="{00000000-0004-0000-0000-000091090000}"/>
    <hyperlink ref="Q1661" r:id="rId2451" xr:uid="{00000000-0004-0000-0000-000092090000}"/>
    <hyperlink ref="R1661" r:id="rId2452" xr:uid="{00000000-0004-0000-0000-000093090000}"/>
    <hyperlink ref="Q1662" r:id="rId2453" xr:uid="{00000000-0004-0000-0000-000094090000}"/>
    <hyperlink ref="Q1663" r:id="rId2454" xr:uid="{00000000-0004-0000-0000-000095090000}"/>
    <hyperlink ref="Q1664" r:id="rId2455" xr:uid="{00000000-0004-0000-0000-000096090000}"/>
    <hyperlink ref="Q1665" r:id="rId2456" xr:uid="{00000000-0004-0000-0000-000097090000}"/>
    <hyperlink ref="Q1666" r:id="rId2457" xr:uid="{00000000-0004-0000-0000-000098090000}"/>
    <hyperlink ref="Q1667" r:id="rId2458" xr:uid="{00000000-0004-0000-0000-000099090000}"/>
    <hyperlink ref="Q1668" r:id="rId2459" xr:uid="{00000000-0004-0000-0000-00009A090000}"/>
    <hyperlink ref="Q1669" r:id="rId2460" xr:uid="{00000000-0004-0000-0000-00009B090000}"/>
    <hyperlink ref="Q1670" r:id="rId2461" xr:uid="{00000000-0004-0000-0000-00009C090000}"/>
    <hyperlink ref="R1670" r:id="rId2462" xr:uid="{00000000-0004-0000-0000-00009D090000}"/>
    <hyperlink ref="Q1671" r:id="rId2463" xr:uid="{00000000-0004-0000-0000-00009E090000}"/>
    <hyperlink ref="R1671" r:id="rId2464" xr:uid="{00000000-0004-0000-0000-00009F090000}"/>
    <hyperlink ref="Q1672" r:id="rId2465" xr:uid="{00000000-0004-0000-0000-0000A0090000}"/>
    <hyperlink ref="R1672" r:id="rId2466" xr:uid="{00000000-0004-0000-0000-0000A1090000}"/>
    <hyperlink ref="Q1673" r:id="rId2467" xr:uid="{00000000-0004-0000-0000-0000A2090000}"/>
    <hyperlink ref="R1673" r:id="rId2468" xr:uid="{00000000-0004-0000-0000-0000A3090000}"/>
    <hyperlink ref="Q1674" r:id="rId2469" xr:uid="{00000000-0004-0000-0000-0000A4090000}"/>
    <hyperlink ref="R1674" r:id="rId2470" xr:uid="{00000000-0004-0000-0000-0000A5090000}"/>
    <hyperlink ref="Q1675" r:id="rId2471" xr:uid="{00000000-0004-0000-0000-0000A6090000}"/>
    <hyperlink ref="R1675" r:id="rId2472" xr:uid="{00000000-0004-0000-0000-0000A7090000}"/>
    <hyperlink ref="Q1676" r:id="rId2473" xr:uid="{00000000-0004-0000-0000-0000A8090000}"/>
    <hyperlink ref="R1676" r:id="rId2474" xr:uid="{00000000-0004-0000-0000-0000A9090000}"/>
    <hyperlink ref="Q1677" r:id="rId2475" xr:uid="{00000000-0004-0000-0000-0000AA090000}"/>
    <hyperlink ref="R1677" r:id="rId2476" xr:uid="{00000000-0004-0000-0000-0000AB090000}"/>
    <hyperlink ref="Q1678" r:id="rId2477" xr:uid="{00000000-0004-0000-0000-0000AC090000}"/>
    <hyperlink ref="R1678" r:id="rId2478" xr:uid="{00000000-0004-0000-0000-0000AD090000}"/>
    <hyperlink ref="Q1679" r:id="rId2479" xr:uid="{00000000-0004-0000-0000-0000AE090000}"/>
    <hyperlink ref="R1679" r:id="rId2480" xr:uid="{00000000-0004-0000-0000-0000AF090000}"/>
    <hyperlink ref="Q1680" r:id="rId2481" xr:uid="{00000000-0004-0000-0000-0000B0090000}"/>
    <hyperlink ref="R1680" r:id="rId2482" xr:uid="{00000000-0004-0000-0000-0000B1090000}"/>
    <hyperlink ref="Q1681" r:id="rId2483" xr:uid="{00000000-0004-0000-0000-0000B2090000}"/>
    <hyperlink ref="R1681" r:id="rId2484" xr:uid="{00000000-0004-0000-0000-0000B3090000}"/>
    <hyperlink ref="Q1682" r:id="rId2485" xr:uid="{00000000-0004-0000-0000-0000B4090000}"/>
    <hyperlink ref="R1682" r:id="rId2486" xr:uid="{00000000-0004-0000-0000-0000B5090000}"/>
    <hyperlink ref="Q1683" r:id="rId2487" xr:uid="{00000000-0004-0000-0000-0000B6090000}"/>
    <hyperlink ref="R1683" r:id="rId2488" xr:uid="{00000000-0004-0000-0000-0000B7090000}"/>
    <hyperlink ref="Q1684" r:id="rId2489" xr:uid="{00000000-0004-0000-0000-0000B8090000}"/>
    <hyperlink ref="R1684" r:id="rId2490" xr:uid="{00000000-0004-0000-0000-0000B9090000}"/>
    <hyperlink ref="Q1685" r:id="rId2491" xr:uid="{00000000-0004-0000-0000-0000BA090000}"/>
    <hyperlink ref="R1685" r:id="rId2492" xr:uid="{00000000-0004-0000-0000-0000BB090000}"/>
    <hyperlink ref="Q1686" r:id="rId2493" xr:uid="{00000000-0004-0000-0000-0000BC090000}"/>
    <hyperlink ref="R1686" r:id="rId2494" xr:uid="{00000000-0004-0000-0000-0000BD090000}"/>
    <hyperlink ref="Q1687" r:id="rId2495" xr:uid="{00000000-0004-0000-0000-0000BE090000}"/>
    <hyperlink ref="R1687" r:id="rId2496" xr:uid="{00000000-0004-0000-0000-0000BF090000}"/>
    <hyperlink ref="Q1688" r:id="rId2497" xr:uid="{00000000-0004-0000-0000-0000C0090000}"/>
    <hyperlink ref="R1688" r:id="rId2498" xr:uid="{00000000-0004-0000-0000-0000C1090000}"/>
    <hyperlink ref="Q1689" r:id="rId2499" xr:uid="{00000000-0004-0000-0000-0000C2090000}"/>
    <hyperlink ref="R1689" r:id="rId2500" xr:uid="{00000000-0004-0000-0000-0000C3090000}"/>
    <hyperlink ref="Q1690" r:id="rId2501" xr:uid="{00000000-0004-0000-0000-0000C4090000}"/>
    <hyperlink ref="R1690" r:id="rId2502" xr:uid="{00000000-0004-0000-0000-0000C5090000}"/>
    <hyperlink ref="Q1691" r:id="rId2503" xr:uid="{00000000-0004-0000-0000-0000C6090000}"/>
    <hyperlink ref="R1691" r:id="rId2504" xr:uid="{00000000-0004-0000-0000-0000C7090000}"/>
    <hyperlink ref="Q1692" r:id="rId2505" xr:uid="{00000000-0004-0000-0000-0000C8090000}"/>
    <hyperlink ref="R1692" r:id="rId2506" xr:uid="{00000000-0004-0000-0000-0000C9090000}"/>
    <hyperlink ref="Q1693" r:id="rId2507" xr:uid="{00000000-0004-0000-0000-0000CA090000}"/>
    <hyperlink ref="R1693" r:id="rId2508" xr:uid="{00000000-0004-0000-0000-0000CB090000}"/>
    <hyperlink ref="Q1694" r:id="rId2509" xr:uid="{00000000-0004-0000-0000-0000CC090000}"/>
    <hyperlink ref="R1694" r:id="rId2510" xr:uid="{00000000-0004-0000-0000-0000CD090000}"/>
    <hyperlink ref="Q1695" r:id="rId2511" xr:uid="{00000000-0004-0000-0000-0000CE090000}"/>
    <hyperlink ref="R1695" r:id="rId2512" xr:uid="{00000000-0004-0000-0000-0000CF090000}"/>
    <hyperlink ref="Q1696" r:id="rId2513" xr:uid="{00000000-0004-0000-0000-0000D0090000}"/>
    <hyperlink ref="R1696" r:id="rId2514" xr:uid="{00000000-0004-0000-0000-0000D1090000}"/>
    <hyperlink ref="Q1697" r:id="rId2515" xr:uid="{00000000-0004-0000-0000-0000D2090000}"/>
    <hyperlink ref="R1697" r:id="rId2516" xr:uid="{00000000-0004-0000-0000-0000D3090000}"/>
    <hyperlink ref="Q1698" r:id="rId2517" xr:uid="{00000000-0004-0000-0000-0000D4090000}"/>
    <hyperlink ref="R1698" r:id="rId2518" xr:uid="{00000000-0004-0000-0000-0000D5090000}"/>
    <hyperlink ref="Q1699" r:id="rId2519" xr:uid="{00000000-0004-0000-0000-0000D6090000}"/>
    <hyperlink ref="R1699" r:id="rId2520" xr:uid="{00000000-0004-0000-0000-0000D7090000}"/>
    <hyperlink ref="Q1700" r:id="rId2521" xr:uid="{00000000-0004-0000-0000-0000D8090000}"/>
    <hyperlink ref="R1700" r:id="rId2522" xr:uid="{00000000-0004-0000-0000-0000D9090000}"/>
    <hyperlink ref="Q1701" r:id="rId2523" xr:uid="{00000000-0004-0000-0000-0000DA090000}"/>
    <hyperlink ref="R1701" r:id="rId2524" xr:uid="{00000000-0004-0000-0000-0000DB090000}"/>
    <hyperlink ref="Q1702" r:id="rId2525" xr:uid="{00000000-0004-0000-0000-0000DC090000}"/>
    <hyperlink ref="R1702" r:id="rId2526" xr:uid="{00000000-0004-0000-0000-0000DD090000}"/>
    <hyperlink ref="Q1703" r:id="rId2527" xr:uid="{00000000-0004-0000-0000-0000DE090000}"/>
    <hyperlink ref="R1703" r:id="rId2528" xr:uid="{00000000-0004-0000-0000-0000DF090000}"/>
    <hyperlink ref="Q1704" r:id="rId2529" xr:uid="{00000000-0004-0000-0000-0000E0090000}"/>
    <hyperlink ref="R1704" r:id="rId2530" xr:uid="{00000000-0004-0000-0000-0000E1090000}"/>
    <hyperlink ref="Q1705" r:id="rId2531" xr:uid="{00000000-0004-0000-0000-0000E2090000}"/>
    <hyperlink ref="R1705" r:id="rId2532" xr:uid="{00000000-0004-0000-0000-0000E3090000}"/>
    <hyperlink ref="Q1706" r:id="rId2533" xr:uid="{00000000-0004-0000-0000-0000E4090000}"/>
    <hyperlink ref="R1706" r:id="rId2534" xr:uid="{00000000-0004-0000-0000-0000E5090000}"/>
    <hyperlink ref="Q1707" r:id="rId2535" xr:uid="{00000000-0004-0000-0000-0000E6090000}"/>
    <hyperlink ref="R1707" r:id="rId2536" xr:uid="{00000000-0004-0000-0000-0000E7090000}"/>
    <hyperlink ref="Q1708" r:id="rId2537" xr:uid="{00000000-0004-0000-0000-0000E8090000}"/>
    <hyperlink ref="R1708" r:id="rId2538" xr:uid="{00000000-0004-0000-0000-0000E9090000}"/>
    <hyperlink ref="Q1709" r:id="rId2539" xr:uid="{00000000-0004-0000-0000-0000EA090000}"/>
    <hyperlink ref="R1709" r:id="rId2540" xr:uid="{00000000-0004-0000-0000-0000EB090000}"/>
    <hyperlink ref="Q1710" r:id="rId2541" xr:uid="{00000000-0004-0000-0000-0000EC090000}"/>
    <hyperlink ref="R1710" r:id="rId2542" xr:uid="{00000000-0004-0000-0000-0000ED090000}"/>
    <hyperlink ref="Q1711" r:id="rId2543" xr:uid="{00000000-0004-0000-0000-0000EE090000}"/>
    <hyperlink ref="R1711" r:id="rId2544" xr:uid="{00000000-0004-0000-0000-0000EF090000}"/>
    <hyperlink ref="Q1712" r:id="rId2545" xr:uid="{00000000-0004-0000-0000-0000F0090000}"/>
    <hyperlink ref="R1712" r:id="rId2546" xr:uid="{00000000-0004-0000-0000-0000F1090000}"/>
    <hyperlink ref="Q1713" r:id="rId2547" xr:uid="{00000000-0004-0000-0000-0000F2090000}"/>
    <hyperlink ref="R1713" r:id="rId2548" xr:uid="{00000000-0004-0000-0000-0000F3090000}"/>
    <hyperlink ref="Q1714" r:id="rId2549" xr:uid="{00000000-0004-0000-0000-0000F4090000}"/>
    <hyperlink ref="R1714" r:id="rId2550" xr:uid="{00000000-0004-0000-0000-0000F5090000}"/>
    <hyperlink ref="Q1715" r:id="rId2551" xr:uid="{00000000-0004-0000-0000-0000F6090000}"/>
    <hyperlink ref="Q1716" r:id="rId2552" xr:uid="{00000000-0004-0000-0000-0000F7090000}"/>
    <hyperlink ref="Q1717" r:id="rId2553" xr:uid="{00000000-0004-0000-0000-0000F8090000}"/>
    <hyperlink ref="Q1718" r:id="rId2554" xr:uid="{00000000-0004-0000-0000-0000F9090000}"/>
    <hyperlink ref="Q1719" r:id="rId2555" xr:uid="{00000000-0004-0000-0000-0000FA090000}"/>
    <hyperlink ref="Q1720" r:id="rId2556" xr:uid="{00000000-0004-0000-0000-0000FB090000}"/>
    <hyperlink ref="Q1721" r:id="rId2557" xr:uid="{00000000-0004-0000-0000-0000FC090000}"/>
    <hyperlink ref="Q1722" r:id="rId2558" xr:uid="{00000000-0004-0000-0000-0000FD090000}"/>
    <hyperlink ref="Q1723" r:id="rId2559" xr:uid="{00000000-0004-0000-0000-0000FE090000}"/>
    <hyperlink ref="R1723" r:id="rId2560" xr:uid="{00000000-0004-0000-0000-0000FF090000}"/>
    <hyperlink ref="Q1724" r:id="rId2561" xr:uid="{00000000-0004-0000-0000-0000000A0000}"/>
    <hyperlink ref="R1724" r:id="rId2562" xr:uid="{00000000-0004-0000-0000-0000010A0000}"/>
    <hyperlink ref="Q1725" r:id="rId2563" xr:uid="{00000000-0004-0000-0000-0000020A0000}"/>
    <hyperlink ref="R1725" r:id="rId2564" xr:uid="{00000000-0004-0000-0000-0000030A0000}"/>
    <hyperlink ref="Q1726" r:id="rId2565" xr:uid="{00000000-0004-0000-0000-0000040A0000}"/>
    <hyperlink ref="R1726" r:id="rId2566" xr:uid="{00000000-0004-0000-0000-0000050A0000}"/>
    <hyperlink ref="Q1727" r:id="rId2567" xr:uid="{00000000-0004-0000-0000-0000060A0000}"/>
    <hyperlink ref="R1727" r:id="rId2568" xr:uid="{00000000-0004-0000-0000-0000070A0000}"/>
    <hyperlink ref="Q1728" r:id="rId2569" xr:uid="{00000000-0004-0000-0000-0000080A0000}"/>
    <hyperlink ref="R1728" r:id="rId2570" xr:uid="{00000000-0004-0000-0000-0000090A0000}"/>
    <hyperlink ref="Q1729" r:id="rId2571" xr:uid="{00000000-0004-0000-0000-00000A0A0000}"/>
    <hyperlink ref="R1729" r:id="rId2572" xr:uid="{00000000-0004-0000-0000-00000B0A0000}"/>
    <hyperlink ref="Q1730" r:id="rId2573" xr:uid="{00000000-0004-0000-0000-00000C0A0000}"/>
    <hyperlink ref="R1730" r:id="rId2574" xr:uid="{00000000-0004-0000-0000-00000D0A0000}"/>
    <hyperlink ref="Q1731" r:id="rId2575" xr:uid="{00000000-0004-0000-0000-00000E0A0000}"/>
    <hyperlink ref="R1731" r:id="rId2576" xr:uid="{00000000-0004-0000-0000-00000F0A0000}"/>
    <hyperlink ref="Q1732" r:id="rId2577" xr:uid="{00000000-0004-0000-0000-0000100A0000}"/>
    <hyperlink ref="R1732" r:id="rId2578" xr:uid="{00000000-0004-0000-0000-0000110A0000}"/>
    <hyperlink ref="Q1733" r:id="rId2579" xr:uid="{00000000-0004-0000-0000-0000120A0000}"/>
    <hyperlink ref="R1733" r:id="rId2580" xr:uid="{00000000-0004-0000-0000-0000130A0000}"/>
    <hyperlink ref="Q1734" r:id="rId2581" xr:uid="{00000000-0004-0000-0000-0000140A0000}"/>
    <hyperlink ref="R1734" r:id="rId2582" xr:uid="{00000000-0004-0000-0000-0000150A0000}"/>
    <hyperlink ref="Q1735" r:id="rId2583" xr:uid="{00000000-0004-0000-0000-0000160A0000}"/>
    <hyperlink ref="R1735" r:id="rId2584" xr:uid="{00000000-0004-0000-0000-0000170A0000}"/>
    <hyperlink ref="Q1736" r:id="rId2585" xr:uid="{00000000-0004-0000-0000-0000180A0000}"/>
    <hyperlink ref="R1736" r:id="rId2586" xr:uid="{00000000-0004-0000-0000-0000190A0000}"/>
    <hyperlink ref="Q1737" r:id="rId2587" xr:uid="{00000000-0004-0000-0000-00001A0A0000}"/>
    <hyperlink ref="R1737" r:id="rId2588" xr:uid="{00000000-0004-0000-0000-00001B0A0000}"/>
    <hyperlink ref="Q1738" r:id="rId2589" xr:uid="{00000000-0004-0000-0000-00001C0A0000}"/>
    <hyperlink ref="R1738" r:id="rId2590" xr:uid="{00000000-0004-0000-0000-00001D0A0000}"/>
    <hyperlink ref="Q1739" r:id="rId2591" xr:uid="{00000000-0004-0000-0000-00001E0A0000}"/>
    <hyperlink ref="R1739" r:id="rId2592" xr:uid="{00000000-0004-0000-0000-00001F0A0000}"/>
    <hyperlink ref="Q1740" r:id="rId2593" xr:uid="{00000000-0004-0000-0000-0000200A0000}"/>
    <hyperlink ref="Q1741" r:id="rId2594" xr:uid="{00000000-0004-0000-0000-0000210A0000}"/>
    <hyperlink ref="Q1742" r:id="rId2595" xr:uid="{00000000-0004-0000-0000-0000220A0000}"/>
    <hyperlink ref="Q1743" r:id="rId2596" xr:uid="{00000000-0004-0000-0000-0000230A0000}"/>
    <hyperlink ref="Q1744" r:id="rId2597" xr:uid="{00000000-0004-0000-0000-0000240A0000}"/>
    <hyperlink ref="Q1745" r:id="rId2598" xr:uid="{00000000-0004-0000-0000-0000250A0000}"/>
    <hyperlink ref="Q1746" r:id="rId2599" xr:uid="{00000000-0004-0000-0000-0000260A0000}"/>
    <hyperlink ref="Q1747" r:id="rId2600" xr:uid="{00000000-0004-0000-0000-0000270A0000}"/>
    <hyperlink ref="Q1748" r:id="rId2601" xr:uid="{00000000-0004-0000-0000-0000280A0000}"/>
    <hyperlink ref="Q1749" r:id="rId2602" xr:uid="{00000000-0004-0000-0000-0000290A0000}"/>
    <hyperlink ref="Q1750" r:id="rId2603" xr:uid="{00000000-0004-0000-0000-00002A0A0000}"/>
    <hyperlink ref="Q1751" r:id="rId2604" xr:uid="{00000000-0004-0000-0000-00002B0A0000}"/>
    <hyperlink ref="Q1752" r:id="rId2605" xr:uid="{00000000-0004-0000-0000-00002C0A0000}"/>
    <hyperlink ref="Q1753" r:id="rId2606" xr:uid="{00000000-0004-0000-0000-00002D0A0000}"/>
    <hyperlink ref="Q1754" r:id="rId2607" xr:uid="{00000000-0004-0000-0000-00002E0A0000}"/>
    <hyperlink ref="Q1755" r:id="rId2608" xr:uid="{00000000-0004-0000-0000-00002F0A0000}"/>
    <hyperlink ref="Q1756" r:id="rId2609" xr:uid="{00000000-0004-0000-0000-0000300A0000}"/>
    <hyperlink ref="Q1757" r:id="rId2610" xr:uid="{00000000-0004-0000-0000-0000310A0000}"/>
    <hyperlink ref="Q1758" r:id="rId2611" xr:uid="{00000000-0004-0000-0000-0000320A0000}"/>
    <hyperlink ref="Q1759" r:id="rId2612" xr:uid="{00000000-0004-0000-0000-0000330A0000}"/>
    <hyperlink ref="Q1762" r:id="rId2613" xr:uid="{00000000-0004-0000-0000-0000340A0000}"/>
    <hyperlink ref="Q1763" r:id="rId2614" xr:uid="{00000000-0004-0000-0000-0000350A0000}"/>
    <hyperlink ref="Q1764" r:id="rId2615" xr:uid="{00000000-0004-0000-0000-0000360A0000}"/>
    <hyperlink ref="Q1765" r:id="rId2616" xr:uid="{00000000-0004-0000-0000-0000370A0000}"/>
    <hyperlink ref="Q1766" r:id="rId2617" xr:uid="{00000000-0004-0000-0000-0000380A0000}"/>
    <hyperlink ref="Q1767" r:id="rId2618" xr:uid="{00000000-0004-0000-0000-0000390A0000}"/>
    <hyperlink ref="Q1768" r:id="rId2619" xr:uid="{00000000-0004-0000-0000-00003A0A0000}"/>
    <hyperlink ref="Q1769" r:id="rId2620" xr:uid="{00000000-0004-0000-0000-00003B0A0000}"/>
    <hyperlink ref="Q1770" r:id="rId2621" xr:uid="{00000000-0004-0000-0000-00003C0A0000}"/>
    <hyperlink ref="Q1771" r:id="rId2622" xr:uid="{00000000-0004-0000-0000-00003D0A0000}"/>
    <hyperlink ref="Q1772" r:id="rId2623" xr:uid="{00000000-0004-0000-0000-00003E0A0000}"/>
    <hyperlink ref="Q1773" r:id="rId2624" xr:uid="{00000000-0004-0000-0000-00003F0A0000}"/>
    <hyperlink ref="Q1774" r:id="rId2625" xr:uid="{00000000-0004-0000-0000-0000400A0000}"/>
    <hyperlink ref="Q1775" r:id="rId2626" xr:uid="{00000000-0004-0000-0000-0000410A0000}"/>
    <hyperlink ref="Q1776" r:id="rId2627" xr:uid="{00000000-0004-0000-0000-0000420A0000}"/>
    <hyperlink ref="Q1777" r:id="rId2628" xr:uid="{00000000-0004-0000-0000-0000430A0000}"/>
    <hyperlink ref="Q1778" r:id="rId2629" xr:uid="{00000000-0004-0000-0000-0000440A0000}"/>
    <hyperlink ref="Q1779" r:id="rId2630" xr:uid="{00000000-0004-0000-0000-0000450A0000}"/>
    <hyperlink ref="Q1780" r:id="rId2631" xr:uid="{00000000-0004-0000-0000-0000460A0000}"/>
    <hyperlink ref="Q1781" r:id="rId2632" xr:uid="{00000000-0004-0000-0000-0000470A0000}"/>
    <hyperlink ref="Q1782" r:id="rId2633" xr:uid="{00000000-0004-0000-0000-0000480A0000}"/>
    <hyperlink ref="Q1783" r:id="rId2634" xr:uid="{00000000-0004-0000-0000-0000490A0000}"/>
    <hyperlink ref="Q1784" r:id="rId2635" xr:uid="{00000000-0004-0000-0000-00004A0A0000}"/>
    <hyperlink ref="Q1785" r:id="rId2636" xr:uid="{00000000-0004-0000-0000-00004B0A0000}"/>
    <hyperlink ref="Q1786" r:id="rId2637" xr:uid="{00000000-0004-0000-0000-00004C0A0000}"/>
    <hyperlink ref="Q1787" r:id="rId2638" xr:uid="{00000000-0004-0000-0000-00004D0A0000}"/>
    <hyperlink ref="Q1788" r:id="rId2639" xr:uid="{00000000-0004-0000-0000-00004E0A0000}"/>
    <hyperlink ref="Q1789" r:id="rId2640" xr:uid="{00000000-0004-0000-0000-00004F0A0000}"/>
    <hyperlink ref="Q1790" r:id="rId2641" xr:uid="{00000000-0004-0000-0000-0000500A0000}"/>
    <hyperlink ref="Q1791" r:id="rId2642" xr:uid="{00000000-0004-0000-0000-0000510A0000}"/>
    <hyperlink ref="Q1792" r:id="rId2643" xr:uid="{00000000-0004-0000-0000-0000520A0000}"/>
    <hyperlink ref="Q1793" r:id="rId2644" xr:uid="{00000000-0004-0000-0000-0000530A0000}"/>
    <hyperlink ref="Q1794" r:id="rId2645" xr:uid="{00000000-0004-0000-0000-0000540A0000}"/>
    <hyperlink ref="Q1795" r:id="rId2646" xr:uid="{00000000-0004-0000-0000-0000550A0000}"/>
    <hyperlink ref="Q1796" r:id="rId2647" xr:uid="{00000000-0004-0000-0000-0000560A0000}"/>
    <hyperlink ref="Q1797" r:id="rId2648" xr:uid="{00000000-0004-0000-0000-0000570A0000}"/>
    <hyperlink ref="Q1798" r:id="rId2649" xr:uid="{00000000-0004-0000-0000-0000580A0000}"/>
    <hyperlink ref="Q1799" r:id="rId2650" xr:uid="{00000000-0004-0000-0000-0000590A0000}"/>
    <hyperlink ref="Q1800" r:id="rId2651" xr:uid="{00000000-0004-0000-0000-00005A0A0000}"/>
    <hyperlink ref="Q1801" r:id="rId2652" xr:uid="{00000000-0004-0000-0000-00005B0A0000}"/>
    <hyperlink ref="Q1802" r:id="rId2653" xr:uid="{00000000-0004-0000-0000-00005C0A0000}"/>
    <hyperlink ref="Q1803" r:id="rId2654" xr:uid="{00000000-0004-0000-0000-00005D0A0000}"/>
    <hyperlink ref="Q1804" r:id="rId2655" xr:uid="{00000000-0004-0000-0000-00005E0A0000}"/>
    <hyperlink ref="Q1805" r:id="rId2656" xr:uid="{00000000-0004-0000-0000-00005F0A0000}"/>
    <hyperlink ref="Q1806" r:id="rId2657" xr:uid="{00000000-0004-0000-0000-0000600A0000}"/>
    <hyperlink ref="Q1807" r:id="rId2658" xr:uid="{00000000-0004-0000-0000-0000610A0000}"/>
    <hyperlink ref="Q1808" r:id="rId2659" xr:uid="{00000000-0004-0000-0000-0000620A0000}"/>
    <hyperlink ref="Q1809" r:id="rId2660" xr:uid="{00000000-0004-0000-0000-0000630A0000}"/>
    <hyperlink ref="Q1810" r:id="rId2661" xr:uid="{00000000-0004-0000-0000-0000640A0000}"/>
    <hyperlink ref="Q1811" r:id="rId2662" xr:uid="{00000000-0004-0000-0000-0000650A0000}"/>
    <hyperlink ref="Q1812" r:id="rId2663" xr:uid="{00000000-0004-0000-0000-0000660A0000}"/>
    <hyperlink ref="Q1813" r:id="rId2664" xr:uid="{00000000-0004-0000-0000-0000670A0000}"/>
    <hyperlink ref="Q1814" r:id="rId2665" xr:uid="{00000000-0004-0000-0000-0000680A0000}"/>
    <hyperlink ref="Q1815" r:id="rId2666" xr:uid="{00000000-0004-0000-0000-0000690A0000}"/>
    <hyperlink ref="Q1816" r:id="rId2667" xr:uid="{00000000-0004-0000-0000-00006A0A0000}"/>
    <hyperlink ref="Q1817" r:id="rId2668" xr:uid="{00000000-0004-0000-0000-00006B0A0000}"/>
    <hyperlink ref="Q1818" r:id="rId2669" xr:uid="{00000000-0004-0000-0000-00006C0A0000}"/>
    <hyperlink ref="Q1819" r:id="rId2670" xr:uid="{00000000-0004-0000-0000-00006D0A0000}"/>
    <hyperlink ref="Q1820" r:id="rId2671" xr:uid="{00000000-0004-0000-0000-00006E0A0000}"/>
    <hyperlink ref="Q1821" r:id="rId2672" xr:uid="{00000000-0004-0000-0000-00006F0A0000}"/>
    <hyperlink ref="Q1822" r:id="rId2673" xr:uid="{00000000-0004-0000-0000-0000700A0000}"/>
    <hyperlink ref="Q1823" r:id="rId2674" xr:uid="{00000000-0004-0000-0000-0000710A0000}"/>
    <hyperlink ref="Q1824" r:id="rId2675" xr:uid="{00000000-0004-0000-0000-0000720A0000}"/>
    <hyperlink ref="Q1825" r:id="rId2676" xr:uid="{00000000-0004-0000-0000-0000730A0000}"/>
    <hyperlink ref="Q1826" r:id="rId2677" xr:uid="{00000000-0004-0000-0000-0000740A0000}"/>
    <hyperlink ref="Q1827" r:id="rId2678" xr:uid="{00000000-0004-0000-0000-0000750A0000}"/>
    <hyperlink ref="Q1828" r:id="rId2679" xr:uid="{00000000-0004-0000-0000-0000760A0000}"/>
    <hyperlink ref="Q1829" r:id="rId2680" xr:uid="{00000000-0004-0000-0000-0000770A0000}"/>
    <hyperlink ref="Q1830" r:id="rId2681" xr:uid="{00000000-0004-0000-0000-0000780A0000}"/>
    <hyperlink ref="Q1831" r:id="rId2682" xr:uid="{00000000-0004-0000-0000-0000790A0000}"/>
    <hyperlink ref="Q1832" r:id="rId2683" xr:uid="{00000000-0004-0000-0000-00007A0A0000}"/>
    <hyperlink ref="Q1833" r:id="rId2684" xr:uid="{00000000-0004-0000-0000-00007B0A0000}"/>
    <hyperlink ref="Q1834" r:id="rId2685" xr:uid="{00000000-0004-0000-0000-00007C0A0000}"/>
    <hyperlink ref="Q1835" r:id="rId2686" xr:uid="{00000000-0004-0000-0000-00007D0A0000}"/>
    <hyperlink ref="Q1836" r:id="rId2687" xr:uid="{00000000-0004-0000-0000-00007E0A0000}"/>
    <hyperlink ref="Q1837" r:id="rId2688" xr:uid="{00000000-0004-0000-0000-00007F0A0000}"/>
    <hyperlink ref="Q1838" r:id="rId2689" xr:uid="{00000000-0004-0000-0000-0000800A0000}"/>
    <hyperlink ref="Q1839" r:id="rId2690" xr:uid="{00000000-0004-0000-0000-0000810A0000}"/>
    <hyperlink ref="Q1840" r:id="rId2691" xr:uid="{00000000-0004-0000-0000-0000820A0000}"/>
    <hyperlink ref="Q1841" r:id="rId2692" xr:uid="{00000000-0004-0000-0000-0000830A0000}"/>
    <hyperlink ref="Q1842" r:id="rId2693" xr:uid="{00000000-0004-0000-0000-0000840A0000}"/>
    <hyperlink ref="Q1843" r:id="rId2694" xr:uid="{00000000-0004-0000-0000-0000850A0000}"/>
    <hyperlink ref="Q1844" r:id="rId2695" xr:uid="{00000000-0004-0000-0000-0000860A0000}"/>
    <hyperlink ref="Q1845" r:id="rId2696" xr:uid="{00000000-0004-0000-0000-0000870A0000}"/>
    <hyperlink ref="Q1846" r:id="rId2697" xr:uid="{00000000-0004-0000-0000-0000880A0000}"/>
    <hyperlink ref="Q1847" r:id="rId2698" xr:uid="{00000000-0004-0000-0000-0000890A0000}"/>
    <hyperlink ref="Q1848" r:id="rId2699" xr:uid="{00000000-0004-0000-0000-00008A0A0000}"/>
    <hyperlink ref="Q1849" r:id="rId2700" xr:uid="{00000000-0004-0000-0000-00008B0A0000}"/>
    <hyperlink ref="Q1850" r:id="rId2701" xr:uid="{00000000-0004-0000-0000-00008C0A0000}"/>
    <hyperlink ref="Q1851" r:id="rId2702" xr:uid="{00000000-0004-0000-0000-00008D0A0000}"/>
    <hyperlink ref="Q1852" r:id="rId2703" xr:uid="{00000000-0004-0000-0000-00008E0A0000}"/>
    <hyperlink ref="Q1853" r:id="rId2704" xr:uid="{00000000-0004-0000-0000-00008F0A0000}"/>
    <hyperlink ref="Q1854" r:id="rId2705" xr:uid="{00000000-0004-0000-0000-0000900A0000}"/>
    <hyperlink ref="Q1855" r:id="rId2706" xr:uid="{00000000-0004-0000-0000-0000910A0000}"/>
    <hyperlink ref="Q1856" r:id="rId2707" xr:uid="{00000000-0004-0000-0000-0000920A0000}"/>
    <hyperlink ref="Q1857" r:id="rId2708" xr:uid="{00000000-0004-0000-0000-0000930A0000}"/>
    <hyperlink ref="Q1858" r:id="rId2709" xr:uid="{00000000-0004-0000-0000-0000940A0000}"/>
    <hyperlink ref="Q1859" r:id="rId2710" xr:uid="{00000000-0004-0000-0000-0000950A0000}"/>
    <hyperlink ref="Q1860" r:id="rId2711" xr:uid="{00000000-0004-0000-0000-0000960A0000}"/>
    <hyperlink ref="Q1861" r:id="rId2712" xr:uid="{00000000-0004-0000-0000-0000970A0000}"/>
    <hyperlink ref="Q1862" r:id="rId2713" xr:uid="{00000000-0004-0000-0000-0000980A0000}"/>
    <hyperlink ref="Q1863" r:id="rId2714" xr:uid="{00000000-0004-0000-0000-0000990A0000}"/>
    <hyperlink ref="Q1864" r:id="rId2715" xr:uid="{00000000-0004-0000-0000-00009A0A0000}"/>
    <hyperlink ref="Q1865" r:id="rId2716" xr:uid="{00000000-0004-0000-0000-00009B0A0000}"/>
    <hyperlink ref="Q1866" r:id="rId2717" xr:uid="{00000000-0004-0000-0000-00009C0A0000}"/>
    <hyperlink ref="Q1867" r:id="rId2718" xr:uid="{00000000-0004-0000-0000-00009D0A0000}"/>
    <hyperlink ref="Q1868" r:id="rId2719" xr:uid="{00000000-0004-0000-0000-00009E0A0000}"/>
    <hyperlink ref="Q1869" r:id="rId2720" xr:uid="{00000000-0004-0000-0000-00009F0A0000}"/>
    <hyperlink ref="Q1870" r:id="rId2721" xr:uid="{00000000-0004-0000-0000-0000A00A0000}"/>
    <hyperlink ref="Q1871" r:id="rId2722" xr:uid="{00000000-0004-0000-0000-0000A10A0000}"/>
    <hyperlink ref="Q1872" r:id="rId2723" xr:uid="{00000000-0004-0000-0000-0000A20A0000}"/>
    <hyperlink ref="R1872" r:id="rId2724" xr:uid="{00000000-0004-0000-0000-0000A30A0000}"/>
    <hyperlink ref="Q1873" r:id="rId2725" xr:uid="{00000000-0004-0000-0000-0000A40A0000}"/>
    <hyperlink ref="R1873" r:id="rId2726" xr:uid="{00000000-0004-0000-0000-0000A50A0000}"/>
    <hyperlink ref="Q1874" r:id="rId2727" xr:uid="{00000000-0004-0000-0000-0000A60A0000}"/>
    <hyperlink ref="R1874" r:id="rId2728" xr:uid="{00000000-0004-0000-0000-0000A70A0000}"/>
    <hyperlink ref="Q1875" r:id="rId2729" xr:uid="{00000000-0004-0000-0000-0000A80A0000}"/>
    <hyperlink ref="R1875" r:id="rId2730" xr:uid="{00000000-0004-0000-0000-0000A90A0000}"/>
    <hyperlink ref="Q1876" r:id="rId2731" xr:uid="{00000000-0004-0000-0000-0000AA0A0000}"/>
    <hyperlink ref="R1876" r:id="rId2732" xr:uid="{00000000-0004-0000-0000-0000AB0A0000}"/>
    <hyperlink ref="Q1877" r:id="rId2733" xr:uid="{00000000-0004-0000-0000-0000AC0A0000}"/>
    <hyperlink ref="R1877" r:id="rId2734" xr:uid="{00000000-0004-0000-0000-0000AD0A0000}"/>
    <hyperlink ref="Q1878" r:id="rId2735" xr:uid="{00000000-0004-0000-0000-0000AE0A0000}"/>
    <hyperlink ref="R1878" r:id="rId2736" xr:uid="{00000000-0004-0000-0000-0000AF0A0000}"/>
    <hyperlink ref="Q1879" r:id="rId2737" xr:uid="{00000000-0004-0000-0000-0000B00A0000}"/>
    <hyperlink ref="R1879" r:id="rId2738" xr:uid="{00000000-0004-0000-0000-0000B10A0000}"/>
    <hyperlink ref="Q1880" r:id="rId2739" xr:uid="{00000000-0004-0000-0000-0000B20A0000}"/>
    <hyperlink ref="R1880" r:id="rId2740" xr:uid="{00000000-0004-0000-0000-0000B30A0000}"/>
    <hyperlink ref="Q1881" r:id="rId2741" xr:uid="{00000000-0004-0000-0000-0000B40A0000}"/>
    <hyperlink ref="R1881" r:id="rId2742" xr:uid="{00000000-0004-0000-0000-0000B50A0000}"/>
    <hyperlink ref="Q1882" r:id="rId2743" xr:uid="{00000000-0004-0000-0000-0000B60A0000}"/>
    <hyperlink ref="R1882" r:id="rId2744" xr:uid="{00000000-0004-0000-0000-0000B70A0000}"/>
    <hyperlink ref="Q1883" r:id="rId2745" xr:uid="{00000000-0004-0000-0000-0000B80A0000}"/>
    <hyperlink ref="R1883" r:id="rId2746" xr:uid="{00000000-0004-0000-0000-0000B90A0000}"/>
    <hyperlink ref="Q1884" r:id="rId2747" xr:uid="{00000000-0004-0000-0000-0000BA0A0000}"/>
    <hyperlink ref="R1884" r:id="rId2748" xr:uid="{00000000-0004-0000-0000-0000BB0A0000}"/>
    <hyperlink ref="Q1885" r:id="rId2749" xr:uid="{00000000-0004-0000-0000-0000BC0A0000}"/>
    <hyperlink ref="R1885" r:id="rId2750" xr:uid="{00000000-0004-0000-0000-0000BD0A0000}"/>
    <hyperlink ref="Q1886" r:id="rId2751" xr:uid="{00000000-0004-0000-0000-0000BE0A0000}"/>
    <hyperlink ref="R1886" r:id="rId2752" xr:uid="{00000000-0004-0000-0000-0000BF0A0000}"/>
    <hyperlink ref="Q1887" r:id="rId2753" xr:uid="{00000000-0004-0000-0000-0000C00A0000}"/>
    <hyperlink ref="R1887" r:id="rId2754" xr:uid="{00000000-0004-0000-0000-0000C10A0000}"/>
    <hyperlink ref="Q1888" r:id="rId2755" xr:uid="{00000000-0004-0000-0000-0000C20A0000}"/>
    <hyperlink ref="R1888" r:id="rId2756" xr:uid="{00000000-0004-0000-0000-0000C30A0000}"/>
    <hyperlink ref="Q1889" r:id="rId2757" xr:uid="{00000000-0004-0000-0000-0000C40A0000}"/>
    <hyperlink ref="Q1890" r:id="rId2758" xr:uid="{00000000-0004-0000-0000-0000C50A0000}"/>
    <hyperlink ref="Q1891" r:id="rId2759" xr:uid="{00000000-0004-0000-0000-0000C60A0000}"/>
    <hyperlink ref="R1891" r:id="rId2760" xr:uid="{00000000-0004-0000-0000-0000C70A0000}"/>
    <hyperlink ref="Q1892" r:id="rId2761" xr:uid="{00000000-0004-0000-0000-0000C80A0000}"/>
    <hyperlink ref="R1892" r:id="rId2762" xr:uid="{00000000-0004-0000-0000-0000C90A0000}"/>
    <hyperlink ref="Q1893" r:id="rId2763" xr:uid="{00000000-0004-0000-0000-0000CA0A0000}"/>
    <hyperlink ref="Q1894" r:id="rId2764" xr:uid="{00000000-0004-0000-0000-0000CB0A0000}"/>
    <hyperlink ref="Q1895" r:id="rId2765" xr:uid="{00000000-0004-0000-0000-0000CC0A0000}"/>
    <hyperlink ref="Q1896" r:id="rId2766" xr:uid="{00000000-0004-0000-0000-0000CD0A0000}"/>
    <hyperlink ref="Q1897" r:id="rId2767" xr:uid="{00000000-0004-0000-0000-0000CE0A0000}"/>
    <hyperlink ref="Q1898" r:id="rId2768" xr:uid="{00000000-0004-0000-0000-0000CF0A0000}"/>
    <hyperlink ref="Q1899" r:id="rId2769" xr:uid="{00000000-0004-0000-0000-0000D00A0000}"/>
    <hyperlink ref="Q1900" r:id="rId2770" xr:uid="{00000000-0004-0000-0000-0000D10A0000}"/>
    <hyperlink ref="Q1901" r:id="rId2771" xr:uid="{00000000-0004-0000-0000-0000D20A0000}"/>
    <hyperlink ref="Q1902" r:id="rId2772" xr:uid="{00000000-0004-0000-0000-0000D30A0000}"/>
    <hyperlink ref="Q1903" r:id="rId2773" xr:uid="{00000000-0004-0000-0000-0000D40A0000}"/>
    <hyperlink ref="Q1904" r:id="rId2774" xr:uid="{00000000-0004-0000-0000-0000D50A0000}"/>
    <hyperlink ref="Q1905" r:id="rId2775" xr:uid="{00000000-0004-0000-0000-0000D60A0000}"/>
    <hyperlink ref="Q1906" r:id="rId2776" xr:uid="{00000000-0004-0000-0000-0000D70A0000}"/>
    <hyperlink ref="Q1907" r:id="rId2777" xr:uid="{00000000-0004-0000-0000-0000D80A0000}"/>
    <hyperlink ref="Q1908" r:id="rId2778" xr:uid="{00000000-0004-0000-0000-0000D90A0000}"/>
    <hyperlink ref="Q1909" r:id="rId2779" xr:uid="{00000000-0004-0000-0000-0000DA0A0000}"/>
    <hyperlink ref="Q1910" r:id="rId2780" xr:uid="{00000000-0004-0000-0000-0000DB0A0000}"/>
    <hyperlink ref="Q1911" r:id="rId2781" xr:uid="{00000000-0004-0000-0000-0000DC0A0000}"/>
    <hyperlink ref="Q1912" r:id="rId2782" xr:uid="{00000000-0004-0000-0000-0000DD0A0000}"/>
    <hyperlink ref="Q1913" r:id="rId2783" xr:uid="{00000000-0004-0000-0000-0000DE0A0000}"/>
    <hyperlink ref="Q1914" r:id="rId2784" xr:uid="{00000000-0004-0000-0000-0000DF0A0000}"/>
    <hyperlink ref="Q1915" r:id="rId2785" xr:uid="{00000000-0004-0000-0000-0000E00A0000}"/>
    <hyperlink ref="Q1916" r:id="rId2786" xr:uid="{00000000-0004-0000-0000-0000E10A0000}"/>
    <hyperlink ref="Q1917" r:id="rId2787" xr:uid="{00000000-0004-0000-0000-0000E20A0000}"/>
    <hyperlink ref="Q1918" r:id="rId2788" xr:uid="{00000000-0004-0000-0000-0000E30A0000}"/>
    <hyperlink ref="Q1919" r:id="rId2789" xr:uid="{00000000-0004-0000-0000-0000E40A0000}"/>
    <hyperlink ref="Q1920" r:id="rId2790" xr:uid="{00000000-0004-0000-0000-0000E50A0000}"/>
    <hyperlink ref="Q1921" r:id="rId2791" xr:uid="{00000000-0004-0000-0000-0000E60A0000}"/>
    <hyperlink ref="Q1922" r:id="rId2792" xr:uid="{00000000-0004-0000-0000-0000E70A0000}"/>
    <hyperlink ref="Q1923" r:id="rId2793" xr:uid="{00000000-0004-0000-0000-0000E80A0000}"/>
    <hyperlink ref="Q1924" r:id="rId2794" xr:uid="{00000000-0004-0000-0000-0000E90A0000}"/>
    <hyperlink ref="Q1925" r:id="rId2795" xr:uid="{00000000-0004-0000-0000-0000EA0A0000}"/>
    <hyperlink ref="Q1926" r:id="rId2796" xr:uid="{00000000-0004-0000-0000-0000EB0A0000}"/>
    <hyperlink ref="Q1927" r:id="rId2797" xr:uid="{00000000-0004-0000-0000-0000EC0A0000}"/>
    <hyperlink ref="Q1928" r:id="rId2798" xr:uid="{00000000-0004-0000-0000-0000ED0A0000}"/>
    <hyperlink ref="Q1929" r:id="rId2799" xr:uid="{00000000-0004-0000-0000-0000EE0A0000}"/>
    <hyperlink ref="Q1930" r:id="rId2800" xr:uid="{00000000-0004-0000-0000-0000EF0A0000}"/>
    <hyperlink ref="Q1931" r:id="rId2801" xr:uid="{00000000-0004-0000-0000-0000F00A0000}"/>
    <hyperlink ref="Q1932" r:id="rId2802" xr:uid="{00000000-0004-0000-0000-0000F10A0000}"/>
    <hyperlink ref="Q1933" r:id="rId2803" xr:uid="{00000000-0004-0000-0000-0000F20A0000}"/>
    <hyperlink ref="Q1934" r:id="rId2804" xr:uid="{00000000-0004-0000-0000-0000F30A0000}"/>
    <hyperlink ref="Q1935" r:id="rId2805" xr:uid="{00000000-0004-0000-0000-0000F40A0000}"/>
    <hyperlink ref="Q1936" r:id="rId2806" xr:uid="{00000000-0004-0000-0000-0000F50A0000}"/>
    <hyperlink ref="Q1937" r:id="rId2807" xr:uid="{00000000-0004-0000-0000-0000F60A0000}"/>
    <hyperlink ref="Q1938" r:id="rId2808" xr:uid="{00000000-0004-0000-0000-0000F70A0000}"/>
    <hyperlink ref="Q1939" r:id="rId2809" xr:uid="{00000000-0004-0000-0000-0000F80A0000}"/>
    <hyperlink ref="Q1940" r:id="rId2810" xr:uid="{00000000-0004-0000-0000-0000F90A0000}"/>
    <hyperlink ref="Q1941" r:id="rId2811" xr:uid="{00000000-0004-0000-0000-0000FA0A0000}"/>
    <hyperlink ref="Q1942" r:id="rId2812" xr:uid="{00000000-0004-0000-0000-0000FB0A0000}"/>
    <hyperlink ref="Q1943" r:id="rId2813" xr:uid="{00000000-0004-0000-0000-0000FC0A0000}"/>
    <hyperlink ref="R1943" r:id="rId2814" xr:uid="{00000000-0004-0000-0000-0000FD0A0000}"/>
    <hyperlink ref="Q1944" r:id="rId2815" xr:uid="{00000000-0004-0000-0000-0000FE0A0000}"/>
    <hyperlink ref="R1944" r:id="rId2816" xr:uid="{00000000-0004-0000-0000-0000FF0A0000}"/>
    <hyperlink ref="Q1945" r:id="rId2817" xr:uid="{00000000-0004-0000-0000-0000000B0000}"/>
    <hyperlink ref="R1945" r:id="rId2818" xr:uid="{00000000-0004-0000-0000-0000010B0000}"/>
    <hyperlink ref="Q1946" r:id="rId2819" xr:uid="{00000000-0004-0000-0000-0000020B0000}"/>
    <hyperlink ref="R1946" r:id="rId2820" xr:uid="{00000000-0004-0000-0000-0000030B0000}"/>
    <hyperlink ref="Q1947" r:id="rId2821" xr:uid="{00000000-0004-0000-0000-0000040B0000}"/>
    <hyperlink ref="R1947" r:id="rId2822" xr:uid="{00000000-0004-0000-0000-0000050B0000}"/>
    <hyperlink ref="Q1948" r:id="rId2823" xr:uid="{00000000-0004-0000-0000-0000060B0000}"/>
    <hyperlink ref="Q1949" r:id="rId2824" xr:uid="{00000000-0004-0000-0000-0000070B0000}"/>
    <hyperlink ref="Q1950" r:id="rId2825" xr:uid="{00000000-0004-0000-0000-0000080B0000}"/>
    <hyperlink ref="Q1951" r:id="rId2826" xr:uid="{00000000-0004-0000-0000-0000090B0000}"/>
    <hyperlink ref="Q1952" r:id="rId2827" xr:uid="{00000000-0004-0000-0000-00000A0B0000}"/>
    <hyperlink ref="Q1953" r:id="rId2828" xr:uid="{00000000-0004-0000-0000-00000B0B0000}"/>
    <hyperlink ref="Q1954" r:id="rId2829" xr:uid="{00000000-0004-0000-0000-00000C0B0000}"/>
    <hyperlink ref="Q1955" r:id="rId2830" xr:uid="{00000000-0004-0000-0000-00000D0B0000}"/>
    <hyperlink ref="Q1956" r:id="rId2831" xr:uid="{00000000-0004-0000-0000-00000E0B0000}"/>
    <hyperlink ref="Q1957" r:id="rId2832" xr:uid="{00000000-0004-0000-0000-00000F0B0000}"/>
    <hyperlink ref="Q1958" r:id="rId2833" xr:uid="{00000000-0004-0000-0000-0000100B0000}"/>
    <hyperlink ref="Q1959" r:id="rId2834" xr:uid="{00000000-0004-0000-0000-0000110B0000}"/>
    <hyperlink ref="Q1960" r:id="rId2835" xr:uid="{00000000-0004-0000-0000-0000120B0000}"/>
    <hyperlink ref="Q1961" r:id="rId2836" xr:uid="{00000000-0004-0000-0000-0000130B0000}"/>
    <hyperlink ref="Q1962" r:id="rId2837" xr:uid="{00000000-0004-0000-0000-0000140B0000}"/>
    <hyperlink ref="Q1963" r:id="rId2838" xr:uid="{00000000-0004-0000-0000-0000150B0000}"/>
    <hyperlink ref="Q1964" r:id="rId2839" xr:uid="{00000000-0004-0000-0000-0000160B0000}"/>
    <hyperlink ref="Q1965" r:id="rId2840" xr:uid="{00000000-0004-0000-0000-0000170B0000}"/>
    <hyperlink ref="Q1966" r:id="rId2841" xr:uid="{00000000-0004-0000-0000-0000180B0000}"/>
    <hyperlink ref="Q1967" r:id="rId2842" xr:uid="{00000000-0004-0000-0000-0000190B0000}"/>
    <hyperlink ref="Q1968" r:id="rId2843" xr:uid="{00000000-0004-0000-0000-00001A0B0000}"/>
    <hyperlink ref="R1968" r:id="rId2844" xr:uid="{00000000-0004-0000-0000-00001B0B0000}"/>
    <hyperlink ref="Q1969" r:id="rId2845" xr:uid="{00000000-0004-0000-0000-00001C0B0000}"/>
    <hyperlink ref="R1969" r:id="rId2846" xr:uid="{00000000-0004-0000-0000-00001D0B0000}"/>
    <hyperlink ref="Q1970" r:id="rId2847" xr:uid="{00000000-0004-0000-0000-00001E0B0000}"/>
    <hyperlink ref="R1970" r:id="rId2848" xr:uid="{00000000-0004-0000-0000-00001F0B0000}"/>
    <hyperlink ref="Q1971" r:id="rId2849" xr:uid="{00000000-0004-0000-0000-0000200B0000}"/>
    <hyperlink ref="R1971" r:id="rId2850" xr:uid="{00000000-0004-0000-0000-0000210B0000}"/>
    <hyperlink ref="Q1972" r:id="rId2851" xr:uid="{00000000-0004-0000-0000-0000220B0000}"/>
    <hyperlink ref="R1972" r:id="rId2852" xr:uid="{00000000-0004-0000-0000-0000230B0000}"/>
    <hyperlink ref="Q1973" r:id="rId2853" xr:uid="{00000000-0004-0000-0000-0000240B0000}"/>
    <hyperlink ref="R1973" r:id="rId2854" xr:uid="{00000000-0004-0000-0000-0000250B0000}"/>
    <hyperlink ref="Q1974" r:id="rId2855" xr:uid="{00000000-0004-0000-0000-0000260B0000}"/>
    <hyperlink ref="R1974" r:id="rId2856" xr:uid="{00000000-0004-0000-0000-0000270B0000}"/>
    <hyperlink ref="Q1975" r:id="rId2857" xr:uid="{00000000-0004-0000-0000-0000280B0000}"/>
    <hyperlink ref="R1975" r:id="rId2858" xr:uid="{00000000-0004-0000-0000-0000290B0000}"/>
    <hyperlink ref="Q1976" r:id="rId2859" xr:uid="{00000000-0004-0000-0000-00002A0B0000}"/>
    <hyperlink ref="Q1977" r:id="rId2860" xr:uid="{00000000-0004-0000-0000-00002B0B0000}"/>
    <hyperlink ref="Q1978" r:id="rId2861" xr:uid="{00000000-0004-0000-0000-00002C0B0000}"/>
    <hyperlink ref="Q1979" r:id="rId2862" xr:uid="{00000000-0004-0000-0000-00002D0B0000}"/>
    <hyperlink ref="Q1980" r:id="rId2863" xr:uid="{00000000-0004-0000-0000-00002E0B0000}"/>
    <hyperlink ref="Q1981" r:id="rId2864" xr:uid="{00000000-0004-0000-0000-00002F0B0000}"/>
    <hyperlink ref="Q1982" r:id="rId2865" xr:uid="{00000000-0004-0000-0000-0000300B0000}"/>
    <hyperlink ref="Q1983" r:id="rId2866" xr:uid="{00000000-0004-0000-0000-0000310B0000}"/>
    <hyperlink ref="Q1984" r:id="rId2867" xr:uid="{00000000-0004-0000-0000-0000320B0000}"/>
    <hyperlink ref="Q1985" r:id="rId2868" xr:uid="{00000000-0004-0000-0000-0000330B0000}"/>
    <hyperlink ref="Q1986" r:id="rId2869" xr:uid="{00000000-0004-0000-0000-0000340B0000}"/>
    <hyperlink ref="Q1987" r:id="rId2870" xr:uid="{00000000-0004-0000-0000-0000350B0000}"/>
    <hyperlink ref="Q1988" r:id="rId2871" xr:uid="{00000000-0004-0000-0000-0000360B0000}"/>
    <hyperlink ref="Q1989" r:id="rId2872" xr:uid="{00000000-0004-0000-0000-0000370B0000}"/>
    <hyperlink ref="Q1990" r:id="rId2873" xr:uid="{00000000-0004-0000-0000-0000380B0000}"/>
    <hyperlink ref="Q1991" r:id="rId2874" xr:uid="{00000000-0004-0000-0000-0000390B0000}"/>
    <hyperlink ref="Q1992" r:id="rId2875" xr:uid="{00000000-0004-0000-0000-00003A0B0000}"/>
    <hyperlink ref="Q1993" r:id="rId2876" xr:uid="{00000000-0004-0000-0000-00003B0B0000}"/>
    <hyperlink ref="Q1994" r:id="rId2877" xr:uid="{00000000-0004-0000-0000-00003C0B0000}"/>
    <hyperlink ref="Q1995" r:id="rId2878" xr:uid="{00000000-0004-0000-0000-00003D0B0000}"/>
    <hyperlink ref="Q1996" r:id="rId2879" xr:uid="{00000000-0004-0000-0000-00003E0B0000}"/>
    <hyperlink ref="Q1997" r:id="rId2880" xr:uid="{00000000-0004-0000-0000-00003F0B0000}"/>
    <hyperlink ref="Q1998" r:id="rId2881" xr:uid="{00000000-0004-0000-0000-0000400B0000}"/>
    <hyperlink ref="Q1999" r:id="rId2882" xr:uid="{00000000-0004-0000-0000-0000410B0000}"/>
    <hyperlink ref="Q2000" r:id="rId2883" xr:uid="{00000000-0004-0000-0000-0000420B0000}"/>
    <hyperlink ref="Q2001" r:id="rId2884" xr:uid="{00000000-0004-0000-0000-0000430B0000}"/>
    <hyperlink ref="Q2002" r:id="rId2885" xr:uid="{00000000-0004-0000-0000-0000440B0000}"/>
    <hyperlink ref="Q2003" r:id="rId2886" xr:uid="{00000000-0004-0000-0000-0000450B0000}"/>
    <hyperlink ref="Q2004" r:id="rId2887" xr:uid="{00000000-0004-0000-0000-0000460B0000}"/>
    <hyperlink ref="Q2005" r:id="rId2888" xr:uid="{00000000-0004-0000-0000-0000470B0000}"/>
    <hyperlink ref="Q2006" r:id="rId2889" xr:uid="{00000000-0004-0000-0000-0000480B0000}"/>
    <hyperlink ref="Q2007" r:id="rId2890" xr:uid="{00000000-0004-0000-0000-0000490B0000}"/>
    <hyperlink ref="Q2008" r:id="rId2891" xr:uid="{00000000-0004-0000-0000-00004A0B0000}"/>
    <hyperlink ref="Q2009" r:id="rId2892" xr:uid="{00000000-0004-0000-0000-00004B0B0000}"/>
    <hyperlink ref="Q2010" r:id="rId2893" xr:uid="{00000000-0004-0000-0000-00004C0B0000}"/>
    <hyperlink ref="Q2011" r:id="rId2894" xr:uid="{00000000-0004-0000-0000-00004D0B0000}"/>
    <hyperlink ref="Q2012" r:id="rId2895" xr:uid="{00000000-0004-0000-0000-00004E0B0000}"/>
    <hyperlink ref="Q2013" r:id="rId2896" xr:uid="{00000000-0004-0000-0000-00004F0B0000}"/>
    <hyperlink ref="Q2014" r:id="rId2897" xr:uid="{00000000-0004-0000-0000-0000500B0000}"/>
    <hyperlink ref="Q2015" r:id="rId2898" xr:uid="{00000000-0004-0000-0000-0000510B0000}"/>
    <hyperlink ref="Q2016" r:id="rId2899" xr:uid="{00000000-0004-0000-0000-0000520B0000}"/>
    <hyperlink ref="R2016" r:id="rId2900" xr:uid="{00000000-0004-0000-0000-0000530B0000}"/>
    <hyperlink ref="Q2017" r:id="rId2901" xr:uid="{00000000-0004-0000-0000-0000540B0000}"/>
    <hyperlink ref="Q2018" r:id="rId2902" xr:uid="{00000000-0004-0000-0000-0000550B0000}"/>
    <hyperlink ref="Q2019" r:id="rId2903" xr:uid="{00000000-0004-0000-0000-0000560B0000}"/>
    <hyperlink ref="Q2020" r:id="rId2904" xr:uid="{00000000-0004-0000-0000-0000570B0000}"/>
    <hyperlink ref="Q2021" r:id="rId2905" xr:uid="{00000000-0004-0000-0000-0000580B0000}"/>
    <hyperlink ref="Q2022" r:id="rId2906" xr:uid="{00000000-0004-0000-0000-0000590B0000}"/>
    <hyperlink ref="Q2023" r:id="rId2907" xr:uid="{00000000-0004-0000-0000-00005A0B0000}"/>
    <hyperlink ref="Q2024" r:id="rId2908" xr:uid="{00000000-0004-0000-0000-00005B0B0000}"/>
    <hyperlink ref="Q2025" r:id="rId2909" xr:uid="{00000000-0004-0000-0000-00005C0B0000}"/>
    <hyperlink ref="Q2026" r:id="rId2910" xr:uid="{00000000-0004-0000-0000-00005D0B0000}"/>
    <hyperlink ref="Q2027" r:id="rId2911" xr:uid="{00000000-0004-0000-0000-00005E0B0000}"/>
    <hyperlink ref="Q2028" r:id="rId2912" xr:uid="{00000000-0004-0000-0000-00005F0B0000}"/>
    <hyperlink ref="Q2029" r:id="rId2913" xr:uid="{00000000-0004-0000-0000-0000600B0000}"/>
    <hyperlink ref="Q2030" r:id="rId2914" xr:uid="{00000000-0004-0000-0000-0000610B0000}"/>
    <hyperlink ref="Q2031" r:id="rId2915" xr:uid="{00000000-0004-0000-0000-0000620B0000}"/>
    <hyperlink ref="Q2032" r:id="rId2916" xr:uid="{00000000-0004-0000-0000-0000630B0000}"/>
    <hyperlink ref="Q2033" r:id="rId2917" xr:uid="{00000000-0004-0000-0000-0000640B0000}"/>
    <hyperlink ref="Q2034" r:id="rId2918" xr:uid="{00000000-0004-0000-0000-0000650B0000}"/>
    <hyperlink ref="Q2035" r:id="rId2919" xr:uid="{00000000-0004-0000-0000-0000660B0000}"/>
    <hyperlink ref="Q2036" r:id="rId2920" xr:uid="{00000000-0004-0000-0000-0000670B0000}"/>
    <hyperlink ref="Q2037" r:id="rId2921" xr:uid="{00000000-0004-0000-0000-0000680B0000}"/>
    <hyperlink ref="Q2038" r:id="rId2922" xr:uid="{00000000-0004-0000-0000-0000690B0000}"/>
    <hyperlink ref="Q2039" r:id="rId2923" xr:uid="{00000000-0004-0000-0000-00006A0B0000}"/>
    <hyperlink ref="Q2040" r:id="rId2924" xr:uid="{00000000-0004-0000-0000-00006B0B0000}"/>
    <hyperlink ref="Q2041" r:id="rId2925" xr:uid="{00000000-0004-0000-0000-00006C0B0000}"/>
    <hyperlink ref="Q2042" r:id="rId2926" xr:uid="{00000000-0004-0000-0000-00006D0B0000}"/>
    <hyperlink ref="Q2043" r:id="rId2927" xr:uid="{00000000-0004-0000-0000-00006E0B0000}"/>
    <hyperlink ref="Q2044" r:id="rId2928" xr:uid="{00000000-0004-0000-0000-00006F0B0000}"/>
    <hyperlink ref="Q2045" r:id="rId2929" xr:uid="{00000000-0004-0000-0000-0000700B0000}"/>
    <hyperlink ref="Q2046" r:id="rId2930" xr:uid="{00000000-0004-0000-0000-0000710B0000}"/>
    <hyperlink ref="Q2047" r:id="rId2931" xr:uid="{00000000-0004-0000-0000-0000720B0000}"/>
    <hyperlink ref="Q2048" r:id="rId2932" xr:uid="{00000000-0004-0000-0000-0000730B0000}"/>
    <hyperlink ref="Q2049" r:id="rId2933" xr:uid="{00000000-0004-0000-0000-0000740B0000}"/>
    <hyperlink ref="Q2050" r:id="rId2934" xr:uid="{00000000-0004-0000-0000-0000750B0000}"/>
    <hyperlink ref="Q2051" r:id="rId2935" xr:uid="{00000000-0004-0000-0000-0000760B0000}"/>
    <hyperlink ref="Q2052" r:id="rId2936" xr:uid="{00000000-0004-0000-0000-0000770B0000}"/>
    <hyperlink ref="Q2053" r:id="rId2937" xr:uid="{00000000-0004-0000-0000-0000780B0000}"/>
    <hyperlink ref="Q2054" r:id="rId2938" xr:uid="{00000000-0004-0000-0000-0000790B0000}"/>
    <hyperlink ref="Q2055" r:id="rId2939" xr:uid="{00000000-0004-0000-0000-00007A0B0000}"/>
    <hyperlink ref="Q2056" r:id="rId2940" xr:uid="{00000000-0004-0000-0000-00007B0B0000}"/>
    <hyperlink ref="Q2057" r:id="rId2941" xr:uid="{00000000-0004-0000-0000-00007C0B0000}"/>
    <hyperlink ref="Q2058" r:id="rId2942" xr:uid="{00000000-0004-0000-0000-00007D0B0000}"/>
    <hyperlink ref="Q2059" r:id="rId2943" xr:uid="{00000000-0004-0000-0000-00007E0B0000}"/>
    <hyperlink ref="Q2060" r:id="rId2944" xr:uid="{00000000-0004-0000-0000-00007F0B0000}"/>
    <hyperlink ref="Q2061" r:id="rId2945" xr:uid="{00000000-0004-0000-0000-0000800B0000}"/>
    <hyperlink ref="Q2062" r:id="rId2946" xr:uid="{00000000-0004-0000-0000-0000810B0000}"/>
    <hyperlink ref="Q2063" r:id="rId2947" xr:uid="{00000000-0004-0000-0000-0000820B0000}"/>
    <hyperlink ref="Q2064" r:id="rId2948" xr:uid="{00000000-0004-0000-0000-0000830B0000}"/>
    <hyperlink ref="Q2065" r:id="rId2949" xr:uid="{00000000-0004-0000-0000-0000840B0000}"/>
    <hyperlink ref="Q2066" r:id="rId2950" xr:uid="{00000000-0004-0000-0000-0000850B0000}"/>
    <hyperlink ref="Q2067" r:id="rId2951" xr:uid="{00000000-0004-0000-0000-0000860B0000}"/>
    <hyperlink ref="Q2068" r:id="rId2952" xr:uid="{00000000-0004-0000-0000-0000870B0000}"/>
    <hyperlink ref="Q2069" r:id="rId2953" xr:uid="{00000000-0004-0000-0000-0000880B0000}"/>
    <hyperlink ref="Q2070" r:id="rId2954" xr:uid="{00000000-0004-0000-0000-0000890B0000}"/>
    <hyperlink ref="Q2071" r:id="rId2955" xr:uid="{00000000-0004-0000-0000-00008A0B0000}"/>
    <hyperlink ref="Q2072" r:id="rId2956" xr:uid="{00000000-0004-0000-0000-00008B0B0000}"/>
    <hyperlink ref="Q2073" r:id="rId2957" xr:uid="{00000000-0004-0000-0000-00008C0B0000}"/>
    <hyperlink ref="Q2074" r:id="rId2958" xr:uid="{00000000-0004-0000-0000-00008D0B0000}"/>
    <hyperlink ref="R2074" r:id="rId2959" xr:uid="{00000000-0004-0000-0000-00008E0B0000}"/>
    <hyperlink ref="Q2075" r:id="rId2960" xr:uid="{00000000-0004-0000-0000-00008F0B0000}"/>
    <hyperlink ref="R2075" r:id="rId2961" xr:uid="{00000000-0004-0000-0000-0000900B0000}"/>
    <hyperlink ref="Q2076" r:id="rId2962" xr:uid="{00000000-0004-0000-0000-0000910B0000}"/>
    <hyperlink ref="R2076" r:id="rId2963" xr:uid="{00000000-0004-0000-0000-0000920B0000}"/>
    <hyperlink ref="Q2077" r:id="rId2964" xr:uid="{00000000-0004-0000-0000-0000930B0000}"/>
    <hyperlink ref="R2077" r:id="rId2965" xr:uid="{00000000-0004-0000-0000-0000940B0000}"/>
    <hyperlink ref="Q2078" r:id="rId2966" xr:uid="{00000000-0004-0000-0000-0000950B0000}"/>
    <hyperlink ref="R2078" r:id="rId2967" xr:uid="{00000000-0004-0000-0000-0000960B0000}"/>
    <hyperlink ref="Q2079" r:id="rId2968" xr:uid="{00000000-0004-0000-0000-0000970B0000}"/>
    <hyperlink ref="R2079" r:id="rId2969" xr:uid="{00000000-0004-0000-0000-0000980B0000}"/>
    <hyperlink ref="Q2080" r:id="rId2970" xr:uid="{00000000-0004-0000-0000-0000990B0000}"/>
    <hyperlink ref="R2080" r:id="rId2971" xr:uid="{00000000-0004-0000-0000-00009A0B0000}"/>
    <hyperlink ref="Q2081" r:id="rId2972" xr:uid="{00000000-0004-0000-0000-00009B0B0000}"/>
    <hyperlink ref="R2081" r:id="rId2973" xr:uid="{00000000-0004-0000-0000-00009C0B0000}"/>
    <hyperlink ref="Q2082" r:id="rId2974" xr:uid="{00000000-0004-0000-0000-00009D0B0000}"/>
    <hyperlink ref="R2082" r:id="rId2975" xr:uid="{00000000-0004-0000-0000-00009E0B0000}"/>
    <hyperlink ref="Q2083" r:id="rId2976" xr:uid="{00000000-0004-0000-0000-00009F0B0000}"/>
    <hyperlink ref="R2083" r:id="rId2977" xr:uid="{00000000-0004-0000-0000-0000A00B0000}"/>
    <hyperlink ref="Q2084" r:id="rId2978" xr:uid="{00000000-0004-0000-0000-0000A10B0000}"/>
    <hyperlink ref="R2084" r:id="rId2979" xr:uid="{00000000-0004-0000-0000-0000A20B0000}"/>
    <hyperlink ref="Q2085" r:id="rId2980" xr:uid="{00000000-0004-0000-0000-0000A30B0000}"/>
    <hyperlink ref="R2085" r:id="rId2981" xr:uid="{00000000-0004-0000-0000-0000A40B0000}"/>
    <hyperlink ref="Q2086" r:id="rId2982" xr:uid="{00000000-0004-0000-0000-0000A50B0000}"/>
    <hyperlink ref="R2086" r:id="rId2983" xr:uid="{00000000-0004-0000-0000-0000A60B0000}"/>
    <hyperlink ref="Q2087" r:id="rId2984" xr:uid="{00000000-0004-0000-0000-0000A70B0000}"/>
    <hyperlink ref="R2087" r:id="rId2985" xr:uid="{00000000-0004-0000-0000-0000A80B0000}"/>
    <hyperlink ref="Q2088" r:id="rId2986" xr:uid="{00000000-0004-0000-0000-0000A90B0000}"/>
    <hyperlink ref="R2088" r:id="rId2987" xr:uid="{00000000-0004-0000-0000-0000AA0B0000}"/>
    <hyperlink ref="Q2089" r:id="rId2988" xr:uid="{00000000-0004-0000-0000-0000AB0B0000}"/>
    <hyperlink ref="R2089" r:id="rId2989" xr:uid="{00000000-0004-0000-0000-0000AC0B0000}"/>
    <hyperlink ref="Q2090" r:id="rId2990" xr:uid="{00000000-0004-0000-0000-0000AD0B0000}"/>
    <hyperlink ref="R2090" r:id="rId2991" xr:uid="{00000000-0004-0000-0000-0000AE0B0000}"/>
    <hyperlink ref="Q2091" r:id="rId2992" xr:uid="{00000000-0004-0000-0000-0000AF0B0000}"/>
    <hyperlink ref="R2091" r:id="rId2993" xr:uid="{00000000-0004-0000-0000-0000B00B0000}"/>
    <hyperlink ref="Q2092" r:id="rId2994" xr:uid="{00000000-0004-0000-0000-0000B10B0000}"/>
    <hyperlink ref="R2092" r:id="rId2995" xr:uid="{00000000-0004-0000-0000-0000B20B0000}"/>
    <hyperlink ref="Q2093" r:id="rId2996" xr:uid="{00000000-0004-0000-0000-0000B30B0000}"/>
    <hyperlink ref="R2093" r:id="rId2997" xr:uid="{00000000-0004-0000-0000-0000B40B0000}"/>
    <hyperlink ref="Q2094" r:id="rId2998" xr:uid="{00000000-0004-0000-0000-0000B50B0000}"/>
    <hyperlink ref="R2094" r:id="rId2999" xr:uid="{00000000-0004-0000-0000-0000B60B0000}"/>
    <hyperlink ref="Q2095" r:id="rId3000" xr:uid="{00000000-0004-0000-0000-0000B70B0000}"/>
    <hyperlink ref="Q2096" r:id="rId3001" xr:uid="{00000000-0004-0000-0000-0000B80B0000}"/>
    <hyperlink ref="Q2097" r:id="rId3002" xr:uid="{00000000-0004-0000-0000-0000B90B0000}"/>
    <hyperlink ref="Q2098" r:id="rId3003" xr:uid="{00000000-0004-0000-0000-0000BA0B0000}"/>
    <hyperlink ref="Q2099" r:id="rId3004" xr:uid="{00000000-0004-0000-0000-0000BB0B0000}"/>
    <hyperlink ref="Q2100" r:id="rId3005" xr:uid="{00000000-0004-0000-0000-0000BC0B0000}"/>
    <hyperlink ref="Q2101" r:id="rId3006" xr:uid="{00000000-0004-0000-0000-0000BD0B0000}"/>
    <hyperlink ref="Q2102" r:id="rId3007" xr:uid="{00000000-0004-0000-0000-0000BE0B0000}"/>
    <hyperlink ref="Q2103" r:id="rId3008" xr:uid="{00000000-0004-0000-0000-0000BF0B0000}"/>
    <hyperlink ref="Q2104" r:id="rId3009" xr:uid="{00000000-0004-0000-0000-0000C00B0000}"/>
    <hyperlink ref="R2104" r:id="rId3010" xr:uid="{00000000-0004-0000-0000-0000C10B0000}"/>
    <hyperlink ref="Q2105" r:id="rId3011" xr:uid="{00000000-0004-0000-0000-0000C20B0000}"/>
    <hyperlink ref="R2105" r:id="rId3012" xr:uid="{00000000-0004-0000-0000-0000C30B0000}"/>
    <hyperlink ref="Q2106" r:id="rId3013" xr:uid="{00000000-0004-0000-0000-0000C40B0000}"/>
    <hyperlink ref="R2106" r:id="rId3014" xr:uid="{00000000-0004-0000-0000-0000C50B0000}"/>
    <hyperlink ref="Q2107" r:id="rId3015" xr:uid="{00000000-0004-0000-0000-0000C60B0000}"/>
    <hyperlink ref="R2107" r:id="rId3016" xr:uid="{00000000-0004-0000-0000-0000C70B0000}"/>
    <hyperlink ref="Q2108" r:id="rId3017" xr:uid="{00000000-0004-0000-0000-0000C80B0000}"/>
    <hyperlink ref="R2108" r:id="rId3018" xr:uid="{00000000-0004-0000-0000-0000C90B0000}"/>
    <hyperlink ref="Q2109" r:id="rId3019" xr:uid="{00000000-0004-0000-0000-0000CA0B0000}"/>
    <hyperlink ref="R2109" r:id="rId3020" xr:uid="{00000000-0004-0000-0000-0000CB0B0000}"/>
    <hyperlink ref="Q2110" r:id="rId3021" xr:uid="{00000000-0004-0000-0000-0000CC0B0000}"/>
    <hyperlink ref="R2110" r:id="rId3022" xr:uid="{00000000-0004-0000-0000-0000CD0B0000}"/>
    <hyperlink ref="Q2111" r:id="rId3023" xr:uid="{00000000-0004-0000-0000-0000CE0B0000}"/>
    <hyperlink ref="R2111" r:id="rId3024" xr:uid="{00000000-0004-0000-0000-0000CF0B0000}"/>
    <hyperlink ref="Q2112" r:id="rId3025" xr:uid="{00000000-0004-0000-0000-0000D00B0000}"/>
    <hyperlink ref="R2112" r:id="rId3026" xr:uid="{00000000-0004-0000-0000-0000D10B0000}"/>
    <hyperlink ref="Q2113" r:id="rId3027" xr:uid="{00000000-0004-0000-0000-0000D20B0000}"/>
    <hyperlink ref="R2113" r:id="rId3028" xr:uid="{00000000-0004-0000-0000-0000D30B0000}"/>
    <hyperlink ref="Q2114" r:id="rId3029" xr:uid="{00000000-0004-0000-0000-0000D40B0000}"/>
    <hyperlink ref="R2114" r:id="rId3030" xr:uid="{00000000-0004-0000-0000-0000D50B0000}"/>
    <hyperlink ref="Q2115" r:id="rId3031" xr:uid="{00000000-0004-0000-0000-0000D60B0000}"/>
    <hyperlink ref="Q2116" r:id="rId3032" xr:uid="{00000000-0004-0000-0000-0000D70B0000}"/>
    <hyperlink ref="Q2117" r:id="rId3033" xr:uid="{00000000-0004-0000-0000-0000D80B0000}"/>
    <hyperlink ref="Q2118" r:id="rId3034" xr:uid="{00000000-0004-0000-0000-0000D90B0000}"/>
    <hyperlink ref="Q2119" r:id="rId3035" xr:uid="{00000000-0004-0000-0000-0000DA0B0000}"/>
    <hyperlink ref="Q2120" r:id="rId3036" xr:uid="{00000000-0004-0000-0000-0000DB0B0000}"/>
    <hyperlink ref="Q2121" r:id="rId3037" xr:uid="{00000000-0004-0000-0000-0000DC0B0000}"/>
    <hyperlink ref="Q2122" r:id="rId3038" xr:uid="{00000000-0004-0000-0000-0000DD0B0000}"/>
    <hyperlink ref="Q2123" r:id="rId3039" xr:uid="{00000000-0004-0000-0000-0000DE0B0000}"/>
    <hyperlink ref="Q2124" r:id="rId3040" xr:uid="{00000000-0004-0000-0000-0000DF0B0000}"/>
    <hyperlink ref="Q2125" r:id="rId3041" xr:uid="{00000000-0004-0000-0000-0000E00B0000}"/>
    <hyperlink ref="Q2126" r:id="rId3042" xr:uid="{00000000-0004-0000-0000-0000E10B0000}"/>
    <hyperlink ref="Q2127" r:id="rId3043" xr:uid="{00000000-0004-0000-0000-0000E20B0000}"/>
    <hyperlink ref="Q2128" r:id="rId3044" xr:uid="{00000000-0004-0000-0000-0000E30B0000}"/>
    <hyperlink ref="Q2129" r:id="rId3045" xr:uid="{00000000-0004-0000-0000-0000E40B0000}"/>
    <hyperlink ref="Q2130" r:id="rId3046" xr:uid="{00000000-0004-0000-0000-0000E50B0000}"/>
    <hyperlink ref="Q2131" r:id="rId3047" xr:uid="{00000000-0004-0000-0000-0000E60B0000}"/>
    <hyperlink ref="Q2132" r:id="rId3048" xr:uid="{00000000-0004-0000-0000-0000E70B0000}"/>
    <hyperlink ref="Q2133" r:id="rId3049" xr:uid="{00000000-0004-0000-0000-0000E80B0000}"/>
    <hyperlink ref="Q2134" r:id="rId3050" xr:uid="{00000000-0004-0000-0000-0000E90B0000}"/>
    <hyperlink ref="Q2135" r:id="rId3051" xr:uid="{00000000-0004-0000-0000-0000EA0B0000}"/>
    <hyperlink ref="Q2136" r:id="rId3052" xr:uid="{00000000-0004-0000-0000-0000EB0B0000}"/>
    <hyperlink ref="Q2137" r:id="rId3053" xr:uid="{00000000-0004-0000-0000-0000EC0B0000}"/>
    <hyperlink ref="Q2138" r:id="rId3054" xr:uid="{00000000-0004-0000-0000-0000ED0B0000}"/>
    <hyperlink ref="Q2139" r:id="rId3055" xr:uid="{00000000-0004-0000-0000-0000EE0B0000}"/>
    <hyperlink ref="Q2140" r:id="rId3056" xr:uid="{00000000-0004-0000-0000-0000EF0B0000}"/>
    <hyperlink ref="Q2141" r:id="rId3057" xr:uid="{00000000-0004-0000-0000-0000F00B0000}"/>
    <hyperlink ref="Q2142" r:id="rId3058" xr:uid="{00000000-0004-0000-0000-0000F10B0000}"/>
    <hyperlink ref="Q2143" r:id="rId3059" xr:uid="{00000000-0004-0000-0000-0000F20B0000}"/>
    <hyperlink ref="Q2144" r:id="rId3060" xr:uid="{00000000-0004-0000-0000-0000F30B0000}"/>
    <hyperlink ref="Q2145" r:id="rId3061" xr:uid="{00000000-0004-0000-0000-0000F40B0000}"/>
    <hyperlink ref="Q2146" r:id="rId3062" xr:uid="{00000000-0004-0000-0000-0000F50B0000}"/>
    <hyperlink ref="Q2147" r:id="rId3063" xr:uid="{00000000-0004-0000-0000-0000F60B0000}"/>
    <hyperlink ref="Q2148" r:id="rId3064" xr:uid="{00000000-0004-0000-0000-0000F70B0000}"/>
    <hyperlink ref="Q2149" r:id="rId3065" xr:uid="{00000000-0004-0000-0000-0000F80B0000}"/>
    <hyperlink ref="Q2150" r:id="rId3066" xr:uid="{00000000-0004-0000-0000-0000F90B0000}"/>
    <hyperlink ref="Q2151" r:id="rId3067" xr:uid="{00000000-0004-0000-0000-0000FA0B0000}"/>
    <hyperlink ref="Q2152" r:id="rId3068" xr:uid="{00000000-0004-0000-0000-0000FB0B0000}"/>
    <hyperlink ref="Q2153" r:id="rId3069" xr:uid="{00000000-0004-0000-0000-0000FC0B0000}"/>
    <hyperlink ref="Q2154" r:id="rId3070" xr:uid="{00000000-0004-0000-0000-0000FD0B0000}"/>
    <hyperlink ref="Q2155" r:id="rId3071" xr:uid="{00000000-0004-0000-0000-0000FE0B0000}"/>
    <hyperlink ref="Q2156" r:id="rId3072" xr:uid="{00000000-0004-0000-0000-0000FF0B0000}"/>
    <hyperlink ref="Q2157" r:id="rId3073" xr:uid="{00000000-0004-0000-0000-0000000C0000}"/>
    <hyperlink ref="Q2158" r:id="rId3074" xr:uid="{00000000-0004-0000-0000-0000010C0000}"/>
    <hyperlink ref="Q2159" r:id="rId3075" xr:uid="{00000000-0004-0000-0000-0000020C0000}"/>
    <hyperlink ref="Q2160" r:id="rId3076" xr:uid="{00000000-0004-0000-0000-0000030C0000}"/>
    <hyperlink ref="Q2161" r:id="rId3077" xr:uid="{00000000-0004-0000-0000-0000040C0000}"/>
    <hyperlink ref="Q2162" r:id="rId3078" xr:uid="{00000000-0004-0000-0000-0000050C0000}"/>
    <hyperlink ref="Q2163" r:id="rId3079" xr:uid="{00000000-0004-0000-0000-0000060C0000}"/>
    <hyperlink ref="Q2164" r:id="rId3080" xr:uid="{00000000-0004-0000-0000-0000070C0000}"/>
    <hyperlink ref="Q2165" r:id="rId3081" xr:uid="{00000000-0004-0000-0000-0000080C0000}"/>
    <hyperlink ref="Q2166" r:id="rId3082" xr:uid="{00000000-0004-0000-0000-0000090C0000}"/>
    <hyperlink ref="Q2167" r:id="rId3083" xr:uid="{00000000-0004-0000-0000-00000A0C0000}"/>
    <hyperlink ref="Q2168" r:id="rId3084" xr:uid="{00000000-0004-0000-0000-00000B0C0000}"/>
    <hyperlink ref="Q2169" r:id="rId3085" xr:uid="{00000000-0004-0000-0000-00000C0C0000}"/>
    <hyperlink ref="Q2170" r:id="rId3086" xr:uid="{00000000-0004-0000-0000-00000D0C0000}"/>
    <hyperlink ref="Q2171" r:id="rId3087" xr:uid="{00000000-0004-0000-0000-00000E0C0000}"/>
    <hyperlink ref="Q2172" r:id="rId3088" xr:uid="{00000000-0004-0000-0000-00000F0C0000}"/>
    <hyperlink ref="Q2173" r:id="rId3089" xr:uid="{00000000-0004-0000-0000-0000100C0000}"/>
    <hyperlink ref="Q2174" r:id="rId3090" xr:uid="{00000000-0004-0000-0000-0000110C0000}"/>
    <hyperlink ref="Q2175" r:id="rId3091" xr:uid="{00000000-0004-0000-0000-0000120C0000}"/>
    <hyperlink ref="Q2176" r:id="rId3092" xr:uid="{00000000-0004-0000-0000-0000130C0000}"/>
    <hyperlink ref="Q2177" r:id="rId3093" xr:uid="{00000000-0004-0000-0000-0000140C0000}"/>
    <hyperlink ref="Q2178" r:id="rId3094" xr:uid="{00000000-0004-0000-0000-0000150C0000}"/>
    <hyperlink ref="Q2179" r:id="rId3095" xr:uid="{00000000-0004-0000-0000-0000160C0000}"/>
    <hyperlink ref="Q2180" r:id="rId3096" xr:uid="{00000000-0004-0000-0000-0000170C0000}"/>
    <hyperlink ref="Q2181" r:id="rId3097" xr:uid="{00000000-0004-0000-0000-0000180C0000}"/>
    <hyperlink ref="Q2182" r:id="rId3098" xr:uid="{00000000-0004-0000-0000-0000190C0000}"/>
    <hyperlink ref="Q2183" r:id="rId3099" xr:uid="{00000000-0004-0000-0000-00001A0C0000}"/>
    <hyperlink ref="Q2184" r:id="rId3100" xr:uid="{00000000-0004-0000-0000-00001B0C0000}"/>
    <hyperlink ref="Q2185" r:id="rId3101" xr:uid="{00000000-0004-0000-0000-00001C0C0000}"/>
    <hyperlink ref="Q2186" r:id="rId3102" xr:uid="{00000000-0004-0000-0000-00001D0C0000}"/>
    <hyperlink ref="Q2187" r:id="rId3103" xr:uid="{00000000-0004-0000-0000-00001E0C0000}"/>
    <hyperlink ref="Q2188" r:id="rId3104" xr:uid="{00000000-0004-0000-0000-00001F0C0000}"/>
    <hyperlink ref="Q2189" r:id="rId3105" xr:uid="{00000000-0004-0000-0000-0000200C0000}"/>
    <hyperlink ref="Q2190" r:id="rId3106" xr:uid="{00000000-0004-0000-0000-0000210C0000}"/>
    <hyperlink ref="Q2191" r:id="rId3107" xr:uid="{00000000-0004-0000-0000-0000220C0000}"/>
    <hyperlink ref="Q2192" r:id="rId3108" xr:uid="{00000000-0004-0000-0000-0000230C0000}"/>
    <hyperlink ref="Q2193" r:id="rId3109" xr:uid="{00000000-0004-0000-0000-0000240C0000}"/>
    <hyperlink ref="Q2194" r:id="rId3110" xr:uid="{00000000-0004-0000-0000-0000250C0000}"/>
    <hyperlink ref="Q2195" r:id="rId3111" xr:uid="{00000000-0004-0000-0000-0000260C0000}"/>
    <hyperlink ref="Q2196" r:id="rId3112" xr:uid="{00000000-0004-0000-0000-0000270C0000}"/>
    <hyperlink ref="Q2197" r:id="rId3113" xr:uid="{00000000-0004-0000-0000-0000280C0000}"/>
    <hyperlink ref="Q2198" r:id="rId3114" xr:uid="{00000000-0004-0000-0000-0000290C0000}"/>
    <hyperlink ref="Q2199" r:id="rId3115" xr:uid="{00000000-0004-0000-0000-00002A0C0000}"/>
    <hyperlink ref="Q2200" r:id="rId3116" xr:uid="{00000000-0004-0000-0000-00002B0C0000}"/>
    <hyperlink ref="Q2201" r:id="rId3117" xr:uid="{00000000-0004-0000-0000-00002C0C0000}"/>
    <hyperlink ref="R2201" r:id="rId3118" xr:uid="{00000000-0004-0000-0000-00002D0C0000}"/>
    <hyperlink ref="Q2202" r:id="rId3119" xr:uid="{00000000-0004-0000-0000-00002E0C0000}"/>
    <hyperlink ref="R2202" r:id="rId3120" xr:uid="{00000000-0004-0000-0000-00002F0C0000}"/>
    <hyperlink ref="Q2203" r:id="rId3121" xr:uid="{00000000-0004-0000-0000-0000300C0000}"/>
    <hyperlink ref="R2203" r:id="rId3122" xr:uid="{00000000-0004-0000-0000-0000310C0000}"/>
    <hyperlink ref="Q2204" r:id="rId3123" xr:uid="{00000000-0004-0000-0000-0000320C0000}"/>
    <hyperlink ref="R2204" r:id="rId3124" xr:uid="{00000000-0004-0000-0000-0000330C0000}"/>
    <hyperlink ref="Q2205" r:id="rId3125" xr:uid="{00000000-0004-0000-0000-0000340C0000}"/>
    <hyperlink ref="R2205" r:id="rId3126" xr:uid="{00000000-0004-0000-0000-0000350C0000}"/>
    <hyperlink ref="Q2206" r:id="rId3127" xr:uid="{00000000-0004-0000-0000-0000360C0000}"/>
    <hyperlink ref="R2206" r:id="rId3128" xr:uid="{00000000-0004-0000-0000-0000370C0000}"/>
    <hyperlink ref="Q2207" r:id="rId3129" xr:uid="{00000000-0004-0000-0000-0000380C0000}"/>
    <hyperlink ref="R2207" r:id="rId3130" xr:uid="{00000000-0004-0000-0000-0000390C0000}"/>
    <hyperlink ref="Q2208" r:id="rId3131" xr:uid="{00000000-0004-0000-0000-00003A0C0000}"/>
    <hyperlink ref="R2208" r:id="rId3132" xr:uid="{00000000-0004-0000-0000-00003B0C0000}"/>
    <hyperlink ref="Q2209" r:id="rId3133" xr:uid="{00000000-0004-0000-0000-00003C0C0000}"/>
    <hyperlink ref="R2209" r:id="rId3134" xr:uid="{00000000-0004-0000-0000-00003D0C0000}"/>
    <hyperlink ref="S2209" r:id="rId3135" xr:uid="{00000000-0004-0000-0000-00003E0C0000}"/>
    <hyperlink ref="Q2210" r:id="rId3136" xr:uid="{00000000-0004-0000-0000-00003F0C0000}"/>
    <hyperlink ref="R2210" r:id="rId3137" xr:uid="{00000000-0004-0000-0000-0000400C0000}"/>
    <hyperlink ref="S2210" r:id="rId3138" xr:uid="{00000000-0004-0000-0000-0000410C0000}"/>
    <hyperlink ref="Q2211" r:id="rId3139" xr:uid="{00000000-0004-0000-0000-0000420C0000}"/>
    <hyperlink ref="R2211" r:id="rId3140" xr:uid="{00000000-0004-0000-0000-0000430C0000}"/>
    <hyperlink ref="S2211" r:id="rId3141" xr:uid="{00000000-0004-0000-0000-0000440C0000}"/>
    <hyperlink ref="Q2212" r:id="rId3142" xr:uid="{00000000-0004-0000-0000-0000450C0000}"/>
    <hyperlink ref="R2212" r:id="rId3143" xr:uid="{00000000-0004-0000-0000-0000460C0000}"/>
    <hyperlink ref="S2212" r:id="rId3144" xr:uid="{00000000-0004-0000-0000-0000470C0000}"/>
    <hyperlink ref="Q2213" r:id="rId3145" xr:uid="{00000000-0004-0000-0000-0000480C0000}"/>
    <hyperlink ref="R2213" r:id="rId3146" xr:uid="{00000000-0004-0000-0000-0000490C0000}"/>
    <hyperlink ref="Q2214" r:id="rId3147" xr:uid="{00000000-0004-0000-0000-00004A0C0000}"/>
    <hyperlink ref="R2214" r:id="rId3148" xr:uid="{00000000-0004-0000-0000-00004B0C0000}"/>
    <hyperlink ref="Q2215" r:id="rId3149" xr:uid="{00000000-0004-0000-0000-00004C0C0000}"/>
    <hyperlink ref="R2215" r:id="rId3150" xr:uid="{00000000-0004-0000-0000-00004D0C0000}"/>
    <hyperlink ref="Q2216" r:id="rId3151" xr:uid="{00000000-0004-0000-0000-00004E0C0000}"/>
    <hyperlink ref="R2216" r:id="rId3152" xr:uid="{00000000-0004-0000-0000-00004F0C0000}"/>
    <hyperlink ref="Q2217" r:id="rId3153" xr:uid="{00000000-0004-0000-0000-0000500C0000}"/>
    <hyperlink ref="R2217" r:id="rId3154" xr:uid="{00000000-0004-0000-0000-0000510C0000}"/>
    <hyperlink ref="Q2218" r:id="rId3155" xr:uid="{00000000-0004-0000-0000-0000520C0000}"/>
    <hyperlink ref="R2218" r:id="rId3156" xr:uid="{00000000-0004-0000-0000-0000530C0000}"/>
    <hyperlink ref="Q2219" r:id="rId3157" xr:uid="{00000000-0004-0000-0000-0000540C0000}"/>
    <hyperlink ref="R2219" r:id="rId3158" xr:uid="{00000000-0004-0000-0000-0000550C0000}"/>
    <hyperlink ref="Q2220" r:id="rId3159" xr:uid="{00000000-0004-0000-0000-0000560C0000}"/>
    <hyperlink ref="R2220" r:id="rId3160" xr:uid="{00000000-0004-0000-0000-0000570C0000}"/>
    <hyperlink ref="S2220" r:id="rId3161" xr:uid="{00000000-0004-0000-0000-0000580C0000}"/>
    <hyperlink ref="Q2221" r:id="rId3162" xr:uid="{00000000-0004-0000-0000-0000590C0000}"/>
    <hyperlink ref="R2221" r:id="rId3163" xr:uid="{00000000-0004-0000-0000-00005A0C0000}"/>
    <hyperlink ref="Q2222" r:id="rId3164" xr:uid="{00000000-0004-0000-0000-00005B0C0000}"/>
    <hyperlink ref="Q2223" r:id="rId3165" xr:uid="{00000000-0004-0000-0000-00005C0C0000}"/>
    <hyperlink ref="Q2224" r:id="rId3166" xr:uid="{00000000-0004-0000-0000-00005D0C0000}"/>
    <hyperlink ref="Q2225" r:id="rId3167" xr:uid="{00000000-0004-0000-0000-00005E0C0000}"/>
    <hyperlink ref="Q2226" r:id="rId3168" xr:uid="{00000000-0004-0000-0000-00005F0C0000}"/>
    <hyperlink ref="Q2227" r:id="rId3169" xr:uid="{00000000-0004-0000-0000-0000600C0000}"/>
    <hyperlink ref="Q2228" r:id="rId3170" xr:uid="{00000000-0004-0000-0000-0000610C0000}"/>
    <hyperlink ref="Q2229" r:id="rId3171" xr:uid="{00000000-0004-0000-0000-0000620C0000}"/>
    <hyperlink ref="Q2230" r:id="rId3172" xr:uid="{00000000-0004-0000-0000-0000630C0000}"/>
    <hyperlink ref="Q2231" r:id="rId3173" xr:uid="{00000000-0004-0000-0000-0000640C0000}"/>
    <hyperlink ref="Q2232" r:id="rId3174" xr:uid="{00000000-0004-0000-0000-0000650C0000}"/>
    <hyperlink ref="Q2233" r:id="rId3175" xr:uid="{00000000-0004-0000-0000-0000660C0000}"/>
    <hyperlink ref="Q2234" r:id="rId3176" xr:uid="{00000000-0004-0000-0000-0000670C0000}"/>
    <hyperlink ref="Q2235" r:id="rId3177" xr:uid="{00000000-0004-0000-0000-0000680C0000}"/>
    <hyperlink ref="Q2236" r:id="rId3178" xr:uid="{00000000-0004-0000-0000-0000690C0000}"/>
    <hyperlink ref="Q2237" r:id="rId3179" xr:uid="{00000000-0004-0000-0000-00006A0C0000}"/>
    <hyperlink ref="Q2238" r:id="rId3180" xr:uid="{00000000-0004-0000-0000-00006B0C0000}"/>
    <hyperlink ref="Q2239" r:id="rId3181" xr:uid="{00000000-0004-0000-0000-00006C0C0000}"/>
    <hyperlink ref="Q2240" r:id="rId3182" xr:uid="{00000000-0004-0000-0000-00006D0C0000}"/>
    <hyperlink ref="Q2241" r:id="rId3183" xr:uid="{00000000-0004-0000-0000-00006E0C0000}"/>
    <hyperlink ref="Q2242" r:id="rId3184" xr:uid="{00000000-0004-0000-0000-00006F0C0000}"/>
    <hyperlink ref="Q2243" r:id="rId3185" xr:uid="{00000000-0004-0000-0000-0000700C0000}"/>
    <hyperlink ref="Q2244" r:id="rId3186" xr:uid="{00000000-0004-0000-0000-0000710C0000}"/>
    <hyperlink ref="Q2245" r:id="rId3187" xr:uid="{00000000-0004-0000-0000-0000720C0000}"/>
    <hyperlink ref="Q2246" r:id="rId3188" xr:uid="{00000000-0004-0000-0000-0000730C0000}"/>
    <hyperlink ref="Q2247" r:id="rId3189" xr:uid="{00000000-0004-0000-0000-0000740C0000}"/>
    <hyperlink ref="Q2248" r:id="rId3190" xr:uid="{00000000-0004-0000-0000-0000750C0000}"/>
    <hyperlink ref="Q2249" r:id="rId3191" xr:uid="{00000000-0004-0000-0000-0000760C0000}"/>
    <hyperlink ref="Q2250" r:id="rId3192" xr:uid="{00000000-0004-0000-0000-0000770C0000}"/>
    <hyperlink ref="Q2251" r:id="rId3193" xr:uid="{00000000-0004-0000-0000-0000780C0000}"/>
    <hyperlink ref="Q2252" r:id="rId3194" xr:uid="{00000000-0004-0000-0000-0000790C0000}"/>
    <hyperlink ref="Q2253" r:id="rId3195" xr:uid="{00000000-0004-0000-0000-00007A0C0000}"/>
    <hyperlink ref="Q2254" r:id="rId3196" xr:uid="{00000000-0004-0000-0000-00007B0C0000}"/>
    <hyperlink ref="Q2255" r:id="rId3197" xr:uid="{00000000-0004-0000-0000-00007C0C0000}"/>
    <hyperlink ref="Q2256" r:id="rId3198" xr:uid="{00000000-0004-0000-0000-00007D0C0000}"/>
    <hyperlink ref="Q2257" r:id="rId3199" xr:uid="{00000000-0004-0000-0000-00007E0C0000}"/>
    <hyperlink ref="Q2258" r:id="rId3200" xr:uid="{00000000-0004-0000-0000-00007F0C0000}"/>
    <hyperlink ref="Q2259" r:id="rId3201" xr:uid="{00000000-0004-0000-0000-0000800C0000}"/>
    <hyperlink ref="Q2260" r:id="rId3202" xr:uid="{00000000-0004-0000-0000-0000810C0000}"/>
    <hyperlink ref="Q2261" r:id="rId3203" xr:uid="{00000000-0004-0000-0000-0000820C0000}"/>
    <hyperlink ref="Q2262" r:id="rId3204" xr:uid="{00000000-0004-0000-0000-0000830C0000}"/>
    <hyperlink ref="Q2263" r:id="rId3205" xr:uid="{00000000-0004-0000-0000-0000840C0000}"/>
    <hyperlink ref="Q2264" r:id="rId3206" xr:uid="{00000000-0004-0000-0000-0000850C0000}"/>
    <hyperlink ref="Q2265" r:id="rId3207" xr:uid="{00000000-0004-0000-0000-0000860C0000}"/>
    <hyperlink ref="Q2266" r:id="rId3208" xr:uid="{00000000-0004-0000-0000-0000870C0000}"/>
    <hyperlink ref="Q2267" r:id="rId3209" xr:uid="{00000000-0004-0000-0000-0000880C0000}"/>
    <hyperlink ref="Q2268" r:id="rId3210" xr:uid="{00000000-0004-0000-0000-0000890C0000}"/>
    <hyperlink ref="Q2269" r:id="rId3211" xr:uid="{00000000-0004-0000-0000-00008A0C0000}"/>
    <hyperlink ref="Q2270" r:id="rId3212" xr:uid="{00000000-0004-0000-0000-00008B0C0000}"/>
    <hyperlink ref="Q2271" r:id="rId3213" xr:uid="{00000000-0004-0000-0000-00008C0C0000}"/>
    <hyperlink ref="Q2272" r:id="rId3214" xr:uid="{00000000-0004-0000-0000-00008D0C0000}"/>
    <hyperlink ref="Q2273" r:id="rId3215" xr:uid="{00000000-0004-0000-0000-00008E0C0000}"/>
    <hyperlink ref="Q2274" r:id="rId3216" xr:uid="{00000000-0004-0000-0000-00008F0C0000}"/>
    <hyperlink ref="Q2275" r:id="rId3217" xr:uid="{00000000-0004-0000-0000-0000900C0000}"/>
    <hyperlink ref="Q2276" r:id="rId3218" xr:uid="{00000000-0004-0000-0000-0000910C0000}"/>
    <hyperlink ref="Q2277" r:id="rId3219" xr:uid="{00000000-0004-0000-0000-0000920C0000}"/>
    <hyperlink ref="Q2278" r:id="rId3220" xr:uid="{00000000-0004-0000-0000-0000930C0000}"/>
    <hyperlink ref="Q2279" r:id="rId3221" xr:uid="{00000000-0004-0000-0000-0000940C0000}"/>
    <hyperlink ref="Q2280" r:id="rId3222" xr:uid="{00000000-0004-0000-0000-0000950C0000}"/>
    <hyperlink ref="Q2281" r:id="rId3223" xr:uid="{00000000-0004-0000-0000-0000960C0000}"/>
    <hyperlink ref="Q2282" r:id="rId3224" xr:uid="{00000000-0004-0000-0000-0000970C0000}"/>
    <hyperlink ref="Q2283" r:id="rId3225" xr:uid="{00000000-0004-0000-0000-0000980C0000}"/>
    <hyperlink ref="Q2284" r:id="rId3226" xr:uid="{00000000-0004-0000-0000-0000990C0000}"/>
    <hyperlink ref="Q2285" r:id="rId3227" xr:uid="{00000000-0004-0000-0000-00009A0C0000}"/>
    <hyperlink ref="Q2286" r:id="rId3228" xr:uid="{00000000-0004-0000-0000-00009B0C0000}"/>
    <hyperlink ref="Q2287" r:id="rId3229" xr:uid="{00000000-0004-0000-0000-00009C0C0000}"/>
    <hyperlink ref="Q2288" r:id="rId3230" xr:uid="{00000000-0004-0000-0000-00009D0C0000}"/>
    <hyperlink ref="Q2289" r:id="rId3231" xr:uid="{00000000-0004-0000-0000-00009E0C0000}"/>
    <hyperlink ref="Q2290" r:id="rId3232" xr:uid="{00000000-0004-0000-0000-00009F0C0000}"/>
    <hyperlink ref="Q2291" r:id="rId3233" xr:uid="{00000000-0004-0000-0000-0000A00C0000}"/>
    <hyperlink ref="Q2292" r:id="rId3234" xr:uid="{00000000-0004-0000-0000-0000A10C0000}"/>
    <hyperlink ref="Q2293" r:id="rId3235" xr:uid="{00000000-0004-0000-0000-0000A20C0000}"/>
    <hyperlink ref="Q2294" r:id="rId3236" xr:uid="{00000000-0004-0000-0000-0000A30C0000}"/>
    <hyperlink ref="Q2295" r:id="rId3237" xr:uid="{00000000-0004-0000-0000-0000A40C0000}"/>
    <hyperlink ref="Q2296" r:id="rId3238" xr:uid="{00000000-0004-0000-0000-0000A50C0000}"/>
    <hyperlink ref="Q2297" r:id="rId3239" xr:uid="{00000000-0004-0000-0000-0000A60C0000}"/>
    <hyperlink ref="R2297" r:id="rId3240" xr:uid="{00000000-0004-0000-0000-0000A70C0000}"/>
    <hyperlink ref="Q2298" r:id="rId3241" xr:uid="{00000000-0004-0000-0000-0000A80C0000}"/>
    <hyperlink ref="R2298" r:id="rId3242" xr:uid="{00000000-0004-0000-0000-0000A90C0000}"/>
    <hyperlink ref="Q2299" r:id="rId3243" xr:uid="{00000000-0004-0000-0000-0000AA0C0000}"/>
    <hyperlink ref="R2299" r:id="rId3244" xr:uid="{00000000-0004-0000-0000-0000AB0C0000}"/>
    <hyperlink ref="Q2300" r:id="rId3245" xr:uid="{00000000-0004-0000-0000-0000AC0C0000}"/>
    <hyperlink ref="R2300" r:id="rId3246" xr:uid="{00000000-0004-0000-0000-0000AD0C0000}"/>
    <hyperlink ref="Q2301" r:id="rId3247" xr:uid="{00000000-0004-0000-0000-0000AE0C0000}"/>
    <hyperlink ref="R2301" r:id="rId3248" xr:uid="{00000000-0004-0000-0000-0000AF0C0000}"/>
    <hyperlink ref="Q2302" r:id="rId3249" xr:uid="{00000000-0004-0000-0000-0000B00C0000}"/>
    <hyperlink ref="R2302" r:id="rId3250" xr:uid="{00000000-0004-0000-0000-0000B10C0000}"/>
    <hyperlink ref="Q2303" r:id="rId3251" xr:uid="{00000000-0004-0000-0000-0000B20C0000}"/>
    <hyperlink ref="R2303" r:id="rId3252" xr:uid="{00000000-0004-0000-0000-0000B30C0000}"/>
    <hyperlink ref="Q2304" r:id="rId3253" xr:uid="{00000000-0004-0000-0000-0000B40C0000}"/>
    <hyperlink ref="R2304" r:id="rId3254" xr:uid="{00000000-0004-0000-0000-0000B50C0000}"/>
    <hyperlink ref="Q2305" r:id="rId3255" xr:uid="{00000000-0004-0000-0000-0000B60C0000}"/>
    <hyperlink ref="R2305" r:id="rId3256" xr:uid="{00000000-0004-0000-0000-0000B70C0000}"/>
    <hyperlink ref="Q2306" r:id="rId3257" xr:uid="{00000000-0004-0000-0000-0000B80C0000}"/>
    <hyperlink ref="R2306" r:id="rId3258" xr:uid="{00000000-0004-0000-0000-0000B90C0000}"/>
    <hyperlink ref="Q2307" r:id="rId3259" xr:uid="{00000000-0004-0000-0000-0000BA0C0000}"/>
    <hyperlink ref="R2307" r:id="rId3260" xr:uid="{00000000-0004-0000-0000-0000BB0C0000}"/>
    <hyperlink ref="Q2308" r:id="rId3261" xr:uid="{00000000-0004-0000-0000-0000BC0C0000}"/>
    <hyperlink ref="R2308" r:id="rId3262" xr:uid="{00000000-0004-0000-0000-0000BD0C0000}"/>
    <hyperlink ref="Q2309" r:id="rId3263" xr:uid="{00000000-0004-0000-0000-0000BE0C0000}"/>
    <hyperlink ref="R2309" r:id="rId3264" xr:uid="{00000000-0004-0000-0000-0000BF0C0000}"/>
    <hyperlink ref="Q2310" r:id="rId3265" xr:uid="{00000000-0004-0000-0000-0000C00C0000}"/>
    <hyperlink ref="R2310" r:id="rId3266" xr:uid="{00000000-0004-0000-0000-0000C10C0000}"/>
    <hyperlink ref="Q2311" r:id="rId3267" xr:uid="{00000000-0004-0000-0000-0000C20C0000}"/>
    <hyperlink ref="R2311" r:id="rId3268" xr:uid="{00000000-0004-0000-0000-0000C30C0000}"/>
    <hyperlink ref="Q2312" r:id="rId3269" xr:uid="{00000000-0004-0000-0000-0000C40C0000}"/>
    <hyperlink ref="R2312" r:id="rId3270" xr:uid="{00000000-0004-0000-0000-0000C50C0000}"/>
    <hyperlink ref="Q2313" r:id="rId3271" xr:uid="{00000000-0004-0000-0000-0000C60C0000}"/>
    <hyperlink ref="R2313" r:id="rId3272" xr:uid="{00000000-0004-0000-0000-0000C70C0000}"/>
    <hyperlink ref="Q2314" r:id="rId3273" xr:uid="{00000000-0004-0000-0000-0000C80C0000}"/>
    <hyperlink ref="R2314" r:id="rId3274" xr:uid="{00000000-0004-0000-0000-0000C90C0000}"/>
    <hyperlink ref="Q2315" r:id="rId3275" xr:uid="{00000000-0004-0000-0000-0000CA0C0000}"/>
    <hyperlink ref="R2315" r:id="rId3276" xr:uid="{00000000-0004-0000-0000-0000CB0C0000}"/>
    <hyperlink ref="Q2316" r:id="rId3277" xr:uid="{00000000-0004-0000-0000-0000CC0C0000}"/>
    <hyperlink ref="R2316" r:id="rId3278" xr:uid="{00000000-0004-0000-0000-0000CD0C0000}"/>
    <hyperlink ref="Q2317" r:id="rId3279" xr:uid="{00000000-0004-0000-0000-0000CE0C0000}"/>
    <hyperlink ref="R2317" r:id="rId3280" xr:uid="{00000000-0004-0000-0000-0000CF0C0000}"/>
    <hyperlink ref="Q2318" r:id="rId3281" xr:uid="{00000000-0004-0000-0000-0000D00C0000}"/>
    <hyperlink ref="R2318" r:id="rId3282" xr:uid="{00000000-0004-0000-0000-0000D10C0000}"/>
    <hyperlink ref="Q2319" r:id="rId3283" xr:uid="{00000000-0004-0000-0000-0000D20C0000}"/>
    <hyperlink ref="R2319" r:id="rId3284" xr:uid="{00000000-0004-0000-0000-0000D30C0000}"/>
    <hyperlink ref="Q2320" r:id="rId3285" xr:uid="{00000000-0004-0000-0000-0000D40C0000}"/>
    <hyperlink ref="R2320" r:id="rId3286" xr:uid="{00000000-0004-0000-0000-0000D50C0000}"/>
    <hyperlink ref="Q2321" r:id="rId3287" xr:uid="{00000000-0004-0000-0000-0000D60C0000}"/>
    <hyperlink ref="R2321" r:id="rId3288" xr:uid="{00000000-0004-0000-0000-0000D70C0000}"/>
    <hyperlink ref="Q2322" r:id="rId3289" xr:uid="{00000000-0004-0000-0000-0000D80C0000}"/>
    <hyperlink ref="R2322" r:id="rId3290" xr:uid="{00000000-0004-0000-0000-0000D90C0000}"/>
    <hyperlink ref="Q2323" r:id="rId3291" xr:uid="{00000000-0004-0000-0000-0000DA0C0000}"/>
    <hyperlink ref="R2323" r:id="rId3292" xr:uid="{00000000-0004-0000-0000-0000DB0C0000}"/>
    <hyperlink ref="Q2324" r:id="rId3293" xr:uid="{00000000-0004-0000-0000-0000DC0C0000}"/>
    <hyperlink ref="R2324" r:id="rId3294" xr:uid="{00000000-0004-0000-0000-0000DD0C0000}"/>
    <hyperlink ref="Q2325" r:id="rId3295" xr:uid="{00000000-0004-0000-0000-0000DE0C0000}"/>
    <hyperlink ref="R2325" r:id="rId3296" xr:uid="{00000000-0004-0000-0000-0000DF0C0000}"/>
    <hyperlink ref="Q2326" r:id="rId3297" xr:uid="{00000000-0004-0000-0000-0000E00C0000}"/>
    <hyperlink ref="R2326" r:id="rId3298" xr:uid="{00000000-0004-0000-0000-0000E10C0000}"/>
    <hyperlink ref="Q2327" r:id="rId3299" xr:uid="{00000000-0004-0000-0000-0000E20C0000}"/>
    <hyperlink ref="R2327" r:id="rId3300" xr:uid="{00000000-0004-0000-0000-0000E30C0000}"/>
    <hyperlink ref="Q2328" r:id="rId3301" xr:uid="{00000000-0004-0000-0000-0000E40C0000}"/>
    <hyperlink ref="R2328" r:id="rId3302" xr:uid="{00000000-0004-0000-0000-0000E50C0000}"/>
    <hyperlink ref="Q2329" r:id="rId3303" xr:uid="{00000000-0004-0000-0000-0000E60C0000}"/>
    <hyperlink ref="R2329" r:id="rId3304" xr:uid="{00000000-0004-0000-0000-0000E70C0000}"/>
    <hyperlink ref="Q2330" r:id="rId3305" xr:uid="{00000000-0004-0000-0000-0000E80C0000}"/>
    <hyperlink ref="R2330" r:id="rId3306" xr:uid="{00000000-0004-0000-0000-0000E90C0000}"/>
    <hyperlink ref="Q2331" r:id="rId3307" xr:uid="{00000000-0004-0000-0000-0000EA0C0000}"/>
    <hyperlink ref="R2331" r:id="rId3308" xr:uid="{00000000-0004-0000-0000-0000EB0C0000}"/>
    <hyperlink ref="Q2332" r:id="rId3309" xr:uid="{00000000-0004-0000-0000-0000EC0C0000}"/>
    <hyperlink ref="R2332" r:id="rId3310" xr:uid="{00000000-0004-0000-0000-0000ED0C0000}"/>
    <hyperlink ref="Q2333" r:id="rId3311" xr:uid="{00000000-0004-0000-0000-0000EE0C0000}"/>
    <hyperlink ref="R2333" r:id="rId3312" xr:uid="{00000000-0004-0000-0000-0000EF0C0000}"/>
    <hyperlink ref="Q2334" r:id="rId3313" xr:uid="{00000000-0004-0000-0000-0000F00C0000}"/>
    <hyperlink ref="R2334" r:id="rId3314" xr:uid="{00000000-0004-0000-0000-0000F10C0000}"/>
    <hyperlink ref="Q2335" r:id="rId3315" xr:uid="{00000000-0004-0000-0000-0000F20C0000}"/>
    <hyperlink ref="R2335" r:id="rId3316" xr:uid="{00000000-0004-0000-0000-0000F30C0000}"/>
    <hyperlink ref="Q2336" r:id="rId3317" xr:uid="{00000000-0004-0000-0000-0000F40C0000}"/>
    <hyperlink ref="R2336" r:id="rId3318" xr:uid="{00000000-0004-0000-0000-0000F50C0000}"/>
    <hyperlink ref="Q2337" r:id="rId3319" xr:uid="{00000000-0004-0000-0000-0000F60C0000}"/>
    <hyperlink ref="R2337" r:id="rId3320" xr:uid="{00000000-0004-0000-0000-0000F70C0000}"/>
    <hyperlink ref="Q2338" r:id="rId3321" xr:uid="{00000000-0004-0000-0000-0000F80C0000}"/>
    <hyperlink ref="R2338" r:id="rId3322" xr:uid="{00000000-0004-0000-0000-0000F90C0000}"/>
    <hyperlink ref="Q2339" r:id="rId3323" xr:uid="{00000000-0004-0000-0000-0000FA0C0000}"/>
    <hyperlink ref="R2339" r:id="rId3324" xr:uid="{00000000-0004-0000-0000-0000FB0C0000}"/>
    <hyperlink ref="Q2340" r:id="rId3325" xr:uid="{00000000-0004-0000-0000-0000FC0C0000}"/>
    <hyperlink ref="R2340" r:id="rId3326" xr:uid="{00000000-0004-0000-0000-0000FD0C0000}"/>
    <hyperlink ref="Q2341" r:id="rId3327" xr:uid="{00000000-0004-0000-0000-0000FE0C0000}"/>
    <hyperlink ref="R2341" r:id="rId3328" xr:uid="{00000000-0004-0000-0000-0000FF0C0000}"/>
    <hyperlink ref="Q2342" r:id="rId3329" xr:uid="{00000000-0004-0000-0000-0000000D0000}"/>
    <hyperlink ref="R2342" r:id="rId3330" xr:uid="{00000000-0004-0000-0000-0000010D0000}"/>
    <hyperlink ref="Q2343" r:id="rId3331" xr:uid="{00000000-0004-0000-0000-0000020D0000}"/>
    <hyperlink ref="R2343" r:id="rId3332" xr:uid="{00000000-0004-0000-0000-0000030D0000}"/>
    <hyperlink ref="Q2344" r:id="rId3333" xr:uid="{00000000-0004-0000-0000-0000040D0000}"/>
    <hyperlink ref="R2344" r:id="rId3334" xr:uid="{00000000-0004-0000-0000-0000050D0000}"/>
    <hyperlink ref="Q2345" r:id="rId3335" xr:uid="{00000000-0004-0000-0000-0000060D0000}"/>
    <hyperlink ref="R2345" r:id="rId3336" xr:uid="{00000000-0004-0000-0000-0000070D0000}"/>
    <hyperlink ref="Q2346" r:id="rId3337" xr:uid="{00000000-0004-0000-0000-0000080D0000}"/>
    <hyperlink ref="R2346" r:id="rId3338" xr:uid="{00000000-0004-0000-0000-0000090D0000}"/>
    <hyperlink ref="Q2347" r:id="rId3339" xr:uid="{00000000-0004-0000-0000-00000A0D0000}"/>
    <hyperlink ref="R2347" r:id="rId3340" xr:uid="{00000000-0004-0000-0000-00000B0D0000}"/>
    <hyperlink ref="Q2348" r:id="rId3341" xr:uid="{00000000-0004-0000-0000-00000C0D0000}"/>
    <hyperlink ref="R2348" r:id="rId3342" xr:uid="{00000000-0004-0000-0000-00000D0D0000}"/>
    <hyperlink ref="Q2349" r:id="rId3343" xr:uid="{00000000-0004-0000-0000-00000E0D0000}"/>
    <hyperlink ref="R2349" r:id="rId3344" xr:uid="{00000000-0004-0000-0000-00000F0D0000}"/>
    <hyperlink ref="Q2350" r:id="rId3345" xr:uid="{00000000-0004-0000-0000-0000100D0000}"/>
    <hyperlink ref="R2350" r:id="rId3346" xr:uid="{00000000-0004-0000-0000-0000110D0000}"/>
    <hyperlink ref="Q2351" r:id="rId3347" xr:uid="{00000000-0004-0000-0000-0000120D0000}"/>
    <hyperlink ref="R2351" r:id="rId3348" xr:uid="{00000000-0004-0000-0000-0000130D0000}"/>
    <hyperlink ref="Q2352" r:id="rId3349" xr:uid="{00000000-0004-0000-0000-0000140D0000}"/>
    <hyperlink ref="R2352" r:id="rId3350" xr:uid="{00000000-0004-0000-0000-0000150D0000}"/>
    <hyperlink ref="Q2353" r:id="rId3351" xr:uid="{00000000-0004-0000-0000-0000160D0000}"/>
    <hyperlink ref="R2353" r:id="rId3352" xr:uid="{00000000-0004-0000-0000-0000170D0000}"/>
    <hyperlink ref="Q2354" r:id="rId3353" xr:uid="{00000000-0004-0000-0000-0000180D0000}"/>
    <hyperlink ref="R2354" r:id="rId3354" xr:uid="{00000000-0004-0000-0000-0000190D0000}"/>
    <hyperlink ref="Q2355" r:id="rId3355" xr:uid="{00000000-0004-0000-0000-00001A0D0000}"/>
    <hyperlink ref="Q2356" r:id="rId3356" xr:uid="{00000000-0004-0000-0000-00001B0D0000}"/>
    <hyperlink ref="Q2357" r:id="rId3357" xr:uid="{00000000-0004-0000-0000-00001C0D0000}"/>
    <hyperlink ref="Q2358" r:id="rId3358" xr:uid="{00000000-0004-0000-0000-00001D0D0000}"/>
    <hyperlink ref="Q2359" r:id="rId3359" xr:uid="{00000000-0004-0000-0000-00001E0D0000}"/>
    <hyperlink ref="Q2360" r:id="rId3360" xr:uid="{00000000-0004-0000-0000-00001F0D0000}"/>
    <hyperlink ref="Q2361" r:id="rId3361" xr:uid="{00000000-0004-0000-0000-0000200D0000}"/>
    <hyperlink ref="Q2362" r:id="rId3362" xr:uid="{00000000-0004-0000-0000-0000210D0000}"/>
    <hyperlink ref="Q2363" r:id="rId3363" xr:uid="{00000000-0004-0000-0000-0000220D0000}"/>
    <hyperlink ref="Q2364" r:id="rId3364" xr:uid="{00000000-0004-0000-0000-0000230D0000}"/>
    <hyperlink ref="Q2365" r:id="rId3365" xr:uid="{00000000-0004-0000-0000-0000240D0000}"/>
    <hyperlink ref="Q2366" r:id="rId3366" xr:uid="{00000000-0004-0000-0000-0000250D0000}"/>
    <hyperlink ref="Q2367" r:id="rId3367" xr:uid="{00000000-0004-0000-0000-0000260D0000}"/>
    <hyperlink ref="Q2368" r:id="rId3368" xr:uid="{00000000-0004-0000-0000-0000270D0000}"/>
    <hyperlink ref="Q2369" r:id="rId3369" xr:uid="{00000000-0004-0000-0000-0000280D0000}"/>
    <hyperlink ref="Q2370" r:id="rId3370" xr:uid="{00000000-0004-0000-0000-0000290D0000}"/>
    <hyperlink ref="Q2371" r:id="rId3371" xr:uid="{00000000-0004-0000-0000-00002A0D0000}"/>
    <hyperlink ref="Q2372" r:id="rId3372" xr:uid="{00000000-0004-0000-0000-00002B0D0000}"/>
    <hyperlink ref="Q2373" r:id="rId3373" xr:uid="{00000000-0004-0000-0000-00002C0D0000}"/>
    <hyperlink ref="Q2374" r:id="rId3374" xr:uid="{00000000-0004-0000-0000-00002D0D0000}"/>
    <hyperlink ref="R2374" r:id="rId3375" xr:uid="{00000000-0004-0000-0000-00002E0D0000}"/>
    <hyperlink ref="Q2375" r:id="rId3376" xr:uid="{00000000-0004-0000-0000-00002F0D0000}"/>
    <hyperlink ref="R2375" r:id="rId3377" xr:uid="{00000000-0004-0000-0000-0000300D0000}"/>
    <hyperlink ref="Q2376" r:id="rId3378" xr:uid="{00000000-0004-0000-0000-0000310D0000}"/>
    <hyperlink ref="R2376" r:id="rId3379" xr:uid="{00000000-0004-0000-0000-0000320D0000}"/>
    <hyperlink ref="Q2377" r:id="rId3380" xr:uid="{00000000-0004-0000-0000-0000330D0000}"/>
    <hyperlink ref="R2377" r:id="rId3381" xr:uid="{00000000-0004-0000-0000-0000340D0000}"/>
    <hyperlink ref="Q2378" r:id="rId3382" xr:uid="{00000000-0004-0000-0000-0000350D0000}"/>
    <hyperlink ref="R2378" r:id="rId3383" xr:uid="{00000000-0004-0000-0000-0000360D0000}"/>
    <hyperlink ref="Q2379" r:id="rId3384" xr:uid="{00000000-0004-0000-0000-0000370D0000}"/>
    <hyperlink ref="R2379" r:id="rId3385" xr:uid="{00000000-0004-0000-0000-0000380D0000}"/>
    <hyperlink ref="Q2380" r:id="rId3386" xr:uid="{00000000-0004-0000-0000-0000390D0000}"/>
    <hyperlink ref="R2380" r:id="rId3387" xr:uid="{00000000-0004-0000-0000-00003A0D0000}"/>
    <hyperlink ref="Q2381" r:id="rId3388" xr:uid="{00000000-0004-0000-0000-00003B0D0000}"/>
    <hyperlink ref="R2381" r:id="rId3389" xr:uid="{00000000-0004-0000-0000-00003C0D0000}"/>
    <hyperlink ref="Q2382" r:id="rId3390" xr:uid="{00000000-0004-0000-0000-00003D0D0000}"/>
    <hyperlink ref="R2382" r:id="rId3391" xr:uid="{00000000-0004-0000-0000-00003E0D0000}"/>
    <hyperlink ref="Q2383" r:id="rId3392" xr:uid="{00000000-0004-0000-0000-00003F0D0000}"/>
    <hyperlink ref="R2383" r:id="rId3393" xr:uid="{00000000-0004-0000-0000-0000400D0000}"/>
    <hyperlink ref="Q2384" r:id="rId3394" xr:uid="{00000000-0004-0000-0000-0000410D0000}"/>
    <hyperlink ref="R2384" r:id="rId3395" xr:uid="{00000000-0004-0000-0000-0000420D0000}"/>
    <hyperlink ref="Q2385" r:id="rId3396" xr:uid="{00000000-0004-0000-0000-0000430D0000}"/>
    <hyperlink ref="R2385" r:id="rId3397" xr:uid="{00000000-0004-0000-0000-0000440D0000}"/>
    <hyperlink ref="Q2386" r:id="rId3398" xr:uid="{00000000-0004-0000-0000-0000450D0000}"/>
    <hyperlink ref="R2386" r:id="rId3399" xr:uid="{00000000-0004-0000-0000-0000460D0000}"/>
    <hyperlink ref="Q2387" r:id="rId3400" xr:uid="{00000000-0004-0000-0000-0000470D0000}"/>
    <hyperlink ref="R2387" r:id="rId3401" xr:uid="{00000000-0004-0000-0000-0000480D0000}"/>
    <hyperlink ref="Q2388" r:id="rId3402" xr:uid="{00000000-0004-0000-0000-0000490D0000}"/>
    <hyperlink ref="R2388" r:id="rId3403" xr:uid="{00000000-0004-0000-0000-00004A0D0000}"/>
    <hyperlink ref="Q2389" r:id="rId3404" xr:uid="{00000000-0004-0000-0000-00004B0D0000}"/>
    <hyperlink ref="R2389" r:id="rId3405" xr:uid="{00000000-0004-0000-0000-00004C0D0000}"/>
    <hyperlink ref="Q2390" r:id="rId3406" xr:uid="{00000000-0004-0000-0000-00004D0D0000}"/>
    <hyperlink ref="Q2391" r:id="rId3407" xr:uid="{00000000-0004-0000-0000-00004E0D0000}"/>
    <hyperlink ref="Q2392" r:id="rId3408" xr:uid="{00000000-0004-0000-0000-00004F0D0000}"/>
    <hyperlink ref="Q2393" r:id="rId3409" xr:uid="{00000000-0004-0000-0000-0000500D0000}"/>
    <hyperlink ref="Q2394" r:id="rId3410" xr:uid="{00000000-0004-0000-0000-0000510D0000}"/>
    <hyperlink ref="Q2395" r:id="rId3411" xr:uid="{00000000-0004-0000-0000-0000520D0000}"/>
    <hyperlink ref="Q2396" r:id="rId3412" xr:uid="{00000000-0004-0000-0000-0000530D0000}"/>
    <hyperlink ref="Q2397" r:id="rId3413" xr:uid="{00000000-0004-0000-0000-0000540D0000}"/>
    <hyperlink ref="Q2398" r:id="rId3414" xr:uid="{00000000-0004-0000-0000-0000550D0000}"/>
    <hyperlink ref="Q2399" r:id="rId3415" xr:uid="{00000000-0004-0000-0000-0000560D0000}"/>
    <hyperlink ref="Q2400" r:id="rId3416" xr:uid="{00000000-0004-0000-0000-0000570D0000}"/>
    <hyperlink ref="Q2401" r:id="rId3417" xr:uid="{00000000-0004-0000-0000-0000580D0000}"/>
    <hyperlink ref="Q2402" r:id="rId3418" xr:uid="{00000000-0004-0000-0000-0000590D0000}"/>
    <hyperlink ref="Q2403" r:id="rId3419" xr:uid="{00000000-0004-0000-0000-00005A0D0000}"/>
    <hyperlink ref="Q2404" r:id="rId3420" xr:uid="{00000000-0004-0000-0000-00005B0D0000}"/>
    <hyperlink ref="Q2405" r:id="rId3421" xr:uid="{00000000-0004-0000-0000-00005C0D0000}"/>
    <hyperlink ref="Q2406" r:id="rId3422" xr:uid="{00000000-0004-0000-0000-00005D0D0000}"/>
    <hyperlink ref="Q2407" r:id="rId3423" xr:uid="{00000000-0004-0000-0000-00005E0D0000}"/>
    <hyperlink ref="Q2408" r:id="rId3424" xr:uid="{00000000-0004-0000-0000-00005F0D0000}"/>
    <hyperlink ref="Q2409" r:id="rId3425" xr:uid="{00000000-0004-0000-0000-0000600D0000}"/>
    <hyperlink ref="Q2410" r:id="rId3426" xr:uid="{00000000-0004-0000-0000-0000610D0000}"/>
    <hyperlink ref="Q2411" r:id="rId3427" xr:uid="{00000000-0004-0000-0000-0000620D0000}"/>
    <hyperlink ref="Q2412" r:id="rId3428" xr:uid="{00000000-0004-0000-0000-0000630D0000}"/>
    <hyperlink ref="Q2413" r:id="rId3429" xr:uid="{00000000-0004-0000-0000-0000640D0000}"/>
    <hyperlink ref="Q2414" r:id="rId3430" xr:uid="{00000000-0004-0000-0000-0000650D0000}"/>
    <hyperlink ref="Q2415" r:id="rId3431" xr:uid="{00000000-0004-0000-0000-0000660D0000}"/>
    <hyperlink ref="Q2416" r:id="rId3432" xr:uid="{00000000-0004-0000-0000-0000670D0000}"/>
    <hyperlink ref="Q2417" r:id="rId3433" xr:uid="{00000000-0004-0000-0000-0000680D0000}"/>
    <hyperlink ref="Q2418" r:id="rId3434" xr:uid="{00000000-0004-0000-0000-0000690D0000}"/>
    <hyperlink ref="Q2419" r:id="rId3435" xr:uid="{00000000-0004-0000-0000-00006A0D0000}"/>
    <hyperlink ref="Q2420" r:id="rId3436" xr:uid="{00000000-0004-0000-0000-00006B0D0000}"/>
    <hyperlink ref="Q2421" r:id="rId3437" xr:uid="{00000000-0004-0000-0000-00006C0D0000}"/>
    <hyperlink ref="Q2422" r:id="rId3438" xr:uid="{00000000-0004-0000-0000-00006D0D0000}"/>
    <hyperlink ref="Q2423" r:id="rId3439" xr:uid="{00000000-0004-0000-0000-00006E0D0000}"/>
    <hyperlink ref="Q2424" r:id="rId3440" xr:uid="{00000000-0004-0000-0000-00006F0D0000}"/>
    <hyperlink ref="Q2425" r:id="rId3441" xr:uid="{00000000-0004-0000-0000-0000700D0000}"/>
    <hyperlink ref="Q2426" r:id="rId3442" xr:uid="{00000000-0004-0000-0000-0000710D0000}"/>
    <hyperlink ref="Q2427" r:id="rId3443" xr:uid="{00000000-0004-0000-0000-0000720D0000}"/>
    <hyperlink ref="Q2428" r:id="rId3444" xr:uid="{00000000-0004-0000-0000-0000730D0000}"/>
    <hyperlink ref="Q2429" r:id="rId3445" xr:uid="{00000000-0004-0000-0000-0000740D0000}"/>
    <hyperlink ref="Q2430" r:id="rId3446" xr:uid="{00000000-0004-0000-0000-0000750D0000}"/>
    <hyperlink ref="Q2431" r:id="rId3447" xr:uid="{00000000-0004-0000-0000-0000760D0000}"/>
    <hyperlink ref="Q2432" r:id="rId3448" xr:uid="{00000000-0004-0000-0000-0000770D0000}"/>
    <hyperlink ref="Q2433" r:id="rId3449" xr:uid="{00000000-0004-0000-0000-0000780D0000}"/>
    <hyperlink ref="Q2434" r:id="rId3450" xr:uid="{00000000-0004-0000-0000-0000790D0000}"/>
    <hyperlink ref="Q2435" r:id="rId3451" xr:uid="{00000000-0004-0000-0000-00007A0D0000}"/>
    <hyperlink ref="Q2436" r:id="rId3452" xr:uid="{00000000-0004-0000-0000-00007B0D0000}"/>
    <hyperlink ref="Q2437" r:id="rId3453" xr:uid="{00000000-0004-0000-0000-00007C0D0000}"/>
    <hyperlink ref="Q2438" r:id="rId3454" xr:uid="{00000000-0004-0000-0000-00007D0D0000}"/>
    <hyperlink ref="Q2439" r:id="rId3455" xr:uid="{00000000-0004-0000-0000-00007E0D0000}"/>
    <hyperlink ref="Q2440" r:id="rId3456" xr:uid="{00000000-0004-0000-0000-00007F0D0000}"/>
    <hyperlink ref="Q2441" r:id="rId3457" xr:uid="{00000000-0004-0000-0000-0000800D0000}"/>
    <hyperlink ref="Q2442" r:id="rId3458" xr:uid="{00000000-0004-0000-0000-0000810D0000}"/>
    <hyperlink ref="Q2443" r:id="rId3459" xr:uid="{00000000-0004-0000-0000-0000820D0000}"/>
    <hyperlink ref="Q2444" r:id="rId3460" xr:uid="{00000000-0004-0000-0000-0000830D0000}"/>
    <hyperlink ref="Q2445" r:id="rId3461" xr:uid="{00000000-0004-0000-0000-0000840D0000}"/>
    <hyperlink ref="Q2446" r:id="rId3462" xr:uid="{00000000-0004-0000-0000-0000850D0000}"/>
    <hyperlink ref="Q2447" r:id="rId3463" xr:uid="{00000000-0004-0000-0000-0000860D0000}"/>
    <hyperlink ref="Q2448" r:id="rId3464" xr:uid="{00000000-0004-0000-0000-0000870D0000}"/>
    <hyperlink ref="Q2449" r:id="rId3465" xr:uid="{00000000-0004-0000-0000-0000880D0000}"/>
    <hyperlink ref="Q2450" r:id="rId3466" xr:uid="{00000000-0004-0000-0000-0000890D0000}"/>
    <hyperlink ref="Q2451" r:id="rId3467" xr:uid="{00000000-0004-0000-0000-00008A0D0000}"/>
    <hyperlink ref="Q2452" r:id="rId3468" xr:uid="{00000000-0004-0000-0000-00008B0D0000}"/>
    <hyperlink ref="Q2453" r:id="rId3469" xr:uid="{00000000-0004-0000-0000-00008C0D0000}"/>
    <hyperlink ref="Q2454" r:id="rId3470" xr:uid="{00000000-0004-0000-0000-00008D0D0000}"/>
    <hyperlink ref="Q2455" r:id="rId3471" xr:uid="{00000000-0004-0000-0000-00008E0D0000}"/>
    <hyperlink ref="Q2456" r:id="rId3472" xr:uid="{00000000-0004-0000-0000-00008F0D0000}"/>
    <hyperlink ref="Q2457" r:id="rId3473" xr:uid="{00000000-0004-0000-0000-0000900D0000}"/>
    <hyperlink ref="Q2458" r:id="rId3474" xr:uid="{00000000-0004-0000-0000-0000910D0000}"/>
    <hyperlink ref="Q2459" r:id="rId3475" xr:uid="{00000000-0004-0000-0000-0000920D0000}"/>
    <hyperlink ref="Q2460" r:id="rId3476" xr:uid="{00000000-0004-0000-0000-0000930D0000}"/>
    <hyperlink ref="Q2461" r:id="rId3477" xr:uid="{00000000-0004-0000-0000-0000940D0000}"/>
    <hyperlink ref="Q2462" r:id="rId3478" xr:uid="{00000000-0004-0000-0000-0000950D0000}"/>
    <hyperlink ref="Q2463" r:id="rId3479" xr:uid="{00000000-0004-0000-0000-0000960D0000}"/>
    <hyperlink ref="Q2464" r:id="rId3480" xr:uid="{00000000-0004-0000-0000-0000970D0000}"/>
    <hyperlink ref="Q2465" r:id="rId3481" xr:uid="{00000000-0004-0000-0000-0000980D0000}"/>
    <hyperlink ref="Q2466" r:id="rId3482" xr:uid="{00000000-0004-0000-0000-0000990D0000}"/>
    <hyperlink ref="Q2467" r:id="rId3483" xr:uid="{00000000-0004-0000-0000-00009A0D0000}"/>
    <hyperlink ref="Q2468" r:id="rId3484" xr:uid="{00000000-0004-0000-0000-00009B0D0000}"/>
    <hyperlink ref="Q2469" r:id="rId3485" xr:uid="{00000000-0004-0000-0000-00009C0D0000}"/>
    <hyperlink ref="Q2470" r:id="rId3486" xr:uid="{00000000-0004-0000-0000-00009D0D0000}"/>
    <hyperlink ref="Q2471" r:id="rId3487" xr:uid="{00000000-0004-0000-0000-00009E0D0000}"/>
    <hyperlink ref="Q2472" r:id="rId3488" xr:uid="{00000000-0004-0000-0000-00009F0D0000}"/>
    <hyperlink ref="Q2473" r:id="rId3489" xr:uid="{00000000-0004-0000-0000-0000A00D0000}"/>
    <hyperlink ref="Q2474" r:id="rId3490" xr:uid="{00000000-0004-0000-0000-0000A10D0000}"/>
    <hyperlink ref="Q2475" r:id="rId3491" xr:uid="{00000000-0004-0000-0000-0000A20D0000}"/>
    <hyperlink ref="Q2476" r:id="rId3492" xr:uid="{00000000-0004-0000-0000-0000A30D0000}"/>
    <hyperlink ref="Q2477" r:id="rId3493" xr:uid="{00000000-0004-0000-0000-0000A40D0000}"/>
    <hyperlink ref="Q2478" r:id="rId3494" xr:uid="{00000000-0004-0000-0000-0000A50D0000}"/>
    <hyperlink ref="Q2479" r:id="rId3495" xr:uid="{00000000-0004-0000-0000-0000A60D0000}"/>
    <hyperlink ref="Q2480" r:id="rId3496" xr:uid="{00000000-0004-0000-0000-0000A70D0000}"/>
    <hyperlink ref="Q2481" r:id="rId3497" xr:uid="{00000000-0004-0000-0000-0000A80D0000}"/>
    <hyperlink ref="Q2482" r:id="rId3498" xr:uid="{00000000-0004-0000-0000-0000A90D0000}"/>
    <hyperlink ref="R2482" r:id="rId3499" xr:uid="{00000000-0004-0000-0000-0000AA0D0000}"/>
    <hyperlink ref="Q2483" r:id="rId3500" xr:uid="{00000000-0004-0000-0000-0000AB0D0000}"/>
    <hyperlink ref="Q2484" r:id="rId3501" xr:uid="{00000000-0004-0000-0000-0000AC0D0000}"/>
    <hyperlink ref="Q2485" r:id="rId3502" xr:uid="{00000000-0004-0000-0000-0000AD0D0000}"/>
    <hyperlink ref="Q2486" r:id="rId3503" xr:uid="{00000000-0004-0000-0000-0000AE0D0000}"/>
    <hyperlink ref="Q2487" r:id="rId3504" xr:uid="{00000000-0004-0000-0000-0000AF0D0000}"/>
    <hyperlink ref="Q2488" r:id="rId3505" xr:uid="{00000000-0004-0000-0000-0000B00D0000}"/>
    <hyperlink ref="Q2489" r:id="rId3506" xr:uid="{00000000-0004-0000-0000-0000B10D0000}"/>
    <hyperlink ref="Q2490" r:id="rId3507" xr:uid="{00000000-0004-0000-0000-0000B20D0000}"/>
    <hyperlink ref="Q2491" r:id="rId3508" xr:uid="{00000000-0004-0000-0000-0000B30D0000}"/>
    <hyperlink ref="Q2492" r:id="rId3509" xr:uid="{00000000-0004-0000-0000-0000B40D0000}"/>
    <hyperlink ref="Q2493" r:id="rId3510" xr:uid="{00000000-0004-0000-0000-0000B50D0000}"/>
    <hyperlink ref="Q2494" r:id="rId3511" xr:uid="{00000000-0004-0000-0000-0000B60D0000}"/>
    <hyperlink ref="Q2495" r:id="rId3512" xr:uid="{00000000-0004-0000-0000-0000B70D0000}"/>
    <hyperlink ref="Q2496" r:id="rId3513" xr:uid="{00000000-0004-0000-0000-0000B80D0000}"/>
    <hyperlink ref="Q2497" r:id="rId3514" xr:uid="{00000000-0004-0000-0000-0000B90D0000}"/>
    <hyperlink ref="Q2498" r:id="rId3515" xr:uid="{00000000-0004-0000-0000-0000BA0D0000}"/>
    <hyperlink ref="Q2499" r:id="rId3516" xr:uid="{00000000-0004-0000-0000-0000BB0D0000}"/>
    <hyperlink ref="Q2500" r:id="rId3517" xr:uid="{00000000-0004-0000-0000-0000BC0D0000}"/>
    <hyperlink ref="Q2501" r:id="rId3518" xr:uid="{00000000-0004-0000-0000-0000BD0D0000}"/>
    <hyperlink ref="Q2502" r:id="rId3519" xr:uid="{00000000-0004-0000-0000-0000BE0D0000}"/>
    <hyperlink ref="Q2503" r:id="rId3520" xr:uid="{00000000-0004-0000-0000-0000BF0D0000}"/>
    <hyperlink ref="Q2504" r:id="rId3521" xr:uid="{00000000-0004-0000-0000-0000C00D0000}"/>
    <hyperlink ref="Q2505" r:id="rId3522" xr:uid="{00000000-0004-0000-0000-0000C10D0000}"/>
    <hyperlink ref="Q2506" r:id="rId3523" xr:uid="{00000000-0004-0000-0000-0000C20D0000}"/>
    <hyperlink ref="Q2507" r:id="rId3524" xr:uid="{00000000-0004-0000-0000-0000C30D0000}"/>
    <hyperlink ref="Q2508" r:id="rId3525" xr:uid="{00000000-0004-0000-0000-0000C40D0000}"/>
    <hyperlink ref="Q2509" r:id="rId3526" xr:uid="{00000000-0004-0000-0000-0000C50D0000}"/>
    <hyperlink ref="Q2510" r:id="rId3527" xr:uid="{00000000-0004-0000-0000-0000C60D0000}"/>
    <hyperlink ref="Q2511" r:id="rId3528" xr:uid="{00000000-0004-0000-0000-0000C70D0000}"/>
    <hyperlink ref="Q2512" r:id="rId3529" xr:uid="{00000000-0004-0000-0000-0000C80D0000}"/>
    <hyperlink ref="Q2513" r:id="rId3530" xr:uid="{00000000-0004-0000-0000-0000C90D0000}"/>
    <hyperlink ref="Q2514" r:id="rId3531" xr:uid="{00000000-0004-0000-0000-0000CA0D0000}"/>
    <hyperlink ref="Q2515" r:id="rId3532" xr:uid="{00000000-0004-0000-0000-0000CB0D0000}"/>
    <hyperlink ref="Q2516" r:id="rId3533" xr:uid="{00000000-0004-0000-0000-0000CC0D0000}"/>
    <hyperlink ref="Q2517" r:id="rId3534" xr:uid="{00000000-0004-0000-0000-0000CD0D0000}"/>
    <hyperlink ref="Q2518" r:id="rId3535" xr:uid="{00000000-0004-0000-0000-0000CE0D0000}"/>
    <hyperlink ref="Q2519" r:id="rId3536" xr:uid="{00000000-0004-0000-0000-0000CF0D0000}"/>
    <hyperlink ref="Q2520" r:id="rId3537" xr:uid="{00000000-0004-0000-0000-0000D00D0000}"/>
    <hyperlink ref="Q2521" r:id="rId3538" xr:uid="{00000000-0004-0000-0000-0000D10D0000}"/>
    <hyperlink ref="Q2522" r:id="rId3539" xr:uid="{00000000-0004-0000-0000-0000D20D0000}"/>
    <hyperlink ref="Q2523" r:id="rId3540" xr:uid="{00000000-0004-0000-0000-0000D30D0000}"/>
    <hyperlink ref="Q2524" r:id="rId3541" xr:uid="{00000000-0004-0000-0000-0000D40D0000}"/>
    <hyperlink ref="Q2525" r:id="rId3542" xr:uid="{00000000-0004-0000-0000-0000D50D0000}"/>
    <hyperlink ref="Q2526" r:id="rId3543" xr:uid="{00000000-0004-0000-0000-0000D60D0000}"/>
    <hyperlink ref="Q2527" r:id="rId3544" xr:uid="{00000000-0004-0000-0000-0000D70D0000}"/>
    <hyperlink ref="Q2528" r:id="rId3545" xr:uid="{00000000-0004-0000-0000-0000D80D0000}"/>
    <hyperlink ref="Q2529" r:id="rId3546" xr:uid="{00000000-0004-0000-0000-0000D90D0000}"/>
    <hyperlink ref="R2529" r:id="rId3547" xr:uid="{00000000-0004-0000-0000-0000DA0D0000}"/>
    <hyperlink ref="Q2530" r:id="rId3548" xr:uid="{00000000-0004-0000-0000-0000DB0D0000}"/>
    <hyperlink ref="R2530" r:id="rId3549" xr:uid="{00000000-0004-0000-0000-0000DC0D0000}"/>
    <hyperlink ref="Q2531" r:id="rId3550" xr:uid="{00000000-0004-0000-0000-0000DD0D0000}"/>
    <hyperlink ref="R2531" r:id="rId3551" xr:uid="{00000000-0004-0000-0000-0000DE0D0000}"/>
    <hyperlink ref="Q2532" r:id="rId3552" xr:uid="{00000000-0004-0000-0000-0000DF0D0000}"/>
    <hyperlink ref="Q2533" r:id="rId3553" xr:uid="{00000000-0004-0000-0000-0000E00D0000}"/>
    <hyperlink ref="Q2534" r:id="rId3554" xr:uid="{00000000-0004-0000-0000-0000E10D0000}"/>
    <hyperlink ref="Q2535" r:id="rId3555" xr:uid="{00000000-0004-0000-0000-0000E20D0000}"/>
    <hyperlink ref="Q2536" r:id="rId3556" xr:uid="{00000000-0004-0000-0000-0000E30D0000}"/>
    <hyperlink ref="Q2537" r:id="rId3557" xr:uid="{00000000-0004-0000-0000-0000E40D0000}"/>
    <hyperlink ref="Q2538" r:id="rId3558" xr:uid="{00000000-0004-0000-0000-0000E50D0000}"/>
    <hyperlink ref="Q2539" r:id="rId3559" xr:uid="{00000000-0004-0000-0000-0000E60D0000}"/>
    <hyperlink ref="Q2540" r:id="rId3560" xr:uid="{00000000-0004-0000-0000-0000E70D0000}"/>
    <hyperlink ref="Q2541" r:id="rId3561" xr:uid="{00000000-0004-0000-0000-0000E80D0000}"/>
    <hyperlink ref="Q2542" r:id="rId3562" xr:uid="{00000000-0004-0000-0000-0000E90D0000}"/>
    <hyperlink ref="Q2543" r:id="rId3563" xr:uid="{00000000-0004-0000-0000-0000EA0D0000}"/>
    <hyperlink ref="R2543" r:id="rId3564" xr:uid="{00000000-0004-0000-0000-0000EB0D0000}"/>
    <hyperlink ref="Q2544" r:id="rId3565" xr:uid="{00000000-0004-0000-0000-0000EC0D0000}"/>
    <hyperlink ref="R2544" r:id="rId3566" xr:uid="{00000000-0004-0000-0000-0000ED0D0000}"/>
    <hyperlink ref="Q2545" r:id="rId3567" xr:uid="{00000000-0004-0000-0000-0000EE0D0000}"/>
    <hyperlink ref="Q2546" r:id="rId3568" xr:uid="{00000000-0004-0000-0000-0000EF0D0000}"/>
    <hyperlink ref="Q2547" r:id="rId3569" xr:uid="{00000000-0004-0000-0000-0000F00D0000}"/>
    <hyperlink ref="Q2548" r:id="rId3570" xr:uid="{00000000-0004-0000-0000-0000F10D0000}"/>
    <hyperlink ref="Q2549" r:id="rId3571" xr:uid="{00000000-0004-0000-0000-0000F20D0000}"/>
    <hyperlink ref="Q2550" r:id="rId3572" xr:uid="{00000000-0004-0000-0000-0000F30D0000}"/>
    <hyperlink ref="Q2551" r:id="rId3573" xr:uid="{00000000-0004-0000-0000-0000F40D0000}"/>
    <hyperlink ref="Q2552" r:id="rId3574" xr:uid="{00000000-0004-0000-0000-0000F50D0000}"/>
    <hyperlink ref="Q2553" r:id="rId3575" xr:uid="{00000000-0004-0000-0000-0000F60D0000}"/>
    <hyperlink ref="Q2554" r:id="rId3576" xr:uid="{00000000-0004-0000-0000-0000F70D0000}"/>
    <hyperlink ref="Q2555" r:id="rId3577" xr:uid="{00000000-0004-0000-0000-0000F80D0000}"/>
    <hyperlink ref="Q2556" r:id="rId3578" xr:uid="{00000000-0004-0000-0000-0000F90D0000}"/>
    <hyperlink ref="Q2557" r:id="rId3579" xr:uid="{00000000-0004-0000-0000-0000FA0D0000}"/>
    <hyperlink ref="Q2558" r:id="rId3580" xr:uid="{00000000-0004-0000-0000-0000FB0D0000}"/>
    <hyperlink ref="Q2559" r:id="rId3581" xr:uid="{00000000-0004-0000-0000-0000FC0D0000}"/>
    <hyperlink ref="Q2560" r:id="rId3582" xr:uid="{00000000-0004-0000-0000-0000FD0D0000}"/>
    <hyperlink ref="Q2561" r:id="rId3583" xr:uid="{00000000-0004-0000-0000-0000FE0D0000}"/>
    <hyperlink ref="Q2562" r:id="rId3584" xr:uid="{00000000-0004-0000-0000-0000FF0D0000}"/>
    <hyperlink ref="Q2563" r:id="rId3585" xr:uid="{00000000-0004-0000-0000-0000000E0000}"/>
    <hyperlink ref="Q2564" r:id="rId3586" xr:uid="{00000000-0004-0000-0000-0000010E0000}"/>
    <hyperlink ref="Q2565" r:id="rId3587" xr:uid="{00000000-0004-0000-0000-0000020E0000}"/>
    <hyperlink ref="Q2566" r:id="rId3588" xr:uid="{00000000-0004-0000-0000-0000030E0000}"/>
    <hyperlink ref="Q2567" r:id="rId3589" xr:uid="{00000000-0004-0000-0000-0000040E0000}"/>
    <hyperlink ref="Q2568" r:id="rId3590" xr:uid="{00000000-0004-0000-0000-0000050E0000}"/>
    <hyperlink ref="Q2569" r:id="rId3591" xr:uid="{00000000-0004-0000-0000-0000060E0000}"/>
    <hyperlink ref="Q2570" r:id="rId3592" xr:uid="{00000000-0004-0000-0000-0000070E0000}"/>
    <hyperlink ref="Q2571" r:id="rId3593" xr:uid="{00000000-0004-0000-0000-0000080E0000}"/>
    <hyperlink ref="Q2572" r:id="rId3594" xr:uid="{00000000-0004-0000-0000-0000090E0000}"/>
    <hyperlink ref="Q2573" r:id="rId3595" xr:uid="{00000000-0004-0000-0000-00000A0E0000}"/>
    <hyperlink ref="Q2574" r:id="rId3596" xr:uid="{00000000-0004-0000-0000-00000B0E0000}"/>
    <hyperlink ref="Q2575" r:id="rId3597" xr:uid="{00000000-0004-0000-0000-00000C0E0000}"/>
    <hyperlink ref="Q2576" r:id="rId3598" xr:uid="{00000000-0004-0000-0000-00000D0E0000}"/>
    <hyperlink ref="Q2577" r:id="rId3599" xr:uid="{00000000-0004-0000-0000-00000E0E0000}"/>
    <hyperlink ref="Q2578" r:id="rId3600" xr:uid="{00000000-0004-0000-0000-00000F0E0000}"/>
    <hyperlink ref="Q2579" r:id="rId3601" xr:uid="{00000000-0004-0000-0000-0000100E0000}"/>
    <hyperlink ref="Q2580" r:id="rId3602" xr:uid="{00000000-0004-0000-0000-0000110E0000}"/>
    <hyperlink ref="Q2581" r:id="rId3603" xr:uid="{00000000-0004-0000-0000-0000120E0000}"/>
    <hyperlink ref="R2581" r:id="rId3604" xr:uid="{00000000-0004-0000-0000-0000130E0000}"/>
    <hyperlink ref="S2581" r:id="rId3605" xr:uid="{00000000-0004-0000-0000-0000140E0000}"/>
    <hyperlink ref="Q2582" r:id="rId3606" xr:uid="{00000000-0004-0000-0000-0000150E0000}"/>
    <hyperlink ref="R2582" r:id="rId3607" xr:uid="{00000000-0004-0000-0000-0000160E0000}"/>
    <hyperlink ref="S2582" r:id="rId3608" xr:uid="{00000000-0004-0000-0000-0000170E0000}"/>
    <hyperlink ref="Q2583" r:id="rId3609" xr:uid="{00000000-0004-0000-0000-0000180E0000}"/>
    <hyperlink ref="R2583" r:id="rId3610" xr:uid="{00000000-0004-0000-0000-0000190E0000}"/>
    <hyperlink ref="S2583" r:id="rId3611" xr:uid="{00000000-0004-0000-0000-00001A0E0000}"/>
    <hyperlink ref="Q2584" r:id="rId3612" xr:uid="{00000000-0004-0000-0000-00001B0E0000}"/>
    <hyperlink ref="R2584" r:id="rId3613" xr:uid="{00000000-0004-0000-0000-00001C0E0000}"/>
    <hyperlink ref="S2584" r:id="rId3614" xr:uid="{00000000-0004-0000-0000-00001D0E0000}"/>
    <hyperlink ref="Q2585" r:id="rId3615" xr:uid="{00000000-0004-0000-0000-00001E0E0000}"/>
    <hyperlink ref="R2585" r:id="rId3616" xr:uid="{00000000-0004-0000-0000-00001F0E0000}"/>
    <hyperlink ref="S2585" r:id="rId3617" xr:uid="{00000000-0004-0000-0000-0000200E0000}"/>
    <hyperlink ref="Q2586" r:id="rId3618" xr:uid="{00000000-0004-0000-0000-0000210E0000}"/>
    <hyperlink ref="R2586" r:id="rId3619" xr:uid="{00000000-0004-0000-0000-0000220E0000}"/>
    <hyperlink ref="S2586" r:id="rId3620" xr:uid="{00000000-0004-0000-0000-0000230E0000}"/>
    <hyperlink ref="Q2587" r:id="rId3621" xr:uid="{00000000-0004-0000-0000-0000240E0000}"/>
    <hyperlink ref="R2587" r:id="rId3622" xr:uid="{00000000-0004-0000-0000-0000250E0000}"/>
    <hyperlink ref="S2587" r:id="rId3623" xr:uid="{00000000-0004-0000-0000-0000260E0000}"/>
    <hyperlink ref="Q2588" r:id="rId3624" xr:uid="{00000000-0004-0000-0000-0000270E0000}"/>
    <hyperlink ref="R2588" r:id="rId3625" xr:uid="{00000000-0004-0000-0000-0000280E0000}"/>
    <hyperlink ref="Q2589" r:id="rId3626" xr:uid="{00000000-0004-0000-0000-0000290E0000}"/>
    <hyperlink ref="Q2590" r:id="rId3627" xr:uid="{00000000-0004-0000-0000-00002A0E0000}"/>
    <hyperlink ref="Q2591" r:id="rId3628" xr:uid="{00000000-0004-0000-0000-00002B0E0000}"/>
    <hyperlink ref="Q2592" r:id="rId3629" xr:uid="{00000000-0004-0000-0000-00002C0E0000}"/>
    <hyperlink ref="Q2593" r:id="rId3630" xr:uid="{00000000-0004-0000-0000-00002D0E0000}"/>
    <hyperlink ref="Q2594" r:id="rId3631" xr:uid="{00000000-0004-0000-0000-00002E0E0000}"/>
    <hyperlink ref="Q2595" r:id="rId3632" xr:uid="{00000000-0004-0000-0000-00002F0E0000}"/>
    <hyperlink ref="Q2596" r:id="rId3633" xr:uid="{00000000-0004-0000-0000-0000300E0000}"/>
    <hyperlink ref="Q2597" r:id="rId3634" xr:uid="{00000000-0004-0000-0000-0000310E0000}"/>
    <hyperlink ref="Q2598" r:id="rId3635" xr:uid="{00000000-0004-0000-0000-0000320E0000}"/>
    <hyperlink ref="Q2599" r:id="rId3636" xr:uid="{00000000-0004-0000-0000-0000330E0000}"/>
    <hyperlink ref="Q2600" r:id="rId3637" xr:uid="{00000000-0004-0000-0000-0000340E0000}"/>
    <hyperlink ref="Q2601" r:id="rId3638" xr:uid="{00000000-0004-0000-0000-0000350E0000}"/>
    <hyperlink ref="Q2602" r:id="rId3639" xr:uid="{00000000-0004-0000-0000-0000360E0000}"/>
    <hyperlink ref="Q2603" r:id="rId3640" xr:uid="{00000000-0004-0000-0000-0000370E0000}"/>
    <hyperlink ref="Q2604" r:id="rId3641" xr:uid="{00000000-0004-0000-0000-0000380E0000}"/>
    <hyperlink ref="Q2605" r:id="rId3642" xr:uid="{00000000-0004-0000-0000-0000390E0000}"/>
    <hyperlink ref="Q2606" r:id="rId3643" xr:uid="{00000000-0004-0000-0000-00003A0E0000}"/>
    <hyperlink ref="Q2607" r:id="rId3644" xr:uid="{00000000-0004-0000-0000-00003B0E0000}"/>
    <hyperlink ref="Q2608" r:id="rId3645" xr:uid="{00000000-0004-0000-0000-00003C0E0000}"/>
    <hyperlink ref="Q2609" r:id="rId3646" xr:uid="{00000000-0004-0000-0000-00003D0E0000}"/>
    <hyperlink ref="Q2610" r:id="rId3647" xr:uid="{00000000-0004-0000-0000-00003E0E0000}"/>
    <hyperlink ref="Q2611" r:id="rId3648" xr:uid="{00000000-0004-0000-0000-00003F0E0000}"/>
    <hyperlink ref="Q2612" r:id="rId3649" xr:uid="{00000000-0004-0000-0000-0000400E0000}"/>
    <hyperlink ref="Q2613" r:id="rId3650" xr:uid="{00000000-0004-0000-0000-0000410E0000}"/>
    <hyperlink ref="Q2614" r:id="rId3651" xr:uid="{00000000-0004-0000-0000-0000420E0000}"/>
    <hyperlink ref="Q2615" r:id="rId3652" xr:uid="{00000000-0004-0000-0000-0000430E0000}"/>
    <hyperlink ref="Q2616" r:id="rId3653" xr:uid="{00000000-0004-0000-0000-0000440E0000}"/>
    <hyperlink ref="Q2617" r:id="rId3654" xr:uid="{00000000-0004-0000-0000-0000450E0000}"/>
    <hyperlink ref="Q2618" r:id="rId3655" xr:uid="{00000000-0004-0000-0000-0000460E0000}"/>
    <hyperlink ref="Q2619" r:id="rId3656" xr:uid="{00000000-0004-0000-0000-0000470E0000}"/>
    <hyperlink ref="Q2620" r:id="rId3657" xr:uid="{00000000-0004-0000-0000-0000480E0000}"/>
    <hyperlink ref="Q2621" r:id="rId3658" xr:uid="{00000000-0004-0000-0000-0000490E0000}"/>
    <hyperlink ref="Q2622" r:id="rId3659" xr:uid="{00000000-0004-0000-0000-00004A0E0000}"/>
    <hyperlink ref="Q2623" r:id="rId3660" xr:uid="{00000000-0004-0000-0000-00004B0E0000}"/>
    <hyperlink ref="Q2624" r:id="rId3661" xr:uid="{00000000-0004-0000-0000-00004C0E0000}"/>
    <hyperlink ref="Q2625" r:id="rId3662" xr:uid="{00000000-0004-0000-0000-00004D0E0000}"/>
    <hyperlink ref="Q2626" r:id="rId3663" xr:uid="{00000000-0004-0000-0000-00004E0E0000}"/>
    <hyperlink ref="Q2627" r:id="rId3664" xr:uid="{00000000-0004-0000-0000-00004F0E0000}"/>
    <hyperlink ref="Q2628" r:id="rId3665" xr:uid="{00000000-0004-0000-0000-0000500E0000}"/>
    <hyperlink ref="Q2629" r:id="rId3666" xr:uid="{00000000-0004-0000-0000-0000510E0000}"/>
    <hyperlink ref="Q2630" r:id="rId3667" xr:uid="{00000000-0004-0000-0000-0000520E0000}"/>
    <hyperlink ref="Q2631" r:id="rId3668" xr:uid="{00000000-0004-0000-0000-0000530E0000}"/>
    <hyperlink ref="Q2632" r:id="rId3669" xr:uid="{00000000-0004-0000-0000-0000540E0000}"/>
    <hyperlink ref="Q2633" r:id="rId3670" xr:uid="{00000000-0004-0000-0000-0000550E0000}"/>
    <hyperlink ref="Q2634" r:id="rId3671" xr:uid="{00000000-0004-0000-0000-0000560E0000}"/>
    <hyperlink ref="Q2635" r:id="rId3672" xr:uid="{00000000-0004-0000-0000-0000570E0000}"/>
    <hyperlink ref="Q2636" r:id="rId3673" xr:uid="{00000000-0004-0000-0000-0000580E0000}"/>
    <hyperlink ref="Q2637" r:id="rId3674" xr:uid="{00000000-0004-0000-0000-0000590E0000}"/>
    <hyperlink ref="Q2638" r:id="rId3675" xr:uid="{00000000-0004-0000-0000-00005A0E0000}"/>
    <hyperlink ref="Q2639" r:id="rId3676" xr:uid="{00000000-0004-0000-0000-00005B0E0000}"/>
    <hyperlink ref="Q2640" r:id="rId3677" xr:uid="{00000000-0004-0000-0000-00005C0E0000}"/>
    <hyperlink ref="Q2641" r:id="rId3678" xr:uid="{00000000-0004-0000-0000-00005D0E0000}"/>
    <hyperlink ref="Q2642" r:id="rId3679" xr:uid="{00000000-0004-0000-0000-00005E0E0000}"/>
    <hyperlink ref="Q2643" r:id="rId3680" xr:uid="{00000000-0004-0000-0000-00005F0E0000}"/>
    <hyperlink ref="Q2644" r:id="rId3681" xr:uid="{00000000-0004-0000-0000-0000600E0000}"/>
    <hyperlink ref="Q2645" r:id="rId3682" xr:uid="{00000000-0004-0000-0000-0000610E0000}"/>
    <hyperlink ref="Q2646" r:id="rId3683" xr:uid="{00000000-0004-0000-0000-0000620E0000}"/>
    <hyperlink ref="Q2647" r:id="rId3684" xr:uid="{00000000-0004-0000-0000-0000630E0000}"/>
    <hyperlink ref="Q2648" r:id="rId3685" xr:uid="{00000000-0004-0000-0000-0000640E0000}"/>
    <hyperlink ref="Q2649" r:id="rId3686" xr:uid="{00000000-0004-0000-0000-0000650E0000}"/>
    <hyperlink ref="Q2650" r:id="rId3687" xr:uid="{00000000-0004-0000-0000-0000660E0000}"/>
    <hyperlink ref="Q2651" r:id="rId3688" xr:uid="{00000000-0004-0000-0000-0000670E0000}"/>
    <hyperlink ref="Q2652" r:id="rId3689" xr:uid="{00000000-0004-0000-0000-0000680E0000}"/>
    <hyperlink ref="Q2653" r:id="rId3690" xr:uid="{00000000-0004-0000-0000-0000690E0000}"/>
    <hyperlink ref="Q2654" r:id="rId3691" xr:uid="{00000000-0004-0000-0000-00006A0E0000}"/>
    <hyperlink ref="Q2655" r:id="rId3692" xr:uid="{00000000-0004-0000-0000-00006B0E0000}"/>
    <hyperlink ref="Q2656" r:id="rId3693" xr:uid="{00000000-0004-0000-0000-00006C0E0000}"/>
    <hyperlink ref="Q2657" r:id="rId3694" xr:uid="{00000000-0004-0000-0000-00006D0E0000}"/>
    <hyperlink ref="Q2658" r:id="rId3695" xr:uid="{00000000-0004-0000-0000-00006E0E0000}"/>
    <hyperlink ref="Q2659" r:id="rId3696" xr:uid="{00000000-0004-0000-0000-00006F0E0000}"/>
    <hyperlink ref="Q2660" r:id="rId3697" xr:uid="{00000000-0004-0000-0000-0000700E0000}"/>
    <hyperlink ref="Q2661" r:id="rId3698" xr:uid="{00000000-0004-0000-0000-0000710E0000}"/>
    <hyperlink ref="Q2662" r:id="rId3699" xr:uid="{00000000-0004-0000-0000-0000720E0000}"/>
    <hyperlink ref="Q2663" r:id="rId3700" xr:uid="{00000000-0004-0000-0000-0000730E0000}"/>
    <hyperlink ref="Q2664" r:id="rId3701" xr:uid="{00000000-0004-0000-0000-0000740E0000}"/>
    <hyperlink ref="Q2665" r:id="rId3702" xr:uid="{00000000-0004-0000-0000-0000750E0000}"/>
    <hyperlink ref="Q2666" r:id="rId3703" xr:uid="{00000000-0004-0000-0000-0000760E0000}"/>
    <hyperlink ref="Q2667" r:id="rId3704" xr:uid="{00000000-0004-0000-0000-0000770E0000}"/>
    <hyperlink ref="Q2668" r:id="rId3705" xr:uid="{00000000-0004-0000-0000-0000780E0000}"/>
    <hyperlink ref="Q2669" r:id="rId3706" xr:uid="{00000000-0004-0000-0000-0000790E0000}"/>
    <hyperlink ref="Q2670" r:id="rId3707" xr:uid="{00000000-0004-0000-0000-00007A0E0000}"/>
    <hyperlink ref="Q2671" r:id="rId3708" xr:uid="{00000000-0004-0000-0000-00007B0E0000}"/>
    <hyperlink ref="Q2672" r:id="rId3709" xr:uid="{00000000-0004-0000-0000-00007C0E0000}"/>
    <hyperlink ref="Q2673" r:id="rId3710" xr:uid="{00000000-0004-0000-0000-00007D0E0000}"/>
    <hyperlink ref="Q2674" r:id="rId3711" xr:uid="{00000000-0004-0000-0000-00007E0E0000}"/>
    <hyperlink ref="Q2675" r:id="rId3712" xr:uid="{00000000-0004-0000-0000-00007F0E0000}"/>
    <hyperlink ref="Q2676" r:id="rId3713" xr:uid="{00000000-0004-0000-0000-0000800E0000}"/>
    <hyperlink ref="Q2677" r:id="rId3714" xr:uid="{00000000-0004-0000-0000-0000810E0000}"/>
    <hyperlink ref="Q2678" r:id="rId3715" xr:uid="{00000000-0004-0000-0000-0000820E0000}"/>
    <hyperlink ref="Q2679" r:id="rId3716" xr:uid="{00000000-0004-0000-0000-0000830E0000}"/>
    <hyperlink ref="Q2680" r:id="rId3717" xr:uid="{00000000-0004-0000-0000-0000840E0000}"/>
    <hyperlink ref="Q2681" r:id="rId3718" xr:uid="{00000000-0004-0000-0000-0000850E0000}"/>
    <hyperlink ref="Q2682" r:id="rId3719" xr:uid="{00000000-0004-0000-0000-0000860E0000}"/>
    <hyperlink ref="Q2683" r:id="rId3720" xr:uid="{00000000-0004-0000-0000-0000870E0000}"/>
    <hyperlink ref="Q2684" r:id="rId3721" xr:uid="{00000000-0004-0000-0000-0000880E0000}"/>
    <hyperlink ref="Q2685" r:id="rId3722" xr:uid="{00000000-0004-0000-0000-0000890E0000}"/>
    <hyperlink ref="Q2686" r:id="rId3723" xr:uid="{00000000-0004-0000-0000-00008A0E0000}"/>
    <hyperlink ref="Q2687" r:id="rId3724" xr:uid="{00000000-0004-0000-0000-00008B0E0000}"/>
    <hyperlink ref="Q2688" r:id="rId3725" xr:uid="{00000000-0004-0000-0000-00008C0E0000}"/>
    <hyperlink ref="Q2689" r:id="rId3726" xr:uid="{00000000-0004-0000-0000-00008D0E0000}"/>
    <hyperlink ref="Q2690" r:id="rId3727" xr:uid="{00000000-0004-0000-0000-00008E0E0000}"/>
    <hyperlink ref="Q2691" r:id="rId3728" xr:uid="{00000000-0004-0000-0000-00008F0E0000}"/>
    <hyperlink ref="Q2692" r:id="rId3729" xr:uid="{00000000-0004-0000-0000-0000900E0000}"/>
    <hyperlink ref="Q2693" r:id="rId3730" xr:uid="{00000000-0004-0000-0000-0000910E0000}"/>
    <hyperlink ref="Q2694" r:id="rId3731" xr:uid="{00000000-0004-0000-0000-0000920E0000}"/>
    <hyperlink ref="Q2695" r:id="rId3732" xr:uid="{00000000-0004-0000-0000-0000930E0000}"/>
    <hyperlink ref="Q2696" r:id="rId3733" xr:uid="{00000000-0004-0000-0000-0000940E0000}"/>
    <hyperlink ref="Q2697" r:id="rId3734" xr:uid="{00000000-0004-0000-0000-0000950E0000}"/>
    <hyperlink ref="Q2698" r:id="rId3735" xr:uid="{00000000-0004-0000-0000-0000960E0000}"/>
    <hyperlink ref="Q2699" r:id="rId3736" xr:uid="{00000000-0004-0000-0000-0000970E0000}"/>
    <hyperlink ref="Q2700" r:id="rId3737" xr:uid="{00000000-0004-0000-0000-0000980E0000}"/>
    <hyperlink ref="Q2701" r:id="rId3738" xr:uid="{00000000-0004-0000-0000-0000990E0000}"/>
    <hyperlink ref="Q2702" r:id="rId3739" xr:uid="{00000000-0004-0000-0000-00009A0E0000}"/>
    <hyperlink ref="Q2703" r:id="rId3740" xr:uid="{00000000-0004-0000-0000-00009B0E0000}"/>
    <hyperlink ref="Q2704" r:id="rId3741" xr:uid="{00000000-0004-0000-0000-00009C0E0000}"/>
    <hyperlink ref="Q2705" r:id="rId3742" xr:uid="{00000000-0004-0000-0000-00009D0E0000}"/>
    <hyperlink ref="Q2706" r:id="rId3743" xr:uid="{00000000-0004-0000-0000-00009E0E0000}"/>
    <hyperlink ref="Q2707" r:id="rId3744" xr:uid="{00000000-0004-0000-0000-00009F0E0000}"/>
    <hyperlink ref="Q2708" r:id="rId3745" xr:uid="{00000000-0004-0000-0000-0000A00E0000}"/>
    <hyperlink ref="Q2709" r:id="rId3746" xr:uid="{00000000-0004-0000-0000-0000A10E0000}"/>
    <hyperlink ref="Q2710" r:id="rId3747" xr:uid="{00000000-0004-0000-0000-0000A20E0000}"/>
    <hyperlink ref="Q2711" r:id="rId3748" xr:uid="{00000000-0004-0000-0000-0000A30E0000}"/>
    <hyperlink ref="Q2712" r:id="rId3749" xr:uid="{00000000-0004-0000-0000-0000A40E0000}"/>
    <hyperlink ref="Q2713" r:id="rId3750" xr:uid="{00000000-0004-0000-0000-0000A50E0000}"/>
    <hyperlink ref="Q2714" r:id="rId3751" xr:uid="{00000000-0004-0000-0000-0000A60E0000}"/>
    <hyperlink ref="Q2715" r:id="rId3752" xr:uid="{00000000-0004-0000-0000-0000A70E0000}"/>
    <hyperlink ref="Q2716" r:id="rId3753" xr:uid="{00000000-0004-0000-0000-0000A80E0000}"/>
    <hyperlink ref="Q2717" r:id="rId3754" xr:uid="{00000000-0004-0000-0000-0000A90E0000}"/>
    <hyperlink ref="Q2718" r:id="rId3755" xr:uid="{00000000-0004-0000-0000-0000AA0E0000}"/>
    <hyperlink ref="Q2719" r:id="rId3756" xr:uid="{00000000-0004-0000-0000-0000AB0E0000}"/>
    <hyperlink ref="Q2720" r:id="rId3757" xr:uid="{00000000-0004-0000-0000-0000AC0E0000}"/>
    <hyperlink ref="Q2721" r:id="rId3758" xr:uid="{00000000-0004-0000-0000-0000AD0E0000}"/>
    <hyperlink ref="Q2722" r:id="rId3759" xr:uid="{00000000-0004-0000-0000-0000AE0E0000}"/>
    <hyperlink ref="Q2723" r:id="rId3760" xr:uid="{00000000-0004-0000-0000-0000AF0E0000}"/>
    <hyperlink ref="Q2724" r:id="rId3761" xr:uid="{00000000-0004-0000-0000-0000B00E0000}"/>
    <hyperlink ref="Q2725" r:id="rId3762" xr:uid="{00000000-0004-0000-0000-0000B10E0000}"/>
    <hyperlink ref="Q2726" r:id="rId3763" xr:uid="{00000000-0004-0000-0000-0000B20E0000}"/>
    <hyperlink ref="Q2727" r:id="rId3764" xr:uid="{00000000-0004-0000-0000-0000B30E0000}"/>
    <hyperlink ref="Q2728" r:id="rId3765" xr:uid="{00000000-0004-0000-0000-0000B40E0000}"/>
    <hyperlink ref="Q2729" r:id="rId3766" xr:uid="{00000000-0004-0000-0000-0000B50E0000}"/>
    <hyperlink ref="Q2730" r:id="rId3767" xr:uid="{00000000-0004-0000-0000-0000B60E0000}"/>
    <hyperlink ref="Q2731" r:id="rId3768" xr:uid="{00000000-0004-0000-0000-0000B70E0000}"/>
    <hyperlink ref="Q2732" r:id="rId3769" xr:uid="{00000000-0004-0000-0000-0000B80E0000}"/>
    <hyperlink ref="Q2733" r:id="rId3770" xr:uid="{00000000-0004-0000-0000-0000B90E0000}"/>
    <hyperlink ref="Q2734" r:id="rId3771" xr:uid="{00000000-0004-0000-0000-0000BA0E0000}"/>
    <hyperlink ref="Q2735" r:id="rId3772" xr:uid="{00000000-0004-0000-0000-0000BB0E0000}"/>
    <hyperlink ref="Q2736" r:id="rId3773" xr:uid="{00000000-0004-0000-0000-0000BC0E0000}"/>
    <hyperlink ref="Q2737" r:id="rId3774" xr:uid="{00000000-0004-0000-0000-0000BD0E0000}"/>
    <hyperlink ref="Q2738" r:id="rId3775" xr:uid="{00000000-0004-0000-0000-0000BE0E0000}"/>
    <hyperlink ref="Q2739" r:id="rId3776" xr:uid="{00000000-0004-0000-0000-0000BF0E0000}"/>
    <hyperlink ref="Q2740" r:id="rId3777" xr:uid="{00000000-0004-0000-0000-0000C00E0000}"/>
    <hyperlink ref="Q2741" r:id="rId3778" xr:uid="{00000000-0004-0000-0000-0000C10E0000}"/>
    <hyperlink ref="Q2742" r:id="rId3779" xr:uid="{00000000-0004-0000-0000-0000C20E0000}"/>
    <hyperlink ref="Q2743" r:id="rId3780" xr:uid="{00000000-0004-0000-0000-0000C30E0000}"/>
    <hyperlink ref="Q2744" r:id="rId3781" xr:uid="{00000000-0004-0000-0000-0000C40E0000}"/>
    <hyperlink ref="Q2745" r:id="rId3782" xr:uid="{00000000-0004-0000-0000-0000C50E0000}"/>
    <hyperlink ref="R2745" r:id="rId3783" xr:uid="{00000000-0004-0000-0000-0000C60E0000}"/>
    <hyperlink ref="Q2746" r:id="rId3784" xr:uid="{00000000-0004-0000-0000-0000C70E0000}"/>
    <hyperlink ref="R2746" r:id="rId3785" xr:uid="{00000000-0004-0000-0000-0000C80E0000}"/>
    <hyperlink ref="Q2747" r:id="rId3786" xr:uid="{00000000-0004-0000-0000-0000C90E0000}"/>
    <hyperlink ref="R2747" r:id="rId3787" xr:uid="{00000000-0004-0000-0000-0000CA0E0000}"/>
    <hyperlink ref="Q2748" r:id="rId3788" xr:uid="{00000000-0004-0000-0000-0000CB0E0000}"/>
    <hyperlink ref="R2748" r:id="rId3789" xr:uid="{00000000-0004-0000-0000-0000CC0E0000}"/>
    <hyperlink ref="Q2749" r:id="rId3790" xr:uid="{00000000-0004-0000-0000-0000CD0E0000}"/>
    <hyperlink ref="R2749" r:id="rId3791" xr:uid="{00000000-0004-0000-0000-0000CE0E0000}"/>
    <hyperlink ref="Q2750" r:id="rId3792" xr:uid="{00000000-0004-0000-0000-0000CF0E0000}"/>
    <hyperlink ref="R2750" r:id="rId3793" xr:uid="{00000000-0004-0000-0000-0000D00E0000}"/>
    <hyperlink ref="Q2751" r:id="rId3794" xr:uid="{00000000-0004-0000-0000-0000D10E0000}"/>
    <hyperlink ref="R2751" r:id="rId3795" xr:uid="{00000000-0004-0000-0000-0000D20E0000}"/>
    <hyperlink ref="Q2752" r:id="rId3796" xr:uid="{00000000-0004-0000-0000-0000D30E0000}"/>
    <hyperlink ref="R2752" r:id="rId3797" xr:uid="{00000000-0004-0000-0000-0000D40E0000}"/>
    <hyperlink ref="Q2753" r:id="rId3798" xr:uid="{00000000-0004-0000-0000-0000D50E0000}"/>
    <hyperlink ref="R2753" r:id="rId3799" xr:uid="{00000000-0004-0000-0000-0000D60E0000}"/>
    <hyperlink ref="Q2754" r:id="rId3800" xr:uid="{00000000-0004-0000-0000-0000D70E0000}"/>
    <hyperlink ref="R2754" r:id="rId3801" xr:uid="{00000000-0004-0000-0000-0000D80E0000}"/>
    <hyperlink ref="Q2755" r:id="rId3802" xr:uid="{00000000-0004-0000-0000-0000D90E0000}"/>
    <hyperlink ref="R2755" r:id="rId3803" xr:uid="{00000000-0004-0000-0000-0000DA0E0000}"/>
    <hyperlink ref="Q2756" r:id="rId3804" xr:uid="{00000000-0004-0000-0000-0000DB0E0000}"/>
    <hyperlink ref="R2756" r:id="rId3805" xr:uid="{00000000-0004-0000-0000-0000DC0E0000}"/>
    <hyperlink ref="Q2757" r:id="rId3806" xr:uid="{00000000-0004-0000-0000-0000DD0E0000}"/>
    <hyperlink ref="R2757" r:id="rId3807" xr:uid="{00000000-0004-0000-0000-0000DE0E0000}"/>
    <hyperlink ref="Q2758" r:id="rId3808" xr:uid="{00000000-0004-0000-0000-0000DF0E0000}"/>
    <hyperlink ref="R2758" r:id="rId3809" xr:uid="{00000000-0004-0000-0000-0000E00E0000}"/>
    <hyperlink ref="Q2759" r:id="rId3810" xr:uid="{00000000-0004-0000-0000-0000E10E0000}"/>
    <hyperlink ref="R2759" r:id="rId3811" xr:uid="{00000000-0004-0000-0000-0000E20E0000}"/>
    <hyperlink ref="Q2760" r:id="rId3812" xr:uid="{00000000-0004-0000-0000-0000E30E0000}"/>
    <hyperlink ref="R2760" r:id="rId3813" xr:uid="{00000000-0004-0000-0000-0000E40E0000}"/>
    <hyperlink ref="Q2761" r:id="rId3814" xr:uid="{00000000-0004-0000-0000-0000E50E0000}"/>
    <hyperlink ref="R2761" r:id="rId3815" xr:uid="{00000000-0004-0000-0000-0000E60E0000}"/>
    <hyperlink ref="Q2762" r:id="rId3816" xr:uid="{00000000-0004-0000-0000-0000E70E0000}"/>
    <hyperlink ref="R2762" r:id="rId3817" xr:uid="{00000000-0004-0000-0000-0000E80E0000}"/>
    <hyperlink ref="Q2763" r:id="rId3818" xr:uid="{00000000-0004-0000-0000-0000E90E0000}"/>
    <hyperlink ref="R2763" r:id="rId3819" xr:uid="{00000000-0004-0000-0000-0000EA0E0000}"/>
    <hyperlink ref="Q2764" r:id="rId3820" xr:uid="{00000000-0004-0000-0000-0000EB0E0000}"/>
    <hyperlink ref="R2764" r:id="rId3821" xr:uid="{00000000-0004-0000-0000-0000EC0E0000}"/>
    <hyperlink ref="Q2765" r:id="rId3822" xr:uid="{00000000-0004-0000-0000-0000ED0E0000}"/>
    <hyperlink ref="R2765" r:id="rId3823" xr:uid="{00000000-0004-0000-0000-0000EE0E0000}"/>
    <hyperlink ref="Q2766" r:id="rId3824" xr:uid="{00000000-0004-0000-0000-0000EF0E0000}"/>
    <hyperlink ref="R2766" r:id="rId3825" xr:uid="{00000000-0004-0000-0000-0000F00E0000}"/>
    <hyperlink ref="Q2767" r:id="rId3826" xr:uid="{00000000-0004-0000-0000-0000F10E0000}"/>
    <hyperlink ref="R2767" r:id="rId3827" xr:uid="{00000000-0004-0000-0000-0000F20E0000}"/>
    <hyperlink ref="Q2768" r:id="rId3828" xr:uid="{00000000-0004-0000-0000-0000F30E0000}"/>
    <hyperlink ref="R2768" r:id="rId3829" xr:uid="{00000000-0004-0000-0000-0000F40E0000}"/>
    <hyperlink ref="Q2769" r:id="rId3830" xr:uid="{00000000-0004-0000-0000-0000F50E0000}"/>
    <hyperlink ref="R2769" r:id="rId3831" xr:uid="{00000000-0004-0000-0000-0000F60E0000}"/>
    <hyperlink ref="Q2770" r:id="rId3832" xr:uid="{00000000-0004-0000-0000-0000F70E0000}"/>
    <hyperlink ref="R2770" r:id="rId3833" xr:uid="{00000000-0004-0000-0000-0000F80E0000}"/>
    <hyperlink ref="Q2771" r:id="rId3834" xr:uid="{00000000-0004-0000-0000-0000F90E0000}"/>
    <hyperlink ref="R2771" r:id="rId3835" xr:uid="{00000000-0004-0000-0000-0000FA0E0000}"/>
    <hyperlink ref="Q2772" r:id="rId3836" xr:uid="{00000000-0004-0000-0000-0000FB0E0000}"/>
    <hyperlink ref="R2772" r:id="rId3837" xr:uid="{00000000-0004-0000-0000-0000FC0E0000}"/>
    <hyperlink ref="Q2773" r:id="rId3838" xr:uid="{00000000-0004-0000-0000-0000FD0E0000}"/>
    <hyperlink ref="R2773" r:id="rId3839" xr:uid="{00000000-0004-0000-0000-0000FE0E0000}"/>
    <hyperlink ref="Q2774" r:id="rId3840" xr:uid="{00000000-0004-0000-0000-0000FF0E0000}"/>
    <hyperlink ref="R2774" r:id="rId3841" xr:uid="{00000000-0004-0000-0000-0000000F0000}"/>
    <hyperlink ref="Q2775" r:id="rId3842" xr:uid="{00000000-0004-0000-0000-0000010F0000}"/>
    <hyperlink ref="R2775" r:id="rId3843" xr:uid="{00000000-0004-0000-0000-0000020F0000}"/>
    <hyperlink ref="Q2776" r:id="rId3844" xr:uid="{00000000-0004-0000-0000-0000030F0000}"/>
    <hyperlink ref="R2776" r:id="rId3845" xr:uid="{00000000-0004-0000-0000-0000040F0000}"/>
    <hyperlink ref="Q2777" r:id="rId3846" xr:uid="{00000000-0004-0000-0000-0000050F0000}"/>
    <hyperlink ref="R2777" r:id="rId3847" xr:uid="{00000000-0004-0000-0000-0000060F0000}"/>
    <hyperlink ref="Q2778" r:id="rId3848" xr:uid="{00000000-0004-0000-0000-0000070F0000}"/>
    <hyperlink ref="R2778" r:id="rId3849" xr:uid="{00000000-0004-0000-0000-0000080F0000}"/>
    <hyperlink ref="Q2779" r:id="rId3850" xr:uid="{00000000-0004-0000-0000-0000090F0000}"/>
    <hyperlink ref="R2779" r:id="rId3851" xr:uid="{00000000-0004-0000-0000-00000A0F0000}"/>
    <hyperlink ref="Q2780" r:id="rId3852" xr:uid="{00000000-0004-0000-0000-00000B0F0000}"/>
    <hyperlink ref="R2780" r:id="rId3853" xr:uid="{00000000-0004-0000-0000-00000C0F0000}"/>
    <hyperlink ref="Q2781" r:id="rId3854" xr:uid="{00000000-0004-0000-0000-00000D0F0000}"/>
    <hyperlink ref="R2781" r:id="rId3855" xr:uid="{00000000-0004-0000-0000-00000E0F0000}"/>
    <hyperlink ref="Q2782" r:id="rId3856" xr:uid="{00000000-0004-0000-0000-00000F0F0000}"/>
    <hyperlink ref="R2782" r:id="rId3857" xr:uid="{00000000-0004-0000-0000-0000100F0000}"/>
    <hyperlink ref="Q2783" r:id="rId3858" xr:uid="{00000000-0004-0000-0000-0000110F0000}"/>
    <hyperlink ref="R2783" r:id="rId3859" xr:uid="{00000000-0004-0000-0000-0000120F0000}"/>
    <hyperlink ref="Q2784" r:id="rId3860" xr:uid="{00000000-0004-0000-0000-0000130F0000}"/>
    <hyperlink ref="R2784" r:id="rId3861" xr:uid="{00000000-0004-0000-0000-0000140F0000}"/>
    <hyperlink ref="Q2785" r:id="rId3862" xr:uid="{00000000-0004-0000-0000-0000150F0000}"/>
    <hyperlink ref="R2785" r:id="rId3863" xr:uid="{00000000-0004-0000-0000-0000160F0000}"/>
    <hyperlink ref="Q2786" r:id="rId3864" xr:uid="{00000000-0004-0000-0000-0000170F0000}"/>
    <hyperlink ref="R2786" r:id="rId3865" xr:uid="{00000000-0004-0000-0000-0000180F0000}"/>
    <hyperlink ref="Q2787" r:id="rId3866" xr:uid="{00000000-0004-0000-0000-0000190F0000}"/>
    <hyperlink ref="R2787" r:id="rId3867" xr:uid="{00000000-0004-0000-0000-00001A0F0000}"/>
    <hyperlink ref="Q2788" r:id="rId3868" xr:uid="{00000000-0004-0000-0000-00001B0F0000}"/>
    <hyperlink ref="R2788" r:id="rId3869" xr:uid="{00000000-0004-0000-0000-00001C0F0000}"/>
    <hyperlink ref="Q2789" r:id="rId3870" xr:uid="{00000000-0004-0000-0000-00001D0F0000}"/>
    <hyperlink ref="R2789" r:id="rId3871" xr:uid="{00000000-0004-0000-0000-00001E0F0000}"/>
    <hyperlink ref="Q2790" r:id="rId3872" xr:uid="{00000000-0004-0000-0000-00001F0F0000}"/>
    <hyperlink ref="R2790" r:id="rId3873" xr:uid="{00000000-0004-0000-0000-0000200F0000}"/>
    <hyperlink ref="Q2791" r:id="rId3874" xr:uid="{00000000-0004-0000-0000-0000210F0000}"/>
    <hyperlink ref="R2791" r:id="rId3875" xr:uid="{00000000-0004-0000-0000-0000220F0000}"/>
    <hyperlink ref="Q2792" r:id="rId3876" xr:uid="{00000000-0004-0000-0000-0000230F0000}"/>
    <hyperlink ref="R2792" r:id="rId3877" xr:uid="{00000000-0004-0000-0000-0000240F0000}"/>
    <hyperlink ref="Q2793" r:id="rId3878" xr:uid="{00000000-0004-0000-0000-0000250F0000}"/>
    <hyperlink ref="R2793" r:id="rId3879" xr:uid="{00000000-0004-0000-0000-0000260F0000}"/>
    <hyperlink ref="Q2794" r:id="rId3880" xr:uid="{00000000-0004-0000-0000-0000270F0000}"/>
    <hyperlink ref="R2794" r:id="rId3881" xr:uid="{00000000-0004-0000-0000-0000280F0000}"/>
    <hyperlink ref="Q2795" r:id="rId3882" xr:uid="{00000000-0004-0000-0000-0000290F0000}"/>
    <hyperlink ref="R2795" r:id="rId3883" xr:uid="{00000000-0004-0000-0000-00002A0F0000}"/>
    <hyperlink ref="Q2796" r:id="rId3884" xr:uid="{00000000-0004-0000-0000-00002B0F0000}"/>
    <hyperlink ref="R2796" r:id="rId3885" xr:uid="{00000000-0004-0000-0000-00002C0F0000}"/>
    <hyperlink ref="Q2797" r:id="rId3886" xr:uid="{00000000-0004-0000-0000-00002D0F0000}"/>
    <hyperlink ref="R2797" r:id="rId3887" xr:uid="{00000000-0004-0000-0000-00002E0F0000}"/>
    <hyperlink ref="Q2798" r:id="rId3888" xr:uid="{00000000-0004-0000-0000-00002F0F0000}"/>
    <hyperlink ref="R2798" r:id="rId3889" xr:uid="{00000000-0004-0000-0000-0000300F0000}"/>
    <hyperlink ref="Q2799" r:id="rId3890" xr:uid="{00000000-0004-0000-0000-0000310F0000}"/>
    <hyperlink ref="R2799" r:id="rId3891" xr:uid="{00000000-0004-0000-0000-0000320F0000}"/>
    <hyperlink ref="Q2800" r:id="rId3892" xr:uid="{00000000-0004-0000-0000-0000330F0000}"/>
    <hyperlink ref="R2800" r:id="rId3893" xr:uid="{00000000-0004-0000-0000-0000340F0000}"/>
    <hyperlink ref="Q2801" r:id="rId3894" xr:uid="{00000000-0004-0000-0000-0000350F0000}"/>
    <hyperlink ref="R2801" r:id="rId3895" xr:uid="{00000000-0004-0000-0000-0000360F0000}"/>
    <hyperlink ref="Q2802" r:id="rId3896" xr:uid="{00000000-0004-0000-0000-0000370F0000}"/>
    <hyperlink ref="R2802" r:id="rId3897" xr:uid="{00000000-0004-0000-0000-0000380F0000}"/>
    <hyperlink ref="Q2803" r:id="rId3898" xr:uid="{00000000-0004-0000-0000-0000390F0000}"/>
    <hyperlink ref="R2803" r:id="rId3899" xr:uid="{00000000-0004-0000-0000-00003A0F0000}"/>
    <hyperlink ref="Q2804" r:id="rId3900" xr:uid="{00000000-0004-0000-0000-00003B0F0000}"/>
    <hyperlink ref="R2804" r:id="rId3901" xr:uid="{00000000-0004-0000-0000-00003C0F0000}"/>
    <hyperlink ref="Q2805" r:id="rId3902" xr:uid="{00000000-0004-0000-0000-00003D0F0000}"/>
    <hyperlink ref="R2805" r:id="rId3903" xr:uid="{00000000-0004-0000-0000-00003E0F0000}"/>
    <hyperlink ref="Q2806" r:id="rId3904" xr:uid="{00000000-0004-0000-0000-00003F0F0000}"/>
    <hyperlink ref="R2806" r:id="rId3905" xr:uid="{00000000-0004-0000-0000-0000400F0000}"/>
    <hyperlink ref="Q2807" r:id="rId3906" xr:uid="{00000000-0004-0000-0000-0000410F0000}"/>
    <hyperlink ref="R2807" r:id="rId3907" xr:uid="{00000000-0004-0000-0000-0000420F0000}"/>
    <hyperlink ref="Q2808" r:id="rId3908" xr:uid="{00000000-0004-0000-0000-0000430F0000}"/>
    <hyperlink ref="R2808" r:id="rId3909" xr:uid="{00000000-0004-0000-0000-0000440F0000}"/>
    <hyperlink ref="Q2809" r:id="rId3910" xr:uid="{00000000-0004-0000-0000-0000450F0000}"/>
    <hyperlink ref="R2809" r:id="rId3911" xr:uid="{00000000-0004-0000-0000-0000460F0000}"/>
    <hyperlink ref="Q2810" r:id="rId3912" xr:uid="{00000000-0004-0000-0000-0000470F0000}"/>
    <hyperlink ref="R2810" r:id="rId3913" xr:uid="{00000000-0004-0000-0000-0000480F0000}"/>
    <hyperlink ref="Q2811" r:id="rId3914" xr:uid="{00000000-0004-0000-0000-0000490F0000}"/>
    <hyperlink ref="R2811" r:id="rId3915" xr:uid="{00000000-0004-0000-0000-00004A0F0000}"/>
    <hyperlink ref="Q2812" r:id="rId3916" xr:uid="{00000000-0004-0000-0000-00004B0F0000}"/>
    <hyperlink ref="R2812" r:id="rId3917" xr:uid="{00000000-0004-0000-0000-00004C0F0000}"/>
    <hyperlink ref="Q2813" r:id="rId3918" xr:uid="{00000000-0004-0000-0000-00004D0F0000}"/>
    <hyperlink ref="R2813" r:id="rId3919" xr:uid="{00000000-0004-0000-0000-00004E0F0000}"/>
    <hyperlink ref="Q2814" r:id="rId3920" xr:uid="{00000000-0004-0000-0000-00004F0F0000}"/>
    <hyperlink ref="R2814" r:id="rId3921" xr:uid="{00000000-0004-0000-0000-0000500F0000}"/>
    <hyperlink ref="Q2815" r:id="rId3922" xr:uid="{00000000-0004-0000-0000-0000510F0000}"/>
    <hyperlink ref="R2815" r:id="rId3923" xr:uid="{00000000-0004-0000-0000-0000520F0000}"/>
    <hyperlink ref="Q2816" r:id="rId3924" xr:uid="{00000000-0004-0000-0000-0000530F0000}"/>
    <hyperlink ref="R2816" r:id="rId3925" xr:uid="{00000000-0004-0000-0000-0000540F0000}"/>
    <hyperlink ref="Q2817" r:id="rId3926" xr:uid="{00000000-0004-0000-0000-0000550F0000}"/>
    <hyperlink ref="R2817" r:id="rId3927" xr:uid="{00000000-0004-0000-0000-0000560F0000}"/>
    <hyperlink ref="Q2818" r:id="rId3928" xr:uid="{00000000-0004-0000-0000-0000570F0000}"/>
    <hyperlink ref="R2818" r:id="rId3929" xr:uid="{00000000-0004-0000-0000-0000580F0000}"/>
    <hyperlink ref="Q2819" r:id="rId3930" xr:uid="{00000000-0004-0000-0000-0000590F0000}"/>
    <hyperlink ref="R2819" r:id="rId3931" xr:uid="{00000000-0004-0000-0000-00005A0F0000}"/>
    <hyperlink ref="Q2820" r:id="rId3932" xr:uid="{00000000-0004-0000-0000-00005B0F0000}"/>
    <hyperlink ref="R2820" r:id="rId3933" xr:uid="{00000000-0004-0000-0000-00005C0F0000}"/>
    <hyperlink ref="Q2821" r:id="rId3934" xr:uid="{00000000-0004-0000-0000-00005D0F0000}"/>
    <hyperlink ref="R2821" r:id="rId3935" xr:uid="{00000000-0004-0000-0000-00005E0F0000}"/>
    <hyperlink ref="Q2822" r:id="rId3936" xr:uid="{00000000-0004-0000-0000-00005F0F0000}"/>
    <hyperlink ref="R2822" r:id="rId3937" xr:uid="{00000000-0004-0000-0000-0000600F0000}"/>
    <hyperlink ref="Q2823" r:id="rId3938" xr:uid="{00000000-0004-0000-0000-0000610F0000}"/>
    <hyperlink ref="R2823" r:id="rId3939" xr:uid="{00000000-0004-0000-0000-0000620F0000}"/>
    <hyperlink ref="Q2824" r:id="rId3940" xr:uid="{00000000-0004-0000-0000-0000630F0000}"/>
    <hyperlink ref="R2824" r:id="rId3941" xr:uid="{00000000-0004-0000-0000-0000640F0000}"/>
    <hyperlink ref="Q2825" r:id="rId3942" xr:uid="{00000000-0004-0000-0000-0000650F0000}"/>
    <hyperlink ref="R2825" r:id="rId3943" xr:uid="{00000000-0004-0000-0000-0000660F0000}"/>
    <hyperlink ref="Q2826" r:id="rId3944" xr:uid="{00000000-0004-0000-0000-0000670F0000}"/>
    <hyperlink ref="R2826" r:id="rId3945" xr:uid="{00000000-0004-0000-0000-0000680F0000}"/>
    <hyperlink ref="Q2827" r:id="rId3946" xr:uid="{00000000-0004-0000-0000-0000690F0000}"/>
    <hyperlink ref="R2827" r:id="rId3947" xr:uid="{00000000-0004-0000-0000-00006A0F0000}"/>
    <hyperlink ref="Q2828" r:id="rId3948" xr:uid="{00000000-0004-0000-0000-00006B0F0000}"/>
    <hyperlink ref="R2828" r:id="rId3949" xr:uid="{00000000-0004-0000-0000-00006C0F0000}"/>
    <hyperlink ref="Q2829" r:id="rId3950" xr:uid="{00000000-0004-0000-0000-00006D0F0000}"/>
    <hyperlink ref="R2829" r:id="rId3951" xr:uid="{00000000-0004-0000-0000-00006E0F0000}"/>
    <hyperlink ref="Q2830" r:id="rId3952" xr:uid="{00000000-0004-0000-0000-00006F0F0000}"/>
    <hyperlink ref="R2830" r:id="rId3953" xr:uid="{00000000-0004-0000-0000-0000700F0000}"/>
    <hyperlink ref="Q2831" r:id="rId3954" xr:uid="{00000000-0004-0000-0000-0000710F0000}"/>
    <hyperlink ref="R2831" r:id="rId3955" xr:uid="{00000000-0004-0000-0000-0000720F0000}"/>
    <hyperlink ref="Q2832" r:id="rId3956" xr:uid="{00000000-0004-0000-0000-0000730F0000}"/>
    <hyperlink ref="R2832" r:id="rId3957" xr:uid="{00000000-0004-0000-0000-0000740F0000}"/>
    <hyperlink ref="Q2833" r:id="rId3958" xr:uid="{00000000-0004-0000-0000-0000750F0000}"/>
    <hyperlink ref="R2833" r:id="rId3959" xr:uid="{00000000-0004-0000-0000-0000760F0000}"/>
    <hyperlink ref="Q2834" r:id="rId3960" xr:uid="{00000000-0004-0000-0000-0000770F0000}"/>
    <hyperlink ref="R2834" r:id="rId3961" xr:uid="{00000000-0004-0000-0000-0000780F0000}"/>
    <hyperlink ref="Q2835" r:id="rId3962" xr:uid="{00000000-0004-0000-0000-0000790F0000}"/>
    <hyperlink ref="R2835" r:id="rId3963" xr:uid="{00000000-0004-0000-0000-00007A0F0000}"/>
    <hyperlink ref="Q2836" r:id="rId3964" xr:uid="{00000000-0004-0000-0000-00007B0F0000}"/>
    <hyperlink ref="R2836" r:id="rId3965" xr:uid="{00000000-0004-0000-0000-00007C0F0000}"/>
    <hyperlink ref="Q2837" r:id="rId3966" xr:uid="{00000000-0004-0000-0000-00007D0F0000}"/>
    <hyperlink ref="R2837" r:id="rId3967" xr:uid="{00000000-0004-0000-0000-00007E0F0000}"/>
    <hyperlink ref="Q2838" r:id="rId3968" xr:uid="{00000000-0004-0000-0000-00007F0F0000}"/>
    <hyperlink ref="R2838" r:id="rId3969" xr:uid="{00000000-0004-0000-0000-0000800F0000}"/>
    <hyperlink ref="Q2839" r:id="rId3970" xr:uid="{00000000-0004-0000-0000-0000810F0000}"/>
    <hyperlink ref="R2839" r:id="rId3971" xr:uid="{00000000-0004-0000-0000-0000820F0000}"/>
    <hyperlink ref="Q2840" r:id="rId3972" xr:uid="{00000000-0004-0000-0000-0000830F0000}"/>
    <hyperlink ref="R2840" r:id="rId3973" xr:uid="{00000000-0004-0000-0000-0000840F0000}"/>
    <hyperlink ref="Q2841" r:id="rId3974" xr:uid="{00000000-0004-0000-0000-0000850F0000}"/>
    <hyperlink ref="R2841" r:id="rId3975" xr:uid="{00000000-0004-0000-0000-0000860F0000}"/>
    <hyperlink ref="Q2842" r:id="rId3976" xr:uid="{00000000-0004-0000-0000-0000870F0000}"/>
    <hyperlink ref="R2842" r:id="rId3977" xr:uid="{00000000-0004-0000-0000-0000880F0000}"/>
    <hyperlink ref="Q2843" r:id="rId3978" xr:uid="{00000000-0004-0000-0000-0000890F0000}"/>
    <hyperlink ref="R2843" r:id="rId3979" xr:uid="{00000000-0004-0000-0000-00008A0F0000}"/>
    <hyperlink ref="Q2844" r:id="rId3980" xr:uid="{00000000-0004-0000-0000-00008B0F0000}"/>
    <hyperlink ref="R2844" r:id="rId3981" xr:uid="{00000000-0004-0000-0000-00008C0F0000}"/>
    <hyperlink ref="Q2845" r:id="rId3982" xr:uid="{00000000-0004-0000-0000-00008D0F0000}"/>
    <hyperlink ref="Q2846" r:id="rId3983" xr:uid="{00000000-0004-0000-0000-00008E0F0000}"/>
    <hyperlink ref="Q2847" r:id="rId3984" xr:uid="{00000000-0004-0000-0000-00008F0F0000}"/>
    <hyperlink ref="Q2848" r:id="rId3985" xr:uid="{00000000-0004-0000-0000-0000900F0000}"/>
    <hyperlink ref="Q2849" r:id="rId3986" xr:uid="{00000000-0004-0000-0000-0000910F0000}"/>
    <hyperlink ref="Q2850" r:id="rId3987" xr:uid="{00000000-0004-0000-0000-0000920F0000}"/>
    <hyperlink ref="Q2851" r:id="rId3988" xr:uid="{00000000-0004-0000-0000-0000930F0000}"/>
    <hyperlink ref="Q2852" r:id="rId3989" xr:uid="{00000000-0004-0000-0000-0000940F0000}"/>
    <hyperlink ref="Q2853" r:id="rId3990" xr:uid="{00000000-0004-0000-0000-0000950F0000}"/>
    <hyperlink ref="Q2854" r:id="rId3991" xr:uid="{00000000-0004-0000-0000-0000960F0000}"/>
    <hyperlink ref="Q2855" r:id="rId3992" xr:uid="{00000000-0004-0000-0000-0000970F0000}"/>
    <hyperlink ref="Q2856" r:id="rId3993" xr:uid="{00000000-0004-0000-0000-0000980F0000}"/>
    <hyperlink ref="Q2857" r:id="rId3994" xr:uid="{00000000-0004-0000-0000-0000990F0000}"/>
    <hyperlink ref="Q2858" r:id="rId3995" xr:uid="{00000000-0004-0000-0000-00009A0F0000}"/>
    <hyperlink ref="Q2859" r:id="rId3996" xr:uid="{00000000-0004-0000-0000-00009B0F0000}"/>
    <hyperlink ref="Q2860" r:id="rId3997" xr:uid="{00000000-0004-0000-0000-00009C0F0000}"/>
    <hyperlink ref="Q2861" r:id="rId3998" xr:uid="{00000000-0004-0000-0000-00009D0F0000}"/>
    <hyperlink ref="Q2862" r:id="rId3999" xr:uid="{00000000-0004-0000-0000-00009E0F0000}"/>
    <hyperlink ref="Q2863" r:id="rId4000" xr:uid="{00000000-0004-0000-0000-00009F0F0000}"/>
    <hyperlink ref="Q2864" r:id="rId4001" xr:uid="{00000000-0004-0000-0000-0000A00F0000}"/>
    <hyperlink ref="Q2865" r:id="rId4002" xr:uid="{00000000-0004-0000-0000-0000A10F0000}"/>
    <hyperlink ref="Q2866" r:id="rId4003" xr:uid="{00000000-0004-0000-0000-0000A20F0000}"/>
    <hyperlink ref="Q2867" r:id="rId4004" xr:uid="{00000000-0004-0000-0000-0000A30F0000}"/>
    <hyperlink ref="Q2868" r:id="rId4005" xr:uid="{00000000-0004-0000-0000-0000A40F0000}"/>
    <hyperlink ref="Q2869" r:id="rId4006" xr:uid="{00000000-0004-0000-0000-0000A50F0000}"/>
    <hyperlink ref="R2869" r:id="rId4007" xr:uid="{00000000-0004-0000-0000-0000A60F0000}"/>
    <hyperlink ref="Q2870" r:id="rId4008" xr:uid="{00000000-0004-0000-0000-0000A70F0000}"/>
    <hyperlink ref="R2870" r:id="rId4009" xr:uid="{00000000-0004-0000-0000-0000A80F0000}"/>
    <hyperlink ref="Q2871" r:id="rId4010" xr:uid="{00000000-0004-0000-0000-0000A90F0000}"/>
    <hyperlink ref="Q2872" r:id="rId4011" xr:uid="{00000000-0004-0000-0000-0000AA0F0000}"/>
    <hyperlink ref="Q2873" r:id="rId4012" xr:uid="{00000000-0004-0000-0000-0000AB0F0000}"/>
    <hyperlink ref="Q2874" r:id="rId4013" xr:uid="{00000000-0004-0000-0000-0000AC0F0000}"/>
    <hyperlink ref="Q2875" r:id="rId4014" xr:uid="{00000000-0004-0000-0000-0000AD0F0000}"/>
    <hyperlink ref="Q2876" r:id="rId4015" xr:uid="{00000000-0004-0000-0000-0000AE0F0000}"/>
    <hyperlink ref="Q2877" r:id="rId4016" xr:uid="{00000000-0004-0000-0000-0000AF0F0000}"/>
    <hyperlink ref="Q2878" r:id="rId4017" xr:uid="{00000000-0004-0000-0000-0000B00F0000}"/>
    <hyperlink ref="Q2879" r:id="rId4018" xr:uid="{00000000-0004-0000-0000-0000B10F0000}"/>
    <hyperlink ref="Q2880" r:id="rId4019" xr:uid="{00000000-0004-0000-0000-0000B20F0000}"/>
    <hyperlink ref="Q2881" r:id="rId4020" xr:uid="{00000000-0004-0000-0000-0000B30F0000}"/>
    <hyperlink ref="Q2882" r:id="rId4021" xr:uid="{00000000-0004-0000-0000-0000B40F0000}"/>
    <hyperlink ref="Q2883" r:id="rId4022" xr:uid="{00000000-0004-0000-0000-0000B50F0000}"/>
    <hyperlink ref="Q2884" r:id="rId4023" xr:uid="{00000000-0004-0000-0000-0000B60F0000}"/>
    <hyperlink ref="Q2885" r:id="rId4024" xr:uid="{00000000-0004-0000-0000-0000B70F0000}"/>
    <hyperlink ref="Q2886" r:id="rId4025" xr:uid="{00000000-0004-0000-0000-0000B80F0000}"/>
    <hyperlink ref="Q2887" r:id="rId4026" xr:uid="{00000000-0004-0000-0000-0000B90F0000}"/>
    <hyperlink ref="Q2888" r:id="rId4027" xr:uid="{00000000-0004-0000-0000-0000BA0F0000}"/>
    <hyperlink ref="Q2889" r:id="rId4028" xr:uid="{00000000-0004-0000-0000-0000BB0F0000}"/>
    <hyperlink ref="Q2890" r:id="rId4029" xr:uid="{00000000-0004-0000-0000-0000BC0F0000}"/>
    <hyperlink ref="Q2891" r:id="rId4030" xr:uid="{00000000-0004-0000-0000-0000BD0F0000}"/>
    <hyperlink ref="Q2892" r:id="rId4031" xr:uid="{00000000-0004-0000-0000-0000BE0F0000}"/>
    <hyperlink ref="Q2893" r:id="rId4032" xr:uid="{00000000-0004-0000-0000-0000BF0F0000}"/>
    <hyperlink ref="Q2894" r:id="rId4033" xr:uid="{00000000-0004-0000-0000-0000C00F0000}"/>
    <hyperlink ref="Q2895" r:id="rId4034" xr:uid="{00000000-0004-0000-0000-0000C10F0000}"/>
    <hyperlink ref="Q2896" r:id="rId4035" xr:uid="{00000000-0004-0000-0000-0000C20F0000}"/>
    <hyperlink ref="Q2897" r:id="rId4036" xr:uid="{00000000-0004-0000-0000-0000C30F0000}"/>
    <hyperlink ref="Q2898" r:id="rId4037" xr:uid="{00000000-0004-0000-0000-0000C40F0000}"/>
    <hyperlink ref="Q2899" r:id="rId4038" xr:uid="{00000000-0004-0000-0000-0000C50F0000}"/>
    <hyperlink ref="Q2900" r:id="rId4039" xr:uid="{00000000-0004-0000-0000-0000C60F0000}"/>
    <hyperlink ref="Q2901" r:id="rId4040" xr:uid="{00000000-0004-0000-0000-0000C70F0000}"/>
    <hyperlink ref="Q2902" r:id="rId4041" xr:uid="{00000000-0004-0000-0000-0000C80F0000}"/>
    <hyperlink ref="Q2903" r:id="rId4042" xr:uid="{00000000-0004-0000-0000-0000C90F0000}"/>
    <hyperlink ref="Q2904" r:id="rId4043" xr:uid="{00000000-0004-0000-0000-0000CA0F0000}"/>
    <hyperlink ref="Q2905" r:id="rId4044" xr:uid="{00000000-0004-0000-0000-0000CB0F0000}"/>
    <hyperlink ref="Q2906" r:id="rId4045" xr:uid="{00000000-0004-0000-0000-0000CC0F0000}"/>
    <hyperlink ref="Q2907" r:id="rId4046" xr:uid="{00000000-0004-0000-0000-0000CD0F0000}"/>
    <hyperlink ref="Q2908" r:id="rId4047" xr:uid="{00000000-0004-0000-0000-0000CE0F0000}"/>
    <hyperlink ref="Q2909" r:id="rId4048" xr:uid="{00000000-0004-0000-0000-0000CF0F0000}"/>
    <hyperlink ref="Q2910" r:id="rId4049" xr:uid="{00000000-0004-0000-0000-0000D00F0000}"/>
    <hyperlink ref="Q2911" r:id="rId4050" xr:uid="{00000000-0004-0000-0000-0000D10F0000}"/>
    <hyperlink ref="Q2912" r:id="rId4051" xr:uid="{00000000-0004-0000-0000-0000D20F0000}"/>
    <hyperlink ref="Q2913" r:id="rId4052" xr:uid="{00000000-0004-0000-0000-0000D30F0000}"/>
    <hyperlink ref="Q2914" r:id="rId4053" xr:uid="{00000000-0004-0000-0000-0000D40F0000}"/>
    <hyperlink ref="Q2915" r:id="rId4054" xr:uid="{00000000-0004-0000-0000-0000D50F0000}"/>
    <hyperlink ref="Q2916" r:id="rId4055" xr:uid="{00000000-0004-0000-0000-0000D60F0000}"/>
    <hyperlink ref="Q2917" r:id="rId4056" xr:uid="{00000000-0004-0000-0000-0000D70F0000}"/>
    <hyperlink ref="Q2918" r:id="rId4057" xr:uid="{00000000-0004-0000-0000-0000D80F0000}"/>
    <hyperlink ref="Q2919" r:id="rId4058" xr:uid="{00000000-0004-0000-0000-0000D90F0000}"/>
    <hyperlink ref="Q2920" r:id="rId4059" xr:uid="{00000000-0004-0000-0000-0000DA0F0000}"/>
    <hyperlink ref="Q2921" r:id="rId4060" xr:uid="{00000000-0004-0000-0000-0000DB0F0000}"/>
    <hyperlink ref="Q2922" r:id="rId4061" xr:uid="{00000000-0004-0000-0000-0000DC0F0000}"/>
    <hyperlink ref="Q2923" r:id="rId4062" xr:uid="{00000000-0004-0000-0000-0000DD0F0000}"/>
    <hyperlink ref="Q2924" r:id="rId4063" xr:uid="{00000000-0004-0000-0000-0000DE0F0000}"/>
    <hyperlink ref="Q2925" r:id="rId4064" xr:uid="{00000000-0004-0000-0000-0000DF0F0000}"/>
    <hyperlink ref="Q2926" r:id="rId4065" xr:uid="{00000000-0004-0000-0000-0000E00F0000}"/>
    <hyperlink ref="Q2927" r:id="rId4066" xr:uid="{00000000-0004-0000-0000-0000E10F0000}"/>
    <hyperlink ref="Q2928" r:id="rId4067" xr:uid="{00000000-0004-0000-0000-0000E20F0000}"/>
    <hyperlink ref="Q2929" r:id="rId4068" xr:uid="{00000000-0004-0000-0000-0000E30F0000}"/>
    <hyperlink ref="Q2930" r:id="rId4069" xr:uid="{00000000-0004-0000-0000-0000E40F0000}"/>
    <hyperlink ref="Q2931" r:id="rId4070" xr:uid="{00000000-0004-0000-0000-0000E50F0000}"/>
    <hyperlink ref="Q2932" r:id="rId4071" xr:uid="{00000000-0004-0000-0000-0000E60F0000}"/>
    <hyperlink ref="Q2933" r:id="rId4072" xr:uid="{00000000-0004-0000-0000-0000E70F0000}"/>
    <hyperlink ref="Q2934" r:id="rId4073" xr:uid="{00000000-0004-0000-0000-0000E80F0000}"/>
    <hyperlink ref="Q2935" r:id="rId4074" xr:uid="{00000000-0004-0000-0000-0000E90F0000}"/>
    <hyperlink ref="Q2936" r:id="rId4075" xr:uid="{00000000-0004-0000-0000-0000EA0F0000}"/>
    <hyperlink ref="Q2937" r:id="rId4076" xr:uid="{00000000-0004-0000-0000-0000EB0F0000}"/>
    <hyperlink ref="Q2938" r:id="rId4077" xr:uid="{00000000-0004-0000-0000-0000EC0F0000}"/>
    <hyperlink ref="Q2939" r:id="rId4078" xr:uid="{00000000-0004-0000-0000-0000ED0F0000}"/>
    <hyperlink ref="Q2940" r:id="rId4079" xr:uid="{00000000-0004-0000-0000-0000EE0F0000}"/>
    <hyperlink ref="Q2941" r:id="rId4080" xr:uid="{00000000-0004-0000-0000-0000EF0F0000}"/>
    <hyperlink ref="Q2942" r:id="rId4081" xr:uid="{00000000-0004-0000-0000-0000F00F0000}"/>
    <hyperlink ref="Q2943" r:id="rId4082" xr:uid="{00000000-0004-0000-0000-0000F10F0000}"/>
    <hyperlink ref="Q2944" r:id="rId4083" xr:uid="{00000000-0004-0000-0000-0000F20F0000}"/>
    <hyperlink ref="Q2945" r:id="rId4084" xr:uid="{00000000-0004-0000-0000-0000F30F0000}"/>
    <hyperlink ref="Q2946" r:id="rId4085" xr:uid="{00000000-0004-0000-0000-0000F40F0000}"/>
    <hyperlink ref="Q2947" r:id="rId4086" xr:uid="{00000000-0004-0000-0000-0000F50F0000}"/>
    <hyperlink ref="Q2948" r:id="rId4087" xr:uid="{00000000-0004-0000-0000-0000F60F0000}"/>
    <hyperlink ref="Q2949" r:id="rId4088" xr:uid="{00000000-0004-0000-0000-0000F70F0000}"/>
    <hyperlink ref="Q2950" r:id="rId4089" xr:uid="{00000000-0004-0000-0000-0000F80F0000}"/>
    <hyperlink ref="Q2951" r:id="rId4090" xr:uid="{00000000-0004-0000-0000-0000F90F0000}"/>
    <hyperlink ref="Q2952" r:id="rId4091" xr:uid="{00000000-0004-0000-0000-0000FA0F0000}"/>
    <hyperlink ref="Q2953" r:id="rId4092" xr:uid="{00000000-0004-0000-0000-0000FB0F0000}"/>
    <hyperlink ref="Q2954" r:id="rId4093" xr:uid="{00000000-0004-0000-0000-0000FC0F0000}"/>
    <hyperlink ref="Q2955" r:id="rId4094" xr:uid="{00000000-0004-0000-0000-0000FD0F0000}"/>
    <hyperlink ref="Q2956" r:id="rId4095" xr:uid="{00000000-0004-0000-0000-0000FE0F0000}"/>
    <hyperlink ref="Q2957" r:id="rId4096" xr:uid="{00000000-0004-0000-0000-0000FF0F0000}"/>
    <hyperlink ref="Q2958" r:id="rId4097" xr:uid="{00000000-0004-0000-0000-000000100000}"/>
    <hyperlink ref="Q2959" r:id="rId4098" xr:uid="{00000000-0004-0000-0000-000001100000}"/>
    <hyperlink ref="Q2960" r:id="rId4099" xr:uid="{00000000-0004-0000-0000-000002100000}"/>
    <hyperlink ref="Q2961" r:id="rId4100" xr:uid="{00000000-0004-0000-0000-000003100000}"/>
    <hyperlink ref="Q2962" r:id="rId4101" xr:uid="{00000000-0004-0000-0000-000004100000}"/>
    <hyperlink ref="Q2963" r:id="rId4102" xr:uid="{00000000-0004-0000-0000-000005100000}"/>
    <hyperlink ref="Q2964" r:id="rId4103" xr:uid="{00000000-0004-0000-0000-000006100000}"/>
    <hyperlink ref="Q2965" r:id="rId4104" xr:uid="{00000000-0004-0000-0000-000007100000}"/>
    <hyperlink ref="Q2966" r:id="rId4105" xr:uid="{00000000-0004-0000-0000-000008100000}"/>
    <hyperlink ref="Q2967" r:id="rId4106" xr:uid="{00000000-0004-0000-0000-000009100000}"/>
    <hyperlink ref="Q2968" r:id="rId4107" xr:uid="{00000000-0004-0000-0000-00000A100000}"/>
    <hyperlink ref="Q2969" r:id="rId4108" xr:uid="{00000000-0004-0000-0000-00000B100000}"/>
    <hyperlink ref="Q2970" r:id="rId4109" xr:uid="{00000000-0004-0000-0000-00000C100000}"/>
    <hyperlink ref="Q2971" r:id="rId4110" xr:uid="{00000000-0004-0000-0000-00000D100000}"/>
    <hyperlink ref="Q2972" r:id="rId4111" xr:uid="{00000000-0004-0000-0000-00000E100000}"/>
    <hyperlink ref="Q2973" r:id="rId4112" xr:uid="{00000000-0004-0000-0000-00000F100000}"/>
    <hyperlink ref="Q2974" r:id="rId4113" xr:uid="{00000000-0004-0000-0000-000010100000}"/>
    <hyperlink ref="Q2975" r:id="rId4114" xr:uid="{00000000-0004-0000-0000-000011100000}"/>
    <hyperlink ref="Q2976" r:id="rId4115" xr:uid="{00000000-0004-0000-0000-000012100000}"/>
    <hyperlink ref="Q2977" r:id="rId4116" xr:uid="{00000000-0004-0000-0000-000013100000}"/>
    <hyperlink ref="Q2978" r:id="rId4117" xr:uid="{00000000-0004-0000-0000-000014100000}"/>
    <hyperlink ref="R2978" r:id="rId4118" xr:uid="{00000000-0004-0000-0000-000015100000}"/>
    <hyperlink ref="Q2979" r:id="rId4119" xr:uid="{00000000-0004-0000-0000-000016100000}"/>
    <hyperlink ref="R2979" r:id="rId4120" xr:uid="{00000000-0004-0000-0000-000017100000}"/>
    <hyperlink ref="Q2980" r:id="rId4121" xr:uid="{00000000-0004-0000-0000-000018100000}"/>
    <hyperlink ref="R2980" r:id="rId4122" xr:uid="{00000000-0004-0000-0000-000019100000}"/>
    <hyperlink ref="Q2981" r:id="rId4123" xr:uid="{00000000-0004-0000-0000-00001A100000}"/>
    <hyperlink ref="R2981" r:id="rId4124" xr:uid="{00000000-0004-0000-0000-00001B100000}"/>
    <hyperlink ref="Q2982" r:id="rId4125" xr:uid="{00000000-0004-0000-0000-00001C100000}"/>
    <hyperlink ref="R2982" r:id="rId4126" xr:uid="{00000000-0004-0000-0000-00001D100000}"/>
    <hyperlink ref="Q2983" r:id="rId4127" xr:uid="{00000000-0004-0000-0000-00001E100000}"/>
    <hyperlink ref="R2983" r:id="rId4128" xr:uid="{00000000-0004-0000-0000-00001F100000}"/>
    <hyperlink ref="Q2984" r:id="rId4129" xr:uid="{00000000-0004-0000-0000-000020100000}"/>
    <hyperlink ref="R2984" r:id="rId4130" xr:uid="{00000000-0004-0000-0000-000021100000}"/>
    <hyperlink ref="Q2985" r:id="rId4131" xr:uid="{00000000-0004-0000-0000-000022100000}"/>
    <hyperlink ref="R2985" r:id="rId4132" xr:uid="{00000000-0004-0000-0000-000023100000}"/>
    <hyperlink ref="Q2986" r:id="rId4133" xr:uid="{00000000-0004-0000-0000-000024100000}"/>
    <hyperlink ref="R2986" r:id="rId4134" xr:uid="{00000000-0004-0000-0000-000025100000}"/>
    <hyperlink ref="Q2987" r:id="rId4135" xr:uid="{00000000-0004-0000-0000-000026100000}"/>
    <hyperlink ref="R2987" r:id="rId4136" xr:uid="{00000000-0004-0000-0000-000027100000}"/>
    <hyperlink ref="Q2988" r:id="rId4137" xr:uid="{00000000-0004-0000-0000-000028100000}"/>
    <hyperlink ref="R2988" r:id="rId4138" xr:uid="{00000000-0004-0000-0000-000029100000}"/>
    <hyperlink ref="Q2989" r:id="rId4139" xr:uid="{00000000-0004-0000-0000-00002A100000}"/>
    <hyperlink ref="R2989" r:id="rId4140" xr:uid="{00000000-0004-0000-0000-00002B100000}"/>
    <hyperlink ref="Q2990" r:id="rId4141" xr:uid="{00000000-0004-0000-0000-00002C100000}"/>
    <hyperlink ref="R2990" r:id="rId4142" xr:uid="{00000000-0004-0000-0000-00002D100000}"/>
    <hyperlink ref="Q2991" r:id="rId4143" xr:uid="{00000000-0004-0000-0000-00002E100000}"/>
    <hyperlink ref="R2991" r:id="rId4144" xr:uid="{00000000-0004-0000-0000-00002F100000}"/>
    <hyperlink ref="Q2992" r:id="rId4145" xr:uid="{00000000-0004-0000-0000-000030100000}"/>
    <hyperlink ref="R2992" r:id="rId4146" xr:uid="{00000000-0004-0000-0000-000031100000}"/>
    <hyperlink ref="Q2993" r:id="rId4147" xr:uid="{00000000-0004-0000-0000-000032100000}"/>
    <hyperlink ref="R2993" r:id="rId4148" xr:uid="{00000000-0004-0000-0000-000033100000}"/>
    <hyperlink ref="Q2994" r:id="rId4149" xr:uid="{00000000-0004-0000-0000-000034100000}"/>
    <hyperlink ref="R2994" r:id="rId4150" xr:uid="{00000000-0004-0000-0000-000035100000}"/>
    <hyperlink ref="Q2995" r:id="rId4151" xr:uid="{00000000-0004-0000-0000-000036100000}"/>
    <hyperlink ref="R2995" r:id="rId4152" xr:uid="{00000000-0004-0000-0000-000037100000}"/>
    <hyperlink ref="Q2996" r:id="rId4153" xr:uid="{00000000-0004-0000-0000-000038100000}"/>
    <hyperlink ref="R2996" r:id="rId4154" xr:uid="{00000000-0004-0000-0000-000039100000}"/>
    <hyperlink ref="Q2997" r:id="rId4155" xr:uid="{00000000-0004-0000-0000-00003A100000}"/>
    <hyperlink ref="R2997" r:id="rId4156" xr:uid="{00000000-0004-0000-0000-00003B100000}"/>
    <hyperlink ref="Q2998" r:id="rId4157" xr:uid="{00000000-0004-0000-0000-00003C100000}"/>
    <hyperlink ref="R2998" r:id="rId4158" xr:uid="{00000000-0004-0000-0000-00003D100000}"/>
    <hyperlink ref="Q2999" r:id="rId4159" xr:uid="{00000000-0004-0000-0000-00003E100000}"/>
    <hyperlink ref="R2999" r:id="rId4160" xr:uid="{00000000-0004-0000-0000-00003F100000}"/>
    <hyperlink ref="Q3000" r:id="rId4161" xr:uid="{00000000-0004-0000-0000-000040100000}"/>
    <hyperlink ref="R3000" r:id="rId4162" xr:uid="{00000000-0004-0000-0000-000041100000}"/>
    <hyperlink ref="Q3001" r:id="rId4163" xr:uid="{00000000-0004-0000-0000-000042100000}"/>
    <hyperlink ref="R3001" r:id="rId4164" xr:uid="{00000000-0004-0000-0000-000043100000}"/>
    <hyperlink ref="Q3002" r:id="rId4165" xr:uid="{00000000-0004-0000-0000-000044100000}"/>
    <hyperlink ref="R3002" r:id="rId4166" xr:uid="{00000000-0004-0000-0000-000045100000}"/>
    <hyperlink ref="Q3003" r:id="rId4167" xr:uid="{00000000-0004-0000-0000-000046100000}"/>
    <hyperlink ref="R3003" r:id="rId4168" xr:uid="{00000000-0004-0000-0000-000047100000}"/>
    <hyperlink ref="Q3004" r:id="rId4169" xr:uid="{00000000-0004-0000-0000-000048100000}"/>
    <hyperlink ref="R3004" r:id="rId4170" xr:uid="{00000000-0004-0000-0000-000049100000}"/>
    <hyperlink ref="Q3005" r:id="rId4171" xr:uid="{00000000-0004-0000-0000-00004A100000}"/>
    <hyperlink ref="R3005" r:id="rId4172" xr:uid="{00000000-0004-0000-0000-00004B100000}"/>
    <hyperlink ref="Q3006" r:id="rId4173" xr:uid="{00000000-0004-0000-0000-00004C100000}"/>
    <hyperlink ref="R3006" r:id="rId4174" xr:uid="{00000000-0004-0000-0000-00004D100000}"/>
    <hyperlink ref="Q3007" r:id="rId4175" xr:uid="{00000000-0004-0000-0000-00004E100000}"/>
    <hyperlink ref="R3007" r:id="rId4176" xr:uid="{00000000-0004-0000-0000-00004F100000}"/>
    <hyperlink ref="Q3008" r:id="rId4177" xr:uid="{00000000-0004-0000-0000-000050100000}"/>
    <hyperlink ref="R3008" r:id="rId4178" xr:uid="{00000000-0004-0000-0000-000051100000}"/>
    <hyperlink ref="Q3009" r:id="rId4179" xr:uid="{00000000-0004-0000-0000-000052100000}"/>
    <hyperlink ref="R3009" r:id="rId4180" xr:uid="{00000000-0004-0000-0000-000053100000}"/>
    <hyperlink ref="Q3010" r:id="rId4181" xr:uid="{00000000-0004-0000-0000-000054100000}"/>
    <hyperlink ref="R3010" r:id="rId4182" xr:uid="{00000000-0004-0000-0000-000055100000}"/>
    <hyperlink ref="Q3011" r:id="rId4183" xr:uid="{00000000-0004-0000-0000-000056100000}"/>
    <hyperlink ref="R3011" r:id="rId4184" xr:uid="{00000000-0004-0000-0000-000057100000}"/>
    <hyperlink ref="Q3012" r:id="rId4185" xr:uid="{00000000-0004-0000-0000-000058100000}"/>
    <hyperlink ref="R3012" r:id="rId4186" xr:uid="{00000000-0004-0000-0000-000059100000}"/>
    <hyperlink ref="Q3013" r:id="rId4187" xr:uid="{00000000-0004-0000-0000-00005A100000}"/>
    <hyperlink ref="R3013" r:id="rId4188" xr:uid="{00000000-0004-0000-0000-00005B100000}"/>
    <hyperlink ref="Q3014" r:id="rId4189" xr:uid="{00000000-0004-0000-0000-00005C100000}"/>
    <hyperlink ref="R3014" r:id="rId4190" xr:uid="{00000000-0004-0000-0000-00005D100000}"/>
    <hyperlink ref="Q3015" r:id="rId4191" xr:uid="{00000000-0004-0000-0000-00005E100000}"/>
    <hyperlink ref="R3015" r:id="rId4192" xr:uid="{00000000-0004-0000-0000-00005F100000}"/>
    <hyperlink ref="Q3016" r:id="rId4193" xr:uid="{00000000-0004-0000-0000-000060100000}"/>
    <hyperlink ref="R3016" r:id="rId4194" xr:uid="{00000000-0004-0000-0000-000061100000}"/>
    <hyperlink ref="Q3017" r:id="rId4195" xr:uid="{00000000-0004-0000-0000-000062100000}"/>
    <hyperlink ref="R3017" r:id="rId4196" xr:uid="{00000000-0004-0000-0000-000063100000}"/>
    <hyperlink ref="Q3018" r:id="rId4197" xr:uid="{00000000-0004-0000-0000-000064100000}"/>
    <hyperlink ref="R3018" r:id="rId4198" xr:uid="{00000000-0004-0000-0000-000065100000}"/>
    <hyperlink ref="Q3019" r:id="rId4199" xr:uid="{00000000-0004-0000-0000-000066100000}"/>
    <hyperlink ref="R3019" r:id="rId4200" xr:uid="{00000000-0004-0000-0000-000067100000}"/>
    <hyperlink ref="Q3020" r:id="rId4201" xr:uid="{00000000-0004-0000-0000-000068100000}"/>
    <hyperlink ref="R3020" r:id="rId4202" xr:uid="{00000000-0004-0000-0000-000069100000}"/>
    <hyperlink ref="Q3021" r:id="rId4203" xr:uid="{00000000-0004-0000-0000-00006A100000}"/>
    <hyperlink ref="R3021" r:id="rId4204" xr:uid="{00000000-0004-0000-0000-00006B100000}"/>
    <hyperlink ref="Q3022" r:id="rId4205" xr:uid="{00000000-0004-0000-0000-00006C100000}"/>
    <hyperlink ref="R3022" r:id="rId4206" xr:uid="{00000000-0004-0000-0000-00006D100000}"/>
    <hyperlink ref="Q3023" r:id="rId4207" xr:uid="{00000000-0004-0000-0000-00006E100000}"/>
    <hyperlink ref="R3023" r:id="rId4208" xr:uid="{00000000-0004-0000-0000-00006F100000}"/>
    <hyperlink ref="Q3024" r:id="rId4209" xr:uid="{00000000-0004-0000-0000-000070100000}"/>
    <hyperlink ref="R3024" r:id="rId4210" xr:uid="{00000000-0004-0000-0000-000071100000}"/>
    <hyperlink ref="Q3025" r:id="rId4211" xr:uid="{00000000-0004-0000-0000-000072100000}"/>
    <hyperlink ref="R3025" r:id="rId4212" xr:uid="{00000000-0004-0000-0000-000073100000}"/>
    <hyperlink ref="Q3026" r:id="rId4213" xr:uid="{00000000-0004-0000-0000-000074100000}"/>
    <hyperlink ref="R3026" r:id="rId4214" xr:uid="{00000000-0004-0000-0000-000075100000}"/>
    <hyperlink ref="Q3027" r:id="rId4215" xr:uid="{00000000-0004-0000-0000-000076100000}"/>
    <hyperlink ref="R3027" r:id="rId4216" xr:uid="{00000000-0004-0000-0000-000077100000}"/>
    <hyperlink ref="Q3028" r:id="rId4217" xr:uid="{00000000-0004-0000-0000-000078100000}"/>
    <hyperlink ref="R3028" r:id="rId4218" xr:uid="{00000000-0004-0000-0000-000079100000}"/>
    <hyperlink ref="Q3029" r:id="rId4219" xr:uid="{00000000-0004-0000-0000-00007A100000}"/>
    <hyperlink ref="R3029" r:id="rId4220" xr:uid="{00000000-0004-0000-0000-00007B100000}"/>
    <hyperlink ref="Q3030" r:id="rId4221" xr:uid="{00000000-0004-0000-0000-00007C100000}"/>
    <hyperlink ref="R3030" r:id="rId4222" xr:uid="{00000000-0004-0000-0000-00007D100000}"/>
    <hyperlink ref="Q3031" r:id="rId4223" xr:uid="{00000000-0004-0000-0000-00007E100000}"/>
    <hyperlink ref="R3031" r:id="rId4224" xr:uid="{00000000-0004-0000-0000-00007F100000}"/>
    <hyperlink ref="Q3032" r:id="rId4225" xr:uid="{00000000-0004-0000-0000-000080100000}"/>
    <hyperlink ref="R3032" r:id="rId4226" xr:uid="{00000000-0004-0000-0000-000081100000}"/>
    <hyperlink ref="Q3033" r:id="rId4227" xr:uid="{00000000-0004-0000-0000-000082100000}"/>
    <hyperlink ref="R3033" r:id="rId4228" xr:uid="{00000000-0004-0000-0000-000083100000}"/>
    <hyperlink ref="Q3034" r:id="rId4229" xr:uid="{00000000-0004-0000-0000-000084100000}"/>
    <hyperlink ref="R3034" r:id="rId4230" xr:uid="{00000000-0004-0000-0000-000085100000}"/>
    <hyperlink ref="Q3035" r:id="rId4231" xr:uid="{00000000-0004-0000-0000-000086100000}"/>
    <hyperlink ref="R3035" r:id="rId4232" xr:uid="{00000000-0004-0000-0000-000087100000}"/>
    <hyperlink ref="Q3036" r:id="rId4233" xr:uid="{00000000-0004-0000-0000-000088100000}"/>
    <hyperlink ref="R3036" r:id="rId4234" xr:uid="{00000000-0004-0000-0000-000089100000}"/>
    <hyperlink ref="Q3037" r:id="rId4235" xr:uid="{00000000-0004-0000-0000-00008A100000}"/>
    <hyperlink ref="R3037" r:id="rId4236" xr:uid="{00000000-0004-0000-0000-00008B100000}"/>
    <hyperlink ref="Q3038" r:id="rId4237" xr:uid="{00000000-0004-0000-0000-00008C100000}"/>
    <hyperlink ref="R3038" r:id="rId4238" xr:uid="{00000000-0004-0000-0000-00008D100000}"/>
    <hyperlink ref="Q3039" r:id="rId4239" xr:uid="{00000000-0004-0000-0000-00008E100000}"/>
    <hyperlink ref="R3039" r:id="rId4240" xr:uid="{00000000-0004-0000-0000-00008F100000}"/>
    <hyperlink ref="Q3040" r:id="rId4241" xr:uid="{00000000-0004-0000-0000-000090100000}"/>
    <hyperlink ref="R3040" r:id="rId4242" xr:uid="{00000000-0004-0000-0000-000091100000}"/>
    <hyperlink ref="Q3041" r:id="rId4243" xr:uid="{00000000-0004-0000-0000-000092100000}"/>
    <hyperlink ref="R3041" r:id="rId4244" xr:uid="{00000000-0004-0000-0000-000093100000}"/>
    <hyperlink ref="Q3042" r:id="rId4245" xr:uid="{00000000-0004-0000-0000-000094100000}"/>
    <hyperlink ref="R3042" r:id="rId4246" xr:uid="{00000000-0004-0000-0000-000095100000}"/>
    <hyperlink ref="Q3043" r:id="rId4247" xr:uid="{00000000-0004-0000-0000-000096100000}"/>
    <hyperlink ref="R3043" r:id="rId4248" xr:uid="{00000000-0004-0000-0000-000097100000}"/>
    <hyperlink ref="Q3044" r:id="rId4249" xr:uid="{00000000-0004-0000-0000-000098100000}"/>
    <hyperlink ref="R3044" r:id="rId4250" xr:uid="{00000000-0004-0000-0000-000099100000}"/>
    <hyperlink ref="Q3045" r:id="rId4251" xr:uid="{00000000-0004-0000-0000-00009A100000}"/>
    <hyperlink ref="Q3046" r:id="rId4252" xr:uid="{00000000-0004-0000-0000-00009B100000}"/>
    <hyperlink ref="Q3047" r:id="rId4253" xr:uid="{00000000-0004-0000-0000-00009C100000}"/>
    <hyperlink ref="Q3048" r:id="rId4254" xr:uid="{00000000-0004-0000-0000-00009D100000}"/>
    <hyperlink ref="Q3049" r:id="rId4255" xr:uid="{00000000-0004-0000-0000-00009E100000}"/>
    <hyperlink ref="Q3050" r:id="rId4256" xr:uid="{00000000-0004-0000-0000-00009F100000}"/>
    <hyperlink ref="Q3051" r:id="rId4257" xr:uid="{00000000-0004-0000-0000-0000A0100000}"/>
    <hyperlink ref="Q3052" r:id="rId4258" xr:uid="{00000000-0004-0000-0000-0000A1100000}"/>
    <hyperlink ref="Q3053" r:id="rId4259" xr:uid="{00000000-0004-0000-0000-0000A2100000}"/>
    <hyperlink ref="Q3054" r:id="rId4260" xr:uid="{00000000-0004-0000-0000-0000A3100000}"/>
    <hyperlink ref="Q3055" r:id="rId4261" xr:uid="{00000000-0004-0000-0000-0000A4100000}"/>
    <hyperlink ref="Q3056" r:id="rId4262" xr:uid="{00000000-0004-0000-0000-0000A5100000}"/>
    <hyperlink ref="Q3057" r:id="rId4263" xr:uid="{00000000-0004-0000-0000-0000A6100000}"/>
    <hyperlink ref="Q3058" r:id="rId4264" xr:uid="{00000000-0004-0000-0000-0000A7100000}"/>
    <hyperlink ref="Q3059" r:id="rId4265" xr:uid="{00000000-0004-0000-0000-0000A8100000}"/>
    <hyperlink ref="Q3060" r:id="rId4266" xr:uid="{00000000-0004-0000-0000-0000A9100000}"/>
    <hyperlink ref="Q3061" r:id="rId4267" xr:uid="{00000000-0004-0000-0000-0000AA100000}"/>
    <hyperlink ref="Q3062" r:id="rId4268" xr:uid="{00000000-0004-0000-0000-0000AB100000}"/>
    <hyperlink ref="Q3063" r:id="rId4269" xr:uid="{00000000-0004-0000-0000-0000AC100000}"/>
    <hyperlink ref="Q3064" r:id="rId4270" xr:uid="{00000000-0004-0000-0000-0000AD100000}"/>
    <hyperlink ref="Q3065" r:id="rId4271" xr:uid="{00000000-0004-0000-0000-0000AE100000}"/>
    <hyperlink ref="Q3066" r:id="rId4272" xr:uid="{00000000-0004-0000-0000-0000AF100000}"/>
    <hyperlink ref="Q3067" r:id="rId4273" xr:uid="{00000000-0004-0000-0000-0000B0100000}"/>
    <hyperlink ref="Q3068" r:id="rId4274" xr:uid="{00000000-0004-0000-0000-0000B1100000}"/>
    <hyperlink ref="Q3069" r:id="rId4275" xr:uid="{00000000-0004-0000-0000-0000B2100000}"/>
    <hyperlink ref="Q3070" r:id="rId4276" xr:uid="{00000000-0004-0000-0000-0000B3100000}"/>
    <hyperlink ref="Q3071" r:id="rId4277" xr:uid="{00000000-0004-0000-0000-0000B4100000}"/>
    <hyperlink ref="Q3072" r:id="rId4278" xr:uid="{00000000-0004-0000-0000-0000B5100000}"/>
    <hyperlink ref="Q3073" r:id="rId4279" xr:uid="{00000000-0004-0000-0000-0000B6100000}"/>
    <hyperlink ref="R3073" r:id="rId4280" xr:uid="{00000000-0004-0000-0000-0000B7100000}"/>
    <hyperlink ref="Q3074" r:id="rId4281" xr:uid="{00000000-0004-0000-0000-0000B8100000}"/>
    <hyperlink ref="R3074" r:id="rId4282" xr:uid="{00000000-0004-0000-0000-0000B9100000}"/>
    <hyperlink ref="Q3075" r:id="rId4283" xr:uid="{00000000-0004-0000-0000-0000BA100000}"/>
    <hyperlink ref="R3075" r:id="rId4284" xr:uid="{00000000-0004-0000-0000-0000BB100000}"/>
    <hyperlink ref="Q3076" r:id="rId4285" xr:uid="{00000000-0004-0000-0000-0000BC100000}"/>
    <hyperlink ref="R3076" r:id="rId4286" xr:uid="{00000000-0004-0000-0000-0000BD100000}"/>
    <hyperlink ref="Q3077" r:id="rId4287" xr:uid="{00000000-0004-0000-0000-0000BE100000}"/>
    <hyperlink ref="R3077" r:id="rId4288" xr:uid="{00000000-0004-0000-0000-0000BF100000}"/>
    <hyperlink ref="Q3078" r:id="rId4289" xr:uid="{00000000-0004-0000-0000-0000C0100000}"/>
    <hyperlink ref="Q3079" r:id="rId4290" xr:uid="{00000000-0004-0000-0000-0000C1100000}"/>
    <hyperlink ref="Q3080" r:id="rId4291" xr:uid="{00000000-0004-0000-0000-0000C2100000}"/>
    <hyperlink ref="Q3081" r:id="rId4292" xr:uid="{00000000-0004-0000-0000-0000C3100000}"/>
    <hyperlink ref="Q3082" r:id="rId4293" xr:uid="{00000000-0004-0000-0000-0000C4100000}"/>
    <hyperlink ref="Q3083" r:id="rId4294" xr:uid="{00000000-0004-0000-0000-0000C5100000}"/>
    <hyperlink ref="Q3084" r:id="rId4295" xr:uid="{00000000-0004-0000-0000-0000C6100000}"/>
    <hyperlink ref="Q3085" r:id="rId4296" xr:uid="{00000000-0004-0000-0000-0000C7100000}"/>
    <hyperlink ref="Q3086" r:id="rId4297" xr:uid="{00000000-0004-0000-0000-0000C8100000}"/>
    <hyperlink ref="Q3087" r:id="rId4298" xr:uid="{00000000-0004-0000-0000-0000C9100000}"/>
    <hyperlink ref="Q3088" r:id="rId4299" xr:uid="{00000000-0004-0000-0000-0000CA100000}"/>
    <hyperlink ref="Q3089" r:id="rId4300" xr:uid="{00000000-0004-0000-0000-0000CB100000}"/>
    <hyperlink ref="Q3090" r:id="rId4301" xr:uid="{00000000-0004-0000-0000-0000CC100000}"/>
    <hyperlink ref="Q3091" r:id="rId4302" xr:uid="{00000000-0004-0000-0000-0000CD100000}"/>
    <hyperlink ref="Q3092" r:id="rId4303" xr:uid="{00000000-0004-0000-0000-0000CE100000}"/>
    <hyperlink ref="Q3093" r:id="rId4304" xr:uid="{00000000-0004-0000-0000-0000CF100000}"/>
    <hyperlink ref="Q3094" r:id="rId4305" xr:uid="{00000000-0004-0000-0000-0000D0100000}"/>
    <hyperlink ref="Q3095" r:id="rId4306" xr:uid="{00000000-0004-0000-0000-0000D1100000}"/>
    <hyperlink ref="Q3096" r:id="rId4307" xr:uid="{00000000-0004-0000-0000-0000D2100000}"/>
    <hyperlink ref="Q3097" r:id="rId4308" xr:uid="{00000000-0004-0000-0000-0000D3100000}"/>
    <hyperlink ref="Q3098" r:id="rId4309" xr:uid="{00000000-0004-0000-0000-0000D4100000}"/>
    <hyperlink ref="Q3099" r:id="rId4310" xr:uid="{00000000-0004-0000-0000-0000D5100000}"/>
    <hyperlink ref="Q3100" r:id="rId4311" xr:uid="{00000000-0004-0000-0000-0000D6100000}"/>
    <hyperlink ref="R3100" r:id="rId4312" xr:uid="{00000000-0004-0000-0000-0000D7100000}"/>
    <hyperlink ref="Q3101" r:id="rId4313" xr:uid="{00000000-0004-0000-0000-0000D8100000}"/>
    <hyperlink ref="R3101" r:id="rId4314" xr:uid="{00000000-0004-0000-0000-0000D9100000}"/>
    <hyperlink ref="Q3102" r:id="rId4315" xr:uid="{00000000-0004-0000-0000-0000DA100000}"/>
    <hyperlink ref="R3102" r:id="rId4316" xr:uid="{00000000-0004-0000-0000-0000DB100000}"/>
    <hyperlink ref="Q3103" r:id="rId4317" xr:uid="{00000000-0004-0000-0000-0000DC100000}"/>
    <hyperlink ref="R3103" r:id="rId4318" xr:uid="{00000000-0004-0000-0000-0000DD100000}"/>
    <hyperlink ref="Q3104" r:id="rId4319" xr:uid="{00000000-0004-0000-0000-0000DE100000}"/>
    <hyperlink ref="R3104" r:id="rId4320" xr:uid="{00000000-0004-0000-0000-0000DF100000}"/>
    <hyperlink ref="Q3107" r:id="rId4321" xr:uid="{00000000-0004-0000-0000-0000E0100000}"/>
    <hyperlink ref="Q3108" r:id="rId4322" xr:uid="{00000000-0004-0000-0000-0000E1100000}"/>
    <hyperlink ref="Q3109" r:id="rId4323" xr:uid="{00000000-0004-0000-0000-0000E2100000}"/>
    <hyperlink ref="Q3110" r:id="rId4324" xr:uid="{00000000-0004-0000-0000-0000E3100000}"/>
    <hyperlink ref="Q3111" r:id="rId4325" xr:uid="{00000000-0004-0000-0000-0000E4100000}"/>
    <hyperlink ref="R3111" r:id="rId4326" xr:uid="{00000000-0004-0000-0000-0000E5100000}"/>
    <hyperlink ref="Q3112" r:id="rId4327" xr:uid="{00000000-0004-0000-0000-0000E6100000}"/>
    <hyperlink ref="Q3113" r:id="rId4328" xr:uid="{00000000-0004-0000-0000-0000E7100000}"/>
    <hyperlink ref="Q3114" r:id="rId4329" xr:uid="{00000000-0004-0000-0000-0000E8100000}"/>
    <hyperlink ref="Q3115" r:id="rId4330" xr:uid="{00000000-0004-0000-0000-0000E9100000}"/>
    <hyperlink ref="Q3116" r:id="rId4331" xr:uid="{00000000-0004-0000-0000-0000EA100000}"/>
    <hyperlink ref="Q3117" r:id="rId4332" xr:uid="{00000000-0004-0000-0000-0000EB100000}"/>
    <hyperlink ref="Q3118" r:id="rId4333" xr:uid="{00000000-0004-0000-0000-0000EC100000}"/>
    <hyperlink ref="Q3119" r:id="rId4334" xr:uid="{00000000-0004-0000-0000-0000ED100000}"/>
    <hyperlink ref="Q3120" r:id="rId4335" xr:uid="{00000000-0004-0000-0000-0000EE100000}"/>
    <hyperlink ref="Q3121" r:id="rId4336" xr:uid="{00000000-0004-0000-0000-0000EF100000}"/>
    <hyperlink ref="Q3122" r:id="rId4337" xr:uid="{00000000-0004-0000-0000-0000F0100000}"/>
    <hyperlink ref="Q3123" r:id="rId4338" xr:uid="{00000000-0004-0000-0000-0000F1100000}"/>
    <hyperlink ref="Q3124" r:id="rId4339" xr:uid="{00000000-0004-0000-0000-0000F2100000}"/>
    <hyperlink ref="Q3125" r:id="rId4340" xr:uid="{00000000-0004-0000-0000-0000F3100000}"/>
    <hyperlink ref="Q3126" r:id="rId4341" xr:uid="{00000000-0004-0000-0000-0000F4100000}"/>
    <hyperlink ref="Q3127" r:id="rId4342" xr:uid="{00000000-0004-0000-0000-0000F5100000}"/>
    <hyperlink ref="Q3128" r:id="rId4343" xr:uid="{00000000-0004-0000-0000-0000F6100000}"/>
    <hyperlink ref="Q3129" r:id="rId4344" xr:uid="{00000000-0004-0000-0000-0000F7100000}"/>
    <hyperlink ref="Q3130" r:id="rId4345" xr:uid="{00000000-0004-0000-0000-0000F8100000}"/>
    <hyperlink ref="Q3131" r:id="rId4346" xr:uid="{00000000-0004-0000-0000-0000F9100000}"/>
    <hyperlink ref="Q3132" r:id="rId4347" xr:uid="{00000000-0004-0000-0000-0000FA100000}"/>
    <hyperlink ref="Q3133" r:id="rId4348" xr:uid="{00000000-0004-0000-0000-0000FB100000}"/>
    <hyperlink ref="Q3134" r:id="rId4349" xr:uid="{00000000-0004-0000-0000-0000FC100000}"/>
    <hyperlink ref="Q3135" r:id="rId4350" xr:uid="{00000000-0004-0000-0000-0000FD100000}"/>
    <hyperlink ref="Q3136" r:id="rId4351" xr:uid="{00000000-0004-0000-0000-0000FE100000}"/>
    <hyperlink ref="Q3137" r:id="rId4352" xr:uid="{00000000-0004-0000-0000-0000FF100000}"/>
    <hyperlink ref="Q3138" r:id="rId4353" xr:uid="{00000000-0004-0000-0000-000000110000}"/>
    <hyperlink ref="Q3139" r:id="rId4354" xr:uid="{00000000-0004-0000-0000-000001110000}"/>
    <hyperlink ref="Q3140" r:id="rId4355" xr:uid="{00000000-0004-0000-0000-000002110000}"/>
    <hyperlink ref="Q3141" r:id="rId4356" xr:uid="{00000000-0004-0000-0000-000003110000}"/>
    <hyperlink ref="Q3142" r:id="rId4357" xr:uid="{00000000-0004-0000-0000-000004110000}"/>
    <hyperlink ref="Q3143" r:id="rId4358" xr:uid="{00000000-0004-0000-0000-000005110000}"/>
    <hyperlink ref="Q3144" r:id="rId4359" xr:uid="{00000000-0004-0000-0000-000006110000}"/>
    <hyperlink ref="Q3145" r:id="rId4360" xr:uid="{00000000-0004-0000-0000-000007110000}"/>
    <hyperlink ref="Q3146" r:id="rId4361" xr:uid="{00000000-0004-0000-0000-000008110000}"/>
    <hyperlink ref="Q3147" r:id="rId4362" xr:uid="{00000000-0004-0000-0000-000009110000}"/>
    <hyperlink ref="R3148" r:id="rId4363" xr:uid="{00000000-0004-0000-0000-00000A110000}"/>
    <hyperlink ref="S3148" r:id="rId4364" xr:uid="{00000000-0004-0000-0000-00000B110000}"/>
    <hyperlink ref="R3149" r:id="rId4365" xr:uid="{00000000-0004-0000-0000-00000C110000}"/>
    <hyperlink ref="S3149" r:id="rId4366" xr:uid="{00000000-0004-0000-0000-00000D110000}"/>
    <hyperlink ref="R3150" r:id="rId4367" xr:uid="{00000000-0004-0000-0000-00000E110000}"/>
    <hyperlink ref="S3150" r:id="rId4368" xr:uid="{00000000-0004-0000-0000-00000F110000}"/>
    <hyperlink ref="R3151" r:id="rId4369" xr:uid="{00000000-0004-0000-0000-000010110000}"/>
    <hyperlink ref="S3151" r:id="rId4370" xr:uid="{00000000-0004-0000-0000-000011110000}"/>
    <hyperlink ref="R3152" r:id="rId4371" xr:uid="{00000000-0004-0000-0000-000012110000}"/>
    <hyperlink ref="S3152" r:id="rId4372" xr:uid="{00000000-0004-0000-0000-000013110000}"/>
    <hyperlink ref="R3153" r:id="rId4373" xr:uid="{00000000-0004-0000-0000-000014110000}"/>
    <hyperlink ref="S3153" r:id="rId4374" xr:uid="{00000000-0004-0000-0000-000015110000}"/>
    <hyperlink ref="R3154" r:id="rId4375" xr:uid="{00000000-0004-0000-0000-000016110000}"/>
    <hyperlink ref="S3154" r:id="rId4376" xr:uid="{00000000-0004-0000-0000-000017110000}"/>
    <hyperlink ref="R3155" r:id="rId4377" xr:uid="{00000000-0004-0000-0000-000018110000}"/>
    <hyperlink ref="S3155" r:id="rId4378" xr:uid="{00000000-0004-0000-0000-000019110000}"/>
    <hyperlink ref="R3156" r:id="rId4379" xr:uid="{00000000-0004-0000-0000-00001A110000}"/>
    <hyperlink ref="S3156" r:id="rId4380" xr:uid="{00000000-0004-0000-0000-00001B110000}"/>
    <hyperlink ref="R3157" r:id="rId4381" xr:uid="{00000000-0004-0000-0000-00001C110000}"/>
    <hyperlink ref="S3157" r:id="rId4382" xr:uid="{00000000-0004-0000-0000-00001D110000}"/>
    <hyperlink ref="R3158" r:id="rId4383" xr:uid="{00000000-0004-0000-0000-00001E110000}"/>
    <hyperlink ref="S3158" r:id="rId4384" xr:uid="{00000000-0004-0000-0000-00001F110000}"/>
    <hyperlink ref="R3159" r:id="rId4385" xr:uid="{00000000-0004-0000-0000-000020110000}"/>
    <hyperlink ref="S3159" r:id="rId4386" xr:uid="{00000000-0004-0000-0000-000021110000}"/>
    <hyperlink ref="R3160" r:id="rId4387" xr:uid="{00000000-0004-0000-0000-000022110000}"/>
    <hyperlink ref="S3160" r:id="rId4388" xr:uid="{00000000-0004-0000-0000-000023110000}"/>
    <hyperlink ref="R3161" r:id="rId4389" xr:uid="{00000000-0004-0000-0000-000024110000}"/>
    <hyperlink ref="S3161" r:id="rId4390" xr:uid="{00000000-0004-0000-0000-000025110000}"/>
    <hyperlink ref="R3162" r:id="rId4391" xr:uid="{00000000-0004-0000-0000-000026110000}"/>
    <hyperlink ref="S3162" r:id="rId4392" xr:uid="{00000000-0004-0000-0000-000027110000}"/>
    <hyperlink ref="R3163" r:id="rId4393" xr:uid="{00000000-0004-0000-0000-000028110000}"/>
    <hyperlink ref="S3163" r:id="rId4394" xr:uid="{00000000-0004-0000-0000-000029110000}"/>
    <hyperlink ref="R3164" r:id="rId4395" xr:uid="{00000000-0004-0000-0000-00002A110000}"/>
    <hyperlink ref="S3164" r:id="rId4396" xr:uid="{00000000-0004-0000-0000-00002B110000}"/>
    <hyperlink ref="R3165" r:id="rId4397" xr:uid="{00000000-0004-0000-0000-00002C110000}"/>
    <hyperlink ref="S3165" r:id="rId4398" xr:uid="{00000000-0004-0000-0000-00002D110000}"/>
    <hyperlink ref="R3166" r:id="rId4399" xr:uid="{00000000-0004-0000-0000-00002E110000}"/>
    <hyperlink ref="S3166" r:id="rId4400" xr:uid="{00000000-0004-0000-0000-00002F110000}"/>
    <hyperlink ref="R3167" r:id="rId4401" xr:uid="{00000000-0004-0000-0000-000030110000}"/>
    <hyperlink ref="S3167" r:id="rId4402" xr:uid="{00000000-0004-0000-0000-000031110000}"/>
    <hyperlink ref="R3168" r:id="rId4403" xr:uid="{00000000-0004-0000-0000-000032110000}"/>
    <hyperlink ref="S3168" r:id="rId4404" xr:uid="{00000000-0004-0000-0000-000033110000}"/>
    <hyperlink ref="R3169" r:id="rId4405" xr:uid="{00000000-0004-0000-0000-000034110000}"/>
    <hyperlink ref="S3169" r:id="rId4406" xr:uid="{00000000-0004-0000-0000-000035110000}"/>
    <hyperlink ref="R3170" r:id="rId4407" xr:uid="{00000000-0004-0000-0000-000036110000}"/>
    <hyperlink ref="S3170" r:id="rId4408" xr:uid="{00000000-0004-0000-0000-000037110000}"/>
    <hyperlink ref="R3171" r:id="rId4409" xr:uid="{00000000-0004-0000-0000-000038110000}"/>
    <hyperlink ref="S3171" r:id="rId4410" xr:uid="{00000000-0004-0000-0000-000039110000}"/>
    <hyperlink ref="R3172" r:id="rId4411" xr:uid="{00000000-0004-0000-0000-00003A110000}"/>
    <hyperlink ref="S3172" r:id="rId4412" xr:uid="{00000000-0004-0000-0000-00003B110000}"/>
    <hyperlink ref="R3173" r:id="rId4413" xr:uid="{00000000-0004-0000-0000-00003C110000}"/>
    <hyperlink ref="S3173" r:id="rId4414" xr:uid="{00000000-0004-0000-0000-00003D110000}"/>
    <hyperlink ref="R3174" r:id="rId4415" xr:uid="{00000000-0004-0000-0000-00003E110000}"/>
    <hyperlink ref="S3174" r:id="rId4416" xr:uid="{00000000-0004-0000-0000-00003F110000}"/>
    <hyperlink ref="R3175" r:id="rId4417" xr:uid="{00000000-0004-0000-0000-000040110000}"/>
    <hyperlink ref="S3175" r:id="rId4418" xr:uid="{00000000-0004-0000-0000-000041110000}"/>
    <hyperlink ref="R3176" r:id="rId4419" xr:uid="{00000000-0004-0000-0000-000042110000}"/>
    <hyperlink ref="S3176" r:id="rId4420" xr:uid="{00000000-0004-0000-0000-000043110000}"/>
    <hyperlink ref="R3177" r:id="rId4421" xr:uid="{00000000-0004-0000-0000-000044110000}"/>
    <hyperlink ref="S3177" r:id="rId4422" xr:uid="{00000000-0004-0000-0000-000045110000}"/>
    <hyperlink ref="R3178" r:id="rId4423" xr:uid="{00000000-0004-0000-0000-000046110000}"/>
    <hyperlink ref="S3178" r:id="rId4424" xr:uid="{00000000-0004-0000-0000-000047110000}"/>
    <hyperlink ref="R3179" r:id="rId4425" xr:uid="{00000000-0004-0000-0000-000048110000}"/>
    <hyperlink ref="S3179" r:id="rId4426" xr:uid="{00000000-0004-0000-0000-000049110000}"/>
    <hyperlink ref="R3180" r:id="rId4427" xr:uid="{00000000-0004-0000-0000-00004A110000}"/>
    <hyperlink ref="S3180" r:id="rId4428" xr:uid="{00000000-0004-0000-0000-00004B110000}"/>
    <hyperlink ref="R3181" r:id="rId4429" xr:uid="{00000000-0004-0000-0000-00004C110000}"/>
    <hyperlink ref="S3181" r:id="rId4430" xr:uid="{00000000-0004-0000-0000-00004D110000}"/>
    <hyperlink ref="R3182" r:id="rId4431" xr:uid="{00000000-0004-0000-0000-00004E110000}"/>
    <hyperlink ref="S3182" r:id="rId4432" xr:uid="{00000000-0004-0000-0000-00004F110000}"/>
    <hyperlink ref="R3183" r:id="rId4433" xr:uid="{00000000-0004-0000-0000-000050110000}"/>
    <hyperlink ref="S3183" r:id="rId4434" xr:uid="{00000000-0004-0000-0000-000051110000}"/>
    <hyperlink ref="R3184" r:id="rId4435" xr:uid="{00000000-0004-0000-0000-000052110000}"/>
    <hyperlink ref="S3184" r:id="rId4436" xr:uid="{00000000-0004-0000-0000-000053110000}"/>
    <hyperlink ref="R3185" r:id="rId4437" xr:uid="{00000000-0004-0000-0000-000054110000}"/>
    <hyperlink ref="S3185" r:id="rId4438" xr:uid="{00000000-0004-0000-0000-000055110000}"/>
    <hyperlink ref="R3186" r:id="rId4439" xr:uid="{00000000-0004-0000-0000-000056110000}"/>
    <hyperlink ref="S3186" r:id="rId4440" xr:uid="{00000000-0004-0000-0000-000057110000}"/>
    <hyperlink ref="R3187" r:id="rId4441" xr:uid="{00000000-0004-0000-0000-000058110000}"/>
    <hyperlink ref="S3187" r:id="rId4442" xr:uid="{00000000-0004-0000-0000-000059110000}"/>
    <hyperlink ref="R3188" r:id="rId4443" xr:uid="{00000000-0004-0000-0000-00005A110000}"/>
    <hyperlink ref="S3188" r:id="rId4444" xr:uid="{00000000-0004-0000-0000-00005B110000}"/>
    <hyperlink ref="R3189" r:id="rId4445" xr:uid="{00000000-0004-0000-0000-00005C110000}"/>
    <hyperlink ref="S3189" r:id="rId4446" xr:uid="{00000000-0004-0000-0000-00005D110000}"/>
    <hyperlink ref="R3190" r:id="rId4447" xr:uid="{00000000-0004-0000-0000-00005E110000}"/>
    <hyperlink ref="S3190" r:id="rId4448" xr:uid="{00000000-0004-0000-0000-00005F110000}"/>
    <hyperlink ref="R3191" r:id="rId4449" xr:uid="{00000000-0004-0000-0000-000060110000}"/>
    <hyperlink ref="S3191" r:id="rId4450" xr:uid="{00000000-0004-0000-0000-000061110000}"/>
    <hyperlink ref="R3192" r:id="rId4451" xr:uid="{00000000-0004-0000-0000-000062110000}"/>
    <hyperlink ref="S3192" r:id="rId4452" xr:uid="{00000000-0004-0000-0000-000063110000}"/>
    <hyperlink ref="R3193" r:id="rId4453" xr:uid="{00000000-0004-0000-0000-000064110000}"/>
    <hyperlink ref="S3193" r:id="rId4454" xr:uid="{00000000-0004-0000-0000-000065110000}"/>
    <hyperlink ref="R3194" r:id="rId4455" xr:uid="{00000000-0004-0000-0000-000066110000}"/>
    <hyperlink ref="S3194" r:id="rId4456" xr:uid="{00000000-0004-0000-0000-000067110000}"/>
    <hyperlink ref="Q3195" r:id="rId4457" xr:uid="{00000000-0004-0000-0000-000068110000}"/>
    <hyperlink ref="R3195" r:id="rId4458" xr:uid="{00000000-0004-0000-0000-000069110000}"/>
    <hyperlink ref="Q3196" r:id="rId4459" xr:uid="{00000000-0004-0000-0000-00006A110000}"/>
    <hyperlink ref="R3196" r:id="rId4460" xr:uid="{00000000-0004-0000-0000-00006B110000}"/>
    <hyperlink ref="Q3207" r:id="rId4461" xr:uid="{00000000-0004-0000-0000-00006C110000}"/>
    <hyperlink ref="R3207" r:id="rId4462" location="/" xr:uid="{00000000-0004-0000-0000-00006D110000}"/>
    <hyperlink ref="Q3208" r:id="rId4463" xr:uid="{00000000-0004-0000-0000-00006E110000}"/>
    <hyperlink ref="R3208" r:id="rId4464" location="/" xr:uid="{00000000-0004-0000-0000-00006F110000}"/>
    <hyperlink ref="Q3209" r:id="rId4465" xr:uid="{00000000-0004-0000-0000-000070110000}"/>
    <hyperlink ref="R3209" r:id="rId4466" location="/" xr:uid="{00000000-0004-0000-0000-000071110000}"/>
    <hyperlink ref="Q3210" r:id="rId4467" xr:uid="{00000000-0004-0000-0000-000072110000}"/>
    <hyperlink ref="R3210" r:id="rId4468" location="/" xr:uid="{00000000-0004-0000-0000-000073110000}"/>
    <hyperlink ref="R3211" r:id="rId4469" xr:uid="{00000000-0004-0000-0000-000074110000}"/>
    <hyperlink ref="R3212" r:id="rId4470" xr:uid="{00000000-0004-0000-0000-000075110000}"/>
    <hyperlink ref="S3212" r:id="rId4471" xr:uid="{00000000-0004-0000-0000-000076110000}"/>
    <hyperlink ref="Q3213" r:id="rId4472" xr:uid="{00000000-0004-0000-0000-000077110000}"/>
    <hyperlink ref="R3213" r:id="rId4473" xr:uid="{00000000-0004-0000-0000-000078110000}"/>
    <hyperlink ref="Q3214" r:id="rId4474" xr:uid="{00000000-0004-0000-0000-000079110000}"/>
    <hyperlink ref="R3214" r:id="rId4475" xr:uid="{00000000-0004-0000-0000-00007A110000}"/>
    <hyperlink ref="Q3215" r:id="rId4476" xr:uid="{00000000-0004-0000-0000-00007B110000}"/>
    <hyperlink ref="R3215" r:id="rId4477" xr:uid="{00000000-0004-0000-0000-00007C110000}"/>
    <hyperlink ref="Q3216" r:id="rId4478" xr:uid="{00000000-0004-0000-0000-00007D110000}"/>
    <hyperlink ref="R3216" r:id="rId4479" xr:uid="{00000000-0004-0000-0000-00007E110000}"/>
    <hyperlink ref="Q3217" r:id="rId4480" xr:uid="{00000000-0004-0000-0000-00007F110000}"/>
    <hyperlink ref="R3217" r:id="rId4481" xr:uid="{00000000-0004-0000-0000-000080110000}"/>
    <hyperlink ref="Q3218" r:id="rId4482" xr:uid="{00000000-0004-0000-0000-000081110000}"/>
    <hyperlink ref="R3218" r:id="rId4483" xr:uid="{00000000-0004-0000-0000-000082110000}"/>
    <hyperlink ref="Q3219" r:id="rId4484" xr:uid="{00000000-0004-0000-0000-000083110000}"/>
    <hyperlink ref="R3219" r:id="rId4485" xr:uid="{00000000-0004-0000-0000-000084110000}"/>
    <hyperlink ref="Q3220" r:id="rId4486" xr:uid="{00000000-0004-0000-0000-000085110000}"/>
    <hyperlink ref="R3220" r:id="rId4487" xr:uid="{00000000-0004-0000-0000-000086110000}"/>
    <hyperlink ref="Q3221" r:id="rId4488" xr:uid="{00000000-0004-0000-0000-000087110000}"/>
    <hyperlink ref="R3221" r:id="rId4489" xr:uid="{00000000-0004-0000-0000-000088110000}"/>
    <hyperlink ref="Q3222" r:id="rId4490" xr:uid="{00000000-0004-0000-0000-000089110000}"/>
    <hyperlink ref="R3222" r:id="rId4491" xr:uid="{00000000-0004-0000-0000-00008A110000}"/>
    <hyperlink ref="Q3223" r:id="rId4492" xr:uid="{00000000-0004-0000-0000-00008B110000}"/>
    <hyperlink ref="R3223" r:id="rId4493" xr:uid="{00000000-0004-0000-0000-00008C110000}"/>
    <hyperlink ref="Q3224" r:id="rId4494" xr:uid="{00000000-0004-0000-0000-00008D110000}"/>
    <hyperlink ref="R3224" r:id="rId4495" xr:uid="{00000000-0004-0000-0000-00008E110000}"/>
    <hyperlink ref="Q3225" r:id="rId4496" xr:uid="{00000000-0004-0000-0000-00008F110000}"/>
    <hyperlink ref="R3225" r:id="rId4497" xr:uid="{00000000-0004-0000-0000-000090110000}"/>
    <hyperlink ref="Q3226" r:id="rId4498" xr:uid="{00000000-0004-0000-0000-000091110000}"/>
    <hyperlink ref="R3226" r:id="rId4499" xr:uid="{00000000-0004-0000-0000-000092110000}"/>
    <hyperlink ref="Q3227" r:id="rId4500" xr:uid="{00000000-0004-0000-0000-000093110000}"/>
    <hyperlink ref="R3227" r:id="rId4501" xr:uid="{00000000-0004-0000-0000-000094110000}"/>
    <hyperlink ref="Q3228" r:id="rId4502" xr:uid="{00000000-0004-0000-0000-000095110000}"/>
    <hyperlink ref="R3228" r:id="rId4503" xr:uid="{00000000-0004-0000-0000-000096110000}"/>
    <hyperlink ref="Q3229" r:id="rId4504" xr:uid="{00000000-0004-0000-0000-000097110000}"/>
    <hyperlink ref="R3229" r:id="rId4505" xr:uid="{00000000-0004-0000-0000-000098110000}"/>
    <hyperlink ref="Q3230" r:id="rId4506" xr:uid="{00000000-0004-0000-0000-000099110000}"/>
    <hyperlink ref="R3230" r:id="rId4507" xr:uid="{00000000-0004-0000-0000-00009A110000}"/>
    <hyperlink ref="Q3231" r:id="rId4508" xr:uid="{00000000-0004-0000-0000-00009B110000}"/>
    <hyperlink ref="Q3232" r:id="rId4509" xr:uid="{00000000-0004-0000-0000-00009C110000}"/>
    <hyperlink ref="Q3233" r:id="rId4510" xr:uid="{00000000-0004-0000-0000-00009D110000}"/>
    <hyperlink ref="Q3234" r:id="rId4511" xr:uid="{00000000-0004-0000-0000-00009E110000}"/>
    <hyperlink ref="Q3235" r:id="rId4512" xr:uid="{00000000-0004-0000-0000-00009F110000}"/>
    <hyperlink ref="Q3236" r:id="rId4513" xr:uid="{00000000-0004-0000-0000-0000A0110000}"/>
    <hyperlink ref="Q3237" r:id="rId4514" xr:uid="{00000000-0004-0000-0000-0000A1110000}"/>
    <hyperlink ref="Q3238" r:id="rId4515" xr:uid="{00000000-0004-0000-0000-0000A2110000}"/>
    <hyperlink ref="Q3239" r:id="rId4516" xr:uid="{00000000-0004-0000-0000-0000A3110000}"/>
    <hyperlink ref="Q3240" r:id="rId4517" xr:uid="{00000000-0004-0000-0000-0000A4110000}"/>
    <hyperlink ref="Q3241" r:id="rId4518" xr:uid="{00000000-0004-0000-0000-0000A5110000}"/>
    <hyperlink ref="Q3242" r:id="rId4519" xr:uid="{00000000-0004-0000-0000-0000A6110000}"/>
    <hyperlink ref="Q3243" r:id="rId4520" xr:uid="{00000000-0004-0000-0000-0000A7110000}"/>
    <hyperlink ref="Q3244" r:id="rId4521" xr:uid="{00000000-0004-0000-0000-0000A8110000}"/>
    <hyperlink ref="Q3245" r:id="rId4522" xr:uid="{00000000-0004-0000-0000-0000A9110000}"/>
    <hyperlink ref="Q3246" r:id="rId4523" xr:uid="{00000000-0004-0000-0000-0000AA110000}"/>
    <hyperlink ref="Q3247" r:id="rId4524" xr:uid="{00000000-0004-0000-0000-0000AB110000}"/>
    <hyperlink ref="Q3248" r:id="rId4525" xr:uid="{00000000-0004-0000-0000-0000AC110000}"/>
    <hyperlink ref="R3249" r:id="rId4526" xr:uid="{00000000-0004-0000-0000-0000AD110000}"/>
    <hyperlink ref="S3249" r:id="rId4527" xr:uid="{00000000-0004-0000-0000-0000AE110000}"/>
    <hyperlink ref="R3250" r:id="rId4528" xr:uid="{00000000-0004-0000-0000-0000AF110000}"/>
    <hyperlink ref="S3250" r:id="rId4529" xr:uid="{00000000-0004-0000-0000-0000B0110000}"/>
    <hyperlink ref="R3251" r:id="rId4530" xr:uid="{00000000-0004-0000-0000-0000B1110000}"/>
    <hyperlink ref="S3251" r:id="rId4531" xr:uid="{00000000-0004-0000-0000-0000B2110000}"/>
    <hyperlink ref="R3252" r:id="rId4532" xr:uid="{00000000-0004-0000-0000-0000B3110000}"/>
    <hyperlink ref="S3252" r:id="rId4533" xr:uid="{00000000-0004-0000-0000-0000B4110000}"/>
    <hyperlink ref="R3253" r:id="rId4534" xr:uid="{00000000-0004-0000-0000-0000B5110000}"/>
    <hyperlink ref="S3253" r:id="rId4535" xr:uid="{00000000-0004-0000-0000-0000B6110000}"/>
    <hyperlink ref="R3254" r:id="rId4536" xr:uid="{00000000-0004-0000-0000-0000B7110000}"/>
    <hyperlink ref="S3254" r:id="rId4537" xr:uid="{00000000-0004-0000-0000-0000B8110000}"/>
    <hyperlink ref="R3255" r:id="rId4538" xr:uid="{00000000-0004-0000-0000-0000B9110000}"/>
    <hyperlink ref="S3255" r:id="rId4539" xr:uid="{00000000-0004-0000-0000-0000BA110000}"/>
    <hyperlink ref="R3256" r:id="rId4540" xr:uid="{00000000-0004-0000-0000-0000BB110000}"/>
    <hyperlink ref="S3256" r:id="rId4541" xr:uid="{00000000-0004-0000-0000-0000BC110000}"/>
    <hyperlink ref="R3257" r:id="rId4542" xr:uid="{00000000-0004-0000-0000-0000BD110000}"/>
    <hyperlink ref="S3257" r:id="rId4543" xr:uid="{00000000-0004-0000-0000-0000BE110000}"/>
    <hyperlink ref="R3258" r:id="rId4544" xr:uid="{00000000-0004-0000-0000-0000BF110000}"/>
    <hyperlink ref="S3258" r:id="rId4545" xr:uid="{00000000-0004-0000-0000-0000C0110000}"/>
    <hyperlink ref="R3259" r:id="rId4546" xr:uid="{00000000-0004-0000-0000-0000C1110000}"/>
    <hyperlink ref="S3259" r:id="rId4547" xr:uid="{00000000-0004-0000-0000-0000C2110000}"/>
    <hyperlink ref="R3260" r:id="rId4548" xr:uid="{00000000-0004-0000-0000-0000C3110000}"/>
    <hyperlink ref="S3260" r:id="rId4549" xr:uid="{00000000-0004-0000-0000-0000C4110000}"/>
    <hyperlink ref="R3261" r:id="rId4550" xr:uid="{00000000-0004-0000-0000-0000C5110000}"/>
    <hyperlink ref="S3261" r:id="rId4551" xr:uid="{00000000-0004-0000-0000-0000C6110000}"/>
    <hyperlink ref="R3262" r:id="rId4552" xr:uid="{00000000-0004-0000-0000-0000C7110000}"/>
    <hyperlink ref="S3262" r:id="rId4553" xr:uid="{00000000-0004-0000-0000-0000C8110000}"/>
    <hyperlink ref="R3263" r:id="rId4554" xr:uid="{00000000-0004-0000-0000-0000C9110000}"/>
    <hyperlink ref="S3263" r:id="rId4555" xr:uid="{00000000-0004-0000-0000-0000CA110000}"/>
    <hyperlink ref="R3264" r:id="rId4556" xr:uid="{00000000-0004-0000-0000-0000CB110000}"/>
    <hyperlink ref="S3264" r:id="rId4557" xr:uid="{00000000-0004-0000-0000-0000CC110000}"/>
    <hyperlink ref="R3265" r:id="rId4558" xr:uid="{00000000-0004-0000-0000-0000CD110000}"/>
    <hyperlink ref="S3265" r:id="rId4559" xr:uid="{00000000-0004-0000-0000-0000CE110000}"/>
    <hyperlink ref="R3266" r:id="rId4560" xr:uid="{00000000-0004-0000-0000-0000CF110000}"/>
    <hyperlink ref="S3266" r:id="rId4561" xr:uid="{00000000-0004-0000-0000-0000D0110000}"/>
    <hyperlink ref="R3267" r:id="rId4562" xr:uid="{00000000-0004-0000-0000-0000D1110000}"/>
    <hyperlink ref="S3267" r:id="rId4563" xr:uid="{00000000-0004-0000-0000-0000D2110000}"/>
    <hyperlink ref="R3268" r:id="rId4564" xr:uid="{00000000-0004-0000-0000-0000D3110000}"/>
    <hyperlink ref="S3268" r:id="rId4565" xr:uid="{00000000-0004-0000-0000-0000D4110000}"/>
    <hyperlink ref="R3269" r:id="rId4566" xr:uid="{00000000-0004-0000-0000-0000D5110000}"/>
    <hyperlink ref="S3269" r:id="rId4567" xr:uid="{00000000-0004-0000-0000-0000D6110000}"/>
    <hyperlink ref="R3270" r:id="rId4568" xr:uid="{00000000-0004-0000-0000-0000D7110000}"/>
    <hyperlink ref="S3270" r:id="rId4569" xr:uid="{00000000-0004-0000-0000-0000D8110000}"/>
    <hyperlink ref="R3271" r:id="rId4570" xr:uid="{00000000-0004-0000-0000-0000D9110000}"/>
    <hyperlink ref="S3271" r:id="rId4571" xr:uid="{00000000-0004-0000-0000-0000DA110000}"/>
    <hyperlink ref="R3272" r:id="rId4572" xr:uid="{00000000-0004-0000-0000-0000DB110000}"/>
    <hyperlink ref="S3272" r:id="rId4573" xr:uid="{00000000-0004-0000-0000-0000DC110000}"/>
    <hyperlink ref="R3273" r:id="rId4574" xr:uid="{00000000-0004-0000-0000-0000DD110000}"/>
    <hyperlink ref="S3273" r:id="rId4575" xr:uid="{00000000-0004-0000-0000-0000DE110000}"/>
    <hyperlink ref="R3274" r:id="rId4576" xr:uid="{00000000-0004-0000-0000-0000DF110000}"/>
    <hyperlink ref="S3274" r:id="rId4577" xr:uid="{00000000-0004-0000-0000-0000E0110000}"/>
    <hyperlink ref="R3275" r:id="rId4578" xr:uid="{00000000-0004-0000-0000-0000E1110000}"/>
    <hyperlink ref="S3275" r:id="rId4579" xr:uid="{00000000-0004-0000-0000-0000E2110000}"/>
    <hyperlink ref="R3276" r:id="rId4580" xr:uid="{00000000-0004-0000-0000-0000E3110000}"/>
    <hyperlink ref="S3276" r:id="rId4581" xr:uid="{00000000-0004-0000-0000-0000E4110000}"/>
    <hyperlink ref="R3277" r:id="rId4582" xr:uid="{00000000-0004-0000-0000-0000E5110000}"/>
    <hyperlink ref="S3277" r:id="rId4583" xr:uid="{00000000-0004-0000-0000-0000E6110000}"/>
    <hyperlink ref="R3278" r:id="rId4584" xr:uid="{00000000-0004-0000-0000-0000E7110000}"/>
    <hyperlink ref="S3278" r:id="rId4585" xr:uid="{00000000-0004-0000-0000-0000E8110000}"/>
    <hyperlink ref="R3279" r:id="rId4586" xr:uid="{00000000-0004-0000-0000-0000E9110000}"/>
    <hyperlink ref="S3279" r:id="rId4587" xr:uid="{00000000-0004-0000-0000-0000EA110000}"/>
    <hyperlink ref="R3280" r:id="rId4588" xr:uid="{00000000-0004-0000-0000-0000EB110000}"/>
    <hyperlink ref="S3280" r:id="rId4589" xr:uid="{00000000-0004-0000-0000-0000EC110000}"/>
    <hyperlink ref="R3281" r:id="rId4590" xr:uid="{00000000-0004-0000-0000-0000ED110000}"/>
    <hyperlink ref="S3281" r:id="rId4591" xr:uid="{00000000-0004-0000-0000-0000EE110000}"/>
    <hyperlink ref="R3282" r:id="rId4592" xr:uid="{00000000-0004-0000-0000-0000EF110000}"/>
    <hyperlink ref="S3282" r:id="rId4593" xr:uid="{00000000-0004-0000-0000-0000F0110000}"/>
    <hyperlink ref="R3283" r:id="rId4594" xr:uid="{00000000-0004-0000-0000-0000F1110000}"/>
    <hyperlink ref="S3283" r:id="rId4595" xr:uid="{00000000-0004-0000-0000-0000F2110000}"/>
    <hyperlink ref="R3284" r:id="rId4596" xr:uid="{00000000-0004-0000-0000-0000F3110000}"/>
    <hyperlink ref="S3284" r:id="rId4597" xr:uid="{00000000-0004-0000-0000-0000F4110000}"/>
    <hyperlink ref="R3285" r:id="rId4598" xr:uid="{00000000-0004-0000-0000-0000F5110000}"/>
    <hyperlink ref="S3285" r:id="rId4599" xr:uid="{00000000-0004-0000-0000-0000F6110000}"/>
    <hyperlink ref="R3286" r:id="rId4600" xr:uid="{00000000-0004-0000-0000-0000F7110000}"/>
    <hyperlink ref="S3286" r:id="rId4601" xr:uid="{00000000-0004-0000-0000-0000F8110000}"/>
    <hyperlink ref="R3287" r:id="rId4602" xr:uid="{00000000-0004-0000-0000-0000F9110000}"/>
    <hyperlink ref="S3287" r:id="rId4603" xr:uid="{00000000-0004-0000-0000-0000FA110000}"/>
    <hyperlink ref="R3288" r:id="rId4604" xr:uid="{00000000-0004-0000-0000-0000FB110000}"/>
    <hyperlink ref="S3288" r:id="rId4605" xr:uid="{00000000-0004-0000-0000-0000FC110000}"/>
    <hyperlink ref="R3289" r:id="rId4606" xr:uid="{00000000-0004-0000-0000-0000FD110000}"/>
    <hyperlink ref="S3289" r:id="rId4607" xr:uid="{00000000-0004-0000-0000-0000FE110000}"/>
    <hyperlink ref="R3290" r:id="rId4608" xr:uid="{00000000-0004-0000-0000-0000FF110000}"/>
    <hyperlink ref="S3290" r:id="rId4609" xr:uid="{00000000-0004-0000-0000-000000120000}"/>
    <hyperlink ref="R3291" r:id="rId4610" xr:uid="{00000000-0004-0000-0000-000001120000}"/>
    <hyperlink ref="S3291" r:id="rId4611" xr:uid="{00000000-0004-0000-0000-000002120000}"/>
    <hyperlink ref="R3292" r:id="rId4612" xr:uid="{00000000-0004-0000-0000-000003120000}"/>
    <hyperlink ref="S3292" r:id="rId4613" xr:uid="{00000000-0004-0000-0000-000004120000}"/>
    <hyperlink ref="R3293" r:id="rId4614" xr:uid="{00000000-0004-0000-0000-000005120000}"/>
    <hyperlink ref="S3293" r:id="rId4615" xr:uid="{00000000-0004-0000-0000-000006120000}"/>
    <hyperlink ref="R3294" r:id="rId4616" xr:uid="{00000000-0004-0000-0000-000007120000}"/>
    <hyperlink ref="S3294" r:id="rId4617" xr:uid="{00000000-0004-0000-0000-000008120000}"/>
    <hyperlink ref="R3295" r:id="rId4618" xr:uid="{00000000-0004-0000-0000-000009120000}"/>
    <hyperlink ref="S3295" r:id="rId4619" xr:uid="{00000000-0004-0000-0000-00000A120000}"/>
    <hyperlink ref="R3296" r:id="rId4620" xr:uid="{00000000-0004-0000-0000-00000B120000}"/>
    <hyperlink ref="S3296" r:id="rId4621" xr:uid="{00000000-0004-0000-0000-00000C120000}"/>
    <hyperlink ref="R3297" r:id="rId4622" xr:uid="{00000000-0004-0000-0000-00000D120000}"/>
    <hyperlink ref="S3297" r:id="rId4623" xr:uid="{00000000-0004-0000-0000-00000E120000}"/>
    <hyperlink ref="R3298" r:id="rId4624" xr:uid="{00000000-0004-0000-0000-00000F120000}"/>
    <hyperlink ref="S3298" r:id="rId4625" xr:uid="{00000000-0004-0000-0000-000010120000}"/>
    <hyperlink ref="R3299" r:id="rId4626" xr:uid="{00000000-0004-0000-0000-000011120000}"/>
    <hyperlink ref="S3299" r:id="rId4627" xr:uid="{00000000-0004-0000-0000-000012120000}"/>
    <hyperlink ref="R3300" r:id="rId4628" xr:uid="{00000000-0004-0000-0000-000013120000}"/>
    <hyperlink ref="S3300" r:id="rId4629" xr:uid="{00000000-0004-0000-0000-000014120000}"/>
    <hyperlink ref="R3301" r:id="rId4630" xr:uid="{00000000-0004-0000-0000-000015120000}"/>
    <hyperlink ref="S3301" r:id="rId4631" xr:uid="{00000000-0004-0000-0000-000016120000}"/>
    <hyperlink ref="R3302" r:id="rId4632" xr:uid="{00000000-0004-0000-0000-000017120000}"/>
    <hyperlink ref="S3302" r:id="rId4633" xr:uid="{00000000-0004-0000-0000-000018120000}"/>
    <hyperlink ref="R3303" r:id="rId4634" xr:uid="{00000000-0004-0000-0000-000019120000}"/>
    <hyperlink ref="S3303" r:id="rId4635" xr:uid="{00000000-0004-0000-0000-00001A120000}"/>
    <hyperlink ref="R3304" r:id="rId4636" xr:uid="{00000000-0004-0000-0000-00001B120000}"/>
    <hyperlink ref="S3304" r:id="rId4637" xr:uid="{00000000-0004-0000-0000-00001C120000}"/>
    <hyperlink ref="R3305" r:id="rId4638" xr:uid="{00000000-0004-0000-0000-00001D120000}"/>
    <hyperlink ref="S3305" r:id="rId4639" xr:uid="{00000000-0004-0000-0000-00001E120000}"/>
    <hyperlink ref="R3306" r:id="rId4640" xr:uid="{00000000-0004-0000-0000-00001F120000}"/>
    <hyperlink ref="S3306" r:id="rId4641" xr:uid="{00000000-0004-0000-0000-000020120000}"/>
    <hyperlink ref="R3307" r:id="rId4642" xr:uid="{00000000-0004-0000-0000-000021120000}"/>
    <hyperlink ref="S3307" r:id="rId4643" xr:uid="{00000000-0004-0000-0000-000022120000}"/>
    <hyperlink ref="Q3308" r:id="rId4644" xr:uid="{00000000-0004-0000-0000-000023120000}"/>
    <hyperlink ref="R3308" r:id="rId4645" xr:uid="{00000000-0004-0000-0000-000024120000}"/>
    <hyperlink ref="Q3309" r:id="rId4646" xr:uid="{00000000-0004-0000-0000-000025120000}"/>
    <hyperlink ref="R3309" r:id="rId4647" xr:uid="{00000000-0004-0000-0000-000026120000}"/>
    <hyperlink ref="Q3310" r:id="rId4648" xr:uid="{00000000-0004-0000-0000-000027120000}"/>
    <hyperlink ref="R3310" r:id="rId4649" xr:uid="{00000000-0004-0000-0000-000028120000}"/>
    <hyperlink ref="Q3311" r:id="rId4650" xr:uid="{00000000-0004-0000-0000-000029120000}"/>
    <hyperlink ref="R3311" r:id="rId4651" xr:uid="{00000000-0004-0000-0000-00002A120000}"/>
    <hyperlink ref="Q3312" r:id="rId4652" xr:uid="{00000000-0004-0000-0000-00002B120000}"/>
    <hyperlink ref="R3312" r:id="rId4653" xr:uid="{00000000-0004-0000-0000-00002C120000}"/>
    <hyperlink ref="Q3313" r:id="rId4654" xr:uid="{00000000-0004-0000-0000-00002D120000}"/>
    <hyperlink ref="R3313" r:id="rId4655" xr:uid="{00000000-0004-0000-0000-00002E120000}"/>
    <hyperlink ref="Q3314" r:id="rId4656" xr:uid="{00000000-0004-0000-0000-00002F120000}"/>
    <hyperlink ref="R3314" r:id="rId4657" xr:uid="{00000000-0004-0000-0000-000030120000}"/>
    <hyperlink ref="Q3315" r:id="rId4658" xr:uid="{00000000-0004-0000-0000-000031120000}"/>
    <hyperlink ref="R3315" r:id="rId4659" xr:uid="{00000000-0004-0000-0000-000032120000}"/>
    <hyperlink ref="Q3316" r:id="rId4660" xr:uid="{00000000-0004-0000-0000-000033120000}"/>
    <hyperlink ref="R3316" r:id="rId4661" xr:uid="{00000000-0004-0000-0000-000034120000}"/>
    <hyperlink ref="Q3317" r:id="rId4662" xr:uid="{00000000-0004-0000-0000-000035120000}"/>
    <hyperlink ref="R3317" r:id="rId4663" xr:uid="{00000000-0004-0000-0000-000036120000}"/>
    <hyperlink ref="Q3318" r:id="rId4664" xr:uid="{00000000-0004-0000-0000-000037120000}"/>
    <hyperlink ref="R3318" r:id="rId4665" xr:uid="{00000000-0004-0000-0000-000038120000}"/>
    <hyperlink ref="Q3319" r:id="rId4666" xr:uid="{00000000-0004-0000-0000-000039120000}"/>
    <hyperlink ref="R3319" r:id="rId4667" xr:uid="{00000000-0004-0000-0000-00003A120000}"/>
    <hyperlink ref="Q3320" r:id="rId4668" xr:uid="{00000000-0004-0000-0000-00003B120000}"/>
    <hyperlink ref="R3320" r:id="rId4669" xr:uid="{00000000-0004-0000-0000-00003C120000}"/>
    <hyperlink ref="Q3321" r:id="rId4670" xr:uid="{00000000-0004-0000-0000-00003D120000}"/>
    <hyperlink ref="R3321" r:id="rId4671" xr:uid="{00000000-0004-0000-0000-00003E120000}"/>
    <hyperlink ref="R3322" r:id="rId4672" xr:uid="{00000000-0004-0000-0000-00003F120000}"/>
    <hyperlink ref="R3323" r:id="rId4673" xr:uid="{00000000-0004-0000-0000-000040120000}"/>
    <hyperlink ref="R3324" r:id="rId4674" xr:uid="{00000000-0004-0000-0000-000041120000}"/>
    <hyperlink ref="R3325" r:id="rId4675" xr:uid="{00000000-0004-0000-0000-000042120000}"/>
    <hyperlink ref="R3326" r:id="rId4676" xr:uid="{00000000-0004-0000-0000-000043120000}"/>
    <hyperlink ref="R3327" r:id="rId4677" xr:uid="{00000000-0004-0000-0000-000044120000}"/>
    <hyperlink ref="R3328" r:id="rId4678" xr:uid="{00000000-0004-0000-0000-000045120000}"/>
    <hyperlink ref="R3329" r:id="rId4679" xr:uid="{00000000-0004-0000-0000-000046120000}"/>
    <hyperlink ref="R3330" r:id="rId4680" xr:uid="{00000000-0004-0000-0000-000047120000}"/>
    <hyperlink ref="R3331" r:id="rId4681" xr:uid="{00000000-0004-0000-0000-000048120000}"/>
    <hyperlink ref="R3332" r:id="rId4682" xr:uid="{00000000-0004-0000-0000-000049120000}"/>
    <hyperlink ref="R3333" r:id="rId4683" xr:uid="{00000000-0004-0000-0000-00004A120000}"/>
    <hyperlink ref="R3334" r:id="rId4684" xr:uid="{00000000-0004-0000-0000-00004B120000}"/>
    <hyperlink ref="R3335" r:id="rId4685" xr:uid="{00000000-0004-0000-0000-00004C120000}"/>
    <hyperlink ref="R3336" r:id="rId4686" xr:uid="{00000000-0004-0000-0000-00004D120000}"/>
    <hyperlink ref="R3337" r:id="rId4687" xr:uid="{00000000-0004-0000-0000-00004E120000}"/>
    <hyperlink ref="R3338" r:id="rId4688" xr:uid="{00000000-0004-0000-0000-00004F120000}"/>
    <hyperlink ref="R3339" r:id="rId4689" xr:uid="{00000000-0004-0000-0000-000050120000}"/>
    <hyperlink ref="R3340" r:id="rId4690" xr:uid="{00000000-0004-0000-0000-000051120000}"/>
    <hyperlink ref="R3341" r:id="rId4691" xr:uid="{00000000-0004-0000-0000-000052120000}"/>
    <hyperlink ref="R3342" r:id="rId4692" xr:uid="{00000000-0004-0000-0000-000053120000}"/>
    <hyperlink ref="R3343" r:id="rId4693" xr:uid="{00000000-0004-0000-0000-000054120000}"/>
    <hyperlink ref="R3344" r:id="rId4694" xr:uid="{00000000-0004-0000-0000-000055120000}"/>
    <hyperlink ref="R3345" r:id="rId4695" xr:uid="{00000000-0004-0000-0000-000056120000}"/>
    <hyperlink ref="R3346" r:id="rId4696" xr:uid="{00000000-0004-0000-0000-000057120000}"/>
    <hyperlink ref="R3347" r:id="rId4697" xr:uid="{00000000-0004-0000-0000-000058120000}"/>
    <hyperlink ref="R3348" r:id="rId4698" xr:uid="{00000000-0004-0000-0000-000059120000}"/>
    <hyperlink ref="R3349" r:id="rId4699" xr:uid="{00000000-0004-0000-0000-00005A120000}"/>
    <hyperlink ref="R3350" r:id="rId4700" xr:uid="{00000000-0004-0000-0000-00005B120000}"/>
    <hyperlink ref="R3351" r:id="rId4701" xr:uid="{00000000-0004-0000-0000-00005C120000}"/>
    <hyperlink ref="R3352" r:id="rId4702" xr:uid="{00000000-0004-0000-0000-00005D120000}"/>
    <hyperlink ref="R3353" r:id="rId4703" xr:uid="{00000000-0004-0000-0000-00005E120000}"/>
    <hyperlink ref="R3354" r:id="rId4704" xr:uid="{00000000-0004-0000-0000-00005F120000}"/>
    <hyperlink ref="R3355" r:id="rId4705" xr:uid="{00000000-0004-0000-0000-000060120000}"/>
    <hyperlink ref="R3356" r:id="rId4706" xr:uid="{00000000-0004-0000-0000-000061120000}"/>
    <hyperlink ref="R3357" r:id="rId4707" xr:uid="{00000000-0004-0000-0000-000062120000}"/>
    <hyperlink ref="R3358" r:id="rId4708" xr:uid="{00000000-0004-0000-0000-000063120000}"/>
    <hyperlink ref="R3359" r:id="rId4709" xr:uid="{00000000-0004-0000-0000-000064120000}"/>
    <hyperlink ref="R3360" r:id="rId4710" xr:uid="{00000000-0004-0000-0000-000065120000}"/>
    <hyperlink ref="R3361" r:id="rId4711" xr:uid="{00000000-0004-0000-0000-000066120000}"/>
    <hyperlink ref="R3362" r:id="rId4712" xr:uid="{00000000-0004-0000-0000-000067120000}"/>
    <hyperlink ref="R3363" r:id="rId4713" xr:uid="{00000000-0004-0000-0000-000068120000}"/>
    <hyperlink ref="R3364" r:id="rId4714" xr:uid="{00000000-0004-0000-0000-000069120000}"/>
    <hyperlink ref="R3365" r:id="rId4715" xr:uid="{00000000-0004-0000-0000-00006A120000}"/>
    <hyperlink ref="R3366" r:id="rId4716" xr:uid="{00000000-0004-0000-0000-00006B120000}"/>
    <hyperlink ref="R3367" r:id="rId4717" xr:uid="{00000000-0004-0000-0000-00006C120000}"/>
    <hyperlink ref="R3368" r:id="rId4718" xr:uid="{00000000-0004-0000-0000-00006D120000}"/>
    <hyperlink ref="R3369" r:id="rId4719" xr:uid="{00000000-0004-0000-0000-00006E120000}"/>
    <hyperlink ref="R3370" r:id="rId4720" xr:uid="{00000000-0004-0000-0000-00006F120000}"/>
    <hyperlink ref="R3371" r:id="rId4721" xr:uid="{00000000-0004-0000-0000-000070120000}"/>
    <hyperlink ref="R3372" r:id="rId4722" xr:uid="{00000000-0004-0000-0000-000071120000}"/>
    <hyperlink ref="R3373" r:id="rId4723" xr:uid="{00000000-0004-0000-0000-000072120000}"/>
    <hyperlink ref="R3374" r:id="rId4724" xr:uid="{00000000-0004-0000-0000-000073120000}"/>
    <hyperlink ref="Q3375" r:id="rId4725" xr:uid="{00000000-0004-0000-0000-000074120000}"/>
    <hyperlink ref="Q3376" r:id="rId4726" xr:uid="{00000000-0004-0000-0000-000075120000}"/>
    <hyperlink ref="Q3377" r:id="rId4727" xr:uid="{00000000-0004-0000-0000-000076120000}"/>
    <hyperlink ref="Q3378" r:id="rId4728" xr:uid="{00000000-0004-0000-0000-000077120000}"/>
    <hyperlink ref="Q3379" r:id="rId4729" xr:uid="{00000000-0004-0000-0000-000078120000}"/>
    <hyperlink ref="Q3380" r:id="rId4730" xr:uid="{00000000-0004-0000-0000-000079120000}"/>
    <hyperlink ref="Q3381" r:id="rId4731" xr:uid="{00000000-0004-0000-0000-00007A120000}"/>
    <hyperlink ref="Q3382" r:id="rId4732" xr:uid="{00000000-0004-0000-0000-00007B120000}"/>
    <hyperlink ref="Q3383" r:id="rId4733" xr:uid="{00000000-0004-0000-0000-00007C120000}"/>
    <hyperlink ref="Q3384" r:id="rId4734" xr:uid="{00000000-0004-0000-0000-00007D120000}"/>
    <hyperlink ref="Q3385" r:id="rId4735" xr:uid="{00000000-0004-0000-0000-00007E120000}"/>
    <hyperlink ref="Q3386" r:id="rId4736" xr:uid="{00000000-0004-0000-0000-00007F120000}"/>
    <hyperlink ref="Q3387" r:id="rId4737" xr:uid="{00000000-0004-0000-0000-000080120000}"/>
    <hyperlink ref="Q3388" r:id="rId4738" xr:uid="{00000000-0004-0000-0000-000081120000}"/>
    <hyperlink ref="Q3389" r:id="rId4739" xr:uid="{00000000-0004-0000-0000-000082120000}"/>
    <hyperlink ref="Q3390" r:id="rId4740" xr:uid="{00000000-0004-0000-0000-000083120000}"/>
    <hyperlink ref="Q3391" r:id="rId4741" xr:uid="{00000000-0004-0000-0000-000084120000}"/>
    <hyperlink ref="Q3392" r:id="rId4742" xr:uid="{00000000-0004-0000-0000-000085120000}"/>
    <hyperlink ref="Q3393" r:id="rId4743" xr:uid="{00000000-0004-0000-0000-000086120000}"/>
    <hyperlink ref="Q3394" r:id="rId4744" xr:uid="{00000000-0004-0000-0000-000087120000}"/>
    <hyperlink ref="Q3395" r:id="rId4745" xr:uid="{00000000-0004-0000-0000-000088120000}"/>
    <hyperlink ref="Q3396" r:id="rId4746" xr:uid="{00000000-0004-0000-0000-000089120000}"/>
    <hyperlink ref="Q3397" r:id="rId4747" xr:uid="{00000000-0004-0000-0000-00008A120000}"/>
    <hyperlink ref="Q3398" r:id="rId4748" xr:uid="{00000000-0004-0000-0000-00008B120000}"/>
    <hyperlink ref="Q3399" r:id="rId4749" xr:uid="{00000000-0004-0000-0000-00008C120000}"/>
    <hyperlink ref="Q3400" r:id="rId4750" xr:uid="{00000000-0004-0000-0000-00008D120000}"/>
    <hyperlink ref="Q3401" r:id="rId4751" xr:uid="{00000000-0004-0000-0000-00008E120000}"/>
    <hyperlink ref="Q3402" r:id="rId4752" xr:uid="{00000000-0004-0000-0000-00008F120000}"/>
    <hyperlink ref="Q3403" r:id="rId4753" xr:uid="{00000000-0004-0000-0000-000090120000}"/>
    <hyperlink ref="Q3404" r:id="rId4754" xr:uid="{00000000-0004-0000-0000-000091120000}"/>
    <hyperlink ref="Q3405" r:id="rId4755" xr:uid="{00000000-0004-0000-0000-000092120000}"/>
    <hyperlink ref="Q3406" r:id="rId4756" xr:uid="{00000000-0004-0000-0000-000093120000}"/>
    <hyperlink ref="Q3407" r:id="rId4757" xr:uid="{00000000-0004-0000-0000-000094120000}"/>
    <hyperlink ref="Q3408" r:id="rId4758" xr:uid="{00000000-0004-0000-0000-000095120000}"/>
    <hyperlink ref="Q3409" r:id="rId4759" xr:uid="{00000000-0004-0000-0000-000096120000}"/>
    <hyperlink ref="Q3410" r:id="rId4760" xr:uid="{00000000-0004-0000-0000-000097120000}"/>
    <hyperlink ref="Q3411" r:id="rId4761" xr:uid="{00000000-0004-0000-0000-000098120000}"/>
    <hyperlink ref="Q3412" r:id="rId4762" xr:uid="{00000000-0004-0000-0000-000099120000}"/>
    <hyperlink ref="Q3413" r:id="rId4763" xr:uid="{00000000-0004-0000-0000-00009A120000}"/>
    <hyperlink ref="Q3414" r:id="rId4764" xr:uid="{00000000-0004-0000-0000-00009B120000}"/>
    <hyperlink ref="Q3415" r:id="rId4765" xr:uid="{00000000-0004-0000-0000-00009C120000}"/>
    <hyperlink ref="Q3416" r:id="rId4766" xr:uid="{00000000-0004-0000-0000-00009D120000}"/>
    <hyperlink ref="Q3417" r:id="rId4767" xr:uid="{00000000-0004-0000-0000-00009E120000}"/>
    <hyperlink ref="Q3418" r:id="rId4768" xr:uid="{00000000-0004-0000-0000-00009F120000}"/>
    <hyperlink ref="Q3419" r:id="rId4769" xr:uid="{00000000-0004-0000-0000-0000A0120000}"/>
    <hyperlink ref="Q3420" r:id="rId4770" xr:uid="{00000000-0004-0000-0000-0000A1120000}"/>
    <hyperlink ref="Q3421" r:id="rId4771" xr:uid="{00000000-0004-0000-0000-0000A2120000}"/>
    <hyperlink ref="Q3422" r:id="rId4772" xr:uid="{00000000-0004-0000-0000-0000A3120000}"/>
    <hyperlink ref="Q3423" r:id="rId4773" xr:uid="{00000000-0004-0000-0000-0000A4120000}"/>
    <hyperlink ref="Q3424" r:id="rId4774" xr:uid="{00000000-0004-0000-0000-0000A5120000}"/>
    <hyperlink ref="Q3425" r:id="rId4775" xr:uid="{00000000-0004-0000-0000-0000A6120000}"/>
    <hyperlink ref="Q3426" r:id="rId4776" xr:uid="{00000000-0004-0000-0000-0000A7120000}"/>
    <hyperlink ref="Q3427" r:id="rId4777" xr:uid="{00000000-0004-0000-0000-0000A8120000}"/>
    <hyperlink ref="Q3428" r:id="rId4778" xr:uid="{00000000-0004-0000-0000-0000A9120000}"/>
    <hyperlink ref="Q3429" r:id="rId4779" xr:uid="{00000000-0004-0000-0000-0000AA120000}"/>
    <hyperlink ref="Q3430" r:id="rId4780" xr:uid="{00000000-0004-0000-0000-0000AB120000}"/>
    <hyperlink ref="Q3431" r:id="rId4781" xr:uid="{00000000-0004-0000-0000-0000AC120000}"/>
    <hyperlink ref="Q3432" r:id="rId4782" xr:uid="{00000000-0004-0000-0000-0000AD120000}"/>
    <hyperlink ref="Q3433" r:id="rId4783" xr:uid="{00000000-0004-0000-0000-0000AE120000}"/>
    <hyperlink ref="Q3434" r:id="rId4784" xr:uid="{00000000-0004-0000-0000-0000AF120000}"/>
    <hyperlink ref="Q3435" r:id="rId4785" xr:uid="{00000000-0004-0000-0000-0000B0120000}"/>
    <hyperlink ref="Q3436" r:id="rId4786" xr:uid="{00000000-0004-0000-0000-0000B1120000}"/>
    <hyperlink ref="Q3437" r:id="rId4787" xr:uid="{00000000-0004-0000-0000-0000B2120000}"/>
    <hyperlink ref="Q3438" r:id="rId4788" xr:uid="{00000000-0004-0000-0000-0000B3120000}"/>
    <hyperlink ref="Q3439" r:id="rId4789" xr:uid="{00000000-0004-0000-0000-0000B4120000}"/>
    <hyperlink ref="Q3440" r:id="rId4790" xr:uid="{00000000-0004-0000-0000-0000B5120000}"/>
    <hyperlink ref="Q3441" r:id="rId4791" xr:uid="{00000000-0004-0000-0000-0000B6120000}"/>
    <hyperlink ref="Q3442" r:id="rId4792" xr:uid="{00000000-0004-0000-0000-0000B7120000}"/>
    <hyperlink ref="Q3443" r:id="rId4793" xr:uid="{00000000-0004-0000-0000-0000B8120000}"/>
    <hyperlink ref="Q3444" r:id="rId4794" xr:uid="{00000000-0004-0000-0000-0000B9120000}"/>
    <hyperlink ref="Q3445" r:id="rId4795" xr:uid="{00000000-0004-0000-0000-0000BA120000}"/>
    <hyperlink ref="Q3446" r:id="rId4796" xr:uid="{00000000-0004-0000-0000-0000BB120000}"/>
    <hyperlink ref="Q3447" r:id="rId4797" xr:uid="{00000000-0004-0000-0000-0000BC120000}"/>
    <hyperlink ref="Q3448" r:id="rId4798" xr:uid="{00000000-0004-0000-0000-0000BD120000}"/>
    <hyperlink ref="Q3449" r:id="rId4799" xr:uid="{00000000-0004-0000-0000-0000BE120000}"/>
    <hyperlink ref="Q3450" r:id="rId4800" xr:uid="{00000000-0004-0000-0000-0000BF120000}"/>
    <hyperlink ref="Q3451" r:id="rId4801" xr:uid="{00000000-0004-0000-0000-0000C0120000}"/>
    <hyperlink ref="Q3452" r:id="rId4802" xr:uid="{00000000-0004-0000-0000-0000C1120000}"/>
    <hyperlink ref="Q3453" r:id="rId4803" xr:uid="{00000000-0004-0000-0000-0000C2120000}"/>
    <hyperlink ref="Q3454" r:id="rId4804" xr:uid="{00000000-0004-0000-0000-0000C3120000}"/>
    <hyperlink ref="Q3455" r:id="rId4805" xr:uid="{00000000-0004-0000-0000-0000C4120000}"/>
    <hyperlink ref="Q3456" r:id="rId4806" xr:uid="{00000000-0004-0000-0000-0000C5120000}"/>
    <hyperlink ref="Q3457" r:id="rId4807" xr:uid="{00000000-0004-0000-0000-0000C6120000}"/>
    <hyperlink ref="Q3458" r:id="rId4808" xr:uid="{00000000-0004-0000-0000-0000C7120000}"/>
    <hyperlink ref="Q3459" r:id="rId4809" xr:uid="{00000000-0004-0000-0000-0000C8120000}"/>
    <hyperlink ref="Q3460" r:id="rId4810" xr:uid="{00000000-0004-0000-0000-0000C9120000}"/>
    <hyperlink ref="Q3466" r:id="rId4811" xr:uid="{00000000-0004-0000-0000-0000CA120000}"/>
    <hyperlink ref="Q3467" r:id="rId4812" xr:uid="{00000000-0004-0000-0000-0000CB120000}"/>
    <hyperlink ref="Q3468" r:id="rId4813" xr:uid="{00000000-0004-0000-0000-0000CC120000}"/>
    <hyperlink ref="Q3469" r:id="rId4814" xr:uid="{00000000-0004-0000-0000-0000CD120000}"/>
    <hyperlink ref="Q3470" r:id="rId4815" xr:uid="{00000000-0004-0000-0000-0000CE120000}"/>
    <hyperlink ref="Q3471" r:id="rId4816" xr:uid="{00000000-0004-0000-0000-0000CF120000}"/>
    <hyperlink ref="Q3472" r:id="rId4817" xr:uid="{00000000-0004-0000-0000-0000D0120000}"/>
    <hyperlink ref="Q3473" r:id="rId4818" xr:uid="{00000000-0004-0000-0000-0000D1120000}"/>
    <hyperlink ref="Q3474" r:id="rId4819" xr:uid="{00000000-0004-0000-0000-0000D2120000}"/>
    <hyperlink ref="Q3475" r:id="rId4820" xr:uid="{00000000-0004-0000-0000-0000D3120000}"/>
    <hyperlink ref="Q3476" r:id="rId4821" xr:uid="{00000000-0004-0000-0000-0000D4120000}"/>
    <hyperlink ref="Q3477" r:id="rId4822" xr:uid="{00000000-0004-0000-0000-0000D5120000}"/>
    <hyperlink ref="Q3478" r:id="rId4823" xr:uid="{00000000-0004-0000-0000-0000D6120000}"/>
    <hyperlink ref="Q3479" r:id="rId4824" xr:uid="{00000000-0004-0000-0000-0000D7120000}"/>
    <hyperlink ref="Q3480" r:id="rId4825" xr:uid="{00000000-0004-0000-0000-0000D8120000}"/>
    <hyperlink ref="Q3481" r:id="rId4826" xr:uid="{00000000-0004-0000-0000-0000D9120000}"/>
    <hyperlink ref="Q3482" r:id="rId4827" xr:uid="{00000000-0004-0000-0000-0000DA120000}"/>
    <hyperlink ref="Q3483" r:id="rId4828" xr:uid="{00000000-0004-0000-0000-0000DB120000}"/>
    <hyperlink ref="Q3484" r:id="rId4829" xr:uid="{00000000-0004-0000-0000-0000DC120000}"/>
    <hyperlink ref="Q3485" r:id="rId4830" xr:uid="{00000000-0004-0000-0000-0000DD120000}"/>
    <hyperlink ref="Q3486" r:id="rId4831" xr:uid="{00000000-0004-0000-0000-0000DE120000}"/>
    <hyperlink ref="Q3487" r:id="rId4832" xr:uid="{00000000-0004-0000-0000-0000DF120000}"/>
    <hyperlink ref="Q3488" r:id="rId4833" xr:uid="{00000000-0004-0000-0000-0000E0120000}"/>
    <hyperlink ref="Q3489" r:id="rId4834" xr:uid="{00000000-0004-0000-0000-0000E1120000}"/>
    <hyperlink ref="Q3490" r:id="rId4835" xr:uid="{00000000-0004-0000-0000-0000E2120000}"/>
    <hyperlink ref="Q3491" r:id="rId4836" xr:uid="{00000000-0004-0000-0000-0000E3120000}"/>
    <hyperlink ref="Q3492" r:id="rId4837" xr:uid="{00000000-0004-0000-0000-0000E4120000}"/>
    <hyperlink ref="Q3493" r:id="rId4838" xr:uid="{00000000-0004-0000-0000-0000E5120000}"/>
    <hyperlink ref="R3493" r:id="rId4839" xr:uid="{00000000-0004-0000-0000-0000E6120000}"/>
    <hyperlink ref="Q3494" r:id="rId4840" xr:uid="{00000000-0004-0000-0000-0000E7120000}"/>
    <hyperlink ref="R3494" r:id="rId4841" xr:uid="{00000000-0004-0000-0000-0000E8120000}"/>
    <hyperlink ref="Q3495" r:id="rId4842" xr:uid="{00000000-0004-0000-0000-0000E9120000}"/>
    <hyperlink ref="R3495" r:id="rId4843" xr:uid="{00000000-0004-0000-0000-0000EA120000}"/>
    <hyperlink ref="Q3503" r:id="rId4844" xr:uid="{00000000-0004-0000-0000-0000EB120000}"/>
    <hyperlink ref="Q3504" r:id="rId4845" xr:uid="{00000000-0004-0000-0000-0000EC120000}"/>
    <hyperlink ref="Q3505" r:id="rId4846" xr:uid="{00000000-0004-0000-0000-0000ED120000}"/>
    <hyperlink ref="Q3506" r:id="rId4847" xr:uid="{00000000-0004-0000-0000-0000EE120000}"/>
    <hyperlink ref="Q3507" r:id="rId4848" xr:uid="{00000000-0004-0000-0000-0000EF120000}"/>
    <hyperlink ref="Q3508" r:id="rId4849" xr:uid="{00000000-0004-0000-0000-0000F0120000}"/>
    <hyperlink ref="Q3509" r:id="rId4850" xr:uid="{00000000-0004-0000-0000-0000F1120000}"/>
    <hyperlink ref="Q3510" r:id="rId4851" xr:uid="{00000000-0004-0000-0000-0000F2120000}"/>
    <hyperlink ref="Q3511" r:id="rId4852" xr:uid="{00000000-0004-0000-0000-0000F3120000}"/>
    <hyperlink ref="Q3512" r:id="rId4853" xr:uid="{00000000-0004-0000-0000-0000F4120000}"/>
    <hyperlink ref="Q3513" r:id="rId4854" xr:uid="{00000000-0004-0000-0000-0000F5120000}"/>
    <hyperlink ref="Q3514" r:id="rId4855" xr:uid="{00000000-0004-0000-0000-0000F6120000}"/>
    <hyperlink ref="Q3515" r:id="rId4856" xr:uid="{00000000-0004-0000-0000-0000F7120000}"/>
    <hyperlink ref="Q3516" r:id="rId4857" xr:uid="{00000000-0004-0000-0000-0000F8120000}"/>
    <hyperlink ref="Q3517" r:id="rId4858" xr:uid="{00000000-0004-0000-0000-0000F9120000}"/>
    <hyperlink ref="Q3518" r:id="rId4859" xr:uid="{00000000-0004-0000-0000-0000FA120000}"/>
    <hyperlink ref="Q3519" r:id="rId4860" xr:uid="{00000000-0004-0000-0000-0000FB120000}"/>
    <hyperlink ref="Q3520" r:id="rId4861" xr:uid="{00000000-0004-0000-0000-0000FC120000}"/>
    <hyperlink ref="Q3521" r:id="rId4862" xr:uid="{00000000-0004-0000-0000-0000FD120000}"/>
    <hyperlink ref="Q3522" r:id="rId4863" xr:uid="{00000000-0004-0000-0000-0000FE120000}"/>
    <hyperlink ref="Q3523" r:id="rId4864" xr:uid="{00000000-0004-0000-0000-0000FF120000}"/>
    <hyperlink ref="Q3524" r:id="rId4865" xr:uid="{00000000-0004-0000-0000-000000130000}"/>
    <hyperlink ref="Q3525" r:id="rId4866" xr:uid="{00000000-0004-0000-0000-000001130000}"/>
    <hyperlink ref="Q3526" r:id="rId4867" xr:uid="{00000000-0004-0000-0000-000002130000}"/>
    <hyperlink ref="Q3527" r:id="rId4868" xr:uid="{00000000-0004-0000-0000-000003130000}"/>
    <hyperlink ref="Q3528" r:id="rId4869" xr:uid="{00000000-0004-0000-0000-000004130000}"/>
    <hyperlink ref="Q3529" r:id="rId4870" xr:uid="{00000000-0004-0000-0000-000005130000}"/>
    <hyperlink ref="Q3530" r:id="rId4871" xr:uid="{00000000-0004-0000-0000-000006130000}"/>
    <hyperlink ref="Q3531" r:id="rId4872" xr:uid="{00000000-0004-0000-0000-000007130000}"/>
    <hyperlink ref="Q3532" r:id="rId4873" xr:uid="{00000000-0004-0000-0000-000008130000}"/>
    <hyperlink ref="Q3533" r:id="rId4874" xr:uid="{00000000-0004-0000-0000-000009130000}"/>
    <hyperlink ref="Q3534" r:id="rId4875" xr:uid="{00000000-0004-0000-0000-00000A130000}"/>
    <hyperlink ref="Q3535" r:id="rId4876" xr:uid="{00000000-0004-0000-0000-00000B130000}"/>
    <hyperlink ref="Q3536" r:id="rId4877" xr:uid="{00000000-0004-0000-0000-00000C130000}"/>
    <hyperlink ref="Q3537" r:id="rId4878" xr:uid="{00000000-0004-0000-0000-00000D130000}"/>
    <hyperlink ref="Q3538" r:id="rId4879" xr:uid="{00000000-0004-0000-0000-00000E130000}"/>
    <hyperlink ref="Q3539" r:id="rId4880" xr:uid="{00000000-0004-0000-0000-00000F130000}"/>
    <hyperlink ref="Q3540" r:id="rId4881" xr:uid="{00000000-0004-0000-0000-000010130000}"/>
    <hyperlink ref="Q3541" r:id="rId4882" xr:uid="{00000000-0004-0000-0000-000011130000}"/>
    <hyperlink ref="Q3542" r:id="rId4883" xr:uid="{00000000-0004-0000-0000-000012130000}"/>
    <hyperlink ref="Q3543" r:id="rId4884" xr:uid="{00000000-0004-0000-0000-000013130000}"/>
    <hyperlink ref="Q3544" r:id="rId4885" xr:uid="{00000000-0004-0000-0000-000014130000}"/>
    <hyperlink ref="Q3545" r:id="rId4886" xr:uid="{00000000-0004-0000-0000-000015130000}"/>
    <hyperlink ref="Q3546" r:id="rId4887" xr:uid="{00000000-0004-0000-0000-000016130000}"/>
    <hyperlink ref="Q3547" r:id="rId4888" xr:uid="{00000000-0004-0000-0000-000017130000}"/>
    <hyperlink ref="Q3548" r:id="rId4889" xr:uid="{00000000-0004-0000-0000-000018130000}"/>
    <hyperlink ref="Q3549" r:id="rId4890" xr:uid="{00000000-0004-0000-0000-000019130000}"/>
    <hyperlink ref="Q3550" r:id="rId4891" xr:uid="{00000000-0004-0000-0000-00001A130000}"/>
    <hyperlink ref="Q3551" r:id="rId4892" xr:uid="{00000000-0004-0000-0000-00001B130000}"/>
    <hyperlink ref="Q3552" r:id="rId4893" xr:uid="{00000000-0004-0000-0000-00001C130000}"/>
    <hyperlink ref="Q3553" r:id="rId4894" xr:uid="{00000000-0004-0000-0000-00001D130000}"/>
    <hyperlink ref="Q3554" r:id="rId4895" xr:uid="{00000000-0004-0000-0000-00001E130000}"/>
    <hyperlink ref="Q3555" r:id="rId4896" xr:uid="{00000000-0004-0000-0000-00001F130000}"/>
    <hyperlink ref="Q3556" r:id="rId4897" xr:uid="{00000000-0004-0000-0000-000020130000}"/>
    <hyperlink ref="Q3557" r:id="rId4898" xr:uid="{00000000-0004-0000-0000-000021130000}"/>
    <hyperlink ref="Q3558" r:id="rId4899" xr:uid="{00000000-0004-0000-0000-000022130000}"/>
    <hyperlink ref="Q3559" r:id="rId4900" xr:uid="{00000000-0004-0000-0000-000023130000}"/>
    <hyperlink ref="Q3560" r:id="rId4901" xr:uid="{00000000-0004-0000-0000-000024130000}"/>
    <hyperlink ref="Q3561" r:id="rId4902" xr:uid="{00000000-0004-0000-0000-000025130000}"/>
    <hyperlink ref="Q3562" r:id="rId4903" xr:uid="{00000000-0004-0000-0000-000026130000}"/>
    <hyperlink ref="Q3563" r:id="rId4904" xr:uid="{00000000-0004-0000-0000-000027130000}"/>
    <hyperlink ref="Q3564" r:id="rId4905" xr:uid="{00000000-0004-0000-0000-000028130000}"/>
    <hyperlink ref="Q3565" r:id="rId4906" xr:uid="{00000000-0004-0000-0000-000029130000}"/>
    <hyperlink ref="Q3566" r:id="rId4907" xr:uid="{00000000-0004-0000-0000-00002A130000}"/>
    <hyperlink ref="Q3567" r:id="rId4908" xr:uid="{00000000-0004-0000-0000-00002B130000}"/>
    <hyperlink ref="Q3568" r:id="rId4909" xr:uid="{00000000-0004-0000-0000-00002C130000}"/>
    <hyperlink ref="Q3569" r:id="rId4910" xr:uid="{00000000-0004-0000-0000-00002D130000}"/>
    <hyperlink ref="Q3570" r:id="rId4911" xr:uid="{00000000-0004-0000-0000-00002E130000}"/>
    <hyperlink ref="Q3571" r:id="rId4912" xr:uid="{00000000-0004-0000-0000-00002F130000}"/>
    <hyperlink ref="Q3572" r:id="rId4913" xr:uid="{00000000-0004-0000-0000-000030130000}"/>
    <hyperlink ref="Q3573" r:id="rId4914" xr:uid="{00000000-0004-0000-0000-000031130000}"/>
    <hyperlink ref="Q3574" r:id="rId4915" xr:uid="{00000000-0004-0000-0000-000032130000}"/>
    <hyperlink ref="Q3575" r:id="rId4916" xr:uid="{00000000-0004-0000-0000-000033130000}"/>
    <hyperlink ref="Q3576" r:id="rId4917" xr:uid="{00000000-0004-0000-0000-000034130000}"/>
    <hyperlink ref="Q3577" r:id="rId4918" xr:uid="{00000000-0004-0000-0000-000035130000}"/>
    <hyperlink ref="Q3578" r:id="rId4919" xr:uid="{00000000-0004-0000-0000-000036130000}"/>
    <hyperlink ref="Q3579" r:id="rId4920" xr:uid="{00000000-0004-0000-0000-000037130000}"/>
    <hyperlink ref="Q3580" r:id="rId4921" xr:uid="{00000000-0004-0000-0000-000038130000}"/>
    <hyperlink ref="Q3581" r:id="rId4922" xr:uid="{00000000-0004-0000-0000-000039130000}"/>
    <hyperlink ref="Q3582" r:id="rId4923" xr:uid="{00000000-0004-0000-0000-00003A130000}"/>
    <hyperlink ref="Q3583" r:id="rId4924" xr:uid="{00000000-0004-0000-0000-00003B130000}"/>
    <hyperlink ref="Q3584" r:id="rId4925" xr:uid="{00000000-0004-0000-0000-00003C130000}"/>
    <hyperlink ref="Q3585" r:id="rId4926" xr:uid="{00000000-0004-0000-0000-00003D130000}"/>
    <hyperlink ref="Q3586" r:id="rId4927" xr:uid="{00000000-0004-0000-0000-00003E130000}"/>
    <hyperlink ref="Q3587" r:id="rId4928" xr:uid="{00000000-0004-0000-0000-00003F130000}"/>
    <hyperlink ref="Q3588" r:id="rId4929" xr:uid="{00000000-0004-0000-0000-000040130000}"/>
    <hyperlink ref="Q3589" r:id="rId4930" xr:uid="{00000000-0004-0000-0000-000041130000}"/>
    <hyperlink ref="Q3590" r:id="rId4931" xr:uid="{00000000-0004-0000-0000-000042130000}"/>
    <hyperlink ref="Q3591" r:id="rId4932" xr:uid="{00000000-0004-0000-0000-000043130000}"/>
    <hyperlink ref="Q3592" r:id="rId4933" xr:uid="{00000000-0004-0000-0000-000044130000}"/>
    <hyperlink ref="Q3593" r:id="rId4934" xr:uid="{00000000-0004-0000-0000-000045130000}"/>
    <hyperlink ref="Q3594" r:id="rId4935" xr:uid="{00000000-0004-0000-0000-000046130000}"/>
    <hyperlink ref="Q3595" r:id="rId4936" xr:uid="{00000000-0004-0000-0000-000047130000}"/>
    <hyperlink ref="Q3596" r:id="rId4937" xr:uid="{00000000-0004-0000-0000-000048130000}"/>
    <hyperlink ref="Q3597" r:id="rId4938" xr:uid="{00000000-0004-0000-0000-000049130000}"/>
    <hyperlink ref="Q3598" r:id="rId4939" xr:uid="{00000000-0004-0000-0000-00004A130000}"/>
    <hyperlink ref="Q3599" r:id="rId4940" xr:uid="{00000000-0004-0000-0000-00004B130000}"/>
    <hyperlink ref="Q3600" r:id="rId4941" xr:uid="{00000000-0004-0000-0000-00004C130000}"/>
    <hyperlink ref="Q3601" r:id="rId4942" xr:uid="{00000000-0004-0000-0000-00004D130000}"/>
    <hyperlink ref="Q3602" r:id="rId4943" xr:uid="{00000000-0004-0000-0000-00004E130000}"/>
    <hyperlink ref="Q3603" r:id="rId4944" xr:uid="{00000000-0004-0000-0000-00004F130000}"/>
    <hyperlink ref="Q3604" r:id="rId4945" xr:uid="{00000000-0004-0000-0000-000050130000}"/>
    <hyperlink ref="Q3605" r:id="rId4946" xr:uid="{00000000-0004-0000-0000-000051130000}"/>
    <hyperlink ref="Q3606" r:id="rId4947" xr:uid="{00000000-0004-0000-0000-000052130000}"/>
    <hyperlink ref="Q3607" r:id="rId4948" xr:uid="{00000000-0004-0000-0000-000053130000}"/>
    <hyperlink ref="Q3608" r:id="rId4949" xr:uid="{00000000-0004-0000-0000-000054130000}"/>
    <hyperlink ref="Q3609" r:id="rId4950" xr:uid="{00000000-0004-0000-0000-000055130000}"/>
    <hyperlink ref="Q3610" r:id="rId4951" xr:uid="{00000000-0004-0000-0000-000056130000}"/>
    <hyperlink ref="Q3611" r:id="rId4952" xr:uid="{00000000-0004-0000-0000-000057130000}"/>
    <hyperlink ref="Q3612" r:id="rId4953" xr:uid="{00000000-0004-0000-0000-000058130000}"/>
    <hyperlink ref="Q3613" r:id="rId4954" xr:uid="{00000000-0004-0000-0000-000059130000}"/>
    <hyperlink ref="Q3614" r:id="rId4955" xr:uid="{00000000-0004-0000-0000-00005A130000}"/>
    <hyperlink ref="Q3615" r:id="rId4956" xr:uid="{00000000-0004-0000-0000-00005B130000}"/>
    <hyperlink ref="Q3616" r:id="rId4957" xr:uid="{00000000-0004-0000-0000-00005C130000}"/>
    <hyperlink ref="Q3617" r:id="rId4958" xr:uid="{00000000-0004-0000-0000-00005D130000}"/>
    <hyperlink ref="Q3618" r:id="rId4959" xr:uid="{00000000-0004-0000-0000-00005E130000}"/>
    <hyperlink ref="Q3619" r:id="rId4960" xr:uid="{00000000-0004-0000-0000-00005F130000}"/>
    <hyperlink ref="Q3620" r:id="rId4961" xr:uid="{00000000-0004-0000-0000-000060130000}"/>
    <hyperlink ref="Q3621" r:id="rId4962" xr:uid="{00000000-0004-0000-0000-000061130000}"/>
    <hyperlink ref="Q3622" r:id="rId4963" xr:uid="{00000000-0004-0000-0000-000062130000}"/>
    <hyperlink ref="Q3623" r:id="rId4964" xr:uid="{00000000-0004-0000-0000-000063130000}"/>
    <hyperlink ref="Q3624" r:id="rId4965" xr:uid="{00000000-0004-0000-0000-000064130000}"/>
    <hyperlink ref="Q3625" r:id="rId4966" xr:uid="{00000000-0004-0000-0000-000065130000}"/>
    <hyperlink ref="Q3626" r:id="rId4967" xr:uid="{00000000-0004-0000-0000-000066130000}"/>
    <hyperlink ref="Q3627" r:id="rId4968" xr:uid="{00000000-0004-0000-0000-000067130000}"/>
    <hyperlink ref="Q3628" r:id="rId4969" xr:uid="{00000000-0004-0000-0000-000068130000}"/>
    <hyperlink ref="Q3629" r:id="rId4970" xr:uid="{00000000-0004-0000-0000-000069130000}"/>
    <hyperlink ref="Q3630" r:id="rId4971" xr:uid="{00000000-0004-0000-0000-00006A130000}"/>
    <hyperlink ref="Q3631" r:id="rId4972" xr:uid="{00000000-0004-0000-0000-00006B130000}"/>
    <hyperlink ref="Q3632" r:id="rId4973" xr:uid="{00000000-0004-0000-0000-00006C130000}"/>
    <hyperlink ref="Q3633" r:id="rId4974" xr:uid="{00000000-0004-0000-0000-00006D130000}"/>
    <hyperlink ref="Q3634" r:id="rId4975" xr:uid="{00000000-0004-0000-0000-00006E130000}"/>
    <hyperlink ref="Q3635" r:id="rId4976" xr:uid="{00000000-0004-0000-0000-00006F130000}"/>
    <hyperlink ref="Q3636" r:id="rId4977" xr:uid="{00000000-0004-0000-0000-000070130000}"/>
    <hyperlink ref="Q3637" r:id="rId4978" xr:uid="{00000000-0004-0000-0000-000071130000}"/>
    <hyperlink ref="Q3638" r:id="rId4979" xr:uid="{00000000-0004-0000-0000-000072130000}"/>
    <hyperlink ref="Q3639" r:id="rId4980" xr:uid="{00000000-0004-0000-0000-000073130000}"/>
    <hyperlink ref="Q3640" r:id="rId4981" xr:uid="{00000000-0004-0000-0000-000074130000}"/>
    <hyperlink ref="Q3641" r:id="rId4982" xr:uid="{00000000-0004-0000-0000-000075130000}"/>
    <hyperlink ref="Q3642" r:id="rId4983" xr:uid="{00000000-0004-0000-0000-000076130000}"/>
    <hyperlink ref="Q3643" r:id="rId4984" xr:uid="{00000000-0004-0000-0000-000077130000}"/>
    <hyperlink ref="Q3644" r:id="rId4985" xr:uid="{00000000-0004-0000-0000-000078130000}"/>
    <hyperlink ref="Q3645" r:id="rId4986" xr:uid="{00000000-0004-0000-0000-000079130000}"/>
    <hyperlink ref="Q3646" r:id="rId4987" xr:uid="{00000000-0004-0000-0000-00007A130000}"/>
    <hyperlink ref="Q3647" r:id="rId4988" xr:uid="{00000000-0004-0000-0000-00007B130000}"/>
    <hyperlink ref="Q3648" r:id="rId4989" xr:uid="{00000000-0004-0000-0000-00007C130000}"/>
    <hyperlink ref="Q3649" r:id="rId4990" xr:uid="{00000000-0004-0000-0000-00007D130000}"/>
    <hyperlink ref="Q3650" r:id="rId4991" xr:uid="{00000000-0004-0000-0000-00007E130000}"/>
    <hyperlink ref="Q3651" r:id="rId4992" xr:uid="{00000000-0004-0000-0000-00007F130000}"/>
    <hyperlink ref="Q3652" r:id="rId4993" xr:uid="{00000000-0004-0000-0000-000080130000}"/>
    <hyperlink ref="Q3653" r:id="rId4994" xr:uid="{00000000-0004-0000-0000-000081130000}"/>
    <hyperlink ref="Q3654" r:id="rId4995" xr:uid="{00000000-0004-0000-0000-000082130000}"/>
    <hyperlink ref="Q3655" r:id="rId4996" xr:uid="{00000000-0004-0000-0000-000083130000}"/>
    <hyperlink ref="Q3656" r:id="rId4997" xr:uid="{00000000-0004-0000-0000-000084130000}"/>
    <hyperlink ref="Q3657" r:id="rId4998" xr:uid="{00000000-0004-0000-0000-000085130000}"/>
    <hyperlink ref="Q3658" r:id="rId4999" xr:uid="{00000000-0004-0000-0000-000086130000}"/>
    <hyperlink ref="Q3659" r:id="rId5000" xr:uid="{00000000-0004-0000-0000-000087130000}"/>
    <hyperlink ref="Q3660" r:id="rId5001" xr:uid="{00000000-0004-0000-0000-000088130000}"/>
    <hyperlink ref="Q3661" r:id="rId5002" xr:uid="{00000000-0004-0000-0000-000089130000}"/>
    <hyperlink ref="Q3662" r:id="rId5003" xr:uid="{00000000-0004-0000-0000-00008A130000}"/>
    <hyperlink ref="Q3663" r:id="rId5004" xr:uid="{00000000-0004-0000-0000-00008B130000}"/>
    <hyperlink ref="Q3664" r:id="rId5005" xr:uid="{00000000-0004-0000-0000-00008C130000}"/>
    <hyperlink ref="Q3665" r:id="rId5006" xr:uid="{00000000-0004-0000-0000-00008D130000}"/>
    <hyperlink ref="Q3666" r:id="rId5007" xr:uid="{00000000-0004-0000-0000-00008E130000}"/>
    <hyperlink ref="Q3667" r:id="rId5008" xr:uid="{00000000-0004-0000-0000-00008F130000}"/>
    <hyperlink ref="Q3668" r:id="rId5009" xr:uid="{00000000-0004-0000-0000-000090130000}"/>
    <hyperlink ref="Q3669" r:id="rId5010" xr:uid="{00000000-0004-0000-0000-000091130000}"/>
    <hyperlink ref="Q3670" r:id="rId5011" xr:uid="{00000000-0004-0000-0000-000092130000}"/>
    <hyperlink ref="Q3671" r:id="rId5012" xr:uid="{00000000-0004-0000-0000-000093130000}"/>
    <hyperlink ref="Q3672" r:id="rId5013" xr:uid="{00000000-0004-0000-0000-000094130000}"/>
    <hyperlink ref="Q3673" r:id="rId5014" xr:uid="{00000000-0004-0000-0000-000095130000}"/>
    <hyperlink ref="Q3674" r:id="rId5015" xr:uid="{00000000-0004-0000-0000-000096130000}"/>
    <hyperlink ref="Q3675" r:id="rId5016" xr:uid="{00000000-0004-0000-0000-000097130000}"/>
    <hyperlink ref="Q3676" r:id="rId5017" xr:uid="{00000000-0004-0000-0000-000098130000}"/>
    <hyperlink ref="Q3677" r:id="rId5018" xr:uid="{00000000-0004-0000-0000-000099130000}"/>
    <hyperlink ref="Q3678" r:id="rId5019" xr:uid="{00000000-0004-0000-0000-00009A130000}"/>
    <hyperlink ref="Q3679" r:id="rId5020" xr:uid="{00000000-0004-0000-0000-00009B130000}"/>
    <hyperlink ref="Q3680" r:id="rId5021" xr:uid="{00000000-0004-0000-0000-00009C130000}"/>
    <hyperlink ref="Q3681" r:id="rId5022" xr:uid="{00000000-0004-0000-0000-00009D130000}"/>
    <hyperlink ref="Q3682" r:id="rId5023" xr:uid="{00000000-0004-0000-0000-00009E130000}"/>
    <hyperlink ref="Q3683" r:id="rId5024" xr:uid="{00000000-0004-0000-0000-00009F130000}"/>
    <hyperlink ref="Q3684" r:id="rId5025" xr:uid="{00000000-0004-0000-0000-0000A0130000}"/>
    <hyperlink ref="Q3685" r:id="rId5026" xr:uid="{00000000-0004-0000-0000-0000A1130000}"/>
    <hyperlink ref="Q3686" r:id="rId5027" xr:uid="{00000000-0004-0000-0000-0000A2130000}"/>
    <hyperlink ref="Q3687" r:id="rId5028" xr:uid="{00000000-0004-0000-0000-0000A3130000}"/>
    <hyperlink ref="Q3688" r:id="rId5029" xr:uid="{00000000-0004-0000-0000-0000A4130000}"/>
    <hyperlink ref="Q3689" r:id="rId5030" xr:uid="{00000000-0004-0000-0000-0000A5130000}"/>
    <hyperlink ref="Q3690" r:id="rId5031" xr:uid="{00000000-0004-0000-0000-0000A6130000}"/>
    <hyperlink ref="Q3691" r:id="rId5032" xr:uid="{00000000-0004-0000-0000-0000A7130000}"/>
    <hyperlink ref="Q3692" r:id="rId5033" xr:uid="{00000000-0004-0000-0000-0000A8130000}"/>
    <hyperlink ref="Q3693" r:id="rId5034" xr:uid="{00000000-0004-0000-0000-0000A9130000}"/>
    <hyperlink ref="Q3694" r:id="rId5035" xr:uid="{00000000-0004-0000-0000-0000AA130000}"/>
    <hyperlink ref="Q3695" r:id="rId5036" xr:uid="{00000000-0004-0000-0000-0000AB130000}"/>
    <hyperlink ref="Q3696" r:id="rId5037" xr:uid="{00000000-0004-0000-0000-0000AC130000}"/>
    <hyperlink ref="Q3697" r:id="rId5038" xr:uid="{00000000-0004-0000-0000-0000AD130000}"/>
    <hyperlink ref="Q3698" r:id="rId5039" xr:uid="{00000000-0004-0000-0000-0000AE130000}"/>
    <hyperlink ref="Q3699" r:id="rId5040" xr:uid="{00000000-0004-0000-0000-0000AF130000}"/>
    <hyperlink ref="Q3700" r:id="rId5041" xr:uid="{00000000-0004-0000-0000-0000B0130000}"/>
    <hyperlink ref="Q3701" r:id="rId5042" xr:uid="{00000000-0004-0000-0000-0000B1130000}"/>
    <hyperlink ref="Q3702" r:id="rId5043" xr:uid="{00000000-0004-0000-0000-0000B2130000}"/>
    <hyperlink ref="Q3703" r:id="rId5044" xr:uid="{00000000-0004-0000-0000-0000B3130000}"/>
    <hyperlink ref="Q3704" r:id="rId5045" xr:uid="{00000000-0004-0000-0000-0000B4130000}"/>
    <hyperlink ref="Q3705" r:id="rId5046" xr:uid="{00000000-0004-0000-0000-0000B5130000}"/>
    <hyperlink ref="Q3706" r:id="rId5047" xr:uid="{00000000-0004-0000-0000-0000B6130000}"/>
    <hyperlink ref="Q3707" r:id="rId5048" xr:uid="{00000000-0004-0000-0000-0000B7130000}"/>
    <hyperlink ref="Q3708" r:id="rId5049" xr:uid="{00000000-0004-0000-0000-0000B8130000}"/>
    <hyperlink ref="Q3709" r:id="rId5050" xr:uid="{00000000-0004-0000-0000-0000B9130000}"/>
    <hyperlink ref="Q3710" r:id="rId5051" xr:uid="{00000000-0004-0000-0000-0000BA130000}"/>
    <hyperlink ref="Q3711" r:id="rId5052" xr:uid="{00000000-0004-0000-0000-0000BB130000}"/>
    <hyperlink ref="Q3712" r:id="rId5053" xr:uid="{00000000-0004-0000-0000-0000BC130000}"/>
    <hyperlink ref="Q3713" r:id="rId5054" xr:uid="{00000000-0004-0000-0000-0000BD130000}"/>
    <hyperlink ref="Q3714" r:id="rId5055" xr:uid="{00000000-0004-0000-0000-0000BE130000}"/>
    <hyperlink ref="Q3715" r:id="rId5056" xr:uid="{00000000-0004-0000-0000-0000BF130000}"/>
    <hyperlink ref="Q3716" r:id="rId5057" xr:uid="{00000000-0004-0000-0000-0000C0130000}"/>
    <hyperlink ref="R3716" r:id="rId5058" xr:uid="{00000000-0004-0000-0000-0000C1130000}"/>
    <hyperlink ref="Q3717" r:id="rId5059" xr:uid="{00000000-0004-0000-0000-0000C2130000}"/>
    <hyperlink ref="R3717" r:id="rId5060" xr:uid="{00000000-0004-0000-0000-0000C3130000}"/>
    <hyperlink ref="Q3718" r:id="rId5061" xr:uid="{00000000-0004-0000-0000-0000C4130000}"/>
    <hyperlink ref="R3718" r:id="rId5062" xr:uid="{00000000-0004-0000-0000-0000C5130000}"/>
    <hyperlink ref="Q3719" r:id="rId5063" xr:uid="{00000000-0004-0000-0000-0000C6130000}"/>
    <hyperlink ref="R3719" r:id="rId5064" xr:uid="{00000000-0004-0000-0000-0000C7130000}"/>
    <hyperlink ref="Q3720" r:id="rId5065" xr:uid="{00000000-0004-0000-0000-0000C8130000}"/>
    <hyperlink ref="R3720" r:id="rId5066" xr:uid="{00000000-0004-0000-0000-0000C9130000}"/>
    <hyperlink ref="Q3721" r:id="rId5067" xr:uid="{00000000-0004-0000-0000-0000CA130000}"/>
    <hyperlink ref="R3721" r:id="rId5068" xr:uid="{00000000-0004-0000-0000-0000CB130000}"/>
    <hyperlink ref="Q3722" r:id="rId5069" xr:uid="{00000000-0004-0000-0000-0000CC130000}"/>
    <hyperlink ref="R3722" r:id="rId5070" xr:uid="{00000000-0004-0000-0000-0000CD130000}"/>
    <hyperlink ref="Q3723" r:id="rId5071" xr:uid="{00000000-0004-0000-0000-0000CE130000}"/>
    <hyperlink ref="R3723" r:id="rId5072" xr:uid="{00000000-0004-0000-0000-0000CF130000}"/>
    <hyperlink ref="Q3724" r:id="rId5073" xr:uid="{00000000-0004-0000-0000-0000D0130000}"/>
    <hyperlink ref="R3724" r:id="rId5074" xr:uid="{00000000-0004-0000-0000-0000D1130000}"/>
    <hyperlink ref="Q3725" r:id="rId5075" xr:uid="{00000000-0004-0000-0000-0000D2130000}"/>
    <hyperlink ref="Q3726" r:id="rId5076" xr:uid="{00000000-0004-0000-0000-0000D3130000}"/>
    <hyperlink ref="Q3727" r:id="rId5077" xr:uid="{00000000-0004-0000-0000-0000D4130000}"/>
    <hyperlink ref="Q3728" r:id="rId5078" xr:uid="{00000000-0004-0000-0000-0000D5130000}"/>
    <hyperlink ref="Q3729" r:id="rId5079" xr:uid="{00000000-0004-0000-0000-0000D6130000}"/>
    <hyperlink ref="Q3730" r:id="rId5080" xr:uid="{00000000-0004-0000-0000-0000D7130000}"/>
    <hyperlink ref="Q3731" r:id="rId5081" xr:uid="{00000000-0004-0000-0000-0000D8130000}"/>
    <hyperlink ref="Q3732" r:id="rId5082" xr:uid="{00000000-0004-0000-0000-0000D9130000}"/>
    <hyperlink ref="Q3733" r:id="rId5083" xr:uid="{00000000-0004-0000-0000-0000DA130000}"/>
    <hyperlink ref="Q3734" r:id="rId5084" xr:uid="{00000000-0004-0000-0000-0000DB130000}"/>
    <hyperlink ref="Q3735" r:id="rId5085" xr:uid="{00000000-0004-0000-0000-0000DC130000}"/>
    <hyperlink ref="Q3736" r:id="rId5086" xr:uid="{00000000-0004-0000-0000-0000DD130000}"/>
    <hyperlink ref="Q3737" r:id="rId5087" xr:uid="{00000000-0004-0000-0000-0000DE130000}"/>
    <hyperlink ref="Q3738" r:id="rId5088" xr:uid="{00000000-0004-0000-0000-0000DF130000}"/>
    <hyperlink ref="Q3739" r:id="rId5089" xr:uid="{00000000-0004-0000-0000-0000E0130000}"/>
    <hyperlink ref="Q3740" r:id="rId5090" xr:uid="{00000000-0004-0000-0000-0000E1130000}"/>
    <hyperlink ref="Q3741" r:id="rId5091" xr:uid="{00000000-0004-0000-0000-0000E2130000}"/>
    <hyperlink ref="Q3742" r:id="rId5092" xr:uid="{00000000-0004-0000-0000-0000E3130000}"/>
    <hyperlink ref="Q3743" r:id="rId5093" xr:uid="{00000000-0004-0000-0000-0000E4130000}"/>
    <hyperlink ref="Q3744" r:id="rId5094" xr:uid="{00000000-0004-0000-0000-0000E5130000}"/>
    <hyperlink ref="Q3745" r:id="rId5095" xr:uid="{00000000-0004-0000-0000-0000E6130000}"/>
    <hyperlink ref="Q3746" r:id="rId5096" xr:uid="{00000000-0004-0000-0000-0000E7130000}"/>
    <hyperlink ref="Q3747" r:id="rId5097" xr:uid="{00000000-0004-0000-0000-0000E8130000}"/>
    <hyperlink ref="Q3748" r:id="rId5098" xr:uid="{00000000-0004-0000-0000-0000E9130000}"/>
    <hyperlink ref="Q3749" r:id="rId5099" xr:uid="{00000000-0004-0000-0000-0000EA130000}"/>
    <hyperlink ref="Q3750" r:id="rId5100" xr:uid="{00000000-0004-0000-0000-0000EB130000}"/>
    <hyperlink ref="Q3751" r:id="rId5101" xr:uid="{00000000-0004-0000-0000-0000EC130000}"/>
    <hyperlink ref="Q3752" r:id="rId5102" xr:uid="{00000000-0004-0000-0000-0000ED130000}"/>
    <hyperlink ref="Q3753" r:id="rId5103" xr:uid="{00000000-0004-0000-0000-0000EE130000}"/>
    <hyperlink ref="Q3754" r:id="rId5104" xr:uid="{00000000-0004-0000-0000-0000EF130000}"/>
    <hyperlink ref="Q3755" r:id="rId5105" xr:uid="{00000000-0004-0000-0000-0000F0130000}"/>
    <hyperlink ref="Q3756" r:id="rId5106" xr:uid="{00000000-0004-0000-0000-0000F1130000}"/>
    <hyperlink ref="Q3757" r:id="rId5107" xr:uid="{00000000-0004-0000-0000-0000F2130000}"/>
    <hyperlink ref="Q3758" r:id="rId5108" xr:uid="{00000000-0004-0000-0000-0000F3130000}"/>
    <hyperlink ref="Q3759" r:id="rId5109" xr:uid="{00000000-0004-0000-0000-0000F4130000}"/>
    <hyperlink ref="Q3760" r:id="rId5110" xr:uid="{00000000-0004-0000-0000-0000F5130000}"/>
    <hyperlink ref="Q3761" r:id="rId5111" xr:uid="{00000000-0004-0000-0000-0000F6130000}"/>
    <hyperlink ref="Q3762" r:id="rId5112" xr:uid="{00000000-0004-0000-0000-0000F7130000}"/>
    <hyperlink ref="Q3763" r:id="rId5113" xr:uid="{00000000-0004-0000-0000-0000F8130000}"/>
    <hyperlink ref="Q3764" r:id="rId5114" xr:uid="{00000000-0004-0000-0000-0000F9130000}"/>
    <hyperlink ref="Q3765" r:id="rId5115" xr:uid="{00000000-0004-0000-0000-0000FA130000}"/>
    <hyperlink ref="Q3766" r:id="rId5116" xr:uid="{00000000-0004-0000-0000-0000FB130000}"/>
    <hyperlink ref="Q3767" r:id="rId5117" xr:uid="{00000000-0004-0000-0000-0000FC130000}"/>
    <hyperlink ref="Q3768" r:id="rId5118" xr:uid="{00000000-0004-0000-0000-0000FD130000}"/>
    <hyperlink ref="Q3769" r:id="rId5119" xr:uid="{00000000-0004-0000-0000-0000FE130000}"/>
    <hyperlink ref="Q3770" r:id="rId5120" xr:uid="{00000000-0004-0000-0000-0000FF130000}"/>
    <hyperlink ref="Q3771" r:id="rId5121" xr:uid="{00000000-0004-0000-0000-000000140000}"/>
    <hyperlink ref="Q3772" r:id="rId5122" xr:uid="{00000000-0004-0000-0000-000001140000}"/>
    <hyperlink ref="Q3773" r:id="rId5123" xr:uid="{00000000-0004-0000-0000-000002140000}"/>
    <hyperlink ref="Q3774" r:id="rId5124" xr:uid="{00000000-0004-0000-0000-000003140000}"/>
    <hyperlink ref="Q3775" r:id="rId5125" xr:uid="{00000000-0004-0000-0000-000004140000}"/>
    <hyperlink ref="Q3776" r:id="rId5126" xr:uid="{00000000-0004-0000-0000-000005140000}"/>
    <hyperlink ref="Q3777" r:id="rId5127" xr:uid="{00000000-0004-0000-0000-000006140000}"/>
    <hyperlink ref="Q3778" r:id="rId5128" xr:uid="{00000000-0004-0000-0000-000007140000}"/>
    <hyperlink ref="Q3779" r:id="rId5129" xr:uid="{00000000-0004-0000-0000-000008140000}"/>
    <hyperlink ref="Q3780" r:id="rId5130" xr:uid="{00000000-0004-0000-0000-000009140000}"/>
    <hyperlink ref="Q3781" r:id="rId5131" xr:uid="{00000000-0004-0000-0000-00000A140000}"/>
    <hyperlink ref="Q3782" r:id="rId5132" xr:uid="{00000000-0004-0000-0000-00000B140000}"/>
    <hyperlink ref="Q3783" r:id="rId5133" xr:uid="{00000000-0004-0000-0000-00000C140000}"/>
    <hyperlink ref="Q3784" r:id="rId5134" xr:uid="{00000000-0004-0000-0000-00000D140000}"/>
    <hyperlink ref="Q3785" r:id="rId5135" xr:uid="{00000000-0004-0000-0000-00000E140000}"/>
    <hyperlink ref="Q3786" r:id="rId5136" xr:uid="{00000000-0004-0000-0000-00000F140000}"/>
    <hyperlink ref="Q3787" r:id="rId5137" xr:uid="{00000000-0004-0000-0000-000010140000}"/>
    <hyperlink ref="Q3788" r:id="rId5138" xr:uid="{00000000-0004-0000-0000-000011140000}"/>
    <hyperlink ref="Q3789" r:id="rId5139" xr:uid="{00000000-0004-0000-0000-000012140000}"/>
    <hyperlink ref="Q3790" r:id="rId5140" xr:uid="{00000000-0004-0000-0000-000013140000}"/>
    <hyperlink ref="Q3791" r:id="rId5141" xr:uid="{00000000-0004-0000-0000-000014140000}"/>
    <hyperlink ref="Q3792" r:id="rId5142" xr:uid="{00000000-0004-0000-0000-000015140000}"/>
    <hyperlink ref="Q3793" r:id="rId5143" xr:uid="{00000000-0004-0000-0000-000016140000}"/>
    <hyperlink ref="Q3794" r:id="rId5144" xr:uid="{00000000-0004-0000-0000-000017140000}"/>
    <hyperlink ref="Q3795" r:id="rId5145" xr:uid="{00000000-0004-0000-0000-000018140000}"/>
    <hyperlink ref="Q3796" r:id="rId5146" xr:uid="{00000000-0004-0000-0000-000019140000}"/>
    <hyperlink ref="Q3797" r:id="rId5147" xr:uid="{00000000-0004-0000-0000-00001A140000}"/>
    <hyperlink ref="Q3798" r:id="rId5148" xr:uid="{00000000-0004-0000-0000-00001B140000}"/>
    <hyperlink ref="Q3799" r:id="rId5149" xr:uid="{00000000-0004-0000-0000-00001C140000}"/>
    <hyperlink ref="Q3800" r:id="rId5150" xr:uid="{00000000-0004-0000-0000-00001D140000}"/>
    <hyperlink ref="Q3801" r:id="rId5151" xr:uid="{00000000-0004-0000-0000-00001E140000}"/>
    <hyperlink ref="Q3802" r:id="rId5152" xr:uid="{00000000-0004-0000-0000-00001F140000}"/>
    <hyperlink ref="Q3803" r:id="rId5153" xr:uid="{00000000-0004-0000-0000-000020140000}"/>
    <hyperlink ref="Q3804" r:id="rId5154" xr:uid="{00000000-0004-0000-0000-000021140000}"/>
    <hyperlink ref="Q3805" r:id="rId5155" xr:uid="{00000000-0004-0000-0000-000022140000}"/>
    <hyperlink ref="Q3806" r:id="rId5156" xr:uid="{00000000-0004-0000-0000-000023140000}"/>
    <hyperlink ref="Q3807" r:id="rId5157" xr:uid="{00000000-0004-0000-0000-000024140000}"/>
    <hyperlink ref="Q3808" r:id="rId5158" xr:uid="{00000000-0004-0000-0000-000025140000}"/>
    <hyperlink ref="Q3809" r:id="rId5159" xr:uid="{00000000-0004-0000-0000-000026140000}"/>
    <hyperlink ref="Q3810" r:id="rId5160" xr:uid="{00000000-0004-0000-0000-000027140000}"/>
    <hyperlink ref="Q3811" r:id="rId5161" xr:uid="{00000000-0004-0000-0000-000028140000}"/>
    <hyperlink ref="Q3812" r:id="rId5162" xr:uid="{00000000-0004-0000-0000-000029140000}"/>
    <hyperlink ref="Q3813" r:id="rId5163" xr:uid="{00000000-0004-0000-0000-00002A140000}"/>
    <hyperlink ref="R3813" r:id="rId5164" xr:uid="{00000000-0004-0000-0000-00002B140000}"/>
    <hyperlink ref="Q3814" r:id="rId5165" xr:uid="{00000000-0004-0000-0000-00002C140000}"/>
    <hyperlink ref="R3814" r:id="rId5166" xr:uid="{00000000-0004-0000-0000-00002D140000}"/>
    <hyperlink ref="Q3815" r:id="rId5167" xr:uid="{00000000-0004-0000-0000-00002E140000}"/>
    <hyperlink ref="R3815" r:id="rId5168" xr:uid="{00000000-0004-0000-0000-00002F140000}"/>
    <hyperlink ref="Q3816" r:id="rId5169" xr:uid="{00000000-0004-0000-0000-000030140000}"/>
    <hyperlink ref="R3816" r:id="rId5170" xr:uid="{00000000-0004-0000-0000-000031140000}"/>
    <hyperlink ref="Q3817" r:id="rId5171" xr:uid="{00000000-0004-0000-0000-000032140000}"/>
    <hyperlink ref="R3817" r:id="rId5172" xr:uid="{00000000-0004-0000-0000-000033140000}"/>
    <hyperlink ref="Q3818" r:id="rId5173" xr:uid="{00000000-0004-0000-0000-000034140000}"/>
    <hyperlink ref="R3818" r:id="rId5174" xr:uid="{00000000-0004-0000-0000-000035140000}"/>
    <hyperlink ref="Q3819" r:id="rId5175" xr:uid="{00000000-0004-0000-0000-000036140000}"/>
    <hyperlink ref="Q3820" r:id="rId5176" xr:uid="{00000000-0004-0000-0000-000037140000}"/>
    <hyperlink ref="Q3821" r:id="rId5177" xr:uid="{00000000-0004-0000-0000-000038140000}"/>
    <hyperlink ref="Q3822" r:id="rId5178" xr:uid="{00000000-0004-0000-0000-000039140000}"/>
    <hyperlink ref="Q3823" r:id="rId5179" xr:uid="{00000000-0004-0000-0000-00003A140000}"/>
    <hyperlink ref="Q3824" r:id="rId5180" xr:uid="{00000000-0004-0000-0000-00003B140000}"/>
    <hyperlink ref="Q3825" r:id="rId5181" xr:uid="{00000000-0004-0000-0000-00003C140000}"/>
    <hyperlink ref="Q3826" r:id="rId5182" xr:uid="{00000000-0004-0000-0000-00003D140000}"/>
    <hyperlink ref="Q3827" r:id="rId5183" xr:uid="{00000000-0004-0000-0000-00003E140000}"/>
    <hyperlink ref="Q3828" r:id="rId5184" xr:uid="{00000000-0004-0000-0000-00003F140000}"/>
    <hyperlink ref="Q3829" r:id="rId5185" xr:uid="{00000000-0004-0000-0000-000040140000}"/>
    <hyperlink ref="Q3830" r:id="rId5186" xr:uid="{00000000-0004-0000-0000-000041140000}"/>
    <hyperlink ref="Q3831" r:id="rId5187" xr:uid="{00000000-0004-0000-0000-000042140000}"/>
    <hyperlink ref="Q3832" r:id="rId5188" xr:uid="{00000000-0004-0000-0000-000043140000}"/>
    <hyperlink ref="Q3833" r:id="rId5189" xr:uid="{00000000-0004-0000-0000-000044140000}"/>
    <hyperlink ref="Q3834" r:id="rId5190" xr:uid="{00000000-0004-0000-0000-000045140000}"/>
    <hyperlink ref="Q3835" r:id="rId5191" xr:uid="{00000000-0004-0000-0000-000046140000}"/>
    <hyperlink ref="Q3836" r:id="rId5192" xr:uid="{00000000-0004-0000-0000-000047140000}"/>
    <hyperlink ref="Q3837" r:id="rId5193" xr:uid="{00000000-0004-0000-0000-000048140000}"/>
    <hyperlink ref="Q3924" r:id="rId5194" xr:uid="{00000000-0004-0000-0000-000049140000}"/>
    <hyperlink ref="Q3925" r:id="rId5195" xr:uid="{00000000-0004-0000-0000-00004A140000}"/>
    <hyperlink ref="Q3926" r:id="rId5196" xr:uid="{00000000-0004-0000-0000-00004B140000}"/>
    <hyperlink ref="Q3927" r:id="rId5197" xr:uid="{00000000-0004-0000-0000-00004C140000}"/>
    <hyperlink ref="Q3928" r:id="rId5198" xr:uid="{00000000-0004-0000-0000-00004D140000}"/>
    <hyperlink ref="Q3929" r:id="rId5199" xr:uid="{00000000-0004-0000-0000-00004E140000}"/>
    <hyperlink ref="Q3930" r:id="rId5200" xr:uid="{00000000-0004-0000-0000-00004F140000}"/>
    <hyperlink ref="Q3931" r:id="rId5201" xr:uid="{00000000-0004-0000-0000-000050140000}"/>
    <hyperlink ref="Q3932" r:id="rId5202" xr:uid="{00000000-0004-0000-0000-000051140000}"/>
    <hyperlink ref="Q3933" r:id="rId5203" xr:uid="{00000000-0004-0000-0000-000052140000}"/>
    <hyperlink ref="Q3934" r:id="rId5204" xr:uid="{00000000-0004-0000-0000-000053140000}"/>
    <hyperlink ref="Q3935" r:id="rId5205" xr:uid="{00000000-0004-0000-0000-000054140000}"/>
    <hyperlink ref="Q3936" r:id="rId5206" xr:uid="{00000000-0004-0000-0000-000055140000}"/>
    <hyperlink ref="Q3937" r:id="rId5207" xr:uid="{00000000-0004-0000-0000-000056140000}"/>
    <hyperlink ref="Q3938" r:id="rId5208" xr:uid="{00000000-0004-0000-0000-000057140000}"/>
    <hyperlink ref="Q3939" r:id="rId5209" xr:uid="{00000000-0004-0000-0000-000058140000}"/>
    <hyperlink ref="Q3940" r:id="rId5210" xr:uid="{00000000-0004-0000-0000-000059140000}"/>
    <hyperlink ref="Q3941" r:id="rId5211" xr:uid="{00000000-0004-0000-0000-00005A140000}"/>
    <hyperlink ref="Q3942" r:id="rId5212" xr:uid="{00000000-0004-0000-0000-00005B140000}"/>
    <hyperlink ref="Q3943" r:id="rId5213" xr:uid="{00000000-0004-0000-0000-00005C140000}"/>
    <hyperlink ref="Q3944" r:id="rId5214" xr:uid="{00000000-0004-0000-0000-00005D140000}"/>
    <hyperlink ref="Q3945" r:id="rId5215" xr:uid="{00000000-0004-0000-0000-00005E140000}"/>
    <hyperlink ref="Q3946" r:id="rId5216" xr:uid="{00000000-0004-0000-0000-00005F140000}"/>
    <hyperlink ref="Q3947" r:id="rId5217" xr:uid="{00000000-0004-0000-0000-000060140000}"/>
    <hyperlink ref="Q3948" r:id="rId5218" xr:uid="{00000000-0004-0000-0000-000061140000}"/>
    <hyperlink ref="Q3949" r:id="rId5219" xr:uid="{00000000-0004-0000-0000-000062140000}"/>
    <hyperlink ref="Q3950" r:id="rId5220" xr:uid="{00000000-0004-0000-0000-000063140000}"/>
    <hyperlink ref="Q3951" r:id="rId5221" xr:uid="{00000000-0004-0000-0000-000064140000}"/>
    <hyperlink ref="Q3952" r:id="rId5222" xr:uid="{00000000-0004-0000-0000-000065140000}"/>
    <hyperlink ref="Q3953" r:id="rId5223" xr:uid="{00000000-0004-0000-0000-000066140000}"/>
    <hyperlink ref="Q3954" r:id="rId5224" xr:uid="{00000000-0004-0000-0000-000067140000}"/>
    <hyperlink ref="Q3955" r:id="rId5225" xr:uid="{00000000-0004-0000-0000-000068140000}"/>
    <hyperlink ref="Q3956" r:id="rId5226" xr:uid="{00000000-0004-0000-0000-000069140000}"/>
    <hyperlink ref="Q3957" r:id="rId5227" xr:uid="{00000000-0004-0000-0000-00006A140000}"/>
    <hyperlink ref="Q3958" r:id="rId5228" xr:uid="{00000000-0004-0000-0000-00006B140000}"/>
    <hyperlink ref="Q3959" r:id="rId5229" xr:uid="{00000000-0004-0000-0000-00006C140000}"/>
    <hyperlink ref="Q3960" r:id="rId5230" xr:uid="{00000000-0004-0000-0000-00006D140000}"/>
    <hyperlink ref="Q3961" r:id="rId5231" xr:uid="{00000000-0004-0000-0000-00006E140000}"/>
    <hyperlink ref="Q3962" r:id="rId5232" xr:uid="{00000000-0004-0000-0000-00006F140000}"/>
    <hyperlink ref="Q3963" r:id="rId5233" xr:uid="{00000000-0004-0000-0000-000070140000}"/>
    <hyperlink ref="Q3964" r:id="rId5234" xr:uid="{00000000-0004-0000-0000-000071140000}"/>
    <hyperlink ref="Q3965" r:id="rId5235" xr:uid="{00000000-0004-0000-0000-000072140000}"/>
    <hyperlink ref="Q3966" r:id="rId5236" xr:uid="{00000000-0004-0000-0000-000073140000}"/>
    <hyperlink ref="Q3967" r:id="rId5237" xr:uid="{00000000-0004-0000-0000-000074140000}"/>
    <hyperlink ref="Q3968" r:id="rId5238" xr:uid="{00000000-0004-0000-0000-000075140000}"/>
    <hyperlink ref="Q3969" r:id="rId5239" xr:uid="{00000000-0004-0000-0000-000076140000}"/>
    <hyperlink ref="Q3970" r:id="rId5240" xr:uid="{00000000-0004-0000-0000-000077140000}"/>
    <hyperlink ref="Q3971" r:id="rId5241" xr:uid="{00000000-0004-0000-0000-000078140000}"/>
    <hyperlink ref="Q3972" r:id="rId5242" xr:uid="{00000000-0004-0000-0000-000079140000}"/>
    <hyperlink ref="Q3973" r:id="rId5243" xr:uid="{00000000-0004-0000-0000-00007A140000}"/>
    <hyperlink ref="Q3974" r:id="rId5244" xr:uid="{00000000-0004-0000-0000-00007B140000}"/>
    <hyperlink ref="Q3975" r:id="rId5245" xr:uid="{00000000-0004-0000-0000-00007C140000}"/>
    <hyperlink ref="Q3976" r:id="rId5246" xr:uid="{00000000-0004-0000-0000-00007D140000}"/>
    <hyperlink ref="Q3977" r:id="rId5247" xr:uid="{00000000-0004-0000-0000-00007E140000}"/>
    <hyperlink ref="Q3978" r:id="rId5248" xr:uid="{00000000-0004-0000-0000-00007F140000}"/>
    <hyperlink ref="Q3979" r:id="rId5249" xr:uid="{00000000-0004-0000-0000-000080140000}"/>
    <hyperlink ref="Q3980" r:id="rId5250" xr:uid="{00000000-0004-0000-0000-000081140000}"/>
    <hyperlink ref="Q3981" r:id="rId5251" xr:uid="{00000000-0004-0000-0000-000082140000}"/>
    <hyperlink ref="Q3982" r:id="rId5252" xr:uid="{00000000-0004-0000-0000-000083140000}"/>
    <hyperlink ref="Q3983" r:id="rId5253" xr:uid="{00000000-0004-0000-0000-000084140000}"/>
    <hyperlink ref="Q3984" r:id="rId5254" xr:uid="{00000000-0004-0000-0000-000085140000}"/>
    <hyperlink ref="Q3985" r:id="rId5255" xr:uid="{00000000-0004-0000-0000-000086140000}"/>
    <hyperlink ref="Q3986" r:id="rId5256" xr:uid="{00000000-0004-0000-0000-000087140000}"/>
    <hyperlink ref="Q3987" r:id="rId5257" xr:uid="{00000000-0004-0000-0000-000088140000}"/>
    <hyperlink ref="Q3988" r:id="rId5258" xr:uid="{00000000-0004-0000-0000-000089140000}"/>
    <hyperlink ref="Q3989" r:id="rId5259" xr:uid="{00000000-0004-0000-0000-00008A140000}"/>
    <hyperlink ref="Q3990" r:id="rId5260" xr:uid="{00000000-0004-0000-0000-00008B140000}"/>
    <hyperlink ref="Q3991" r:id="rId5261" xr:uid="{00000000-0004-0000-0000-00008C140000}"/>
    <hyperlink ref="Q3992" r:id="rId5262" xr:uid="{00000000-0004-0000-0000-00008D140000}"/>
    <hyperlink ref="Q3993" r:id="rId5263" xr:uid="{00000000-0004-0000-0000-00008E140000}"/>
    <hyperlink ref="Q3994" r:id="rId5264" xr:uid="{00000000-0004-0000-0000-00008F140000}"/>
    <hyperlink ref="Q3995" r:id="rId5265" xr:uid="{00000000-0004-0000-0000-000090140000}"/>
    <hyperlink ref="Q3996" r:id="rId5266" xr:uid="{00000000-0004-0000-0000-000091140000}"/>
    <hyperlink ref="Q3997" r:id="rId5267" xr:uid="{00000000-0004-0000-0000-000092140000}"/>
    <hyperlink ref="Q3998" r:id="rId5268" xr:uid="{00000000-0004-0000-0000-000093140000}"/>
    <hyperlink ref="Q3999" r:id="rId5269" xr:uid="{00000000-0004-0000-0000-000094140000}"/>
    <hyperlink ref="Q4000" r:id="rId5270" xr:uid="{00000000-0004-0000-0000-000095140000}"/>
    <hyperlink ref="Q4001" r:id="rId5271" xr:uid="{00000000-0004-0000-0000-000096140000}"/>
    <hyperlink ref="Q4002" r:id="rId5272" xr:uid="{00000000-0004-0000-0000-000097140000}"/>
    <hyperlink ref="Q4003" r:id="rId5273" xr:uid="{00000000-0004-0000-0000-000098140000}"/>
    <hyperlink ref="Q4004" r:id="rId5274" xr:uid="{00000000-0004-0000-0000-000099140000}"/>
    <hyperlink ref="Q4005" r:id="rId5275" xr:uid="{00000000-0004-0000-0000-00009A140000}"/>
    <hyperlink ref="Q4006" r:id="rId5276" xr:uid="{00000000-0004-0000-0000-00009B140000}"/>
    <hyperlink ref="Q4007" r:id="rId5277" xr:uid="{00000000-0004-0000-0000-00009C140000}"/>
    <hyperlink ref="Q4008" r:id="rId5278" xr:uid="{00000000-0004-0000-0000-00009D140000}"/>
    <hyperlink ref="Q4009" r:id="rId5279" xr:uid="{00000000-0004-0000-0000-00009E140000}"/>
    <hyperlink ref="Q4010" r:id="rId5280" xr:uid="{00000000-0004-0000-0000-00009F140000}"/>
    <hyperlink ref="Q4011" r:id="rId5281" xr:uid="{00000000-0004-0000-0000-0000A0140000}"/>
    <hyperlink ref="Q4012" r:id="rId5282" xr:uid="{00000000-0004-0000-0000-0000A1140000}"/>
    <hyperlink ref="Q4013" r:id="rId5283" xr:uid="{00000000-0004-0000-0000-0000A2140000}"/>
    <hyperlink ref="Q4014" r:id="rId5284" xr:uid="{00000000-0004-0000-0000-0000A3140000}"/>
    <hyperlink ref="Q4015" r:id="rId5285" xr:uid="{00000000-0004-0000-0000-0000A4140000}"/>
    <hyperlink ref="Q4016" r:id="rId5286" xr:uid="{00000000-0004-0000-0000-0000A5140000}"/>
    <hyperlink ref="Q4017" r:id="rId5287" xr:uid="{00000000-0004-0000-0000-0000A6140000}"/>
    <hyperlink ref="Q4018" r:id="rId5288" xr:uid="{00000000-0004-0000-0000-0000A7140000}"/>
    <hyperlink ref="Q4019" r:id="rId5289" xr:uid="{00000000-0004-0000-0000-0000A8140000}"/>
    <hyperlink ref="Q4020" r:id="rId5290" xr:uid="{00000000-0004-0000-0000-0000A9140000}"/>
    <hyperlink ref="Q4021" r:id="rId5291" xr:uid="{00000000-0004-0000-0000-0000AA140000}"/>
    <hyperlink ref="Q4022" r:id="rId5292" xr:uid="{00000000-0004-0000-0000-0000AB140000}"/>
    <hyperlink ref="Q4023" r:id="rId5293" xr:uid="{00000000-0004-0000-0000-0000AC140000}"/>
    <hyperlink ref="Q4024" r:id="rId5294" xr:uid="{00000000-0004-0000-0000-0000AD140000}"/>
    <hyperlink ref="Q4025" r:id="rId5295" xr:uid="{00000000-0004-0000-0000-0000AE140000}"/>
    <hyperlink ref="Q4026" r:id="rId5296" xr:uid="{00000000-0004-0000-0000-0000AF140000}"/>
    <hyperlink ref="Q4027" r:id="rId5297" xr:uid="{00000000-0004-0000-0000-0000B0140000}"/>
    <hyperlink ref="Q4028" r:id="rId5298" xr:uid="{00000000-0004-0000-0000-0000B1140000}"/>
    <hyperlink ref="Q4029" r:id="rId5299" xr:uid="{00000000-0004-0000-0000-0000B2140000}"/>
    <hyperlink ref="Q4030" r:id="rId5300" xr:uid="{00000000-0004-0000-0000-0000B3140000}"/>
    <hyperlink ref="Q4031" r:id="rId5301" xr:uid="{00000000-0004-0000-0000-0000B4140000}"/>
    <hyperlink ref="Q4032" r:id="rId5302" xr:uid="{00000000-0004-0000-0000-0000B5140000}"/>
    <hyperlink ref="Q4033" r:id="rId5303" xr:uid="{00000000-0004-0000-0000-0000B6140000}"/>
    <hyperlink ref="Q4034" r:id="rId5304" xr:uid="{00000000-0004-0000-0000-0000B7140000}"/>
    <hyperlink ref="Q4035" r:id="rId5305" xr:uid="{00000000-0004-0000-0000-0000B8140000}"/>
    <hyperlink ref="Q4036" r:id="rId5306" xr:uid="{00000000-0004-0000-0000-0000B9140000}"/>
    <hyperlink ref="Q4037" r:id="rId5307" xr:uid="{00000000-0004-0000-0000-0000BA140000}"/>
    <hyperlink ref="Q4038" r:id="rId5308" xr:uid="{00000000-0004-0000-0000-0000BB140000}"/>
    <hyperlink ref="Q4039" r:id="rId5309" xr:uid="{00000000-0004-0000-0000-0000BC140000}"/>
    <hyperlink ref="Q4040" r:id="rId5310" xr:uid="{00000000-0004-0000-0000-0000BD140000}"/>
    <hyperlink ref="Q4041" r:id="rId5311" xr:uid="{00000000-0004-0000-0000-0000BE140000}"/>
    <hyperlink ref="Q4042" r:id="rId5312" xr:uid="{00000000-0004-0000-0000-0000BF140000}"/>
    <hyperlink ref="Q4043" r:id="rId5313" xr:uid="{00000000-0004-0000-0000-0000C0140000}"/>
    <hyperlink ref="Q4044" r:id="rId5314" xr:uid="{00000000-0004-0000-0000-0000C1140000}"/>
    <hyperlink ref="Q4045" r:id="rId5315" xr:uid="{00000000-0004-0000-0000-0000C2140000}"/>
    <hyperlink ref="Q4046" r:id="rId5316" xr:uid="{00000000-0004-0000-0000-0000C3140000}"/>
    <hyperlink ref="Q4047" r:id="rId5317" xr:uid="{00000000-0004-0000-0000-0000C4140000}"/>
    <hyperlink ref="Q4048" r:id="rId5318" xr:uid="{00000000-0004-0000-0000-0000C5140000}"/>
    <hyperlink ref="Q4049" r:id="rId5319" xr:uid="{00000000-0004-0000-0000-0000C6140000}"/>
    <hyperlink ref="Q4050" r:id="rId5320" xr:uid="{00000000-0004-0000-0000-0000C7140000}"/>
    <hyperlink ref="Q4051" r:id="rId5321" xr:uid="{00000000-0004-0000-0000-0000C8140000}"/>
    <hyperlink ref="Q4052" r:id="rId5322" xr:uid="{00000000-0004-0000-0000-0000C9140000}"/>
    <hyperlink ref="Q4053" r:id="rId5323" xr:uid="{00000000-0004-0000-0000-0000CA140000}"/>
    <hyperlink ref="Q4054" r:id="rId5324" xr:uid="{00000000-0004-0000-0000-0000CB140000}"/>
    <hyperlink ref="Q4055" r:id="rId5325" xr:uid="{00000000-0004-0000-0000-0000CC140000}"/>
    <hyperlink ref="Q4056" r:id="rId5326" xr:uid="{00000000-0004-0000-0000-0000CD140000}"/>
    <hyperlink ref="Q4057" r:id="rId5327" xr:uid="{00000000-0004-0000-0000-0000CE140000}"/>
    <hyperlink ref="Q4058" r:id="rId5328" xr:uid="{00000000-0004-0000-0000-0000CF140000}"/>
    <hyperlink ref="Q4059" r:id="rId5329" xr:uid="{00000000-0004-0000-0000-0000D0140000}"/>
    <hyperlink ref="Q4060" r:id="rId5330" xr:uid="{00000000-0004-0000-0000-0000D1140000}"/>
    <hyperlink ref="Q4061" r:id="rId5331" xr:uid="{00000000-0004-0000-0000-0000D2140000}"/>
    <hyperlink ref="Q4062" r:id="rId5332" xr:uid="{00000000-0004-0000-0000-0000D3140000}"/>
    <hyperlink ref="Q4063" r:id="rId5333" xr:uid="{00000000-0004-0000-0000-0000D4140000}"/>
    <hyperlink ref="Q4064" r:id="rId5334" xr:uid="{00000000-0004-0000-0000-0000D5140000}"/>
    <hyperlink ref="Q4065" r:id="rId5335" xr:uid="{00000000-0004-0000-0000-0000D6140000}"/>
    <hyperlink ref="Q4066" r:id="rId5336" xr:uid="{00000000-0004-0000-0000-0000D7140000}"/>
    <hyperlink ref="Q4067" r:id="rId5337" xr:uid="{00000000-0004-0000-0000-0000D8140000}"/>
    <hyperlink ref="Q4068" r:id="rId5338" xr:uid="{00000000-0004-0000-0000-0000D9140000}"/>
    <hyperlink ref="Q4069" r:id="rId5339" xr:uid="{00000000-0004-0000-0000-0000DA140000}"/>
    <hyperlink ref="Q4070" r:id="rId5340" xr:uid="{00000000-0004-0000-0000-0000DB140000}"/>
    <hyperlink ref="Q4071" r:id="rId5341" xr:uid="{00000000-0004-0000-0000-0000DC140000}"/>
    <hyperlink ref="Q4072" r:id="rId5342" xr:uid="{00000000-0004-0000-0000-0000DD140000}"/>
    <hyperlink ref="Q4073" r:id="rId5343" xr:uid="{00000000-0004-0000-0000-0000DE140000}"/>
    <hyperlink ref="Q4074" r:id="rId5344" xr:uid="{00000000-0004-0000-0000-0000DF140000}"/>
    <hyperlink ref="Q4075" r:id="rId5345" xr:uid="{00000000-0004-0000-0000-0000E0140000}"/>
    <hyperlink ref="Q4076" r:id="rId5346" xr:uid="{00000000-0004-0000-0000-0000E1140000}"/>
    <hyperlink ref="Q4077" r:id="rId5347" xr:uid="{00000000-0004-0000-0000-0000E2140000}"/>
    <hyperlink ref="Q4078" r:id="rId5348" xr:uid="{00000000-0004-0000-0000-0000E3140000}"/>
    <hyperlink ref="Q4079" r:id="rId5349" xr:uid="{00000000-0004-0000-0000-0000E4140000}"/>
    <hyperlink ref="Q4080" r:id="rId5350" xr:uid="{00000000-0004-0000-0000-0000E5140000}"/>
    <hyperlink ref="Q4081" r:id="rId5351" xr:uid="{00000000-0004-0000-0000-0000E6140000}"/>
    <hyperlink ref="Q4082" r:id="rId5352" xr:uid="{00000000-0004-0000-0000-0000E7140000}"/>
    <hyperlink ref="Q4083" r:id="rId5353" xr:uid="{00000000-0004-0000-0000-0000E8140000}"/>
    <hyperlink ref="Q4084" r:id="rId5354" xr:uid="{00000000-0004-0000-0000-0000E9140000}"/>
    <hyperlink ref="Q4085" r:id="rId5355" xr:uid="{00000000-0004-0000-0000-0000EA140000}"/>
    <hyperlink ref="Q4086" r:id="rId5356" xr:uid="{00000000-0004-0000-0000-0000EB140000}"/>
    <hyperlink ref="Q4087" r:id="rId5357" xr:uid="{00000000-0004-0000-0000-0000EC140000}"/>
    <hyperlink ref="Q4088" r:id="rId5358" xr:uid="{00000000-0004-0000-0000-0000ED140000}"/>
    <hyperlink ref="Q4089" r:id="rId5359" xr:uid="{00000000-0004-0000-0000-0000EE140000}"/>
    <hyperlink ref="Q4090" r:id="rId5360" xr:uid="{00000000-0004-0000-0000-0000EF140000}"/>
    <hyperlink ref="Q4091" r:id="rId5361" xr:uid="{00000000-0004-0000-0000-0000F0140000}"/>
    <hyperlink ref="Q4092" r:id="rId5362" xr:uid="{00000000-0004-0000-0000-0000F1140000}"/>
    <hyperlink ref="Q4093" r:id="rId5363" xr:uid="{00000000-0004-0000-0000-0000F2140000}"/>
    <hyperlink ref="Q4094" r:id="rId5364" xr:uid="{00000000-0004-0000-0000-0000F3140000}"/>
    <hyperlink ref="Q4095" r:id="rId5365" xr:uid="{00000000-0004-0000-0000-0000F4140000}"/>
    <hyperlink ref="Q4096" r:id="rId5366" xr:uid="{00000000-0004-0000-0000-0000F5140000}"/>
    <hyperlink ref="Q4097" r:id="rId5367" xr:uid="{00000000-0004-0000-0000-0000F6140000}"/>
    <hyperlink ref="Q4098" r:id="rId5368" xr:uid="{00000000-0004-0000-0000-0000F7140000}"/>
    <hyperlink ref="Q4099" r:id="rId5369" xr:uid="{00000000-0004-0000-0000-0000F8140000}"/>
    <hyperlink ref="Q4100" r:id="rId5370" xr:uid="{00000000-0004-0000-0000-0000F9140000}"/>
    <hyperlink ref="Q4101" r:id="rId5371" xr:uid="{00000000-0004-0000-0000-0000FA140000}"/>
    <hyperlink ref="Q4102" r:id="rId5372" xr:uid="{00000000-0004-0000-0000-0000FB140000}"/>
    <hyperlink ref="Q4103" r:id="rId5373" xr:uid="{00000000-0004-0000-0000-0000FC140000}"/>
    <hyperlink ref="Q4104" r:id="rId5374" xr:uid="{00000000-0004-0000-0000-0000FD140000}"/>
    <hyperlink ref="Q4105" r:id="rId5375" xr:uid="{00000000-0004-0000-0000-0000FE140000}"/>
    <hyperlink ref="R4105" r:id="rId5376" xr:uid="{00000000-0004-0000-0000-0000FF140000}"/>
    <hyperlink ref="Q4106" r:id="rId5377" xr:uid="{00000000-0004-0000-0000-000000150000}"/>
    <hyperlink ref="R4106" r:id="rId5378" xr:uid="{00000000-0004-0000-0000-000001150000}"/>
    <hyperlink ref="Q4107" r:id="rId5379" xr:uid="{00000000-0004-0000-0000-000002150000}"/>
    <hyperlink ref="R4107" r:id="rId5380" xr:uid="{00000000-0004-0000-0000-000003150000}"/>
    <hyperlink ref="Q4108" r:id="rId5381" xr:uid="{00000000-0004-0000-0000-000004150000}"/>
    <hyperlink ref="R4108" r:id="rId5382" xr:uid="{00000000-0004-0000-0000-000005150000}"/>
    <hyperlink ref="Q4109" r:id="rId5383" xr:uid="{00000000-0004-0000-0000-000006150000}"/>
    <hyperlink ref="R4109" r:id="rId5384" xr:uid="{00000000-0004-0000-0000-000007150000}"/>
    <hyperlink ref="Q4110" r:id="rId5385" xr:uid="{00000000-0004-0000-0000-000008150000}"/>
    <hyperlink ref="R4110" r:id="rId5386" xr:uid="{00000000-0004-0000-0000-000009150000}"/>
    <hyperlink ref="Q4111" r:id="rId5387" xr:uid="{00000000-0004-0000-0000-00000A150000}"/>
    <hyperlink ref="R4111" r:id="rId5388" xr:uid="{00000000-0004-0000-0000-00000B150000}"/>
    <hyperlink ref="Q4112" r:id="rId5389" xr:uid="{00000000-0004-0000-0000-00000C150000}"/>
    <hyperlink ref="R4112" r:id="rId5390" xr:uid="{00000000-0004-0000-0000-00000D150000}"/>
    <hyperlink ref="Q4113" r:id="rId5391" xr:uid="{00000000-0004-0000-0000-00000E150000}"/>
    <hyperlink ref="R4113" r:id="rId5392" xr:uid="{00000000-0004-0000-0000-00000F150000}"/>
    <hyperlink ref="Q4114" r:id="rId5393" xr:uid="{00000000-0004-0000-0000-000010150000}"/>
    <hyperlink ref="R4114" r:id="rId5394" xr:uid="{00000000-0004-0000-0000-000011150000}"/>
    <hyperlink ref="Q4115" r:id="rId5395" xr:uid="{00000000-0004-0000-0000-000012150000}"/>
    <hyperlink ref="R4115" r:id="rId5396" xr:uid="{00000000-0004-0000-0000-000013150000}"/>
    <hyperlink ref="Q4116" r:id="rId5397" xr:uid="{00000000-0004-0000-0000-000014150000}"/>
    <hyperlink ref="R4116" r:id="rId5398" xr:uid="{00000000-0004-0000-0000-000015150000}"/>
    <hyperlink ref="Q4117" r:id="rId5399" xr:uid="{00000000-0004-0000-0000-000016150000}"/>
    <hyperlink ref="R4117" r:id="rId5400" xr:uid="{00000000-0004-0000-0000-000017150000}"/>
    <hyperlink ref="Q4118" r:id="rId5401" xr:uid="{00000000-0004-0000-0000-000018150000}"/>
    <hyperlink ref="R4118" r:id="rId5402" xr:uid="{00000000-0004-0000-0000-000019150000}"/>
    <hyperlink ref="Q4119" r:id="rId5403" xr:uid="{00000000-0004-0000-0000-00001A150000}"/>
    <hyperlink ref="Q4120" r:id="rId5404" xr:uid="{00000000-0004-0000-0000-00001B150000}"/>
    <hyperlink ref="Q4121" r:id="rId5405" xr:uid="{00000000-0004-0000-0000-00001C150000}"/>
    <hyperlink ref="Q4122" r:id="rId5406" xr:uid="{00000000-0004-0000-0000-00001D150000}"/>
    <hyperlink ref="Q4123" r:id="rId5407" xr:uid="{00000000-0004-0000-0000-00001E150000}"/>
    <hyperlink ref="Q4168" r:id="rId5408" xr:uid="{00000000-0004-0000-0000-00001F150000}"/>
    <hyperlink ref="Q4169" r:id="rId5409" xr:uid="{00000000-0004-0000-0000-000020150000}"/>
    <hyperlink ref="Q4170" r:id="rId5410" xr:uid="{00000000-0004-0000-0000-000021150000}"/>
    <hyperlink ref="Q4171" r:id="rId5411" xr:uid="{00000000-0004-0000-0000-000022150000}"/>
    <hyperlink ref="Q4172" r:id="rId5412" xr:uid="{00000000-0004-0000-0000-000023150000}"/>
    <hyperlink ref="Q4173" r:id="rId5413" xr:uid="{00000000-0004-0000-0000-000024150000}"/>
    <hyperlink ref="Q4174" r:id="rId5414" xr:uid="{00000000-0004-0000-0000-000025150000}"/>
    <hyperlink ref="Q4175" r:id="rId5415" xr:uid="{00000000-0004-0000-0000-000026150000}"/>
    <hyperlink ref="Q4176" r:id="rId5416" xr:uid="{00000000-0004-0000-0000-000027150000}"/>
    <hyperlink ref="Q4177" r:id="rId5417" xr:uid="{00000000-0004-0000-0000-000028150000}"/>
    <hyperlink ref="Q4178" r:id="rId5418" xr:uid="{00000000-0004-0000-0000-000029150000}"/>
    <hyperlink ref="Q4179" r:id="rId5419" xr:uid="{00000000-0004-0000-0000-00002A150000}"/>
    <hyperlink ref="Q4180" r:id="rId5420" xr:uid="{00000000-0004-0000-0000-00002B150000}"/>
    <hyperlink ref="Q4181" r:id="rId5421" xr:uid="{00000000-0004-0000-0000-00002C150000}"/>
    <hyperlink ref="Q4182" r:id="rId5422" xr:uid="{00000000-0004-0000-0000-00002D150000}"/>
    <hyperlink ref="Q4183" r:id="rId5423" xr:uid="{00000000-0004-0000-0000-00002E150000}"/>
    <hyperlink ref="Q4184" r:id="rId5424" xr:uid="{00000000-0004-0000-0000-00002F150000}"/>
    <hyperlink ref="Q4185" r:id="rId5425" xr:uid="{00000000-0004-0000-0000-000030150000}"/>
    <hyperlink ref="Q4186" r:id="rId5426" xr:uid="{00000000-0004-0000-0000-000031150000}"/>
    <hyperlink ref="Q4187" r:id="rId5427" xr:uid="{00000000-0004-0000-0000-000032150000}"/>
    <hyperlink ref="Q4188" r:id="rId5428" xr:uid="{00000000-0004-0000-0000-000033150000}"/>
    <hyperlink ref="Q4189" r:id="rId5429" xr:uid="{00000000-0004-0000-0000-000034150000}"/>
    <hyperlink ref="Q4190" r:id="rId5430" xr:uid="{00000000-0004-0000-0000-000035150000}"/>
    <hyperlink ref="Q4191" r:id="rId5431" xr:uid="{00000000-0004-0000-0000-000036150000}"/>
    <hyperlink ref="Q4192" r:id="rId5432" xr:uid="{00000000-0004-0000-0000-000037150000}"/>
    <hyperlink ref="Q4193" r:id="rId5433" xr:uid="{00000000-0004-0000-0000-000038150000}"/>
    <hyperlink ref="Q4194" r:id="rId5434" xr:uid="{00000000-0004-0000-0000-000039150000}"/>
    <hyperlink ref="Q4195" r:id="rId5435" xr:uid="{00000000-0004-0000-0000-00003A150000}"/>
    <hyperlink ref="Q4196" r:id="rId5436" xr:uid="{00000000-0004-0000-0000-00003B150000}"/>
    <hyperlink ref="Q4197" r:id="rId5437" xr:uid="{00000000-0004-0000-0000-00003C150000}"/>
    <hyperlink ref="Q4198" r:id="rId5438" xr:uid="{00000000-0004-0000-0000-00003D150000}"/>
    <hyperlink ref="Q4199" r:id="rId5439" xr:uid="{00000000-0004-0000-0000-00003E150000}"/>
    <hyperlink ref="Q4200" r:id="rId5440" xr:uid="{00000000-0004-0000-0000-00003F150000}"/>
    <hyperlink ref="Q4201" r:id="rId5441" xr:uid="{00000000-0004-0000-0000-000040150000}"/>
    <hyperlink ref="Q4241" r:id="rId5442" xr:uid="{00000000-0004-0000-0000-000041150000}"/>
    <hyperlink ref="Q4242" r:id="rId5443" xr:uid="{00000000-0004-0000-0000-000042150000}"/>
    <hyperlink ref="Q4243" r:id="rId5444" xr:uid="{00000000-0004-0000-0000-000043150000}"/>
    <hyperlink ref="Q4244" r:id="rId5445" xr:uid="{00000000-0004-0000-0000-000044150000}"/>
    <hyperlink ref="Q4245" r:id="rId5446" xr:uid="{00000000-0004-0000-0000-000045150000}"/>
    <hyperlink ref="Q4246" r:id="rId5447" xr:uid="{00000000-0004-0000-0000-000046150000}"/>
    <hyperlink ref="Q4247" r:id="rId5448" xr:uid="{00000000-0004-0000-0000-000047150000}"/>
    <hyperlink ref="Q4248" r:id="rId5449" xr:uid="{00000000-0004-0000-0000-000048150000}"/>
    <hyperlink ref="Q4249" r:id="rId5450" xr:uid="{00000000-0004-0000-0000-000049150000}"/>
    <hyperlink ref="Q4250" r:id="rId5451" xr:uid="{00000000-0004-0000-0000-00004A150000}"/>
    <hyperlink ref="Q4251" r:id="rId5452" xr:uid="{00000000-0004-0000-0000-00004B150000}"/>
    <hyperlink ref="Q4252" r:id="rId5453" xr:uid="{00000000-0004-0000-0000-00004C150000}"/>
    <hyperlink ref="Q4253" r:id="rId5454" xr:uid="{00000000-0004-0000-0000-00004D150000}"/>
    <hyperlink ref="Q4254" r:id="rId5455" xr:uid="{00000000-0004-0000-0000-00004E150000}"/>
    <hyperlink ref="Q4255" r:id="rId5456" xr:uid="{00000000-0004-0000-0000-00004F150000}"/>
    <hyperlink ref="Q4256" r:id="rId5457" xr:uid="{00000000-0004-0000-0000-000050150000}"/>
    <hyperlink ref="Q4257" r:id="rId5458" xr:uid="{00000000-0004-0000-0000-000051150000}"/>
    <hyperlink ref="Q4258" r:id="rId5459" xr:uid="{00000000-0004-0000-0000-000052150000}"/>
    <hyperlink ref="Q4259" r:id="rId5460" xr:uid="{00000000-0004-0000-0000-000053150000}"/>
    <hyperlink ref="Q4260" r:id="rId5461" xr:uid="{00000000-0004-0000-0000-000054150000}"/>
    <hyperlink ref="Q4261" r:id="rId5462" xr:uid="{00000000-0004-0000-0000-000055150000}"/>
    <hyperlink ref="Q4262" r:id="rId5463" xr:uid="{00000000-0004-0000-0000-000056150000}"/>
    <hyperlink ref="Q4263" r:id="rId5464" xr:uid="{00000000-0004-0000-0000-000057150000}"/>
    <hyperlink ref="Q4264" r:id="rId5465" xr:uid="{00000000-0004-0000-0000-000058150000}"/>
    <hyperlink ref="Q4265" r:id="rId5466" xr:uid="{00000000-0004-0000-0000-000059150000}"/>
    <hyperlink ref="Q4266" r:id="rId5467" xr:uid="{00000000-0004-0000-0000-00005A150000}"/>
    <hyperlink ref="Q4267" r:id="rId5468" xr:uid="{00000000-0004-0000-0000-00005B150000}"/>
    <hyperlink ref="Q4268" r:id="rId5469" xr:uid="{00000000-0004-0000-0000-00005C150000}"/>
    <hyperlink ref="Q4269" r:id="rId5470" xr:uid="{00000000-0004-0000-0000-00005D150000}"/>
    <hyperlink ref="Q4270" r:id="rId5471" xr:uid="{00000000-0004-0000-0000-00005E150000}"/>
    <hyperlink ref="Q4271" r:id="rId5472" xr:uid="{00000000-0004-0000-0000-00005F150000}"/>
    <hyperlink ref="Q4272" r:id="rId5473" xr:uid="{00000000-0004-0000-0000-000060150000}"/>
    <hyperlink ref="Q4273" r:id="rId5474" xr:uid="{00000000-0004-0000-0000-000061150000}"/>
    <hyperlink ref="Q4274" r:id="rId5475" xr:uid="{00000000-0004-0000-0000-000062150000}"/>
    <hyperlink ref="Q4275" r:id="rId5476" xr:uid="{00000000-0004-0000-0000-000063150000}"/>
    <hyperlink ref="Q4276" r:id="rId5477" xr:uid="{00000000-0004-0000-0000-000064150000}"/>
    <hyperlink ref="Q4277" r:id="rId5478" xr:uid="{00000000-0004-0000-0000-000065150000}"/>
    <hyperlink ref="Q4278" r:id="rId5479" xr:uid="{00000000-0004-0000-0000-000066150000}"/>
    <hyperlink ref="Q4279" r:id="rId5480" xr:uid="{00000000-0004-0000-0000-000067150000}"/>
    <hyperlink ref="Q4280" r:id="rId5481" xr:uid="{00000000-0004-0000-0000-000068150000}"/>
    <hyperlink ref="Q4281" r:id="rId5482" xr:uid="{00000000-0004-0000-0000-000069150000}"/>
    <hyperlink ref="Q4282" r:id="rId5483" xr:uid="{00000000-0004-0000-0000-00006A150000}"/>
    <hyperlink ref="Q4283" r:id="rId5484" xr:uid="{00000000-0004-0000-0000-00006B150000}"/>
    <hyperlink ref="Q4284" r:id="rId5485" xr:uid="{00000000-0004-0000-0000-00006C150000}"/>
    <hyperlink ref="Q4285" r:id="rId5486" xr:uid="{00000000-0004-0000-0000-00006D150000}"/>
    <hyperlink ref="Q4286" r:id="rId5487" xr:uid="{00000000-0004-0000-0000-00006E150000}"/>
    <hyperlink ref="Q4287" r:id="rId5488" xr:uid="{00000000-0004-0000-0000-00006F150000}"/>
    <hyperlink ref="Q4288" r:id="rId5489" xr:uid="{00000000-0004-0000-0000-000070150000}"/>
    <hyperlink ref="Q4289" r:id="rId5490" xr:uid="{00000000-0004-0000-0000-000071150000}"/>
    <hyperlink ref="Q4290" r:id="rId5491" xr:uid="{00000000-0004-0000-0000-000072150000}"/>
    <hyperlink ref="Q4291" r:id="rId5492" xr:uid="{00000000-0004-0000-0000-000073150000}"/>
    <hyperlink ref="Q4292" r:id="rId5493" xr:uid="{00000000-0004-0000-0000-000074150000}"/>
    <hyperlink ref="Q4293" r:id="rId5494" xr:uid="{00000000-0004-0000-0000-000075150000}"/>
    <hyperlink ref="Q4294" r:id="rId5495" xr:uid="{00000000-0004-0000-0000-000076150000}"/>
    <hyperlink ref="Q4295" r:id="rId5496" xr:uid="{00000000-0004-0000-0000-000077150000}"/>
    <hyperlink ref="Q4296" r:id="rId5497" xr:uid="{00000000-0004-0000-0000-000078150000}"/>
    <hyperlink ref="Q4297" r:id="rId5498" xr:uid="{00000000-0004-0000-0000-000079150000}"/>
    <hyperlink ref="Q4298" r:id="rId5499" xr:uid="{00000000-0004-0000-0000-00007A150000}"/>
    <hyperlink ref="Q4299" r:id="rId5500" xr:uid="{00000000-0004-0000-0000-00007B150000}"/>
    <hyperlink ref="Q4300" r:id="rId5501" xr:uid="{00000000-0004-0000-0000-00007C150000}"/>
    <hyperlink ref="Q4301" r:id="rId5502" xr:uid="{00000000-0004-0000-0000-00007D150000}"/>
    <hyperlink ref="Q4302" r:id="rId5503" xr:uid="{00000000-0004-0000-0000-00007E150000}"/>
    <hyperlink ref="Q4303" r:id="rId5504" xr:uid="{00000000-0004-0000-0000-00007F150000}"/>
    <hyperlink ref="Q4304" r:id="rId5505" xr:uid="{00000000-0004-0000-0000-000080150000}"/>
    <hyperlink ref="Q4305" r:id="rId5506" xr:uid="{00000000-0004-0000-0000-000081150000}"/>
    <hyperlink ref="Q4306" r:id="rId5507" xr:uid="{00000000-0004-0000-0000-000082150000}"/>
    <hyperlink ref="Q4307" r:id="rId5508" xr:uid="{00000000-0004-0000-0000-000083150000}"/>
    <hyperlink ref="Q4308" r:id="rId5509" xr:uid="{00000000-0004-0000-0000-000084150000}"/>
    <hyperlink ref="Q4309" r:id="rId5510" xr:uid="{00000000-0004-0000-0000-000085150000}"/>
    <hyperlink ref="Q4310" r:id="rId5511" xr:uid="{00000000-0004-0000-0000-000086150000}"/>
    <hyperlink ref="Q4311" r:id="rId5512" xr:uid="{00000000-0004-0000-0000-000087150000}"/>
    <hyperlink ref="Q4312" r:id="rId5513" xr:uid="{00000000-0004-0000-0000-000088150000}"/>
    <hyperlink ref="Q4313" r:id="rId5514" xr:uid="{00000000-0004-0000-0000-000089150000}"/>
    <hyperlink ref="Q4314" r:id="rId5515" xr:uid="{00000000-0004-0000-0000-00008A150000}"/>
    <hyperlink ref="Q4315" r:id="rId5516" xr:uid="{00000000-0004-0000-0000-00008B150000}"/>
    <hyperlink ref="Q4316" r:id="rId5517" xr:uid="{00000000-0004-0000-0000-00008C150000}"/>
    <hyperlink ref="Q4317" r:id="rId5518" xr:uid="{00000000-0004-0000-0000-00008D150000}"/>
    <hyperlink ref="Q4318" r:id="rId5519" xr:uid="{00000000-0004-0000-0000-00008E150000}"/>
    <hyperlink ref="Q4319" r:id="rId5520" xr:uid="{00000000-0004-0000-0000-00008F150000}"/>
    <hyperlink ref="Q4320" r:id="rId5521" xr:uid="{00000000-0004-0000-0000-000090150000}"/>
    <hyperlink ref="Q4321" r:id="rId5522" xr:uid="{00000000-0004-0000-0000-000091150000}"/>
    <hyperlink ref="Q4322" r:id="rId5523" xr:uid="{00000000-0004-0000-0000-000092150000}"/>
    <hyperlink ref="Q4323" r:id="rId5524" xr:uid="{00000000-0004-0000-0000-000093150000}"/>
    <hyperlink ref="Q4324" r:id="rId5525" xr:uid="{00000000-0004-0000-0000-000094150000}"/>
    <hyperlink ref="Q4325" r:id="rId5526" xr:uid="{00000000-0004-0000-0000-000095150000}"/>
    <hyperlink ref="Q4326" r:id="rId5527" xr:uid="{00000000-0004-0000-0000-000096150000}"/>
    <hyperlink ref="Q4327" r:id="rId5528" xr:uid="{00000000-0004-0000-0000-000097150000}"/>
    <hyperlink ref="Q4328" r:id="rId5529" xr:uid="{00000000-0004-0000-0000-000098150000}"/>
    <hyperlink ref="Q4329" r:id="rId5530" xr:uid="{00000000-0004-0000-0000-000099150000}"/>
    <hyperlink ref="Q4330" r:id="rId5531" xr:uid="{00000000-0004-0000-0000-00009A150000}"/>
    <hyperlink ref="Q4331" r:id="rId5532" xr:uid="{00000000-0004-0000-0000-00009B150000}"/>
    <hyperlink ref="Q4332" r:id="rId5533" xr:uid="{00000000-0004-0000-0000-00009C150000}"/>
    <hyperlink ref="Q4333" r:id="rId5534" xr:uid="{00000000-0004-0000-0000-00009D150000}"/>
    <hyperlink ref="Q4334" r:id="rId5535" xr:uid="{00000000-0004-0000-0000-00009E150000}"/>
    <hyperlink ref="Q4335" r:id="rId5536" xr:uid="{00000000-0004-0000-0000-00009F150000}"/>
    <hyperlink ref="Q4336" r:id="rId5537" xr:uid="{00000000-0004-0000-0000-0000A0150000}"/>
    <hyperlink ref="Q4337" r:id="rId5538" xr:uid="{00000000-0004-0000-0000-0000A1150000}"/>
    <hyperlink ref="Q4338" r:id="rId5539" xr:uid="{00000000-0004-0000-0000-0000A2150000}"/>
    <hyperlink ref="Q4339" r:id="rId5540" xr:uid="{00000000-0004-0000-0000-0000A3150000}"/>
    <hyperlink ref="Q4340" r:id="rId5541" xr:uid="{00000000-0004-0000-0000-0000A4150000}"/>
    <hyperlink ref="Q4341" r:id="rId5542" xr:uid="{00000000-0004-0000-0000-0000A5150000}"/>
    <hyperlink ref="Q4342" r:id="rId5543" xr:uid="{00000000-0004-0000-0000-0000A6150000}"/>
    <hyperlink ref="Q4343" r:id="rId5544" xr:uid="{00000000-0004-0000-0000-0000A7150000}"/>
    <hyperlink ref="Q4344" r:id="rId5545" xr:uid="{00000000-0004-0000-0000-0000A8150000}"/>
    <hyperlink ref="Q4345" r:id="rId5546" xr:uid="{00000000-0004-0000-0000-0000A9150000}"/>
    <hyperlink ref="Q4346" r:id="rId5547" xr:uid="{00000000-0004-0000-0000-0000AA150000}"/>
    <hyperlink ref="Q4347" r:id="rId5548" xr:uid="{00000000-0004-0000-0000-0000AB150000}"/>
    <hyperlink ref="Q4348" r:id="rId5549" xr:uid="{00000000-0004-0000-0000-0000AC150000}"/>
    <hyperlink ref="Q4349" r:id="rId5550" xr:uid="{00000000-0004-0000-0000-0000AD150000}"/>
    <hyperlink ref="Q4350" r:id="rId5551" xr:uid="{00000000-0004-0000-0000-0000AE150000}"/>
    <hyperlink ref="Q4351" r:id="rId5552" xr:uid="{00000000-0004-0000-0000-0000AF150000}"/>
    <hyperlink ref="Q4352" r:id="rId5553" xr:uid="{00000000-0004-0000-0000-0000B0150000}"/>
    <hyperlink ref="Q4353" r:id="rId5554" xr:uid="{00000000-0004-0000-0000-0000B1150000}"/>
    <hyperlink ref="Q4354" r:id="rId5555" xr:uid="{00000000-0004-0000-0000-0000B2150000}"/>
    <hyperlink ref="Q4355" r:id="rId5556" xr:uid="{00000000-0004-0000-0000-0000B3150000}"/>
    <hyperlink ref="Q4356" r:id="rId5557" xr:uid="{00000000-0004-0000-0000-0000B4150000}"/>
    <hyperlink ref="Q4357" r:id="rId5558" xr:uid="{00000000-0004-0000-0000-0000B5150000}"/>
    <hyperlink ref="Q4358" r:id="rId5559" xr:uid="{00000000-0004-0000-0000-0000B6150000}"/>
    <hyperlink ref="Q4359" r:id="rId5560" xr:uid="{00000000-0004-0000-0000-0000B7150000}"/>
    <hyperlink ref="Q4360" r:id="rId5561" xr:uid="{00000000-0004-0000-0000-0000B8150000}"/>
    <hyperlink ref="Q4361" r:id="rId5562" xr:uid="{00000000-0004-0000-0000-0000B9150000}"/>
    <hyperlink ref="Q4362" r:id="rId5563" xr:uid="{00000000-0004-0000-0000-0000BA150000}"/>
    <hyperlink ref="Q4363" r:id="rId5564" xr:uid="{00000000-0004-0000-0000-0000BB150000}"/>
    <hyperlink ref="Q4364" r:id="rId5565" xr:uid="{00000000-0004-0000-0000-0000BC150000}"/>
    <hyperlink ref="Q4365" r:id="rId5566" xr:uid="{00000000-0004-0000-0000-0000BD150000}"/>
    <hyperlink ref="Q4366" r:id="rId5567" xr:uid="{00000000-0004-0000-0000-0000BE150000}"/>
    <hyperlink ref="Q4367" r:id="rId5568" xr:uid="{00000000-0004-0000-0000-0000BF150000}"/>
    <hyperlink ref="Q4368" r:id="rId5569" xr:uid="{00000000-0004-0000-0000-0000C0150000}"/>
    <hyperlink ref="Q4369" r:id="rId5570" xr:uid="{00000000-0004-0000-0000-0000C1150000}"/>
    <hyperlink ref="Q4370" r:id="rId5571" xr:uid="{00000000-0004-0000-0000-0000C2150000}"/>
    <hyperlink ref="Q4371" r:id="rId5572" xr:uid="{00000000-0004-0000-0000-0000C3150000}"/>
    <hyperlink ref="Q4372" r:id="rId5573" xr:uid="{00000000-0004-0000-0000-0000C4150000}"/>
    <hyperlink ref="Q4373" r:id="rId5574" xr:uid="{00000000-0004-0000-0000-0000C5150000}"/>
    <hyperlink ref="Q4374" r:id="rId5575" xr:uid="{00000000-0004-0000-0000-0000C6150000}"/>
    <hyperlink ref="Q4375" r:id="rId5576" xr:uid="{00000000-0004-0000-0000-0000C7150000}"/>
    <hyperlink ref="Q4377" r:id="rId5577" xr:uid="{00000000-0004-0000-0000-0000C8150000}"/>
    <hyperlink ref="Q4378" r:id="rId5578" xr:uid="{00000000-0004-0000-0000-0000C9150000}"/>
    <hyperlink ref="Q4379" r:id="rId5579" xr:uid="{00000000-0004-0000-0000-0000CA150000}"/>
    <hyperlink ref="Q4380" r:id="rId5580" xr:uid="{00000000-0004-0000-0000-0000CB150000}"/>
    <hyperlink ref="Q4381" r:id="rId5581" xr:uid="{00000000-0004-0000-0000-0000CC150000}"/>
    <hyperlink ref="Q4382" r:id="rId5582" xr:uid="{00000000-0004-0000-0000-0000CD150000}"/>
    <hyperlink ref="Q4383" r:id="rId5583" xr:uid="{00000000-0004-0000-0000-0000CE150000}"/>
    <hyperlink ref="Q4384" r:id="rId5584" xr:uid="{00000000-0004-0000-0000-0000CF150000}"/>
    <hyperlink ref="Q4385" r:id="rId5585" xr:uid="{00000000-0004-0000-0000-0000D0150000}"/>
    <hyperlink ref="Q4386" r:id="rId5586" xr:uid="{00000000-0004-0000-0000-0000D1150000}"/>
    <hyperlink ref="Q4387" r:id="rId5587" xr:uid="{00000000-0004-0000-0000-0000D2150000}"/>
    <hyperlink ref="Q4388" r:id="rId5588" xr:uid="{00000000-0004-0000-0000-0000D3150000}"/>
    <hyperlink ref="Q4389" r:id="rId5589" xr:uid="{00000000-0004-0000-0000-0000D4150000}"/>
    <hyperlink ref="Q4390" r:id="rId5590" xr:uid="{00000000-0004-0000-0000-0000D5150000}"/>
    <hyperlink ref="Q4421" r:id="rId5591" xr:uid="{00000000-0004-0000-0000-0000D6150000}"/>
    <hyperlink ref="Q4422" r:id="rId5592" xr:uid="{00000000-0004-0000-0000-0000D7150000}"/>
    <hyperlink ref="Q4423" r:id="rId5593" xr:uid="{00000000-0004-0000-0000-0000D8150000}"/>
    <hyperlink ref="Q4424" r:id="rId5594" xr:uid="{00000000-0004-0000-0000-0000D9150000}"/>
    <hyperlink ref="Q4425" r:id="rId5595" xr:uid="{00000000-0004-0000-0000-0000DA150000}"/>
    <hyperlink ref="Q4426" r:id="rId5596" xr:uid="{00000000-0004-0000-0000-0000DB150000}"/>
    <hyperlink ref="Q4427" r:id="rId5597" xr:uid="{00000000-0004-0000-0000-0000DC150000}"/>
    <hyperlink ref="Q4428" r:id="rId5598" xr:uid="{00000000-0004-0000-0000-0000DD150000}"/>
    <hyperlink ref="Q4429" r:id="rId5599" xr:uid="{00000000-0004-0000-0000-0000DE150000}"/>
    <hyperlink ref="Q4430" r:id="rId5600" xr:uid="{00000000-0004-0000-0000-0000DF150000}"/>
    <hyperlink ref="Q4431" r:id="rId5601" xr:uid="{00000000-0004-0000-0000-0000E0150000}"/>
    <hyperlink ref="Q4432" r:id="rId5602" xr:uid="{00000000-0004-0000-0000-0000E1150000}"/>
    <hyperlink ref="Q4433" r:id="rId5603" xr:uid="{00000000-0004-0000-0000-0000E2150000}"/>
    <hyperlink ref="Q4434" r:id="rId5604" xr:uid="{00000000-0004-0000-0000-0000E3150000}"/>
    <hyperlink ref="Q4435" r:id="rId5605" xr:uid="{00000000-0004-0000-0000-0000E4150000}"/>
    <hyperlink ref="Q4436" r:id="rId5606" xr:uid="{00000000-0004-0000-0000-0000E5150000}"/>
    <hyperlink ref="Q4437" r:id="rId5607" xr:uid="{00000000-0004-0000-0000-0000E6150000}"/>
    <hyperlink ref="Q4438" r:id="rId5608" xr:uid="{00000000-0004-0000-0000-0000E7150000}"/>
    <hyperlink ref="Q4439" r:id="rId5609" xr:uid="{00000000-0004-0000-0000-0000E8150000}"/>
    <hyperlink ref="Q4440" r:id="rId5610" xr:uid="{00000000-0004-0000-0000-0000E9150000}"/>
    <hyperlink ref="Q4441" r:id="rId5611" xr:uid="{00000000-0004-0000-0000-0000EA150000}"/>
    <hyperlink ref="Q4442" r:id="rId5612" xr:uid="{00000000-0004-0000-0000-0000EB150000}"/>
    <hyperlink ref="Q4443" r:id="rId5613" xr:uid="{00000000-0004-0000-0000-0000EC150000}"/>
    <hyperlink ref="Q4444" r:id="rId5614" xr:uid="{00000000-0004-0000-0000-0000ED150000}"/>
    <hyperlink ref="Q4445" r:id="rId5615" xr:uid="{00000000-0004-0000-0000-0000EE150000}"/>
    <hyperlink ref="Q4446" r:id="rId5616" xr:uid="{00000000-0004-0000-0000-0000EF150000}"/>
    <hyperlink ref="Q4447" r:id="rId5617" xr:uid="{00000000-0004-0000-0000-0000F0150000}"/>
    <hyperlink ref="Q4448" r:id="rId5618" xr:uid="{00000000-0004-0000-0000-0000F1150000}"/>
    <hyperlink ref="Q4449" r:id="rId5619" xr:uid="{00000000-0004-0000-0000-0000F2150000}"/>
    <hyperlink ref="Q4450" r:id="rId5620" xr:uid="{00000000-0004-0000-0000-0000F3150000}"/>
    <hyperlink ref="Q4451" r:id="rId5621" xr:uid="{00000000-0004-0000-0000-0000F4150000}"/>
    <hyperlink ref="Q4452" r:id="rId5622" xr:uid="{00000000-0004-0000-0000-0000F5150000}"/>
    <hyperlink ref="Q4453" r:id="rId5623" xr:uid="{00000000-0004-0000-0000-0000F6150000}"/>
    <hyperlink ref="Q4454" r:id="rId5624" xr:uid="{00000000-0004-0000-0000-0000F7150000}"/>
    <hyperlink ref="Q4455" r:id="rId5625" xr:uid="{00000000-0004-0000-0000-0000F8150000}"/>
    <hyperlink ref="Q4456" r:id="rId5626" xr:uid="{00000000-0004-0000-0000-0000F9150000}"/>
    <hyperlink ref="Q4457" r:id="rId5627" xr:uid="{00000000-0004-0000-0000-0000FA150000}"/>
    <hyperlink ref="Q4458" r:id="rId5628" xr:uid="{00000000-0004-0000-0000-0000FB150000}"/>
    <hyperlink ref="Q4459" r:id="rId5629" xr:uid="{00000000-0004-0000-0000-0000FC150000}"/>
    <hyperlink ref="Q4460" r:id="rId5630" xr:uid="{00000000-0004-0000-0000-0000FD150000}"/>
    <hyperlink ref="Q4461" r:id="rId5631" xr:uid="{00000000-0004-0000-0000-0000FE150000}"/>
    <hyperlink ref="Q4462" r:id="rId5632" xr:uid="{00000000-0004-0000-0000-0000FF150000}"/>
    <hyperlink ref="Q4463" r:id="rId5633" xr:uid="{00000000-0004-0000-0000-000000160000}"/>
    <hyperlink ref="Q4464" r:id="rId5634" xr:uid="{00000000-0004-0000-0000-000001160000}"/>
    <hyperlink ref="Q4465" r:id="rId5635" xr:uid="{00000000-0004-0000-0000-000002160000}"/>
    <hyperlink ref="Q4466" r:id="rId5636" xr:uid="{00000000-0004-0000-0000-000003160000}"/>
    <hyperlink ref="Q4467" r:id="rId5637" xr:uid="{00000000-0004-0000-0000-000004160000}"/>
    <hyperlink ref="Q4468" r:id="rId5638" xr:uid="{00000000-0004-0000-0000-000005160000}"/>
    <hyperlink ref="Q4469" r:id="rId5639" xr:uid="{00000000-0004-0000-0000-000006160000}"/>
    <hyperlink ref="Q4470" r:id="rId5640" xr:uid="{00000000-0004-0000-0000-000007160000}"/>
    <hyperlink ref="Q4471" r:id="rId5641" xr:uid="{00000000-0004-0000-0000-000008160000}"/>
    <hyperlink ref="Q4472" r:id="rId5642" xr:uid="{00000000-0004-0000-0000-000009160000}"/>
    <hyperlink ref="Q4473" r:id="rId5643" xr:uid="{00000000-0004-0000-0000-00000A160000}"/>
    <hyperlink ref="Q4474" r:id="rId5644" xr:uid="{00000000-0004-0000-0000-00000B160000}"/>
    <hyperlink ref="Q4475" r:id="rId5645" xr:uid="{00000000-0004-0000-0000-00000C160000}"/>
    <hyperlink ref="Q4476" r:id="rId5646" xr:uid="{00000000-0004-0000-0000-00000D160000}"/>
    <hyperlink ref="Q4477" r:id="rId5647" xr:uid="{00000000-0004-0000-0000-00000E160000}"/>
    <hyperlink ref="Q4478" r:id="rId5648" xr:uid="{00000000-0004-0000-0000-00000F160000}"/>
    <hyperlink ref="Q4479" r:id="rId5649" xr:uid="{00000000-0004-0000-0000-000010160000}"/>
    <hyperlink ref="Q4480" r:id="rId5650" xr:uid="{00000000-0004-0000-0000-000011160000}"/>
    <hyperlink ref="Q4481" r:id="rId5651" xr:uid="{00000000-0004-0000-0000-000012160000}"/>
    <hyperlink ref="Q4482" r:id="rId5652" xr:uid="{00000000-0004-0000-0000-000013160000}"/>
    <hyperlink ref="Q4483" r:id="rId5653" xr:uid="{00000000-0004-0000-0000-000014160000}"/>
    <hyperlink ref="Q4484" r:id="rId5654" xr:uid="{00000000-0004-0000-0000-000015160000}"/>
    <hyperlink ref="Q4485" r:id="rId5655" xr:uid="{00000000-0004-0000-0000-000016160000}"/>
    <hyperlink ref="Q4486" r:id="rId5656" xr:uid="{00000000-0004-0000-0000-000017160000}"/>
    <hyperlink ref="Q4487" r:id="rId5657" xr:uid="{00000000-0004-0000-0000-000018160000}"/>
    <hyperlink ref="Q4488" r:id="rId5658" xr:uid="{00000000-0004-0000-0000-000019160000}"/>
    <hyperlink ref="Q4489" r:id="rId5659" xr:uid="{00000000-0004-0000-0000-00001A160000}"/>
    <hyperlink ref="Q4490" r:id="rId5660" xr:uid="{00000000-0004-0000-0000-00001B160000}"/>
    <hyperlink ref="Q4491" r:id="rId5661" xr:uid="{00000000-0004-0000-0000-00001C160000}"/>
    <hyperlink ref="Q4492" r:id="rId5662" xr:uid="{00000000-0004-0000-0000-00001D160000}"/>
    <hyperlink ref="Q4493" r:id="rId5663" xr:uid="{00000000-0004-0000-0000-00001E160000}"/>
    <hyperlink ref="Q4494" r:id="rId5664" xr:uid="{00000000-0004-0000-0000-00001F160000}"/>
    <hyperlink ref="Q4495" r:id="rId5665" xr:uid="{00000000-0004-0000-0000-000020160000}"/>
    <hyperlink ref="Q4496" r:id="rId5666" xr:uid="{00000000-0004-0000-0000-000021160000}"/>
    <hyperlink ref="Q4497" r:id="rId5667" xr:uid="{00000000-0004-0000-0000-000022160000}"/>
    <hyperlink ref="Q4498" r:id="rId5668" xr:uid="{00000000-0004-0000-0000-000023160000}"/>
    <hyperlink ref="Q4499" r:id="rId5669" xr:uid="{00000000-0004-0000-0000-000024160000}"/>
    <hyperlink ref="Q4500" r:id="rId5670" xr:uid="{00000000-0004-0000-0000-000025160000}"/>
    <hyperlink ref="Q4501" r:id="rId5671" xr:uid="{00000000-0004-0000-0000-000026160000}"/>
    <hyperlink ref="Q4502" r:id="rId5672" xr:uid="{00000000-0004-0000-0000-000027160000}"/>
    <hyperlink ref="Q4503" r:id="rId5673" xr:uid="{00000000-0004-0000-0000-000028160000}"/>
    <hyperlink ref="R4503" r:id="rId5674" xr:uid="{00000000-0004-0000-0000-000029160000}"/>
    <hyperlink ref="Q4504" r:id="rId5675" xr:uid="{00000000-0004-0000-0000-00002A160000}"/>
    <hyperlink ref="Q4505" r:id="rId5676" xr:uid="{00000000-0004-0000-0000-00002B160000}"/>
    <hyperlink ref="Q4506" r:id="rId5677" xr:uid="{00000000-0004-0000-0000-00002C160000}"/>
    <hyperlink ref="Q4507" r:id="rId5678" xr:uid="{00000000-0004-0000-0000-00002D160000}"/>
    <hyperlink ref="Q4508" r:id="rId5679" xr:uid="{00000000-0004-0000-0000-00002E160000}"/>
    <hyperlink ref="Q4509" r:id="rId5680" xr:uid="{00000000-0004-0000-0000-00002F160000}"/>
    <hyperlink ref="Q4510" r:id="rId5681" xr:uid="{00000000-0004-0000-0000-000030160000}"/>
    <hyperlink ref="Q4511" r:id="rId5682" xr:uid="{00000000-0004-0000-0000-000031160000}"/>
    <hyperlink ref="Q4512" r:id="rId5683" xr:uid="{00000000-0004-0000-0000-000032160000}"/>
    <hyperlink ref="Q4513" r:id="rId5684" xr:uid="{00000000-0004-0000-0000-000033160000}"/>
    <hyperlink ref="Q4514" r:id="rId5685" xr:uid="{00000000-0004-0000-0000-000034160000}"/>
    <hyperlink ref="Q4515" r:id="rId5686" xr:uid="{00000000-0004-0000-0000-000035160000}"/>
    <hyperlink ref="Q4516" r:id="rId5687" xr:uid="{00000000-0004-0000-0000-000036160000}"/>
    <hyperlink ref="Q4517" r:id="rId5688" xr:uid="{00000000-0004-0000-0000-000037160000}"/>
    <hyperlink ref="Q4518" r:id="rId5689" xr:uid="{00000000-0004-0000-0000-000038160000}"/>
    <hyperlink ref="Q4519" r:id="rId5690" xr:uid="{00000000-0004-0000-0000-000039160000}"/>
    <hyperlink ref="Q4520" r:id="rId5691" xr:uid="{00000000-0004-0000-0000-00003A160000}"/>
    <hyperlink ref="Q4521" r:id="rId5692" xr:uid="{00000000-0004-0000-0000-00003B160000}"/>
    <hyperlink ref="Q4522" r:id="rId5693" xr:uid="{00000000-0004-0000-0000-00003C160000}"/>
    <hyperlink ref="Q4523" r:id="rId5694" xr:uid="{00000000-0004-0000-0000-00003D160000}"/>
    <hyperlink ref="Q4524" r:id="rId5695" xr:uid="{00000000-0004-0000-0000-00003E160000}"/>
    <hyperlink ref="Q4525" r:id="rId5696" xr:uid="{00000000-0004-0000-0000-00003F160000}"/>
    <hyperlink ref="Q4526" r:id="rId5697" xr:uid="{00000000-0004-0000-0000-000040160000}"/>
    <hyperlink ref="Q4527" r:id="rId5698" xr:uid="{00000000-0004-0000-0000-000041160000}"/>
    <hyperlink ref="Q4528" r:id="rId5699" xr:uid="{00000000-0004-0000-0000-000042160000}"/>
    <hyperlink ref="Q4529" r:id="rId5700" xr:uid="{00000000-0004-0000-0000-000043160000}"/>
    <hyperlink ref="Q4530" r:id="rId5701" xr:uid="{00000000-0004-0000-0000-000044160000}"/>
    <hyperlink ref="Q4531" r:id="rId5702" xr:uid="{00000000-0004-0000-0000-000045160000}"/>
    <hyperlink ref="Q4532" r:id="rId5703" xr:uid="{00000000-0004-0000-0000-000046160000}"/>
    <hyperlink ref="Q4533" r:id="rId5704" xr:uid="{00000000-0004-0000-0000-000047160000}"/>
    <hyperlink ref="Q4534" r:id="rId5705" xr:uid="{00000000-0004-0000-0000-000048160000}"/>
    <hyperlink ref="Q4535" r:id="rId5706" xr:uid="{00000000-0004-0000-0000-000049160000}"/>
    <hyperlink ref="Q4536" r:id="rId5707" xr:uid="{00000000-0004-0000-0000-00004A160000}"/>
    <hyperlink ref="Q4537" r:id="rId5708" xr:uid="{00000000-0004-0000-0000-00004B160000}"/>
    <hyperlink ref="Q4538" r:id="rId5709" xr:uid="{00000000-0004-0000-0000-00004C160000}"/>
    <hyperlink ref="Q4539" r:id="rId5710" xr:uid="{00000000-0004-0000-0000-00004D160000}"/>
    <hyperlink ref="Q4540" r:id="rId5711" xr:uid="{00000000-0004-0000-0000-00004E160000}"/>
    <hyperlink ref="Q4541" r:id="rId5712" xr:uid="{00000000-0004-0000-0000-00004F160000}"/>
    <hyperlink ref="Q4542" r:id="rId5713" xr:uid="{00000000-0004-0000-0000-000050160000}"/>
    <hyperlink ref="Q4543" r:id="rId5714" xr:uid="{00000000-0004-0000-0000-000051160000}"/>
    <hyperlink ref="Q4544" r:id="rId5715" xr:uid="{00000000-0004-0000-0000-000052160000}"/>
    <hyperlink ref="Q4545" r:id="rId5716" xr:uid="{00000000-0004-0000-0000-000053160000}"/>
    <hyperlink ref="R4545" r:id="rId5717" xr:uid="{00000000-0004-0000-0000-000054160000}"/>
    <hyperlink ref="Q4546" r:id="rId5718" xr:uid="{00000000-0004-0000-0000-000055160000}"/>
    <hyperlink ref="R4546" r:id="rId5719" xr:uid="{00000000-0004-0000-0000-000056160000}"/>
    <hyperlink ref="Q4547" r:id="rId5720" xr:uid="{00000000-0004-0000-0000-000057160000}"/>
    <hyperlink ref="R4547" r:id="rId5721" xr:uid="{00000000-0004-0000-0000-000058160000}"/>
    <hyperlink ref="Q4548" r:id="rId5722" xr:uid="{00000000-0004-0000-0000-000059160000}"/>
    <hyperlink ref="R4548" r:id="rId5723" xr:uid="{00000000-0004-0000-0000-00005A160000}"/>
    <hyperlink ref="Q4549" r:id="rId5724" xr:uid="{00000000-0004-0000-0000-00005B160000}"/>
    <hyperlink ref="R4549" r:id="rId5725" xr:uid="{00000000-0004-0000-0000-00005C160000}"/>
    <hyperlink ref="Q4550" r:id="rId5726" xr:uid="{00000000-0004-0000-0000-00005D160000}"/>
    <hyperlink ref="R4550" r:id="rId5727" xr:uid="{00000000-0004-0000-0000-00005E160000}"/>
    <hyperlink ref="Q4551" r:id="rId5728" xr:uid="{00000000-0004-0000-0000-00005F160000}"/>
    <hyperlink ref="R4551" r:id="rId5729" xr:uid="{00000000-0004-0000-0000-000060160000}"/>
    <hyperlink ref="Q4552" r:id="rId5730" xr:uid="{00000000-0004-0000-0000-000061160000}"/>
    <hyperlink ref="R4552" r:id="rId5731" xr:uid="{00000000-0004-0000-0000-000062160000}"/>
    <hyperlink ref="Q4553" r:id="rId5732" xr:uid="{00000000-0004-0000-0000-000063160000}"/>
    <hyperlink ref="R4553" r:id="rId5733" xr:uid="{00000000-0004-0000-0000-000064160000}"/>
    <hyperlink ref="Q4554" r:id="rId5734" xr:uid="{00000000-0004-0000-0000-000065160000}"/>
    <hyperlink ref="R4554" r:id="rId5735" xr:uid="{00000000-0004-0000-0000-000066160000}"/>
    <hyperlink ref="Q4555" r:id="rId5736" xr:uid="{00000000-0004-0000-0000-000067160000}"/>
    <hyperlink ref="R4555" r:id="rId5737" xr:uid="{00000000-0004-0000-0000-000068160000}"/>
    <hyperlink ref="R4567" r:id="rId5738" xr:uid="{00000000-0004-0000-0000-000069160000}"/>
    <hyperlink ref="R4568" r:id="rId5739" xr:uid="{00000000-0004-0000-0000-00006A160000}"/>
    <hyperlink ref="R4569" r:id="rId5740" xr:uid="{00000000-0004-0000-0000-00006B160000}"/>
    <hyperlink ref="R4570" r:id="rId5741" xr:uid="{00000000-0004-0000-0000-00006C160000}"/>
    <hyperlink ref="R4571" r:id="rId5742" xr:uid="{00000000-0004-0000-0000-00006D160000}"/>
    <hyperlink ref="R4572" r:id="rId5743" xr:uid="{00000000-0004-0000-0000-00006E160000}"/>
    <hyperlink ref="R4573" r:id="rId5744" xr:uid="{00000000-0004-0000-0000-00006F160000}"/>
    <hyperlink ref="R4574" r:id="rId5745" xr:uid="{00000000-0004-0000-0000-000070160000}"/>
    <hyperlink ref="R4575" r:id="rId5746" xr:uid="{00000000-0004-0000-0000-000071160000}"/>
    <hyperlink ref="R4576" r:id="rId5747" xr:uid="{00000000-0004-0000-0000-000072160000}"/>
    <hyperlink ref="R4577" r:id="rId5748" xr:uid="{00000000-0004-0000-0000-000073160000}"/>
    <hyperlink ref="R4578" r:id="rId5749" xr:uid="{00000000-0004-0000-0000-000074160000}"/>
    <hyperlink ref="R4579" r:id="rId5750" xr:uid="{00000000-0004-0000-0000-000075160000}"/>
    <hyperlink ref="R4580" r:id="rId5751" xr:uid="{00000000-0004-0000-0000-000076160000}"/>
    <hyperlink ref="R4581" r:id="rId5752" xr:uid="{00000000-0004-0000-0000-000077160000}"/>
    <hyperlink ref="R4582" r:id="rId5753" xr:uid="{00000000-0004-0000-0000-000078160000}"/>
    <hyperlink ref="R4583" r:id="rId5754" xr:uid="{00000000-0004-0000-0000-000079160000}"/>
    <hyperlink ref="R4584" r:id="rId5755" xr:uid="{00000000-0004-0000-0000-00007A160000}"/>
    <hyperlink ref="R4585" r:id="rId5756" xr:uid="{00000000-0004-0000-0000-00007B160000}"/>
    <hyperlink ref="R4586" r:id="rId5757" xr:uid="{00000000-0004-0000-0000-00007C160000}"/>
    <hyperlink ref="R4587" r:id="rId5758" xr:uid="{00000000-0004-0000-0000-00007D160000}"/>
    <hyperlink ref="R4588" r:id="rId5759" xr:uid="{00000000-0004-0000-0000-00007E160000}"/>
    <hyperlink ref="R4589" r:id="rId5760" xr:uid="{00000000-0004-0000-0000-00007F160000}"/>
    <hyperlink ref="R4590" r:id="rId5761" xr:uid="{00000000-0004-0000-0000-000080160000}"/>
    <hyperlink ref="R4591" r:id="rId5762" xr:uid="{00000000-0004-0000-0000-000081160000}"/>
    <hyperlink ref="R4592" r:id="rId5763" xr:uid="{00000000-0004-0000-0000-000082160000}"/>
    <hyperlink ref="R4593" r:id="rId5764" xr:uid="{00000000-0004-0000-0000-000083160000}"/>
    <hyperlink ref="R4594" r:id="rId5765" xr:uid="{00000000-0004-0000-0000-000084160000}"/>
    <hyperlink ref="R4595" r:id="rId5766" xr:uid="{00000000-0004-0000-0000-000085160000}"/>
    <hyperlink ref="R4596" r:id="rId5767" xr:uid="{00000000-0004-0000-0000-000086160000}"/>
    <hyperlink ref="Q4597" r:id="rId5768" xr:uid="{00000000-0004-0000-0000-000087160000}"/>
    <hyperlink ref="R4597" r:id="rId5769" xr:uid="{00000000-0004-0000-0000-000088160000}"/>
    <hyperlink ref="Q4598" r:id="rId5770" xr:uid="{00000000-0004-0000-0000-000089160000}"/>
    <hyperlink ref="R4598" r:id="rId5771" xr:uid="{00000000-0004-0000-0000-00008A160000}"/>
    <hyperlink ref="Q4599" r:id="rId5772" xr:uid="{00000000-0004-0000-0000-00008B160000}"/>
    <hyperlink ref="R4599" r:id="rId5773" xr:uid="{00000000-0004-0000-0000-00008C160000}"/>
    <hyperlink ref="Q4600" r:id="rId5774" xr:uid="{00000000-0004-0000-0000-00008D160000}"/>
    <hyperlink ref="R4600" r:id="rId5775" xr:uid="{00000000-0004-0000-0000-00008E160000}"/>
    <hyperlink ref="Q4601" r:id="rId5776" xr:uid="{00000000-0004-0000-0000-00008F160000}"/>
    <hyperlink ref="R4601" r:id="rId5777" xr:uid="{00000000-0004-0000-0000-000090160000}"/>
    <hyperlink ref="Q4602" r:id="rId5778" xr:uid="{00000000-0004-0000-0000-000091160000}"/>
    <hyperlink ref="R4602" r:id="rId5779" xr:uid="{00000000-0004-0000-0000-000092160000}"/>
    <hyperlink ref="Q4603" r:id="rId5780" xr:uid="{00000000-0004-0000-0000-000093160000}"/>
    <hyperlink ref="R4603" r:id="rId5781" xr:uid="{00000000-0004-0000-0000-000094160000}"/>
    <hyperlink ref="Q4604" r:id="rId5782" xr:uid="{00000000-0004-0000-0000-000095160000}"/>
    <hyperlink ref="R4604" r:id="rId5783" xr:uid="{00000000-0004-0000-0000-000096160000}"/>
    <hyperlink ref="Q4605" r:id="rId5784" xr:uid="{00000000-0004-0000-0000-000097160000}"/>
    <hyperlink ref="R4605" r:id="rId5785" xr:uid="{00000000-0004-0000-0000-000098160000}"/>
    <hyperlink ref="Q4606" r:id="rId5786" xr:uid="{00000000-0004-0000-0000-000099160000}"/>
    <hyperlink ref="R4606" r:id="rId5787" xr:uid="{00000000-0004-0000-0000-00009A160000}"/>
    <hyperlink ref="Q4607" r:id="rId5788" xr:uid="{00000000-0004-0000-0000-00009B160000}"/>
    <hyperlink ref="R4607" r:id="rId5789" xr:uid="{00000000-0004-0000-0000-00009C160000}"/>
    <hyperlink ref="Q4608" r:id="rId5790" xr:uid="{00000000-0004-0000-0000-00009D160000}"/>
    <hyperlink ref="R4608" r:id="rId5791" xr:uid="{00000000-0004-0000-0000-00009E160000}"/>
    <hyperlink ref="Q4609" r:id="rId5792" xr:uid="{00000000-0004-0000-0000-00009F160000}"/>
    <hyperlink ref="R4609" r:id="rId5793" xr:uid="{00000000-0004-0000-0000-0000A0160000}"/>
    <hyperlink ref="Q4610" r:id="rId5794" xr:uid="{00000000-0004-0000-0000-0000A1160000}"/>
    <hyperlink ref="R4610" r:id="rId5795" xr:uid="{00000000-0004-0000-0000-0000A2160000}"/>
    <hyperlink ref="Q4611" r:id="rId5796" xr:uid="{00000000-0004-0000-0000-0000A3160000}"/>
    <hyperlink ref="R4611" r:id="rId5797" xr:uid="{00000000-0004-0000-0000-0000A4160000}"/>
    <hyperlink ref="Q4612" r:id="rId5798" xr:uid="{00000000-0004-0000-0000-0000A5160000}"/>
    <hyperlink ref="R4612" r:id="rId5799" xr:uid="{00000000-0004-0000-0000-0000A6160000}"/>
    <hyperlink ref="Q4613" r:id="rId5800" xr:uid="{00000000-0004-0000-0000-0000A7160000}"/>
    <hyperlink ref="R4613" r:id="rId5801" xr:uid="{00000000-0004-0000-0000-0000A8160000}"/>
    <hyperlink ref="Q4614" r:id="rId5802" xr:uid="{00000000-0004-0000-0000-0000A9160000}"/>
    <hyperlink ref="R4614" r:id="rId5803" xr:uid="{00000000-0004-0000-0000-0000AA160000}"/>
    <hyperlink ref="Q4615" r:id="rId5804" xr:uid="{00000000-0004-0000-0000-0000AB160000}"/>
    <hyperlink ref="R4615" r:id="rId5805" xr:uid="{00000000-0004-0000-0000-0000AC160000}"/>
    <hyperlink ref="Q4616" r:id="rId5806" xr:uid="{00000000-0004-0000-0000-0000AD160000}"/>
    <hyperlink ref="R4616" r:id="rId5807" xr:uid="{00000000-0004-0000-0000-0000AE160000}"/>
    <hyperlink ref="Q4617" r:id="rId5808" xr:uid="{00000000-0004-0000-0000-0000AF160000}"/>
    <hyperlink ref="R4617" r:id="rId5809" xr:uid="{00000000-0004-0000-0000-0000B0160000}"/>
    <hyperlink ref="Q4618" r:id="rId5810" xr:uid="{00000000-0004-0000-0000-0000B1160000}"/>
    <hyperlink ref="R4618" r:id="rId5811" xr:uid="{00000000-0004-0000-0000-0000B2160000}"/>
    <hyperlink ref="Q4619" r:id="rId5812" xr:uid="{00000000-0004-0000-0000-0000B3160000}"/>
    <hyperlink ref="R4619" r:id="rId5813" xr:uid="{00000000-0004-0000-0000-0000B4160000}"/>
    <hyperlink ref="Q4620" r:id="rId5814" xr:uid="{00000000-0004-0000-0000-0000B5160000}"/>
    <hyperlink ref="R4620" r:id="rId5815" xr:uid="{00000000-0004-0000-0000-0000B6160000}"/>
    <hyperlink ref="Q4621" r:id="rId5816" xr:uid="{00000000-0004-0000-0000-0000B7160000}"/>
    <hyperlink ref="R4621" r:id="rId5817" xr:uid="{00000000-0004-0000-0000-0000B8160000}"/>
    <hyperlink ref="Q4622" r:id="rId5818" xr:uid="{00000000-0004-0000-0000-0000B9160000}"/>
    <hyperlink ref="R4622" r:id="rId5819" xr:uid="{00000000-0004-0000-0000-0000BA160000}"/>
    <hyperlink ref="Q4623" r:id="rId5820" xr:uid="{00000000-0004-0000-0000-0000BB160000}"/>
    <hyperlink ref="R4623" r:id="rId5821" xr:uid="{00000000-0004-0000-0000-0000BC160000}"/>
    <hyperlink ref="Q4624" r:id="rId5822" xr:uid="{00000000-0004-0000-0000-0000BD160000}"/>
    <hyperlink ref="R4624" r:id="rId5823" xr:uid="{00000000-0004-0000-0000-0000BE160000}"/>
    <hyperlink ref="Q4625" r:id="rId5824" xr:uid="{00000000-0004-0000-0000-0000BF160000}"/>
    <hyperlink ref="R4625" r:id="rId5825" xr:uid="{00000000-0004-0000-0000-0000C0160000}"/>
    <hyperlink ref="Q4626" r:id="rId5826" xr:uid="{00000000-0004-0000-0000-0000C1160000}"/>
    <hyperlink ref="R4626" r:id="rId5827" xr:uid="{00000000-0004-0000-0000-0000C2160000}"/>
    <hyperlink ref="Q4627" r:id="rId5828" xr:uid="{00000000-0004-0000-0000-0000C3160000}"/>
    <hyperlink ref="R4627" r:id="rId5829" xr:uid="{00000000-0004-0000-0000-0000C4160000}"/>
    <hyperlink ref="Q4628" r:id="rId5830" xr:uid="{00000000-0004-0000-0000-0000C5160000}"/>
    <hyperlink ref="R4628" r:id="rId5831" xr:uid="{00000000-0004-0000-0000-0000C6160000}"/>
    <hyperlink ref="Q4629" r:id="rId5832" xr:uid="{00000000-0004-0000-0000-0000C7160000}"/>
    <hyperlink ref="R4629" r:id="rId5833" xr:uid="{00000000-0004-0000-0000-0000C8160000}"/>
    <hyperlink ref="Q4630" r:id="rId5834" xr:uid="{00000000-0004-0000-0000-0000C9160000}"/>
    <hyperlink ref="R4630" r:id="rId5835" xr:uid="{00000000-0004-0000-0000-0000CA160000}"/>
    <hyperlink ref="Q4631" r:id="rId5836" xr:uid="{00000000-0004-0000-0000-0000CB160000}"/>
    <hyperlink ref="R4631" r:id="rId5837" xr:uid="{00000000-0004-0000-0000-0000CC160000}"/>
    <hyperlink ref="Q4632" r:id="rId5838" xr:uid="{00000000-0004-0000-0000-0000CD160000}"/>
    <hyperlink ref="R4632" r:id="rId5839" xr:uid="{00000000-0004-0000-0000-0000CE160000}"/>
    <hyperlink ref="Q4633" r:id="rId5840" xr:uid="{00000000-0004-0000-0000-0000CF160000}"/>
    <hyperlink ref="R4633" r:id="rId5841" xr:uid="{00000000-0004-0000-0000-0000D0160000}"/>
    <hyperlink ref="Q4634" r:id="rId5842" xr:uid="{00000000-0004-0000-0000-0000D1160000}"/>
    <hyperlink ref="R4634" r:id="rId5843" xr:uid="{00000000-0004-0000-0000-0000D2160000}"/>
    <hyperlink ref="Q4635" r:id="rId5844" xr:uid="{00000000-0004-0000-0000-0000D3160000}"/>
    <hyperlink ref="R4635" r:id="rId5845" xr:uid="{00000000-0004-0000-0000-0000D4160000}"/>
    <hyperlink ref="Q4636" r:id="rId5846" xr:uid="{00000000-0004-0000-0000-0000D5160000}"/>
    <hyperlink ref="R4636" r:id="rId5847" xr:uid="{00000000-0004-0000-0000-0000D6160000}"/>
    <hyperlink ref="Q4637" r:id="rId5848" xr:uid="{00000000-0004-0000-0000-0000D7160000}"/>
    <hyperlink ref="R4637" r:id="rId5849" xr:uid="{00000000-0004-0000-0000-0000D8160000}"/>
    <hyperlink ref="Q4638" r:id="rId5850" xr:uid="{00000000-0004-0000-0000-0000D9160000}"/>
    <hyperlink ref="R4638" r:id="rId5851" xr:uid="{00000000-0004-0000-0000-0000DA160000}"/>
    <hyperlink ref="Q4639" r:id="rId5852" xr:uid="{00000000-0004-0000-0000-0000DB160000}"/>
    <hyperlink ref="R4639" r:id="rId5853" xr:uid="{00000000-0004-0000-0000-0000DC160000}"/>
    <hyperlink ref="Q4640" r:id="rId5854" xr:uid="{00000000-0004-0000-0000-0000DD160000}"/>
    <hyperlink ref="R4640" r:id="rId5855" xr:uid="{00000000-0004-0000-0000-0000DE160000}"/>
    <hyperlink ref="Q4641" r:id="rId5856" xr:uid="{00000000-0004-0000-0000-0000DF160000}"/>
    <hyperlink ref="R4641" r:id="rId5857" xr:uid="{00000000-0004-0000-0000-0000E0160000}"/>
    <hyperlink ref="Q4642" r:id="rId5858" xr:uid="{00000000-0004-0000-0000-0000E1160000}"/>
    <hyperlink ref="R4642" r:id="rId5859" xr:uid="{00000000-0004-0000-0000-0000E2160000}"/>
    <hyperlink ref="Q4643" r:id="rId5860" xr:uid="{00000000-0004-0000-0000-0000E3160000}"/>
    <hyperlink ref="R4643" r:id="rId5861" xr:uid="{00000000-0004-0000-0000-0000E4160000}"/>
    <hyperlink ref="Q4644" r:id="rId5862" xr:uid="{00000000-0004-0000-0000-0000E5160000}"/>
    <hyperlink ref="R4644" r:id="rId5863" xr:uid="{00000000-0004-0000-0000-0000E6160000}"/>
    <hyperlink ref="Q4645" r:id="rId5864" xr:uid="{00000000-0004-0000-0000-0000E7160000}"/>
    <hyperlink ref="R4645" r:id="rId5865" xr:uid="{00000000-0004-0000-0000-0000E8160000}"/>
    <hyperlink ref="Q4646" r:id="rId5866" xr:uid="{00000000-0004-0000-0000-0000E9160000}"/>
    <hyperlink ref="R4646" r:id="rId5867" xr:uid="{00000000-0004-0000-0000-0000EA160000}"/>
    <hyperlink ref="Q4647" r:id="rId5868" xr:uid="{00000000-0004-0000-0000-0000EB160000}"/>
    <hyperlink ref="R4647" r:id="rId5869" xr:uid="{00000000-0004-0000-0000-0000EC160000}"/>
    <hyperlink ref="Q4648" r:id="rId5870" xr:uid="{00000000-0004-0000-0000-0000ED160000}"/>
    <hyperlink ref="R4648" r:id="rId5871" xr:uid="{00000000-0004-0000-0000-0000EE160000}"/>
    <hyperlink ref="Q4649" r:id="rId5872" xr:uid="{00000000-0004-0000-0000-0000EF160000}"/>
    <hyperlink ref="R4649" r:id="rId5873" xr:uid="{00000000-0004-0000-0000-0000F0160000}"/>
    <hyperlink ref="Q4650" r:id="rId5874" xr:uid="{00000000-0004-0000-0000-0000F1160000}"/>
    <hyperlink ref="R4650" r:id="rId5875" xr:uid="{00000000-0004-0000-0000-0000F2160000}"/>
    <hyperlink ref="Q4651" r:id="rId5876" xr:uid="{00000000-0004-0000-0000-0000F3160000}"/>
    <hyperlink ref="R4651" r:id="rId5877" xr:uid="{00000000-0004-0000-0000-0000F4160000}"/>
    <hyperlink ref="Q4652" r:id="rId5878" xr:uid="{00000000-0004-0000-0000-0000F5160000}"/>
    <hyperlink ref="R4652" r:id="rId5879" xr:uid="{00000000-0004-0000-0000-0000F6160000}"/>
    <hyperlink ref="Q4653" r:id="rId5880" xr:uid="{00000000-0004-0000-0000-0000F7160000}"/>
    <hyperlink ref="R4653" r:id="rId5881" xr:uid="{00000000-0004-0000-0000-0000F8160000}"/>
    <hyperlink ref="Q4654" r:id="rId5882" xr:uid="{00000000-0004-0000-0000-0000F9160000}"/>
    <hyperlink ref="R4654" r:id="rId5883" xr:uid="{00000000-0004-0000-0000-0000FA160000}"/>
    <hyperlink ref="Q4655" r:id="rId5884" xr:uid="{00000000-0004-0000-0000-0000FB160000}"/>
    <hyperlink ref="R4655" r:id="rId5885" xr:uid="{00000000-0004-0000-0000-0000FC160000}"/>
    <hyperlink ref="Q4656" r:id="rId5886" xr:uid="{00000000-0004-0000-0000-0000FD160000}"/>
    <hyperlink ref="R4656" r:id="rId5887" xr:uid="{00000000-0004-0000-0000-0000FE160000}"/>
    <hyperlink ref="Q4657" r:id="rId5888" xr:uid="{00000000-0004-0000-0000-0000FF160000}"/>
    <hyperlink ref="R4657" r:id="rId5889" xr:uid="{00000000-0004-0000-0000-000000170000}"/>
    <hyperlink ref="Q4658" r:id="rId5890" xr:uid="{00000000-0004-0000-0000-000001170000}"/>
    <hyperlink ref="R4658" r:id="rId5891" xr:uid="{00000000-0004-0000-0000-000002170000}"/>
    <hyperlink ref="Q4659" r:id="rId5892" xr:uid="{00000000-0004-0000-0000-000003170000}"/>
    <hyperlink ref="R4659" r:id="rId5893" xr:uid="{00000000-0004-0000-0000-000004170000}"/>
    <hyperlink ref="Q4660" r:id="rId5894" xr:uid="{00000000-0004-0000-0000-000005170000}"/>
    <hyperlink ref="R4660" r:id="rId5895" xr:uid="{00000000-0004-0000-0000-000006170000}"/>
    <hyperlink ref="Q4661" r:id="rId5896" xr:uid="{00000000-0004-0000-0000-000007170000}"/>
    <hyperlink ref="R4661" r:id="rId5897" xr:uid="{00000000-0004-0000-0000-000008170000}"/>
    <hyperlink ref="Q4662" r:id="rId5898" xr:uid="{00000000-0004-0000-0000-000009170000}"/>
    <hyperlink ref="R4662" r:id="rId5899" xr:uid="{00000000-0004-0000-0000-00000A170000}"/>
    <hyperlink ref="Q4663" r:id="rId5900" xr:uid="{00000000-0004-0000-0000-00000B170000}"/>
    <hyperlink ref="R4663" r:id="rId5901" xr:uid="{00000000-0004-0000-0000-00000C170000}"/>
    <hyperlink ref="Q4664" r:id="rId5902" xr:uid="{00000000-0004-0000-0000-00000D170000}"/>
    <hyperlink ref="R4664" r:id="rId5903" xr:uid="{00000000-0004-0000-0000-00000E170000}"/>
    <hyperlink ref="Q4665" r:id="rId5904" xr:uid="{00000000-0004-0000-0000-00000F170000}"/>
    <hyperlink ref="R4665" r:id="rId5905" xr:uid="{00000000-0004-0000-0000-000010170000}"/>
    <hyperlink ref="Q4666" r:id="rId5906" xr:uid="{00000000-0004-0000-0000-000011170000}"/>
    <hyperlink ref="R4666" r:id="rId5907" xr:uid="{00000000-0004-0000-0000-000012170000}"/>
    <hyperlink ref="Q4667" r:id="rId5908" xr:uid="{00000000-0004-0000-0000-000013170000}"/>
    <hyperlink ref="R4667" r:id="rId5909" xr:uid="{00000000-0004-0000-0000-000014170000}"/>
    <hyperlink ref="Q4668" r:id="rId5910" xr:uid="{00000000-0004-0000-0000-000015170000}"/>
    <hyperlink ref="R4668" r:id="rId5911" xr:uid="{00000000-0004-0000-0000-000016170000}"/>
    <hyperlink ref="Q4669" r:id="rId5912" xr:uid="{00000000-0004-0000-0000-000017170000}"/>
    <hyperlink ref="R4669" r:id="rId5913" xr:uid="{00000000-0004-0000-0000-000018170000}"/>
    <hyperlink ref="Q4670" r:id="rId5914" xr:uid="{00000000-0004-0000-0000-000019170000}"/>
    <hyperlink ref="R4670" r:id="rId5915" xr:uid="{00000000-0004-0000-0000-00001A170000}"/>
    <hyperlink ref="Q4671" r:id="rId5916" xr:uid="{00000000-0004-0000-0000-00001B170000}"/>
    <hyperlink ref="R4671" r:id="rId5917" xr:uid="{00000000-0004-0000-0000-00001C170000}"/>
    <hyperlink ref="Q4672" r:id="rId5918" xr:uid="{00000000-0004-0000-0000-00001D170000}"/>
    <hyperlink ref="R4672" r:id="rId5919" xr:uid="{00000000-0004-0000-0000-00001E170000}"/>
    <hyperlink ref="Q4673" r:id="rId5920" xr:uid="{00000000-0004-0000-0000-00001F170000}"/>
    <hyperlink ref="R4673" r:id="rId5921" xr:uid="{00000000-0004-0000-0000-000020170000}"/>
    <hyperlink ref="Q4674" r:id="rId5922" xr:uid="{00000000-0004-0000-0000-000021170000}"/>
    <hyperlink ref="R4674" r:id="rId5923" xr:uid="{00000000-0004-0000-0000-000022170000}"/>
    <hyperlink ref="Q4675" r:id="rId5924" xr:uid="{00000000-0004-0000-0000-000023170000}"/>
    <hyperlink ref="R4675" r:id="rId5925" xr:uid="{00000000-0004-0000-0000-000024170000}"/>
    <hyperlink ref="Q4676" r:id="rId5926" xr:uid="{00000000-0004-0000-0000-000025170000}"/>
    <hyperlink ref="R4676" r:id="rId5927" xr:uid="{00000000-0004-0000-0000-000026170000}"/>
    <hyperlink ref="Q4677" r:id="rId5928" xr:uid="{00000000-0004-0000-0000-000027170000}"/>
    <hyperlink ref="R4677" r:id="rId5929" xr:uid="{00000000-0004-0000-0000-000028170000}"/>
    <hyperlink ref="Q4678" r:id="rId5930" xr:uid="{00000000-0004-0000-0000-000029170000}"/>
    <hyperlink ref="R4678" r:id="rId5931" xr:uid="{00000000-0004-0000-0000-00002A170000}"/>
    <hyperlink ref="Q4679" r:id="rId5932" xr:uid="{00000000-0004-0000-0000-00002B170000}"/>
    <hyperlink ref="R4679" r:id="rId5933" xr:uid="{00000000-0004-0000-0000-00002C170000}"/>
    <hyperlink ref="Q4680" r:id="rId5934" xr:uid="{00000000-0004-0000-0000-00002D170000}"/>
    <hyperlink ref="R4680" r:id="rId5935" xr:uid="{00000000-0004-0000-0000-00002E170000}"/>
    <hyperlink ref="Q4681" r:id="rId5936" xr:uid="{00000000-0004-0000-0000-00002F170000}"/>
    <hyperlink ref="R4681" r:id="rId5937" xr:uid="{00000000-0004-0000-0000-000030170000}"/>
    <hyperlink ref="Q4682" r:id="rId5938" xr:uid="{00000000-0004-0000-0000-000031170000}"/>
    <hyperlink ref="R4682" r:id="rId5939" xr:uid="{00000000-0004-0000-0000-000032170000}"/>
    <hyperlink ref="Q4683" r:id="rId5940" xr:uid="{00000000-0004-0000-0000-000033170000}"/>
    <hyperlink ref="R4683" r:id="rId5941" xr:uid="{00000000-0004-0000-0000-000034170000}"/>
    <hyperlink ref="Q4684" r:id="rId5942" xr:uid="{00000000-0004-0000-0000-000035170000}"/>
    <hyperlink ref="R4684" r:id="rId5943" xr:uid="{00000000-0004-0000-0000-000036170000}"/>
    <hyperlink ref="Q4685" r:id="rId5944" xr:uid="{00000000-0004-0000-0000-000037170000}"/>
    <hyperlink ref="R4685" r:id="rId5945" xr:uid="{00000000-0004-0000-0000-000038170000}"/>
    <hyperlink ref="Q4686" r:id="rId5946" xr:uid="{00000000-0004-0000-0000-000039170000}"/>
    <hyperlink ref="Q4687" r:id="rId5947" xr:uid="{00000000-0004-0000-0000-00003A170000}"/>
    <hyperlink ref="Q4688" r:id="rId5948" xr:uid="{00000000-0004-0000-0000-00003B170000}"/>
    <hyperlink ref="Q4689" r:id="rId5949" xr:uid="{00000000-0004-0000-0000-00003C170000}"/>
    <hyperlink ref="Q4690" r:id="rId5950" xr:uid="{00000000-0004-0000-0000-00003D170000}"/>
    <hyperlink ref="Q4691" r:id="rId5951" xr:uid="{00000000-0004-0000-0000-00003E170000}"/>
    <hyperlink ref="Q4692" r:id="rId5952" xr:uid="{00000000-0004-0000-0000-00003F170000}"/>
    <hyperlink ref="Q4693" r:id="rId5953" xr:uid="{00000000-0004-0000-0000-000040170000}"/>
    <hyperlink ref="Q4694" r:id="rId5954" xr:uid="{00000000-0004-0000-0000-000041170000}"/>
    <hyperlink ref="Q4695" r:id="rId5955" xr:uid="{00000000-0004-0000-0000-000042170000}"/>
    <hyperlink ref="Q4696" r:id="rId5956" xr:uid="{00000000-0004-0000-0000-000043170000}"/>
    <hyperlink ref="Q4697" r:id="rId5957" xr:uid="{00000000-0004-0000-0000-000044170000}"/>
    <hyperlink ref="Q4698" r:id="rId5958" xr:uid="{00000000-0004-0000-0000-000045170000}"/>
    <hyperlink ref="Q4699" r:id="rId5959" xr:uid="{00000000-0004-0000-0000-000046170000}"/>
    <hyperlink ref="Q4700" r:id="rId5960" xr:uid="{00000000-0004-0000-0000-000047170000}"/>
    <hyperlink ref="Q4701" r:id="rId5961" xr:uid="{00000000-0004-0000-0000-000048170000}"/>
    <hyperlink ref="Q4702" r:id="rId5962" xr:uid="{00000000-0004-0000-0000-000049170000}"/>
    <hyperlink ref="Q4703" r:id="rId5963" xr:uid="{00000000-0004-0000-0000-00004A170000}"/>
    <hyperlink ref="Q4704" r:id="rId5964" xr:uid="{00000000-0004-0000-0000-00004B170000}"/>
    <hyperlink ref="Q4705" r:id="rId5965" xr:uid="{00000000-0004-0000-0000-00004C170000}"/>
    <hyperlink ref="Q4706" r:id="rId5966" xr:uid="{00000000-0004-0000-0000-00004D170000}"/>
    <hyperlink ref="Q4707" r:id="rId5967" xr:uid="{00000000-0004-0000-0000-00004E170000}"/>
    <hyperlink ref="Q4708" r:id="rId5968" xr:uid="{00000000-0004-0000-0000-00004F170000}"/>
    <hyperlink ref="Q4709" r:id="rId5969" xr:uid="{00000000-0004-0000-0000-000050170000}"/>
    <hyperlink ref="Q4710" r:id="rId5970" xr:uid="{00000000-0004-0000-0000-000051170000}"/>
    <hyperlink ref="Q4711" r:id="rId5971" xr:uid="{00000000-0004-0000-0000-000052170000}"/>
    <hyperlink ref="Q4712" r:id="rId5972" xr:uid="{00000000-0004-0000-0000-000053170000}"/>
    <hyperlink ref="Q4713" r:id="rId5973" xr:uid="{00000000-0004-0000-0000-000054170000}"/>
    <hyperlink ref="Q4714" r:id="rId5974" xr:uid="{00000000-0004-0000-0000-000055170000}"/>
    <hyperlink ref="Q4715" r:id="rId5975" xr:uid="{00000000-0004-0000-0000-000056170000}"/>
    <hyperlink ref="Q4716" r:id="rId5976" xr:uid="{00000000-0004-0000-0000-000057170000}"/>
    <hyperlink ref="Q4717" r:id="rId5977" xr:uid="{00000000-0004-0000-0000-000058170000}"/>
    <hyperlink ref="Q4718" r:id="rId5978" xr:uid="{00000000-0004-0000-0000-000059170000}"/>
    <hyperlink ref="Q4719" r:id="rId5979" xr:uid="{00000000-0004-0000-0000-00005A170000}"/>
    <hyperlink ref="Q4720" r:id="rId5980" xr:uid="{00000000-0004-0000-0000-00005B170000}"/>
    <hyperlink ref="Q4721" r:id="rId5981" xr:uid="{00000000-0004-0000-0000-00005C170000}"/>
    <hyperlink ref="Q4722" r:id="rId5982" xr:uid="{00000000-0004-0000-0000-00005D170000}"/>
    <hyperlink ref="Q4723" r:id="rId5983" xr:uid="{00000000-0004-0000-0000-00005E170000}"/>
    <hyperlink ref="Q4724" r:id="rId5984" xr:uid="{00000000-0004-0000-0000-00005F170000}"/>
    <hyperlink ref="Q4725" r:id="rId5985" xr:uid="{00000000-0004-0000-0000-000060170000}"/>
    <hyperlink ref="Q4726" r:id="rId5986" xr:uid="{00000000-0004-0000-0000-000061170000}"/>
    <hyperlink ref="Q4727" r:id="rId5987" xr:uid="{00000000-0004-0000-0000-000062170000}"/>
    <hyperlink ref="Q4728" r:id="rId5988" xr:uid="{00000000-0004-0000-0000-000063170000}"/>
    <hyperlink ref="Q4729" r:id="rId5989" xr:uid="{00000000-0004-0000-0000-000064170000}"/>
    <hyperlink ref="Q4730" r:id="rId5990" xr:uid="{00000000-0004-0000-0000-000065170000}"/>
    <hyperlink ref="Q4731" r:id="rId5991" xr:uid="{00000000-0004-0000-0000-000066170000}"/>
    <hyperlink ref="Q4732" r:id="rId5992" xr:uid="{00000000-0004-0000-0000-000067170000}"/>
    <hyperlink ref="Q4733" r:id="rId5993" xr:uid="{00000000-0004-0000-0000-000068170000}"/>
    <hyperlink ref="Q4734" r:id="rId5994" xr:uid="{00000000-0004-0000-0000-000069170000}"/>
    <hyperlink ref="Q4735" r:id="rId5995" xr:uid="{00000000-0004-0000-0000-00006A170000}"/>
    <hyperlink ref="Q4736" r:id="rId5996" xr:uid="{00000000-0004-0000-0000-00006B170000}"/>
    <hyperlink ref="Q4737" r:id="rId5997" xr:uid="{00000000-0004-0000-0000-00006C170000}"/>
    <hyperlink ref="Q4738" r:id="rId5998" xr:uid="{00000000-0004-0000-0000-00006D170000}"/>
    <hyperlink ref="Q4739" r:id="rId5999" xr:uid="{00000000-0004-0000-0000-00006E170000}"/>
    <hyperlink ref="Q4740" r:id="rId6000" xr:uid="{00000000-0004-0000-0000-00006F170000}"/>
    <hyperlink ref="Q4741" r:id="rId6001" xr:uid="{00000000-0004-0000-0000-000070170000}"/>
    <hyperlink ref="Q4742" r:id="rId6002" xr:uid="{00000000-0004-0000-0000-000071170000}"/>
    <hyperlink ref="Q4743" r:id="rId6003" xr:uid="{00000000-0004-0000-0000-000072170000}"/>
    <hyperlink ref="Q4744" r:id="rId6004" xr:uid="{00000000-0004-0000-0000-000073170000}"/>
    <hyperlink ref="Q4745" r:id="rId6005" xr:uid="{00000000-0004-0000-0000-000074170000}"/>
    <hyperlink ref="Q4746" r:id="rId6006" xr:uid="{00000000-0004-0000-0000-000075170000}"/>
    <hyperlink ref="Q4747" r:id="rId6007" xr:uid="{00000000-0004-0000-0000-000076170000}"/>
    <hyperlink ref="Q4748" r:id="rId6008" xr:uid="{00000000-0004-0000-0000-000077170000}"/>
    <hyperlink ref="Q4749" r:id="rId6009" xr:uid="{00000000-0004-0000-0000-000078170000}"/>
    <hyperlink ref="Q4750" r:id="rId6010" xr:uid="{00000000-0004-0000-0000-000079170000}"/>
    <hyperlink ref="Q4751" r:id="rId6011" xr:uid="{00000000-0004-0000-0000-00007A170000}"/>
    <hyperlink ref="Q4752" r:id="rId6012" xr:uid="{00000000-0004-0000-0000-00007B170000}"/>
    <hyperlink ref="Q4753" r:id="rId6013" xr:uid="{00000000-0004-0000-0000-00007C170000}"/>
    <hyperlink ref="Q4754" r:id="rId6014" xr:uid="{00000000-0004-0000-0000-00007D170000}"/>
    <hyperlink ref="Q4755" r:id="rId6015" xr:uid="{00000000-0004-0000-0000-00007E170000}"/>
    <hyperlink ref="Q4756" r:id="rId6016" xr:uid="{00000000-0004-0000-0000-00007F170000}"/>
    <hyperlink ref="Q4757" r:id="rId6017" xr:uid="{00000000-0004-0000-0000-000080170000}"/>
    <hyperlink ref="Q4758" r:id="rId6018" xr:uid="{00000000-0004-0000-0000-000081170000}"/>
    <hyperlink ref="Q4759" r:id="rId6019" xr:uid="{00000000-0004-0000-0000-000082170000}"/>
    <hyperlink ref="Q4760" r:id="rId6020" xr:uid="{00000000-0004-0000-0000-000083170000}"/>
    <hyperlink ref="Q4761" r:id="rId6021" xr:uid="{00000000-0004-0000-0000-000084170000}"/>
    <hyperlink ref="Q4762" r:id="rId6022" xr:uid="{00000000-0004-0000-0000-000085170000}"/>
    <hyperlink ref="Q4763" r:id="rId6023" xr:uid="{00000000-0004-0000-0000-000086170000}"/>
    <hyperlink ref="Q4764" r:id="rId6024" xr:uid="{00000000-0004-0000-0000-000087170000}"/>
    <hyperlink ref="Q4765" r:id="rId6025" xr:uid="{00000000-0004-0000-0000-000088170000}"/>
    <hyperlink ref="Q4766" r:id="rId6026" xr:uid="{00000000-0004-0000-0000-000089170000}"/>
    <hyperlink ref="Q4767" r:id="rId6027" xr:uid="{00000000-0004-0000-0000-00008A170000}"/>
    <hyperlink ref="Q4768" r:id="rId6028" xr:uid="{00000000-0004-0000-0000-00008B170000}"/>
    <hyperlink ref="Q4769" r:id="rId6029" xr:uid="{00000000-0004-0000-0000-00008C170000}"/>
    <hyperlink ref="Q4770" r:id="rId6030" xr:uid="{00000000-0004-0000-0000-00008D170000}"/>
    <hyperlink ref="Q4771" r:id="rId6031" xr:uid="{00000000-0004-0000-0000-00008E170000}"/>
    <hyperlink ref="Q4772" r:id="rId6032" xr:uid="{00000000-0004-0000-0000-00008F170000}"/>
    <hyperlink ref="Q4773" r:id="rId6033" xr:uid="{00000000-0004-0000-0000-000090170000}"/>
    <hyperlink ref="Q4774" r:id="rId6034" xr:uid="{00000000-0004-0000-0000-000091170000}"/>
    <hyperlink ref="Q4775" r:id="rId6035" xr:uid="{00000000-0004-0000-0000-000092170000}"/>
    <hyperlink ref="Q4776" r:id="rId6036" xr:uid="{00000000-0004-0000-0000-000093170000}"/>
    <hyperlink ref="Q4777" r:id="rId6037" xr:uid="{00000000-0004-0000-0000-000094170000}"/>
    <hyperlink ref="Q4778" r:id="rId6038" xr:uid="{00000000-0004-0000-0000-000095170000}"/>
    <hyperlink ref="Q4779" r:id="rId6039" xr:uid="{00000000-0004-0000-0000-000096170000}"/>
    <hyperlink ref="Q4780" r:id="rId6040" xr:uid="{00000000-0004-0000-0000-000097170000}"/>
    <hyperlink ref="Q4781" r:id="rId6041" xr:uid="{00000000-0004-0000-0000-000098170000}"/>
    <hyperlink ref="Q4782" r:id="rId6042" xr:uid="{00000000-0004-0000-0000-000099170000}"/>
    <hyperlink ref="Q4783" r:id="rId6043" xr:uid="{00000000-0004-0000-0000-00009A170000}"/>
    <hyperlink ref="Q4784" r:id="rId6044" xr:uid="{00000000-0004-0000-0000-00009B170000}"/>
    <hyperlink ref="Q4785" r:id="rId6045" xr:uid="{00000000-0004-0000-0000-00009C170000}"/>
    <hyperlink ref="Q4786" r:id="rId6046" xr:uid="{00000000-0004-0000-0000-00009D170000}"/>
    <hyperlink ref="Q4787" r:id="rId6047" xr:uid="{00000000-0004-0000-0000-00009E170000}"/>
    <hyperlink ref="Q4788" r:id="rId6048" xr:uid="{00000000-0004-0000-0000-00009F170000}"/>
    <hyperlink ref="Q4789" r:id="rId6049" xr:uid="{00000000-0004-0000-0000-0000A0170000}"/>
    <hyperlink ref="Q4790" r:id="rId6050" xr:uid="{00000000-0004-0000-0000-0000A1170000}"/>
    <hyperlink ref="Q4791" r:id="rId6051" xr:uid="{00000000-0004-0000-0000-0000A2170000}"/>
    <hyperlink ref="Q4792" r:id="rId6052" xr:uid="{00000000-0004-0000-0000-0000A3170000}"/>
    <hyperlink ref="Q4793" r:id="rId6053" xr:uid="{00000000-0004-0000-0000-0000A4170000}"/>
    <hyperlink ref="Q4794" r:id="rId6054" xr:uid="{00000000-0004-0000-0000-0000A5170000}"/>
    <hyperlink ref="Q4795" r:id="rId6055" xr:uid="{00000000-0004-0000-0000-0000A6170000}"/>
    <hyperlink ref="Q4796" r:id="rId6056" xr:uid="{00000000-0004-0000-0000-0000A7170000}"/>
    <hyperlink ref="Q4797" r:id="rId6057" xr:uid="{00000000-0004-0000-0000-0000A8170000}"/>
    <hyperlink ref="Q4798" r:id="rId6058" xr:uid="{00000000-0004-0000-0000-0000A9170000}"/>
    <hyperlink ref="Q4799" r:id="rId6059" xr:uid="{00000000-0004-0000-0000-0000AA170000}"/>
    <hyperlink ref="Q4800" r:id="rId6060" xr:uid="{00000000-0004-0000-0000-0000AB170000}"/>
    <hyperlink ref="Q4801" r:id="rId6061" xr:uid="{00000000-0004-0000-0000-0000AC170000}"/>
    <hyperlink ref="Q4802" r:id="rId6062" xr:uid="{00000000-0004-0000-0000-0000AD170000}"/>
    <hyperlink ref="Q4803" r:id="rId6063" xr:uid="{00000000-0004-0000-0000-0000AE170000}"/>
    <hyperlink ref="Q4804" r:id="rId6064" xr:uid="{00000000-0004-0000-0000-0000AF170000}"/>
    <hyperlink ref="Q4805" r:id="rId6065" xr:uid="{00000000-0004-0000-0000-0000B0170000}"/>
    <hyperlink ref="R4805" r:id="rId6066" xr:uid="{00000000-0004-0000-0000-0000B1170000}"/>
    <hyperlink ref="Q4806" r:id="rId6067" xr:uid="{00000000-0004-0000-0000-0000B2170000}"/>
    <hyperlink ref="R4806" r:id="rId6068" xr:uid="{00000000-0004-0000-0000-0000B3170000}"/>
    <hyperlink ref="Q4807" r:id="rId6069" xr:uid="{00000000-0004-0000-0000-0000B4170000}"/>
    <hyperlink ref="R4807" r:id="rId6070" xr:uid="{00000000-0004-0000-0000-0000B5170000}"/>
    <hyperlink ref="Q4808" r:id="rId6071" xr:uid="{00000000-0004-0000-0000-0000B6170000}"/>
    <hyperlink ref="R4808" r:id="rId6072" xr:uid="{00000000-0004-0000-0000-0000B7170000}"/>
    <hyperlink ref="Q4809" r:id="rId6073" xr:uid="{00000000-0004-0000-0000-0000B8170000}"/>
    <hyperlink ref="R4809" r:id="rId6074" xr:uid="{00000000-0004-0000-0000-0000B9170000}"/>
    <hyperlink ref="Q4810" r:id="rId6075" xr:uid="{00000000-0004-0000-0000-0000BA170000}"/>
    <hyperlink ref="R4810" r:id="rId6076" xr:uid="{00000000-0004-0000-0000-0000BB170000}"/>
    <hyperlink ref="Q4811" r:id="rId6077" xr:uid="{00000000-0004-0000-0000-0000BC170000}"/>
    <hyperlink ref="R4811" r:id="rId6078" xr:uid="{00000000-0004-0000-0000-0000BD170000}"/>
    <hyperlink ref="Q4812" r:id="rId6079" xr:uid="{00000000-0004-0000-0000-0000BE170000}"/>
    <hyperlink ref="R4812" r:id="rId6080" xr:uid="{00000000-0004-0000-0000-0000BF170000}"/>
    <hyperlink ref="Q4813" r:id="rId6081" xr:uid="{00000000-0004-0000-0000-0000C0170000}"/>
    <hyperlink ref="R4813" r:id="rId6082" xr:uid="{00000000-0004-0000-0000-0000C1170000}"/>
    <hyperlink ref="Q4814" r:id="rId6083" xr:uid="{00000000-0004-0000-0000-0000C2170000}"/>
    <hyperlink ref="R4814" r:id="rId6084" xr:uid="{00000000-0004-0000-0000-0000C3170000}"/>
    <hyperlink ref="Q4815" r:id="rId6085" xr:uid="{00000000-0004-0000-0000-0000C4170000}"/>
    <hyperlink ref="R4815" r:id="rId6086" xr:uid="{00000000-0004-0000-0000-0000C5170000}"/>
    <hyperlink ref="Q4816" r:id="rId6087" xr:uid="{00000000-0004-0000-0000-0000C6170000}"/>
    <hyperlink ref="R4816" r:id="rId6088" xr:uid="{00000000-0004-0000-0000-0000C7170000}"/>
    <hyperlink ref="Q4817" r:id="rId6089" xr:uid="{00000000-0004-0000-0000-0000C8170000}"/>
    <hyperlink ref="R4817" r:id="rId6090" xr:uid="{00000000-0004-0000-0000-0000C9170000}"/>
    <hyperlink ref="Q4818" r:id="rId6091" xr:uid="{00000000-0004-0000-0000-0000CA170000}"/>
    <hyperlink ref="R4818" r:id="rId6092" xr:uid="{00000000-0004-0000-0000-0000CB170000}"/>
    <hyperlink ref="Q4819" r:id="rId6093" xr:uid="{00000000-0004-0000-0000-0000CC170000}"/>
    <hyperlink ref="R4819" r:id="rId6094" xr:uid="{00000000-0004-0000-0000-0000CD170000}"/>
    <hyperlink ref="Q4820" r:id="rId6095" xr:uid="{00000000-0004-0000-0000-0000CE170000}"/>
    <hyperlink ref="R4820" r:id="rId6096" xr:uid="{00000000-0004-0000-0000-0000CF170000}"/>
    <hyperlink ref="Q4821" r:id="rId6097" xr:uid="{00000000-0004-0000-0000-0000D0170000}"/>
    <hyperlink ref="R4821" r:id="rId6098" xr:uid="{00000000-0004-0000-0000-0000D1170000}"/>
    <hyperlink ref="Q4822" r:id="rId6099" xr:uid="{00000000-0004-0000-0000-0000D2170000}"/>
    <hyperlink ref="R4822" r:id="rId6100" xr:uid="{00000000-0004-0000-0000-0000D3170000}"/>
    <hyperlink ref="Q4823" r:id="rId6101" xr:uid="{00000000-0004-0000-0000-0000D4170000}"/>
    <hyperlink ref="R4823" r:id="rId6102" xr:uid="{00000000-0004-0000-0000-0000D5170000}"/>
    <hyperlink ref="Q4824" r:id="rId6103" xr:uid="{00000000-0004-0000-0000-0000D6170000}"/>
    <hyperlink ref="Q4825" r:id="rId6104" xr:uid="{00000000-0004-0000-0000-0000D7170000}"/>
    <hyperlink ref="Q4826" r:id="rId6105" xr:uid="{00000000-0004-0000-0000-0000D8170000}"/>
    <hyperlink ref="Q4827" r:id="rId6106" xr:uid="{00000000-0004-0000-0000-0000D9170000}"/>
    <hyperlink ref="Q4828" r:id="rId6107" xr:uid="{00000000-0004-0000-0000-0000DA170000}"/>
    <hyperlink ref="Q4829" r:id="rId6108" xr:uid="{00000000-0004-0000-0000-0000DB170000}"/>
    <hyperlink ref="Q4830" r:id="rId6109" xr:uid="{00000000-0004-0000-0000-0000DC170000}"/>
    <hyperlink ref="Q4831" r:id="rId6110" xr:uid="{00000000-0004-0000-0000-0000DD170000}"/>
    <hyperlink ref="Q4832" r:id="rId6111" xr:uid="{00000000-0004-0000-0000-0000DE170000}"/>
    <hyperlink ref="Q4833" r:id="rId6112" xr:uid="{00000000-0004-0000-0000-0000DF170000}"/>
    <hyperlink ref="Q4834" r:id="rId6113" xr:uid="{00000000-0004-0000-0000-0000E0170000}"/>
    <hyperlink ref="Q4835" r:id="rId6114" xr:uid="{00000000-0004-0000-0000-0000E1170000}"/>
    <hyperlink ref="Q4836" r:id="rId6115" xr:uid="{00000000-0004-0000-0000-0000E2170000}"/>
    <hyperlink ref="Q4837" r:id="rId6116" xr:uid="{00000000-0004-0000-0000-0000E3170000}"/>
    <hyperlink ref="Q4838" r:id="rId6117" xr:uid="{00000000-0004-0000-0000-0000E4170000}"/>
    <hyperlink ref="Q4839" r:id="rId6118" xr:uid="{00000000-0004-0000-0000-0000E5170000}"/>
    <hyperlink ref="Q4840" r:id="rId6119" xr:uid="{00000000-0004-0000-0000-0000E6170000}"/>
    <hyperlink ref="Q4841" r:id="rId6120" xr:uid="{00000000-0004-0000-0000-0000E7170000}"/>
    <hyperlink ref="Q4842" r:id="rId6121" xr:uid="{00000000-0004-0000-0000-0000E8170000}"/>
    <hyperlink ref="Q4843" r:id="rId6122" xr:uid="{00000000-0004-0000-0000-0000E9170000}"/>
    <hyperlink ref="Q4844" r:id="rId6123" xr:uid="{00000000-0004-0000-0000-0000EA170000}"/>
    <hyperlink ref="Q4845" r:id="rId6124" xr:uid="{00000000-0004-0000-0000-0000EB170000}"/>
    <hyperlink ref="Q4846" r:id="rId6125" xr:uid="{00000000-0004-0000-0000-0000EC170000}"/>
    <hyperlink ref="Q4847" r:id="rId6126" xr:uid="{00000000-0004-0000-0000-0000ED170000}"/>
    <hyperlink ref="Q4848" r:id="rId6127" xr:uid="{00000000-0004-0000-0000-0000EE170000}"/>
    <hyperlink ref="Q4849" r:id="rId6128" xr:uid="{00000000-0004-0000-0000-0000EF170000}"/>
    <hyperlink ref="Q4850" r:id="rId6129" xr:uid="{00000000-0004-0000-0000-0000F0170000}"/>
    <hyperlink ref="Q4851" r:id="rId6130" xr:uid="{00000000-0004-0000-0000-0000F1170000}"/>
    <hyperlink ref="Q4852" r:id="rId6131" xr:uid="{00000000-0004-0000-0000-0000F2170000}"/>
    <hyperlink ref="Q4853" r:id="rId6132" xr:uid="{00000000-0004-0000-0000-0000F3170000}"/>
    <hyperlink ref="Q4854" r:id="rId6133" xr:uid="{00000000-0004-0000-0000-0000F4170000}"/>
    <hyperlink ref="Q4855" r:id="rId6134" xr:uid="{00000000-0004-0000-0000-0000F5170000}"/>
    <hyperlink ref="Q4856" r:id="rId6135" xr:uid="{00000000-0004-0000-0000-0000F6170000}"/>
    <hyperlink ref="Q4857" r:id="rId6136" xr:uid="{00000000-0004-0000-0000-0000F7170000}"/>
    <hyperlink ref="Q4858" r:id="rId6137" xr:uid="{00000000-0004-0000-0000-0000F8170000}"/>
    <hyperlink ref="Q4859" r:id="rId6138" xr:uid="{00000000-0004-0000-0000-0000F9170000}"/>
    <hyperlink ref="Q4872" r:id="rId6139" xr:uid="{00000000-0004-0000-0000-0000FA170000}"/>
    <hyperlink ref="Q4873" r:id="rId6140" xr:uid="{00000000-0004-0000-0000-0000FB170000}"/>
    <hyperlink ref="Q4874" r:id="rId6141" xr:uid="{00000000-0004-0000-0000-0000FC170000}"/>
    <hyperlink ref="Q4875" r:id="rId6142" xr:uid="{00000000-0004-0000-0000-0000FD170000}"/>
    <hyperlink ref="Q4876" r:id="rId6143" xr:uid="{00000000-0004-0000-0000-0000FE170000}"/>
    <hyperlink ref="Q4877" r:id="rId6144" xr:uid="{00000000-0004-0000-0000-0000FF170000}"/>
    <hyperlink ref="Q4878" r:id="rId6145" xr:uid="{00000000-0004-0000-0000-000000180000}"/>
    <hyperlink ref="Q4879" r:id="rId6146" xr:uid="{00000000-0004-0000-0000-000001180000}"/>
    <hyperlink ref="Q4880" r:id="rId6147" xr:uid="{00000000-0004-0000-0000-000002180000}"/>
    <hyperlink ref="Q4881" r:id="rId6148" xr:uid="{00000000-0004-0000-0000-000003180000}"/>
    <hyperlink ref="Q4882" r:id="rId6149" xr:uid="{00000000-0004-0000-0000-000004180000}"/>
    <hyperlink ref="Q4883" r:id="rId6150" xr:uid="{00000000-0004-0000-0000-000005180000}"/>
    <hyperlink ref="Q4884" r:id="rId6151" xr:uid="{00000000-0004-0000-0000-000006180000}"/>
    <hyperlink ref="Q4885" r:id="rId6152" xr:uid="{00000000-0004-0000-0000-000007180000}"/>
    <hyperlink ref="Q4886" r:id="rId6153" xr:uid="{00000000-0004-0000-0000-000008180000}"/>
    <hyperlink ref="Q4887" r:id="rId6154" xr:uid="{00000000-0004-0000-0000-000009180000}"/>
    <hyperlink ref="Q4888" r:id="rId6155" xr:uid="{00000000-0004-0000-0000-00000A180000}"/>
    <hyperlink ref="Q4889" r:id="rId6156" xr:uid="{00000000-0004-0000-0000-00000B180000}"/>
    <hyperlink ref="Q4890" r:id="rId6157" xr:uid="{00000000-0004-0000-0000-00000C180000}"/>
    <hyperlink ref="Q4891" r:id="rId6158" xr:uid="{00000000-0004-0000-0000-00000D180000}"/>
    <hyperlink ref="Q4892" r:id="rId6159" xr:uid="{00000000-0004-0000-0000-00000E180000}"/>
    <hyperlink ref="Q4893" r:id="rId6160" xr:uid="{00000000-0004-0000-0000-00000F180000}"/>
    <hyperlink ref="Q4894" r:id="rId6161" xr:uid="{00000000-0004-0000-0000-000010180000}"/>
    <hyperlink ref="Q4895" r:id="rId6162" xr:uid="{00000000-0004-0000-0000-000011180000}"/>
    <hyperlink ref="Q4896" r:id="rId6163" xr:uid="{00000000-0004-0000-0000-000012180000}"/>
    <hyperlink ref="Q4897" r:id="rId6164" xr:uid="{00000000-0004-0000-0000-000013180000}"/>
    <hyperlink ref="Q4898" r:id="rId6165" xr:uid="{00000000-0004-0000-0000-000014180000}"/>
    <hyperlink ref="Q4899" r:id="rId6166" xr:uid="{00000000-0004-0000-0000-000015180000}"/>
    <hyperlink ref="Q4900" r:id="rId6167" xr:uid="{00000000-0004-0000-0000-000016180000}"/>
    <hyperlink ref="Q4901" r:id="rId6168" xr:uid="{00000000-0004-0000-0000-000017180000}"/>
    <hyperlink ref="Q4902" r:id="rId6169" xr:uid="{00000000-0004-0000-0000-000018180000}"/>
    <hyperlink ref="Q4903" r:id="rId6170" xr:uid="{00000000-0004-0000-0000-000019180000}"/>
    <hyperlink ref="Q4904" r:id="rId6171" xr:uid="{00000000-0004-0000-0000-00001A180000}"/>
    <hyperlink ref="Q4905" r:id="rId6172" xr:uid="{00000000-0004-0000-0000-00001B180000}"/>
    <hyperlink ref="Q4906" r:id="rId6173" xr:uid="{00000000-0004-0000-0000-00001C180000}"/>
    <hyperlink ref="Q4907" r:id="rId6174" xr:uid="{00000000-0004-0000-0000-00001D180000}"/>
    <hyperlink ref="Q4908" r:id="rId6175" location="/" xr:uid="{00000000-0004-0000-0000-00001E180000}"/>
  </hyperlinks>
  <pageMargins left="0.7" right="0.7" top="0.75" bottom="0.75" header="0.3" footer="0.3"/>
  <legacyDrawing r:id="rId6176"/>
  <extLst>
    <ext xmlns:x14="http://schemas.microsoft.com/office/spreadsheetml/2009/9/main" uri="{CCE6A557-97BC-4b89-ADB6-D9C93CAAB3DF}">
      <x14:dataValidations xmlns:xm="http://schemas.microsoft.com/office/excel/2006/main" count="3">
        <x14:dataValidation type="list" allowBlank="1" showInputMessage="1" prompt="District entered doesn't match with our district list. Please check again" xr:uid="{00000000-0002-0000-0000-000000000000}">
          <x14:formula1>
            <xm:f>District_List!$B$2:$B$749</xm:f>
          </x14:formula1>
          <xm:sqref>H2:H641 H643:H963 G964:H964 H965:H1610 G1611:H1612 H1613:H2580 G2581:H2587 H2588:H3459 H3461:H5101</xm:sqref>
        </x14:dataValidation>
        <x14:dataValidation type="list" allowBlank="1" showInputMessage="1" showErrorMessage="1" prompt="State / UT names should match with &quot;Statewise&quot; sheet" xr:uid="{00000000-0002-0000-0000-000002000000}">
          <x14:formula1>
            <xm:f>Statewise!$A$3:$A$39</xm:f>
          </x14:formula1>
          <xm:sqref>I2:I171 I173:I237 I247:I373 I375:I391 I395:I570 I572:I764 I777:I5101</xm:sqref>
        </x14:dataValidation>
        <x14:dataValidation type="list" allowBlank="1" showInputMessage="1" prompt="District entered doesn't match with our district list. Please check again" xr:uid="{00000000-0002-0000-0000-000004000000}">
          <x14:formula1>
            <xm:f>District_List!$B:$B</xm:f>
          </x14:formula1>
          <xm:sqref>G1129:G1131 Q1150</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V1423"/>
  <sheetViews>
    <sheetView workbookViewId="0">
      <pane ySplit="1" topLeftCell="A2" activePane="bottomLeft" state="frozen"/>
      <selection pane="bottomLeft" activeCell="B3" sqref="B3"/>
    </sheetView>
  </sheetViews>
  <sheetFormatPr defaultColWidth="14.42578125" defaultRowHeight="15.75" customHeight="1"/>
  <cols>
    <col min="1" max="1" width="7.85546875" customWidth="1"/>
    <col min="2" max="2" width="10.42578125" customWidth="1"/>
    <col min="3" max="3" width="8.7109375" customWidth="1"/>
    <col min="4" max="4" width="9.140625" customWidth="1"/>
    <col min="5" max="5" width="17.85546875" customWidth="1"/>
    <col min="7" max="7" width="21.140625" customWidth="1"/>
    <col min="8" max="8" width="24.85546875" customWidth="1"/>
    <col min="9" max="10" width="25.140625" customWidth="1"/>
    <col min="11" max="11" width="11.7109375" customWidth="1"/>
    <col min="12" max="12" width="26.5703125" customWidth="1"/>
    <col min="15" max="15" width="26.42578125" customWidth="1"/>
  </cols>
  <sheetData>
    <row r="1" spans="1:22" ht="24.75" customHeight="1">
      <c r="A1" s="1" t="s">
        <v>0</v>
      </c>
      <c r="B1" s="10" t="s">
        <v>3</v>
      </c>
      <c r="C1" s="12" t="s">
        <v>10</v>
      </c>
      <c r="D1" s="14" t="s">
        <v>13</v>
      </c>
      <c r="E1" s="1" t="s">
        <v>17</v>
      </c>
      <c r="F1" s="1" t="s">
        <v>19</v>
      </c>
      <c r="G1" s="1" t="s">
        <v>2</v>
      </c>
      <c r="H1" s="1" t="s">
        <v>20</v>
      </c>
      <c r="I1" s="18" t="s">
        <v>21</v>
      </c>
      <c r="J1" s="18" t="s">
        <v>24</v>
      </c>
      <c r="K1" s="1" t="s">
        <v>25</v>
      </c>
      <c r="L1" s="18" t="s">
        <v>27</v>
      </c>
      <c r="M1" s="18" t="s">
        <v>29</v>
      </c>
      <c r="N1" s="18" t="s">
        <v>32</v>
      </c>
      <c r="O1" s="1" t="s">
        <v>33</v>
      </c>
      <c r="P1" s="21"/>
      <c r="Q1" s="21"/>
      <c r="R1" s="21"/>
      <c r="S1" s="21"/>
      <c r="T1" s="21"/>
      <c r="U1" s="21"/>
      <c r="V1" s="21"/>
    </row>
    <row r="2" spans="1:22" ht="12.75">
      <c r="A2" s="23">
        <v>1</v>
      </c>
      <c r="B2" s="25">
        <v>43919</v>
      </c>
      <c r="C2" s="27">
        <v>85</v>
      </c>
      <c r="D2" s="23" t="s">
        <v>39</v>
      </c>
      <c r="E2" s="23" t="s">
        <v>42</v>
      </c>
      <c r="F2" s="23" t="s">
        <v>43</v>
      </c>
      <c r="G2" s="23" t="s">
        <v>43</v>
      </c>
      <c r="H2" s="23" t="s">
        <v>45</v>
      </c>
      <c r="I2" s="23" t="str">
        <f>VLOOKUP(H2,State_codes!$B$2:$C$38, 2, FALSE)</f>
        <v>MH</v>
      </c>
      <c r="J2" s="23" t="s">
        <v>46</v>
      </c>
      <c r="K2" s="29"/>
      <c r="L2" s="30" t="s">
        <v>49</v>
      </c>
      <c r="M2" s="34" t="s">
        <v>53</v>
      </c>
      <c r="N2" s="36"/>
      <c r="O2" s="29"/>
      <c r="P2" s="29"/>
      <c r="Q2" s="29"/>
      <c r="R2" s="29"/>
      <c r="S2" s="29"/>
      <c r="T2" s="29"/>
      <c r="U2" s="29"/>
      <c r="V2" s="29"/>
    </row>
    <row r="3" spans="1:22" ht="12.75">
      <c r="A3" s="23">
        <v>2</v>
      </c>
      <c r="B3" s="25">
        <v>43919</v>
      </c>
      <c r="C3" s="27">
        <v>80</v>
      </c>
      <c r="D3" s="23" t="s">
        <v>39</v>
      </c>
      <c r="E3" s="23" t="s">
        <v>42</v>
      </c>
      <c r="F3" s="23" t="s">
        <v>43</v>
      </c>
      <c r="G3" s="23" t="s">
        <v>43</v>
      </c>
      <c r="H3" s="23" t="s">
        <v>45</v>
      </c>
      <c r="I3" s="23" t="str">
        <f>VLOOKUP(H3,State_codes!$B$2:$C$38, 2, FALSE)</f>
        <v>MH</v>
      </c>
      <c r="J3" s="23" t="s">
        <v>67</v>
      </c>
      <c r="K3" s="29"/>
      <c r="L3" s="30" t="s">
        <v>49</v>
      </c>
      <c r="M3" s="34" t="s">
        <v>70</v>
      </c>
      <c r="N3" s="36"/>
      <c r="O3" s="29"/>
      <c r="P3" s="29"/>
      <c r="Q3" s="29"/>
      <c r="R3" s="29"/>
      <c r="S3" s="29"/>
      <c r="T3" s="29"/>
      <c r="U3" s="29"/>
      <c r="V3" s="29"/>
    </row>
    <row r="4" spans="1:22" ht="12.75">
      <c r="A4" s="23">
        <v>3</v>
      </c>
      <c r="B4" s="25">
        <v>43919</v>
      </c>
      <c r="C4" s="27">
        <v>86</v>
      </c>
      <c r="D4" s="23" t="s">
        <v>40</v>
      </c>
      <c r="E4" s="23" t="s">
        <v>42</v>
      </c>
      <c r="F4" s="23" t="s">
        <v>76</v>
      </c>
      <c r="G4" s="23" t="s">
        <v>77</v>
      </c>
      <c r="H4" s="23" t="s">
        <v>45</v>
      </c>
      <c r="I4" s="23" t="str">
        <f>VLOOKUP(H4,State_codes!$B$2:$C$38, 2, FALSE)</f>
        <v>MH</v>
      </c>
      <c r="J4" s="29"/>
      <c r="K4" s="29"/>
      <c r="L4" s="30" t="s">
        <v>49</v>
      </c>
      <c r="M4" s="36"/>
      <c r="N4" s="36"/>
      <c r="O4" s="29"/>
      <c r="P4" s="29"/>
      <c r="Q4" s="29"/>
      <c r="R4" s="29"/>
      <c r="S4" s="29"/>
      <c r="T4" s="29"/>
      <c r="U4" s="29"/>
      <c r="V4" s="29"/>
    </row>
    <row r="5" spans="1:22" ht="12.75">
      <c r="A5" s="23">
        <v>4</v>
      </c>
      <c r="B5" s="25">
        <v>43919</v>
      </c>
      <c r="C5" s="42"/>
      <c r="D5" s="23"/>
      <c r="E5" s="23" t="s">
        <v>42</v>
      </c>
      <c r="F5" s="23"/>
      <c r="G5" s="23" t="s">
        <v>43</v>
      </c>
      <c r="H5" s="23" t="s">
        <v>45</v>
      </c>
      <c r="I5" s="23" t="str">
        <f>VLOOKUP(H5,State_codes!$B$2:$C$38, 2, FALSE)</f>
        <v>MH</v>
      </c>
      <c r="J5" s="29"/>
      <c r="K5" s="29"/>
      <c r="L5" s="30" t="s">
        <v>49</v>
      </c>
      <c r="M5" s="36"/>
      <c r="N5" s="36"/>
      <c r="O5" s="29"/>
      <c r="P5" s="29"/>
      <c r="Q5" s="29"/>
      <c r="R5" s="29"/>
      <c r="S5" s="29"/>
      <c r="T5" s="29"/>
      <c r="U5" s="29"/>
      <c r="V5" s="29"/>
    </row>
    <row r="6" spans="1:22" ht="12.75">
      <c r="A6" s="23">
        <v>5</v>
      </c>
      <c r="B6" s="25">
        <v>43919</v>
      </c>
      <c r="C6" s="42"/>
      <c r="D6" s="23"/>
      <c r="E6" s="23" t="s">
        <v>42</v>
      </c>
      <c r="F6" s="23"/>
      <c r="G6" s="23" t="s">
        <v>43</v>
      </c>
      <c r="H6" s="23" t="s">
        <v>45</v>
      </c>
      <c r="I6" s="23" t="str">
        <f>VLOOKUP(H6,State_codes!$B$2:$C$38, 2, FALSE)</f>
        <v>MH</v>
      </c>
      <c r="J6" s="29"/>
      <c r="K6" s="29"/>
      <c r="L6" s="30" t="s">
        <v>49</v>
      </c>
      <c r="M6" s="36"/>
      <c r="N6" s="36"/>
      <c r="O6" s="29"/>
      <c r="P6" s="29"/>
      <c r="Q6" s="29"/>
      <c r="R6" s="29"/>
      <c r="S6" s="29"/>
      <c r="T6" s="29"/>
      <c r="U6" s="29"/>
      <c r="V6" s="29"/>
    </row>
    <row r="7" spans="1:22" ht="12.75">
      <c r="A7" s="23">
        <v>6</v>
      </c>
      <c r="B7" s="25">
        <v>43919</v>
      </c>
      <c r="C7" s="41"/>
      <c r="E7" s="23" t="s">
        <v>42</v>
      </c>
      <c r="G7" s="23" t="s">
        <v>83</v>
      </c>
      <c r="H7" s="23" t="s">
        <v>45</v>
      </c>
      <c r="I7" s="23" t="str">
        <f>VLOOKUP(H7,State_codes!$B$2:$C$38, 2, FALSE)</f>
        <v>MH</v>
      </c>
      <c r="K7" s="29"/>
      <c r="L7" s="30" t="s">
        <v>49</v>
      </c>
      <c r="N7" s="36"/>
      <c r="O7" s="29"/>
      <c r="P7" s="29"/>
      <c r="Q7" s="29"/>
      <c r="R7" s="29"/>
      <c r="S7" s="29"/>
      <c r="T7" s="29"/>
      <c r="U7" s="29"/>
      <c r="V7" s="29"/>
    </row>
    <row r="8" spans="1:22" ht="12.75">
      <c r="A8" s="23">
        <v>7</v>
      </c>
      <c r="B8" s="25">
        <v>43919</v>
      </c>
      <c r="C8" s="27">
        <v>45</v>
      </c>
      <c r="D8" s="2" t="s">
        <v>39</v>
      </c>
      <c r="E8" s="23" t="s">
        <v>42</v>
      </c>
      <c r="G8" s="23" t="s">
        <v>84</v>
      </c>
      <c r="H8" s="23" t="s">
        <v>45</v>
      </c>
      <c r="I8" s="23" t="str">
        <f>VLOOKUP(H8,State_codes!$B$2:$C$38, 2, FALSE)</f>
        <v>MH</v>
      </c>
      <c r="J8" s="2" t="s">
        <v>85</v>
      </c>
      <c r="K8" s="29"/>
      <c r="L8" s="30" t="s">
        <v>49</v>
      </c>
      <c r="M8" s="34" t="s">
        <v>86</v>
      </c>
      <c r="N8" s="36"/>
      <c r="O8" s="29"/>
      <c r="P8" s="29"/>
      <c r="Q8" s="29"/>
      <c r="R8" s="29"/>
      <c r="S8" s="29"/>
      <c r="T8" s="29"/>
      <c r="U8" s="29"/>
      <c r="V8" s="29"/>
    </row>
    <row r="9" spans="1:22" ht="12.75">
      <c r="A9" s="23">
        <v>8</v>
      </c>
      <c r="B9" s="25">
        <v>43919</v>
      </c>
      <c r="C9" s="27"/>
      <c r="D9" s="23"/>
      <c r="E9" s="23" t="s">
        <v>51</v>
      </c>
      <c r="F9" s="23"/>
      <c r="G9" s="23" t="s">
        <v>43</v>
      </c>
      <c r="H9" s="23" t="s">
        <v>45</v>
      </c>
      <c r="I9" s="23" t="str">
        <f>VLOOKUP(H9,State_codes!$B$2:$C$38, 2, FALSE)</f>
        <v>MH</v>
      </c>
      <c r="J9" s="23"/>
      <c r="K9" s="23"/>
      <c r="L9" s="30" t="s">
        <v>89</v>
      </c>
      <c r="M9" s="36"/>
      <c r="N9" s="36"/>
      <c r="O9" s="29"/>
      <c r="P9" s="29"/>
      <c r="Q9" s="29"/>
      <c r="R9" s="29"/>
      <c r="S9" s="29"/>
      <c r="T9" s="29"/>
      <c r="U9" s="29"/>
      <c r="V9" s="29"/>
    </row>
    <row r="10" spans="1:22" ht="12.75">
      <c r="A10" s="23">
        <v>9</v>
      </c>
      <c r="B10" s="25">
        <v>43919</v>
      </c>
      <c r="C10" s="27"/>
      <c r="D10" s="23"/>
      <c r="E10" s="23" t="s">
        <v>51</v>
      </c>
      <c r="F10" s="23"/>
      <c r="G10" s="23" t="s">
        <v>43</v>
      </c>
      <c r="H10" s="23" t="s">
        <v>45</v>
      </c>
      <c r="I10" s="23" t="str">
        <f>VLOOKUP(H10,State_codes!$B$2:$C$38, 2, FALSE)</f>
        <v>MH</v>
      </c>
      <c r="J10" s="23"/>
      <c r="K10" s="23"/>
      <c r="L10" s="30" t="s">
        <v>89</v>
      </c>
      <c r="M10" s="36"/>
      <c r="N10" s="36"/>
      <c r="O10" s="29"/>
      <c r="P10" s="29"/>
      <c r="Q10" s="29"/>
      <c r="R10" s="29"/>
      <c r="S10" s="29"/>
      <c r="T10" s="29"/>
      <c r="U10" s="29"/>
      <c r="V10" s="29"/>
    </row>
    <row r="11" spans="1:22" ht="12.75">
      <c r="A11" s="23">
        <v>10</v>
      </c>
      <c r="B11" s="25">
        <v>43919</v>
      </c>
      <c r="C11" s="27"/>
      <c r="D11" s="23"/>
      <c r="E11" s="23" t="s">
        <v>51</v>
      </c>
      <c r="F11" s="23"/>
      <c r="G11" s="23" t="s">
        <v>43</v>
      </c>
      <c r="H11" s="23" t="s">
        <v>45</v>
      </c>
      <c r="I11" s="23" t="str">
        <f>VLOOKUP(H11,State_codes!$B$2:$C$38, 2, FALSE)</f>
        <v>MH</v>
      </c>
      <c r="J11" s="23"/>
      <c r="K11" s="23"/>
      <c r="L11" s="30" t="s">
        <v>89</v>
      </c>
      <c r="M11" s="36"/>
      <c r="N11" s="36"/>
      <c r="O11" s="29"/>
      <c r="P11" s="29"/>
      <c r="Q11" s="29"/>
      <c r="R11" s="29"/>
      <c r="S11" s="29"/>
      <c r="T11" s="29"/>
      <c r="U11" s="29"/>
      <c r="V11" s="29"/>
    </row>
    <row r="12" spans="1:22" ht="12.75">
      <c r="A12" s="23">
        <v>11</v>
      </c>
      <c r="B12" s="25">
        <v>43919</v>
      </c>
      <c r="C12" s="27"/>
      <c r="D12" s="23"/>
      <c r="E12" s="23" t="s">
        <v>51</v>
      </c>
      <c r="F12" s="23"/>
      <c r="G12" s="23" t="s">
        <v>43</v>
      </c>
      <c r="H12" s="23" t="s">
        <v>45</v>
      </c>
      <c r="I12" s="23" t="str">
        <f>VLOOKUP(H12,State_codes!$B$2:$C$38, 2, FALSE)</f>
        <v>MH</v>
      </c>
      <c r="J12" s="23"/>
      <c r="K12" s="23"/>
      <c r="L12" s="30" t="s">
        <v>89</v>
      </c>
      <c r="M12" s="36"/>
      <c r="N12" s="36"/>
      <c r="O12" s="29"/>
      <c r="P12" s="29"/>
      <c r="Q12" s="29"/>
      <c r="R12" s="29"/>
      <c r="S12" s="29"/>
      <c r="T12" s="29"/>
      <c r="U12" s="29"/>
      <c r="V12" s="29"/>
    </row>
    <row r="13" spans="1:22" ht="12.75">
      <c r="A13" s="23">
        <v>12</v>
      </c>
      <c r="B13" s="25">
        <v>43919</v>
      </c>
      <c r="C13" s="27"/>
      <c r="D13" s="23"/>
      <c r="E13" s="23" t="s">
        <v>51</v>
      </c>
      <c r="F13" s="23"/>
      <c r="G13" s="23" t="s">
        <v>43</v>
      </c>
      <c r="H13" s="23" t="s">
        <v>45</v>
      </c>
      <c r="I13" s="23" t="str">
        <f>VLOOKUP(H13,State_codes!$B$2:$C$38, 2, FALSE)</f>
        <v>MH</v>
      </c>
      <c r="J13" s="23"/>
      <c r="K13" s="23"/>
      <c r="L13" s="30" t="s">
        <v>89</v>
      </c>
      <c r="M13" s="36"/>
      <c r="N13" s="36"/>
      <c r="O13" s="29"/>
      <c r="P13" s="29"/>
      <c r="Q13" s="29"/>
      <c r="R13" s="29"/>
      <c r="S13" s="29"/>
      <c r="T13" s="29"/>
      <c r="U13" s="29"/>
      <c r="V13" s="29"/>
    </row>
    <row r="14" spans="1:22" ht="12.75">
      <c r="A14" s="23">
        <v>13</v>
      </c>
      <c r="B14" s="25">
        <v>43919</v>
      </c>
      <c r="C14" s="27"/>
      <c r="D14" s="23"/>
      <c r="E14" s="23" t="s">
        <v>51</v>
      </c>
      <c r="F14" s="23"/>
      <c r="G14" s="23" t="s">
        <v>43</v>
      </c>
      <c r="H14" s="23" t="s">
        <v>45</v>
      </c>
      <c r="I14" s="23" t="str">
        <f>VLOOKUP(H14,State_codes!$B$2:$C$38, 2, FALSE)</f>
        <v>MH</v>
      </c>
      <c r="J14" s="23"/>
      <c r="K14" s="23"/>
      <c r="L14" s="30" t="s">
        <v>89</v>
      </c>
      <c r="M14" s="36"/>
      <c r="N14" s="36"/>
      <c r="O14" s="29"/>
      <c r="P14" s="29"/>
      <c r="Q14" s="29"/>
      <c r="R14" s="29"/>
      <c r="S14" s="29"/>
      <c r="T14" s="29"/>
      <c r="U14" s="29"/>
      <c r="V14" s="29"/>
    </row>
    <row r="15" spans="1:22" ht="12.75">
      <c r="A15" s="23">
        <v>14</v>
      </c>
      <c r="B15" s="25">
        <v>43919</v>
      </c>
      <c r="C15" s="27"/>
      <c r="D15" s="23"/>
      <c r="E15" s="23" t="s">
        <v>51</v>
      </c>
      <c r="F15" s="23"/>
      <c r="G15" s="23" t="s">
        <v>43</v>
      </c>
      <c r="H15" s="23" t="s">
        <v>45</v>
      </c>
      <c r="I15" s="23" t="str">
        <f>VLOOKUP(H15,State_codes!$B$2:$C$38, 2, FALSE)</f>
        <v>MH</v>
      </c>
      <c r="J15" s="23"/>
      <c r="K15" s="23"/>
      <c r="L15" s="30" t="s">
        <v>89</v>
      </c>
      <c r="M15" s="36"/>
      <c r="N15" s="36"/>
      <c r="O15" s="29"/>
      <c r="P15" s="29"/>
      <c r="Q15" s="29"/>
      <c r="R15" s="29"/>
      <c r="S15" s="29"/>
      <c r="T15" s="29"/>
      <c r="U15" s="29"/>
      <c r="V15" s="29"/>
    </row>
    <row r="16" spans="1:22" ht="12.75">
      <c r="A16" s="23">
        <v>15</v>
      </c>
      <c r="B16" s="25">
        <v>43919</v>
      </c>
      <c r="C16" s="27"/>
      <c r="D16" s="23"/>
      <c r="E16" s="23" t="s">
        <v>51</v>
      </c>
      <c r="F16" s="23"/>
      <c r="G16" s="23" t="s">
        <v>43</v>
      </c>
      <c r="H16" s="23" t="s">
        <v>45</v>
      </c>
      <c r="I16" s="23" t="str">
        <f>VLOOKUP(H16,State_codes!$B$2:$C$38, 2, FALSE)</f>
        <v>MH</v>
      </c>
      <c r="J16" s="23"/>
      <c r="K16" s="23"/>
      <c r="L16" s="30" t="s">
        <v>89</v>
      </c>
      <c r="M16" s="36"/>
      <c r="N16" s="36"/>
      <c r="O16" s="29"/>
      <c r="P16" s="29"/>
      <c r="Q16" s="29"/>
      <c r="R16" s="29"/>
      <c r="S16" s="29"/>
      <c r="T16" s="29"/>
      <c r="U16" s="29"/>
      <c r="V16" s="29"/>
    </row>
    <row r="17" spans="1:22" ht="12.75">
      <c r="A17" s="23">
        <v>16</v>
      </c>
      <c r="B17" s="25">
        <v>43919</v>
      </c>
      <c r="C17" s="27"/>
      <c r="D17" s="23"/>
      <c r="E17" s="23" t="s">
        <v>51</v>
      </c>
      <c r="F17" s="23"/>
      <c r="G17" s="23" t="s">
        <v>43</v>
      </c>
      <c r="H17" s="23" t="s">
        <v>45</v>
      </c>
      <c r="I17" s="23" t="str">
        <f>VLOOKUP(H17,State_codes!$B$2:$C$38, 2, FALSE)</f>
        <v>MH</v>
      </c>
      <c r="J17" s="23"/>
      <c r="K17" s="23"/>
      <c r="L17" s="30" t="s">
        <v>89</v>
      </c>
      <c r="M17" s="36"/>
      <c r="N17" s="36"/>
      <c r="O17" s="29"/>
      <c r="P17" s="29"/>
      <c r="Q17" s="29"/>
      <c r="R17" s="29"/>
      <c r="S17" s="29"/>
      <c r="T17" s="29"/>
      <c r="U17" s="29"/>
      <c r="V17" s="29"/>
    </row>
    <row r="18" spans="1:22" ht="12.75">
      <c r="A18" s="23">
        <v>17</v>
      </c>
      <c r="B18" s="25">
        <v>43919</v>
      </c>
      <c r="C18" s="27"/>
      <c r="D18" s="23"/>
      <c r="E18" s="23" t="s">
        <v>51</v>
      </c>
      <c r="F18" s="23"/>
      <c r="G18" s="23" t="s">
        <v>43</v>
      </c>
      <c r="H18" s="23" t="s">
        <v>45</v>
      </c>
      <c r="I18" s="23" t="str">
        <f>VLOOKUP(H18,State_codes!$B$2:$C$38, 2, FALSE)</f>
        <v>MH</v>
      </c>
      <c r="J18" s="23"/>
      <c r="K18" s="23"/>
      <c r="L18" s="30" t="s">
        <v>89</v>
      </c>
      <c r="M18" s="36"/>
      <c r="N18" s="36"/>
      <c r="O18" s="29"/>
      <c r="P18" s="29"/>
      <c r="Q18" s="29"/>
      <c r="R18" s="29"/>
      <c r="S18" s="29"/>
      <c r="T18" s="29"/>
      <c r="U18" s="29"/>
      <c r="V18" s="29"/>
    </row>
    <row r="19" spans="1:22" ht="12.75">
      <c r="A19" s="23">
        <v>18</v>
      </c>
      <c r="B19" s="25">
        <v>43919</v>
      </c>
      <c r="C19" s="27"/>
      <c r="D19" s="23"/>
      <c r="E19" s="23" t="s">
        <v>51</v>
      </c>
      <c r="F19" s="23"/>
      <c r="G19" s="23" t="s">
        <v>43</v>
      </c>
      <c r="H19" s="23" t="s">
        <v>45</v>
      </c>
      <c r="I19" s="23" t="str">
        <f>VLOOKUP(H19,State_codes!$B$2:$C$38, 2, FALSE)</f>
        <v>MH</v>
      </c>
      <c r="J19" s="23"/>
      <c r="K19" s="23"/>
      <c r="L19" s="30" t="s">
        <v>89</v>
      </c>
      <c r="M19" s="36"/>
      <c r="N19" s="36"/>
      <c r="O19" s="29"/>
      <c r="P19" s="29"/>
      <c r="Q19" s="29"/>
      <c r="R19" s="29"/>
      <c r="S19" s="29"/>
      <c r="T19" s="29"/>
      <c r="U19" s="29"/>
      <c r="V19" s="29"/>
    </row>
    <row r="20" spans="1:22" ht="12.75">
      <c r="A20" s="23">
        <v>19</v>
      </c>
      <c r="B20" s="25">
        <v>43919</v>
      </c>
      <c r="C20" s="27"/>
      <c r="D20" s="23"/>
      <c r="E20" s="23" t="s">
        <v>51</v>
      </c>
      <c r="F20" s="23"/>
      <c r="G20" s="23" t="s">
        <v>43</v>
      </c>
      <c r="H20" s="23" t="s">
        <v>45</v>
      </c>
      <c r="I20" s="23" t="str">
        <f>VLOOKUP(H20,State_codes!$B$2:$C$38, 2, FALSE)</f>
        <v>MH</v>
      </c>
      <c r="J20" s="23"/>
      <c r="K20" s="23"/>
      <c r="L20" s="30" t="s">
        <v>89</v>
      </c>
      <c r="M20" s="36"/>
      <c r="N20" s="36"/>
      <c r="O20" s="29"/>
      <c r="P20" s="29"/>
      <c r="Q20" s="29"/>
      <c r="R20" s="29"/>
      <c r="S20" s="29"/>
      <c r="T20" s="29"/>
      <c r="U20" s="29"/>
      <c r="V20" s="29"/>
    </row>
    <row r="21" spans="1:22" ht="12.75">
      <c r="A21" s="23">
        <v>20</v>
      </c>
      <c r="B21" s="25">
        <v>43919</v>
      </c>
      <c r="C21" s="27"/>
      <c r="D21" s="23"/>
      <c r="E21" s="23" t="s">
        <v>51</v>
      </c>
      <c r="F21" s="23"/>
      <c r="G21" s="23" t="s">
        <v>43</v>
      </c>
      <c r="H21" s="23" t="s">
        <v>45</v>
      </c>
      <c r="I21" s="23" t="str">
        <f>VLOOKUP(H21,State_codes!$B$2:$C$38, 2, FALSE)</f>
        <v>MH</v>
      </c>
      <c r="J21" s="23"/>
      <c r="K21" s="23"/>
      <c r="L21" s="30" t="s">
        <v>89</v>
      </c>
      <c r="M21" s="36"/>
      <c r="N21" s="36"/>
      <c r="O21" s="29"/>
      <c r="P21" s="29"/>
      <c r="Q21" s="29"/>
      <c r="R21" s="29"/>
      <c r="S21" s="29"/>
      <c r="T21" s="29"/>
      <c r="U21" s="29"/>
      <c r="V21" s="29"/>
    </row>
    <row r="22" spans="1:22" ht="12.75">
      <c r="A22" s="23">
        <v>21</v>
      </c>
      <c r="B22" s="25">
        <v>43919</v>
      </c>
      <c r="C22" s="27"/>
      <c r="D22" s="23"/>
      <c r="E22" s="23" t="s">
        <v>51</v>
      </c>
      <c r="F22" s="23"/>
      <c r="G22" s="23" t="s">
        <v>43</v>
      </c>
      <c r="H22" s="23" t="s">
        <v>45</v>
      </c>
      <c r="I22" s="23" t="str">
        <f>VLOOKUP(H22,State_codes!$B$2:$C$38, 2, FALSE)</f>
        <v>MH</v>
      </c>
      <c r="J22" s="23"/>
      <c r="K22" s="23"/>
      <c r="L22" s="30" t="s">
        <v>89</v>
      </c>
      <c r="M22" s="36"/>
      <c r="N22" s="36"/>
      <c r="O22" s="29"/>
      <c r="P22" s="29"/>
      <c r="Q22" s="29"/>
      <c r="R22" s="29"/>
      <c r="S22" s="29"/>
      <c r="T22" s="29"/>
      <c r="U22" s="29"/>
      <c r="V22" s="29"/>
    </row>
    <row r="23" spans="1:22" ht="12.75">
      <c r="A23" s="23">
        <v>22</v>
      </c>
      <c r="B23" s="25">
        <v>43919</v>
      </c>
      <c r="C23" s="27"/>
      <c r="D23" s="23"/>
      <c r="E23" s="23" t="s">
        <v>51</v>
      </c>
      <c r="F23" s="23" t="s">
        <v>119</v>
      </c>
      <c r="G23" s="23" t="s">
        <v>119</v>
      </c>
      <c r="H23" s="23" t="s">
        <v>45</v>
      </c>
      <c r="I23" s="23" t="str">
        <f>VLOOKUP(H23,State_codes!$B$2:$C$38, 2, FALSE)</f>
        <v>MH</v>
      </c>
      <c r="J23" s="23"/>
      <c r="K23" s="23"/>
      <c r="L23" s="30" t="s">
        <v>89</v>
      </c>
      <c r="M23" s="36"/>
      <c r="N23" s="36"/>
      <c r="O23" s="29"/>
      <c r="P23" s="29"/>
      <c r="Q23" s="29"/>
      <c r="R23" s="29"/>
      <c r="S23" s="29"/>
      <c r="T23" s="29"/>
      <c r="U23" s="29"/>
      <c r="V23" s="29"/>
    </row>
    <row r="24" spans="1:22" ht="12.75">
      <c r="A24" s="23">
        <v>23</v>
      </c>
      <c r="B24" s="25">
        <v>43919</v>
      </c>
      <c r="C24" s="27"/>
      <c r="D24" s="23"/>
      <c r="E24" s="23" t="s">
        <v>51</v>
      </c>
      <c r="F24" s="23" t="s">
        <v>119</v>
      </c>
      <c r="G24" s="23" t="s">
        <v>119</v>
      </c>
      <c r="H24" s="23" t="s">
        <v>45</v>
      </c>
      <c r="I24" s="23" t="str">
        <f>VLOOKUP(H24,State_codes!$B$2:$C$38, 2, FALSE)</f>
        <v>MH</v>
      </c>
      <c r="J24" s="23"/>
      <c r="K24" s="23"/>
      <c r="L24" s="30" t="s">
        <v>89</v>
      </c>
      <c r="M24" s="36"/>
      <c r="N24" s="36"/>
      <c r="O24" s="29"/>
      <c r="P24" s="29"/>
      <c r="Q24" s="29"/>
      <c r="R24" s="29"/>
      <c r="S24" s="29"/>
      <c r="T24" s="29"/>
      <c r="U24" s="29"/>
      <c r="V24" s="29"/>
    </row>
    <row r="25" spans="1:22" ht="12.75">
      <c r="A25" s="23">
        <v>24</v>
      </c>
      <c r="B25" s="25">
        <v>43919</v>
      </c>
      <c r="C25" s="27"/>
      <c r="D25" s="23"/>
      <c r="E25" s="23" t="s">
        <v>51</v>
      </c>
      <c r="F25" s="23" t="s">
        <v>119</v>
      </c>
      <c r="G25" s="23" t="s">
        <v>119</v>
      </c>
      <c r="H25" s="23" t="s">
        <v>45</v>
      </c>
      <c r="I25" s="23" t="str">
        <f>VLOOKUP(H25,State_codes!$B$2:$C$38, 2, FALSE)</f>
        <v>MH</v>
      </c>
      <c r="J25" s="23"/>
      <c r="K25" s="23"/>
      <c r="L25" s="30" t="s">
        <v>89</v>
      </c>
      <c r="M25" s="36"/>
      <c r="N25" s="36"/>
      <c r="O25" s="29"/>
      <c r="P25" s="29"/>
      <c r="Q25" s="29"/>
      <c r="R25" s="29"/>
      <c r="S25" s="29"/>
      <c r="T25" s="29"/>
      <c r="U25" s="29"/>
      <c r="V25" s="29"/>
    </row>
    <row r="26" spans="1:22" ht="12.75">
      <c r="A26" s="23">
        <v>25</v>
      </c>
      <c r="B26" s="25">
        <v>43919</v>
      </c>
      <c r="C26" s="27"/>
      <c r="D26" s="23"/>
      <c r="E26" s="23" t="s">
        <v>51</v>
      </c>
      <c r="F26" s="23" t="s">
        <v>119</v>
      </c>
      <c r="G26" s="23" t="s">
        <v>119</v>
      </c>
      <c r="H26" s="23" t="s">
        <v>45</v>
      </c>
      <c r="I26" s="23" t="str">
        <f>VLOOKUP(H26,State_codes!$B$2:$C$38, 2, FALSE)</f>
        <v>MH</v>
      </c>
      <c r="J26" s="23"/>
      <c r="K26" s="23"/>
      <c r="L26" s="30" t="s">
        <v>89</v>
      </c>
      <c r="M26" s="36"/>
      <c r="N26" s="36"/>
      <c r="O26" s="29"/>
      <c r="P26" s="29"/>
      <c r="Q26" s="29"/>
      <c r="R26" s="29"/>
      <c r="S26" s="29"/>
      <c r="T26" s="29"/>
      <c r="U26" s="29"/>
      <c r="V26" s="29"/>
    </row>
    <row r="27" spans="1:22" ht="12.75">
      <c r="A27" s="23">
        <v>26</v>
      </c>
      <c r="B27" s="25">
        <v>43919</v>
      </c>
      <c r="C27" s="27"/>
      <c r="D27" s="23"/>
      <c r="E27" s="23" t="s">
        <v>51</v>
      </c>
      <c r="F27" s="23" t="s">
        <v>119</v>
      </c>
      <c r="G27" s="23" t="s">
        <v>119</v>
      </c>
      <c r="H27" s="23" t="s">
        <v>45</v>
      </c>
      <c r="I27" s="23" t="str">
        <f>VLOOKUP(H27,State_codes!$B$2:$C$38, 2, FALSE)</f>
        <v>MH</v>
      </c>
      <c r="J27" s="23"/>
      <c r="K27" s="23"/>
      <c r="L27" s="30" t="s">
        <v>89</v>
      </c>
      <c r="M27" s="36"/>
      <c r="N27" s="36"/>
      <c r="O27" s="29"/>
      <c r="P27" s="29"/>
      <c r="Q27" s="29"/>
      <c r="R27" s="29"/>
      <c r="S27" s="29"/>
      <c r="T27" s="29"/>
      <c r="U27" s="29"/>
      <c r="V27" s="29"/>
    </row>
    <row r="28" spans="1:22" ht="12.75">
      <c r="A28" s="23">
        <v>27</v>
      </c>
      <c r="B28" s="25">
        <v>43919</v>
      </c>
      <c r="C28" s="27"/>
      <c r="D28" s="23"/>
      <c r="E28" s="23" t="s">
        <v>51</v>
      </c>
      <c r="F28" s="23" t="s">
        <v>119</v>
      </c>
      <c r="G28" s="23" t="s">
        <v>119</v>
      </c>
      <c r="H28" s="23" t="s">
        <v>45</v>
      </c>
      <c r="I28" s="23" t="str">
        <f>VLOOKUP(H28,State_codes!$B$2:$C$38, 2, FALSE)</f>
        <v>MH</v>
      </c>
      <c r="J28" s="23"/>
      <c r="K28" s="23"/>
      <c r="L28" s="30" t="s">
        <v>89</v>
      </c>
      <c r="M28" s="36"/>
      <c r="N28" s="36"/>
      <c r="O28" s="29"/>
      <c r="P28" s="29"/>
      <c r="Q28" s="29"/>
      <c r="R28" s="29"/>
      <c r="S28" s="29"/>
      <c r="T28" s="29"/>
      <c r="U28" s="29"/>
      <c r="V28" s="29"/>
    </row>
    <row r="29" spans="1:22" ht="12.75">
      <c r="A29" s="23">
        <v>28</v>
      </c>
      <c r="B29" s="25">
        <v>43919</v>
      </c>
      <c r="C29" s="27"/>
      <c r="D29" s="23"/>
      <c r="E29" s="23" t="s">
        <v>51</v>
      </c>
      <c r="F29" s="23" t="s">
        <v>119</v>
      </c>
      <c r="G29" s="23" t="s">
        <v>119</v>
      </c>
      <c r="H29" s="23" t="s">
        <v>45</v>
      </c>
      <c r="I29" s="23" t="str">
        <f>VLOOKUP(H29,State_codes!$B$2:$C$38, 2, FALSE)</f>
        <v>MH</v>
      </c>
      <c r="J29" s="23"/>
      <c r="K29" s="23"/>
      <c r="L29" s="30" t="s">
        <v>89</v>
      </c>
      <c r="M29" s="36"/>
      <c r="N29" s="36"/>
      <c r="O29" s="29"/>
      <c r="P29" s="29"/>
      <c r="Q29" s="29"/>
      <c r="R29" s="29"/>
      <c r="S29" s="29"/>
      <c r="T29" s="29"/>
      <c r="U29" s="29"/>
      <c r="V29" s="29"/>
    </row>
    <row r="30" spans="1:22" ht="12.75">
      <c r="A30" s="23">
        <v>29</v>
      </c>
      <c r="B30" s="25">
        <v>43919</v>
      </c>
      <c r="C30" s="27"/>
      <c r="D30" s="23"/>
      <c r="E30" s="23" t="s">
        <v>51</v>
      </c>
      <c r="F30" s="23" t="s">
        <v>120</v>
      </c>
      <c r="G30" s="23" t="s">
        <v>119</v>
      </c>
      <c r="H30" s="23" t="s">
        <v>45</v>
      </c>
      <c r="I30" s="23" t="str">
        <f>VLOOKUP(H30,State_codes!$B$2:$C$38, 2, FALSE)</f>
        <v>MH</v>
      </c>
      <c r="J30" s="23"/>
      <c r="K30" s="23"/>
      <c r="L30" s="30" t="s">
        <v>89</v>
      </c>
      <c r="M30" s="36"/>
      <c r="N30" s="36"/>
      <c r="O30" s="29"/>
      <c r="P30" s="29"/>
      <c r="Q30" s="29"/>
      <c r="R30" s="29"/>
      <c r="S30" s="29"/>
      <c r="T30" s="29"/>
      <c r="U30" s="29"/>
      <c r="V30" s="29"/>
    </row>
    <row r="31" spans="1:22" ht="12.75">
      <c r="A31" s="23">
        <v>30</v>
      </c>
      <c r="B31" s="25">
        <v>43919</v>
      </c>
      <c r="C31" s="27"/>
      <c r="D31" s="23"/>
      <c r="E31" s="23" t="s">
        <v>51</v>
      </c>
      <c r="F31" s="23" t="s">
        <v>120</v>
      </c>
      <c r="G31" s="23" t="s">
        <v>119</v>
      </c>
      <c r="H31" s="23" t="s">
        <v>45</v>
      </c>
      <c r="I31" s="23" t="str">
        <f>VLOOKUP(H31,State_codes!$B$2:$C$38, 2, FALSE)</f>
        <v>MH</v>
      </c>
      <c r="J31" s="23"/>
      <c r="K31" s="23"/>
      <c r="L31" s="30" t="s">
        <v>89</v>
      </c>
      <c r="M31" s="36"/>
      <c r="N31" s="36"/>
      <c r="O31" s="29"/>
      <c r="P31" s="29"/>
      <c r="Q31" s="29"/>
      <c r="R31" s="29"/>
      <c r="S31" s="29"/>
      <c r="T31" s="29"/>
      <c r="U31" s="29"/>
      <c r="V31" s="29"/>
    </row>
    <row r="32" spans="1:22" ht="12.75">
      <c r="A32" s="23">
        <v>31</v>
      </c>
      <c r="B32" s="25">
        <v>43919</v>
      </c>
      <c r="C32" s="27"/>
      <c r="D32" s="23"/>
      <c r="E32" s="23" t="s">
        <v>51</v>
      </c>
      <c r="F32" s="23" t="s">
        <v>120</v>
      </c>
      <c r="G32" s="23" t="s">
        <v>119</v>
      </c>
      <c r="H32" s="23" t="s">
        <v>45</v>
      </c>
      <c r="I32" s="23" t="str">
        <f>VLOOKUP(H32,State_codes!$B$2:$C$38, 2, FALSE)</f>
        <v>MH</v>
      </c>
      <c r="J32" s="23"/>
      <c r="K32" s="23"/>
      <c r="L32" s="30" t="s">
        <v>89</v>
      </c>
      <c r="M32" s="36"/>
      <c r="N32" s="36"/>
      <c r="O32" s="29"/>
      <c r="P32" s="29"/>
      <c r="Q32" s="29"/>
      <c r="R32" s="29"/>
      <c r="S32" s="29"/>
      <c r="T32" s="29"/>
      <c r="U32" s="29"/>
      <c r="V32" s="29"/>
    </row>
    <row r="33" spans="1:22" ht="12.75">
      <c r="A33" s="23">
        <v>32</v>
      </c>
      <c r="B33" s="25">
        <v>43919</v>
      </c>
      <c r="C33" s="27"/>
      <c r="D33" s="23"/>
      <c r="E33" s="23" t="s">
        <v>51</v>
      </c>
      <c r="F33" s="23" t="s">
        <v>120</v>
      </c>
      <c r="G33" s="23" t="s">
        <v>119</v>
      </c>
      <c r="H33" s="23" t="s">
        <v>45</v>
      </c>
      <c r="I33" s="23" t="str">
        <f>VLOOKUP(H33,State_codes!$B$2:$C$38, 2, FALSE)</f>
        <v>MH</v>
      </c>
      <c r="J33" s="23"/>
      <c r="K33" s="23"/>
      <c r="L33" s="30" t="s">
        <v>89</v>
      </c>
      <c r="M33" s="36"/>
      <c r="N33" s="36"/>
      <c r="O33" s="29"/>
      <c r="P33" s="29"/>
      <c r="Q33" s="29"/>
      <c r="R33" s="29"/>
      <c r="S33" s="29"/>
      <c r="T33" s="29"/>
      <c r="U33" s="29"/>
      <c r="V33" s="29"/>
    </row>
    <row r="34" spans="1:22" ht="12.75">
      <c r="A34" s="23">
        <v>33</v>
      </c>
      <c r="B34" s="25">
        <v>43919</v>
      </c>
      <c r="C34" s="41"/>
      <c r="D34" s="29"/>
      <c r="E34" s="23" t="s">
        <v>42</v>
      </c>
      <c r="F34" s="29"/>
      <c r="G34" s="29"/>
      <c r="H34" s="23" t="s">
        <v>47</v>
      </c>
      <c r="I34" s="23" t="str">
        <f>VLOOKUP(H34,State_codes!$B$2:$C$38, 2, FALSE)</f>
        <v>KL</v>
      </c>
      <c r="J34" s="29"/>
      <c r="K34" s="29"/>
      <c r="L34" s="52" t="s">
        <v>121</v>
      </c>
      <c r="M34" s="36"/>
      <c r="N34" s="36"/>
      <c r="O34" s="29"/>
      <c r="P34" s="29"/>
      <c r="Q34" s="29"/>
      <c r="R34" s="29"/>
      <c r="S34" s="29"/>
      <c r="T34" s="29"/>
      <c r="U34" s="29"/>
      <c r="V34" s="29"/>
    </row>
    <row r="35" spans="1:22" ht="12.75">
      <c r="A35" s="23">
        <v>34</v>
      </c>
      <c r="B35" s="25">
        <v>43919</v>
      </c>
      <c r="C35" s="27"/>
      <c r="D35" s="23"/>
      <c r="E35" s="23" t="s">
        <v>51</v>
      </c>
      <c r="F35" s="23"/>
      <c r="G35" s="23"/>
      <c r="H35" s="23" t="s">
        <v>47</v>
      </c>
      <c r="I35" s="23" t="str">
        <f>VLOOKUP(H35,State_codes!$B$2:$C$38, 2, FALSE)</f>
        <v>KL</v>
      </c>
      <c r="J35" s="23"/>
      <c r="K35" s="23"/>
      <c r="L35" s="52" t="s">
        <v>121</v>
      </c>
      <c r="M35" s="36"/>
      <c r="N35" s="36"/>
      <c r="O35" s="29"/>
      <c r="P35" s="29"/>
      <c r="Q35" s="29"/>
      <c r="R35" s="29"/>
      <c r="S35" s="29"/>
      <c r="T35" s="29"/>
      <c r="U35" s="29"/>
      <c r="V35" s="29"/>
    </row>
    <row r="36" spans="1:22" ht="12.75">
      <c r="A36" s="23">
        <v>35</v>
      </c>
      <c r="B36" s="25">
        <v>43919</v>
      </c>
      <c r="C36" s="27"/>
      <c r="D36" s="23"/>
      <c r="E36" s="23" t="s">
        <v>51</v>
      </c>
      <c r="F36" s="23"/>
      <c r="G36" s="23"/>
      <c r="H36" s="23" t="s">
        <v>47</v>
      </c>
      <c r="I36" s="23" t="str">
        <f>VLOOKUP(H36,State_codes!$B$2:$C$38, 2, FALSE)</f>
        <v>KL</v>
      </c>
      <c r="J36" s="23"/>
      <c r="K36" s="23"/>
      <c r="L36" s="52" t="s">
        <v>121</v>
      </c>
      <c r="M36" s="36"/>
      <c r="N36" s="36"/>
      <c r="O36" s="29"/>
      <c r="P36" s="29"/>
      <c r="Q36" s="29"/>
      <c r="R36" s="29"/>
      <c r="S36" s="29"/>
      <c r="T36" s="29"/>
      <c r="U36" s="29"/>
      <c r="V36" s="29"/>
    </row>
    <row r="37" spans="1:22" ht="12.75">
      <c r="A37" s="23">
        <v>36</v>
      </c>
      <c r="B37" s="25">
        <v>43919</v>
      </c>
      <c r="C37" s="27"/>
      <c r="D37" s="23"/>
      <c r="E37" s="23" t="s">
        <v>51</v>
      </c>
      <c r="F37" s="23"/>
      <c r="G37" s="23"/>
      <c r="H37" s="23" t="s">
        <v>47</v>
      </c>
      <c r="I37" s="23" t="str">
        <f>VLOOKUP(H37,State_codes!$B$2:$C$38, 2, FALSE)</f>
        <v>KL</v>
      </c>
      <c r="J37" s="23"/>
      <c r="K37" s="23"/>
      <c r="L37" s="52" t="s">
        <v>121</v>
      </c>
      <c r="M37" s="36"/>
      <c r="N37" s="36"/>
      <c r="O37" s="29"/>
      <c r="P37" s="29"/>
      <c r="Q37" s="29"/>
      <c r="R37" s="29"/>
      <c r="S37" s="29"/>
      <c r="T37" s="29"/>
      <c r="U37" s="29"/>
      <c r="V37" s="29"/>
    </row>
    <row r="38" spans="1:22" ht="12.75">
      <c r="A38" s="23">
        <v>37</v>
      </c>
      <c r="B38" s="25">
        <v>43919</v>
      </c>
      <c r="C38" s="27"/>
      <c r="D38" s="23"/>
      <c r="E38" s="23" t="s">
        <v>51</v>
      </c>
      <c r="F38" s="23"/>
      <c r="G38" s="23"/>
      <c r="H38" s="23" t="s">
        <v>47</v>
      </c>
      <c r="I38" s="23" t="str">
        <f>VLOOKUP(H38,State_codes!$B$2:$C$38, 2, FALSE)</f>
        <v>KL</v>
      </c>
      <c r="J38" s="23"/>
      <c r="K38" s="23"/>
      <c r="L38" s="52" t="s">
        <v>121</v>
      </c>
      <c r="M38" s="36"/>
      <c r="N38" s="36"/>
      <c r="O38" s="29"/>
      <c r="P38" s="29"/>
      <c r="Q38" s="29"/>
      <c r="R38" s="29"/>
      <c r="S38" s="29"/>
      <c r="T38" s="29"/>
      <c r="U38" s="29"/>
      <c r="V38" s="29"/>
    </row>
    <row r="39" spans="1:22" ht="12.75">
      <c r="A39" s="23">
        <v>38</v>
      </c>
      <c r="B39" s="25">
        <v>43919</v>
      </c>
      <c r="C39" s="27"/>
      <c r="D39" s="23"/>
      <c r="E39" s="23" t="s">
        <v>51</v>
      </c>
      <c r="F39" s="23"/>
      <c r="G39" s="23"/>
      <c r="H39" s="23" t="s">
        <v>47</v>
      </c>
      <c r="I39" s="23" t="str">
        <f>VLOOKUP(H39,State_codes!$B$2:$C$38, 2, FALSE)</f>
        <v>KL</v>
      </c>
      <c r="J39" s="23"/>
      <c r="K39" s="23"/>
      <c r="L39" s="52" t="s">
        <v>121</v>
      </c>
      <c r="M39" s="36"/>
      <c r="N39" s="36"/>
      <c r="O39" s="29"/>
      <c r="P39" s="29"/>
      <c r="Q39" s="29"/>
      <c r="R39" s="29"/>
      <c r="S39" s="29"/>
      <c r="T39" s="29"/>
      <c r="U39" s="29"/>
      <c r="V39" s="29"/>
    </row>
    <row r="40" spans="1:22" ht="12.75">
      <c r="A40" s="23">
        <v>39</v>
      </c>
      <c r="B40" s="25">
        <v>43919</v>
      </c>
      <c r="C40" s="27"/>
      <c r="D40" s="23"/>
      <c r="E40" s="23" t="s">
        <v>51</v>
      </c>
      <c r="F40" s="23"/>
      <c r="G40" s="23"/>
      <c r="H40" s="23" t="s">
        <v>47</v>
      </c>
      <c r="I40" s="23" t="str">
        <f>VLOOKUP(H40,State_codes!$B$2:$C$38, 2, FALSE)</f>
        <v>KL</v>
      </c>
      <c r="J40" s="23"/>
      <c r="K40" s="23"/>
      <c r="L40" s="52" t="s">
        <v>121</v>
      </c>
      <c r="M40" s="36"/>
      <c r="N40" s="36"/>
      <c r="O40" s="29"/>
      <c r="P40" s="29"/>
      <c r="Q40" s="29"/>
      <c r="R40" s="29"/>
      <c r="S40" s="29"/>
      <c r="T40" s="29"/>
      <c r="U40" s="29"/>
      <c r="V40" s="29"/>
    </row>
    <row r="41" spans="1:22" ht="12.75">
      <c r="A41" s="23">
        <v>40</v>
      </c>
      <c r="B41" s="25">
        <v>43919</v>
      </c>
      <c r="C41" s="27"/>
      <c r="D41" s="23"/>
      <c r="E41" s="23" t="s">
        <v>51</v>
      </c>
      <c r="F41" s="23"/>
      <c r="G41" s="23"/>
      <c r="H41" s="23" t="s">
        <v>47</v>
      </c>
      <c r="I41" s="23" t="str">
        <f>VLOOKUP(H41,State_codes!$B$2:$C$38, 2, FALSE)</f>
        <v>KL</v>
      </c>
      <c r="J41" s="23"/>
      <c r="K41" s="23"/>
      <c r="L41" s="52" t="s">
        <v>121</v>
      </c>
      <c r="M41" s="36"/>
      <c r="N41" s="36"/>
      <c r="O41" s="29"/>
      <c r="P41" s="29"/>
      <c r="Q41" s="29"/>
      <c r="R41" s="29"/>
      <c r="S41" s="29"/>
      <c r="T41" s="29"/>
      <c r="U41" s="29"/>
      <c r="V41" s="29"/>
    </row>
    <row r="42" spans="1:22" ht="12.75">
      <c r="A42" s="23">
        <v>41</v>
      </c>
      <c r="B42" s="25">
        <v>43919</v>
      </c>
      <c r="C42" s="27"/>
      <c r="D42" s="23"/>
      <c r="E42" s="23" t="s">
        <v>51</v>
      </c>
      <c r="F42" s="23"/>
      <c r="G42" s="23"/>
      <c r="H42" s="23" t="s">
        <v>47</v>
      </c>
      <c r="I42" s="23" t="str">
        <f>VLOOKUP(H42,State_codes!$B$2:$C$38, 2, FALSE)</f>
        <v>KL</v>
      </c>
      <c r="J42" s="23"/>
      <c r="K42" s="23"/>
      <c r="L42" s="52" t="s">
        <v>121</v>
      </c>
      <c r="M42" s="36"/>
      <c r="N42" s="36"/>
      <c r="O42" s="29"/>
      <c r="P42" s="29"/>
      <c r="Q42" s="29"/>
      <c r="R42" s="29"/>
      <c r="S42" s="29"/>
      <c r="T42" s="29"/>
      <c r="U42" s="29"/>
      <c r="V42" s="29"/>
    </row>
    <row r="43" spans="1:22" ht="12.75">
      <c r="A43" s="23">
        <v>42</v>
      </c>
      <c r="B43" s="25">
        <v>43919</v>
      </c>
      <c r="C43" s="27"/>
      <c r="D43" s="23"/>
      <c r="E43" s="23" t="s">
        <v>51</v>
      </c>
      <c r="F43" s="23"/>
      <c r="G43" s="23"/>
      <c r="H43" s="23" t="s">
        <v>47</v>
      </c>
      <c r="I43" s="23" t="str">
        <f>VLOOKUP(H43,State_codes!$B$2:$C$38, 2, FALSE)</f>
        <v>KL</v>
      </c>
      <c r="J43" s="23"/>
      <c r="K43" s="23"/>
      <c r="L43" s="52" t="s">
        <v>121</v>
      </c>
      <c r="M43" s="36"/>
      <c r="N43" s="36"/>
      <c r="O43" s="29"/>
      <c r="P43" s="29"/>
      <c r="Q43" s="29"/>
      <c r="R43" s="29"/>
      <c r="S43" s="29"/>
      <c r="T43" s="29"/>
      <c r="U43" s="29"/>
      <c r="V43" s="29"/>
    </row>
    <row r="44" spans="1:22" ht="12.75">
      <c r="A44" s="23">
        <v>43</v>
      </c>
      <c r="B44" s="25">
        <v>43919</v>
      </c>
      <c r="C44" s="27"/>
      <c r="D44" s="23"/>
      <c r="E44" s="23" t="s">
        <v>51</v>
      </c>
      <c r="F44" s="23"/>
      <c r="G44" s="23"/>
      <c r="H44" s="23" t="s">
        <v>47</v>
      </c>
      <c r="I44" s="23" t="str">
        <f>VLOOKUP(H44,State_codes!$B$2:$C$38, 2, FALSE)</f>
        <v>KL</v>
      </c>
      <c r="J44" s="23"/>
      <c r="K44" s="23"/>
      <c r="L44" s="52" t="s">
        <v>121</v>
      </c>
      <c r="M44" s="36"/>
      <c r="N44" s="36"/>
      <c r="O44" s="29"/>
      <c r="P44" s="29"/>
      <c r="Q44" s="29"/>
      <c r="R44" s="29"/>
      <c r="S44" s="29"/>
      <c r="T44" s="29"/>
      <c r="U44" s="29"/>
      <c r="V44" s="29"/>
    </row>
    <row r="45" spans="1:22" ht="12.75">
      <c r="A45" s="23">
        <v>44</v>
      </c>
      <c r="B45" s="25">
        <v>43919</v>
      </c>
      <c r="C45" s="27"/>
      <c r="D45" s="23"/>
      <c r="E45" s="23" t="s">
        <v>51</v>
      </c>
      <c r="F45" s="23"/>
      <c r="G45" s="23"/>
      <c r="H45" s="23" t="s">
        <v>47</v>
      </c>
      <c r="I45" s="23" t="str">
        <f>VLOOKUP(H45,State_codes!$B$2:$C$38, 2, FALSE)</f>
        <v>KL</v>
      </c>
      <c r="J45" s="23"/>
      <c r="K45" s="23"/>
      <c r="L45" s="52" t="s">
        <v>121</v>
      </c>
      <c r="M45" s="36"/>
      <c r="N45" s="36"/>
      <c r="O45" s="29"/>
      <c r="P45" s="29"/>
      <c r="Q45" s="29"/>
      <c r="R45" s="29"/>
      <c r="S45" s="29"/>
      <c r="T45" s="29"/>
      <c r="U45" s="29"/>
      <c r="V45" s="29"/>
    </row>
    <row r="46" spans="1:22" ht="12.75">
      <c r="A46" s="23">
        <v>45</v>
      </c>
      <c r="B46" s="25">
        <v>43919</v>
      </c>
      <c r="C46" s="27"/>
      <c r="D46" s="23"/>
      <c r="E46" s="23" t="s">
        <v>51</v>
      </c>
      <c r="F46" s="23"/>
      <c r="G46" s="23"/>
      <c r="H46" s="23" t="s">
        <v>47</v>
      </c>
      <c r="I46" s="23" t="str">
        <f>VLOOKUP(H46,State_codes!$B$2:$C$38, 2, FALSE)</f>
        <v>KL</v>
      </c>
      <c r="J46" s="23"/>
      <c r="K46" s="23"/>
      <c r="L46" s="52" t="s">
        <v>121</v>
      </c>
      <c r="M46" s="36"/>
      <c r="N46" s="36"/>
      <c r="O46" s="29"/>
      <c r="P46" s="29"/>
      <c r="Q46" s="29"/>
      <c r="R46" s="29"/>
      <c r="S46" s="29"/>
      <c r="T46" s="29"/>
      <c r="U46" s="29"/>
      <c r="V46" s="29"/>
    </row>
    <row r="47" spans="1:22" ht="12.75">
      <c r="A47" s="23">
        <v>46</v>
      </c>
      <c r="B47" s="25">
        <v>43919</v>
      </c>
      <c r="C47" s="27"/>
      <c r="D47" s="23"/>
      <c r="E47" s="23" t="s">
        <v>51</v>
      </c>
      <c r="F47" s="23"/>
      <c r="G47" s="23"/>
      <c r="H47" s="23" t="s">
        <v>47</v>
      </c>
      <c r="I47" s="23" t="str">
        <f>VLOOKUP(H47,State_codes!$B$2:$C$38, 2, FALSE)</f>
        <v>KL</v>
      </c>
      <c r="J47" s="23"/>
      <c r="K47" s="23"/>
      <c r="L47" s="52" t="s">
        <v>121</v>
      </c>
      <c r="M47" s="36"/>
      <c r="N47" s="36"/>
      <c r="O47" s="29"/>
      <c r="P47" s="29"/>
      <c r="Q47" s="29"/>
      <c r="R47" s="29"/>
      <c r="S47" s="29"/>
      <c r="T47" s="29"/>
      <c r="U47" s="29"/>
      <c r="V47" s="29"/>
    </row>
    <row r="48" spans="1:22" ht="12.75">
      <c r="A48" s="23">
        <v>47</v>
      </c>
      <c r="B48" s="25">
        <v>43919</v>
      </c>
      <c r="C48" s="27"/>
      <c r="D48" s="23"/>
      <c r="E48" s="23" t="s">
        <v>51</v>
      </c>
      <c r="F48" s="23"/>
      <c r="G48" s="23"/>
      <c r="H48" s="23" t="s">
        <v>47</v>
      </c>
      <c r="I48" s="23" t="str">
        <f>VLOOKUP(H48,State_codes!$B$2:$C$38, 2, FALSE)</f>
        <v>KL</v>
      </c>
      <c r="J48" s="23"/>
      <c r="K48" s="23"/>
      <c r="L48" s="52" t="s">
        <v>121</v>
      </c>
      <c r="M48" s="36"/>
      <c r="N48" s="36"/>
      <c r="O48" s="29"/>
      <c r="P48" s="29"/>
      <c r="Q48" s="29"/>
      <c r="R48" s="29"/>
      <c r="S48" s="29"/>
      <c r="T48" s="29"/>
      <c r="U48" s="29"/>
      <c r="V48" s="29"/>
    </row>
    <row r="49" spans="1:22" ht="12.75">
      <c r="A49" s="23">
        <v>48</v>
      </c>
      <c r="B49" s="25">
        <v>43919</v>
      </c>
      <c r="C49" s="27"/>
      <c r="D49" s="23"/>
      <c r="E49" s="23" t="s">
        <v>51</v>
      </c>
      <c r="F49" s="23"/>
      <c r="G49" s="23"/>
      <c r="H49" s="23" t="s">
        <v>47</v>
      </c>
      <c r="I49" s="23" t="str">
        <f>VLOOKUP(H49,State_codes!$B$2:$C$38, 2, FALSE)</f>
        <v>KL</v>
      </c>
      <c r="J49" s="23"/>
      <c r="K49" s="23"/>
      <c r="L49" s="52" t="s">
        <v>121</v>
      </c>
      <c r="M49" s="36"/>
      <c r="N49" s="36"/>
      <c r="O49" s="29"/>
      <c r="P49" s="29"/>
      <c r="Q49" s="29"/>
      <c r="R49" s="29"/>
      <c r="S49" s="29"/>
      <c r="T49" s="29"/>
      <c r="U49" s="29"/>
      <c r="V49" s="29"/>
    </row>
    <row r="50" spans="1:22" ht="12.75">
      <c r="A50" s="23">
        <v>49</v>
      </c>
      <c r="B50" s="25">
        <v>43919</v>
      </c>
      <c r="C50" s="27"/>
      <c r="D50" s="23"/>
      <c r="E50" s="23" t="s">
        <v>51</v>
      </c>
      <c r="F50" s="23"/>
      <c r="G50" s="23"/>
      <c r="H50" s="23" t="s">
        <v>47</v>
      </c>
      <c r="I50" s="23" t="str">
        <f>VLOOKUP(H50,State_codes!$B$2:$C$38, 2, FALSE)</f>
        <v>KL</v>
      </c>
      <c r="J50" s="23"/>
      <c r="K50" s="23"/>
      <c r="L50" s="52" t="s">
        <v>121</v>
      </c>
      <c r="M50" s="36"/>
      <c r="N50" s="36"/>
      <c r="O50" s="29"/>
      <c r="P50" s="29"/>
      <c r="Q50" s="29"/>
      <c r="R50" s="29"/>
      <c r="S50" s="29"/>
      <c r="T50" s="29"/>
      <c r="U50" s="29"/>
      <c r="V50" s="29"/>
    </row>
    <row r="51" spans="1:22" ht="12.75">
      <c r="A51" s="23">
        <v>50</v>
      </c>
      <c r="B51" s="25">
        <v>43919</v>
      </c>
      <c r="C51" s="27"/>
      <c r="D51" s="23"/>
      <c r="E51" s="23" t="s">
        <v>51</v>
      </c>
      <c r="F51" s="23"/>
      <c r="G51" s="23"/>
      <c r="H51" s="23" t="s">
        <v>47</v>
      </c>
      <c r="I51" s="23" t="str">
        <f>VLOOKUP(H51,State_codes!$B$2:$C$38, 2, FALSE)</f>
        <v>KL</v>
      </c>
      <c r="J51" s="23"/>
      <c r="K51" s="23"/>
      <c r="L51" s="52" t="s">
        <v>121</v>
      </c>
      <c r="M51" s="36"/>
      <c r="N51" s="36"/>
      <c r="O51" s="29"/>
      <c r="P51" s="29"/>
      <c r="Q51" s="29"/>
      <c r="R51" s="29"/>
      <c r="S51" s="29"/>
      <c r="T51" s="29"/>
      <c r="U51" s="29"/>
      <c r="V51" s="29"/>
    </row>
    <row r="52" spans="1:22" ht="12.75">
      <c r="A52" s="23">
        <v>51</v>
      </c>
      <c r="B52" s="25">
        <v>43919</v>
      </c>
      <c r="C52" s="27"/>
      <c r="D52" s="23"/>
      <c r="E52" s="23" t="s">
        <v>51</v>
      </c>
      <c r="F52" s="23"/>
      <c r="G52" s="23"/>
      <c r="H52" s="23" t="s">
        <v>47</v>
      </c>
      <c r="I52" s="23" t="str">
        <f>VLOOKUP(H52,State_codes!$B$2:$C$38, 2, FALSE)</f>
        <v>KL</v>
      </c>
      <c r="J52" s="23"/>
      <c r="K52" s="23"/>
      <c r="L52" s="52" t="s">
        <v>121</v>
      </c>
      <c r="M52" s="36"/>
      <c r="N52" s="36"/>
      <c r="O52" s="29"/>
      <c r="P52" s="29"/>
      <c r="Q52" s="29"/>
      <c r="R52" s="29"/>
      <c r="S52" s="29"/>
      <c r="T52" s="29"/>
      <c r="U52" s="29"/>
      <c r="V52" s="29"/>
    </row>
    <row r="53" spans="1:22" ht="12.75">
      <c r="A53" s="23">
        <v>52</v>
      </c>
      <c r="B53" s="25">
        <v>43919</v>
      </c>
      <c r="C53" s="27"/>
      <c r="D53" s="23"/>
      <c r="E53" s="23" t="s">
        <v>51</v>
      </c>
      <c r="F53" s="23"/>
      <c r="G53" s="23"/>
      <c r="H53" s="23" t="s">
        <v>47</v>
      </c>
      <c r="I53" s="23" t="str">
        <f>VLOOKUP(H53,State_codes!$B$2:$C$38, 2, FALSE)</f>
        <v>KL</v>
      </c>
      <c r="J53" s="23"/>
      <c r="K53" s="23"/>
      <c r="L53" s="52" t="s">
        <v>121</v>
      </c>
      <c r="M53" s="36"/>
      <c r="N53" s="36"/>
      <c r="O53" s="29"/>
      <c r="P53" s="29"/>
      <c r="Q53" s="29"/>
      <c r="R53" s="29"/>
      <c r="S53" s="29"/>
      <c r="T53" s="29"/>
      <c r="U53" s="29"/>
      <c r="V53" s="29"/>
    </row>
    <row r="54" spans="1:22" ht="12.75">
      <c r="A54" s="23">
        <v>53</v>
      </c>
      <c r="B54" s="25">
        <v>43919</v>
      </c>
      <c r="C54" s="27"/>
      <c r="D54" s="23"/>
      <c r="E54" s="23" t="s">
        <v>51</v>
      </c>
      <c r="F54" s="23"/>
      <c r="G54" s="23"/>
      <c r="H54" s="23" t="s">
        <v>47</v>
      </c>
      <c r="I54" s="23" t="str">
        <f>VLOOKUP(H54,State_codes!$B$2:$C$38, 2, FALSE)</f>
        <v>KL</v>
      </c>
      <c r="J54" s="23"/>
      <c r="K54" s="23"/>
      <c r="L54" s="52" t="s">
        <v>121</v>
      </c>
      <c r="M54" s="36"/>
      <c r="N54" s="36"/>
      <c r="O54" s="29"/>
      <c r="P54" s="29"/>
      <c r="Q54" s="29"/>
      <c r="R54" s="29"/>
      <c r="S54" s="29"/>
      <c r="T54" s="29"/>
      <c r="U54" s="29"/>
      <c r="V54" s="29"/>
    </row>
    <row r="55" spans="1:22" ht="12.75">
      <c r="A55" s="23">
        <v>54</v>
      </c>
      <c r="B55" s="25">
        <v>43919</v>
      </c>
      <c r="C55" s="27"/>
      <c r="D55" s="23"/>
      <c r="E55" s="23" t="s">
        <v>51</v>
      </c>
      <c r="F55" s="23"/>
      <c r="G55" s="23"/>
      <c r="H55" s="23" t="s">
        <v>134</v>
      </c>
      <c r="I55" s="23" t="str">
        <f>VLOOKUP(H55,State_codes!$B$2:$C$38, 2, FALSE)</f>
        <v>KA</v>
      </c>
      <c r="J55" s="23"/>
      <c r="K55" s="23"/>
      <c r="L55" s="52" t="s">
        <v>121</v>
      </c>
      <c r="M55" s="36"/>
      <c r="N55" s="36"/>
      <c r="O55" s="29"/>
      <c r="P55" s="29"/>
      <c r="Q55" s="29"/>
      <c r="R55" s="29"/>
      <c r="S55" s="29"/>
      <c r="T55" s="29"/>
      <c r="U55" s="29"/>
      <c r="V55" s="29"/>
    </row>
    <row r="56" spans="1:22" ht="12.75">
      <c r="A56" s="23">
        <v>55</v>
      </c>
      <c r="B56" s="25">
        <v>43919</v>
      </c>
      <c r="C56" s="27"/>
      <c r="D56" s="23"/>
      <c r="E56" s="23" t="s">
        <v>51</v>
      </c>
      <c r="F56" s="23"/>
      <c r="G56" s="23"/>
      <c r="H56" s="23" t="s">
        <v>134</v>
      </c>
      <c r="I56" s="23" t="str">
        <f>VLOOKUP(H56,State_codes!$B$2:$C$38, 2, FALSE)</f>
        <v>KA</v>
      </c>
      <c r="J56" s="23"/>
      <c r="K56" s="23"/>
      <c r="L56" s="52" t="s">
        <v>121</v>
      </c>
      <c r="M56" s="36"/>
      <c r="N56" s="36"/>
      <c r="O56" s="29"/>
      <c r="P56" s="29"/>
      <c r="Q56" s="29"/>
      <c r="R56" s="29"/>
      <c r="S56" s="29"/>
      <c r="T56" s="29"/>
      <c r="U56" s="29"/>
      <c r="V56" s="29"/>
    </row>
    <row r="57" spans="1:22" ht="12.75">
      <c r="A57" s="23">
        <v>56</v>
      </c>
      <c r="B57" s="25">
        <v>43919</v>
      </c>
      <c r="C57" s="27"/>
      <c r="D57" s="23"/>
      <c r="E57" s="23" t="s">
        <v>51</v>
      </c>
      <c r="F57" s="23"/>
      <c r="G57" s="23"/>
      <c r="H57" s="23" t="s">
        <v>134</v>
      </c>
      <c r="I57" s="23" t="str">
        <f>VLOOKUP(H57,State_codes!$B$2:$C$38, 2, FALSE)</f>
        <v>KA</v>
      </c>
      <c r="J57" s="23"/>
      <c r="K57" s="23"/>
      <c r="L57" s="52" t="s">
        <v>121</v>
      </c>
      <c r="M57" s="36"/>
      <c r="N57" s="36"/>
      <c r="O57" s="29"/>
      <c r="P57" s="29"/>
      <c r="Q57" s="29"/>
      <c r="R57" s="29"/>
      <c r="S57" s="29"/>
      <c r="T57" s="29"/>
      <c r="U57" s="29"/>
      <c r="V57" s="29"/>
    </row>
    <row r="58" spans="1:22" ht="12.75">
      <c r="A58" s="23">
        <v>57</v>
      </c>
      <c r="B58" s="25">
        <v>43919</v>
      </c>
      <c r="C58" s="27"/>
      <c r="D58" s="23"/>
      <c r="E58" s="23" t="s">
        <v>51</v>
      </c>
      <c r="F58" s="23"/>
      <c r="G58" s="23"/>
      <c r="H58" s="23" t="s">
        <v>134</v>
      </c>
      <c r="I58" s="23" t="str">
        <f>VLOOKUP(H58,State_codes!$B$2:$C$38, 2, FALSE)</f>
        <v>KA</v>
      </c>
      <c r="J58" s="23"/>
      <c r="K58" s="23"/>
      <c r="L58" s="52" t="s">
        <v>121</v>
      </c>
      <c r="M58" s="36"/>
      <c r="N58" s="36"/>
      <c r="O58" s="29"/>
      <c r="P58" s="29"/>
      <c r="Q58" s="29"/>
      <c r="R58" s="29"/>
      <c r="S58" s="29"/>
      <c r="T58" s="29"/>
      <c r="U58" s="29"/>
      <c r="V58" s="29"/>
    </row>
    <row r="59" spans="1:22" ht="12.75">
      <c r="A59" s="23">
        <v>58</v>
      </c>
      <c r="B59" s="25">
        <v>43919</v>
      </c>
      <c r="C59" s="27"/>
      <c r="D59" s="23"/>
      <c r="E59" s="23" t="s">
        <v>51</v>
      </c>
      <c r="F59" s="23"/>
      <c r="G59" s="23"/>
      <c r="H59" s="23" t="s">
        <v>134</v>
      </c>
      <c r="I59" s="23" t="str">
        <f>VLOOKUP(H59,State_codes!$B$2:$C$38, 2, FALSE)</f>
        <v>KA</v>
      </c>
      <c r="J59" s="23"/>
      <c r="K59" s="23"/>
      <c r="L59" s="52" t="s">
        <v>121</v>
      </c>
      <c r="M59" s="36"/>
      <c r="N59" s="36"/>
      <c r="O59" s="29"/>
      <c r="P59" s="29"/>
      <c r="Q59" s="29"/>
      <c r="R59" s="29"/>
      <c r="S59" s="29"/>
      <c r="T59" s="29"/>
      <c r="U59" s="29"/>
      <c r="V59" s="29"/>
    </row>
    <row r="60" spans="1:22" ht="12.75">
      <c r="A60" s="23">
        <v>59</v>
      </c>
      <c r="B60" s="25">
        <v>43919</v>
      </c>
      <c r="C60" s="27"/>
      <c r="D60" s="23"/>
      <c r="E60" s="23" t="s">
        <v>42</v>
      </c>
      <c r="F60" s="23"/>
      <c r="G60" s="23"/>
      <c r="H60" s="23" t="s">
        <v>134</v>
      </c>
      <c r="I60" s="23" t="str">
        <f>VLOOKUP(H60,State_codes!$B$2:$C$38, 2, FALSE)</f>
        <v>KA</v>
      </c>
      <c r="J60" s="23"/>
      <c r="K60" s="23"/>
      <c r="L60" s="52" t="s">
        <v>121</v>
      </c>
      <c r="M60" s="36"/>
      <c r="N60" s="36"/>
      <c r="O60" s="23" t="s">
        <v>143</v>
      </c>
      <c r="P60" s="29"/>
      <c r="Q60" s="29"/>
      <c r="R60" s="29"/>
      <c r="S60" s="29"/>
      <c r="T60" s="29"/>
      <c r="U60" s="29"/>
      <c r="V60" s="29"/>
    </row>
    <row r="61" spans="1:22" ht="12.75">
      <c r="A61" s="23">
        <v>60</v>
      </c>
      <c r="B61" s="25">
        <v>43919</v>
      </c>
      <c r="C61" s="27"/>
      <c r="D61" s="23"/>
      <c r="E61" s="23" t="s">
        <v>42</v>
      </c>
      <c r="F61" s="23"/>
      <c r="G61" s="23"/>
      <c r="H61" s="23" t="s">
        <v>134</v>
      </c>
      <c r="I61" s="23" t="str">
        <f>VLOOKUP(H61,State_codes!$B$2:$C$38, 2, FALSE)</f>
        <v>KA</v>
      </c>
      <c r="J61" s="23"/>
      <c r="K61" s="23"/>
      <c r="L61" s="52" t="s">
        <v>121</v>
      </c>
      <c r="M61" s="36"/>
      <c r="N61" s="36"/>
      <c r="O61" s="23" t="s">
        <v>148</v>
      </c>
      <c r="P61" s="29"/>
      <c r="Q61" s="29"/>
      <c r="R61" s="29"/>
      <c r="S61" s="29"/>
      <c r="T61" s="29"/>
      <c r="U61" s="29"/>
      <c r="V61" s="29"/>
    </row>
    <row r="62" spans="1:22" ht="12.75">
      <c r="A62" s="23">
        <v>61</v>
      </c>
      <c r="B62" s="25">
        <v>43919</v>
      </c>
      <c r="C62" s="27"/>
      <c r="D62" s="23"/>
      <c r="E62" s="23" t="s">
        <v>42</v>
      </c>
      <c r="F62" s="23"/>
      <c r="G62" s="23"/>
      <c r="H62" s="23" t="s">
        <v>134</v>
      </c>
      <c r="I62" s="23" t="str">
        <f>VLOOKUP(H62,State_codes!$B$2:$C$38, 2, FALSE)</f>
        <v>KA</v>
      </c>
      <c r="J62" s="23"/>
      <c r="K62" s="23"/>
      <c r="L62" s="52" t="s">
        <v>121</v>
      </c>
      <c r="M62" s="36"/>
      <c r="N62" s="36"/>
      <c r="O62" s="23" t="s">
        <v>150</v>
      </c>
      <c r="P62" s="29"/>
      <c r="Q62" s="29"/>
      <c r="R62" s="29"/>
      <c r="S62" s="29"/>
      <c r="T62" s="29"/>
      <c r="U62" s="29"/>
      <c r="V62" s="29"/>
    </row>
    <row r="63" spans="1:22" ht="12.75">
      <c r="A63" s="23">
        <v>62</v>
      </c>
      <c r="B63" s="25">
        <v>43919</v>
      </c>
      <c r="C63" s="27"/>
      <c r="D63" s="23"/>
      <c r="E63" s="23" t="s">
        <v>51</v>
      </c>
      <c r="F63" s="23"/>
      <c r="G63" s="23"/>
      <c r="H63" s="23" t="s">
        <v>95</v>
      </c>
      <c r="I63" s="23" t="str">
        <f>VLOOKUP(H63,State_codes!$B$2:$C$38, 2, FALSE)</f>
        <v>DL</v>
      </c>
      <c r="J63" s="23"/>
      <c r="K63" s="23"/>
      <c r="L63" s="52" t="s">
        <v>121</v>
      </c>
      <c r="M63" s="36"/>
      <c r="N63" s="36"/>
      <c r="O63" s="29"/>
      <c r="P63" s="29"/>
      <c r="Q63" s="29"/>
      <c r="R63" s="29"/>
      <c r="S63" s="29"/>
      <c r="T63" s="29"/>
      <c r="U63" s="29"/>
      <c r="V63" s="29"/>
    </row>
    <row r="64" spans="1:22" ht="12.75">
      <c r="A64" s="23">
        <v>63</v>
      </c>
      <c r="B64" s="25">
        <v>43919</v>
      </c>
      <c r="C64" s="27"/>
      <c r="D64" s="23"/>
      <c r="E64" s="23" t="s">
        <v>51</v>
      </c>
      <c r="F64" s="23"/>
      <c r="G64" s="23"/>
      <c r="H64" s="23" t="s">
        <v>95</v>
      </c>
      <c r="I64" s="23" t="str">
        <f>VLOOKUP(H64,State_codes!$B$2:$C$38, 2, FALSE)</f>
        <v>DL</v>
      </c>
      <c r="J64" s="23"/>
      <c r="K64" s="23"/>
      <c r="L64" s="52" t="s">
        <v>121</v>
      </c>
      <c r="M64" s="36"/>
      <c r="N64" s="36"/>
      <c r="O64" s="29"/>
      <c r="P64" s="29"/>
      <c r="Q64" s="29"/>
      <c r="R64" s="29"/>
      <c r="S64" s="29"/>
      <c r="T64" s="29"/>
      <c r="U64" s="29"/>
      <c r="V64" s="29"/>
    </row>
    <row r="65" spans="1:22" ht="12.75">
      <c r="A65" s="23">
        <v>64</v>
      </c>
      <c r="B65" s="25">
        <v>43919</v>
      </c>
      <c r="C65" s="27"/>
      <c r="D65" s="23"/>
      <c r="E65" s="23" t="s">
        <v>51</v>
      </c>
      <c r="F65" s="23"/>
      <c r="G65" s="23"/>
      <c r="H65" s="23" t="s">
        <v>95</v>
      </c>
      <c r="I65" s="23" t="str">
        <f>VLOOKUP(H65,State_codes!$B$2:$C$38, 2, FALSE)</f>
        <v>DL</v>
      </c>
      <c r="J65" s="23"/>
      <c r="K65" s="23"/>
      <c r="L65" s="52" t="s">
        <v>121</v>
      </c>
      <c r="M65" s="36"/>
      <c r="N65" s="36"/>
      <c r="O65" s="29"/>
      <c r="P65" s="29"/>
      <c r="Q65" s="29"/>
      <c r="R65" s="29"/>
      <c r="S65" s="29"/>
      <c r="T65" s="29"/>
      <c r="U65" s="29"/>
      <c r="V65" s="29"/>
    </row>
    <row r="66" spans="1:22" ht="12.75">
      <c r="A66" s="23">
        <v>65</v>
      </c>
      <c r="B66" s="25">
        <v>43919</v>
      </c>
      <c r="C66" s="27"/>
      <c r="D66" s="23"/>
      <c r="E66" s="23" t="s">
        <v>51</v>
      </c>
      <c r="F66" s="23"/>
      <c r="G66" s="23"/>
      <c r="H66" s="23" t="s">
        <v>95</v>
      </c>
      <c r="I66" s="23" t="str">
        <f>VLOOKUP(H66,State_codes!$B$2:$C$38, 2, FALSE)</f>
        <v>DL</v>
      </c>
      <c r="J66" s="23"/>
      <c r="K66" s="23"/>
      <c r="L66" s="52" t="s">
        <v>121</v>
      </c>
      <c r="M66" s="36"/>
      <c r="N66" s="36"/>
      <c r="O66" s="29"/>
      <c r="P66" s="29"/>
      <c r="Q66" s="29"/>
      <c r="R66" s="29"/>
      <c r="S66" s="29"/>
      <c r="T66" s="29"/>
      <c r="U66" s="29"/>
      <c r="V66" s="29"/>
    </row>
    <row r="67" spans="1:22" ht="12.75">
      <c r="A67" s="23">
        <v>66</v>
      </c>
      <c r="B67" s="25">
        <v>43919</v>
      </c>
      <c r="C67" s="27"/>
      <c r="D67" s="23"/>
      <c r="E67" s="23" t="s">
        <v>51</v>
      </c>
      <c r="F67" s="23"/>
      <c r="G67" s="23"/>
      <c r="H67" s="23" t="s">
        <v>95</v>
      </c>
      <c r="I67" s="23" t="str">
        <f>VLOOKUP(H67,State_codes!$B$2:$C$38, 2, FALSE)</f>
        <v>DL</v>
      </c>
      <c r="J67" s="23"/>
      <c r="K67" s="23"/>
      <c r="L67" s="52" t="s">
        <v>121</v>
      </c>
      <c r="M67" s="36"/>
      <c r="N67" s="36"/>
      <c r="O67" s="29"/>
      <c r="P67" s="29"/>
      <c r="Q67" s="29"/>
      <c r="R67" s="29"/>
      <c r="S67" s="29"/>
      <c r="T67" s="29"/>
      <c r="U67" s="29"/>
      <c r="V67" s="29"/>
    </row>
    <row r="68" spans="1:22" ht="12.75">
      <c r="A68" s="23">
        <v>67</v>
      </c>
      <c r="B68" s="25">
        <v>43919</v>
      </c>
      <c r="C68" s="27"/>
      <c r="D68" s="23"/>
      <c r="E68" s="23" t="s">
        <v>51</v>
      </c>
      <c r="F68" s="23"/>
      <c r="G68" s="23"/>
      <c r="H68" s="23" t="s">
        <v>95</v>
      </c>
      <c r="I68" s="23" t="str">
        <f>VLOOKUP(H68,State_codes!$B$2:$C$38, 2, FALSE)</f>
        <v>DL</v>
      </c>
      <c r="J68" s="23"/>
      <c r="K68" s="23"/>
      <c r="L68" s="52" t="s">
        <v>121</v>
      </c>
      <c r="M68" s="36"/>
      <c r="N68" s="36"/>
      <c r="O68" s="29"/>
      <c r="P68" s="29"/>
      <c r="Q68" s="29"/>
      <c r="R68" s="29"/>
      <c r="S68" s="29"/>
      <c r="T68" s="29"/>
      <c r="U68" s="29"/>
      <c r="V68" s="29"/>
    </row>
    <row r="69" spans="1:22" ht="12.75">
      <c r="A69" s="23">
        <v>68</v>
      </c>
      <c r="B69" s="25">
        <v>43919</v>
      </c>
      <c r="C69" s="27"/>
      <c r="D69" s="23"/>
      <c r="E69" s="23" t="s">
        <v>42</v>
      </c>
      <c r="F69" s="23"/>
      <c r="G69" s="23"/>
      <c r="H69" s="23" t="s">
        <v>95</v>
      </c>
      <c r="I69" s="23" t="str">
        <f>VLOOKUP(H69,State_codes!$B$2:$C$38, 2, FALSE)</f>
        <v>DL</v>
      </c>
      <c r="J69" s="23"/>
      <c r="K69" s="23"/>
      <c r="L69" s="52" t="s">
        <v>121</v>
      </c>
      <c r="M69" s="36"/>
      <c r="N69" s="36"/>
      <c r="O69" s="29"/>
      <c r="P69" s="29"/>
      <c r="Q69" s="29"/>
      <c r="R69" s="29"/>
      <c r="S69" s="29"/>
      <c r="T69" s="29"/>
      <c r="U69" s="29"/>
      <c r="V69" s="29"/>
    </row>
    <row r="70" spans="1:22" ht="12.75">
      <c r="A70" s="23">
        <v>69</v>
      </c>
      <c r="B70" s="25">
        <v>43919</v>
      </c>
      <c r="C70" s="27"/>
      <c r="D70" s="23"/>
      <c r="E70" s="23" t="s">
        <v>42</v>
      </c>
      <c r="F70" s="23"/>
      <c r="G70" s="23"/>
      <c r="H70" s="23" t="s">
        <v>95</v>
      </c>
      <c r="I70" s="23" t="str">
        <f>VLOOKUP(H70,State_codes!$B$2:$C$38, 2, FALSE)</f>
        <v>DL</v>
      </c>
      <c r="J70" s="23"/>
      <c r="K70" s="23"/>
      <c r="L70" s="52" t="s">
        <v>121</v>
      </c>
      <c r="M70" s="36"/>
      <c r="N70" s="36"/>
      <c r="O70" s="29"/>
      <c r="P70" s="29"/>
      <c r="Q70" s="29"/>
      <c r="R70" s="29"/>
      <c r="S70" s="29"/>
      <c r="T70" s="29"/>
      <c r="U70" s="29"/>
      <c r="V70" s="29"/>
    </row>
    <row r="71" spans="1:22" ht="12.75">
      <c r="A71" s="23">
        <v>70</v>
      </c>
      <c r="B71" s="25">
        <v>43919</v>
      </c>
      <c r="C71" s="27"/>
      <c r="D71" s="23"/>
      <c r="E71" s="23" t="s">
        <v>51</v>
      </c>
      <c r="F71" s="23"/>
      <c r="G71" s="23"/>
      <c r="H71" s="23" t="s">
        <v>126</v>
      </c>
      <c r="I71" s="23" t="str">
        <f>VLOOKUP(H71,State_codes!$B$2:$C$38, 2, FALSE)</f>
        <v>UP</v>
      </c>
      <c r="J71" s="23"/>
      <c r="K71" s="23"/>
      <c r="L71" s="52" t="s">
        <v>121</v>
      </c>
      <c r="M71" s="36"/>
      <c r="N71" s="36"/>
      <c r="O71" s="29"/>
      <c r="P71" s="29"/>
      <c r="Q71" s="29"/>
      <c r="R71" s="29"/>
      <c r="S71" s="29"/>
      <c r="T71" s="29"/>
      <c r="U71" s="29"/>
      <c r="V71" s="29"/>
    </row>
    <row r="72" spans="1:22" ht="12.75">
      <c r="A72" s="23">
        <v>71</v>
      </c>
      <c r="B72" s="25">
        <v>43919</v>
      </c>
      <c r="C72" s="27"/>
      <c r="D72" s="23"/>
      <c r="E72" s="23" t="s">
        <v>51</v>
      </c>
      <c r="F72" s="23"/>
      <c r="G72" s="23"/>
      <c r="H72" s="23" t="s">
        <v>126</v>
      </c>
      <c r="I72" s="23" t="str">
        <f>VLOOKUP(H72,State_codes!$B$2:$C$38, 2, FALSE)</f>
        <v>UP</v>
      </c>
      <c r="J72" s="23"/>
      <c r="K72" s="23"/>
      <c r="L72" s="52" t="s">
        <v>121</v>
      </c>
      <c r="M72" s="36"/>
      <c r="N72" s="36"/>
      <c r="O72" s="29"/>
      <c r="P72" s="29"/>
      <c r="Q72" s="29"/>
      <c r="R72" s="29"/>
      <c r="S72" s="29"/>
      <c r="T72" s="29"/>
      <c r="U72" s="29"/>
      <c r="V72" s="29"/>
    </row>
    <row r="73" spans="1:22" ht="12.75">
      <c r="A73" s="23">
        <v>72</v>
      </c>
      <c r="B73" s="25">
        <v>43919</v>
      </c>
      <c r="C73" s="27"/>
      <c r="D73" s="23"/>
      <c r="E73" s="23" t="s">
        <v>51</v>
      </c>
      <c r="F73" s="23"/>
      <c r="G73" s="23"/>
      <c r="H73" s="23" t="s">
        <v>126</v>
      </c>
      <c r="I73" s="23" t="str">
        <f>VLOOKUP(H73,State_codes!$B$2:$C$38, 2, FALSE)</f>
        <v>UP</v>
      </c>
      <c r="J73" s="23"/>
      <c r="K73" s="23"/>
      <c r="L73" s="52" t="s">
        <v>121</v>
      </c>
      <c r="M73" s="36"/>
      <c r="N73" s="36"/>
      <c r="O73" s="29"/>
      <c r="P73" s="29"/>
      <c r="Q73" s="29"/>
      <c r="R73" s="29"/>
      <c r="S73" s="29"/>
      <c r="T73" s="29"/>
      <c r="U73" s="29"/>
      <c r="V73" s="29"/>
    </row>
    <row r="74" spans="1:22" ht="12.75">
      <c r="A74" s="23">
        <v>73</v>
      </c>
      <c r="B74" s="25">
        <v>43919</v>
      </c>
      <c r="C74" s="27"/>
      <c r="D74" s="23"/>
      <c r="E74" s="23" t="s">
        <v>51</v>
      </c>
      <c r="F74" s="23"/>
      <c r="G74" s="23"/>
      <c r="H74" s="23" t="s">
        <v>126</v>
      </c>
      <c r="I74" s="23" t="str">
        <f>VLOOKUP(H74,State_codes!$B$2:$C$38, 2, FALSE)</f>
        <v>UP</v>
      </c>
      <c r="J74" s="23"/>
      <c r="K74" s="23"/>
      <c r="L74" s="52" t="s">
        <v>121</v>
      </c>
      <c r="M74" s="36"/>
      <c r="N74" s="36"/>
      <c r="O74" s="29"/>
      <c r="P74" s="29"/>
      <c r="Q74" s="29"/>
      <c r="R74" s="29"/>
      <c r="S74" s="29"/>
      <c r="T74" s="29"/>
      <c r="U74" s="29"/>
      <c r="V74" s="29"/>
    </row>
    <row r="75" spans="1:22" ht="12.75">
      <c r="A75" s="23">
        <v>74</v>
      </c>
      <c r="B75" s="25">
        <v>43919</v>
      </c>
      <c r="C75" s="27"/>
      <c r="D75" s="23"/>
      <c r="E75" s="23" t="s">
        <v>51</v>
      </c>
      <c r="F75" s="23"/>
      <c r="G75" s="23"/>
      <c r="H75" s="23" t="s">
        <v>126</v>
      </c>
      <c r="I75" s="23" t="str">
        <f>VLOOKUP(H75,State_codes!$B$2:$C$38, 2, FALSE)</f>
        <v>UP</v>
      </c>
      <c r="J75" s="23"/>
      <c r="K75" s="23"/>
      <c r="L75" s="52" t="s">
        <v>121</v>
      </c>
      <c r="M75" s="36"/>
      <c r="N75" s="36"/>
      <c r="O75" s="29"/>
      <c r="P75" s="29"/>
      <c r="Q75" s="29"/>
      <c r="R75" s="29"/>
      <c r="S75" s="29"/>
      <c r="T75" s="29"/>
      <c r="U75" s="29"/>
      <c r="V75" s="29"/>
    </row>
    <row r="76" spans="1:22" ht="12.75">
      <c r="A76" s="23">
        <v>75</v>
      </c>
      <c r="B76" s="25">
        <v>43919</v>
      </c>
      <c r="C76" s="27"/>
      <c r="D76" s="23"/>
      <c r="E76" s="23" t="s">
        <v>51</v>
      </c>
      <c r="F76" s="23"/>
      <c r="G76" s="23"/>
      <c r="H76" s="23" t="s">
        <v>126</v>
      </c>
      <c r="I76" s="23" t="str">
        <f>VLOOKUP(H76,State_codes!$B$2:$C$38, 2, FALSE)</f>
        <v>UP</v>
      </c>
      <c r="J76" s="23"/>
      <c r="K76" s="23"/>
      <c r="L76" s="52" t="s">
        <v>121</v>
      </c>
      <c r="M76" s="36"/>
      <c r="N76" s="36"/>
      <c r="O76" s="29"/>
      <c r="P76" s="29"/>
      <c r="Q76" s="29"/>
      <c r="R76" s="29"/>
      <c r="S76" s="29"/>
      <c r="T76" s="29"/>
      <c r="U76" s="29"/>
      <c r="V76" s="29"/>
    </row>
    <row r="77" spans="1:22" ht="12.75">
      <c r="A77" s="23">
        <v>76</v>
      </c>
      <c r="B77" s="25">
        <v>43919</v>
      </c>
      <c r="C77" s="27"/>
      <c r="D77" s="23"/>
      <c r="E77" s="23" t="s">
        <v>51</v>
      </c>
      <c r="F77" s="23"/>
      <c r="G77" s="23"/>
      <c r="H77" s="23" t="s">
        <v>126</v>
      </c>
      <c r="I77" s="23" t="str">
        <f>VLOOKUP(H77,State_codes!$B$2:$C$38, 2, FALSE)</f>
        <v>UP</v>
      </c>
      <c r="J77" s="23"/>
      <c r="K77" s="23"/>
      <c r="L77" s="52" t="s">
        <v>121</v>
      </c>
      <c r="M77" s="36"/>
      <c r="N77" s="36"/>
      <c r="O77" s="29"/>
      <c r="P77" s="29"/>
      <c r="Q77" s="29"/>
      <c r="R77" s="29"/>
      <c r="S77" s="29"/>
      <c r="T77" s="29"/>
      <c r="U77" s="29"/>
      <c r="V77" s="29"/>
    </row>
    <row r="78" spans="1:22" ht="12.75">
      <c r="A78" s="23">
        <v>77</v>
      </c>
      <c r="B78" s="25">
        <v>43919</v>
      </c>
      <c r="C78" s="27"/>
      <c r="D78" s="23"/>
      <c r="E78" s="23" t="s">
        <v>51</v>
      </c>
      <c r="F78" s="23"/>
      <c r="G78" s="23"/>
      <c r="H78" s="23" t="s">
        <v>126</v>
      </c>
      <c r="I78" s="23" t="str">
        <f>VLOOKUP(H78,State_codes!$B$2:$C$38, 2, FALSE)</f>
        <v>UP</v>
      </c>
      <c r="J78" s="23"/>
      <c r="K78" s="23"/>
      <c r="L78" s="52" t="s">
        <v>121</v>
      </c>
      <c r="M78" s="36"/>
      <c r="N78" s="36"/>
      <c r="O78" s="29"/>
      <c r="P78" s="29"/>
      <c r="Q78" s="29"/>
      <c r="R78" s="29"/>
      <c r="S78" s="29"/>
      <c r="T78" s="29"/>
      <c r="U78" s="29"/>
      <c r="V78" s="29"/>
    </row>
    <row r="79" spans="1:22" ht="12.75">
      <c r="A79" s="23">
        <v>78</v>
      </c>
      <c r="B79" s="25">
        <v>43919</v>
      </c>
      <c r="C79" s="27"/>
      <c r="D79" s="23"/>
      <c r="E79" s="23" t="s">
        <v>51</v>
      </c>
      <c r="F79" s="23"/>
      <c r="G79" s="23"/>
      <c r="H79" s="23" t="s">
        <v>126</v>
      </c>
      <c r="I79" s="23" t="str">
        <f>VLOOKUP(H79,State_codes!$B$2:$C$38, 2, FALSE)</f>
        <v>UP</v>
      </c>
      <c r="J79" s="23"/>
      <c r="K79" s="23"/>
      <c r="L79" s="52" t="s">
        <v>121</v>
      </c>
      <c r="M79" s="36"/>
      <c r="N79" s="36"/>
      <c r="O79" s="29"/>
      <c r="P79" s="29"/>
      <c r="Q79" s="29"/>
      <c r="R79" s="29"/>
      <c r="S79" s="29"/>
      <c r="T79" s="29"/>
      <c r="U79" s="29"/>
      <c r="V79" s="29"/>
    </row>
    <row r="80" spans="1:22" ht="12.75">
      <c r="A80" s="23">
        <v>79</v>
      </c>
      <c r="B80" s="25">
        <v>43919</v>
      </c>
      <c r="C80" s="27"/>
      <c r="D80" s="23"/>
      <c r="E80" s="23" t="s">
        <v>51</v>
      </c>
      <c r="F80" s="23"/>
      <c r="G80" s="23"/>
      <c r="H80" s="23" t="s">
        <v>126</v>
      </c>
      <c r="I80" s="23" t="str">
        <f>VLOOKUP(H80,State_codes!$B$2:$C$38, 2, FALSE)</f>
        <v>UP</v>
      </c>
      <c r="J80" s="23"/>
      <c r="K80" s="23"/>
      <c r="L80" s="52" t="s">
        <v>121</v>
      </c>
      <c r="M80" s="36"/>
      <c r="N80" s="36"/>
      <c r="O80" s="29"/>
      <c r="P80" s="29"/>
      <c r="Q80" s="29"/>
      <c r="R80" s="29"/>
      <c r="S80" s="29"/>
      <c r="T80" s="29"/>
      <c r="U80" s="29"/>
      <c r="V80" s="29"/>
    </row>
    <row r="81" spans="1:22" ht="12.75">
      <c r="A81" s="23">
        <v>80</v>
      </c>
      <c r="B81" s="25">
        <v>43919</v>
      </c>
      <c r="C81" s="27"/>
      <c r="D81" s="23"/>
      <c r="E81" s="23" t="s">
        <v>51</v>
      </c>
      <c r="F81" s="23"/>
      <c r="G81" s="23"/>
      <c r="H81" s="23" t="s">
        <v>126</v>
      </c>
      <c r="I81" s="23" t="str">
        <f>VLOOKUP(H81,State_codes!$B$2:$C$38, 2, FALSE)</f>
        <v>UP</v>
      </c>
      <c r="J81" s="23"/>
      <c r="K81" s="23"/>
      <c r="L81" s="52" t="s">
        <v>121</v>
      </c>
      <c r="M81" s="36"/>
      <c r="N81" s="36"/>
      <c r="O81" s="29"/>
      <c r="P81" s="29"/>
      <c r="Q81" s="29"/>
      <c r="R81" s="29"/>
      <c r="S81" s="29"/>
      <c r="T81" s="29"/>
      <c r="U81" s="29"/>
      <c r="V81" s="29"/>
    </row>
    <row r="82" spans="1:22" ht="12.75">
      <c r="A82" s="23">
        <v>81</v>
      </c>
      <c r="B82" s="25">
        <v>43919</v>
      </c>
      <c r="C82" s="27"/>
      <c r="D82" s="23"/>
      <c r="E82" s="23" t="s">
        <v>51</v>
      </c>
      <c r="F82" s="23"/>
      <c r="G82" s="23"/>
      <c r="H82" s="23" t="s">
        <v>101</v>
      </c>
      <c r="I82" s="23" t="str">
        <f>VLOOKUP(H82,State_codes!$B$2:$C$38, 2, FALSE)</f>
        <v>TG</v>
      </c>
      <c r="J82" s="23"/>
      <c r="K82" s="23"/>
      <c r="L82" s="52" t="s">
        <v>121</v>
      </c>
      <c r="M82" s="36"/>
      <c r="N82" s="36"/>
      <c r="O82" s="29"/>
      <c r="P82" s="29"/>
      <c r="Q82" s="29"/>
      <c r="R82" s="29"/>
      <c r="S82" s="29"/>
      <c r="T82" s="29"/>
      <c r="U82" s="29"/>
      <c r="V82" s="29"/>
    </row>
    <row r="83" spans="1:22" ht="12.75">
      <c r="A83" s="23">
        <v>82</v>
      </c>
      <c r="B83" s="25">
        <v>43919</v>
      </c>
      <c r="C83" s="27"/>
      <c r="D83" s="23"/>
      <c r="E83" s="23" t="s">
        <v>42</v>
      </c>
      <c r="F83" s="23"/>
      <c r="G83" s="23"/>
      <c r="H83" s="23" t="s">
        <v>101</v>
      </c>
      <c r="I83" s="23" t="str">
        <f>VLOOKUP(H83,State_codes!$B$2:$C$38, 2, FALSE)</f>
        <v>TG</v>
      </c>
      <c r="J83" s="23"/>
      <c r="K83" s="23"/>
      <c r="L83" s="52" t="s">
        <v>121</v>
      </c>
      <c r="M83" s="36"/>
      <c r="N83" s="36"/>
      <c r="O83" s="29"/>
      <c r="P83" s="29"/>
      <c r="Q83" s="29"/>
      <c r="R83" s="29"/>
      <c r="S83" s="29"/>
      <c r="T83" s="29"/>
      <c r="U83" s="29"/>
      <c r="V83" s="29"/>
    </row>
    <row r="84" spans="1:22" ht="12.75">
      <c r="A84" s="23">
        <v>83</v>
      </c>
      <c r="B84" s="25">
        <v>43919</v>
      </c>
      <c r="C84" s="27">
        <v>67</v>
      </c>
      <c r="D84" s="23" t="s">
        <v>39</v>
      </c>
      <c r="E84" s="23" t="s">
        <v>42</v>
      </c>
      <c r="F84" s="23" t="s">
        <v>181</v>
      </c>
      <c r="G84" s="23" t="s">
        <v>181</v>
      </c>
      <c r="H84" s="23" t="s">
        <v>182</v>
      </c>
      <c r="I84" s="23" t="str">
        <f>VLOOKUP(H84,State_codes!$B$2:$C$38, 2, FALSE)</f>
        <v>GJ</v>
      </c>
      <c r="J84" s="23" t="s">
        <v>183</v>
      </c>
      <c r="K84" s="23"/>
      <c r="L84" s="34" t="s">
        <v>184</v>
      </c>
      <c r="M84" s="36"/>
      <c r="N84" s="36"/>
      <c r="O84" s="23" t="s">
        <v>186</v>
      </c>
      <c r="P84" s="29"/>
      <c r="Q84" s="29"/>
      <c r="R84" s="29"/>
      <c r="S84" s="29"/>
      <c r="T84" s="29"/>
      <c r="U84" s="29"/>
      <c r="V84" s="29"/>
    </row>
    <row r="85" spans="1:22" ht="12.75">
      <c r="A85" s="23">
        <v>84</v>
      </c>
      <c r="B85" s="25">
        <v>43919</v>
      </c>
      <c r="C85" s="27">
        <v>85</v>
      </c>
      <c r="D85" s="23" t="s">
        <v>40</v>
      </c>
      <c r="E85" s="23" t="s">
        <v>42</v>
      </c>
      <c r="F85" s="23" t="s">
        <v>187</v>
      </c>
      <c r="G85" s="23" t="s">
        <v>187</v>
      </c>
      <c r="H85" s="23" t="s">
        <v>182</v>
      </c>
      <c r="I85" s="23" t="str">
        <f>VLOOKUP(H85,State_codes!$B$2:$C$38, 2, FALSE)</f>
        <v>GJ</v>
      </c>
      <c r="J85" s="23" t="s">
        <v>188</v>
      </c>
      <c r="K85" s="23"/>
      <c r="L85" s="34" t="s">
        <v>189</v>
      </c>
      <c r="M85" s="36"/>
      <c r="N85" s="36"/>
      <c r="O85" s="29"/>
      <c r="P85" s="29"/>
      <c r="Q85" s="29"/>
      <c r="R85" s="29"/>
      <c r="S85" s="29"/>
      <c r="T85" s="29"/>
      <c r="U85" s="29"/>
      <c r="V85" s="29"/>
    </row>
    <row r="86" spans="1:22" ht="12.75">
      <c r="A86" s="23">
        <v>85</v>
      </c>
      <c r="B86" s="25">
        <v>43919</v>
      </c>
      <c r="C86" s="27">
        <v>70</v>
      </c>
      <c r="D86" s="23" t="s">
        <v>39</v>
      </c>
      <c r="E86" s="23" t="s">
        <v>42</v>
      </c>
      <c r="F86" s="23" t="s">
        <v>190</v>
      </c>
      <c r="G86" s="23" t="s">
        <v>190</v>
      </c>
      <c r="H86" s="23" t="s">
        <v>182</v>
      </c>
      <c r="I86" s="23" t="str">
        <f>VLOOKUP(H86,State_codes!$B$2:$C$38, 2, FALSE)</f>
        <v>GJ</v>
      </c>
      <c r="J86" s="23" t="s">
        <v>191</v>
      </c>
      <c r="K86" s="23"/>
      <c r="L86" s="34" t="s">
        <v>192</v>
      </c>
      <c r="M86" s="36"/>
      <c r="N86" s="36"/>
      <c r="O86" s="29"/>
      <c r="P86" s="29"/>
      <c r="Q86" s="29"/>
      <c r="R86" s="29"/>
      <c r="S86" s="29"/>
      <c r="T86" s="29"/>
      <c r="U86" s="29"/>
      <c r="V86" s="29"/>
    </row>
    <row r="87" spans="1:22" ht="12.75">
      <c r="A87" s="23">
        <v>86</v>
      </c>
      <c r="B87" s="25">
        <v>43919</v>
      </c>
      <c r="C87" s="27">
        <v>46</v>
      </c>
      <c r="D87" s="23" t="s">
        <v>40</v>
      </c>
      <c r="E87" s="23" t="s">
        <v>42</v>
      </c>
      <c r="F87" s="23" t="s">
        <v>187</v>
      </c>
      <c r="G87" s="23" t="s">
        <v>187</v>
      </c>
      <c r="H87" s="23" t="s">
        <v>182</v>
      </c>
      <c r="I87" s="23" t="str">
        <f>VLOOKUP(H87,State_codes!$B$2:$C$38, 2, FALSE)</f>
        <v>GJ</v>
      </c>
      <c r="J87" s="23" t="s">
        <v>194</v>
      </c>
      <c r="K87" s="23"/>
      <c r="L87" s="34" t="s">
        <v>195</v>
      </c>
      <c r="M87" s="36"/>
      <c r="N87" s="36"/>
      <c r="O87" s="29"/>
      <c r="P87" s="29"/>
      <c r="Q87" s="29"/>
      <c r="R87" s="29"/>
      <c r="S87" s="29"/>
      <c r="T87" s="29"/>
      <c r="U87" s="29"/>
      <c r="V87" s="29"/>
    </row>
    <row r="88" spans="1:22" ht="12.75">
      <c r="A88" s="23">
        <v>87</v>
      </c>
      <c r="B88" s="25">
        <v>43919</v>
      </c>
      <c r="C88" s="27">
        <v>47</v>
      </c>
      <c r="D88" s="23" t="s">
        <v>39</v>
      </c>
      <c r="E88" s="23" t="s">
        <v>42</v>
      </c>
      <c r="F88" s="23" t="s">
        <v>187</v>
      </c>
      <c r="G88" s="23" t="s">
        <v>187</v>
      </c>
      <c r="H88" s="23" t="s">
        <v>182</v>
      </c>
      <c r="I88" s="23" t="str">
        <f>VLOOKUP(H88,State_codes!$B$2:$C$38, 2, FALSE)</f>
        <v>GJ</v>
      </c>
      <c r="J88" s="23" t="s">
        <v>201</v>
      </c>
      <c r="K88" s="23"/>
      <c r="L88" s="34" t="s">
        <v>202</v>
      </c>
      <c r="M88" s="36"/>
      <c r="N88" s="36"/>
      <c r="O88" s="29"/>
      <c r="P88" s="29"/>
      <c r="Q88" s="29"/>
      <c r="R88" s="29"/>
      <c r="S88" s="29"/>
      <c r="T88" s="29"/>
      <c r="U88" s="29"/>
      <c r="V88" s="29"/>
    </row>
    <row r="89" spans="1:22" ht="12.75">
      <c r="A89" s="23">
        <v>88</v>
      </c>
      <c r="B89" s="25">
        <v>43919</v>
      </c>
      <c r="C89" s="27">
        <v>34</v>
      </c>
      <c r="D89" s="23" t="s">
        <v>40</v>
      </c>
      <c r="E89" s="23" t="s">
        <v>51</v>
      </c>
      <c r="F89" s="23"/>
      <c r="G89" s="23" t="s">
        <v>187</v>
      </c>
      <c r="H89" s="23" t="s">
        <v>182</v>
      </c>
      <c r="I89" s="23" t="str">
        <f>VLOOKUP(H89,State_codes!$B$2:$C$38, 2, FALSE)</f>
        <v>GJ</v>
      </c>
      <c r="J89" s="23"/>
      <c r="K89" s="23"/>
      <c r="L89" s="52" t="s">
        <v>121</v>
      </c>
      <c r="M89" s="36"/>
      <c r="N89" s="36"/>
      <c r="O89" s="23" t="s">
        <v>205</v>
      </c>
      <c r="P89" s="29"/>
      <c r="Q89" s="29"/>
      <c r="R89" s="29"/>
      <c r="S89" s="29"/>
      <c r="T89" s="29"/>
      <c r="U89" s="29"/>
      <c r="V89" s="29"/>
    </row>
    <row r="90" spans="1:22" ht="12.75">
      <c r="A90" s="23">
        <v>89</v>
      </c>
      <c r="B90" s="25">
        <v>43919</v>
      </c>
      <c r="C90" s="27"/>
      <c r="D90" s="23"/>
      <c r="E90" s="23" t="s">
        <v>51</v>
      </c>
      <c r="F90" s="23"/>
      <c r="G90" s="23"/>
      <c r="H90" s="23" t="s">
        <v>109</v>
      </c>
      <c r="I90" s="23" t="str">
        <f>VLOOKUP(H90,State_codes!$B$2:$C$38, 2, FALSE)</f>
        <v>RJ</v>
      </c>
      <c r="J90" s="23"/>
      <c r="K90" s="23"/>
      <c r="L90" s="52" t="s">
        <v>121</v>
      </c>
      <c r="M90" s="36"/>
      <c r="N90" s="36"/>
      <c r="O90" s="29"/>
      <c r="P90" s="29"/>
      <c r="Q90" s="29"/>
      <c r="R90" s="29"/>
      <c r="S90" s="29"/>
      <c r="T90" s="29"/>
      <c r="U90" s="29"/>
      <c r="V90" s="29"/>
    </row>
    <row r="91" spans="1:22" ht="12.75">
      <c r="A91" s="23">
        <v>90</v>
      </c>
      <c r="B91" s="25">
        <v>43919</v>
      </c>
      <c r="C91" s="27"/>
      <c r="D91" s="23"/>
      <c r="E91" s="23" t="s">
        <v>51</v>
      </c>
      <c r="F91" s="23"/>
      <c r="G91" s="23"/>
      <c r="H91" s="23" t="s">
        <v>109</v>
      </c>
      <c r="I91" s="23" t="str">
        <f>VLOOKUP(H91,State_codes!$B$2:$C$38, 2, FALSE)</f>
        <v>RJ</v>
      </c>
      <c r="J91" s="23"/>
      <c r="K91" s="23"/>
      <c r="L91" s="52" t="s">
        <v>121</v>
      </c>
      <c r="M91" s="36"/>
      <c r="N91" s="36"/>
      <c r="O91" s="29"/>
      <c r="P91" s="29"/>
      <c r="Q91" s="29"/>
      <c r="R91" s="29"/>
      <c r="S91" s="29"/>
      <c r="T91" s="29"/>
      <c r="U91" s="29"/>
      <c r="V91" s="29"/>
    </row>
    <row r="92" spans="1:22" ht="12.75">
      <c r="A92" s="23">
        <v>91</v>
      </c>
      <c r="B92" s="25">
        <v>43919</v>
      </c>
      <c r="C92" s="27"/>
      <c r="D92" s="23"/>
      <c r="E92" s="23" t="s">
        <v>51</v>
      </c>
      <c r="F92" s="23"/>
      <c r="G92" s="23"/>
      <c r="H92" s="23" t="s">
        <v>109</v>
      </c>
      <c r="I92" s="23" t="str">
        <f>VLOOKUP(H92,State_codes!$B$2:$C$38, 2, FALSE)</f>
        <v>RJ</v>
      </c>
      <c r="J92" s="23"/>
      <c r="K92" s="23"/>
      <c r="L92" s="52" t="s">
        <v>121</v>
      </c>
      <c r="M92" s="36"/>
      <c r="N92" s="36"/>
      <c r="O92" s="29"/>
      <c r="P92" s="29"/>
      <c r="Q92" s="29"/>
      <c r="R92" s="29"/>
      <c r="S92" s="29"/>
      <c r="T92" s="29"/>
      <c r="U92" s="29"/>
      <c r="V92" s="29"/>
    </row>
    <row r="93" spans="1:22" ht="12.75">
      <c r="A93" s="23">
        <v>92</v>
      </c>
      <c r="B93" s="25">
        <v>43919</v>
      </c>
      <c r="C93" s="27"/>
      <c r="D93" s="23"/>
      <c r="E93" s="23" t="s">
        <v>51</v>
      </c>
      <c r="F93" s="23"/>
      <c r="G93" s="23"/>
      <c r="H93" s="23" t="s">
        <v>158</v>
      </c>
      <c r="I93" s="23" t="str">
        <f>VLOOKUP(H93,State_codes!$B$2:$C$38, 2, FALSE)</f>
        <v>TN</v>
      </c>
      <c r="J93" s="23"/>
      <c r="K93" s="23"/>
      <c r="L93" s="52" t="s">
        <v>121</v>
      </c>
      <c r="M93" s="36"/>
      <c r="N93" s="36"/>
      <c r="O93" s="29"/>
      <c r="P93" s="29"/>
      <c r="Q93" s="29"/>
      <c r="R93" s="29"/>
      <c r="S93" s="29"/>
      <c r="T93" s="29"/>
      <c r="U93" s="29"/>
      <c r="V93" s="29"/>
    </row>
    <row r="94" spans="1:22" ht="12.75">
      <c r="A94" s="23">
        <v>93</v>
      </c>
      <c r="B94" s="25">
        <v>43919</v>
      </c>
      <c r="C94" s="27"/>
      <c r="D94" s="23"/>
      <c r="E94" s="23" t="s">
        <v>51</v>
      </c>
      <c r="F94" s="23"/>
      <c r="G94" s="23"/>
      <c r="H94" s="23" t="s">
        <v>158</v>
      </c>
      <c r="I94" s="23" t="str">
        <f>VLOOKUP(H94,State_codes!$B$2:$C$38, 2, FALSE)</f>
        <v>TN</v>
      </c>
      <c r="J94" s="23"/>
      <c r="K94" s="23"/>
      <c r="L94" s="52" t="s">
        <v>121</v>
      </c>
      <c r="M94" s="36"/>
      <c r="N94" s="36"/>
      <c r="O94" s="29"/>
      <c r="P94" s="29"/>
      <c r="Q94" s="29"/>
      <c r="R94" s="29"/>
      <c r="S94" s="29"/>
      <c r="T94" s="29"/>
      <c r="U94" s="29"/>
      <c r="V94" s="29"/>
    </row>
    <row r="95" spans="1:22" ht="12.75">
      <c r="A95" s="23">
        <v>94</v>
      </c>
      <c r="B95" s="25">
        <v>43919</v>
      </c>
      <c r="C95" s="27"/>
      <c r="D95" s="23"/>
      <c r="E95" s="23" t="s">
        <v>51</v>
      </c>
      <c r="F95" s="23"/>
      <c r="G95" s="23"/>
      <c r="H95" s="23" t="s">
        <v>158</v>
      </c>
      <c r="I95" s="23" t="str">
        <f>VLOOKUP(H95,State_codes!$B$2:$C$38, 2, FALSE)</f>
        <v>TN</v>
      </c>
      <c r="J95" s="23"/>
      <c r="K95" s="23"/>
      <c r="L95" s="52" t="s">
        <v>121</v>
      </c>
      <c r="M95" s="36"/>
      <c r="N95" s="36"/>
      <c r="O95" s="29"/>
      <c r="P95" s="29"/>
      <c r="Q95" s="29"/>
      <c r="R95" s="29"/>
      <c r="S95" s="29"/>
      <c r="T95" s="29"/>
      <c r="U95" s="29"/>
      <c r="V95" s="29"/>
    </row>
    <row r="96" spans="1:22" ht="12.75">
      <c r="A96" s="23">
        <v>95</v>
      </c>
      <c r="B96" s="25">
        <v>43919</v>
      </c>
      <c r="C96" s="27"/>
      <c r="D96" s="23"/>
      <c r="E96" s="23" t="s">
        <v>51</v>
      </c>
      <c r="F96" s="23"/>
      <c r="G96" s="23"/>
      <c r="H96" s="23" t="s">
        <v>158</v>
      </c>
      <c r="I96" s="23" t="str">
        <f>VLOOKUP(H96,State_codes!$B$2:$C$38, 2, FALSE)</f>
        <v>TN</v>
      </c>
      <c r="J96" s="23"/>
      <c r="K96" s="23"/>
      <c r="L96" s="52" t="s">
        <v>121</v>
      </c>
      <c r="M96" s="36"/>
      <c r="N96" s="36"/>
      <c r="O96" s="29"/>
      <c r="P96" s="29"/>
      <c r="Q96" s="29"/>
      <c r="R96" s="29"/>
      <c r="S96" s="29"/>
      <c r="T96" s="29"/>
      <c r="U96" s="29"/>
      <c r="V96" s="29"/>
    </row>
    <row r="97" spans="1:22" ht="12.75">
      <c r="A97" s="23">
        <v>96</v>
      </c>
      <c r="B97" s="25">
        <v>43919</v>
      </c>
      <c r="C97" s="27"/>
      <c r="D97" s="23"/>
      <c r="E97" s="23" t="s">
        <v>42</v>
      </c>
      <c r="F97" s="23"/>
      <c r="G97" s="23"/>
      <c r="H97" s="23" t="s">
        <v>158</v>
      </c>
      <c r="I97" s="23" t="str">
        <f>VLOOKUP(H97,State_codes!$B$2:$C$38, 2, FALSE)</f>
        <v>TN</v>
      </c>
      <c r="J97" s="23"/>
      <c r="K97" s="23"/>
      <c r="L97" s="52" t="s">
        <v>121</v>
      </c>
      <c r="M97" s="36"/>
      <c r="N97" s="36"/>
      <c r="O97" s="29"/>
      <c r="P97" s="29"/>
      <c r="Q97" s="29"/>
      <c r="R97" s="29"/>
      <c r="S97" s="29"/>
      <c r="T97" s="29"/>
      <c r="U97" s="29"/>
      <c r="V97" s="29"/>
    </row>
    <row r="98" spans="1:22" ht="12.75">
      <c r="A98" s="23">
        <v>97</v>
      </c>
      <c r="B98" s="25">
        <v>43919</v>
      </c>
      <c r="C98" s="27">
        <v>65</v>
      </c>
      <c r="D98" s="23" t="s">
        <v>39</v>
      </c>
      <c r="E98" s="23" t="s">
        <v>42</v>
      </c>
      <c r="F98" s="23" t="s">
        <v>223</v>
      </c>
      <c r="G98" s="23" t="s">
        <v>223</v>
      </c>
      <c r="H98" s="23" t="s">
        <v>224</v>
      </c>
      <c r="I98" s="23" t="str">
        <f>VLOOKUP(H98,State_codes!$B$2:$C$38, 2, FALSE)</f>
        <v>MP</v>
      </c>
      <c r="J98" s="23"/>
      <c r="K98" s="23"/>
      <c r="L98" s="52" t="s">
        <v>121</v>
      </c>
      <c r="M98" s="36"/>
      <c r="N98" s="36"/>
      <c r="O98" s="29"/>
      <c r="P98" s="29"/>
      <c r="Q98" s="29"/>
      <c r="R98" s="29"/>
      <c r="S98" s="29"/>
      <c r="T98" s="29"/>
      <c r="U98" s="29"/>
      <c r="V98" s="29"/>
    </row>
    <row r="99" spans="1:22" ht="12.75">
      <c r="A99" s="23">
        <v>98</v>
      </c>
      <c r="B99" s="25">
        <v>43919</v>
      </c>
      <c r="C99" s="27">
        <v>65</v>
      </c>
      <c r="D99" s="23" t="s">
        <v>40</v>
      </c>
      <c r="E99" s="23" t="s">
        <v>42</v>
      </c>
      <c r="F99" s="23" t="s">
        <v>226</v>
      </c>
      <c r="G99" s="23" t="s">
        <v>226</v>
      </c>
      <c r="H99" s="23" t="s">
        <v>224</v>
      </c>
      <c r="I99" s="23" t="str">
        <f>VLOOKUP(H99,State_codes!$B$2:$C$38, 2, FALSE)</f>
        <v>MP</v>
      </c>
      <c r="J99" s="23"/>
      <c r="K99" s="23"/>
      <c r="L99" s="52" t="s">
        <v>121</v>
      </c>
      <c r="M99" s="36"/>
      <c r="N99" s="36"/>
      <c r="O99" s="29"/>
      <c r="P99" s="29"/>
      <c r="Q99" s="29"/>
      <c r="R99" s="29"/>
      <c r="S99" s="29"/>
      <c r="T99" s="29"/>
      <c r="U99" s="29"/>
      <c r="V99" s="29"/>
    </row>
    <row r="100" spans="1:22" ht="12.75">
      <c r="A100" s="23">
        <v>99</v>
      </c>
      <c r="B100" s="25">
        <v>43919</v>
      </c>
      <c r="C100" s="27"/>
      <c r="D100" s="23"/>
      <c r="E100" s="23" t="s">
        <v>51</v>
      </c>
      <c r="F100" s="23"/>
      <c r="G100" s="23"/>
      <c r="H100" s="23" t="s">
        <v>207</v>
      </c>
      <c r="I100" s="23" t="str">
        <f>VLOOKUP(H100,State_codes!$B$2:$C$38, 2, FALSE)</f>
        <v>JK</v>
      </c>
      <c r="J100" s="23"/>
      <c r="K100" s="23"/>
      <c r="L100" s="52" t="s">
        <v>121</v>
      </c>
      <c r="M100" s="36"/>
      <c r="N100" s="36"/>
      <c r="O100" s="29"/>
      <c r="P100" s="29"/>
      <c r="Q100" s="29"/>
      <c r="R100" s="29"/>
      <c r="S100" s="29"/>
      <c r="T100" s="29"/>
      <c r="U100" s="29"/>
      <c r="V100" s="29"/>
    </row>
    <row r="101" spans="1:22" ht="12.75">
      <c r="A101" s="23">
        <v>100</v>
      </c>
      <c r="B101" s="25">
        <v>43919</v>
      </c>
      <c r="C101" s="27"/>
      <c r="D101" s="23"/>
      <c r="E101" s="23" t="s">
        <v>42</v>
      </c>
      <c r="F101" s="23"/>
      <c r="G101" s="23"/>
      <c r="H101" s="23" t="s">
        <v>207</v>
      </c>
      <c r="I101" s="23" t="str">
        <f>VLOOKUP(H101,State_codes!$B$2:$C$38, 2, FALSE)</f>
        <v>JK</v>
      </c>
      <c r="J101" s="23"/>
      <c r="K101" s="23"/>
      <c r="L101" s="52" t="s">
        <v>121</v>
      </c>
      <c r="M101" s="36"/>
      <c r="N101" s="36"/>
      <c r="O101" s="29"/>
      <c r="P101" s="29"/>
      <c r="Q101" s="29"/>
      <c r="R101" s="29"/>
      <c r="S101" s="29"/>
      <c r="T101" s="29"/>
      <c r="U101" s="29"/>
      <c r="V101" s="29"/>
    </row>
    <row r="102" spans="1:22" ht="12.75">
      <c r="A102" s="23">
        <v>101</v>
      </c>
      <c r="B102" s="25">
        <v>43919</v>
      </c>
      <c r="C102" s="27"/>
      <c r="D102" s="23"/>
      <c r="E102" s="23" t="s">
        <v>51</v>
      </c>
      <c r="F102" s="23"/>
      <c r="G102" s="23"/>
      <c r="H102" s="23" t="s">
        <v>233</v>
      </c>
      <c r="I102" s="23" t="str">
        <f>VLOOKUP(H102,State_codes!$B$2:$C$38, 2, FALSE)</f>
        <v>PB</v>
      </c>
      <c r="J102" s="23"/>
      <c r="K102" s="23"/>
      <c r="L102" s="52" t="s">
        <v>121</v>
      </c>
      <c r="M102" s="36"/>
      <c r="N102" s="36"/>
      <c r="O102" s="29"/>
      <c r="P102" s="29"/>
      <c r="Q102" s="29"/>
      <c r="R102" s="29"/>
      <c r="S102" s="29"/>
      <c r="T102" s="29"/>
      <c r="U102" s="29"/>
      <c r="V102" s="29"/>
    </row>
    <row r="103" spans="1:22" ht="12.75">
      <c r="A103" s="23">
        <v>102</v>
      </c>
      <c r="B103" s="25">
        <v>43919</v>
      </c>
      <c r="C103" s="27"/>
      <c r="D103" s="23"/>
      <c r="E103" s="23" t="s">
        <v>42</v>
      </c>
      <c r="F103" s="23"/>
      <c r="G103" s="23"/>
      <c r="H103" s="23" t="s">
        <v>233</v>
      </c>
      <c r="I103" s="23" t="str">
        <f>VLOOKUP(H103,State_codes!$B$2:$C$38, 2, FALSE)</f>
        <v>PB</v>
      </c>
      <c r="J103" s="23"/>
      <c r="K103" s="23"/>
      <c r="L103" s="52" t="s">
        <v>121</v>
      </c>
      <c r="M103" s="36"/>
      <c r="N103" s="36"/>
      <c r="O103" s="29"/>
      <c r="P103" s="29"/>
      <c r="Q103" s="29"/>
      <c r="R103" s="29"/>
      <c r="S103" s="29"/>
      <c r="T103" s="29"/>
      <c r="U103" s="29"/>
      <c r="V103" s="29"/>
    </row>
    <row r="104" spans="1:22" ht="12.75">
      <c r="A104" s="23">
        <v>103</v>
      </c>
      <c r="B104" s="25">
        <v>43919</v>
      </c>
      <c r="C104" s="27"/>
      <c r="D104" s="23"/>
      <c r="E104" s="23" t="s">
        <v>51</v>
      </c>
      <c r="F104" s="23"/>
      <c r="G104" s="23" t="s">
        <v>108</v>
      </c>
      <c r="H104" s="23" t="s">
        <v>117</v>
      </c>
      <c r="I104" s="23" t="str">
        <f>VLOOKUP(H104,State_codes!$B$2:$C$38, 2, FALSE)</f>
        <v>HR</v>
      </c>
      <c r="J104" s="23"/>
      <c r="K104" s="23" t="s">
        <v>111</v>
      </c>
      <c r="L104" s="52" t="s">
        <v>121</v>
      </c>
      <c r="M104" s="36"/>
      <c r="N104" s="36"/>
      <c r="O104" s="29"/>
      <c r="P104" s="29"/>
      <c r="Q104" s="29"/>
      <c r="R104" s="29"/>
      <c r="S104" s="29"/>
      <c r="T104" s="29"/>
      <c r="U104" s="29"/>
      <c r="V104" s="29"/>
    </row>
    <row r="105" spans="1:22" ht="12.75">
      <c r="A105" s="23">
        <v>104</v>
      </c>
      <c r="B105" s="25">
        <v>43919</v>
      </c>
      <c r="C105" s="27"/>
      <c r="D105" s="23"/>
      <c r="E105" s="23" t="s">
        <v>51</v>
      </c>
      <c r="F105" s="23"/>
      <c r="G105" s="23" t="s">
        <v>108</v>
      </c>
      <c r="H105" s="23" t="s">
        <v>117</v>
      </c>
      <c r="I105" s="23" t="str">
        <f>VLOOKUP(H105,State_codes!$B$2:$C$38, 2, FALSE)</f>
        <v>HR</v>
      </c>
      <c r="J105" s="23"/>
      <c r="K105" s="23" t="s">
        <v>111</v>
      </c>
      <c r="L105" s="52" t="s">
        <v>121</v>
      </c>
      <c r="M105" s="36"/>
      <c r="N105" s="36"/>
      <c r="O105" s="29"/>
      <c r="P105" s="29"/>
      <c r="Q105" s="29"/>
      <c r="R105" s="29"/>
      <c r="S105" s="29"/>
      <c r="T105" s="29"/>
      <c r="U105" s="29"/>
      <c r="V105" s="29"/>
    </row>
    <row r="106" spans="1:22" ht="12.75">
      <c r="A106" s="23">
        <v>105</v>
      </c>
      <c r="B106" s="25">
        <v>43919</v>
      </c>
      <c r="C106" s="27"/>
      <c r="D106" s="23"/>
      <c r="E106" s="23" t="s">
        <v>51</v>
      </c>
      <c r="F106" s="23"/>
      <c r="G106" s="23" t="s">
        <v>108</v>
      </c>
      <c r="H106" s="23" t="s">
        <v>117</v>
      </c>
      <c r="I106" s="23" t="str">
        <f>VLOOKUP(H106,State_codes!$B$2:$C$38, 2, FALSE)</f>
        <v>HR</v>
      </c>
      <c r="J106" s="23"/>
      <c r="K106" s="23" t="s">
        <v>111</v>
      </c>
      <c r="L106" s="52" t="s">
        <v>121</v>
      </c>
      <c r="M106" s="36"/>
      <c r="N106" s="36"/>
      <c r="O106" s="29"/>
      <c r="P106" s="29"/>
      <c r="Q106" s="29"/>
      <c r="R106" s="29"/>
      <c r="S106" s="29"/>
      <c r="T106" s="29"/>
      <c r="U106" s="29"/>
      <c r="V106" s="29"/>
    </row>
    <row r="107" spans="1:22" ht="12.75">
      <c r="A107" s="23">
        <v>106</v>
      </c>
      <c r="B107" s="25">
        <v>43919</v>
      </c>
      <c r="C107" s="27"/>
      <c r="D107" s="23"/>
      <c r="E107" s="23" t="s">
        <v>51</v>
      </c>
      <c r="F107" s="23"/>
      <c r="G107" s="23" t="s">
        <v>108</v>
      </c>
      <c r="H107" s="23" t="s">
        <v>117</v>
      </c>
      <c r="I107" s="23" t="str">
        <f>VLOOKUP(H107,State_codes!$B$2:$C$38, 2, FALSE)</f>
        <v>HR</v>
      </c>
      <c r="J107" s="23"/>
      <c r="K107" s="23" t="s">
        <v>111</v>
      </c>
      <c r="L107" s="52" t="s">
        <v>121</v>
      </c>
      <c r="M107" s="36"/>
      <c r="N107" s="36"/>
      <c r="O107" s="29"/>
      <c r="P107" s="29"/>
      <c r="Q107" s="29"/>
      <c r="R107" s="29"/>
      <c r="S107" s="29"/>
      <c r="T107" s="29"/>
      <c r="U107" s="29"/>
      <c r="V107" s="29"/>
    </row>
    <row r="108" spans="1:22" ht="12.75">
      <c r="A108" s="23">
        <v>107</v>
      </c>
      <c r="B108" s="25">
        <v>43919</v>
      </c>
      <c r="C108" s="27"/>
      <c r="D108" s="23"/>
      <c r="E108" s="23" t="s">
        <v>51</v>
      </c>
      <c r="F108" s="23"/>
      <c r="G108" s="23" t="s">
        <v>108</v>
      </c>
      <c r="H108" s="23" t="s">
        <v>117</v>
      </c>
      <c r="I108" s="23" t="str">
        <f>VLOOKUP(H108,State_codes!$B$2:$C$38, 2, FALSE)</f>
        <v>HR</v>
      </c>
      <c r="J108" s="23"/>
      <c r="K108" s="23" t="s">
        <v>111</v>
      </c>
      <c r="L108" s="52" t="s">
        <v>121</v>
      </c>
      <c r="M108" s="36"/>
      <c r="N108" s="36"/>
      <c r="O108" s="29"/>
      <c r="P108" s="29"/>
      <c r="Q108" s="29"/>
      <c r="R108" s="29"/>
      <c r="S108" s="29"/>
      <c r="T108" s="29"/>
      <c r="U108" s="29"/>
      <c r="V108" s="29"/>
    </row>
    <row r="109" spans="1:22" ht="12.75">
      <c r="A109" s="23">
        <v>108</v>
      </c>
      <c r="B109" s="25">
        <v>43919</v>
      </c>
      <c r="C109" s="27"/>
      <c r="D109" s="23"/>
      <c r="E109" s="23" t="s">
        <v>51</v>
      </c>
      <c r="F109" s="23"/>
      <c r="G109" s="23" t="s">
        <v>108</v>
      </c>
      <c r="H109" s="23" t="s">
        <v>117</v>
      </c>
      <c r="I109" s="23" t="str">
        <f>VLOOKUP(H109,State_codes!$B$2:$C$38, 2, FALSE)</f>
        <v>HR</v>
      </c>
      <c r="J109" s="23"/>
      <c r="K109" s="23" t="s">
        <v>111</v>
      </c>
      <c r="L109" s="52" t="s">
        <v>121</v>
      </c>
      <c r="M109" s="36"/>
      <c r="N109" s="36"/>
      <c r="O109" s="29"/>
      <c r="P109" s="29"/>
      <c r="Q109" s="29"/>
      <c r="R109" s="29"/>
      <c r="S109" s="29"/>
      <c r="T109" s="29"/>
      <c r="U109" s="29"/>
      <c r="V109" s="29"/>
    </row>
    <row r="110" spans="1:22" ht="12.75">
      <c r="A110" s="23">
        <v>109</v>
      </c>
      <c r="B110" s="25">
        <v>43919</v>
      </c>
      <c r="C110" s="27"/>
      <c r="D110" s="23"/>
      <c r="E110" s="23" t="s">
        <v>51</v>
      </c>
      <c r="F110" s="23"/>
      <c r="G110" s="23" t="s">
        <v>108</v>
      </c>
      <c r="H110" s="23" t="s">
        <v>117</v>
      </c>
      <c r="I110" s="23" t="str">
        <f>VLOOKUP(H110,State_codes!$B$2:$C$38, 2, FALSE)</f>
        <v>HR</v>
      </c>
      <c r="J110" s="23"/>
      <c r="K110" s="23" t="s">
        <v>111</v>
      </c>
      <c r="L110" s="52" t="s">
        <v>121</v>
      </c>
      <c r="M110" s="36"/>
      <c r="N110" s="36"/>
      <c r="O110" s="29"/>
      <c r="P110" s="29"/>
      <c r="Q110" s="29"/>
      <c r="R110" s="29"/>
      <c r="S110" s="29"/>
      <c r="T110" s="29"/>
      <c r="U110" s="29"/>
      <c r="V110" s="29"/>
    </row>
    <row r="111" spans="1:22" ht="12.75">
      <c r="A111" s="23">
        <v>110</v>
      </c>
      <c r="B111" s="25">
        <v>43919</v>
      </c>
      <c r="C111" s="27"/>
      <c r="D111" s="23"/>
      <c r="E111" s="23" t="s">
        <v>51</v>
      </c>
      <c r="F111" s="23"/>
      <c r="G111" s="23" t="s">
        <v>108</v>
      </c>
      <c r="H111" s="23" t="s">
        <v>117</v>
      </c>
      <c r="I111" s="23" t="str">
        <f>VLOOKUP(H111,State_codes!$B$2:$C$38, 2, FALSE)</f>
        <v>HR</v>
      </c>
      <c r="J111" s="23"/>
      <c r="K111" s="23" t="s">
        <v>111</v>
      </c>
      <c r="L111" s="52" t="s">
        <v>121</v>
      </c>
      <c r="M111" s="36"/>
      <c r="N111" s="36"/>
      <c r="O111" s="29"/>
      <c r="P111" s="29"/>
      <c r="Q111" s="29"/>
      <c r="R111" s="29"/>
      <c r="S111" s="29"/>
      <c r="T111" s="29"/>
      <c r="U111" s="29"/>
      <c r="V111" s="29"/>
    </row>
    <row r="112" spans="1:22" ht="12.75">
      <c r="A112" s="23">
        <v>111</v>
      </c>
      <c r="B112" s="25">
        <v>43919</v>
      </c>
      <c r="C112" s="27"/>
      <c r="D112" s="23"/>
      <c r="E112" s="23" t="s">
        <v>51</v>
      </c>
      <c r="F112" s="23"/>
      <c r="G112" s="23" t="s">
        <v>108</v>
      </c>
      <c r="H112" s="23" t="s">
        <v>117</v>
      </c>
      <c r="I112" s="23" t="str">
        <f>VLOOKUP(H112,State_codes!$B$2:$C$38, 2, FALSE)</f>
        <v>HR</v>
      </c>
      <c r="J112" s="23"/>
      <c r="K112" s="23" t="s">
        <v>111</v>
      </c>
      <c r="L112" s="52" t="s">
        <v>121</v>
      </c>
      <c r="M112" s="36"/>
      <c r="N112" s="36"/>
      <c r="O112" s="29"/>
      <c r="P112" s="29"/>
      <c r="Q112" s="29"/>
      <c r="R112" s="29"/>
      <c r="S112" s="29"/>
      <c r="T112" s="29"/>
      <c r="U112" s="29"/>
      <c r="V112" s="29"/>
    </row>
    <row r="113" spans="1:22" ht="12.75">
      <c r="A113" s="23">
        <v>112</v>
      </c>
      <c r="B113" s="25">
        <v>43919</v>
      </c>
      <c r="C113" s="27"/>
      <c r="D113" s="23"/>
      <c r="E113" s="23" t="s">
        <v>51</v>
      </c>
      <c r="F113" s="23"/>
      <c r="G113" s="23" t="s">
        <v>108</v>
      </c>
      <c r="H113" s="23" t="s">
        <v>117</v>
      </c>
      <c r="I113" s="23" t="str">
        <f>VLOOKUP(H113,State_codes!$B$2:$C$38, 2, FALSE)</f>
        <v>HR</v>
      </c>
      <c r="J113" s="23"/>
      <c r="K113" s="23" t="s">
        <v>111</v>
      </c>
      <c r="L113" s="52" t="s">
        <v>121</v>
      </c>
      <c r="M113" s="36"/>
      <c r="N113" s="36"/>
      <c r="O113" s="29"/>
      <c r="P113" s="29"/>
      <c r="Q113" s="29"/>
      <c r="R113" s="29"/>
      <c r="S113" s="29"/>
      <c r="T113" s="29"/>
      <c r="U113" s="29"/>
      <c r="V113" s="29"/>
    </row>
    <row r="114" spans="1:22" ht="12.75">
      <c r="A114" s="23">
        <v>113</v>
      </c>
      <c r="B114" s="25">
        <v>43919</v>
      </c>
      <c r="C114" s="27"/>
      <c r="D114" s="23"/>
      <c r="E114" s="23" t="s">
        <v>51</v>
      </c>
      <c r="F114" s="23"/>
      <c r="G114" s="23" t="s">
        <v>108</v>
      </c>
      <c r="H114" s="23" t="s">
        <v>117</v>
      </c>
      <c r="I114" s="23" t="str">
        <f>VLOOKUP(H114,State_codes!$B$2:$C$38, 2, FALSE)</f>
        <v>HR</v>
      </c>
      <c r="J114" s="23"/>
      <c r="K114" s="23" t="s">
        <v>111</v>
      </c>
      <c r="L114" s="52" t="s">
        <v>121</v>
      </c>
      <c r="M114" s="36"/>
      <c r="N114" s="36"/>
      <c r="O114" s="29"/>
      <c r="P114" s="29"/>
      <c r="Q114" s="29"/>
      <c r="R114" s="29"/>
      <c r="S114" s="29"/>
      <c r="T114" s="29"/>
      <c r="U114" s="29"/>
      <c r="V114" s="29"/>
    </row>
    <row r="115" spans="1:22" ht="12.75">
      <c r="A115" s="23">
        <v>114</v>
      </c>
      <c r="B115" s="25">
        <v>43919</v>
      </c>
      <c r="C115" s="27"/>
      <c r="D115" s="23"/>
      <c r="E115" s="23" t="s">
        <v>51</v>
      </c>
      <c r="F115" s="23"/>
      <c r="G115" s="23" t="s">
        <v>108</v>
      </c>
      <c r="H115" s="23" t="s">
        <v>117</v>
      </c>
      <c r="I115" s="23" t="str">
        <f>VLOOKUP(H115,State_codes!$B$2:$C$38, 2, FALSE)</f>
        <v>HR</v>
      </c>
      <c r="J115" s="23"/>
      <c r="K115" s="23" t="s">
        <v>111</v>
      </c>
      <c r="L115" s="52" t="s">
        <v>121</v>
      </c>
      <c r="M115" s="36"/>
      <c r="N115" s="36"/>
      <c r="O115" s="29"/>
      <c r="P115" s="29"/>
      <c r="Q115" s="29"/>
      <c r="R115" s="29"/>
      <c r="S115" s="29"/>
      <c r="T115" s="29"/>
      <c r="U115" s="29"/>
      <c r="V115" s="29"/>
    </row>
    <row r="116" spans="1:22" ht="12.75">
      <c r="A116" s="23">
        <v>115</v>
      </c>
      <c r="B116" s="25">
        <v>43919</v>
      </c>
      <c r="C116" s="27"/>
      <c r="D116" s="23"/>
      <c r="E116" s="23" t="s">
        <v>51</v>
      </c>
      <c r="F116" s="23"/>
      <c r="G116" s="23" t="s">
        <v>108</v>
      </c>
      <c r="H116" s="23" t="s">
        <v>117</v>
      </c>
      <c r="I116" s="23" t="str">
        <f>VLOOKUP(H116,State_codes!$B$2:$C$38, 2, FALSE)</f>
        <v>HR</v>
      </c>
      <c r="J116" s="23"/>
      <c r="K116" s="23" t="s">
        <v>111</v>
      </c>
      <c r="L116" s="52" t="s">
        <v>121</v>
      </c>
      <c r="M116" s="36"/>
      <c r="N116" s="36"/>
      <c r="O116" s="29"/>
      <c r="P116" s="29"/>
      <c r="Q116" s="29"/>
      <c r="R116" s="29"/>
      <c r="S116" s="29"/>
      <c r="T116" s="29"/>
      <c r="U116" s="29"/>
      <c r="V116" s="29"/>
    </row>
    <row r="117" spans="1:22" ht="12.75">
      <c r="A117" s="23">
        <v>116</v>
      </c>
      <c r="B117" s="25">
        <v>43919</v>
      </c>
      <c r="C117" s="27"/>
      <c r="D117" s="23"/>
      <c r="E117" s="23" t="s">
        <v>51</v>
      </c>
      <c r="F117" s="23"/>
      <c r="G117" s="23" t="s">
        <v>108</v>
      </c>
      <c r="H117" s="23" t="s">
        <v>117</v>
      </c>
      <c r="I117" s="23" t="str">
        <f>VLOOKUP(H117,State_codes!$B$2:$C$38, 2, FALSE)</f>
        <v>HR</v>
      </c>
      <c r="J117" s="23"/>
      <c r="K117" s="23" t="s">
        <v>111</v>
      </c>
      <c r="L117" s="52" t="s">
        <v>121</v>
      </c>
      <c r="M117" s="36"/>
      <c r="N117" s="36"/>
      <c r="O117" s="29"/>
      <c r="P117" s="29"/>
      <c r="Q117" s="29"/>
      <c r="R117" s="29"/>
      <c r="S117" s="29"/>
      <c r="T117" s="29"/>
      <c r="U117" s="29"/>
      <c r="V117" s="29"/>
    </row>
    <row r="118" spans="1:22" ht="12.75">
      <c r="A118" s="23">
        <v>117</v>
      </c>
      <c r="B118" s="25">
        <v>43920</v>
      </c>
      <c r="C118" s="27"/>
      <c r="D118" s="23"/>
      <c r="E118" s="23" t="s">
        <v>51</v>
      </c>
      <c r="F118" s="23"/>
      <c r="G118" s="23" t="s">
        <v>116</v>
      </c>
      <c r="H118" s="23" t="s">
        <v>117</v>
      </c>
      <c r="I118" s="23" t="str">
        <f>VLOOKUP(H118,State_codes!$B$2:$C$38, 2, FALSE)</f>
        <v>HR</v>
      </c>
      <c r="J118" s="23" t="s">
        <v>252</v>
      </c>
      <c r="K118" s="23"/>
      <c r="L118" s="52" t="s">
        <v>121</v>
      </c>
      <c r="M118" s="30" t="s">
        <v>253</v>
      </c>
      <c r="N118" s="36"/>
      <c r="O118" s="29"/>
      <c r="P118" s="29"/>
      <c r="Q118" s="29"/>
      <c r="R118" s="29"/>
      <c r="S118" s="29"/>
      <c r="T118" s="29"/>
      <c r="U118" s="29"/>
      <c r="V118" s="29"/>
    </row>
    <row r="119" spans="1:22" ht="12.75">
      <c r="A119" s="23">
        <v>118</v>
      </c>
      <c r="B119" s="25">
        <v>43920</v>
      </c>
      <c r="C119" s="27"/>
      <c r="D119" s="23"/>
      <c r="E119" s="23" t="s">
        <v>51</v>
      </c>
      <c r="F119" s="23"/>
      <c r="G119" s="23" t="s">
        <v>116</v>
      </c>
      <c r="H119" s="23" t="s">
        <v>117</v>
      </c>
      <c r="I119" s="23" t="str">
        <f>VLOOKUP(H119,State_codes!$B$2:$C$38, 2, FALSE)</f>
        <v>HR</v>
      </c>
      <c r="J119" s="23" t="s">
        <v>252</v>
      </c>
      <c r="K119" s="23"/>
      <c r="L119" s="52" t="s">
        <v>121</v>
      </c>
      <c r="M119" s="30" t="s">
        <v>253</v>
      </c>
      <c r="N119" s="36"/>
      <c r="O119" s="29"/>
      <c r="P119" s="29"/>
      <c r="Q119" s="29"/>
      <c r="R119" s="29"/>
      <c r="S119" s="29"/>
      <c r="T119" s="29"/>
      <c r="U119" s="29"/>
      <c r="V119" s="29"/>
    </row>
    <row r="120" spans="1:22" ht="12.75">
      <c r="A120" s="23">
        <v>119</v>
      </c>
      <c r="B120" s="25">
        <v>43920</v>
      </c>
      <c r="C120" s="27"/>
      <c r="D120" s="23"/>
      <c r="E120" s="23" t="s">
        <v>51</v>
      </c>
      <c r="F120" s="23"/>
      <c r="G120" s="23" t="s">
        <v>116</v>
      </c>
      <c r="H120" s="23" t="s">
        <v>117</v>
      </c>
      <c r="I120" s="23" t="str">
        <f>VLOOKUP(H120,State_codes!$B$2:$C$38, 2, FALSE)</f>
        <v>HR</v>
      </c>
      <c r="J120" s="23" t="s">
        <v>252</v>
      </c>
      <c r="K120" s="23"/>
      <c r="L120" s="52" t="s">
        <v>121</v>
      </c>
      <c r="M120" s="30" t="s">
        <v>253</v>
      </c>
      <c r="N120" s="36"/>
      <c r="O120" s="29"/>
      <c r="P120" s="29"/>
      <c r="Q120" s="29"/>
      <c r="R120" s="29"/>
      <c r="S120" s="29"/>
      <c r="T120" s="29"/>
      <c r="U120" s="29"/>
      <c r="V120" s="29"/>
    </row>
    <row r="121" spans="1:22" ht="12.75">
      <c r="A121" s="23">
        <v>120</v>
      </c>
      <c r="B121" s="25">
        <v>43919</v>
      </c>
      <c r="C121" s="27"/>
      <c r="D121" s="23"/>
      <c r="E121" s="23" t="s">
        <v>51</v>
      </c>
      <c r="F121" s="23"/>
      <c r="G121" s="23"/>
      <c r="H121" s="23" t="s">
        <v>236</v>
      </c>
      <c r="I121" s="23" t="str">
        <f>VLOOKUP(H121,State_codes!$B$2:$C$38, 2, FALSE)</f>
        <v>AP</v>
      </c>
      <c r="J121" s="23"/>
      <c r="K121" s="23"/>
      <c r="L121" s="52" t="s">
        <v>121</v>
      </c>
      <c r="M121" s="36"/>
      <c r="N121" s="36"/>
      <c r="O121" s="29"/>
      <c r="P121" s="29"/>
      <c r="Q121" s="29"/>
      <c r="R121" s="29"/>
      <c r="S121" s="29"/>
      <c r="T121" s="29"/>
      <c r="U121" s="29"/>
      <c r="V121" s="29"/>
    </row>
    <row r="122" spans="1:22" ht="12.75">
      <c r="A122" s="23">
        <v>121</v>
      </c>
      <c r="B122" s="25">
        <v>43919</v>
      </c>
      <c r="C122" s="27">
        <v>57</v>
      </c>
      <c r="D122" s="23" t="s">
        <v>39</v>
      </c>
      <c r="E122" s="23" t="s">
        <v>42</v>
      </c>
      <c r="F122" s="23" t="s">
        <v>260</v>
      </c>
      <c r="G122" s="23" t="s">
        <v>261</v>
      </c>
      <c r="H122" s="23" t="s">
        <v>262</v>
      </c>
      <c r="I122" s="23" t="str">
        <f>VLOOKUP(H122,State_codes!$B$2:$C$38, 2, FALSE)</f>
        <v>WB</v>
      </c>
      <c r="J122" s="23" t="s">
        <v>263</v>
      </c>
      <c r="K122" s="23"/>
      <c r="L122" s="34" t="s">
        <v>264</v>
      </c>
      <c r="M122" s="36"/>
      <c r="N122" s="36"/>
      <c r="O122" s="29"/>
      <c r="P122" s="29"/>
      <c r="Q122" s="29"/>
      <c r="R122" s="29"/>
      <c r="S122" s="29"/>
      <c r="T122" s="29"/>
      <c r="U122" s="29"/>
      <c r="V122" s="29"/>
    </row>
    <row r="123" spans="1:22" ht="12.75">
      <c r="A123" s="23">
        <v>122</v>
      </c>
      <c r="B123" s="25">
        <v>43919</v>
      </c>
      <c r="C123" s="27"/>
      <c r="D123" s="23"/>
      <c r="E123" s="23" t="s">
        <v>42</v>
      </c>
      <c r="F123" s="23"/>
      <c r="G123" s="23" t="s">
        <v>267</v>
      </c>
      <c r="H123" s="23" t="s">
        <v>268</v>
      </c>
      <c r="I123" s="23" t="str">
        <f>VLOOKUP(H123,State_codes!$B$2:$C$38, 2, FALSE)</f>
        <v>BR</v>
      </c>
      <c r="J123" s="23"/>
      <c r="K123" s="23"/>
      <c r="L123" s="30" t="s">
        <v>269</v>
      </c>
      <c r="M123" s="36"/>
      <c r="N123" s="36"/>
      <c r="O123" s="29"/>
      <c r="P123" s="29"/>
      <c r="Q123" s="29"/>
      <c r="R123" s="29"/>
      <c r="S123" s="29"/>
      <c r="T123" s="29"/>
      <c r="U123" s="29"/>
      <c r="V123" s="29"/>
    </row>
    <row r="124" spans="1:22" ht="12.75">
      <c r="A124" s="23">
        <v>123</v>
      </c>
      <c r="B124" s="25">
        <v>43919</v>
      </c>
      <c r="C124" s="27"/>
      <c r="D124" s="23"/>
      <c r="E124" s="23" t="s">
        <v>51</v>
      </c>
      <c r="F124" s="23"/>
      <c r="G124" s="23"/>
      <c r="H124" s="23" t="s">
        <v>153</v>
      </c>
      <c r="I124" s="23" t="str">
        <f>VLOOKUP(H124,State_codes!$B$2:$C$38, 2, FALSE)</f>
        <v>LA</v>
      </c>
      <c r="J124" s="23"/>
      <c r="K124" s="23"/>
      <c r="L124" s="52" t="s">
        <v>121</v>
      </c>
      <c r="M124" s="36"/>
      <c r="N124" s="36"/>
      <c r="O124" s="29"/>
      <c r="P124" s="29"/>
      <c r="Q124" s="29"/>
      <c r="R124" s="29"/>
      <c r="S124" s="29"/>
      <c r="T124" s="29"/>
      <c r="U124" s="29"/>
      <c r="V124" s="29"/>
    </row>
    <row r="125" spans="1:22" ht="12.75">
      <c r="A125" s="23">
        <v>124</v>
      </c>
      <c r="B125" s="25">
        <v>43919</v>
      </c>
      <c r="C125" s="27"/>
      <c r="D125" s="23"/>
      <c r="E125" s="23" t="s">
        <v>51</v>
      </c>
      <c r="F125" s="23"/>
      <c r="G125" s="23"/>
      <c r="H125" s="23" t="s">
        <v>153</v>
      </c>
      <c r="I125" s="23" t="str">
        <f>VLOOKUP(H125,State_codes!$B$2:$C$38, 2, FALSE)</f>
        <v>LA</v>
      </c>
      <c r="J125" s="23"/>
      <c r="K125" s="23"/>
      <c r="L125" s="52" t="s">
        <v>121</v>
      </c>
      <c r="M125" s="36"/>
      <c r="N125" s="36"/>
      <c r="O125" s="29"/>
      <c r="P125" s="29"/>
      <c r="Q125" s="29"/>
      <c r="R125" s="29"/>
      <c r="S125" s="29"/>
      <c r="T125" s="29"/>
      <c r="U125" s="29"/>
      <c r="V125" s="29"/>
    </row>
    <row r="126" spans="1:22" ht="12.75">
      <c r="A126" s="23">
        <v>125</v>
      </c>
      <c r="B126" s="25">
        <v>43919</v>
      </c>
      <c r="C126" s="27"/>
      <c r="D126" s="23"/>
      <c r="E126" s="23" t="s">
        <v>51</v>
      </c>
      <c r="F126" s="23"/>
      <c r="G126" s="23"/>
      <c r="H126" s="23" t="s">
        <v>153</v>
      </c>
      <c r="I126" s="23" t="str">
        <f>VLOOKUP(H126,State_codes!$B$2:$C$38, 2, FALSE)</f>
        <v>LA</v>
      </c>
      <c r="J126" s="23"/>
      <c r="K126" s="23"/>
      <c r="L126" s="52" t="s">
        <v>121</v>
      </c>
      <c r="M126" s="36"/>
      <c r="N126" s="36"/>
      <c r="O126" s="29"/>
      <c r="P126" s="29"/>
      <c r="Q126" s="29"/>
      <c r="R126" s="29"/>
      <c r="S126" s="29"/>
      <c r="T126" s="29"/>
      <c r="U126" s="29"/>
      <c r="V126" s="29"/>
    </row>
    <row r="127" spans="1:22" ht="12.75">
      <c r="A127" s="23">
        <v>126</v>
      </c>
      <c r="B127" s="25">
        <v>43919</v>
      </c>
      <c r="C127" s="27"/>
      <c r="D127" s="23"/>
      <c r="E127" s="23" t="s">
        <v>51</v>
      </c>
      <c r="F127" s="23"/>
      <c r="G127" s="23"/>
      <c r="H127" s="23" t="s">
        <v>276</v>
      </c>
      <c r="I127" s="23" t="str">
        <f>VLOOKUP(H127,State_codes!$B$2:$C$38, 2, FALSE)</f>
        <v>UT</v>
      </c>
      <c r="J127" s="23"/>
      <c r="K127" s="23"/>
      <c r="L127" s="52" t="s">
        <v>121</v>
      </c>
      <c r="M127" s="36"/>
      <c r="N127" s="36"/>
      <c r="O127" s="29"/>
      <c r="P127" s="29"/>
      <c r="Q127" s="29"/>
      <c r="R127" s="29"/>
      <c r="S127" s="29"/>
      <c r="T127" s="29"/>
      <c r="U127" s="29"/>
      <c r="V127" s="29"/>
    </row>
    <row r="128" spans="1:22" ht="12.75">
      <c r="A128" s="23">
        <v>127</v>
      </c>
      <c r="B128" s="25">
        <v>43919</v>
      </c>
      <c r="C128" s="27"/>
      <c r="D128" s="23"/>
      <c r="E128" s="23" t="s">
        <v>51</v>
      </c>
      <c r="F128" s="23"/>
      <c r="G128" s="23"/>
      <c r="H128" s="23" t="s">
        <v>276</v>
      </c>
      <c r="I128" s="23" t="str">
        <f>VLOOKUP(H128,State_codes!$B$2:$C$38, 2, FALSE)</f>
        <v>UT</v>
      </c>
      <c r="J128" s="23"/>
      <c r="K128" s="23"/>
      <c r="L128" s="52" t="s">
        <v>121</v>
      </c>
      <c r="M128" s="36"/>
      <c r="N128" s="36"/>
      <c r="O128" s="29"/>
      <c r="P128" s="29"/>
      <c r="Q128" s="29"/>
      <c r="R128" s="29"/>
      <c r="S128" s="29"/>
      <c r="T128" s="29"/>
      <c r="U128" s="29"/>
      <c r="V128" s="29"/>
    </row>
    <row r="129" spans="1:22" ht="12.75">
      <c r="A129" s="23">
        <v>128</v>
      </c>
      <c r="B129" s="25">
        <v>43919</v>
      </c>
      <c r="C129" s="27"/>
      <c r="D129" s="23"/>
      <c r="E129" s="23" t="s">
        <v>51</v>
      </c>
      <c r="F129" s="23"/>
      <c r="G129" s="23"/>
      <c r="H129" s="23" t="s">
        <v>278</v>
      </c>
      <c r="I129" s="23" t="str">
        <f>VLOOKUP(H129,State_codes!$B$2:$C$38, 2, FALSE)</f>
        <v>HP</v>
      </c>
      <c r="J129" s="23"/>
      <c r="K129" s="23"/>
      <c r="L129" s="52" t="s">
        <v>121</v>
      </c>
      <c r="M129" s="36"/>
      <c r="N129" s="36"/>
      <c r="O129" s="29"/>
      <c r="P129" s="29"/>
      <c r="Q129" s="29"/>
      <c r="R129" s="29"/>
      <c r="S129" s="29"/>
      <c r="T129" s="29"/>
      <c r="U129" s="29"/>
      <c r="V129" s="29"/>
    </row>
    <row r="130" spans="1:22" ht="12.75">
      <c r="A130" s="23">
        <v>129</v>
      </c>
      <c r="B130" s="25">
        <v>43919</v>
      </c>
      <c r="C130" s="27"/>
      <c r="D130" s="23"/>
      <c r="E130" s="23" t="s">
        <v>42</v>
      </c>
      <c r="F130" s="23"/>
      <c r="G130" s="23"/>
      <c r="H130" s="23" t="s">
        <v>278</v>
      </c>
      <c r="I130" s="23" t="str">
        <f>VLOOKUP(H130,State_codes!$B$2:$C$38, 2, FALSE)</f>
        <v>HP</v>
      </c>
      <c r="J130" s="23"/>
      <c r="K130" s="23"/>
      <c r="L130" s="52" t="s">
        <v>121</v>
      </c>
      <c r="M130" s="36"/>
      <c r="N130" s="36"/>
      <c r="O130" s="29"/>
      <c r="P130" s="29"/>
      <c r="Q130" s="29"/>
      <c r="R130" s="29"/>
      <c r="S130" s="29"/>
      <c r="T130" s="29"/>
      <c r="U130" s="29"/>
      <c r="V130" s="29"/>
    </row>
    <row r="131" spans="1:22" ht="12.75">
      <c r="A131" s="23">
        <v>130</v>
      </c>
      <c r="B131" s="25">
        <v>43919</v>
      </c>
      <c r="C131" s="27">
        <v>40</v>
      </c>
      <c r="D131" s="23" t="s">
        <v>40</v>
      </c>
      <c r="E131" s="23" t="s">
        <v>42</v>
      </c>
      <c r="F131" s="29"/>
      <c r="G131" s="23" t="s">
        <v>43</v>
      </c>
      <c r="H131" s="23" t="s">
        <v>45</v>
      </c>
      <c r="I131" s="23" t="str">
        <f>VLOOKUP(H131,State_codes!$B$2:$C$38, 2, FALSE)</f>
        <v>MH</v>
      </c>
      <c r="J131" s="52" t="s">
        <v>281</v>
      </c>
      <c r="K131" s="29"/>
      <c r="L131" s="34" t="s">
        <v>282</v>
      </c>
      <c r="M131" s="52"/>
      <c r="N131" s="36"/>
      <c r="O131" s="29"/>
      <c r="P131" s="29"/>
      <c r="Q131" s="29"/>
      <c r="R131" s="29"/>
      <c r="S131" s="29"/>
      <c r="T131" s="29"/>
      <c r="U131" s="29"/>
      <c r="V131" s="29"/>
    </row>
    <row r="132" spans="1:22" ht="12.75">
      <c r="A132" s="23">
        <v>131</v>
      </c>
      <c r="B132" s="25">
        <v>43920</v>
      </c>
      <c r="C132" s="27">
        <v>44</v>
      </c>
      <c r="D132" s="23" t="s">
        <v>40</v>
      </c>
      <c r="E132" s="23" t="s">
        <v>42</v>
      </c>
      <c r="F132" s="23" t="s">
        <v>286</v>
      </c>
      <c r="G132" s="23" t="s">
        <v>286</v>
      </c>
      <c r="H132" s="23" t="s">
        <v>262</v>
      </c>
      <c r="I132" s="23" t="str">
        <f>VLOOKUP(H132,State_codes!$B$2:$C$38, 2, FALSE)</f>
        <v>WB</v>
      </c>
      <c r="J132" s="52" t="s">
        <v>287</v>
      </c>
      <c r="K132" s="29"/>
      <c r="L132" s="34" t="s">
        <v>288</v>
      </c>
      <c r="M132" s="52"/>
      <c r="N132" s="36"/>
      <c r="O132" s="29"/>
      <c r="P132" s="29"/>
      <c r="Q132" s="29"/>
      <c r="R132" s="29"/>
      <c r="S132" s="29"/>
      <c r="T132" s="29"/>
      <c r="U132" s="29"/>
      <c r="V132" s="29"/>
    </row>
    <row r="133" spans="1:22" ht="12.75">
      <c r="A133" s="23">
        <v>132</v>
      </c>
      <c r="B133" s="25">
        <v>43920</v>
      </c>
      <c r="C133" s="27">
        <v>45</v>
      </c>
      <c r="D133" s="23" t="s">
        <v>40</v>
      </c>
      <c r="E133" s="23" t="s">
        <v>42</v>
      </c>
      <c r="F133" s="23" t="s">
        <v>190</v>
      </c>
      <c r="G133" s="23" t="s">
        <v>190</v>
      </c>
      <c r="H133" s="23" t="s">
        <v>182</v>
      </c>
      <c r="I133" s="23" t="str">
        <f>VLOOKUP(H133,State_codes!$B$2:$C$38, 2, FALSE)</f>
        <v>GJ</v>
      </c>
      <c r="J133" s="23" t="s">
        <v>291</v>
      </c>
      <c r="K133" s="29"/>
      <c r="L133" s="30" t="s">
        <v>292</v>
      </c>
      <c r="M133" s="34" t="s">
        <v>294</v>
      </c>
      <c r="N133" s="36"/>
      <c r="O133" s="29"/>
      <c r="P133" s="29"/>
      <c r="Q133" s="29"/>
      <c r="R133" s="29"/>
      <c r="S133" s="29"/>
      <c r="T133" s="29"/>
      <c r="U133" s="29"/>
      <c r="V133" s="29"/>
    </row>
    <row r="134" spans="1:22" ht="12.75">
      <c r="A134" s="23">
        <v>133</v>
      </c>
      <c r="B134" s="25">
        <v>43920</v>
      </c>
      <c r="C134" s="27">
        <v>52</v>
      </c>
      <c r="D134" s="23" t="s">
        <v>39</v>
      </c>
      <c r="E134" s="23" t="s">
        <v>42</v>
      </c>
      <c r="F134" s="29"/>
      <c r="G134" s="23" t="s">
        <v>119</v>
      </c>
      <c r="H134" s="23" t="s">
        <v>45</v>
      </c>
      <c r="I134" s="23" t="str">
        <f>VLOOKUP(H134,State_codes!$B$2:$C$38, 2, FALSE)</f>
        <v>MH</v>
      </c>
      <c r="J134" s="23" t="s">
        <v>296</v>
      </c>
      <c r="K134" s="29"/>
      <c r="L134" s="34" t="s">
        <v>297</v>
      </c>
      <c r="M134" s="36"/>
      <c r="N134" s="36"/>
      <c r="O134" s="29"/>
      <c r="P134" s="29"/>
      <c r="Q134" s="29"/>
      <c r="R134" s="29"/>
      <c r="S134" s="29"/>
      <c r="T134" s="29"/>
      <c r="U134" s="29"/>
      <c r="V134" s="29"/>
    </row>
    <row r="135" spans="1:22" ht="12.75">
      <c r="A135" s="23">
        <v>134</v>
      </c>
      <c r="B135" s="25">
        <v>43920</v>
      </c>
      <c r="C135" s="27">
        <v>62</v>
      </c>
      <c r="D135" s="23" t="s">
        <v>39</v>
      </c>
      <c r="E135" s="23" t="s">
        <v>42</v>
      </c>
      <c r="F135" s="29"/>
      <c r="G135" s="23" t="s">
        <v>298</v>
      </c>
      <c r="H135" s="23" t="s">
        <v>233</v>
      </c>
      <c r="I135" s="23" t="str">
        <f>VLOOKUP(H135,State_codes!$B$2:$C$38, 2, FALSE)</f>
        <v>PB</v>
      </c>
      <c r="J135" s="23" t="s">
        <v>300</v>
      </c>
      <c r="K135" s="29"/>
      <c r="L135" s="34" t="s">
        <v>302</v>
      </c>
      <c r="M135" s="36"/>
      <c r="N135" s="36"/>
      <c r="O135" s="29"/>
      <c r="P135" s="29"/>
      <c r="Q135" s="29"/>
      <c r="R135" s="29"/>
      <c r="S135" s="29"/>
      <c r="T135" s="29"/>
      <c r="U135" s="29"/>
      <c r="V135" s="29"/>
    </row>
    <row r="136" spans="1:22" ht="12.75">
      <c r="A136" s="23">
        <v>135</v>
      </c>
      <c r="B136" s="25">
        <v>43920</v>
      </c>
      <c r="C136" s="27">
        <v>62</v>
      </c>
      <c r="D136" s="23" t="s">
        <v>40</v>
      </c>
      <c r="E136" s="23" t="s">
        <v>51</v>
      </c>
      <c r="F136" s="29"/>
      <c r="G136" s="29"/>
      <c r="H136" s="23" t="s">
        <v>182</v>
      </c>
      <c r="I136" s="23" t="str">
        <f>VLOOKUP(H136,State_codes!$B$2:$C$38, 2, FALSE)</f>
        <v>GJ</v>
      </c>
      <c r="J136" s="23" t="s">
        <v>308</v>
      </c>
      <c r="K136" s="29"/>
      <c r="L136" s="52" t="s">
        <v>309</v>
      </c>
      <c r="M136" s="36"/>
      <c r="N136" s="36"/>
      <c r="O136" s="29"/>
      <c r="P136" s="29"/>
      <c r="Q136" s="29"/>
      <c r="R136" s="29"/>
      <c r="S136" s="29"/>
      <c r="T136" s="29"/>
      <c r="U136" s="29"/>
      <c r="V136" s="29"/>
    </row>
    <row r="137" spans="1:22" ht="12.75">
      <c r="A137" s="23">
        <v>136</v>
      </c>
      <c r="B137" s="25">
        <v>43920</v>
      </c>
      <c r="C137" s="27">
        <v>65</v>
      </c>
      <c r="D137" s="23" t="s">
        <v>39</v>
      </c>
      <c r="E137" s="23" t="s">
        <v>51</v>
      </c>
      <c r="F137" s="29"/>
      <c r="G137" s="29"/>
      <c r="H137" s="23" t="s">
        <v>182</v>
      </c>
      <c r="I137" s="23" t="str">
        <f>VLOOKUP(H137,State_codes!$B$2:$C$38, 2, FALSE)</f>
        <v>GJ</v>
      </c>
      <c r="J137" s="23" t="s">
        <v>308</v>
      </c>
      <c r="K137" s="29"/>
      <c r="L137" s="52" t="s">
        <v>309</v>
      </c>
      <c r="M137" s="36"/>
      <c r="N137" s="36"/>
      <c r="O137" s="29"/>
      <c r="P137" s="29"/>
      <c r="Q137" s="29"/>
      <c r="R137" s="29"/>
      <c r="S137" s="29"/>
      <c r="T137" s="29"/>
      <c r="U137" s="29"/>
      <c r="V137" s="29"/>
    </row>
    <row r="138" spans="1:22" ht="12.75">
      <c r="A138" s="23">
        <v>137</v>
      </c>
      <c r="B138" s="25">
        <v>43920</v>
      </c>
      <c r="C138" s="41"/>
      <c r="D138" s="29"/>
      <c r="E138" s="23" t="s">
        <v>51</v>
      </c>
      <c r="F138" s="29"/>
      <c r="G138" s="29"/>
      <c r="H138" s="23" t="s">
        <v>126</v>
      </c>
      <c r="I138" s="23" t="str">
        <f>VLOOKUP(H138,State_codes!$B$2:$C$38, 2, FALSE)</f>
        <v>UP</v>
      </c>
      <c r="J138" s="23" t="s">
        <v>310</v>
      </c>
      <c r="K138" s="29"/>
      <c r="L138" s="30" t="s">
        <v>311</v>
      </c>
      <c r="M138" s="36"/>
      <c r="N138" s="36"/>
      <c r="O138" s="29"/>
      <c r="P138" s="29"/>
      <c r="Q138" s="29"/>
      <c r="R138" s="29"/>
      <c r="S138" s="29"/>
      <c r="T138" s="29"/>
      <c r="U138" s="29"/>
      <c r="V138" s="29"/>
    </row>
    <row r="139" spans="1:22" ht="12.75">
      <c r="A139" s="23">
        <v>138</v>
      </c>
      <c r="B139" s="25">
        <v>43920</v>
      </c>
      <c r="C139" s="41"/>
      <c r="D139" s="29"/>
      <c r="E139" s="23" t="s">
        <v>51</v>
      </c>
      <c r="F139" s="29"/>
      <c r="G139" s="29"/>
      <c r="H139" s="23" t="s">
        <v>126</v>
      </c>
      <c r="I139" s="23" t="str">
        <f>VLOOKUP(H139,State_codes!$B$2:$C$38, 2, FALSE)</f>
        <v>UP</v>
      </c>
      <c r="J139" s="23" t="s">
        <v>313</v>
      </c>
      <c r="K139" s="29"/>
      <c r="L139" s="30" t="s">
        <v>311</v>
      </c>
      <c r="M139" s="36"/>
      <c r="N139" s="36"/>
      <c r="O139" s="29"/>
      <c r="P139" s="29"/>
      <c r="Q139" s="29"/>
      <c r="R139" s="29"/>
      <c r="S139" s="29"/>
      <c r="T139" s="29"/>
      <c r="U139" s="29"/>
      <c r="V139" s="29"/>
    </row>
    <row r="140" spans="1:22" ht="12.75">
      <c r="A140" s="23">
        <v>139</v>
      </c>
      <c r="B140" s="25">
        <v>43920</v>
      </c>
      <c r="C140" s="41"/>
      <c r="D140" s="29"/>
      <c r="E140" s="23" t="s">
        <v>51</v>
      </c>
      <c r="F140" s="29"/>
      <c r="G140" s="29"/>
      <c r="H140" s="23" t="s">
        <v>126</v>
      </c>
      <c r="I140" s="23" t="str">
        <f>VLOOKUP(H140,State_codes!$B$2:$C$38, 2, FALSE)</f>
        <v>UP</v>
      </c>
      <c r="J140" s="23" t="s">
        <v>315</v>
      </c>
      <c r="K140" s="29"/>
      <c r="L140" s="30" t="s">
        <v>311</v>
      </c>
      <c r="M140" s="36"/>
      <c r="N140" s="36"/>
      <c r="O140" s="29"/>
      <c r="P140" s="29"/>
      <c r="Q140" s="29"/>
      <c r="R140" s="29"/>
      <c r="S140" s="29"/>
      <c r="T140" s="29"/>
      <c r="U140" s="29"/>
      <c r="V140" s="29"/>
    </row>
    <row r="141" spans="1:22" ht="12.75">
      <c r="A141" s="23">
        <v>140</v>
      </c>
      <c r="B141" s="25">
        <v>43920</v>
      </c>
      <c r="C141" s="41"/>
      <c r="D141" s="29"/>
      <c r="E141" s="23" t="s">
        <v>51</v>
      </c>
      <c r="F141" s="29"/>
      <c r="G141" s="23" t="s">
        <v>316</v>
      </c>
      <c r="H141" s="23" t="s">
        <v>126</v>
      </c>
      <c r="I141" s="23" t="str">
        <f>VLOOKUP(H141,State_codes!$B$2:$C$38, 2, FALSE)</f>
        <v>UP</v>
      </c>
      <c r="J141" s="23" t="s">
        <v>316</v>
      </c>
      <c r="K141" s="29"/>
      <c r="L141" s="30" t="s">
        <v>311</v>
      </c>
      <c r="M141" s="36"/>
      <c r="N141" s="36"/>
      <c r="O141" s="29"/>
      <c r="P141" s="29"/>
      <c r="Q141" s="29"/>
      <c r="R141" s="29"/>
      <c r="S141" s="29"/>
      <c r="T141" s="29"/>
      <c r="U141" s="29"/>
      <c r="V141" s="29"/>
    </row>
    <row r="142" spans="1:22" ht="12.75">
      <c r="A142" s="23">
        <v>141</v>
      </c>
      <c r="B142" s="25">
        <v>43920</v>
      </c>
      <c r="C142" s="41"/>
      <c r="D142" s="29"/>
      <c r="E142" s="23" t="s">
        <v>51</v>
      </c>
      <c r="F142" s="29"/>
      <c r="G142" s="29"/>
      <c r="H142" s="23" t="s">
        <v>126</v>
      </c>
      <c r="I142" s="23" t="str">
        <f>VLOOKUP(H142,State_codes!$B$2:$C$38, 2, FALSE)</f>
        <v>UP</v>
      </c>
      <c r="J142" s="23" t="s">
        <v>317</v>
      </c>
      <c r="K142" s="29"/>
      <c r="L142" s="30" t="s">
        <v>311</v>
      </c>
      <c r="M142" s="36"/>
      <c r="N142" s="36"/>
      <c r="O142" s="29"/>
      <c r="P142" s="29"/>
      <c r="Q142" s="29"/>
      <c r="R142" s="29"/>
      <c r="S142" s="29"/>
      <c r="T142" s="29"/>
      <c r="U142" s="29"/>
      <c r="V142" s="29"/>
    </row>
    <row r="143" spans="1:22" ht="12.75">
      <c r="A143" s="23">
        <v>142</v>
      </c>
      <c r="B143" s="85">
        <v>43920</v>
      </c>
      <c r="C143" s="41"/>
      <c r="E143" s="2" t="s">
        <v>51</v>
      </c>
      <c r="G143" s="15"/>
      <c r="H143" s="23" t="s">
        <v>126</v>
      </c>
      <c r="I143" s="23" t="str">
        <f>VLOOKUP(H143,State_codes!$B$2:$C$38, 2, FALSE)</f>
        <v>UP</v>
      </c>
      <c r="L143" s="30" t="s">
        <v>311</v>
      </c>
      <c r="M143" s="36"/>
      <c r="N143" s="36"/>
      <c r="O143" s="29"/>
      <c r="P143" s="29"/>
      <c r="Q143" s="29"/>
      <c r="R143" s="29"/>
      <c r="S143" s="29"/>
      <c r="T143" s="29"/>
      <c r="U143" s="29"/>
      <c r="V143" s="29"/>
    </row>
    <row r="144" spans="1:22" ht="12.75">
      <c r="A144" s="23">
        <v>143</v>
      </c>
      <c r="B144" s="25">
        <v>43920</v>
      </c>
      <c r="C144" s="41"/>
      <c r="D144" s="29"/>
      <c r="E144" s="23" t="s">
        <v>51</v>
      </c>
      <c r="F144" s="23" t="s">
        <v>120</v>
      </c>
      <c r="G144" s="23" t="s">
        <v>119</v>
      </c>
      <c r="H144" s="23" t="s">
        <v>45</v>
      </c>
      <c r="I144" s="23" t="str">
        <f>VLOOKUP(H144,State_codes!$B$2:$C$38, 2, FALSE)</f>
        <v>MH</v>
      </c>
      <c r="J144" s="23" t="s">
        <v>324</v>
      </c>
      <c r="K144" s="29"/>
      <c r="L144" s="30" t="s">
        <v>89</v>
      </c>
      <c r="M144" s="36"/>
      <c r="N144" s="36"/>
      <c r="O144" s="29"/>
      <c r="P144" s="29"/>
      <c r="Q144" s="29"/>
      <c r="R144" s="29"/>
      <c r="S144" s="29"/>
      <c r="T144" s="29"/>
      <c r="U144" s="29"/>
      <c r="V144" s="29"/>
    </row>
    <row r="145" spans="1:22" ht="12.75">
      <c r="A145" s="23">
        <v>144</v>
      </c>
      <c r="B145" s="25">
        <v>43920</v>
      </c>
      <c r="C145" s="41"/>
      <c r="D145" s="29"/>
      <c r="E145" s="23" t="s">
        <v>51</v>
      </c>
      <c r="F145" s="23" t="s">
        <v>120</v>
      </c>
      <c r="G145" s="23" t="s">
        <v>119</v>
      </c>
      <c r="H145" s="23" t="s">
        <v>45</v>
      </c>
      <c r="I145" s="23" t="str">
        <f>VLOOKUP(H145,State_codes!$B$2:$C$38, 2, FALSE)</f>
        <v>MH</v>
      </c>
      <c r="J145" s="23" t="s">
        <v>325</v>
      </c>
      <c r="K145" s="29"/>
      <c r="L145" s="30" t="s">
        <v>89</v>
      </c>
      <c r="M145" s="36"/>
      <c r="N145" s="36"/>
      <c r="O145" s="29"/>
      <c r="P145" s="29"/>
      <c r="Q145" s="29"/>
      <c r="R145" s="29"/>
      <c r="S145" s="29"/>
      <c r="T145" s="29"/>
      <c r="U145" s="29"/>
      <c r="V145" s="29"/>
    </row>
    <row r="146" spans="1:22" ht="12.75">
      <c r="A146" s="23">
        <v>145</v>
      </c>
      <c r="B146" s="25">
        <v>43920</v>
      </c>
      <c r="C146" s="41"/>
      <c r="D146" s="29"/>
      <c r="E146" s="23" t="s">
        <v>51</v>
      </c>
      <c r="F146" s="23" t="s">
        <v>120</v>
      </c>
      <c r="G146" s="23" t="s">
        <v>119</v>
      </c>
      <c r="H146" s="23" t="s">
        <v>45</v>
      </c>
      <c r="I146" s="23" t="str">
        <f>VLOOKUP(H146,State_codes!$B$2:$C$38, 2, FALSE)</f>
        <v>MH</v>
      </c>
      <c r="J146" s="23" t="s">
        <v>327</v>
      </c>
      <c r="K146" s="29"/>
      <c r="L146" s="30" t="s">
        <v>89</v>
      </c>
      <c r="M146" s="36"/>
      <c r="N146" s="36"/>
      <c r="O146" s="29"/>
      <c r="P146" s="29"/>
      <c r="Q146" s="29"/>
      <c r="R146" s="29"/>
      <c r="S146" s="29"/>
      <c r="T146" s="29"/>
      <c r="U146" s="29"/>
      <c r="V146" s="29"/>
    </row>
    <row r="147" spans="1:22" ht="12.75">
      <c r="A147" s="23">
        <v>146</v>
      </c>
      <c r="B147" s="25">
        <v>43920</v>
      </c>
      <c r="C147" s="41"/>
      <c r="D147" s="29"/>
      <c r="E147" s="23" t="s">
        <v>51</v>
      </c>
      <c r="F147" s="23" t="s">
        <v>120</v>
      </c>
      <c r="G147" s="23" t="s">
        <v>119</v>
      </c>
      <c r="H147" s="23" t="s">
        <v>45</v>
      </c>
      <c r="I147" s="23" t="str">
        <f>VLOOKUP(H147,State_codes!$B$2:$C$38, 2, FALSE)</f>
        <v>MH</v>
      </c>
      <c r="J147" s="23" t="s">
        <v>328</v>
      </c>
      <c r="K147" s="29"/>
      <c r="L147" s="30" t="s">
        <v>89</v>
      </c>
      <c r="M147" s="36"/>
      <c r="N147" s="36"/>
      <c r="O147" s="29"/>
      <c r="P147" s="29"/>
      <c r="Q147" s="29"/>
      <c r="R147" s="29"/>
      <c r="S147" s="29"/>
      <c r="T147" s="29"/>
      <c r="U147" s="29"/>
      <c r="V147" s="29"/>
    </row>
    <row r="148" spans="1:22" ht="12.75">
      <c r="A148" s="23">
        <v>147</v>
      </c>
      <c r="B148" s="25">
        <v>43920</v>
      </c>
      <c r="C148" s="41"/>
      <c r="D148" s="29"/>
      <c r="E148" s="23" t="s">
        <v>51</v>
      </c>
      <c r="F148" s="23" t="s">
        <v>120</v>
      </c>
      <c r="G148" s="23" t="s">
        <v>119</v>
      </c>
      <c r="H148" s="23" t="s">
        <v>45</v>
      </c>
      <c r="I148" s="23" t="str">
        <f>VLOOKUP(H148,State_codes!$B$2:$C$38, 2, FALSE)</f>
        <v>MH</v>
      </c>
      <c r="J148" s="23" t="s">
        <v>329</v>
      </c>
      <c r="K148" s="29"/>
      <c r="L148" s="30" t="s">
        <v>89</v>
      </c>
      <c r="M148" s="36"/>
      <c r="N148" s="36"/>
      <c r="O148" s="29"/>
      <c r="P148" s="29"/>
      <c r="Q148" s="29"/>
      <c r="R148" s="29"/>
      <c r="S148" s="29"/>
      <c r="T148" s="29"/>
      <c r="U148" s="29"/>
      <c r="V148" s="29"/>
    </row>
    <row r="149" spans="1:22" ht="12.75">
      <c r="A149" s="23">
        <v>148</v>
      </c>
      <c r="B149" s="25">
        <v>43920</v>
      </c>
      <c r="C149" s="41"/>
      <c r="D149" s="29"/>
      <c r="E149" s="23" t="s">
        <v>51</v>
      </c>
      <c r="F149" s="29"/>
      <c r="G149" s="23" t="s">
        <v>331</v>
      </c>
      <c r="H149" s="23" t="s">
        <v>45</v>
      </c>
      <c r="I149" s="23" t="str">
        <f>VLOOKUP(H149,State_codes!$B$2:$C$38, 2, FALSE)</f>
        <v>MH</v>
      </c>
      <c r="J149" s="29"/>
      <c r="K149" s="29"/>
      <c r="L149" s="30" t="s">
        <v>89</v>
      </c>
      <c r="M149" s="36"/>
      <c r="N149" s="36"/>
      <c r="O149" s="29"/>
      <c r="P149" s="29"/>
      <c r="Q149" s="29"/>
      <c r="R149" s="29"/>
      <c r="S149" s="29"/>
      <c r="T149" s="29"/>
      <c r="U149" s="29"/>
      <c r="V149" s="29"/>
    </row>
    <row r="150" spans="1:22" ht="12.75">
      <c r="A150" s="23">
        <v>149</v>
      </c>
      <c r="B150" s="25">
        <v>43920</v>
      </c>
      <c r="C150" s="41"/>
      <c r="D150" s="29"/>
      <c r="E150" s="23" t="s">
        <v>51</v>
      </c>
      <c r="F150" s="29"/>
      <c r="G150" s="23" t="s">
        <v>331</v>
      </c>
      <c r="H150" s="23" t="s">
        <v>45</v>
      </c>
      <c r="I150" s="23" t="str">
        <f>VLOOKUP(H150,State_codes!$B$2:$C$38, 2, FALSE)</f>
        <v>MH</v>
      </c>
      <c r="J150" s="29"/>
      <c r="K150" s="29"/>
      <c r="L150" s="30" t="s">
        <v>89</v>
      </c>
      <c r="M150" s="36"/>
      <c r="N150" s="36"/>
      <c r="O150" s="29"/>
      <c r="P150" s="29"/>
      <c r="Q150" s="29"/>
      <c r="R150" s="29"/>
      <c r="S150" s="29"/>
      <c r="T150" s="29"/>
      <c r="U150" s="29"/>
      <c r="V150" s="29"/>
    </row>
    <row r="151" spans="1:22" ht="12.75">
      <c r="A151" s="23">
        <v>150</v>
      </c>
      <c r="B151" s="25">
        <v>43920</v>
      </c>
      <c r="C151" s="41"/>
      <c r="D151" s="29"/>
      <c r="E151" s="23" t="s">
        <v>51</v>
      </c>
      <c r="F151" s="29"/>
      <c r="G151" s="23" t="s">
        <v>331</v>
      </c>
      <c r="H151" s="23" t="s">
        <v>45</v>
      </c>
      <c r="I151" s="23" t="str">
        <f>VLOOKUP(H151,State_codes!$B$2:$C$38, 2, FALSE)</f>
        <v>MH</v>
      </c>
      <c r="J151" s="29"/>
      <c r="K151" s="29"/>
      <c r="L151" s="30" t="s">
        <v>89</v>
      </c>
      <c r="M151" s="36"/>
      <c r="N151" s="36"/>
      <c r="O151" s="29"/>
      <c r="P151" s="29"/>
      <c r="Q151" s="29"/>
      <c r="R151" s="29"/>
      <c r="S151" s="29"/>
      <c r="T151" s="29"/>
      <c r="U151" s="29"/>
      <c r="V151" s="29"/>
    </row>
    <row r="152" spans="1:22" ht="12.75">
      <c r="A152" s="23">
        <v>151</v>
      </c>
      <c r="B152" s="25">
        <v>43920</v>
      </c>
      <c r="C152" s="41"/>
      <c r="D152" s="29"/>
      <c r="E152" s="23" t="s">
        <v>51</v>
      </c>
      <c r="F152" s="29"/>
      <c r="G152" s="23" t="s">
        <v>333</v>
      </c>
      <c r="H152" s="23" t="s">
        <v>45</v>
      </c>
      <c r="I152" s="23" t="str">
        <f>VLOOKUP(H152,State_codes!$B$2:$C$38, 2, FALSE)</f>
        <v>MH</v>
      </c>
      <c r="J152" s="29"/>
      <c r="K152" s="29"/>
      <c r="L152" s="30" t="s">
        <v>89</v>
      </c>
      <c r="M152" s="36"/>
      <c r="N152" s="36"/>
      <c r="O152" s="29"/>
      <c r="P152" s="29"/>
      <c r="Q152" s="29"/>
      <c r="R152" s="29"/>
      <c r="S152" s="29"/>
      <c r="T152" s="29"/>
      <c r="U152" s="29"/>
      <c r="V152" s="29"/>
    </row>
    <row r="153" spans="1:22" ht="12.75">
      <c r="A153" s="23">
        <v>152</v>
      </c>
      <c r="B153" s="25">
        <v>43920</v>
      </c>
      <c r="C153" s="41"/>
      <c r="D153" s="29"/>
      <c r="E153" s="23" t="s">
        <v>51</v>
      </c>
      <c r="F153" s="29"/>
      <c r="G153" s="23" t="s">
        <v>333</v>
      </c>
      <c r="H153" s="23" t="s">
        <v>45</v>
      </c>
      <c r="I153" s="23" t="str">
        <f>VLOOKUP(H153,State_codes!$B$2:$C$38, 2, FALSE)</f>
        <v>MH</v>
      </c>
      <c r="J153" s="29"/>
      <c r="K153" s="29"/>
      <c r="L153" s="30" t="s">
        <v>89</v>
      </c>
      <c r="M153" s="36"/>
      <c r="N153" s="36"/>
      <c r="O153" s="29"/>
      <c r="P153" s="29"/>
      <c r="Q153" s="29"/>
      <c r="R153" s="29"/>
      <c r="S153" s="29"/>
      <c r="T153" s="29"/>
      <c r="U153" s="29"/>
      <c r="V153" s="29"/>
    </row>
    <row r="154" spans="1:22" ht="12.75">
      <c r="A154" s="23">
        <v>153</v>
      </c>
      <c r="B154" s="25">
        <v>43920</v>
      </c>
      <c r="C154" s="41"/>
      <c r="D154" s="29"/>
      <c r="E154" s="23" t="s">
        <v>51</v>
      </c>
      <c r="F154" s="29"/>
      <c r="G154" s="23" t="s">
        <v>333</v>
      </c>
      <c r="H154" s="23" t="s">
        <v>45</v>
      </c>
      <c r="I154" s="23" t="str">
        <f>VLOOKUP(H154,State_codes!$B$2:$C$38, 2, FALSE)</f>
        <v>MH</v>
      </c>
      <c r="J154" s="29"/>
      <c r="K154" s="29"/>
      <c r="L154" s="30" t="s">
        <v>89</v>
      </c>
      <c r="M154" s="36"/>
      <c r="N154" s="36"/>
      <c r="O154" s="29"/>
      <c r="P154" s="29"/>
      <c r="Q154" s="29"/>
      <c r="R154" s="29"/>
      <c r="S154" s="29"/>
      <c r="T154" s="29"/>
      <c r="U154" s="29"/>
      <c r="V154" s="29"/>
    </row>
    <row r="155" spans="1:22" ht="12.75">
      <c r="A155" s="23">
        <v>154</v>
      </c>
      <c r="B155" s="25">
        <v>43920</v>
      </c>
      <c r="C155" s="41"/>
      <c r="D155" s="29"/>
      <c r="E155" s="23" t="s">
        <v>51</v>
      </c>
      <c r="F155" s="29"/>
      <c r="G155" s="23" t="s">
        <v>333</v>
      </c>
      <c r="H155" s="23" t="s">
        <v>45</v>
      </c>
      <c r="I155" s="23" t="str">
        <f>VLOOKUP(H155,State_codes!$B$2:$C$38, 2, FALSE)</f>
        <v>MH</v>
      </c>
      <c r="J155" s="29"/>
      <c r="K155" s="29"/>
      <c r="L155" s="30" t="s">
        <v>89</v>
      </c>
      <c r="M155" s="36"/>
      <c r="N155" s="36"/>
      <c r="O155" s="29"/>
      <c r="P155" s="29"/>
      <c r="Q155" s="29"/>
      <c r="R155" s="29"/>
      <c r="S155" s="29"/>
      <c r="T155" s="29"/>
      <c r="U155" s="29"/>
      <c r="V155" s="29"/>
    </row>
    <row r="156" spans="1:22" ht="12.75">
      <c r="A156" s="23">
        <v>155</v>
      </c>
      <c r="B156" s="25">
        <v>43920</v>
      </c>
      <c r="C156" s="41"/>
      <c r="D156" s="29"/>
      <c r="E156" s="23" t="s">
        <v>51</v>
      </c>
      <c r="F156" s="29"/>
      <c r="G156" s="23" t="s">
        <v>338</v>
      </c>
      <c r="H156" s="23" t="s">
        <v>45</v>
      </c>
      <c r="I156" s="23" t="str">
        <f>VLOOKUP(H156,State_codes!$B$2:$C$38, 2, FALSE)</f>
        <v>MH</v>
      </c>
      <c r="J156" s="23" t="s">
        <v>339</v>
      </c>
      <c r="K156" s="29"/>
      <c r="L156" s="30" t="s">
        <v>89</v>
      </c>
      <c r="M156" s="36"/>
      <c r="N156" s="36"/>
      <c r="O156" s="29"/>
      <c r="P156" s="29"/>
      <c r="Q156" s="29"/>
      <c r="R156" s="29"/>
      <c r="S156" s="29"/>
      <c r="T156" s="29"/>
      <c r="U156" s="29"/>
      <c r="V156" s="29"/>
    </row>
    <row r="157" spans="1:22" ht="12.75">
      <c r="A157" s="23">
        <v>156</v>
      </c>
      <c r="B157" s="25">
        <v>43920</v>
      </c>
      <c r="C157" s="41"/>
      <c r="D157" s="29"/>
      <c r="E157" s="23" t="s">
        <v>51</v>
      </c>
      <c r="F157" s="29"/>
      <c r="G157" s="23" t="s">
        <v>342</v>
      </c>
      <c r="H157" s="23" t="s">
        <v>45</v>
      </c>
      <c r="I157" s="23" t="str">
        <f>VLOOKUP(H157,State_codes!$B$2:$C$38, 2, FALSE)</f>
        <v>MH</v>
      </c>
      <c r="J157" s="23" t="s">
        <v>343</v>
      </c>
      <c r="K157" s="29"/>
      <c r="L157" s="30" t="s">
        <v>89</v>
      </c>
      <c r="M157" s="36"/>
      <c r="N157" s="36"/>
      <c r="O157" s="29"/>
      <c r="P157" s="29"/>
      <c r="Q157" s="29"/>
      <c r="R157" s="29"/>
      <c r="S157" s="29"/>
      <c r="T157" s="29"/>
      <c r="U157" s="29"/>
      <c r="V157" s="29"/>
    </row>
    <row r="158" spans="1:22" ht="12.75">
      <c r="A158" s="23">
        <v>157</v>
      </c>
      <c r="B158" s="25">
        <v>43920</v>
      </c>
      <c r="C158" s="41"/>
      <c r="D158" s="29"/>
      <c r="E158" s="23" t="s">
        <v>42</v>
      </c>
      <c r="F158" s="29"/>
      <c r="G158" s="29"/>
      <c r="H158" s="23" t="s">
        <v>101</v>
      </c>
      <c r="I158" s="23" t="str">
        <f>VLOOKUP(H158,State_codes!$B$2:$C$38, 2, FALSE)</f>
        <v>TG</v>
      </c>
      <c r="J158" s="29"/>
      <c r="K158" s="29"/>
      <c r="L158" s="30" t="s">
        <v>346</v>
      </c>
      <c r="M158" s="36"/>
      <c r="N158" s="36"/>
      <c r="O158" s="29"/>
      <c r="P158" s="29"/>
      <c r="Q158" s="29"/>
      <c r="R158" s="29"/>
      <c r="S158" s="29"/>
      <c r="T158" s="29"/>
      <c r="U158" s="29"/>
      <c r="V158" s="29"/>
    </row>
    <row r="159" spans="1:22" ht="12.75">
      <c r="A159" s="23">
        <v>158</v>
      </c>
      <c r="B159" s="25">
        <v>43920</v>
      </c>
      <c r="C159" s="41"/>
      <c r="D159" s="29"/>
      <c r="E159" s="23" t="s">
        <v>51</v>
      </c>
      <c r="F159" s="29"/>
      <c r="G159" s="29"/>
      <c r="H159" s="23" t="s">
        <v>101</v>
      </c>
      <c r="I159" s="23" t="str">
        <f>VLOOKUP(H159,State_codes!$B$2:$C$38, 2, FALSE)</f>
        <v>TG</v>
      </c>
      <c r="J159" s="29"/>
      <c r="K159" s="29"/>
      <c r="L159" s="30" t="s">
        <v>346</v>
      </c>
      <c r="M159" s="36"/>
      <c r="N159" s="36"/>
      <c r="O159" s="29"/>
      <c r="P159" s="29"/>
      <c r="Q159" s="29"/>
      <c r="R159" s="29"/>
      <c r="S159" s="29"/>
      <c r="T159" s="29"/>
      <c r="U159" s="29"/>
      <c r="V159" s="29"/>
    </row>
    <row r="160" spans="1:22" ht="12.75">
      <c r="A160" s="23">
        <v>159</v>
      </c>
      <c r="B160" s="25">
        <v>43920</v>
      </c>
      <c r="C160" s="41"/>
      <c r="D160" s="29"/>
      <c r="E160" s="23" t="s">
        <v>51</v>
      </c>
      <c r="F160" s="29"/>
      <c r="G160" s="29"/>
      <c r="H160" s="23" t="s">
        <v>101</v>
      </c>
      <c r="I160" s="23" t="str">
        <f>VLOOKUP(H160,State_codes!$B$2:$C$38, 2, FALSE)</f>
        <v>TG</v>
      </c>
      <c r="J160" s="29"/>
      <c r="K160" s="29"/>
      <c r="L160" s="30" t="s">
        <v>346</v>
      </c>
      <c r="M160" s="36"/>
      <c r="N160" s="36"/>
      <c r="O160" s="29"/>
      <c r="P160" s="29"/>
      <c r="Q160" s="29"/>
      <c r="R160" s="29"/>
      <c r="S160" s="29"/>
      <c r="T160" s="29"/>
      <c r="U160" s="29"/>
      <c r="V160" s="29"/>
    </row>
    <row r="161" spans="1:22" ht="12.75">
      <c r="A161" s="23">
        <v>160</v>
      </c>
      <c r="B161" s="25">
        <v>43920</v>
      </c>
      <c r="C161" s="41"/>
      <c r="D161" s="29"/>
      <c r="E161" s="23" t="s">
        <v>51</v>
      </c>
      <c r="F161" s="29"/>
      <c r="G161" s="29"/>
      <c r="H161" s="23" t="s">
        <v>101</v>
      </c>
      <c r="I161" s="23" t="str">
        <f>VLOOKUP(H161,State_codes!$B$2:$C$38, 2, FALSE)</f>
        <v>TG</v>
      </c>
      <c r="J161" s="29"/>
      <c r="K161" s="29"/>
      <c r="L161" s="30" t="s">
        <v>346</v>
      </c>
      <c r="M161" s="36"/>
      <c r="N161" s="36"/>
      <c r="O161" s="29"/>
      <c r="P161" s="29"/>
      <c r="Q161" s="29"/>
      <c r="R161" s="29"/>
      <c r="S161" s="29"/>
      <c r="T161" s="29"/>
      <c r="U161" s="29"/>
      <c r="V161" s="29"/>
    </row>
    <row r="162" spans="1:22" ht="12.75">
      <c r="A162" s="23">
        <v>161</v>
      </c>
      <c r="B162" s="25">
        <v>43920</v>
      </c>
      <c r="C162" s="41"/>
      <c r="D162" s="29"/>
      <c r="E162" s="23" t="s">
        <v>51</v>
      </c>
      <c r="F162" s="29"/>
      <c r="G162" s="29"/>
      <c r="H162" s="23" t="s">
        <v>101</v>
      </c>
      <c r="I162" s="23" t="str">
        <f>VLOOKUP(H162,State_codes!$B$2:$C$38, 2, FALSE)</f>
        <v>TG</v>
      </c>
      <c r="J162" s="29"/>
      <c r="K162" s="29"/>
      <c r="L162" s="30" t="s">
        <v>346</v>
      </c>
      <c r="M162" s="36"/>
      <c r="N162" s="36"/>
      <c r="O162" s="29"/>
      <c r="P162" s="29"/>
      <c r="Q162" s="29"/>
      <c r="R162" s="29"/>
      <c r="S162" s="29"/>
      <c r="T162" s="29"/>
      <c r="U162" s="29"/>
      <c r="V162" s="29"/>
    </row>
    <row r="163" spans="1:22" ht="12.75">
      <c r="A163" s="23">
        <v>162</v>
      </c>
      <c r="B163" s="25">
        <v>43920</v>
      </c>
      <c r="C163" s="41"/>
      <c r="D163" s="29"/>
      <c r="E163" s="23" t="s">
        <v>51</v>
      </c>
      <c r="F163" s="29"/>
      <c r="G163" s="29"/>
      <c r="H163" s="23" t="s">
        <v>101</v>
      </c>
      <c r="I163" s="23" t="str">
        <f>VLOOKUP(H163,State_codes!$B$2:$C$38, 2, FALSE)</f>
        <v>TG</v>
      </c>
      <c r="J163" s="29"/>
      <c r="K163" s="29"/>
      <c r="L163" s="30" t="s">
        <v>346</v>
      </c>
      <c r="M163" s="36"/>
      <c r="N163" s="36"/>
      <c r="O163" s="29"/>
      <c r="P163" s="29"/>
      <c r="Q163" s="29"/>
      <c r="R163" s="29"/>
      <c r="S163" s="29"/>
      <c r="T163" s="29"/>
      <c r="U163" s="29"/>
      <c r="V163" s="29"/>
    </row>
    <row r="164" spans="1:22" ht="12.75">
      <c r="A164" s="23">
        <v>163</v>
      </c>
      <c r="B164" s="25">
        <v>43920</v>
      </c>
      <c r="C164" s="41"/>
      <c r="D164" s="29"/>
      <c r="E164" s="23" t="s">
        <v>51</v>
      </c>
      <c r="F164" s="29"/>
      <c r="G164" s="29"/>
      <c r="H164" s="23" t="s">
        <v>101</v>
      </c>
      <c r="I164" s="23" t="str">
        <f>VLOOKUP(H164,State_codes!$B$2:$C$38, 2, FALSE)</f>
        <v>TG</v>
      </c>
      <c r="J164" s="29"/>
      <c r="K164" s="29"/>
      <c r="L164" s="30" t="s">
        <v>346</v>
      </c>
      <c r="M164" s="36"/>
      <c r="N164" s="36"/>
      <c r="O164" s="29"/>
      <c r="P164" s="29"/>
      <c r="Q164" s="29"/>
      <c r="R164" s="29"/>
      <c r="S164" s="29"/>
      <c r="T164" s="29"/>
      <c r="U164" s="29"/>
      <c r="V164" s="29"/>
    </row>
    <row r="165" spans="1:22" ht="12.75">
      <c r="A165" s="23">
        <v>164</v>
      </c>
      <c r="B165" s="25">
        <v>43920</v>
      </c>
      <c r="C165" s="41"/>
      <c r="D165" s="29"/>
      <c r="E165" s="23" t="s">
        <v>51</v>
      </c>
      <c r="F165" s="29"/>
      <c r="G165" s="29"/>
      <c r="H165" s="23" t="s">
        <v>101</v>
      </c>
      <c r="I165" s="23" t="str">
        <f>VLOOKUP(H165,State_codes!$B$2:$C$38, 2, FALSE)</f>
        <v>TG</v>
      </c>
      <c r="J165" s="29"/>
      <c r="K165" s="29"/>
      <c r="L165" s="30" t="s">
        <v>346</v>
      </c>
      <c r="M165" s="36"/>
      <c r="N165" s="36"/>
      <c r="O165" s="29"/>
      <c r="P165" s="29"/>
      <c r="Q165" s="29"/>
      <c r="R165" s="29"/>
      <c r="S165" s="29"/>
      <c r="T165" s="29"/>
      <c r="U165" s="29"/>
      <c r="V165" s="29"/>
    </row>
    <row r="166" spans="1:22" ht="12.75">
      <c r="A166" s="23">
        <v>165</v>
      </c>
      <c r="B166" s="25">
        <v>43920</v>
      </c>
      <c r="C166" s="41"/>
      <c r="D166" s="29"/>
      <c r="E166" s="23" t="s">
        <v>51</v>
      </c>
      <c r="F166" s="29"/>
      <c r="G166" s="29"/>
      <c r="H166" s="23" t="s">
        <v>101</v>
      </c>
      <c r="I166" s="23" t="str">
        <f>VLOOKUP(H166,State_codes!$B$2:$C$38, 2, FALSE)</f>
        <v>TG</v>
      </c>
      <c r="J166" s="29"/>
      <c r="K166" s="29"/>
      <c r="L166" s="30" t="s">
        <v>346</v>
      </c>
      <c r="M166" s="36"/>
      <c r="N166" s="36"/>
      <c r="O166" s="29"/>
      <c r="P166" s="29"/>
      <c r="Q166" s="29"/>
      <c r="R166" s="29"/>
      <c r="S166" s="29"/>
      <c r="T166" s="29"/>
      <c r="U166" s="29"/>
      <c r="V166" s="29"/>
    </row>
    <row r="167" spans="1:22" ht="12.75">
      <c r="A167" s="23">
        <v>166</v>
      </c>
      <c r="B167" s="25">
        <v>43920</v>
      </c>
      <c r="C167" s="41"/>
      <c r="D167" s="29"/>
      <c r="E167" s="23" t="s">
        <v>51</v>
      </c>
      <c r="F167" s="29"/>
      <c r="G167" s="29"/>
      <c r="H167" s="23" t="s">
        <v>101</v>
      </c>
      <c r="I167" s="23" t="str">
        <f>VLOOKUP(H167,State_codes!$B$2:$C$38, 2, FALSE)</f>
        <v>TG</v>
      </c>
      <c r="J167" s="29"/>
      <c r="K167" s="29"/>
      <c r="L167" s="30" t="s">
        <v>346</v>
      </c>
      <c r="M167" s="36"/>
      <c r="N167" s="36"/>
      <c r="O167" s="29"/>
      <c r="P167" s="29"/>
      <c r="Q167" s="29"/>
      <c r="R167" s="29"/>
      <c r="S167" s="29"/>
      <c r="T167" s="29"/>
      <c r="U167" s="29"/>
      <c r="V167" s="29"/>
    </row>
    <row r="168" spans="1:22" ht="12.75">
      <c r="A168" s="23">
        <v>167</v>
      </c>
      <c r="B168" s="25">
        <v>43920</v>
      </c>
      <c r="C168" s="41"/>
      <c r="D168" s="29"/>
      <c r="E168" s="23" t="s">
        <v>51</v>
      </c>
      <c r="F168" s="29"/>
      <c r="G168" s="29"/>
      <c r="H168" s="23" t="s">
        <v>101</v>
      </c>
      <c r="I168" s="23" t="str">
        <f>VLOOKUP(H168,State_codes!$B$2:$C$38, 2, FALSE)</f>
        <v>TG</v>
      </c>
      <c r="J168" s="29"/>
      <c r="K168" s="29"/>
      <c r="L168" s="30" t="s">
        <v>346</v>
      </c>
      <c r="M168" s="36"/>
      <c r="N168" s="36"/>
      <c r="O168" s="29"/>
      <c r="P168" s="29"/>
      <c r="Q168" s="29"/>
      <c r="R168" s="29"/>
      <c r="S168" s="29"/>
      <c r="T168" s="29"/>
      <c r="U168" s="29"/>
      <c r="V168" s="29"/>
    </row>
    <row r="169" spans="1:22" ht="12.75">
      <c r="A169" s="23">
        <v>168</v>
      </c>
      <c r="B169" s="25">
        <v>43920</v>
      </c>
      <c r="C169" s="41"/>
      <c r="D169" s="29"/>
      <c r="E169" s="23" t="s">
        <v>51</v>
      </c>
      <c r="F169" s="29"/>
      <c r="G169" s="29"/>
      <c r="H169" s="23" t="s">
        <v>101</v>
      </c>
      <c r="I169" s="23" t="str">
        <f>VLOOKUP(H169,State_codes!$B$2:$C$38, 2, FALSE)</f>
        <v>TG</v>
      </c>
      <c r="J169" s="29"/>
      <c r="K169" s="29"/>
      <c r="L169" s="30" t="s">
        <v>346</v>
      </c>
      <c r="M169" s="36"/>
      <c r="N169" s="36"/>
      <c r="O169" s="29"/>
      <c r="P169" s="29"/>
      <c r="Q169" s="29"/>
      <c r="R169" s="29"/>
      <c r="S169" s="29"/>
      <c r="T169" s="29"/>
      <c r="U169" s="29"/>
      <c r="V169" s="29"/>
    </row>
    <row r="170" spans="1:22" ht="12.75">
      <c r="A170" s="23">
        <v>169</v>
      </c>
      <c r="B170" s="25">
        <v>43920</v>
      </c>
      <c r="C170" s="41"/>
      <c r="D170" s="29"/>
      <c r="E170" s="23" t="s">
        <v>51</v>
      </c>
      <c r="F170" s="29"/>
      <c r="G170" s="29"/>
      <c r="H170" s="23" t="s">
        <v>101</v>
      </c>
      <c r="I170" s="23" t="str">
        <f>VLOOKUP(H170,State_codes!$B$2:$C$38, 2, FALSE)</f>
        <v>TG</v>
      </c>
      <c r="J170" s="29"/>
      <c r="K170" s="29"/>
      <c r="L170" s="30" t="s">
        <v>346</v>
      </c>
      <c r="M170" s="36"/>
      <c r="N170" s="36"/>
      <c r="O170" s="29"/>
      <c r="P170" s="29"/>
      <c r="Q170" s="29"/>
      <c r="R170" s="29"/>
      <c r="S170" s="29"/>
      <c r="T170" s="29"/>
      <c r="U170" s="29"/>
      <c r="V170" s="29"/>
    </row>
    <row r="171" spans="1:22" ht="12.75">
      <c r="A171" s="23">
        <v>170</v>
      </c>
      <c r="B171" s="25">
        <v>43920</v>
      </c>
      <c r="C171" s="41"/>
      <c r="D171" s="29"/>
      <c r="E171" s="23" t="s">
        <v>51</v>
      </c>
      <c r="F171" s="29"/>
      <c r="G171" s="29"/>
      <c r="H171" s="23" t="s">
        <v>101</v>
      </c>
      <c r="I171" s="23" t="str">
        <f>VLOOKUP(H171,State_codes!$B$2:$C$38, 2, FALSE)</f>
        <v>TG</v>
      </c>
      <c r="J171" s="29"/>
      <c r="K171" s="29"/>
      <c r="L171" s="30" t="s">
        <v>346</v>
      </c>
      <c r="M171" s="36"/>
      <c r="N171" s="36"/>
      <c r="O171" s="29"/>
      <c r="P171" s="29"/>
      <c r="Q171" s="29"/>
      <c r="R171" s="29"/>
      <c r="S171" s="29"/>
      <c r="T171" s="29"/>
      <c r="U171" s="29"/>
      <c r="V171" s="29"/>
    </row>
    <row r="172" spans="1:22" ht="12.75">
      <c r="A172" s="23">
        <v>171</v>
      </c>
      <c r="B172" s="25">
        <v>43920</v>
      </c>
      <c r="C172" s="27">
        <v>78</v>
      </c>
      <c r="D172" s="23" t="s">
        <v>39</v>
      </c>
      <c r="E172" s="23" t="s">
        <v>42</v>
      </c>
      <c r="F172" s="29"/>
      <c r="G172" s="23" t="s">
        <v>43</v>
      </c>
      <c r="H172" s="23" t="s">
        <v>45</v>
      </c>
      <c r="I172" s="23" t="str">
        <f>VLOOKUP(H172,State_codes!$B$2:$C$38, 2, FALSE)</f>
        <v>MH</v>
      </c>
      <c r="J172" s="23" t="s">
        <v>361</v>
      </c>
      <c r="K172" s="29"/>
      <c r="L172" s="30" t="s">
        <v>362</v>
      </c>
      <c r="M172" s="30" t="s">
        <v>364</v>
      </c>
      <c r="N172" s="36"/>
      <c r="O172" s="29"/>
      <c r="P172" s="29"/>
      <c r="Q172" s="29"/>
      <c r="R172" s="29"/>
      <c r="S172" s="29"/>
      <c r="T172" s="29"/>
      <c r="U172" s="29"/>
      <c r="V172" s="29"/>
    </row>
    <row r="173" spans="1:22" ht="12.75">
      <c r="A173" s="23">
        <v>172</v>
      </c>
      <c r="B173" s="25">
        <v>43920</v>
      </c>
      <c r="C173" s="41"/>
      <c r="D173" s="29"/>
      <c r="E173" s="23" t="s">
        <v>42</v>
      </c>
      <c r="F173" s="29"/>
      <c r="G173" s="29"/>
      <c r="H173" s="23" t="s">
        <v>101</v>
      </c>
      <c r="I173" s="23" t="str">
        <f>VLOOKUP(H173,State_codes!$B$2:$C$38, 2, FALSE)</f>
        <v>TG</v>
      </c>
      <c r="J173" s="23" t="s">
        <v>369</v>
      </c>
      <c r="K173" s="29"/>
      <c r="L173" s="34" t="s">
        <v>370</v>
      </c>
      <c r="M173" s="36"/>
      <c r="N173" s="36"/>
      <c r="O173" s="29"/>
      <c r="P173" s="29"/>
      <c r="Q173" s="29"/>
      <c r="R173" s="29"/>
      <c r="S173" s="29"/>
      <c r="T173" s="29"/>
      <c r="U173" s="29"/>
      <c r="V173" s="29"/>
    </row>
    <row r="174" spans="1:22" ht="12.75">
      <c r="A174" s="23">
        <v>173</v>
      </c>
      <c r="B174" s="25">
        <v>43920</v>
      </c>
      <c r="C174" s="41"/>
      <c r="D174" s="29"/>
      <c r="E174" s="23" t="s">
        <v>42</v>
      </c>
      <c r="F174" s="29"/>
      <c r="G174" s="29"/>
      <c r="H174" s="23" t="s">
        <v>101</v>
      </c>
      <c r="I174" s="23" t="str">
        <f>VLOOKUP(H174,State_codes!$B$2:$C$38, 2, FALSE)</f>
        <v>TG</v>
      </c>
      <c r="J174" s="23" t="s">
        <v>369</v>
      </c>
      <c r="K174" s="29"/>
      <c r="L174" s="34" t="s">
        <v>370</v>
      </c>
      <c r="M174" s="36"/>
      <c r="N174" s="36"/>
      <c r="O174" s="29"/>
      <c r="P174" s="29"/>
      <c r="Q174" s="29"/>
      <c r="R174" s="29"/>
      <c r="S174" s="29"/>
      <c r="T174" s="29"/>
      <c r="U174" s="29"/>
      <c r="V174" s="29"/>
    </row>
    <row r="175" spans="1:22" ht="12.75">
      <c r="A175" s="23">
        <v>174</v>
      </c>
      <c r="B175" s="25">
        <v>43920</v>
      </c>
      <c r="C175" s="41"/>
      <c r="D175" s="29"/>
      <c r="E175" s="23" t="s">
        <v>42</v>
      </c>
      <c r="F175" s="29"/>
      <c r="G175" s="29"/>
      <c r="H175" s="23" t="s">
        <v>101</v>
      </c>
      <c r="I175" s="23" t="str">
        <f>VLOOKUP(H175,State_codes!$B$2:$C$38, 2, FALSE)</f>
        <v>TG</v>
      </c>
      <c r="J175" s="23" t="s">
        <v>369</v>
      </c>
      <c r="K175" s="29"/>
      <c r="L175" s="34" t="s">
        <v>370</v>
      </c>
      <c r="M175" s="36"/>
      <c r="N175" s="36"/>
      <c r="O175" s="29"/>
      <c r="P175" s="29"/>
      <c r="Q175" s="29"/>
      <c r="R175" s="29"/>
      <c r="S175" s="29"/>
      <c r="T175" s="29"/>
      <c r="U175" s="29"/>
      <c r="V175" s="29"/>
    </row>
    <row r="176" spans="1:22" ht="12.75">
      <c r="A176" s="23">
        <v>175</v>
      </c>
      <c r="B176" s="25">
        <v>43920</v>
      </c>
      <c r="C176" s="27">
        <v>56</v>
      </c>
      <c r="D176" s="23" t="s">
        <v>39</v>
      </c>
      <c r="E176" s="23" t="s">
        <v>42</v>
      </c>
      <c r="F176" s="23" t="s">
        <v>31</v>
      </c>
      <c r="G176" s="23" t="s">
        <v>31</v>
      </c>
      <c r="H176" s="23" t="s">
        <v>101</v>
      </c>
      <c r="I176" s="23" t="str">
        <f>VLOOKUP(H176,State_codes!$B$2:$C$38, 2, FALSE)</f>
        <v>TG</v>
      </c>
      <c r="J176" s="23" t="s">
        <v>379</v>
      </c>
      <c r="K176" s="29"/>
      <c r="L176" s="34" t="s">
        <v>370</v>
      </c>
      <c r="M176" s="34" t="s">
        <v>381</v>
      </c>
      <c r="N176" s="36"/>
      <c r="O176" s="29"/>
      <c r="P176" s="29"/>
      <c r="Q176" s="29"/>
      <c r="R176" s="29"/>
      <c r="S176" s="29"/>
      <c r="T176" s="29"/>
      <c r="U176" s="29"/>
      <c r="V176" s="29"/>
    </row>
    <row r="177" spans="1:22" ht="12.75">
      <c r="A177" s="23">
        <v>176</v>
      </c>
      <c r="B177" s="25">
        <v>43920</v>
      </c>
      <c r="C177" s="27">
        <v>42</v>
      </c>
      <c r="D177" s="23" t="s">
        <v>40</v>
      </c>
      <c r="E177" s="23" t="s">
        <v>42</v>
      </c>
      <c r="F177" s="23" t="s">
        <v>384</v>
      </c>
      <c r="G177" s="23" t="s">
        <v>384</v>
      </c>
      <c r="H177" s="23" t="s">
        <v>233</v>
      </c>
      <c r="I177" s="23" t="str">
        <f>VLOOKUP(H177,State_codes!$B$2:$C$38, 2, FALSE)</f>
        <v>PB</v>
      </c>
      <c r="J177" s="23" t="s">
        <v>385</v>
      </c>
      <c r="K177" s="29"/>
      <c r="L177" s="34" t="s">
        <v>387</v>
      </c>
      <c r="M177" s="36"/>
      <c r="N177" s="36"/>
      <c r="O177" s="29"/>
      <c r="P177" s="29"/>
      <c r="Q177" s="29"/>
      <c r="R177" s="29"/>
      <c r="S177" s="29"/>
      <c r="T177" s="29"/>
      <c r="U177" s="29"/>
      <c r="V177" s="29"/>
    </row>
    <row r="178" spans="1:22" ht="12.75">
      <c r="A178" s="23">
        <v>177</v>
      </c>
      <c r="B178" s="25">
        <v>43920</v>
      </c>
      <c r="C178" s="27">
        <v>41</v>
      </c>
      <c r="D178" s="23" t="s">
        <v>39</v>
      </c>
      <c r="E178" s="23" t="s">
        <v>42</v>
      </c>
      <c r="F178" s="23" t="s">
        <v>223</v>
      </c>
      <c r="G178" s="23" t="s">
        <v>223</v>
      </c>
      <c r="H178" s="23" t="s">
        <v>224</v>
      </c>
      <c r="I178" s="23" t="str">
        <f>VLOOKUP(H178,State_codes!$B$2:$C$38, 2, FALSE)</f>
        <v>MP</v>
      </c>
      <c r="J178" s="23" t="s">
        <v>392</v>
      </c>
      <c r="K178" s="29"/>
      <c r="L178" s="34" t="s">
        <v>393</v>
      </c>
      <c r="M178" s="34" t="s">
        <v>396</v>
      </c>
      <c r="N178" s="36"/>
      <c r="O178" s="29"/>
      <c r="P178" s="29"/>
      <c r="Q178" s="29"/>
      <c r="R178" s="29"/>
      <c r="S178" s="29"/>
      <c r="T178" s="29"/>
      <c r="U178" s="29"/>
      <c r="V178" s="29"/>
    </row>
    <row r="179" spans="1:22" ht="12.75">
      <c r="A179" s="23">
        <v>178</v>
      </c>
      <c r="B179" s="25">
        <v>43920</v>
      </c>
      <c r="C179" s="27">
        <v>38</v>
      </c>
      <c r="D179" s="23" t="s">
        <v>39</v>
      </c>
      <c r="E179" s="23" t="s">
        <v>42</v>
      </c>
      <c r="F179" s="23" t="s">
        <v>226</v>
      </c>
      <c r="G179" s="23" t="s">
        <v>226</v>
      </c>
      <c r="H179" s="23" t="s">
        <v>224</v>
      </c>
      <c r="I179" s="23" t="str">
        <f>VLOOKUP(H179,State_codes!$B$2:$C$38, 2, FALSE)</f>
        <v>MP</v>
      </c>
      <c r="J179" s="23" t="s">
        <v>402</v>
      </c>
      <c r="K179" s="29"/>
      <c r="L179" s="34" t="s">
        <v>393</v>
      </c>
      <c r="M179" s="34" t="s">
        <v>403</v>
      </c>
      <c r="N179" s="36"/>
      <c r="O179" s="29"/>
      <c r="P179" s="29"/>
      <c r="Q179" s="29"/>
      <c r="R179" s="29"/>
      <c r="S179" s="29"/>
      <c r="T179" s="29"/>
      <c r="U179" s="29"/>
      <c r="V179" s="29"/>
    </row>
    <row r="180" spans="1:22" ht="12.75">
      <c r="A180" s="23">
        <v>179</v>
      </c>
      <c r="B180" s="25">
        <v>43920</v>
      </c>
      <c r="C180" s="41"/>
      <c r="D180" s="29"/>
      <c r="E180" s="23" t="s">
        <v>51</v>
      </c>
      <c r="F180" s="29"/>
      <c r="G180" s="29"/>
      <c r="H180" s="23" t="s">
        <v>134</v>
      </c>
      <c r="I180" s="23" t="str">
        <f>VLOOKUP(H180,State_codes!$B$2:$C$38, 2, FALSE)</f>
        <v>KA</v>
      </c>
      <c r="J180" s="23" t="s">
        <v>405</v>
      </c>
      <c r="K180" s="29"/>
      <c r="L180" s="52" t="s">
        <v>309</v>
      </c>
      <c r="M180" s="36"/>
      <c r="N180" s="36"/>
      <c r="O180" s="23" t="s">
        <v>406</v>
      </c>
      <c r="P180" s="29"/>
      <c r="Q180" s="29"/>
      <c r="R180" s="29"/>
      <c r="S180" s="29"/>
      <c r="T180" s="29"/>
      <c r="U180" s="29"/>
      <c r="V180" s="29"/>
    </row>
    <row r="181" spans="1:22" ht="12.75">
      <c r="A181" s="23">
        <v>180</v>
      </c>
      <c r="B181" s="25">
        <v>43921</v>
      </c>
      <c r="C181" s="27">
        <v>68</v>
      </c>
      <c r="D181" s="23" t="s">
        <v>39</v>
      </c>
      <c r="E181" s="23" t="s">
        <v>42</v>
      </c>
      <c r="F181" s="29"/>
      <c r="G181" s="23" t="s">
        <v>407</v>
      </c>
      <c r="H181" s="23" t="s">
        <v>47</v>
      </c>
      <c r="I181" s="23" t="str">
        <f>VLOOKUP(H181,State_codes!$B$2:$C$38, 2, FALSE)</f>
        <v>KL</v>
      </c>
      <c r="K181" s="29"/>
      <c r="L181" s="30" t="s">
        <v>409</v>
      </c>
      <c r="M181" s="30" t="s">
        <v>410</v>
      </c>
      <c r="N181" s="30" t="s">
        <v>412</v>
      </c>
      <c r="O181" s="23" t="s">
        <v>416</v>
      </c>
      <c r="P181" s="29"/>
      <c r="Q181" s="29"/>
      <c r="R181" s="29"/>
      <c r="S181" s="29"/>
      <c r="T181" s="29"/>
      <c r="U181" s="29"/>
      <c r="V181" s="29"/>
    </row>
    <row r="182" spans="1:22" ht="12.75">
      <c r="A182" s="23">
        <v>181</v>
      </c>
      <c r="B182" s="25">
        <v>43921</v>
      </c>
      <c r="C182" s="27">
        <v>47</v>
      </c>
      <c r="D182" s="23" t="s">
        <v>40</v>
      </c>
      <c r="E182" s="23" t="s">
        <v>42</v>
      </c>
      <c r="F182" s="23" t="s">
        <v>418</v>
      </c>
      <c r="G182" s="23" t="s">
        <v>419</v>
      </c>
      <c r="H182" s="23" t="s">
        <v>262</v>
      </c>
      <c r="I182" s="23" t="str">
        <f>VLOOKUP(H182,State_codes!$B$2:$C$38, 2, FALSE)</f>
        <v>WB</v>
      </c>
      <c r="J182" s="23" t="s">
        <v>420</v>
      </c>
      <c r="K182" s="29"/>
      <c r="L182" s="30" t="s">
        <v>421</v>
      </c>
      <c r="M182" s="34" t="s">
        <v>423</v>
      </c>
      <c r="N182" s="34" t="s">
        <v>425</v>
      </c>
      <c r="O182" s="23" t="s">
        <v>426</v>
      </c>
      <c r="P182" s="29"/>
      <c r="Q182" s="29"/>
      <c r="R182" s="29"/>
      <c r="S182" s="29"/>
      <c r="T182" s="29"/>
      <c r="U182" s="29"/>
      <c r="V182" s="29"/>
    </row>
    <row r="183" spans="1:22" ht="12.75">
      <c r="A183" s="23">
        <v>182</v>
      </c>
      <c r="B183" s="25">
        <v>43921</v>
      </c>
      <c r="C183" s="41"/>
      <c r="D183" s="23" t="s">
        <v>39</v>
      </c>
      <c r="E183" s="23" t="s">
        <v>42</v>
      </c>
      <c r="F183" s="29"/>
      <c r="G183" s="29"/>
      <c r="H183" s="23" t="s">
        <v>207</v>
      </c>
      <c r="I183" s="23" t="str">
        <f>VLOOKUP(H183,State_codes!$B$2:$C$38, 2, FALSE)</f>
        <v>JK</v>
      </c>
      <c r="J183" s="23" t="s">
        <v>429</v>
      </c>
      <c r="K183" s="29"/>
      <c r="L183" s="30" t="s">
        <v>430</v>
      </c>
      <c r="M183" s="36"/>
      <c r="N183" s="36"/>
      <c r="O183" s="29"/>
      <c r="P183" s="29"/>
      <c r="Q183" s="29"/>
      <c r="R183" s="29"/>
      <c r="S183" s="29"/>
      <c r="T183" s="29"/>
      <c r="U183" s="29"/>
      <c r="V183" s="29"/>
    </row>
    <row r="184" spans="1:22" ht="12.75">
      <c r="A184" s="23">
        <v>183</v>
      </c>
      <c r="B184" s="25">
        <v>43921</v>
      </c>
      <c r="C184" s="41"/>
      <c r="D184" s="29"/>
      <c r="E184" s="23" t="s">
        <v>51</v>
      </c>
      <c r="F184" s="29"/>
      <c r="G184" s="29"/>
      <c r="H184" s="23" t="s">
        <v>182</v>
      </c>
      <c r="I184" s="23" t="str">
        <f>VLOOKUP(H184,State_codes!$B$2:$C$38, 2, FALSE)</f>
        <v>GJ</v>
      </c>
      <c r="J184" s="23" t="s">
        <v>429</v>
      </c>
      <c r="K184" s="29"/>
      <c r="L184" s="30" t="s">
        <v>433</v>
      </c>
      <c r="M184" s="36"/>
      <c r="N184" s="36"/>
      <c r="O184" s="29"/>
      <c r="P184" s="29"/>
      <c r="Q184" s="29"/>
      <c r="R184" s="29"/>
      <c r="S184" s="29"/>
      <c r="T184" s="29"/>
      <c r="U184" s="29"/>
      <c r="V184" s="29"/>
    </row>
    <row r="185" spans="1:22" ht="12.75">
      <c r="A185" s="23">
        <v>184</v>
      </c>
      <c r="B185" s="25">
        <v>43921</v>
      </c>
      <c r="C185" s="41"/>
      <c r="D185" s="29"/>
      <c r="E185" s="23" t="s">
        <v>51</v>
      </c>
      <c r="F185" s="29"/>
      <c r="G185" s="29"/>
      <c r="H185" s="23" t="s">
        <v>182</v>
      </c>
      <c r="I185" s="23" t="str">
        <f>VLOOKUP(H185,State_codes!$B$2:$C$38, 2, FALSE)</f>
        <v>GJ</v>
      </c>
      <c r="J185" s="23" t="s">
        <v>429</v>
      </c>
      <c r="K185" s="29"/>
      <c r="L185" s="30" t="s">
        <v>433</v>
      </c>
      <c r="M185" s="36"/>
      <c r="N185" s="36"/>
      <c r="O185" s="29"/>
      <c r="P185" s="29"/>
      <c r="Q185" s="29"/>
      <c r="R185" s="29"/>
      <c r="S185" s="29"/>
      <c r="T185" s="29"/>
      <c r="U185" s="29"/>
      <c r="V185" s="29"/>
    </row>
    <row r="186" spans="1:22" ht="12.75">
      <c r="A186" s="23">
        <v>185</v>
      </c>
      <c r="B186" s="25">
        <v>43921</v>
      </c>
      <c r="C186" s="27">
        <v>65</v>
      </c>
      <c r="D186" s="23" t="s">
        <v>39</v>
      </c>
      <c r="E186" s="23" t="s">
        <v>42</v>
      </c>
      <c r="F186" s="23" t="s">
        <v>330</v>
      </c>
      <c r="G186" s="23" t="s">
        <v>437</v>
      </c>
      <c r="H186" s="23" t="s">
        <v>233</v>
      </c>
      <c r="I186" s="23" t="str">
        <f>VLOOKUP(H186,State_codes!$B$2:$C$38, 2, FALSE)</f>
        <v>PB</v>
      </c>
      <c r="J186" s="23" t="s">
        <v>439</v>
      </c>
      <c r="K186" s="29"/>
      <c r="L186" s="36"/>
      <c r="M186" s="34" t="s">
        <v>440</v>
      </c>
      <c r="N186" s="36"/>
      <c r="O186" s="29"/>
      <c r="P186" s="29"/>
      <c r="Q186" s="29"/>
      <c r="R186" s="29"/>
      <c r="S186" s="29"/>
      <c r="T186" s="29"/>
      <c r="U186" s="29"/>
      <c r="V186" s="29"/>
    </row>
    <row r="187" spans="1:22" ht="12.75">
      <c r="A187" s="23">
        <v>186</v>
      </c>
      <c r="B187" s="25">
        <v>43921</v>
      </c>
      <c r="C187" s="41"/>
      <c r="E187" s="2" t="s">
        <v>51</v>
      </c>
      <c r="G187" s="15"/>
      <c r="H187" s="2" t="s">
        <v>158</v>
      </c>
      <c r="I187" s="23" t="str">
        <f>VLOOKUP(H187,State_codes!$B$2:$C$38, 2, FALSE)</f>
        <v>TN</v>
      </c>
      <c r="J187" s="2" t="s">
        <v>429</v>
      </c>
      <c r="L187" s="34" t="s">
        <v>443</v>
      </c>
      <c r="P187" s="29"/>
      <c r="Q187" s="29"/>
      <c r="R187" s="29"/>
      <c r="S187" s="29"/>
      <c r="T187" s="29"/>
      <c r="U187" s="29"/>
      <c r="V187" s="29"/>
    </row>
    <row r="188" spans="1:22" ht="12.75">
      <c r="A188" s="23">
        <v>187</v>
      </c>
      <c r="B188" s="25">
        <v>43921</v>
      </c>
      <c r="C188" s="41"/>
      <c r="E188" s="2" t="s">
        <v>51</v>
      </c>
      <c r="G188" s="15"/>
      <c r="H188" s="2" t="s">
        <v>158</v>
      </c>
      <c r="I188" s="23" t="str">
        <f>VLOOKUP(H188,State_codes!$B$2:$C$38, 2, FALSE)</f>
        <v>TN</v>
      </c>
      <c r="J188" s="2" t="s">
        <v>429</v>
      </c>
      <c r="L188" s="34" t="s">
        <v>443</v>
      </c>
      <c r="M188" s="36"/>
      <c r="N188" s="36"/>
      <c r="O188" s="29"/>
      <c r="P188" s="29"/>
      <c r="Q188" s="29"/>
      <c r="R188" s="29"/>
      <c r="S188" s="29"/>
      <c r="T188" s="29"/>
      <c r="U188" s="29"/>
      <c r="V188" s="29"/>
    </row>
    <row r="189" spans="1:22" ht="12.75">
      <c r="A189" s="23">
        <v>188</v>
      </c>
      <c r="B189" s="25">
        <v>43921</v>
      </c>
      <c r="C189" s="41"/>
      <c r="D189" s="29"/>
      <c r="E189" s="23" t="s">
        <v>51</v>
      </c>
      <c r="F189" s="29"/>
      <c r="G189" s="29"/>
      <c r="H189" s="23" t="s">
        <v>134</v>
      </c>
      <c r="I189" s="23" t="str">
        <f>VLOOKUP(H189,State_codes!$B$2:$C$38, 2, FALSE)</f>
        <v>KA</v>
      </c>
      <c r="J189" s="23" t="s">
        <v>450</v>
      </c>
      <c r="K189" s="29"/>
      <c r="L189" s="36"/>
      <c r="M189" s="36"/>
      <c r="N189" s="36"/>
      <c r="O189" s="23" t="s">
        <v>451</v>
      </c>
      <c r="P189" s="29"/>
      <c r="Q189" s="29"/>
      <c r="R189" s="29"/>
      <c r="S189" s="29"/>
      <c r="T189" s="29"/>
      <c r="U189" s="29"/>
      <c r="V189" s="29"/>
    </row>
    <row r="190" spans="1:22" ht="12.75">
      <c r="A190" s="23">
        <v>189</v>
      </c>
      <c r="B190" s="25">
        <v>43921</v>
      </c>
      <c r="C190" s="41"/>
      <c r="D190" s="29"/>
      <c r="E190" s="23" t="s">
        <v>51</v>
      </c>
      <c r="F190" s="29"/>
      <c r="G190" s="29"/>
      <c r="H190" s="23" t="s">
        <v>134</v>
      </c>
      <c r="I190" s="23" t="str">
        <f>VLOOKUP(H190,State_codes!$B$2:$C$38, 2, FALSE)</f>
        <v>KA</v>
      </c>
      <c r="J190" s="23" t="s">
        <v>452</v>
      </c>
      <c r="K190" s="29"/>
      <c r="L190" s="36"/>
      <c r="M190" s="36"/>
      <c r="N190" s="36"/>
      <c r="O190" s="23" t="s">
        <v>455</v>
      </c>
      <c r="P190" s="29"/>
      <c r="Q190" s="29"/>
      <c r="R190" s="29"/>
      <c r="S190" s="29"/>
      <c r="T190" s="29"/>
      <c r="U190" s="29"/>
      <c r="V190" s="29"/>
    </row>
    <row r="191" spans="1:22" ht="12.75">
      <c r="A191" s="23">
        <v>190</v>
      </c>
      <c r="B191" s="25">
        <v>43921</v>
      </c>
      <c r="C191" s="41"/>
      <c r="D191" s="29"/>
      <c r="E191" s="23" t="s">
        <v>51</v>
      </c>
      <c r="F191" s="29"/>
      <c r="G191" s="89" t="s">
        <v>165</v>
      </c>
      <c r="H191" s="23" t="s">
        <v>47</v>
      </c>
      <c r="I191" s="23" t="str">
        <f>VLOOKUP(H191,State_codes!$B$2:$C$38, 2, FALSE)</f>
        <v>KL</v>
      </c>
      <c r="J191" s="29"/>
      <c r="K191" s="29"/>
      <c r="L191" s="30" t="s">
        <v>460</v>
      </c>
      <c r="M191" s="36"/>
      <c r="N191" s="36"/>
      <c r="O191" s="23" t="s">
        <v>462</v>
      </c>
      <c r="P191" s="29"/>
      <c r="Q191" s="29"/>
      <c r="R191" s="29"/>
      <c r="S191" s="29"/>
      <c r="T191" s="29"/>
      <c r="U191" s="29"/>
      <c r="V191" s="29"/>
    </row>
    <row r="192" spans="1:22" ht="12.75">
      <c r="A192" s="23">
        <v>191</v>
      </c>
      <c r="B192" s="25">
        <v>43921</v>
      </c>
      <c r="C192" s="41"/>
      <c r="D192" s="29"/>
      <c r="E192" s="23" t="s">
        <v>51</v>
      </c>
      <c r="F192" s="29"/>
      <c r="G192" s="89" t="s">
        <v>165</v>
      </c>
      <c r="H192" s="23" t="s">
        <v>47</v>
      </c>
      <c r="I192" s="23" t="str">
        <f>VLOOKUP(H192,State_codes!$B$2:$C$38, 2, FALSE)</f>
        <v>KL</v>
      </c>
      <c r="J192" s="29"/>
      <c r="K192" s="29"/>
      <c r="L192" s="30" t="s">
        <v>460</v>
      </c>
      <c r="M192" s="36"/>
      <c r="N192" s="36"/>
      <c r="O192" s="23" t="s">
        <v>465</v>
      </c>
      <c r="P192" s="29"/>
      <c r="Q192" s="29"/>
      <c r="R192" s="29"/>
      <c r="S192" s="29"/>
      <c r="T192" s="29"/>
      <c r="U192" s="29"/>
      <c r="V192" s="29"/>
    </row>
    <row r="193" spans="1:22" ht="12.75">
      <c r="A193" s="23">
        <v>192</v>
      </c>
      <c r="B193" s="25">
        <v>43921</v>
      </c>
      <c r="C193" s="41"/>
      <c r="D193" s="29"/>
      <c r="E193" s="23" t="s">
        <v>51</v>
      </c>
      <c r="F193" s="29"/>
      <c r="G193" s="23" t="s">
        <v>216</v>
      </c>
      <c r="H193" s="23" t="s">
        <v>47</v>
      </c>
      <c r="I193" s="23" t="str">
        <f>VLOOKUP(H193,State_codes!$B$2:$C$38, 2, FALSE)</f>
        <v>KL</v>
      </c>
      <c r="J193" s="29"/>
      <c r="K193" s="29"/>
      <c r="L193" s="30" t="s">
        <v>460</v>
      </c>
      <c r="M193" s="36"/>
      <c r="N193" s="36"/>
      <c r="O193" s="23" t="s">
        <v>473</v>
      </c>
      <c r="P193" s="29"/>
      <c r="Q193" s="29"/>
      <c r="R193" s="29"/>
      <c r="S193" s="29"/>
      <c r="T193" s="29"/>
      <c r="U193" s="29"/>
      <c r="V193" s="29"/>
    </row>
    <row r="194" spans="1:22" ht="12.75">
      <c r="A194" s="23">
        <v>193</v>
      </c>
      <c r="B194" s="25">
        <v>43921</v>
      </c>
      <c r="C194" s="41"/>
      <c r="D194" s="29"/>
      <c r="E194" s="23" t="s">
        <v>51</v>
      </c>
      <c r="F194" s="29"/>
      <c r="G194" s="23" t="s">
        <v>216</v>
      </c>
      <c r="H194" s="23" t="s">
        <v>47</v>
      </c>
      <c r="I194" s="23" t="str">
        <f>VLOOKUP(H194,State_codes!$B$2:$C$38, 2, FALSE)</f>
        <v>KL</v>
      </c>
      <c r="J194" s="29"/>
      <c r="K194" s="29"/>
      <c r="L194" s="30" t="s">
        <v>460</v>
      </c>
      <c r="M194" s="36"/>
      <c r="N194" s="36"/>
      <c r="O194" s="23" t="s">
        <v>476</v>
      </c>
      <c r="P194" s="29"/>
      <c r="Q194" s="29"/>
      <c r="R194" s="29"/>
      <c r="S194" s="29"/>
      <c r="T194" s="29"/>
      <c r="U194" s="29"/>
      <c r="V194" s="29"/>
    </row>
    <row r="195" spans="1:22" ht="12.75">
      <c r="A195" s="23">
        <v>194</v>
      </c>
      <c r="B195" s="25">
        <v>43921</v>
      </c>
      <c r="C195" s="41"/>
      <c r="D195" s="29"/>
      <c r="E195" s="23" t="s">
        <v>51</v>
      </c>
      <c r="F195" s="29"/>
      <c r="G195" s="29"/>
      <c r="H195" s="23" t="s">
        <v>354</v>
      </c>
      <c r="I195" s="23" t="str">
        <f>VLOOKUP(H195,State_codes!$B$2:$C$38, 2, FALSE)</f>
        <v>CT</v>
      </c>
      <c r="J195" s="23" t="s">
        <v>429</v>
      </c>
      <c r="K195" s="29"/>
      <c r="L195" s="30" t="s">
        <v>478</v>
      </c>
      <c r="M195" s="36"/>
      <c r="N195" s="36"/>
      <c r="O195" s="29"/>
      <c r="P195" s="29"/>
      <c r="Q195" s="29"/>
      <c r="R195" s="29"/>
      <c r="S195" s="29"/>
      <c r="T195" s="29"/>
      <c r="U195" s="29"/>
      <c r="V195" s="29"/>
    </row>
    <row r="196" spans="1:22" ht="12.75">
      <c r="A196" s="23">
        <v>195</v>
      </c>
      <c r="B196" s="25">
        <v>43921</v>
      </c>
      <c r="C196" s="41"/>
      <c r="D196" s="29"/>
      <c r="E196" s="23" t="s">
        <v>51</v>
      </c>
      <c r="F196" s="29"/>
      <c r="G196" s="29"/>
      <c r="H196" s="23" t="s">
        <v>354</v>
      </c>
      <c r="I196" s="23" t="str">
        <f>VLOOKUP(H196,State_codes!$B$2:$C$38, 2, FALSE)</f>
        <v>CT</v>
      </c>
      <c r="J196" s="23" t="s">
        <v>429</v>
      </c>
      <c r="K196" s="29"/>
      <c r="L196" s="30" t="s">
        <v>478</v>
      </c>
      <c r="M196" s="36"/>
      <c r="N196" s="36"/>
      <c r="O196" s="29"/>
      <c r="P196" s="29"/>
      <c r="Q196" s="29"/>
      <c r="R196" s="29"/>
      <c r="S196" s="29"/>
      <c r="T196" s="29"/>
      <c r="U196" s="29"/>
      <c r="V196" s="29"/>
    </row>
    <row r="197" spans="1:22" ht="14.25">
      <c r="A197" s="23">
        <v>196</v>
      </c>
      <c r="B197" s="25">
        <v>43921</v>
      </c>
      <c r="C197" s="27">
        <v>50</v>
      </c>
      <c r="D197" s="23" t="s">
        <v>39</v>
      </c>
      <c r="E197" s="23" t="s">
        <v>42</v>
      </c>
      <c r="F197" s="23" t="s">
        <v>485</v>
      </c>
      <c r="G197" s="23" t="s">
        <v>485</v>
      </c>
      <c r="H197" s="23" t="s">
        <v>45</v>
      </c>
      <c r="I197" s="23" t="str">
        <f>VLOOKUP(H197,State_codes!$B$2:$C$38, 2, FALSE)</f>
        <v>MH</v>
      </c>
      <c r="J197" s="23" t="s">
        <v>199</v>
      </c>
      <c r="K197" s="29"/>
      <c r="L197" s="90" t="s">
        <v>486</v>
      </c>
      <c r="M197" s="34" t="s">
        <v>488</v>
      </c>
      <c r="N197" s="36"/>
      <c r="O197" s="29"/>
      <c r="P197" s="29"/>
      <c r="Q197" s="29"/>
      <c r="R197" s="29"/>
      <c r="S197" s="29"/>
      <c r="T197" s="29"/>
      <c r="U197" s="29"/>
      <c r="V197" s="29"/>
    </row>
    <row r="198" spans="1:22" ht="14.25">
      <c r="A198" s="23">
        <v>197</v>
      </c>
      <c r="B198" s="25">
        <v>43921</v>
      </c>
      <c r="C198" s="27">
        <v>62</v>
      </c>
      <c r="D198" s="23" t="s">
        <v>39</v>
      </c>
      <c r="E198" s="23" t="s">
        <v>491</v>
      </c>
      <c r="F198" s="23" t="s">
        <v>492</v>
      </c>
      <c r="G198" s="23" t="s">
        <v>493</v>
      </c>
      <c r="H198" s="23" t="s">
        <v>262</v>
      </c>
      <c r="I198" s="23" t="str">
        <f>VLOOKUP(H198,State_codes!$B$2:$C$38, 2, FALSE)</f>
        <v>WB</v>
      </c>
      <c r="J198" s="23" t="s">
        <v>494</v>
      </c>
      <c r="K198" s="29"/>
      <c r="L198" s="90" t="s">
        <v>495</v>
      </c>
      <c r="M198" s="34" t="s">
        <v>425</v>
      </c>
      <c r="N198" s="34" t="s">
        <v>423</v>
      </c>
      <c r="O198" s="29"/>
      <c r="P198" s="29"/>
      <c r="Q198" s="29"/>
      <c r="R198" s="29"/>
      <c r="S198" s="29"/>
      <c r="T198" s="29"/>
      <c r="U198" s="29"/>
      <c r="V198" s="29"/>
    </row>
    <row r="199" spans="1:22" ht="12.75">
      <c r="A199" s="23">
        <v>198</v>
      </c>
      <c r="B199" s="25">
        <v>43921</v>
      </c>
      <c r="C199" s="27">
        <v>49</v>
      </c>
      <c r="D199" s="23" t="s">
        <v>40</v>
      </c>
      <c r="E199" s="23" t="s">
        <v>42</v>
      </c>
      <c r="F199" s="23" t="s">
        <v>223</v>
      </c>
      <c r="G199" s="23" t="s">
        <v>223</v>
      </c>
      <c r="H199" s="23" t="s">
        <v>224</v>
      </c>
      <c r="I199" s="23" t="str">
        <f>VLOOKUP(H199,State_codes!$B$2:$C$38, 2, FALSE)</f>
        <v>MP</v>
      </c>
      <c r="J199" s="23" t="s">
        <v>499</v>
      </c>
      <c r="K199" s="29"/>
      <c r="L199" s="30" t="s">
        <v>500</v>
      </c>
      <c r="M199" s="34" t="s">
        <v>501</v>
      </c>
      <c r="N199" s="36"/>
      <c r="O199" s="29"/>
      <c r="P199" s="29"/>
      <c r="Q199" s="29"/>
      <c r="R199" s="29"/>
      <c r="S199" s="29"/>
      <c r="T199" s="29"/>
      <c r="U199" s="29"/>
      <c r="V199" s="29"/>
    </row>
    <row r="200" spans="1:22" ht="12.75">
      <c r="A200" s="23">
        <v>199</v>
      </c>
      <c r="B200" s="25">
        <v>43922</v>
      </c>
      <c r="C200" s="27">
        <v>75</v>
      </c>
      <c r="D200" s="23" t="s">
        <v>39</v>
      </c>
      <c r="E200" s="23" t="s">
        <v>42</v>
      </c>
      <c r="F200" s="23" t="s">
        <v>43</v>
      </c>
      <c r="G200" s="23" t="s">
        <v>43</v>
      </c>
      <c r="H200" s="23" t="s">
        <v>45</v>
      </c>
      <c r="I200" s="23" t="str">
        <f>VLOOKUP(H200,State_codes!$B$2:$C$38, 2, FALSE)</f>
        <v>MH</v>
      </c>
      <c r="J200" s="23" t="s">
        <v>505</v>
      </c>
      <c r="K200" s="29"/>
      <c r="L200" s="30" t="s">
        <v>506</v>
      </c>
      <c r="M200" s="34" t="s">
        <v>488</v>
      </c>
      <c r="N200" s="36"/>
      <c r="O200" s="29"/>
      <c r="P200" s="29"/>
      <c r="Q200" s="29"/>
      <c r="R200" s="29"/>
      <c r="S200" s="29"/>
      <c r="T200" s="29"/>
      <c r="U200" s="29"/>
      <c r="V200" s="29"/>
    </row>
    <row r="201" spans="1:22" ht="12.75">
      <c r="A201" s="23">
        <v>200</v>
      </c>
      <c r="B201" s="25">
        <v>43922</v>
      </c>
      <c r="C201" s="27">
        <v>65</v>
      </c>
      <c r="D201" s="23" t="s">
        <v>39</v>
      </c>
      <c r="E201" s="23" t="s">
        <v>42</v>
      </c>
      <c r="F201" s="23" t="s">
        <v>223</v>
      </c>
      <c r="G201" s="23" t="s">
        <v>223</v>
      </c>
      <c r="H201" s="23" t="s">
        <v>224</v>
      </c>
      <c r="I201" s="23" t="str">
        <f>VLOOKUP(H201,State_codes!$B$2:$C$38, 2, FALSE)</f>
        <v>MP</v>
      </c>
      <c r="J201" s="23" t="s">
        <v>252</v>
      </c>
      <c r="K201" s="29"/>
      <c r="L201" s="34" t="s">
        <v>510</v>
      </c>
      <c r="M201" s="36"/>
      <c r="N201" s="36"/>
      <c r="O201" s="29"/>
      <c r="P201" s="29"/>
      <c r="Q201" s="29"/>
      <c r="R201" s="29"/>
      <c r="S201" s="29"/>
      <c r="T201" s="29"/>
      <c r="U201" s="29"/>
      <c r="V201" s="29"/>
    </row>
    <row r="202" spans="1:22" ht="12.75">
      <c r="A202" s="23">
        <v>201</v>
      </c>
      <c r="B202" s="25">
        <v>43922</v>
      </c>
      <c r="C202" s="27">
        <v>57</v>
      </c>
      <c r="D202" s="23" t="s">
        <v>39</v>
      </c>
      <c r="E202" s="23" t="s">
        <v>491</v>
      </c>
      <c r="F202" s="23" t="s">
        <v>511</v>
      </c>
      <c r="G202" s="23" t="s">
        <v>419</v>
      </c>
      <c r="H202" s="23" t="s">
        <v>262</v>
      </c>
      <c r="I202" s="23" t="str">
        <f>VLOOKUP(H202,State_codes!$B$2:$C$38, 2, FALSE)</f>
        <v>WB</v>
      </c>
      <c r="J202" s="23" t="s">
        <v>252</v>
      </c>
      <c r="K202" s="29"/>
      <c r="L202" s="30" t="s">
        <v>512</v>
      </c>
      <c r="M202" s="34" t="s">
        <v>513</v>
      </c>
      <c r="N202" s="36"/>
      <c r="O202" s="29"/>
      <c r="P202" s="29"/>
      <c r="Q202" s="29"/>
      <c r="R202" s="29"/>
      <c r="S202" s="29"/>
      <c r="T202" s="29"/>
      <c r="U202" s="29"/>
      <c r="V202" s="29"/>
    </row>
    <row r="203" spans="1:22" ht="12.75">
      <c r="A203" s="23">
        <v>202</v>
      </c>
      <c r="B203" s="25">
        <v>43922</v>
      </c>
      <c r="C203" s="27">
        <v>57</v>
      </c>
      <c r="D203" s="23" t="s">
        <v>39</v>
      </c>
      <c r="E203" s="23" t="s">
        <v>491</v>
      </c>
      <c r="F203" s="23" t="s">
        <v>514</v>
      </c>
      <c r="G203" s="23" t="s">
        <v>261</v>
      </c>
      <c r="H203" s="23" t="s">
        <v>262</v>
      </c>
      <c r="I203" s="23" t="str">
        <f>VLOOKUP(H203,State_codes!$B$2:$C$38, 2, FALSE)</f>
        <v>WB</v>
      </c>
      <c r="J203" s="23" t="s">
        <v>518</v>
      </c>
      <c r="K203" s="29"/>
      <c r="L203" s="30" t="s">
        <v>512</v>
      </c>
      <c r="M203" s="34" t="s">
        <v>513</v>
      </c>
      <c r="N203" s="36"/>
      <c r="O203" s="29"/>
      <c r="P203" s="29"/>
      <c r="Q203" s="29"/>
      <c r="R203" s="29"/>
      <c r="S203" s="29"/>
      <c r="T203" s="29"/>
      <c r="U203" s="29"/>
      <c r="V203" s="29"/>
    </row>
    <row r="204" spans="1:22" ht="12.75">
      <c r="A204" s="23">
        <v>203</v>
      </c>
      <c r="B204" s="25">
        <v>43922</v>
      </c>
      <c r="C204" s="27">
        <v>25</v>
      </c>
      <c r="D204" s="23" t="s">
        <v>39</v>
      </c>
      <c r="E204" s="23" t="s">
        <v>42</v>
      </c>
      <c r="F204" s="23" t="s">
        <v>522</v>
      </c>
      <c r="G204" s="23" t="s">
        <v>522</v>
      </c>
      <c r="H204" s="23" t="s">
        <v>126</v>
      </c>
      <c r="I204" s="23" t="str">
        <f>VLOOKUP(H204,State_codes!$B$2:$C$38, 2, FALSE)</f>
        <v>UP</v>
      </c>
      <c r="J204" s="23" t="s">
        <v>523</v>
      </c>
      <c r="K204" s="29"/>
      <c r="L204" s="30" t="s">
        <v>525</v>
      </c>
      <c r="M204" s="36"/>
      <c r="N204" s="36"/>
      <c r="O204" s="29"/>
      <c r="P204" s="29"/>
      <c r="Q204" s="29"/>
      <c r="R204" s="29"/>
      <c r="S204" s="29"/>
      <c r="T204" s="29"/>
      <c r="U204" s="29"/>
      <c r="V204" s="29"/>
    </row>
    <row r="205" spans="1:22" ht="12.75">
      <c r="A205" s="23">
        <v>204</v>
      </c>
      <c r="B205" s="25">
        <v>43922</v>
      </c>
      <c r="C205" s="41"/>
      <c r="D205" s="29"/>
      <c r="E205" s="23" t="s">
        <v>51</v>
      </c>
      <c r="F205" s="29"/>
      <c r="G205" s="29"/>
      <c r="H205" s="23" t="s">
        <v>134</v>
      </c>
      <c r="I205" s="23" t="str">
        <f>VLOOKUP(H205,State_codes!$B$2:$C$38, 2, FALSE)</f>
        <v>KA</v>
      </c>
      <c r="J205" s="23" t="s">
        <v>405</v>
      </c>
      <c r="K205" s="29"/>
      <c r="L205" s="37" t="s">
        <v>527</v>
      </c>
      <c r="M205" s="36"/>
      <c r="N205" s="36"/>
      <c r="O205" s="29"/>
      <c r="P205" s="29"/>
      <c r="Q205" s="29"/>
      <c r="R205" s="29"/>
      <c r="S205" s="29"/>
      <c r="T205" s="29"/>
      <c r="U205" s="29"/>
      <c r="V205" s="29"/>
    </row>
    <row r="206" spans="1:22" ht="12.75">
      <c r="A206" s="23">
        <v>205</v>
      </c>
      <c r="B206" s="25">
        <v>43922</v>
      </c>
      <c r="C206" s="27"/>
      <c r="D206" s="23"/>
      <c r="E206" s="23" t="s">
        <v>51</v>
      </c>
      <c r="F206" s="23"/>
      <c r="G206" s="23" t="s">
        <v>366</v>
      </c>
      <c r="H206" s="23" t="s">
        <v>236</v>
      </c>
      <c r="I206" s="23" t="str">
        <f>VLOOKUP(H206,State_codes!$B$2:$C$38, 2, FALSE)</f>
        <v>AP</v>
      </c>
      <c r="J206" s="23"/>
      <c r="K206" s="23"/>
      <c r="L206" s="52" t="s">
        <v>121</v>
      </c>
      <c r="M206" s="36"/>
      <c r="N206" s="36"/>
      <c r="O206" s="23" t="s">
        <v>528</v>
      </c>
      <c r="P206" s="29"/>
      <c r="Q206" s="29"/>
      <c r="R206" s="29"/>
      <c r="S206" s="29"/>
      <c r="T206" s="29"/>
      <c r="U206" s="29"/>
      <c r="V206" s="29"/>
    </row>
    <row r="207" spans="1:22" ht="12.75">
      <c r="A207" s="23">
        <v>206</v>
      </c>
      <c r="B207" s="25">
        <v>43921</v>
      </c>
      <c r="C207" s="41"/>
      <c r="D207" s="29"/>
      <c r="E207" s="23" t="s">
        <v>51</v>
      </c>
      <c r="F207" s="29"/>
      <c r="G207" s="29"/>
      <c r="H207" s="23" t="s">
        <v>262</v>
      </c>
      <c r="I207" s="23" t="str">
        <f>VLOOKUP(H207,State_codes!$B$2:$C$38, 2, FALSE)</f>
        <v>WB</v>
      </c>
      <c r="J207" s="29"/>
      <c r="K207" s="29"/>
      <c r="L207" s="34" t="s">
        <v>531</v>
      </c>
      <c r="M207" s="36"/>
      <c r="N207" s="36"/>
      <c r="O207" s="29"/>
      <c r="P207" s="29"/>
      <c r="Q207" s="29"/>
      <c r="R207" s="29"/>
      <c r="S207" s="29"/>
      <c r="T207" s="29"/>
      <c r="U207" s="29"/>
      <c r="V207" s="29"/>
    </row>
    <row r="208" spans="1:22" ht="12.75">
      <c r="A208" s="23">
        <v>207</v>
      </c>
      <c r="B208" s="25">
        <v>43921</v>
      </c>
      <c r="C208" s="41"/>
      <c r="D208" s="29"/>
      <c r="E208" s="23" t="s">
        <v>51</v>
      </c>
      <c r="F208" s="29"/>
      <c r="G208" s="29"/>
      <c r="H208" s="23" t="s">
        <v>262</v>
      </c>
      <c r="I208" s="23" t="str">
        <f>VLOOKUP(H208,State_codes!$B$2:$C$38, 2, FALSE)</f>
        <v>WB</v>
      </c>
      <c r="J208" s="29"/>
      <c r="K208" s="29"/>
      <c r="L208" s="34" t="s">
        <v>531</v>
      </c>
      <c r="M208" s="36"/>
      <c r="N208" s="36"/>
      <c r="O208" s="29"/>
      <c r="P208" s="29"/>
      <c r="Q208" s="29"/>
      <c r="R208" s="29"/>
      <c r="S208" s="29"/>
      <c r="T208" s="29"/>
      <c r="U208" s="29"/>
      <c r="V208" s="29"/>
    </row>
    <row r="209" spans="1:22" ht="12.75">
      <c r="A209" s="23">
        <v>208</v>
      </c>
      <c r="B209" s="25">
        <v>43921</v>
      </c>
      <c r="C209" s="41"/>
      <c r="D209" s="29"/>
      <c r="E209" s="23" t="s">
        <v>51</v>
      </c>
      <c r="F209" s="29"/>
      <c r="G209" s="29"/>
      <c r="H209" s="23" t="s">
        <v>262</v>
      </c>
      <c r="I209" s="23" t="str">
        <f>VLOOKUP(H209,State_codes!$B$2:$C$38, 2, FALSE)</f>
        <v>WB</v>
      </c>
      <c r="J209" s="29"/>
      <c r="K209" s="29"/>
      <c r="L209" s="34" t="s">
        <v>531</v>
      </c>
      <c r="M209" s="36"/>
      <c r="N209" s="36"/>
      <c r="O209" s="29"/>
      <c r="P209" s="29"/>
      <c r="Q209" s="29"/>
      <c r="R209" s="29"/>
      <c r="S209" s="29"/>
      <c r="T209" s="29"/>
      <c r="U209" s="29"/>
      <c r="V209" s="29"/>
    </row>
    <row r="210" spans="1:22" ht="12.75">
      <c r="A210" s="23">
        <v>209</v>
      </c>
      <c r="B210" s="25">
        <v>43922</v>
      </c>
      <c r="C210" s="41"/>
      <c r="D210" s="29"/>
      <c r="E210" s="23" t="s">
        <v>51</v>
      </c>
      <c r="F210" s="29"/>
      <c r="G210" s="23" t="s">
        <v>116</v>
      </c>
      <c r="H210" s="23" t="s">
        <v>117</v>
      </c>
      <c r="I210" s="23" t="str">
        <f>VLOOKUP(H210,State_codes!$B$2:$C$38, 2, FALSE)</f>
        <v>HR</v>
      </c>
      <c r="J210" s="2" t="s">
        <v>536</v>
      </c>
      <c r="K210" s="29"/>
      <c r="L210" s="30" t="s">
        <v>537</v>
      </c>
      <c r="M210" s="36"/>
      <c r="N210" s="36"/>
      <c r="O210" s="29"/>
      <c r="P210" s="29"/>
      <c r="Q210" s="29"/>
      <c r="R210" s="29"/>
      <c r="S210" s="29"/>
      <c r="T210" s="29"/>
      <c r="U210" s="29"/>
      <c r="V210" s="29"/>
    </row>
    <row r="211" spans="1:22" ht="12.75">
      <c r="A211" s="23">
        <v>210</v>
      </c>
      <c r="B211" s="25">
        <v>43922</v>
      </c>
      <c r="C211" s="41"/>
      <c r="D211" s="29"/>
      <c r="E211" s="23" t="s">
        <v>51</v>
      </c>
      <c r="F211" s="29"/>
      <c r="G211" s="23" t="s">
        <v>116</v>
      </c>
      <c r="H211" s="23" t="s">
        <v>117</v>
      </c>
      <c r="I211" s="23" t="str">
        <f>VLOOKUP(H211,State_codes!$B$2:$C$38, 2, FALSE)</f>
        <v>HR</v>
      </c>
      <c r="J211" s="2" t="s">
        <v>536</v>
      </c>
      <c r="K211" s="29"/>
      <c r="L211" s="30" t="s">
        <v>537</v>
      </c>
      <c r="M211" s="36"/>
      <c r="N211" s="36"/>
      <c r="O211" s="29"/>
      <c r="P211" s="29"/>
      <c r="Q211" s="29"/>
      <c r="R211" s="29"/>
      <c r="S211" s="29"/>
      <c r="T211" s="29"/>
      <c r="U211" s="29"/>
      <c r="V211" s="29"/>
    </row>
    <row r="212" spans="1:22" ht="12.75">
      <c r="A212" s="23">
        <v>211</v>
      </c>
      <c r="B212" s="25">
        <v>43922</v>
      </c>
      <c r="C212" s="41"/>
      <c r="D212" s="29"/>
      <c r="E212" s="23" t="s">
        <v>51</v>
      </c>
      <c r="F212" s="29"/>
      <c r="G212" s="23" t="s">
        <v>116</v>
      </c>
      <c r="H212" s="23" t="s">
        <v>117</v>
      </c>
      <c r="I212" s="23" t="str">
        <f>VLOOKUP(H212,State_codes!$B$2:$C$38, 2, FALSE)</f>
        <v>HR</v>
      </c>
      <c r="J212" s="2" t="s">
        <v>536</v>
      </c>
      <c r="K212" s="29"/>
      <c r="L212" s="30" t="s">
        <v>537</v>
      </c>
      <c r="M212" s="36"/>
      <c r="N212" s="36"/>
      <c r="O212" s="29"/>
      <c r="P212" s="29"/>
      <c r="Q212" s="29"/>
      <c r="R212" s="29"/>
      <c r="S212" s="29"/>
      <c r="T212" s="29"/>
      <c r="U212" s="29"/>
      <c r="V212" s="29"/>
    </row>
    <row r="213" spans="1:22" ht="12.75">
      <c r="A213" s="23">
        <v>212</v>
      </c>
      <c r="B213" s="25">
        <v>43920</v>
      </c>
      <c r="C213" s="41"/>
      <c r="D213" s="29"/>
      <c r="E213" s="23" t="s">
        <v>51</v>
      </c>
      <c r="F213" s="29"/>
      <c r="G213" s="23" t="s">
        <v>116</v>
      </c>
      <c r="H213" s="23" t="s">
        <v>117</v>
      </c>
      <c r="I213" s="23" t="str">
        <f>VLOOKUP(H213,State_codes!$B$2:$C$38, 2, FALSE)</f>
        <v>HR</v>
      </c>
      <c r="J213" s="23" t="s">
        <v>543</v>
      </c>
      <c r="K213" s="29"/>
      <c r="L213" s="30" t="s">
        <v>253</v>
      </c>
      <c r="M213" s="36"/>
      <c r="N213" s="36"/>
      <c r="O213" s="29"/>
      <c r="P213" s="29"/>
      <c r="Q213" s="29"/>
      <c r="R213" s="29"/>
      <c r="S213" s="29"/>
      <c r="T213" s="29"/>
      <c r="U213" s="29"/>
      <c r="V213" s="29"/>
    </row>
    <row r="214" spans="1:22" ht="12.75">
      <c r="A214" s="23">
        <v>213</v>
      </c>
      <c r="B214" s="25">
        <v>43920</v>
      </c>
      <c r="C214" s="41"/>
      <c r="D214" s="29"/>
      <c r="E214" s="23" t="s">
        <v>51</v>
      </c>
      <c r="F214" s="29"/>
      <c r="G214" s="23" t="s">
        <v>116</v>
      </c>
      <c r="H214" s="23" t="s">
        <v>117</v>
      </c>
      <c r="I214" s="23" t="str">
        <f>VLOOKUP(H214,State_codes!$B$2:$C$38, 2, FALSE)</f>
        <v>HR</v>
      </c>
      <c r="J214" s="23" t="s">
        <v>543</v>
      </c>
      <c r="K214" s="29"/>
      <c r="L214" s="30" t="s">
        <v>253</v>
      </c>
      <c r="M214" s="36"/>
      <c r="N214" s="36"/>
      <c r="O214" s="29"/>
      <c r="P214" s="29"/>
      <c r="Q214" s="29"/>
      <c r="R214" s="29"/>
      <c r="S214" s="29"/>
      <c r="T214" s="29"/>
      <c r="U214" s="29"/>
      <c r="V214" s="29"/>
    </row>
    <row r="215" spans="1:22" ht="12.75">
      <c r="A215" s="23">
        <v>214</v>
      </c>
      <c r="B215" s="25">
        <v>43920</v>
      </c>
      <c r="C215" s="41"/>
      <c r="D215" s="29"/>
      <c r="E215" s="23" t="s">
        <v>51</v>
      </c>
      <c r="F215" s="29"/>
      <c r="G215" s="23" t="s">
        <v>116</v>
      </c>
      <c r="H215" s="23" t="s">
        <v>117</v>
      </c>
      <c r="I215" s="23" t="str">
        <f>VLOOKUP(H215,State_codes!$B$2:$C$38, 2, FALSE)</f>
        <v>HR</v>
      </c>
      <c r="J215" s="23" t="s">
        <v>543</v>
      </c>
      <c r="K215" s="29"/>
      <c r="L215" s="30" t="s">
        <v>253</v>
      </c>
      <c r="M215" s="36"/>
      <c r="N215" s="36"/>
      <c r="O215" s="29"/>
      <c r="P215" s="29"/>
      <c r="Q215" s="29"/>
      <c r="R215" s="29"/>
      <c r="S215" s="29"/>
      <c r="T215" s="29"/>
      <c r="U215" s="29"/>
      <c r="V215" s="29"/>
    </row>
    <row r="216" spans="1:22" ht="12.75">
      <c r="A216" s="23">
        <v>215</v>
      </c>
      <c r="B216" s="25">
        <v>43921</v>
      </c>
      <c r="C216" s="41"/>
      <c r="D216" s="29"/>
      <c r="E216" s="23" t="s">
        <v>51</v>
      </c>
      <c r="F216" s="29"/>
      <c r="G216" s="23" t="s">
        <v>551</v>
      </c>
      <c r="H216" s="23" t="s">
        <v>117</v>
      </c>
      <c r="I216" s="23" t="str">
        <f>VLOOKUP(H216,State_codes!$B$2:$C$38, 2, FALSE)</f>
        <v>HR</v>
      </c>
      <c r="J216" s="23" t="s">
        <v>252</v>
      </c>
      <c r="K216" s="29"/>
      <c r="L216" s="30" t="s">
        <v>554</v>
      </c>
      <c r="M216" s="36"/>
      <c r="N216" s="36"/>
      <c r="O216" s="29"/>
      <c r="P216" s="29"/>
      <c r="Q216" s="29"/>
      <c r="R216" s="29"/>
      <c r="S216" s="29"/>
      <c r="T216" s="29"/>
      <c r="U216" s="29"/>
      <c r="V216" s="29"/>
    </row>
    <row r="217" spans="1:22" ht="12.75">
      <c r="A217" s="23">
        <v>216</v>
      </c>
      <c r="B217" s="25">
        <v>43921</v>
      </c>
      <c r="C217" s="41"/>
      <c r="D217" s="29"/>
      <c r="E217" s="23" t="s">
        <v>51</v>
      </c>
      <c r="F217" s="29"/>
      <c r="G217" s="23" t="s">
        <v>551</v>
      </c>
      <c r="H217" s="23" t="s">
        <v>117</v>
      </c>
      <c r="I217" s="23" t="str">
        <f>VLOOKUP(H217,State_codes!$B$2:$C$38, 2, FALSE)</f>
        <v>HR</v>
      </c>
      <c r="J217" s="23" t="s">
        <v>252</v>
      </c>
      <c r="K217" s="29"/>
      <c r="L217" s="30" t="s">
        <v>554</v>
      </c>
      <c r="M217" s="36"/>
      <c r="N217" s="36"/>
      <c r="O217" s="29"/>
      <c r="P217" s="29"/>
      <c r="Q217" s="29"/>
      <c r="R217" s="29"/>
      <c r="S217" s="29"/>
      <c r="T217" s="29"/>
      <c r="U217" s="29"/>
      <c r="V217" s="29"/>
    </row>
    <row r="218" spans="1:22" ht="12.75">
      <c r="A218" s="23">
        <v>217</v>
      </c>
      <c r="B218" s="25">
        <v>43921</v>
      </c>
      <c r="C218" s="41"/>
      <c r="D218" s="29"/>
      <c r="E218" s="23" t="s">
        <v>51</v>
      </c>
      <c r="F218" s="29"/>
      <c r="G218" s="23" t="s">
        <v>556</v>
      </c>
      <c r="H218" s="23" t="s">
        <v>117</v>
      </c>
      <c r="I218" s="23" t="str">
        <f>VLOOKUP(H218,State_codes!$B$2:$C$38, 2, FALSE)</f>
        <v>HR</v>
      </c>
      <c r="J218" s="23" t="s">
        <v>252</v>
      </c>
      <c r="K218" s="29"/>
      <c r="L218" s="30" t="s">
        <v>554</v>
      </c>
      <c r="M218" s="36"/>
      <c r="N218" s="36"/>
      <c r="O218" s="29"/>
      <c r="P218" s="29"/>
      <c r="Q218" s="29"/>
      <c r="R218" s="29"/>
      <c r="S218" s="29"/>
      <c r="T218" s="29"/>
      <c r="U218" s="29"/>
      <c r="V218" s="29"/>
    </row>
    <row r="219" spans="1:22" ht="12.75">
      <c r="A219" s="23">
        <v>218</v>
      </c>
      <c r="B219" s="25">
        <v>43921</v>
      </c>
      <c r="C219" s="41"/>
      <c r="D219" s="29"/>
      <c r="E219" s="23" t="s">
        <v>51</v>
      </c>
      <c r="F219" s="29"/>
      <c r="G219" s="23" t="s">
        <v>557</v>
      </c>
      <c r="H219" s="23" t="s">
        <v>117</v>
      </c>
      <c r="I219" s="23" t="str">
        <f>VLOOKUP(H219,State_codes!$B$2:$C$38, 2, FALSE)</f>
        <v>HR</v>
      </c>
      <c r="J219" s="23" t="s">
        <v>252</v>
      </c>
      <c r="K219" s="29"/>
      <c r="L219" s="30" t="s">
        <v>554</v>
      </c>
      <c r="M219" s="36"/>
      <c r="N219" s="36"/>
      <c r="O219" s="29"/>
      <c r="P219" s="29"/>
      <c r="Q219" s="29"/>
      <c r="R219" s="29"/>
      <c r="S219" s="29"/>
      <c r="T219" s="29"/>
      <c r="U219" s="29"/>
      <c r="V219" s="29"/>
    </row>
    <row r="220" spans="1:22" ht="12.75">
      <c r="A220" s="23">
        <v>219</v>
      </c>
      <c r="B220" s="25">
        <v>43922</v>
      </c>
      <c r="C220" s="27">
        <v>57</v>
      </c>
      <c r="D220" s="23" t="s">
        <v>39</v>
      </c>
      <c r="E220" s="23" t="s">
        <v>51</v>
      </c>
      <c r="F220" s="29"/>
      <c r="G220" s="23" t="s">
        <v>407</v>
      </c>
      <c r="H220" s="23" t="s">
        <v>47</v>
      </c>
      <c r="I220" s="23" t="str">
        <f>VLOOKUP(H220,State_codes!$B$2:$C$38, 2, FALSE)</f>
        <v>KL</v>
      </c>
      <c r="J220" s="23"/>
      <c r="K220" s="23" t="s">
        <v>56</v>
      </c>
      <c r="L220" s="34" t="s">
        <v>558</v>
      </c>
      <c r="M220" s="36"/>
      <c r="N220" s="36"/>
      <c r="O220" s="23" t="s">
        <v>559</v>
      </c>
      <c r="P220" s="29"/>
      <c r="Q220" s="29"/>
      <c r="R220" s="29"/>
      <c r="S220" s="29"/>
      <c r="T220" s="29"/>
      <c r="U220" s="29"/>
      <c r="V220" s="29"/>
    </row>
    <row r="221" spans="1:22" ht="12.75">
      <c r="A221" s="23">
        <v>220</v>
      </c>
      <c r="B221" s="25">
        <v>43922</v>
      </c>
      <c r="C221" s="41"/>
      <c r="D221" s="29"/>
      <c r="E221" s="23" t="s">
        <v>51</v>
      </c>
      <c r="F221" s="29"/>
      <c r="G221" s="23" t="s">
        <v>560</v>
      </c>
      <c r="H221" s="23" t="s">
        <v>47</v>
      </c>
      <c r="I221" s="23" t="str">
        <f>VLOOKUP(H221,State_codes!$B$2:$C$38, 2, FALSE)</f>
        <v>KL</v>
      </c>
      <c r="J221" s="23"/>
      <c r="K221" s="23" t="s">
        <v>56</v>
      </c>
      <c r="L221" s="30" t="s">
        <v>561</v>
      </c>
      <c r="M221" s="36"/>
      <c r="N221" s="36"/>
      <c r="O221" s="2" t="s">
        <v>563</v>
      </c>
      <c r="P221" s="29"/>
      <c r="Q221" s="29"/>
      <c r="R221" s="29"/>
      <c r="S221" s="29"/>
      <c r="T221" s="29"/>
      <c r="U221" s="29"/>
      <c r="V221" s="29"/>
    </row>
    <row r="222" spans="1:22" ht="12.75">
      <c r="A222" s="23">
        <v>221</v>
      </c>
      <c r="B222" s="25">
        <v>43922</v>
      </c>
      <c r="C222" s="41"/>
      <c r="D222" s="29"/>
      <c r="E222" s="23" t="s">
        <v>51</v>
      </c>
      <c r="F222" s="29"/>
      <c r="G222" s="29"/>
      <c r="H222" s="23" t="s">
        <v>207</v>
      </c>
      <c r="I222" s="23" t="str">
        <f>VLOOKUP(H222,State_codes!$B$2:$C$38, 2, FALSE)</f>
        <v>JK</v>
      </c>
      <c r="J222" s="23" t="s">
        <v>252</v>
      </c>
      <c r="K222" s="29"/>
      <c r="L222" s="93" t="s">
        <v>564</v>
      </c>
      <c r="M222" s="36"/>
      <c r="N222" s="36"/>
      <c r="O222" s="29"/>
      <c r="P222" s="29"/>
      <c r="Q222" s="29"/>
      <c r="R222" s="29"/>
      <c r="S222" s="29"/>
      <c r="T222" s="29"/>
      <c r="U222" s="29"/>
      <c r="V222" s="29"/>
    </row>
    <row r="223" spans="1:22" ht="12.75">
      <c r="A223" s="23">
        <v>222</v>
      </c>
      <c r="B223" s="25">
        <v>43922</v>
      </c>
      <c r="C223" s="27">
        <v>51</v>
      </c>
      <c r="D223" s="23" t="s">
        <v>39</v>
      </c>
      <c r="E223" s="23" t="s">
        <v>42</v>
      </c>
      <c r="F223" s="23" t="s">
        <v>43</v>
      </c>
      <c r="G223" s="23" t="s">
        <v>43</v>
      </c>
      <c r="H223" s="23" t="s">
        <v>45</v>
      </c>
      <c r="I223" s="23" t="str">
        <f>VLOOKUP(H223,State_codes!$B$2:$C$38, 2, FALSE)</f>
        <v>MH</v>
      </c>
      <c r="J223" s="23" t="s">
        <v>567</v>
      </c>
      <c r="K223" s="29"/>
      <c r="L223" s="30" t="s">
        <v>569</v>
      </c>
      <c r="M223" s="34" t="s">
        <v>570</v>
      </c>
      <c r="N223" s="36"/>
      <c r="O223" s="29"/>
      <c r="P223" s="29"/>
      <c r="Q223" s="29"/>
      <c r="R223" s="29"/>
      <c r="S223" s="29"/>
      <c r="T223" s="29"/>
      <c r="U223" s="29"/>
      <c r="V223" s="29"/>
    </row>
    <row r="224" spans="1:22" ht="12.75">
      <c r="A224" s="23">
        <v>223</v>
      </c>
      <c r="B224" s="25">
        <v>43922</v>
      </c>
      <c r="C224" s="27">
        <v>72</v>
      </c>
      <c r="D224" s="23" t="s">
        <v>39</v>
      </c>
      <c r="E224" s="23" t="s">
        <v>42</v>
      </c>
      <c r="F224" s="23" t="s">
        <v>572</v>
      </c>
      <c r="G224" s="23" t="s">
        <v>572</v>
      </c>
      <c r="H224" s="23" t="s">
        <v>126</v>
      </c>
      <c r="I224" s="23" t="str">
        <f>VLOOKUP(H224,State_codes!$B$2:$C$38, 2, FALSE)</f>
        <v>UP</v>
      </c>
      <c r="J224" s="23" t="s">
        <v>573</v>
      </c>
      <c r="K224" s="29"/>
      <c r="L224" s="36"/>
      <c r="M224" s="34" t="s">
        <v>574</v>
      </c>
      <c r="N224" s="37" t="s">
        <v>575</v>
      </c>
      <c r="O224" s="29"/>
      <c r="P224" s="29"/>
      <c r="Q224" s="29"/>
      <c r="R224" s="29"/>
      <c r="S224" s="29"/>
      <c r="T224" s="29"/>
      <c r="U224" s="29"/>
      <c r="V224" s="29"/>
    </row>
    <row r="225" spans="1:22" ht="12.75">
      <c r="A225" s="23">
        <v>224</v>
      </c>
      <c r="B225" s="25">
        <v>43922</v>
      </c>
      <c r="C225" s="41"/>
      <c r="D225" s="29"/>
      <c r="E225" s="23" t="s">
        <v>51</v>
      </c>
      <c r="F225" s="23" t="s">
        <v>576</v>
      </c>
      <c r="G225" s="23" t="s">
        <v>577</v>
      </c>
      <c r="H225" s="23" t="s">
        <v>322</v>
      </c>
      <c r="I225" s="23" t="str">
        <f>VLOOKUP(H225,State_codes!$B$2:$C$38, 2, FALSE)</f>
        <v>OR</v>
      </c>
      <c r="J225" s="23" t="s">
        <v>578</v>
      </c>
      <c r="K225" s="29"/>
      <c r="L225" s="30" t="s">
        <v>580</v>
      </c>
      <c r="M225" s="36"/>
      <c r="N225" s="36"/>
      <c r="O225" s="29"/>
      <c r="P225" s="29"/>
      <c r="Q225" s="29"/>
      <c r="R225" s="29"/>
      <c r="S225" s="29"/>
      <c r="T225" s="29"/>
      <c r="U225" s="29"/>
      <c r="V225" s="29"/>
    </row>
    <row r="226" spans="1:22" ht="14.25">
      <c r="A226" s="23">
        <v>225</v>
      </c>
      <c r="B226" s="25">
        <v>43922</v>
      </c>
      <c r="C226" s="27">
        <v>56</v>
      </c>
      <c r="D226" s="23" t="s">
        <v>39</v>
      </c>
      <c r="E226" s="23" t="s">
        <v>42</v>
      </c>
      <c r="F226" s="23" t="s">
        <v>582</v>
      </c>
      <c r="G226" s="23" t="s">
        <v>43</v>
      </c>
      <c r="H226" s="23" t="s">
        <v>45</v>
      </c>
      <c r="I226" s="23" t="str">
        <f>VLOOKUP(H226,State_codes!$B$2:$C$38, 2, FALSE)</f>
        <v>MH</v>
      </c>
      <c r="J226" s="23" t="s">
        <v>585</v>
      </c>
      <c r="K226" s="29"/>
      <c r="L226" s="90" t="s">
        <v>586</v>
      </c>
      <c r="M226" s="34" t="s">
        <v>587</v>
      </c>
      <c r="N226" s="36"/>
      <c r="O226" s="29"/>
      <c r="P226" s="29"/>
      <c r="Q226" s="29"/>
      <c r="R226" s="29"/>
      <c r="S226" s="29"/>
      <c r="T226" s="29"/>
      <c r="U226" s="29"/>
      <c r="V226" s="29"/>
    </row>
    <row r="227" spans="1:22" ht="12.75">
      <c r="A227" s="23">
        <v>226</v>
      </c>
      <c r="B227" s="25">
        <v>43923</v>
      </c>
      <c r="C227" s="41"/>
      <c r="D227" s="29"/>
      <c r="E227" s="23" t="s">
        <v>51</v>
      </c>
      <c r="F227" s="29"/>
      <c r="G227" s="29"/>
      <c r="H227" s="23" t="s">
        <v>182</v>
      </c>
      <c r="I227" s="23" t="str">
        <f>VLOOKUP(H227,State_codes!$B$2:$C$38, 2, FALSE)</f>
        <v>GJ</v>
      </c>
      <c r="J227" s="23" t="s">
        <v>592</v>
      </c>
      <c r="K227" s="29"/>
      <c r="L227" s="30" t="s">
        <v>593</v>
      </c>
      <c r="M227" s="36"/>
      <c r="N227" s="36"/>
      <c r="O227" s="29"/>
      <c r="P227" s="29"/>
      <c r="Q227" s="29"/>
      <c r="R227" s="29"/>
      <c r="S227" s="29"/>
      <c r="T227" s="29"/>
      <c r="U227" s="29"/>
      <c r="V227" s="29"/>
    </row>
    <row r="228" spans="1:22" ht="12.75">
      <c r="A228" s="23">
        <v>227</v>
      </c>
      <c r="B228" s="25">
        <v>43923</v>
      </c>
      <c r="C228" s="41"/>
      <c r="D228" s="29"/>
      <c r="E228" s="23" t="s">
        <v>51</v>
      </c>
      <c r="F228" s="29"/>
      <c r="G228" s="29"/>
      <c r="H228" s="23" t="s">
        <v>182</v>
      </c>
      <c r="I228" s="23" t="str">
        <f>VLOOKUP(H228,State_codes!$B$2:$C$38, 2, FALSE)</f>
        <v>GJ</v>
      </c>
      <c r="J228" s="23" t="s">
        <v>592</v>
      </c>
      <c r="K228" s="29"/>
      <c r="L228" s="30" t="s">
        <v>593</v>
      </c>
      <c r="M228" s="36"/>
      <c r="N228" s="36"/>
      <c r="O228" s="29"/>
      <c r="P228" s="29"/>
      <c r="Q228" s="29"/>
      <c r="R228" s="29"/>
      <c r="S228" s="29"/>
      <c r="T228" s="29"/>
      <c r="U228" s="29"/>
      <c r="V228" s="29"/>
    </row>
    <row r="229" spans="1:22" ht="12.75">
      <c r="A229" s="23">
        <v>228</v>
      </c>
      <c r="B229" s="25">
        <v>43923</v>
      </c>
      <c r="C229" s="27">
        <v>52</v>
      </c>
      <c r="D229" s="23" t="s">
        <v>39</v>
      </c>
      <c r="E229" s="23" t="s">
        <v>42</v>
      </c>
      <c r="F229" s="23" t="s">
        <v>600</v>
      </c>
      <c r="G229" s="23" t="s">
        <v>600</v>
      </c>
      <c r="H229" s="23" t="s">
        <v>182</v>
      </c>
      <c r="I229" s="23" t="str">
        <f>VLOOKUP(H229,State_codes!$B$2:$C$38, 2, FALSE)</f>
        <v>GJ</v>
      </c>
      <c r="J229" s="23" t="s">
        <v>602</v>
      </c>
      <c r="K229" s="29"/>
      <c r="L229" s="30" t="s">
        <v>603</v>
      </c>
      <c r="M229" s="34" t="s">
        <v>605</v>
      </c>
      <c r="N229" s="36"/>
      <c r="O229" s="29"/>
      <c r="P229" s="29"/>
      <c r="Q229" s="29"/>
      <c r="R229" s="29"/>
      <c r="S229" s="29"/>
      <c r="T229" s="29"/>
      <c r="U229" s="29"/>
      <c r="V229" s="29"/>
    </row>
    <row r="230" spans="1:22" ht="12.75">
      <c r="A230" s="23">
        <v>229</v>
      </c>
      <c r="B230" s="25">
        <v>43922</v>
      </c>
      <c r="C230" s="27">
        <v>49</v>
      </c>
      <c r="D230" s="23" t="s">
        <v>39</v>
      </c>
      <c r="E230" s="23" t="s">
        <v>42</v>
      </c>
      <c r="F230" s="29"/>
      <c r="G230" s="23" t="s">
        <v>31</v>
      </c>
      <c r="H230" s="23" t="s">
        <v>101</v>
      </c>
      <c r="I230" s="23" t="str">
        <f>VLOOKUP(H230,State_codes!$B$2:$C$38, 2, FALSE)</f>
        <v>TG</v>
      </c>
      <c r="J230" s="23" t="s">
        <v>607</v>
      </c>
      <c r="K230" s="29"/>
      <c r="L230" s="30" t="s">
        <v>609</v>
      </c>
      <c r="M230" s="34" t="s">
        <v>610</v>
      </c>
      <c r="N230" s="36"/>
      <c r="O230" s="29"/>
      <c r="P230" s="29"/>
      <c r="Q230" s="29"/>
      <c r="R230" s="29"/>
      <c r="S230" s="29"/>
      <c r="T230" s="29"/>
      <c r="U230" s="29"/>
      <c r="V230" s="29"/>
    </row>
    <row r="231" spans="1:22" ht="12.75">
      <c r="A231" s="23">
        <v>230</v>
      </c>
      <c r="B231" s="25">
        <v>43922</v>
      </c>
      <c r="C231" s="41"/>
      <c r="D231" s="29"/>
      <c r="E231" s="23" t="s">
        <v>42</v>
      </c>
      <c r="F231" s="29"/>
      <c r="G231" s="23" t="s">
        <v>31</v>
      </c>
      <c r="H231" s="23" t="s">
        <v>101</v>
      </c>
      <c r="I231" s="23" t="str">
        <f>VLOOKUP(H231,State_codes!$B$2:$C$38, 2, FALSE)</f>
        <v>TG</v>
      </c>
      <c r="J231" s="23" t="s">
        <v>614</v>
      </c>
      <c r="K231" s="29"/>
      <c r="L231" s="30" t="s">
        <v>609</v>
      </c>
      <c r="M231" s="36"/>
      <c r="N231" s="36"/>
      <c r="O231" s="29"/>
      <c r="P231" s="29"/>
      <c r="Q231" s="29"/>
      <c r="R231" s="29"/>
      <c r="S231" s="29"/>
      <c r="T231" s="29"/>
      <c r="U231" s="29"/>
      <c r="V231" s="29"/>
    </row>
    <row r="232" spans="1:22" ht="12.75">
      <c r="A232" s="23">
        <v>231</v>
      </c>
      <c r="B232" s="25">
        <v>43922</v>
      </c>
      <c r="C232" s="41"/>
      <c r="D232" s="29"/>
      <c r="E232" s="23" t="s">
        <v>42</v>
      </c>
      <c r="F232" s="29"/>
      <c r="G232" s="23" t="s">
        <v>31</v>
      </c>
      <c r="H232" s="23" t="s">
        <v>101</v>
      </c>
      <c r="I232" s="23" t="str">
        <f>VLOOKUP(H232,State_codes!$B$2:$C$38, 2, FALSE)</f>
        <v>TG</v>
      </c>
      <c r="J232" s="23" t="s">
        <v>614</v>
      </c>
      <c r="K232" s="29"/>
      <c r="L232" s="30" t="s">
        <v>609</v>
      </c>
      <c r="M232" s="36"/>
      <c r="N232" s="36"/>
      <c r="O232" s="29"/>
      <c r="P232" s="29"/>
      <c r="Q232" s="29"/>
      <c r="R232" s="29"/>
      <c r="S232" s="29"/>
      <c r="T232" s="29"/>
      <c r="U232" s="29"/>
      <c r="V232" s="29"/>
    </row>
    <row r="233" spans="1:22" ht="12.75">
      <c r="A233" s="23">
        <v>232</v>
      </c>
      <c r="B233" s="25">
        <v>43923</v>
      </c>
      <c r="C233" s="41"/>
      <c r="D233" s="29"/>
      <c r="E233" s="23" t="s">
        <v>51</v>
      </c>
      <c r="F233" s="29"/>
      <c r="G233" s="29"/>
      <c r="H233" s="23" t="s">
        <v>354</v>
      </c>
      <c r="I233" s="23" t="str">
        <f>VLOOKUP(H233,State_codes!$B$2:$C$38, 2, FALSE)</f>
        <v>CT</v>
      </c>
      <c r="J233" s="29"/>
      <c r="K233" s="29"/>
      <c r="L233" s="30" t="s">
        <v>618</v>
      </c>
      <c r="M233" s="36"/>
      <c r="N233" s="36"/>
      <c r="O233" s="29"/>
      <c r="P233" s="29"/>
      <c r="Q233" s="29"/>
      <c r="R233" s="29"/>
      <c r="S233" s="29"/>
      <c r="T233" s="29"/>
      <c r="U233" s="29"/>
      <c r="V233" s="29"/>
    </row>
    <row r="234" spans="1:22" ht="14.25">
      <c r="A234" s="23">
        <v>233</v>
      </c>
      <c r="B234" s="97">
        <v>43922</v>
      </c>
      <c r="C234" s="27">
        <v>50</v>
      </c>
      <c r="D234" s="23" t="s">
        <v>39</v>
      </c>
      <c r="E234" s="23" t="s">
        <v>42</v>
      </c>
      <c r="F234" s="23" t="s">
        <v>620</v>
      </c>
      <c r="G234" s="23" t="s">
        <v>43</v>
      </c>
      <c r="H234" s="23" t="s">
        <v>45</v>
      </c>
      <c r="I234" s="23" t="str">
        <f>VLOOKUP(H234,State_codes!$B$2:$C$38, 2, FALSE)</f>
        <v>MH</v>
      </c>
      <c r="J234" s="23" t="s">
        <v>622</v>
      </c>
      <c r="K234" s="29"/>
      <c r="L234" s="90" t="s">
        <v>623</v>
      </c>
      <c r="M234" s="34" t="s">
        <v>626</v>
      </c>
      <c r="N234" s="36"/>
      <c r="O234" s="29"/>
      <c r="P234" s="29"/>
      <c r="Q234" s="29"/>
      <c r="R234" s="29"/>
      <c r="S234" s="29"/>
      <c r="T234" s="29"/>
      <c r="U234" s="29"/>
      <c r="V234" s="29"/>
    </row>
    <row r="235" spans="1:22" ht="14.25">
      <c r="A235" s="23">
        <v>234</v>
      </c>
      <c r="B235" s="97">
        <v>43922</v>
      </c>
      <c r="C235" s="27">
        <v>73</v>
      </c>
      <c r="D235" s="23" t="s">
        <v>40</v>
      </c>
      <c r="E235" s="23" t="s">
        <v>42</v>
      </c>
      <c r="F235" s="23" t="s">
        <v>43</v>
      </c>
      <c r="G235" s="23" t="s">
        <v>43</v>
      </c>
      <c r="H235" s="23" t="s">
        <v>45</v>
      </c>
      <c r="I235" s="23" t="str">
        <f>VLOOKUP(H235,State_codes!$B$2:$C$38, 2, FALSE)</f>
        <v>MH</v>
      </c>
      <c r="J235" s="23" t="s">
        <v>631</v>
      </c>
      <c r="K235" s="29"/>
      <c r="L235" s="90" t="s">
        <v>623</v>
      </c>
      <c r="M235" s="34" t="s">
        <v>626</v>
      </c>
      <c r="N235" s="36"/>
      <c r="O235" s="29"/>
      <c r="P235" s="29"/>
      <c r="Q235" s="29"/>
      <c r="R235" s="29"/>
      <c r="S235" s="29"/>
      <c r="T235" s="29"/>
      <c r="U235" s="29"/>
      <c r="V235" s="29"/>
    </row>
    <row r="236" spans="1:22" ht="12.75">
      <c r="A236" s="23">
        <v>235</v>
      </c>
      <c r="B236" s="25">
        <v>43923</v>
      </c>
      <c r="C236" s="41"/>
      <c r="D236" s="29"/>
      <c r="E236" s="23" t="s">
        <v>42</v>
      </c>
      <c r="F236" s="29"/>
      <c r="G236" s="29"/>
      <c r="H236" s="23" t="s">
        <v>95</v>
      </c>
      <c r="I236" s="23" t="str">
        <f>VLOOKUP(H236,State_codes!$B$2:$C$38, 2, FALSE)</f>
        <v>DL</v>
      </c>
      <c r="J236" s="23" t="s">
        <v>638</v>
      </c>
      <c r="K236" s="29"/>
      <c r="L236" s="30" t="s">
        <v>639</v>
      </c>
      <c r="M236" s="36"/>
      <c r="N236" s="36"/>
      <c r="O236" s="29"/>
      <c r="P236" s="29"/>
      <c r="Q236" s="29"/>
      <c r="R236" s="29"/>
      <c r="S236" s="29"/>
      <c r="T236" s="29"/>
      <c r="U236" s="29"/>
      <c r="V236" s="29"/>
    </row>
    <row r="237" spans="1:22" ht="12.75">
      <c r="A237" s="23">
        <v>236</v>
      </c>
      <c r="B237" s="25">
        <v>43923</v>
      </c>
      <c r="C237" s="41"/>
      <c r="D237" s="29"/>
      <c r="E237" s="23" t="s">
        <v>42</v>
      </c>
      <c r="F237" s="29"/>
      <c r="G237" s="29"/>
      <c r="H237" s="23" t="s">
        <v>95</v>
      </c>
      <c r="I237" s="23" t="str">
        <f>VLOOKUP(H237,State_codes!$B$2:$C$38, 2, FALSE)</f>
        <v>DL</v>
      </c>
      <c r="J237" s="23" t="s">
        <v>638</v>
      </c>
      <c r="K237" s="29"/>
      <c r="L237" s="30" t="s">
        <v>639</v>
      </c>
      <c r="M237" s="36"/>
      <c r="N237" s="36"/>
      <c r="O237" s="29"/>
      <c r="P237" s="29"/>
      <c r="Q237" s="29"/>
      <c r="R237" s="29"/>
      <c r="S237" s="29"/>
      <c r="T237" s="29"/>
      <c r="U237" s="29"/>
      <c r="V237" s="29"/>
    </row>
    <row r="238" spans="1:22" ht="12.75">
      <c r="A238" s="23">
        <v>237</v>
      </c>
      <c r="B238" s="25">
        <v>43923</v>
      </c>
      <c r="C238" s="41"/>
      <c r="D238" s="29"/>
      <c r="E238" s="23" t="s">
        <v>51</v>
      </c>
      <c r="F238" s="29"/>
      <c r="G238" s="29"/>
      <c r="H238" s="23" t="s">
        <v>207</v>
      </c>
      <c r="I238" s="23" t="str">
        <f>VLOOKUP(H238,State_codes!$B$2:$C$38, 2, FALSE)</f>
        <v>JK</v>
      </c>
      <c r="J238" s="23" t="s">
        <v>645</v>
      </c>
      <c r="K238" s="29"/>
      <c r="L238" s="30" t="s">
        <v>646</v>
      </c>
      <c r="M238" s="36"/>
      <c r="N238" s="36"/>
      <c r="O238" s="29"/>
      <c r="P238" s="29"/>
      <c r="Q238" s="29"/>
      <c r="R238" s="29"/>
      <c r="S238" s="29"/>
      <c r="T238" s="29"/>
      <c r="U238" s="29"/>
      <c r="V238" s="29"/>
    </row>
    <row r="239" spans="1:22" ht="12.75">
      <c r="A239" s="23">
        <v>238</v>
      </c>
      <c r="B239" s="25">
        <v>43923</v>
      </c>
      <c r="C239" s="27">
        <v>65</v>
      </c>
      <c r="D239" s="23" t="s">
        <v>40</v>
      </c>
      <c r="E239" s="23" t="s">
        <v>42</v>
      </c>
      <c r="F239" s="29"/>
      <c r="G239" s="23" t="s">
        <v>223</v>
      </c>
      <c r="H239" s="23" t="s">
        <v>224</v>
      </c>
      <c r="I239" s="23" t="str">
        <f>VLOOKUP(H239,State_codes!$B$2:$C$38, 2, FALSE)</f>
        <v>MP</v>
      </c>
      <c r="J239" s="2" t="s">
        <v>651</v>
      </c>
      <c r="K239" s="29"/>
      <c r="L239" s="34" t="s">
        <v>652</v>
      </c>
      <c r="M239" s="36"/>
      <c r="N239" s="36"/>
      <c r="O239" s="29"/>
      <c r="P239" s="29"/>
      <c r="Q239" s="29"/>
      <c r="R239" s="29"/>
      <c r="S239" s="29"/>
      <c r="T239" s="29"/>
      <c r="U239" s="29"/>
      <c r="V239" s="29"/>
    </row>
    <row r="240" spans="1:22" ht="12.75">
      <c r="A240" s="23">
        <v>239</v>
      </c>
      <c r="B240" s="25">
        <v>43923</v>
      </c>
      <c r="C240" s="27">
        <v>54</v>
      </c>
      <c r="D240" s="23" t="s">
        <v>39</v>
      </c>
      <c r="E240" s="23" t="s">
        <v>42</v>
      </c>
      <c r="F240" s="29"/>
      <c r="G240" s="23" t="s">
        <v>223</v>
      </c>
      <c r="H240" s="23" t="s">
        <v>224</v>
      </c>
      <c r="I240" s="23" t="str">
        <f>VLOOKUP(H240,State_codes!$B$2:$C$38, 2, FALSE)</f>
        <v>MP</v>
      </c>
      <c r="J240" s="23" t="s">
        <v>657</v>
      </c>
      <c r="K240" s="29"/>
      <c r="L240" s="34" t="s">
        <v>652</v>
      </c>
      <c r="M240" s="36"/>
      <c r="N240" s="36"/>
      <c r="O240" s="29"/>
      <c r="P240" s="29"/>
      <c r="Q240" s="29"/>
      <c r="R240" s="29"/>
      <c r="S240" s="29"/>
      <c r="T240" s="29"/>
      <c r="U240" s="29"/>
      <c r="V240" s="29"/>
    </row>
    <row r="241" spans="1:22" ht="12.75">
      <c r="A241" s="23">
        <v>240</v>
      </c>
      <c r="B241" s="25">
        <v>43923</v>
      </c>
      <c r="C241" s="41"/>
      <c r="D241" s="29"/>
      <c r="E241" s="23" t="s">
        <v>51</v>
      </c>
      <c r="F241" s="29"/>
      <c r="G241" s="23" t="s">
        <v>658</v>
      </c>
      <c r="H241" s="23" t="s">
        <v>268</v>
      </c>
      <c r="I241" s="23" t="str">
        <f>VLOOKUP(H241,State_codes!$B$2:$C$38, 2, FALSE)</f>
        <v>BR</v>
      </c>
      <c r="J241" s="23" t="s">
        <v>659</v>
      </c>
      <c r="K241" s="29"/>
      <c r="L241" s="30" t="s">
        <v>660</v>
      </c>
      <c r="M241" s="30" t="s">
        <v>269</v>
      </c>
      <c r="N241" s="36"/>
      <c r="O241" s="29"/>
      <c r="P241" s="29"/>
      <c r="Q241" s="29"/>
      <c r="R241" s="29"/>
      <c r="S241" s="29"/>
      <c r="T241" s="29"/>
      <c r="U241" s="29"/>
      <c r="V241" s="29"/>
    </row>
    <row r="242" spans="1:22" ht="12.75">
      <c r="A242" s="23">
        <v>241</v>
      </c>
      <c r="B242" s="25">
        <v>43923</v>
      </c>
      <c r="C242" s="41"/>
      <c r="D242" s="29"/>
      <c r="E242" s="23" t="s">
        <v>51</v>
      </c>
      <c r="F242" s="29"/>
      <c r="G242" s="23" t="s">
        <v>658</v>
      </c>
      <c r="H242" s="23" t="s">
        <v>268</v>
      </c>
      <c r="I242" s="23" t="str">
        <f>VLOOKUP(H242,State_codes!$B$2:$C$38, 2, FALSE)</f>
        <v>BR</v>
      </c>
      <c r="J242" s="23" t="s">
        <v>659</v>
      </c>
      <c r="K242" s="29"/>
      <c r="L242" s="30" t="s">
        <v>660</v>
      </c>
      <c r="M242" s="30" t="s">
        <v>269</v>
      </c>
      <c r="N242" s="36"/>
      <c r="O242" s="29"/>
      <c r="P242" s="29"/>
      <c r="Q242" s="29"/>
      <c r="R242" s="29"/>
      <c r="S242" s="29"/>
      <c r="T242" s="29"/>
      <c r="U242" s="29"/>
      <c r="V242" s="29"/>
    </row>
    <row r="243" spans="1:22" ht="12.75">
      <c r="A243" s="23">
        <v>242</v>
      </c>
      <c r="B243" s="25">
        <v>43923</v>
      </c>
      <c r="C243" s="41"/>
      <c r="D243" s="29"/>
      <c r="E243" s="23" t="s">
        <v>51</v>
      </c>
      <c r="F243" s="29"/>
      <c r="G243" s="23" t="s">
        <v>658</v>
      </c>
      <c r="H243" s="23" t="s">
        <v>268</v>
      </c>
      <c r="I243" s="23" t="str">
        <f>VLOOKUP(H243,State_codes!$B$2:$C$38, 2, FALSE)</f>
        <v>BR</v>
      </c>
      <c r="J243" s="23" t="s">
        <v>659</v>
      </c>
      <c r="K243" s="29"/>
      <c r="L243" s="30" t="s">
        <v>660</v>
      </c>
      <c r="M243" s="30" t="s">
        <v>269</v>
      </c>
      <c r="N243" s="36"/>
      <c r="O243" s="29"/>
      <c r="P243" s="29"/>
      <c r="Q243" s="29"/>
      <c r="R243" s="29"/>
      <c r="S243" s="29"/>
      <c r="T243" s="29"/>
      <c r="U243" s="29"/>
      <c r="V243" s="29"/>
    </row>
    <row r="244" spans="1:22" ht="12.75">
      <c r="A244" s="23">
        <v>243</v>
      </c>
      <c r="B244" s="25">
        <v>43923</v>
      </c>
      <c r="C244" s="41"/>
      <c r="D244" s="29"/>
      <c r="E244" s="23" t="s">
        <v>51</v>
      </c>
      <c r="F244" s="29"/>
      <c r="G244" s="29"/>
      <c r="H244" s="23" t="s">
        <v>45</v>
      </c>
      <c r="I244" s="23" t="str">
        <f>VLOOKUP(H244,State_codes!$B$2:$C$38, 2, FALSE)</f>
        <v>MH</v>
      </c>
      <c r="J244" s="23" t="s">
        <v>429</v>
      </c>
      <c r="K244" s="29"/>
      <c r="L244" s="37" t="s">
        <v>667</v>
      </c>
      <c r="M244" s="36"/>
      <c r="N244" s="36"/>
      <c r="O244" s="29"/>
      <c r="P244" s="29"/>
      <c r="Q244" s="29"/>
      <c r="R244" s="29"/>
      <c r="S244" s="29"/>
      <c r="T244" s="29"/>
      <c r="U244" s="29"/>
      <c r="V244" s="29"/>
    </row>
    <row r="245" spans="1:22" ht="12.75">
      <c r="A245" s="23">
        <v>244</v>
      </c>
      <c r="B245" s="25">
        <v>43923</v>
      </c>
      <c r="C245" s="41"/>
      <c r="D245" s="29"/>
      <c r="E245" s="23" t="s">
        <v>51</v>
      </c>
      <c r="F245" s="29"/>
      <c r="G245" s="29"/>
      <c r="H245" s="23" t="s">
        <v>45</v>
      </c>
      <c r="I245" s="23" t="str">
        <f>VLOOKUP(H245,State_codes!$B$2:$C$38, 2, FALSE)</f>
        <v>MH</v>
      </c>
      <c r="J245" s="23" t="s">
        <v>429</v>
      </c>
      <c r="K245" s="29"/>
      <c r="L245" s="37" t="s">
        <v>667</v>
      </c>
      <c r="M245" s="36"/>
      <c r="N245" s="36"/>
      <c r="O245" s="29"/>
      <c r="P245" s="29"/>
      <c r="Q245" s="29"/>
      <c r="R245" s="29"/>
      <c r="S245" s="29"/>
      <c r="T245" s="29"/>
      <c r="U245" s="29"/>
      <c r="V245" s="29"/>
    </row>
    <row r="246" spans="1:22" ht="12.75">
      <c r="A246" s="23">
        <v>245</v>
      </c>
      <c r="B246" s="25">
        <v>43923</v>
      </c>
      <c r="C246" s="41"/>
      <c r="D246" s="29"/>
      <c r="E246" s="23" t="s">
        <v>51</v>
      </c>
      <c r="F246" s="29"/>
      <c r="G246" s="29"/>
      <c r="H246" s="23" t="s">
        <v>45</v>
      </c>
      <c r="I246" s="23" t="str">
        <f>VLOOKUP(H246,State_codes!$B$2:$C$38, 2, FALSE)</f>
        <v>MH</v>
      </c>
      <c r="J246" s="23" t="s">
        <v>429</v>
      </c>
      <c r="K246" s="29"/>
      <c r="L246" s="37" t="s">
        <v>667</v>
      </c>
      <c r="M246" s="36"/>
      <c r="N246" s="36"/>
      <c r="O246" s="29"/>
      <c r="P246" s="29"/>
      <c r="Q246" s="29"/>
      <c r="R246" s="29"/>
      <c r="S246" s="29"/>
      <c r="T246" s="29"/>
      <c r="U246" s="29"/>
      <c r="V246" s="29"/>
    </row>
    <row r="247" spans="1:22" ht="12.75">
      <c r="A247" s="23">
        <v>246</v>
      </c>
      <c r="B247" s="25">
        <v>43923</v>
      </c>
      <c r="C247" s="41"/>
      <c r="D247" s="29"/>
      <c r="E247" s="23" t="s">
        <v>42</v>
      </c>
      <c r="F247" s="29"/>
      <c r="G247" s="29"/>
      <c r="H247" s="23" t="s">
        <v>45</v>
      </c>
      <c r="I247" s="23" t="str">
        <f>VLOOKUP(H247,State_codes!$B$2:$C$38, 2, FALSE)</f>
        <v>MH</v>
      </c>
      <c r="J247" s="23" t="s">
        <v>429</v>
      </c>
      <c r="K247" s="29"/>
      <c r="L247" s="37" t="s">
        <v>667</v>
      </c>
      <c r="M247" s="36"/>
      <c r="N247" s="36"/>
      <c r="O247" s="29"/>
      <c r="P247" s="29"/>
      <c r="Q247" s="29"/>
      <c r="R247" s="29"/>
      <c r="S247" s="29"/>
      <c r="T247" s="29"/>
      <c r="U247" s="29"/>
      <c r="V247" s="29"/>
    </row>
    <row r="248" spans="1:22" ht="12.75">
      <c r="A248" s="23">
        <v>247</v>
      </c>
      <c r="B248" s="25">
        <v>43923</v>
      </c>
      <c r="C248" s="41"/>
      <c r="D248" s="29"/>
      <c r="E248" s="23" t="s">
        <v>42</v>
      </c>
      <c r="F248" s="29"/>
      <c r="G248" s="29"/>
      <c r="H248" s="23" t="s">
        <v>45</v>
      </c>
      <c r="I248" s="23" t="str">
        <f>VLOOKUP(H248,State_codes!$B$2:$C$38, 2, FALSE)</f>
        <v>MH</v>
      </c>
      <c r="J248" s="23" t="s">
        <v>429</v>
      </c>
      <c r="K248" s="29"/>
      <c r="L248" s="37" t="s">
        <v>667</v>
      </c>
      <c r="M248" s="36"/>
      <c r="N248" s="36"/>
      <c r="O248" s="29"/>
      <c r="P248" s="29"/>
      <c r="Q248" s="29"/>
      <c r="R248" s="29"/>
      <c r="S248" s="29"/>
      <c r="T248" s="29"/>
      <c r="U248" s="29"/>
      <c r="V248" s="29"/>
    </row>
    <row r="249" spans="1:22" ht="12.75">
      <c r="A249" s="23">
        <v>248</v>
      </c>
      <c r="B249" s="25">
        <v>43923</v>
      </c>
      <c r="C249" s="41"/>
      <c r="D249" s="29"/>
      <c r="E249" s="23" t="s">
        <v>42</v>
      </c>
      <c r="F249" s="29"/>
      <c r="G249" s="29"/>
      <c r="H249" s="23" t="s">
        <v>45</v>
      </c>
      <c r="I249" s="23" t="str">
        <f>VLOOKUP(H249,State_codes!$B$2:$C$38, 2, FALSE)</f>
        <v>MH</v>
      </c>
      <c r="J249" s="23" t="s">
        <v>429</v>
      </c>
      <c r="K249" s="29"/>
      <c r="L249" s="37" t="s">
        <v>667</v>
      </c>
      <c r="M249" s="36"/>
      <c r="N249" s="36"/>
      <c r="O249" s="29"/>
      <c r="P249" s="29"/>
      <c r="Q249" s="29"/>
      <c r="R249" s="29"/>
      <c r="S249" s="29"/>
      <c r="T249" s="29"/>
      <c r="U249" s="29"/>
      <c r="V249" s="29"/>
    </row>
    <row r="250" spans="1:22" ht="12.75">
      <c r="A250" s="23">
        <v>249</v>
      </c>
      <c r="B250" s="25">
        <v>43923</v>
      </c>
      <c r="C250" s="41"/>
      <c r="D250" s="29"/>
      <c r="E250" s="23" t="s">
        <v>51</v>
      </c>
      <c r="F250" s="29"/>
      <c r="G250" s="23" t="s">
        <v>407</v>
      </c>
      <c r="H250" s="23" t="s">
        <v>47</v>
      </c>
      <c r="I250" s="23" t="str">
        <f>VLOOKUP(H250,State_codes!$B$2:$C$38, 2, FALSE)</f>
        <v>KL</v>
      </c>
      <c r="J250" s="29"/>
      <c r="K250" s="29"/>
      <c r="L250" s="30" t="s">
        <v>608</v>
      </c>
      <c r="M250" s="36"/>
      <c r="N250" s="36"/>
      <c r="O250" s="47" t="s">
        <v>674</v>
      </c>
      <c r="P250" s="29"/>
      <c r="Q250" s="29"/>
      <c r="R250" s="29"/>
      <c r="S250" s="29"/>
      <c r="T250" s="29"/>
      <c r="U250" s="29"/>
      <c r="V250" s="29"/>
    </row>
    <row r="251" spans="1:22" ht="12.75">
      <c r="A251" s="23">
        <v>250</v>
      </c>
      <c r="B251" s="25">
        <v>43923</v>
      </c>
      <c r="C251" s="41"/>
      <c r="D251" s="29"/>
      <c r="E251" s="23" t="s">
        <v>51</v>
      </c>
      <c r="F251" s="29"/>
      <c r="G251" s="23" t="s">
        <v>656</v>
      </c>
      <c r="H251" s="23" t="s">
        <v>47</v>
      </c>
      <c r="I251" s="23" t="str">
        <f>VLOOKUP(H251,State_codes!$B$2:$C$38, 2, FALSE)</f>
        <v>KL</v>
      </c>
      <c r="J251" s="29"/>
      <c r="K251" s="29"/>
      <c r="L251" s="30" t="s">
        <v>608</v>
      </c>
      <c r="M251" s="36"/>
      <c r="N251" s="36"/>
      <c r="O251" s="23" t="s">
        <v>676</v>
      </c>
      <c r="P251" s="29"/>
      <c r="Q251" s="29"/>
      <c r="R251" s="29"/>
      <c r="S251" s="29"/>
      <c r="T251" s="29"/>
      <c r="U251" s="29"/>
      <c r="V251" s="29"/>
    </row>
    <row r="252" spans="1:22" ht="12.75">
      <c r="A252" s="23">
        <v>251</v>
      </c>
      <c r="B252" s="25">
        <v>43923</v>
      </c>
      <c r="C252" s="41"/>
      <c r="D252" s="29"/>
      <c r="E252" s="23" t="s">
        <v>42</v>
      </c>
      <c r="F252" s="29"/>
      <c r="G252" s="29"/>
      <c r="H252" s="23" t="s">
        <v>233</v>
      </c>
      <c r="I252" s="23" t="str">
        <f>VLOOKUP(H252,State_codes!$B$2:$C$38, 2, FALSE)</f>
        <v>PB</v>
      </c>
      <c r="J252" s="23" t="s">
        <v>429</v>
      </c>
      <c r="K252" s="29"/>
      <c r="L252" s="34" t="s">
        <v>677</v>
      </c>
      <c r="M252" s="36"/>
      <c r="N252" s="36"/>
      <c r="O252" s="29"/>
      <c r="P252" s="29"/>
      <c r="Q252" s="29"/>
      <c r="R252" s="29"/>
      <c r="S252" s="29"/>
      <c r="T252" s="29"/>
      <c r="U252" s="29"/>
      <c r="V252" s="29"/>
    </row>
    <row r="253" spans="1:22" ht="12.75">
      <c r="A253" s="23">
        <v>252</v>
      </c>
      <c r="B253" s="25">
        <v>43923</v>
      </c>
      <c r="C253" s="41"/>
      <c r="D253" s="29"/>
      <c r="E253" s="23" t="s">
        <v>51</v>
      </c>
      <c r="F253" s="29"/>
      <c r="G253" s="29"/>
      <c r="H253" s="23" t="s">
        <v>101</v>
      </c>
      <c r="I253" s="23" t="str">
        <f>VLOOKUP(H253,State_codes!$B$2:$C$38, 2, FALSE)</f>
        <v>TG</v>
      </c>
      <c r="J253" s="23" t="s">
        <v>429</v>
      </c>
      <c r="K253" s="29"/>
      <c r="L253" s="30" t="s">
        <v>680</v>
      </c>
      <c r="M253" s="36"/>
      <c r="N253" s="36"/>
      <c r="O253" s="29"/>
      <c r="P253" s="29"/>
      <c r="Q253" s="29"/>
      <c r="R253" s="29"/>
      <c r="S253" s="29"/>
      <c r="T253" s="29"/>
      <c r="U253" s="29"/>
      <c r="V253" s="29"/>
    </row>
    <row r="254" spans="1:22" ht="12.75">
      <c r="A254" s="23">
        <v>253</v>
      </c>
      <c r="B254" s="25">
        <v>43923</v>
      </c>
      <c r="C254" s="41"/>
      <c r="D254" s="29"/>
      <c r="E254" s="23" t="s">
        <v>51</v>
      </c>
      <c r="F254" s="29"/>
      <c r="G254" s="29"/>
      <c r="H254" s="23" t="s">
        <v>101</v>
      </c>
      <c r="I254" s="23" t="str">
        <f>VLOOKUP(H254,State_codes!$B$2:$C$38, 2, FALSE)</f>
        <v>TG</v>
      </c>
      <c r="J254" s="23" t="s">
        <v>429</v>
      </c>
      <c r="K254" s="29"/>
      <c r="L254" s="30" t="s">
        <v>680</v>
      </c>
      <c r="M254" s="36"/>
      <c r="N254" s="36"/>
      <c r="O254" s="29"/>
      <c r="P254" s="29"/>
      <c r="Q254" s="29"/>
      <c r="R254" s="29"/>
      <c r="S254" s="29"/>
      <c r="T254" s="29"/>
      <c r="U254" s="29"/>
      <c r="V254" s="29"/>
    </row>
    <row r="255" spans="1:22" ht="12.75">
      <c r="A255" s="23">
        <v>254</v>
      </c>
      <c r="B255" s="25">
        <v>43923</v>
      </c>
      <c r="C255" s="41"/>
      <c r="D255" s="29"/>
      <c r="E255" s="23" t="s">
        <v>51</v>
      </c>
      <c r="F255" s="29"/>
      <c r="G255" s="29"/>
      <c r="H255" s="23" t="s">
        <v>101</v>
      </c>
      <c r="I255" s="23" t="str">
        <f>VLOOKUP(H255,State_codes!$B$2:$C$38, 2, FALSE)</f>
        <v>TG</v>
      </c>
      <c r="J255" s="23" t="s">
        <v>429</v>
      </c>
      <c r="K255" s="29"/>
      <c r="L255" s="30" t="s">
        <v>680</v>
      </c>
      <c r="M255" s="36"/>
      <c r="N255" s="36"/>
      <c r="O255" s="29"/>
      <c r="P255" s="29"/>
      <c r="Q255" s="29"/>
      <c r="R255" s="29"/>
      <c r="S255" s="29"/>
      <c r="T255" s="29"/>
      <c r="U255" s="29"/>
      <c r="V255" s="29"/>
    </row>
    <row r="256" spans="1:22" ht="12.75">
      <c r="A256" s="23">
        <v>255</v>
      </c>
      <c r="B256" s="25">
        <v>43923</v>
      </c>
      <c r="C256" s="41"/>
      <c r="D256" s="29"/>
      <c r="E256" s="23" t="s">
        <v>51</v>
      </c>
      <c r="F256" s="29"/>
      <c r="G256" s="29"/>
      <c r="H256" s="23" t="s">
        <v>134</v>
      </c>
      <c r="I256" s="23" t="str">
        <f>VLOOKUP(H256,State_codes!$B$2:$C$38, 2, FALSE)</f>
        <v>KA</v>
      </c>
      <c r="J256" s="23" t="s">
        <v>689</v>
      </c>
      <c r="K256" s="29"/>
      <c r="L256" s="36"/>
      <c r="M256" s="36"/>
      <c r="N256" s="36"/>
      <c r="O256" s="29"/>
      <c r="P256" s="29"/>
      <c r="Q256" s="29"/>
      <c r="R256" s="29"/>
      <c r="S256" s="29"/>
      <c r="T256" s="29"/>
      <c r="U256" s="29"/>
      <c r="V256" s="29"/>
    </row>
    <row r="257" spans="1:22" ht="12.75">
      <c r="A257" s="23">
        <v>256</v>
      </c>
      <c r="B257" s="25">
        <v>43923</v>
      </c>
      <c r="C257" s="41"/>
      <c r="D257" s="29"/>
      <c r="E257" s="23" t="s">
        <v>51</v>
      </c>
      <c r="F257" s="29"/>
      <c r="G257" s="29"/>
      <c r="H257" s="23" t="s">
        <v>134</v>
      </c>
      <c r="I257" s="23" t="str">
        <f>VLOOKUP(H257,State_codes!$B$2:$C$38, 2, FALSE)</f>
        <v>KA</v>
      </c>
      <c r="J257" s="23" t="s">
        <v>692</v>
      </c>
      <c r="K257" s="29"/>
      <c r="L257" s="36"/>
      <c r="M257" s="36"/>
      <c r="N257" s="36"/>
      <c r="O257" s="29"/>
      <c r="P257" s="29"/>
      <c r="Q257" s="29"/>
      <c r="R257" s="29"/>
      <c r="S257" s="29"/>
      <c r="T257" s="29"/>
      <c r="U257" s="29"/>
      <c r="V257" s="29"/>
    </row>
    <row r="258" spans="1:22" ht="12.75">
      <c r="A258" s="23">
        <v>257</v>
      </c>
      <c r="B258" s="25">
        <v>43923</v>
      </c>
      <c r="C258" s="27">
        <v>45</v>
      </c>
      <c r="D258" s="23" t="s">
        <v>39</v>
      </c>
      <c r="E258" s="23" t="s">
        <v>51</v>
      </c>
      <c r="F258" s="29"/>
      <c r="G258" s="23"/>
      <c r="H258" s="23" t="s">
        <v>182</v>
      </c>
      <c r="I258" s="23" t="str">
        <f>VLOOKUP(H258,State_codes!$B$2:$C$38, 2, FALSE)</f>
        <v>GJ</v>
      </c>
      <c r="J258" s="29"/>
      <c r="K258" s="29"/>
      <c r="L258" s="34" t="s">
        <v>693</v>
      </c>
      <c r="M258" s="36"/>
      <c r="N258" s="36"/>
      <c r="O258" s="29"/>
      <c r="P258" s="29"/>
      <c r="Q258" s="29"/>
      <c r="R258" s="29"/>
      <c r="S258" s="29"/>
      <c r="T258" s="29"/>
      <c r="U258" s="29"/>
      <c r="V258" s="29"/>
    </row>
    <row r="259" spans="1:22" ht="12.75">
      <c r="A259" s="23">
        <v>258</v>
      </c>
      <c r="B259" s="25">
        <v>43923</v>
      </c>
      <c r="C259" s="27">
        <v>32</v>
      </c>
      <c r="D259" s="23" t="s">
        <v>39</v>
      </c>
      <c r="E259" s="23" t="s">
        <v>51</v>
      </c>
      <c r="F259" s="29"/>
      <c r="G259" s="23"/>
      <c r="H259" s="23" t="s">
        <v>182</v>
      </c>
      <c r="I259" s="23" t="str">
        <f>VLOOKUP(H259,State_codes!$B$2:$C$38, 2, FALSE)</f>
        <v>GJ</v>
      </c>
      <c r="J259" s="29"/>
      <c r="K259" s="29"/>
      <c r="L259" s="34" t="s">
        <v>693</v>
      </c>
      <c r="M259" s="36"/>
      <c r="N259" s="36"/>
      <c r="O259" s="29"/>
      <c r="P259" s="29"/>
      <c r="Q259" s="29"/>
      <c r="R259" s="29"/>
      <c r="S259" s="29"/>
      <c r="T259" s="29"/>
      <c r="U259" s="29"/>
      <c r="V259" s="29"/>
    </row>
    <row r="260" spans="1:22" ht="12.75">
      <c r="A260" s="23">
        <v>259</v>
      </c>
      <c r="B260" s="25">
        <v>43923</v>
      </c>
      <c r="C260" s="27">
        <v>23</v>
      </c>
      <c r="D260" s="23" t="s">
        <v>39</v>
      </c>
      <c r="E260" s="23" t="s">
        <v>51</v>
      </c>
      <c r="F260" s="29"/>
      <c r="G260" s="29"/>
      <c r="H260" s="23" t="s">
        <v>182</v>
      </c>
      <c r="I260" s="23" t="str">
        <f>VLOOKUP(H260,State_codes!$B$2:$C$38, 2, FALSE)</f>
        <v>GJ</v>
      </c>
      <c r="J260" s="29"/>
      <c r="K260" s="29"/>
      <c r="L260" s="34" t="s">
        <v>693</v>
      </c>
      <c r="M260" s="36"/>
      <c r="N260" s="36"/>
      <c r="O260" s="29"/>
      <c r="P260" s="29"/>
      <c r="Q260" s="29"/>
      <c r="R260" s="29"/>
      <c r="S260" s="29"/>
      <c r="T260" s="29"/>
      <c r="U260" s="29"/>
      <c r="V260" s="29"/>
    </row>
    <row r="261" spans="1:22" ht="14.25">
      <c r="A261" s="23">
        <v>260</v>
      </c>
      <c r="B261" s="25">
        <v>43923</v>
      </c>
      <c r="C261" s="41"/>
      <c r="D261" s="29"/>
      <c r="E261" s="23" t="s">
        <v>42</v>
      </c>
      <c r="F261" s="29"/>
      <c r="G261" s="29"/>
      <c r="H261" s="23" t="s">
        <v>45</v>
      </c>
      <c r="I261" s="23" t="str">
        <f>VLOOKUP(H261,State_codes!$B$2:$C$38, 2, FALSE)</f>
        <v>MH</v>
      </c>
      <c r="J261" s="23" t="s">
        <v>429</v>
      </c>
      <c r="K261" s="29"/>
      <c r="L261" s="90" t="s">
        <v>704</v>
      </c>
      <c r="M261" s="36"/>
      <c r="N261" s="36"/>
      <c r="O261" s="29"/>
      <c r="P261" s="29"/>
      <c r="Q261" s="29"/>
      <c r="R261" s="29"/>
      <c r="S261" s="29"/>
      <c r="T261" s="29"/>
      <c r="U261" s="29"/>
      <c r="V261" s="29"/>
    </row>
    <row r="262" spans="1:22" ht="14.25">
      <c r="A262" s="23">
        <v>261</v>
      </c>
      <c r="B262" s="25">
        <v>43923</v>
      </c>
      <c r="C262" s="27">
        <v>67</v>
      </c>
      <c r="D262" s="23" t="s">
        <v>39</v>
      </c>
      <c r="E262" s="23" t="s">
        <v>42</v>
      </c>
      <c r="F262" s="23" t="s">
        <v>485</v>
      </c>
      <c r="G262" s="23" t="s">
        <v>485</v>
      </c>
      <c r="H262" s="23" t="s">
        <v>45</v>
      </c>
      <c r="I262" s="23" t="str">
        <f>VLOOKUP(H262,State_codes!$B$2:$C$38, 2, FALSE)</f>
        <v>MH</v>
      </c>
      <c r="J262" s="23" t="s">
        <v>707</v>
      </c>
      <c r="K262" s="29"/>
      <c r="L262" s="90" t="s">
        <v>704</v>
      </c>
      <c r="M262" s="90" t="s">
        <v>708</v>
      </c>
      <c r="N262" s="36"/>
      <c r="O262" s="29"/>
      <c r="P262" s="29"/>
      <c r="Q262" s="29"/>
      <c r="R262" s="29"/>
      <c r="S262" s="29"/>
      <c r="T262" s="29"/>
      <c r="U262" s="29"/>
      <c r="V262" s="29"/>
    </row>
    <row r="263" spans="1:22" ht="12.75">
      <c r="A263" s="23">
        <v>262</v>
      </c>
      <c r="B263" s="25">
        <v>43923</v>
      </c>
      <c r="C263" s="41"/>
      <c r="D263" s="29"/>
      <c r="E263" s="23" t="s">
        <v>51</v>
      </c>
      <c r="F263" s="29"/>
      <c r="G263" s="29"/>
      <c r="H263" s="23" t="s">
        <v>95</v>
      </c>
      <c r="I263" s="23" t="str">
        <f>VLOOKUP(H263,State_codes!$B$2:$C$38, 2, FALSE)</f>
        <v>DL</v>
      </c>
      <c r="J263" s="23" t="s">
        <v>429</v>
      </c>
      <c r="K263" s="29"/>
      <c r="L263" s="34" t="s">
        <v>711</v>
      </c>
      <c r="M263" s="36"/>
      <c r="N263" s="36"/>
      <c r="O263" s="29"/>
      <c r="P263" s="29"/>
      <c r="Q263" s="29"/>
      <c r="R263" s="29"/>
      <c r="S263" s="29"/>
      <c r="T263" s="29"/>
      <c r="U263" s="29"/>
      <c r="V263" s="29"/>
    </row>
    <row r="264" spans="1:22" ht="12.75">
      <c r="A264" s="23">
        <v>263</v>
      </c>
      <c r="B264" s="25">
        <v>43923</v>
      </c>
      <c r="C264" s="41"/>
      <c r="D264" s="29"/>
      <c r="E264" s="23" t="s">
        <v>51</v>
      </c>
      <c r="F264" s="29"/>
      <c r="G264" s="29"/>
      <c r="H264" s="23" t="s">
        <v>95</v>
      </c>
      <c r="I264" s="23" t="str">
        <f>VLOOKUP(H264,State_codes!$B$2:$C$38, 2, FALSE)</f>
        <v>DL</v>
      </c>
      <c r="J264" s="23" t="s">
        <v>429</v>
      </c>
      <c r="K264" s="29"/>
      <c r="L264" s="34" t="s">
        <v>711</v>
      </c>
      <c r="M264" s="36"/>
      <c r="N264" s="36"/>
      <c r="O264" s="29"/>
      <c r="P264" s="29"/>
      <c r="Q264" s="29"/>
      <c r="R264" s="29"/>
      <c r="S264" s="29"/>
      <c r="T264" s="29"/>
      <c r="U264" s="29"/>
      <c r="V264" s="29"/>
    </row>
    <row r="265" spans="1:22" ht="12.75">
      <c r="A265" s="23">
        <v>264</v>
      </c>
      <c r="B265" s="25">
        <v>43924</v>
      </c>
      <c r="C265" s="41"/>
      <c r="D265" s="29"/>
      <c r="E265" s="23" t="s">
        <v>51</v>
      </c>
      <c r="F265" s="23" t="s">
        <v>576</v>
      </c>
      <c r="G265" s="23" t="s">
        <v>577</v>
      </c>
      <c r="H265" s="23" t="s">
        <v>322</v>
      </c>
      <c r="I265" s="23" t="str">
        <f>VLOOKUP(H265,State_codes!$B$2:$C$38, 2, FALSE)</f>
        <v>OR</v>
      </c>
      <c r="J265" s="23" t="s">
        <v>717</v>
      </c>
      <c r="K265" s="29"/>
      <c r="L265" s="30" t="s">
        <v>718</v>
      </c>
      <c r="M265" s="36"/>
      <c r="N265" s="36"/>
      <c r="O265" s="29"/>
      <c r="P265" s="29"/>
      <c r="Q265" s="29"/>
      <c r="R265" s="29"/>
      <c r="S265" s="29"/>
      <c r="T265" s="29"/>
      <c r="U265" s="29"/>
      <c r="V265" s="29"/>
    </row>
    <row r="266" spans="1:22" ht="12.75">
      <c r="A266" s="23">
        <v>265</v>
      </c>
      <c r="B266" s="25">
        <v>43924</v>
      </c>
      <c r="C266" s="27">
        <v>78</v>
      </c>
      <c r="D266" s="23" t="s">
        <v>39</v>
      </c>
      <c r="E266" s="23" t="s">
        <v>42</v>
      </c>
      <c r="F266" s="23" t="s">
        <v>719</v>
      </c>
      <c r="G266" s="23" t="s">
        <v>720</v>
      </c>
      <c r="H266" s="23" t="s">
        <v>182</v>
      </c>
      <c r="I266" s="23" t="str">
        <f>VLOOKUP(H266,State_codes!$B$2:$C$38, 2, FALSE)</f>
        <v>GJ</v>
      </c>
      <c r="J266" s="23" t="s">
        <v>721</v>
      </c>
      <c r="K266" s="29"/>
      <c r="L266" s="34" t="s">
        <v>722</v>
      </c>
      <c r="M266" s="30" t="s">
        <v>723</v>
      </c>
      <c r="N266" s="34" t="s">
        <v>724</v>
      </c>
      <c r="O266" s="29"/>
      <c r="P266" s="29"/>
      <c r="Q266" s="29"/>
      <c r="R266" s="29"/>
      <c r="S266" s="29"/>
      <c r="T266" s="29"/>
      <c r="U266" s="29"/>
      <c r="V266" s="29"/>
    </row>
    <row r="267" spans="1:22" ht="12.75">
      <c r="A267" s="23">
        <v>266</v>
      </c>
      <c r="B267" s="25">
        <v>43924</v>
      </c>
      <c r="C267" s="27">
        <v>55</v>
      </c>
      <c r="D267" s="23" t="s">
        <v>39</v>
      </c>
      <c r="E267" s="23" t="s">
        <v>42</v>
      </c>
      <c r="F267" s="23" t="s">
        <v>725</v>
      </c>
      <c r="G267" s="23" t="s">
        <v>726</v>
      </c>
      <c r="H267" s="23" t="s">
        <v>236</v>
      </c>
      <c r="I267" s="23" t="str">
        <f>VLOOKUP(H267,State_codes!$B$2:$C$38, 2, FALSE)</f>
        <v>AP</v>
      </c>
      <c r="J267" s="23" t="s">
        <v>727</v>
      </c>
      <c r="K267" s="29"/>
      <c r="L267" s="34" t="s">
        <v>728</v>
      </c>
      <c r="M267" s="34" t="s">
        <v>731</v>
      </c>
      <c r="N267" s="36"/>
      <c r="O267" s="29"/>
      <c r="P267" s="29"/>
      <c r="Q267" s="29"/>
      <c r="R267" s="29"/>
      <c r="S267" s="29"/>
      <c r="T267" s="29"/>
      <c r="U267" s="29"/>
      <c r="V267" s="29"/>
    </row>
    <row r="268" spans="1:22" ht="14.25">
      <c r="A268" s="23">
        <v>267</v>
      </c>
      <c r="B268" s="25">
        <v>43924</v>
      </c>
      <c r="C268" s="27">
        <v>63</v>
      </c>
      <c r="D268" s="23" t="s">
        <v>40</v>
      </c>
      <c r="E268" s="23" t="s">
        <v>42</v>
      </c>
      <c r="F268" s="23" t="s">
        <v>734</v>
      </c>
      <c r="G268" s="23" t="s">
        <v>735</v>
      </c>
      <c r="H268" s="23" t="s">
        <v>278</v>
      </c>
      <c r="I268" s="23" t="str">
        <f>VLOOKUP(H268,State_codes!$B$2:$C$38, 2, FALSE)</f>
        <v>HP</v>
      </c>
      <c r="J268" s="23" t="s">
        <v>737</v>
      </c>
      <c r="K268" s="29"/>
      <c r="L268" s="90" t="s">
        <v>738</v>
      </c>
      <c r="M268" s="36"/>
      <c r="N268" s="36"/>
      <c r="O268" s="29"/>
      <c r="P268" s="29"/>
      <c r="Q268" s="29"/>
      <c r="R268" s="29"/>
      <c r="S268" s="29"/>
      <c r="T268" s="29"/>
      <c r="U268" s="29"/>
      <c r="V268" s="29"/>
    </row>
    <row r="269" spans="1:22" ht="14.25">
      <c r="A269" s="23">
        <v>268</v>
      </c>
      <c r="B269" s="25">
        <v>43924</v>
      </c>
      <c r="C269" s="41"/>
      <c r="D269" s="29"/>
      <c r="E269" s="23" t="s">
        <v>42</v>
      </c>
      <c r="F269" s="29"/>
      <c r="G269" s="29"/>
      <c r="H269" s="23" t="s">
        <v>95</v>
      </c>
      <c r="I269" s="23" t="str">
        <f>VLOOKUP(H269,State_codes!$B$2:$C$38, 2, FALSE)</f>
        <v>DL</v>
      </c>
      <c r="J269" s="23" t="s">
        <v>740</v>
      </c>
      <c r="K269" s="29"/>
      <c r="L269" s="90" t="s">
        <v>741</v>
      </c>
      <c r="M269" s="36"/>
      <c r="N269" s="36"/>
      <c r="O269" s="29"/>
      <c r="P269" s="29"/>
      <c r="Q269" s="29"/>
      <c r="R269" s="29"/>
      <c r="S269" s="29"/>
      <c r="T269" s="29"/>
      <c r="U269" s="29"/>
      <c r="V269" s="29"/>
    </row>
    <row r="270" spans="1:22" ht="12.75">
      <c r="A270" s="23">
        <v>269</v>
      </c>
      <c r="B270" s="25">
        <v>43924</v>
      </c>
      <c r="C270" s="27"/>
      <c r="D270" s="23"/>
      <c r="E270" s="23" t="s">
        <v>51</v>
      </c>
      <c r="F270" s="29"/>
      <c r="G270" s="23" t="s">
        <v>216</v>
      </c>
      <c r="H270" s="23" t="s">
        <v>47</v>
      </c>
      <c r="I270" s="23" t="str">
        <f>VLOOKUP(H270,State_codes!$B$2:$C$38, 2, FALSE)</f>
        <v>KL</v>
      </c>
      <c r="J270" s="29"/>
      <c r="K270" s="29"/>
      <c r="L270" s="30" t="s">
        <v>744</v>
      </c>
      <c r="M270" s="36"/>
      <c r="N270" s="36"/>
      <c r="O270" s="23" t="s">
        <v>745</v>
      </c>
      <c r="P270" s="29"/>
      <c r="Q270" s="29"/>
      <c r="R270" s="29"/>
      <c r="S270" s="29"/>
      <c r="T270" s="29"/>
      <c r="U270" s="29"/>
      <c r="V270" s="29"/>
    </row>
    <row r="271" spans="1:22" ht="12.75">
      <c r="A271" s="23">
        <v>270</v>
      </c>
      <c r="B271" s="25">
        <v>43924</v>
      </c>
      <c r="C271" s="27"/>
      <c r="D271" s="23"/>
      <c r="E271" s="23" t="s">
        <v>51</v>
      </c>
      <c r="F271" s="29"/>
      <c r="G271" s="23" t="s">
        <v>216</v>
      </c>
      <c r="H271" s="23" t="s">
        <v>47</v>
      </c>
      <c r="I271" s="23" t="str">
        <f>VLOOKUP(H271,State_codes!$B$2:$C$38, 2, FALSE)</f>
        <v>KL</v>
      </c>
      <c r="J271" s="23"/>
      <c r="K271" s="29"/>
      <c r="L271" s="30" t="s">
        <v>744</v>
      </c>
      <c r="M271" s="36"/>
      <c r="N271" s="36"/>
      <c r="O271" s="23" t="s">
        <v>749</v>
      </c>
      <c r="P271" s="29"/>
      <c r="Q271" s="29"/>
      <c r="R271" s="29"/>
      <c r="S271" s="29"/>
      <c r="T271" s="29"/>
      <c r="U271" s="29"/>
      <c r="V271" s="29"/>
    </row>
    <row r="272" spans="1:22" ht="12.75">
      <c r="A272" s="23">
        <v>271</v>
      </c>
      <c r="B272" s="25">
        <v>43924</v>
      </c>
      <c r="C272" s="41"/>
      <c r="D272" s="29"/>
      <c r="E272" s="23" t="s">
        <v>51</v>
      </c>
      <c r="F272" s="29"/>
      <c r="G272" s="23" t="s">
        <v>216</v>
      </c>
      <c r="H272" s="23" t="s">
        <v>47</v>
      </c>
      <c r="I272" s="23" t="str">
        <f>VLOOKUP(H272,State_codes!$B$2:$C$38, 2, FALSE)</f>
        <v>KL</v>
      </c>
      <c r="J272" s="29"/>
      <c r="K272" s="29"/>
      <c r="L272" s="30" t="s">
        <v>744</v>
      </c>
      <c r="M272" s="36"/>
      <c r="N272" s="36"/>
      <c r="O272" s="23" t="s">
        <v>752</v>
      </c>
      <c r="P272" s="29"/>
      <c r="Q272" s="29"/>
      <c r="R272" s="29"/>
      <c r="S272" s="29"/>
      <c r="T272" s="29"/>
      <c r="U272" s="29"/>
      <c r="V272" s="29"/>
    </row>
    <row r="273" spans="1:22" ht="12.75">
      <c r="A273" s="23">
        <v>272</v>
      </c>
      <c r="B273" s="25">
        <v>43924</v>
      </c>
      <c r="C273" s="41"/>
      <c r="D273" s="29"/>
      <c r="E273" s="23" t="s">
        <v>51</v>
      </c>
      <c r="F273" s="29"/>
      <c r="G273" s="23" t="s">
        <v>216</v>
      </c>
      <c r="H273" s="23" t="s">
        <v>47</v>
      </c>
      <c r="I273" s="23" t="str">
        <f>VLOOKUP(H273,State_codes!$B$2:$C$38, 2, FALSE)</f>
        <v>KL</v>
      </c>
      <c r="J273" s="29"/>
      <c r="K273" s="29"/>
      <c r="L273" s="30" t="s">
        <v>744</v>
      </c>
      <c r="M273" s="36"/>
      <c r="N273" s="36"/>
      <c r="O273" s="23" t="s">
        <v>756</v>
      </c>
      <c r="P273" s="29"/>
      <c r="Q273" s="29"/>
      <c r="R273" s="29"/>
      <c r="S273" s="29"/>
      <c r="T273" s="29"/>
      <c r="U273" s="29"/>
      <c r="V273" s="29"/>
    </row>
    <row r="274" spans="1:22" ht="12.75">
      <c r="A274" s="23">
        <v>273</v>
      </c>
      <c r="B274" s="25">
        <v>43924</v>
      </c>
      <c r="C274" s="41"/>
      <c r="D274" s="29"/>
      <c r="E274" s="23" t="s">
        <v>51</v>
      </c>
      <c r="F274" s="29"/>
      <c r="G274" s="23" t="s">
        <v>216</v>
      </c>
      <c r="H274" s="23" t="s">
        <v>47</v>
      </c>
      <c r="I274" s="23" t="str">
        <f>VLOOKUP(H274,State_codes!$B$2:$C$38, 2, FALSE)</f>
        <v>KL</v>
      </c>
      <c r="J274" s="29"/>
      <c r="K274" s="29"/>
      <c r="L274" s="30" t="s">
        <v>744</v>
      </c>
      <c r="M274" s="36"/>
      <c r="N274" s="36"/>
      <c r="O274" s="23" t="s">
        <v>761</v>
      </c>
      <c r="P274" s="29"/>
      <c r="Q274" s="29"/>
      <c r="R274" s="29"/>
      <c r="S274" s="29"/>
      <c r="T274" s="29"/>
      <c r="U274" s="29"/>
      <c r="V274" s="29"/>
    </row>
    <row r="275" spans="1:22" ht="12.75">
      <c r="A275" s="23">
        <v>274</v>
      </c>
      <c r="B275" s="25">
        <v>43924</v>
      </c>
      <c r="C275" s="41"/>
      <c r="D275" s="29"/>
      <c r="E275" s="23" t="s">
        <v>51</v>
      </c>
      <c r="F275" s="29"/>
      <c r="G275" s="23" t="s">
        <v>88</v>
      </c>
      <c r="H275" s="23" t="s">
        <v>47</v>
      </c>
      <c r="I275" s="23" t="str">
        <f>VLOOKUP(H275,State_codes!$B$2:$C$38, 2, FALSE)</f>
        <v>KL</v>
      </c>
      <c r="J275" s="29"/>
      <c r="K275" s="29"/>
      <c r="L275" s="30" t="s">
        <v>744</v>
      </c>
      <c r="M275" s="36"/>
      <c r="N275" s="36"/>
      <c r="O275" s="23" t="s">
        <v>764</v>
      </c>
      <c r="P275" s="29"/>
      <c r="Q275" s="29"/>
      <c r="R275" s="29"/>
      <c r="S275" s="29"/>
      <c r="T275" s="29"/>
      <c r="U275" s="29"/>
      <c r="V275" s="29"/>
    </row>
    <row r="276" spans="1:22" ht="12.75">
      <c r="A276" s="23">
        <v>275</v>
      </c>
      <c r="B276" s="25">
        <v>43924</v>
      </c>
      <c r="C276" s="41"/>
      <c r="D276" s="29"/>
      <c r="E276" s="23" t="s">
        <v>51</v>
      </c>
      <c r="F276" s="29"/>
      <c r="G276" s="23" t="s">
        <v>88</v>
      </c>
      <c r="H276" s="23" t="s">
        <v>47</v>
      </c>
      <c r="I276" s="23" t="str">
        <f>VLOOKUP(H276,State_codes!$B$2:$C$38, 2, FALSE)</f>
        <v>KL</v>
      </c>
      <c r="J276" s="29"/>
      <c r="K276" s="29"/>
      <c r="L276" s="30" t="s">
        <v>744</v>
      </c>
      <c r="M276" s="36"/>
      <c r="N276" s="36"/>
      <c r="O276" s="23" t="s">
        <v>769</v>
      </c>
      <c r="P276" s="29"/>
      <c r="Q276" s="29"/>
      <c r="R276" s="29"/>
      <c r="S276" s="29"/>
      <c r="T276" s="29"/>
      <c r="U276" s="29"/>
      <c r="V276" s="29"/>
    </row>
    <row r="277" spans="1:22" ht="12.75">
      <c r="A277" s="23">
        <v>276</v>
      </c>
      <c r="B277" s="25">
        <v>43924</v>
      </c>
      <c r="C277" s="41"/>
      <c r="D277" s="29"/>
      <c r="E277" s="23" t="s">
        <v>51</v>
      </c>
      <c r="F277" s="29"/>
      <c r="G277" s="23" t="s">
        <v>88</v>
      </c>
      <c r="H277" s="23" t="s">
        <v>47</v>
      </c>
      <c r="I277" s="23" t="str">
        <f>VLOOKUP(H277,State_codes!$B$2:$C$38, 2, FALSE)</f>
        <v>KL</v>
      </c>
      <c r="J277" s="29"/>
      <c r="K277" s="29"/>
      <c r="L277" s="30" t="s">
        <v>744</v>
      </c>
      <c r="M277" s="36"/>
      <c r="N277" s="36"/>
      <c r="O277" s="23" t="s">
        <v>774</v>
      </c>
      <c r="P277" s="29"/>
      <c r="Q277" s="29"/>
      <c r="R277" s="29"/>
      <c r="S277" s="29"/>
      <c r="T277" s="29"/>
      <c r="U277" s="29"/>
      <c r="V277" s="29"/>
    </row>
    <row r="278" spans="1:22" ht="12.75">
      <c r="A278" s="23">
        <v>277</v>
      </c>
      <c r="B278" s="25">
        <v>43924</v>
      </c>
      <c r="C278" s="41"/>
      <c r="D278" s="29"/>
      <c r="E278" s="23" t="s">
        <v>51</v>
      </c>
      <c r="F278" s="29"/>
      <c r="G278" s="23" t="s">
        <v>594</v>
      </c>
      <c r="H278" s="23" t="s">
        <v>47</v>
      </c>
      <c r="I278" s="23" t="str">
        <f>VLOOKUP(H278,State_codes!$B$2:$C$38, 2, FALSE)</f>
        <v>KL</v>
      </c>
      <c r="J278" s="29"/>
      <c r="K278" s="29"/>
      <c r="L278" s="30" t="s">
        <v>744</v>
      </c>
      <c r="M278" s="36"/>
      <c r="N278" s="36"/>
      <c r="O278" s="2" t="s">
        <v>777</v>
      </c>
      <c r="P278" s="29"/>
      <c r="Q278" s="29"/>
      <c r="R278" s="29"/>
      <c r="S278" s="29"/>
      <c r="T278" s="29"/>
      <c r="U278" s="29"/>
      <c r="V278" s="29"/>
    </row>
    <row r="279" spans="1:22" ht="12.75">
      <c r="A279" s="23">
        <v>278</v>
      </c>
      <c r="B279" s="25">
        <v>43924</v>
      </c>
      <c r="C279" s="41"/>
      <c r="D279" s="29"/>
      <c r="E279" s="23" t="s">
        <v>51</v>
      </c>
      <c r="F279" s="29"/>
      <c r="G279" s="23" t="s">
        <v>594</v>
      </c>
      <c r="H279" s="23" t="s">
        <v>47</v>
      </c>
      <c r="I279" s="23" t="str">
        <f>VLOOKUP(H279,State_codes!$B$2:$C$38, 2, FALSE)</f>
        <v>KL</v>
      </c>
      <c r="J279" s="29"/>
      <c r="K279" s="29"/>
      <c r="L279" s="30" t="s">
        <v>744</v>
      </c>
      <c r="M279" s="36"/>
      <c r="N279" s="36"/>
      <c r="O279" s="23" t="s">
        <v>779</v>
      </c>
      <c r="P279" s="29"/>
      <c r="Q279" s="29"/>
      <c r="R279" s="29"/>
      <c r="S279" s="29"/>
      <c r="T279" s="29"/>
      <c r="U279" s="29"/>
      <c r="V279" s="29"/>
    </row>
    <row r="280" spans="1:22" ht="12.75">
      <c r="A280" s="23">
        <v>279</v>
      </c>
      <c r="B280" s="25">
        <v>43924</v>
      </c>
      <c r="C280" s="41"/>
      <c r="D280" s="29"/>
      <c r="E280" s="23" t="s">
        <v>51</v>
      </c>
      <c r="F280" s="29"/>
      <c r="G280" s="23" t="s">
        <v>560</v>
      </c>
      <c r="H280" s="23" t="s">
        <v>47</v>
      </c>
      <c r="I280" s="23" t="str">
        <f>VLOOKUP(H280,State_codes!$B$2:$C$38, 2, FALSE)</f>
        <v>KL</v>
      </c>
      <c r="J280" s="29"/>
      <c r="K280" s="29"/>
      <c r="L280" s="30" t="s">
        <v>744</v>
      </c>
      <c r="M280" s="36"/>
      <c r="N280" s="36"/>
      <c r="O280" s="23" t="s">
        <v>781</v>
      </c>
      <c r="P280" s="29"/>
      <c r="Q280" s="29"/>
      <c r="R280" s="29"/>
      <c r="S280" s="29"/>
      <c r="T280" s="29"/>
      <c r="U280" s="29"/>
      <c r="V280" s="29"/>
    </row>
    <row r="281" spans="1:22" ht="12.75">
      <c r="A281" s="23">
        <v>280</v>
      </c>
      <c r="B281" s="25">
        <v>43924</v>
      </c>
      <c r="C281" s="41"/>
      <c r="D281" s="29"/>
      <c r="E281" s="23" t="s">
        <v>51</v>
      </c>
      <c r="F281" s="29"/>
      <c r="G281" s="23" t="s">
        <v>88</v>
      </c>
      <c r="H281" s="23" t="s">
        <v>47</v>
      </c>
      <c r="I281" s="23" t="str">
        <f>VLOOKUP(H281,State_codes!$B$2:$C$38, 2, FALSE)</f>
        <v>KL</v>
      </c>
      <c r="J281" s="29"/>
      <c r="K281" s="29"/>
      <c r="L281" s="30" t="s">
        <v>744</v>
      </c>
      <c r="M281" s="36"/>
      <c r="N281" s="36"/>
      <c r="O281" s="23" t="s">
        <v>783</v>
      </c>
      <c r="P281" s="29"/>
      <c r="Q281" s="29"/>
      <c r="R281" s="29"/>
      <c r="S281" s="29"/>
      <c r="T281" s="29"/>
      <c r="U281" s="29"/>
      <c r="V281" s="29"/>
    </row>
    <row r="282" spans="1:22" ht="12.75">
      <c r="A282" s="23">
        <v>281</v>
      </c>
      <c r="B282" s="25">
        <v>43924</v>
      </c>
      <c r="C282" s="41"/>
      <c r="D282" s="29"/>
      <c r="E282" s="23" t="s">
        <v>51</v>
      </c>
      <c r="F282" s="29"/>
      <c r="G282" s="23" t="s">
        <v>165</v>
      </c>
      <c r="H282" s="23" t="s">
        <v>47</v>
      </c>
      <c r="I282" s="23" t="str">
        <f>VLOOKUP(H282,State_codes!$B$2:$C$38, 2, FALSE)</f>
        <v>KL</v>
      </c>
      <c r="J282" s="29"/>
      <c r="K282" s="29"/>
      <c r="L282" s="30" t="s">
        <v>744</v>
      </c>
      <c r="M282" s="36"/>
      <c r="N282" s="36"/>
      <c r="O282" s="50" t="s">
        <v>788</v>
      </c>
      <c r="P282" s="29"/>
      <c r="Q282" s="29"/>
      <c r="R282" s="29"/>
      <c r="S282" s="29"/>
      <c r="T282" s="29"/>
      <c r="U282" s="29"/>
      <c r="V282" s="29"/>
    </row>
    <row r="283" spans="1:22" ht="12.75">
      <c r="A283" s="23">
        <v>282</v>
      </c>
      <c r="B283" s="25">
        <v>43924</v>
      </c>
      <c r="C283" s="41"/>
      <c r="D283" s="29"/>
      <c r="E283" s="23" t="s">
        <v>51</v>
      </c>
      <c r="F283" s="29"/>
      <c r="G283" s="23" t="s">
        <v>303</v>
      </c>
      <c r="H283" s="23" t="s">
        <v>47</v>
      </c>
      <c r="I283" s="23" t="str">
        <f>VLOOKUP(H283,State_codes!$B$2:$C$38, 2, FALSE)</f>
        <v>KL</v>
      </c>
      <c r="J283" s="29"/>
      <c r="K283" s="29"/>
      <c r="L283" s="30" t="s">
        <v>744</v>
      </c>
      <c r="M283" s="36"/>
      <c r="N283" s="36"/>
      <c r="O283" s="23" t="s">
        <v>793</v>
      </c>
      <c r="P283" s="29"/>
      <c r="Q283" s="29"/>
      <c r="R283" s="29"/>
      <c r="S283" s="29"/>
      <c r="T283" s="29"/>
      <c r="U283" s="29"/>
      <c r="V283" s="29"/>
    </row>
    <row r="284" spans="1:22" ht="12.75">
      <c r="A284" s="23">
        <v>283</v>
      </c>
      <c r="B284" s="25">
        <v>43924</v>
      </c>
      <c r="C284" s="41"/>
      <c r="D284" s="29"/>
      <c r="E284" s="23" t="s">
        <v>51</v>
      </c>
      <c r="F284" s="29"/>
      <c r="G284" s="29"/>
      <c r="H284" s="23" t="s">
        <v>101</v>
      </c>
      <c r="I284" s="23" t="str">
        <f>VLOOKUP(H284,State_codes!$B$2:$C$38, 2, FALSE)</f>
        <v>TG</v>
      </c>
      <c r="J284" s="23" t="s">
        <v>429</v>
      </c>
      <c r="K284" s="29"/>
      <c r="L284" s="30" t="s">
        <v>795</v>
      </c>
      <c r="M284" s="36"/>
      <c r="N284" s="36"/>
      <c r="O284" s="29"/>
      <c r="P284" s="29"/>
      <c r="Q284" s="29"/>
      <c r="R284" s="29"/>
      <c r="S284" s="29"/>
      <c r="T284" s="29"/>
      <c r="U284" s="29"/>
      <c r="V284" s="29"/>
    </row>
    <row r="285" spans="1:22" ht="12.75">
      <c r="A285" s="23">
        <v>284</v>
      </c>
      <c r="B285" s="25">
        <v>43924</v>
      </c>
      <c r="C285" s="41"/>
      <c r="D285" s="29"/>
      <c r="E285" s="23" t="s">
        <v>51</v>
      </c>
      <c r="F285" s="29"/>
      <c r="G285" s="29"/>
      <c r="H285" s="23" t="s">
        <v>101</v>
      </c>
      <c r="I285" s="23" t="str">
        <f>VLOOKUP(H285,State_codes!$B$2:$C$38, 2, FALSE)</f>
        <v>TG</v>
      </c>
      <c r="J285" s="23" t="s">
        <v>429</v>
      </c>
      <c r="K285" s="29"/>
      <c r="L285" s="30" t="s">
        <v>795</v>
      </c>
      <c r="M285" s="36"/>
      <c r="N285" s="36"/>
      <c r="O285" s="29"/>
      <c r="P285" s="29"/>
      <c r="Q285" s="29"/>
      <c r="R285" s="29"/>
      <c r="S285" s="29"/>
      <c r="T285" s="29"/>
      <c r="U285" s="29"/>
      <c r="V285" s="29"/>
    </row>
    <row r="286" spans="1:22" ht="12.75">
      <c r="A286" s="23">
        <v>285</v>
      </c>
      <c r="B286" s="25">
        <v>43924</v>
      </c>
      <c r="C286" s="41"/>
      <c r="D286" s="29"/>
      <c r="E286" s="23" t="s">
        <v>51</v>
      </c>
      <c r="F286" s="29"/>
      <c r="G286" s="29"/>
      <c r="H286" s="23" t="s">
        <v>101</v>
      </c>
      <c r="I286" s="23" t="str">
        <f>VLOOKUP(H286,State_codes!$B$2:$C$38, 2, FALSE)</f>
        <v>TG</v>
      </c>
      <c r="J286" s="23" t="s">
        <v>429</v>
      </c>
      <c r="K286" s="29"/>
      <c r="L286" s="30" t="s">
        <v>795</v>
      </c>
      <c r="M286" s="36"/>
      <c r="N286" s="36"/>
      <c r="O286" s="29"/>
      <c r="P286" s="29"/>
      <c r="Q286" s="29"/>
      <c r="R286" s="29"/>
      <c r="S286" s="29"/>
      <c r="T286" s="29"/>
      <c r="U286" s="29"/>
      <c r="V286" s="29"/>
    </row>
    <row r="287" spans="1:22" ht="12.75">
      <c r="A287" s="23">
        <v>286</v>
      </c>
      <c r="B287" s="25">
        <v>43924</v>
      </c>
      <c r="C287" s="41"/>
      <c r="D287" s="29"/>
      <c r="E287" s="23" t="s">
        <v>51</v>
      </c>
      <c r="F287" s="29"/>
      <c r="G287" s="29"/>
      <c r="H287" s="23" t="s">
        <v>101</v>
      </c>
      <c r="I287" s="23" t="str">
        <f>VLOOKUP(H287,State_codes!$B$2:$C$38, 2, FALSE)</f>
        <v>TG</v>
      </c>
      <c r="J287" s="23" t="s">
        <v>429</v>
      </c>
      <c r="K287" s="29"/>
      <c r="L287" s="30" t="s">
        <v>795</v>
      </c>
      <c r="M287" s="36"/>
      <c r="N287" s="36"/>
      <c r="O287" s="29"/>
      <c r="P287" s="29"/>
      <c r="Q287" s="29"/>
      <c r="R287" s="29"/>
      <c r="S287" s="29"/>
      <c r="T287" s="29"/>
      <c r="U287" s="29"/>
      <c r="V287" s="29"/>
    </row>
    <row r="288" spans="1:22" ht="12.75">
      <c r="A288" s="23">
        <v>287</v>
      </c>
      <c r="B288" s="25">
        <v>43924</v>
      </c>
      <c r="C288" s="41"/>
      <c r="D288" s="29"/>
      <c r="E288" s="23" t="s">
        <v>51</v>
      </c>
      <c r="F288" s="29"/>
      <c r="G288" s="29"/>
      <c r="H288" s="23" t="s">
        <v>101</v>
      </c>
      <c r="I288" s="23" t="str">
        <f>VLOOKUP(H288,State_codes!$B$2:$C$38, 2, FALSE)</f>
        <v>TG</v>
      </c>
      <c r="J288" s="23" t="s">
        <v>429</v>
      </c>
      <c r="K288" s="29"/>
      <c r="L288" s="30" t="s">
        <v>795</v>
      </c>
      <c r="M288" s="36"/>
      <c r="N288" s="36"/>
      <c r="O288" s="29"/>
      <c r="P288" s="29"/>
      <c r="Q288" s="29"/>
      <c r="R288" s="29"/>
      <c r="S288" s="29"/>
      <c r="T288" s="29"/>
      <c r="U288" s="29"/>
      <c r="V288" s="29"/>
    </row>
    <row r="289" spans="1:22" ht="12.75">
      <c r="A289" s="23">
        <v>288</v>
      </c>
      <c r="B289" s="25">
        <v>43924</v>
      </c>
      <c r="C289" s="41"/>
      <c r="D289" s="29"/>
      <c r="E289" s="23" t="s">
        <v>51</v>
      </c>
      <c r="F289" s="29"/>
      <c r="G289" s="29"/>
      <c r="H289" s="23" t="s">
        <v>101</v>
      </c>
      <c r="I289" s="23" t="str">
        <f>VLOOKUP(H289,State_codes!$B$2:$C$38, 2, FALSE)</f>
        <v>TG</v>
      </c>
      <c r="J289" s="23" t="s">
        <v>429</v>
      </c>
      <c r="K289" s="29"/>
      <c r="L289" s="30" t="s">
        <v>795</v>
      </c>
      <c r="M289" s="36"/>
      <c r="N289" s="36"/>
      <c r="O289" s="29"/>
      <c r="P289" s="29"/>
      <c r="Q289" s="29"/>
      <c r="R289" s="29"/>
      <c r="S289" s="29"/>
      <c r="T289" s="29"/>
      <c r="U289" s="29"/>
      <c r="V289" s="29"/>
    </row>
    <row r="290" spans="1:22" ht="12.75">
      <c r="A290" s="23">
        <v>289</v>
      </c>
      <c r="B290" s="25">
        <v>43924</v>
      </c>
      <c r="C290" s="41"/>
      <c r="D290" s="29"/>
      <c r="E290" s="23" t="s">
        <v>51</v>
      </c>
      <c r="F290" s="29"/>
      <c r="G290" s="29"/>
      <c r="H290" s="23" t="s">
        <v>101</v>
      </c>
      <c r="I290" s="23" t="str">
        <f>VLOOKUP(H290,State_codes!$B$2:$C$38, 2, FALSE)</f>
        <v>TG</v>
      </c>
      <c r="J290" s="23" t="s">
        <v>429</v>
      </c>
      <c r="K290" s="29"/>
      <c r="L290" s="30" t="s">
        <v>795</v>
      </c>
      <c r="M290" s="36"/>
      <c r="N290" s="36"/>
      <c r="O290" s="29"/>
      <c r="P290" s="29"/>
      <c r="Q290" s="29"/>
      <c r="R290" s="29"/>
      <c r="S290" s="29"/>
      <c r="T290" s="29"/>
      <c r="U290" s="29"/>
      <c r="V290" s="29"/>
    </row>
    <row r="291" spans="1:22" ht="12.75">
      <c r="A291" s="23">
        <v>290</v>
      </c>
      <c r="B291" s="25">
        <v>43924</v>
      </c>
      <c r="C291" s="41"/>
      <c r="D291" s="29"/>
      <c r="E291" s="23" t="s">
        <v>51</v>
      </c>
      <c r="F291" s="29"/>
      <c r="G291" s="29"/>
      <c r="H291" s="23" t="s">
        <v>101</v>
      </c>
      <c r="I291" s="23" t="str">
        <f>VLOOKUP(H291,State_codes!$B$2:$C$38, 2, FALSE)</f>
        <v>TG</v>
      </c>
      <c r="J291" s="23" t="s">
        <v>429</v>
      </c>
      <c r="K291" s="29"/>
      <c r="L291" s="30" t="s">
        <v>795</v>
      </c>
      <c r="M291" s="36"/>
      <c r="N291" s="36"/>
      <c r="O291" s="29"/>
      <c r="P291" s="29"/>
      <c r="Q291" s="29"/>
      <c r="R291" s="29"/>
      <c r="S291" s="29"/>
      <c r="T291" s="29"/>
      <c r="U291" s="29"/>
      <c r="V291" s="29"/>
    </row>
    <row r="292" spans="1:22" ht="12.75">
      <c r="A292" s="23">
        <v>291</v>
      </c>
      <c r="B292" s="25">
        <v>43924</v>
      </c>
      <c r="C292" s="41"/>
      <c r="D292" s="29"/>
      <c r="E292" s="23" t="s">
        <v>51</v>
      </c>
      <c r="F292" s="29"/>
      <c r="G292" s="29"/>
      <c r="H292" s="23" t="s">
        <v>101</v>
      </c>
      <c r="I292" s="23" t="str">
        <f>VLOOKUP(H292,State_codes!$B$2:$C$38, 2, FALSE)</f>
        <v>TG</v>
      </c>
      <c r="J292" s="23" t="s">
        <v>429</v>
      </c>
      <c r="K292" s="29"/>
      <c r="L292" s="30" t="s">
        <v>795</v>
      </c>
      <c r="M292" s="36"/>
      <c r="N292" s="36"/>
      <c r="O292" s="29"/>
      <c r="P292" s="29"/>
      <c r="Q292" s="29"/>
      <c r="R292" s="29"/>
      <c r="S292" s="29"/>
      <c r="T292" s="29"/>
      <c r="U292" s="29"/>
      <c r="V292" s="29"/>
    </row>
    <row r="293" spans="1:22" ht="12.75">
      <c r="A293" s="23">
        <v>292</v>
      </c>
      <c r="B293" s="25">
        <v>43924</v>
      </c>
      <c r="C293" s="41"/>
      <c r="D293" s="29"/>
      <c r="E293" s="23" t="s">
        <v>51</v>
      </c>
      <c r="F293" s="29"/>
      <c r="G293" s="29"/>
      <c r="H293" s="23" t="s">
        <v>101</v>
      </c>
      <c r="I293" s="23" t="str">
        <f>VLOOKUP(H293,State_codes!$B$2:$C$38, 2, FALSE)</f>
        <v>TG</v>
      </c>
      <c r="J293" s="23" t="s">
        <v>429</v>
      </c>
      <c r="K293" s="29"/>
      <c r="L293" s="30" t="s">
        <v>795</v>
      </c>
      <c r="M293" s="36"/>
      <c r="N293" s="36"/>
      <c r="O293" s="29"/>
      <c r="P293" s="29"/>
      <c r="Q293" s="29"/>
      <c r="R293" s="29"/>
      <c r="S293" s="29"/>
      <c r="T293" s="29"/>
      <c r="U293" s="29"/>
      <c r="V293" s="29"/>
    </row>
    <row r="294" spans="1:22" ht="12.75">
      <c r="A294" s="23">
        <v>293</v>
      </c>
      <c r="B294" s="25">
        <v>43924</v>
      </c>
      <c r="C294" s="41"/>
      <c r="D294" s="29"/>
      <c r="E294" s="23" t="s">
        <v>51</v>
      </c>
      <c r="F294" s="29"/>
      <c r="G294" s="29"/>
      <c r="H294" s="23" t="s">
        <v>101</v>
      </c>
      <c r="I294" s="23" t="str">
        <f>VLOOKUP(H294,State_codes!$B$2:$C$38, 2, FALSE)</f>
        <v>TG</v>
      </c>
      <c r="J294" s="23" t="s">
        <v>429</v>
      </c>
      <c r="K294" s="29"/>
      <c r="L294" s="30" t="s">
        <v>795</v>
      </c>
      <c r="M294" s="36"/>
      <c r="N294" s="36"/>
      <c r="O294" s="29"/>
      <c r="P294" s="29"/>
      <c r="Q294" s="29"/>
      <c r="R294" s="29"/>
      <c r="S294" s="29"/>
      <c r="T294" s="29"/>
      <c r="U294" s="29"/>
      <c r="V294" s="29"/>
    </row>
    <row r="295" spans="1:22" ht="12.75">
      <c r="A295" s="23">
        <v>294</v>
      </c>
      <c r="B295" s="25">
        <v>43924</v>
      </c>
      <c r="C295" s="41"/>
      <c r="D295" s="29"/>
      <c r="E295" s="23" t="s">
        <v>51</v>
      </c>
      <c r="F295" s="29"/>
      <c r="G295" s="29"/>
      <c r="H295" s="23" t="s">
        <v>101</v>
      </c>
      <c r="I295" s="23" t="str">
        <f>VLOOKUP(H295,State_codes!$B$2:$C$38, 2, FALSE)</f>
        <v>TG</v>
      </c>
      <c r="J295" s="23" t="s">
        <v>429</v>
      </c>
      <c r="K295" s="29"/>
      <c r="L295" s="30" t="s">
        <v>795</v>
      </c>
      <c r="M295" s="36"/>
      <c r="N295" s="36"/>
      <c r="O295" s="29"/>
      <c r="P295" s="29"/>
      <c r="Q295" s="29"/>
      <c r="R295" s="29"/>
      <c r="S295" s="29"/>
      <c r="T295" s="29"/>
      <c r="U295" s="29"/>
      <c r="V295" s="29"/>
    </row>
    <row r="296" spans="1:22" ht="12.75">
      <c r="A296" s="23">
        <v>295</v>
      </c>
      <c r="B296" s="25">
        <v>43924</v>
      </c>
      <c r="C296" s="41"/>
      <c r="D296" s="29"/>
      <c r="E296" s="23" t="s">
        <v>51</v>
      </c>
      <c r="F296" s="29"/>
      <c r="G296" s="29"/>
      <c r="H296" s="23" t="s">
        <v>101</v>
      </c>
      <c r="I296" s="23" t="str">
        <f>VLOOKUP(H296,State_codes!$B$2:$C$38, 2, FALSE)</f>
        <v>TG</v>
      </c>
      <c r="J296" s="23" t="s">
        <v>429</v>
      </c>
      <c r="K296" s="29"/>
      <c r="L296" s="30" t="s">
        <v>795</v>
      </c>
      <c r="M296" s="36"/>
      <c r="N296" s="36"/>
      <c r="O296" s="29"/>
      <c r="P296" s="29"/>
      <c r="Q296" s="29"/>
      <c r="R296" s="29"/>
      <c r="S296" s="29"/>
      <c r="T296" s="29"/>
      <c r="U296" s="29"/>
      <c r="V296" s="29"/>
    </row>
    <row r="297" spans="1:22" ht="12.75">
      <c r="A297" s="23">
        <v>296</v>
      </c>
      <c r="B297" s="25">
        <v>43924</v>
      </c>
      <c r="C297" s="41"/>
      <c r="D297" s="29"/>
      <c r="E297" s="23" t="s">
        <v>51</v>
      </c>
      <c r="F297" s="29"/>
      <c r="G297" s="29"/>
      <c r="H297" s="23" t="s">
        <v>101</v>
      </c>
      <c r="I297" s="23" t="str">
        <f>VLOOKUP(H297,State_codes!$B$2:$C$38, 2, FALSE)</f>
        <v>TG</v>
      </c>
      <c r="J297" s="23" t="s">
        <v>429</v>
      </c>
      <c r="K297" s="29"/>
      <c r="L297" s="30" t="s">
        <v>795</v>
      </c>
      <c r="M297" s="36"/>
      <c r="N297" s="36"/>
      <c r="O297" s="29"/>
      <c r="P297" s="29"/>
      <c r="Q297" s="29"/>
      <c r="R297" s="29"/>
      <c r="S297" s="29"/>
      <c r="T297" s="29"/>
      <c r="U297" s="29"/>
      <c r="V297" s="29"/>
    </row>
    <row r="298" spans="1:22" ht="12.75">
      <c r="A298" s="23">
        <v>297</v>
      </c>
      <c r="B298" s="25">
        <v>43924</v>
      </c>
      <c r="C298" s="41"/>
      <c r="D298" s="29"/>
      <c r="E298" s="23" t="s">
        <v>51</v>
      </c>
      <c r="F298" s="29"/>
      <c r="G298" s="29"/>
      <c r="H298" s="23" t="s">
        <v>101</v>
      </c>
      <c r="I298" s="23" t="str">
        <f>VLOOKUP(H298,State_codes!$B$2:$C$38, 2, FALSE)</f>
        <v>TG</v>
      </c>
      <c r="J298" s="23" t="s">
        <v>429</v>
      </c>
      <c r="K298" s="29"/>
      <c r="L298" s="30" t="s">
        <v>795</v>
      </c>
      <c r="M298" s="36"/>
      <c r="N298" s="36"/>
      <c r="O298" s="29"/>
      <c r="P298" s="29"/>
      <c r="Q298" s="29"/>
      <c r="R298" s="29"/>
      <c r="S298" s="29"/>
      <c r="T298" s="29"/>
      <c r="U298" s="29"/>
      <c r="V298" s="29"/>
    </row>
    <row r="299" spans="1:22" ht="12.75">
      <c r="A299" s="23">
        <v>298</v>
      </c>
      <c r="B299" s="25">
        <v>43924</v>
      </c>
      <c r="C299" s="41"/>
      <c r="D299" s="29"/>
      <c r="E299" s="23" t="s">
        <v>42</v>
      </c>
      <c r="F299" s="29"/>
      <c r="G299" s="29"/>
      <c r="H299" s="23" t="s">
        <v>101</v>
      </c>
      <c r="I299" s="23" t="str">
        <f>VLOOKUP(H299,State_codes!$B$2:$C$38, 2, FALSE)</f>
        <v>TG</v>
      </c>
      <c r="J299" s="23" t="s">
        <v>429</v>
      </c>
      <c r="K299" s="29"/>
      <c r="L299" s="30" t="s">
        <v>795</v>
      </c>
      <c r="M299" s="36"/>
      <c r="N299" s="36"/>
      <c r="O299" s="29"/>
      <c r="P299" s="29"/>
      <c r="Q299" s="29"/>
      <c r="R299" s="29"/>
      <c r="S299" s="29"/>
      <c r="T299" s="29"/>
      <c r="U299" s="29"/>
      <c r="V299" s="29"/>
    </row>
    <row r="300" spans="1:22" ht="12.75">
      <c r="A300" s="23">
        <v>299</v>
      </c>
      <c r="B300" s="25">
        <v>43924</v>
      </c>
      <c r="C300" s="41"/>
      <c r="D300" s="29"/>
      <c r="E300" s="23" t="s">
        <v>42</v>
      </c>
      <c r="F300" s="29"/>
      <c r="G300" s="29"/>
      <c r="H300" s="23" t="s">
        <v>101</v>
      </c>
      <c r="I300" s="23" t="str">
        <f>VLOOKUP(H300,State_codes!$B$2:$C$38, 2, FALSE)</f>
        <v>TG</v>
      </c>
      <c r="J300" s="23" t="s">
        <v>429</v>
      </c>
      <c r="K300" s="29"/>
      <c r="L300" s="30" t="s">
        <v>795</v>
      </c>
      <c r="M300" s="36"/>
      <c r="N300" s="36"/>
      <c r="O300" s="29"/>
      <c r="P300" s="29"/>
      <c r="Q300" s="29"/>
      <c r="R300" s="29"/>
      <c r="S300" s="29"/>
      <c r="T300" s="29"/>
      <c r="U300" s="29"/>
      <c r="V300" s="29"/>
    </row>
    <row r="301" spans="1:22" ht="12.75">
      <c r="A301" s="23">
        <v>300</v>
      </c>
      <c r="B301" s="25">
        <v>43924</v>
      </c>
      <c r="C301" s="41"/>
      <c r="D301" s="29"/>
      <c r="E301" s="23" t="s">
        <v>42</v>
      </c>
      <c r="F301" s="29"/>
      <c r="G301" s="29"/>
      <c r="H301" s="23" t="s">
        <v>45</v>
      </c>
      <c r="I301" s="23" t="str">
        <f>VLOOKUP(H301,State_codes!$B$2:$C$38, 2, FALSE)</f>
        <v>MH</v>
      </c>
      <c r="J301" s="23" t="s">
        <v>429</v>
      </c>
      <c r="K301" s="29"/>
      <c r="L301" s="30" t="s">
        <v>842</v>
      </c>
      <c r="M301" s="36"/>
      <c r="N301" s="36"/>
      <c r="O301" s="29"/>
      <c r="P301" s="29"/>
      <c r="Q301" s="29"/>
      <c r="R301" s="29"/>
      <c r="S301" s="29"/>
      <c r="T301" s="29"/>
      <c r="U301" s="29"/>
      <c r="V301" s="29"/>
    </row>
    <row r="302" spans="1:22" ht="12.75">
      <c r="A302" s="23">
        <v>301</v>
      </c>
      <c r="B302" s="25">
        <v>43924</v>
      </c>
      <c r="C302" s="41"/>
      <c r="D302" s="29"/>
      <c r="E302" s="23" t="s">
        <v>42</v>
      </c>
      <c r="F302" s="29"/>
      <c r="G302" s="29"/>
      <c r="H302" s="23" t="s">
        <v>45</v>
      </c>
      <c r="I302" s="23" t="str">
        <f>VLOOKUP(H302,State_codes!$B$2:$C$38, 2, FALSE)</f>
        <v>MH</v>
      </c>
      <c r="J302" s="23" t="s">
        <v>429</v>
      </c>
      <c r="K302" s="29"/>
      <c r="L302" s="30" t="s">
        <v>842</v>
      </c>
      <c r="M302" s="36"/>
      <c r="N302" s="36"/>
      <c r="O302" s="29"/>
      <c r="P302" s="29"/>
      <c r="Q302" s="29"/>
      <c r="R302" s="29"/>
      <c r="S302" s="29"/>
      <c r="T302" s="29"/>
      <c r="U302" s="29"/>
      <c r="V302" s="29"/>
    </row>
    <row r="303" spans="1:22" ht="12.75">
      <c r="A303" s="23">
        <v>302</v>
      </c>
      <c r="B303" s="25">
        <v>43924</v>
      </c>
      <c r="C303" s="41"/>
      <c r="D303" s="29"/>
      <c r="E303" s="23" t="s">
        <v>42</v>
      </c>
      <c r="F303" s="29"/>
      <c r="G303" s="29"/>
      <c r="H303" s="23" t="s">
        <v>45</v>
      </c>
      <c r="I303" s="23" t="str">
        <f>VLOOKUP(H303,State_codes!$B$2:$C$38, 2, FALSE)</f>
        <v>MH</v>
      </c>
      <c r="J303" s="23" t="s">
        <v>429</v>
      </c>
      <c r="K303" s="29"/>
      <c r="L303" s="30" t="s">
        <v>842</v>
      </c>
      <c r="M303" s="36"/>
      <c r="N303" s="36"/>
      <c r="O303" s="29"/>
      <c r="P303" s="29"/>
      <c r="Q303" s="29"/>
      <c r="R303" s="29"/>
      <c r="S303" s="29"/>
      <c r="T303" s="29"/>
      <c r="U303" s="29"/>
      <c r="V303" s="29"/>
    </row>
    <row r="304" spans="1:22" ht="12.75">
      <c r="A304" s="23">
        <v>303</v>
      </c>
      <c r="B304" s="25">
        <v>43924</v>
      </c>
      <c r="C304" s="41"/>
      <c r="D304" s="29"/>
      <c r="E304" s="23" t="s">
        <v>42</v>
      </c>
      <c r="F304" s="29"/>
      <c r="G304" s="29"/>
      <c r="H304" s="23" t="s">
        <v>45</v>
      </c>
      <c r="I304" s="23" t="str">
        <f>VLOOKUP(H304,State_codes!$B$2:$C$38, 2, FALSE)</f>
        <v>MH</v>
      </c>
      <c r="J304" s="23" t="s">
        <v>429</v>
      </c>
      <c r="K304" s="29"/>
      <c r="L304" s="30" t="s">
        <v>842</v>
      </c>
      <c r="M304" s="36"/>
      <c r="N304" s="36"/>
      <c r="O304" s="29"/>
      <c r="P304" s="29"/>
      <c r="Q304" s="29"/>
      <c r="R304" s="29"/>
      <c r="S304" s="29"/>
      <c r="T304" s="29"/>
      <c r="U304" s="29"/>
      <c r="V304" s="29"/>
    </row>
    <row r="305" spans="1:22" ht="12.75">
      <c r="A305" s="23">
        <v>304</v>
      </c>
      <c r="B305" s="25">
        <v>43924</v>
      </c>
      <c r="C305" s="41"/>
      <c r="D305" s="29"/>
      <c r="E305" s="23" t="s">
        <v>42</v>
      </c>
      <c r="F305" s="29"/>
      <c r="G305" s="29"/>
      <c r="H305" s="23" t="s">
        <v>45</v>
      </c>
      <c r="I305" s="23" t="str">
        <f>VLOOKUP(H305,State_codes!$B$2:$C$38, 2, FALSE)</f>
        <v>MH</v>
      </c>
      <c r="J305" s="23" t="s">
        <v>429</v>
      </c>
      <c r="K305" s="29"/>
      <c r="L305" s="30" t="s">
        <v>842</v>
      </c>
      <c r="M305" s="36"/>
      <c r="N305" s="36"/>
      <c r="O305" s="29"/>
      <c r="P305" s="29"/>
      <c r="Q305" s="29"/>
      <c r="R305" s="29"/>
      <c r="S305" s="29"/>
      <c r="T305" s="29"/>
      <c r="U305" s="29"/>
      <c r="V305" s="29"/>
    </row>
    <row r="306" spans="1:22" ht="12.75">
      <c r="A306" s="23">
        <v>305</v>
      </c>
      <c r="B306" s="25">
        <v>43924</v>
      </c>
      <c r="C306" s="41"/>
      <c r="D306" s="29"/>
      <c r="E306" s="23" t="s">
        <v>51</v>
      </c>
      <c r="F306" s="29"/>
      <c r="G306" s="29"/>
      <c r="H306" s="23" t="s">
        <v>45</v>
      </c>
      <c r="I306" s="23" t="str">
        <f>VLOOKUP(H306,State_codes!$B$2:$C$38, 2, FALSE)</f>
        <v>MH</v>
      </c>
      <c r="J306" s="23" t="s">
        <v>429</v>
      </c>
      <c r="K306" s="29"/>
      <c r="L306" s="30" t="s">
        <v>865</v>
      </c>
      <c r="M306" s="36"/>
      <c r="N306" s="36"/>
      <c r="O306" s="29"/>
      <c r="P306" s="29"/>
      <c r="Q306" s="29"/>
      <c r="R306" s="29"/>
      <c r="S306" s="29"/>
      <c r="T306" s="29"/>
      <c r="U306" s="29"/>
      <c r="V306" s="29"/>
    </row>
    <row r="307" spans="1:22" ht="12.75">
      <c r="A307" s="23">
        <v>306</v>
      </c>
      <c r="B307" s="25">
        <v>43924</v>
      </c>
      <c r="C307" s="41"/>
      <c r="D307" s="29"/>
      <c r="E307" s="23" t="s">
        <v>51</v>
      </c>
      <c r="F307" s="29"/>
      <c r="G307" s="29"/>
      <c r="H307" s="23" t="s">
        <v>45</v>
      </c>
      <c r="I307" s="23" t="str">
        <f>VLOOKUP(H307,State_codes!$B$2:$C$38, 2, FALSE)</f>
        <v>MH</v>
      </c>
      <c r="J307" s="23" t="s">
        <v>429</v>
      </c>
      <c r="K307" s="29"/>
      <c r="L307" s="30" t="s">
        <v>865</v>
      </c>
      <c r="M307" s="36"/>
      <c r="N307" s="36"/>
      <c r="O307" s="29"/>
      <c r="P307" s="29"/>
      <c r="Q307" s="29"/>
      <c r="R307" s="29"/>
      <c r="S307" s="29"/>
      <c r="T307" s="29"/>
      <c r="U307" s="29"/>
      <c r="V307" s="29"/>
    </row>
    <row r="308" spans="1:22" ht="12.75">
      <c r="A308" s="23">
        <v>307</v>
      </c>
      <c r="B308" s="25">
        <v>43924</v>
      </c>
      <c r="C308" s="41"/>
      <c r="D308" s="29"/>
      <c r="E308" s="23" t="s">
        <v>51</v>
      </c>
      <c r="F308" s="29"/>
      <c r="G308" s="29"/>
      <c r="H308" s="23" t="s">
        <v>45</v>
      </c>
      <c r="I308" s="23" t="str">
        <f>VLOOKUP(H308,State_codes!$B$2:$C$38, 2, FALSE)</f>
        <v>MH</v>
      </c>
      <c r="J308" s="23" t="s">
        <v>429</v>
      </c>
      <c r="K308" s="29"/>
      <c r="L308" s="30" t="s">
        <v>865</v>
      </c>
      <c r="M308" s="36"/>
      <c r="N308" s="36"/>
      <c r="O308" s="29"/>
      <c r="P308" s="29"/>
      <c r="Q308" s="29"/>
      <c r="R308" s="29"/>
      <c r="S308" s="29"/>
      <c r="T308" s="29"/>
      <c r="U308" s="29"/>
      <c r="V308" s="29"/>
    </row>
    <row r="309" spans="1:22" ht="12.75">
      <c r="A309" s="23">
        <v>308</v>
      </c>
      <c r="B309" s="25">
        <v>43924</v>
      </c>
      <c r="C309" s="41"/>
      <c r="D309" s="29"/>
      <c r="E309" s="23" t="s">
        <v>51</v>
      </c>
      <c r="F309" s="29"/>
      <c r="G309" s="29"/>
      <c r="H309" s="23" t="s">
        <v>45</v>
      </c>
      <c r="I309" s="23" t="str">
        <f>VLOOKUP(H309,State_codes!$B$2:$C$38, 2, FALSE)</f>
        <v>MH</v>
      </c>
      <c r="J309" s="23" t="s">
        <v>429</v>
      </c>
      <c r="K309" s="29"/>
      <c r="L309" s="30" t="s">
        <v>865</v>
      </c>
      <c r="M309" s="36"/>
      <c r="N309" s="36"/>
      <c r="O309" s="29"/>
      <c r="P309" s="29"/>
      <c r="Q309" s="29"/>
      <c r="R309" s="29"/>
      <c r="S309" s="29"/>
      <c r="T309" s="29"/>
      <c r="U309" s="29"/>
      <c r="V309" s="29"/>
    </row>
    <row r="310" spans="1:22" ht="12.75">
      <c r="A310" s="23">
        <v>309</v>
      </c>
      <c r="B310" s="25">
        <v>43924</v>
      </c>
      <c r="C310" s="41"/>
      <c r="D310" s="29"/>
      <c r="E310" s="23" t="s">
        <v>51</v>
      </c>
      <c r="F310" s="29"/>
      <c r="G310" s="29"/>
      <c r="H310" s="23" t="s">
        <v>45</v>
      </c>
      <c r="I310" s="23" t="str">
        <f>VLOOKUP(H310,State_codes!$B$2:$C$38, 2, FALSE)</f>
        <v>MH</v>
      </c>
      <c r="J310" s="23" t="s">
        <v>429</v>
      </c>
      <c r="K310" s="29"/>
      <c r="L310" s="30" t="s">
        <v>865</v>
      </c>
      <c r="M310" s="36"/>
      <c r="N310" s="36"/>
      <c r="O310" s="29"/>
      <c r="P310" s="29"/>
      <c r="Q310" s="29"/>
      <c r="R310" s="29"/>
      <c r="S310" s="29"/>
      <c r="T310" s="29"/>
      <c r="U310" s="29"/>
      <c r="V310" s="29"/>
    </row>
    <row r="311" spans="1:22" ht="12.75">
      <c r="A311" s="23">
        <v>310</v>
      </c>
      <c r="B311" s="25">
        <v>43924</v>
      </c>
      <c r="C311" s="41"/>
      <c r="D311" s="29"/>
      <c r="E311" s="23" t="s">
        <v>51</v>
      </c>
      <c r="F311" s="29"/>
      <c r="G311" s="29"/>
      <c r="H311" s="23" t="s">
        <v>45</v>
      </c>
      <c r="I311" s="23" t="str">
        <f>VLOOKUP(H311,State_codes!$B$2:$C$38, 2, FALSE)</f>
        <v>MH</v>
      </c>
      <c r="J311" s="23" t="s">
        <v>429</v>
      </c>
      <c r="K311" s="29"/>
      <c r="L311" s="30" t="s">
        <v>865</v>
      </c>
      <c r="M311" s="36"/>
      <c r="N311" s="36"/>
      <c r="O311" s="29"/>
      <c r="P311" s="29"/>
      <c r="Q311" s="29"/>
      <c r="R311" s="29"/>
      <c r="S311" s="29"/>
      <c r="T311" s="29"/>
      <c r="U311" s="29"/>
      <c r="V311" s="29"/>
    </row>
    <row r="312" spans="1:22" ht="12.75">
      <c r="A312" s="23">
        <v>311</v>
      </c>
      <c r="B312" s="25">
        <v>43924</v>
      </c>
      <c r="C312" s="41"/>
      <c r="D312" s="29"/>
      <c r="E312" s="23" t="s">
        <v>51</v>
      </c>
      <c r="F312" s="29"/>
      <c r="G312" s="29"/>
      <c r="H312" s="23" t="s">
        <v>45</v>
      </c>
      <c r="I312" s="23" t="str">
        <f>VLOOKUP(H312,State_codes!$B$2:$C$38, 2, FALSE)</f>
        <v>MH</v>
      </c>
      <c r="J312" s="23" t="s">
        <v>429</v>
      </c>
      <c r="K312" s="29"/>
      <c r="L312" s="30" t="s">
        <v>865</v>
      </c>
      <c r="M312" s="36"/>
      <c r="N312" s="36"/>
      <c r="O312" s="29"/>
      <c r="P312" s="29"/>
      <c r="Q312" s="29"/>
      <c r="R312" s="29"/>
      <c r="S312" s="29"/>
      <c r="T312" s="29"/>
      <c r="U312" s="29"/>
      <c r="V312" s="29"/>
    </row>
    <row r="313" spans="1:22" ht="12.75">
      <c r="A313" s="23">
        <v>312</v>
      </c>
      <c r="B313" s="25">
        <v>43924</v>
      </c>
      <c r="C313" s="41"/>
      <c r="D313" s="29"/>
      <c r="E313" s="23" t="s">
        <v>51</v>
      </c>
      <c r="F313" s="29"/>
      <c r="G313" s="29"/>
      <c r="H313" s="23" t="s">
        <v>45</v>
      </c>
      <c r="I313" s="23" t="str">
        <f>VLOOKUP(H313,State_codes!$B$2:$C$38, 2, FALSE)</f>
        <v>MH</v>
      </c>
      <c r="J313" s="23" t="s">
        <v>429</v>
      </c>
      <c r="K313" s="29"/>
      <c r="L313" s="30" t="s">
        <v>865</v>
      </c>
      <c r="M313" s="36"/>
      <c r="N313" s="36"/>
      <c r="O313" s="29"/>
      <c r="P313" s="29"/>
      <c r="Q313" s="29"/>
      <c r="R313" s="29"/>
      <c r="S313" s="29"/>
      <c r="T313" s="29"/>
      <c r="U313" s="29"/>
      <c r="V313" s="29"/>
    </row>
    <row r="314" spans="1:22" ht="12.75">
      <c r="A314" s="23">
        <v>313</v>
      </c>
      <c r="B314" s="25">
        <v>43924</v>
      </c>
      <c r="C314" s="27">
        <v>67</v>
      </c>
      <c r="D314" s="23" t="s">
        <v>39</v>
      </c>
      <c r="E314" s="23" t="s">
        <v>42</v>
      </c>
      <c r="F314" s="23" t="s">
        <v>187</v>
      </c>
      <c r="G314" s="23" t="s">
        <v>187</v>
      </c>
      <c r="H314" s="23" t="s">
        <v>182</v>
      </c>
      <c r="I314" s="23" t="str">
        <f>VLOOKUP(H314,State_codes!$B$2:$C$38, 2, FALSE)</f>
        <v>GJ</v>
      </c>
      <c r="J314" s="23" t="s">
        <v>885</v>
      </c>
      <c r="K314" s="29"/>
      <c r="L314" s="30" t="s">
        <v>887</v>
      </c>
      <c r="M314" s="34" t="s">
        <v>724</v>
      </c>
      <c r="N314" s="36"/>
      <c r="O314" s="29"/>
      <c r="P314" s="29"/>
      <c r="Q314" s="29"/>
      <c r="R314" s="29"/>
      <c r="S314" s="29"/>
      <c r="T314" s="29"/>
      <c r="U314" s="29"/>
      <c r="V314" s="29"/>
    </row>
    <row r="315" spans="1:22" ht="14.25">
      <c r="A315" s="23">
        <v>314</v>
      </c>
      <c r="B315" s="25">
        <v>43924</v>
      </c>
      <c r="C315" s="41"/>
      <c r="D315" s="29"/>
      <c r="E315" s="23" t="s">
        <v>42</v>
      </c>
      <c r="F315" s="29"/>
      <c r="G315" s="29"/>
      <c r="H315" s="23" t="s">
        <v>95</v>
      </c>
      <c r="I315" s="23" t="str">
        <f>VLOOKUP(H315,State_codes!$B$2:$C$38, 2, FALSE)</f>
        <v>DL</v>
      </c>
      <c r="J315" s="23" t="s">
        <v>429</v>
      </c>
      <c r="K315" s="29"/>
      <c r="L315" s="90" t="s">
        <v>889</v>
      </c>
      <c r="M315" s="36"/>
      <c r="N315" s="36"/>
      <c r="O315" s="29"/>
      <c r="P315" s="29"/>
      <c r="Q315" s="29"/>
      <c r="R315" s="29"/>
      <c r="S315" s="29"/>
      <c r="T315" s="29"/>
      <c r="U315" s="29"/>
      <c r="V315" s="29"/>
    </row>
    <row r="316" spans="1:22" ht="12.75">
      <c r="A316" s="23">
        <v>315</v>
      </c>
      <c r="B316" s="25">
        <v>43924</v>
      </c>
      <c r="C316" s="27">
        <v>75</v>
      </c>
      <c r="D316" s="23" t="s">
        <v>39</v>
      </c>
      <c r="E316" s="23" t="s">
        <v>42</v>
      </c>
      <c r="F316" s="23" t="s">
        <v>893</v>
      </c>
      <c r="G316" s="23" t="s">
        <v>893</v>
      </c>
      <c r="H316" s="23" t="s">
        <v>134</v>
      </c>
      <c r="I316" s="23" t="str">
        <f>VLOOKUP(H316,State_codes!$B$2:$C$38, 2, FALSE)</f>
        <v>KA</v>
      </c>
      <c r="J316" s="23" t="s">
        <v>894</v>
      </c>
      <c r="K316" s="29"/>
      <c r="L316" s="36"/>
      <c r="M316" s="34" t="s">
        <v>895</v>
      </c>
      <c r="N316" s="36"/>
      <c r="O316" s="29"/>
      <c r="P316" s="29"/>
      <c r="Q316" s="29"/>
      <c r="R316" s="29"/>
      <c r="S316" s="29"/>
      <c r="T316" s="29"/>
      <c r="U316" s="29"/>
      <c r="V316" s="29"/>
    </row>
    <row r="317" spans="1:22" ht="12.75">
      <c r="A317" s="23">
        <v>316</v>
      </c>
      <c r="B317" s="25">
        <v>43925</v>
      </c>
      <c r="C317" s="27">
        <v>51</v>
      </c>
      <c r="D317" s="23" t="s">
        <v>39</v>
      </c>
      <c r="E317" s="23" t="s">
        <v>42</v>
      </c>
      <c r="F317" s="23" t="s">
        <v>897</v>
      </c>
      <c r="G317" s="23" t="s">
        <v>897</v>
      </c>
      <c r="H317" s="23" t="s">
        <v>158</v>
      </c>
      <c r="I317" s="23" t="str">
        <f>VLOOKUP(H317,State_codes!$B$2:$C$38, 2, FALSE)</f>
        <v>TN</v>
      </c>
      <c r="J317" s="23" t="s">
        <v>899</v>
      </c>
      <c r="K317" s="29"/>
      <c r="L317" s="34" t="s">
        <v>900</v>
      </c>
      <c r="M317" s="36"/>
      <c r="N317" s="36"/>
      <c r="O317" s="29"/>
      <c r="P317" s="29"/>
      <c r="Q317" s="29"/>
      <c r="R317" s="29"/>
      <c r="S317" s="29"/>
      <c r="T317" s="29"/>
      <c r="U317" s="29"/>
      <c r="V317" s="29"/>
    </row>
    <row r="318" spans="1:22" ht="12.75">
      <c r="A318" s="23">
        <v>317</v>
      </c>
      <c r="B318" s="25">
        <v>43925</v>
      </c>
      <c r="C318" s="27">
        <v>36</v>
      </c>
      <c r="D318" s="23" t="s">
        <v>39</v>
      </c>
      <c r="E318" s="23" t="s">
        <v>42</v>
      </c>
      <c r="F318" s="23" t="s">
        <v>903</v>
      </c>
      <c r="G318" s="23" t="s">
        <v>903</v>
      </c>
      <c r="H318" s="23" t="s">
        <v>224</v>
      </c>
      <c r="I318" s="23" t="str">
        <f>VLOOKUP(H318,State_codes!$B$2:$C$38, 2, FALSE)</f>
        <v>MP</v>
      </c>
      <c r="J318" s="23" t="s">
        <v>905</v>
      </c>
      <c r="K318" s="29"/>
      <c r="L318" s="34" t="s">
        <v>906</v>
      </c>
      <c r="M318" s="34" t="s">
        <v>907</v>
      </c>
      <c r="N318" s="36"/>
      <c r="O318" s="29"/>
      <c r="P318" s="29"/>
      <c r="Q318" s="29"/>
      <c r="R318" s="29"/>
      <c r="S318" s="29"/>
      <c r="T318" s="29"/>
      <c r="U318" s="29"/>
      <c r="V318" s="29"/>
    </row>
    <row r="319" spans="1:22" ht="12.75">
      <c r="A319" s="23">
        <v>318</v>
      </c>
      <c r="B319" s="25">
        <v>43925</v>
      </c>
      <c r="C319" s="27">
        <v>42</v>
      </c>
      <c r="D319" s="23" t="s">
        <v>39</v>
      </c>
      <c r="E319" s="23" t="s">
        <v>42</v>
      </c>
      <c r="F319" s="23" t="s">
        <v>223</v>
      </c>
      <c r="G319" s="23" t="s">
        <v>223</v>
      </c>
      <c r="H319" s="23" t="s">
        <v>224</v>
      </c>
      <c r="I319" s="23" t="str">
        <f>VLOOKUP(H319,State_codes!$B$2:$C$38, 2, FALSE)</f>
        <v>MP</v>
      </c>
      <c r="J319" s="23" t="s">
        <v>911</v>
      </c>
      <c r="K319" s="29"/>
      <c r="L319" s="34" t="s">
        <v>912</v>
      </c>
      <c r="M319" s="34" t="s">
        <v>907</v>
      </c>
      <c r="N319" s="36"/>
      <c r="O319" s="29"/>
      <c r="P319" s="29"/>
      <c r="Q319" s="29"/>
      <c r="R319" s="29"/>
      <c r="S319" s="29"/>
      <c r="T319" s="29"/>
      <c r="U319" s="29"/>
      <c r="V319" s="29"/>
    </row>
    <row r="320" spans="1:22" ht="12.75">
      <c r="A320" s="23">
        <v>319</v>
      </c>
      <c r="B320" s="25">
        <v>43924</v>
      </c>
      <c r="C320" s="41"/>
      <c r="D320" s="29"/>
      <c r="E320" s="23" t="s">
        <v>51</v>
      </c>
      <c r="F320" s="29"/>
      <c r="G320" s="29"/>
      <c r="H320" s="23" t="s">
        <v>117</v>
      </c>
      <c r="I320" s="23" t="str">
        <f>VLOOKUP(H320,State_codes!$B$2:$C$38, 2, FALSE)</f>
        <v>HR</v>
      </c>
      <c r="J320" s="29"/>
      <c r="K320" s="29"/>
      <c r="L320" s="30" t="s">
        <v>921</v>
      </c>
      <c r="M320" s="36"/>
      <c r="N320" s="36"/>
      <c r="O320" s="29"/>
      <c r="P320" s="29"/>
      <c r="Q320" s="29"/>
      <c r="R320" s="29"/>
      <c r="S320" s="29"/>
      <c r="T320" s="29"/>
      <c r="U320" s="29"/>
      <c r="V320" s="29"/>
    </row>
    <row r="321" spans="1:22" ht="12.75">
      <c r="A321" s="23">
        <v>320</v>
      </c>
      <c r="B321" s="25">
        <v>43925</v>
      </c>
      <c r="C321" s="27">
        <v>80</v>
      </c>
      <c r="D321" s="23" t="s">
        <v>40</v>
      </c>
      <c r="E321" s="23" t="s">
        <v>42</v>
      </c>
      <c r="F321" s="23" t="s">
        <v>223</v>
      </c>
      <c r="G321" s="23" t="s">
        <v>223</v>
      </c>
      <c r="H321" s="23" t="s">
        <v>224</v>
      </c>
      <c r="I321" s="23" t="str">
        <f>VLOOKUP(H321,State_codes!$B$2:$C$38, 2, FALSE)</f>
        <v>MP</v>
      </c>
      <c r="J321" s="23" t="s">
        <v>924</v>
      </c>
      <c r="K321" s="29"/>
      <c r="L321" s="36"/>
      <c r="M321" s="34" t="s">
        <v>907</v>
      </c>
      <c r="N321" s="36"/>
      <c r="O321" s="29"/>
      <c r="P321" s="29"/>
      <c r="Q321" s="29"/>
      <c r="R321" s="29"/>
      <c r="S321" s="29"/>
      <c r="T321" s="29"/>
      <c r="U321" s="29"/>
      <c r="V321" s="29"/>
    </row>
    <row r="322" spans="1:22" ht="12.75">
      <c r="A322" s="23">
        <v>321</v>
      </c>
      <c r="B322" s="25">
        <v>43925</v>
      </c>
      <c r="C322" s="27">
        <v>67</v>
      </c>
      <c r="D322" s="23" t="s">
        <v>40</v>
      </c>
      <c r="E322" s="23" t="s">
        <v>42</v>
      </c>
      <c r="F322" s="23" t="s">
        <v>187</v>
      </c>
      <c r="G322" s="23" t="s">
        <v>187</v>
      </c>
      <c r="H322" s="23" t="s">
        <v>182</v>
      </c>
      <c r="I322" s="23" t="str">
        <f>VLOOKUP(H322,State_codes!$B$2:$C$38, 2, FALSE)</f>
        <v>GJ</v>
      </c>
      <c r="J322" s="23" t="s">
        <v>929</v>
      </c>
      <c r="K322" s="29"/>
      <c r="L322" s="34" t="s">
        <v>930</v>
      </c>
      <c r="M322" s="34" t="s">
        <v>936</v>
      </c>
      <c r="N322" s="36"/>
      <c r="O322" s="29"/>
      <c r="P322" s="29"/>
      <c r="Q322" s="29"/>
      <c r="R322" s="29"/>
      <c r="S322" s="29"/>
      <c r="T322" s="29"/>
      <c r="U322" s="29"/>
      <c r="V322" s="29"/>
    </row>
    <row r="323" spans="1:22" ht="12.75">
      <c r="A323" s="23">
        <v>322</v>
      </c>
      <c r="B323" s="25">
        <v>43925</v>
      </c>
      <c r="C323" s="41"/>
      <c r="D323" s="29"/>
      <c r="E323" s="23" t="s">
        <v>51</v>
      </c>
      <c r="F323" s="29"/>
      <c r="G323" s="23" t="s">
        <v>216</v>
      </c>
      <c r="H323" s="45" t="s">
        <v>47</v>
      </c>
      <c r="I323" s="23" t="str">
        <f>VLOOKUP(H323,State_codes!$B$2:$C$38, 2, FALSE)</f>
        <v>KL</v>
      </c>
      <c r="J323" s="29"/>
      <c r="K323" s="29"/>
      <c r="L323" s="30" t="s">
        <v>942</v>
      </c>
      <c r="M323" s="36"/>
      <c r="N323" s="36"/>
      <c r="O323" s="23" t="s">
        <v>945</v>
      </c>
      <c r="P323" s="29"/>
      <c r="Q323" s="29"/>
      <c r="R323" s="29"/>
      <c r="S323" s="29"/>
      <c r="T323" s="29"/>
      <c r="U323" s="29"/>
      <c r="V323" s="29"/>
    </row>
    <row r="324" spans="1:22" ht="12.75">
      <c r="A324" s="23">
        <v>323</v>
      </c>
      <c r="B324" s="25">
        <v>43925</v>
      </c>
      <c r="C324" s="41"/>
      <c r="D324" s="29"/>
      <c r="E324" s="23" t="s">
        <v>51</v>
      </c>
      <c r="F324" s="29"/>
      <c r="G324" s="23" t="s">
        <v>216</v>
      </c>
      <c r="H324" s="45" t="s">
        <v>47</v>
      </c>
      <c r="I324" s="23" t="str">
        <f>VLOOKUP(H324,State_codes!$B$2:$C$38, 2, FALSE)</f>
        <v>KL</v>
      </c>
      <c r="J324" s="29"/>
      <c r="K324" s="29"/>
      <c r="L324" s="30" t="s">
        <v>942</v>
      </c>
      <c r="M324" s="36"/>
      <c r="N324" s="36"/>
      <c r="O324" s="23" t="s">
        <v>950</v>
      </c>
      <c r="P324" s="29"/>
      <c r="Q324" s="29"/>
      <c r="R324" s="29"/>
      <c r="S324" s="29"/>
      <c r="T324" s="29"/>
      <c r="U324" s="29"/>
      <c r="V324" s="29"/>
    </row>
    <row r="325" spans="1:22" ht="12.75">
      <c r="A325" s="23">
        <v>324</v>
      </c>
      <c r="B325" s="25">
        <v>43925</v>
      </c>
      <c r="C325" s="41"/>
      <c r="D325" s="29"/>
      <c r="E325" s="23" t="s">
        <v>51</v>
      </c>
      <c r="F325" s="29"/>
      <c r="G325" s="23" t="s">
        <v>216</v>
      </c>
      <c r="H325" s="45" t="s">
        <v>47</v>
      </c>
      <c r="I325" s="23" t="str">
        <f>VLOOKUP(H325,State_codes!$B$2:$C$38, 2, FALSE)</f>
        <v>KL</v>
      </c>
      <c r="J325" s="29"/>
      <c r="K325" s="29"/>
      <c r="L325" s="30" t="s">
        <v>942</v>
      </c>
      <c r="M325" s="36"/>
      <c r="N325" s="36"/>
      <c r="O325" s="23" t="s">
        <v>955</v>
      </c>
      <c r="P325" s="29"/>
      <c r="Q325" s="29"/>
      <c r="R325" s="29"/>
      <c r="S325" s="29"/>
      <c r="T325" s="29"/>
      <c r="U325" s="29"/>
      <c r="V325" s="29"/>
    </row>
    <row r="326" spans="1:22" ht="12.75">
      <c r="A326" s="23">
        <v>325</v>
      </c>
      <c r="B326" s="25">
        <v>43925</v>
      </c>
      <c r="C326" s="41"/>
      <c r="D326" s="29"/>
      <c r="E326" s="23" t="s">
        <v>51</v>
      </c>
      <c r="F326" s="29"/>
      <c r="G326" s="23" t="s">
        <v>216</v>
      </c>
      <c r="H326" s="45" t="s">
        <v>47</v>
      </c>
      <c r="I326" s="23" t="str">
        <f>VLOOKUP(H326,State_codes!$B$2:$C$38, 2, FALSE)</f>
        <v>KL</v>
      </c>
      <c r="J326" s="29"/>
      <c r="K326" s="29"/>
      <c r="L326" s="30" t="s">
        <v>942</v>
      </c>
      <c r="M326" s="36"/>
      <c r="N326" s="36"/>
      <c r="O326" s="23" t="s">
        <v>958</v>
      </c>
      <c r="P326" s="29"/>
      <c r="Q326" s="29"/>
      <c r="R326" s="29"/>
      <c r="S326" s="29"/>
      <c r="T326" s="29"/>
      <c r="U326" s="29"/>
      <c r="V326" s="29"/>
    </row>
    <row r="327" spans="1:22" ht="12.75">
      <c r="A327" s="23">
        <v>326</v>
      </c>
      <c r="B327" s="25">
        <v>43925</v>
      </c>
      <c r="C327" s="41"/>
      <c r="D327" s="29"/>
      <c r="E327" s="23" t="s">
        <v>51</v>
      </c>
      <c r="F327" s="29"/>
      <c r="G327" s="23" t="s">
        <v>216</v>
      </c>
      <c r="H327" s="45" t="s">
        <v>47</v>
      </c>
      <c r="I327" s="23" t="str">
        <f>VLOOKUP(H327,State_codes!$B$2:$C$38, 2, FALSE)</f>
        <v>KL</v>
      </c>
      <c r="J327" s="29"/>
      <c r="K327" s="29"/>
      <c r="L327" s="30" t="s">
        <v>942</v>
      </c>
      <c r="M327" s="36"/>
      <c r="N327" s="36"/>
      <c r="O327" s="23" t="s">
        <v>963</v>
      </c>
      <c r="P327" s="29"/>
      <c r="Q327" s="29"/>
      <c r="R327" s="29"/>
      <c r="S327" s="29"/>
      <c r="T327" s="29"/>
      <c r="U327" s="29"/>
      <c r="V327" s="29"/>
    </row>
    <row r="328" spans="1:22" ht="12.75">
      <c r="A328" s="23">
        <v>327</v>
      </c>
      <c r="B328" s="25">
        <v>43925</v>
      </c>
      <c r="C328" s="41"/>
      <c r="D328" s="29"/>
      <c r="E328" s="23" t="s">
        <v>51</v>
      </c>
      <c r="F328" s="29"/>
      <c r="G328" s="23" t="s">
        <v>216</v>
      </c>
      <c r="H328" s="45" t="s">
        <v>47</v>
      </c>
      <c r="I328" s="23" t="str">
        <f>VLOOKUP(H328,State_codes!$B$2:$C$38, 2, FALSE)</f>
        <v>KL</v>
      </c>
      <c r="J328" s="29"/>
      <c r="K328" s="29"/>
      <c r="L328" s="30" t="s">
        <v>942</v>
      </c>
      <c r="M328" s="36"/>
      <c r="N328" s="36"/>
      <c r="O328" s="23" t="s">
        <v>965</v>
      </c>
      <c r="P328" s="29"/>
      <c r="Q328" s="29"/>
      <c r="R328" s="29"/>
      <c r="S328" s="29"/>
      <c r="T328" s="29"/>
      <c r="U328" s="29"/>
      <c r="V328" s="29"/>
    </row>
    <row r="329" spans="1:22" ht="12.75">
      <c r="A329" s="23">
        <v>328</v>
      </c>
      <c r="B329" s="25">
        <v>43925</v>
      </c>
      <c r="C329" s="41"/>
      <c r="D329" s="29"/>
      <c r="E329" s="23" t="s">
        <v>51</v>
      </c>
      <c r="F329" s="29"/>
      <c r="G329" s="23" t="s">
        <v>216</v>
      </c>
      <c r="H329" s="45" t="s">
        <v>47</v>
      </c>
      <c r="I329" s="23" t="str">
        <f>VLOOKUP(H329,State_codes!$B$2:$C$38, 2, FALSE)</f>
        <v>KL</v>
      </c>
      <c r="J329" s="29"/>
      <c r="K329" s="29"/>
      <c r="L329" s="30" t="s">
        <v>942</v>
      </c>
      <c r="M329" s="36"/>
      <c r="N329" s="36"/>
      <c r="O329" s="29"/>
      <c r="P329" s="29"/>
      <c r="Q329" s="29"/>
      <c r="R329" s="29"/>
      <c r="S329" s="29"/>
      <c r="T329" s="29"/>
      <c r="U329" s="29"/>
      <c r="V329" s="29"/>
    </row>
    <row r="330" spans="1:22" ht="12.75">
      <c r="A330" s="23">
        <v>329</v>
      </c>
      <c r="B330" s="25">
        <v>43925</v>
      </c>
      <c r="C330" s="41"/>
      <c r="D330" s="29"/>
      <c r="E330" s="23" t="s">
        <v>51</v>
      </c>
      <c r="F330" s="29"/>
      <c r="G330" s="23" t="s">
        <v>407</v>
      </c>
      <c r="H330" s="45" t="s">
        <v>47</v>
      </c>
      <c r="I330" s="23" t="str">
        <f>VLOOKUP(H330,State_codes!$B$2:$C$38, 2, FALSE)</f>
        <v>KL</v>
      </c>
      <c r="J330" s="29"/>
      <c r="K330" s="29"/>
      <c r="L330" s="30" t="s">
        <v>942</v>
      </c>
      <c r="M330" s="36"/>
      <c r="N330" s="36"/>
      <c r="O330" s="29"/>
      <c r="P330" s="29"/>
      <c r="Q330" s="29"/>
      <c r="R330" s="29"/>
      <c r="S330" s="29"/>
      <c r="T330" s="29"/>
      <c r="U330" s="29"/>
      <c r="V330" s="29"/>
    </row>
    <row r="331" spans="1:22" ht="12.75">
      <c r="A331" s="23">
        <v>330</v>
      </c>
      <c r="B331" s="25">
        <v>43925</v>
      </c>
      <c r="C331" s="41"/>
      <c r="D331" s="29"/>
      <c r="E331" s="23" t="s">
        <v>51</v>
      </c>
      <c r="F331" s="29"/>
      <c r="G331" s="29"/>
      <c r="H331" s="23" t="s">
        <v>109</v>
      </c>
      <c r="I331" s="23" t="str">
        <f>VLOOKUP(H331,State_codes!$B$2:$C$38, 2, FALSE)</f>
        <v>RJ</v>
      </c>
      <c r="J331" s="23" t="s">
        <v>977</v>
      </c>
      <c r="K331" s="29"/>
      <c r="L331" s="34" t="s">
        <v>943</v>
      </c>
      <c r="M331" s="36"/>
      <c r="N331" s="36"/>
      <c r="O331" s="29"/>
      <c r="P331" s="29"/>
      <c r="Q331" s="29"/>
      <c r="R331" s="29"/>
      <c r="S331" s="29"/>
      <c r="T331" s="29"/>
      <c r="U331" s="29"/>
      <c r="V331" s="29"/>
    </row>
    <row r="332" spans="1:22" ht="12.75">
      <c r="A332" s="23">
        <v>331</v>
      </c>
      <c r="B332" s="25">
        <v>43925</v>
      </c>
      <c r="C332" s="41"/>
      <c r="D332" s="29"/>
      <c r="E332" s="23" t="s">
        <v>51</v>
      </c>
      <c r="F332" s="29"/>
      <c r="G332" s="29"/>
      <c r="H332" s="23" t="s">
        <v>109</v>
      </c>
      <c r="I332" s="23" t="str">
        <f>VLOOKUP(H332,State_codes!$B$2:$C$38, 2, FALSE)</f>
        <v>RJ</v>
      </c>
      <c r="J332" s="23" t="s">
        <v>977</v>
      </c>
      <c r="K332" s="29"/>
      <c r="L332" s="34" t="s">
        <v>943</v>
      </c>
      <c r="M332" s="36"/>
      <c r="N332" s="36"/>
      <c r="O332" s="29"/>
      <c r="P332" s="29"/>
      <c r="Q332" s="29"/>
      <c r="R332" s="29"/>
      <c r="S332" s="29"/>
      <c r="T332" s="29"/>
      <c r="U332" s="29"/>
      <c r="V332" s="29"/>
    </row>
    <row r="333" spans="1:22" ht="12.75">
      <c r="A333" s="23">
        <v>332</v>
      </c>
      <c r="B333" s="25">
        <v>43925</v>
      </c>
      <c r="C333" s="41"/>
      <c r="D333" s="29"/>
      <c r="E333" s="23" t="s">
        <v>51</v>
      </c>
      <c r="F333" s="29"/>
      <c r="G333" s="29"/>
      <c r="H333" s="23" t="s">
        <v>109</v>
      </c>
      <c r="I333" s="23" t="str">
        <f>VLOOKUP(H333,State_codes!$B$2:$C$38, 2, FALSE)</f>
        <v>RJ</v>
      </c>
      <c r="J333" s="23" t="s">
        <v>977</v>
      </c>
      <c r="K333" s="29"/>
      <c r="L333" s="34" t="s">
        <v>943</v>
      </c>
      <c r="M333" s="36"/>
      <c r="N333" s="36"/>
      <c r="O333" s="29"/>
      <c r="P333" s="29"/>
      <c r="Q333" s="29"/>
      <c r="R333" s="29"/>
      <c r="S333" s="29"/>
      <c r="T333" s="29"/>
      <c r="U333" s="29"/>
      <c r="V333" s="29"/>
    </row>
    <row r="334" spans="1:22" ht="12.75">
      <c r="A334" s="23">
        <v>333</v>
      </c>
      <c r="B334" s="25">
        <v>43925</v>
      </c>
      <c r="C334" s="41"/>
      <c r="D334" s="29"/>
      <c r="E334" s="23" t="s">
        <v>51</v>
      </c>
      <c r="F334" s="29"/>
      <c r="G334" s="29"/>
      <c r="H334" s="23" t="s">
        <v>109</v>
      </c>
      <c r="I334" s="23" t="str">
        <f>VLOOKUP(H334,State_codes!$B$2:$C$38, 2, FALSE)</f>
        <v>RJ</v>
      </c>
      <c r="J334" s="23" t="s">
        <v>977</v>
      </c>
      <c r="K334" s="29"/>
      <c r="L334" s="34" t="s">
        <v>943</v>
      </c>
      <c r="M334" s="36"/>
      <c r="N334" s="36"/>
      <c r="O334" s="29"/>
      <c r="P334" s="29"/>
      <c r="Q334" s="29"/>
      <c r="R334" s="29"/>
      <c r="S334" s="29"/>
      <c r="T334" s="29"/>
      <c r="U334" s="29"/>
      <c r="V334" s="29"/>
    </row>
    <row r="335" spans="1:22" ht="12.75">
      <c r="A335" s="23">
        <v>334</v>
      </c>
      <c r="B335" s="25">
        <v>43925</v>
      </c>
      <c r="C335" s="41"/>
      <c r="D335" s="29"/>
      <c r="E335" s="23" t="s">
        <v>51</v>
      </c>
      <c r="F335" s="29"/>
      <c r="G335" s="29"/>
      <c r="H335" s="23" t="s">
        <v>109</v>
      </c>
      <c r="I335" s="23" t="str">
        <f>VLOOKUP(H335,State_codes!$B$2:$C$38, 2, FALSE)</f>
        <v>RJ</v>
      </c>
      <c r="J335" s="23" t="s">
        <v>977</v>
      </c>
      <c r="K335" s="29"/>
      <c r="L335" s="34" t="s">
        <v>943</v>
      </c>
      <c r="M335" s="36"/>
      <c r="N335" s="36"/>
      <c r="O335" s="29"/>
      <c r="P335" s="29"/>
      <c r="Q335" s="29"/>
      <c r="R335" s="29"/>
      <c r="S335" s="29"/>
      <c r="T335" s="29"/>
      <c r="U335" s="29"/>
      <c r="V335" s="29"/>
    </row>
    <row r="336" spans="1:22" ht="12.75">
      <c r="A336" s="23">
        <v>335</v>
      </c>
      <c r="B336" s="25">
        <v>43925</v>
      </c>
      <c r="C336" s="41"/>
      <c r="D336" s="29"/>
      <c r="E336" s="23" t="s">
        <v>51</v>
      </c>
      <c r="F336" s="29"/>
      <c r="G336" s="29"/>
      <c r="H336" s="23" t="s">
        <v>109</v>
      </c>
      <c r="I336" s="23" t="str">
        <f>VLOOKUP(H336,State_codes!$B$2:$C$38, 2, FALSE)</f>
        <v>RJ</v>
      </c>
      <c r="J336" s="23" t="s">
        <v>977</v>
      </c>
      <c r="K336" s="29"/>
      <c r="L336" s="34" t="s">
        <v>943</v>
      </c>
      <c r="M336" s="36"/>
      <c r="N336" s="36"/>
      <c r="O336" s="29"/>
      <c r="P336" s="29"/>
      <c r="Q336" s="29"/>
      <c r="R336" s="29"/>
      <c r="S336" s="29"/>
      <c r="T336" s="29"/>
      <c r="U336" s="29"/>
      <c r="V336" s="29"/>
    </row>
    <row r="337" spans="1:22" ht="12.75">
      <c r="A337" s="23">
        <v>336</v>
      </c>
      <c r="B337" s="25">
        <v>43925</v>
      </c>
      <c r="C337" s="41"/>
      <c r="D337" s="29"/>
      <c r="E337" s="23" t="s">
        <v>51</v>
      </c>
      <c r="F337" s="29"/>
      <c r="G337" s="29"/>
      <c r="H337" s="23" t="s">
        <v>109</v>
      </c>
      <c r="I337" s="23" t="str">
        <f>VLOOKUP(H337,State_codes!$B$2:$C$38, 2, FALSE)</f>
        <v>RJ</v>
      </c>
      <c r="J337" s="23" t="s">
        <v>977</v>
      </c>
      <c r="K337" s="29"/>
      <c r="L337" s="34" t="s">
        <v>943</v>
      </c>
      <c r="M337" s="36"/>
      <c r="N337" s="36"/>
      <c r="O337" s="29"/>
      <c r="P337" s="29"/>
      <c r="Q337" s="29"/>
      <c r="R337" s="29"/>
      <c r="S337" s="29"/>
      <c r="T337" s="29"/>
      <c r="U337" s="29"/>
      <c r="V337" s="29"/>
    </row>
    <row r="338" spans="1:22" ht="12.75">
      <c r="A338" s="23">
        <v>337</v>
      </c>
      <c r="B338" s="25">
        <v>43925</v>
      </c>
      <c r="C338" s="41"/>
      <c r="D338" s="29"/>
      <c r="E338" s="23" t="s">
        <v>51</v>
      </c>
      <c r="F338" s="29"/>
      <c r="G338" s="29"/>
      <c r="H338" s="23" t="s">
        <v>109</v>
      </c>
      <c r="I338" s="23" t="str">
        <f>VLOOKUP(H338,State_codes!$B$2:$C$38, 2, FALSE)</f>
        <v>RJ</v>
      </c>
      <c r="J338" s="23" t="s">
        <v>977</v>
      </c>
      <c r="K338" s="29"/>
      <c r="L338" s="34" t="s">
        <v>943</v>
      </c>
      <c r="M338" s="36"/>
      <c r="N338" s="36"/>
      <c r="O338" s="29"/>
      <c r="P338" s="29"/>
      <c r="Q338" s="29"/>
      <c r="R338" s="29"/>
      <c r="S338" s="29"/>
      <c r="T338" s="29"/>
      <c r="U338" s="29"/>
      <c r="V338" s="29"/>
    </row>
    <row r="339" spans="1:22" ht="12.75">
      <c r="A339" s="23">
        <v>338</v>
      </c>
      <c r="B339" s="25">
        <v>43925</v>
      </c>
      <c r="C339" s="41"/>
      <c r="D339" s="29"/>
      <c r="E339" s="23" t="s">
        <v>51</v>
      </c>
      <c r="F339" s="29"/>
      <c r="G339" s="29"/>
      <c r="H339" s="23" t="s">
        <v>109</v>
      </c>
      <c r="I339" s="23" t="str">
        <f>VLOOKUP(H339,State_codes!$B$2:$C$38, 2, FALSE)</f>
        <v>RJ</v>
      </c>
      <c r="J339" s="23" t="s">
        <v>977</v>
      </c>
      <c r="K339" s="29"/>
      <c r="L339" s="34" t="s">
        <v>943</v>
      </c>
      <c r="M339" s="36"/>
      <c r="N339" s="36"/>
      <c r="O339" s="29"/>
      <c r="P339" s="29"/>
      <c r="Q339" s="29"/>
      <c r="R339" s="29"/>
      <c r="S339" s="29"/>
      <c r="T339" s="29"/>
      <c r="U339" s="29"/>
      <c r="V339" s="29"/>
    </row>
    <row r="340" spans="1:22" ht="12.75">
      <c r="A340" s="23">
        <v>339</v>
      </c>
      <c r="B340" s="25">
        <v>43925</v>
      </c>
      <c r="C340" s="41"/>
      <c r="D340" s="29"/>
      <c r="E340" s="23" t="s">
        <v>51</v>
      </c>
      <c r="F340" s="29"/>
      <c r="G340" s="29"/>
      <c r="H340" s="23" t="s">
        <v>109</v>
      </c>
      <c r="I340" s="23" t="str">
        <f>VLOOKUP(H340,State_codes!$B$2:$C$38, 2, FALSE)</f>
        <v>RJ</v>
      </c>
      <c r="J340" s="23" t="s">
        <v>977</v>
      </c>
      <c r="K340" s="29"/>
      <c r="L340" s="34" t="s">
        <v>943</v>
      </c>
      <c r="M340" s="36"/>
      <c r="N340" s="36"/>
      <c r="O340" s="29"/>
      <c r="P340" s="29"/>
      <c r="Q340" s="29"/>
      <c r="R340" s="29"/>
      <c r="S340" s="29"/>
      <c r="T340" s="29"/>
      <c r="U340" s="29"/>
      <c r="V340" s="29"/>
    </row>
    <row r="341" spans="1:22" ht="12.75">
      <c r="A341" s="23">
        <v>340</v>
      </c>
      <c r="B341" s="25">
        <v>43925</v>
      </c>
      <c r="C341" s="41"/>
      <c r="D341" s="29"/>
      <c r="E341" s="23" t="s">
        <v>51</v>
      </c>
      <c r="F341" s="29"/>
      <c r="G341" s="29"/>
      <c r="H341" s="23" t="s">
        <v>109</v>
      </c>
      <c r="I341" s="23" t="str">
        <f>VLOOKUP(H341,State_codes!$B$2:$C$38, 2, FALSE)</f>
        <v>RJ</v>
      </c>
      <c r="J341" s="23" t="s">
        <v>977</v>
      </c>
      <c r="K341" s="29"/>
      <c r="L341" s="34" t="s">
        <v>943</v>
      </c>
      <c r="M341" s="36"/>
      <c r="N341" s="36"/>
      <c r="O341" s="29"/>
      <c r="P341" s="29"/>
      <c r="Q341" s="29"/>
      <c r="R341" s="29"/>
      <c r="S341" s="29"/>
      <c r="T341" s="29"/>
      <c r="U341" s="29"/>
      <c r="V341" s="29"/>
    </row>
    <row r="342" spans="1:22" ht="12.75">
      <c r="A342" s="23">
        <v>341</v>
      </c>
      <c r="B342" s="25">
        <v>43925</v>
      </c>
      <c r="C342" s="41"/>
      <c r="D342" s="29"/>
      <c r="E342" s="23" t="s">
        <v>51</v>
      </c>
      <c r="F342" s="29"/>
      <c r="G342" s="29"/>
      <c r="H342" s="23" t="s">
        <v>109</v>
      </c>
      <c r="I342" s="23" t="str">
        <f>VLOOKUP(H342,State_codes!$B$2:$C$38, 2, FALSE)</f>
        <v>RJ</v>
      </c>
      <c r="J342" s="23" t="s">
        <v>977</v>
      </c>
      <c r="K342" s="29"/>
      <c r="L342" s="34" t="s">
        <v>943</v>
      </c>
      <c r="M342" s="36"/>
      <c r="N342" s="36"/>
      <c r="O342" s="29"/>
      <c r="P342" s="29"/>
      <c r="Q342" s="29"/>
      <c r="R342" s="29"/>
      <c r="S342" s="29"/>
      <c r="T342" s="29"/>
      <c r="U342" s="29"/>
      <c r="V342" s="29"/>
    </row>
    <row r="343" spans="1:22" ht="12.75">
      <c r="A343" s="23">
        <v>342</v>
      </c>
      <c r="B343" s="25">
        <v>43925</v>
      </c>
      <c r="C343" s="41"/>
      <c r="D343" s="29"/>
      <c r="E343" s="23" t="s">
        <v>51</v>
      </c>
      <c r="F343" s="29"/>
      <c r="G343" s="29"/>
      <c r="H343" s="23" t="s">
        <v>109</v>
      </c>
      <c r="I343" s="23" t="str">
        <f>VLOOKUP(H343,State_codes!$B$2:$C$38, 2, FALSE)</f>
        <v>RJ</v>
      </c>
      <c r="J343" s="23" t="s">
        <v>977</v>
      </c>
      <c r="K343" s="29"/>
      <c r="L343" s="34" t="s">
        <v>943</v>
      </c>
      <c r="M343" s="36"/>
      <c r="N343" s="36"/>
      <c r="O343" s="29"/>
      <c r="P343" s="29"/>
      <c r="Q343" s="29"/>
      <c r="R343" s="29"/>
      <c r="S343" s="29"/>
      <c r="T343" s="29"/>
      <c r="U343" s="29"/>
      <c r="V343" s="29"/>
    </row>
    <row r="344" spans="1:22" ht="12.75">
      <c r="A344" s="23">
        <v>343</v>
      </c>
      <c r="B344" s="25">
        <v>43925</v>
      </c>
      <c r="C344" s="41"/>
      <c r="D344" s="29"/>
      <c r="E344" s="23" t="s">
        <v>51</v>
      </c>
      <c r="F344" s="29"/>
      <c r="G344" s="29"/>
      <c r="H344" s="23" t="s">
        <v>109</v>
      </c>
      <c r="I344" s="23" t="str">
        <f>VLOOKUP(H344,State_codes!$B$2:$C$38, 2, FALSE)</f>
        <v>RJ</v>
      </c>
      <c r="J344" s="23" t="s">
        <v>977</v>
      </c>
      <c r="K344" s="29"/>
      <c r="L344" s="34" t="s">
        <v>943</v>
      </c>
      <c r="M344" s="36"/>
      <c r="N344" s="36"/>
      <c r="O344" s="29"/>
      <c r="P344" s="29"/>
      <c r="Q344" s="29"/>
      <c r="R344" s="29"/>
      <c r="S344" s="29"/>
      <c r="T344" s="29"/>
      <c r="U344" s="29"/>
      <c r="V344" s="29"/>
    </row>
    <row r="345" spans="1:22" ht="12.75">
      <c r="A345" s="23">
        <v>344</v>
      </c>
      <c r="B345" s="25">
        <v>43925</v>
      </c>
      <c r="C345" s="41"/>
      <c r="D345" s="29"/>
      <c r="E345" s="23" t="s">
        <v>51</v>
      </c>
      <c r="F345" s="29"/>
      <c r="G345" s="29"/>
      <c r="H345" s="23" t="s">
        <v>109</v>
      </c>
      <c r="I345" s="23" t="str">
        <f>VLOOKUP(H345,State_codes!$B$2:$C$38, 2, FALSE)</f>
        <v>RJ</v>
      </c>
      <c r="J345" s="23" t="s">
        <v>977</v>
      </c>
      <c r="K345" s="29"/>
      <c r="L345" s="34" t="s">
        <v>943</v>
      </c>
      <c r="M345" s="36"/>
      <c r="N345" s="36"/>
      <c r="O345" s="29"/>
      <c r="P345" s="29"/>
      <c r="Q345" s="29"/>
      <c r="R345" s="29"/>
      <c r="S345" s="29"/>
      <c r="T345" s="29"/>
      <c r="U345" s="29"/>
      <c r="V345" s="29"/>
    </row>
    <row r="346" spans="1:22" ht="12.75">
      <c r="A346" s="23">
        <v>345</v>
      </c>
      <c r="B346" s="25">
        <v>43925</v>
      </c>
      <c r="C346" s="41"/>
      <c r="D346" s="29"/>
      <c r="E346" s="23" t="s">
        <v>51</v>
      </c>
      <c r="F346" s="29"/>
      <c r="G346" s="29"/>
      <c r="H346" s="23" t="s">
        <v>109</v>
      </c>
      <c r="I346" s="23" t="str">
        <f>VLOOKUP(H346,State_codes!$B$2:$C$38, 2, FALSE)</f>
        <v>RJ</v>
      </c>
      <c r="J346" s="23" t="s">
        <v>977</v>
      </c>
      <c r="K346" s="29"/>
      <c r="L346" s="34" t="s">
        <v>943</v>
      </c>
      <c r="M346" s="36"/>
      <c r="N346" s="36"/>
      <c r="O346" s="29"/>
      <c r="P346" s="29"/>
      <c r="Q346" s="29"/>
      <c r="R346" s="29"/>
      <c r="S346" s="29"/>
      <c r="T346" s="29"/>
      <c r="U346" s="29"/>
      <c r="V346" s="29"/>
    </row>
    <row r="347" spans="1:22" ht="12.75">
      <c r="A347" s="23">
        <v>346</v>
      </c>
      <c r="B347" s="25">
        <v>43925</v>
      </c>
      <c r="C347" s="41"/>
      <c r="D347" s="29"/>
      <c r="E347" s="23" t="s">
        <v>51</v>
      </c>
      <c r="F347" s="29"/>
      <c r="G347" s="29"/>
      <c r="H347" s="23" t="s">
        <v>109</v>
      </c>
      <c r="I347" s="23" t="str">
        <f>VLOOKUP(H347,State_codes!$B$2:$C$38, 2, FALSE)</f>
        <v>RJ</v>
      </c>
      <c r="J347" s="23" t="s">
        <v>977</v>
      </c>
      <c r="K347" s="29"/>
      <c r="L347" s="34" t="s">
        <v>943</v>
      </c>
      <c r="M347" s="36"/>
      <c r="N347" s="36"/>
      <c r="O347" s="29"/>
      <c r="P347" s="29"/>
      <c r="Q347" s="29"/>
      <c r="R347" s="29"/>
      <c r="S347" s="29"/>
      <c r="T347" s="29"/>
      <c r="U347" s="29"/>
      <c r="V347" s="29"/>
    </row>
    <row r="348" spans="1:22" ht="12.75">
      <c r="A348" s="23">
        <v>347</v>
      </c>
      <c r="B348" s="25">
        <v>43925</v>
      </c>
      <c r="C348" s="41"/>
      <c r="D348" s="29"/>
      <c r="E348" s="23" t="s">
        <v>51</v>
      </c>
      <c r="F348" s="29"/>
      <c r="G348" s="29"/>
      <c r="H348" s="23" t="s">
        <v>109</v>
      </c>
      <c r="I348" s="23" t="str">
        <f>VLOOKUP(H348,State_codes!$B$2:$C$38, 2, FALSE)</f>
        <v>RJ</v>
      </c>
      <c r="J348" s="23" t="s">
        <v>977</v>
      </c>
      <c r="K348" s="29"/>
      <c r="L348" s="34" t="s">
        <v>943</v>
      </c>
      <c r="M348" s="36"/>
      <c r="N348" s="36"/>
      <c r="O348" s="29"/>
      <c r="P348" s="29"/>
      <c r="Q348" s="29"/>
      <c r="R348" s="29"/>
      <c r="S348" s="29"/>
      <c r="T348" s="29"/>
      <c r="U348" s="29"/>
      <c r="V348" s="29"/>
    </row>
    <row r="349" spans="1:22" ht="12.75">
      <c r="A349" s="23">
        <v>348</v>
      </c>
      <c r="B349" s="25">
        <v>43925</v>
      </c>
      <c r="C349" s="41"/>
      <c r="D349" s="29"/>
      <c r="E349" s="23" t="s">
        <v>51</v>
      </c>
      <c r="F349" s="29"/>
      <c r="G349" s="29"/>
      <c r="H349" s="23" t="s">
        <v>109</v>
      </c>
      <c r="I349" s="23" t="str">
        <f>VLOOKUP(H349,State_codes!$B$2:$C$38, 2, FALSE)</f>
        <v>RJ</v>
      </c>
      <c r="J349" s="23" t="s">
        <v>977</v>
      </c>
      <c r="K349" s="29"/>
      <c r="L349" s="34" t="s">
        <v>943</v>
      </c>
      <c r="M349" s="36"/>
      <c r="N349" s="36"/>
      <c r="O349" s="29"/>
      <c r="P349" s="29"/>
      <c r="Q349" s="29"/>
      <c r="R349" s="29"/>
      <c r="S349" s="29"/>
      <c r="T349" s="29"/>
      <c r="U349" s="29"/>
      <c r="V349" s="29"/>
    </row>
    <row r="350" spans="1:22" ht="12.75">
      <c r="A350" s="23">
        <v>349</v>
      </c>
      <c r="B350" s="25">
        <v>43925</v>
      </c>
      <c r="C350" s="41"/>
      <c r="D350" s="29"/>
      <c r="E350" s="23" t="s">
        <v>51</v>
      </c>
      <c r="F350" s="29"/>
      <c r="G350" s="29"/>
      <c r="H350" s="23" t="s">
        <v>109</v>
      </c>
      <c r="I350" s="23" t="str">
        <f>VLOOKUP(H350,State_codes!$B$2:$C$38, 2, FALSE)</f>
        <v>RJ</v>
      </c>
      <c r="J350" s="23" t="s">
        <v>977</v>
      </c>
      <c r="K350" s="29"/>
      <c r="L350" s="34" t="s">
        <v>943</v>
      </c>
      <c r="M350" s="36"/>
      <c r="N350" s="36"/>
      <c r="O350" s="29"/>
      <c r="P350" s="29"/>
      <c r="Q350" s="29"/>
      <c r="R350" s="29"/>
      <c r="S350" s="29"/>
      <c r="T350" s="29"/>
      <c r="U350" s="29"/>
      <c r="V350" s="29"/>
    </row>
    <row r="351" spans="1:22" ht="12.75">
      <c r="A351" s="23">
        <v>350</v>
      </c>
      <c r="B351" s="25">
        <v>43925</v>
      </c>
      <c r="C351" s="41"/>
      <c r="D351" s="29"/>
      <c r="E351" s="23" t="s">
        <v>51</v>
      </c>
      <c r="F351" s="29"/>
      <c r="G351" s="29"/>
      <c r="H351" s="23" t="s">
        <v>109</v>
      </c>
      <c r="I351" s="23" t="str">
        <f>VLOOKUP(H351,State_codes!$B$2:$C$38, 2, FALSE)</f>
        <v>RJ</v>
      </c>
      <c r="J351" s="23" t="s">
        <v>977</v>
      </c>
      <c r="K351" s="29"/>
      <c r="L351" s="34" t="s">
        <v>943</v>
      </c>
      <c r="M351" s="36"/>
      <c r="N351" s="36"/>
      <c r="O351" s="29"/>
      <c r="P351" s="29"/>
      <c r="Q351" s="29"/>
      <c r="R351" s="29"/>
      <c r="S351" s="29"/>
      <c r="T351" s="29"/>
      <c r="U351" s="29"/>
      <c r="V351" s="29"/>
    </row>
    <row r="352" spans="1:22" ht="12.75">
      <c r="A352" s="23">
        <v>351</v>
      </c>
      <c r="B352" s="25">
        <v>43925</v>
      </c>
      <c r="C352" s="41"/>
      <c r="D352" s="29"/>
      <c r="E352" s="23" t="s">
        <v>51</v>
      </c>
      <c r="F352" s="29"/>
      <c r="G352" s="29"/>
      <c r="H352" s="23" t="s">
        <v>109</v>
      </c>
      <c r="I352" s="23" t="str">
        <f>VLOOKUP(H352,State_codes!$B$2:$C$38, 2, FALSE)</f>
        <v>RJ</v>
      </c>
      <c r="J352" s="23" t="s">
        <v>977</v>
      </c>
      <c r="K352" s="29"/>
      <c r="L352" s="34" t="s">
        <v>943</v>
      </c>
      <c r="M352" s="36"/>
      <c r="N352" s="36"/>
      <c r="O352" s="29"/>
      <c r="P352" s="29"/>
      <c r="Q352" s="29"/>
      <c r="R352" s="29"/>
      <c r="S352" s="29"/>
      <c r="T352" s="29"/>
      <c r="U352" s="29"/>
      <c r="V352" s="29"/>
    </row>
    <row r="353" spans="1:22" ht="12.75">
      <c r="A353" s="23">
        <v>352</v>
      </c>
      <c r="B353" s="25">
        <v>43925</v>
      </c>
      <c r="C353" s="41"/>
      <c r="D353" s="29"/>
      <c r="E353" s="23" t="s">
        <v>51</v>
      </c>
      <c r="F353" s="29"/>
      <c r="G353" s="29"/>
      <c r="H353" s="23" t="s">
        <v>233</v>
      </c>
      <c r="I353" s="23" t="str">
        <f>VLOOKUP(H353,State_codes!$B$2:$C$38, 2, FALSE)</f>
        <v>PB</v>
      </c>
      <c r="J353" s="23" t="s">
        <v>1025</v>
      </c>
      <c r="K353" s="29"/>
      <c r="L353" s="34" t="s">
        <v>1026</v>
      </c>
      <c r="M353" s="36"/>
      <c r="N353" s="36"/>
      <c r="O353" s="29"/>
      <c r="P353" s="29"/>
      <c r="Q353" s="29"/>
      <c r="R353" s="29"/>
      <c r="S353" s="29"/>
      <c r="T353" s="29"/>
      <c r="U353" s="29"/>
      <c r="V353" s="29"/>
    </row>
    <row r="354" spans="1:22" ht="12.75">
      <c r="A354" s="23">
        <v>353</v>
      </c>
      <c r="B354" s="25">
        <v>43925</v>
      </c>
      <c r="C354" s="41"/>
      <c r="D354" s="29"/>
      <c r="E354" s="23" t="s">
        <v>51</v>
      </c>
      <c r="F354" s="29"/>
      <c r="G354" s="29"/>
      <c r="H354" s="23" t="s">
        <v>233</v>
      </c>
      <c r="I354" s="23" t="str">
        <f>VLOOKUP(H354,State_codes!$B$2:$C$38, 2, FALSE)</f>
        <v>PB</v>
      </c>
      <c r="J354" s="23" t="s">
        <v>1025</v>
      </c>
      <c r="K354" s="29"/>
      <c r="L354" s="34" t="s">
        <v>1026</v>
      </c>
      <c r="M354" s="36"/>
      <c r="N354" s="36"/>
      <c r="O354" s="29"/>
      <c r="P354" s="29"/>
      <c r="Q354" s="29"/>
      <c r="R354" s="29"/>
      <c r="S354" s="29"/>
      <c r="T354" s="29"/>
      <c r="U354" s="29"/>
      <c r="V354" s="29"/>
    </row>
    <row r="355" spans="1:22" ht="12.75">
      <c r="A355" s="23">
        <v>354</v>
      </c>
      <c r="B355" s="25">
        <v>43925</v>
      </c>
      <c r="C355" s="41"/>
      <c r="D355" s="29"/>
      <c r="E355" s="23" t="s">
        <v>51</v>
      </c>
      <c r="F355" s="29"/>
      <c r="G355" s="29"/>
      <c r="H355" s="23" t="s">
        <v>126</v>
      </c>
      <c r="I355" s="23" t="str">
        <f>VLOOKUP(H355,State_codes!$B$2:$C$38, 2, FALSE)</f>
        <v>UP</v>
      </c>
      <c r="J355" s="23" t="s">
        <v>1025</v>
      </c>
      <c r="K355" s="29"/>
      <c r="L355" s="52" t="s">
        <v>1032</v>
      </c>
      <c r="M355" s="36"/>
      <c r="N355" s="36"/>
      <c r="O355" s="29"/>
      <c r="P355" s="29"/>
      <c r="Q355" s="29"/>
      <c r="R355" s="29"/>
      <c r="S355" s="29"/>
      <c r="T355" s="29"/>
      <c r="U355" s="29"/>
      <c r="V355" s="29"/>
    </row>
    <row r="356" spans="1:22" ht="12.75">
      <c r="A356" s="23">
        <v>355</v>
      </c>
      <c r="B356" s="25">
        <v>43925</v>
      </c>
      <c r="C356" s="41"/>
      <c r="D356" s="29"/>
      <c r="E356" s="23" t="s">
        <v>51</v>
      </c>
      <c r="F356" s="29"/>
      <c r="G356" s="29"/>
      <c r="H356" s="23" t="s">
        <v>126</v>
      </c>
      <c r="I356" s="23" t="str">
        <f>VLOOKUP(H356,State_codes!$B$2:$C$38, 2, FALSE)</f>
        <v>UP</v>
      </c>
      <c r="J356" s="23" t="s">
        <v>1025</v>
      </c>
      <c r="K356" s="29"/>
      <c r="L356" s="52" t="s">
        <v>1032</v>
      </c>
      <c r="M356" s="36"/>
      <c r="N356" s="36"/>
      <c r="O356" s="29"/>
      <c r="P356" s="29"/>
      <c r="Q356" s="29"/>
      <c r="R356" s="29"/>
      <c r="S356" s="29"/>
      <c r="T356" s="29"/>
      <c r="U356" s="29"/>
      <c r="V356" s="29"/>
    </row>
    <row r="357" spans="1:22" ht="12.75">
      <c r="A357" s="23">
        <v>356</v>
      </c>
      <c r="B357" s="25">
        <v>43925</v>
      </c>
      <c r="C357" s="41"/>
      <c r="D357" s="29"/>
      <c r="E357" s="23" t="s">
        <v>51</v>
      </c>
      <c r="F357" s="29"/>
      <c r="G357" s="29"/>
      <c r="H357" s="23" t="s">
        <v>126</v>
      </c>
      <c r="I357" s="23" t="str">
        <f>VLOOKUP(H357,State_codes!$B$2:$C$38, 2, FALSE)</f>
        <v>UP</v>
      </c>
      <c r="J357" s="23" t="s">
        <v>1025</v>
      </c>
      <c r="K357" s="29"/>
      <c r="L357" s="52" t="s">
        <v>1032</v>
      </c>
      <c r="M357" s="36"/>
      <c r="N357" s="36"/>
      <c r="O357" s="29"/>
      <c r="P357" s="29"/>
      <c r="Q357" s="29"/>
      <c r="R357" s="29"/>
      <c r="S357" s="29"/>
      <c r="T357" s="29"/>
      <c r="U357" s="29"/>
      <c r="V357" s="29"/>
    </row>
    <row r="358" spans="1:22" ht="12.75">
      <c r="A358" s="23">
        <v>357</v>
      </c>
      <c r="B358" s="25">
        <v>43925</v>
      </c>
      <c r="C358" s="41"/>
      <c r="D358" s="29"/>
      <c r="E358" s="23" t="s">
        <v>51</v>
      </c>
      <c r="F358" s="29"/>
      <c r="G358" s="29"/>
      <c r="H358" s="23" t="s">
        <v>126</v>
      </c>
      <c r="I358" s="23" t="str">
        <f>VLOOKUP(H358,State_codes!$B$2:$C$38, 2, FALSE)</f>
        <v>UP</v>
      </c>
      <c r="J358" s="23" t="s">
        <v>1025</v>
      </c>
      <c r="K358" s="29"/>
      <c r="L358" s="52" t="s">
        <v>1032</v>
      </c>
      <c r="M358" s="36"/>
      <c r="N358" s="36"/>
      <c r="O358" s="29"/>
      <c r="P358" s="29"/>
      <c r="Q358" s="29"/>
      <c r="R358" s="29"/>
      <c r="S358" s="29"/>
      <c r="T358" s="29"/>
      <c r="U358" s="29"/>
      <c r="V358" s="29"/>
    </row>
    <row r="359" spans="1:22" ht="12.75">
      <c r="A359" s="23">
        <v>358</v>
      </c>
      <c r="B359" s="25">
        <v>43925</v>
      </c>
      <c r="C359" s="27">
        <v>53</v>
      </c>
      <c r="D359" s="23" t="s">
        <v>40</v>
      </c>
      <c r="E359" s="23" t="s">
        <v>42</v>
      </c>
      <c r="F359" s="23" t="s">
        <v>1044</v>
      </c>
      <c r="G359" s="23" t="s">
        <v>1044</v>
      </c>
      <c r="H359" s="23" t="s">
        <v>158</v>
      </c>
      <c r="I359" s="23" t="str">
        <f>VLOOKUP(H359,State_codes!$B$2:$C$38, 2, FALSE)</f>
        <v>TN</v>
      </c>
      <c r="J359" s="23" t="s">
        <v>1046</v>
      </c>
      <c r="K359" s="29"/>
      <c r="L359" s="34" t="s">
        <v>1047</v>
      </c>
      <c r="M359" s="36"/>
      <c r="N359" s="36"/>
      <c r="O359" s="29"/>
      <c r="P359" s="29"/>
      <c r="Q359" s="29"/>
      <c r="R359" s="29"/>
      <c r="S359" s="29"/>
      <c r="T359" s="29"/>
      <c r="U359" s="29"/>
      <c r="V359" s="29"/>
    </row>
    <row r="360" spans="1:22" ht="12.75">
      <c r="A360" s="23">
        <v>359</v>
      </c>
      <c r="B360" s="25">
        <v>43925</v>
      </c>
      <c r="C360" s="41"/>
      <c r="D360" s="29"/>
      <c r="E360" s="23" t="s">
        <v>42</v>
      </c>
      <c r="F360" s="29"/>
      <c r="G360" s="23" t="s">
        <v>43</v>
      </c>
      <c r="H360" s="23" t="s">
        <v>45</v>
      </c>
      <c r="I360" s="23" t="str">
        <f>VLOOKUP(H360,State_codes!$B$2:$C$38, 2, FALSE)</f>
        <v>MH</v>
      </c>
      <c r="J360" s="23" t="s">
        <v>429</v>
      </c>
      <c r="K360" s="29"/>
      <c r="L360" s="52" t="s">
        <v>1053</v>
      </c>
      <c r="M360" s="36"/>
      <c r="N360" s="36"/>
      <c r="O360" s="29"/>
      <c r="P360" s="29"/>
      <c r="Q360" s="29"/>
      <c r="R360" s="29"/>
      <c r="S360" s="29"/>
      <c r="T360" s="29"/>
      <c r="U360" s="29"/>
      <c r="V360" s="29"/>
    </row>
    <row r="361" spans="1:22" ht="12.75">
      <c r="A361" s="23">
        <v>360</v>
      </c>
      <c r="B361" s="25">
        <v>43925</v>
      </c>
      <c r="C361" s="41"/>
      <c r="D361" s="29"/>
      <c r="E361" s="23" t="s">
        <v>42</v>
      </c>
      <c r="F361" s="29"/>
      <c r="G361" s="23" t="s">
        <v>43</v>
      </c>
      <c r="H361" s="23" t="s">
        <v>45</v>
      </c>
      <c r="I361" s="23" t="str">
        <f>VLOOKUP(H361,State_codes!$B$2:$C$38, 2, FALSE)</f>
        <v>MH</v>
      </c>
      <c r="J361" s="23" t="s">
        <v>429</v>
      </c>
      <c r="K361" s="29"/>
      <c r="L361" s="52" t="s">
        <v>1053</v>
      </c>
      <c r="M361" s="36"/>
      <c r="N361" s="36"/>
      <c r="O361" s="29"/>
      <c r="P361" s="29"/>
      <c r="Q361" s="29"/>
      <c r="R361" s="29"/>
      <c r="S361" s="29"/>
      <c r="T361" s="29"/>
      <c r="U361" s="29"/>
      <c r="V361" s="29"/>
    </row>
    <row r="362" spans="1:22" ht="12.75">
      <c r="A362" s="23">
        <v>361</v>
      </c>
      <c r="B362" s="25">
        <v>43925</v>
      </c>
      <c r="C362" s="41"/>
      <c r="D362" s="29"/>
      <c r="E362" s="23" t="s">
        <v>42</v>
      </c>
      <c r="F362" s="29"/>
      <c r="G362" s="23" t="s">
        <v>43</v>
      </c>
      <c r="H362" s="23" t="s">
        <v>45</v>
      </c>
      <c r="I362" s="23" t="str">
        <f>VLOOKUP(H362,State_codes!$B$2:$C$38, 2, FALSE)</f>
        <v>MH</v>
      </c>
      <c r="J362" s="23" t="s">
        <v>429</v>
      </c>
      <c r="K362" s="29"/>
      <c r="L362" s="52" t="s">
        <v>1053</v>
      </c>
      <c r="M362" s="36"/>
      <c r="N362" s="36"/>
      <c r="O362" s="29"/>
      <c r="P362" s="29"/>
      <c r="Q362" s="29"/>
      <c r="R362" s="29"/>
      <c r="S362" s="29"/>
      <c r="T362" s="29"/>
      <c r="U362" s="29"/>
      <c r="V362" s="29"/>
    </row>
    <row r="363" spans="1:22" ht="12.75">
      <c r="A363" s="23">
        <v>362</v>
      </c>
      <c r="B363" s="25">
        <v>43925</v>
      </c>
      <c r="C363" s="41"/>
      <c r="D363" s="29"/>
      <c r="E363" s="23" t="s">
        <v>42</v>
      </c>
      <c r="F363" s="29"/>
      <c r="G363" s="23" t="s">
        <v>43</v>
      </c>
      <c r="H363" s="23" t="s">
        <v>45</v>
      </c>
      <c r="I363" s="23" t="str">
        <f>VLOOKUP(H363,State_codes!$B$2:$C$38, 2, FALSE)</f>
        <v>MH</v>
      </c>
      <c r="J363" s="23" t="s">
        <v>429</v>
      </c>
      <c r="K363" s="29"/>
      <c r="L363" s="52" t="s">
        <v>1053</v>
      </c>
      <c r="M363" s="36"/>
      <c r="N363" s="36"/>
      <c r="O363" s="29"/>
      <c r="P363" s="29"/>
      <c r="Q363" s="29"/>
      <c r="R363" s="29"/>
      <c r="S363" s="29"/>
      <c r="T363" s="29"/>
      <c r="U363" s="29"/>
      <c r="V363" s="29"/>
    </row>
    <row r="364" spans="1:22" ht="12.75">
      <c r="A364" s="23">
        <v>363</v>
      </c>
      <c r="B364" s="25">
        <v>43925</v>
      </c>
      <c r="C364" s="41"/>
      <c r="D364" s="29"/>
      <c r="E364" s="23" t="s">
        <v>42</v>
      </c>
      <c r="F364" s="29"/>
      <c r="G364" s="23" t="s">
        <v>83</v>
      </c>
      <c r="H364" s="23" t="s">
        <v>45</v>
      </c>
      <c r="I364" s="23" t="str">
        <f>VLOOKUP(H364,State_codes!$B$2:$C$38, 2, FALSE)</f>
        <v>MH</v>
      </c>
      <c r="J364" s="23" t="s">
        <v>429</v>
      </c>
      <c r="K364" s="29"/>
      <c r="L364" s="52" t="s">
        <v>1053</v>
      </c>
      <c r="M364" s="36"/>
      <c r="N364" s="36"/>
      <c r="O364" s="29"/>
      <c r="P364" s="29"/>
      <c r="Q364" s="29"/>
      <c r="R364" s="29"/>
      <c r="S364" s="29"/>
      <c r="T364" s="29"/>
      <c r="U364" s="29"/>
      <c r="V364" s="29"/>
    </row>
    <row r="365" spans="1:22" ht="12.75">
      <c r="A365" s="23">
        <v>364</v>
      </c>
      <c r="B365" s="25">
        <v>43925</v>
      </c>
      <c r="C365" s="41"/>
      <c r="D365" s="29"/>
      <c r="E365" s="23" t="s">
        <v>42</v>
      </c>
      <c r="F365" s="29"/>
      <c r="G365" s="23" t="s">
        <v>1058</v>
      </c>
      <c r="H365" s="23" t="s">
        <v>45</v>
      </c>
      <c r="I365" s="23" t="str">
        <f>VLOOKUP(H365,State_codes!$B$2:$C$38, 2, FALSE)</f>
        <v>MH</v>
      </c>
      <c r="J365" s="23" t="s">
        <v>429</v>
      </c>
      <c r="K365" s="29"/>
      <c r="L365" s="52" t="s">
        <v>1053</v>
      </c>
      <c r="M365" s="36"/>
      <c r="N365" s="36"/>
      <c r="O365" s="29"/>
      <c r="P365" s="29"/>
      <c r="Q365" s="29"/>
      <c r="R365" s="29"/>
      <c r="S365" s="29"/>
      <c r="T365" s="29"/>
      <c r="U365" s="29"/>
      <c r="V365" s="29"/>
    </row>
    <row r="366" spans="1:22" ht="12.75">
      <c r="A366" s="23">
        <v>365</v>
      </c>
      <c r="B366" s="25">
        <v>43925</v>
      </c>
      <c r="C366" s="27">
        <v>60</v>
      </c>
      <c r="D366" s="23" t="s">
        <v>40</v>
      </c>
      <c r="E366" s="23" t="s">
        <v>42</v>
      </c>
      <c r="F366" s="23" t="s">
        <v>1059</v>
      </c>
      <c r="G366" s="23" t="s">
        <v>1059</v>
      </c>
      <c r="H366" s="23" t="s">
        <v>109</v>
      </c>
      <c r="I366" s="23" t="str">
        <f>VLOOKUP(H366,State_codes!$B$2:$C$38, 2, FALSE)</f>
        <v>RJ</v>
      </c>
      <c r="J366" s="23" t="s">
        <v>1061</v>
      </c>
      <c r="K366" s="29"/>
      <c r="L366" s="34" t="s">
        <v>1062</v>
      </c>
      <c r="M366" s="34" t="s">
        <v>1066</v>
      </c>
      <c r="N366" s="36"/>
      <c r="O366" s="29"/>
      <c r="P366" s="29"/>
      <c r="Q366" s="29"/>
      <c r="R366" s="29"/>
      <c r="S366" s="29"/>
      <c r="T366" s="29"/>
      <c r="U366" s="29"/>
      <c r="V366" s="29"/>
    </row>
    <row r="367" spans="1:22" ht="12.75">
      <c r="A367" s="23">
        <v>366</v>
      </c>
      <c r="B367" s="25">
        <v>43925</v>
      </c>
      <c r="C367" s="41"/>
      <c r="D367" s="29"/>
      <c r="E367" s="23" t="s">
        <v>51</v>
      </c>
      <c r="F367" s="29"/>
      <c r="G367" s="29"/>
      <c r="H367" s="23" t="s">
        <v>101</v>
      </c>
      <c r="I367" s="23" t="str">
        <f>VLOOKUP(H367,State_codes!$B$2:$C$38, 2, FALSE)</f>
        <v>TG</v>
      </c>
      <c r="J367" s="23" t="s">
        <v>429</v>
      </c>
      <c r="K367" s="29"/>
      <c r="L367" s="34" t="s">
        <v>1069</v>
      </c>
      <c r="M367" s="36"/>
      <c r="N367" s="36"/>
      <c r="O367" s="29"/>
      <c r="P367" s="29"/>
      <c r="Q367" s="29"/>
      <c r="R367" s="29"/>
      <c r="S367" s="29"/>
      <c r="T367" s="29"/>
      <c r="U367" s="29"/>
      <c r="V367" s="29"/>
    </row>
    <row r="368" spans="1:22" ht="12.75">
      <c r="A368" s="23">
        <v>367</v>
      </c>
      <c r="B368" s="25">
        <v>43925</v>
      </c>
      <c r="C368" s="41"/>
      <c r="D368" s="29"/>
      <c r="E368" s="23" t="s">
        <v>51</v>
      </c>
      <c r="F368" s="29"/>
      <c r="G368" s="29"/>
      <c r="H368" s="23" t="s">
        <v>158</v>
      </c>
      <c r="I368" s="23" t="str">
        <f>VLOOKUP(H368,State_codes!$B$2:$C$38, 2, FALSE)</f>
        <v>TN</v>
      </c>
      <c r="J368" s="23" t="s">
        <v>429</v>
      </c>
      <c r="K368" s="29"/>
      <c r="L368" s="34" t="s">
        <v>1071</v>
      </c>
      <c r="M368" s="36"/>
      <c r="N368" s="36"/>
      <c r="O368" s="29"/>
      <c r="P368" s="29"/>
      <c r="Q368" s="29"/>
      <c r="R368" s="29"/>
      <c r="S368" s="29"/>
      <c r="T368" s="29"/>
      <c r="U368" s="29"/>
      <c r="V368" s="29"/>
    </row>
    <row r="369" spans="1:22" ht="12.75">
      <c r="A369" s="23">
        <v>368</v>
      </c>
      <c r="B369" s="25">
        <v>43925</v>
      </c>
      <c r="C369" s="41"/>
      <c r="D369" s="29"/>
      <c r="E369" s="23" t="s">
        <v>51</v>
      </c>
      <c r="F369" s="29"/>
      <c r="G369" s="29"/>
      <c r="H369" s="23" t="s">
        <v>158</v>
      </c>
      <c r="I369" s="23" t="str">
        <f>VLOOKUP(H369,State_codes!$B$2:$C$38, 2, FALSE)</f>
        <v>TN</v>
      </c>
      <c r="J369" s="23" t="s">
        <v>429</v>
      </c>
      <c r="K369" s="29"/>
      <c r="L369" s="34" t="s">
        <v>1071</v>
      </c>
      <c r="M369" s="36"/>
      <c r="N369" s="36"/>
      <c r="O369" s="29"/>
      <c r="P369" s="29"/>
      <c r="Q369" s="29"/>
      <c r="R369" s="29"/>
      <c r="S369" s="29"/>
      <c r="T369" s="29"/>
      <c r="U369" s="29"/>
      <c r="V369" s="29"/>
    </row>
    <row r="370" spans="1:22" ht="12.75">
      <c r="A370" s="23">
        <v>369</v>
      </c>
      <c r="B370" s="25">
        <v>43925</v>
      </c>
      <c r="C370" s="41"/>
      <c r="D370" s="29"/>
      <c r="E370" s="23" t="s">
        <v>51</v>
      </c>
      <c r="F370" s="29"/>
      <c r="G370" s="29"/>
      <c r="H370" s="23" t="s">
        <v>95</v>
      </c>
      <c r="I370" s="23" t="str">
        <f>VLOOKUP(H370,State_codes!$B$2:$C$38, 2, FALSE)</f>
        <v>DL</v>
      </c>
      <c r="J370" s="23" t="s">
        <v>429</v>
      </c>
      <c r="K370" s="29"/>
      <c r="L370" s="34" t="s">
        <v>1072</v>
      </c>
      <c r="M370" s="36"/>
      <c r="N370" s="36"/>
      <c r="O370" s="29"/>
      <c r="P370" s="29"/>
      <c r="Q370" s="29"/>
      <c r="R370" s="29"/>
      <c r="S370" s="29"/>
      <c r="T370" s="29"/>
      <c r="U370" s="29"/>
      <c r="V370" s="29"/>
    </row>
    <row r="371" spans="1:22" ht="12.75">
      <c r="A371" s="23">
        <v>370</v>
      </c>
      <c r="B371" s="25">
        <v>43925</v>
      </c>
      <c r="C371" s="41"/>
      <c r="D371" s="29"/>
      <c r="E371" s="23" t="s">
        <v>51</v>
      </c>
      <c r="F371" s="29"/>
      <c r="G371" s="29"/>
      <c r="H371" s="23" t="s">
        <v>95</v>
      </c>
      <c r="I371" s="23" t="str">
        <f>VLOOKUP(H371,State_codes!$B$2:$C$38, 2, FALSE)</f>
        <v>DL</v>
      </c>
      <c r="J371" s="23" t="s">
        <v>429</v>
      </c>
      <c r="K371" s="29"/>
      <c r="L371" s="34" t="s">
        <v>1072</v>
      </c>
      <c r="M371" s="36"/>
      <c r="N371" s="36"/>
      <c r="O371" s="29"/>
      <c r="P371" s="29"/>
      <c r="Q371" s="29"/>
      <c r="R371" s="29"/>
      <c r="S371" s="29"/>
      <c r="T371" s="29"/>
      <c r="U371" s="29"/>
      <c r="V371" s="29"/>
    </row>
    <row r="372" spans="1:22" ht="12.75">
      <c r="A372" s="23">
        <v>371</v>
      </c>
      <c r="B372" s="25">
        <v>43925</v>
      </c>
      <c r="C372" s="41"/>
      <c r="D372" s="29"/>
      <c r="E372" s="23" t="s">
        <v>51</v>
      </c>
      <c r="F372" s="29"/>
      <c r="G372" s="29"/>
      <c r="H372" s="23" t="s">
        <v>95</v>
      </c>
      <c r="I372" s="23" t="str">
        <f>VLOOKUP(H372,State_codes!$B$2:$C$38, 2, FALSE)</f>
        <v>DL</v>
      </c>
      <c r="J372" s="23" t="s">
        <v>429</v>
      </c>
      <c r="K372" s="29"/>
      <c r="L372" s="34" t="s">
        <v>1072</v>
      </c>
      <c r="M372" s="36"/>
      <c r="N372" s="36"/>
      <c r="O372" s="29"/>
      <c r="P372" s="29"/>
      <c r="Q372" s="29"/>
      <c r="R372" s="29"/>
      <c r="S372" s="29"/>
      <c r="T372" s="29"/>
      <c r="U372" s="29"/>
      <c r="V372" s="29"/>
    </row>
    <row r="373" spans="1:22" ht="12.75">
      <c r="A373" s="23">
        <v>372</v>
      </c>
      <c r="B373" s="25">
        <v>43925</v>
      </c>
      <c r="C373" s="41"/>
      <c r="D373" s="29"/>
      <c r="E373" s="23" t="s">
        <v>51</v>
      </c>
      <c r="F373" s="29"/>
      <c r="G373" s="29"/>
      <c r="H373" s="23" t="s">
        <v>95</v>
      </c>
      <c r="I373" s="23" t="str">
        <f>VLOOKUP(H373,State_codes!$B$2:$C$38, 2, FALSE)</f>
        <v>DL</v>
      </c>
      <c r="J373" s="23" t="s">
        <v>429</v>
      </c>
      <c r="K373" s="29"/>
      <c r="L373" s="34" t="s">
        <v>1072</v>
      </c>
      <c r="M373" s="36"/>
      <c r="N373" s="36"/>
      <c r="O373" s="29"/>
      <c r="P373" s="29"/>
      <c r="Q373" s="29"/>
      <c r="R373" s="29"/>
      <c r="S373" s="29"/>
      <c r="T373" s="29"/>
      <c r="U373" s="29"/>
      <c r="V373" s="29"/>
    </row>
    <row r="374" spans="1:22" ht="12.75">
      <c r="A374" s="23">
        <v>373</v>
      </c>
      <c r="B374" s="25">
        <v>43925</v>
      </c>
      <c r="C374" s="41"/>
      <c r="D374" s="29"/>
      <c r="E374" s="23" t="s">
        <v>51</v>
      </c>
      <c r="F374" s="29"/>
      <c r="G374" s="29"/>
      <c r="H374" s="23" t="s">
        <v>95</v>
      </c>
      <c r="I374" s="23" t="str">
        <f>VLOOKUP(H374,State_codes!$B$2:$C$38, 2, FALSE)</f>
        <v>DL</v>
      </c>
      <c r="J374" s="23" t="s">
        <v>429</v>
      </c>
      <c r="K374" s="29"/>
      <c r="L374" s="34" t="s">
        <v>1072</v>
      </c>
      <c r="M374" s="36"/>
      <c r="N374" s="36"/>
      <c r="O374" s="29"/>
      <c r="P374" s="29"/>
      <c r="Q374" s="29"/>
      <c r="R374" s="29"/>
      <c r="S374" s="29"/>
      <c r="T374" s="29"/>
      <c r="U374" s="29"/>
      <c r="V374" s="29"/>
    </row>
    <row r="375" spans="1:22" ht="12.75">
      <c r="A375" s="23">
        <v>374</v>
      </c>
      <c r="B375" s="25">
        <v>43925</v>
      </c>
      <c r="C375" s="41"/>
      <c r="D375" s="29"/>
      <c r="E375" s="23" t="s">
        <v>51</v>
      </c>
      <c r="F375" s="29"/>
      <c r="G375" s="29"/>
      <c r="H375" s="23" t="s">
        <v>95</v>
      </c>
      <c r="I375" s="23" t="str">
        <f>VLOOKUP(H375,State_codes!$B$2:$C$38, 2, FALSE)</f>
        <v>DL</v>
      </c>
      <c r="J375" s="23" t="s">
        <v>429</v>
      </c>
      <c r="K375" s="29"/>
      <c r="L375" s="34" t="s">
        <v>1072</v>
      </c>
      <c r="M375" s="36"/>
      <c r="N375" s="36"/>
      <c r="O375" s="29"/>
      <c r="P375" s="29"/>
      <c r="Q375" s="29"/>
      <c r="R375" s="29"/>
      <c r="S375" s="29"/>
      <c r="T375" s="29"/>
      <c r="U375" s="29"/>
      <c r="V375" s="29"/>
    </row>
    <row r="376" spans="1:22" ht="12.75">
      <c r="A376" s="23">
        <v>375</v>
      </c>
      <c r="B376" s="25">
        <v>43925</v>
      </c>
      <c r="C376" s="41"/>
      <c r="D376" s="29"/>
      <c r="E376" s="23" t="s">
        <v>51</v>
      </c>
      <c r="F376" s="29"/>
      <c r="G376" s="29"/>
      <c r="H376" s="23" t="s">
        <v>95</v>
      </c>
      <c r="I376" s="23" t="str">
        <f>VLOOKUP(H376,State_codes!$B$2:$C$38, 2, FALSE)</f>
        <v>DL</v>
      </c>
      <c r="J376" s="23" t="s">
        <v>429</v>
      </c>
      <c r="K376" s="29"/>
      <c r="L376" s="34" t="s">
        <v>1072</v>
      </c>
      <c r="M376" s="36"/>
      <c r="N376" s="36"/>
      <c r="O376" s="29"/>
      <c r="P376" s="29"/>
      <c r="Q376" s="29"/>
      <c r="R376" s="29"/>
      <c r="S376" s="29"/>
      <c r="T376" s="29"/>
      <c r="U376" s="29"/>
      <c r="V376" s="29"/>
    </row>
    <row r="377" spans="1:22" ht="12.75">
      <c r="A377" s="23">
        <v>376</v>
      </c>
      <c r="B377" s="25">
        <v>43925</v>
      </c>
      <c r="C377" s="41"/>
      <c r="D377" s="29"/>
      <c r="E377" s="23" t="s">
        <v>51</v>
      </c>
      <c r="F377" s="29"/>
      <c r="G377" s="29"/>
      <c r="H377" s="23" t="s">
        <v>95</v>
      </c>
      <c r="I377" s="23" t="str">
        <f>VLOOKUP(H377,State_codes!$B$2:$C$38, 2, FALSE)</f>
        <v>DL</v>
      </c>
      <c r="J377" s="23" t="s">
        <v>429</v>
      </c>
      <c r="K377" s="29"/>
      <c r="L377" s="34" t="s">
        <v>1072</v>
      </c>
      <c r="M377" s="36"/>
      <c r="N377" s="36"/>
      <c r="O377" s="29"/>
      <c r="P377" s="29"/>
      <c r="Q377" s="29"/>
      <c r="R377" s="29"/>
      <c r="S377" s="29"/>
      <c r="T377" s="29"/>
      <c r="U377" s="29"/>
      <c r="V377" s="29"/>
    </row>
    <row r="378" spans="1:22" ht="12.75">
      <c r="A378" s="23">
        <v>377</v>
      </c>
      <c r="B378" s="25">
        <v>43925</v>
      </c>
      <c r="C378" s="41"/>
      <c r="D378" s="29"/>
      <c r="E378" s="23" t="s">
        <v>51</v>
      </c>
      <c r="F378" s="29"/>
      <c r="G378" s="29"/>
      <c r="H378" s="23" t="s">
        <v>117</v>
      </c>
      <c r="I378" s="23" t="str">
        <f>VLOOKUP(H378,State_codes!$B$2:$C$38, 2, FALSE)</f>
        <v>HR</v>
      </c>
      <c r="J378" s="23" t="s">
        <v>429</v>
      </c>
      <c r="K378" s="29"/>
      <c r="L378" s="34" t="s">
        <v>1085</v>
      </c>
      <c r="M378" s="36"/>
      <c r="N378" s="36"/>
      <c r="O378" s="29"/>
      <c r="P378" s="29"/>
      <c r="Q378" s="29"/>
      <c r="R378" s="29"/>
      <c r="S378" s="29"/>
      <c r="T378" s="29"/>
      <c r="U378" s="29"/>
      <c r="V378" s="29"/>
    </row>
    <row r="379" spans="1:22" ht="12.75">
      <c r="A379" s="23">
        <v>378</v>
      </c>
      <c r="B379" s="25">
        <v>43925</v>
      </c>
      <c r="C379" s="41"/>
      <c r="D379" s="29"/>
      <c r="E379" s="23" t="s">
        <v>51</v>
      </c>
      <c r="F379" s="29"/>
      <c r="G379" s="29"/>
      <c r="H379" s="23" t="s">
        <v>330</v>
      </c>
      <c r="I379" s="23" t="str">
        <f>VLOOKUP(H379,State_codes!$B$2:$C$38, 2, FALSE)</f>
        <v>CH</v>
      </c>
      <c r="J379" s="29"/>
      <c r="K379" s="29"/>
      <c r="L379" s="34" t="s">
        <v>891</v>
      </c>
      <c r="M379" s="36"/>
      <c r="N379" s="36"/>
      <c r="O379" s="29"/>
      <c r="P379" s="29"/>
      <c r="Q379" s="29"/>
      <c r="R379" s="29"/>
      <c r="S379" s="29"/>
      <c r="T379" s="29"/>
      <c r="U379" s="29"/>
      <c r="V379" s="29"/>
    </row>
    <row r="380" spans="1:22" ht="12.75">
      <c r="A380" s="23">
        <v>379</v>
      </c>
      <c r="B380" s="25">
        <v>43925</v>
      </c>
      <c r="C380" s="41"/>
      <c r="D380" s="29"/>
      <c r="E380" s="23" t="s">
        <v>51</v>
      </c>
      <c r="F380" s="29"/>
      <c r="G380" s="29"/>
      <c r="H380" s="23" t="s">
        <v>330</v>
      </c>
      <c r="I380" s="23" t="str">
        <f>VLOOKUP(H380,State_codes!$B$2:$C$38, 2, FALSE)</f>
        <v>CH</v>
      </c>
      <c r="J380" s="29"/>
      <c r="K380" s="29"/>
      <c r="L380" s="34" t="s">
        <v>891</v>
      </c>
      <c r="M380" s="36"/>
      <c r="N380" s="36"/>
      <c r="O380" s="29"/>
      <c r="P380" s="29"/>
      <c r="Q380" s="29"/>
      <c r="R380" s="29"/>
      <c r="S380" s="29"/>
      <c r="T380" s="29"/>
      <c r="U380" s="29"/>
      <c r="V380" s="29"/>
    </row>
    <row r="381" spans="1:22" ht="12.75">
      <c r="A381" s="23">
        <v>380</v>
      </c>
      <c r="B381" s="25">
        <v>43925</v>
      </c>
      <c r="C381" s="41"/>
      <c r="D381" s="29"/>
      <c r="E381" s="23" t="s">
        <v>51</v>
      </c>
      <c r="F381" s="29"/>
      <c r="G381" s="29"/>
      <c r="H381" s="23" t="s">
        <v>330</v>
      </c>
      <c r="I381" s="23" t="str">
        <f>VLOOKUP(H381,State_codes!$B$2:$C$38, 2, FALSE)</f>
        <v>CH</v>
      </c>
      <c r="J381" s="29"/>
      <c r="K381" s="29"/>
      <c r="L381" s="34" t="s">
        <v>891</v>
      </c>
      <c r="M381" s="36"/>
      <c r="N381" s="36"/>
      <c r="O381" s="29"/>
      <c r="P381" s="29"/>
      <c r="Q381" s="29"/>
      <c r="R381" s="29"/>
      <c r="S381" s="29"/>
      <c r="T381" s="29"/>
      <c r="U381" s="29"/>
      <c r="V381" s="29"/>
    </row>
    <row r="382" spans="1:22" ht="12.75">
      <c r="A382" s="23">
        <v>381</v>
      </c>
      <c r="B382" s="25">
        <v>43925</v>
      </c>
      <c r="C382" s="41"/>
      <c r="D382" s="29"/>
      <c r="E382" s="23" t="s">
        <v>51</v>
      </c>
      <c r="F382" s="29"/>
      <c r="G382" s="29"/>
      <c r="H382" s="23" t="s">
        <v>45</v>
      </c>
      <c r="I382" s="23" t="str">
        <f>VLOOKUP(H382,State_codes!$B$2:$C$38, 2, FALSE)</f>
        <v>MH</v>
      </c>
      <c r="J382" s="29"/>
      <c r="K382" s="29"/>
      <c r="L382" s="34" t="s">
        <v>1092</v>
      </c>
      <c r="M382" s="36"/>
      <c r="N382" s="36"/>
      <c r="O382" s="29"/>
      <c r="P382" s="29"/>
      <c r="Q382" s="29"/>
      <c r="R382" s="29"/>
      <c r="S382" s="29"/>
      <c r="T382" s="29"/>
      <c r="U382" s="29"/>
      <c r="V382" s="29"/>
    </row>
    <row r="383" spans="1:22" ht="12.75">
      <c r="A383" s="23">
        <v>382</v>
      </c>
      <c r="B383" s="25">
        <v>43925</v>
      </c>
      <c r="C383" s="41"/>
      <c r="D383" s="29"/>
      <c r="E383" s="23" t="s">
        <v>51</v>
      </c>
      <c r="F383" s="29"/>
      <c r="G383" s="29"/>
      <c r="H383" s="23" t="s">
        <v>45</v>
      </c>
      <c r="I383" s="23" t="str">
        <f>VLOOKUP(H383,State_codes!$B$2:$C$38, 2, FALSE)</f>
        <v>MH</v>
      </c>
      <c r="J383" s="29"/>
      <c r="K383" s="29"/>
      <c r="L383" s="34" t="s">
        <v>1092</v>
      </c>
      <c r="M383" s="36"/>
      <c r="N383" s="36"/>
      <c r="O383" s="29"/>
      <c r="P383" s="29"/>
      <c r="Q383" s="29"/>
      <c r="R383" s="29"/>
      <c r="S383" s="29"/>
      <c r="T383" s="29"/>
      <c r="U383" s="29"/>
      <c r="V383" s="29"/>
    </row>
    <row r="384" spans="1:22" ht="12.75">
      <c r="A384" s="23">
        <f t="shared" ref="A384:A395" si="0">A383+1</f>
        <v>383</v>
      </c>
      <c r="B384" s="25">
        <v>43925</v>
      </c>
      <c r="C384" s="27">
        <v>24</v>
      </c>
      <c r="D384" s="23" t="s">
        <v>39</v>
      </c>
      <c r="E384" s="23" t="s">
        <v>51</v>
      </c>
      <c r="F384" s="29"/>
      <c r="G384" s="29"/>
      <c r="H384" s="23" t="s">
        <v>182</v>
      </c>
      <c r="I384" s="23" t="str">
        <f>VLOOKUP(H384,State_codes!$B$2:$C$38, 2, FALSE)</f>
        <v>GJ</v>
      </c>
      <c r="J384" s="23" t="s">
        <v>429</v>
      </c>
      <c r="K384" s="29"/>
      <c r="L384" s="30" t="s">
        <v>722</v>
      </c>
      <c r="M384" s="34" t="s">
        <v>1093</v>
      </c>
      <c r="N384" s="36"/>
      <c r="O384" s="29"/>
      <c r="P384" s="29"/>
      <c r="Q384" s="29"/>
      <c r="R384" s="29"/>
      <c r="S384" s="29"/>
      <c r="T384" s="29"/>
      <c r="U384" s="29"/>
      <c r="V384" s="29"/>
    </row>
    <row r="385" spans="1:22" ht="12.75">
      <c r="A385" s="23">
        <f t="shared" si="0"/>
        <v>384</v>
      </c>
      <c r="B385" s="25">
        <v>43925</v>
      </c>
      <c r="C385" s="27">
        <v>46</v>
      </c>
      <c r="D385" s="23" t="s">
        <v>39</v>
      </c>
      <c r="E385" s="23" t="s">
        <v>51</v>
      </c>
      <c r="F385" s="29"/>
      <c r="G385" s="29"/>
      <c r="H385" s="23" t="s">
        <v>182</v>
      </c>
      <c r="I385" s="23" t="str">
        <f>VLOOKUP(H385,State_codes!$B$2:$C$38, 2, FALSE)</f>
        <v>GJ</v>
      </c>
      <c r="J385" s="23" t="s">
        <v>429</v>
      </c>
      <c r="K385" s="29"/>
      <c r="L385" s="30" t="s">
        <v>722</v>
      </c>
      <c r="M385" s="34" t="s">
        <v>1093</v>
      </c>
      <c r="N385" s="36"/>
      <c r="O385" s="29"/>
      <c r="P385" s="29"/>
      <c r="Q385" s="29"/>
      <c r="R385" s="29"/>
      <c r="S385" s="29"/>
      <c r="T385" s="29"/>
      <c r="U385" s="29"/>
      <c r="V385" s="29"/>
    </row>
    <row r="386" spans="1:22" ht="12.75">
      <c r="A386" s="23">
        <f t="shared" si="0"/>
        <v>385</v>
      </c>
      <c r="B386" s="25">
        <v>43925</v>
      </c>
      <c r="C386" s="27">
        <v>61</v>
      </c>
      <c r="D386" s="23" t="s">
        <v>40</v>
      </c>
      <c r="E386" s="23" t="s">
        <v>51</v>
      </c>
      <c r="F386" s="29"/>
      <c r="G386" s="29"/>
      <c r="H386" s="23" t="s">
        <v>182</v>
      </c>
      <c r="I386" s="23" t="str">
        <f>VLOOKUP(H386,State_codes!$B$2:$C$38, 2, FALSE)</f>
        <v>GJ</v>
      </c>
      <c r="J386" s="23" t="s">
        <v>429</v>
      </c>
      <c r="K386" s="29"/>
      <c r="L386" s="30" t="s">
        <v>722</v>
      </c>
      <c r="M386" s="34" t="s">
        <v>1093</v>
      </c>
      <c r="N386" s="36"/>
      <c r="O386" s="29"/>
      <c r="P386" s="29"/>
      <c r="Q386" s="29"/>
      <c r="R386" s="29"/>
      <c r="S386" s="29"/>
      <c r="T386" s="29"/>
      <c r="U386" s="29"/>
      <c r="V386" s="29"/>
    </row>
    <row r="387" spans="1:22" ht="12.75">
      <c r="A387" s="23">
        <f t="shared" si="0"/>
        <v>386</v>
      </c>
      <c r="B387" s="25">
        <v>43926</v>
      </c>
      <c r="C387" s="27">
        <v>61</v>
      </c>
      <c r="D387" s="23" t="s">
        <v>40</v>
      </c>
      <c r="E387" s="23" t="s">
        <v>42</v>
      </c>
      <c r="F387" s="23" t="s">
        <v>181</v>
      </c>
      <c r="G387" s="23" t="s">
        <v>181</v>
      </c>
      <c r="H387" s="23" t="s">
        <v>182</v>
      </c>
      <c r="I387" s="23" t="str">
        <f>VLOOKUP(H387,State_codes!$B$2:$C$38, 2, FALSE)</f>
        <v>GJ</v>
      </c>
      <c r="J387" s="23" t="s">
        <v>429</v>
      </c>
      <c r="K387" s="29"/>
      <c r="L387" s="30" t="s">
        <v>722</v>
      </c>
      <c r="M387" s="30" t="s">
        <v>1104</v>
      </c>
      <c r="N387" s="36"/>
      <c r="O387" s="29"/>
      <c r="P387" s="29"/>
      <c r="Q387" s="29"/>
      <c r="R387" s="29"/>
      <c r="S387" s="29"/>
      <c r="T387" s="29"/>
      <c r="U387" s="29"/>
      <c r="V387" s="29"/>
    </row>
    <row r="388" spans="1:22" ht="12.75">
      <c r="A388" s="23">
        <f t="shared" si="0"/>
        <v>387</v>
      </c>
      <c r="B388" s="25">
        <v>43926</v>
      </c>
      <c r="C388" s="27">
        <v>75</v>
      </c>
      <c r="D388" s="23" t="s">
        <v>40</v>
      </c>
      <c r="E388" s="23" t="s">
        <v>51</v>
      </c>
      <c r="F388" s="29"/>
      <c r="G388" s="29"/>
      <c r="H388" s="23" t="s">
        <v>182</v>
      </c>
      <c r="I388" s="23" t="str">
        <f>VLOOKUP(H388,State_codes!$B$2:$C$38, 2, FALSE)</f>
        <v>GJ</v>
      </c>
      <c r="J388" s="23" t="s">
        <v>429</v>
      </c>
      <c r="K388" s="29"/>
      <c r="L388" s="30" t="s">
        <v>722</v>
      </c>
      <c r="M388" s="30" t="s">
        <v>1104</v>
      </c>
      <c r="N388" s="36"/>
      <c r="O388" s="29"/>
      <c r="P388" s="29"/>
      <c r="Q388" s="29"/>
      <c r="R388" s="29"/>
      <c r="S388" s="29"/>
      <c r="T388" s="29"/>
      <c r="U388" s="29"/>
      <c r="V388" s="29"/>
    </row>
    <row r="389" spans="1:22" ht="12.75">
      <c r="A389" s="23">
        <f t="shared" si="0"/>
        <v>388</v>
      </c>
      <c r="B389" s="25">
        <v>43926</v>
      </c>
      <c r="C389" s="27">
        <v>42</v>
      </c>
      <c r="D389" s="23" t="s">
        <v>39</v>
      </c>
      <c r="E389" s="23" t="s">
        <v>51</v>
      </c>
      <c r="F389" s="29"/>
      <c r="G389" s="29"/>
      <c r="H389" s="23" t="s">
        <v>182</v>
      </c>
      <c r="I389" s="23" t="str">
        <f>VLOOKUP(H389,State_codes!$B$2:$C$38, 2, FALSE)</f>
        <v>GJ</v>
      </c>
      <c r="J389" s="23" t="s">
        <v>429</v>
      </c>
      <c r="K389" s="29"/>
      <c r="L389" s="30" t="s">
        <v>722</v>
      </c>
      <c r="M389" s="30" t="s">
        <v>1104</v>
      </c>
      <c r="N389" s="36"/>
      <c r="O389" s="29"/>
      <c r="P389" s="29"/>
      <c r="Q389" s="29"/>
      <c r="R389" s="29"/>
      <c r="S389" s="29"/>
      <c r="T389" s="29"/>
      <c r="U389" s="29"/>
      <c r="V389" s="29"/>
    </row>
    <row r="390" spans="1:22" ht="12.75">
      <c r="A390" s="23">
        <f t="shared" si="0"/>
        <v>389</v>
      </c>
      <c r="B390" s="25">
        <v>43926</v>
      </c>
      <c r="C390" s="27">
        <v>29</v>
      </c>
      <c r="D390" s="23" t="s">
        <v>40</v>
      </c>
      <c r="E390" s="23" t="s">
        <v>51</v>
      </c>
      <c r="F390" s="29"/>
      <c r="G390" s="29"/>
      <c r="H390" s="23" t="s">
        <v>182</v>
      </c>
      <c r="I390" s="23" t="str">
        <f>VLOOKUP(H390,State_codes!$B$2:$C$38, 2, FALSE)</f>
        <v>GJ</v>
      </c>
      <c r="J390" s="23" t="s">
        <v>429</v>
      </c>
      <c r="K390" s="29"/>
      <c r="L390" s="30" t="s">
        <v>722</v>
      </c>
      <c r="M390" s="30" t="s">
        <v>1104</v>
      </c>
      <c r="N390" s="36"/>
      <c r="O390" s="29"/>
      <c r="P390" s="29"/>
      <c r="Q390" s="29"/>
      <c r="R390" s="29"/>
      <c r="S390" s="29"/>
      <c r="T390" s="29"/>
      <c r="U390" s="29"/>
      <c r="V390" s="29"/>
    </row>
    <row r="391" spans="1:22" ht="12.75">
      <c r="A391" s="23">
        <f t="shared" si="0"/>
        <v>390</v>
      </c>
      <c r="B391" s="25">
        <v>43926</v>
      </c>
      <c r="C391" s="27">
        <v>46</v>
      </c>
      <c r="D391" s="23" t="s">
        <v>40</v>
      </c>
      <c r="E391" s="23" t="s">
        <v>51</v>
      </c>
      <c r="F391" s="29"/>
      <c r="G391" s="29"/>
      <c r="H391" s="23" t="s">
        <v>182</v>
      </c>
      <c r="I391" s="23" t="str">
        <f>VLOOKUP(H391,State_codes!$B$2:$C$38, 2, FALSE)</f>
        <v>GJ</v>
      </c>
      <c r="J391" s="23" t="s">
        <v>429</v>
      </c>
      <c r="K391" s="29"/>
      <c r="L391" s="30" t="s">
        <v>722</v>
      </c>
      <c r="M391" s="30" t="s">
        <v>1104</v>
      </c>
      <c r="N391" s="36"/>
      <c r="O391" s="29"/>
      <c r="P391" s="29"/>
      <c r="Q391" s="29"/>
      <c r="R391" s="29"/>
      <c r="S391" s="29"/>
      <c r="T391" s="29"/>
      <c r="U391" s="29"/>
      <c r="V391" s="29"/>
    </row>
    <row r="392" spans="1:22" ht="12.75">
      <c r="A392" s="23">
        <f t="shared" si="0"/>
        <v>391</v>
      </c>
      <c r="B392" s="25">
        <v>43926</v>
      </c>
      <c r="C392" s="27">
        <v>71</v>
      </c>
      <c r="D392" s="23" t="s">
        <v>39</v>
      </c>
      <c r="E392" s="23" t="s">
        <v>42</v>
      </c>
      <c r="F392" s="23" t="s">
        <v>827</v>
      </c>
      <c r="G392" s="23" t="s">
        <v>827</v>
      </c>
      <c r="H392" s="23" t="s">
        <v>158</v>
      </c>
      <c r="I392" s="23" t="str">
        <f>VLOOKUP(H392,State_codes!$B$2:$C$38, 2, FALSE)</f>
        <v>TN</v>
      </c>
      <c r="J392" s="23" t="s">
        <v>1116</v>
      </c>
      <c r="K392" s="29"/>
      <c r="L392" s="34" t="s">
        <v>1117</v>
      </c>
      <c r="M392" s="36"/>
      <c r="N392" s="36"/>
      <c r="O392" s="29"/>
      <c r="P392" s="29"/>
      <c r="Q392" s="29"/>
      <c r="R392" s="29"/>
      <c r="S392" s="29"/>
      <c r="T392" s="29"/>
      <c r="U392" s="29"/>
      <c r="V392" s="29"/>
    </row>
    <row r="393" spans="1:22" ht="12.75">
      <c r="A393" s="23">
        <f t="shared" si="0"/>
        <v>392</v>
      </c>
      <c r="B393" s="25">
        <v>43926</v>
      </c>
      <c r="C393" s="27">
        <v>60</v>
      </c>
      <c r="D393" s="23" t="s">
        <v>39</v>
      </c>
      <c r="E393" s="23" t="s">
        <v>42</v>
      </c>
      <c r="F393" s="23" t="s">
        <v>827</v>
      </c>
      <c r="G393" s="23" t="s">
        <v>827</v>
      </c>
      <c r="H393" s="23" t="s">
        <v>158</v>
      </c>
      <c r="I393" s="23" t="str">
        <f>VLOOKUP(H393,State_codes!$B$2:$C$38, 2, FALSE)</f>
        <v>TN</v>
      </c>
      <c r="J393" s="23" t="s">
        <v>1118</v>
      </c>
      <c r="K393" s="29"/>
      <c r="L393" s="34" t="s">
        <v>1117</v>
      </c>
      <c r="M393" s="36"/>
      <c r="N393" s="36"/>
      <c r="O393" s="29"/>
      <c r="P393" s="29"/>
      <c r="Q393" s="29"/>
      <c r="R393" s="29"/>
      <c r="S393" s="29"/>
      <c r="T393" s="29"/>
      <c r="U393" s="29"/>
      <c r="V393" s="29"/>
    </row>
    <row r="394" spans="1:22" ht="12.75">
      <c r="A394" s="23">
        <f t="shared" si="0"/>
        <v>393</v>
      </c>
      <c r="B394" s="25">
        <v>43926</v>
      </c>
      <c r="C394" s="27">
        <v>24</v>
      </c>
      <c r="D394" s="23" t="s">
        <v>40</v>
      </c>
      <c r="E394" s="23" t="s">
        <v>51</v>
      </c>
      <c r="F394" s="29"/>
      <c r="G394" s="23" t="s">
        <v>947</v>
      </c>
      <c r="H394" s="23" t="s">
        <v>354</v>
      </c>
      <c r="I394" s="23" t="str">
        <f>VLOOKUP(H394,State_codes!$B$2:$C$38, 2, FALSE)</f>
        <v>CT</v>
      </c>
      <c r="J394" s="23" t="s">
        <v>1122</v>
      </c>
      <c r="K394" s="29"/>
      <c r="L394" s="30" t="s">
        <v>1123</v>
      </c>
      <c r="M394" s="30" t="s">
        <v>951</v>
      </c>
      <c r="N394" s="36"/>
      <c r="O394" s="23" t="s">
        <v>1128</v>
      </c>
      <c r="P394" s="29"/>
      <c r="Q394" s="29"/>
      <c r="R394" s="29"/>
      <c r="S394" s="29"/>
      <c r="T394" s="29"/>
      <c r="U394" s="29"/>
      <c r="V394" s="29"/>
    </row>
    <row r="395" spans="1:22" ht="12.75">
      <c r="A395" s="23">
        <f t="shared" si="0"/>
        <v>394</v>
      </c>
      <c r="B395" s="25">
        <v>43926</v>
      </c>
      <c r="C395" s="41"/>
      <c r="D395" s="29"/>
      <c r="E395" s="23" t="s">
        <v>51</v>
      </c>
      <c r="F395" s="29"/>
      <c r="G395" s="29"/>
      <c r="H395" s="23" t="s">
        <v>354</v>
      </c>
      <c r="I395" s="23" t="str">
        <f>VLOOKUP(H395,State_codes!$B$2:$C$38, 2, FALSE)</f>
        <v>CT</v>
      </c>
      <c r="J395" s="23" t="s">
        <v>429</v>
      </c>
      <c r="K395" s="29"/>
      <c r="L395" s="30" t="s">
        <v>1123</v>
      </c>
      <c r="M395" s="36"/>
      <c r="N395" s="36"/>
      <c r="O395" s="29"/>
      <c r="P395" s="29"/>
      <c r="Q395" s="29"/>
      <c r="R395" s="29"/>
      <c r="S395" s="29"/>
      <c r="T395" s="29"/>
      <c r="U395" s="29"/>
      <c r="V395" s="29"/>
    </row>
    <row r="396" spans="1:22" ht="12.75">
      <c r="A396" s="23">
        <v>395</v>
      </c>
      <c r="B396" s="25">
        <v>43926</v>
      </c>
      <c r="C396" s="41"/>
      <c r="D396" s="29"/>
      <c r="E396" s="23" t="s">
        <v>51</v>
      </c>
      <c r="F396" s="29"/>
      <c r="G396" s="29"/>
      <c r="H396" s="23" t="s">
        <v>354</v>
      </c>
      <c r="I396" s="23" t="str">
        <f>VLOOKUP(H396,State_codes!$B$2:$C$38, 2, FALSE)</f>
        <v>CT</v>
      </c>
      <c r="J396" s="23" t="s">
        <v>429</v>
      </c>
      <c r="K396" s="29"/>
      <c r="L396" s="30" t="s">
        <v>1123</v>
      </c>
      <c r="M396" s="36"/>
      <c r="N396" s="36"/>
      <c r="O396" s="29"/>
      <c r="P396" s="29"/>
      <c r="Q396" s="29"/>
      <c r="R396" s="29"/>
      <c r="S396" s="29"/>
      <c r="T396" s="29"/>
      <c r="U396" s="29"/>
      <c r="V396" s="29"/>
    </row>
    <row r="397" spans="1:22" ht="12.75">
      <c r="A397" s="23">
        <v>396</v>
      </c>
      <c r="B397" s="25">
        <v>43926</v>
      </c>
      <c r="C397" s="41"/>
      <c r="D397" s="29"/>
      <c r="E397" s="23" t="s">
        <v>51</v>
      </c>
      <c r="F397" s="29"/>
      <c r="G397" s="29"/>
      <c r="H397" s="23" t="s">
        <v>354</v>
      </c>
      <c r="I397" s="23" t="str">
        <f>VLOOKUP(H397,State_codes!$B$2:$C$38, 2, FALSE)</f>
        <v>CT</v>
      </c>
      <c r="J397" s="23" t="s">
        <v>429</v>
      </c>
      <c r="K397" s="29"/>
      <c r="L397" s="30" t="s">
        <v>1123</v>
      </c>
      <c r="M397" s="36"/>
      <c r="N397" s="36"/>
      <c r="O397" s="29"/>
      <c r="P397" s="29"/>
      <c r="Q397" s="29"/>
      <c r="R397" s="29"/>
      <c r="S397" s="29"/>
      <c r="T397" s="29"/>
      <c r="U397" s="29"/>
      <c r="V397" s="29"/>
    </row>
    <row r="398" spans="1:22" ht="12.75">
      <c r="A398" s="23">
        <v>397</v>
      </c>
      <c r="B398" s="25">
        <v>43926</v>
      </c>
      <c r="C398" s="27">
        <v>60</v>
      </c>
      <c r="D398" s="23" t="s">
        <v>40</v>
      </c>
      <c r="E398" s="23" t="s">
        <v>42</v>
      </c>
      <c r="F398" s="23" t="s">
        <v>119</v>
      </c>
      <c r="G398" s="23" t="s">
        <v>119</v>
      </c>
      <c r="H398" s="23" t="s">
        <v>45</v>
      </c>
      <c r="I398" s="23" t="str">
        <f>VLOOKUP(H398,State_codes!$B$2:$C$38, 2, FALSE)</f>
        <v>MH</v>
      </c>
      <c r="J398" s="23" t="s">
        <v>1132</v>
      </c>
      <c r="K398" s="29"/>
      <c r="L398" s="34" t="s">
        <v>1133</v>
      </c>
      <c r="M398" s="34" t="s">
        <v>1134</v>
      </c>
      <c r="N398" s="36"/>
      <c r="O398" s="29"/>
      <c r="P398" s="29"/>
      <c r="Q398" s="29"/>
      <c r="R398" s="29"/>
      <c r="S398" s="29"/>
      <c r="T398" s="29"/>
      <c r="U398" s="29"/>
      <c r="V398" s="29"/>
    </row>
    <row r="399" spans="1:22" ht="12.75">
      <c r="A399" s="23">
        <v>398</v>
      </c>
      <c r="B399" s="25">
        <v>43926</v>
      </c>
      <c r="C399" s="27">
        <v>52</v>
      </c>
      <c r="D399" s="23" t="s">
        <v>39</v>
      </c>
      <c r="E399" s="23" t="s">
        <v>42</v>
      </c>
      <c r="F399" s="23" t="s">
        <v>119</v>
      </c>
      <c r="G399" s="23" t="s">
        <v>119</v>
      </c>
      <c r="H399" s="23" t="s">
        <v>45</v>
      </c>
      <c r="I399" s="23" t="str">
        <f>VLOOKUP(H399,State_codes!$B$2:$C$38, 2, FALSE)</f>
        <v>MH</v>
      </c>
      <c r="J399" s="23" t="s">
        <v>1135</v>
      </c>
      <c r="K399" s="29"/>
      <c r="L399" s="34" t="s">
        <v>1133</v>
      </c>
      <c r="M399" s="34" t="s">
        <v>1134</v>
      </c>
      <c r="N399" s="36"/>
      <c r="O399" s="29"/>
      <c r="P399" s="29"/>
      <c r="Q399" s="29"/>
      <c r="R399" s="29"/>
      <c r="S399" s="29"/>
      <c r="T399" s="29"/>
      <c r="U399" s="29"/>
      <c r="V399" s="29"/>
    </row>
    <row r="400" spans="1:22" ht="12.75">
      <c r="A400" s="23">
        <v>399</v>
      </c>
      <c r="B400" s="25">
        <v>43926</v>
      </c>
      <c r="C400" s="27">
        <v>69</v>
      </c>
      <c r="D400" s="23" t="s">
        <v>40</v>
      </c>
      <c r="E400" s="23" t="s">
        <v>42</v>
      </c>
      <c r="F400" s="23" t="s">
        <v>119</v>
      </c>
      <c r="G400" s="23" t="s">
        <v>119</v>
      </c>
      <c r="H400" s="23" t="s">
        <v>45</v>
      </c>
      <c r="I400" s="23" t="str">
        <f>VLOOKUP(H400,State_codes!$B$2:$C$38, 2, FALSE)</f>
        <v>MH</v>
      </c>
      <c r="J400" s="23" t="s">
        <v>1138</v>
      </c>
      <c r="K400" s="29"/>
      <c r="L400" s="30" t="s">
        <v>1139</v>
      </c>
      <c r="M400" s="34" t="s">
        <v>1134</v>
      </c>
      <c r="N400" s="36"/>
      <c r="O400" s="29"/>
      <c r="P400" s="29"/>
      <c r="Q400" s="29"/>
      <c r="R400" s="29"/>
      <c r="S400" s="29"/>
      <c r="T400" s="29"/>
      <c r="U400" s="29"/>
      <c r="V400" s="29"/>
    </row>
    <row r="401" spans="1:22" ht="12.75">
      <c r="A401" s="23">
        <v>400</v>
      </c>
      <c r="B401" s="25">
        <v>43926</v>
      </c>
      <c r="C401" s="27">
        <v>58</v>
      </c>
      <c r="D401" s="23" t="s">
        <v>39</v>
      </c>
      <c r="E401" s="23" t="s">
        <v>42</v>
      </c>
      <c r="F401" s="23" t="s">
        <v>342</v>
      </c>
      <c r="G401" s="23" t="s">
        <v>342</v>
      </c>
      <c r="H401" s="23" t="s">
        <v>45</v>
      </c>
      <c r="I401" s="23" t="str">
        <f>VLOOKUP(H401,State_codes!$B$2:$C$38, 2, FALSE)</f>
        <v>MH</v>
      </c>
      <c r="J401" s="23" t="s">
        <v>1143</v>
      </c>
      <c r="K401" s="29"/>
      <c r="L401" s="34" t="s">
        <v>1144</v>
      </c>
      <c r="M401" s="36"/>
      <c r="N401" s="36"/>
      <c r="O401" s="29"/>
      <c r="P401" s="29"/>
      <c r="Q401" s="29"/>
      <c r="R401" s="29"/>
      <c r="S401" s="29"/>
      <c r="T401" s="29"/>
      <c r="U401" s="29"/>
      <c r="V401" s="29"/>
    </row>
    <row r="402" spans="1:22" ht="12.75">
      <c r="A402" s="23">
        <v>401</v>
      </c>
      <c r="B402" s="25">
        <v>43926</v>
      </c>
      <c r="C402" s="41"/>
      <c r="D402" s="29"/>
      <c r="E402" s="23" t="s">
        <v>51</v>
      </c>
      <c r="F402" s="29"/>
      <c r="G402" s="29"/>
      <c r="H402" s="23" t="s">
        <v>233</v>
      </c>
      <c r="I402" s="23" t="str">
        <f>VLOOKUP(H402,State_codes!$B$2:$C$38, 2, FALSE)</f>
        <v>PB</v>
      </c>
      <c r="J402" s="23" t="s">
        <v>429</v>
      </c>
      <c r="K402" s="29"/>
      <c r="L402" s="30" t="s">
        <v>1151</v>
      </c>
      <c r="M402" s="36"/>
      <c r="N402" s="36"/>
      <c r="O402" s="29"/>
      <c r="P402" s="29"/>
      <c r="Q402" s="29"/>
      <c r="R402" s="29"/>
      <c r="S402" s="29"/>
      <c r="T402" s="29"/>
      <c r="U402" s="29"/>
      <c r="V402" s="29"/>
    </row>
    <row r="403" spans="1:22" ht="12.75">
      <c r="A403" s="23">
        <v>402</v>
      </c>
      <c r="B403" s="25">
        <v>43926</v>
      </c>
      <c r="C403" s="27">
        <v>69</v>
      </c>
      <c r="D403" s="23" t="s">
        <v>40</v>
      </c>
      <c r="E403" s="23" t="s">
        <v>42</v>
      </c>
      <c r="F403" s="23" t="s">
        <v>384</v>
      </c>
      <c r="G403" s="23" t="s">
        <v>384</v>
      </c>
      <c r="H403" s="23" t="s">
        <v>233</v>
      </c>
      <c r="I403" s="23" t="str">
        <f>VLOOKUP(H403,State_codes!$B$2:$C$38, 2, FALSE)</f>
        <v>PB</v>
      </c>
      <c r="J403" s="23" t="s">
        <v>1159</v>
      </c>
      <c r="K403" s="29"/>
      <c r="L403" s="34" t="s">
        <v>1160</v>
      </c>
      <c r="M403" s="36"/>
      <c r="N403" s="36"/>
      <c r="O403" s="29"/>
      <c r="P403" s="29"/>
      <c r="Q403" s="29"/>
      <c r="R403" s="29"/>
      <c r="S403" s="29"/>
      <c r="T403" s="29"/>
      <c r="U403" s="29"/>
      <c r="V403" s="29"/>
    </row>
    <row r="404" spans="1:22" ht="12.75">
      <c r="A404" s="23">
        <v>403</v>
      </c>
      <c r="B404" s="25">
        <v>43926</v>
      </c>
      <c r="C404" s="41"/>
      <c r="D404" s="29"/>
      <c r="E404" s="23" t="s">
        <v>51</v>
      </c>
      <c r="F404" s="29"/>
      <c r="G404" s="29"/>
      <c r="H404" s="23" t="s">
        <v>207</v>
      </c>
      <c r="I404" s="23" t="str">
        <f>VLOOKUP(H404,State_codes!$B$2:$C$38, 2, FALSE)</f>
        <v>JK</v>
      </c>
      <c r="J404" s="29"/>
      <c r="K404" s="29"/>
      <c r="L404" s="34" t="s">
        <v>938</v>
      </c>
      <c r="M404" s="36"/>
      <c r="N404" s="36"/>
      <c r="O404" s="29"/>
      <c r="P404" s="29"/>
      <c r="Q404" s="29"/>
      <c r="R404" s="29"/>
      <c r="S404" s="29"/>
      <c r="T404" s="29"/>
      <c r="U404" s="29"/>
      <c r="V404" s="29"/>
    </row>
    <row r="405" spans="1:22" ht="12.75">
      <c r="A405" s="23">
        <v>404</v>
      </c>
      <c r="B405" s="25">
        <v>43926</v>
      </c>
      <c r="C405" s="41"/>
      <c r="D405" s="29"/>
      <c r="E405" s="23" t="s">
        <v>51</v>
      </c>
      <c r="F405" s="29"/>
      <c r="G405" s="29"/>
      <c r="H405" s="23" t="s">
        <v>276</v>
      </c>
      <c r="I405" s="23" t="str">
        <f>VLOOKUP(H405,State_codes!$B$2:$C$38, 2, FALSE)</f>
        <v>UT</v>
      </c>
      <c r="J405" s="29"/>
      <c r="K405" s="29"/>
      <c r="L405" s="34" t="s">
        <v>1163</v>
      </c>
      <c r="M405" s="36"/>
      <c r="N405" s="36"/>
      <c r="O405" s="29"/>
      <c r="P405" s="29"/>
      <c r="Q405" s="29"/>
      <c r="R405" s="29"/>
      <c r="S405" s="29"/>
      <c r="T405" s="29"/>
      <c r="U405" s="29"/>
      <c r="V405" s="29"/>
    </row>
    <row r="406" spans="1:22" ht="12.75">
      <c r="A406" s="23">
        <v>405</v>
      </c>
      <c r="B406" s="25">
        <v>43926</v>
      </c>
      <c r="C406" s="41"/>
      <c r="D406" s="29"/>
      <c r="E406" s="23" t="s">
        <v>51</v>
      </c>
      <c r="F406" s="29"/>
      <c r="G406" s="29"/>
      <c r="H406" s="23" t="s">
        <v>276</v>
      </c>
      <c r="I406" s="23" t="str">
        <f>VLOOKUP(H406,State_codes!$B$2:$C$38, 2, FALSE)</f>
        <v>UT</v>
      </c>
      <c r="J406" s="29"/>
      <c r="K406" s="29"/>
      <c r="L406" s="34" t="s">
        <v>1163</v>
      </c>
      <c r="M406" s="36"/>
      <c r="N406" s="36"/>
      <c r="O406" s="29"/>
      <c r="P406" s="29"/>
      <c r="Q406" s="29"/>
      <c r="R406" s="29"/>
      <c r="S406" s="29"/>
      <c r="T406" s="29"/>
      <c r="U406" s="29"/>
      <c r="V406" s="29"/>
    </row>
    <row r="407" spans="1:22" ht="12.75">
      <c r="A407" s="23">
        <v>406</v>
      </c>
      <c r="B407" s="25">
        <v>43926</v>
      </c>
      <c r="C407" s="41"/>
      <c r="D407" s="29"/>
      <c r="E407" s="23" t="s">
        <v>51</v>
      </c>
      <c r="F407" s="29"/>
      <c r="G407" s="23" t="s">
        <v>216</v>
      </c>
      <c r="H407" s="23" t="s">
        <v>47</v>
      </c>
      <c r="I407" s="23" t="str">
        <f>VLOOKUP(H407,State_codes!$B$2:$C$38, 2, FALSE)</f>
        <v>KL</v>
      </c>
      <c r="J407" s="29"/>
      <c r="K407" s="29"/>
      <c r="L407" s="34" t="s">
        <v>1167</v>
      </c>
      <c r="M407" s="36"/>
      <c r="N407" s="36"/>
      <c r="O407" s="2" t="s">
        <v>1168</v>
      </c>
      <c r="P407" s="29"/>
      <c r="Q407" s="29"/>
      <c r="R407" s="29"/>
      <c r="S407" s="29"/>
      <c r="T407" s="29"/>
      <c r="U407" s="29"/>
      <c r="V407" s="29"/>
    </row>
    <row r="408" spans="1:22" ht="12.75">
      <c r="A408" s="23">
        <v>407</v>
      </c>
      <c r="B408" s="25">
        <v>43926</v>
      </c>
      <c r="C408" s="41"/>
      <c r="D408" s="29"/>
      <c r="E408" s="23" t="s">
        <v>51</v>
      </c>
      <c r="F408" s="29"/>
      <c r="G408" s="23" t="s">
        <v>216</v>
      </c>
      <c r="H408" s="23" t="s">
        <v>47</v>
      </c>
      <c r="I408" s="23" t="str">
        <f>VLOOKUP(H408,State_codes!$B$2:$C$38, 2, FALSE)</f>
        <v>KL</v>
      </c>
      <c r="J408" s="29"/>
      <c r="K408" s="29"/>
      <c r="L408" s="34" t="s">
        <v>1167</v>
      </c>
      <c r="M408" s="36"/>
      <c r="N408" s="36"/>
      <c r="O408" s="23" t="s">
        <v>1169</v>
      </c>
      <c r="P408" s="29"/>
      <c r="Q408" s="29"/>
      <c r="R408" s="29"/>
      <c r="S408" s="29"/>
      <c r="T408" s="29"/>
      <c r="U408" s="29"/>
      <c r="V408" s="29"/>
    </row>
    <row r="409" spans="1:22" ht="12.75">
      <c r="A409" s="23">
        <v>408</v>
      </c>
      <c r="B409" s="25">
        <v>43926</v>
      </c>
      <c r="C409" s="41"/>
      <c r="D409" s="29"/>
      <c r="E409" s="23" t="s">
        <v>51</v>
      </c>
      <c r="F409" s="29"/>
      <c r="G409" s="23" t="s">
        <v>216</v>
      </c>
      <c r="H409" s="23" t="s">
        <v>47</v>
      </c>
      <c r="I409" s="23" t="str">
        <f>VLOOKUP(H409,State_codes!$B$2:$C$38, 2, FALSE)</f>
        <v>KL</v>
      </c>
      <c r="J409" s="29"/>
      <c r="K409" s="29"/>
      <c r="L409" s="34" t="s">
        <v>1167</v>
      </c>
      <c r="M409" s="36"/>
      <c r="N409" s="36"/>
      <c r="O409" s="23" t="s">
        <v>1173</v>
      </c>
      <c r="P409" s="29"/>
      <c r="Q409" s="29"/>
      <c r="R409" s="29"/>
      <c r="S409" s="29"/>
      <c r="T409" s="29"/>
      <c r="U409" s="29"/>
      <c r="V409" s="29"/>
    </row>
    <row r="410" spans="1:22" ht="12.75">
      <c r="A410" s="23">
        <v>409</v>
      </c>
      <c r="B410" s="25">
        <v>43926</v>
      </c>
      <c r="C410" s="41"/>
      <c r="D410" s="29"/>
      <c r="E410" s="23" t="s">
        <v>51</v>
      </c>
      <c r="F410" s="29"/>
      <c r="G410" s="23" t="s">
        <v>216</v>
      </c>
      <c r="H410" s="23" t="s">
        <v>47</v>
      </c>
      <c r="I410" s="23" t="str">
        <f>VLOOKUP(H410,State_codes!$B$2:$C$38, 2, FALSE)</f>
        <v>KL</v>
      </c>
      <c r="J410" s="29"/>
      <c r="K410" s="29"/>
      <c r="L410" s="34" t="s">
        <v>1167</v>
      </c>
      <c r="M410" s="36"/>
      <c r="N410" s="36"/>
      <c r="O410" s="29"/>
      <c r="P410" s="29"/>
      <c r="Q410" s="29"/>
      <c r="R410" s="29"/>
      <c r="S410" s="29"/>
      <c r="T410" s="29"/>
      <c r="U410" s="29"/>
      <c r="V410" s="29"/>
    </row>
    <row r="411" spans="1:22" ht="12.75">
      <c r="A411" s="23">
        <v>410</v>
      </c>
      <c r="B411" s="25">
        <v>43926</v>
      </c>
      <c r="C411" s="41"/>
      <c r="D411" s="29"/>
      <c r="E411" s="23" t="s">
        <v>51</v>
      </c>
      <c r="F411" s="29"/>
      <c r="G411" s="23" t="s">
        <v>407</v>
      </c>
      <c r="H411" s="23" t="s">
        <v>47</v>
      </c>
      <c r="I411" s="23" t="str">
        <f>VLOOKUP(H411,State_codes!$B$2:$C$38, 2, FALSE)</f>
        <v>KL</v>
      </c>
      <c r="J411" s="23" t="s">
        <v>1177</v>
      </c>
      <c r="K411" s="29"/>
      <c r="L411" s="34" t="s">
        <v>1167</v>
      </c>
      <c r="M411" s="36"/>
      <c r="N411" s="36"/>
      <c r="O411" s="23" t="s">
        <v>1178</v>
      </c>
      <c r="P411" s="29"/>
      <c r="Q411" s="29"/>
      <c r="R411" s="29"/>
      <c r="S411" s="29"/>
      <c r="T411" s="29"/>
      <c r="U411" s="29"/>
      <c r="V411" s="29"/>
    </row>
    <row r="412" spans="1:22" ht="12.75">
      <c r="A412" s="23">
        <v>411</v>
      </c>
      <c r="B412" s="25">
        <v>43926</v>
      </c>
      <c r="C412" s="41"/>
      <c r="D412" s="29"/>
      <c r="E412" s="23" t="s">
        <v>51</v>
      </c>
      <c r="F412" s="29"/>
      <c r="G412" s="23" t="s">
        <v>560</v>
      </c>
      <c r="H412" s="23" t="s">
        <v>47</v>
      </c>
      <c r="I412" s="23" t="str">
        <f>VLOOKUP(H412,State_codes!$B$2:$C$38, 2, FALSE)</f>
        <v>KL</v>
      </c>
      <c r="J412" s="29"/>
      <c r="K412" s="29"/>
      <c r="L412" s="34" t="s">
        <v>1167</v>
      </c>
      <c r="M412" s="36"/>
      <c r="N412" s="36"/>
      <c r="O412" s="29"/>
      <c r="P412" s="29"/>
      <c r="Q412" s="29"/>
      <c r="R412" s="29"/>
      <c r="S412" s="29"/>
      <c r="T412" s="29"/>
      <c r="U412" s="29"/>
      <c r="V412" s="29"/>
    </row>
    <row r="413" spans="1:22" ht="12.75">
      <c r="A413" s="23">
        <v>412</v>
      </c>
      <c r="B413" s="25">
        <v>43926</v>
      </c>
      <c r="C413" s="41"/>
      <c r="D413" s="29"/>
      <c r="E413" s="23" t="s">
        <v>51</v>
      </c>
      <c r="F413" s="29"/>
      <c r="G413" s="29"/>
      <c r="H413" s="23" t="s">
        <v>236</v>
      </c>
      <c r="I413" s="23" t="str">
        <f>VLOOKUP(H413,State_codes!$B$2:$C$38, 2, FALSE)</f>
        <v>AP</v>
      </c>
      <c r="J413" s="23" t="s">
        <v>429</v>
      </c>
      <c r="K413" s="29"/>
      <c r="L413" s="30" t="s">
        <v>1182</v>
      </c>
      <c r="M413" s="36"/>
      <c r="N413" s="36"/>
      <c r="O413" s="29"/>
      <c r="P413" s="29"/>
      <c r="Q413" s="29"/>
      <c r="R413" s="29"/>
      <c r="S413" s="29"/>
      <c r="T413" s="29"/>
      <c r="U413" s="29"/>
      <c r="V413" s="29"/>
    </row>
    <row r="414" spans="1:22" ht="12.75">
      <c r="A414" s="23">
        <v>413</v>
      </c>
      <c r="B414" s="25">
        <v>43926</v>
      </c>
      <c r="C414" s="41"/>
      <c r="D414" s="29"/>
      <c r="E414" s="23" t="s">
        <v>51</v>
      </c>
      <c r="F414" s="29"/>
      <c r="G414" s="29"/>
      <c r="H414" s="23" t="s">
        <v>236</v>
      </c>
      <c r="I414" s="23" t="str">
        <f>VLOOKUP(H414,State_codes!$B$2:$C$38, 2, FALSE)</f>
        <v>AP</v>
      </c>
      <c r="J414" s="23" t="s">
        <v>429</v>
      </c>
      <c r="K414" s="29"/>
      <c r="L414" s="30" t="s">
        <v>1182</v>
      </c>
      <c r="M414" s="36"/>
      <c r="N414" s="36"/>
      <c r="O414" s="29"/>
      <c r="P414" s="29"/>
      <c r="Q414" s="29"/>
      <c r="R414" s="29"/>
      <c r="S414" s="29"/>
      <c r="T414" s="29"/>
      <c r="U414" s="29"/>
      <c r="V414" s="29"/>
    </row>
    <row r="415" spans="1:22" ht="12.75">
      <c r="A415" s="23">
        <v>414</v>
      </c>
      <c r="B415" s="25">
        <v>43926</v>
      </c>
      <c r="C415" s="41"/>
      <c r="D415" s="29"/>
      <c r="E415" s="23" t="s">
        <v>51</v>
      </c>
      <c r="F415" s="29"/>
      <c r="G415" s="29"/>
      <c r="H415" s="23" t="s">
        <v>236</v>
      </c>
      <c r="I415" s="23" t="str">
        <f>VLOOKUP(H415,State_codes!$B$2:$C$38, 2, FALSE)</f>
        <v>AP</v>
      </c>
      <c r="J415" s="23" t="s">
        <v>429</v>
      </c>
      <c r="K415" s="29"/>
      <c r="L415" s="30" t="s">
        <v>1182</v>
      </c>
      <c r="M415" s="36"/>
      <c r="N415" s="36"/>
      <c r="O415" s="29"/>
      <c r="P415" s="29"/>
      <c r="Q415" s="29"/>
      <c r="R415" s="29"/>
      <c r="S415" s="29"/>
      <c r="T415" s="29"/>
      <c r="U415" s="29"/>
      <c r="V415" s="29"/>
    </row>
    <row r="416" spans="1:22" ht="12.75">
      <c r="A416" s="23">
        <v>415</v>
      </c>
      <c r="B416" s="25">
        <v>43926</v>
      </c>
      <c r="C416" s="27">
        <v>53</v>
      </c>
      <c r="D416" s="23" t="s">
        <v>40</v>
      </c>
      <c r="E416" s="23" t="s">
        <v>42</v>
      </c>
      <c r="F416" s="29"/>
      <c r="G416" s="23" t="s">
        <v>223</v>
      </c>
      <c r="H416" s="23" t="s">
        <v>224</v>
      </c>
      <c r="I416" s="23" t="str">
        <f>VLOOKUP(H416,State_codes!$B$2:$C$38, 2, FALSE)</f>
        <v>MP</v>
      </c>
      <c r="J416" s="23" t="s">
        <v>1184</v>
      </c>
      <c r="K416" s="29"/>
      <c r="L416" s="37" t="s">
        <v>1185</v>
      </c>
      <c r="M416" s="30" t="s">
        <v>1186</v>
      </c>
      <c r="N416" s="36"/>
      <c r="O416" s="29"/>
      <c r="P416" s="29"/>
      <c r="Q416" s="29"/>
      <c r="R416" s="29"/>
      <c r="S416" s="29"/>
      <c r="T416" s="29"/>
      <c r="U416" s="29"/>
      <c r="V416" s="29"/>
    </row>
    <row r="417" spans="1:22" ht="12.75">
      <c r="A417" s="23">
        <v>416</v>
      </c>
      <c r="B417" s="25">
        <v>43926</v>
      </c>
      <c r="C417" s="41"/>
      <c r="D417" s="23" t="s">
        <v>39</v>
      </c>
      <c r="E417" s="23" t="s">
        <v>51</v>
      </c>
      <c r="F417" s="29"/>
      <c r="G417" s="23" t="s">
        <v>1187</v>
      </c>
      <c r="H417" s="23" t="s">
        <v>224</v>
      </c>
      <c r="I417" s="23" t="str">
        <f>VLOOKUP(H417,State_codes!$B$2:$C$38, 2, FALSE)</f>
        <v>MP</v>
      </c>
      <c r="J417" s="23" t="s">
        <v>429</v>
      </c>
      <c r="K417" s="29"/>
      <c r="L417" s="30" t="s">
        <v>1188</v>
      </c>
      <c r="M417" s="36"/>
      <c r="N417" s="36"/>
      <c r="O417" s="29"/>
      <c r="P417" s="29"/>
      <c r="Q417" s="29"/>
      <c r="R417" s="29"/>
      <c r="S417" s="29"/>
      <c r="T417" s="29"/>
      <c r="U417" s="29"/>
      <c r="V417" s="29"/>
    </row>
    <row r="418" spans="1:22" ht="12.75">
      <c r="A418" s="23">
        <v>417</v>
      </c>
      <c r="B418" s="25">
        <v>43926</v>
      </c>
      <c r="C418" s="41"/>
      <c r="D418" s="23" t="s">
        <v>39</v>
      </c>
      <c r="E418" s="23" t="s">
        <v>51</v>
      </c>
      <c r="F418" s="29"/>
      <c r="G418" s="23" t="s">
        <v>1187</v>
      </c>
      <c r="H418" s="23" t="s">
        <v>224</v>
      </c>
      <c r="I418" s="23" t="str">
        <f>VLOOKUP(H418,State_codes!$B$2:$C$38, 2, FALSE)</f>
        <v>MP</v>
      </c>
      <c r="J418" s="23" t="s">
        <v>429</v>
      </c>
      <c r="K418" s="29"/>
      <c r="L418" s="30" t="s">
        <v>1188</v>
      </c>
      <c r="M418" s="36"/>
      <c r="N418" s="36"/>
      <c r="O418" s="29"/>
      <c r="P418" s="29"/>
      <c r="Q418" s="29"/>
      <c r="R418" s="29"/>
      <c r="S418" s="29"/>
      <c r="T418" s="29"/>
      <c r="U418" s="29"/>
      <c r="V418" s="29"/>
    </row>
    <row r="419" spans="1:22" ht="12.75">
      <c r="A419" s="23">
        <v>418</v>
      </c>
      <c r="B419" s="25">
        <v>43926</v>
      </c>
      <c r="C419" s="41"/>
      <c r="D419" s="23" t="s">
        <v>40</v>
      </c>
      <c r="E419" s="23" t="s">
        <v>51</v>
      </c>
      <c r="F419" s="29"/>
      <c r="G419" s="23" t="s">
        <v>1187</v>
      </c>
      <c r="H419" s="23" t="s">
        <v>224</v>
      </c>
      <c r="I419" s="23" t="str">
        <f>VLOOKUP(H419,State_codes!$B$2:$C$38, 2, FALSE)</f>
        <v>MP</v>
      </c>
      <c r="J419" s="23" t="s">
        <v>429</v>
      </c>
      <c r="K419" s="29"/>
      <c r="L419" s="30" t="s">
        <v>1188</v>
      </c>
      <c r="M419" s="36"/>
      <c r="N419" s="36"/>
      <c r="O419" s="29"/>
      <c r="P419" s="29"/>
      <c r="Q419" s="29"/>
      <c r="R419" s="29"/>
      <c r="S419" s="29"/>
      <c r="T419" s="29"/>
      <c r="U419" s="29"/>
      <c r="V419" s="29"/>
    </row>
    <row r="420" spans="1:22" ht="12.75">
      <c r="A420" s="23">
        <v>419</v>
      </c>
      <c r="B420" s="25">
        <v>43926</v>
      </c>
      <c r="C420" s="27">
        <v>70</v>
      </c>
      <c r="D420" s="23" t="s">
        <v>40</v>
      </c>
      <c r="E420" s="23" t="s">
        <v>42</v>
      </c>
      <c r="F420" s="29"/>
      <c r="G420" s="23" t="s">
        <v>43</v>
      </c>
      <c r="H420" s="23" t="s">
        <v>45</v>
      </c>
      <c r="I420" s="23" t="str">
        <f>VLOOKUP(H420,State_codes!$B$2:$C$38, 2, FALSE)</f>
        <v>MH</v>
      </c>
      <c r="J420" s="23" t="s">
        <v>1189</v>
      </c>
      <c r="K420" s="29"/>
      <c r="L420" s="30" t="s">
        <v>1190</v>
      </c>
      <c r="M420" s="34" t="s">
        <v>1191</v>
      </c>
      <c r="N420" s="36"/>
      <c r="O420" s="29"/>
      <c r="P420" s="29"/>
      <c r="Q420" s="29"/>
      <c r="R420" s="29"/>
      <c r="S420" s="29"/>
      <c r="T420" s="29"/>
      <c r="U420" s="29"/>
      <c r="V420" s="29"/>
    </row>
    <row r="421" spans="1:22" ht="12.75">
      <c r="A421" s="23">
        <v>420</v>
      </c>
      <c r="B421" s="25">
        <v>43926</v>
      </c>
      <c r="C421" s="27">
        <v>77</v>
      </c>
      <c r="D421" s="23" t="s">
        <v>39</v>
      </c>
      <c r="E421" s="23" t="s">
        <v>42</v>
      </c>
      <c r="F421" s="29"/>
      <c r="G421" s="23" t="s">
        <v>43</v>
      </c>
      <c r="H421" s="23" t="s">
        <v>45</v>
      </c>
      <c r="I421" s="23" t="str">
        <f>VLOOKUP(H421,State_codes!$B$2:$C$38, 2, FALSE)</f>
        <v>MH</v>
      </c>
      <c r="J421" s="23" t="s">
        <v>1193</v>
      </c>
      <c r="K421" s="29"/>
      <c r="L421" s="30" t="s">
        <v>1190</v>
      </c>
      <c r="M421" s="34" t="s">
        <v>1191</v>
      </c>
      <c r="N421" s="36"/>
      <c r="O421" s="29"/>
      <c r="P421" s="29"/>
      <c r="Q421" s="29"/>
      <c r="R421" s="29"/>
      <c r="S421" s="29"/>
      <c r="T421" s="29"/>
      <c r="U421" s="29"/>
      <c r="V421" s="29"/>
    </row>
    <row r="422" spans="1:22" ht="12.75">
      <c r="A422" s="23">
        <v>421</v>
      </c>
      <c r="B422" s="25">
        <v>43926</v>
      </c>
      <c r="C422" s="27">
        <v>52</v>
      </c>
      <c r="D422" s="23" t="s">
        <v>39</v>
      </c>
      <c r="E422" s="23" t="s">
        <v>42</v>
      </c>
      <c r="F422" s="29"/>
      <c r="G422" s="23" t="s">
        <v>43</v>
      </c>
      <c r="H422" s="23" t="s">
        <v>45</v>
      </c>
      <c r="I422" s="23" t="str">
        <f>VLOOKUP(H422,State_codes!$B$2:$C$38, 2, FALSE)</f>
        <v>MH</v>
      </c>
      <c r="J422" s="23" t="s">
        <v>429</v>
      </c>
      <c r="K422" s="29"/>
      <c r="L422" s="30" t="s">
        <v>1190</v>
      </c>
      <c r="M422" s="36"/>
      <c r="N422" s="36"/>
      <c r="O422" s="29"/>
      <c r="P422" s="29"/>
      <c r="Q422" s="29"/>
      <c r="R422" s="29"/>
      <c r="S422" s="29"/>
      <c r="T422" s="29"/>
      <c r="U422" s="29"/>
      <c r="V422" s="29"/>
    </row>
    <row r="423" spans="1:22" ht="12.75">
      <c r="A423" s="23">
        <v>422</v>
      </c>
      <c r="B423" s="25">
        <v>43926</v>
      </c>
      <c r="C423" s="27">
        <v>80</v>
      </c>
      <c r="D423" s="23" t="s">
        <v>39</v>
      </c>
      <c r="E423" s="23" t="s">
        <v>42</v>
      </c>
      <c r="F423" s="29"/>
      <c r="G423" s="23" t="s">
        <v>43</v>
      </c>
      <c r="H423" s="23" t="s">
        <v>45</v>
      </c>
      <c r="I423" s="23" t="str">
        <f>VLOOKUP(H423,State_codes!$B$2:$C$38, 2, FALSE)</f>
        <v>MH</v>
      </c>
      <c r="J423" s="23" t="s">
        <v>1199</v>
      </c>
      <c r="K423" s="29"/>
      <c r="L423" s="30" t="s">
        <v>1190</v>
      </c>
      <c r="M423" s="36"/>
      <c r="N423" s="36"/>
      <c r="O423" s="29"/>
      <c r="P423" s="29"/>
      <c r="Q423" s="29"/>
      <c r="R423" s="29"/>
      <c r="S423" s="29"/>
      <c r="T423" s="29"/>
      <c r="U423" s="29"/>
      <c r="V423" s="29"/>
    </row>
    <row r="424" spans="1:22" ht="12.75">
      <c r="A424" s="23">
        <v>423</v>
      </c>
      <c r="B424" s="25">
        <v>43926</v>
      </c>
      <c r="C424" s="27">
        <v>64</v>
      </c>
      <c r="D424" s="23" t="s">
        <v>39</v>
      </c>
      <c r="E424" s="23" t="s">
        <v>42</v>
      </c>
      <c r="F424" s="29"/>
      <c r="G424" s="23" t="s">
        <v>43</v>
      </c>
      <c r="H424" s="23" t="s">
        <v>45</v>
      </c>
      <c r="I424" s="23" t="str">
        <f>VLOOKUP(H424,State_codes!$B$2:$C$38, 2, FALSE)</f>
        <v>MH</v>
      </c>
      <c r="J424" s="23" t="s">
        <v>429</v>
      </c>
      <c r="K424" s="29"/>
      <c r="L424" s="30" t="s">
        <v>1190</v>
      </c>
      <c r="M424" s="36"/>
      <c r="N424" s="36"/>
      <c r="O424" s="29"/>
      <c r="P424" s="29"/>
      <c r="Q424" s="29"/>
      <c r="R424" s="29"/>
      <c r="S424" s="29"/>
      <c r="T424" s="29"/>
      <c r="U424" s="29"/>
      <c r="V424" s="29"/>
    </row>
    <row r="425" spans="1:22" ht="12.75">
      <c r="A425" s="23">
        <v>424</v>
      </c>
      <c r="B425" s="25">
        <v>43926</v>
      </c>
      <c r="C425" s="41"/>
      <c r="D425" s="23" t="s">
        <v>39</v>
      </c>
      <c r="E425" s="23" t="s">
        <v>42</v>
      </c>
      <c r="F425" s="29"/>
      <c r="G425" s="23" t="s">
        <v>43</v>
      </c>
      <c r="H425" s="23" t="s">
        <v>45</v>
      </c>
      <c r="I425" s="23" t="str">
        <f>VLOOKUP(H425,State_codes!$B$2:$C$38, 2, FALSE)</f>
        <v>MH</v>
      </c>
      <c r="J425" s="23" t="s">
        <v>429</v>
      </c>
      <c r="K425" s="29"/>
      <c r="L425" s="30" t="s">
        <v>1190</v>
      </c>
      <c r="M425" s="36"/>
      <c r="N425" s="36"/>
      <c r="O425" s="29"/>
      <c r="P425" s="29"/>
      <c r="Q425" s="29"/>
      <c r="R425" s="29"/>
      <c r="S425" s="29"/>
      <c r="T425" s="29"/>
      <c r="U425" s="29"/>
      <c r="V425" s="29"/>
    </row>
    <row r="426" spans="1:22" ht="12.75">
      <c r="A426" s="23">
        <v>425</v>
      </c>
      <c r="B426" s="25">
        <v>43926</v>
      </c>
      <c r="C426" s="41"/>
      <c r="D426" s="23" t="s">
        <v>39</v>
      </c>
      <c r="E426" s="23" t="s">
        <v>42</v>
      </c>
      <c r="F426" s="29"/>
      <c r="G426" s="23" t="s">
        <v>43</v>
      </c>
      <c r="H426" s="23" t="s">
        <v>45</v>
      </c>
      <c r="I426" s="23" t="str">
        <f>VLOOKUP(H426,State_codes!$B$2:$C$38, 2, FALSE)</f>
        <v>MH</v>
      </c>
      <c r="J426" s="23" t="s">
        <v>429</v>
      </c>
      <c r="K426" s="29"/>
      <c r="L426" s="30" t="s">
        <v>1190</v>
      </c>
      <c r="M426" s="36"/>
      <c r="N426" s="36"/>
      <c r="O426" s="29"/>
      <c r="P426" s="29"/>
      <c r="Q426" s="29"/>
      <c r="R426" s="29"/>
      <c r="S426" s="29"/>
      <c r="T426" s="29"/>
      <c r="U426" s="29"/>
      <c r="V426" s="29"/>
    </row>
    <row r="427" spans="1:22" ht="12.75">
      <c r="A427" s="23">
        <v>426</v>
      </c>
      <c r="B427" s="25">
        <v>43926</v>
      </c>
      <c r="C427" s="41"/>
      <c r="D427" s="23" t="s">
        <v>39</v>
      </c>
      <c r="E427" s="23" t="s">
        <v>42</v>
      </c>
      <c r="F427" s="29"/>
      <c r="G427" s="23" t="s">
        <v>43</v>
      </c>
      <c r="H427" s="23" t="s">
        <v>45</v>
      </c>
      <c r="I427" s="23" t="str">
        <f>VLOOKUP(H427,State_codes!$B$2:$C$38, 2, FALSE)</f>
        <v>MH</v>
      </c>
      <c r="J427" s="23" t="s">
        <v>429</v>
      </c>
      <c r="K427" s="29"/>
      <c r="L427" s="30" t="s">
        <v>1190</v>
      </c>
      <c r="M427" s="36"/>
      <c r="N427" s="36"/>
      <c r="O427" s="29"/>
      <c r="P427" s="29"/>
      <c r="Q427" s="29"/>
      <c r="R427" s="29"/>
      <c r="S427" s="29"/>
      <c r="T427" s="29"/>
      <c r="U427" s="29"/>
      <c r="V427" s="29"/>
    </row>
    <row r="428" spans="1:22" ht="12.75">
      <c r="A428" s="23">
        <v>427</v>
      </c>
      <c r="B428" s="25">
        <v>43926</v>
      </c>
      <c r="C428" s="27">
        <v>67</v>
      </c>
      <c r="D428" s="23" t="s">
        <v>40</v>
      </c>
      <c r="E428" s="23" t="s">
        <v>42</v>
      </c>
      <c r="F428" s="23" t="s">
        <v>1208</v>
      </c>
      <c r="G428" s="23" t="s">
        <v>83</v>
      </c>
      <c r="H428" s="23" t="s">
        <v>45</v>
      </c>
      <c r="I428" s="23" t="str">
        <f>VLOOKUP(H428,State_codes!$B$2:$C$38, 2, FALSE)</f>
        <v>MH</v>
      </c>
      <c r="J428" s="23" t="s">
        <v>1209</v>
      </c>
      <c r="K428" s="29"/>
      <c r="L428" s="30" t="s">
        <v>1190</v>
      </c>
      <c r="M428" s="34" t="s">
        <v>1191</v>
      </c>
      <c r="N428" s="36"/>
      <c r="O428" s="29"/>
      <c r="P428" s="29"/>
      <c r="Q428" s="29"/>
      <c r="R428" s="29"/>
      <c r="S428" s="29"/>
      <c r="T428" s="29"/>
      <c r="U428" s="29"/>
      <c r="V428" s="29"/>
    </row>
    <row r="429" spans="1:22" ht="12.75">
      <c r="A429" s="23">
        <v>428</v>
      </c>
      <c r="B429" s="25">
        <v>43926</v>
      </c>
      <c r="C429" s="41"/>
      <c r="D429" s="29"/>
      <c r="E429" s="23" t="s">
        <v>51</v>
      </c>
      <c r="F429" s="29"/>
      <c r="G429" s="29"/>
      <c r="H429" s="23" t="s">
        <v>45</v>
      </c>
      <c r="I429" s="23" t="str">
        <f>VLOOKUP(H429,State_codes!$B$2:$C$38, 2, FALSE)</f>
        <v>MH</v>
      </c>
      <c r="J429" s="23" t="s">
        <v>429</v>
      </c>
      <c r="K429" s="29"/>
      <c r="L429" s="30" t="s">
        <v>1210</v>
      </c>
      <c r="M429" s="36"/>
      <c r="N429" s="36"/>
      <c r="O429" s="29"/>
      <c r="P429" s="29"/>
      <c r="Q429" s="29"/>
      <c r="R429" s="29"/>
      <c r="S429" s="29"/>
      <c r="T429" s="29"/>
      <c r="U429" s="29"/>
      <c r="V429" s="29"/>
    </row>
    <row r="430" spans="1:22" ht="12.75">
      <c r="A430" s="23">
        <v>429</v>
      </c>
      <c r="B430" s="25">
        <v>43926</v>
      </c>
      <c r="C430" s="41"/>
      <c r="D430" s="29"/>
      <c r="E430" s="23" t="s">
        <v>51</v>
      </c>
      <c r="F430" s="29"/>
      <c r="G430" s="29"/>
      <c r="H430" s="23" t="s">
        <v>45</v>
      </c>
      <c r="I430" s="23" t="str">
        <f>VLOOKUP(H430,State_codes!$B$2:$C$38, 2, FALSE)</f>
        <v>MH</v>
      </c>
      <c r="J430" s="23" t="s">
        <v>429</v>
      </c>
      <c r="K430" s="29"/>
      <c r="L430" s="30" t="s">
        <v>1210</v>
      </c>
      <c r="M430" s="36"/>
      <c r="N430" s="36"/>
      <c r="O430" s="29"/>
      <c r="P430" s="29"/>
      <c r="Q430" s="29"/>
      <c r="R430" s="29"/>
      <c r="S430" s="29"/>
      <c r="T430" s="29"/>
      <c r="U430" s="29"/>
      <c r="V430" s="29"/>
    </row>
    <row r="431" spans="1:22" ht="12.75">
      <c r="A431" s="23">
        <v>430</v>
      </c>
      <c r="B431" s="25">
        <v>43926</v>
      </c>
      <c r="C431" s="41"/>
      <c r="D431" s="29"/>
      <c r="E431" s="23" t="s">
        <v>51</v>
      </c>
      <c r="F431" s="29"/>
      <c r="G431" s="29"/>
      <c r="H431" s="23" t="s">
        <v>45</v>
      </c>
      <c r="I431" s="23" t="str">
        <f>VLOOKUP(H431,State_codes!$B$2:$C$38, 2, FALSE)</f>
        <v>MH</v>
      </c>
      <c r="J431" s="23" t="s">
        <v>429</v>
      </c>
      <c r="K431" s="29"/>
      <c r="L431" s="30" t="s">
        <v>1210</v>
      </c>
      <c r="M431" s="36"/>
      <c r="N431" s="36"/>
      <c r="O431" s="29"/>
      <c r="P431" s="29"/>
      <c r="Q431" s="29"/>
      <c r="R431" s="29"/>
      <c r="S431" s="29"/>
      <c r="T431" s="29"/>
      <c r="U431" s="29"/>
      <c r="V431" s="29"/>
    </row>
    <row r="432" spans="1:22" ht="12.75">
      <c r="A432" s="23">
        <v>431</v>
      </c>
      <c r="B432" s="25">
        <v>43926</v>
      </c>
      <c r="C432" s="41"/>
      <c r="D432" s="29"/>
      <c r="E432" s="23" t="s">
        <v>51</v>
      </c>
      <c r="F432" s="29"/>
      <c r="G432" s="29"/>
      <c r="H432" s="23" t="s">
        <v>45</v>
      </c>
      <c r="I432" s="23" t="str">
        <f>VLOOKUP(H432,State_codes!$B$2:$C$38, 2, FALSE)</f>
        <v>MH</v>
      </c>
      <c r="J432" s="23" t="s">
        <v>429</v>
      </c>
      <c r="K432" s="29"/>
      <c r="L432" s="30" t="s">
        <v>1210</v>
      </c>
      <c r="M432" s="36"/>
      <c r="N432" s="36"/>
      <c r="O432" s="29"/>
      <c r="P432" s="29"/>
      <c r="Q432" s="29"/>
      <c r="R432" s="29"/>
      <c r="S432" s="29"/>
      <c r="T432" s="29"/>
      <c r="U432" s="29"/>
      <c r="V432" s="29"/>
    </row>
    <row r="433" spans="1:22" ht="12.75">
      <c r="A433" s="23">
        <v>432</v>
      </c>
      <c r="B433" s="25">
        <v>43926</v>
      </c>
      <c r="C433" s="41"/>
      <c r="D433" s="29"/>
      <c r="E433" s="23" t="s">
        <v>51</v>
      </c>
      <c r="F433" s="29"/>
      <c r="G433" s="29"/>
      <c r="H433" s="23" t="s">
        <v>354</v>
      </c>
      <c r="I433" s="23" t="str">
        <f>VLOOKUP(H433,State_codes!$B$2:$C$38, 2, FALSE)</f>
        <v>CT</v>
      </c>
      <c r="J433" s="23" t="s">
        <v>429</v>
      </c>
      <c r="K433" s="29"/>
      <c r="L433" s="30" t="s">
        <v>1216</v>
      </c>
      <c r="M433" s="36"/>
      <c r="N433" s="36"/>
      <c r="O433" s="29"/>
      <c r="P433" s="29"/>
      <c r="Q433" s="29"/>
      <c r="R433" s="29"/>
      <c r="S433" s="29"/>
      <c r="T433" s="29"/>
      <c r="U433" s="29"/>
      <c r="V433" s="29"/>
    </row>
    <row r="434" spans="1:22" ht="12.75">
      <c r="A434" s="23">
        <v>433</v>
      </c>
      <c r="B434" s="25">
        <v>43926</v>
      </c>
      <c r="C434" s="27">
        <v>52</v>
      </c>
      <c r="D434" s="23" t="s">
        <v>39</v>
      </c>
      <c r="E434" s="23" t="s">
        <v>42</v>
      </c>
      <c r="F434" s="29"/>
      <c r="G434" s="29"/>
      <c r="H434" s="23" t="s">
        <v>95</v>
      </c>
      <c r="I434" s="23" t="str">
        <f>VLOOKUP(H434,State_codes!$B$2:$C$38, 2, FALSE)</f>
        <v>DL</v>
      </c>
      <c r="J434" s="23" t="s">
        <v>1218</v>
      </c>
      <c r="K434" s="29"/>
      <c r="L434" s="34" t="s">
        <v>1219</v>
      </c>
      <c r="M434" s="34" t="s">
        <v>1220</v>
      </c>
      <c r="N434" s="36"/>
      <c r="O434" s="29"/>
      <c r="P434" s="29"/>
      <c r="Q434" s="29"/>
      <c r="R434" s="29"/>
      <c r="S434" s="29"/>
      <c r="T434" s="29"/>
      <c r="U434" s="29"/>
      <c r="V434" s="29"/>
    </row>
    <row r="435" spans="1:22" ht="12.75">
      <c r="A435" s="23">
        <v>434</v>
      </c>
      <c r="B435" s="25">
        <v>43926</v>
      </c>
      <c r="C435" s="41"/>
      <c r="D435" s="29"/>
      <c r="E435" s="23" t="s">
        <v>51</v>
      </c>
      <c r="F435" s="29"/>
      <c r="G435" s="29"/>
      <c r="H435" s="23" t="s">
        <v>330</v>
      </c>
      <c r="I435" s="23" t="str">
        <f>VLOOKUP(H435,State_codes!$B$2:$C$38, 2, FALSE)</f>
        <v>CH</v>
      </c>
      <c r="J435" s="23" t="s">
        <v>429</v>
      </c>
      <c r="K435" s="29"/>
      <c r="L435" s="36"/>
      <c r="M435" s="36"/>
      <c r="N435" s="36"/>
      <c r="O435" s="29"/>
      <c r="P435" s="29"/>
      <c r="Q435" s="29"/>
      <c r="R435" s="29"/>
      <c r="S435" s="29"/>
      <c r="T435" s="29"/>
      <c r="U435" s="29"/>
      <c r="V435" s="29"/>
    </row>
    <row r="436" spans="1:22" ht="12.75">
      <c r="A436" s="23">
        <v>435</v>
      </c>
      <c r="B436" s="25">
        <v>43926</v>
      </c>
      <c r="C436" s="41"/>
      <c r="D436" s="29"/>
      <c r="E436" s="23" t="s">
        <v>51</v>
      </c>
      <c r="F436" s="29"/>
      <c r="G436" s="29"/>
      <c r="H436" s="23" t="s">
        <v>330</v>
      </c>
      <c r="I436" s="23" t="str">
        <f>VLOOKUP(H436,State_codes!$B$2:$C$38, 2, FALSE)</f>
        <v>CH</v>
      </c>
      <c r="J436" s="23" t="s">
        <v>429</v>
      </c>
      <c r="K436" s="29"/>
      <c r="L436" s="36"/>
      <c r="M436" s="36"/>
      <c r="N436" s="36"/>
      <c r="O436" s="29"/>
      <c r="P436" s="29"/>
      <c r="Q436" s="29"/>
      <c r="R436" s="29"/>
      <c r="S436" s="29"/>
      <c r="T436" s="29"/>
      <c r="U436" s="29"/>
      <c r="V436" s="29"/>
    </row>
    <row r="437" spans="1:22" ht="12.75">
      <c r="A437" s="23">
        <v>436</v>
      </c>
      <c r="B437" s="25">
        <v>43926</v>
      </c>
      <c r="C437" s="27">
        <v>55</v>
      </c>
      <c r="D437" s="23" t="s">
        <v>39</v>
      </c>
      <c r="E437" s="23" t="s">
        <v>42</v>
      </c>
      <c r="F437" s="23" t="s">
        <v>1224</v>
      </c>
      <c r="G437" s="23" t="s">
        <v>1224</v>
      </c>
      <c r="H437" s="23" t="s">
        <v>126</v>
      </c>
      <c r="I437" s="23" t="str">
        <f>VLOOKUP(H437,State_codes!$B$2:$C$38, 2, FALSE)</f>
        <v>UP</v>
      </c>
      <c r="J437" s="23" t="s">
        <v>1225</v>
      </c>
      <c r="K437" s="29"/>
      <c r="L437" s="34" t="s">
        <v>1226</v>
      </c>
      <c r="M437" s="36"/>
      <c r="N437" s="36"/>
      <c r="O437" s="29"/>
      <c r="P437" s="29"/>
      <c r="Q437" s="29"/>
      <c r="R437" s="29"/>
      <c r="S437" s="29"/>
      <c r="T437" s="29"/>
      <c r="U437" s="29"/>
      <c r="V437" s="29"/>
    </row>
    <row r="438" spans="1:22" ht="12.75">
      <c r="A438" s="23">
        <v>437</v>
      </c>
      <c r="B438" s="25">
        <v>43926</v>
      </c>
      <c r="C438" s="27">
        <v>32</v>
      </c>
      <c r="D438" s="23" t="s">
        <v>39</v>
      </c>
      <c r="E438" s="23" t="s">
        <v>51</v>
      </c>
      <c r="F438" s="29"/>
      <c r="G438" s="29"/>
      <c r="H438" s="23" t="s">
        <v>182</v>
      </c>
      <c r="I438" s="23" t="str">
        <f>VLOOKUP(H438,State_codes!$B$2:$C$38, 2, FALSE)</f>
        <v>GJ</v>
      </c>
      <c r="J438" s="29"/>
      <c r="K438" s="29"/>
      <c r="L438" s="34" t="s">
        <v>1227</v>
      </c>
      <c r="M438" s="36"/>
      <c r="N438" s="36"/>
      <c r="O438" s="29"/>
      <c r="P438" s="29"/>
      <c r="Q438" s="29"/>
      <c r="R438" s="29"/>
      <c r="S438" s="29"/>
      <c r="T438" s="29"/>
      <c r="U438" s="29"/>
      <c r="V438" s="29"/>
    </row>
    <row r="439" spans="1:22" ht="12.75">
      <c r="A439" s="23">
        <v>438</v>
      </c>
      <c r="B439" s="25">
        <v>43926</v>
      </c>
      <c r="C439" s="27">
        <v>66</v>
      </c>
      <c r="D439" s="23" t="s">
        <v>39</v>
      </c>
      <c r="E439" s="23" t="s">
        <v>51</v>
      </c>
      <c r="F439" s="29"/>
      <c r="G439" s="29"/>
      <c r="H439" s="23" t="s">
        <v>182</v>
      </c>
      <c r="I439" s="23" t="str">
        <f>VLOOKUP(H439,State_codes!$B$2:$C$38, 2, FALSE)</f>
        <v>GJ</v>
      </c>
      <c r="J439" s="29"/>
      <c r="K439" s="29"/>
      <c r="L439" s="34" t="s">
        <v>1227</v>
      </c>
      <c r="M439" s="36"/>
      <c r="N439" s="36"/>
      <c r="O439" s="29"/>
      <c r="P439" s="29"/>
      <c r="Q439" s="29"/>
      <c r="R439" s="29"/>
      <c r="S439" s="29"/>
      <c r="T439" s="29"/>
      <c r="U439" s="29"/>
      <c r="V439" s="29"/>
    </row>
    <row r="440" spans="1:22" ht="12.75">
      <c r="A440" s="23">
        <v>439</v>
      </c>
      <c r="B440" s="25">
        <v>43926</v>
      </c>
      <c r="C440" s="27">
        <v>70</v>
      </c>
      <c r="D440" s="23" t="s">
        <v>39</v>
      </c>
      <c r="E440" s="23" t="s">
        <v>51</v>
      </c>
      <c r="F440" s="29"/>
      <c r="G440" s="29"/>
      <c r="H440" s="23" t="s">
        <v>182</v>
      </c>
      <c r="I440" s="23" t="str">
        <f>VLOOKUP(H440,State_codes!$B$2:$C$38, 2, FALSE)</f>
        <v>GJ</v>
      </c>
      <c r="J440" s="29"/>
      <c r="K440" s="29"/>
      <c r="L440" s="34" t="s">
        <v>1227</v>
      </c>
      <c r="M440" s="36"/>
      <c r="N440" s="36"/>
      <c r="O440" s="29"/>
      <c r="P440" s="29"/>
      <c r="Q440" s="29"/>
      <c r="R440" s="29"/>
      <c r="S440" s="29"/>
      <c r="T440" s="29"/>
      <c r="U440" s="29"/>
      <c r="V440" s="29"/>
    </row>
    <row r="441" spans="1:22" ht="12.75">
      <c r="A441" s="23">
        <v>440</v>
      </c>
      <c r="B441" s="25">
        <v>43926</v>
      </c>
      <c r="C441" s="27">
        <v>32</v>
      </c>
      <c r="D441" s="23" t="s">
        <v>39</v>
      </c>
      <c r="E441" s="23" t="s">
        <v>51</v>
      </c>
      <c r="F441" s="29"/>
      <c r="G441" s="29"/>
      <c r="H441" s="23" t="s">
        <v>182</v>
      </c>
      <c r="I441" s="23" t="str">
        <f>VLOOKUP(H441,State_codes!$B$2:$C$38, 2, FALSE)</f>
        <v>GJ</v>
      </c>
      <c r="J441" s="29"/>
      <c r="K441" s="29"/>
      <c r="L441" s="34" t="s">
        <v>1227</v>
      </c>
      <c r="M441" s="36"/>
      <c r="N441" s="36"/>
      <c r="O441" s="29"/>
      <c r="P441" s="29"/>
      <c r="Q441" s="29"/>
      <c r="R441" s="29"/>
      <c r="S441" s="29"/>
      <c r="T441" s="29"/>
      <c r="U441" s="29"/>
      <c r="V441" s="29"/>
    </row>
    <row r="442" spans="1:22" ht="12.75">
      <c r="A442" s="23">
        <v>441</v>
      </c>
      <c r="B442" s="25">
        <v>43926</v>
      </c>
      <c r="C442" s="27">
        <v>50</v>
      </c>
      <c r="D442" s="23" t="s">
        <v>39</v>
      </c>
      <c r="E442" s="23" t="s">
        <v>42</v>
      </c>
      <c r="F442" s="23" t="s">
        <v>223</v>
      </c>
      <c r="G442" s="23" t="s">
        <v>223</v>
      </c>
      <c r="H442" s="23" t="s">
        <v>224</v>
      </c>
      <c r="I442" s="23" t="str">
        <f>VLOOKUP(H442,State_codes!$B$2:$C$38, 2, FALSE)</f>
        <v>MP</v>
      </c>
      <c r="J442" s="23" t="s">
        <v>1229</v>
      </c>
      <c r="K442" s="29"/>
      <c r="L442" s="34" t="s">
        <v>1230</v>
      </c>
      <c r="M442" s="36"/>
      <c r="N442" s="36"/>
      <c r="O442" s="29"/>
      <c r="P442" s="29"/>
      <c r="Q442" s="29"/>
      <c r="R442" s="29"/>
      <c r="S442" s="29"/>
      <c r="T442" s="29"/>
      <c r="U442" s="29"/>
      <c r="V442" s="29"/>
    </row>
    <row r="443" spans="1:22" ht="12.75">
      <c r="A443" s="23">
        <v>442</v>
      </c>
      <c r="B443" s="25">
        <v>43926</v>
      </c>
      <c r="C443" s="41"/>
      <c r="D443" s="29"/>
      <c r="E443" s="23" t="s">
        <v>51</v>
      </c>
      <c r="F443" s="29"/>
      <c r="G443" s="29"/>
      <c r="H443" s="23" t="s">
        <v>262</v>
      </c>
      <c r="I443" s="23" t="str">
        <f>VLOOKUP(H443,State_codes!$B$2:$C$38, 2, FALSE)</f>
        <v>WB</v>
      </c>
      <c r="J443" s="23" t="s">
        <v>429</v>
      </c>
      <c r="K443" s="29"/>
      <c r="L443" s="34" t="s">
        <v>1065</v>
      </c>
      <c r="M443" s="36"/>
      <c r="N443" s="36"/>
      <c r="O443" s="29"/>
      <c r="P443" s="29"/>
      <c r="Q443" s="29"/>
      <c r="R443" s="29"/>
      <c r="S443" s="29"/>
      <c r="T443" s="29"/>
      <c r="U443" s="29"/>
      <c r="V443" s="29"/>
    </row>
    <row r="444" spans="1:22" ht="12.75">
      <c r="A444" s="23">
        <v>443</v>
      </c>
      <c r="B444" s="25">
        <v>43926</v>
      </c>
      <c r="C444" s="41"/>
      <c r="D444" s="29"/>
      <c r="E444" s="23" t="s">
        <v>51</v>
      </c>
      <c r="F444" s="29"/>
      <c r="G444" s="29"/>
      <c r="H444" s="23" t="s">
        <v>262</v>
      </c>
      <c r="I444" s="23" t="str">
        <f>VLOOKUP(H444,State_codes!$B$2:$C$38, 2, FALSE)</f>
        <v>WB</v>
      </c>
      <c r="J444" s="23" t="s">
        <v>429</v>
      </c>
      <c r="K444" s="29"/>
      <c r="L444" s="34" t="s">
        <v>1065</v>
      </c>
      <c r="M444" s="36"/>
      <c r="N444" s="36"/>
      <c r="O444" s="29"/>
      <c r="P444" s="29"/>
      <c r="Q444" s="29"/>
      <c r="R444" s="29"/>
      <c r="S444" s="29"/>
      <c r="T444" s="29"/>
      <c r="U444" s="29"/>
      <c r="V444" s="29"/>
    </row>
    <row r="445" spans="1:22" ht="12.75">
      <c r="A445" s="23">
        <v>444</v>
      </c>
      <c r="B445" s="25">
        <v>43926</v>
      </c>
      <c r="C445" s="41"/>
      <c r="D445" s="29"/>
      <c r="E445" s="23" t="s">
        <v>51</v>
      </c>
      <c r="F445" s="29"/>
      <c r="G445" s="29"/>
      <c r="H445" s="23" t="s">
        <v>262</v>
      </c>
      <c r="I445" s="23" t="str">
        <f>VLOOKUP(H445,State_codes!$B$2:$C$38, 2, FALSE)</f>
        <v>WB</v>
      </c>
      <c r="J445" s="23" t="s">
        <v>429</v>
      </c>
      <c r="K445" s="29"/>
      <c r="L445" s="34" t="s">
        <v>1065</v>
      </c>
      <c r="M445" s="36"/>
      <c r="N445" s="36"/>
      <c r="O445" s="29"/>
      <c r="P445" s="29"/>
      <c r="Q445" s="29"/>
      <c r="R445" s="29"/>
      <c r="S445" s="29"/>
      <c r="T445" s="29"/>
      <c r="U445" s="29"/>
      <c r="V445" s="29"/>
    </row>
    <row r="446" spans="1:22" ht="12.75">
      <c r="A446" s="23">
        <v>445</v>
      </c>
      <c r="B446" s="25">
        <v>43926</v>
      </c>
      <c r="C446" s="41"/>
      <c r="D446" s="29"/>
      <c r="E446" s="23" t="s">
        <v>51</v>
      </c>
      <c r="F446" s="29"/>
      <c r="G446" s="29"/>
      <c r="H446" s="23" t="s">
        <v>262</v>
      </c>
      <c r="I446" s="23" t="str">
        <f>VLOOKUP(H446,State_codes!$B$2:$C$38, 2, FALSE)</f>
        <v>WB</v>
      </c>
      <c r="J446" s="23" t="s">
        <v>429</v>
      </c>
      <c r="K446" s="29"/>
      <c r="L446" s="34" t="s">
        <v>1065</v>
      </c>
      <c r="M446" s="36"/>
      <c r="N446" s="36"/>
      <c r="O446" s="29"/>
      <c r="P446" s="29"/>
      <c r="Q446" s="29"/>
      <c r="R446" s="29"/>
      <c r="S446" s="29"/>
      <c r="T446" s="29"/>
      <c r="U446" s="29"/>
      <c r="V446" s="29"/>
    </row>
    <row r="447" spans="1:22" ht="12.75">
      <c r="A447" s="23">
        <v>446</v>
      </c>
      <c r="B447" s="25">
        <v>43926</v>
      </c>
      <c r="C447" s="41"/>
      <c r="D447" s="29"/>
      <c r="E447" s="23" t="s">
        <v>51</v>
      </c>
      <c r="F447" s="29"/>
      <c r="G447" s="29"/>
      <c r="H447" s="23" t="s">
        <v>262</v>
      </c>
      <c r="I447" s="23" t="str">
        <f>VLOOKUP(H447,State_codes!$B$2:$C$38, 2, FALSE)</f>
        <v>WB</v>
      </c>
      <c r="J447" s="23" t="s">
        <v>429</v>
      </c>
      <c r="K447" s="29"/>
      <c r="L447" s="34" t="s">
        <v>1065</v>
      </c>
      <c r="M447" s="36"/>
      <c r="N447" s="36"/>
      <c r="O447" s="29"/>
      <c r="P447" s="29"/>
      <c r="Q447" s="29"/>
      <c r="R447" s="29"/>
      <c r="S447" s="29"/>
      <c r="T447" s="29"/>
      <c r="U447" s="29"/>
      <c r="V447" s="29"/>
    </row>
    <row r="448" spans="1:22" ht="12.75">
      <c r="A448" s="23">
        <v>447</v>
      </c>
      <c r="B448" s="25">
        <v>43926</v>
      </c>
      <c r="C448" s="41"/>
      <c r="D448" s="29"/>
      <c r="E448" s="23" t="s">
        <v>51</v>
      </c>
      <c r="F448" s="29"/>
      <c r="G448" s="29"/>
      <c r="H448" s="23" t="s">
        <v>262</v>
      </c>
      <c r="I448" s="23" t="str">
        <f>VLOOKUP(H448,State_codes!$B$2:$C$38, 2, FALSE)</f>
        <v>WB</v>
      </c>
      <c r="J448" s="23" t="s">
        <v>429</v>
      </c>
      <c r="K448" s="29"/>
      <c r="L448" s="34" t="s">
        <v>1065</v>
      </c>
      <c r="M448" s="36"/>
      <c r="N448" s="36"/>
      <c r="O448" s="29"/>
      <c r="P448" s="29"/>
      <c r="Q448" s="29"/>
      <c r="R448" s="29"/>
      <c r="S448" s="29"/>
      <c r="T448" s="29"/>
      <c r="U448" s="29"/>
      <c r="V448" s="29"/>
    </row>
    <row r="449" spans="1:22" ht="12.75">
      <c r="A449" s="23">
        <v>448</v>
      </c>
      <c r="B449" s="25">
        <v>43926</v>
      </c>
      <c r="C449" s="41"/>
      <c r="D449" s="29"/>
      <c r="E449" s="23" t="s">
        <v>51</v>
      </c>
      <c r="F449" s="29"/>
      <c r="G449" s="29"/>
      <c r="H449" s="23" t="s">
        <v>262</v>
      </c>
      <c r="I449" s="23" t="str">
        <f>VLOOKUP(H449,State_codes!$B$2:$C$38, 2, FALSE)</f>
        <v>WB</v>
      </c>
      <c r="J449" s="23" t="s">
        <v>429</v>
      </c>
      <c r="K449" s="29"/>
      <c r="L449" s="34" t="s">
        <v>1065</v>
      </c>
      <c r="M449" s="36"/>
      <c r="N449" s="36"/>
      <c r="O449" s="29"/>
      <c r="P449" s="29"/>
      <c r="Q449" s="29"/>
      <c r="R449" s="29"/>
      <c r="S449" s="29"/>
      <c r="T449" s="29"/>
      <c r="U449" s="29"/>
      <c r="V449" s="29"/>
    </row>
    <row r="450" spans="1:22" ht="12.75">
      <c r="A450" s="23">
        <v>449</v>
      </c>
      <c r="B450" s="25">
        <v>43926</v>
      </c>
      <c r="C450" s="27">
        <v>75</v>
      </c>
      <c r="D450" s="23" t="s">
        <v>40</v>
      </c>
      <c r="E450" s="23" t="s">
        <v>42</v>
      </c>
      <c r="F450" s="29"/>
      <c r="G450" s="23" t="s">
        <v>232</v>
      </c>
      <c r="H450" s="23" t="s">
        <v>233</v>
      </c>
      <c r="I450" s="23" t="str">
        <f>VLOOKUP(H450,State_codes!$B$2:$C$38, 2, FALSE)</f>
        <v>PB</v>
      </c>
      <c r="J450" s="23" t="s">
        <v>1240</v>
      </c>
      <c r="K450" s="29"/>
      <c r="L450" s="34" t="s">
        <v>1241</v>
      </c>
      <c r="M450" s="36"/>
      <c r="N450" s="36"/>
      <c r="O450" s="29"/>
      <c r="P450" s="29"/>
      <c r="Q450" s="29"/>
      <c r="R450" s="29"/>
      <c r="S450" s="29"/>
      <c r="T450" s="29"/>
      <c r="U450" s="29"/>
      <c r="V450" s="29"/>
    </row>
    <row r="451" spans="1:22" ht="14.25">
      <c r="A451" s="23">
        <v>450</v>
      </c>
      <c r="B451" s="25">
        <v>43927</v>
      </c>
      <c r="C451" s="27">
        <v>52</v>
      </c>
      <c r="D451" s="23" t="s">
        <v>39</v>
      </c>
      <c r="E451" s="23" t="s">
        <v>42</v>
      </c>
      <c r="F451" s="29"/>
      <c r="G451" s="23" t="s">
        <v>1242</v>
      </c>
      <c r="H451" s="23" t="s">
        <v>224</v>
      </c>
      <c r="I451" s="23" t="str">
        <f>VLOOKUP(H451,State_codes!$B$2:$C$38, 2, FALSE)</f>
        <v>MP</v>
      </c>
      <c r="J451" s="23" t="s">
        <v>1243</v>
      </c>
      <c r="K451" s="29"/>
      <c r="L451" s="90" t="s">
        <v>1244</v>
      </c>
      <c r="M451" s="34" t="s">
        <v>1245</v>
      </c>
      <c r="N451" s="36"/>
      <c r="O451" s="29"/>
      <c r="P451" s="29"/>
      <c r="Q451" s="29"/>
      <c r="R451" s="29"/>
      <c r="S451" s="29"/>
      <c r="T451" s="29"/>
      <c r="U451" s="29"/>
      <c r="V451" s="29"/>
    </row>
    <row r="452" spans="1:22" ht="14.25">
      <c r="A452" s="23">
        <v>451</v>
      </c>
      <c r="B452" s="25">
        <v>43927</v>
      </c>
      <c r="C452" s="27">
        <v>60</v>
      </c>
      <c r="D452" s="23" t="s">
        <v>39</v>
      </c>
      <c r="E452" s="23" t="s">
        <v>42</v>
      </c>
      <c r="F452" s="29"/>
      <c r="G452" s="23" t="s">
        <v>1247</v>
      </c>
      <c r="H452" s="23" t="s">
        <v>109</v>
      </c>
      <c r="I452" s="23" t="str">
        <f>VLOOKUP(H452,State_codes!$B$2:$C$38, 2, FALSE)</f>
        <v>RJ</v>
      </c>
      <c r="J452" s="23" t="s">
        <v>1248</v>
      </c>
      <c r="K452" s="29"/>
      <c r="L452" s="90" t="s">
        <v>1249</v>
      </c>
      <c r="M452" s="34" t="s">
        <v>1245</v>
      </c>
      <c r="N452" s="36"/>
      <c r="O452" s="29"/>
      <c r="P452" s="29"/>
      <c r="Q452" s="29"/>
      <c r="R452" s="29"/>
      <c r="S452" s="29"/>
      <c r="T452" s="29"/>
      <c r="U452" s="29"/>
      <c r="V452" s="29"/>
    </row>
    <row r="453" spans="1:22" ht="12.75">
      <c r="A453" s="23">
        <v>452</v>
      </c>
      <c r="B453" s="25">
        <v>43927</v>
      </c>
      <c r="C453" s="27">
        <v>65</v>
      </c>
      <c r="D453" s="23" t="s">
        <v>39</v>
      </c>
      <c r="E453" s="23" t="s">
        <v>42</v>
      </c>
      <c r="F453" s="29"/>
      <c r="G453" s="23" t="s">
        <v>1250</v>
      </c>
      <c r="H453" s="23" t="s">
        <v>236</v>
      </c>
      <c r="I453" s="23" t="str">
        <f>VLOOKUP(H453,State_codes!$B$2:$C$38, 2, FALSE)</f>
        <v>AP</v>
      </c>
      <c r="J453" s="23" t="s">
        <v>1251</v>
      </c>
      <c r="K453" s="29"/>
      <c r="L453" s="30" t="s">
        <v>1252</v>
      </c>
      <c r="M453" s="30" t="s">
        <v>1253</v>
      </c>
      <c r="N453" s="36"/>
      <c r="O453" s="29"/>
      <c r="P453" s="29"/>
      <c r="Q453" s="29"/>
      <c r="R453" s="29"/>
      <c r="S453" s="29"/>
      <c r="T453" s="29"/>
      <c r="U453" s="29"/>
      <c r="V453" s="29"/>
    </row>
    <row r="454" spans="1:22" ht="12.75">
      <c r="A454" s="23">
        <v>453</v>
      </c>
      <c r="B454" s="25">
        <v>43926</v>
      </c>
      <c r="C454" s="41"/>
      <c r="D454" s="29"/>
      <c r="E454" s="23" t="s">
        <v>51</v>
      </c>
      <c r="F454" s="29"/>
      <c r="G454" s="23"/>
      <c r="H454" s="23" t="s">
        <v>134</v>
      </c>
      <c r="I454" s="23" t="str">
        <f>VLOOKUP(H454,State_codes!$B$2:$C$38, 2, FALSE)</f>
        <v>KA</v>
      </c>
      <c r="J454" s="23" t="s">
        <v>836</v>
      </c>
      <c r="K454" s="29"/>
      <c r="L454" s="52"/>
      <c r="M454" s="36"/>
      <c r="N454" s="36"/>
      <c r="O454" s="29"/>
      <c r="P454" s="29"/>
      <c r="Q454" s="29"/>
      <c r="R454" s="29"/>
      <c r="S454" s="29"/>
      <c r="T454" s="29"/>
      <c r="U454" s="29"/>
      <c r="V454" s="29"/>
    </row>
    <row r="455" spans="1:22" ht="12.75">
      <c r="A455" s="23">
        <v>454</v>
      </c>
      <c r="B455" s="25">
        <v>43927</v>
      </c>
      <c r="C455" s="27">
        <v>55</v>
      </c>
      <c r="D455" s="23" t="s">
        <v>39</v>
      </c>
      <c r="E455" s="23" t="s">
        <v>42</v>
      </c>
      <c r="F455" s="23" t="s">
        <v>1254</v>
      </c>
      <c r="G455" s="23" t="s">
        <v>726</v>
      </c>
      <c r="H455" s="23" t="s">
        <v>236</v>
      </c>
      <c r="I455" s="23" t="str">
        <f>VLOOKUP(H455,State_codes!$B$2:$C$38, 2, FALSE)</f>
        <v>AP</v>
      </c>
      <c r="J455" s="23" t="s">
        <v>1255</v>
      </c>
      <c r="K455" s="29"/>
      <c r="L455" s="34" t="s">
        <v>1256</v>
      </c>
      <c r="M455" s="36"/>
      <c r="N455" s="36"/>
      <c r="O455" s="29"/>
      <c r="P455" s="29"/>
      <c r="Q455" s="29"/>
      <c r="R455" s="29"/>
      <c r="S455" s="29"/>
      <c r="T455" s="29"/>
      <c r="U455" s="29"/>
      <c r="V455" s="29"/>
    </row>
    <row r="456" spans="1:22" ht="12.75">
      <c r="A456" s="23">
        <v>455</v>
      </c>
      <c r="B456" s="25">
        <v>43927</v>
      </c>
      <c r="C456" s="41"/>
      <c r="D456" s="29"/>
      <c r="E456" s="23" t="s">
        <v>51</v>
      </c>
      <c r="F456" s="29"/>
      <c r="G456" s="29"/>
      <c r="H456" s="23" t="s">
        <v>134</v>
      </c>
      <c r="I456" s="23" t="str">
        <f>VLOOKUP(H456,State_codes!$B$2:$C$38, 2, FALSE)</f>
        <v>KA</v>
      </c>
      <c r="J456" s="23" t="s">
        <v>1258</v>
      </c>
      <c r="K456" s="29"/>
      <c r="L456" s="30" t="s">
        <v>1259</v>
      </c>
      <c r="M456" s="36"/>
      <c r="N456" s="36"/>
      <c r="O456" s="29"/>
      <c r="P456" s="29"/>
      <c r="Q456" s="29"/>
      <c r="R456" s="29"/>
      <c r="S456" s="29"/>
      <c r="T456" s="29"/>
      <c r="U456" s="29"/>
      <c r="V456" s="29"/>
    </row>
    <row r="457" spans="1:22" ht="12.75">
      <c r="A457" s="23">
        <v>456</v>
      </c>
      <c r="B457" s="25">
        <v>43927</v>
      </c>
      <c r="C457" s="27">
        <v>27</v>
      </c>
      <c r="D457" s="2" t="s">
        <v>39</v>
      </c>
      <c r="E457" s="23" t="s">
        <v>51</v>
      </c>
      <c r="F457" s="29"/>
      <c r="G457" s="23" t="s">
        <v>211</v>
      </c>
      <c r="H457" s="23" t="s">
        <v>134</v>
      </c>
      <c r="I457" s="23" t="str">
        <f>VLOOKUP(H457,State_codes!$B$2:$C$38, 2, FALSE)</f>
        <v>KA</v>
      </c>
      <c r="J457" s="23" t="s">
        <v>1262</v>
      </c>
      <c r="K457" s="29"/>
      <c r="L457" s="30" t="s">
        <v>1259</v>
      </c>
      <c r="M457" s="36"/>
      <c r="N457" s="36"/>
      <c r="O457" s="23" t="s">
        <v>1264</v>
      </c>
      <c r="P457" s="29"/>
      <c r="Q457" s="29"/>
      <c r="R457" s="29"/>
      <c r="S457" s="29"/>
      <c r="T457" s="29"/>
      <c r="U457" s="29"/>
      <c r="V457" s="29"/>
    </row>
    <row r="458" spans="1:22" ht="12.75">
      <c r="A458" s="23">
        <v>457</v>
      </c>
      <c r="B458" s="25">
        <v>43927</v>
      </c>
      <c r="C458" s="44">
        <v>22</v>
      </c>
      <c r="D458" s="45" t="s">
        <v>39</v>
      </c>
      <c r="E458" s="23" t="s">
        <v>51</v>
      </c>
      <c r="F458" s="23" t="s">
        <v>1265</v>
      </c>
      <c r="G458" s="23" t="s">
        <v>1266</v>
      </c>
      <c r="H458" s="23" t="s">
        <v>134</v>
      </c>
      <c r="I458" s="23" t="str">
        <f>VLOOKUP(H458,State_codes!$B$2:$C$38, 2, FALSE)</f>
        <v>KA</v>
      </c>
      <c r="J458" s="23" t="s">
        <v>1268</v>
      </c>
      <c r="K458" s="29"/>
      <c r="L458" s="30" t="s">
        <v>1259</v>
      </c>
      <c r="M458" s="36"/>
      <c r="N458" s="36"/>
      <c r="O458" s="23" t="s">
        <v>1269</v>
      </c>
      <c r="P458" s="29"/>
      <c r="Q458" s="29"/>
      <c r="R458" s="29"/>
      <c r="S458" s="29"/>
      <c r="T458" s="29"/>
      <c r="U458" s="29"/>
      <c r="V458" s="29"/>
    </row>
    <row r="459" spans="1:22" ht="12.75">
      <c r="A459" s="23">
        <v>458</v>
      </c>
      <c r="B459" s="25">
        <v>43927</v>
      </c>
      <c r="C459" s="27">
        <v>41</v>
      </c>
      <c r="D459" s="23" t="s">
        <v>39</v>
      </c>
      <c r="E459" s="23" t="s">
        <v>51</v>
      </c>
      <c r="F459" s="29"/>
      <c r="G459" s="23" t="s">
        <v>211</v>
      </c>
      <c r="H459" s="23" t="s">
        <v>134</v>
      </c>
      <c r="I459" s="23" t="str">
        <f>VLOOKUP(H459,State_codes!$B$2:$C$38, 2, FALSE)</f>
        <v>KA</v>
      </c>
      <c r="J459" s="23" t="s">
        <v>1272</v>
      </c>
      <c r="K459" s="29"/>
      <c r="L459" s="30" t="s">
        <v>1259</v>
      </c>
      <c r="M459" s="36"/>
      <c r="N459" s="36"/>
      <c r="O459" s="23" t="s">
        <v>1273</v>
      </c>
      <c r="P459" s="29"/>
      <c r="Q459" s="29"/>
      <c r="R459" s="29"/>
      <c r="S459" s="29"/>
      <c r="T459" s="29"/>
      <c r="U459" s="29"/>
      <c r="V459" s="29"/>
    </row>
    <row r="460" spans="1:22" ht="12.75">
      <c r="A460" s="23">
        <v>459</v>
      </c>
      <c r="B460" s="25">
        <v>43927</v>
      </c>
      <c r="C460" s="27">
        <v>24</v>
      </c>
      <c r="D460" s="2" t="s">
        <v>39</v>
      </c>
      <c r="E460" s="23" t="s">
        <v>51</v>
      </c>
      <c r="F460" s="29"/>
      <c r="G460" s="23" t="s">
        <v>211</v>
      </c>
      <c r="H460" s="23" t="s">
        <v>134</v>
      </c>
      <c r="I460" s="23" t="str">
        <f>VLOOKUP(H460,State_codes!$B$2:$C$38, 2, FALSE)</f>
        <v>KA</v>
      </c>
      <c r="J460" s="23" t="s">
        <v>1275</v>
      </c>
      <c r="K460" s="29"/>
      <c r="L460" s="30" t="s">
        <v>1259</v>
      </c>
      <c r="M460" s="36"/>
      <c r="N460" s="36"/>
      <c r="O460" s="23" t="s">
        <v>1276</v>
      </c>
      <c r="P460" s="29"/>
      <c r="Q460" s="29"/>
      <c r="R460" s="29"/>
      <c r="S460" s="29"/>
      <c r="T460" s="29"/>
      <c r="U460" s="29"/>
      <c r="V460" s="29"/>
    </row>
    <row r="461" spans="1:22" ht="12.75">
      <c r="A461" s="23">
        <v>460</v>
      </c>
      <c r="B461" s="25">
        <v>43927</v>
      </c>
      <c r="C461" s="27">
        <v>37</v>
      </c>
      <c r="D461" s="23" t="s">
        <v>40</v>
      </c>
      <c r="E461" s="23" t="s">
        <v>51</v>
      </c>
      <c r="F461" s="29"/>
      <c r="G461" s="23" t="s">
        <v>1278</v>
      </c>
      <c r="H461" s="23" t="s">
        <v>134</v>
      </c>
      <c r="I461" s="23" t="str">
        <f>VLOOKUP(H461,State_codes!$B$2:$C$38, 2, FALSE)</f>
        <v>KA</v>
      </c>
      <c r="J461" s="23" t="s">
        <v>1279</v>
      </c>
      <c r="K461" s="29"/>
      <c r="L461" s="30" t="s">
        <v>1259</v>
      </c>
      <c r="M461" s="36"/>
      <c r="N461" s="36"/>
      <c r="O461" s="23" t="s">
        <v>1280</v>
      </c>
      <c r="P461" s="29"/>
      <c r="Q461" s="29"/>
      <c r="R461" s="29"/>
      <c r="S461" s="29"/>
      <c r="T461" s="29"/>
      <c r="U461" s="29"/>
      <c r="V461" s="29"/>
    </row>
    <row r="462" spans="1:22" ht="12.75">
      <c r="A462" s="23">
        <v>461</v>
      </c>
      <c r="B462" s="25">
        <v>43927</v>
      </c>
      <c r="C462" s="27">
        <v>20</v>
      </c>
      <c r="D462" s="23" t="s">
        <v>39</v>
      </c>
      <c r="E462" s="23" t="s">
        <v>51</v>
      </c>
      <c r="F462" s="29"/>
      <c r="G462" s="23" t="s">
        <v>1281</v>
      </c>
      <c r="H462" s="23" t="s">
        <v>134</v>
      </c>
      <c r="I462" s="23" t="str">
        <f>VLOOKUP(H462,State_codes!$B$2:$C$38, 2, FALSE)</f>
        <v>KA</v>
      </c>
      <c r="J462" s="23" t="s">
        <v>1283</v>
      </c>
      <c r="K462" s="29"/>
      <c r="L462" s="30" t="s">
        <v>1259</v>
      </c>
      <c r="M462" s="36"/>
      <c r="N462" s="36"/>
      <c r="O462" s="23" t="s">
        <v>1284</v>
      </c>
      <c r="P462" s="29"/>
      <c r="Q462" s="29"/>
      <c r="R462" s="29"/>
      <c r="S462" s="29"/>
      <c r="T462" s="29"/>
      <c r="U462" s="29"/>
      <c r="V462" s="29"/>
    </row>
    <row r="463" spans="1:22" ht="12.75">
      <c r="A463" s="23">
        <v>462</v>
      </c>
      <c r="B463" s="25">
        <v>43927</v>
      </c>
      <c r="C463" s="27">
        <v>56</v>
      </c>
      <c r="D463" s="2" t="s">
        <v>40</v>
      </c>
      <c r="E463" s="23" t="s">
        <v>51</v>
      </c>
      <c r="F463" s="29"/>
      <c r="G463" s="23" t="s">
        <v>211</v>
      </c>
      <c r="H463" s="23" t="s">
        <v>134</v>
      </c>
      <c r="I463" s="23" t="str">
        <f>VLOOKUP(H463,State_codes!$B$2:$C$38, 2, FALSE)</f>
        <v>KA</v>
      </c>
      <c r="J463" s="23" t="s">
        <v>811</v>
      </c>
      <c r="K463" s="29"/>
      <c r="L463" s="30" t="s">
        <v>1259</v>
      </c>
      <c r="M463" s="36"/>
      <c r="N463" s="36"/>
      <c r="O463" s="23" t="s">
        <v>1285</v>
      </c>
      <c r="P463" s="29"/>
      <c r="Q463" s="29"/>
      <c r="R463" s="29"/>
      <c r="S463" s="29"/>
      <c r="T463" s="29"/>
      <c r="U463" s="29"/>
      <c r="V463" s="29"/>
    </row>
    <row r="464" spans="1:22" ht="12.75">
      <c r="A464" s="23">
        <v>463</v>
      </c>
      <c r="B464" s="129">
        <v>43927</v>
      </c>
      <c r="C464" s="41"/>
      <c r="D464" s="29"/>
      <c r="E464" s="23" t="s">
        <v>51</v>
      </c>
      <c r="F464" s="29"/>
      <c r="G464" s="23" t="s">
        <v>1287</v>
      </c>
      <c r="H464" s="23" t="s">
        <v>47</v>
      </c>
      <c r="I464" s="23" t="str">
        <f>VLOOKUP(H464,State_codes!$B$2:$C$38, 2, FALSE)</f>
        <v>KL</v>
      </c>
      <c r="J464" s="29"/>
      <c r="K464" s="29"/>
      <c r="L464" s="30" t="s">
        <v>1288</v>
      </c>
      <c r="M464" s="36"/>
      <c r="N464" s="36"/>
      <c r="O464" s="29"/>
      <c r="P464" s="29"/>
      <c r="Q464" s="29"/>
      <c r="R464" s="29"/>
      <c r="S464" s="29"/>
      <c r="T464" s="29"/>
      <c r="U464" s="29"/>
      <c r="V464" s="29"/>
    </row>
    <row r="465" spans="1:22" ht="12.75">
      <c r="A465" s="23">
        <v>464</v>
      </c>
      <c r="B465" s="129">
        <v>43927</v>
      </c>
      <c r="C465" s="41"/>
      <c r="D465" s="29"/>
      <c r="E465" s="23" t="s">
        <v>51</v>
      </c>
      <c r="F465" s="29"/>
      <c r="G465" s="23" t="s">
        <v>216</v>
      </c>
      <c r="H465" s="23" t="s">
        <v>47</v>
      </c>
      <c r="I465" s="23" t="str">
        <f>VLOOKUP(H465,State_codes!$B$2:$C$38, 2, FALSE)</f>
        <v>KL</v>
      </c>
      <c r="J465" s="29"/>
      <c r="K465" s="29"/>
      <c r="L465" s="30" t="s">
        <v>1288</v>
      </c>
      <c r="M465" s="36"/>
      <c r="N465" s="36"/>
      <c r="O465" s="29"/>
      <c r="P465" s="29"/>
      <c r="Q465" s="29"/>
      <c r="R465" s="29"/>
      <c r="S465" s="29"/>
      <c r="T465" s="29"/>
      <c r="U465" s="29"/>
      <c r="V465" s="29"/>
    </row>
    <row r="466" spans="1:22" ht="12.75">
      <c r="A466" s="23">
        <v>465</v>
      </c>
      <c r="B466" s="129">
        <v>43927</v>
      </c>
      <c r="C466" s="41"/>
      <c r="D466" s="29"/>
      <c r="E466" s="23" t="s">
        <v>51</v>
      </c>
      <c r="F466" s="29"/>
      <c r="G466" s="23" t="s">
        <v>41</v>
      </c>
      <c r="H466" s="23" t="s">
        <v>47</v>
      </c>
      <c r="I466" s="23" t="str">
        <f>VLOOKUP(H466,State_codes!$B$2:$C$38, 2, FALSE)</f>
        <v>KL</v>
      </c>
      <c r="J466" s="29"/>
      <c r="K466" s="29"/>
      <c r="L466" s="30" t="s">
        <v>1288</v>
      </c>
      <c r="M466" s="36"/>
      <c r="N466" s="36"/>
      <c r="O466" s="29"/>
      <c r="P466" s="29"/>
      <c r="Q466" s="29"/>
      <c r="R466" s="29"/>
      <c r="S466" s="29"/>
      <c r="T466" s="29"/>
      <c r="U466" s="29"/>
      <c r="V466" s="29"/>
    </row>
    <row r="467" spans="1:22" ht="14.25">
      <c r="A467" s="23">
        <v>466</v>
      </c>
      <c r="B467" s="25">
        <v>43927</v>
      </c>
      <c r="C467" s="27">
        <v>41</v>
      </c>
      <c r="D467" s="23" t="s">
        <v>39</v>
      </c>
      <c r="E467" s="23" t="s">
        <v>42</v>
      </c>
      <c r="F467" s="29"/>
      <c r="G467" s="23" t="s">
        <v>43</v>
      </c>
      <c r="H467" s="23" t="s">
        <v>45</v>
      </c>
      <c r="I467" s="23" t="str">
        <f>VLOOKUP(H467,State_codes!$B$2:$C$38, 2, FALSE)</f>
        <v>MH</v>
      </c>
      <c r="J467" s="2" t="s">
        <v>1293</v>
      </c>
      <c r="K467" s="29"/>
      <c r="L467" s="34" t="s">
        <v>1294</v>
      </c>
      <c r="M467" s="90" t="s">
        <v>1295</v>
      </c>
      <c r="N467" s="36"/>
      <c r="O467" s="29"/>
      <c r="P467" s="29"/>
      <c r="Q467" s="29"/>
      <c r="R467" s="29"/>
      <c r="S467" s="29"/>
      <c r="T467" s="29"/>
      <c r="U467" s="29"/>
      <c r="V467" s="29"/>
    </row>
    <row r="468" spans="1:22" ht="12.75">
      <c r="A468" s="23">
        <v>467</v>
      </c>
      <c r="B468" s="25">
        <v>43927</v>
      </c>
      <c r="C468" s="27">
        <v>62</v>
      </c>
      <c r="D468" s="23" t="s">
        <v>39</v>
      </c>
      <c r="E468" s="23" t="s">
        <v>42</v>
      </c>
      <c r="F468" s="29"/>
      <c r="G468" s="23" t="s">
        <v>43</v>
      </c>
      <c r="H468" s="23" t="s">
        <v>45</v>
      </c>
      <c r="I468" s="23" t="str">
        <f>VLOOKUP(H468,State_codes!$B$2:$C$38, 2, FALSE)</f>
        <v>MH</v>
      </c>
      <c r="J468" s="2" t="s">
        <v>1297</v>
      </c>
      <c r="K468" s="29"/>
      <c r="L468" s="34" t="s">
        <v>1294</v>
      </c>
      <c r="M468" s="36"/>
      <c r="N468" s="36"/>
      <c r="O468" s="29"/>
      <c r="P468" s="29"/>
      <c r="Q468" s="29"/>
      <c r="R468" s="29"/>
      <c r="S468" s="29"/>
      <c r="T468" s="29"/>
      <c r="U468" s="29"/>
      <c r="V468" s="29"/>
    </row>
    <row r="469" spans="1:22" ht="12.75">
      <c r="A469" s="23">
        <v>468</v>
      </c>
      <c r="B469" s="129">
        <v>43927</v>
      </c>
      <c r="C469" s="27">
        <v>80</v>
      </c>
      <c r="D469" s="23" t="s">
        <v>39</v>
      </c>
      <c r="E469" s="23" t="s">
        <v>42</v>
      </c>
      <c r="F469" s="29"/>
      <c r="G469" s="23" t="s">
        <v>43</v>
      </c>
      <c r="H469" s="23" t="s">
        <v>45</v>
      </c>
      <c r="I469" s="23" t="str">
        <f>VLOOKUP(H469,State_codes!$B$2:$C$38, 2, FALSE)</f>
        <v>MH</v>
      </c>
      <c r="J469" s="2" t="s">
        <v>1299</v>
      </c>
      <c r="K469" s="29"/>
      <c r="L469" s="34" t="s">
        <v>1294</v>
      </c>
      <c r="M469" s="36"/>
      <c r="N469" s="36"/>
      <c r="O469" s="29"/>
      <c r="P469" s="29"/>
      <c r="Q469" s="29"/>
      <c r="R469" s="29"/>
      <c r="S469" s="29"/>
      <c r="T469" s="29"/>
      <c r="U469" s="29"/>
      <c r="V469" s="29"/>
    </row>
    <row r="470" spans="1:22" ht="12.75">
      <c r="A470" s="23">
        <v>469</v>
      </c>
      <c r="B470" s="129">
        <v>43927</v>
      </c>
      <c r="C470" s="27">
        <v>52</v>
      </c>
      <c r="D470" s="23" t="s">
        <v>39</v>
      </c>
      <c r="E470" s="23" t="s">
        <v>42</v>
      </c>
      <c r="F470" s="29"/>
      <c r="G470" s="23" t="s">
        <v>43</v>
      </c>
      <c r="H470" s="23" t="s">
        <v>45</v>
      </c>
      <c r="I470" s="23" t="str">
        <f>VLOOKUP(H470,State_codes!$B$2:$C$38, 2, FALSE)</f>
        <v>MH</v>
      </c>
      <c r="J470" s="2" t="s">
        <v>1300</v>
      </c>
      <c r="K470" s="29"/>
      <c r="L470" s="34" t="s">
        <v>1294</v>
      </c>
      <c r="M470" s="36"/>
      <c r="N470" s="36"/>
      <c r="O470" s="29"/>
      <c r="P470" s="29"/>
      <c r="Q470" s="29"/>
      <c r="R470" s="29"/>
      <c r="S470" s="29"/>
      <c r="T470" s="29"/>
      <c r="U470" s="29"/>
      <c r="V470" s="29"/>
    </row>
    <row r="471" spans="1:22" ht="12.75">
      <c r="A471" s="23">
        <v>470</v>
      </c>
      <c r="B471" s="129">
        <v>43927</v>
      </c>
      <c r="C471" s="41"/>
      <c r="D471" s="29"/>
      <c r="E471" s="23" t="s">
        <v>51</v>
      </c>
      <c r="F471" s="29"/>
      <c r="G471" s="29"/>
      <c r="H471" s="23" t="s">
        <v>224</v>
      </c>
      <c r="I471" s="23" t="str">
        <f>VLOOKUP(H471,State_codes!$B$2:$C$38, 2, FALSE)</f>
        <v>MP</v>
      </c>
      <c r="J471" s="23" t="s">
        <v>1301</v>
      </c>
      <c r="K471" s="29"/>
      <c r="L471" s="30" t="s">
        <v>1303</v>
      </c>
      <c r="M471" s="36"/>
      <c r="N471" s="36"/>
      <c r="O471" s="29"/>
      <c r="P471" s="29"/>
      <c r="Q471" s="29"/>
      <c r="R471" s="29"/>
      <c r="S471" s="29"/>
      <c r="T471" s="29"/>
      <c r="U471" s="29"/>
      <c r="V471" s="29"/>
    </row>
    <row r="472" spans="1:22" ht="12.75">
      <c r="A472" s="23">
        <v>471</v>
      </c>
      <c r="B472" s="129">
        <v>43927</v>
      </c>
      <c r="C472" s="41"/>
      <c r="D472" s="29"/>
      <c r="E472" s="23" t="s">
        <v>51</v>
      </c>
      <c r="F472" s="29"/>
      <c r="G472" s="29"/>
      <c r="H472" s="23" t="s">
        <v>224</v>
      </c>
      <c r="I472" s="23" t="str">
        <f>VLOOKUP(H472,State_codes!$B$2:$C$38, 2, FALSE)</f>
        <v>MP</v>
      </c>
      <c r="J472" s="23" t="s">
        <v>1301</v>
      </c>
      <c r="K472" s="29"/>
      <c r="L472" s="30" t="s">
        <v>1303</v>
      </c>
      <c r="M472" s="36"/>
      <c r="N472" s="36"/>
      <c r="O472" s="29"/>
      <c r="P472" s="29"/>
      <c r="Q472" s="29"/>
      <c r="R472" s="29"/>
      <c r="S472" s="29"/>
      <c r="T472" s="29"/>
      <c r="U472" s="29"/>
      <c r="V472" s="29"/>
    </row>
    <row r="473" spans="1:22" ht="12.75">
      <c r="A473" s="23">
        <v>472</v>
      </c>
      <c r="B473" s="129">
        <v>43927</v>
      </c>
      <c r="C473" s="41"/>
      <c r="D473" s="29"/>
      <c r="E473" s="23" t="s">
        <v>51</v>
      </c>
      <c r="F473" s="29"/>
      <c r="G473" s="29"/>
      <c r="H473" s="23" t="s">
        <v>224</v>
      </c>
      <c r="I473" s="23" t="str">
        <f>VLOOKUP(H473,State_codes!$B$2:$C$38, 2, FALSE)</f>
        <v>MP</v>
      </c>
      <c r="J473" s="23" t="s">
        <v>1301</v>
      </c>
      <c r="K473" s="29"/>
      <c r="L473" s="30" t="s">
        <v>1303</v>
      </c>
      <c r="M473" s="36"/>
      <c r="N473" s="36"/>
      <c r="O473" s="29"/>
      <c r="P473" s="29"/>
      <c r="Q473" s="29"/>
      <c r="R473" s="29"/>
      <c r="S473" s="29"/>
      <c r="T473" s="29"/>
      <c r="U473" s="29"/>
      <c r="V473" s="29"/>
    </row>
    <row r="474" spans="1:22" ht="12.75">
      <c r="A474" s="23">
        <v>473</v>
      </c>
      <c r="B474" s="129">
        <v>43927</v>
      </c>
      <c r="C474" s="41"/>
      <c r="D474" s="29"/>
      <c r="E474" s="23" t="s">
        <v>51</v>
      </c>
      <c r="F474" s="29"/>
      <c r="G474" s="29"/>
      <c r="H474" s="23" t="s">
        <v>224</v>
      </c>
      <c r="I474" s="23" t="str">
        <f>VLOOKUP(H474,State_codes!$B$2:$C$38, 2, FALSE)</f>
        <v>MP</v>
      </c>
      <c r="J474" s="23" t="s">
        <v>1301</v>
      </c>
      <c r="K474" s="29"/>
      <c r="L474" s="30" t="s">
        <v>1303</v>
      </c>
      <c r="M474" s="36"/>
      <c r="N474" s="36"/>
      <c r="O474" s="29"/>
      <c r="P474" s="29"/>
      <c r="Q474" s="29"/>
      <c r="R474" s="29"/>
      <c r="S474" s="29"/>
      <c r="T474" s="29"/>
      <c r="U474" s="29"/>
      <c r="V474" s="29"/>
    </row>
    <row r="475" spans="1:22" ht="12.75">
      <c r="A475" s="23">
        <v>474</v>
      </c>
      <c r="B475" s="129">
        <v>43927</v>
      </c>
      <c r="C475" s="41"/>
      <c r="D475" s="29"/>
      <c r="E475" s="23" t="s">
        <v>51</v>
      </c>
      <c r="F475" s="29"/>
      <c r="G475" s="29"/>
      <c r="H475" s="23" t="s">
        <v>224</v>
      </c>
      <c r="I475" s="23" t="str">
        <f>VLOOKUP(H475,State_codes!$B$2:$C$38, 2, FALSE)</f>
        <v>MP</v>
      </c>
      <c r="J475" s="23" t="s">
        <v>1301</v>
      </c>
      <c r="K475" s="29"/>
      <c r="L475" s="30" t="s">
        <v>1303</v>
      </c>
      <c r="M475" s="36"/>
      <c r="N475" s="36"/>
      <c r="O475" s="29"/>
      <c r="P475" s="29"/>
      <c r="Q475" s="29"/>
      <c r="R475" s="29"/>
      <c r="S475" s="29"/>
      <c r="T475" s="29"/>
      <c r="U475" s="29"/>
      <c r="V475" s="29"/>
    </row>
    <row r="476" spans="1:22" ht="12.75">
      <c r="A476" s="23">
        <v>475</v>
      </c>
      <c r="B476" s="129">
        <v>43927</v>
      </c>
      <c r="C476" s="41"/>
      <c r="D476" s="29"/>
      <c r="E476" s="23" t="s">
        <v>51</v>
      </c>
      <c r="F476" s="29"/>
      <c r="G476" s="29"/>
      <c r="H476" s="23" t="s">
        <v>224</v>
      </c>
      <c r="I476" s="23" t="str">
        <f>VLOOKUP(H476,State_codes!$B$2:$C$38, 2, FALSE)</f>
        <v>MP</v>
      </c>
      <c r="J476" s="23" t="s">
        <v>1301</v>
      </c>
      <c r="K476" s="29"/>
      <c r="L476" s="30" t="s">
        <v>1303</v>
      </c>
      <c r="M476" s="36"/>
      <c r="N476" s="36"/>
      <c r="O476" s="29"/>
      <c r="P476" s="29"/>
      <c r="Q476" s="29"/>
      <c r="R476" s="29"/>
      <c r="S476" s="29"/>
      <c r="T476" s="29"/>
      <c r="U476" s="29"/>
      <c r="V476" s="29"/>
    </row>
    <row r="477" spans="1:22" ht="12.75">
      <c r="A477" s="23">
        <v>476</v>
      </c>
      <c r="B477" s="129">
        <v>43927</v>
      </c>
      <c r="C477" s="27">
        <v>72</v>
      </c>
      <c r="D477" s="23" t="s">
        <v>39</v>
      </c>
      <c r="E477" s="23" t="s">
        <v>42</v>
      </c>
      <c r="F477" s="23" t="s">
        <v>545</v>
      </c>
      <c r="G477" s="23" t="s">
        <v>83</v>
      </c>
      <c r="H477" s="23" t="s">
        <v>45</v>
      </c>
      <c r="I477" s="23" t="str">
        <f>VLOOKUP(H477,State_codes!$B$2:$C$38, 2, FALSE)</f>
        <v>MH</v>
      </c>
      <c r="J477" s="2" t="s">
        <v>1308</v>
      </c>
      <c r="K477" s="29"/>
      <c r="L477" s="34" t="s">
        <v>1294</v>
      </c>
      <c r="M477" s="36"/>
      <c r="N477" s="36"/>
      <c r="O477" s="29"/>
      <c r="P477" s="29"/>
      <c r="Q477" s="29"/>
      <c r="R477" s="29"/>
      <c r="S477" s="29"/>
      <c r="T477" s="29"/>
      <c r="U477" s="29"/>
      <c r="V477" s="29"/>
    </row>
    <row r="478" spans="1:22" ht="12.75">
      <c r="A478" s="23">
        <v>477</v>
      </c>
      <c r="B478" s="129">
        <v>43927</v>
      </c>
      <c r="C478" s="27">
        <v>50</v>
      </c>
      <c r="D478" s="23" t="s">
        <v>39</v>
      </c>
      <c r="E478" s="23" t="s">
        <v>42</v>
      </c>
      <c r="F478" s="23" t="s">
        <v>83</v>
      </c>
      <c r="G478" s="23" t="s">
        <v>83</v>
      </c>
      <c r="H478" s="23" t="s">
        <v>45</v>
      </c>
      <c r="I478" s="23" t="str">
        <f>VLOOKUP(H478,State_codes!$B$2:$C$38, 2, FALSE)</f>
        <v>MH</v>
      </c>
      <c r="J478" s="2" t="s">
        <v>1309</v>
      </c>
      <c r="K478" s="29"/>
      <c r="L478" s="34" t="s">
        <v>1294</v>
      </c>
      <c r="M478" s="36"/>
      <c r="N478" s="36"/>
      <c r="O478" s="29"/>
      <c r="P478" s="29"/>
      <c r="Q478" s="29"/>
      <c r="R478" s="29"/>
      <c r="S478" s="29"/>
      <c r="T478" s="29"/>
      <c r="U478" s="29"/>
      <c r="V478" s="29"/>
    </row>
    <row r="479" spans="1:22" ht="12.75">
      <c r="A479" s="23">
        <v>478</v>
      </c>
      <c r="B479" s="129">
        <v>43927</v>
      </c>
      <c r="C479" s="27">
        <v>30</v>
      </c>
      <c r="D479" s="23" t="s">
        <v>40</v>
      </c>
      <c r="E479" s="23" t="s">
        <v>42</v>
      </c>
      <c r="F479" s="23" t="s">
        <v>1310</v>
      </c>
      <c r="G479" s="23" t="s">
        <v>485</v>
      </c>
      <c r="H479" s="23" t="s">
        <v>45</v>
      </c>
      <c r="I479" s="23" t="str">
        <f>VLOOKUP(H479,State_codes!$B$2:$C$38, 2, FALSE)</f>
        <v>MH</v>
      </c>
      <c r="J479" s="23" t="s">
        <v>1311</v>
      </c>
      <c r="K479" s="29"/>
      <c r="L479" s="34" t="s">
        <v>1294</v>
      </c>
      <c r="M479" s="34" t="s">
        <v>948</v>
      </c>
      <c r="N479" s="36"/>
      <c r="O479" s="29"/>
      <c r="P479" s="29"/>
      <c r="Q479" s="29"/>
      <c r="R479" s="29"/>
      <c r="S479" s="29"/>
      <c r="T479" s="29"/>
      <c r="U479" s="29"/>
      <c r="V479" s="29"/>
    </row>
    <row r="480" spans="1:22" ht="12.75">
      <c r="A480" s="23">
        <v>479</v>
      </c>
      <c r="B480" s="129">
        <v>43927</v>
      </c>
      <c r="C480" s="41"/>
      <c r="D480" s="29"/>
      <c r="E480" s="23" t="s">
        <v>51</v>
      </c>
      <c r="F480" s="29"/>
      <c r="G480" s="29"/>
      <c r="H480" s="23" t="s">
        <v>224</v>
      </c>
      <c r="I480" s="23" t="str">
        <f>VLOOKUP(H480,State_codes!$B$2:$C$38, 2, FALSE)</f>
        <v>MP</v>
      </c>
      <c r="J480" s="23" t="s">
        <v>1301</v>
      </c>
      <c r="K480" s="29"/>
      <c r="L480" s="131" t="s">
        <v>1313</v>
      </c>
      <c r="M480" s="36"/>
      <c r="N480" s="36"/>
      <c r="O480" s="29"/>
      <c r="P480" s="29"/>
      <c r="Q480" s="29"/>
      <c r="R480" s="29"/>
      <c r="S480" s="29"/>
      <c r="T480" s="29"/>
      <c r="U480" s="29"/>
      <c r="V480" s="29"/>
    </row>
    <row r="481" spans="1:22" ht="12.75">
      <c r="A481" s="23">
        <v>480</v>
      </c>
      <c r="B481" s="129">
        <v>43927</v>
      </c>
      <c r="C481" s="41"/>
      <c r="D481" s="29"/>
      <c r="E481" s="23" t="s">
        <v>51</v>
      </c>
      <c r="F481" s="29"/>
      <c r="G481" s="29"/>
      <c r="H481" s="23" t="s">
        <v>224</v>
      </c>
      <c r="I481" s="23" t="str">
        <f>VLOOKUP(H481,State_codes!$B$2:$C$38, 2, FALSE)</f>
        <v>MP</v>
      </c>
      <c r="J481" s="23" t="s">
        <v>1301</v>
      </c>
      <c r="K481" s="29"/>
      <c r="L481" s="131" t="s">
        <v>1313</v>
      </c>
      <c r="M481" s="36"/>
      <c r="N481" s="36"/>
      <c r="O481" s="29"/>
      <c r="P481" s="29"/>
      <c r="Q481" s="29"/>
      <c r="R481" s="29"/>
      <c r="S481" s="29"/>
      <c r="T481" s="29"/>
      <c r="U481" s="29"/>
      <c r="V481" s="29"/>
    </row>
    <row r="482" spans="1:22" ht="12.75">
      <c r="A482" s="23">
        <v>481</v>
      </c>
      <c r="B482" s="129">
        <v>43927</v>
      </c>
      <c r="C482" s="41"/>
      <c r="D482" s="29"/>
      <c r="E482" s="23" t="s">
        <v>42</v>
      </c>
      <c r="F482" s="29"/>
      <c r="G482" s="29"/>
      <c r="H482" s="23" t="s">
        <v>117</v>
      </c>
      <c r="I482" s="23" t="str">
        <f>VLOOKUP(H482,State_codes!$B$2:$C$38, 2, FALSE)</f>
        <v>HR</v>
      </c>
      <c r="J482" s="23" t="s">
        <v>1301</v>
      </c>
      <c r="K482" s="29"/>
      <c r="L482" s="34" t="s">
        <v>1318</v>
      </c>
      <c r="M482" s="36"/>
      <c r="N482" s="36"/>
      <c r="O482" s="29"/>
      <c r="P482" s="29"/>
      <c r="Q482" s="29"/>
      <c r="R482" s="29"/>
      <c r="S482" s="29"/>
      <c r="T482" s="29"/>
      <c r="U482" s="29"/>
      <c r="V482" s="29"/>
    </row>
    <row r="483" spans="1:22" ht="12.75">
      <c r="A483" s="23">
        <v>482</v>
      </c>
      <c r="B483" s="129">
        <v>43927</v>
      </c>
      <c r="C483" s="27">
        <v>24</v>
      </c>
      <c r="D483" s="23" t="s">
        <v>40</v>
      </c>
      <c r="E483" s="23" t="s">
        <v>51</v>
      </c>
      <c r="F483" s="29"/>
      <c r="G483" s="23" t="s">
        <v>187</v>
      </c>
      <c r="H483" s="23" t="s">
        <v>182</v>
      </c>
      <c r="I483" s="23" t="str">
        <f>VLOOKUP(H483,State_codes!$B$2:$C$38, 2, FALSE)</f>
        <v>GJ</v>
      </c>
      <c r="J483" s="29"/>
      <c r="K483" s="29"/>
      <c r="L483" s="30" t="s">
        <v>722</v>
      </c>
      <c r="M483" s="36"/>
      <c r="N483" s="36"/>
      <c r="O483" s="29"/>
      <c r="P483" s="29"/>
      <c r="Q483" s="29"/>
      <c r="R483" s="29"/>
      <c r="S483" s="29"/>
      <c r="T483" s="29"/>
      <c r="U483" s="29"/>
      <c r="V483" s="29"/>
    </row>
    <row r="484" spans="1:22" ht="12.75">
      <c r="A484" s="23">
        <v>483</v>
      </c>
      <c r="B484" s="129">
        <v>43927</v>
      </c>
      <c r="C484" s="27">
        <v>62</v>
      </c>
      <c r="D484" s="23" t="s">
        <v>40</v>
      </c>
      <c r="E484" s="23" t="s">
        <v>42</v>
      </c>
      <c r="F484" s="29"/>
      <c r="G484" s="23" t="s">
        <v>600</v>
      </c>
      <c r="H484" s="23" t="s">
        <v>182</v>
      </c>
      <c r="I484" s="23" t="str">
        <f>VLOOKUP(H484,State_codes!$B$2:$C$38, 2, FALSE)</f>
        <v>GJ</v>
      </c>
      <c r="J484" s="29"/>
      <c r="K484" s="29"/>
      <c r="L484" s="34" t="s">
        <v>722</v>
      </c>
      <c r="M484" s="36"/>
      <c r="N484" s="36"/>
      <c r="O484" s="29"/>
      <c r="P484" s="29"/>
      <c r="Q484" s="29"/>
      <c r="R484" s="29"/>
      <c r="S484" s="29"/>
      <c r="T484" s="29"/>
      <c r="U484" s="29"/>
      <c r="V484" s="29"/>
    </row>
    <row r="485" spans="1:22" ht="12.75">
      <c r="A485" s="23">
        <v>484</v>
      </c>
      <c r="B485" s="129">
        <v>43927</v>
      </c>
      <c r="C485" s="27">
        <v>58</v>
      </c>
      <c r="D485" s="23" t="s">
        <v>39</v>
      </c>
      <c r="E485" s="23" t="s">
        <v>42</v>
      </c>
      <c r="F485" s="29"/>
      <c r="G485" s="23" t="s">
        <v>1319</v>
      </c>
      <c r="H485" s="23" t="s">
        <v>117</v>
      </c>
      <c r="I485" s="23" t="str">
        <f>VLOOKUP(H485,State_codes!$B$2:$C$38, 2, FALSE)</f>
        <v>HR</v>
      </c>
      <c r="J485" s="23" t="s">
        <v>1320</v>
      </c>
      <c r="K485" s="29"/>
      <c r="L485" s="34" t="s">
        <v>1318</v>
      </c>
      <c r="M485" s="34" t="s">
        <v>1321</v>
      </c>
      <c r="N485" s="34" t="s">
        <v>1322</v>
      </c>
      <c r="O485" s="29"/>
      <c r="P485" s="29"/>
      <c r="Q485" s="29"/>
      <c r="R485" s="29"/>
      <c r="S485" s="29"/>
      <c r="T485" s="29"/>
      <c r="U485" s="29"/>
      <c r="V485" s="29"/>
    </row>
    <row r="486" spans="1:22" ht="12.75">
      <c r="A486" s="23">
        <v>485</v>
      </c>
      <c r="B486" s="25">
        <v>43927</v>
      </c>
      <c r="C486" s="27">
        <v>23</v>
      </c>
      <c r="D486" s="23" t="s">
        <v>40</v>
      </c>
      <c r="E486" s="23" t="s">
        <v>51</v>
      </c>
      <c r="F486" s="29"/>
      <c r="G486" s="29"/>
      <c r="H486" s="23" t="s">
        <v>399</v>
      </c>
      <c r="I486" s="23" t="str">
        <f>VLOOKUP(H486,State_codes!$B$2:$C$38, 2, FALSE)</f>
        <v>MN</v>
      </c>
      <c r="J486" s="23" t="s">
        <v>1323</v>
      </c>
      <c r="K486" s="29"/>
      <c r="L486" s="30" t="s">
        <v>1324</v>
      </c>
      <c r="M486" s="36"/>
      <c r="N486" s="36"/>
      <c r="O486" s="23" t="s">
        <v>1328</v>
      </c>
      <c r="P486" s="29"/>
      <c r="Q486" s="29"/>
      <c r="R486" s="29"/>
      <c r="S486" s="29"/>
      <c r="T486" s="29"/>
      <c r="U486" s="29"/>
      <c r="V486" s="29"/>
    </row>
    <row r="487" spans="1:22" ht="12.75">
      <c r="A487" s="23">
        <v>486</v>
      </c>
      <c r="B487" s="25">
        <v>43927</v>
      </c>
      <c r="C487" s="41"/>
      <c r="D487" s="29"/>
      <c r="E487" s="23" t="s">
        <v>51</v>
      </c>
      <c r="F487" s="29"/>
      <c r="G487" s="29"/>
      <c r="H487" s="23" t="s">
        <v>268</v>
      </c>
      <c r="I487" s="23" t="str">
        <f>VLOOKUP(H487,State_codes!$B$2:$C$38, 2, FALSE)</f>
        <v>BR</v>
      </c>
      <c r="J487" s="132" t="s">
        <v>429</v>
      </c>
      <c r="K487" s="29"/>
      <c r="L487" s="30" t="s">
        <v>1330</v>
      </c>
      <c r="M487" s="36"/>
      <c r="N487" s="36"/>
      <c r="O487" s="29"/>
      <c r="P487" s="29"/>
      <c r="Q487" s="29"/>
      <c r="R487" s="29"/>
      <c r="S487" s="29"/>
      <c r="T487" s="29"/>
      <c r="U487" s="29"/>
      <c r="V487" s="29"/>
    </row>
    <row r="488" spans="1:22" ht="12.75">
      <c r="A488" s="23">
        <v>487</v>
      </c>
      <c r="B488" s="25">
        <v>43927</v>
      </c>
      <c r="C488" s="41"/>
      <c r="D488" s="29"/>
      <c r="E488" s="23" t="s">
        <v>51</v>
      </c>
      <c r="F488" s="29"/>
      <c r="G488" s="29"/>
      <c r="H488" s="23" t="s">
        <v>268</v>
      </c>
      <c r="I488" s="23" t="str">
        <f>VLOOKUP(H488,State_codes!$B$2:$C$38, 2, FALSE)</f>
        <v>BR</v>
      </c>
      <c r="J488" s="132" t="s">
        <v>429</v>
      </c>
      <c r="K488" s="29"/>
      <c r="L488" s="30" t="s">
        <v>1330</v>
      </c>
      <c r="M488" s="36"/>
      <c r="N488" s="36"/>
      <c r="O488" s="29"/>
      <c r="P488" s="29"/>
      <c r="Q488" s="29"/>
      <c r="R488" s="29"/>
      <c r="S488" s="29"/>
      <c r="T488" s="29"/>
      <c r="U488" s="29"/>
      <c r="V488" s="29"/>
    </row>
    <row r="489" spans="1:22" ht="12.75">
      <c r="A489" s="23">
        <v>488</v>
      </c>
      <c r="B489" s="25">
        <v>43927</v>
      </c>
      <c r="C489" s="41"/>
      <c r="D489" s="29"/>
      <c r="E489" s="23" t="s">
        <v>51</v>
      </c>
      <c r="F489" s="29"/>
      <c r="G489" s="29"/>
      <c r="H489" s="23" t="s">
        <v>268</v>
      </c>
      <c r="I489" s="23" t="str">
        <f>VLOOKUP(H489,State_codes!$B$2:$C$38, 2, FALSE)</f>
        <v>BR</v>
      </c>
      <c r="J489" s="132" t="s">
        <v>429</v>
      </c>
      <c r="K489" s="29"/>
      <c r="L489" s="30" t="s">
        <v>1330</v>
      </c>
      <c r="M489" s="36"/>
      <c r="N489" s="36"/>
      <c r="O489" s="29"/>
      <c r="P489" s="29"/>
      <c r="Q489" s="29"/>
      <c r="R489" s="29"/>
      <c r="S489" s="29"/>
      <c r="T489" s="29"/>
      <c r="U489" s="29"/>
      <c r="V489" s="29"/>
    </row>
    <row r="490" spans="1:22" ht="12.75">
      <c r="A490" s="23">
        <v>489</v>
      </c>
      <c r="B490" s="25">
        <v>43927</v>
      </c>
      <c r="C490" s="41"/>
      <c r="D490" s="29"/>
      <c r="E490" s="23" t="s">
        <v>51</v>
      </c>
      <c r="F490" s="29"/>
      <c r="G490" s="29"/>
      <c r="H490" s="23" t="s">
        <v>268</v>
      </c>
      <c r="I490" s="23" t="str">
        <f>VLOOKUP(H490,State_codes!$B$2:$C$38, 2, FALSE)</f>
        <v>BR</v>
      </c>
      <c r="J490" s="132" t="s">
        <v>429</v>
      </c>
      <c r="K490" s="29"/>
      <c r="L490" s="30" t="s">
        <v>1330</v>
      </c>
      <c r="M490" s="36"/>
      <c r="N490" s="36"/>
      <c r="O490" s="29"/>
      <c r="P490" s="29"/>
      <c r="Q490" s="29"/>
      <c r="R490" s="29"/>
      <c r="S490" s="29"/>
      <c r="T490" s="29"/>
      <c r="U490" s="29"/>
      <c r="V490" s="29"/>
    </row>
    <row r="491" spans="1:22" ht="12.75">
      <c r="A491" s="23">
        <v>490</v>
      </c>
      <c r="B491" s="25">
        <v>43927</v>
      </c>
      <c r="C491" s="41"/>
      <c r="D491" s="29"/>
      <c r="E491" s="23" t="s">
        <v>51</v>
      </c>
      <c r="F491" s="29"/>
      <c r="G491" s="29"/>
      <c r="H491" s="23" t="s">
        <v>268</v>
      </c>
      <c r="I491" s="23" t="str">
        <f>VLOOKUP(H491,State_codes!$B$2:$C$38, 2, FALSE)</f>
        <v>BR</v>
      </c>
      <c r="J491" s="132" t="s">
        <v>429</v>
      </c>
      <c r="K491" s="29"/>
      <c r="L491" s="30" t="s">
        <v>1330</v>
      </c>
      <c r="M491" s="36"/>
      <c r="N491" s="36"/>
      <c r="O491" s="29"/>
      <c r="P491" s="29"/>
      <c r="Q491" s="29"/>
      <c r="R491" s="29"/>
      <c r="S491" s="29"/>
      <c r="T491" s="29"/>
      <c r="U491" s="29"/>
      <c r="V491" s="29"/>
    </row>
    <row r="492" spans="1:22" ht="12.75">
      <c r="A492" s="23">
        <v>491</v>
      </c>
      <c r="B492" s="25">
        <v>43927</v>
      </c>
      <c r="C492" s="41"/>
      <c r="D492" s="29"/>
      <c r="E492" s="23" t="s">
        <v>51</v>
      </c>
      <c r="F492" s="29"/>
      <c r="G492" s="29"/>
      <c r="H492" s="23" t="s">
        <v>268</v>
      </c>
      <c r="I492" s="23" t="str">
        <f>VLOOKUP(H492,State_codes!$B$2:$C$38, 2, FALSE)</f>
        <v>BR</v>
      </c>
      <c r="J492" s="132" t="s">
        <v>429</v>
      </c>
      <c r="K492" s="29"/>
      <c r="L492" s="30" t="s">
        <v>1330</v>
      </c>
      <c r="M492" s="36"/>
      <c r="N492" s="36"/>
      <c r="O492" s="29"/>
      <c r="P492" s="29"/>
      <c r="Q492" s="29"/>
      <c r="R492" s="29"/>
      <c r="S492" s="29"/>
      <c r="T492" s="29"/>
      <c r="U492" s="29"/>
      <c r="V492" s="29"/>
    </row>
    <row r="493" spans="1:22" ht="12.75">
      <c r="A493" s="23">
        <v>492</v>
      </c>
      <c r="B493" s="25">
        <v>43927</v>
      </c>
      <c r="C493" s="27">
        <v>1</v>
      </c>
      <c r="D493" s="23" t="s">
        <v>39</v>
      </c>
      <c r="E493" s="23" t="s">
        <v>51</v>
      </c>
      <c r="F493" s="29"/>
      <c r="G493" s="23" t="s">
        <v>1339</v>
      </c>
      <c r="H493" s="23" t="s">
        <v>158</v>
      </c>
      <c r="I493" s="23" t="str">
        <f>VLOOKUP(H493,State_codes!$B$2:$C$38, 2, FALSE)</f>
        <v>TN</v>
      </c>
      <c r="J493" s="29"/>
      <c r="K493" s="29"/>
      <c r="L493" s="36"/>
      <c r="M493" s="30" t="s">
        <v>1342</v>
      </c>
      <c r="N493" s="36"/>
      <c r="O493" s="23" t="s">
        <v>1343</v>
      </c>
      <c r="P493" s="29"/>
      <c r="Q493" s="29"/>
      <c r="R493" s="29"/>
      <c r="S493" s="29"/>
      <c r="T493" s="29"/>
      <c r="U493" s="29"/>
      <c r="V493" s="29"/>
    </row>
    <row r="494" spans="1:22" ht="12.75">
      <c r="A494" s="23">
        <v>493</v>
      </c>
      <c r="B494" s="25">
        <v>43927</v>
      </c>
      <c r="C494" s="27">
        <v>29</v>
      </c>
      <c r="D494" s="23" t="s">
        <v>40</v>
      </c>
      <c r="E494" s="23" t="s">
        <v>51</v>
      </c>
      <c r="F494" s="29"/>
      <c r="G494" s="23" t="s">
        <v>1339</v>
      </c>
      <c r="H494" s="23" t="s">
        <v>158</v>
      </c>
      <c r="I494" s="23" t="str">
        <f>VLOOKUP(H494,State_codes!$B$2:$C$38, 2, FALSE)</f>
        <v>TN</v>
      </c>
      <c r="J494" s="23" t="s">
        <v>1346</v>
      </c>
      <c r="K494" s="29"/>
      <c r="L494" s="36"/>
      <c r="M494" s="30" t="s">
        <v>1342</v>
      </c>
      <c r="N494" s="36"/>
      <c r="O494" s="23" t="s">
        <v>1347</v>
      </c>
      <c r="P494" s="29"/>
      <c r="Q494" s="29"/>
      <c r="R494" s="29"/>
      <c r="S494" s="29"/>
      <c r="T494" s="29"/>
      <c r="U494" s="29"/>
      <c r="V494" s="29"/>
    </row>
    <row r="495" spans="1:22" ht="12.75">
      <c r="A495" s="23">
        <v>494</v>
      </c>
      <c r="B495" s="25">
        <v>43927</v>
      </c>
      <c r="C495" s="27">
        <v>58</v>
      </c>
      <c r="D495" s="23" t="s">
        <v>40</v>
      </c>
      <c r="E495" s="23" t="s">
        <v>51</v>
      </c>
      <c r="F495" s="29"/>
      <c r="G495" s="23" t="s">
        <v>1339</v>
      </c>
      <c r="H495" s="23" t="s">
        <v>158</v>
      </c>
      <c r="I495" s="23" t="str">
        <f>VLOOKUP(H495,State_codes!$B$2:$C$38, 2, FALSE)</f>
        <v>TN</v>
      </c>
      <c r="J495" s="23" t="s">
        <v>1348</v>
      </c>
      <c r="K495" s="29"/>
      <c r="L495" s="36"/>
      <c r="M495" s="30" t="s">
        <v>1342</v>
      </c>
      <c r="N495" s="36"/>
      <c r="O495" s="23" t="s">
        <v>1350</v>
      </c>
      <c r="P495" s="29"/>
      <c r="Q495" s="29"/>
      <c r="R495" s="29"/>
      <c r="S495" s="29"/>
      <c r="T495" s="29"/>
      <c r="U495" s="29"/>
      <c r="V495" s="29"/>
    </row>
    <row r="496" spans="1:22" ht="12.75">
      <c r="A496" s="23">
        <v>495</v>
      </c>
      <c r="B496" s="25">
        <v>43927</v>
      </c>
      <c r="C496" s="27">
        <v>51</v>
      </c>
      <c r="D496" s="23" t="s">
        <v>40</v>
      </c>
      <c r="E496" s="23" t="s">
        <v>51</v>
      </c>
      <c r="F496" s="29"/>
      <c r="G496" s="23" t="s">
        <v>1339</v>
      </c>
      <c r="H496" s="23" t="s">
        <v>158</v>
      </c>
      <c r="I496" s="23" t="str">
        <f>VLOOKUP(H496,State_codes!$B$2:$C$38, 2, FALSE)</f>
        <v>TN</v>
      </c>
      <c r="J496" s="23" t="s">
        <v>1352</v>
      </c>
      <c r="K496" s="29"/>
      <c r="L496" s="36"/>
      <c r="M496" s="30" t="s">
        <v>1342</v>
      </c>
      <c r="N496" s="36"/>
      <c r="O496" s="29"/>
      <c r="P496" s="29"/>
      <c r="Q496" s="29"/>
      <c r="R496" s="29"/>
      <c r="S496" s="29"/>
      <c r="T496" s="29"/>
      <c r="U496" s="29"/>
      <c r="V496" s="29"/>
    </row>
    <row r="497" spans="1:22" ht="12.75">
      <c r="A497" s="23">
        <v>496</v>
      </c>
      <c r="B497" s="25">
        <v>43927</v>
      </c>
      <c r="C497" s="27">
        <v>25</v>
      </c>
      <c r="D497" s="29"/>
      <c r="E497" s="23" t="s">
        <v>51</v>
      </c>
      <c r="F497" s="29"/>
      <c r="G497" s="23" t="s">
        <v>1339</v>
      </c>
      <c r="H497" s="23" t="s">
        <v>158</v>
      </c>
      <c r="I497" s="23" t="str">
        <f>VLOOKUP(H497,State_codes!$B$2:$C$38, 2, FALSE)</f>
        <v>TN</v>
      </c>
      <c r="J497" s="23" t="s">
        <v>1355</v>
      </c>
      <c r="K497" s="29"/>
      <c r="L497" s="36"/>
      <c r="M497" s="30" t="s">
        <v>1342</v>
      </c>
      <c r="N497" s="36"/>
      <c r="O497" s="29"/>
      <c r="P497" s="29"/>
      <c r="Q497" s="29"/>
      <c r="R497" s="29"/>
      <c r="S497" s="29"/>
      <c r="T497" s="29"/>
      <c r="U497" s="29"/>
      <c r="V497" s="29"/>
    </row>
    <row r="498" spans="1:22" ht="12.75">
      <c r="A498" s="23">
        <v>497</v>
      </c>
      <c r="B498" s="25">
        <v>43927</v>
      </c>
      <c r="C498" s="27">
        <v>54</v>
      </c>
      <c r="D498" s="23" t="s">
        <v>39</v>
      </c>
      <c r="E498" s="23" t="s">
        <v>42</v>
      </c>
      <c r="F498" s="23" t="s">
        <v>223</v>
      </c>
      <c r="G498" s="23" t="s">
        <v>223</v>
      </c>
      <c r="H498" s="23" t="s">
        <v>224</v>
      </c>
      <c r="I498" s="23" t="str">
        <f>VLOOKUP(H498,State_codes!$B$2:$C$38, 2, FALSE)</f>
        <v>MP</v>
      </c>
      <c r="J498" s="23" t="s">
        <v>1357</v>
      </c>
      <c r="K498" s="29"/>
      <c r="L498" s="30" t="s">
        <v>1358</v>
      </c>
      <c r="M498" s="34" t="s">
        <v>1360</v>
      </c>
      <c r="N498" s="36"/>
      <c r="O498" s="29"/>
      <c r="P498" s="29"/>
      <c r="Q498" s="29"/>
      <c r="R498" s="29"/>
      <c r="S498" s="29"/>
      <c r="T498" s="29"/>
      <c r="U498" s="29"/>
      <c r="V498" s="29"/>
    </row>
    <row r="499" spans="1:22" ht="12.75">
      <c r="A499" s="23">
        <v>498</v>
      </c>
      <c r="B499" s="25">
        <v>43927</v>
      </c>
      <c r="C499" s="41"/>
      <c r="D499" s="29"/>
      <c r="E499" s="23" t="s">
        <v>51</v>
      </c>
      <c r="F499" s="29"/>
      <c r="G499" s="29"/>
      <c r="H499" s="23" t="s">
        <v>45</v>
      </c>
      <c r="I499" s="23" t="str">
        <f>VLOOKUP(H499,State_codes!$B$2:$C$38, 2, FALSE)</f>
        <v>MH</v>
      </c>
      <c r="J499" s="29"/>
      <c r="K499" s="29"/>
      <c r="L499" s="36"/>
      <c r="M499" s="34" t="s">
        <v>1294</v>
      </c>
      <c r="N499" s="36"/>
      <c r="O499" s="29"/>
      <c r="P499" s="29"/>
      <c r="Q499" s="29"/>
      <c r="R499" s="29"/>
      <c r="S499" s="29"/>
      <c r="T499" s="29"/>
      <c r="U499" s="29"/>
      <c r="V499" s="29"/>
    </row>
    <row r="500" spans="1:22" ht="12.75">
      <c r="A500" s="23">
        <v>499</v>
      </c>
      <c r="B500" s="25">
        <v>43927</v>
      </c>
      <c r="C500" s="41"/>
      <c r="D500" s="29"/>
      <c r="E500" s="23" t="s">
        <v>51</v>
      </c>
      <c r="F500" s="29"/>
      <c r="G500" s="29"/>
      <c r="H500" s="23" t="s">
        <v>45</v>
      </c>
      <c r="I500" s="23" t="str">
        <f>VLOOKUP(H500,State_codes!$B$2:$C$38, 2, FALSE)</f>
        <v>MH</v>
      </c>
      <c r="J500" s="29"/>
      <c r="K500" s="29"/>
      <c r="L500" s="36"/>
      <c r="M500" s="34" t="s">
        <v>1294</v>
      </c>
      <c r="N500" s="36"/>
      <c r="O500" s="29"/>
      <c r="P500" s="29"/>
      <c r="Q500" s="29"/>
      <c r="R500" s="29"/>
      <c r="S500" s="29"/>
      <c r="T500" s="29"/>
      <c r="U500" s="29"/>
      <c r="V500" s="29"/>
    </row>
    <row r="501" spans="1:22" ht="12.75">
      <c r="A501" s="23">
        <v>500</v>
      </c>
      <c r="B501" s="25">
        <v>43927</v>
      </c>
      <c r="C501" s="41"/>
      <c r="D501" s="29"/>
      <c r="E501" s="23" t="s">
        <v>51</v>
      </c>
      <c r="F501" s="29"/>
      <c r="G501" s="29"/>
      <c r="H501" s="23" t="s">
        <v>45</v>
      </c>
      <c r="I501" s="23" t="str">
        <f>VLOOKUP(H501,State_codes!$B$2:$C$38, 2, FALSE)</f>
        <v>MH</v>
      </c>
      <c r="J501" s="29"/>
      <c r="K501" s="29"/>
      <c r="L501" s="36"/>
      <c r="M501" s="34" t="s">
        <v>1294</v>
      </c>
      <c r="N501" s="36"/>
      <c r="O501" s="29"/>
      <c r="P501" s="29"/>
      <c r="Q501" s="29"/>
      <c r="R501" s="29"/>
      <c r="S501" s="29"/>
      <c r="T501" s="29"/>
      <c r="U501" s="29"/>
      <c r="V501" s="29"/>
    </row>
    <row r="502" spans="1:22" ht="12.75">
      <c r="A502" s="23">
        <v>501</v>
      </c>
      <c r="B502" s="25">
        <v>43927</v>
      </c>
      <c r="C502" s="41"/>
      <c r="D502" s="29"/>
      <c r="E502" s="23" t="s">
        <v>51</v>
      </c>
      <c r="F502" s="29"/>
      <c r="G502" s="29"/>
      <c r="H502" s="23" t="s">
        <v>45</v>
      </c>
      <c r="I502" s="23" t="str">
        <f>VLOOKUP(H502,State_codes!$B$2:$C$38, 2, FALSE)</f>
        <v>MH</v>
      </c>
      <c r="J502" s="29"/>
      <c r="K502" s="29"/>
      <c r="L502" s="36"/>
      <c r="M502" s="34" t="s">
        <v>1294</v>
      </c>
      <c r="N502" s="36"/>
      <c r="O502" s="29"/>
      <c r="P502" s="29"/>
      <c r="Q502" s="29"/>
      <c r="R502" s="29"/>
      <c r="S502" s="29"/>
      <c r="T502" s="29"/>
      <c r="U502" s="29"/>
      <c r="V502" s="29"/>
    </row>
    <row r="503" spans="1:22" ht="12.75">
      <c r="A503" s="23">
        <v>502</v>
      </c>
      <c r="B503" s="25">
        <v>43927</v>
      </c>
      <c r="C503" s="41"/>
      <c r="D503" s="29"/>
      <c r="E503" s="23" t="s">
        <v>51</v>
      </c>
      <c r="F503" s="29"/>
      <c r="G503" s="29"/>
      <c r="H503" s="23" t="s">
        <v>45</v>
      </c>
      <c r="I503" s="23" t="str">
        <f>VLOOKUP(H503,State_codes!$B$2:$C$38, 2, FALSE)</f>
        <v>MH</v>
      </c>
      <c r="J503" s="29"/>
      <c r="K503" s="29"/>
      <c r="L503" s="36"/>
      <c r="M503" s="34" t="s">
        <v>1294</v>
      </c>
      <c r="N503" s="36"/>
      <c r="O503" s="29"/>
      <c r="P503" s="29"/>
      <c r="Q503" s="29"/>
      <c r="R503" s="29"/>
      <c r="S503" s="29"/>
      <c r="T503" s="29"/>
      <c r="U503" s="29"/>
      <c r="V503" s="29"/>
    </row>
    <row r="504" spans="1:22" ht="12.75">
      <c r="A504" s="23">
        <v>503</v>
      </c>
      <c r="B504" s="25">
        <v>43927</v>
      </c>
      <c r="C504" s="41"/>
      <c r="D504" s="29"/>
      <c r="E504" s="23" t="s">
        <v>51</v>
      </c>
      <c r="F504" s="29"/>
      <c r="G504" s="29"/>
      <c r="H504" s="23" t="s">
        <v>45</v>
      </c>
      <c r="I504" s="23" t="str">
        <f>VLOOKUP(H504,State_codes!$B$2:$C$38, 2, FALSE)</f>
        <v>MH</v>
      </c>
      <c r="J504" s="29"/>
      <c r="K504" s="29"/>
      <c r="L504" s="36"/>
      <c r="M504" s="34" t="s">
        <v>1294</v>
      </c>
      <c r="N504" s="36"/>
      <c r="O504" s="29"/>
      <c r="P504" s="29"/>
      <c r="Q504" s="29"/>
      <c r="R504" s="29"/>
      <c r="S504" s="29"/>
      <c r="T504" s="29"/>
      <c r="U504" s="29"/>
      <c r="V504" s="29"/>
    </row>
    <row r="505" spans="1:22" ht="12.75">
      <c r="A505" s="23">
        <v>504</v>
      </c>
      <c r="B505" s="25">
        <v>43927</v>
      </c>
      <c r="C505" s="41"/>
      <c r="D505" s="29"/>
      <c r="E505" s="23" t="s">
        <v>51</v>
      </c>
      <c r="F505" s="29"/>
      <c r="G505" s="29"/>
      <c r="H505" s="23" t="s">
        <v>45</v>
      </c>
      <c r="I505" s="23" t="str">
        <f>VLOOKUP(H505,State_codes!$B$2:$C$38, 2, FALSE)</f>
        <v>MH</v>
      </c>
      <c r="J505" s="29"/>
      <c r="K505" s="29"/>
      <c r="L505" s="36"/>
      <c r="M505" s="34" t="s">
        <v>1294</v>
      </c>
      <c r="N505" s="36"/>
      <c r="O505" s="29"/>
      <c r="P505" s="29"/>
      <c r="Q505" s="29"/>
      <c r="R505" s="29"/>
      <c r="S505" s="29"/>
      <c r="T505" s="29"/>
      <c r="U505" s="29"/>
      <c r="V505" s="29"/>
    </row>
    <row r="506" spans="1:22" ht="12.75">
      <c r="A506" s="23">
        <v>505</v>
      </c>
      <c r="B506" s="25">
        <v>43927</v>
      </c>
      <c r="C506" s="41"/>
      <c r="D506" s="29"/>
      <c r="E506" s="23" t="s">
        <v>51</v>
      </c>
      <c r="F506" s="29"/>
      <c r="G506" s="29"/>
      <c r="H506" s="23" t="s">
        <v>45</v>
      </c>
      <c r="I506" s="23" t="str">
        <f>VLOOKUP(H506,State_codes!$B$2:$C$38, 2, FALSE)</f>
        <v>MH</v>
      </c>
      <c r="J506" s="29"/>
      <c r="K506" s="29"/>
      <c r="L506" s="36"/>
      <c r="M506" s="34" t="s">
        <v>1294</v>
      </c>
      <c r="N506" s="36"/>
      <c r="O506" s="29"/>
      <c r="P506" s="29"/>
      <c r="Q506" s="29"/>
      <c r="R506" s="29"/>
      <c r="S506" s="29"/>
      <c r="T506" s="29"/>
      <c r="U506" s="29"/>
      <c r="V506" s="29"/>
    </row>
    <row r="507" spans="1:22" ht="12.75">
      <c r="A507" s="23">
        <v>506</v>
      </c>
      <c r="B507" s="25">
        <v>43927</v>
      </c>
      <c r="C507" s="41"/>
      <c r="D507" s="29"/>
      <c r="E507" s="23" t="s">
        <v>51</v>
      </c>
      <c r="F507" s="29"/>
      <c r="G507" s="29"/>
      <c r="H507" s="23" t="s">
        <v>45</v>
      </c>
      <c r="I507" s="23" t="str">
        <f>VLOOKUP(H507,State_codes!$B$2:$C$38, 2, FALSE)</f>
        <v>MH</v>
      </c>
      <c r="J507" s="29"/>
      <c r="K507" s="29"/>
      <c r="L507" s="36"/>
      <c r="M507" s="34" t="s">
        <v>1294</v>
      </c>
      <c r="N507" s="36"/>
      <c r="O507" s="29"/>
      <c r="P507" s="29"/>
      <c r="Q507" s="29"/>
      <c r="R507" s="29"/>
      <c r="S507" s="29"/>
      <c r="T507" s="29"/>
      <c r="U507" s="29"/>
      <c r="V507" s="29"/>
    </row>
    <row r="508" spans="1:22" ht="12.75">
      <c r="A508" s="23">
        <v>507</v>
      </c>
      <c r="B508" s="25">
        <v>43927</v>
      </c>
      <c r="C508" s="41"/>
      <c r="D508" s="29"/>
      <c r="E508" s="23" t="s">
        <v>51</v>
      </c>
      <c r="F508" s="29"/>
      <c r="G508" s="29"/>
      <c r="H508" s="23" t="s">
        <v>45</v>
      </c>
      <c r="I508" s="23" t="str">
        <f>VLOOKUP(H508,State_codes!$B$2:$C$38, 2, FALSE)</f>
        <v>MH</v>
      </c>
      <c r="J508" s="29"/>
      <c r="K508" s="29"/>
      <c r="L508" s="36"/>
      <c r="M508" s="34" t="s">
        <v>1294</v>
      </c>
      <c r="N508" s="36"/>
      <c r="O508" s="29"/>
      <c r="P508" s="29"/>
      <c r="Q508" s="29"/>
      <c r="R508" s="29"/>
      <c r="S508" s="29"/>
      <c r="T508" s="29"/>
      <c r="U508" s="29"/>
      <c r="V508" s="29"/>
    </row>
    <row r="509" spans="1:22" ht="12.75">
      <c r="A509" s="23">
        <v>508</v>
      </c>
      <c r="B509" s="25">
        <v>43927</v>
      </c>
      <c r="C509" s="41"/>
      <c r="D509" s="29"/>
      <c r="E509" s="23" t="s">
        <v>51</v>
      </c>
      <c r="F509" s="29"/>
      <c r="G509" s="29"/>
      <c r="H509" s="23" t="s">
        <v>45</v>
      </c>
      <c r="I509" s="23" t="str">
        <f>VLOOKUP(H509,State_codes!$B$2:$C$38, 2, FALSE)</f>
        <v>MH</v>
      </c>
      <c r="J509" s="29"/>
      <c r="K509" s="29"/>
      <c r="L509" s="36"/>
      <c r="M509" s="34" t="s">
        <v>1294</v>
      </c>
      <c r="N509" s="36"/>
      <c r="O509" s="29"/>
      <c r="P509" s="29"/>
      <c r="Q509" s="29"/>
      <c r="R509" s="29"/>
      <c r="S509" s="29"/>
      <c r="T509" s="29"/>
      <c r="U509" s="29"/>
      <c r="V509" s="29"/>
    </row>
    <row r="510" spans="1:22" ht="12.75">
      <c r="A510" s="23">
        <v>509</v>
      </c>
      <c r="B510" s="25">
        <v>43927</v>
      </c>
      <c r="C510" s="41"/>
      <c r="D510" s="29"/>
      <c r="E510" s="23" t="s">
        <v>51</v>
      </c>
      <c r="F510" s="29"/>
      <c r="G510" s="29"/>
      <c r="H510" s="23" t="s">
        <v>45</v>
      </c>
      <c r="I510" s="23" t="str">
        <f>VLOOKUP(H510,State_codes!$B$2:$C$38, 2, FALSE)</f>
        <v>MH</v>
      </c>
      <c r="J510" s="29"/>
      <c r="K510" s="29"/>
      <c r="L510" s="36"/>
      <c r="M510" s="34" t="s">
        <v>1294</v>
      </c>
      <c r="N510" s="36"/>
      <c r="O510" s="29"/>
      <c r="P510" s="29"/>
      <c r="Q510" s="29"/>
      <c r="R510" s="29"/>
      <c r="S510" s="29"/>
      <c r="T510" s="29"/>
      <c r="U510" s="29"/>
      <c r="V510" s="29"/>
    </row>
    <row r="511" spans="1:22" ht="12.75">
      <c r="A511" s="23">
        <v>510</v>
      </c>
      <c r="B511" s="25">
        <v>43927</v>
      </c>
      <c r="C511" s="41"/>
      <c r="D511" s="29"/>
      <c r="E511" s="23" t="s">
        <v>51</v>
      </c>
      <c r="F511" s="29"/>
      <c r="G511" s="29"/>
      <c r="H511" s="23" t="s">
        <v>45</v>
      </c>
      <c r="I511" s="23" t="str">
        <f>VLOOKUP(H511,State_codes!$B$2:$C$38, 2, FALSE)</f>
        <v>MH</v>
      </c>
      <c r="J511" s="29"/>
      <c r="K511" s="29"/>
      <c r="L511" s="36"/>
      <c r="M511" s="34" t="s">
        <v>1294</v>
      </c>
      <c r="N511" s="36"/>
      <c r="O511" s="29"/>
      <c r="P511" s="29"/>
      <c r="Q511" s="29"/>
      <c r="R511" s="29"/>
      <c r="S511" s="29"/>
      <c r="T511" s="29"/>
      <c r="U511" s="29"/>
      <c r="V511" s="29"/>
    </row>
    <row r="512" spans="1:22" ht="12.75">
      <c r="A512" s="23">
        <v>511</v>
      </c>
      <c r="B512" s="25">
        <v>43927</v>
      </c>
      <c r="C512" s="41"/>
      <c r="D512" s="29"/>
      <c r="E512" s="23" t="s">
        <v>51</v>
      </c>
      <c r="F512" s="29"/>
      <c r="G512" s="29"/>
      <c r="H512" s="23" t="s">
        <v>45</v>
      </c>
      <c r="I512" s="23" t="str">
        <f>VLOOKUP(H512,State_codes!$B$2:$C$38, 2, FALSE)</f>
        <v>MH</v>
      </c>
      <c r="J512" s="29"/>
      <c r="K512" s="29"/>
      <c r="L512" s="36"/>
      <c r="M512" s="34" t="s">
        <v>1294</v>
      </c>
      <c r="N512" s="36"/>
      <c r="O512" s="29"/>
      <c r="P512" s="29"/>
      <c r="Q512" s="29"/>
      <c r="R512" s="29"/>
      <c r="S512" s="29"/>
      <c r="T512" s="29"/>
      <c r="U512" s="29"/>
      <c r="V512" s="29"/>
    </row>
    <row r="513" spans="1:22" ht="12.75">
      <c r="A513" s="23">
        <v>512</v>
      </c>
      <c r="B513" s="25">
        <v>43927</v>
      </c>
      <c r="C513" s="41"/>
      <c r="D513" s="29"/>
      <c r="E513" s="23" t="s">
        <v>51</v>
      </c>
      <c r="F513" s="29"/>
      <c r="G513" s="29"/>
      <c r="H513" s="23" t="s">
        <v>153</v>
      </c>
      <c r="I513" s="23" t="str">
        <f>VLOOKUP(H513,State_codes!$B$2:$C$38, 2, FALSE)</f>
        <v>LA</v>
      </c>
      <c r="J513" s="29"/>
      <c r="K513" s="29"/>
      <c r="L513" s="36"/>
      <c r="M513" s="52" t="s">
        <v>1399</v>
      </c>
      <c r="N513" s="36"/>
      <c r="O513" s="29"/>
      <c r="P513" s="29"/>
      <c r="Q513" s="29"/>
      <c r="R513" s="29"/>
      <c r="S513" s="29"/>
      <c r="T513" s="29"/>
      <c r="U513" s="29"/>
      <c r="V513" s="29"/>
    </row>
    <row r="514" spans="1:22" ht="12.75">
      <c r="A514" s="23">
        <v>513</v>
      </c>
      <c r="B514" s="25">
        <v>43927</v>
      </c>
      <c r="C514" s="41"/>
      <c r="D514" s="29"/>
      <c r="E514" s="23" t="s">
        <v>51</v>
      </c>
      <c r="F514" s="29"/>
      <c r="G514" s="29"/>
      <c r="H514" s="23" t="s">
        <v>153</v>
      </c>
      <c r="I514" s="23" t="str">
        <f>VLOOKUP(H514,State_codes!$B$2:$C$38, 2, FALSE)</f>
        <v>LA</v>
      </c>
      <c r="J514" s="29"/>
      <c r="K514" s="29"/>
      <c r="L514" s="36"/>
      <c r="M514" s="52" t="s">
        <v>1399</v>
      </c>
      <c r="N514" s="36"/>
      <c r="O514" s="29"/>
      <c r="P514" s="29"/>
      <c r="Q514" s="29"/>
      <c r="R514" s="29"/>
      <c r="S514" s="29"/>
      <c r="T514" s="29"/>
      <c r="U514" s="29"/>
      <c r="V514" s="29"/>
    </row>
    <row r="515" spans="1:22" ht="12.75">
      <c r="A515" s="23">
        <v>514</v>
      </c>
      <c r="B515" s="25">
        <v>43927</v>
      </c>
      <c r="C515" s="41"/>
      <c r="D515" s="29"/>
      <c r="E515" s="23" t="s">
        <v>51</v>
      </c>
      <c r="F515" s="29"/>
      <c r="G515" s="29"/>
      <c r="H515" s="23" t="s">
        <v>153</v>
      </c>
      <c r="I515" s="23" t="str">
        <f>VLOOKUP(H515,State_codes!$B$2:$C$38, 2, FALSE)</f>
        <v>LA</v>
      </c>
      <c r="J515" s="29"/>
      <c r="K515" s="29"/>
      <c r="L515" s="36"/>
      <c r="M515" s="52" t="s">
        <v>1399</v>
      </c>
      <c r="N515" s="36"/>
      <c r="O515" s="29"/>
      <c r="P515" s="29"/>
      <c r="Q515" s="29"/>
      <c r="R515" s="29"/>
      <c r="S515" s="29"/>
      <c r="T515" s="29"/>
      <c r="U515" s="29"/>
      <c r="V515" s="29"/>
    </row>
    <row r="516" spans="1:22" ht="12.75">
      <c r="A516" s="23">
        <v>515</v>
      </c>
      <c r="B516" s="25">
        <v>43927</v>
      </c>
      <c r="C516" s="41"/>
      <c r="D516" s="29"/>
      <c r="E516" s="23" t="s">
        <v>51</v>
      </c>
      <c r="F516" s="29"/>
      <c r="G516" s="29"/>
      <c r="H516" s="23" t="s">
        <v>153</v>
      </c>
      <c r="I516" s="23" t="str">
        <f>VLOOKUP(H516,State_codes!$B$2:$C$38, 2, FALSE)</f>
        <v>LA</v>
      </c>
      <c r="J516" s="29"/>
      <c r="K516" s="29"/>
      <c r="L516" s="36"/>
      <c r="M516" s="52" t="s">
        <v>1399</v>
      </c>
      <c r="N516" s="36"/>
      <c r="O516" s="29"/>
      <c r="P516" s="29"/>
      <c r="Q516" s="29"/>
      <c r="R516" s="29"/>
      <c r="S516" s="29"/>
      <c r="T516" s="29"/>
      <c r="U516" s="29"/>
      <c r="V516" s="29"/>
    </row>
    <row r="517" spans="1:22" ht="12.75">
      <c r="A517" s="23">
        <v>516</v>
      </c>
      <c r="B517" s="25">
        <v>43927</v>
      </c>
      <c r="C517" s="41"/>
      <c r="D517" s="29"/>
      <c r="E517" s="23" t="s">
        <v>51</v>
      </c>
      <c r="F517" s="29"/>
      <c r="G517" s="29"/>
      <c r="H517" s="23" t="s">
        <v>153</v>
      </c>
      <c r="I517" s="23" t="str">
        <f>VLOOKUP(H517,State_codes!$B$2:$C$38, 2, FALSE)</f>
        <v>LA</v>
      </c>
      <c r="J517" s="29"/>
      <c r="K517" s="29"/>
      <c r="L517" s="36"/>
      <c r="M517" s="52" t="s">
        <v>1399</v>
      </c>
      <c r="N517" s="36"/>
      <c r="O517" s="29"/>
      <c r="P517" s="29"/>
      <c r="Q517" s="29"/>
      <c r="R517" s="29"/>
      <c r="S517" s="29"/>
      <c r="T517" s="29"/>
      <c r="U517" s="29"/>
      <c r="V517" s="29"/>
    </row>
    <row r="518" spans="1:22" ht="12.75">
      <c r="A518" s="23">
        <v>517</v>
      </c>
      <c r="B518" s="25">
        <v>43927</v>
      </c>
      <c r="C518" s="41"/>
      <c r="D518" s="29"/>
      <c r="E518" s="23" t="s">
        <v>51</v>
      </c>
      <c r="F518" s="29"/>
      <c r="G518" s="29"/>
      <c r="H518" s="23" t="s">
        <v>153</v>
      </c>
      <c r="I518" s="23" t="str">
        <f>VLOOKUP(H518,State_codes!$B$2:$C$38, 2, FALSE)</f>
        <v>LA</v>
      </c>
      <c r="J518" s="29"/>
      <c r="K518" s="29"/>
      <c r="L518" s="36"/>
      <c r="M518" s="52" t="s">
        <v>1399</v>
      </c>
      <c r="N518" s="36"/>
      <c r="O518" s="29"/>
      <c r="P518" s="29"/>
      <c r="Q518" s="29"/>
      <c r="R518" s="29"/>
      <c r="S518" s="29"/>
      <c r="T518" s="29"/>
      <c r="U518" s="29"/>
      <c r="V518" s="29"/>
    </row>
    <row r="519" spans="1:22" ht="12.75">
      <c r="A519" s="23">
        <v>518</v>
      </c>
      <c r="B519" s="25">
        <v>43927</v>
      </c>
      <c r="C519" s="41"/>
      <c r="D519" s="29"/>
      <c r="E519" s="23" t="s">
        <v>51</v>
      </c>
      <c r="F519" s="29"/>
      <c r="G519" s="29"/>
      <c r="H519" s="23" t="s">
        <v>153</v>
      </c>
      <c r="I519" s="23" t="str">
        <f>VLOOKUP(H519,State_codes!$B$2:$C$38, 2, FALSE)</f>
        <v>LA</v>
      </c>
      <c r="J519" s="29"/>
      <c r="K519" s="29"/>
      <c r="L519" s="36"/>
      <c r="M519" s="52" t="s">
        <v>1399</v>
      </c>
      <c r="N519" s="36"/>
      <c r="O519" s="29"/>
      <c r="P519" s="29"/>
      <c r="Q519" s="29"/>
      <c r="R519" s="29"/>
      <c r="S519" s="29"/>
      <c r="T519" s="29"/>
      <c r="U519" s="29"/>
      <c r="V519" s="29"/>
    </row>
    <row r="520" spans="1:22" ht="12.75">
      <c r="A520" s="23">
        <v>519</v>
      </c>
      <c r="B520" s="25">
        <v>43928</v>
      </c>
      <c r="C520" s="27">
        <v>37</v>
      </c>
      <c r="D520" s="23" t="s">
        <v>39</v>
      </c>
      <c r="E520" s="23" t="s">
        <v>51</v>
      </c>
      <c r="F520" s="29"/>
      <c r="G520" s="29"/>
      <c r="H520" s="23" t="s">
        <v>182</v>
      </c>
      <c r="I520" s="23" t="str">
        <f>VLOOKUP(H520,State_codes!$B$2:$C$38, 2, FALSE)</f>
        <v>GJ</v>
      </c>
      <c r="J520" s="29"/>
      <c r="K520" s="29"/>
      <c r="L520" s="36"/>
      <c r="M520" s="30" t="s">
        <v>1447</v>
      </c>
      <c r="N520" s="36"/>
      <c r="O520" s="29"/>
      <c r="P520" s="29"/>
      <c r="Q520" s="29"/>
      <c r="R520" s="29"/>
      <c r="S520" s="29"/>
      <c r="T520" s="29"/>
      <c r="U520" s="29"/>
      <c r="V520" s="29"/>
    </row>
    <row r="521" spans="1:22" ht="12.75">
      <c r="A521" s="23">
        <v>520</v>
      </c>
      <c r="B521" s="25">
        <v>43928</v>
      </c>
      <c r="C521" s="41"/>
      <c r="D521" s="29"/>
      <c r="E521" s="23" t="s">
        <v>42</v>
      </c>
      <c r="F521" s="23" t="s">
        <v>223</v>
      </c>
      <c r="G521" s="23" t="s">
        <v>223</v>
      </c>
      <c r="H521" s="23" t="s">
        <v>224</v>
      </c>
      <c r="I521" s="23" t="str">
        <f>VLOOKUP(H521,State_codes!$B$2:$C$38, 2, FALSE)</f>
        <v>MP</v>
      </c>
      <c r="J521" s="29"/>
      <c r="K521" s="29"/>
      <c r="L521" s="34" t="s">
        <v>1450</v>
      </c>
      <c r="M521" s="36"/>
      <c r="N521" s="36"/>
      <c r="O521" s="29"/>
      <c r="P521" s="29"/>
      <c r="Q521" s="29"/>
      <c r="R521" s="29"/>
      <c r="S521" s="29"/>
      <c r="T521" s="29"/>
      <c r="U521" s="29"/>
      <c r="V521" s="29"/>
    </row>
    <row r="522" spans="1:22" ht="12.75">
      <c r="A522" s="23">
        <v>521</v>
      </c>
      <c r="B522" s="25">
        <v>43928</v>
      </c>
      <c r="C522" s="41"/>
      <c r="D522" s="29"/>
      <c r="E522" s="23" t="s">
        <v>42</v>
      </c>
      <c r="F522" s="23" t="s">
        <v>223</v>
      </c>
      <c r="G522" s="23" t="s">
        <v>223</v>
      </c>
      <c r="H522" s="23" t="s">
        <v>224</v>
      </c>
      <c r="I522" s="23" t="str">
        <f>VLOOKUP(H522,State_codes!$B$2:$C$38, 2, FALSE)</f>
        <v>MP</v>
      </c>
      <c r="J522" s="29"/>
      <c r="K522" s="29"/>
      <c r="L522" s="34" t="s">
        <v>1450</v>
      </c>
      <c r="M522" s="36"/>
      <c r="N522" s="36"/>
      <c r="O522" s="29"/>
      <c r="P522" s="29"/>
      <c r="Q522" s="29"/>
      <c r="R522" s="29"/>
      <c r="S522" s="29"/>
      <c r="T522" s="29"/>
      <c r="U522" s="29"/>
      <c r="V522" s="29"/>
    </row>
    <row r="523" spans="1:22" ht="12.75">
      <c r="A523" s="23">
        <v>522</v>
      </c>
      <c r="B523" s="25">
        <v>43928</v>
      </c>
      <c r="C523" s="41"/>
      <c r="D523" s="29"/>
      <c r="E523" s="23" t="s">
        <v>42</v>
      </c>
      <c r="F523" s="23" t="s">
        <v>223</v>
      </c>
      <c r="G523" s="23" t="s">
        <v>223</v>
      </c>
      <c r="H523" s="23" t="s">
        <v>224</v>
      </c>
      <c r="I523" s="23" t="str">
        <f>VLOOKUP(H523,State_codes!$B$2:$C$38, 2, FALSE)</f>
        <v>MP</v>
      </c>
      <c r="J523" s="29"/>
      <c r="K523" s="29"/>
      <c r="L523" s="34" t="s">
        <v>1450</v>
      </c>
      <c r="M523" s="36"/>
      <c r="N523" s="36"/>
      <c r="O523" s="29"/>
      <c r="P523" s="29"/>
      <c r="Q523" s="29"/>
      <c r="R523" s="29"/>
      <c r="S523" s="29"/>
      <c r="T523" s="29"/>
      <c r="U523" s="29"/>
      <c r="V523" s="29"/>
    </row>
    <row r="524" spans="1:22" ht="12.75">
      <c r="A524" s="23">
        <v>523</v>
      </c>
      <c r="B524" s="25">
        <v>43928</v>
      </c>
      <c r="C524" s="41"/>
      <c r="D524" s="29"/>
      <c r="E524" s="23" t="s">
        <v>51</v>
      </c>
      <c r="F524" s="29"/>
      <c r="G524" s="29"/>
      <c r="H524" s="23" t="s">
        <v>262</v>
      </c>
      <c r="I524" s="23" t="str">
        <f>VLOOKUP(H524,State_codes!$B$2:$C$38, 2, FALSE)</f>
        <v>WB</v>
      </c>
      <c r="J524" s="29"/>
      <c r="K524" s="29"/>
      <c r="L524" s="30" t="s">
        <v>1456</v>
      </c>
      <c r="M524" s="36"/>
      <c r="N524" s="36"/>
      <c r="O524" s="29"/>
      <c r="P524" s="29"/>
      <c r="Q524" s="29"/>
      <c r="R524" s="29"/>
      <c r="S524" s="29"/>
      <c r="T524" s="29"/>
      <c r="U524" s="29"/>
      <c r="V524" s="29"/>
    </row>
    <row r="525" spans="1:22" ht="12.75">
      <c r="A525" s="23">
        <v>524</v>
      </c>
      <c r="B525" s="25">
        <v>43928</v>
      </c>
      <c r="C525" s="41"/>
      <c r="D525" s="29"/>
      <c r="E525" s="23" t="s">
        <v>51</v>
      </c>
      <c r="F525" s="29"/>
      <c r="G525" s="29"/>
      <c r="H525" s="23" t="s">
        <v>262</v>
      </c>
      <c r="I525" s="23" t="str">
        <f>VLOOKUP(H525,State_codes!$B$2:$C$38, 2, FALSE)</f>
        <v>WB</v>
      </c>
      <c r="J525" s="29"/>
      <c r="K525" s="29"/>
      <c r="L525" s="30" t="s">
        <v>1456</v>
      </c>
      <c r="M525" s="36"/>
      <c r="N525" s="36"/>
      <c r="O525" s="29"/>
      <c r="P525" s="29"/>
      <c r="Q525" s="29"/>
      <c r="R525" s="29"/>
      <c r="S525" s="29"/>
      <c r="T525" s="29"/>
      <c r="U525" s="29"/>
      <c r="V525" s="29"/>
    </row>
    <row r="526" spans="1:22" ht="12.75">
      <c r="A526" s="23">
        <v>525</v>
      </c>
      <c r="B526" s="25">
        <v>43928</v>
      </c>
      <c r="C526" s="41"/>
      <c r="D526" s="29"/>
      <c r="E526" s="23" t="s">
        <v>51</v>
      </c>
      <c r="F526" s="29"/>
      <c r="G526" s="29"/>
      <c r="H526" s="23" t="s">
        <v>262</v>
      </c>
      <c r="I526" s="23" t="str">
        <f>VLOOKUP(H526,State_codes!$B$2:$C$38, 2, FALSE)</f>
        <v>WB</v>
      </c>
      <c r="J526" s="29"/>
      <c r="K526" s="29"/>
      <c r="L526" s="30" t="s">
        <v>1456</v>
      </c>
      <c r="M526" s="36"/>
      <c r="N526" s="36"/>
      <c r="O526" s="29"/>
      <c r="P526" s="29"/>
      <c r="Q526" s="29"/>
      <c r="R526" s="29"/>
      <c r="S526" s="29"/>
      <c r="T526" s="29"/>
      <c r="U526" s="29"/>
      <c r="V526" s="29"/>
    </row>
    <row r="527" spans="1:22" ht="12.75">
      <c r="A527" s="23">
        <v>526</v>
      </c>
      <c r="B527" s="25">
        <v>43928</v>
      </c>
      <c r="C527" s="27">
        <v>72</v>
      </c>
      <c r="D527" s="23" t="s">
        <v>39</v>
      </c>
      <c r="E527" s="23" t="s">
        <v>42</v>
      </c>
      <c r="F527" s="23" t="s">
        <v>1460</v>
      </c>
      <c r="G527" s="23" t="s">
        <v>577</v>
      </c>
      <c r="H527" s="23" t="s">
        <v>322</v>
      </c>
      <c r="I527" s="23" t="s">
        <v>1428</v>
      </c>
      <c r="J527" s="23" t="s">
        <v>1461</v>
      </c>
      <c r="K527" s="29"/>
      <c r="L527" s="30" t="s">
        <v>1462</v>
      </c>
      <c r="M527" s="36"/>
      <c r="N527" s="36"/>
      <c r="O527" s="29"/>
      <c r="P527" s="29"/>
      <c r="Q527" s="29"/>
      <c r="R527" s="29"/>
      <c r="S527" s="29"/>
      <c r="T527" s="29"/>
      <c r="U527" s="29"/>
      <c r="V527" s="29"/>
    </row>
    <row r="528" spans="1:22" ht="12.75">
      <c r="A528" s="23">
        <v>527</v>
      </c>
      <c r="B528" s="25"/>
      <c r="C528" s="41"/>
      <c r="D528" s="29"/>
      <c r="E528" s="29"/>
      <c r="F528" s="29"/>
      <c r="G528" s="29"/>
      <c r="H528" s="29"/>
      <c r="I528" s="23"/>
      <c r="J528" s="29"/>
      <c r="K528" s="29"/>
      <c r="L528" s="36"/>
      <c r="M528" s="36"/>
      <c r="N528" s="36"/>
      <c r="O528" s="29"/>
      <c r="P528" s="29"/>
      <c r="Q528" s="29"/>
      <c r="R528" s="29"/>
      <c r="S528" s="29"/>
      <c r="T528" s="29"/>
      <c r="U528" s="29"/>
      <c r="V528" s="29"/>
    </row>
    <row r="529" spans="1:22" ht="12.75">
      <c r="A529" s="23">
        <v>528</v>
      </c>
      <c r="B529" s="25"/>
      <c r="C529" s="41"/>
      <c r="D529" s="29"/>
      <c r="E529" s="29"/>
      <c r="F529" s="29"/>
      <c r="G529" s="29"/>
      <c r="H529" s="29"/>
      <c r="I529" s="23"/>
      <c r="J529" s="29"/>
      <c r="K529" s="29"/>
      <c r="L529" s="36"/>
      <c r="M529" s="36"/>
      <c r="N529" s="36"/>
      <c r="O529" s="29"/>
      <c r="P529" s="29"/>
      <c r="Q529" s="29"/>
      <c r="R529" s="29"/>
      <c r="S529" s="29"/>
      <c r="T529" s="29"/>
      <c r="U529" s="29"/>
      <c r="V529" s="29"/>
    </row>
    <row r="530" spans="1:22" ht="12.75">
      <c r="A530" s="23"/>
      <c r="B530" s="25"/>
      <c r="C530" s="41"/>
      <c r="D530" s="29"/>
      <c r="E530" s="29"/>
      <c r="F530" s="29"/>
      <c r="G530" s="29"/>
      <c r="H530" s="29"/>
      <c r="I530" s="23"/>
      <c r="J530" s="29"/>
      <c r="K530" s="29"/>
      <c r="L530" s="36"/>
      <c r="M530" s="36"/>
      <c r="N530" s="36"/>
      <c r="O530" s="29"/>
      <c r="P530" s="29"/>
      <c r="Q530" s="29"/>
      <c r="R530" s="29"/>
      <c r="S530" s="29"/>
      <c r="T530" s="29"/>
      <c r="U530" s="29"/>
      <c r="V530" s="29"/>
    </row>
    <row r="531" spans="1:22" ht="12.75">
      <c r="A531" s="23"/>
      <c r="B531" s="25"/>
      <c r="C531" s="41"/>
      <c r="D531" s="29"/>
      <c r="E531" s="29"/>
      <c r="F531" s="29"/>
      <c r="G531" s="29"/>
      <c r="H531" s="29"/>
      <c r="I531" s="23"/>
      <c r="J531" s="29"/>
      <c r="K531" s="29"/>
      <c r="L531" s="36"/>
      <c r="M531" s="36"/>
      <c r="N531" s="36"/>
      <c r="O531" s="29"/>
      <c r="P531" s="29"/>
      <c r="Q531" s="29"/>
      <c r="R531" s="29"/>
      <c r="S531" s="29"/>
      <c r="T531" s="29"/>
      <c r="U531" s="29"/>
      <c r="V531" s="29"/>
    </row>
    <row r="532" spans="1:22" ht="12.75">
      <c r="A532" s="23"/>
      <c r="B532" s="25"/>
      <c r="C532" s="41"/>
      <c r="D532" s="29"/>
      <c r="E532" s="29"/>
      <c r="F532" s="29"/>
      <c r="G532" s="29"/>
      <c r="H532" s="29"/>
      <c r="I532" s="23"/>
      <c r="J532" s="29"/>
      <c r="K532" s="29"/>
      <c r="L532" s="36"/>
      <c r="M532" s="36"/>
      <c r="N532" s="36"/>
      <c r="O532" s="29"/>
      <c r="P532" s="29"/>
      <c r="Q532" s="29"/>
      <c r="R532" s="29"/>
      <c r="S532" s="29"/>
      <c r="T532" s="29"/>
      <c r="U532" s="29"/>
      <c r="V532" s="29"/>
    </row>
    <row r="533" spans="1:22" ht="12.75">
      <c r="A533" s="23"/>
      <c r="B533" s="25"/>
      <c r="C533" s="41"/>
      <c r="D533" s="29"/>
      <c r="E533" s="29"/>
      <c r="F533" s="29"/>
      <c r="G533" s="29"/>
      <c r="H533" s="29"/>
      <c r="I533" s="23"/>
      <c r="J533" s="29"/>
      <c r="K533" s="29"/>
      <c r="L533" s="36"/>
      <c r="M533" s="36"/>
      <c r="N533" s="36"/>
      <c r="O533" s="29"/>
      <c r="P533" s="29"/>
      <c r="Q533" s="29"/>
      <c r="R533" s="29"/>
      <c r="S533" s="29"/>
      <c r="T533" s="29"/>
      <c r="U533" s="29"/>
      <c r="V533" s="29"/>
    </row>
    <row r="534" spans="1:22" ht="12.75">
      <c r="A534" s="23"/>
      <c r="B534" s="25"/>
      <c r="C534" s="41"/>
      <c r="D534" s="29"/>
      <c r="E534" s="29"/>
      <c r="F534" s="29"/>
      <c r="G534" s="29"/>
      <c r="H534" s="29"/>
      <c r="I534" s="23"/>
      <c r="J534" s="29"/>
      <c r="K534" s="29"/>
      <c r="L534" s="36"/>
      <c r="M534" s="36"/>
      <c r="N534" s="36"/>
      <c r="O534" s="29"/>
      <c r="P534" s="29"/>
      <c r="Q534" s="29"/>
      <c r="R534" s="29"/>
      <c r="S534" s="29"/>
      <c r="T534" s="29"/>
      <c r="U534" s="29"/>
      <c r="V534" s="29"/>
    </row>
    <row r="535" spans="1:22" ht="12.75">
      <c r="A535" s="23"/>
      <c r="B535" s="25"/>
      <c r="C535" s="41"/>
      <c r="D535" s="29"/>
      <c r="E535" s="29"/>
      <c r="F535" s="29"/>
      <c r="G535" s="29"/>
      <c r="H535" s="29"/>
      <c r="I535" s="23"/>
      <c r="J535" s="29"/>
      <c r="K535" s="29"/>
      <c r="L535" s="36"/>
      <c r="M535" s="36"/>
      <c r="N535" s="36"/>
      <c r="O535" s="29"/>
      <c r="P535" s="29"/>
      <c r="Q535" s="29"/>
      <c r="R535" s="29"/>
      <c r="S535" s="29"/>
      <c r="T535" s="29"/>
      <c r="U535" s="29"/>
      <c r="V535" s="29"/>
    </row>
    <row r="536" spans="1:22" ht="12.75">
      <c r="A536" s="23"/>
      <c r="B536" s="25"/>
      <c r="C536" s="41"/>
      <c r="D536" s="29"/>
      <c r="E536" s="29"/>
      <c r="F536" s="29"/>
      <c r="G536" s="29"/>
      <c r="H536" s="29"/>
      <c r="I536" s="23"/>
      <c r="J536" s="29"/>
      <c r="K536" s="29"/>
      <c r="L536" s="36"/>
      <c r="M536" s="36"/>
      <c r="N536" s="36"/>
      <c r="O536" s="29"/>
      <c r="P536" s="29"/>
      <c r="Q536" s="29"/>
      <c r="R536" s="29"/>
      <c r="S536" s="29"/>
      <c r="T536" s="29"/>
      <c r="U536" s="29"/>
      <c r="V536" s="29"/>
    </row>
    <row r="537" spans="1:22" ht="12.75">
      <c r="A537" s="23"/>
      <c r="B537" s="25"/>
      <c r="C537" s="41"/>
      <c r="D537" s="29"/>
      <c r="E537" s="29"/>
      <c r="F537" s="29"/>
      <c r="G537" s="29"/>
      <c r="H537" s="29"/>
      <c r="I537" s="23"/>
      <c r="J537" s="29"/>
      <c r="K537" s="29"/>
      <c r="L537" s="36"/>
      <c r="M537" s="36"/>
      <c r="N537" s="36"/>
      <c r="O537" s="29"/>
      <c r="P537" s="29"/>
      <c r="Q537" s="29"/>
      <c r="R537" s="29"/>
      <c r="S537" s="29"/>
      <c r="T537" s="29"/>
      <c r="U537" s="29"/>
      <c r="V537" s="29"/>
    </row>
    <row r="538" spans="1:22" ht="12.75">
      <c r="A538" s="23"/>
      <c r="B538" s="25"/>
      <c r="C538" s="41"/>
      <c r="D538" s="29"/>
      <c r="E538" s="29"/>
      <c r="F538" s="29"/>
      <c r="G538" s="29"/>
      <c r="H538" s="29"/>
      <c r="I538" s="23"/>
      <c r="J538" s="29"/>
      <c r="K538" s="29"/>
      <c r="L538" s="36"/>
      <c r="M538" s="36"/>
      <c r="N538" s="36"/>
      <c r="O538" s="29"/>
      <c r="P538" s="29"/>
      <c r="Q538" s="29"/>
      <c r="R538" s="29"/>
      <c r="S538" s="29"/>
      <c r="T538" s="29"/>
      <c r="U538" s="29"/>
      <c r="V538" s="29"/>
    </row>
    <row r="539" spans="1:22" ht="12.75">
      <c r="A539" s="23"/>
      <c r="B539" s="25"/>
      <c r="C539" s="41"/>
      <c r="D539" s="29"/>
      <c r="E539" s="29"/>
      <c r="F539" s="29"/>
      <c r="G539" s="29"/>
      <c r="H539" s="29"/>
      <c r="I539" s="23"/>
      <c r="J539" s="29"/>
      <c r="K539" s="29"/>
      <c r="L539" s="36"/>
      <c r="M539" s="36"/>
      <c r="N539" s="36"/>
      <c r="O539" s="29"/>
      <c r="P539" s="29"/>
      <c r="Q539" s="29"/>
      <c r="R539" s="29"/>
      <c r="S539" s="29"/>
      <c r="T539" s="29"/>
      <c r="U539" s="29"/>
      <c r="V539" s="29"/>
    </row>
    <row r="540" spans="1:22" ht="12.75">
      <c r="A540" s="23"/>
      <c r="B540" s="25"/>
      <c r="C540" s="41"/>
      <c r="D540" s="29"/>
      <c r="E540" s="29"/>
      <c r="F540" s="29"/>
      <c r="G540" s="29"/>
      <c r="H540" s="29"/>
      <c r="I540" s="23"/>
      <c r="J540" s="29"/>
      <c r="K540" s="29"/>
      <c r="L540" s="36"/>
      <c r="M540" s="36"/>
      <c r="N540" s="36"/>
      <c r="O540" s="29"/>
      <c r="P540" s="29"/>
      <c r="Q540" s="29"/>
      <c r="R540" s="29"/>
      <c r="S540" s="29"/>
      <c r="T540" s="29"/>
      <c r="U540" s="29"/>
      <c r="V540" s="29"/>
    </row>
    <row r="541" spans="1:22" ht="12.75">
      <c r="A541" s="23"/>
      <c r="B541" s="25"/>
      <c r="C541" s="41"/>
      <c r="D541" s="29"/>
      <c r="E541" s="29"/>
      <c r="F541" s="29"/>
      <c r="G541" s="29"/>
      <c r="H541" s="29"/>
      <c r="I541" s="23"/>
      <c r="J541" s="29"/>
      <c r="K541" s="29"/>
      <c r="L541" s="36"/>
      <c r="M541" s="36"/>
      <c r="N541" s="36"/>
      <c r="O541" s="29"/>
      <c r="P541" s="29"/>
      <c r="Q541" s="29"/>
      <c r="R541" s="29"/>
      <c r="S541" s="29"/>
      <c r="T541" s="29"/>
      <c r="U541" s="29"/>
      <c r="V541" s="29"/>
    </row>
    <row r="542" spans="1:22" ht="12.75">
      <c r="A542" s="23"/>
      <c r="B542" s="25"/>
      <c r="C542" s="41"/>
      <c r="D542" s="29"/>
      <c r="E542" s="29"/>
      <c r="F542" s="29"/>
      <c r="G542" s="29"/>
      <c r="H542" s="29"/>
      <c r="I542" s="23"/>
      <c r="J542" s="29"/>
      <c r="K542" s="29"/>
      <c r="L542" s="36"/>
      <c r="M542" s="36"/>
      <c r="N542" s="36"/>
      <c r="O542" s="29"/>
      <c r="P542" s="29"/>
      <c r="Q542" s="29"/>
      <c r="R542" s="29"/>
      <c r="S542" s="29"/>
      <c r="T542" s="29"/>
      <c r="U542" s="29"/>
      <c r="V542" s="29"/>
    </row>
    <row r="543" spans="1:22" ht="12.75">
      <c r="A543" s="23"/>
      <c r="B543" s="25"/>
      <c r="C543" s="41"/>
      <c r="D543" s="29"/>
      <c r="E543" s="29"/>
      <c r="F543" s="29"/>
      <c r="G543" s="29"/>
      <c r="H543" s="29"/>
      <c r="I543" s="23"/>
      <c r="J543" s="29"/>
      <c r="K543" s="29"/>
      <c r="L543" s="36"/>
      <c r="M543" s="36"/>
      <c r="N543" s="36"/>
      <c r="O543" s="29"/>
      <c r="P543" s="29"/>
      <c r="Q543" s="29"/>
      <c r="R543" s="29"/>
      <c r="S543" s="29"/>
      <c r="T543" s="29"/>
      <c r="U543" s="29"/>
      <c r="V543" s="29"/>
    </row>
    <row r="544" spans="1:22" ht="12.75">
      <c r="A544" s="23"/>
      <c r="B544" s="25"/>
      <c r="C544" s="41"/>
      <c r="D544" s="29"/>
      <c r="E544" s="29"/>
      <c r="F544" s="29"/>
      <c r="G544" s="29"/>
      <c r="H544" s="29"/>
      <c r="I544" s="23"/>
      <c r="J544" s="29"/>
      <c r="K544" s="29"/>
      <c r="L544" s="36"/>
      <c r="M544" s="36"/>
      <c r="N544" s="36"/>
      <c r="O544" s="29"/>
      <c r="P544" s="29"/>
      <c r="Q544" s="29"/>
      <c r="R544" s="29"/>
      <c r="S544" s="29"/>
      <c r="T544" s="29"/>
      <c r="U544" s="29"/>
      <c r="V544" s="29"/>
    </row>
    <row r="545" spans="1:22" ht="12.75">
      <c r="A545" s="23"/>
      <c r="B545" s="25"/>
      <c r="C545" s="41"/>
      <c r="D545" s="29"/>
      <c r="E545" s="29"/>
      <c r="F545" s="29"/>
      <c r="G545" s="29"/>
      <c r="H545" s="29"/>
      <c r="I545" s="23"/>
      <c r="J545" s="29"/>
      <c r="K545" s="29"/>
      <c r="L545" s="36"/>
      <c r="M545" s="36"/>
      <c r="N545" s="36"/>
      <c r="O545" s="29"/>
      <c r="P545" s="29"/>
      <c r="Q545" s="29"/>
      <c r="R545" s="29"/>
      <c r="S545" s="29"/>
      <c r="T545" s="29"/>
      <c r="U545" s="29"/>
      <c r="V545" s="29"/>
    </row>
    <row r="546" spans="1:22" ht="12.75">
      <c r="A546" s="23"/>
      <c r="B546" s="25"/>
      <c r="C546" s="41"/>
      <c r="D546" s="29"/>
      <c r="E546" s="29"/>
      <c r="F546" s="29"/>
      <c r="G546" s="29"/>
      <c r="H546" s="29"/>
      <c r="I546" s="23"/>
      <c r="J546" s="29"/>
      <c r="K546" s="29"/>
      <c r="L546" s="36"/>
      <c r="M546" s="36"/>
      <c r="N546" s="36"/>
      <c r="O546" s="29"/>
      <c r="P546" s="29"/>
      <c r="Q546" s="29"/>
      <c r="R546" s="29"/>
      <c r="S546" s="29"/>
      <c r="T546" s="29"/>
      <c r="U546" s="29"/>
      <c r="V546" s="29"/>
    </row>
    <row r="547" spans="1:22" ht="12.75">
      <c r="A547" s="23"/>
      <c r="B547" s="25"/>
      <c r="C547" s="41"/>
      <c r="D547" s="29"/>
      <c r="E547" s="29"/>
      <c r="F547" s="29"/>
      <c r="G547" s="29"/>
      <c r="H547" s="29"/>
      <c r="I547" s="23"/>
      <c r="J547" s="29"/>
      <c r="K547" s="29"/>
      <c r="L547" s="36"/>
      <c r="M547" s="36"/>
      <c r="N547" s="36"/>
      <c r="O547" s="29"/>
      <c r="P547" s="29"/>
      <c r="Q547" s="29"/>
      <c r="R547" s="29"/>
      <c r="S547" s="29"/>
      <c r="T547" s="29"/>
      <c r="U547" s="29"/>
      <c r="V547" s="29"/>
    </row>
    <row r="548" spans="1:22" ht="12.75">
      <c r="A548" s="23"/>
      <c r="B548" s="25"/>
      <c r="C548" s="41"/>
      <c r="D548" s="29"/>
      <c r="E548" s="29"/>
      <c r="F548" s="29"/>
      <c r="G548" s="29"/>
      <c r="H548" s="29"/>
      <c r="I548" s="23"/>
      <c r="J548" s="29"/>
      <c r="K548" s="29"/>
      <c r="L548" s="36"/>
      <c r="M548" s="36"/>
      <c r="N548" s="36"/>
      <c r="O548" s="29"/>
      <c r="P548" s="29"/>
      <c r="Q548" s="29"/>
      <c r="R548" s="29"/>
      <c r="S548" s="29"/>
      <c r="T548" s="29"/>
      <c r="U548" s="29"/>
      <c r="V548" s="29"/>
    </row>
    <row r="549" spans="1:22" ht="12.75">
      <c r="A549" s="23"/>
      <c r="B549" s="25"/>
      <c r="C549" s="41"/>
      <c r="D549" s="29"/>
      <c r="E549" s="29"/>
      <c r="F549" s="29"/>
      <c r="G549" s="29"/>
      <c r="H549" s="29"/>
      <c r="I549" s="23"/>
      <c r="J549" s="29"/>
      <c r="K549" s="29"/>
      <c r="L549" s="36"/>
      <c r="M549" s="36"/>
      <c r="N549" s="36"/>
      <c r="O549" s="29"/>
      <c r="P549" s="29"/>
      <c r="Q549" s="29"/>
      <c r="R549" s="29"/>
      <c r="S549" s="29"/>
      <c r="T549" s="29"/>
      <c r="U549" s="29"/>
      <c r="V549" s="29"/>
    </row>
    <row r="550" spans="1:22" ht="12.75">
      <c r="A550" s="23"/>
      <c r="B550" s="25"/>
      <c r="C550" s="41"/>
      <c r="D550" s="29"/>
      <c r="E550" s="29"/>
      <c r="F550" s="29"/>
      <c r="G550" s="29"/>
      <c r="H550" s="29"/>
      <c r="I550" s="23"/>
      <c r="J550" s="29"/>
      <c r="K550" s="29"/>
      <c r="L550" s="36"/>
      <c r="M550" s="36"/>
      <c r="N550" s="36"/>
      <c r="O550" s="29"/>
      <c r="P550" s="29"/>
      <c r="Q550" s="29"/>
      <c r="R550" s="29"/>
      <c r="S550" s="29"/>
      <c r="T550" s="29"/>
      <c r="U550" s="29"/>
      <c r="V550" s="29"/>
    </row>
    <row r="551" spans="1:22" ht="12.75">
      <c r="A551" s="23"/>
      <c r="B551" s="25"/>
      <c r="C551" s="41"/>
      <c r="D551" s="29"/>
      <c r="E551" s="29"/>
      <c r="F551" s="29"/>
      <c r="G551" s="29"/>
      <c r="H551" s="29"/>
      <c r="I551" s="23"/>
      <c r="J551" s="29"/>
      <c r="K551" s="29"/>
      <c r="L551" s="36"/>
      <c r="M551" s="36"/>
      <c r="N551" s="36"/>
      <c r="O551" s="29"/>
      <c r="P551" s="29"/>
      <c r="Q551" s="29"/>
      <c r="R551" s="29"/>
      <c r="S551" s="29"/>
      <c r="T551" s="29"/>
      <c r="U551" s="29"/>
      <c r="V551" s="29"/>
    </row>
    <row r="552" spans="1:22" ht="12.75">
      <c r="A552" s="23"/>
      <c r="B552" s="25"/>
      <c r="C552" s="41"/>
      <c r="D552" s="29"/>
      <c r="E552" s="29"/>
      <c r="F552" s="29"/>
      <c r="G552" s="29"/>
      <c r="H552" s="29"/>
      <c r="I552" s="23"/>
      <c r="J552" s="29"/>
      <c r="K552" s="29"/>
      <c r="L552" s="36"/>
      <c r="M552" s="36"/>
      <c r="N552" s="36"/>
      <c r="O552" s="29"/>
      <c r="P552" s="29"/>
      <c r="Q552" s="29"/>
      <c r="R552" s="29"/>
      <c r="S552" s="29"/>
      <c r="T552" s="29"/>
      <c r="U552" s="29"/>
      <c r="V552" s="29"/>
    </row>
    <row r="553" spans="1:22" ht="12.75">
      <c r="A553" s="23"/>
      <c r="B553" s="25"/>
      <c r="C553" s="41"/>
      <c r="D553" s="29"/>
      <c r="E553" s="29"/>
      <c r="F553" s="29"/>
      <c r="G553" s="29"/>
      <c r="H553" s="29"/>
      <c r="I553" s="23"/>
      <c r="J553" s="29"/>
      <c r="K553" s="29"/>
      <c r="L553" s="36"/>
      <c r="M553" s="36"/>
      <c r="N553" s="36"/>
      <c r="O553" s="29"/>
      <c r="P553" s="29"/>
      <c r="Q553" s="29"/>
      <c r="R553" s="29"/>
      <c r="S553" s="29"/>
      <c r="T553" s="29"/>
      <c r="U553" s="29"/>
      <c r="V553" s="29"/>
    </row>
    <row r="554" spans="1:22" ht="12.75">
      <c r="A554" s="23"/>
      <c r="B554" s="25"/>
      <c r="C554" s="41"/>
      <c r="D554" s="29"/>
      <c r="E554" s="29"/>
      <c r="F554" s="29"/>
      <c r="G554" s="29"/>
      <c r="H554" s="29"/>
      <c r="I554" s="23"/>
      <c r="J554" s="29"/>
      <c r="K554" s="29"/>
      <c r="L554" s="36"/>
      <c r="M554" s="36"/>
      <c r="N554" s="36"/>
      <c r="O554" s="29"/>
      <c r="P554" s="29"/>
      <c r="Q554" s="29"/>
      <c r="R554" s="29"/>
      <c r="S554" s="29"/>
      <c r="T554" s="29"/>
      <c r="U554" s="29"/>
      <c r="V554" s="29"/>
    </row>
    <row r="555" spans="1:22" ht="12.75">
      <c r="A555" s="23"/>
      <c r="B555" s="25"/>
      <c r="C555" s="41"/>
      <c r="D555" s="29"/>
      <c r="E555" s="29"/>
      <c r="F555" s="29"/>
      <c r="G555" s="29"/>
      <c r="H555" s="29"/>
      <c r="I555" s="23"/>
      <c r="J555" s="29"/>
      <c r="K555" s="29"/>
      <c r="L555" s="36"/>
      <c r="M555" s="36"/>
      <c r="N555" s="36"/>
      <c r="O555" s="29"/>
      <c r="P555" s="29"/>
      <c r="Q555" s="29"/>
      <c r="R555" s="29"/>
      <c r="S555" s="29"/>
      <c r="T555" s="29"/>
      <c r="U555" s="29"/>
      <c r="V555" s="29"/>
    </row>
    <row r="556" spans="1:22" ht="12.75">
      <c r="A556" s="23"/>
      <c r="B556" s="25"/>
      <c r="C556" s="41"/>
      <c r="D556" s="29"/>
      <c r="E556" s="29"/>
      <c r="F556" s="29"/>
      <c r="G556" s="29"/>
      <c r="H556" s="29"/>
      <c r="I556" s="23"/>
      <c r="J556" s="29"/>
      <c r="K556" s="29"/>
      <c r="L556" s="36"/>
      <c r="M556" s="36"/>
      <c r="N556" s="36"/>
      <c r="O556" s="29"/>
      <c r="P556" s="29"/>
      <c r="Q556" s="29"/>
      <c r="R556" s="29"/>
      <c r="S556" s="29"/>
      <c r="T556" s="29"/>
      <c r="U556" s="29"/>
      <c r="V556" s="29"/>
    </row>
    <row r="557" spans="1:22" ht="12.75">
      <c r="A557" s="23"/>
      <c r="B557" s="25"/>
      <c r="C557" s="41"/>
      <c r="D557" s="29"/>
      <c r="E557" s="29"/>
      <c r="F557" s="29"/>
      <c r="G557" s="29"/>
      <c r="H557" s="29"/>
      <c r="I557" s="23"/>
      <c r="J557" s="29"/>
      <c r="K557" s="29"/>
      <c r="L557" s="36"/>
      <c r="M557" s="36"/>
      <c r="N557" s="36"/>
      <c r="O557" s="29"/>
      <c r="P557" s="29"/>
      <c r="Q557" s="29"/>
      <c r="R557" s="29"/>
      <c r="S557" s="29"/>
      <c r="T557" s="29"/>
      <c r="U557" s="29"/>
      <c r="V557" s="29"/>
    </row>
    <row r="558" spans="1:22" ht="12.75">
      <c r="A558" s="23"/>
      <c r="B558" s="25"/>
      <c r="C558" s="41"/>
      <c r="D558" s="29"/>
      <c r="E558" s="29"/>
      <c r="F558" s="29"/>
      <c r="G558" s="29"/>
      <c r="H558" s="29"/>
      <c r="I558" s="23"/>
      <c r="J558" s="29"/>
      <c r="K558" s="29"/>
      <c r="L558" s="36"/>
      <c r="M558" s="36"/>
      <c r="N558" s="36"/>
      <c r="O558" s="29"/>
      <c r="P558" s="29"/>
      <c r="Q558" s="29"/>
      <c r="R558" s="29"/>
      <c r="S558" s="29"/>
      <c r="T558" s="29"/>
      <c r="U558" s="29"/>
      <c r="V558" s="29"/>
    </row>
    <row r="559" spans="1:22" ht="12.75">
      <c r="A559" s="23"/>
      <c r="B559" s="25"/>
      <c r="C559" s="41"/>
      <c r="D559" s="29"/>
      <c r="E559" s="29"/>
      <c r="F559" s="29"/>
      <c r="G559" s="29"/>
      <c r="H559" s="29"/>
      <c r="I559" s="23"/>
      <c r="J559" s="29"/>
      <c r="K559" s="29"/>
      <c r="L559" s="36"/>
      <c r="M559" s="36"/>
      <c r="N559" s="36"/>
      <c r="O559" s="29"/>
      <c r="P559" s="29"/>
      <c r="Q559" s="29"/>
      <c r="R559" s="29"/>
      <c r="S559" s="29"/>
      <c r="T559" s="29"/>
      <c r="U559" s="29"/>
      <c r="V559" s="29"/>
    </row>
    <row r="560" spans="1:22" ht="12.75">
      <c r="A560" s="23"/>
      <c r="B560" s="25"/>
      <c r="C560" s="41"/>
      <c r="D560" s="29"/>
      <c r="E560" s="29"/>
      <c r="F560" s="29"/>
      <c r="G560" s="29"/>
      <c r="H560" s="29"/>
      <c r="I560" s="23"/>
      <c r="J560" s="29"/>
      <c r="K560" s="29"/>
      <c r="L560" s="36"/>
      <c r="M560" s="36"/>
      <c r="N560" s="36"/>
      <c r="O560" s="29"/>
      <c r="P560" s="29"/>
      <c r="Q560" s="29"/>
      <c r="R560" s="29"/>
      <c r="S560" s="29"/>
      <c r="T560" s="29"/>
      <c r="U560" s="29"/>
      <c r="V560" s="29"/>
    </row>
    <row r="561" spans="1:22" ht="12.75">
      <c r="A561" s="23"/>
      <c r="B561" s="25"/>
      <c r="C561" s="41"/>
      <c r="D561" s="29"/>
      <c r="E561" s="29"/>
      <c r="F561" s="29"/>
      <c r="G561" s="29"/>
      <c r="H561" s="29"/>
      <c r="I561" s="23"/>
      <c r="J561" s="29"/>
      <c r="K561" s="29"/>
      <c r="L561" s="36"/>
      <c r="M561" s="36"/>
      <c r="N561" s="36"/>
      <c r="O561" s="29"/>
      <c r="P561" s="29"/>
      <c r="Q561" s="29"/>
      <c r="R561" s="29"/>
      <c r="S561" s="29"/>
      <c r="T561" s="29"/>
      <c r="U561" s="29"/>
      <c r="V561" s="29"/>
    </row>
    <row r="562" spans="1:22" ht="12.75">
      <c r="A562" s="23"/>
      <c r="B562" s="25"/>
      <c r="C562" s="41"/>
      <c r="D562" s="29"/>
      <c r="E562" s="29"/>
      <c r="F562" s="29"/>
      <c r="G562" s="29"/>
      <c r="H562" s="29"/>
      <c r="I562" s="23"/>
      <c r="J562" s="29"/>
      <c r="K562" s="29"/>
      <c r="L562" s="36"/>
      <c r="M562" s="36"/>
      <c r="N562" s="36"/>
      <c r="O562" s="29"/>
      <c r="P562" s="29"/>
      <c r="Q562" s="29"/>
      <c r="R562" s="29"/>
      <c r="S562" s="29"/>
      <c r="T562" s="29"/>
      <c r="U562" s="29"/>
      <c r="V562" s="29"/>
    </row>
    <row r="563" spans="1:22" ht="12.75">
      <c r="A563" s="23"/>
      <c r="B563" s="25"/>
      <c r="C563" s="41"/>
      <c r="D563" s="29"/>
      <c r="E563" s="29"/>
      <c r="F563" s="29"/>
      <c r="G563" s="29"/>
      <c r="H563" s="29"/>
      <c r="I563" s="23"/>
      <c r="J563" s="29"/>
      <c r="K563" s="29"/>
      <c r="L563" s="36"/>
      <c r="M563" s="36"/>
      <c r="N563" s="36"/>
      <c r="O563" s="29"/>
      <c r="P563" s="29"/>
      <c r="Q563" s="29"/>
      <c r="R563" s="29"/>
      <c r="S563" s="29"/>
      <c r="T563" s="29"/>
      <c r="U563" s="29"/>
      <c r="V563" s="29"/>
    </row>
    <row r="564" spans="1:22" ht="12.75">
      <c r="A564" s="23"/>
      <c r="B564" s="25"/>
      <c r="C564" s="41"/>
      <c r="D564" s="29"/>
      <c r="E564" s="29"/>
      <c r="F564" s="29"/>
      <c r="G564" s="29"/>
      <c r="H564" s="29"/>
      <c r="I564" s="23"/>
      <c r="J564" s="29"/>
      <c r="K564" s="29"/>
      <c r="L564" s="36"/>
      <c r="M564" s="36"/>
      <c r="N564" s="36"/>
      <c r="O564" s="29"/>
      <c r="P564" s="29"/>
      <c r="Q564" s="29"/>
      <c r="R564" s="29"/>
      <c r="S564" s="29"/>
      <c r="T564" s="29"/>
      <c r="U564" s="29"/>
      <c r="V564" s="29"/>
    </row>
    <row r="565" spans="1:22" ht="12.75">
      <c r="A565" s="23"/>
      <c r="B565" s="25"/>
      <c r="C565" s="41"/>
      <c r="D565" s="29"/>
      <c r="E565" s="29"/>
      <c r="F565" s="29"/>
      <c r="G565" s="29"/>
      <c r="H565" s="29"/>
      <c r="I565" s="23"/>
      <c r="J565" s="29"/>
      <c r="K565" s="29"/>
      <c r="L565" s="36"/>
      <c r="M565" s="36"/>
      <c r="N565" s="36"/>
      <c r="O565" s="29"/>
      <c r="P565" s="29"/>
      <c r="Q565" s="29"/>
      <c r="R565" s="29"/>
      <c r="S565" s="29"/>
      <c r="T565" s="29"/>
      <c r="U565" s="29"/>
      <c r="V565" s="29"/>
    </row>
    <row r="566" spans="1:22" ht="12.75">
      <c r="A566" s="23"/>
      <c r="B566" s="25"/>
      <c r="C566" s="41"/>
      <c r="D566" s="29"/>
      <c r="E566" s="29"/>
      <c r="F566" s="29"/>
      <c r="G566" s="29"/>
      <c r="H566" s="29"/>
      <c r="I566" s="23"/>
      <c r="J566" s="29"/>
      <c r="K566" s="29"/>
      <c r="L566" s="36"/>
      <c r="M566" s="36"/>
      <c r="N566" s="36"/>
      <c r="O566" s="29"/>
      <c r="P566" s="29"/>
      <c r="Q566" s="29"/>
      <c r="R566" s="29"/>
      <c r="S566" s="29"/>
      <c r="T566" s="29"/>
      <c r="U566" s="29"/>
      <c r="V566" s="29"/>
    </row>
    <row r="567" spans="1:22" ht="12.75">
      <c r="A567" s="23"/>
      <c r="B567" s="25"/>
      <c r="C567" s="41"/>
      <c r="D567" s="29"/>
      <c r="E567" s="29"/>
      <c r="F567" s="29"/>
      <c r="G567" s="29"/>
      <c r="H567" s="29"/>
      <c r="I567" s="23"/>
      <c r="J567" s="29"/>
      <c r="K567" s="29"/>
      <c r="L567" s="36"/>
      <c r="M567" s="36"/>
      <c r="N567" s="36"/>
      <c r="O567" s="29"/>
      <c r="P567" s="29"/>
      <c r="Q567" s="29"/>
      <c r="R567" s="29"/>
      <c r="S567" s="29"/>
      <c r="T567" s="29"/>
      <c r="U567" s="29"/>
      <c r="V567" s="29"/>
    </row>
    <row r="568" spans="1:22" ht="12.75">
      <c r="A568" s="23"/>
      <c r="B568" s="25"/>
      <c r="C568" s="41"/>
      <c r="D568" s="29"/>
      <c r="E568" s="29"/>
      <c r="F568" s="29"/>
      <c r="G568" s="29"/>
      <c r="H568" s="29"/>
      <c r="I568" s="23"/>
      <c r="J568" s="29"/>
      <c r="K568" s="29"/>
      <c r="L568" s="36"/>
      <c r="M568" s="36"/>
      <c r="N568" s="36"/>
      <c r="O568" s="29"/>
      <c r="P568" s="29"/>
      <c r="Q568" s="29"/>
      <c r="R568" s="29"/>
      <c r="S568" s="29"/>
      <c r="T568" s="29"/>
      <c r="U568" s="29"/>
      <c r="V568" s="29"/>
    </row>
    <row r="569" spans="1:22" ht="12.75">
      <c r="A569" s="23"/>
      <c r="B569" s="25"/>
      <c r="C569" s="41"/>
      <c r="D569" s="29"/>
      <c r="E569" s="29"/>
      <c r="F569" s="29"/>
      <c r="G569" s="29"/>
      <c r="H569" s="29"/>
      <c r="I569" s="23"/>
      <c r="J569" s="29"/>
      <c r="K569" s="29"/>
      <c r="L569" s="36"/>
      <c r="M569" s="36"/>
      <c r="N569" s="36"/>
      <c r="O569" s="29"/>
      <c r="P569" s="29"/>
      <c r="Q569" s="29"/>
      <c r="R569" s="29"/>
      <c r="S569" s="29"/>
      <c r="T569" s="29"/>
      <c r="U569" s="29"/>
      <c r="V569" s="29"/>
    </row>
    <row r="570" spans="1:22" ht="12.75">
      <c r="A570" s="23"/>
      <c r="B570" s="25"/>
      <c r="C570" s="41"/>
      <c r="D570" s="29"/>
      <c r="E570" s="29"/>
      <c r="F570" s="29"/>
      <c r="G570" s="29"/>
      <c r="H570" s="29"/>
      <c r="I570" s="23"/>
      <c r="J570" s="29"/>
      <c r="K570" s="29"/>
      <c r="L570" s="36"/>
      <c r="M570" s="36"/>
      <c r="N570" s="36"/>
      <c r="O570" s="29"/>
      <c r="P570" s="29"/>
      <c r="Q570" s="29"/>
      <c r="R570" s="29"/>
      <c r="S570" s="29"/>
      <c r="T570" s="29"/>
      <c r="U570" s="29"/>
      <c r="V570" s="29"/>
    </row>
    <row r="571" spans="1:22" ht="12.75">
      <c r="A571" s="23"/>
      <c r="B571" s="25"/>
      <c r="C571" s="41"/>
      <c r="D571" s="29"/>
      <c r="E571" s="29"/>
      <c r="F571" s="29"/>
      <c r="G571" s="29"/>
      <c r="H571" s="29"/>
      <c r="I571" s="23"/>
      <c r="J571" s="29"/>
      <c r="K571" s="29"/>
      <c r="L571" s="36"/>
      <c r="M571" s="36"/>
      <c r="N571" s="36"/>
      <c r="O571" s="29"/>
      <c r="P571" s="29"/>
      <c r="Q571" s="29"/>
      <c r="R571" s="29"/>
      <c r="S571" s="29"/>
      <c r="T571" s="29"/>
      <c r="U571" s="29"/>
      <c r="V571" s="29"/>
    </row>
    <row r="572" spans="1:22" ht="12.75">
      <c r="A572" s="23"/>
      <c r="B572" s="25"/>
      <c r="C572" s="41"/>
      <c r="D572" s="29"/>
      <c r="E572" s="29"/>
      <c r="F572" s="29"/>
      <c r="G572" s="29"/>
      <c r="H572" s="29"/>
      <c r="I572" s="23"/>
      <c r="J572" s="29"/>
      <c r="K572" s="29"/>
      <c r="L572" s="36"/>
      <c r="M572" s="36"/>
      <c r="N572" s="36"/>
      <c r="O572" s="29"/>
      <c r="P572" s="29"/>
      <c r="Q572" s="29"/>
      <c r="R572" s="29"/>
      <c r="S572" s="29"/>
      <c r="T572" s="29"/>
      <c r="U572" s="29"/>
      <c r="V572" s="29"/>
    </row>
    <row r="573" spans="1:22" ht="12.75">
      <c r="A573" s="23"/>
      <c r="B573" s="25"/>
      <c r="C573" s="41"/>
      <c r="D573" s="29"/>
      <c r="E573" s="29"/>
      <c r="F573" s="29"/>
      <c r="G573" s="29"/>
      <c r="H573" s="29"/>
      <c r="I573" s="23"/>
      <c r="J573" s="29"/>
      <c r="K573" s="29"/>
      <c r="L573" s="36"/>
      <c r="M573" s="36"/>
      <c r="N573" s="36"/>
      <c r="O573" s="29"/>
      <c r="P573" s="29"/>
      <c r="Q573" s="29"/>
      <c r="R573" s="29"/>
      <c r="S573" s="29"/>
      <c r="T573" s="29"/>
      <c r="U573" s="29"/>
      <c r="V573" s="29"/>
    </row>
    <row r="574" spans="1:22" ht="12.75">
      <c r="A574" s="23"/>
      <c r="B574" s="25"/>
      <c r="C574" s="41"/>
      <c r="D574" s="29"/>
      <c r="E574" s="29"/>
      <c r="F574" s="29"/>
      <c r="G574" s="29"/>
      <c r="H574" s="29"/>
      <c r="I574" s="23"/>
      <c r="J574" s="29"/>
      <c r="K574" s="29"/>
      <c r="L574" s="36"/>
      <c r="M574" s="36"/>
      <c r="N574" s="36"/>
      <c r="O574" s="29"/>
      <c r="P574" s="29"/>
      <c r="Q574" s="29"/>
      <c r="R574" s="29"/>
      <c r="S574" s="29"/>
      <c r="T574" s="29"/>
      <c r="U574" s="29"/>
      <c r="V574" s="29"/>
    </row>
    <row r="575" spans="1:22" ht="12.75">
      <c r="A575" s="23"/>
      <c r="B575" s="25"/>
      <c r="C575" s="41"/>
      <c r="D575" s="29"/>
      <c r="E575" s="29"/>
      <c r="F575" s="29"/>
      <c r="G575" s="29"/>
      <c r="H575" s="29"/>
      <c r="I575" s="23"/>
      <c r="J575" s="29"/>
      <c r="K575" s="29"/>
      <c r="L575" s="36"/>
      <c r="M575" s="36"/>
      <c r="N575" s="36"/>
      <c r="O575" s="29"/>
      <c r="P575" s="29"/>
      <c r="Q575" s="29"/>
      <c r="R575" s="29"/>
      <c r="S575" s="29"/>
      <c r="T575" s="29"/>
      <c r="U575" s="29"/>
      <c r="V575" s="29"/>
    </row>
    <row r="576" spans="1:22" ht="12.75">
      <c r="A576" s="23"/>
      <c r="B576" s="25"/>
      <c r="C576" s="41"/>
      <c r="D576" s="29"/>
      <c r="E576" s="29"/>
      <c r="F576" s="29"/>
      <c r="G576" s="29"/>
      <c r="H576" s="29"/>
      <c r="I576" s="23"/>
      <c r="J576" s="29"/>
      <c r="K576" s="29"/>
      <c r="L576" s="36"/>
      <c r="M576" s="36"/>
      <c r="N576" s="36"/>
      <c r="O576" s="29"/>
      <c r="P576" s="29"/>
      <c r="Q576" s="29"/>
      <c r="R576" s="29"/>
      <c r="S576" s="29"/>
      <c r="T576" s="29"/>
      <c r="U576" s="29"/>
      <c r="V576" s="29"/>
    </row>
    <row r="577" spans="1:22" ht="12.75">
      <c r="A577" s="23"/>
      <c r="B577" s="25"/>
      <c r="C577" s="41"/>
      <c r="D577" s="29"/>
      <c r="E577" s="29"/>
      <c r="F577" s="29"/>
      <c r="G577" s="29"/>
      <c r="H577" s="29"/>
      <c r="I577" s="23"/>
      <c r="J577" s="29"/>
      <c r="K577" s="29"/>
      <c r="L577" s="36"/>
      <c r="M577" s="36"/>
      <c r="N577" s="36"/>
      <c r="O577" s="29"/>
      <c r="P577" s="29"/>
      <c r="Q577" s="29"/>
      <c r="R577" s="29"/>
      <c r="S577" s="29"/>
      <c r="T577" s="29"/>
      <c r="U577" s="29"/>
      <c r="V577" s="29"/>
    </row>
    <row r="578" spans="1:22" ht="12.75">
      <c r="A578" s="23"/>
      <c r="B578" s="25"/>
      <c r="C578" s="41"/>
      <c r="D578" s="29"/>
      <c r="E578" s="29"/>
      <c r="F578" s="29"/>
      <c r="G578" s="29"/>
      <c r="H578" s="29"/>
      <c r="I578" s="23"/>
      <c r="J578" s="29"/>
      <c r="K578" s="29"/>
      <c r="L578" s="36"/>
      <c r="M578" s="36"/>
      <c r="N578" s="36"/>
      <c r="O578" s="29"/>
      <c r="P578" s="29"/>
      <c r="Q578" s="29"/>
      <c r="R578" s="29"/>
      <c r="S578" s="29"/>
      <c r="T578" s="29"/>
      <c r="U578" s="29"/>
      <c r="V578" s="29"/>
    </row>
    <row r="579" spans="1:22" ht="12.75">
      <c r="A579" s="23"/>
      <c r="B579" s="25"/>
      <c r="C579" s="41"/>
      <c r="D579" s="29"/>
      <c r="E579" s="29"/>
      <c r="F579" s="29"/>
      <c r="G579" s="29"/>
      <c r="H579" s="29"/>
      <c r="I579" s="23"/>
      <c r="J579" s="29"/>
      <c r="K579" s="29"/>
      <c r="L579" s="36"/>
      <c r="M579" s="36"/>
      <c r="N579" s="36"/>
      <c r="O579" s="29"/>
      <c r="P579" s="29"/>
      <c r="Q579" s="29"/>
      <c r="R579" s="29"/>
      <c r="S579" s="29"/>
      <c r="T579" s="29"/>
      <c r="U579" s="29"/>
      <c r="V579" s="29"/>
    </row>
    <row r="580" spans="1:22" ht="12.75">
      <c r="A580" s="23"/>
      <c r="B580" s="25"/>
      <c r="C580" s="41"/>
      <c r="D580" s="29"/>
      <c r="E580" s="29"/>
      <c r="F580" s="29"/>
      <c r="G580" s="29"/>
      <c r="H580" s="29"/>
      <c r="I580" s="23"/>
      <c r="J580" s="29"/>
      <c r="K580" s="29"/>
      <c r="L580" s="36"/>
      <c r="M580" s="36"/>
      <c r="N580" s="36"/>
      <c r="O580" s="29"/>
      <c r="P580" s="29"/>
      <c r="Q580" s="29"/>
      <c r="R580" s="29"/>
      <c r="S580" s="29"/>
      <c r="T580" s="29"/>
      <c r="U580" s="29"/>
      <c r="V580" s="29"/>
    </row>
    <row r="581" spans="1:22" ht="12.75">
      <c r="A581" s="23"/>
      <c r="B581" s="25"/>
      <c r="C581" s="41"/>
      <c r="D581" s="29"/>
      <c r="E581" s="29"/>
      <c r="F581" s="29"/>
      <c r="G581" s="29"/>
      <c r="H581" s="29"/>
      <c r="I581" s="23"/>
      <c r="J581" s="29"/>
      <c r="K581" s="29"/>
      <c r="L581" s="36"/>
      <c r="M581" s="36"/>
      <c r="N581" s="36"/>
      <c r="O581" s="29"/>
      <c r="P581" s="29"/>
      <c r="Q581" s="29"/>
      <c r="R581" s="29"/>
      <c r="S581" s="29"/>
      <c r="T581" s="29"/>
      <c r="U581" s="29"/>
      <c r="V581" s="29"/>
    </row>
    <row r="582" spans="1:22" ht="12.75">
      <c r="A582" s="23"/>
      <c r="B582" s="25"/>
      <c r="C582" s="41"/>
      <c r="D582" s="29"/>
      <c r="E582" s="29"/>
      <c r="F582" s="29"/>
      <c r="G582" s="29"/>
      <c r="H582" s="29"/>
      <c r="I582" s="23"/>
      <c r="J582" s="29"/>
      <c r="K582" s="29"/>
      <c r="L582" s="36"/>
      <c r="M582" s="36"/>
      <c r="N582" s="36"/>
      <c r="O582" s="29"/>
      <c r="P582" s="29"/>
      <c r="Q582" s="29"/>
      <c r="R582" s="29"/>
      <c r="S582" s="29"/>
      <c r="T582" s="29"/>
      <c r="U582" s="29"/>
      <c r="V582" s="29"/>
    </row>
    <row r="583" spans="1:22" ht="12.75">
      <c r="A583" s="23"/>
      <c r="B583" s="25"/>
      <c r="C583" s="41"/>
      <c r="D583" s="29"/>
      <c r="E583" s="29"/>
      <c r="F583" s="29"/>
      <c r="G583" s="29"/>
      <c r="H583" s="29"/>
      <c r="I583" s="23"/>
      <c r="J583" s="29"/>
      <c r="K583" s="29"/>
      <c r="L583" s="36"/>
      <c r="M583" s="36"/>
      <c r="N583" s="36"/>
      <c r="O583" s="29"/>
      <c r="P583" s="29"/>
      <c r="Q583" s="29"/>
      <c r="R583" s="29"/>
      <c r="S583" s="29"/>
      <c r="T583" s="29"/>
      <c r="U583" s="29"/>
      <c r="V583" s="29"/>
    </row>
    <row r="584" spans="1:22" ht="12.75">
      <c r="A584" s="23"/>
      <c r="B584" s="25"/>
      <c r="C584" s="41"/>
      <c r="D584" s="29"/>
      <c r="E584" s="29"/>
      <c r="F584" s="29"/>
      <c r="G584" s="29"/>
      <c r="H584" s="29"/>
      <c r="I584" s="23"/>
      <c r="J584" s="29"/>
      <c r="K584" s="29"/>
      <c r="L584" s="36"/>
      <c r="M584" s="36"/>
      <c r="N584" s="36"/>
      <c r="O584" s="29"/>
      <c r="P584" s="29"/>
      <c r="Q584" s="29"/>
      <c r="R584" s="29"/>
      <c r="S584" s="29"/>
      <c r="T584" s="29"/>
      <c r="U584" s="29"/>
      <c r="V584" s="29"/>
    </row>
    <row r="585" spans="1:22" ht="12.75">
      <c r="A585" s="23"/>
      <c r="B585" s="25"/>
      <c r="C585" s="41"/>
      <c r="D585" s="29"/>
      <c r="E585" s="29"/>
      <c r="F585" s="29"/>
      <c r="G585" s="29"/>
      <c r="H585" s="29"/>
      <c r="I585" s="23"/>
      <c r="J585" s="29"/>
      <c r="K585" s="29"/>
      <c r="L585" s="36"/>
      <c r="M585" s="36"/>
      <c r="N585" s="36"/>
      <c r="O585" s="29"/>
      <c r="P585" s="29"/>
      <c r="Q585" s="29"/>
      <c r="R585" s="29"/>
      <c r="S585" s="29"/>
      <c r="T585" s="29"/>
      <c r="U585" s="29"/>
      <c r="V585" s="29"/>
    </row>
    <row r="586" spans="1:22" ht="12.75">
      <c r="A586" s="23"/>
      <c r="B586" s="25"/>
      <c r="C586" s="41"/>
      <c r="D586" s="29"/>
      <c r="E586" s="29"/>
      <c r="F586" s="29"/>
      <c r="G586" s="29"/>
      <c r="H586" s="29"/>
      <c r="I586" s="23"/>
      <c r="J586" s="29"/>
      <c r="K586" s="29"/>
      <c r="L586" s="36"/>
      <c r="M586" s="36"/>
      <c r="N586" s="36"/>
      <c r="O586" s="29"/>
      <c r="P586" s="29"/>
      <c r="Q586" s="29"/>
      <c r="R586" s="29"/>
      <c r="S586" s="29"/>
      <c r="T586" s="29"/>
      <c r="U586" s="29"/>
      <c r="V586" s="29"/>
    </row>
    <row r="587" spans="1:22" ht="12.75">
      <c r="A587" s="23"/>
      <c r="B587" s="25"/>
      <c r="C587" s="41"/>
      <c r="D587" s="29"/>
      <c r="E587" s="29"/>
      <c r="F587" s="29"/>
      <c r="G587" s="29"/>
      <c r="H587" s="29"/>
      <c r="I587" s="23"/>
      <c r="J587" s="29"/>
      <c r="K587" s="29"/>
      <c r="L587" s="36"/>
      <c r="M587" s="36"/>
      <c r="N587" s="36"/>
      <c r="O587" s="29"/>
      <c r="P587" s="29"/>
      <c r="Q587" s="29"/>
      <c r="R587" s="29"/>
      <c r="S587" s="29"/>
      <c r="T587" s="29"/>
      <c r="U587" s="29"/>
      <c r="V587" s="29"/>
    </row>
    <row r="588" spans="1:22" ht="12.75">
      <c r="A588" s="23"/>
      <c r="B588" s="25"/>
      <c r="C588" s="41"/>
      <c r="D588" s="29"/>
      <c r="E588" s="29"/>
      <c r="F588" s="29"/>
      <c r="G588" s="29"/>
      <c r="H588" s="29"/>
      <c r="I588" s="23"/>
      <c r="J588" s="29"/>
      <c r="K588" s="29"/>
      <c r="L588" s="36"/>
      <c r="M588" s="36"/>
      <c r="N588" s="36"/>
      <c r="O588" s="29"/>
      <c r="P588" s="29"/>
      <c r="Q588" s="29"/>
      <c r="R588" s="29"/>
      <c r="S588" s="29"/>
      <c r="T588" s="29"/>
      <c r="U588" s="29"/>
      <c r="V588" s="29"/>
    </row>
    <row r="589" spans="1:22" ht="12.75">
      <c r="A589" s="23"/>
      <c r="B589" s="25"/>
      <c r="C589" s="41"/>
      <c r="D589" s="29"/>
      <c r="E589" s="29"/>
      <c r="F589" s="29"/>
      <c r="G589" s="29"/>
      <c r="H589" s="29"/>
      <c r="I589" s="23"/>
      <c r="J589" s="29"/>
      <c r="K589" s="29"/>
      <c r="L589" s="36"/>
      <c r="M589" s="36"/>
      <c r="N589" s="36"/>
      <c r="O589" s="29"/>
      <c r="P589" s="29"/>
      <c r="Q589" s="29"/>
      <c r="R589" s="29"/>
      <c r="S589" s="29"/>
      <c r="T589" s="29"/>
      <c r="U589" s="29"/>
      <c r="V589" s="29"/>
    </row>
    <row r="590" spans="1:22" ht="12.75">
      <c r="A590" s="23"/>
      <c r="B590" s="25"/>
      <c r="C590" s="41"/>
      <c r="D590" s="29"/>
      <c r="E590" s="29"/>
      <c r="F590" s="29"/>
      <c r="G590" s="29"/>
      <c r="H590" s="29"/>
      <c r="I590" s="23"/>
      <c r="J590" s="29"/>
      <c r="K590" s="29"/>
      <c r="L590" s="36"/>
      <c r="M590" s="36"/>
      <c r="N590" s="36"/>
      <c r="O590" s="29"/>
      <c r="P590" s="29"/>
      <c r="Q590" s="29"/>
      <c r="R590" s="29"/>
      <c r="S590" s="29"/>
      <c r="T590" s="29"/>
      <c r="U590" s="29"/>
      <c r="V590" s="29"/>
    </row>
    <row r="591" spans="1:22" ht="12.75">
      <c r="A591" s="23"/>
      <c r="B591" s="25"/>
      <c r="C591" s="41"/>
      <c r="D591" s="29"/>
      <c r="E591" s="29"/>
      <c r="F591" s="29"/>
      <c r="G591" s="29"/>
      <c r="H591" s="29"/>
      <c r="I591" s="23"/>
      <c r="J591" s="29"/>
      <c r="K591" s="29"/>
      <c r="L591" s="36"/>
      <c r="M591" s="36"/>
      <c r="N591" s="36"/>
      <c r="O591" s="29"/>
      <c r="P591" s="29"/>
      <c r="Q591" s="29"/>
      <c r="R591" s="29"/>
      <c r="S591" s="29"/>
      <c r="T591" s="29"/>
      <c r="U591" s="29"/>
      <c r="V591" s="29"/>
    </row>
    <row r="592" spans="1:22" ht="12.75">
      <c r="A592" s="23"/>
      <c r="B592" s="25"/>
      <c r="C592" s="41"/>
      <c r="D592" s="29"/>
      <c r="E592" s="29"/>
      <c r="F592" s="29"/>
      <c r="G592" s="29"/>
      <c r="H592" s="29"/>
      <c r="I592" s="23"/>
      <c r="J592" s="29"/>
      <c r="K592" s="29"/>
      <c r="L592" s="36"/>
      <c r="M592" s="36"/>
      <c r="N592" s="36"/>
      <c r="O592" s="29"/>
      <c r="P592" s="29"/>
      <c r="Q592" s="29"/>
      <c r="R592" s="29"/>
      <c r="S592" s="29"/>
      <c r="T592" s="29"/>
      <c r="U592" s="29"/>
      <c r="V592" s="29"/>
    </row>
    <row r="593" spans="1:22" ht="12.75">
      <c r="A593" s="23"/>
      <c r="B593" s="25"/>
      <c r="C593" s="41"/>
      <c r="D593" s="29"/>
      <c r="E593" s="29"/>
      <c r="F593" s="29"/>
      <c r="G593" s="29"/>
      <c r="H593" s="29"/>
      <c r="I593" s="23"/>
      <c r="J593" s="29"/>
      <c r="K593" s="29"/>
      <c r="L593" s="36"/>
      <c r="M593" s="36"/>
      <c r="N593" s="36"/>
      <c r="O593" s="29"/>
      <c r="P593" s="29"/>
      <c r="Q593" s="29"/>
      <c r="R593" s="29"/>
      <c r="S593" s="29"/>
      <c r="T593" s="29"/>
      <c r="U593" s="29"/>
      <c r="V593" s="29"/>
    </row>
    <row r="594" spans="1:22" ht="12.75">
      <c r="A594" s="23"/>
      <c r="B594" s="25"/>
      <c r="C594" s="41"/>
      <c r="D594" s="29"/>
      <c r="E594" s="29"/>
      <c r="F594" s="29"/>
      <c r="G594" s="29"/>
      <c r="H594" s="29"/>
      <c r="I594" s="23"/>
      <c r="J594" s="29"/>
      <c r="K594" s="29"/>
      <c r="L594" s="36"/>
      <c r="M594" s="36"/>
      <c r="N594" s="36"/>
      <c r="O594" s="29"/>
      <c r="P594" s="29"/>
      <c r="Q594" s="29"/>
      <c r="R594" s="29"/>
      <c r="S594" s="29"/>
      <c r="T594" s="29"/>
      <c r="U594" s="29"/>
      <c r="V594" s="29"/>
    </row>
    <row r="595" spans="1:22" ht="12.75">
      <c r="A595" s="23"/>
      <c r="B595" s="25"/>
      <c r="C595" s="41"/>
      <c r="D595" s="29"/>
      <c r="E595" s="29"/>
      <c r="F595" s="29"/>
      <c r="G595" s="29"/>
      <c r="H595" s="29"/>
      <c r="I595" s="23"/>
      <c r="J595" s="29"/>
      <c r="K595" s="29"/>
      <c r="L595" s="36"/>
      <c r="M595" s="36"/>
      <c r="N595" s="36"/>
      <c r="O595" s="29"/>
      <c r="P595" s="29"/>
      <c r="Q595" s="29"/>
      <c r="R595" s="29"/>
      <c r="S595" s="29"/>
      <c r="T595" s="29"/>
      <c r="U595" s="29"/>
      <c r="V595" s="29"/>
    </row>
    <row r="596" spans="1:22" ht="12.75">
      <c r="A596" s="23"/>
      <c r="B596" s="25"/>
      <c r="C596" s="41"/>
      <c r="D596" s="29"/>
      <c r="E596" s="29"/>
      <c r="F596" s="29"/>
      <c r="G596" s="29"/>
      <c r="H596" s="29"/>
      <c r="I596" s="23"/>
      <c r="J596" s="29"/>
      <c r="K596" s="29"/>
      <c r="L596" s="36"/>
      <c r="M596" s="36"/>
      <c r="N596" s="36"/>
      <c r="O596" s="29"/>
      <c r="P596" s="29"/>
      <c r="Q596" s="29"/>
      <c r="R596" s="29"/>
      <c r="S596" s="29"/>
      <c r="T596" s="29"/>
      <c r="U596" s="29"/>
      <c r="V596" s="29"/>
    </row>
    <row r="597" spans="1:22" ht="12.75">
      <c r="A597" s="23"/>
      <c r="B597" s="25"/>
      <c r="C597" s="41"/>
      <c r="D597" s="29"/>
      <c r="E597" s="29"/>
      <c r="F597" s="29"/>
      <c r="G597" s="29"/>
      <c r="H597" s="29"/>
      <c r="I597" s="23"/>
      <c r="J597" s="29"/>
      <c r="K597" s="29"/>
      <c r="L597" s="36"/>
      <c r="M597" s="36"/>
      <c r="N597" s="36"/>
      <c r="O597" s="29"/>
      <c r="P597" s="29"/>
      <c r="Q597" s="29"/>
      <c r="R597" s="29"/>
      <c r="S597" s="29"/>
      <c r="T597" s="29"/>
      <c r="U597" s="29"/>
      <c r="V597" s="29"/>
    </row>
    <row r="598" spans="1:22" ht="12.75">
      <c r="A598" s="23"/>
      <c r="B598" s="25"/>
      <c r="C598" s="41"/>
      <c r="D598" s="29"/>
      <c r="E598" s="29"/>
      <c r="F598" s="29"/>
      <c r="G598" s="29"/>
      <c r="H598" s="29"/>
      <c r="I598" s="23"/>
      <c r="J598" s="29"/>
      <c r="K598" s="29"/>
      <c r="L598" s="36"/>
      <c r="M598" s="36"/>
      <c r="N598" s="36"/>
      <c r="O598" s="29"/>
      <c r="P598" s="29"/>
      <c r="Q598" s="29"/>
      <c r="R598" s="29"/>
      <c r="S598" s="29"/>
      <c r="T598" s="29"/>
      <c r="U598" s="29"/>
      <c r="V598" s="29"/>
    </row>
    <row r="599" spans="1:22" ht="12.75">
      <c r="A599" s="23"/>
      <c r="B599" s="25"/>
      <c r="C599" s="41"/>
      <c r="D599" s="29"/>
      <c r="E599" s="29"/>
      <c r="F599" s="29"/>
      <c r="G599" s="29"/>
      <c r="H599" s="29"/>
      <c r="I599" s="23"/>
      <c r="J599" s="29"/>
      <c r="K599" s="29"/>
      <c r="L599" s="36"/>
      <c r="M599" s="36"/>
      <c r="N599" s="36"/>
      <c r="O599" s="29"/>
      <c r="P599" s="29"/>
      <c r="Q599" s="29"/>
      <c r="R599" s="29"/>
      <c r="S599" s="29"/>
      <c r="T599" s="29"/>
      <c r="U599" s="29"/>
      <c r="V599" s="29"/>
    </row>
    <row r="600" spans="1:22" ht="12.75">
      <c r="A600" s="23"/>
      <c r="B600" s="25"/>
      <c r="C600" s="41"/>
      <c r="D600" s="29"/>
      <c r="E600" s="29"/>
      <c r="F600" s="29"/>
      <c r="G600" s="29"/>
      <c r="H600" s="29"/>
      <c r="I600" s="23"/>
      <c r="J600" s="29"/>
      <c r="K600" s="29"/>
      <c r="L600" s="36"/>
      <c r="M600" s="36"/>
      <c r="N600" s="36"/>
      <c r="O600" s="29"/>
      <c r="P600" s="29"/>
      <c r="Q600" s="29"/>
      <c r="R600" s="29"/>
      <c r="S600" s="29"/>
      <c r="T600" s="29"/>
      <c r="U600" s="29"/>
      <c r="V600" s="29"/>
    </row>
    <row r="601" spans="1:22" ht="12.75">
      <c r="A601" s="23"/>
      <c r="B601" s="25"/>
      <c r="C601" s="41"/>
      <c r="D601" s="29"/>
      <c r="E601" s="29"/>
      <c r="F601" s="29"/>
      <c r="G601" s="29"/>
      <c r="H601" s="29"/>
      <c r="I601" s="23"/>
      <c r="J601" s="29"/>
      <c r="K601" s="29"/>
      <c r="L601" s="36"/>
      <c r="M601" s="36"/>
      <c r="N601" s="36"/>
      <c r="O601" s="29"/>
      <c r="P601" s="29"/>
      <c r="Q601" s="29"/>
      <c r="R601" s="29"/>
      <c r="S601" s="29"/>
      <c r="T601" s="29"/>
      <c r="U601" s="29"/>
      <c r="V601" s="29"/>
    </row>
    <row r="602" spans="1:22" ht="12.75">
      <c r="A602" s="23"/>
      <c r="B602" s="25"/>
      <c r="C602" s="41"/>
      <c r="D602" s="29"/>
      <c r="E602" s="29"/>
      <c r="F602" s="29"/>
      <c r="G602" s="29"/>
      <c r="H602" s="29"/>
      <c r="I602" s="23"/>
      <c r="J602" s="29"/>
      <c r="K602" s="29"/>
      <c r="L602" s="36"/>
      <c r="M602" s="36"/>
      <c r="N602" s="36"/>
      <c r="O602" s="29"/>
      <c r="P602" s="29"/>
      <c r="Q602" s="29"/>
      <c r="R602" s="29"/>
      <c r="S602" s="29"/>
      <c r="T602" s="29"/>
      <c r="U602" s="29"/>
      <c r="V602" s="29"/>
    </row>
    <row r="603" spans="1:22" ht="12.75">
      <c r="A603" s="23"/>
      <c r="B603" s="25"/>
      <c r="C603" s="41"/>
      <c r="D603" s="29"/>
      <c r="E603" s="29"/>
      <c r="F603" s="29"/>
      <c r="G603" s="29"/>
      <c r="H603" s="29"/>
      <c r="I603" s="23"/>
      <c r="J603" s="29"/>
      <c r="K603" s="29"/>
      <c r="L603" s="36"/>
      <c r="M603" s="36"/>
      <c r="N603" s="36"/>
      <c r="O603" s="29"/>
      <c r="P603" s="29"/>
      <c r="Q603" s="29"/>
      <c r="R603" s="29"/>
      <c r="S603" s="29"/>
      <c r="T603" s="29"/>
      <c r="U603" s="29"/>
      <c r="V603" s="29"/>
    </row>
    <row r="604" spans="1:22" ht="12.75">
      <c r="A604" s="23"/>
      <c r="B604" s="25"/>
      <c r="C604" s="41"/>
      <c r="D604" s="29"/>
      <c r="E604" s="29"/>
      <c r="F604" s="29"/>
      <c r="G604" s="29"/>
      <c r="H604" s="29"/>
      <c r="I604" s="23"/>
      <c r="J604" s="29"/>
      <c r="K604" s="29"/>
      <c r="L604" s="36"/>
      <c r="M604" s="36"/>
      <c r="N604" s="36"/>
      <c r="O604" s="29"/>
      <c r="P604" s="29"/>
      <c r="Q604" s="29"/>
      <c r="R604" s="29"/>
      <c r="S604" s="29"/>
      <c r="T604" s="29"/>
      <c r="U604" s="29"/>
      <c r="V604" s="29"/>
    </row>
    <row r="605" spans="1:22" ht="12.75">
      <c r="A605" s="23"/>
      <c r="B605" s="25"/>
      <c r="C605" s="41"/>
      <c r="D605" s="29"/>
      <c r="E605" s="29"/>
      <c r="F605" s="29"/>
      <c r="G605" s="29"/>
      <c r="H605" s="29"/>
      <c r="I605" s="23"/>
      <c r="J605" s="29"/>
      <c r="K605" s="29"/>
      <c r="L605" s="36"/>
      <c r="M605" s="36"/>
      <c r="N605" s="36"/>
      <c r="O605" s="29"/>
      <c r="P605" s="29"/>
      <c r="Q605" s="29"/>
      <c r="R605" s="29"/>
      <c r="S605" s="29"/>
      <c r="T605" s="29"/>
      <c r="U605" s="29"/>
      <c r="V605" s="29"/>
    </row>
    <row r="606" spans="1:22" ht="12.75">
      <c r="A606" s="23"/>
      <c r="B606" s="25"/>
      <c r="C606" s="41"/>
      <c r="D606" s="29"/>
      <c r="E606" s="29"/>
      <c r="F606" s="29"/>
      <c r="G606" s="29"/>
      <c r="H606" s="29"/>
      <c r="I606" s="23"/>
      <c r="J606" s="29"/>
      <c r="K606" s="29"/>
      <c r="L606" s="36"/>
      <c r="M606" s="36"/>
      <c r="N606" s="36"/>
      <c r="O606" s="29"/>
      <c r="P606" s="29"/>
      <c r="Q606" s="29"/>
      <c r="R606" s="29"/>
      <c r="S606" s="29"/>
      <c r="T606" s="29"/>
      <c r="U606" s="29"/>
      <c r="V606" s="29"/>
    </row>
    <row r="607" spans="1:22" ht="12.75">
      <c r="A607" s="23"/>
      <c r="B607" s="25"/>
      <c r="C607" s="41"/>
      <c r="D607" s="29"/>
      <c r="E607" s="29"/>
      <c r="F607" s="29"/>
      <c r="G607" s="29"/>
      <c r="H607" s="29"/>
      <c r="I607" s="23"/>
      <c r="J607" s="29"/>
      <c r="K607" s="29"/>
      <c r="L607" s="36"/>
      <c r="M607" s="36"/>
      <c r="N607" s="36"/>
      <c r="O607" s="29"/>
      <c r="P607" s="29"/>
      <c r="Q607" s="29"/>
      <c r="R607" s="29"/>
      <c r="S607" s="29"/>
      <c r="T607" s="29"/>
      <c r="U607" s="29"/>
      <c r="V607" s="29"/>
    </row>
    <row r="608" spans="1:22" ht="12.75">
      <c r="A608" s="23"/>
      <c r="B608" s="25"/>
      <c r="C608" s="41"/>
      <c r="D608" s="29"/>
      <c r="E608" s="29"/>
      <c r="F608" s="29"/>
      <c r="G608" s="29"/>
      <c r="H608" s="29"/>
      <c r="I608" s="23"/>
      <c r="J608" s="29"/>
      <c r="K608" s="29"/>
      <c r="L608" s="36"/>
      <c r="M608" s="36"/>
      <c r="N608" s="36"/>
      <c r="O608" s="29"/>
      <c r="P608" s="29"/>
      <c r="Q608" s="29"/>
      <c r="R608" s="29"/>
      <c r="S608" s="29"/>
      <c r="T608" s="29"/>
      <c r="U608" s="29"/>
      <c r="V608" s="29"/>
    </row>
    <row r="609" spans="1:22" ht="12.75">
      <c r="A609" s="23"/>
      <c r="B609" s="25"/>
      <c r="C609" s="41"/>
      <c r="D609" s="29"/>
      <c r="E609" s="29"/>
      <c r="F609" s="29"/>
      <c r="G609" s="29"/>
      <c r="H609" s="29"/>
      <c r="I609" s="23"/>
      <c r="J609" s="29"/>
      <c r="K609" s="29"/>
      <c r="L609" s="36"/>
      <c r="M609" s="36"/>
      <c r="N609" s="36"/>
      <c r="O609" s="29"/>
      <c r="P609" s="29"/>
      <c r="Q609" s="29"/>
      <c r="R609" s="29"/>
      <c r="S609" s="29"/>
      <c r="T609" s="29"/>
      <c r="U609" s="29"/>
      <c r="V609" s="29"/>
    </row>
    <row r="610" spans="1:22" ht="12.75">
      <c r="A610" s="23"/>
      <c r="B610" s="25"/>
      <c r="C610" s="41"/>
      <c r="D610" s="29"/>
      <c r="E610" s="29"/>
      <c r="F610" s="29"/>
      <c r="G610" s="29"/>
      <c r="H610" s="29"/>
      <c r="I610" s="23"/>
      <c r="J610" s="29"/>
      <c r="K610" s="29"/>
      <c r="L610" s="36"/>
      <c r="M610" s="36"/>
      <c r="N610" s="36"/>
      <c r="O610" s="29"/>
      <c r="P610" s="29"/>
      <c r="Q610" s="29"/>
      <c r="R610" s="29"/>
      <c r="S610" s="29"/>
      <c r="T610" s="29"/>
      <c r="U610" s="29"/>
      <c r="V610" s="29"/>
    </row>
    <row r="611" spans="1:22" ht="12.75">
      <c r="A611" s="23"/>
      <c r="B611" s="25"/>
      <c r="C611" s="41"/>
      <c r="D611" s="29"/>
      <c r="E611" s="29"/>
      <c r="F611" s="29"/>
      <c r="G611" s="29"/>
      <c r="H611" s="29"/>
      <c r="I611" s="23"/>
      <c r="J611" s="29"/>
      <c r="K611" s="29"/>
      <c r="L611" s="36"/>
      <c r="M611" s="36"/>
      <c r="N611" s="36"/>
      <c r="O611" s="29"/>
      <c r="P611" s="29"/>
      <c r="Q611" s="29"/>
      <c r="R611" s="29"/>
      <c r="S611" s="29"/>
      <c r="T611" s="29"/>
      <c r="U611" s="29"/>
      <c r="V611" s="29"/>
    </row>
    <row r="612" spans="1:22" ht="12.75">
      <c r="A612" s="23"/>
      <c r="B612" s="25"/>
      <c r="C612" s="41"/>
      <c r="D612" s="29"/>
      <c r="E612" s="29"/>
      <c r="F612" s="29"/>
      <c r="G612" s="29"/>
      <c r="H612" s="29"/>
      <c r="I612" s="23"/>
      <c r="J612" s="29"/>
      <c r="K612" s="29"/>
      <c r="L612" s="36"/>
      <c r="M612" s="36"/>
      <c r="N612" s="36"/>
      <c r="O612" s="29"/>
      <c r="P612" s="29"/>
      <c r="Q612" s="29"/>
      <c r="R612" s="29"/>
      <c r="S612" s="29"/>
      <c r="T612" s="29"/>
      <c r="U612" s="29"/>
      <c r="V612" s="29"/>
    </row>
    <row r="613" spans="1:22" ht="12.75">
      <c r="A613" s="23"/>
      <c r="B613" s="25"/>
      <c r="C613" s="41"/>
      <c r="D613" s="29"/>
      <c r="E613" s="29"/>
      <c r="F613" s="29"/>
      <c r="G613" s="29"/>
      <c r="H613" s="29"/>
      <c r="I613" s="23"/>
      <c r="J613" s="29"/>
      <c r="K613" s="29"/>
      <c r="L613" s="36"/>
      <c r="M613" s="36"/>
      <c r="N613" s="36"/>
      <c r="O613" s="29"/>
      <c r="P613" s="29"/>
      <c r="Q613" s="29"/>
      <c r="R613" s="29"/>
      <c r="S613" s="29"/>
      <c r="T613" s="29"/>
      <c r="U613" s="29"/>
      <c r="V613" s="29"/>
    </row>
    <row r="614" spans="1:22" ht="12.75">
      <c r="A614" s="23"/>
      <c r="B614" s="25"/>
      <c r="C614" s="41"/>
      <c r="D614" s="29"/>
      <c r="E614" s="29"/>
      <c r="F614" s="29"/>
      <c r="G614" s="29"/>
      <c r="H614" s="29"/>
      <c r="I614" s="23"/>
      <c r="J614" s="29"/>
      <c r="K614" s="29"/>
      <c r="L614" s="36"/>
      <c r="M614" s="36"/>
      <c r="N614" s="36"/>
      <c r="O614" s="29"/>
      <c r="P614" s="29"/>
      <c r="Q614" s="29"/>
      <c r="R614" s="29"/>
      <c r="S614" s="29"/>
      <c r="T614" s="29"/>
      <c r="U614" s="29"/>
      <c r="V614" s="29"/>
    </row>
    <row r="615" spans="1:22" ht="12.75">
      <c r="A615" s="23"/>
      <c r="B615" s="25"/>
      <c r="C615" s="41"/>
      <c r="D615" s="29"/>
      <c r="E615" s="29"/>
      <c r="F615" s="29"/>
      <c r="G615" s="29"/>
      <c r="H615" s="29"/>
      <c r="I615" s="23"/>
      <c r="J615" s="29"/>
      <c r="K615" s="29"/>
      <c r="L615" s="36"/>
      <c r="M615" s="36"/>
      <c r="N615" s="36"/>
      <c r="O615" s="29"/>
      <c r="P615" s="29"/>
      <c r="Q615" s="29"/>
      <c r="R615" s="29"/>
      <c r="S615" s="29"/>
      <c r="T615" s="29"/>
      <c r="U615" s="29"/>
      <c r="V615" s="29"/>
    </row>
    <row r="616" spans="1:22" ht="12.75">
      <c r="A616" s="23"/>
      <c r="B616" s="25"/>
      <c r="C616" s="41"/>
      <c r="D616" s="29"/>
      <c r="E616" s="29"/>
      <c r="F616" s="29"/>
      <c r="G616" s="29"/>
      <c r="H616" s="29"/>
      <c r="I616" s="23"/>
      <c r="J616" s="29"/>
      <c r="K616" s="29"/>
      <c r="L616" s="36"/>
      <c r="M616" s="36"/>
      <c r="N616" s="36"/>
      <c r="O616" s="29"/>
      <c r="P616" s="29"/>
      <c r="Q616" s="29"/>
      <c r="R616" s="29"/>
      <c r="S616" s="29"/>
      <c r="T616" s="29"/>
      <c r="U616" s="29"/>
      <c r="V616" s="29"/>
    </row>
    <row r="617" spans="1:22" ht="12.75">
      <c r="A617" s="23"/>
      <c r="B617" s="25"/>
      <c r="C617" s="41"/>
      <c r="D617" s="29"/>
      <c r="E617" s="29"/>
      <c r="F617" s="29"/>
      <c r="G617" s="29"/>
      <c r="H617" s="29"/>
      <c r="I617" s="23"/>
      <c r="J617" s="29"/>
      <c r="K617" s="29"/>
      <c r="L617" s="36"/>
      <c r="M617" s="36"/>
      <c r="N617" s="36"/>
      <c r="O617" s="29"/>
      <c r="P617" s="29"/>
      <c r="Q617" s="29"/>
      <c r="R617" s="29"/>
      <c r="S617" s="29"/>
      <c r="T617" s="29"/>
      <c r="U617" s="29"/>
      <c r="V617" s="29"/>
    </row>
    <row r="618" spans="1:22" ht="12.75">
      <c r="A618" s="23"/>
      <c r="B618" s="25"/>
      <c r="C618" s="41"/>
      <c r="D618" s="29"/>
      <c r="E618" s="29"/>
      <c r="F618" s="29"/>
      <c r="G618" s="29"/>
      <c r="H618" s="29"/>
      <c r="I618" s="23"/>
      <c r="J618" s="29"/>
      <c r="K618" s="29"/>
      <c r="L618" s="36"/>
      <c r="M618" s="36"/>
      <c r="N618" s="36"/>
      <c r="O618" s="29"/>
      <c r="P618" s="29"/>
      <c r="Q618" s="29"/>
      <c r="R618" s="29"/>
      <c r="S618" s="29"/>
      <c r="T618" s="29"/>
      <c r="U618" s="29"/>
      <c r="V618" s="29"/>
    </row>
    <row r="619" spans="1:22" ht="12.75">
      <c r="A619" s="23"/>
      <c r="B619" s="25"/>
      <c r="C619" s="41"/>
      <c r="D619" s="29"/>
      <c r="E619" s="29"/>
      <c r="F619" s="29"/>
      <c r="G619" s="29"/>
      <c r="H619" s="29"/>
      <c r="I619" s="23"/>
      <c r="J619" s="29"/>
      <c r="K619" s="29"/>
      <c r="L619" s="36"/>
      <c r="M619" s="36"/>
      <c r="N619" s="36"/>
      <c r="O619" s="29"/>
      <c r="P619" s="29"/>
      <c r="Q619" s="29"/>
      <c r="R619" s="29"/>
      <c r="S619" s="29"/>
      <c r="T619" s="29"/>
      <c r="U619" s="29"/>
      <c r="V619" s="29"/>
    </row>
    <row r="620" spans="1:22" ht="12.75">
      <c r="A620" s="23"/>
      <c r="B620" s="25"/>
      <c r="C620" s="41"/>
      <c r="D620" s="29"/>
      <c r="E620" s="29"/>
      <c r="F620" s="29"/>
      <c r="G620" s="29"/>
      <c r="H620" s="29"/>
      <c r="I620" s="23"/>
      <c r="J620" s="29"/>
      <c r="K620" s="29"/>
      <c r="L620" s="36"/>
      <c r="M620" s="36"/>
      <c r="N620" s="36"/>
      <c r="O620" s="29"/>
      <c r="P620" s="29"/>
      <c r="Q620" s="29"/>
      <c r="R620" s="29"/>
      <c r="S620" s="29"/>
      <c r="T620" s="29"/>
      <c r="U620" s="29"/>
      <c r="V620" s="29"/>
    </row>
    <row r="621" spans="1:22" ht="12.75">
      <c r="A621" s="23"/>
      <c r="B621" s="25"/>
      <c r="C621" s="41"/>
      <c r="D621" s="29"/>
      <c r="E621" s="29"/>
      <c r="F621" s="29"/>
      <c r="G621" s="29"/>
      <c r="H621" s="29"/>
      <c r="I621" s="23"/>
      <c r="J621" s="29"/>
      <c r="K621" s="29"/>
      <c r="L621" s="36"/>
      <c r="M621" s="36"/>
      <c r="N621" s="36"/>
      <c r="O621" s="29"/>
      <c r="P621" s="29"/>
      <c r="Q621" s="29"/>
      <c r="R621" s="29"/>
      <c r="S621" s="29"/>
      <c r="T621" s="29"/>
      <c r="U621" s="29"/>
      <c r="V621" s="29"/>
    </row>
    <row r="622" spans="1:22" ht="12.75">
      <c r="A622" s="23"/>
      <c r="B622" s="25"/>
      <c r="C622" s="41"/>
      <c r="D622" s="29"/>
      <c r="E622" s="29"/>
      <c r="F622" s="29"/>
      <c r="G622" s="29"/>
      <c r="H622" s="29"/>
      <c r="I622" s="23"/>
      <c r="J622" s="29"/>
      <c r="K622" s="29"/>
      <c r="L622" s="36"/>
      <c r="M622" s="36"/>
      <c r="N622" s="36"/>
      <c r="O622" s="29"/>
      <c r="P622" s="29"/>
      <c r="Q622" s="29"/>
      <c r="R622" s="29"/>
      <c r="S622" s="29"/>
      <c r="T622" s="29"/>
      <c r="U622" s="29"/>
      <c r="V622" s="29"/>
    </row>
    <row r="623" spans="1:22" ht="12.75">
      <c r="A623" s="23"/>
      <c r="B623" s="25"/>
      <c r="C623" s="41"/>
      <c r="D623" s="29"/>
      <c r="E623" s="29"/>
      <c r="F623" s="29"/>
      <c r="G623" s="29"/>
      <c r="H623" s="29"/>
      <c r="I623" s="23"/>
      <c r="J623" s="29"/>
      <c r="K623" s="29"/>
      <c r="L623" s="36"/>
      <c r="M623" s="36"/>
      <c r="N623" s="36"/>
      <c r="O623" s="29"/>
      <c r="P623" s="29"/>
      <c r="Q623" s="29"/>
      <c r="R623" s="29"/>
      <c r="S623" s="29"/>
      <c r="T623" s="29"/>
      <c r="U623" s="29"/>
      <c r="V623" s="29"/>
    </row>
    <row r="624" spans="1:22" ht="12.75">
      <c r="A624" s="23"/>
      <c r="B624" s="25"/>
      <c r="C624" s="41"/>
      <c r="D624" s="29"/>
      <c r="E624" s="29"/>
      <c r="F624" s="29"/>
      <c r="G624" s="29"/>
      <c r="H624" s="29"/>
      <c r="I624" s="23"/>
      <c r="J624" s="29"/>
      <c r="K624" s="29"/>
      <c r="L624" s="36"/>
      <c r="M624" s="36"/>
      <c r="N624" s="36"/>
      <c r="O624" s="29"/>
      <c r="P624" s="29"/>
      <c r="Q624" s="29"/>
      <c r="R624" s="29"/>
      <c r="S624" s="29"/>
      <c r="T624" s="29"/>
      <c r="U624" s="29"/>
      <c r="V624" s="29"/>
    </row>
    <row r="625" spans="1:22" ht="12.75">
      <c r="A625" s="23"/>
      <c r="B625" s="25"/>
      <c r="C625" s="41"/>
      <c r="D625" s="29"/>
      <c r="E625" s="29"/>
      <c r="F625" s="29"/>
      <c r="G625" s="29"/>
      <c r="H625" s="29"/>
      <c r="I625" s="23"/>
      <c r="J625" s="29"/>
      <c r="K625" s="29"/>
      <c r="L625" s="36"/>
      <c r="M625" s="36"/>
      <c r="N625" s="36"/>
      <c r="O625" s="29"/>
      <c r="P625" s="29"/>
      <c r="Q625" s="29"/>
      <c r="R625" s="29"/>
      <c r="S625" s="29"/>
      <c r="T625" s="29"/>
      <c r="U625" s="29"/>
      <c r="V625" s="29"/>
    </row>
    <row r="626" spans="1:22" ht="12.75">
      <c r="A626" s="23"/>
      <c r="B626" s="25"/>
      <c r="C626" s="41"/>
      <c r="D626" s="29"/>
      <c r="E626" s="29"/>
      <c r="F626" s="29"/>
      <c r="G626" s="29"/>
      <c r="H626" s="29"/>
      <c r="I626" s="23"/>
      <c r="J626" s="29"/>
      <c r="K626" s="29"/>
      <c r="L626" s="36"/>
      <c r="M626" s="36"/>
      <c r="N626" s="36"/>
      <c r="O626" s="29"/>
      <c r="P626" s="29"/>
      <c r="Q626" s="29"/>
      <c r="R626" s="29"/>
      <c r="S626" s="29"/>
      <c r="T626" s="29"/>
      <c r="U626" s="29"/>
      <c r="V626" s="29"/>
    </row>
    <row r="627" spans="1:22" ht="12.75">
      <c r="A627" s="23"/>
      <c r="B627" s="25"/>
      <c r="C627" s="41"/>
      <c r="D627" s="29"/>
      <c r="E627" s="29"/>
      <c r="F627" s="29"/>
      <c r="G627" s="29"/>
      <c r="H627" s="29"/>
      <c r="I627" s="23"/>
      <c r="J627" s="29"/>
      <c r="K627" s="29"/>
      <c r="L627" s="36"/>
      <c r="M627" s="36"/>
      <c r="N627" s="36"/>
      <c r="O627" s="29"/>
      <c r="P627" s="29"/>
      <c r="Q627" s="29"/>
      <c r="R627" s="29"/>
      <c r="S627" s="29"/>
      <c r="T627" s="29"/>
      <c r="U627" s="29"/>
      <c r="V627" s="29"/>
    </row>
    <row r="628" spans="1:22" ht="12.75">
      <c r="A628" s="23"/>
      <c r="B628" s="25"/>
      <c r="C628" s="41"/>
      <c r="D628" s="29"/>
      <c r="E628" s="29"/>
      <c r="F628" s="29"/>
      <c r="G628" s="29"/>
      <c r="H628" s="29"/>
      <c r="I628" s="23"/>
      <c r="J628" s="29"/>
      <c r="K628" s="29"/>
      <c r="L628" s="36"/>
      <c r="M628" s="36"/>
      <c r="N628" s="36"/>
      <c r="O628" s="29"/>
      <c r="P628" s="29"/>
      <c r="Q628" s="29"/>
      <c r="R628" s="29"/>
      <c r="S628" s="29"/>
      <c r="T628" s="29"/>
      <c r="U628" s="29"/>
      <c r="V628" s="29"/>
    </row>
    <row r="629" spans="1:22" ht="12.75">
      <c r="A629" s="23"/>
      <c r="B629" s="25"/>
      <c r="C629" s="41"/>
      <c r="D629" s="29"/>
      <c r="E629" s="29"/>
      <c r="F629" s="29"/>
      <c r="G629" s="29"/>
      <c r="H629" s="29"/>
      <c r="I629" s="23"/>
      <c r="J629" s="29"/>
      <c r="K629" s="29"/>
      <c r="L629" s="36"/>
      <c r="M629" s="36"/>
      <c r="N629" s="36"/>
      <c r="O629" s="29"/>
      <c r="P629" s="29"/>
      <c r="Q629" s="29"/>
      <c r="R629" s="29"/>
      <c r="S629" s="29"/>
      <c r="T629" s="29"/>
      <c r="U629" s="29"/>
      <c r="V629" s="29"/>
    </row>
    <row r="630" spans="1:22" ht="12.75">
      <c r="A630" s="23"/>
      <c r="B630" s="25"/>
      <c r="C630" s="41"/>
      <c r="D630" s="29"/>
      <c r="E630" s="29"/>
      <c r="F630" s="29"/>
      <c r="G630" s="29"/>
      <c r="H630" s="29"/>
      <c r="I630" s="23"/>
      <c r="J630" s="29"/>
      <c r="K630" s="29"/>
      <c r="L630" s="36"/>
      <c r="M630" s="36"/>
      <c r="N630" s="36"/>
      <c r="O630" s="29"/>
      <c r="P630" s="29"/>
      <c r="Q630" s="29"/>
      <c r="R630" s="29"/>
      <c r="S630" s="29"/>
      <c r="T630" s="29"/>
      <c r="U630" s="29"/>
      <c r="V630" s="29"/>
    </row>
    <row r="631" spans="1:22" ht="12.75">
      <c r="A631" s="23"/>
      <c r="B631" s="25"/>
      <c r="C631" s="41"/>
      <c r="D631" s="29"/>
      <c r="E631" s="29"/>
      <c r="F631" s="29"/>
      <c r="G631" s="29"/>
      <c r="H631" s="29"/>
      <c r="I631" s="23"/>
      <c r="J631" s="29"/>
      <c r="K631" s="29"/>
      <c r="L631" s="36"/>
      <c r="M631" s="36"/>
      <c r="N631" s="36"/>
      <c r="O631" s="29"/>
      <c r="P631" s="29"/>
      <c r="Q631" s="29"/>
      <c r="R631" s="29"/>
      <c r="S631" s="29"/>
      <c r="T631" s="29"/>
      <c r="U631" s="29"/>
      <c r="V631" s="29"/>
    </row>
    <row r="632" spans="1:22" ht="12.75">
      <c r="A632" s="23"/>
      <c r="B632" s="25"/>
      <c r="C632" s="41"/>
      <c r="D632" s="29"/>
      <c r="E632" s="29"/>
      <c r="F632" s="29"/>
      <c r="G632" s="29"/>
      <c r="H632" s="29"/>
      <c r="I632" s="23"/>
      <c r="J632" s="29"/>
      <c r="K632" s="29"/>
      <c r="L632" s="36"/>
      <c r="M632" s="36"/>
      <c r="N632" s="36"/>
      <c r="O632" s="29"/>
      <c r="P632" s="29"/>
      <c r="Q632" s="29"/>
      <c r="R632" s="29"/>
      <c r="S632" s="29"/>
      <c r="T632" s="29"/>
      <c r="U632" s="29"/>
      <c r="V632" s="29"/>
    </row>
    <row r="633" spans="1:22" ht="12.75">
      <c r="A633" s="23"/>
      <c r="B633" s="25"/>
      <c r="C633" s="41"/>
      <c r="D633" s="29"/>
      <c r="E633" s="29"/>
      <c r="F633" s="29"/>
      <c r="G633" s="29"/>
      <c r="H633" s="29"/>
      <c r="I633" s="23"/>
      <c r="J633" s="29"/>
      <c r="K633" s="29"/>
      <c r="L633" s="36"/>
      <c r="M633" s="36"/>
      <c r="N633" s="36"/>
      <c r="O633" s="29"/>
      <c r="P633" s="29"/>
      <c r="Q633" s="29"/>
      <c r="R633" s="29"/>
      <c r="S633" s="29"/>
      <c r="T633" s="29"/>
      <c r="U633" s="29"/>
      <c r="V633" s="29"/>
    </row>
    <row r="634" spans="1:22" ht="12.75">
      <c r="A634" s="23"/>
      <c r="B634" s="25"/>
      <c r="C634" s="41"/>
      <c r="D634" s="29"/>
      <c r="E634" s="29"/>
      <c r="F634" s="29"/>
      <c r="G634" s="29"/>
      <c r="H634" s="29"/>
      <c r="I634" s="23"/>
      <c r="J634" s="29"/>
      <c r="K634" s="29"/>
      <c r="L634" s="36"/>
      <c r="M634" s="36"/>
      <c r="N634" s="36"/>
      <c r="O634" s="29"/>
      <c r="P634" s="29"/>
      <c r="Q634" s="29"/>
      <c r="R634" s="29"/>
      <c r="S634" s="29"/>
      <c r="T634" s="29"/>
      <c r="U634" s="29"/>
      <c r="V634" s="29"/>
    </row>
    <row r="635" spans="1:22" ht="12.75">
      <c r="A635" s="23"/>
      <c r="B635" s="25"/>
      <c r="C635" s="41"/>
      <c r="D635" s="29"/>
      <c r="E635" s="29"/>
      <c r="F635" s="29"/>
      <c r="G635" s="29"/>
      <c r="H635" s="29"/>
      <c r="I635" s="23"/>
      <c r="J635" s="29"/>
      <c r="K635" s="29"/>
      <c r="L635" s="36"/>
      <c r="M635" s="36"/>
      <c r="N635" s="36"/>
      <c r="O635" s="29"/>
      <c r="P635" s="29"/>
      <c r="Q635" s="29"/>
      <c r="R635" s="29"/>
      <c r="S635" s="29"/>
      <c r="T635" s="29"/>
      <c r="U635" s="29"/>
      <c r="V635" s="29"/>
    </row>
    <row r="636" spans="1:22" ht="12.75">
      <c r="A636" s="23"/>
      <c r="B636" s="25"/>
      <c r="C636" s="41"/>
      <c r="D636" s="29"/>
      <c r="E636" s="29"/>
      <c r="F636" s="29"/>
      <c r="G636" s="29"/>
      <c r="H636" s="29"/>
      <c r="I636" s="23"/>
      <c r="J636" s="29"/>
      <c r="K636" s="29"/>
      <c r="L636" s="36"/>
      <c r="M636" s="36"/>
      <c r="N636" s="36"/>
      <c r="O636" s="29"/>
      <c r="P636" s="29"/>
      <c r="Q636" s="29"/>
      <c r="R636" s="29"/>
      <c r="S636" s="29"/>
      <c r="T636" s="29"/>
      <c r="U636" s="29"/>
      <c r="V636" s="29"/>
    </row>
    <row r="637" spans="1:22" ht="12.75">
      <c r="A637" s="23"/>
      <c r="B637" s="25"/>
      <c r="C637" s="41"/>
      <c r="D637" s="29"/>
      <c r="E637" s="29"/>
      <c r="F637" s="29"/>
      <c r="G637" s="29"/>
      <c r="H637" s="29"/>
      <c r="I637" s="23"/>
      <c r="J637" s="29"/>
      <c r="K637" s="29"/>
      <c r="L637" s="36"/>
      <c r="M637" s="36"/>
      <c r="N637" s="36"/>
      <c r="O637" s="29"/>
      <c r="P637" s="29"/>
      <c r="Q637" s="29"/>
      <c r="R637" s="29"/>
      <c r="S637" s="29"/>
      <c r="T637" s="29"/>
      <c r="U637" s="29"/>
      <c r="V637" s="29"/>
    </row>
    <row r="638" spans="1:22" ht="12.75">
      <c r="A638" s="23"/>
      <c r="B638" s="25"/>
      <c r="C638" s="41"/>
      <c r="D638" s="29"/>
      <c r="E638" s="29"/>
      <c r="F638" s="29"/>
      <c r="G638" s="29"/>
      <c r="H638" s="29"/>
      <c r="I638" s="23"/>
      <c r="J638" s="29"/>
      <c r="K638" s="29"/>
      <c r="L638" s="36"/>
      <c r="M638" s="36"/>
      <c r="N638" s="36"/>
      <c r="O638" s="29"/>
      <c r="P638" s="29"/>
      <c r="Q638" s="29"/>
      <c r="R638" s="29"/>
      <c r="S638" s="29"/>
      <c r="T638" s="29"/>
      <c r="U638" s="29"/>
      <c r="V638" s="29"/>
    </row>
    <row r="639" spans="1:22" ht="12.75">
      <c r="A639" s="23"/>
      <c r="B639" s="25"/>
      <c r="C639" s="41"/>
      <c r="D639" s="29"/>
      <c r="E639" s="29"/>
      <c r="F639" s="29"/>
      <c r="G639" s="29"/>
      <c r="H639" s="29"/>
      <c r="I639" s="23"/>
      <c r="J639" s="29"/>
      <c r="K639" s="29"/>
      <c r="L639" s="36"/>
      <c r="M639" s="36"/>
      <c r="N639" s="36"/>
      <c r="O639" s="29"/>
      <c r="P639" s="29"/>
      <c r="Q639" s="29"/>
      <c r="R639" s="29"/>
      <c r="S639" s="29"/>
      <c r="T639" s="29"/>
      <c r="U639" s="29"/>
      <c r="V639" s="29"/>
    </row>
    <row r="640" spans="1:22" ht="12.75">
      <c r="A640" s="23"/>
      <c r="B640" s="25"/>
      <c r="C640" s="41"/>
      <c r="D640" s="29"/>
      <c r="E640" s="29"/>
      <c r="F640" s="29"/>
      <c r="G640" s="29"/>
      <c r="H640" s="29"/>
      <c r="I640" s="23"/>
      <c r="J640" s="29"/>
      <c r="K640" s="29"/>
      <c r="L640" s="36"/>
      <c r="M640" s="36"/>
      <c r="N640" s="36"/>
      <c r="O640" s="29"/>
      <c r="P640" s="29"/>
      <c r="Q640" s="29"/>
      <c r="R640" s="29"/>
      <c r="S640" s="29"/>
      <c r="T640" s="29"/>
      <c r="U640" s="29"/>
      <c r="V640" s="29"/>
    </row>
    <row r="641" spans="1:22" ht="12.75">
      <c r="A641" s="23"/>
      <c r="B641" s="25"/>
      <c r="C641" s="41"/>
      <c r="D641" s="29"/>
      <c r="E641" s="29"/>
      <c r="F641" s="29"/>
      <c r="G641" s="29"/>
      <c r="H641" s="29"/>
      <c r="I641" s="23"/>
      <c r="J641" s="29"/>
      <c r="K641" s="29"/>
      <c r="L641" s="36"/>
      <c r="M641" s="36"/>
      <c r="N641" s="36"/>
      <c r="O641" s="29"/>
      <c r="P641" s="29"/>
      <c r="Q641" s="29"/>
      <c r="R641" s="29"/>
      <c r="S641" s="29"/>
      <c r="T641" s="29"/>
      <c r="U641" s="29"/>
      <c r="V641" s="29"/>
    </row>
    <row r="642" spans="1:22" ht="12.75">
      <c r="A642" s="23"/>
      <c r="B642" s="25"/>
      <c r="C642" s="41"/>
      <c r="D642" s="29"/>
      <c r="E642" s="29"/>
      <c r="F642" s="29"/>
      <c r="G642" s="29"/>
      <c r="H642" s="29"/>
      <c r="I642" s="23"/>
      <c r="J642" s="29"/>
      <c r="K642" s="29"/>
      <c r="L642" s="36"/>
      <c r="M642" s="36"/>
      <c r="N642" s="36"/>
      <c r="O642" s="29"/>
      <c r="P642" s="29"/>
      <c r="Q642" s="29"/>
      <c r="R642" s="29"/>
      <c r="S642" s="29"/>
      <c r="T642" s="29"/>
      <c r="U642" s="29"/>
      <c r="V642" s="29"/>
    </row>
    <row r="643" spans="1:22" ht="12.75">
      <c r="A643" s="23"/>
      <c r="B643" s="25"/>
      <c r="C643" s="41"/>
      <c r="D643" s="29"/>
      <c r="E643" s="29"/>
      <c r="F643" s="29"/>
      <c r="G643" s="29"/>
      <c r="H643" s="29"/>
      <c r="I643" s="23"/>
      <c r="J643" s="29"/>
      <c r="K643" s="29"/>
      <c r="L643" s="36"/>
      <c r="M643" s="36"/>
      <c r="N643" s="36"/>
      <c r="O643" s="29"/>
      <c r="P643" s="29"/>
      <c r="Q643" s="29"/>
      <c r="R643" s="29"/>
      <c r="S643" s="29"/>
      <c r="T643" s="29"/>
      <c r="U643" s="29"/>
      <c r="V643" s="29"/>
    </row>
    <row r="644" spans="1:22" ht="12.75">
      <c r="A644" s="23"/>
      <c r="B644" s="25"/>
      <c r="C644" s="41"/>
      <c r="D644" s="29"/>
      <c r="E644" s="29"/>
      <c r="F644" s="29"/>
      <c r="G644" s="29"/>
      <c r="H644" s="29"/>
      <c r="I644" s="23"/>
      <c r="J644" s="29"/>
      <c r="K644" s="29"/>
      <c r="L644" s="36"/>
      <c r="M644" s="36"/>
      <c r="N644" s="36"/>
      <c r="O644" s="29"/>
      <c r="P644" s="29"/>
      <c r="Q644" s="29"/>
      <c r="R644" s="29"/>
      <c r="S644" s="29"/>
      <c r="T644" s="29"/>
      <c r="U644" s="29"/>
      <c r="V644" s="29"/>
    </row>
    <row r="645" spans="1:22" ht="12.75">
      <c r="A645" s="23"/>
      <c r="B645" s="25"/>
      <c r="C645" s="41"/>
      <c r="D645" s="29"/>
      <c r="E645" s="29"/>
      <c r="F645" s="29"/>
      <c r="G645" s="29"/>
      <c r="H645" s="29"/>
      <c r="I645" s="23"/>
      <c r="J645" s="29"/>
      <c r="K645" s="29"/>
      <c r="L645" s="36"/>
      <c r="M645" s="36"/>
      <c r="N645" s="36"/>
      <c r="O645" s="29"/>
      <c r="P645" s="29"/>
      <c r="Q645" s="29"/>
      <c r="R645" s="29"/>
      <c r="S645" s="29"/>
      <c r="T645" s="29"/>
      <c r="U645" s="29"/>
      <c r="V645" s="29"/>
    </row>
    <row r="646" spans="1:22" ht="12.75">
      <c r="A646" s="23"/>
      <c r="B646" s="25"/>
      <c r="C646" s="41"/>
      <c r="D646" s="29"/>
      <c r="E646" s="29"/>
      <c r="F646" s="29"/>
      <c r="G646" s="29"/>
      <c r="H646" s="29"/>
      <c r="I646" s="23"/>
      <c r="J646" s="29"/>
      <c r="K646" s="29"/>
      <c r="L646" s="36"/>
      <c r="M646" s="36"/>
      <c r="N646" s="36"/>
      <c r="O646" s="29"/>
      <c r="P646" s="29"/>
      <c r="Q646" s="29"/>
      <c r="R646" s="29"/>
      <c r="S646" s="29"/>
      <c r="T646" s="29"/>
      <c r="U646" s="29"/>
      <c r="V646" s="29"/>
    </row>
    <row r="647" spans="1:22" ht="12.75">
      <c r="A647" s="23"/>
      <c r="B647" s="25"/>
      <c r="C647" s="41"/>
      <c r="D647" s="29"/>
      <c r="E647" s="29"/>
      <c r="F647" s="29"/>
      <c r="G647" s="29"/>
      <c r="H647" s="29"/>
      <c r="I647" s="23"/>
      <c r="J647" s="29"/>
      <c r="K647" s="29"/>
      <c r="L647" s="36"/>
      <c r="M647" s="36"/>
      <c r="N647" s="36"/>
      <c r="O647" s="29"/>
      <c r="P647" s="29"/>
      <c r="Q647" s="29"/>
      <c r="R647" s="29"/>
      <c r="S647" s="29"/>
      <c r="T647" s="29"/>
      <c r="U647" s="29"/>
      <c r="V647" s="29"/>
    </row>
    <row r="648" spans="1:22" ht="12.75">
      <c r="A648" s="23"/>
      <c r="B648" s="25"/>
      <c r="C648" s="41"/>
      <c r="D648" s="29"/>
      <c r="E648" s="29"/>
      <c r="F648" s="29"/>
      <c r="G648" s="29"/>
      <c r="H648" s="29"/>
      <c r="I648" s="23"/>
      <c r="J648" s="29"/>
      <c r="K648" s="29"/>
      <c r="L648" s="36"/>
      <c r="M648" s="36"/>
      <c r="N648" s="36"/>
      <c r="O648" s="29"/>
      <c r="P648" s="29"/>
      <c r="Q648" s="29"/>
      <c r="R648" s="29"/>
      <c r="S648" s="29"/>
      <c r="T648" s="29"/>
      <c r="U648" s="29"/>
      <c r="V648" s="29"/>
    </row>
    <row r="649" spans="1:22" ht="12.75">
      <c r="A649" s="23"/>
      <c r="B649" s="25"/>
      <c r="C649" s="41"/>
      <c r="D649" s="29"/>
      <c r="E649" s="29"/>
      <c r="F649" s="29"/>
      <c r="G649" s="29"/>
      <c r="H649" s="29"/>
      <c r="I649" s="23"/>
      <c r="J649" s="29"/>
      <c r="K649" s="29"/>
      <c r="L649" s="36"/>
      <c r="M649" s="36"/>
      <c r="N649" s="36"/>
      <c r="O649" s="29"/>
      <c r="P649" s="29"/>
      <c r="Q649" s="29"/>
      <c r="R649" s="29"/>
      <c r="S649" s="29"/>
      <c r="T649" s="29"/>
      <c r="U649" s="29"/>
      <c r="V649" s="29"/>
    </row>
    <row r="650" spans="1:22" ht="12.75">
      <c r="A650" s="23"/>
      <c r="B650" s="25"/>
      <c r="C650" s="41"/>
      <c r="D650" s="29"/>
      <c r="E650" s="29"/>
      <c r="F650" s="29"/>
      <c r="G650" s="29"/>
      <c r="H650" s="29"/>
      <c r="I650" s="23"/>
      <c r="J650" s="29"/>
      <c r="K650" s="29"/>
      <c r="L650" s="36"/>
      <c r="M650" s="36"/>
      <c r="N650" s="36"/>
      <c r="O650" s="29"/>
      <c r="P650" s="29"/>
      <c r="Q650" s="29"/>
      <c r="R650" s="29"/>
      <c r="S650" s="29"/>
      <c r="T650" s="29"/>
      <c r="U650" s="29"/>
      <c r="V650" s="29"/>
    </row>
    <row r="651" spans="1:22" ht="12.75">
      <c r="A651" s="23"/>
      <c r="B651" s="25"/>
      <c r="C651" s="41"/>
      <c r="D651" s="29"/>
      <c r="E651" s="29"/>
      <c r="F651" s="29"/>
      <c r="G651" s="29"/>
      <c r="H651" s="29"/>
      <c r="I651" s="23"/>
      <c r="J651" s="29"/>
      <c r="K651" s="29"/>
      <c r="L651" s="36"/>
      <c r="M651" s="36"/>
      <c r="N651" s="36"/>
      <c r="O651" s="29"/>
      <c r="P651" s="29"/>
      <c r="Q651" s="29"/>
      <c r="R651" s="29"/>
      <c r="S651" s="29"/>
      <c r="T651" s="29"/>
      <c r="U651" s="29"/>
      <c r="V651" s="29"/>
    </row>
    <row r="652" spans="1:22" ht="12.75">
      <c r="A652" s="23"/>
      <c r="B652" s="25"/>
      <c r="C652" s="41"/>
      <c r="D652" s="29"/>
      <c r="E652" s="29"/>
      <c r="F652" s="29"/>
      <c r="G652" s="29"/>
      <c r="H652" s="29"/>
      <c r="I652" s="23"/>
      <c r="J652" s="29"/>
      <c r="K652" s="29"/>
      <c r="L652" s="36"/>
      <c r="M652" s="36"/>
      <c r="N652" s="36"/>
      <c r="O652" s="29"/>
      <c r="P652" s="29"/>
      <c r="Q652" s="29"/>
      <c r="R652" s="29"/>
      <c r="S652" s="29"/>
      <c r="T652" s="29"/>
      <c r="U652" s="29"/>
      <c r="V652" s="29"/>
    </row>
    <row r="653" spans="1:22" ht="12.75">
      <c r="A653" s="23"/>
      <c r="B653" s="25"/>
      <c r="C653" s="41"/>
      <c r="D653" s="29"/>
      <c r="E653" s="29"/>
      <c r="F653" s="29"/>
      <c r="G653" s="29"/>
      <c r="H653" s="29"/>
      <c r="I653" s="23"/>
      <c r="J653" s="29"/>
      <c r="K653" s="29"/>
      <c r="L653" s="36"/>
      <c r="M653" s="36"/>
      <c r="N653" s="36"/>
      <c r="O653" s="29"/>
      <c r="P653" s="29"/>
      <c r="Q653" s="29"/>
      <c r="R653" s="29"/>
      <c r="S653" s="29"/>
      <c r="T653" s="29"/>
      <c r="U653" s="29"/>
      <c r="V653" s="29"/>
    </row>
    <row r="654" spans="1:22" ht="12.75">
      <c r="A654" s="23"/>
      <c r="B654" s="25"/>
      <c r="C654" s="41"/>
      <c r="D654" s="29"/>
      <c r="E654" s="29"/>
      <c r="F654" s="29"/>
      <c r="G654" s="29"/>
      <c r="H654" s="29"/>
      <c r="I654" s="23"/>
      <c r="J654" s="29"/>
      <c r="K654" s="29"/>
      <c r="L654" s="36"/>
      <c r="M654" s="36"/>
      <c r="N654" s="36"/>
      <c r="O654" s="29"/>
      <c r="P654" s="29"/>
      <c r="Q654" s="29"/>
      <c r="R654" s="29"/>
      <c r="S654" s="29"/>
      <c r="T654" s="29"/>
      <c r="U654" s="29"/>
      <c r="V654" s="29"/>
    </row>
    <row r="655" spans="1:22" ht="12.75">
      <c r="A655" s="23"/>
      <c r="B655" s="25"/>
      <c r="C655" s="41"/>
      <c r="D655" s="29"/>
      <c r="E655" s="29"/>
      <c r="F655" s="29"/>
      <c r="G655" s="29"/>
      <c r="H655" s="29"/>
      <c r="I655" s="23"/>
      <c r="J655" s="29"/>
      <c r="K655" s="29"/>
      <c r="L655" s="36"/>
      <c r="M655" s="36"/>
      <c r="N655" s="36"/>
      <c r="O655" s="29"/>
      <c r="P655" s="29"/>
      <c r="Q655" s="29"/>
      <c r="R655" s="29"/>
      <c r="S655" s="29"/>
      <c r="T655" s="29"/>
      <c r="U655" s="29"/>
      <c r="V655" s="29"/>
    </row>
    <row r="656" spans="1:22" ht="12.75">
      <c r="A656" s="23"/>
      <c r="B656" s="25"/>
      <c r="C656" s="41"/>
      <c r="D656" s="29"/>
      <c r="E656" s="29"/>
      <c r="F656" s="29"/>
      <c r="G656" s="29"/>
      <c r="H656" s="29"/>
      <c r="I656" s="23"/>
      <c r="J656" s="29"/>
      <c r="K656" s="29"/>
      <c r="L656" s="36"/>
      <c r="M656" s="36"/>
      <c r="N656" s="36"/>
      <c r="O656" s="29"/>
      <c r="P656" s="29"/>
      <c r="Q656" s="29"/>
      <c r="R656" s="29"/>
      <c r="S656" s="29"/>
      <c r="T656" s="29"/>
      <c r="U656" s="29"/>
      <c r="V656" s="29"/>
    </row>
    <row r="657" spans="1:22" ht="12.75">
      <c r="A657" s="23"/>
      <c r="B657" s="25"/>
      <c r="C657" s="41"/>
      <c r="D657" s="29"/>
      <c r="E657" s="29"/>
      <c r="F657" s="29"/>
      <c r="G657" s="29"/>
      <c r="H657" s="29"/>
      <c r="I657" s="23"/>
      <c r="J657" s="29"/>
      <c r="K657" s="29"/>
      <c r="L657" s="36"/>
      <c r="M657" s="36"/>
      <c r="N657" s="36"/>
      <c r="O657" s="29"/>
      <c r="P657" s="29"/>
      <c r="Q657" s="29"/>
      <c r="R657" s="29"/>
      <c r="S657" s="29"/>
      <c r="T657" s="29"/>
      <c r="U657" s="29"/>
      <c r="V657" s="29"/>
    </row>
    <row r="658" spans="1:22" ht="12.75">
      <c r="A658" s="23"/>
      <c r="B658" s="25"/>
      <c r="C658" s="41"/>
      <c r="D658" s="29"/>
      <c r="E658" s="29"/>
      <c r="F658" s="29"/>
      <c r="G658" s="29"/>
      <c r="H658" s="29"/>
      <c r="I658" s="23"/>
      <c r="J658" s="29"/>
      <c r="K658" s="29"/>
      <c r="L658" s="36"/>
      <c r="M658" s="36"/>
      <c r="N658" s="36"/>
      <c r="O658" s="29"/>
      <c r="P658" s="29"/>
      <c r="Q658" s="29"/>
      <c r="R658" s="29"/>
      <c r="S658" s="29"/>
      <c r="T658" s="29"/>
      <c r="U658" s="29"/>
      <c r="V658" s="29"/>
    </row>
    <row r="659" spans="1:22" ht="12.75">
      <c r="A659" s="23"/>
      <c r="B659" s="25"/>
      <c r="C659" s="41"/>
      <c r="D659" s="29"/>
      <c r="E659" s="29"/>
      <c r="F659" s="29"/>
      <c r="G659" s="29"/>
      <c r="H659" s="29"/>
      <c r="I659" s="23"/>
      <c r="J659" s="29"/>
      <c r="K659" s="29"/>
      <c r="L659" s="36"/>
      <c r="M659" s="36"/>
      <c r="N659" s="36"/>
      <c r="O659" s="29"/>
      <c r="P659" s="29"/>
      <c r="Q659" s="29"/>
      <c r="R659" s="29"/>
      <c r="S659" s="29"/>
      <c r="T659" s="29"/>
      <c r="U659" s="29"/>
      <c r="V659" s="29"/>
    </row>
    <row r="660" spans="1:22" ht="12.75">
      <c r="A660" s="23"/>
      <c r="B660" s="25"/>
      <c r="C660" s="41"/>
      <c r="D660" s="29"/>
      <c r="E660" s="29"/>
      <c r="F660" s="29"/>
      <c r="G660" s="29"/>
      <c r="H660" s="29"/>
      <c r="I660" s="23"/>
      <c r="J660" s="29"/>
      <c r="K660" s="29"/>
      <c r="L660" s="36"/>
      <c r="M660" s="36"/>
      <c r="N660" s="36"/>
      <c r="O660" s="29"/>
      <c r="P660" s="29"/>
      <c r="Q660" s="29"/>
      <c r="R660" s="29"/>
      <c r="S660" s="29"/>
      <c r="T660" s="29"/>
      <c r="U660" s="29"/>
      <c r="V660" s="29"/>
    </row>
    <row r="661" spans="1:22" ht="12.75">
      <c r="A661" s="23"/>
      <c r="B661" s="25"/>
      <c r="C661" s="41"/>
      <c r="D661" s="29"/>
      <c r="E661" s="29"/>
      <c r="F661" s="29"/>
      <c r="G661" s="29"/>
      <c r="H661" s="29"/>
      <c r="I661" s="23"/>
      <c r="J661" s="29"/>
      <c r="K661" s="29"/>
      <c r="L661" s="36"/>
      <c r="M661" s="36"/>
      <c r="N661" s="36"/>
      <c r="O661" s="29"/>
      <c r="P661" s="29"/>
      <c r="Q661" s="29"/>
      <c r="R661" s="29"/>
      <c r="S661" s="29"/>
      <c r="T661" s="29"/>
      <c r="U661" s="29"/>
      <c r="V661" s="29"/>
    </row>
    <row r="662" spans="1:22" ht="12.75">
      <c r="A662" s="23"/>
      <c r="B662" s="25"/>
      <c r="C662" s="41"/>
      <c r="D662" s="29"/>
      <c r="E662" s="29"/>
      <c r="F662" s="29"/>
      <c r="G662" s="29"/>
      <c r="H662" s="29"/>
      <c r="I662" s="23"/>
      <c r="J662" s="29"/>
      <c r="K662" s="29"/>
      <c r="L662" s="36"/>
      <c r="M662" s="36"/>
      <c r="N662" s="36"/>
      <c r="O662" s="29"/>
      <c r="P662" s="29"/>
      <c r="Q662" s="29"/>
      <c r="R662" s="29"/>
      <c r="S662" s="29"/>
      <c r="T662" s="29"/>
      <c r="U662" s="29"/>
      <c r="V662" s="29"/>
    </row>
    <row r="663" spans="1:22" ht="12.75">
      <c r="A663" s="23"/>
      <c r="B663" s="25"/>
      <c r="C663" s="41"/>
      <c r="D663" s="29"/>
      <c r="E663" s="29"/>
      <c r="F663" s="29"/>
      <c r="G663" s="29"/>
      <c r="H663" s="29"/>
      <c r="I663" s="23"/>
      <c r="J663" s="29"/>
      <c r="K663" s="29"/>
      <c r="L663" s="36"/>
      <c r="M663" s="36"/>
      <c r="N663" s="36"/>
      <c r="O663" s="29"/>
      <c r="P663" s="29"/>
      <c r="Q663" s="29"/>
      <c r="R663" s="29"/>
      <c r="S663" s="29"/>
      <c r="T663" s="29"/>
      <c r="U663" s="29"/>
      <c r="V663" s="29"/>
    </row>
    <row r="664" spans="1:22" ht="12.75">
      <c r="A664" s="23"/>
      <c r="B664" s="25"/>
      <c r="C664" s="41"/>
      <c r="D664" s="29"/>
      <c r="E664" s="29"/>
      <c r="F664" s="29"/>
      <c r="G664" s="29"/>
      <c r="H664" s="29"/>
      <c r="I664" s="23"/>
      <c r="J664" s="29"/>
      <c r="K664" s="29"/>
      <c r="L664" s="36"/>
      <c r="M664" s="36"/>
      <c r="N664" s="36"/>
      <c r="O664" s="29"/>
      <c r="P664" s="29"/>
      <c r="Q664" s="29"/>
      <c r="R664" s="29"/>
      <c r="S664" s="29"/>
      <c r="T664" s="29"/>
      <c r="U664" s="29"/>
      <c r="V664" s="29"/>
    </row>
    <row r="665" spans="1:22" ht="12.75">
      <c r="A665" s="23"/>
      <c r="B665" s="25"/>
      <c r="C665" s="41"/>
      <c r="D665" s="29"/>
      <c r="E665" s="29"/>
      <c r="F665" s="29"/>
      <c r="G665" s="29"/>
      <c r="H665" s="29"/>
      <c r="I665" s="23"/>
      <c r="J665" s="29"/>
      <c r="K665" s="29"/>
      <c r="L665" s="36"/>
      <c r="M665" s="36"/>
      <c r="N665" s="36"/>
      <c r="O665" s="29"/>
      <c r="P665" s="29"/>
      <c r="Q665" s="29"/>
      <c r="R665" s="29"/>
      <c r="S665" s="29"/>
      <c r="T665" s="29"/>
      <c r="U665" s="29"/>
      <c r="V665" s="29"/>
    </row>
    <row r="666" spans="1:22" ht="12.75">
      <c r="A666" s="23"/>
      <c r="B666" s="25"/>
      <c r="C666" s="41"/>
      <c r="D666" s="29"/>
      <c r="E666" s="29"/>
      <c r="F666" s="29"/>
      <c r="G666" s="29"/>
      <c r="H666" s="29"/>
      <c r="I666" s="23"/>
      <c r="J666" s="29"/>
      <c r="K666" s="29"/>
      <c r="L666" s="36"/>
      <c r="M666" s="36"/>
      <c r="N666" s="36"/>
      <c r="O666" s="29"/>
      <c r="P666" s="29"/>
      <c r="Q666" s="29"/>
      <c r="R666" s="29"/>
      <c r="S666" s="29"/>
      <c r="T666" s="29"/>
      <c r="U666" s="29"/>
      <c r="V666" s="29"/>
    </row>
    <row r="667" spans="1:22" ht="12.75">
      <c r="A667" s="23"/>
      <c r="B667" s="25"/>
      <c r="C667" s="41"/>
      <c r="D667" s="29"/>
      <c r="E667" s="29"/>
      <c r="F667" s="29"/>
      <c r="G667" s="29"/>
      <c r="H667" s="29"/>
      <c r="I667" s="23"/>
      <c r="J667" s="29"/>
      <c r="K667" s="29"/>
      <c r="L667" s="36"/>
      <c r="M667" s="36"/>
      <c r="N667" s="36"/>
      <c r="O667" s="29"/>
      <c r="P667" s="29"/>
      <c r="Q667" s="29"/>
      <c r="R667" s="29"/>
      <c r="S667" s="29"/>
      <c r="T667" s="29"/>
      <c r="U667" s="29"/>
      <c r="V667" s="29"/>
    </row>
    <row r="668" spans="1:22" ht="12.75">
      <c r="A668" s="23"/>
      <c r="B668" s="25"/>
      <c r="C668" s="41"/>
      <c r="D668" s="29"/>
      <c r="E668" s="29"/>
      <c r="F668" s="29"/>
      <c r="G668" s="29"/>
      <c r="H668" s="29"/>
      <c r="I668" s="23"/>
      <c r="J668" s="29"/>
      <c r="K668" s="29"/>
      <c r="L668" s="36"/>
      <c r="M668" s="36"/>
      <c r="N668" s="36"/>
      <c r="O668" s="29"/>
      <c r="P668" s="29"/>
      <c r="Q668" s="29"/>
      <c r="R668" s="29"/>
      <c r="S668" s="29"/>
      <c r="T668" s="29"/>
      <c r="U668" s="29"/>
      <c r="V668" s="29"/>
    </row>
    <row r="669" spans="1:22" ht="12.75">
      <c r="A669" s="23"/>
      <c r="B669" s="25"/>
      <c r="C669" s="41"/>
      <c r="D669" s="29"/>
      <c r="E669" s="29"/>
      <c r="F669" s="29"/>
      <c r="G669" s="29"/>
      <c r="H669" s="29"/>
      <c r="I669" s="23"/>
      <c r="J669" s="29"/>
      <c r="K669" s="29"/>
      <c r="L669" s="36"/>
      <c r="M669" s="36"/>
      <c r="N669" s="36"/>
      <c r="O669" s="29"/>
      <c r="P669" s="29"/>
      <c r="Q669" s="29"/>
      <c r="R669" s="29"/>
      <c r="S669" s="29"/>
      <c r="T669" s="29"/>
      <c r="U669" s="29"/>
      <c r="V669" s="29"/>
    </row>
    <row r="670" spans="1:22" ht="12.75">
      <c r="A670" s="23"/>
      <c r="B670" s="25"/>
      <c r="C670" s="41"/>
      <c r="D670" s="29"/>
      <c r="E670" s="29"/>
      <c r="F670" s="29"/>
      <c r="G670" s="29"/>
      <c r="H670" s="29"/>
      <c r="I670" s="23"/>
      <c r="J670" s="29"/>
      <c r="K670" s="29"/>
      <c r="L670" s="36"/>
      <c r="M670" s="36"/>
      <c r="N670" s="36"/>
      <c r="O670" s="29"/>
      <c r="P670" s="29"/>
      <c r="Q670" s="29"/>
      <c r="R670" s="29"/>
      <c r="S670" s="29"/>
      <c r="T670" s="29"/>
      <c r="U670" s="29"/>
      <c r="V670" s="29"/>
    </row>
    <row r="671" spans="1:22" ht="12.75">
      <c r="A671" s="23"/>
      <c r="B671" s="25"/>
      <c r="C671" s="41"/>
      <c r="D671" s="29"/>
      <c r="E671" s="29"/>
      <c r="F671" s="29"/>
      <c r="G671" s="29"/>
      <c r="H671" s="29"/>
      <c r="I671" s="23"/>
      <c r="J671" s="29"/>
      <c r="K671" s="29"/>
      <c r="L671" s="36"/>
      <c r="M671" s="36"/>
      <c r="N671" s="36"/>
      <c r="O671" s="29"/>
      <c r="P671" s="29"/>
      <c r="Q671" s="29"/>
      <c r="R671" s="29"/>
      <c r="S671" s="29"/>
      <c r="T671" s="29"/>
      <c r="U671" s="29"/>
      <c r="V671" s="29"/>
    </row>
    <row r="672" spans="1:22" ht="12.75">
      <c r="A672" s="23"/>
      <c r="B672" s="25"/>
      <c r="C672" s="41"/>
      <c r="D672" s="29"/>
      <c r="E672" s="29"/>
      <c r="F672" s="29"/>
      <c r="G672" s="29"/>
      <c r="H672" s="29"/>
      <c r="I672" s="23"/>
      <c r="J672" s="29"/>
      <c r="K672" s="29"/>
      <c r="L672" s="36"/>
      <c r="M672" s="36"/>
      <c r="N672" s="36"/>
      <c r="O672" s="29"/>
      <c r="P672" s="29"/>
      <c r="Q672" s="29"/>
      <c r="R672" s="29"/>
      <c r="S672" s="29"/>
      <c r="T672" s="29"/>
      <c r="U672" s="29"/>
      <c r="V672" s="29"/>
    </row>
    <row r="673" spans="1:22" ht="12.75">
      <c r="A673" s="23"/>
      <c r="B673" s="25"/>
      <c r="C673" s="41"/>
      <c r="D673" s="29"/>
      <c r="E673" s="29"/>
      <c r="F673" s="29"/>
      <c r="G673" s="29"/>
      <c r="H673" s="29"/>
      <c r="I673" s="23"/>
      <c r="J673" s="29"/>
      <c r="K673" s="29"/>
      <c r="L673" s="36"/>
      <c r="M673" s="36"/>
      <c r="N673" s="36"/>
      <c r="O673" s="29"/>
      <c r="P673" s="29"/>
      <c r="Q673" s="29"/>
      <c r="R673" s="29"/>
      <c r="S673" s="29"/>
      <c r="T673" s="29"/>
      <c r="U673" s="29"/>
      <c r="V673" s="29"/>
    </row>
    <row r="674" spans="1:22" ht="12.75">
      <c r="A674" s="23"/>
      <c r="B674" s="25"/>
      <c r="C674" s="41"/>
      <c r="D674" s="29"/>
      <c r="E674" s="29"/>
      <c r="F674" s="29"/>
      <c r="G674" s="29"/>
      <c r="H674" s="29"/>
      <c r="I674" s="23"/>
      <c r="J674" s="29"/>
      <c r="K674" s="29"/>
      <c r="L674" s="36"/>
      <c r="M674" s="36"/>
      <c r="N674" s="36"/>
      <c r="O674" s="29"/>
      <c r="P674" s="29"/>
      <c r="Q674" s="29"/>
      <c r="R674" s="29"/>
      <c r="S674" s="29"/>
      <c r="T674" s="29"/>
      <c r="U674" s="29"/>
      <c r="V674" s="29"/>
    </row>
    <row r="675" spans="1:22" ht="12.75">
      <c r="A675" s="23"/>
      <c r="B675" s="25"/>
      <c r="C675" s="41"/>
      <c r="D675" s="29"/>
      <c r="E675" s="29"/>
      <c r="F675" s="29"/>
      <c r="G675" s="29"/>
      <c r="H675" s="29"/>
      <c r="I675" s="23"/>
      <c r="J675" s="29"/>
      <c r="K675" s="29"/>
      <c r="L675" s="36"/>
      <c r="M675" s="36"/>
      <c r="N675" s="36"/>
      <c r="O675" s="29"/>
      <c r="P675" s="29"/>
      <c r="Q675" s="29"/>
      <c r="R675" s="29"/>
      <c r="S675" s="29"/>
      <c r="T675" s="29"/>
      <c r="U675" s="29"/>
      <c r="V675" s="29"/>
    </row>
    <row r="676" spans="1:22" ht="12.75">
      <c r="A676" s="23"/>
      <c r="B676" s="25"/>
      <c r="C676" s="41"/>
      <c r="D676" s="29"/>
      <c r="E676" s="29"/>
      <c r="F676" s="29"/>
      <c r="G676" s="29"/>
      <c r="H676" s="29"/>
      <c r="I676" s="23"/>
      <c r="J676" s="29"/>
      <c r="K676" s="29"/>
      <c r="L676" s="36"/>
      <c r="M676" s="36"/>
      <c r="N676" s="36"/>
      <c r="O676" s="29"/>
      <c r="P676" s="29"/>
      <c r="Q676" s="29"/>
      <c r="R676" s="29"/>
      <c r="S676" s="29"/>
      <c r="T676" s="29"/>
      <c r="U676" s="29"/>
      <c r="V676" s="29"/>
    </row>
    <row r="677" spans="1:22" ht="12.75">
      <c r="A677" s="23"/>
      <c r="B677" s="25"/>
      <c r="C677" s="41"/>
      <c r="D677" s="29"/>
      <c r="E677" s="29"/>
      <c r="F677" s="29"/>
      <c r="G677" s="29"/>
      <c r="H677" s="29"/>
      <c r="I677" s="23"/>
      <c r="J677" s="29"/>
      <c r="K677" s="29"/>
      <c r="L677" s="36"/>
      <c r="M677" s="36"/>
      <c r="N677" s="36"/>
      <c r="O677" s="29"/>
      <c r="P677" s="29"/>
      <c r="Q677" s="29"/>
      <c r="R677" s="29"/>
      <c r="S677" s="29"/>
      <c r="T677" s="29"/>
      <c r="U677" s="29"/>
      <c r="V677" s="29"/>
    </row>
    <row r="678" spans="1:22" ht="12.75">
      <c r="A678" s="23"/>
      <c r="B678" s="25"/>
      <c r="C678" s="41"/>
      <c r="D678" s="29"/>
      <c r="E678" s="29"/>
      <c r="F678" s="29"/>
      <c r="G678" s="29"/>
      <c r="H678" s="29"/>
      <c r="I678" s="23"/>
      <c r="J678" s="29"/>
      <c r="K678" s="29"/>
      <c r="L678" s="36"/>
      <c r="M678" s="36"/>
      <c r="N678" s="36"/>
      <c r="O678" s="29"/>
      <c r="P678" s="29"/>
      <c r="Q678" s="29"/>
      <c r="R678" s="29"/>
      <c r="S678" s="29"/>
      <c r="T678" s="29"/>
      <c r="U678" s="29"/>
      <c r="V678" s="29"/>
    </row>
    <row r="679" spans="1:22" ht="12.75">
      <c r="A679" s="23"/>
      <c r="B679" s="25"/>
      <c r="C679" s="41"/>
      <c r="D679" s="29"/>
      <c r="E679" s="29"/>
      <c r="F679" s="29"/>
      <c r="G679" s="29"/>
      <c r="H679" s="29"/>
      <c r="I679" s="23"/>
      <c r="J679" s="29"/>
      <c r="K679" s="29"/>
      <c r="L679" s="36"/>
      <c r="M679" s="36"/>
      <c r="N679" s="36"/>
      <c r="O679" s="29"/>
      <c r="P679" s="29"/>
      <c r="Q679" s="29"/>
      <c r="R679" s="29"/>
      <c r="S679" s="29"/>
      <c r="T679" s="29"/>
      <c r="U679" s="29"/>
      <c r="V679" s="29"/>
    </row>
    <row r="680" spans="1:22" ht="12.75">
      <c r="A680" s="23"/>
      <c r="B680" s="25"/>
      <c r="C680" s="41"/>
      <c r="D680" s="29"/>
      <c r="E680" s="29"/>
      <c r="F680" s="29"/>
      <c r="G680" s="29"/>
      <c r="H680" s="29"/>
      <c r="I680" s="23"/>
      <c r="J680" s="29"/>
      <c r="K680" s="29"/>
      <c r="L680" s="36"/>
      <c r="M680" s="36"/>
      <c r="N680" s="36"/>
      <c r="O680" s="29"/>
      <c r="P680" s="29"/>
      <c r="Q680" s="29"/>
      <c r="R680" s="29"/>
      <c r="S680" s="29"/>
      <c r="T680" s="29"/>
      <c r="U680" s="29"/>
      <c r="V680" s="29"/>
    </row>
    <row r="681" spans="1:22" ht="12.75">
      <c r="A681" s="23"/>
      <c r="B681" s="25"/>
      <c r="C681" s="41"/>
      <c r="D681" s="29"/>
      <c r="E681" s="29"/>
      <c r="F681" s="29"/>
      <c r="G681" s="29"/>
      <c r="H681" s="29"/>
      <c r="I681" s="23"/>
      <c r="J681" s="29"/>
      <c r="K681" s="29"/>
      <c r="L681" s="36"/>
      <c r="M681" s="36"/>
      <c r="N681" s="36"/>
      <c r="O681" s="29"/>
      <c r="P681" s="29"/>
      <c r="Q681" s="29"/>
      <c r="R681" s="29"/>
      <c r="S681" s="29"/>
      <c r="T681" s="29"/>
      <c r="U681" s="29"/>
      <c r="V681" s="29"/>
    </row>
    <row r="682" spans="1:22" ht="12.75">
      <c r="A682" s="23"/>
      <c r="B682" s="25"/>
      <c r="C682" s="41"/>
      <c r="D682" s="29"/>
      <c r="E682" s="29"/>
      <c r="F682" s="29"/>
      <c r="G682" s="29"/>
      <c r="H682" s="29"/>
      <c r="I682" s="23"/>
      <c r="J682" s="29"/>
      <c r="K682" s="29"/>
      <c r="L682" s="36"/>
      <c r="M682" s="36"/>
      <c r="N682" s="36"/>
      <c r="O682" s="29"/>
      <c r="P682" s="29"/>
      <c r="Q682" s="29"/>
      <c r="R682" s="29"/>
      <c r="S682" s="29"/>
      <c r="T682" s="29"/>
      <c r="U682" s="29"/>
      <c r="V682" s="29"/>
    </row>
    <row r="683" spans="1:22" ht="12.75">
      <c r="A683" s="23"/>
      <c r="B683" s="25"/>
      <c r="C683" s="41"/>
      <c r="D683" s="29"/>
      <c r="E683" s="29"/>
      <c r="F683" s="29"/>
      <c r="G683" s="29"/>
      <c r="H683" s="29"/>
      <c r="I683" s="23"/>
      <c r="J683" s="29"/>
      <c r="K683" s="29"/>
      <c r="L683" s="36"/>
      <c r="M683" s="36"/>
      <c r="N683" s="36"/>
      <c r="O683" s="29"/>
      <c r="P683" s="29"/>
      <c r="Q683" s="29"/>
      <c r="R683" s="29"/>
      <c r="S683" s="29"/>
      <c r="T683" s="29"/>
      <c r="U683" s="29"/>
      <c r="V683" s="29"/>
    </row>
    <row r="684" spans="1:22" ht="12.75">
      <c r="A684" s="23"/>
      <c r="B684" s="25"/>
      <c r="C684" s="41"/>
      <c r="D684" s="29"/>
      <c r="E684" s="29"/>
      <c r="F684" s="29"/>
      <c r="G684" s="29"/>
      <c r="H684" s="29"/>
      <c r="I684" s="23"/>
      <c r="J684" s="29"/>
      <c r="K684" s="29"/>
      <c r="L684" s="36"/>
      <c r="M684" s="36"/>
      <c r="N684" s="36"/>
      <c r="O684" s="29"/>
      <c r="P684" s="29"/>
      <c r="Q684" s="29"/>
      <c r="R684" s="29"/>
      <c r="S684" s="29"/>
      <c r="T684" s="29"/>
      <c r="U684" s="29"/>
      <c r="V684" s="29"/>
    </row>
    <row r="685" spans="1:22" ht="12.75">
      <c r="A685" s="23"/>
      <c r="B685" s="25"/>
      <c r="C685" s="41"/>
      <c r="D685" s="29"/>
      <c r="E685" s="29"/>
      <c r="F685" s="29"/>
      <c r="G685" s="29"/>
      <c r="H685" s="29"/>
      <c r="I685" s="23"/>
      <c r="J685" s="29"/>
      <c r="K685" s="29"/>
      <c r="L685" s="36"/>
      <c r="M685" s="36"/>
      <c r="N685" s="36"/>
      <c r="O685" s="29"/>
      <c r="P685" s="29"/>
      <c r="Q685" s="29"/>
      <c r="R685" s="29"/>
      <c r="S685" s="29"/>
      <c r="T685" s="29"/>
      <c r="U685" s="29"/>
      <c r="V685" s="29"/>
    </row>
    <row r="686" spans="1:22" ht="12.75">
      <c r="A686" s="23"/>
      <c r="B686" s="25"/>
      <c r="C686" s="41"/>
      <c r="D686" s="29"/>
      <c r="E686" s="29"/>
      <c r="F686" s="29"/>
      <c r="G686" s="29"/>
      <c r="H686" s="29"/>
      <c r="I686" s="23"/>
      <c r="J686" s="29"/>
      <c r="K686" s="29"/>
      <c r="L686" s="36"/>
      <c r="M686" s="36"/>
      <c r="N686" s="36"/>
      <c r="O686" s="29"/>
      <c r="P686" s="29"/>
      <c r="Q686" s="29"/>
      <c r="R686" s="29"/>
      <c r="S686" s="29"/>
      <c r="T686" s="29"/>
      <c r="U686" s="29"/>
      <c r="V686" s="29"/>
    </row>
    <row r="687" spans="1:22" ht="12.75">
      <c r="A687" s="23"/>
      <c r="B687" s="25"/>
      <c r="C687" s="41"/>
      <c r="D687" s="29"/>
      <c r="E687" s="29"/>
      <c r="F687" s="29"/>
      <c r="G687" s="29"/>
      <c r="H687" s="29"/>
      <c r="I687" s="23"/>
      <c r="J687" s="29"/>
      <c r="K687" s="29"/>
      <c r="L687" s="36"/>
      <c r="M687" s="36"/>
      <c r="N687" s="36"/>
      <c r="O687" s="29"/>
      <c r="P687" s="29"/>
      <c r="Q687" s="29"/>
      <c r="R687" s="29"/>
      <c r="S687" s="29"/>
      <c r="T687" s="29"/>
      <c r="U687" s="29"/>
      <c r="V687" s="29"/>
    </row>
    <row r="688" spans="1:22" ht="12.75">
      <c r="A688" s="23"/>
      <c r="B688" s="25"/>
      <c r="C688" s="41"/>
      <c r="D688" s="29"/>
      <c r="E688" s="29"/>
      <c r="F688" s="29"/>
      <c r="G688" s="29"/>
      <c r="H688" s="29"/>
      <c r="I688" s="23"/>
      <c r="J688" s="29"/>
      <c r="K688" s="29"/>
      <c r="L688" s="36"/>
      <c r="M688" s="36"/>
      <c r="N688" s="36"/>
      <c r="O688" s="29"/>
      <c r="P688" s="29"/>
      <c r="Q688" s="29"/>
      <c r="R688" s="29"/>
      <c r="S688" s="29"/>
      <c r="T688" s="29"/>
      <c r="U688" s="29"/>
      <c r="V688" s="29"/>
    </row>
    <row r="689" spans="1:22" ht="12.75">
      <c r="A689" s="23"/>
      <c r="B689" s="25"/>
      <c r="C689" s="41"/>
      <c r="D689" s="29"/>
      <c r="E689" s="29"/>
      <c r="F689" s="29"/>
      <c r="G689" s="29"/>
      <c r="H689" s="29"/>
      <c r="I689" s="23"/>
      <c r="J689" s="29"/>
      <c r="K689" s="29"/>
      <c r="L689" s="36"/>
      <c r="M689" s="36"/>
      <c r="N689" s="36"/>
      <c r="O689" s="29"/>
      <c r="P689" s="29"/>
      <c r="Q689" s="29"/>
      <c r="R689" s="29"/>
      <c r="S689" s="29"/>
      <c r="T689" s="29"/>
      <c r="U689" s="29"/>
      <c r="V689" s="29"/>
    </row>
    <row r="690" spans="1:22" ht="12.75">
      <c r="A690" s="23"/>
      <c r="B690" s="25"/>
      <c r="C690" s="41"/>
      <c r="D690" s="29"/>
      <c r="E690" s="29"/>
      <c r="F690" s="29"/>
      <c r="G690" s="29"/>
      <c r="H690" s="29"/>
      <c r="I690" s="23"/>
      <c r="J690" s="29"/>
      <c r="K690" s="29"/>
      <c r="L690" s="36"/>
      <c r="M690" s="36"/>
      <c r="N690" s="36"/>
      <c r="O690" s="29"/>
      <c r="P690" s="29"/>
      <c r="Q690" s="29"/>
      <c r="R690" s="29"/>
      <c r="S690" s="29"/>
      <c r="T690" s="29"/>
      <c r="U690" s="29"/>
      <c r="V690" s="29"/>
    </row>
    <row r="691" spans="1:22" ht="12.75">
      <c r="A691" s="23"/>
      <c r="B691" s="25"/>
      <c r="C691" s="41"/>
      <c r="D691" s="29"/>
      <c r="E691" s="29"/>
      <c r="F691" s="29"/>
      <c r="G691" s="29"/>
      <c r="H691" s="29"/>
      <c r="I691" s="23"/>
      <c r="J691" s="29"/>
      <c r="K691" s="29"/>
      <c r="L691" s="36"/>
      <c r="M691" s="36"/>
      <c r="N691" s="36"/>
      <c r="O691" s="29"/>
      <c r="P691" s="29"/>
      <c r="Q691" s="29"/>
      <c r="R691" s="29"/>
      <c r="S691" s="29"/>
      <c r="T691" s="29"/>
      <c r="U691" s="29"/>
      <c r="V691" s="29"/>
    </row>
    <row r="692" spans="1:22" ht="12.75">
      <c r="A692" s="23"/>
      <c r="B692" s="25"/>
      <c r="C692" s="41"/>
      <c r="D692" s="29"/>
      <c r="E692" s="29"/>
      <c r="F692" s="29"/>
      <c r="G692" s="29"/>
      <c r="H692" s="29"/>
      <c r="I692" s="23"/>
      <c r="J692" s="29"/>
      <c r="K692" s="29"/>
      <c r="L692" s="36"/>
      <c r="M692" s="36"/>
      <c r="N692" s="36"/>
      <c r="O692" s="29"/>
      <c r="P692" s="29"/>
      <c r="Q692" s="29"/>
      <c r="R692" s="29"/>
      <c r="S692" s="29"/>
      <c r="T692" s="29"/>
      <c r="U692" s="29"/>
      <c r="V692" s="29"/>
    </row>
    <row r="693" spans="1:22" ht="12.75">
      <c r="A693" s="23"/>
      <c r="B693" s="25"/>
      <c r="C693" s="41"/>
      <c r="D693" s="29"/>
      <c r="E693" s="29"/>
      <c r="F693" s="29"/>
      <c r="G693" s="29"/>
      <c r="H693" s="29"/>
      <c r="I693" s="23"/>
      <c r="J693" s="29"/>
      <c r="K693" s="29"/>
      <c r="L693" s="36"/>
      <c r="M693" s="36"/>
      <c r="N693" s="36"/>
      <c r="O693" s="29"/>
      <c r="P693" s="29"/>
      <c r="Q693" s="29"/>
      <c r="R693" s="29"/>
      <c r="S693" s="29"/>
      <c r="T693" s="29"/>
      <c r="U693" s="29"/>
      <c r="V693" s="29"/>
    </row>
    <row r="694" spans="1:22" ht="12.75">
      <c r="A694" s="23"/>
      <c r="B694" s="25"/>
      <c r="C694" s="41"/>
      <c r="D694" s="29"/>
      <c r="E694" s="29"/>
      <c r="F694" s="29"/>
      <c r="G694" s="29"/>
      <c r="H694" s="29"/>
      <c r="I694" s="23"/>
      <c r="J694" s="29"/>
      <c r="K694" s="29"/>
      <c r="L694" s="36"/>
      <c r="M694" s="36"/>
      <c r="N694" s="36"/>
      <c r="O694" s="29"/>
      <c r="P694" s="29"/>
      <c r="Q694" s="29"/>
      <c r="R694" s="29"/>
      <c r="S694" s="29"/>
      <c r="T694" s="29"/>
      <c r="U694" s="29"/>
      <c r="V694" s="29"/>
    </row>
    <row r="695" spans="1:22" ht="12.75">
      <c r="A695" s="23"/>
      <c r="B695" s="25"/>
      <c r="C695" s="41"/>
      <c r="D695" s="29"/>
      <c r="E695" s="29"/>
      <c r="F695" s="29"/>
      <c r="G695" s="29"/>
      <c r="H695" s="29"/>
      <c r="I695" s="23"/>
      <c r="J695" s="29"/>
      <c r="K695" s="29"/>
      <c r="L695" s="36"/>
      <c r="M695" s="36"/>
      <c r="N695" s="36"/>
      <c r="O695" s="29"/>
      <c r="P695" s="29"/>
      <c r="Q695" s="29"/>
      <c r="R695" s="29"/>
      <c r="S695" s="29"/>
      <c r="T695" s="29"/>
      <c r="U695" s="29"/>
      <c r="V695" s="29"/>
    </row>
    <row r="696" spans="1:22" ht="12.75">
      <c r="A696" s="23"/>
      <c r="B696" s="25"/>
      <c r="C696" s="41"/>
      <c r="D696" s="29"/>
      <c r="E696" s="29"/>
      <c r="F696" s="29"/>
      <c r="G696" s="29"/>
      <c r="H696" s="29"/>
      <c r="I696" s="23"/>
      <c r="J696" s="29"/>
      <c r="K696" s="29"/>
      <c r="L696" s="36"/>
      <c r="M696" s="36"/>
      <c r="N696" s="36"/>
      <c r="O696" s="29"/>
      <c r="P696" s="29"/>
      <c r="Q696" s="29"/>
      <c r="R696" s="29"/>
      <c r="S696" s="29"/>
      <c r="T696" s="29"/>
      <c r="U696" s="29"/>
      <c r="V696" s="29"/>
    </row>
    <row r="697" spans="1:22" ht="12.75">
      <c r="A697" s="23"/>
      <c r="B697" s="25"/>
      <c r="C697" s="41"/>
      <c r="D697" s="29"/>
      <c r="E697" s="29"/>
      <c r="F697" s="29"/>
      <c r="G697" s="29"/>
      <c r="H697" s="29"/>
      <c r="I697" s="23"/>
      <c r="J697" s="29"/>
      <c r="K697" s="29"/>
      <c r="L697" s="36"/>
      <c r="M697" s="36"/>
      <c r="N697" s="36"/>
      <c r="O697" s="29"/>
      <c r="P697" s="29"/>
      <c r="Q697" s="29"/>
      <c r="R697" s="29"/>
      <c r="S697" s="29"/>
      <c r="T697" s="29"/>
      <c r="U697" s="29"/>
      <c r="V697" s="29"/>
    </row>
    <row r="698" spans="1:22" ht="12.75">
      <c r="A698" s="23"/>
      <c r="B698" s="25"/>
      <c r="C698" s="41"/>
      <c r="D698" s="29"/>
      <c r="E698" s="29"/>
      <c r="F698" s="29"/>
      <c r="G698" s="29"/>
      <c r="H698" s="29"/>
      <c r="I698" s="23"/>
      <c r="J698" s="29"/>
      <c r="K698" s="29"/>
      <c r="L698" s="36"/>
      <c r="M698" s="36"/>
      <c r="N698" s="36"/>
      <c r="O698" s="29"/>
      <c r="P698" s="29"/>
      <c r="Q698" s="29"/>
      <c r="R698" s="29"/>
      <c r="S698" s="29"/>
      <c r="T698" s="29"/>
      <c r="U698" s="29"/>
      <c r="V698" s="29"/>
    </row>
    <row r="699" spans="1:22" ht="12.75">
      <c r="A699" s="23"/>
      <c r="B699" s="25"/>
      <c r="C699" s="41"/>
      <c r="D699" s="29"/>
      <c r="E699" s="29"/>
      <c r="F699" s="29"/>
      <c r="G699" s="29"/>
      <c r="H699" s="29"/>
      <c r="I699" s="23"/>
      <c r="J699" s="29"/>
      <c r="K699" s="29"/>
      <c r="L699" s="36"/>
      <c r="M699" s="36"/>
      <c r="N699" s="36"/>
      <c r="O699" s="29"/>
      <c r="P699" s="29"/>
      <c r="Q699" s="29"/>
      <c r="R699" s="29"/>
      <c r="S699" s="29"/>
      <c r="T699" s="29"/>
      <c r="U699" s="29"/>
      <c r="V699" s="29"/>
    </row>
    <row r="700" spans="1:22" ht="12.75">
      <c r="A700" s="23"/>
      <c r="B700" s="25"/>
      <c r="C700" s="41"/>
      <c r="D700" s="29"/>
      <c r="E700" s="29"/>
      <c r="F700" s="29"/>
      <c r="G700" s="29"/>
      <c r="H700" s="29"/>
      <c r="I700" s="23"/>
      <c r="J700" s="29"/>
      <c r="K700" s="29"/>
      <c r="L700" s="36"/>
      <c r="M700" s="36"/>
      <c r="N700" s="36"/>
      <c r="O700" s="29"/>
      <c r="P700" s="29"/>
      <c r="Q700" s="29"/>
      <c r="R700" s="29"/>
      <c r="S700" s="29"/>
      <c r="T700" s="29"/>
      <c r="U700" s="29"/>
      <c r="V700" s="29"/>
    </row>
    <row r="701" spans="1:22" ht="12.75">
      <c r="A701" s="23"/>
      <c r="B701" s="25"/>
      <c r="C701" s="41"/>
      <c r="D701" s="29"/>
      <c r="E701" s="29"/>
      <c r="F701" s="29"/>
      <c r="G701" s="29"/>
      <c r="H701" s="29"/>
      <c r="I701" s="23"/>
      <c r="J701" s="29"/>
      <c r="K701" s="29"/>
      <c r="L701" s="36"/>
      <c r="M701" s="36"/>
      <c r="N701" s="36"/>
      <c r="O701" s="29"/>
      <c r="P701" s="29"/>
      <c r="Q701" s="29"/>
      <c r="R701" s="29"/>
      <c r="S701" s="29"/>
      <c r="T701" s="29"/>
      <c r="U701" s="29"/>
      <c r="V701" s="29"/>
    </row>
    <row r="702" spans="1:22" ht="12.75">
      <c r="A702" s="23"/>
      <c r="B702" s="25"/>
      <c r="C702" s="41"/>
      <c r="D702" s="29"/>
      <c r="E702" s="29"/>
      <c r="F702" s="29"/>
      <c r="G702" s="29"/>
      <c r="H702" s="29"/>
      <c r="I702" s="23"/>
      <c r="J702" s="29"/>
      <c r="K702" s="29"/>
      <c r="L702" s="36"/>
      <c r="M702" s="36"/>
      <c r="N702" s="36"/>
      <c r="O702" s="29"/>
      <c r="P702" s="29"/>
      <c r="Q702" s="29"/>
      <c r="R702" s="29"/>
      <c r="S702" s="29"/>
      <c r="T702" s="29"/>
      <c r="U702" s="29"/>
      <c r="V702" s="29"/>
    </row>
    <row r="703" spans="1:22" ht="12.75">
      <c r="A703" s="23"/>
      <c r="B703" s="25"/>
      <c r="C703" s="41"/>
      <c r="D703" s="29"/>
      <c r="E703" s="29"/>
      <c r="F703" s="29"/>
      <c r="G703" s="29"/>
      <c r="H703" s="29"/>
      <c r="I703" s="23"/>
      <c r="J703" s="29"/>
      <c r="K703" s="29"/>
      <c r="L703" s="36"/>
      <c r="M703" s="36"/>
      <c r="N703" s="36"/>
      <c r="O703" s="29"/>
      <c r="P703" s="29"/>
      <c r="Q703" s="29"/>
      <c r="R703" s="29"/>
      <c r="S703" s="29"/>
      <c r="T703" s="29"/>
      <c r="U703" s="29"/>
      <c r="V703" s="29"/>
    </row>
    <row r="704" spans="1:22" ht="12.75">
      <c r="A704" s="23"/>
      <c r="B704" s="25"/>
      <c r="C704" s="41"/>
      <c r="D704" s="29"/>
      <c r="E704" s="29"/>
      <c r="F704" s="29"/>
      <c r="G704" s="29"/>
      <c r="H704" s="29"/>
      <c r="I704" s="23"/>
      <c r="J704" s="29"/>
      <c r="K704" s="29"/>
      <c r="L704" s="36"/>
      <c r="M704" s="36"/>
      <c r="N704" s="36"/>
      <c r="O704" s="29"/>
      <c r="P704" s="29"/>
      <c r="Q704" s="29"/>
      <c r="R704" s="29"/>
      <c r="S704" s="29"/>
      <c r="T704" s="29"/>
      <c r="U704" s="29"/>
      <c r="V704" s="29"/>
    </row>
    <row r="705" spans="1:22" ht="12.75">
      <c r="A705" s="23"/>
      <c r="B705" s="25"/>
      <c r="C705" s="41"/>
      <c r="D705" s="29"/>
      <c r="E705" s="29"/>
      <c r="F705" s="29"/>
      <c r="G705" s="29"/>
      <c r="H705" s="29"/>
      <c r="I705" s="23"/>
      <c r="J705" s="29"/>
      <c r="K705" s="29"/>
      <c r="L705" s="36"/>
      <c r="M705" s="36"/>
      <c r="N705" s="36"/>
      <c r="O705" s="29"/>
      <c r="P705" s="29"/>
      <c r="Q705" s="29"/>
      <c r="R705" s="29"/>
      <c r="S705" s="29"/>
      <c r="T705" s="29"/>
      <c r="U705" s="29"/>
      <c r="V705" s="29"/>
    </row>
    <row r="706" spans="1:22" ht="12.75">
      <c r="A706" s="23"/>
      <c r="B706" s="25"/>
      <c r="C706" s="41"/>
      <c r="D706" s="29"/>
      <c r="E706" s="29"/>
      <c r="F706" s="29"/>
      <c r="G706" s="29"/>
      <c r="H706" s="29"/>
      <c r="I706" s="23"/>
      <c r="J706" s="29"/>
      <c r="K706" s="29"/>
      <c r="L706" s="36"/>
      <c r="M706" s="36"/>
      <c r="N706" s="36"/>
      <c r="O706" s="29"/>
      <c r="P706" s="29"/>
      <c r="Q706" s="29"/>
      <c r="R706" s="29"/>
      <c r="S706" s="29"/>
      <c r="T706" s="29"/>
      <c r="U706" s="29"/>
      <c r="V706" s="29"/>
    </row>
    <row r="707" spans="1:22" ht="12.75">
      <c r="A707" s="23"/>
      <c r="B707" s="25"/>
      <c r="C707" s="41"/>
      <c r="D707" s="29"/>
      <c r="E707" s="29"/>
      <c r="F707" s="29"/>
      <c r="G707" s="29"/>
      <c r="H707" s="29"/>
      <c r="I707" s="23"/>
      <c r="J707" s="29"/>
      <c r="K707" s="29"/>
      <c r="L707" s="36"/>
      <c r="M707" s="36"/>
      <c r="N707" s="36"/>
      <c r="O707" s="29"/>
      <c r="P707" s="29"/>
      <c r="Q707" s="29"/>
      <c r="R707" s="29"/>
      <c r="S707" s="29"/>
      <c r="T707" s="29"/>
      <c r="U707" s="29"/>
      <c r="V707" s="29"/>
    </row>
    <row r="708" spans="1:22" ht="12.75">
      <c r="A708" s="23"/>
      <c r="B708" s="25"/>
      <c r="C708" s="41"/>
      <c r="D708" s="29"/>
      <c r="E708" s="29"/>
      <c r="F708" s="29"/>
      <c r="G708" s="29"/>
      <c r="H708" s="29"/>
      <c r="I708" s="23"/>
      <c r="J708" s="29"/>
      <c r="K708" s="29"/>
      <c r="L708" s="36"/>
      <c r="M708" s="36"/>
      <c r="N708" s="36"/>
      <c r="O708" s="29"/>
      <c r="P708" s="29"/>
      <c r="Q708" s="29"/>
      <c r="R708" s="29"/>
      <c r="S708" s="29"/>
      <c r="T708" s="29"/>
      <c r="U708" s="29"/>
      <c r="V708" s="29"/>
    </row>
    <row r="709" spans="1:22" ht="12.75">
      <c r="A709" s="23"/>
      <c r="B709" s="25"/>
      <c r="C709" s="41"/>
      <c r="D709" s="29"/>
      <c r="E709" s="29"/>
      <c r="F709" s="29"/>
      <c r="G709" s="29"/>
      <c r="H709" s="29"/>
      <c r="I709" s="23"/>
      <c r="J709" s="29"/>
      <c r="K709" s="29"/>
      <c r="L709" s="36"/>
      <c r="M709" s="36"/>
      <c r="N709" s="36"/>
      <c r="O709" s="29"/>
      <c r="P709" s="29"/>
      <c r="Q709" s="29"/>
      <c r="R709" s="29"/>
      <c r="S709" s="29"/>
      <c r="T709" s="29"/>
      <c r="U709" s="29"/>
      <c r="V709" s="29"/>
    </row>
    <row r="710" spans="1:22" ht="12.75">
      <c r="A710" s="23"/>
      <c r="B710" s="25"/>
      <c r="C710" s="41"/>
      <c r="D710" s="29"/>
      <c r="E710" s="29"/>
      <c r="F710" s="29"/>
      <c r="G710" s="29"/>
      <c r="H710" s="29"/>
      <c r="I710" s="23"/>
      <c r="J710" s="29"/>
      <c r="K710" s="29"/>
      <c r="L710" s="36"/>
      <c r="M710" s="36"/>
      <c r="N710" s="36"/>
      <c r="O710" s="29"/>
      <c r="P710" s="29"/>
      <c r="Q710" s="29"/>
      <c r="R710" s="29"/>
      <c r="S710" s="29"/>
      <c r="T710" s="29"/>
      <c r="U710" s="29"/>
      <c r="V710" s="29"/>
    </row>
    <row r="711" spans="1:22" ht="12.75">
      <c r="A711" s="23"/>
      <c r="B711" s="25"/>
      <c r="C711" s="41"/>
      <c r="D711" s="29"/>
      <c r="E711" s="29"/>
      <c r="F711" s="29"/>
      <c r="G711" s="29"/>
      <c r="H711" s="29"/>
      <c r="I711" s="23"/>
      <c r="J711" s="29"/>
      <c r="K711" s="29"/>
      <c r="L711" s="36"/>
      <c r="M711" s="36"/>
      <c r="N711" s="36"/>
      <c r="O711" s="29"/>
      <c r="P711" s="29"/>
      <c r="Q711" s="29"/>
      <c r="R711" s="29"/>
      <c r="S711" s="29"/>
      <c r="T711" s="29"/>
      <c r="U711" s="29"/>
      <c r="V711" s="29"/>
    </row>
    <row r="712" spans="1:22" ht="12.75">
      <c r="A712" s="23"/>
      <c r="B712" s="25"/>
      <c r="C712" s="41"/>
      <c r="D712" s="29"/>
      <c r="E712" s="29"/>
      <c r="F712" s="29"/>
      <c r="G712" s="29"/>
      <c r="H712" s="29"/>
      <c r="I712" s="23"/>
      <c r="J712" s="29"/>
      <c r="K712" s="29"/>
      <c r="L712" s="36"/>
      <c r="M712" s="36"/>
      <c r="N712" s="36"/>
      <c r="O712" s="29"/>
      <c r="P712" s="29"/>
      <c r="Q712" s="29"/>
      <c r="R712" s="29"/>
      <c r="S712" s="29"/>
      <c r="T712" s="29"/>
      <c r="U712" s="29"/>
      <c r="V712" s="29"/>
    </row>
    <row r="713" spans="1:22" ht="12.75">
      <c r="A713" s="23"/>
      <c r="B713" s="25"/>
      <c r="C713" s="41"/>
      <c r="D713" s="29"/>
      <c r="E713" s="29"/>
      <c r="F713" s="29"/>
      <c r="G713" s="29"/>
      <c r="H713" s="29"/>
      <c r="I713" s="23"/>
      <c r="J713" s="29"/>
      <c r="K713" s="29"/>
      <c r="L713" s="36"/>
      <c r="M713" s="36"/>
      <c r="N713" s="36"/>
      <c r="O713" s="29"/>
      <c r="P713" s="29"/>
      <c r="Q713" s="29"/>
      <c r="R713" s="29"/>
      <c r="S713" s="29"/>
      <c r="T713" s="29"/>
      <c r="U713" s="29"/>
      <c r="V713" s="29"/>
    </row>
    <row r="714" spans="1:22" ht="12.75">
      <c r="A714" s="23"/>
      <c r="B714" s="25"/>
      <c r="C714" s="41"/>
      <c r="D714" s="29"/>
      <c r="E714" s="29"/>
      <c r="F714" s="29"/>
      <c r="G714" s="29"/>
      <c r="H714" s="29"/>
      <c r="I714" s="23"/>
      <c r="J714" s="29"/>
      <c r="K714" s="29"/>
      <c r="L714" s="36"/>
      <c r="M714" s="36"/>
      <c r="N714" s="36"/>
      <c r="O714" s="29"/>
      <c r="P714" s="29"/>
      <c r="Q714" s="29"/>
      <c r="R714" s="29"/>
      <c r="S714" s="29"/>
      <c r="T714" s="29"/>
      <c r="U714" s="29"/>
      <c r="V714" s="29"/>
    </row>
    <row r="715" spans="1:22" ht="12.75">
      <c r="A715" s="23"/>
      <c r="B715" s="25"/>
      <c r="C715" s="41"/>
      <c r="D715" s="29"/>
      <c r="E715" s="29"/>
      <c r="F715" s="29"/>
      <c r="G715" s="29"/>
      <c r="H715" s="29"/>
      <c r="I715" s="23"/>
      <c r="J715" s="29"/>
      <c r="K715" s="29"/>
      <c r="L715" s="36"/>
      <c r="M715" s="36"/>
      <c r="N715" s="36"/>
      <c r="O715" s="29"/>
      <c r="P715" s="29"/>
      <c r="Q715" s="29"/>
      <c r="R715" s="29"/>
      <c r="S715" s="29"/>
      <c r="T715" s="29"/>
      <c r="U715" s="29"/>
      <c r="V715" s="29"/>
    </row>
    <row r="716" spans="1:22" ht="12.75">
      <c r="A716" s="23"/>
      <c r="B716" s="25"/>
      <c r="C716" s="41"/>
      <c r="D716" s="29"/>
      <c r="E716" s="29"/>
      <c r="F716" s="29"/>
      <c r="G716" s="29"/>
      <c r="H716" s="29"/>
      <c r="I716" s="23"/>
      <c r="J716" s="29"/>
      <c r="K716" s="29"/>
      <c r="L716" s="36"/>
      <c r="M716" s="36"/>
      <c r="N716" s="36"/>
      <c r="O716" s="29"/>
      <c r="P716" s="29"/>
      <c r="Q716" s="29"/>
      <c r="R716" s="29"/>
      <c r="S716" s="29"/>
      <c r="T716" s="29"/>
      <c r="U716" s="29"/>
      <c r="V716" s="29"/>
    </row>
    <row r="717" spans="1:22" ht="12.75">
      <c r="A717" s="23"/>
      <c r="B717" s="25"/>
      <c r="C717" s="41"/>
      <c r="D717" s="29"/>
      <c r="E717" s="29"/>
      <c r="F717" s="29"/>
      <c r="G717" s="29"/>
      <c r="H717" s="29"/>
      <c r="I717" s="23"/>
      <c r="J717" s="29"/>
      <c r="K717" s="29"/>
      <c r="L717" s="36"/>
      <c r="M717" s="36"/>
      <c r="N717" s="36"/>
      <c r="O717" s="29"/>
      <c r="P717" s="29"/>
      <c r="Q717" s="29"/>
      <c r="R717" s="29"/>
      <c r="S717" s="29"/>
      <c r="T717" s="29"/>
      <c r="U717" s="29"/>
      <c r="V717" s="29"/>
    </row>
    <row r="718" spans="1:22" ht="12.75">
      <c r="A718" s="23"/>
      <c r="B718" s="25"/>
      <c r="C718" s="41"/>
      <c r="D718" s="29"/>
      <c r="E718" s="29"/>
      <c r="F718" s="29"/>
      <c r="G718" s="29"/>
      <c r="H718" s="29"/>
      <c r="I718" s="23"/>
      <c r="J718" s="29"/>
      <c r="K718" s="29"/>
      <c r="L718" s="36"/>
      <c r="M718" s="36"/>
      <c r="N718" s="36"/>
      <c r="O718" s="29"/>
      <c r="P718" s="29"/>
      <c r="Q718" s="29"/>
      <c r="R718" s="29"/>
      <c r="S718" s="29"/>
      <c r="T718" s="29"/>
      <c r="U718" s="29"/>
      <c r="V718" s="29"/>
    </row>
    <row r="719" spans="1:22" ht="12.75">
      <c r="A719" s="23"/>
      <c r="B719" s="25"/>
      <c r="C719" s="41"/>
      <c r="D719" s="29"/>
      <c r="E719" s="29"/>
      <c r="F719" s="29"/>
      <c r="G719" s="29"/>
      <c r="H719" s="29"/>
      <c r="I719" s="23"/>
      <c r="J719" s="29"/>
      <c r="K719" s="29"/>
      <c r="L719" s="36"/>
      <c r="M719" s="36"/>
      <c r="N719" s="36"/>
      <c r="O719" s="29"/>
      <c r="P719" s="29"/>
      <c r="Q719" s="29"/>
      <c r="R719" s="29"/>
      <c r="S719" s="29"/>
      <c r="T719" s="29"/>
      <c r="U719" s="29"/>
      <c r="V719" s="29"/>
    </row>
    <row r="720" spans="1:22" ht="12.75">
      <c r="A720" s="23"/>
      <c r="B720" s="25"/>
      <c r="C720" s="41"/>
      <c r="D720" s="29"/>
      <c r="E720" s="29"/>
      <c r="F720" s="29"/>
      <c r="G720" s="29"/>
      <c r="H720" s="29"/>
      <c r="I720" s="23"/>
      <c r="J720" s="29"/>
      <c r="K720" s="29"/>
      <c r="L720" s="36"/>
      <c r="M720" s="36"/>
      <c r="N720" s="36"/>
      <c r="O720" s="29"/>
      <c r="P720" s="29"/>
      <c r="Q720" s="29"/>
      <c r="R720" s="29"/>
      <c r="S720" s="29"/>
      <c r="T720" s="29"/>
      <c r="U720" s="29"/>
      <c r="V720" s="29"/>
    </row>
    <row r="721" spans="1:22" ht="12.75">
      <c r="A721" s="23"/>
      <c r="B721" s="25"/>
      <c r="C721" s="41"/>
      <c r="D721" s="29"/>
      <c r="E721" s="29"/>
      <c r="F721" s="29"/>
      <c r="G721" s="29"/>
      <c r="H721" s="29"/>
      <c r="I721" s="23"/>
      <c r="J721" s="29"/>
      <c r="K721" s="29"/>
      <c r="L721" s="36"/>
      <c r="M721" s="36"/>
      <c r="N721" s="36"/>
      <c r="O721" s="29"/>
      <c r="P721" s="29"/>
      <c r="Q721" s="29"/>
      <c r="R721" s="29"/>
      <c r="S721" s="29"/>
      <c r="T721" s="29"/>
      <c r="U721" s="29"/>
      <c r="V721" s="29"/>
    </row>
    <row r="722" spans="1:22" ht="12.75">
      <c r="A722" s="23"/>
      <c r="B722" s="25"/>
      <c r="C722" s="41"/>
      <c r="D722" s="29"/>
      <c r="E722" s="29"/>
      <c r="F722" s="29"/>
      <c r="G722" s="29"/>
      <c r="H722" s="29"/>
      <c r="I722" s="23"/>
      <c r="J722" s="29"/>
      <c r="K722" s="29"/>
      <c r="L722" s="36"/>
      <c r="M722" s="36"/>
      <c r="N722" s="36"/>
      <c r="O722" s="29"/>
      <c r="P722" s="29"/>
      <c r="Q722" s="29"/>
      <c r="R722" s="29"/>
      <c r="S722" s="29"/>
      <c r="T722" s="29"/>
      <c r="U722" s="29"/>
      <c r="V722" s="29"/>
    </row>
    <row r="723" spans="1:22" ht="12.75">
      <c r="A723" s="23"/>
      <c r="B723" s="25"/>
      <c r="C723" s="41"/>
      <c r="D723" s="29"/>
      <c r="E723" s="29"/>
      <c r="F723" s="29"/>
      <c r="G723" s="29"/>
      <c r="H723" s="29"/>
      <c r="I723" s="23"/>
      <c r="J723" s="29"/>
      <c r="K723" s="29"/>
      <c r="L723" s="36"/>
      <c r="M723" s="36"/>
      <c r="N723" s="36"/>
      <c r="O723" s="29"/>
      <c r="P723" s="29"/>
      <c r="Q723" s="29"/>
      <c r="R723" s="29"/>
      <c r="S723" s="29"/>
      <c r="T723" s="29"/>
      <c r="U723" s="29"/>
      <c r="V723" s="29"/>
    </row>
    <row r="724" spans="1:22" ht="12.75">
      <c r="A724" s="23"/>
      <c r="B724" s="25"/>
      <c r="C724" s="41"/>
      <c r="D724" s="29"/>
      <c r="E724" s="29"/>
      <c r="F724" s="29"/>
      <c r="G724" s="29"/>
      <c r="H724" s="29"/>
      <c r="I724" s="23"/>
      <c r="J724" s="29"/>
      <c r="K724" s="29"/>
      <c r="L724" s="36"/>
      <c r="M724" s="36"/>
      <c r="N724" s="36"/>
      <c r="O724" s="29"/>
      <c r="P724" s="29"/>
      <c r="Q724" s="29"/>
      <c r="R724" s="29"/>
      <c r="S724" s="29"/>
      <c r="T724" s="29"/>
      <c r="U724" s="29"/>
      <c r="V724" s="29"/>
    </row>
    <row r="725" spans="1:22" ht="12.75">
      <c r="A725" s="23"/>
      <c r="B725" s="25"/>
      <c r="C725" s="41"/>
      <c r="D725" s="29"/>
      <c r="E725" s="29"/>
      <c r="F725" s="29"/>
      <c r="G725" s="29"/>
      <c r="H725" s="29"/>
      <c r="I725" s="23"/>
      <c r="J725" s="29"/>
      <c r="K725" s="29"/>
      <c r="L725" s="36"/>
      <c r="M725" s="36"/>
      <c r="N725" s="36"/>
      <c r="O725" s="29"/>
      <c r="P725" s="29"/>
      <c r="Q725" s="29"/>
      <c r="R725" s="29"/>
      <c r="S725" s="29"/>
      <c r="T725" s="29"/>
      <c r="U725" s="29"/>
      <c r="V725" s="29"/>
    </row>
    <row r="726" spans="1:22" ht="12.75">
      <c r="A726" s="23"/>
      <c r="B726" s="25"/>
      <c r="C726" s="41"/>
      <c r="D726" s="29"/>
      <c r="E726" s="29"/>
      <c r="F726" s="29"/>
      <c r="G726" s="29"/>
      <c r="H726" s="29"/>
      <c r="I726" s="23"/>
      <c r="J726" s="29"/>
      <c r="K726" s="29"/>
      <c r="L726" s="36"/>
      <c r="M726" s="36"/>
      <c r="N726" s="36"/>
      <c r="O726" s="29"/>
      <c r="P726" s="29"/>
      <c r="Q726" s="29"/>
      <c r="R726" s="29"/>
      <c r="S726" s="29"/>
      <c r="T726" s="29"/>
      <c r="U726" s="29"/>
      <c r="V726" s="29"/>
    </row>
    <row r="727" spans="1:22" ht="12.75">
      <c r="A727" s="23"/>
      <c r="B727" s="25"/>
      <c r="C727" s="41"/>
      <c r="D727" s="29"/>
      <c r="E727" s="29"/>
      <c r="F727" s="29"/>
      <c r="G727" s="29"/>
      <c r="H727" s="29"/>
      <c r="I727" s="23"/>
      <c r="J727" s="29"/>
      <c r="K727" s="29"/>
      <c r="L727" s="36"/>
      <c r="M727" s="36"/>
      <c r="N727" s="36"/>
      <c r="O727" s="29"/>
      <c r="P727" s="29"/>
      <c r="Q727" s="29"/>
      <c r="R727" s="29"/>
      <c r="S727" s="29"/>
      <c r="T727" s="29"/>
      <c r="U727" s="29"/>
      <c r="V727" s="29"/>
    </row>
    <row r="728" spans="1:22" ht="12.75">
      <c r="A728" s="23"/>
      <c r="B728" s="25"/>
      <c r="C728" s="41"/>
      <c r="D728" s="29"/>
      <c r="E728" s="29"/>
      <c r="F728" s="29"/>
      <c r="G728" s="29"/>
      <c r="H728" s="29"/>
      <c r="I728" s="23"/>
      <c r="J728" s="29"/>
      <c r="K728" s="29"/>
      <c r="L728" s="36"/>
      <c r="M728" s="36"/>
      <c r="N728" s="36"/>
      <c r="O728" s="29"/>
      <c r="P728" s="29"/>
      <c r="Q728" s="29"/>
      <c r="R728" s="29"/>
      <c r="S728" s="29"/>
      <c r="T728" s="29"/>
      <c r="U728" s="29"/>
      <c r="V728" s="29"/>
    </row>
    <row r="729" spans="1:22" ht="12.75">
      <c r="A729" s="23"/>
      <c r="B729" s="25"/>
      <c r="C729" s="41"/>
      <c r="D729" s="29"/>
      <c r="E729" s="29"/>
      <c r="F729" s="29"/>
      <c r="G729" s="29"/>
      <c r="H729" s="29"/>
      <c r="I729" s="23"/>
      <c r="J729" s="29"/>
      <c r="K729" s="29"/>
      <c r="L729" s="36"/>
      <c r="M729" s="36"/>
      <c r="N729" s="36"/>
      <c r="O729" s="29"/>
      <c r="P729" s="29"/>
      <c r="Q729" s="29"/>
      <c r="R729" s="29"/>
      <c r="S729" s="29"/>
      <c r="T729" s="29"/>
      <c r="U729" s="29"/>
      <c r="V729" s="29"/>
    </row>
    <row r="730" spans="1:22" ht="12.75">
      <c r="A730" s="23"/>
      <c r="B730" s="25"/>
      <c r="C730" s="41"/>
      <c r="D730" s="29"/>
      <c r="E730" s="29"/>
      <c r="F730" s="29"/>
      <c r="G730" s="29"/>
      <c r="H730" s="29"/>
      <c r="I730" s="23"/>
      <c r="J730" s="29"/>
      <c r="K730" s="29"/>
      <c r="L730" s="36"/>
      <c r="M730" s="36"/>
      <c r="N730" s="36"/>
      <c r="O730" s="29"/>
      <c r="P730" s="29"/>
      <c r="Q730" s="29"/>
      <c r="R730" s="29"/>
      <c r="S730" s="29"/>
      <c r="T730" s="29"/>
      <c r="U730" s="29"/>
      <c r="V730" s="29"/>
    </row>
    <row r="731" spans="1:22" ht="12.75">
      <c r="A731" s="23"/>
      <c r="B731" s="25"/>
      <c r="C731" s="41"/>
      <c r="D731" s="29"/>
      <c r="E731" s="29"/>
      <c r="F731" s="29"/>
      <c r="G731" s="29"/>
      <c r="H731" s="29"/>
      <c r="I731" s="23"/>
      <c r="J731" s="29"/>
      <c r="K731" s="29"/>
      <c r="L731" s="36"/>
      <c r="M731" s="36"/>
      <c r="N731" s="36"/>
      <c r="O731" s="29"/>
      <c r="P731" s="29"/>
      <c r="Q731" s="29"/>
      <c r="R731" s="29"/>
      <c r="S731" s="29"/>
      <c r="T731" s="29"/>
      <c r="U731" s="29"/>
      <c r="V731" s="29"/>
    </row>
    <row r="732" spans="1:22" ht="12.75">
      <c r="A732" s="23"/>
      <c r="B732" s="25"/>
      <c r="C732" s="41"/>
      <c r="D732" s="29"/>
      <c r="E732" s="29"/>
      <c r="F732" s="29"/>
      <c r="G732" s="29"/>
      <c r="H732" s="29"/>
      <c r="I732" s="23"/>
      <c r="J732" s="29"/>
      <c r="K732" s="29"/>
      <c r="L732" s="36"/>
      <c r="M732" s="36"/>
      <c r="N732" s="36"/>
      <c r="O732" s="29"/>
      <c r="P732" s="29"/>
      <c r="Q732" s="29"/>
      <c r="R732" s="29"/>
      <c r="S732" s="29"/>
      <c r="T732" s="29"/>
      <c r="U732" s="29"/>
      <c r="V732" s="29"/>
    </row>
    <row r="733" spans="1:22" ht="12.75">
      <c r="A733" s="23"/>
      <c r="B733" s="25"/>
      <c r="C733" s="41"/>
      <c r="D733" s="29"/>
      <c r="E733" s="29"/>
      <c r="F733" s="29"/>
      <c r="G733" s="29"/>
      <c r="H733" s="29"/>
      <c r="I733" s="23"/>
      <c r="J733" s="29"/>
      <c r="K733" s="29"/>
      <c r="L733" s="36"/>
      <c r="M733" s="36"/>
      <c r="N733" s="36"/>
      <c r="O733" s="29"/>
      <c r="P733" s="29"/>
      <c r="Q733" s="29"/>
      <c r="R733" s="29"/>
      <c r="S733" s="29"/>
      <c r="T733" s="29"/>
      <c r="U733" s="29"/>
      <c r="V733" s="29"/>
    </row>
    <row r="734" spans="1:22" ht="12.75">
      <c r="A734" s="23"/>
      <c r="B734" s="25"/>
      <c r="C734" s="41"/>
      <c r="D734" s="29"/>
      <c r="E734" s="29"/>
      <c r="F734" s="29"/>
      <c r="G734" s="29"/>
      <c r="H734" s="29"/>
      <c r="I734" s="23"/>
      <c r="J734" s="29"/>
      <c r="K734" s="29"/>
      <c r="L734" s="36"/>
      <c r="M734" s="36"/>
      <c r="N734" s="36"/>
      <c r="O734" s="29"/>
      <c r="P734" s="29"/>
      <c r="Q734" s="29"/>
      <c r="R734" s="29"/>
      <c r="S734" s="29"/>
      <c r="T734" s="29"/>
      <c r="U734" s="29"/>
      <c r="V734" s="29"/>
    </row>
    <row r="735" spans="1:22" ht="12.75">
      <c r="A735" s="23"/>
      <c r="B735" s="25"/>
      <c r="C735" s="41"/>
      <c r="D735" s="29"/>
      <c r="E735" s="29"/>
      <c r="F735" s="29"/>
      <c r="G735" s="29"/>
      <c r="H735" s="29"/>
      <c r="I735" s="23"/>
      <c r="J735" s="29"/>
      <c r="K735" s="29"/>
      <c r="L735" s="36"/>
      <c r="M735" s="36"/>
      <c r="N735" s="36"/>
      <c r="O735" s="29"/>
      <c r="P735" s="29"/>
      <c r="Q735" s="29"/>
      <c r="R735" s="29"/>
      <c r="S735" s="29"/>
      <c r="T735" s="29"/>
      <c r="U735" s="29"/>
      <c r="V735" s="29"/>
    </row>
    <row r="736" spans="1:22" ht="12.75">
      <c r="A736" s="23"/>
      <c r="B736" s="25"/>
      <c r="C736" s="41"/>
      <c r="D736" s="29"/>
      <c r="E736" s="29"/>
      <c r="F736" s="29"/>
      <c r="G736" s="29"/>
      <c r="H736" s="29"/>
      <c r="I736" s="23"/>
      <c r="J736" s="29"/>
      <c r="K736" s="29"/>
      <c r="L736" s="36"/>
      <c r="M736" s="36"/>
      <c r="N736" s="36"/>
      <c r="O736" s="29"/>
      <c r="P736" s="29"/>
      <c r="Q736" s="29"/>
      <c r="R736" s="29"/>
      <c r="S736" s="29"/>
      <c r="T736" s="29"/>
      <c r="U736" s="29"/>
      <c r="V736" s="29"/>
    </row>
    <row r="737" spans="1:22" ht="12.75">
      <c r="A737" s="23"/>
      <c r="B737" s="25"/>
      <c r="C737" s="41"/>
      <c r="D737" s="29"/>
      <c r="E737" s="29"/>
      <c r="F737" s="29"/>
      <c r="G737" s="29"/>
      <c r="H737" s="29"/>
      <c r="I737" s="23"/>
      <c r="J737" s="29"/>
      <c r="K737" s="29"/>
      <c r="L737" s="36"/>
      <c r="M737" s="36"/>
      <c r="N737" s="36"/>
      <c r="O737" s="29"/>
      <c r="P737" s="29"/>
      <c r="Q737" s="29"/>
      <c r="R737" s="29"/>
      <c r="S737" s="29"/>
      <c r="T737" s="29"/>
      <c r="U737" s="29"/>
      <c r="V737" s="29"/>
    </row>
    <row r="738" spans="1:22" ht="12.75">
      <c r="A738" s="23"/>
      <c r="B738" s="25"/>
      <c r="C738" s="41"/>
      <c r="D738" s="29"/>
      <c r="E738" s="29"/>
      <c r="F738" s="29"/>
      <c r="G738" s="29"/>
      <c r="H738" s="29"/>
      <c r="I738" s="23"/>
      <c r="J738" s="29"/>
      <c r="K738" s="29"/>
      <c r="L738" s="36"/>
      <c r="M738" s="36"/>
      <c r="N738" s="36"/>
      <c r="O738" s="29"/>
      <c r="P738" s="29"/>
      <c r="Q738" s="29"/>
      <c r="R738" s="29"/>
      <c r="S738" s="29"/>
      <c r="T738" s="29"/>
      <c r="U738" s="29"/>
      <c r="V738" s="29"/>
    </row>
    <row r="739" spans="1:22" ht="12.75">
      <c r="A739" s="23"/>
      <c r="B739" s="25"/>
      <c r="C739" s="41"/>
      <c r="D739" s="29"/>
      <c r="E739" s="29"/>
      <c r="F739" s="29"/>
      <c r="G739" s="29"/>
      <c r="H739" s="29"/>
      <c r="I739" s="23"/>
      <c r="J739" s="29"/>
      <c r="K739" s="29"/>
      <c r="L739" s="36"/>
      <c r="M739" s="36"/>
      <c r="N739" s="36"/>
      <c r="O739" s="29"/>
      <c r="P739" s="29"/>
      <c r="Q739" s="29"/>
      <c r="R739" s="29"/>
      <c r="S739" s="29"/>
      <c r="T739" s="29"/>
      <c r="U739" s="29"/>
      <c r="V739" s="29"/>
    </row>
    <row r="740" spans="1:22" ht="12.75">
      <c r="A740" s="23"/>
      <c r="B740" s="25"/>
      <c r="C740" s="41"/>
      <c r="D740" s="29"/>
      <c r="E740" s="29"/>
      <c r="F740" s="29"/>
      <c r="G740" s="29"/>
      <c r="H740" s="29"/>
      <c r="I740" s="23"/>
      <c r="J740" s="29"/>
      <c r="K740" s="29"/>
      <c r="L740" s="36"/>
      <c r="M740" s="36"/>
      <c r="N740" s="36"/>
      <c r="O740" s="29"/>
      <c r="P740" s="29"/>
      <c r="Q740" s="29"/>
      <c r="R740" s="29"/>
      <c r="S740" s="29"/>
      <c r="T740" s="29"/>
      <c r="U740" s="29"/>
      <c r="V740" s="29"/>
    </row>
    <row r="741" spans="1:22" ht="12.75">
      <c r="A741" s="23"/>
      <c r="B741" s="25"/>
      <c r="C741" s="41"/>
      <c r="D741" s="29"/>
      <c r="E741" s="29"/>
      <c r="F741" s="29"/>
      <c r="G741" s="29"/>
      <c r="H741" s="29"/>
      <c r="I741" s="23"/>
      <c r="J741" s="29"/>
      <c r="K741" s="29"/>
      <c r="L741" s="36"/>
      <c r="M741" s="36"/>
      <c r="N741" s="36"/>
      <c r="O741" s="29"/>
      <c r="P741" s="29"/>
      <c r="Q741" s="29"/>
      <c r="R741" s="29"/>
      <c r="S741" s="29"/>
      <c r="T741" s="29"/>
      <c r="U741" s="29"/>
      <c r="V741" s="29"/>
    </row>
    <row r="742" spans="1:22" ht="12.75">
      <c r="A742" s="23"/>
      <c r="B742" s="25"/>
      <c r="C742" s="41"/>
      <c r="D742" s="29"/>
      <c r="E742" s="29"/>
      <c r="F742" s="29"/>
      <c r="G742" s="29"/>
      <c r="H742" s="29"/>
      <c r="I742" s="23"/>
      <c r="J742" s="29"/>
      <c r="K742" s="29"/>
      <c r="L742" s="36"/>
      <c r="M742" s="36"/>
      <c r="N742" s="36"/>
      <c r="O742" s="29"/>
      <c r="P742" s="29"/>
      <c r="Q742" s="29"/>
      <c r="R742" s="29"/>
      <c r="S742" s="29"/>
      <c r="T742" s="29"/>
      <c r="U742" s="29"/>
      <c r="V742" s="29"/>
    </row>
    <row r="743" spans="1:22" ht="12.75">
      <c r="A743" s="23"/>
      <c r="B743" s="25"/>
      <c r="C743" s="41"/>
      <c r="D743" s="29"/>
      <c r="E743" s="29"/>
      <c r="F743" s="29"/>
      <c r="G743" s="29"/>
      <c r="H743" s="29"/>
      <c r="I743" s="23"/>
      <c r="J743" s="29"/>
      <c r="K743" s="29"/>
      <c r="L743" s="36"/>
      <c r="M743" s="36"/>
      <c r="N743" s="36"/>
      <c r="O743" s="29"/>
      <c r="P743" s="29"/>
      <c r="Q743" s="29"/>
      <c r="R743" s="29"/>
      <c r="S743" s="29"/>
      <c r="T743" s="29"/>
      <c r="U743" s="29"/>
      <c r="V743" s="29"/>
    </row>
    <row r="744" spans="1:22" ht="12.75">
      <c r="A744" s="23"/>
      <c r="B744" s="25"/>
      <c r="C744" s="41"/>
      <c r="D744" s="29"/>
      <c r="E744" s="29"/>
      <c r="F744" s="29"/>
      <c r="G744" s="29"/>
      <c r="H744" s="29"/>
      <c r="I744" s="23"/>
      <c r="J744" s="29"/>
      <c r="K744" s="29"/>
      <c r="L744" s="36"/>
      <c r="M744" s="36"/>
      <c r="N744" s="36"/>
      <c r="O744" s="29"/>
      <c r="P744" s="29"/>
      <c r="Q744" s="29"/>
      <c r="R744" s="29"/>
      <c r="S744" s="29"/>
      <c r="T744" s="29"/>
      <c r="U744" s="29"/>
      <c r="V744" s="29"/>
    </row>
    <row r="745" spans="1:22" ht="12.75">
      <c r="A745" s="23"/>
      <c r="B745" s="25"/>
      <c r="C745" s="41"/>
      <c r="D745" s="29"/>
      <c r="E745" s="29"/>
      <c r="F745" s="29"/>
      <c r="G745" s="29"/>
      <c r="H745" s="29"/>
      <c r="I745" s="23"/>
      <c r="J745" s="29"/>
      <c r="K745" s="29"/>
      <c r="L745" s="36"/>
      <c r="M745" s="36"/>
      <c r="N745" s="36"/>
      <c r="O745" s="29"/>
      <c r="P745" s="29"/>
      <c r="Q745" s="29"/>
      <c r="R745" s="29"/>
      <c r="S745" s="29"/>
      <c r="T745" s="29"/>
      <c r="U745" s="29"/>
      <c r="V745" s="29"/>
    </row>
    <row r="746" spans="1:22" ht="12.75">
      <c r="A746" s="23"/>
      <c r="B746" s="25"/>
      <c r="C746" s="41"/>
      <c r="D746" s="29"/>
      <c r="E746" s="29"/>
      <c r="F746" s="29"/>
      <c r="G746" s="29"/>
      <c r="H746" s="29"/>
      <c r="I746" s="23"/>
      <c r="J746" s="29"/>
      <c r="K746" s="29"/>
      <c r="L746" s="36"/>
      <c r="M746" s="36"/>
      <c r="N746" s="36"/>
      <c r="O746" s="29"/>
      <c r="P746" s="29"/>
      <c r="Q746" s="29"/>
      <c r="R746" s="29"/>
      <c r="S746" s="29"/>
      <c r="T746" s="29"/>
      <c r="U746" s="29"/>
      <c r="V746" s="29"/>
    </row>
    <row r="747" spans="1:22" ht="12.75">
      <c r="A747" s="23"/>
      <c r="B747" s="25"/>
      <c r="C747" s="41"/>
      <c r="D747" s="29"/>
      <c r="E747" s="29"/>
      <c r="F747" s="29"/>
      <c r="G747" s="29"/>
      <c r="H747" s="29"/>
      <c r="I747" s="23"/>
      <c r="J747" s="29"/>
      <c r="K747" s="29"/>
      <c r="L747" s="36"/>
      <c r="M747" s="36"/>
      <c r="N747" s="36"/>
      <c r="O747" s="29"/>
      <c r="P747" s="29"/>
      <c r="Q747" s="29"/>
      <c r="R747" s="29"/>
      <c r="S747" s="29"/>
      <c r="T747" s="29"/>
      <c r="U747" s="29"/>
      <c r="V747" s="29"/>
    </row>
    <row r="748" spans="1:22" ht="12.75">
      <c r="A748" s="23"/>
      <c r="B748" s="25"/>
      <c r="C748" s="41"/>
      <c r="D748" s="29"/>
      <c r="E748" s="29"/>
      <c r="F748" s="29"/>
      <c r="G748" s="29"/>
      <c r="H748" s="29"/>
      <c r="I748" s="23"/>
      <c r="J748" s="29"/>
      <c r="K748" s="29"/>
      <c r="L748" s="36"/>
      <c r="M748" s="36"/>
      <c r="N748" s="36"/>
      <c r="O748" s="29"/>
      <c r="P748" s="29"/>
      <c r="Q748" s="29"/>
      <c r="R748" s="29"/>
      <c r="S748" s="29"/>
      <c r="T748" s="29"/>
      <c r="U748" s="29"/>
      <c r="V748" s="29"/>
    </row>
    <row r="749" spans="1:22" ht="12.75">
      <c r="A749" s="23"/>
      <c r="B749" s="25"/>
      <c r="C749" s="41"/>
      <c r="D749" s="29"/>
      <c r="E749" s="29"/>
      <c r="F749" s="29"/>
      <c r="G749" s="29"/>
      <c r="H749" s="29"/>
      <c r="I749" s="23"/>
      <c r="J749" s="29"/>
      <c r="K749" s="29"/>
      <c r="L749" s="36"/>
      <c r="M749" s="36"/>
      <c r="N749" s="36"/>
      <c r="O749" s="29"/>
      <c r="P749" s="29"/>
      <c r="Q749" s="29"/>
      <c r="R749" s="29"/>
      <c r="S749" s="29"/>
      <c r="T749" s="29"/>
      <c r="U749" s="29"/>
      <c r="V749" s="29"/>
    </row>
    <row r="750" spans="1:22" ht="12.75">
      <c r="A750" s="23"/>
      <c r="B750" s="25"/>
      <c r="C750" s="41"/>
      <c r="D750" s="29"/>
      <c r="E750" s="29"/>
      <c r="F750" s="29"/>
      <c r="G750" s="29"/>
      <c r="H750" s="29"/>
      <c r="I750" s="23"/>
      <c r="J750" s="29"/>
      <c r="K750" s="29"/>
      <c r="L750" s="36"/>
      <c r="M750" s="36"/>
      <c r="N750" s="36"/>
      <c r="O750" s="29"/>
      <c r="P750" s="29"/>
      <c r="Q750" s="29"/>
      <c r="R750" s="29"/>
      <c r="S750" s="29"/>
      <c r="T750" s="29"/>
      <c r="U750" s="29"/>
      <c r="V750" s="29"/>
    </row>
    <row r="751" spans="1:22" ht="12.75">
      <c r="A751" s="23"/>
      <c r="B751" s="25"/>
      <c r="C751" s="41"/>
      <c r="D751" s="29"/>
      <c r="E751" s="29"/>
      <c r="F751" s="29"/>
      <c r="G751" s="29"/>
      <c r="H751" s="29"/>
      <c r="I751" s="23"/>
      <c r="J751" s="29"/>
      <c r="K751" s="29"/>
      <c r="L751" s="36"/>
      <c r="M751" s="36"/>
      <c r="N751" s="36"/>
      <c r="O751" s="29"/>
      <c r="P751" s="29"/>
      <c r="Q751" s="29"/>
      <c r="R751" s="29"/>
      <c r="S751" s="29"/>
      <c r="T751" s="29"/>
      <c r="U751" s="29"/>
      <c r="V751" s="29"/>
    </row>
    <row r="752" spans="1:22" ht="12.75">
      <c r="A752" s="23"/>
      <c r="B752" s="25"/>
      <c r="C752" s="41"/>
      <c r="D752" s="29"/>
      <c r="E752" s="29"/>
      <c r="F752" s="29"/>
      <c r="G752" s="29"/>
      <c r="H752" s="29"/>
      <c r="I752" s="23"/>
      <c r="J752" s="29"/>
      <c r="K752" s="29"/>
      <c r="L752" s="36"/>
      <c r="M752" s="36"/>
      <c r="N752" s="36"/>
      <c r="O752" s="29"/>
      <c r="P752" s="29"/>
      <c r="Q752" s="29"/>
      <c r="R752" s="29"/>
      <c r="S752" s="29"/>
      <c r="T752" s="29"/>
      <c r="U752" s="29"/>
      <c r="V752" s="29"/>
    </row>
    <row r="753" spans="1:22" ht="12.75">
      <c r="A753" s="23"/>
      <c r="B753" s="25"/>
      <c r="C753" s="41"/>
      <c r="D753" s="29"/>
      <c r="E753" s="29"/>
      <c r="F753" s="29"/>
      <c r="G753" s="29"/>
      <c r="H753" s="29"/>
      <c r="I753" s="23"/>
      <c r="J753" s="29"/>
      <c r="K753" s="29"/>
      <c r="L753" s="36"/>
      <c r="M753" s="36"/>
      <c r="N753" s="36"/>
      <c r="O753" s="29"/>
      <c r="P753" s="29"/>
      <c r="Q753" s="29"/>
      <c r="R753" s="29"/>
      <c r="S753" s="29"/>
      <c r="T753" s="29"/>
      <c r="U753" s="29"/>
      <c r="V753" s="29"/>
    </row>
    <row r="754" spans="1:22" ht="12.75">
      <c r="A754" s="23"/>
      <c r="B754" s="25"/>
      <c r="C754" s="41"/>
      <c r="D754" s="29"/>
      <c r="E754" s="29"/>
      <c r="F754" s="29"/>
      <c r="G754" s="29"/>
      <c r="H754" s="29"/>
      <c r="I754" s="23"/>
      <c r="J754" s="29"/>
      <c r="K754" s="29"/>
      <c r="L754" s="36"/>
      <c r="M754" s="36"/>
      <c r="N754" s="36"/>
      <c r="O754" s="29"/>
      <c r="P754" s="29"/>
      <c r="Q754" s="29"/>
      <c r="R754" s="29"/>
      <c r="S754" s="29"/>
      <c r="T754" s="29"/>
      <c r="U754" s="29"/>
      <c r="V754" s="29"/>
    </row>
    <row r="755" spans="1:22" ht="12.75">
      <c r="A755" s="23"/>
      <c r="B755" s="25"/>
      <c r="C755" s="41"/>
      <c r="D755" s="29"/>
      <c r="E755" s="29"/>
      <c r="F755" s="29"/>
      <c r="G755" s="29"/>
      <c r="H755" s="29"/>
      <c r="I755" s="23"/>
      <c r="J755" s="29"/>
      <c r="K755" s="29"/>
      <c r="L755" s="36"/>
      <c r="M755" s="36"/>
      <c r="N755" s="36"/>
      <c r="O755" s="29"/>
      <c r="P755" s="29"/>
      <c r="Q755" s="29"/>
      <c r="R755" s="29"/>
      <c r="S755" s="29"/>
      <c r="T755" s="29"/>
      <c r="U755" s="29"/>
      <c r="V755" s="29"/>
    </row>
    <row r="756" spans="1:22" ht="12.75">
      <c r="A756" s="23"/>
      <c r="B756" s="25"/>
      <c r="C756" s="41"/>
      <c r="D756" s="29"/>
      <c r="E756" s="29"/>
      <c r="F756" s="29"/>
      <c r="G756" s="29"/>
      <c r="H756" s="29"/>
      <c r="I756" s="23"/>
      <c r="J756" s="29"/>
      <c r="K756" s="29"/>
      <c r="L756" s="36"/>
      <c r="M756" s="36"/>
      <c r="N756" s="36"/>
      <c r="O756" s="29"/>
      <c r="P756" s="29"/>
      <c r="Q756" s="29"/>
      <c r="R756" s="29"/>
      <c r="S756" s="29"/>
      <c r="T756" s="29"/>
      <c r="U756" s="29"/>
      <c r="V756" s="29"/>
    </row>
    <row r="757" spans="1:22" ht="12.75">
      <c r="A757" s="23"/>
      <c r="B757" s="25"/>
      <c r="C757" s="41"/>
      <c r="D757" s="29"/>
      <c r="E757" s="29"/>
      <c r="F757" s="29"/>
      <c r="G757" s="29"/>
      <c r="H757" s="29"/>
      <c r="I757" s="23"/>
      <c r="J757" s="29"/>
      <c r="K757" s="29"/>
      <c r="L757" s="36"/>
      <c r="M757" s="36"/>
      <c r="N757" s="36"/>
      <c r="O757" s="29"/>
      <c r="P757" s="29"/>
      <c r="Q757" s="29"/>
      <c r="R757" s="29"/>
      <c r="S757" s="29"/>
      <c r="T757" s="29"/>
      <c r="U757" s="29"/>
      <c r="V757" s="29"/>
    </row>
    <row r="758" spans="1:22" ht="12.75">
      <c r="A758" s="23"/>
      <c r="B758" s="25"/>
      <c r="C758" s="41"/>
      <c r="D758" s="29"/>
      <c r="E758" s="29"/>
      <c r="F758" s="29"/>
      <c r="G758" s="29"/>
      <c r="H758" s="29"/>
      <c r="I758" s="23"/>
      <c r="J758" s="29"/>
      <c r="K758" s="29"/>
      <c r="L758" s="36"/>
      <c r="M758" s="36"/>
      <c r="N758" s="36"/>
      <c r="O758" s="29"/>
      <c r="P758" s="29"/>
      <c r="Q758" s="29"/>
      <c r="R758" s="29"/>
      <c r="S758" s="29"/>
      <c r="T758" s="29"/>
      <c r="U758" s="29"/>
      <c r="V758" s="29"/>
    </row>
    <row r="759" spans="1:22" ht="12.75">
      <c r="A759" s="23"/>
      <c r="B759" s="25"/>
      <c r="C759" s="41"/>
      <c r="D759" s="29"/>
      <c r="E759" s="29"/>
      <c r="F759" s="29"/>
      <c r="G759" s="29"/>
      <c r="H759" s="29"/>
      <c r="I759" s="23"/>
      <c r="J759" s="29"/>
      <c r="K759" s="29"/>
      <c r="L759" s="36"/>
      <c r="M759" s="36"/>
      <c r="N759" s="36"/>
      <c r="O759" s="29"/>
      <c r="P759" s="29"/>
      <c r="Q759" s="29"/>
      <c r="R759" s="29"/>
      <c r="S759" s="29"/>
      <c r="T759" s="29"/>
      <c r="U759" s="29"/>
      <c r="V759" s="29"/>
    </row>
    <row r="760" spans="1:22" ht="12.75">
      <c r="A760" s="23"/>
      <c r="B760" s="25"/>
      <c r="C760" s="41"/>
      <c r="D760" s="29"/>
      <c r="E760" s="29"/>
      <c r="F760" s="29"/>
      <c r="G760" s="29"/>
      <c r="H760" s="29"/>
      <c r="I760" s="23"/>
      <c r="J760" s="29"/>
      <c r="K760" s="29"/>
      <c r="L760" s="36"/>
      <c r="M760" s="36"/>
      <c r="N760" s="36"/>
      <c r="O760" s="29"/>
      <c r="P760" s="29"/>
      <c r="Q760" s="29"/>
      <c r="R760" s="29"/>
      <c r="S760" s="29"/>
      <c r="T760" s="29"/>
      <c r="U760" s="29"/>
      <c r="V760" s="29"/>
    </row>
    <row r="761" spans="1:22" ht="12.75">
      <c r="A761" s="23"/>
      <c r="B761" s="25"/>
      <c r="C761" s="41"/>
      <c r="D761" s="29"/>
      <c r="E761" s="29"/>
      <c r="F761" s="29"/>
      <c r="G761" s="29"/>
      <c r="H761" s="29"/>
      <c r="I761" s="23"/>
      <c r="J761" s="29"/>
      <c r="K761" s="29"/>
      <c r="L761" s="36"/>
      <c r="M761" s="36"/>
      <c r="N761" s="36"/>
      <c r="O761" s="29"/>
      <c r="P761" s="29"/>
      <c r="Q761" s="29"/>
      <c r="R761" s="29"/>
      <c r="S761" s="29"/>
      <c r="T761" s="29"/>
      <c r="U761" s="29"/>
      <c r="V761" s="29"/>
    </row>
    <row r="762" spans="1:22" ht="12.75">
      <c r="A762" s="23"/>
      <c r="B762" s="25"/>
      <c r="C762" s="41"/>
      <c r="D762" s="29"/>
      <c r="E762" s="29"/>
      <c r="F762" s="29"/>
      <c r="G762" s="29"/>
      <c r="H762" s="29"/>
      <c r="I762" s="23"/>
      <c r="J762" s="29"/>
      <c r="K762" s="29"/>
      <c r="L762" s="36"/>
      <c r="M762" s="36"/>
      <c r="N762" s="36"/>
      <c r="O762" s="29"/>
      <c r="P762" s="29"/>
      <c r="Q762" s="29"/>
      <c r="R762" s="29"/>
      <c r="S762" s="29"/>
      <c r="T762" s="29"/>
      <c r="U762" s="29"/>
      <c r="V762" s="29"/>
    </row>
    <row r="763" spans="1:22" ht="12.75">
      <c r="A763" s="23"/>
      <c r="B763" s="25"/>
      <c r="C763" s="41"/>
      <c r="D763" s="29"/>
      <c r="E763" s="29"/>
      <c r="F763" s="29"/>
      <c r="G763" s="29"/>
      <c r="H763" s="29"/>
      <c r="I763" s="23"/>
      <c r="J763" s="29"/>
      <c r="K763" s="29"/>
      <c r="L763" s="36"/>
      <c r="M763" s="36"/>
      <c r="N763" s="36"/>
      <c r="O763" s="29"/>
      <c r="P763" s="29"/>
      <c r="Q763" s="29"/>
      <c r="R763" s="29"/>
      <c r="S763" s="29"/>
      <c r="T763" s="29"/>
      <c r="U763" s="29"/>
      <c r="V763" s="29"/>
    </row>
    <row r="764" spans="1:22" ht="12.75">
      <c r="A764" s="23"/>
      <c r="B764" s="25"/>
      <c r="C764" s="41"/>
      <c r="D764" s="29"/>
      <c r="E764" s="29"/>
      <c r="F764" s="29"/>
      <c r="G764" s="29"/>
      <c r="H764" s="29"/>
      <c r="I764" s="23"/>
      <c r="J764" s="29"/>
      <c r="K764" s="29"/>
      <c r="L764" s="36"/>
      <c r="M764" s="36"/>
      <c r="N764" s="36"/>
      <c r="O764" s="29"/>
      <c r="P764" s="29"/>
      <c r="Q764" s="29"/>
      <c r="R764" s="29"/>
      <c r="S764" s="29"/>
      <c r="T764" s="29"/>
      <c r="U764" s="29"/>
      <c r="V764" s="29"/>
    </row>
    <row r="765" spans="1:22" ht="12.75">
      <c r="A765" s="23"/>
      <c r="B765" s="25"/>
      <c r="C765" s="41"/>
      <c r="D765" s="29"/>
      <c r="E765" s="29"/>
      <c r="F765" s="29"/>
      <c r="G765" s="29"/>
      <c r="H765" s="29"/>
      <c r="I765" s="23"/>
      <c r="J765" s="29"/>
      <c r="K765" s="29"/>
      <c r="L765" s="36"/>
      <c r="M765" s="36"/>
      <c r="N765" s="36"/>
      <c r="O765" s="29"/>
      <c r="P765" s="29"/>
      <c r="Q765" s="29"/>
      <c r="R765" s="29"/>
      <c r="S765" s="29"/>
      <c r="T765" s="29"/>
      <c r="U765" s="29"/>
      <c r="V765" s="29"/>
    </row>
    <row r="766" spans="1:22" ht="12.75">
      <c r="A766" s="23"/>
      <c r="B766" s="25"/>
      <c r="C766" s="41"/>
      <c r="D766" s="29"/>
      <c r="E766" s="29"/>
      <c r="F766" s="29"/>
      <c r="G766" s="29"/>
      <c r="H766" s="29"/>
      <c r="I766" s="23"/>
      <c r="J766" s="29"/>
      <c r="K766" s="29"/>
      <c r="L766" s="36"/>
      <c r="M766" s="36"/>
      <c r="N766" s="36"/>
      <c r="O766" s="29"/>
      <c r="P766" s="29"/>
      <c r="Q766" s="29"/>
      <c r="R766" s="29"/>
      <c r="S766" s="29"/>
      <c r="T766" s="29"/>
      <c r="U766" s="29"/>
      <c r="V766" s="29"/>
    </row>
    <row r="767" spans="1:22" ht="12.75">
      <c r="A767" s="23"/>
      <c r="B767" s="25"/>
      <c r="C767" s="41"/>
      <c r="D767" s="29"/>
      <c r="E767" s="29"/>
      <c r="F767" s="29"/>
      <c r="G767" s="29"/>
      <c r="H767" s="29"/>
      <c r="I767" s="23"/>
      <c r="J767" s="29"/>
      <c r="K767" s="29"/>
      <c r="L767" s="36"/>
      <c r="M767" s="36"/>
      <c r="N767" s="36"/>
      <c r="O767" s="29"/>
      <c r="P767" s="29"/>
      <c r="Q767" s="29"/>
      <c r="R767" s="29"/>
      <c r="S767" s="29"/>
      <c r="T767" s="29"/>
      <c r="U767" s="29"/>
      <c r="V767" s="29"/>
    </row>
    <row r="768" spans="1:22" ht="12.75">
      <c r="A768" s="23"/>
      <c r="B768" s="25"/>
      <c r="C768" s="41"/>
      <c r="D768" s="29"/>
      <c r="E768" s="29"/>
      <c r="F768" s="29"/>
      <c r="G768" s="29"/>
      <c r="H768" s="29"/>
      <c r="I768" s="23"/>
      <c r="J768" s="29"/>
      <c r="K768" s="29"/>
      <c r="L768" s="36"/>
      <c r="M768" s="36"/>
      <c r="N768" s="36"/>
      <c r="O768" s="29"/>
      <c r="P768" s="29"/>
      <c r="Q768" s="29"/>
      <c r="R768" s="29"/>
      <c r="S768" s="29"/>
      <c r="T768" s="29"/>
      <c r="U768" s="29"/>
      <c r="V768" s="29"/>
    </row>
    <row r="769" spans="1:22" ht="12.75">
      <c r="A769" s="23"/>
      <c r="B769" s="25"/>
      <c r="C769" s="41"/>
      <c r="D769" s="29"/>
      <c r="E769" s="29"/>
      <c r="F769" s="29"/>
      <c r="G769" s="29"/>
      <c r="H769" s="29"/>
      <c r="I769" s="23"/>
      <c r="J769" s="29"/>
      <c r="K769" s="29"/>
      <c r="L769" s="36"/>
      <c r="M769" s="36"/>
      <c r="N769" s="36"/>
      <c r="O769" s="29"/>
      <c r="P769" s="29"/>
      <c r="Q769" s="29"/>
      <c r="R769" s="29"/>
      <c r="S769" s="29"/>
      <c r="T769" s="29"/>
      <c r="U769" s="29"/>
      <c r="V769" s="29"/>
    </row>
    <row r="770" spans="1:22" ht="12.75">
      <c r="A770" s="23"/>
      <c r="B770" s="25"/>
      <c r="C770" s="41"/>
      <c r="D770" s="29"/>
      <c r="E770" s="29"/>
      <c r="F770" s="29"/>
      <c r="G770" s="29"/>
      <c r="H770" s="29"/>
      <c r="I770" s="23"/>
      <c r="J770" s="29"/>
      <c r="K770" s="29"/>
      <c r="L770" s="36"/>
      <c r="M770" s="36"/>
      <c r="N770" s="36"/>
      <c r="O770" s="29"/>
      <c r="P770" s="29"/>
      <c r="Q770" s="29"/>
      <c r="R770" s="29"/>
      <c r="S770" s="29"/>
      <c r="T770" s="29"/>
      <c r="U770" s="29"/>
      <c r="V770" s="29"/>
    </row>
    <row r="771" spans="1:22" ht="12.75">
      <c r="A771" s="23"/>
      <c r="B771" s="25"/>
      <c r="C771" s="41"/>
      <c r="D771" s="29"/>
      <c r="E771" s="29"/>
      <c r="F771" s="29"/>
      <c r="G771" s="29"/>
      <c r="H771" s="29"/>
      <c r="I771" s="23"/>
      <c r="J771" s="29"/>
      <c r="K771" s="29"/>
      <c r="L771" s="36"/>
      <c r="M771" s="36"/>
      <c r="N771" s="36"/>
      <c r="O771" s="29"/>
      <c r="P771" s="29"/>
      <c r="Q771" s="29"/>
      <c r="R771" s="29"/>
      <c r="S771" s="29"/>
      <c r="T771" s="29"/>
      <c r="U771" s="29"/>
      <c r="V771" s="29"/>
    </row>
    <row r="772" spans="1:22" ht="12.75">
      <c r="A772" s="23"/>
      <c r="B772" s="25"/>
      <c r="C772" s="41"/>
      <c r="D772" s="29"/>
      <c r="E772" s="29"/>
      <c r="F772" s="29"/>
      <c r="G772" s="29"/>
      <c r="H772" s="29"/>
      <c r="I772" s="23"/>
      <c r="J772" s="29"/>
      <c r="K772" s="29"/>
      <c r="L772" s="36"/>
      <c r="M772" s="36"/>
      <c r="N772" s="36"/>
      <c r="O772" s="29"/>
      <c r="P772" s="29"/>
      <c r="Q772" s="29"/>
      <c r="R772" s="29"/>
      <c r="S772" s="29"/>
      <c r="T772" s="29"/>
      <c r="U772" s="29"/>
      <c r="V772" s="29"/>
    </row>
    <row r="773" spans="1:22" ht="12.75">
      <c r="A773" s="23"/>
      <c r="B773" s="25"/>
      <c r="C773" s="41"/>
      <c r="D773" s="29"/>
      <c r="E773" s="29"/>
      <c r="F773" s="29"/>
      <c r="G773" s="29"/>
      <c r="H773" s="29"/>
      <c r="I773" s="23"/>
      <c r="J773" s="29"/>
      <c r="K773" s="29"/>
      <c r="L773" s="36"/>
      <c r="M773" s="36"/>
      <c r="N773" s="36"/>
      <c r="O773" s="29"/>
      <c r="P773" s="29"/>
      <c r="Q773" s="29"/>
      <c r="R773" s="29"/>
      <c r="S773" s="29"/>
      <c r="T773" s="29"/>
      <c r="U773" s="29"/>
      <c r="V773" s="29"/>
    </row>
    <row r="774" spans="1:22" ht="12.75">
      <c r="A774" s="23"/>
      <c r="B774" s="25"/>
      <c r="C774" s="41"/>
      <c r="D774" s="29"/>
      <c r="E774" s="29"/>
      <c r="F774" s="29"/>
      <c r="G774" s="29"/>
      <c r="H774" s="29"/>
      <c r="I774" s="23"/>
      <c r="J774" s="29"/>
      <c r="K774" s="29"/>
      <c r="L774" s="36"/>
      <c r="M774" s="36"/>
      <c r="N774" s="36"/>
      <c r="O774" s="29"/>
      <c r="P774" s="29"/>
      <c r="Q774" s="29"/>
      <c r="R774" s="29"/>
      <c r="S774" s="29"/>
      <c r="T774" s="29"/>
      <c r="U774" s="29"/>
      <c r="V774" s="29"/>
    </row>
    <row r="775" spans="1:22" ht="12.75">
      <c r="A775" s="23"/>
      <c r="B775" s="25"/>
      <c r="C775" s="41"/>
      <c r="D775" s="29"/>
      <c r="E775" s="29"/>
      <c r="F775" s="29"/>
      <c r="G775" s="29"/>
      <c r="H775" s="29"/>
      <c r="I775" s="23"/>
      <c r="J775" s="29"/>
      <c r="K775" s="29"/>
      <c r="L775" s="36"/>
      <c r="M775" s="36"/>
      <c r="N775" s="36"/>
      <c r="O775" s="29"/>
      <c r="P775" s="29"/>
      <c r="Q775" s="29"/>
      <c r="R775" s="29"/>
      <c r="S775" s="29"/>
      <c r="T775" s="29"/>
      <c r="U775" s="29"/>
      <c r="V775" s="29"/>
    </row>
    <row r="776" spans="1:22" ht="12.75">
      <c r="A776" s="23"/>
      <c r="B776" s="25"/>
      <c r="C776" s="41"/>
      <c r="D776" s="29"/>
      <c r="E776" s="29"/>
      <c r="F776" s="29"/>
      <c r="G776" s="29"/>
      <c r="H776" s="29"/>
      <c r="I776" s="23"/>
      <c r="J776" s="29"/>
      <c r="K776" s="29"/>
      <c r="L776" s="36"/>
      <c r="M776" s="36"/>
      <c r="N776" s="36"/>
      <c r="O776" s="29"/>
      <c r="P776" s="29"/>
      <c r="Q776" s="29"/>
      <c r="R776" s="29"/>
      <c r="S776" s="29"/>
      <c r="T776" s="29"/>
      <c r="U776" s="29"/>
      <c r="V776" s="29"/>
    </row>
    <row r="777" spans="1:22" ht="12.75">
      <c r="A777" s="23"/>
      <c r="B777" s="25"/>
      <c r="C777" s="41"/>
      <c r="D777" s="29"/>
      <c r="E777" s="29"/>
      <c r="F777" s="29"/>
      <c r="G777" s="29"/>
      <c r="H777" s="29"/>
      <c r="I777" s="23"/>
      <c r="J777" s="29"/>
      <c r="K777" s="29"/>
      <c r="L777" s="36"/>
      <c r="M777" s="36"/>
      <c r="N777" s="36"/>
      <c r="O777" s="29"/>
      <c r="P777" s="29"/>
      <c r="Q777" s="29"/>
      <c r="R777" s="29"/>
      <c r="S777" s="29"/>
      <c r="T777" s="29"/>
      <c r="U777" s="29"/>
      <c r="V777" s="29"/>
    </row>
    <row r="778" spans="1:22" ht="12.75">
      <c r="A778" s="23"/>
      <c r="B778" s="25"/>
      <c r="C778" s="41"/>
      <c r="D778" s="29"/>
      <c r="E778" s="29"/>
      <c r="F778" s="29"/>
      <c r="G778" s="29"/>
      <c r="H778" s="29"/>
      <c r="I778" s="23"/>
      <c r="J778" s="29"/>
      <c r="K778" s="29"/>
      <c r="L778" s="36"/>
      <c r="M778" s="36"/>
      <c r="N778" s="36"/>
      <c r="O778" s="29"/>
      <c r="P778" s="29"/>
      <c r="Q778" s="29"/>
      <c r="R778" s="29"/>
      <c r="S778" s="29"/>
      <c r="T778" s="29"/>
      <c r="U778" s="29"/>
      <c r="V778" s="29"/>
    </row>
    <row r="779" spans="1:22" ht="12.75">
      <c r="A779" s="23"/>
      <c r="B779" s="25"/>
      <c r="C779" s="41"/>
      <c r="D779" s="29"/>
      <c r="E779" s="29"/>
      <c r="F779" s="29"/>
      <c r="G779" s="29"/>
      <c r="H779" s="29"/>
      <c r="I779" s="23"/>
      <c r="J779" s="29"/>
      <c r="K779" s="29"/>
      <c r="L779" s="36"/>
      <c r="M779" s="36"/>
      <c r="N779" s="36"/>
      <c r="O779" s="29"/>
      <c r="P779" s="29"/>
      <c r="Q779" s="29"/>
      <c r="R779" s="29"/>
      <c r="S779" s="29"/>
      <c r="T779" s="29"/>
      <c r="U779" s="29"/>
      <c r="V779" s="29"/>
    </row>
    <row r="780" spans="1:22" ht="12.75">
      <c r="A780" s="23"/>
      <c r="B780" s="25"/>
      <c r="C780" s="41"/>
      <c r="D780" s="29"/>
      <c r="E780" s="29"/>
      <c r="F780" s="29"/>
      <c r="G780" s="29"/>
      <c r="H780" s="29"/>
      <c r="I780" s="23"/>
      <c r="J780" s="29"/>
      <c r="K780" s="29"/>
      <c r="L780" s="36"/>
      <c r="M780" s="36"/>
      <c r="N780" s="36"/>
      <c r="O780" s="29"/>
      <c r="P780" s="29"/>
      <c r="Q780" s="29"/>
      <c r="R780" s="29"/>
      <c r="S780" s="29"/>
      <c r="T780" s="29"/>
      <c r="U780" s="29"/>
      <c r="V780" s="29"/>
    </row>
    <row r="781" spans="1:22" ht="12.75">
      <c r="A781" s="23"/>
      <c r="B781" s="25"/>
      <c r="C781" s="41"/>
      <c r="D781" s="29"/>
      <c r="E781" s="29"/>
      <c r="F781" s="29"/>
      <c r="G781" s="29"/>
      <c r="H781" s="29"/>
      <c r="I781" s="23"/>
      <c r="J781" s="29"/>
      <c r="K781" s="29"/>
      <c r="L781" s="36"/>
      <c r="M781" s="36"/>
      <c r="N781" s="36"/>
      <c r="O781" s="29"/>
      <c r="P781" s="29"/>
      <c r="Q781" s="29"/>
      <c r="R781" s="29"/>
      <c r="S781" s="29"/>
      <c r="T781" s="29"/>
      <c r="U781" s="29"/>
      <c r="V781" s="29"/>
    </row>
    <row r="782" spans="1:22" ht="12.75">
      <c r="A782" s="23"/>
      <c r="B782" s="25"/>
      <c r="C782" s="41"/>
      <c r="D782" s="29"/>
      <c r="E782" s="29"/>
      <c r="F782" s="29"/>
      <c r="G782" s="29"/>
      <c r="H782" s="29"/>
      <c r="I782" s="23"/>
      <c r="J782" s="29"/>
      <c r="K782" s="29"/>
      <c r="L782" s="36"/>
      <c r="M782" s="36"/>
      <c r="N782" s="36"/>
      <c r="O782" s="29"/>
      <c r="P782" s="29"/>
      <c r="Q782" s="29"/>
      <c r="R782" s="29"/>
      <c r="S782" s="29"/>
      <c r="T782" s="29"/>
      <c r="U782" s="29"/>
      <c r="V782" s="29"/>
    </row>
    <row r="783" spans="1:22" ht="12.75">
      <c r="A783" s="23"/>
      <c r="B783" s="25"/>
      <c r="C783" s="41"/>
      <c r="D783" s="29"/>
      <c r="E783" s="29"/>
      <c r="F783" s="29"/>
      <c r="G783" s="29"/>
      <c r="H783" s="29"/>
      <c r="I783" s="23"/>
      <c r="J783" s="29"/>
      <c r="K783" s="29"/>
      <c r="L783" s="36"/>
      <c r="M783" s="36"/>
      <c r="N783" s="36"/>
      <c r="O783" s="29"/>
      <c r="P783" s="29"/>
      <c r="Q783" s="29"/>
      <c r="R783" s="29"/>
      <c r="S783" s="29"/>
      <c r="T783" s="29"/>
      <c r="U783" s="29"/>
      <c r="V783" s="29"/>
    </row>
    <row r="784" spans="1:22" ht="12.75">
      <c r="A784" s="23"/>
      <c r="B784" s="25"/>
      <c r="C784" s="41"/>
      <c r="D784" s="29"/>
      <c r="E784" s="29"/>
      <c r="F784" s="29"/>
      <c r="G784" s="29"/>
      <c r="H784" s="29"/>
      <c r="I784" s="23"/>
      <c r="J784" s="29"/>
      <c r="K784" s="29"/>
      <c r="L784" s="36"/>
      <c r="M784" s="36"/>
      <c r="N784" s="36"/>
      <c r="O784" s="29"/>
      <c r="P784" s="29"/>
      <c r="Q784" s="29"/>
      <c r="R784" s="29"/>
      <c r="S784" s="29"/>
      <c r="T784" s="29"/>
      <c r="U784" s="29"/>
      <c r="V784" s="29"/>
    </row>
    <row r="785" spans="1:22" ht="12.75">
      <c r="A785" s="23"/>
      <c r="B785" s="25"/>
      <c r="C785" s="41"/>
      <c r="D785" s="29"/>
      <c r="E785" s="29"/>
      <c r="F785" s="29"/>
      <c r="G785" s="29"/>
      <c r="H785" s="29"/>
      <c r="I785" s="23"/>
      <c r="J785" s="29"/>
      <c r="K785" s="29"/>
      <c r="L785" s="36"/>
      <c r="M785" s="36"/>
      <c r="N785" s="36"/>
      <c r="O785" s="29"/>
      <c r="P785" s="29"/>
      <c r="Q785" s="29"/>
      <c r="R785" s="29"/>
      <c r="S785" s="29"/>
      <c r="T785" s="29"/>
      <c r="U785" s="29"/>
      <c r="V785" s="29"/>
    </row>
    <row r="786" spans="1:22" ht="12.75">
      <c r="A786" s="23"/>
      <c r="B786" s="25"/>
      <c r="C786" s="41"/>
      <c r="D786" s="29"/>
      <c r="E786" s="29"/>
      <c r="F786" s="29"/>
      <c r="G786" s="29"/>
      <c r="H786" s="29"/>
      <c r="I786" s="23"/>
      <c r="J786" s="29"/>
      <c r="K786" s="29"/>
      <c r="L786" s="36"/>
      <c r="M786" s="36"/>
      <c r="N786" s="36"/>
      <c r="O786" s="29"/>
      <c r="P786" s="29"/>
      <c r="Q786" s="29"/>
      <c r="R786" s="29"/>
      <c r="S786" s="29"/>
      <c r="T786" s="29"/>
      <c r="U786" s="29"/>
      <c r="V786" s="29"/>
    </row>
    <row r="787" spans="1:22" ht="12.75">
      <c r="A787" s="23"/>
      <c r="B787" s="25"/>
      <c r="C787" s="41"/>
      <c r="D787" s="29"/>
      <c r="E787" s="29"/>
      <c r="F787" s="29"/>
      <c r="G787" s="29"/>
      <c r="H787" s="29"/>
      <c r="I787" s="23"/>
      <c r="J787" s="29"/>
      <c r="K787" s="29"/>
      <c r="L787" s="36"/>
      <c r="M787" s="36"/>
      <c r="N787" s="36"/>
      <c r="O787" s="29"/>
      <c r="P787" s="29"/>
      <c r="Q787" s="29"/>
      <c r="R787" s="29"/>
      <c r="S787" s="29"/>
      <c r="T787" s="29"/>
      <c r="U787" s="29"/>
      <c r="V787" s="29"/>
    </row>
    <row r="788" spans="1:22" ht="12.75">
      <c r="A788" s="23"/>
      <c r="B788" s="25"/>
      <c r="C788" s="41"/>
      <c r="D788" s="29"/>
      <c r="E788" s="29"/>
      <c r="F788" s="29"/>
      <c r="G788" s="29"/>
      <c r="H788" s="29"/>
      <c r="I788" s="23"/>
      <c r="J788" s="29"/>
      <c r="K788" s="29"/>
      <c r="L788" s="36"/>
      <c r="M788" s="36"/>
      <c r="N788" s="36"/>
      <c r="O788" s="29"/>
      <c r="P788" s="29"/>
      <c r="Q788" s="29"/>
      <c r="R788" s="29"/>
      <c r="S788" s="29"/>
      <c r="T788" s="29"/>
      <c r="U788" s="29"/>
      <c r="V788" s="29"/>
    </row>
    <row r="789" spans="1:22" ht="12.75">
      <c r="A789" s="23"/>
      <c r="B789" s="25"/>
      <c r="C789" s="41"/>
      <c r="D789" s="29"/>
      <c r="E789" s="29"/>
      <c r="F789" s="29"/>
      <c r="G789" s="29"/>
      <c r="H789" s="29"/>
      <c r="I789" s="23"/>
      <c r="J789" s="29"/>
      <c r="K789" s="29"/>
      <c r="L789" s="36"/>
      <c r="M789" s="36"/>
      <c r="N789" s="36"/>
      <c r="O789" s="29"/>
      <c r="P789" s="29"/>
      <c r="Q789" s="29"/>
      <c r="R789" s="29"/>
      <c r="S789" s="29"/>
      <c r="T789" s="29"/>
      <c r="U789" s="29"/>
      <c r="V789" s="29"/>
    </row>
    <row r="790" spans="1:22" ht="12.75">
      <c r="A790" s="23"/>
      <c r="B790" s="25"/>
      <c r="C790" s="41"/>
      <c r="D790" s="29"/>
      <c r="E790" s="29"/>
      <c r="F790" s="29"/>
      <c r="G790" s="29"/>
      <c r="H790" s="29"/>
      <c r="I790" s="23"/>
      <c r="J790" s="29"/>
      <c r="K790" s="29"/>
      <c r="L790" s="36"/>
      <c r="M790" s="36"/>
      <c r="N790" s="36"/>
      <c r="O790" s="29"/>
      <c r="P790" s="29"/>
      <c r="Q790" s="29"/>
      <c r="R790" s="29"/>
      <c r="S790" s="29"/>
      <c r="T790" s="29"/>
      <c r="U790" s="29"/>
      <c r="V790" s="29"/>
    </row>
    <row r="791" spans="1:22" ht="12.75">
      <c r="A791" s="23"/>
      <c r="B791" s="25"/>
      <c r="C791" s="41"/>
      <c r="D791" s="29"/>
      <c r="E791" s="29"/>
      <c r="F791" s="29"/>
      <c r="G791" s="29"/>
      <c r="H791" s="29"/>
      <c r="I791" s="23"/>
      <c r="J791" s="29"/>
      <c r="K791" s="29"/>
      <c r="L791" s="36"/>
      <c r="M791" s="36"/>
      <c r="N791" s="36"/>
      <c r="O791" s="29"/>
      <c r="P791" s="29"/>
      <c r="Q791" s="29"/>
      <c r="R791" s="29"/>
      <c r="S791" s="29"/>
      <c r="T791" s="29"/>
      <c r="U791" s="29"/>
      <c r="V791" s="29"/>
    </row>
    <row r="792" spans="1:22" ht="12.75">
      <c r="A792" s="23"/>
      <c r="B792" s="25"/>
      <c r="C792" s="41"/>
      <c r="D792" s="29"/>
      <c r="E792" s="29"/>
      <c r="F792" s="29"/>
      <c r="G792" s="29"/>
      <c r="H792" s="29"/>
      <c r="I792" s="23"/>
      <c r="J792" s="29"/>
      <c r="K792" s="29"/>
      <c r="L792" s="36"/>
      <c r="M792" s="36"/>
      <c r="N792" s="36"/>
      <c r="O792" s="29"/>
      <c r="P792" s="29"/>
      <c r="Q792" s="29"/>
      <c r="R792" s="29"/>
      <c r="S792" s="29"/>
      <c r="T792" s="29"/>
      <c r="U792" s="29"/>
      <c r="V792" s="29"/>
    </row>
    <row r="793" spans="1:22" ht="12.75">
      <c r="A793" s="23"/>
      <c r="B793" s="25"/>
      <c r="C793" s="41"/>
      <c r="D793" s="29"/>
      <c r="E793" s="29"/>
      <c r="F793" s="29"/>
      <c r="G793" s="29"/>
      <c r="H793" s="29"/>
      <c r="I793" s="23"/>
      <c r="J793" s="29"/>
      <c r="K793" s="29"/>
      <c r="L793" s="36"/>
      <c r="M793" s="36"/>
      <c r="N793" s="36"/>
      <c r="O793" s="29"/>
      <c r="P793" s="29"/>
      <c r="Q793" s="29"/>
      <c r="R793" s="29"/>
      <c r="S793" s="29"/>
      <c r="T793" s="29"/>
      <c r="U793" s="29"/>
      <c r="V793" s="29"/>
    </row>
    <row r="794" spans="1:22" ht="12.75">
      <c r="A794" s="23"/>
      <c r="B794" s="25"/>
      <c r="C794" s="41"/>
      <c r="D794" s="29"/>
      <c r="E794" s="29"/>
      <c r="F794" s="29"/>
      <c r="G794" s="29"/>
      <c r="H794" s="29"/>
      <c r="I794" s="23"/>
      <c r="J794" s="29"/>
      <c r="K794" s="29"/>
      <c r="L794" s="36"/>
      <c r="M794" s="36"/>
      <c r="N794" s="36"/>
      <c r="O794" s="29"/>
      <c r="P794" s="29"/>
      <c r="Q794" s="29"/>
      <c r="R794" s="29"/>
      <c r="S794" s="29"/>
      <c r="T794" s="29"/>
      <c r="U794" s="29"/>
      <c r="V794" s="29"/>
    </row>
    <row r="795" spans="1:22" ht="12.75">
      <c r="A795" s="23"/>
      <c r="B795" s="25"/>
      <c r="C795" s="41"/>
      <c r="D795" s="29"/>
      <c r="E795" s="29"/>
      <c r="F795" s="29"/>
      <c r="G795" s="29"/>
      <c r="H795" s="29"/>
      <c r="I795" s="23"/>
      <c r="J795" s="29"/>
      <c r="K795" s="29"/>
      <c r="L795" s="36"/>
      <c r="M795" s="36"/>
      <c r="N795" s="36"/>
      <c r="O795" s="29"/>
      <c r="P795" s="29"/>
      <c r="Q795" s="29"/>
      <c r="R795" s="29"/>
      <c r="S795" s="29"/>
      <c r="T795" s="29"/>
      <c r="U795" s="29"/>
      <c r="V795" s="29"/>
    </row>
    <row r="796" spans="1:22" ht="12.75">
      <c r="A796" s="23"/>
      <c r="B796" s="25"/>
      <c r="C796" s="41"/>
      <c r="D796" s="29"/>
      <c r="E796" s="29"/>
      <c r="F796" s="29"/>
      <c r="G796" s="29"/>
      <c r="H796" s="29"/>
      <c r="I796" s="23"/>
      <c r="J796" s="29"/>
      <c r="K796" s="29"/>
      <c r="L796" s="36"/>
      <c r="M796" s="36"/>
      <c r="N796" s="36"/>
      <c r="O796" s="29"/>
      <c r="P796" s="29"/>
      <c r="Q796" s="29"/>
      <c r="R796" s="29"/>
      <c r="S796" s="29"/>
      <c r="T796" s="29"/>
      <c r="U796" s="29"/>
      <c r="V796" s="29"/>
    </row>
    <row r="797" spans="1:22" ht="12.75">
      <c r="A797" s="23"/>
      <c r="B797" s="25"/>
      <c r="C797" s="41"/>
      <c r="D797" s="29"/>
      <c r="E797" s="29"/>
      <c r="F797" s="29"/>
      <c r="G797" s="29"/>
      <c r="H797" s="29"/>
      <c r="I797" s="23"/>
      <c r="J797" s="29"/>
      <c r="K797" s="29"/>
      <c r="L797" s="36"/>
      <c r="M797" s="36"/>
      <c r="N797" s="36"/>
      <c r="O797" s="29"/>
      <c r="P797" s="29"/>
      <c r="Q797" s="29"/>
      <c r="R797" s="29"/>
      <c r="S797" s="29"/>
      <c r="T797" s="29"/>
      <c r="U797" s="29"/>
      <c r="V797" s="29"/>
    </row>
    <row r="798" spans="1:22" ht="12.75">
      <c r="A798" s="23"/>
      <c r="B798" s="25"/>
      <c r="C798" s="41"/>
      <c r="D798" s="29"/>
      <c r="E798" s="29"/>
      <c r="F798" s="29"/>
      <c r="G798" s="29"/>
      <c r="H798" s="29"/>
      <c r="I798" s="23"/>
      <c r="J798" s="29"/>
      <c r="K798" s="29"/>
      <c r="L798" s="36"/>
      <c r="M798" s="36"/>
      <c r="N798" s="36"/>
      <c r="O798" s="29"/>
      <c r="P798" s="29"/>
      <c r="Q798" s="29"/>
      <c r="R798" s="29"/>
      <c r="S798" s="29"/>
      <c r="T798" s="29"/>
      <c r="U798" s="29"/>
      <c r="V798" s="29"/>
    </row>
    <row r="799" spans="1:22" ht="12.75">
      <c r="A799" s="23"/>
      <c r="B799" s="25"/>
      <c r="C799" s="41"/>
      <c r="D799" s="29"/>
      <c r="E799" s="29"/>
      <c r="F799" s="29"/>
      <c r="G799" s="29"/>
      <c r="H799" s="29"/>
      <c r="I799" s="23"/>
      <c r="J799" s="29"/>
      <c r="K799" s="29"/>
      <c r="L799" s="36"/>
      <c r="M799" s="36"/>
      <c r="N799" s="36"/>
      <c r="O799" s="29"/>
      <c r="P799" s="29"/>
      <c r="Q799" s="29"/>
      <c r="R799" s="29"/>
      <c r="S799" s="29"/>
      <c r="T799" s="29"/>
      <c r="U799" s="29"/>
      <c r="V799" s="29"/>
    </row>
    <row r="800" spans="1:22" ht="12.75">
      <c r="A800" s="23"/>
      <c r="B800" s="25"/>
      <c r="C800" s="41"/>
      <c r="D800" s="29"/>
      <c r="E800" s="29"/>
      <c r="F800" s="29"/>
      <c r="G800" s="29"/>
      <c r="H800" s="29"/>
      <c r="I800" s="23"/>
      <c r="J800" s="29"/>
      <c r="K800" s="29"/>
      <c r="L800" s="36"/>
      <c r="M800" s="36"/>
      <c r="N800" s="36"/>
      <c r="O800" s="29"/>
      <c r="P800" s="29"/>
      <c r="Q800" s="29"/>
      <c r="R800" s="29"/>
      <c r="S800" s="29"/>
      <c r="T800" s="29"/>
      <c r="U800" s="29"/>
      <c r="V800" s="29"/>
    </row>
    <row r="801" spans="1:22" ht="12.75">
      <c r="A801" s="23"/>
      <c r="B801" s="25"/>
      <c r="C801" s="41"/>
      <c r="D801" s="29"/>
      <c r="E801" s="29"/>
      <c r="F801" s="29"/>
      <c r="G801" s="29"/>
      <c r="H801" s="29"/>
      <c r="I801" s="23"/>
      <c r="J801" s="29"/>
      <c r="K801" s="29"/>
      <c r="L801" s="36"/>
      <c r="M801" s="36"/>
      <c r="N801" s="36"/>
      <c r="O801" s="29"/>
      <c r="P801" s="29"/>
      <c r="Q801" s="29"/>
      <c r="R801" s="29"/>
      <c r="S801" s="29"/>
      <c r="T801" s="29"/>
      <c r="U801" s="29"/>
      <c r="V801" s="29"/>
    </row>
    <row r="802" spans="1:22" ht="12.75">
      <c r="A802" s="23"/>
      <c r="B802" s="25"/>
      <c r="C802" s="41"/>
      <c r="D802" s="29"/>
      <c r="E802" s="29"/>
      <c r="F802" s="29"/>
      <c r="G802" s="29"/>
      <c r="H802" s="29"/>
      <c r="I802" s="23"/>
      <c r="J802" s="29"/>
      <c r="K802" s="29"/>
      <c r="L802" s="36"/>
      <c r="M802" s="36"/>
      <c r="N802" s="36"/>
      <c r="O802" s="29"/>
      <c r="P802" s="29"/>
      <c r="Q802" s="29"/>
      <c r="R802" s="29"/>
      <c r="S802" s="29"/>
      <c r="T802" s="29"/>
      <c r="U802" s="29"/>
      <c r="V802" s="29"/>
    </row>
    <row r="803" spans="1:22" ht="12.75">
      <c r="A803" s="23"/>
      <c r="B803" s="25"/>
      <c r="C803" s="41"/>
      <c r="D803" s="29"/>
      <c r="E803" s="29"/>
      <c r="F803" s="29"/>
      <c r="G803" s="29"/>
      <c r="H803" s="29"/>
      <c r="I803" s="23"/>
      <c r="J803" s="29"/>
      <c r="K803" s="29"/>
      <c r="L803" s="36"/>
      <c r="M803" s="36"/>
      <c r="N803" s="36"/>
      <c r="O803" s="29"/>
      <c r="P803" s="29"/>
      <c r="Q803" s="29"/>
      <c r="R803" s="29"/>
      <c r="S803" s="29"/>
      <c r="T803" s="29"/>
      <c r="U803" s="29"/>
      <c r="V803" s="29"/>
    </row>
    <row r="804" spans="1:22" ht="12.75">
      <c r="A804" s="23"/>
      <c r="B804" s="25"/>
      <c r="C804" s="41"/>
      <c r="D804" s="29"/>
      <c r="E804" s="29"/>
      <c r="F804" s="29"/>
      <c r="G804" s="29"/>
      <c r="H804" s="29"/>
      <c r="I804" s="23"/>
      <c r="J804" s="29"/>
      <c r="K804" s="29"/>
      <c r="L804" s="36"/>
      <c r="M804" s="36"/>
      <c r="N804" s="36"/>
      <c r="O804" s="29"/>
      <c r="P804" s="29"/>
      <c r="Q804" s="29"/>
      <c r="R804" s="29"/>
      <c r="S804" s="29"/>
      <c r="T804" s="29"/>
      <c r="U804" s="29"/>
      <c r="V804" s="29"/>
    </row>
    <row r="805" spans="1:22" ht="12.75">
      <c r="A805" s="23"/>
      <c r="B805" s="25"/>
      <c r="C805" s="41"/>
      <c r="D805" s="29"/>
      <c r="E805" s="29"/>
      <c r="F805" s="29"/>
      <c r="G805" s="29"/>
      <c r="H805" s="29"/>
      <c r="I805" s="23"/>
      <c r="J805" s="29"/>
      <c r="K805" s="29"/>
      <c r="L805" s="36"/>
      <c r="M805" s="36"/>
      <c r="N805" s="36"/>
      <c r="O805" s="29"/>
      <c r="P805" s="29"/>
      <c r="Q805" s="29"/>
      <c r="R805" s="29"/>
      <c r="S805" s="29"/>
      <c r="T805" s="29"/>
      <c r="U805" s="29"/>
      <c r="V805" s="29"/>
    </row>
    <row r="806" spans="1:22" ht="12.75">
      <c r="A806" s="23"/>
      <c r="B806" s="25"/>
      <c r="C806" s="41"/>
      <c r="D806" s="29"/>
      <c r="E806" s="29"/>
      <c r="F806" s="29"/>
      <c r="G806" s="29"/>
      <c r="H806" s="29"/>
      <c r="I806" s="23"/>
      <c r="J806" s="29"/>
      <c r="K806" s="29"/>
      <c r="L806" s="36"/>
      <c r="M806" s="36"/>
      <c r="N806" s="36"/>
      <c r="O806" s="29"/>
      <c r="P806" s="29"/>
      <c r="Q806" s="29"/>
      <c r="R806" s="29"/>
      <c r="S806" s="29"/>
      <c r="T806" s="29"/>
      <c r="U806" s="29"/>
      <c r="V806" s="29"/>
    </row>
    <row r="807" spans="1:22" ht="12.75">
      <c r="A807" s="23"/>
      <c r="B807" s="25"/>
      <c r="C807" s="41"/>
      <c r="D807" s="29"/>
      <c r="E807" s="29"/>
      <c r="F807" s="29"/>
      <c r="G807" s="29"/>
      <c r="H807" s="29"/>
      <c r="I807" s="23"/>
      <c r="J807" s="29"/>
      <c r="K807" s="29"/>
      <c r="L807" s="36"/>
      <c r="M807" s="36"/>
      <c r="N807" s="36"/>
      <c r="O807" s="29"/>
      <c r="P807" s="29"/>
      <c r="Q807" s="29"/>
      <c r="R807" s="29"/>
      <c r="S807" s="29"/>
      <c r="T807" s="29"/>
      <c r="U807" s="29"/>
      <c r="V807" s="29"/>
    </row>
    <row r="808" spans="1:22" ht="12.75">
      <c r="A808" s="23"/>
      <c r="B808" s="25"/>
      <c r="C808" s="41"/>
      <c r="D808" s="29"/>
      <c r="E808" s="29"/>
      <c r="F808" s="29"/>
      <c r="G808" s="29"/>
      <c r="H808" s="29"/>
      <c r="I808" s="23"/>
      <c r="J808" s="29"/>
      <c r="K808" s="29"/>
      <c r="L808" s="36"/>
      <c r="M808" s="36"/>
      <c r="N808" s="36"/>
      <c r="O808" s="29"/>
      <c r="P808" s="29"/>
      <c r="Q808" s="29"/>
      <c r="R808" s="29"/>
      <c r="S808" s="29"/>
      <c r="T808" s="29"/>
      <c r="U808" s="29"/>
      <c r="V808" s="29"/>
    </row>
    <row r="809" spans="1:22" ht="12.75">
      <c r="A809" s="23"/>
      <c r="B809" s="25"/>
      <c r="C809" s="41"/>
      <c r="D809" s="29"/>
      <c r="E809" s="29"/>
      <c r="F809" s="29"/>
      <c r="G809" s="29"/>
      <c r="H809" s="29"/>
      <c r="I809" s="23"/>
      <c r="J809" s="29"/>
      <c r="K809" s="29"/>
      <c r="L809" s="36"/>
      <c r="M809" s="36"/>
      <c r="N809" s="36"/>
      <c r="O809" s="29"/>
      <c r="P809" s="29"/>
      <c r="Q809" s="29"/>
      <c r="R809" s="29"/>
      <c r="S809" s="29"/>
      <c r="T809" s="29"/>
      <c r="U809" s="29"/>
      <c r="V809" s="29"/>
    </row>
    <row r="810" spans="1:22" ht="12.75">
      <c r="A810" s="23"/>
      <c r="B810" s="25"/>
      <c r="C810" s="41"/>
      <c r="D810" s="29"/>
      <c r="E810" s="29"/>
      <c r="F810" s="29"/>
      <c r="G810" s="29"/>
      <c r="H810" s="29"/>
      <c r="I810" s="23"/>
      <c r="J810" s="29"/>
      <c r="K810" s="29"/>
      <c r="L810" s="36"/>
      <c r="M810" s="36"/>
      <c r="N810" s="36"/>
      <c r="O810" s="29"/>
      <c r="P810" s="29"/>
      <c r="Q810" s="29"/>
      <c r="R810" s="29"/>
      <c r="S810" s="29"/>
      <c r="T810" s="29"/>
      <c r="U810" s="29"/>
      <c r="V810" s="29"/>
    </row>
    <row r="811" spans="1:22" ht="12.75">
      <c r="A811" s="23"/>
      <c r="B811" s="25"/>
      <c r="C811" s="41"/>
      <c r="D811" s="29"/>
      <c r="E811" s="29"/>
      <c r="F811" s="29"/>
      <c r="G811" s="29"/>
      <c r="H811" s="29"/>
      <c r="I811" s="23"/>
      <c r="J811" s="29"/>
      <c r="K811" s="29"/>
      <c r="L811" s="36"/>
      <c r="M811" s="36"/>
      <c r="N811" s="36"/>
      <c r="O811" s="29"/>
      <c r="P811" s="29"/>
      <c r="Q811" s="29"/>
      <c r="R811" s="29"/>
      <c r="S811" s="29"/>
      <c r="T811" s="29"/>
      <c r="U811" s="29"/>
      <c r="V811" s="29"/>
    </row>
    <row r="812" spans="1:22" ht="12.75">
      <c r="A812" s="23"/>
      <c r="B812" s="25"/>
      <c r="C812" s="41"/>
      <c r="D812" s="29"/>
      <c r="E812" s="29"/>
      <c r="F812" s="29"/>
      <c r="G812" s="29"/>
      <c r="H812" s="29"/>
      <c r="I812" s="23"/>
      <c r="J812" s="29"/>
      <c r="K812" s="29"/>
      <c r="L812" s="36"/>
      <c r="M812" s="36"/>
      <c r="N812" s="36"/>
      <c r="O812" s="29"/>
      <c r="P812" s="29"/>
      <c r="Q812" s="29"/>
      <c r="R812" s="29"/>
      <c r="S812" s="29"/>
      <c r="T812" s="29"/>
      <c r="U812" s="29"/>
      <c r="V812" s="29"/>
    </row>
    <row r="813" spans="1:22" ht="12.75">
      <c r="A813" s="23"/>
      <c r="B813" s="25"/>
      <c r="C813" s="41"/>
      <c r="D813" s="29"/>
      <c r="E813" s="29"/>
      <c r="F813" s="29"/>
      <c r="G813" s="29"/>
      <c r="H813" s="29"/>
      <c r="I813" s="23"/>
      <c r="J813" s="29"/>
      <c r="K813" s="29"/>
      <c r="L813" s="36"/>
      <c r="M813" s="36"/>
      <c r="N813" s="36"/>
      <c r="O813" s="29"/>
      <c r="P813" s="29"/>
      <c r="Q813" s="29"/>
      <c r="R813" s="29"/>
      <c r="S813" s="29"/>
      <c r="T813" s="29"/>
      <c r="U813" s="29"/>
      <c r="V813" s="29"/>
    </row>
    <row r="814" spans="1:22" ht="12.75">
      <c r="A814" s="23"/>
      <c r="B814" s="25"/>
      <c r="C814" s="41"/>
      <c r="D814" s="29"/>
      <c r="E814" s="29"/>
      <c r="F814" s="29"/>
      <c r="G814" s="29"/>
      <c r="H814" s="29"/>
      <c r="I814" s="23"/>
      <c r="J814" s="29"/>
      <c r="K814" s="29"/>
      <c r="L814" s="36"/>
      <c r="M814" s="36"/>
      <c r="N814" s="36"/>
      <c r="O814" s="29"/>
      <c r="P814" s="29"/>
      <c r="Q814" s="29"/>
      <c r="R814" s="29"/>
      <c r="S814" s="29"/>
      <c r="T814" s="29"/>
      <c r="U814" s="29"/>
      <c r="V814" s="29"/>
    </row>
    <row r="815" spans="1:22" ht="12.75">
      <c r="A815" s="23"/>
      <c r="B815" s="25"/>
      <c r="C815" s="41"/>
      <c r="D815" s="29"/>
      <c r="E815" s="29"/>
      <c r="F815" s="29"/>
      <c r="G815" s="29"/>
      <c r="H815" s="29"/>
      <c r="I815" s="23"/>
      <c r="J815" s="29"/>
      <c r="K815" s="29"/>
      <c r="L815" s="36"/>
      <c r="M815" s="36"/>
      <c r="N815" s="36"/>
      <c r="O815" s="29"/>
      <c r="P815" s="29"/>
      <c r="Q815" s="29"/>
      <c r="R815" s="29"/>
      <c r="S815" s="29"/>
      <c r="T815" s="29"/>
      <c r="U815" s="29"/>
      <c r="V815" s="29"/>
    </row>
    <row r="816" spans="1:22" ht="12.75">
      <c r="A816" s="23"/>
      <c r="B816" s="25"/>
      <c r="C816" s="41"/>
      <c r="D816" s="29"/>
      <c r="E816" s="29"/>
      <c r="F816" s="29"/>
      <c r="G816" s="29"/>
      <c r="H816" s="29"/>
      <c r="I816" s="23"/>
      <c r="J816" s="29"/>
      <c r="K816" s="29"/>
      <c r="L816" s="36"/>
      <c r="M816" s="36"/>
      <c r="N816" s="36"/>
      <c r="O816" s="29"/>
      <c r="P816" s="29"/>
      <c r="Q816" s="29"/>
      <c r="R816" s="29"/>
      <c r="S816" s="29"/>
      <c r="T816" s="29"/>
      <c r="U816" s="29"/>
      <c r="V816" s="29"/>
    </row>
    <row r="817" spans="1:22" ht="12.75">
      <c r="A817" s="23"/>
      <c r="B817" s="25"/>
      <c r="C817" s="41"/>
      <c r="D817" s="29"/>
      <c r="E817" s="29"/>
      <c r="F817" s="29"/>
      <c r="G817" s="29"/>
      <c r="H817" s="29"/>
      <c r="I817" s="23"/>
      <c r="J817" s="29"/>
      <c r="K817" s="29"/>
      <c r="L817" s="36"/>
      <c r="M817" s="36"/>
      <c r="N817" s="36"/>
      <c r="O817" s="29"/>
      <c r="P817" s="29"/>
      <c r="Q817" s="29"/>
      <c r="R817" s="29"/>
      <c r="S817" s="29"/>
      <c r="T817" s="29"/>
      <c r="U817" s="29"/>
      <c r="V817" s="29"/>
    </row>
    <row r="818" spans="1:22" ht="12.75">
      <c r="A818" s="23"/>
      <c r="B818" s="25"/>
      <c r="C818" s="41"/>
      <c r="D818" s="29"/>
      <c r="E818" s="29"/>
      <c r="F818" s="29"/>
      <c r="G818" s="29"/>
      <c r="H818" s="29"/>
      <c r="I818" s="23"/>
      <c r="J818" s="29"/>
      <c r="K818" s="29"/>
      <c r="L818" s="36"/>
      <c r="M818" s="36"/>
      <c r="N818" s="36"/>
      <c r="O818" s="29"/>
      <c r="P818" s="29"/>
      <c r="Q818" s="29"/>
      <c r="R818" s="29"/>
      <c r="S818" s="29"/>
      <c r="T818" s="29"/>
      <c r="U818" s="29"/>
      <c r="V818" s="29"/>
    </row>
    <row r="819" spans="1:22" ht="12.75">
      <c r="A819" s="23"/>
      <c r="B819" s="25"/>
      <c r="C819" s="41"/>
      <c r="D819" s="29"/>
      <c r="E819" s="29"/>
      <c r="F819" s="29"/>
      <c r="G819" s="29"/>
      <c r="H819" s="29"/>
      <c r="I819" s="23"/>
      <c r="J819" s="29"/>
      <c r="K819" s="29"/>
      <c r="L819" s="36"/>
      <c r="M819" s="36"/>
      <c r="N819" s="36"/>
      <c r="O819" s="29"/>
      <c r="P819" s="29"/>
      <c r="Q819" s="29"/>
      <c r="R819" s="29"/>
      <c r="S819" s="29"/>
      <c r="T819" s="29"/>
      <c r="U819" s="29"/>
      <c r="V819" s="29"/>
    </row>
    <row r="820" spans="1:22" ht="12.75">
      <c r="A820" s="23"/>
      <c r="B820" s="25"/>
      <c r="C820" s="41"/>
      <c r="D820" s="29"/>
      <c r="E820" s="29"/>
      <c r="F820" s="29"/>
      <c r="G820" s="29"/>
      <c r="H820" s="29"/>
      <c r="I820" s="23"/>
      <c r="J820" s="29"/>
      <c r="K820" s="29"/>
      <c r="L820" s="36"/>
      <c r="M820" s="36"/>
      <c r="N820" s="36"/>
      <c r="O820" s="29"/>
      <c r="P820" s="29"/>
      <c r="Q820" s="29"/>
      <c r="R820" s="29"/>
      <c r="S820" s="29"/>
      <c r="T820" s="29"/>
      <c r="U820" s="29"/>
      <c r="V820" s="29"/>
    </row>
    <row r="821" spans="1:22" ht="12.75">
      <c r="A821" s="23"/>
      <c r="B821" s="25"/>
      <c r="C821" s="41"/>
      <c r="D821" s="29"/>
      <c r="E821" s="29"/>
      <c r="F821" s="29"/>
      <c r="G821" s="29"/>
      <c r="H821" s="29"/>
      <c r="I821" s="23"/>
      <c r="J821" s="29"/>
      <c r="K821" s="29"/>
      <c r="L821" s="36"/>
      <c r="M821" s="36"/>
      <c r="N821" s="36"/>
      <c r="O821" s="29"/>
      <c r="P821" s="29"/>
      <c r="Q821" s="29"/>
      <c r="R821" s="29"/>
      <c r="S821" s="29"/>
      <c r="T821" s="29"/>
      <c r="U821" s="29"/>
      <c r="V821" s="29"/>
    </row>
    <row r="822" spans="1:22" ht="12.75">
      <c r="A822" s="23"/>
      <c r="B822" s="25"/>
      <c r="C822" s="41"/>
      <c r="D822" s="29"/>
      <c r="E822" s="29"/>
      <c r="F822" s="29"/>
      <c r="G822" s="29"/>
      <c r="H822" s="29"/>
      <c r="I822" s="23"/>
      <c r="J822" s="29"/>
      <c r="K822" s="29"/>
      <c r="L822" s="36"/>
      <c r="M822" s="36"/>
      <c r="N822" s="36"/>
      <c r="O822" s="29"/>
      <c r="P822" s="29"/>
      <c r="Q822" s="29"/>
      <c r="R822" s="29"/>
      <c r="S822" s="29"/>
      <c r="T822" s="29"/>
      <c r="U822" s="29"/>
      <c r="V822" s="29"/>
    </row>
    <row r="823" spans="1:22" ht="12.75">
      <c r="A823" s="23"/>
      <c r="B823" s="25"/>
      <c r="C823" s="41"/>
      <c r="D823" s="29"/>
      <c r="E823" s="29"/>
      <c r="F823" s="29"/>
      <c r="G823" s="29"/>
      <c r="H823" s="29"/>
      <c r="I823" s="23"/>
      <c r="J823" s="29"/>
      <c r="K823" s="29"/>
      <c r="L823" s="36"/>
      <c r="M823" s="36"/>
      <c r="N823" s="36"/>
      <c r="O823" s="29"/>
      <c r="P823" s="29"/>
      <c r="Q823" s="29"/>
      <c r="R823" s="29"/>
      <c r="S823" s="29"/>
      <c r="T823" s="29"/>
      <c r="U823" s="29"/>
      <c r="V823" s="29"/>
    </row>
    <row r="824" spans="1:22" ht="12.75">
      <c r="A824" s="23"/>
      <c r="B824" s="25"/>
      <c r="C824" s="41"/>
      <c r="D824" s="29"/>
      <c r="E824" s="29"/>
      <c r="F824" s="29"/>
      <c r="G824" s="29"/>
      <c r="H824" s="29"/>
      <c r="I824" s="23"/>
      <c r="J824" s="29"/>
      <c r="K824" s="29"/>
      <c r="L824" s="36"/>
      <c r="M824" s="36"/>
      <c r="N824" s="36"/>
      <c r="O824" s="29"/>
      <c r="P824" s="29"/>
      <c r="Q824" s="29"/>
      <c r="R824" s="29"/>
      <c r="S824" s="29"/>
      <c r="T824" s="29"/>
      <c r="U824" s="29"/>
      <c r="V824" s="29"/>
    </row>
    <row r="825" spans="1:22" ht="12.75">
      <c r="A825" s="23"/>
      <c r="B825" s="25"/>
      <c r="C825" s="41"/>
      <c r="D825" s="29"/>
      <c r="E825" s="29"/>
      <c r="F825" s="29"/>
      <c r="G825" s="29"/>
      <c r="H825" s="29"/>
      <c r="I825" s="23"/>
      <c r="J825" s="29"/>
      <c r="K825" s="29"/>
      <c r="L825" s="36"/>
      <c r="M825" s="36"/>
      <c r="N825" s="36"/>
      <c r="O825" s="29"/>
      <c r="P825" s="29"/>
      <c r="Q825" s="29"/>
      <c r="R825" s="29"/>
      <c r="S825" s="29"/>
      <c r="T825" s="29"/>
      <c r="U825" s="29"/>
      <c r="V825" s="29"/>
    </row>
    <row r="826" spans="1:22" ht="12.75">
      <c r="A826" s="23"/>
      <c r="B826" s="25"/>
      <c r="C826" s="41"/>
      <c r="D826" s="29"/>
      <c r="E826" s="29"/>
      <c r="F826" s="29"/>
      <c r="G826" s="29"/>
      <c r="H826" s="29"/>
      <c r="I826" s="23"/>
      <c r="J826" s="29"/>
      <c r="K826" s="29"/>
      <c r="L826" s="36"/>
      <c r="M826" s="36"/>
      <c r="N826" s="36"/>
      <c r="O826" s="29"/>
      <c r="P826" s="29"/>
      <c r="Q826" s="29"/>
      <c r="R826" s="29"/>
      <c r="S826" s="29"/>
      <c r="T826" s="29"/>
      <c r="U826" s="29"/>
      <c r="V826" s="29"/>
    </row>
    <row r="827" spans="1:22" ht="12.75">
      <c r="A827" s="23"/>
      <c r="B827" s="25"/>
      <c r="C827" s="41"/>
      <c r="D827" s="29"/>
      <c r="E827" s="29"/>
      <c r="F827" s="29"/>
      <c r="G827" s="29"/>
      <c r="H827" s="29"/>
      <c r="I827" s="23"/>
      <c r="J827" s="29"/>
      <c r="K827" s="29"/>
      <c r="L827" s="36"/>
      <c r="M827" s="36"/>
      <c r="N827" s="36"/>
      <c r="O827" s="29"/>
      <c r="P827" s="29"/>
      <c r="Q827" s="29"/>
      <c r="R827" s="29"/>
      <c r="S827" s="29"/>
      <c r="T827" s="29"/>
      <c r="U827" s="29"/>
      <c r="V827" s="29"/>
    </row>
    <row r="828" spans="1:22" ht="12.75">
      <c r="A828" s="23"/>
      <c r="B828" s="25"/>
      <c r="C828" s="41"/>
      <c r="D828" s="29"/>
      <c r="E828" s="29"/>
      <c r="F828" s="29"/>
      <c r="G828" s="29"/>
      <c r="H828" s="29"/>
      <c r="I828" s="23"/>
      <c r="J828" s="29"/>
      <c r="K828" s="29"/>
      <c r="L828" s="36"/>
      <c r="M828" s="36"/>
      <c r="N828" s="36"/>
      <c r="O828" s="29"/>
      <c r="P828" s="29"/>
      <c r="Q828" s="29"/>
      <c r="R828" s="29"/>
      <c r="S828" s="29"/>
      <c r="T828" s="29"/>
      <c r="U828" s="29"/>
      <c r="V828" s="29"/>
    </row>
    <row r="829" spans="1:22" ht="12.75">
      <c r="A829" s="23"/>
      <c r="B829" s="25"/>
      <c r="C829" s="41"/>
      <c r="D829" s="29"/>
      <c r="E829" s="29"/>
      <c r="F829" s="29"/>
      <c r="G829" s="29"/>
      <c r="H829" s="29"/>
      <c r="I829" s="23"/>
      <c r="J829" s="29"/>
      <c r="K829" s="29"/>
      <c r="L829" s="36"/>
      <c r="M829" s="36"/>
      <c r="N829" s="36"/>
      <c r="O829" s="29"/>
      <c r="P829" s="29"/>
      <c r="Q829" s="29"/>
      <c r="R829" s="29"/>
      <c r="S829" s="29"/>
      <c r="T829" s="29"/>
      <c r="U829" s="29"/>
      <c r="V829" s="29"/>
    </row>
    <row r="830" spans="1:22" ht="12.75">
      <c r="A830" s="23"/>
      <c r="B830" s="25"/>
      <c r="C830" s="41"/>
      <c r="D830" s="29"/>
      <c r="E830" s="29"/>
      <c r="F830" s="29"/>
      <c r="G830" s="29"/>
      <c r="H830" s="29"/>
      <c r="I830" s="23"/>
      <c r="J830" s="29"/>
      <c r="K830" s="29"/>
      <c r="L830" s="36"/>
      <c r="M830" s="36"/>
      <c r="N830" s="36"/>
      <c r="O830" s="29"/>
      <c r="P830" s="29"/>
      <c r="Q830" s="29"/>
      <c r="R830" s="29"/>
      <c r="S830" s="29"/>
      <c r="T830" s="29"/>
      <c r="U830" s="29"/>
      <c r="V830" s="29"/>
    </row>
    <row r="831" spans="1:22" ht="12.75">
      <c r="A831" s="23"/>
      <c r="B831" s="25"/>
      <c r="C831" s="41"/>
      <c r="D831" s="29"/>
      <c r="E831" s="29"/>
      <c r="F831" s="29"/>
      <c r="G831" s="29"/>
      <c r="H831" s="29"/>
      <c r="I831" s="23"/>
      <c r="J831" s="29"/>
      <c r="K831" s="29"/>
      <c r="L831" s="36"/>
      <c r="M831" s="36"/>
      <c r="N831" s="36"/>
      <c r="O831" s="29"/>
      <c r="P831" s="29"/>
      <c r="Q831" s="29"/>
      <c r="R831" s="29"/>
      <c r="S831" s="29"/>
      <c r="T831" s="29"/>
      <c r="U831" s="29"/>
      <c r="V831" s="29"/>
    </row>
    <row r="832" spans="1:22" ht="12.75">
      <c r="A832" s="23"/>
      <c r="B832" s="25"/>
      <c r="C832" s="41"/>
      <c r="D832" s="29"/>
      <c r="E832" s="29"/>
      <c r="F832" s="29"/>
      <c r="G832" s="29"/>
      <c r="H832" s="29"/>
      <c r="I832" s="23"/>
      <c r="J832" s="29"/>
      <c r="K832" s="29"/>
      <c r="L832" s="36"/>
      <c r="M832" s="36"/>
      <c r="N832" s="36"/>
      <c r="O832" s="29"/>
      <c r="P832" s="29"/>
      <c r="Q832" s="29"/>
      <c r="R832" s="29"/>
      <c r="S832" s="29"/>
      <c r="T832" s="29"/>
      <c r="U832" s="29"/>
      <c r="V832" s="29"/>
    </row>
    <row r="833" spans="1:22" ht="12.75">
      <c r="A833" s="23"/>
      <c r="B833" s="25"/>
      <c r="C833" s="41"/>
      <c r="D833" s="29"/>
      <c r="E833" s="29"/>
      <c r="F833" s="29"/>
      <c r="G833" s="29"/>
      <c r="H833" s="29"/>
      <c r="I833" s="23"/>
      <c r="J833" s="29"/>
      <c r="K833" s="29"/>
      <c r="L833" s="36"/>
      <c r="M833" s="36"/>
      <c r="N833" s="36"/>
      <c r="O833" s="29"/>
      <c r="P833" s="29"/>
      <c r="Q833" s="29"/>
      <c r="R833" s="29"/>
      <c r="S833" s="29"/>
      <c r="T833" s="29"/>
      <c r="U833" s="29"/>
      <c r="V833" s="29"/>
    </row>
    <row r="834" spans="1:22" ht="12.75">
      <c r="A834" s="23"/>
      <c r="B834" s="25"/>
      <c r="C834" s="41"/>
      <c r="D834" s="29"/>
      <c r="E834" s="29"/>
      <c r="F834" s="29"/>
      <c r="G834" s="29"/>
      <c r="H834" s="29"/>
      <c r="I834" s="23"/>
      <c r="J834" s="29"/>
      <c r="K834" s="29"/>
      <c r="L834" s="36"/>
      <c r="M834" s="36"/>
      <c r="N834" s="36"/>
      <c r="O834" s="29"/>
      <c r="P834" s="29"/>
      <c r="Q834" s="29"/>
      <c r="R834" s="29"/>
      <c r="S834" s="29"/>
      <c r="T834" s="29"/>
      <c r="U834" s="29"/>
      <c r="V834" s="29"/>
    </row>
    <row r="835" spans="1:22" ht="12.75">
      <c r="A835" s="23"/>
      <c r="B835" s="25"/>
      <c r="C835" s="41"/>
      <c r="D835" s="29"/>
      <c r="E835" s="29"/>
      <c r="F835" s="29"/>
      <c r="G835" s="29"/>
      <c r="H835" s="29"/>
      <c r="I835" s="23"/>
      <c r="J835" s="29"/>
      <c r="K835" s="29"/>
      <c r="L835" s="36"/>
      <c r="M835" s="36"/>
      <c r="N835" s="36"/>
      <c r="O835" s="29"/>
      <c r="P835" s="29"/>
      <c r="Q835" s="29"/>
      <c r="R835" s="29"/>
      <c r="S835" s="29"/>
      <c r="T835" s="29"/>
      <c r="U835" s="29"/>
      <c r="V835" s="29"/>
    </row>
    <row r="836" spans="1:22" ht="12.75">
      <c r="A836" s="23"/>
      <c r="B836" s="25"/>
      <c r="C836" s="41"/>
      <c r="D836" s="29"/>
      <c r="E836" s="29"/>
      <c r="F836" s="29"/>
      <c r="G836" s="29"/>
      <c r="H836" s="29"/>
      <c r="I836" s="23"/>
      <c r="J836" s="29"/>
      <c r="K836" s="29"/>
      <c r="L836" s="36"/>
      <c r="M836" s="36"/>
      <c r="N836" s="36"/>
      <c r="O836" s="29"/>
      <c r="P836" s="29"/>
      <c r="Q836" s="29"/>
      <c r="R836" s="29"/>
      <c r="S836" s="29"/>
      <c r="T836" s="29"/>
      <c r="U836" s="29"/>
      <c r="V836" s="29"/>
    </row>
    <row r="837" spans="1:22" ht="12.75">
      <c r="A837" s="23"/>
      <c r="B837" s="25"/>
      <c r="C837" s="41"/>
      <c r="D837" s="29"/>
      <c r="E837" s="29"/>
      <c r="F837" s="29"/>
      <c r="G837" s="29"/>
      <c r="H837" s="29"/>
      <c r="I837" s="23"/>
      <c r="J837" s="29"/>
      <c r="K837" s="29"/>
      <c r="L837" s="36"/>
      <c r="M837" s="36"/>
      <c r="N837" s="36"/>
      <c r="O837" s="29"/>
      <c r="P837" s="29"/>
      <c r="Q837" s="29"/>
      <c r="R837" s="29"/>
      <c r="S837" s="29"/>
      <c r="T837" s="29"/>
      <c r="U837" s="29"/>
      <c r="V837" s="29"/>
    </row>
    <row r="838" spans="1:22" ht="12.75">
      <c r="A838" s="23"/>
      <c r="B838" s="25"/>
      <c r="C838" s="41"/>
      <c r="D838" s="29"/>
      <c r="E838" s="29"/>
      <c r="F838" s="29"/>
      <c r="G838" s="29"/>
      <c r="H838" s="29"/>
      <c r="I838" s="23"/>
      <c r="J838" s="29"/>
      <c r="K838" s="29"/>
      <c r="L838" s="36"/>
      <c r="M838" s="36"/>
      <c r="N838" s="36"/>
      <c r="O838" s="29"/>
      <c r="P838" s="29"/>
      <c r="Q838" s="29"/>
      <c r="R838" s="29"/>
      <c r="S838" s="29"/>
      <c r="T838" s="29"/>
      <c r="U838" s="29"/>
      <c r="V838" s="29"/>
    </row>
    <row r="839" spans="1:22" ht="12.75">
      <c r="A839" s="23"/>
      <c r="B839" s="25"/>
      <c r="C839" s="41"/>
      <c r="D839" s="29"/>
      <c r="E839" s="29"/>
      <c r="F839" s="29"/>
      <c r="G839" s="29"/>
      <c r="H839" s="29"/>
      <c r="I839" s="23"/>
      <c r="J839" s="29"/>
      <c r="K839" s="29"/>
      <c r="L839" s="36"/>
      <c r="M839" s="36"/>
      <c r="N839" s="36"/>
      <c r="O839" s="29"/>
      <c r="P839" s="29"/>
      <c r="Q839" s="29"/>
      <c r="R839" s="29"/>
      <c r="S839" s="29"/>
      <c r="T839" s="29"/>
      <c r="U839" s="29"/>
      <c r="V839" s="29"/>
    </row>
    <row r="840" spans="1:22" ht="12.75">
      <c r="A840" s="23"/>
      <c r="B840" s="25"/>
      <c r="C840" s="41"/>
      <c r="D840" s="29"/>
      <c r="E840" s="29"/>
      <c r="F840" s="29"/>
      <c r="G840" s="29"/>
      <c r="H840" s="29"/>
      <c r="I840" s="23"/>
      <c r="J840" s="29"/>
      <c r="K840" s="29"/>
      <c r="L840" s="36"/>
      <c r="M840" s="36"/>
      <c r="N840" s="36"/>
      <c r="O840" s="29"/>
      <c r="P840" s="29"/>
      <c r="Q840" s="29"/>
      <c r="R840" s="29"/>
      <c r="S840" s="29"/>
      <c r="T840" s="29"/>
      <c r="U840" s="29"/>
      <c r="V840" s="29"/>
    </row>
    <row r="841" spans="1:22" ht="12.75">
      <c r="A841" s="23"/>
      <c r="B841" s="25"/>
      <c r="C841" s="41"/>
      <c r="D841" s="29"/>
      <c r="E841" s="29"/>
      <c r="F841" s="29"/>
      <c r="G841" s="29"/>
      <c r="H841" s="29"/>
      <c r="I841" s="23"/>
      <c r="J841" s="29"/>
      <c r="K841" s="29"/>
      <c r="L841" s="36"/>
      <c r="M841" s="36"/>
      <c r="N841" s="36"/>
      <c r="O841" s="29"/>
      <c r="P841" s="29"/>
      <c r="Q841" s="29"/>
      <c r="R841" s="29"/>
      <c r="S841" s="29"/>
      <c r="T841" s="29"/>
      <c r="U841" s="29"/>
      <c r="V841" s="29"/>
    </row>
    <row r="842" spans="1:22" ht="12.75">
      <c r="A842" s="23"/>
      <c r="B842" s="25"/>
      <c r="C842" s="41"/>
      <c r="D842" s="29"/>
      <c r="E842" s="29"/>
      <c r="F842" s="29"/>
      <c r="G842" s="29"/>
      <c r="H842" s="29"/>
      <c r="I842" s="23"/>
      <c r="J842" s="29"/>
      <c r="K842" s="29"/>
      <c r="L842" s="36"/>
      <c r="M842" s="36"/>
      <c r="N842" s="36"/>
      <c r="O842" s="29"/>
      <c r="P842" s="29"/>
      <c r="Q842" s="29"/>
      <c r="R842" s="29"/>
      <c r="S842" s="29"/>
      <c r="T842" s="29"/>
      <c r="U842" s="29"/>
      <c r="V842" s="29"/>
    </row>
    <row r="843" spans="1:22" ht="12.75">
      <c r="A843" s="23"/>
      <c r="B843" s="25"/>
      <c r="C843" s="41"/>
      <c r="D843" s="29"/>
      <c r="E843" s="29"/>
      <c r="F843" s="29"/>
      <c r="G843" s="29"/>
      <c r="H843" s="29"/>
      <c r="I843" s="23"/>
      <c r="J843" s="29"/>
      <c r="K843" s="29"/>
      <c r="L843" s="36"/>
      <c r="M843" s="36"/>
      <c r="N843" s="36"/>
      <c r="O843" s="29"/>
      <c r="P843" s="29"/>
      <c r="Q843" s="29"/>
      <c r="R843" s="29"/>
      <c r="S843" s="29"/>
      <c r="T843" s="29"/>
      <c r="U843" s="29"/>
      <c r="V843" s="29"/>
    </row>
    <row r="844" spans="1:22" ht="12.75">
      <c r="A844" s="23"/>
      <c r="B844" s="25"/>
      <c r="C844" s="41"/>
      <c r="D844" s="29"/>
      <c r="E844" s="29"/>
      <c r="F844" s="29"/>
      <c r="G844" s="29"/>
      <c r="H844" s="29"/>
      <c r="I844" s="23"/>
      <c r="J844" s="29"/>
      <c r="K844" s="29"/>
      <c r="L844" s="36"/>
      <c r="M844" s="36"/>
      <c r="N844" s="36"/>
      <c r="O844" s="29"/>
      <c r="P844" s="29"/>
      <c r="Q844" s="29"/>
      <c r="R844" s="29"/>
      <c r="S844" s="29"/>
      <c r="T844" s="29"/>
      <c r="U844" s="29"/>
      <c r="V844" s="29"/>
    </row>
    <row r="845" spans="1:22" ht="12.75">
      <c r="A845" s="23"/>
      <c r="B845" s="25"/>
      <c r="C845" s="41"/>
      <c r="D845" s="29"/>
      <c r="E845" s="29"/>
      <c r="F845" s="29"/>
      <c r="G845" s="29"/>
      <c r="H845" s="29"/>
      <c r="I845" s="23"/>
      <c r="J845" s="29"/>
      <c r="K845" s="29"/>
      <c r="L845" s="36"/>
      <c r="M845" s="36"/>
      <c r="N845" s="36"/>
      <c r="O845" s="29"/>
      <c r="P845" s="29"/>
      <c r="Q845" s="29"/>
      <c r="R845" s="29"/>
      <c r="S845" s="29"/>
      <c r="T845" s="29"/>
      <c r="U845" s="29"/>
      <c r="V845" s="29"/>
    </row>
    <row r="846" spans="1:22" ht="12.75">
      <c r="A846" s="23"/>
      <c r="B846" s="25"/>
      <c r="C846" s="41"/>
      <c r="D846" s="29"/>
      <c r="E846" s="29"/>
      <c r="F846" s="29"/>
      <c r="G846" s="29"/>
      <c r="H846" s="29"/>
      <c r="I846" s="23"/>
      <c r="J846" s="29"/>
      <c r="K846" s="29"/>
      <c r="L846" s="36"/>
      <c r="M846" s="36"/>
      <c r="N846" s="36"/>
      <c r="O846" s="29"/>
      <c r="P846" s="29"/>
      <c r="Q846" s="29"/>
      <c r="R846" s="29"/>
      <c r="S846" s="29"/>
      <c r="T846" s="29"/>
      <c r="U846" s="29"/>
      <c r="V846" s="29"/>
    </row>
    <row r="847" spans="1:22" ht="12.75">
      <c r="A847" s="23"/>
      <c r="B847" s="25"/>
      <c r="C847" s="41"/>
      <c r="D847" s="29"/>
      <c r="E847" s="29"/>
      <c r="F847" s="29"/>
      <c r="G847" s="29"/>
      <c r="H847" s="29"/>
      <c r="I847" s="23"/>
      <c r="J847" s="29"/>
      <c r="K847" s="29"/>
      <c r="L847" s="36"/>
      <c r="M847" s="36"/>
      <c r="N847" s="36"/>
      <c r="O847" s="29"/>
      <c r="P847" s="29"/>
      <c r="Q847" s="29"/>
      <c r="R847" s="29"/>
      <c r="S847" s="29"/>
      <c r="T847" s="29"/>
      <c r="U847" s="29"/>
      <c r="V847" s="29"/>
    </row>
    <row r="848" spans="1:22" ht="12.75">
      <c r="A848" s="23"/>
      <c r="B848" s="25"/>
      <c r="C848" s="41"/>
      <c r="D848" s="29"/>
      <c r="E848" s="29"/>
      <c r="F848" s="29"/>
      <c r="G848" s="29"/>
      <c r="H848" s="29"/>
      <c r="I848" s="23"/>
      <c r="J848" s="29"/>
      <c r="K848" s="29"/>
      <c r="L848" s="36"/>
      <c r="M848" s="36"/>
      <c r="N848" s="36"/>
      <c r="O848" s="29"/>
      <c r="P848" s="29"/>
      <c r="Q848" s="29"/>
      <c r="R848" s="29"/>
      <c r="S848" s="29"/>
      <c r="T848" s="29"/>
      <c r="U848" s="29"/>
      <c r="V848" s="29"/>
    </row>
    <row r="849" spans="1:22" ht="12.75">
      <c r="A849" s="23"/>
      <c r="B849" s="25"/>
      <c r="C849" s="41"/>
      <c r="D849" s="29"/>
      <c r="E849" s="29"/>
      <c r="F849" s="29"/>
      <c r="G849" s="29"/>
      <c r="H849" s="29"/>
      <c r="I849" s="23"/>
      <c r="J849" s="29"/>
      <c r="K849" s="29"/>
      <c r="L849" s="36"/>
      <c r="M849" s="36"/>
      <c r="N849" s="36"/>
      <c r="O849" s="29"/>
      <c r="P849" s="29"/>
      <c r="Q849" s="29"/>
      <c r="R849" s="29"/>
      <c r="S849" s="29"/>
      <c r="T849" s="29"/>
      <c r="U849" s="29"/>
      <c r="V849" s="29"/>
    </row>
    <row r="850" spans="1:22" ht="12.75">
      <c r="A850" s="23"/>
      <c r="B850" s="25"/>
      <c r="C850" s="41"/>
      <c r="D850" s="29"/>
      <c r="E850" s="29"/>
      <c r="F850" s="29"/>
      <c r="G850" s="29"/>
      <c r="H850" s="29"/>
      <c r="I850" s="23"/>
      <c r="J850" s="29"/>
      <c r="K850" s="29"/>
      <c r="L850" s="36"/>
      <c r="M850" s="36"/>
      <c r="N850" s="36"/>
      <c r="O850" s="29"/>
      <c r="P850" s="29"/>
      <c r="Q850" s="29"/>
      <c r="R850" s="29"/>
      <c r="S850" s="29"/>
      <c r="T850" s="29"/>
      <c r="U850" s="29"/>
      <c r="V850" s="29"/>
    </row>
    <row r="851" spans="1:22" ht="12.75">
      <c r="A851" s="23"/>
      <c r="B851" s="25"/>
      <c r="C851" s="41"/>
      <c r="D851" s="29"/>
      <c r="E851" s="29"/>
      <c r="F851" s="29"/>
      <c r="G851" s="29"/>
      <c r="H851" s="29"/>
      <c r="I851" s="23"/>
      <c r="J851" s="29"/>
      <c r="K851" s="29"/>
      <c r="L851" s="36"/>
      <c r="M851" s="36"/>
      <c r="N851" s="36"/>
      <c r="O851" s="29"/>
      <c r="P851" s="29"/>
      <c r="Q851" s="29"/>
      <c r="R851" s="29"/>
      <c r="S851" s="29"/>
      <c r="T851" s="29"/>
      <c r="U851" s="29"/>
      <c r="V851" s="29"/>
    </row>
    <row r="852" spans="1:22" ht="12.75">
      <c r="A852" s="23"/>
      <c r="B852" s="25"/>
      <c r="C852" s="41"/>
      <c r="D852" s="29"/>
      <c r="E852" s="29"/>
      <c r="F852" s="29"/>
      <c r="G852" s="29"/>
      <c r="H852" s="29"/>
      <c r="I852" s="23"/>
      <c r="J852" s="29"/>
      <c r="K852" s="29"/>
      <c r="L852" s="36"/>
      <c r="M852" s="36"/>
      <c r="N852" s="36"/>
      <c r="O852" s="29"/>
      <c r="P852" s="29"/>
      <c r="Q852" s="29"/>
      <c r="R852" s="29"/>
      <c r="S852" s="29"/>
      <c r="T852" s="29"/>
      <c r="U852" s="29"/>
      <c r="V852" s="29"/>
    </row>
    <row r="853" spans="1:22" ht="12.75">
      <c r="A853" s="23"/>
      <c r="B853" s="25"/>
      <c r="C853" s="41"/>
      <c r="D853" s="29"/>
      <c r="E853" s="29"/>
      <c r="F853" s="29"/>
      <c r="G853" s="29"/>
      <c r="H853" s="29"/>
      <c r="I853" s="23"/>
      <c r="J853" s="29"/>
      <c r="K853" s="29"/>
      <c r="L853" s="36"/>
      <c r="M853" s="36"/>
      <c r="N853" s="36"/>
      <c r="O853" s="29"/>
      <c r="P853" s="29"/>
      <c r="Q853" s="29"/>
      <c r="R853" s="29"/>
      <c r="S853" s="29"/>
      <c r="T853" s="29"/>
      <c r="U853" s="29"/>
      <c r="V853" s="29"/>
    </row>
    <row r="854" spans="1:22" ht="12.75">
      <c r="A854" s="23"/>
      <c r="B854" s="25"/>
      <c r="C854" s="41"/>
      <c r="D854" s="29"/>
      <c r="E854" s="29"/>
      <c r="F854" s="29"/>
      <c r="G854" s="29"/>
      <c r="H854" s="29"/>
      <c r="I854" s="23"/>
      <c r="J854" s="29"/>
      <c r="K854" s="29"/>
      <c r="L854" s="36"/>
      <c r="M854" s="36"/>
      <c r="N854" s="36"/>
      <c r="O854" s="29"/>
      <c r="P854" s="29"/>
      <c r="Q854" s="29"/>
      <c r="R854" s="29"/>
      <c r="S854" s="29"/>
      <c r="T854" s="29"/>
      <c r="U854" s="29"/>
      <c r="V854" s="29"/>
    </row>
    <row r="855" spans="1:22" ht="12.75">
      <c r="A855" s="23"/>
      <c r="B855" s="25"/>
      <c r="C855" s="41"/>
      <c r="D855" s="29"/>
      <c r="E855" s="29"/>
      <c r="F855" s="29"/>
      <c r="G855" s="29"/>
      <c r="H855" s="29"/>
      <c r="I855" s="23"/>
      <c r="J855" s="29"/>
      <c r="K855" s="29"/>
      <c r="L855" s="36"/>
      <c r="M855" s="36"/>
      <c r="N855" s="36"/>
      <c r="O855" s="29"/>
      <c r="P855" s="29"/>
      <c r="Q855" s="29"/>
      <c r="R855" s="29"/>
      <c r="S855" s="29"/>
      <c r="T855" s="29"/>
      <c r="U855" s="29"/>
      <c r="V855" s="29"/>
    </row>
    <row r="856" spans="1:22" ht="12.75">
      <c r="A856" s="23"/>
      <c r="B856" s="25"/>
      <c r="C856" s="41"/>
      <c r="D856" s="29"/>
      <c r="E856" s="29"/>
      <c r="F856" s="29"/>
      <c r="G856" s="29"/>
      <c r="H856" s="29"/>
      <c r="I856" s="23"/>
      <c r="J856" s="29"/>
      <c r="K856" s="29"/>
      <c r="L856" s="36"/>
      <c r="M856" s="36"/>
      <c r="N856" s="36"/>
      <c r="O856" s="29"/>
      <c r="P856" s="29"/>
      <c r="Q856" s="29"/>
      <c r="R856" s="29"/>
      <c r="S856" s="29"/>
      <c r="T856" s="29"/>
      <c r="U856" s="29"/>
      <c r="V856" s="29"/>
    </row>
    <row r="857" spans="1:22" ht="12.75">
      <c r="A857" s="23"/>
      <c r="B857" s="25"/>
      <c r="C857" s="41"/>
      <c r="D857" s="29"/>
      <c r="E857" s="29"/>
      <c r="F857" s="29"/>
      <c r="G857" s="29"/>
      <c r="H857" s="29"/>
      <c r="I857" s="23"/>
      <c r="J857" s="29"/>
      <c r="K857" s="29"/>
      <c r="L857" s="36"/>
      <c r="M857" s="36"/>
      <c r="N857" s="36"/>
      <c r="O857" s="29"/>
      <c r="P857" s="29"/>
      <c r="Q857" s="29"/>
      <c r="R857" s="29"/>
      <c r="S857" s="29"/>
      <c r="T857" s="29"/>
      <c r="U857" s="29"/>
      <c r="V857" s="29"/>
    </row>
    <row r="858" spans="1:22" ht="12.75">
      <c r="A858" s="23"/>
      <c r="B858" s="25"/>
      <c r="C858" s="41"/>
      <c r="D858" s="29"/>
      <c r="E858" s="29"/>
      <c r="F858" s="29"/>
      <c r="G858" s="29"/>
      <c r="H858" s="29"/>
      <c r="I858" s="23"/>
      <c r="J858" s="29"/>
      <c r="K858" s="29"/>
      <c r="L858" s="36"/>
      <c r="M858" s="36"/>
      <c r="N858" s="36"/>
      <c r="O858" s="29"/>
      <c r="P858" s="29"/>
      <c r="Q858" s="29"/>
      <c r="R858" s="29"/>
      <c r="S858" s="29"/>
      <c r="T858" s="29"/>
      <c r="U858" s="29"/>
      <c r="V858" s="29"/>
    </row>
    <row r="859" spans="1:22" ht="12.75">
      <c r="A859" s="23"/>
      <c r="B859" s="25"/>
      <c r="C859" s="41"/>
      <c r="D859" s="29"/>
      <c r="E859" s="29"/>
      <c r="F859" s="29"/>
      <c r="G859" s="29"/>
      <c r="H859" s="29"/>
      <c r="I859" s="23"/>
      <c r="J859" s="29"/>
      <c r="K859" s="29"/>
      <c r="L859" s="36"/>
      <c r="M859" s="36"/>
      <c r="N859" s="36"/>
      <c r="O859" s="29"/>
      <c r="P859" s="29"/>
      <c r="Q859" s="29"/>
      <c r="R859" s="29"/>
      <c r="S859" s="29"/>
      <c r="T859" s="29"/>
      <c r="U859" s="29"/>
      <c r="V859" s="29"/>
    </row>
    <row r="860" spans="1:22" ht="12.75">
      <c r="A860" s="23"/>
      <c r="B860" s="25"/>
      <c r="C860" s="41"/>
      <c r="D860" s="29"/>
      <c r="E860" s="29"/>
      <c r="F860" s="29"/>
      <c r="G860" s="29"/>
      <c r="H860" s="29"/>
      <c r="I860" s="23"/>
      <c r="J860" s="29"/>
      <c r="K860" s="29"/>
      <c r="L860" s="36"/>
      <c r="M860" s="36"/>
      <c r="N860" s="36"/>
      <c r="O860" s="29"/>
      <c r="P860" s="29"/>
      <c r="Q860" s="29"/>
      <c r="R860" s="29"/>
      <c r="S860" s="29"/>
      <c r="T860" s="29"/>
      <c r="U860" s="29"/>
      <c r="V860" s="29"/>
    </row>
    <row r="861" spans="1:22" ht="12.75">
      <c r="A861" s="23"/>
      <c r="B861" s="25"/>
      <c r="C861" s="41"/>
      <c r="D861" s="29"/>
      <c r="E861" s="29"/>
      <c r="F861" s="29"/>
      <c r="G861" s="29"/>
      <c r="H861" s="29"/>
      <c r="I861" s="23"/>
      <c r="J861" s="29"/>
      <c r="K861" s="29"/>
      <c r="L861" s="36"/>
      <c r="M861" s="36"/>
      <c r="N861" s="36"/>
      <c r="O861" s="29"/>
      <c r="P861" s="29"/>
      <c r="Q861" s="29"/>
      <c r="R861" s="29"/>
      <c r="S861" s="29"/>
      <c r="T861" s="29"/>
      <c r="U861" s="29"/>
      <c r="V861" s="29"/>
    </row>
    <row r="862" spans="1:22" ht="12.75">
      <c r="A862" s="23"/>
      <c r="B862" s="25"/>
      <c r="C862" s="41"/>
      <c r="D862" s="29"/>
      <c r="E862" s="29"/>
      <c r="F862" s="29"/>
      <c r="G862" s="29"/>
      <c r="H862" s="29"/>
      <c r="I862" s="23"/>
      <c r="J862" s="29"/>
      <c r="K862" s="29"/>
      <c r="L862" s="36"/>
      <c r="M862" s="36"/>
      <c r="N862" s="36"/>
      <c r="O862" s="29"/>
      <c r="P862" s="29"/>
      <c r="Q862" s="29"/>
      <c r="R862" s="29"/>
      <c r="S862" s="29"/>
      <c r="T862" s="29"/>
      <c r="U862" s="29"/>
      <c r="V862" s="29"/>
    </row>
    <row r="863" spans="1:22" ht="12.75">
      <c r="A863" s="23"/>
      <c r="B863" s="25"/>
      <c r="C863" s="41"/>
      <c r="D863" s="29"/>
      <c r="E863" s="29"/>
      <c r="F863" s="29"/>
      <c r="G863" s="29"/>
      <c r="H863" s="29"/>
      <c r="I863" s="23"/>
      <c r="J863" s="29"/>
      <c r="K863" s="29"/>
      <c r="L863" s="36"/>
      <c r="M863" s="36"/>
      <c r="N863" s="36"/>
      <c r="O863" s="29"/>
      <c r="P863" s="29"/>
      <c r="Q863" s="29"/>
      <c r="R863" s="29"/>
      <c r="S863" s="29"/>
      <c r="T863" s="29"/>
      <c r="U863" s="29"/>
      <c r="V863" s="29"/>
    </row>
    <row r="864" spans="1:22" ht="12.75">
      <c r="A864" s="23"/>
      <c r="B864" s="25"/>
      <c r="C864" s="41"/>
      <c r="D864" s="29"/>
      <c r="E864" s="29"/>
      <c r="F864" s="29"/>
      <c r="G864" s="29"/>
      <c r="H864" s="29"/>
      <c r="I864" s="23"/>
      <c r="J864" s="29"/>
      <c r="K864" s="29"/>
      <c r="L864" s="36"/>
      <c r="M864" s="36"/>
      <c r="N864" s="36"/>
      <c r="O864" s="29"/>
      <c r="P864" s="29"/>
      <c r="Q864" s="29"/>
      <c r="R864" s="29"/>
      <c r="S864" s="29"/>
      <c r="T864" s="29"/>
      <c r="U864" s="29"/>
      <c r="V864" s="29"/>
    </row>
    <row r="865" spans="1:22" ht="12.75">
      <c r="A865" s="23"/>
      <c r="B865" s="25"/>
      <c r="C865" s="41"/>
      <c r="D865" s="29"/>
      <c r="E865" s="29"/>
      <c r="F865" s="29"/>
      <c r="G865" s="29"/>
      <c r="H865" s="29"/>
      <c r="I865" s="23"/>
      <c r="J865" s="29"/>
      <c r="K865" s="29"/>
      <c r="L865" s="36"/>
      <c r="M865" s="36"/>
      <c r="N865" s="36"/>
      <c r="O865" s="29"/>
      <c r="P865" s="29"/>
      <c r="Q865" s="29"/>
      <c r="R865" s="29"/>
      <c r="S865" s="29"/>
      <c r="T865" s="29"/>
      <c r="U865" s="29"/>
      <c r="V865" s="29"/>
    </row>
    <row r="866" spans="1:22" ht="12.75">
      <c r="A866" s="23"/>
      <c r="B866" s="25"/>
      <c r="C866" s="41"/>
      <c r="D866" s="29"/>
      <c r="E866" s="29"/>
      <c r="F866" s="29"/>
      <c r="G866" s="29"/>
      <c r="H866" s="29"/>
      <c r="I866" s="23"/>
      <c r="J866" s="29"/>
      <c r="K866" s="29"/>
      <c r="L866" s="36"/>
      <c r="M866" s="36"/>
      <c r="N866" s="36"/>
      <c r="O866" s="29"/>
      <c r="P866" s="29"/>
      <c r="Q866" s="29"/>
      <c r="R866" s="29"/>
      <c r="S866" s="29"/>
      <c r="T866" s="29"/>
      <c r="U866" s="29"/>
      <c r="V866" s="29"/>
    </row>
    <row r="867" spans="1:22" ht="12.75">
      <c r="A867" s="23"/>
      <c r="B867" s="25"/>
      <c r="C867" s="41"/>
      <c r="D867" s="29"/>
      <c r="E867" s="29"/>
      <c r="F867" s="29"/>
      <c r="G867" s="29"/>
      <c r="H867" s="29"/>
      <c r="I867" s="23"/>
      <c r="J867" s="29"/>
      <c r="K867" s="29"/>
      <c r="L867" s="36"/>
      <c r="M867" s="36"/>
      <c r="N867" s="36"/>
      <c r="O867" s="29"/>
      <c r="P867" s="29"/>
      <c r="Q867" s="29"/>
      <c r="R867" s="29"/>
      <c r="S867" s="29"/>
      <c r="T867" s="29"/>
      <c r="U867" s="29"/>
      <c r="V867" s="29"/>
    </row>
    <row r="868" spans="1:22" ht="12.75">
      <c r="A868" s="23"/>
      <c r="B868" s="25"/>
      <c r="C868" s="41"/>
      <c r="D868" s="29"/>
      <c r="E868" s="29"/>
      <c r="F868" s="29"/>
      <c r="G868" s="29"/>
      <c r="H868" s="29"/>
      <c r="I868" s="23"/>
      <c r="J868" s="29"/>
      <c r="K868" s="29"/>
      <c r="L868" s="36"/>
      <c r="M868" s="36"/>
      <c r="N868" s="36"/>
      <c r="O868" s="29"/>
      <c r="P868" s="29"/>
      <c r="Q868" s="29"/>
      <c r="R868" s="29"/>
      <c r="S868" s="29"/>
      <c r="T868" s="29"/>
      <c r="U868" s="29"/>
      <c r="V868" s="29"/>
    </row>
    <row r="869" spans="1:22" ht="12.75">
      <c r="A869" s="23"/>
      <c r="B869" s="25"/>
      <c r="C869" s="41"/>
      <c r="D869" s="29"/>
      <c r="E869" s="29"/>
      <c r="F869" s="29"/>
      <c r="G869" s="29"/>
      <c r="H869" s="29"/>
      <c r="I869" s="23"/>
      <c r="J869" s="29"/>
      <c r="K869" s="29"/>
      <c r="L869" s="36"/>
      <c r="M869" s="36"/>
      <c r="N869" s="36"/>
      <c r="O869" s="29"/>
      <c r="P869" s="29"/>
      <c r="Q869" s="29"/>
      <c r="R869" s="29"/>
      <c r="S869" s="29"/>
      <c r="T869" s="29"/>
      <c r="U869" s="29"/>
      <c r="V869" s="29"/>
    </row>
    <row r="870" spans="1:22" ht="12.75">
      <c r="A870" s="23"/>
      <c r="B870" s="25"/>
      <c r="C870" s="41"/>
      <c r="D870" s="29"/>
      <c r="E870" s="29"/>
      <c r="F870" s="29"/>
      <c r="G870" s="29"/>
      <c r="H870" s="29"/>
      <c r="I870" s="23"/>
      <c r="J870" s="29"/>
      <c r="K870" s="29"/>
      <c r="L870" s="36"/>
      <c r="M870" s="36"/>
      <c r="N870" s="36"/>
      <c r="O870" s="29"/>
      <c r="P870" s="29"/>
      <c r="Q870" s="29"/>
      <c r="R870" s="29"/>
      <c r="S870" s="29"/>
      <c r="T870" s="29"/>
      <c r="U870" s="29"/>
      <c r="V870" s="29"/>
    </row>
    <row r="871" spans="1:22" ht="12.75">
      <c r="A871" s="23"/>
      <c r="B871" s="25"/>
      <c r="C871" s="41"/>
      <c r="D871" s="29"/>
      <c r="E871" s="29"/>
      <c r="F871" s="29"/>
      <c r="G871" s="29"/>
      <c r="H871" s="29"/>
      <c r="I871" s="23"/>
      <c r="J871" s="29"/>
      <c r="K871" s="29"/>
      <c r="L871" s="36"/>
      <c r="M871" s="36"/>
      <c r="N871" s="36"/>
      <c r="O871" s="29"/>
      <c r="P871" s="29"/>
      <c r="Q871" s="29"/>
      <c r="R871" s="29"/>
      <c r="S871" s="29"/>
      <c r="T871" s="29"/>
      <c r="U871" s="29"/>
      <c r="V871" s="29"/>
    </row>
    <row r="872" spans="1:22" ht="12.75">
      <c r="A872" s="23"/>
      <c r="B872" s="25"/>
      <c r="C872" s="41"/>
      <c r="D872" s="29"/>
      <c r="E872" s="29"/>
      <c r="F872" s="29"/>
      <c r="G872" s="29"/>
      <c r="H872" s="29"/>
      <c r="I872" s="23"/>
      <c r="J872" s="29"/>
      <c r="K872" s="29"/>
      <c r="L872" s="36"/>
      <c r="M872" s="36"/>
      <c r="N872" s="36"/>
      <c r="O872" s="29"/>
      <c r="P872" s="29"/>
      <c r="Q872" s="29"/>
      <c r="R872" s="29"/>
      <c r="S872" s="29"/>
      <c r="T872" s="29"/>
      <c r="U872" s="29"/>
      <c r="V872" s="29"/>
    </row>
    <row r="873" spans="1:22" ht="12.75">
      <c r="A873" s="23"/>
      <c r="B873" s="25"/>
      <c r="C873" s="41"/>
      <c r="D873" s="29"/>
      <c r="E873" s="29"/>
      <c r="F873" s="29"/>
      <c r="G873" s="29"/>
      <c r="H873" s="29"/>
      <c r="I873" s="23"/>
      <c r="J873" s="29"/>
      <c r="K873" s="29"/>
      <c r="L873" s="36"/>
      <c r="M873" s="36"/>
      <c r="N873" s="36"/>
      <c r="O873" s="29"/>
      <c r="P873" s="29"/>
      <c r="Q873" s="29"/>
      <c r="R873" s="29"/>
      <c r="S873" s="29"/>
      <c r="T873" s="29"/>
      <c r="U873" s="29"/>
      <c r="V873" s="29"/>
    </row>
    <row r="874" spans="1:22" ht="12.75">
      <c r="A874" s="23"/>
      <c r="B874" s="25"/>
      <c r="C874" s="41"/>
      <c r="D874" s="29"/>
      <c r="E874" s="29"/>
      <c r="F874" s="29"/>
      <c r="G874" s="29"/>
      <c r="H874" s="29"/>
      <c r="I874" s="23"/>
      <c r="J874" s="29"/>
      <c r="K874" s="29"/>
      <c r="L874" s="36"/>
      <c r="M874" s="36"/>
      <c r="N874" s="36"/>
      <c r="O874" s="29"/>
      <c r="P874" s="29"/>
      <c r="Q874" s="29"/>
      <c r="R874" s="29"/>
      <c r="S874" s="29"/>
      <c r="T874" s="29"/>
      <c r="U874" s="29"/>
      <c r="V874" s="29"/>
    </row>
    <row r="875" spans="1:22" ht="12.75">
      <c r="A875" s="23"/>
      <c r="B875" s="25"/>
      <c r="C875" s="41"/>
      <c r="D875" s="29"/>
      <c r="E875" s="29"/>
      <c r="F875" s="29"/>
      <c r="G875" s="29"/>
      <c r="H875" s="29"/>
      <c r="I875" s="23"/>
      <c r="J875" s="29"/>
      <c r="K875" s="29"/>
      <c r="L875" s="36"/>
      <c r="M875" s="36"/>
      <c r="N875" s="36"/>
      <c r="O875" s="29"/>
      <c r="P875" s="29"/>
      <c r="Q875" s="29"/>
      <c r="R875" s="29"/>
      <c r="S875" s="29"/>
      <c r="T875" s="29"/>
      <c r="U875" s="29"/>
      <c r="V875" s="29"/>
    </row>
    <row r="876" spans="1:22" ht="12.75">
      <c r="A876" s="23"/>
      <c r="B876" s="25"/>
      <c r="C876" s="41"/>
      <c r="D876" s="29"/>
      <c r="E876" s="29"/>
      <c r="F876" s="29"/>
      <c r="G876" s="29"/>
      <c r="H876" s="29"/>
      <c r="I876" s="23"/>
      <c r="J876" s="29"/>
      <c r="K876" s="29"/>
      <c r="L876" s="36"/>
      <c r="M876" s="36"/>
      <c r="N876" s="36"/>
      <c r="O876" s="29"/>
      <c r="P876" s="29"/>
      <c r="Q876" s="29"/>
      <c r="R876" s="29"/>
      <c r="S876" s="29"/>
      <c r="T876" s="29"/>
      <c r="U876" s="29"/>
      <c r="V876" s="29"/>
    </row>
    <row r="877" spans="1:22" ht="12.75">
      <c r="A877" s="23"/>
      <c r="B877" s="25"/>
      <c r="C877" s="41"/>
      <c r="D877" s="29"/>
      <c r="E877" s="29"/>
      <c r="F877" s="29"/>
      <c r="G877" s="29"/>
      <c r="H877" s="29"/>
      <c r="I877" s="23"/>
      <c r="J877" s="29"/>
      <c r="K877" s="29"/>
      <c r="L877" s="36"/>
      <c r="M877" s="36"/>
      <c r="N877" s="36"/>
      <c r="O877" s="29"/>
      <c r="P877" s="29"/>
      <c r="Q877" s="29"/>
      <c r="R877" s="29"/>
      <c r="S877" s="29"/>
      <c r="T877" s="29"/>
      <c r="U877" s="29"/>
      <c r="V877" s="29"/>
    </row>
    <row r="878" spans="1:22" ht="12.75">
      <c r="A878" s="23"/>
      <c r="B878" s="25"/>
      <c r="C878" s="41"/>
      <c r="D878" s="29"/>
      <c r="E878" s="29"/>
      <c r="F878" s="29"/>
      <c r="G878" s="29"/>
      <c r="H878" s="29"/>
      <c r="I878" s="23"/>
      <c r="J878" s="29"/>
      <c r="K878" s="29"/>
      <c r="L878" s="36"/>
      <c r="M878" s="36"/>
      <c r="N878" s="36"/>
      <c r="O878" s="29"/>
      <c r="P878" s="29"/>
      <c r="Q878" s="29"/>
      <c r="R878" s="29"/>
      <c r="S878" s="29"/>
      <c r="T878" s="29"/>
      <c r="U878" s="29"/>
      <c r="V878" s="29"/>
    </row>
    <row r="879" spans="1:22" ht="12.75">
      <c r="A879" s="23"/>
      <c r="B879" s="25"/>
      <c r="C879" s="41"/>
      <c r="D879" s="29"/>
      <c r="E879" s="29"/>
      <c r="F879" s="29"/>
      <c r="G879" s="29"/>
      <c r="H879" s="29"/>
      <c r="I879" s="23"/>
      <c r="J879" s="29"/>
      <c r="K879" s="29"/>
      <c r="L879" s="36"/>
      <c r="M879" s="36"/>
      <c r="N879" s="36"/>
      <c r="O879" s="29"/>
      <c r="P879" s="29"/>
      <c r="Q879" s="29"/>
      <c r="R879" s="29"/>
      <c r="S879" s="29"/>
      <c r="T879" s="29"/>
      <c r="U879" s="29"/>
      <c r="V879" s="29"/>
    </row>
    <row r="880" spans="1:22" ht="12.75">
      <c r="A880" s="23"/>
      <c r="B880" s="25"/>
      <c r="C880" s="41"/>
      <c r="D880" s="29"/>
      <c r="E880" s="29"/>
      <c r="F880" s="29"/>
      <c r="G880" s="29"/>
      <c r="H880" s="29"/>
      <c r="I880" s="23"/>
      <c r="J880" s="29"/>
      <c r="K880" s="29"/>
      <c r="L880" s="36"/>
      <c r="M880" s="36"/>
      <c r="N880" s="36"/>
      <c r="O880" s="29"/>
      <c r="P880" s="29"/>
      <c r="Q880" s="29"/>
      <c r="R880" s="29"/>
      <c r="S880" s="29"/>
      <c r="T880" s="29"/>
      <c r="U880" s="29"/>
      <c r="V880" s="29"/>
    </row>
    <row r="881" spans="1:22" ht="12.75">
      <c r="A881" s="23"/>
      <c r="B881" s="25"/>
      <c r="C881" s="41"/>
      <c r="D881" s="29"/>
      <c r="E881" s="29"/>
      <c r="F881" s="29"/>
      <c r="G881" s="29"/>
      <c r="H881" s="29"/>
      <c r="I881" s="23"/>
      <c r="J881" s="29"/>
      <c r="K881" s="29"/>
      <c r="L881" s="36"/>
      <c r="M881" s="36"/>
      <c r="N881" s="36"/>
      <c r="O881" s="29"/>
      <c r="P881" s="29"/>
      <c r="Q881" s="29"/>
      <c r="R881" s="29"/>
      <c r="S881" s="29"/>
      <c r="T881" s="29"/>
      <c r="U881" s="29"/>
      <c r="V881" s="29"/>
    </row>
    <row r="882" spans="1:22" ht="12.75">
      <c r="A882" s="23"/>
      <c r="B882" s="25"/>
      <c r="C882" s="41"/>
      <c r="D882" s="29"/>
      <c r="E882" s="29"/>
      <c r="F882" s="29"/>
      <c r="G882" s="29"/>
      <c r="H882" s="29"/>
      <c r="I882" s="23"/>
      <c r="J882" s="29"/>
      <c r="K882" s="29"/>
      <c r="L882" s="36"/>
      <c r="M882" s="36"/>
      <c r="N882" s="36"/>
      <c r="O882" s="29"/>
      <c r="P882" s="29"/>
      <c r="Q882" s="29"/>
      <c r="R882" s="29"/>
      <c r="S882" s="29"/>
      <c r="T882" s="29"/>
      <c r="U882" s="29"/>
      <c r="V882" s="29"/>
    </row>
    <row r="883" spans="1:22" ht="12.75">
      <c r="A883" s="23"/>
      <c r="B883" s="25"/>
      <c r="C883" s="41"/>
      <c r="D883" s="29"/>
      <c r="E883" s="29"/>
      <c r="F883" s="29"/>
      <c r="G883" s="29"/>
      <c r="H883" s="29"/>
      <c r="I883" s="23"/>
      <c r="J883" s="29"/>
      <c r="K883" s="29"/>
      <c r="L883" s="36"/>
      <c r="M883" s="36"/>
      <c r="N883" s="36"/>
      <c r="O883" s="29"/>
      <c r="P883" s="29"/>
      <c r="Q883" s="29"/>
      <c r="R883" s="29"/>
      <c r="S883" s="29"/>
      <c r="T883" s="29"/>
      <c r="U883" s="29"/>
      <c r="V883" s="29"/>
    </row>
    <row r="884" spans="1:22" ht="12.75">
      <c r="A884" s="23"/>
      <c r="B884" s="25"/>
      <c r="C884" s="41"/>
      <c r="D884" s="29"/>
      <c r="E884" s="29"/>
      <c r="F884" s="29"/>
      <c r="G884" s="29"/>
      <c r="H884" s="29"/>
      <c r="I884" s="23"/>
      <c r="J884" s="29"/>
      <c r="K884" s="29"/>
      <c r="L884" s="36"/>
      <c r="M884" s="36"/>
      <c r="N884" s="36"/>
      <c r="O884" s="29"/>
      <c r="P884" s="29"/>
      <c r="Q884" s="29"/>
      <c r="R884" s="29"/>
      <c r="S884" s="29"/>
      <c r="T884" s="29"/>
      <c r="U884" s="29"/>
      <c r="V884" s="29"/>
    </row>
    <row r="885" spans="1:22" ht="12.75">
      <c r="A885" s="23"/>
      <c r="B885" s="25"/>
      <c r="C885" s="41"/>
      <c r="D885" s="29"/>
      <c r="E885" s="29"/>
      <c r="F885" s="29"/>
      <c r="G885" s="29"/>
      <c r="H885" s="29"/>
      <c r="I885" s="23"/>
      <c r="J885" s="29"/>
      <c r="K885" s="29"/>
      <c r="L885" s="36"/>
      <c r="M885" s="36"/>
      <c r="N885" s="36"/>
      <c r="O885" s="29"/>
      <c r="P885" s="29"/>
      <c r="Q885" s="29"/>
      <c r="R885" s="29"/>
      <c r="S885" s="29"/>
      <c r="T885" s="29"/>
      <c r="U885" s="29"/>
      <c r="V885" s="29"/>
    </row>
    <row r="886" spans="1:22" ht="12.75">
      <c r="A886" s="23"/>
      <c r="B886" s="25"/>
      <c r="C886" s="41"/>
      <c r="D886" s="29"/>
      <c r="E886" s="29"/>
      <c r="F886" s="29"/>
      <c r="G886" s="29"/>
      <c r="H886" s="29"/>
      <c r="I886" s="23"/>
      <c r="J886" s="29"/>
      <c r="K886" s="29"/>
      <c r="L886" s="36"/>
      <c r="M886" s="36"/>
      <c r="N886" s="36"/>
      <c r="O886" s="29"/>
      <c r="P886" s="29"/>
      <c r="Q886" s="29"/>
      <c r="R886" s="29"/>
      <c r="S886" s="29"/>
      <c r="T886" s="29"/>
      <c r="U886" s="29"/>
      <c r="V886" s="29"/>
    </row>
    <row r="887" spans="1:22" ht="12.75">
      <c r="A887" s="23"/>
      <c r="B887" s="25"/>
      <c r="C887" s="41"/>
      <c r="D887" s="29"/>
      <c r="E887" s="29"/>
      <c r="F887" s="29"/>
      <c r="G887" s="29"/>
      <c r="H887" s="29"/>
      <c r="I887" s="23"/>
      <c r="J887" s="29"/>
      <c r="K887" s="29"/>
      <c r="L887" s="36"/>
      <c r="M887" s="36"/>
      <c r="N887" s="36"/>
      <c r="O887" s="29"/>
      <c r="P887" s="29"/>
      <c r="Q887" s="29"/>
      <c r="R887" s="29"/>
      <c r="S887" s="29"/>
      <c r="T887" s="29"/>
      <c r="U887" s="29"/>
      <c r="V887" s="29"/>
    </row>
    <row r="888" spans="1:22" ht="12.75">
      <c r="A888" s="23"/>
      <c r="B888" s="25"/>
      <c r="C888" s="41"/>
      <c r="D888" s="29"/>
      <c r="E888" s="29"/>
      <c r="F888" s="29"/>
      <c r="G888" s="29"/>
      <c r="H888" s="29"/>
      <c r="I888" s="23"/>
      <c r="J888" s="29"/>
      <c r="K888" s="29"/>
      <c r="L888" s="36"/>
      <c r="M888" s="36"/>
      <c r="N888" s="36"/>
      <c r="O888" s="29"/>
      <c r="P888" s="29"/>
      <c r="Q888" s="29"/>
      <c r="R888" s="29"/>
      <c r="S888" s="29"/>
      <c r="T888" s="29"/>
      <c r="U888" s="29"/>
      <c r="V888" s="29"/>
    </row>
    <row r="889" spans="1:22" ht="12.75">
      <c r="A889" s="23"/>
      <c r="B889" s="25"/>
      <c r="C889" s="41"/>
      <c r="D889" s="29"/>
      <c r="E889" s="29"/>
      <c r="F889" s="29"/>
      <c r="G889" s="29"/>
      <c r="H889" s="29"/>
      <c r="I889" s="23"/>
      <c r="J889" s="29"/>
      <c r="K889" s="29"/>
      <c r="L889" s="36"/>
      <c r="M889" s="36"/>
      <c r="N889" s="36"/>
      <c r="O889" s="29"/>
      <c r="P889" s="29"/>
      <c r="Q889" s="29"/>
      <c r="R889" s="29"/>
      <c r="S889" s="29"/>
      <c r="T889" s="29"/>
      <c r="U889" s="29"/>
      <c r="V889" s="29"/>
    </row>
    <row r="890" spans="1:22" ht="12.75">
      <c r="A890" s="23"/>
      <c r="B890" s="25"/>
      <c r="C890" s="41"/>
      <c r="D890" s="29"/>
      <c r="E890" s="29"/>
      <c r="F890" s="29"/>
      <c r="G890" s="29"/>
      <c r="H890" s="29"/>
      <c r="I890" s="23"/>
      <c r="J890" s="29"/>
      <c r="K890" s="29"/>
      <c r="L890" s="36"/>
      <c r="M890" s="36"/>
      <c r="N890" s="36"/>
      <c r="O890" s="29"/>
      <c r="P890" s="29"/>
      <c r="Q890" s="29"/>
      <c r="R890" s="29"/>
      <c r="S890" s="29"/>
      <c r="T890" s="29"/>
      <c r="U890" s="29"/>
      <c r="V890" s="29"/>
    </row>
    <row r="891" spans="1:22" ht="12.75">
      <c r="A891" s="23"/>
      <c r="B891" s="25"/>
      <c r="C891" s="41"/>
      <c r="D891" s="29"/>
      <c r="E891" s="29"/>
      <c r="F891" s="29"/>
      <c r="G891" s="29"/>
      <c r="H891" s="29"/>
      <c r="I891" s="23"/>
      <c r="J891" s="29"/>
      <c r="K891" s="29"/>
      <c r="L891" s="36"/>
      <c r="M891" s="36"/>
      <c r="N891" s="36"/>
      <c r="O891" s="29"/>
      <c r="P891" s="29"/>
      <c r="Q891" s="29"/>
      <c r="R891" s="29"/>
      <c r="S891" s="29"/>
      <c r="T891" s="29"/>
      <c r="U891" s="29"/>
      <c r="V891" s="29"/>
    </row>
    <row r="892" spans="1:22" ht="12.75">
      <c r="A892" s="23"/>
      <c r="B892" s="25"/>
      <c r="C892" s="41"/>
      <c r="D892" s="29"/>
      <c r="E892" s="29"/>
      <c r="F892" s="29"/>
      <c r="G892" s="29"/>
      <c r="H892" s="29"/>
      <c r="I892" s="23"/>
      <c r="J892" s="29"/>
      <c r="K892" s="29"/>
      <c r="L892" s="36"/>
      <c r="M892" s="36"/>
      <c r="N892" s="36"/>
      <c r="O892" s="29"/>
      <c r="P892" s="29"/>
      <c r="Q892" s="29"/>
      <c r="R892" s="29"/>
      <c r="S892" s="29"/>
      <c r="T892" s="29"/>
      <c r="U892" s="29"/>
      <c r="V892" s="29"/>
    </row>
    <row r="893" spans="1:22" ht="12.75">
      <c r="A893" s="23"/>
      <c r="B893" s="25"/>
      <c r="C893" s="41"/>
      <c r="D893" s="29"/>
      <c r="E893" s="29"/>
      <c r="F893" s="29"/>
      <c r="G893" s="29"/>
      <c r="H893" s="29"/>
      <c r="I893" s="23"/>
      <c r="J893" s="29"/>
      <c r="K893" s="29"/>
      <c r="L893" s="36"/>
      <c r="M893" s="36"/>
      <c r="N893" s="36"/>
      <c r="O893" s="29"/>
      <c r="P893" s="29"/>
      <c r="Q893" s="29"/>
      <c r="R893" s="29"/>
      <c r="S893" s="29"/>
      <c r="T893" s="29"/>
      <c r="U893" s="29"/>
      <c r="V893" s="29"/>
    </row>
    <row r="894" spans="1:22" ht="12.75">
      <c r="A894" s="23"/>
      <c r="B894" s="25"/>
      <c r="C894" s="41"/>
      <c r="D894" s="29"/>
      <c r="E894" s="29"/>
      <c r="F894" s="29"/>
      <c r="G894" s="29"/>
      <c r="H894" s="29"/>
      <c r="I894" s="23"/>
      <c r="J894" s="29"/>
      <c r="K894" s="29"/>
      <c r="L894" s="36"/>
      <c r="M894" s="36"/>
      <c r="N894" s="36"/>
      <c r="O894" s="29"/>
      <c r="P894" s="29"/>
      <c r="Q894" s="29"/>
      <c r="R894" s="29"/>
      <c r="S894" s="29"/>
      <c r="T894" s="29"/>
      <c r="U894" s="29"/>
      <c r="V894" s="29"/>
    </row>
    <row r="895" spans="1:22" ht="12.75">
      <c r="A895" s="23"/>
      <c r="B895" s="25"/>
      <c r="C895" s="41"/>
      <c r="D895" s="29"/>
      <c r="E895" s="29"/>
      <c r="F895" s="29"/>
      <c r="G895" s="29"/>
      <c r="H895" s="29"/>
      <c r="I895" s="23"/>
      <c r="J895" s="29"/>
      <c r="K895" s="29"/>
      <c r="L895" s="36"/>
      <c r="M895" s="36"/>
      <c r="N895" s="36"/>
      <c r="O895" s="29"/>
      <c r="P895" s="29"/>
      <c r="Q895" s="29"/>
      <c r="R895" s="29"/>
      <c r="S895" s="29"/>
      <c r="T895" s="29"/>
      <c r="U895" s="29"/>
      <c r="V895" s="29"/>
    </row>
    <row r="896" spans="1:22" ht="12.75">
      <c r="A896" s="23"/>
      <c r="B896" s="25"/>
      <c r="C896" s="41"/>
      <c r="D896" s="29"/>
      <c r="E896" s="29"/>
      <c r="F896" s="29"/>
      <c r="G896" s="29"/>
      <c r="H896" s="29"/>
      <c r="I896" s="23"/>
      <c r="J896" s="29"/>
      <c r="K896" s="29"/>
      <c r="L896" s="36"/>
      <c r="M896" s="36"/>
      <c r="N896" s="36"/>
      <c r="O896" s="29"/>
      <c r="P896" s="29"/>
      <c r="Q896" s="29"/>
      <c r="R896" s="29"/>
      <c r="S896" s="29"/>
      <c r="T896" s="29"/>
      <c r="U896" s="29"/>
      <c r="V896" s="29"/>
    </row>
    <row r="897" spans="1:22" ht="12.75">
      <c r="A897" s="23"/>
      <c r="B897" s="25"/>
      <c r="C897" s="41"/>
      <c r="D897" s="29"/>
      <c r="E897" s="29"/>
      <c r="F897" s="29"/>
      <c r="G897" s="29"/>
      <c r="H897" s="29"/>
      <c r="I897" s="23"/>
      <c r="J897" s="29"/>
      <c r="K897" s="29"/>
      <c r="L897" s="36"/>
      <c r="M897" s="36"/>
      <c r="N897" s="36"/>
      <c r="O897" s="29"/>
      <c r="P897" s="29"/>
      <c r="Q897" s="29"/>
      <c r="R897" s="29"/>
      <c r="S897" s="29"/>
      <c r="T897" s="29"/>
      <c r="U897" s="29"/>
      <c r="V897" s="29"/>
    </row>
    <row r="898" spans="1:22" ht="12.75">
      <c r="A898" s="23"/>
      <c r="B898" s="25"/>
      <c r="C898" s="41"/>
      <c r="D898" s="29"/>
      <c r="E898" s="29"/>
      <c r="F898" s="29"/>
      <c r="G898" s="29"/>
      <c r="H898" s="29"/>
      <c r="I898" s="23"/>
      <c r="J898" s="29"/>
      <c r="K898" s="29"/>
      <c r="L898" s="36"/>
      <c r="M898" s="36"/>
      <c r="N898" s="36"/>
      <c r="O898" s="29"/>
      <c r="P898" s="29"/>
      <c r="Q898" s="29"/>
      <c r="R898" s="29"/>
      <c r="S898" s="29"/>
      <c r="T898" s="29"/>
      <c r="U898" s="29"/>
      <c r="V898" s="29"/>
    </row>
    <row r="899" spans="1:22" ht="12.75">
      <c r="A899" s="23"/>
      <c r="B899" s="25"/>
      <c r="C899" s="41"/>
      <c r="D899" s="29"/>
      <c r="E899" s="29"/>
      <c r="F899" s="29"/>
      <c r="G899" s="29"/>
      <c r="H899" s="29"/>
      <c r="I899" s="23"/>
      <c r="J899" s="29"/>
      <c r="K899" s="29"/>
      <c r="L899" s="36"/>
      <c r="M899" s="36"/>
      <c r="N899" s="36"/>
      <c r="O899" s="29"/>
      <c r="P899" s="29"/>
      <c r="Q899" s="29"/>
      <c r="R899" s="29"/>
      <c r="S899" s="29"/>
      <c r="T899" s="29"/>
      <c r="U899" s="29"/>
      <c r="V899" s="29"/>
    </row>
    <row r="900" spans="1:22" ht="12.75">
      <c r="A900" s="23"/>
      <c r="B900" s="25"/>
      <c r="C900" s="41"/>
      <c r="D900" s="29"/>
      <c r="E900" s="29"/>
      <c r="F900" s="29"/>
      <c r="G900" s="29"/>
      <c r="H900" s="29"/>
      <c r="I900" s="23"/>
      <c r="J900" s="29"/>
      <c r="K900" s="29"/>
      <c r="L900" s="36"/>
      <c r="M900" s="36"/>
      <c r="N900" s="36"/>
      <c r="O900" s="29"/>
      <c r="P900" s="29"/>
      <c r="Q900" s="29"/>
      <c r="R900" s="29"/>
      <c r="S900" s="29"/>
      <c r="T900" s="29"/>
      <c r="U900" s="29"/>
      <c r="V900" s="29"/>
    </row>
    <row r="901" spans="1:22" ht="12.75">
      <c r="A901" s="23"/>
      <c r="B901" s="25"/>
      <c r="C901" s="41"/>
      <c r="D901" s="29"/>
      <c r="E901" s="29"/>
      <c r="F901" s="29"/>
      <c r="G901" s="29"/>
      <c r="H901" s="29"/>
      <c r="I901" s="23"/>
      <c r="J901" s="29"/>
      <c r="K901" s="29"/>
      <c r="L901" s="36"/>
      <c r="M901" s="36"/>
      <c r="N901" s="36"/>
      <c r="O901" s="29"/>
      <c r="P901" s="29"/>
      <c r="Q901" s="29"/>
      <c r="R901" s="29"/>
      <c r="S901" s="29"/>
      <c r="T901" s="29"/>
      <c r="U901" s="29"/>
      <c r="V901" s="29"/>
    </row>
    <row r="902" spans="1:22" ht="12.75">
      <c r="A902" s="23"/>
      <c r="B902" s="25"/>
      <c r="C902" s="41"/>
      <c r="D902" s="29"/>
      <c r="E902" s="29"/>
      <c r="F902" s="29"/>
      <c r="G902" s="29"/>
      <c r="H902" s="29"/>
      <c r="I902" s="23"/>
      <c r="J902" s="29"/>
      <c r="K902" s="29"/>
      <c r="L902" s="36"/>
      <c r="M902" s="36"/>
      <c r="N902" s="36"/>
      <c r="O902" s="29"/>
      <c r="P902" s="29"/>
      <c r="Q902" s="29"/>
      <c r="R902" s="29"/>
      <c r="S902" s="29"/>
      <c r="T902" s="29"/>
      <c r="U902" s="29"/>
      <c r="V902" s="29"/>
    </row>
    <row r="903" spans="1:22" ht="12.75">
      <c r="A903" s="23"/>
      <c r="B903" s="25"/>
      <c r="C903" s="41"/>
      <c r="D903" s="29"/>
      <c r="E903" s="29"/>
      <c r="F903" s="29"/>
      <c r="G903" s="29"/>
      <c r="H903" s="29"/>
      <c r="I903" s="23"/>
      <c r="J903" s="29"/>
      <c r="K903" s="29"/>
      <c r="L903" s="36"/>
      <c r="M903" s="36"/>
      <c r="N903" s="36"/>
      <c r="O903" s="29"/>
      <c r="P903" s="29"/>
      <c r="Q903" s="29"/>
      <c r="R903" s="29"/>
      <c r="S903" s="29"/>
      <c r="T903" s="29"/>
      <c r="U903" s="29"/>
      <c r="V903" s="29"/>
    </row>
    <row r="904" spans="1:22" ht="12.75">
      <c r="A904" s="23"/>
      <c r="B904" s="25"/>
      <c r="C904" s="41"/>
      <c r="D904" s="29"/>
      <c r="E904" s="29"/>
      <c r="F904" s="29"/>
      <c r="G904" s="29"/>
      <c r="H904" s="29"/>
      <c r="I904" s="23"/>
      <c r="J904" s="29"/>
      <c r="K904" s="29"/>
      <c r="L904" s="36"/>
      <c r="M904" s="36"/>
      <c r="N904" s="36"/>
      <c r="O904" s="29"/>
      <c r="P904" s="29"/>
      <c r="Q904" s="29"/>
      <c r="R904" s="29"/>
      <c r="S904" s="29"/>
      <c r="T904" s="29"/>
      <c r="U904" s="29"/>
      <c r="V904" s="29"/>
    </row>
    <row r="905" spans="1:22" ht="12.75">
      <c r="A905" s="23"/>
      <c r="B905" s="25"/>
      <c r="C905" s="41"/>
      <c r="D905" s="29"/>
      <c r="E905" s="29"/>
      <c r="F905" s="29"/>
      <c r="G905" s="29"/>
      <c r="H905" s="29"/>
      <c r="I905" s="23"/>
      <c r="J905" s="29"/>
      <c r="K905" s="29"/>
      <c r="L905" s="36"/>
      <c r="M905" s="36"/>
      <c r="N905" s="36"/>
      <c r="O905" s="29"/>
      <c r="P905" s="29"/>
      <c r="Q905" s="29"/>
      <c r="R905" s="29"/>
      <c r="S905" s="29"/>
      <c r="T905" s="29"/>
      <c r="U905" s="29"/>
      <c r="V905" s="29"/>
    </row>
    <row r="906" spans="1:22" ht="12.75">
      <c r="A906" s="23"/>
      <c r="B906" s="25"/>
      <c r="C906" s="41"/>
      <c r="D906" s="29"/>
      <c r="E906" s="29"/>
      <c r="F906" s="29"/>
      <c r="G906" s="29"/>
      <c r="H906" s="29"/>
      <c r="I906" s="23"/>
      <c r="J906" s="29"/>
      <c r="K906" s="29"/>
      <c r="L906" s="36"/>
      <c r="M906" s="36"/>
      <c r="N906" s="36"/>
      <c r="O906" s="29"/>
      <c r="P906" s="29"/>
      <c r="Q906" s="29"/>
      <c r="R906" s="29"/>
      <c r="S906" s="29"/>
      <c r="T906" s="29"/>
      <c r="U906" s="29"/>
      <c r="V906" s="29"/>
    </row>
    <row r="907" spans="1:22" ht="12.75">
      <c r="A907" s="23"/>
      <c r="B907" s="25"/>
      <c r="C907" s="41"/>
      <c r="D907" s="29"/>
      <c r="E907" s="29"/>
      <c r="F907" s="29"/>
      <c r="G907" s="29"/>
      <c r="H907" s="29"/>
      <c r="I907" s="23"/>
      <c r="J907" s="29"/>
      <c r="K907" s="29"/>
      <c r="L907" s="36"/>
      <c r="M907" s="36"/>
      <c r="N907" s="36"/>
      <c r="O907" s="29"/>
      <c r="P907" s="29"/>
      <c r="Q907" s="29"/>
      <c r="R907" s="29"/>
      <c r="S907" s="29"/>
      <c r="T907" s="29"/>
      <c r="U907" s="29"/>
      <c r="V907" s="29"/>
    </row>
    <row r="908" spans="1:22" ht="12.75">
      <c r="A908" s="23"/>
      <c r="B908" s="25"/>
      <c r="C908" s="41"/>
      <c r="D908" s="29"/>
      <c r="E908" s="29"/>
      <c r="F908" s="29"/>
      <c r="G908" s="29"/>
      <c r="H908" s="29"/>
      <c r="I908" s="23"/>
      <c r="J908" s="29"/>
      <c r="K908" s="29"/>
      <c r="L908" s="36"/>
      <c r="M908" s="36"/>
      <c r="N908" s="36"/>
      <c r="O908" s="29"/>
      <c r="P908" s="29"/>
      <c r="Q908" s="29"/>
      <c r="R908" s="29"/>
      <c r="S908" s="29"/>
      <c r="T908" s="29"/>
      <c r="U908" s="29"/>
      <c r="V908" s="29"/>
    </row>
    <row r="909" spans="1:22" ht="12.75">
      <c r="A909" s="23"/>
      <c r="B909" s="25"/>
      <c r="C909" s="41"/>
      <c r="D909" s="29"/>
      <c r="E909" s="29"/>
      <c r="F909" s="29"/>
      <c r="G909" s="29"/>
      <c r="H909" s="29"/>
      <c r="I909" s="23"/>
      <c r="J909" s="29"/>
      <c r="K909" s="29"/>
      <c r="L909" s="36"/>
      <c r="M909" s="36"/>
      <c r="N909" s="36"/>
      <c r="O909" s="29"/>
      <c r="P909" s="29"/>
      <c r="Q909" s="29"/>
      <c r="R909" s="29"/>
      <c r="S909" s="29"/>
      <c r="T909" s="29"/>
      <c r="U909" s="29"/>
      <c r="V909" s="29"/>
    </row>
    <row r="910" spans="1:22" ht="12.75">
      <c r="A910" s="23"/>
      <c r="B910" s="25"/>
      <c r="C910" s="41"/>
      <c r="D910" s="29"/>
      <c r="E910" s="29"/>
      <c r="F910" s="29"/>
      <c r="G910" s="29"/>
      <c r="H910" s="29"/>
      <c r="I910" s="23"/>
      <c r="J910" s="29"/>
      <c r="K910" s="29"/>
      <c r="L910" s="36"/>
      <c r="M910" s="36"/>
      <c r="N910" s="36"/>
      <c r="O910" s="29"/>
      <c r="P910" s="29"/>
      <c r="Q910" s="29"/>
      <c r="R910" s="29"/>
      <c r="S910" s="29"/>
      <c r="T910" s="29"/>
      <c r="U910" s="29"/>
      <c r="V910" s="29"/>
    </row>
    <row r="911" spans="1:22" ht="12.75">
      <c r="A911" s="23"/>
      <c r="B911" s="25"/>
      <c r="C911" s="41"/>
      <c r="D911" s="29"/>
      <c r="E911" s="29"/>
      <c r="F911" s="29"/>
      <c r="G911" s="29"/>
      <c r="H911" s="29"/>
      <c r="I911" s="23"/>
      <c r="J911" s="29"/>
      <c r="K911" s="29"/>
      <c r="L911" s="36"/>
      <c r="M911" s="36"/>
      <c r="N911" s="36"/>
      <c r="O911" s="29"/>
      <c r="P911" s="29"/>
      <c r="Q911" s="29"/>
      <c r="R911" s="29"/>
      <c r="S911" s="29"/>
      <c r="T911" s="29"/>
      <c r="U911" s="29"/>
      <c r="V911" s="29"/>
    </row>
    <row r="912" spans="1:22" ht="12.75">
      <c r="A912" s="23"/>
      <c r="B912" s="25"/>
      <c r="C912" s="41"/>
      <c r="D912" s="29"/>
      <c r="E912" s="29"/>
      <c r="F912" s="29"/>
      <c r="G912" s="29"/>
      <c r="H912" s="29"/>
      <c r="I912" s="23"/>
      <c r="J912" s="29"/>
      <c r="K912" s="29"/>
      <c r="L912" s="36"/>
      <c r="M912" s="36"/>
      <c r="N912" s="36"/>
      <c r="O912" s="29"/>
      <c r="P912" s="29"/>
      <c r="Q912" s="29"/>
      <c r="R912" s="29"/>
      <c r="S912" s="29"/>
      <c r="T912" s="29"/>
      <c r="U912" s="29"/>
      <c r="V912" s="29"/>
    </row>
    <row r="913" spans="1:22" ht="12.75">
      <c r="A913" s="23"/>
      <c r="B913" s="25"/>
      <c r="C913" s="41"/>
      <c r="D913" s="29"/>
      <c r="E913" s="29"/>
      <c r="F913" s="29"/>
      <c r="G913" s="29"/>
      <c r="H913" s="29"/>
      <c r="I913" s="23"/>
      <c r="J913" s="29"/>
      <c r="K913" s="29"/>
      <c r="L913" s="36"/>
      <c r="M913" s="36"/>
      <c r="N913" s="36"/>
      <c r="O913" s="29"/>
      <c r="P913" s="29"/>
      <c r="Q913" s="29"/>
      <c r="R913" s="29"/>
      <c r="S913" s="29"/>
      <c r="T913" s="29"/>
      <c r="U913" s="29"/>
      <c r="V913" s="29"/>
    </row>
    <row r="914" spans="1:22" ht="12.75">
      <c r="A914" s="23"/>
      <c r="B914" s="25"/>
      <c r="C914" s="41"/>
      <c r="D914" s="29"/>
      <c r="E914" s="29"/>
      <c r="F914" s="29"/>
      <c r="G914" s="29"/>
      <c r="H914" s="29"/>
      <c r="I914" s="23"/>
      <c r="J914" s="29"/>
      <c r="K914" s="29"/>
      <c r="L914" s="36"/>
      <c r="M914" s="36"/>
      <c r="N914" s="36"/>
      <c r="O914" s="29"/>
      <c r="P914" s="29"/>
      <c r="Q914" s="29"/>
      <c r="R914" s="29"/>
      <c r="S914" s="29"/>
      <c r="T914" s="29"/>
      <c r="U914" s="29"/>
      <c r="V914" s="29"/>
    </row>
    <row r="915" spans="1:22" ht="12.75">
      <c r="A915" s="23"/>
      <c r="B915" s="25"/>
      <c r="C915" s="41"/>
      <c r="D915" s="29"/>
      <c r="E915" s="29"/>
      <c r="F915" s="29"/>
      <c r="G915" s="29"/>
      <c r="H915" s="29"/>
      <c r="I915" s="23"/>
      <c r="J915" s="29"/>
      <c r="K915" s="29"/>
      <c r="L915" s="36"/>
      <c r="M915" s="36"/>
      <c r="N915" s="36"/>
      <c r="O915" s="29"/>
      <c r="P915" s="29"/>
      <c r="Q915" s="29"/>
      <c r="R915" s="29"/>
      <c r="S915" s="29"/>
      <c r="T915" s="29"/>
      <c r="U915" s="29"/>
      <c r="V915" s="29"/>
    </row>
    <row r="916" spans="1:22" ht="12.75">
      <c r="A916" s="23"/>
      <c r="B916" s="25"/>
      <c r="C916" s="41"/>
      <c r="D916" s="29"/>
      <c r="E916" s="29"/>
      <c r="F916" s="29"/>
      <c r="G916" s="29"/>
      <c r="H916" s="29"/>
      <c r="I916" s="23"/>
      <c r="J916" s="29"/>
      <c r="K916" s="29"/>
      <c r="L916" s="36"/>
      <c r="M916" s="36"/>
      <c r="N916" s="36"/>
      <c r="O916" s="29"/>
      <c r="P916" s="29"/>
      <c r="Q916" s="29"/>
      <c r="R916" s="29"/>
      <c r="S916" s="29"/>
      <c r="T916" s="29"/>
      <c r="U916" s="29"/>
      <c r="V916" s="29"/>
    </row>
    <row r="917" spans="1:22" ht="12.75">
      <c r="A917" s="23"/>
      <c r="B917" s="25"/>
      <c r="C917" s="41"/>
      <c r="D917" s="29"/>
      <c r="E917" s="29"/>
      <c r="F917" s="29"/>
      <c r="G917" s="29"/>
      <c r="H917" s="29"/>
      <c r="I917" s="23"/>
      <c r="J917" s="29"/>
      <c r="K917" s="29"/>
      <c r="L917" s="36"/>
      <c r="M917" s="36"/>
      <c r="N917" s="36"/>
      <c r="O917" s="29"/>
      <c r="P917" s="29"/>
      <c r="Q917" s="29"/>
      <c r="R917" s="29"/>
      <c r="S917" s="29"/>
      <c r="T917" s="29"/>
      <c r="U917" s="29"/>
      <c r="V917" s="29"/>
    </row>
    <row r="918" spans="1:22" ht="12.75">
      <c r="A918" s="23"/>
      <c r="B918" s="25"/>
      <c r="C918" s="41"/>
      <c r="D918" s="29"/>
      <c r="E918" s="29"/>
      <c r="F918" s="29"/>
      <c r="G918" s="29"/>
      <c r="H918" s="29"/>
      <c r="I918" s="23"/>
      <c r="J918" s="29"/>
      <c r="K918" s="29"/>
      <c r="L918" s="36"/>
      <c r="M918" s="36"/>
      <c r="N918" s="36"/>
      <c r="O918" s="29"/>
      <c r="P918" s="29"/>
      <c r="Q918" s="29"/>
      <c r="R918" s="29"/>
      <c r="S918" s="29"/>
      <c r="T918" s="29"/>
      <c r="U918" s="29"/>
      <c r="V918" s="29"/>
    </row>
    <row r="919" spans="1:22" ht="12.75">
      <c r="A919" s="23"/>
      <c r="B919" s="25"/>
      <c r="C919" s="41"/>
      <c r="D919" s="29"/>
      <c r="E919" s="29"/>
      <c r="F919" s="29"/>
      <c r="G919" s="29"/>
      <c r="H919" s="29"/>
      <c r="I919" s="23"/>
      <c r="J919" s="29"/>
      <c r="K919" s="29"/>
      <c r="L919" s="36"/>
      <c r="M919" s="36"/>
      <c r="N919" s="36"/>
      <c r="O919" s="29"/>
      <c r="P919" s="29"/>
      <c r="Q919" s="29"/>
      <c r="R919" s="29"/>
      <c r="S919" s="29"/>
      <c r="T919" s="29"/>
      <c r="U919" s="29"/>
      <c r="V919" s="29"/>
    </row>
    <row r="920" spans="1:22" ht="12.75">
      <c r="A920" s="23"/>
      <c r="B920" s="25"/>
      <c r="C920" s="41"/>
      <c r="D920" s="29"/>
      <c r="E920" s="29"/>
      <c r="F920" s="29"/>
      <c r="G920" s="29"/>
      <c r="H920" s="29"/>
      <c r="I920" s="23"/>
      <c r="J920" s="29"/>
      <c r="K920" s="29"/>
      <c r="L920" s="36"/>
      <c r="M920" s="36"/>
      <c r="N920" s="36"/>
      <c r="O920" s="29"/>
      <c r="P920" s="29"/>
      <c r="Q920" s="29"/>
      <c r="R920" s="29"/>
      <c r="S920" s="29"/>
      <c r="T920" s="29"/>
      <c r="U920" s="29"/>
      <c r="V920" s="29"/>
    </row>
    <row r="921" spans="1:22" ht="12.75">
      <c r="A921" s="23"/>
      <c r="B921" s="25"/>
      <c r="C921" s="41"/>
      <c r="D921" s="29"/>
      <c r="E921" s="29"/>
      <c r="F921" s="29"/>
      <c r="G921" s="29"/>
      <c r="H921" s="29"/>
      <c r="I921" s="23"/>
      <c r="J921" s="29"/>
      <c r="K921" s="29"/>
      <c r="L921" s="36"/>
      <c r="M921" s="36"/>
      <c r="N921" s="36"/>
      <c r="O921" s="29"/>
      <c r="P921" s="29"/>
      <c r="Q921" s="29"/>
      <c r="R921" s="29"/>
      <c r="S921" s="29"/>
      <c r="T921" s="29"/>
      <c r="U921" s="29"/>
      <c r="V921" s="29"/>
    </row>
    <row r="922" spans="1:22" ht="12.75">
      <c r="A922" s="23"/>
      <c r="B922" s="25"/>
      <c r="C922" s="41"/>
      <c r="D922" s="29"/>
      <c r="E922" s="29"/>
      <c r="F922" s="29"/>
      <c r="G922" s="29"/>
      <c r="H922" s="29"/>
      <c r="I922" s="23"/>
      <c r="J922" s="29"/>
      <c r="K922" s="29"/>
      <c r="L922" s="36"/>
      <c r="M922" s="36"/>
      <c r="N922" s="36"/>
      <c r="O922" s="29"/>
      <c r="P922" s="29"/>
      <c r="Q922" s="29"/>
      <c r="R922" s="29"/>
      <c r="S922" s="29"/>
      <c r="T922" s="29"/>
      <c r="U922" s="29"/>
      <c r="V922" s="29"/>
    </row>
    <row r="923" spans="1:22" ht="12.75">
      <c r="A923" s="23"/>
      <c r="B923" s="25"/>
      <c r="C923" s="41"/>
      <c r="D923" s="29"/>
      <c r="E923" s="29"/>
      <c r="F923" s="29"/>
      <c r="G923" s="29"/>
      <c r="H923" s="29"/>
      <c r="I923" s="23"/>
      <c r="J923" s="29"/>
      <c r="K923" s="29"/>
      <c r="L923" s="36"/>
      <c r="M923" s="36"/>
      <c r="N923" s="36"/>
      <c r="O923" s="29"/>
      <c r="P923" s="29"/>
      <c r="Q923" s="29"/>
      <c r="R923" s="29"/>
      <c r="S923" s="29"/>
      <c r="T923" s="29"/>
      <c r="U923" s="29"/>
      <c r="V923" s="29"/>
    </row>
    <row r="924" spans="1:22" ht="12.75">
      <c r="A924" s="23"/>
      <c r="B924" s="25"/>
      <c r="C924" s="41"/>
      <c r="D924" s="29"/>
      <c r="E924" s="29"/>
      <c r="F924" s="29"/>
      <c r="G924" s="29"/>
      <c r="H924" s="29"/>
      <c r="I924" s="23"/>
      <c r="J924" s="29"/>
      <c r="K924" s="29"/>
      <c r="L924" s="36"/>
      <c r="M924" s="36"/>
      <c r="N924" s="36"/>
      <c r="O924" s="29"/>
      <c r="P924" s="29"/>
      <c r="Q924" s="29"/>
      <c r="R924" s="29"/>
      <c r="S924" s="29"/>
      <c r="T924" s="29"/>
      <c r="U924" s="29"/>
      <c r="V924" s="29"/>
    </row>
    <row r="925" spans="1:22" ht="12.75">
      <c r="A925" s="23"/>
      <c r="B925" s="25"/>
      <c r="C925" s="41"/>
      <c r="D925" s="29"/>
      <c r="E925" s="29"/>
      <c r="F925" s="29"/>
      <c r="G925" s="29"/>
      <c r="H925" s="29"/>
      <c r="I925" s="23"/>
      <c r="J925" s="29"/>
      <c r="K925" s="29"/>
      <c r="L925" s="36"/>
      <c r="M925" s="36"/>
      <c r="N925" s="36"/>
      <c r="O925" s="29"/>
      <c r="P925" s="29"/>
      <c r="Q925" s="29"/>
      <c r="R925" s="29"/>
      <c r="S925" s="29"/>
      <c r="T925" s="29"/>
      <c r="U925" s="29"/>
      <c r="V925" s="29"/>
    </row>
    <row r="926" spans="1:22" ht="12.75">
      <c r="A926" s="23"/>
      <c r="B926" s="25"/>
      <c r="C926" s="41"/>
      <c r="D926" s="29"/>
      <c r="E926" s="29"/>
      <c r="F926" s="29"/>
      <c r="G926" s="29"/>
      <c r="H926" s="29"/>
      <c r="I926" s="23"/>
      <c r="J926" s="29"/>
      <c r="K926" s="29"/>
      <c r="L926" s="36"/>
      <c r="M926" s="36"/>
      <c r="N926" s="36"/>
      <c r="O926" s="29"/>
      <c r="P926" s="29"/>
      <c r="Q926" s="29"/>
      <c r="R926" s="29"/>
      <c r="S926" s="29"/>
      <c r="T926" s="29"/>
      <c r="U926" s="29"/>
      <c r="V926" s="29"/>
    </row>
    <row r="927" spans="1:22" ht="12.75">
      <c r="A927" s="23"/>
      <c r="B927" s="25"/>
      <c r="C927" s="41"/>
      <c r="D927" s="29"/>
      <c r="E927" s="29"/>
      <c r="F927" s="29"/>
      <c r="G927" s="29"/>
      <c r="H927" s="29"/>
      <c r="I927" s="23"/>
      <c r="J927" s="29"/>
      <c r="K927" s="29"/>
      <c r="L927" s="36"/>
      <c r="M927" s="36"/>
      <c r="N927" s="36"/>
      <c r="O927" s="29"/>
      <c r="P927" s="29"/>
      <c r="Q927" s="29"/>
      <c r="R927" s="29"/>
      <c r="S927" s="29"/>
      <c r="T927" s="29"/>
      <c r="U927" s="29"/>
      <c r="V927" s="29"/>
    </row>
    <row r="928" spans="1:22" ht="12.75">
      <c r="A928" s="23"/>
      <c r="B928" s="25"/>
      <c r="C928" s="41"/>
      <c r="D928" s="29"/>
      <c r="E928" s="29"/>
      <c r="F928" s="29"/>
      <c r="G928" s="29"/>
      <c r="H928" s="29"/>
      <c r="I928" s="23"/>
      <c r="J928" s="29"/>
      <c r="K928" s="29"/>
      <c r="L928" s="36"/>
      <c r="M928" s="36"/>
      <c r="N928" s="36"/>
      <c r="O928" s="29"/>
      <c r="P928" s="29"/>
      <c r="Q928" s="29"/>
      <c r="R928" s="29"/>
      <c r="S928" s="29"/>
      <c r="T928" s="29"/>
      <c r="U928" s="29"/>
      <c r="V928" s="29"/>
    </row>
    <row r="929" spans="1:22" ht="12.75">
      <c r="A929" s="23"/>
      <c r="B929" s="25"/>
      <c r="C929" s="41"/>
      <c r="D929" s="29"/>
      <c r="E929" s="29"/>
      <c r="F929" s="29"/>
      <c r="G929" s="29"/>
      <c r="H929" s="29"/>
      <c r="I929" s="23"/>
      <c r="J929" s="29"/>
      <c r="K929" s="29"/>
      <c r="L929" s="36"/>
      <c r="M929" s="36"/>
      <c r="N929" s="36"/>
      <c r="O929" s="29"/>
      <c r="P929" s="29"/>
      <c r="Q929" s="29"/>
      <c r="R929" s="29"/>
      <c r="S929" s="29"/>
      <c r="T929" s="29"/>
      <c r="U929" s="29"/>
      <c r="V929" s="29"/>
    </row>
    <row r="930" spans="1:22" ht="12.75">
      <c r="A930" s="23"/>
      <c r="B930" s="25"/>
      <c r="C930" s="41"/>
      <c r="D930" s="29"/>
      <c r="E930" s="29"/>
      <c r="F930" s="29"/>
      <c r="G930" s="29"/>
      <c r="H930" s="29"/>
      <c r="I930" s="23"/>
      <c r="J930" s="29"/>
      <c r="K930" s="29"/>
      <c r="L930" s="36"/>
      <c r="M930" s="36"/>
      <c r="N930" s="36"/>
      <c r="O930" s="29"/>
      <c r="P930" s="29"/>
      <c r="Q930" s="29"/>
      <c r="R930" s="29"/>
      <c r="S930" s="29"/>
      <c r="T930" s="29"/>
      <c r="U930" s="29"/>
      <c r="V930" s="29"/>
    </row>
    <row r="931" spans="1:22" ht="12.75">
      <c r="A931" s="23"/>
      <c r="B931" s="25"/>
      <c r="C931" s="41"/>
      <c r="D931" s="29"/>
      <c r="E931" s="29"/>
      <c r="F931" s="29"/>
      <c r="G931" s="29"/>
      <c r="H931" s="29"/>
      <c r="I931" s="23"/>
      <c r="J931" s="29"/>
      <c r="K931" s="29"/>
      <c r="L931" s="36"/>
      <c r="M931" s="36"/>
      <c r="N931" s="36"/>
      <c r="O931" s="29"/>
      <c r="P931" s="29"/>
      <c r="Q931" s="29"/>
      <c r="R931" s="29"/>
      <c r="S931" s="29"/>
      <c r="T931" s="29"/>
      <c r="U931" s="29"/>
      <c r="V931" s="29"/>
    </row>
    <row r="932" spans="1:22" ht="12.75">
      <c r="A932" s="23"/>
      <c r="B932" s="25"/>
      <c r="C932" s="41"/>
      <c r="D932" s="29"/>
      <c r="E932" s="29"/>
      <c r="F932" s="29"/>
      <c r="G932" s="29"/>
      <c r="H932" s="29"/>
      <c r="I932" s="23"/>
      <c r="J932" s="29"/>
      <c r="K932" s="29"/>
      <c r="L932" s="36"/>
      <c r="M932" s="36"/>
      <c r="N932" s="36"/>
      <c r="O932" s="29"/>
      <c r="P932" s="29"/>
      <c r="Q932" s="29"/>
      <c r="R932" s="29"/>
      <c r="S932" s="29"/>
      <c r="T932" s="29"/>
      <c r="U932" s="29"/>
      <c r="V932" s="29"/>
    </row>
    <row r="933" spans="1:22" ht="12.75">
      <c r="A933" s="23"/>
      <c r="B933" s="25"/>
      <c r="C933" s="41"/>
      <c r="D933" s="29"/>
      <c r="E933" s="29"/>
      <c r="F933" s="29"/>
      <c r="G933" s="29"/>
      <c r="H933" s="29"/>
      <c r="I933" s="23"/>
      <c r="J933" s="29"/>
      <c r="K933" s="29"/>
      <c r="L933" s="36"/>
      <c r="M933" s="36"/>
      <c r="N933" s="36"/>
      <c r="O933" s="29"/>
      <c r="P933" s="29"/>
      <c r="Q933" s="29"/>
      <c r="R933" s="29"/>
      <c r="S933" s="29"/>
      <c r="T933" s="29"/>
      <c r="U933" s="29"/>
      <c r="V933" s="29"/>
    </row>
    <row r="934" spans="1:22" ht="12.75">
      <c r="A934" s="23"/>
      <c r="B934" s="25"/>
      <c r="C934" s="41"/>
      <c r="D934" s="29"/>
      <c r="E934" s="29"/>
      <c r="F934" s="29"/>
      <c r="G934" s="29"/>
      <c r="H934" s="29"/>
      <c r="I934" s="23"/>
      <c r="J934" s="29"/>
      <c r="K934" s="29"/>
      <c r="L934" s="36"/>
      <c r="M934" s="36"/>
      <c r="N934" s="36"/>
      <c r="O934" s="29"/>
      <c r="P934" s="29"/>
      <c r="Q934" s="29"/>
      <c r="R934" s="29"/>
      <c r="S934" s="29"/>
      <c r="T934" s="29"/>
      <c r="U934" s="29"/>
      <c r="V934" s="29"/>
    </row>
    <row r="935" spans="1:22" ht="12.75">
      <c r="A935" s="23"/>
      <c r="B935" s="25"/>
      <c r="C935" s="41"/>
      <c r="D935" s="29"/>
      <c r="E935" s="29"/>
      <c r="F935" s="29"/>
      <c r="G935" s="29"/>
      <c r="H935" s="29"/>
      <c r="I935" s="23"/>
      <c r="J935" s="29"/>
      <c r="K935" s="29"/>
      <c r="L935" s="36"/>
      <c r="M935" s="36"/>
      <c r="N935" s="36"/>
      <c r="O935" s="29"/>
      <c r="P935" s="29"/>
      <c r="Q935" s="29"/>
      <c r="R935" s="29"/>
      <c r="S935" s="29"/>
      <c r="T935" s="29"/>
      <c r="U935" s="29"/>
      <c r="V935" s="29"/>
    </row>
    <row r="936" spans="1:22" ht="12.75">
      <c r="A936" s="23"/>
      <c r="B936" s="25"/>
      <c r="C936" s="41"/>
      <c r="D936" s="29"/>
      <c r="E936" s="29"/>
      <c r="F936" s="29"/>
      <c r="G936" s="29"/>
      <c r="H936" s="29"/>
      <c r="I936" s="23"/>
      <c r="J936" s="29"/>
      <c r="K936" s="29"/>
      <c r="L936" s="36"/>
      <c r="M936" s="36"/>
      <c r="N936" s="36"/>
      <c r="O936" s="29"/>
      <c r="P936" s="29"/>
      <c r="Q936" s="29"/>
      <c r="R936" s="29"/>
      <c r="S936" s="29"/>
      <c r="T936" s="29"/>
      <c r="U936" s="29"/>
      <c r="V936" s="29"/>
    </row>
    <row r="937" spans="1:22" ht="12.75">
      <c r="A937" s="23"/>
      <c r="B937" s="25"/>
      <c r="C937" s="41"/>
      <c r="D937" s="29"/>
      <c r="E937" s="29"/>
      <c r="F937" s="29"/>
      <c r="G937" s="29"/>
      <c r="H937" s="29"/>
      <c r="I937" s="23"/>
      <c r="J937" s="29"/>
      <c r="K937" s="29"/>
      <c r="L937" s="36"/>
      <c r="M937" s="36"/>
      <c r="N937" s="36"/>
      <c r="O937" s="29"/>
      <c r="P937" s="29"/>
      <c r="Q937" s="29"/>
      <c r="R937" s="29"/>
      <c r="S937" s="29"/>
      <c r="T937" s="29"/>
      <c r="U937" s="29"/>
      <c r="V937" s="29"/>
    </row>
    <row r="938" spans="1:22" ht="12.75">
      <c r="A938" s="23"/>
      <c r="B938" s="25"/>
      <c r="C938" s="41"/>
      <c r="D938" s="29"/>
      <c r="E938" s="29"/>
      <c r="F938" s="29"/>
      <c r="G938" s="29"/>
      <c r="H938" s="29"/>
      <c r="I938" s="23"/>
      <c r="J938" s="29"/>
      <c r="K938" s="29"/>
      <c r="L938" s="36"/>
      <c r="M938" s="36"/>
      <c r="N938" s="36"/>
      <c r="O938" s="29"/>
      <c r="P938" s="29"/>
      <c r="Q938" s="29"/>
      <c r="R938" s="29"/>
      <c r="S938" s="29"/>
      <c r="T938" s="29"/>
      <c r="U938" s="29"/>
      <c r="V938" s="29"/>
    </row>
    <row r="939" spans="1:22" ht="12.75">
      <c r="A939" s="23"/>
      <c r="B939" s="25"/>
      <c r="C939" s="41"/>
      <c r="D939" s="29"/>
      <c r="E939" s="29"/>
      <c r="F939" s="29"/>
      <c r="G939" s="29"/>
      <c r="H939" s="29"/>
      <c r="I939" s="23"/>
      <c r="J939" s="29"/>
      <c r="K939" s="29"/>
      <c r="L939" s="36"/>
      <c r="M939" s="36"/>
      <c r="N939" s="36"/>
      <c r="O939" s="29"/>
      <c r="P939" s="29"/>
      <c r="Q939" s="29"/>
      <c r="R939" s="29"/>
      <c r="S939" s="29"/>
      <c r="T939" s="29"/>
      <c r="U939" s="29"/>
      <c r="V939" s="29"/>
    </row>
    <row r="940" spans="1:22" ht="12.75">
      <c r="A940" s="23"/>
      <c r="B940" s="25"/>
      <c r="C940" s="41"/>
      <c r="D940" s="29"/>
      <c r="E940" s="29"/>
      <c r="F940" s="29"/>
      <c r="G940" s="29"/>
      <c r="H940" s="29"/>
      <c r="I940" s="23"/>
      <c r="J940" s="29"/>
      <c r="K940" s="29"/>
      <c r="L940" s="36"/>
      <c r="M940" s="36"/>
      <c r="N940" s="36"/>
      <c r="O940" s="29"/>
      <c r="P940" s="29"/>
      <c r="Q940" s="29"/>
      <c r="R940" s="29"/>
      <c r="S940" s="29"/>
      <c r="T940" s="29"/>
      <c r="U940" s="29"/>
      <c r="V940" s="29"/>
    </row>
    <row r="941" spans="1:22" ht="12.75">
      <c r="A941" s="23"/>
      <c r="B941" s="25"/>
      <c r="C941" s="41"/>
      <c r="D941" s="29"/>
      <c r="E941" s="29"/>
      <c r="F941" s="29"/>
      <c r="G941" s="29"/>
      <c r="H941" s="29"/>
      <c r="I941" s="23"/>
      <c r="J941" s="29"/>
      <c r="K941" s="29"/>
      <c r="L941" s="36"/>
      <c r="M941" s="36"/>
      <c r="N941" s="36"/>
      <c r="O941" s="29"/>
      <c r="P941" s="29"/>
      <c r="Q941" s="29"/>
      <c r="R941" s="29"/>
      <c r="S941" s="29"/>
      <c r="T941" s="29"/>
      <c r="U941" s="29"/>
      <c r="V941" s="29"/>
    </row>
    <row r="942" spans="1:22" ht="12.75">
      <c r="A942" s="23"/>
      <c r="B942" s="25"/>
      <c r="C942" s="41"/>
      <c r="D942" s="29"/>
      <c r="E942" s="29"/>
      <c r="F942" s="29"/>
      <c r="G942" s="29"/>
      <c r="H942" s="29"/>
      <c r="I942" s="23"/>
      <c r="J942" s="29"/>
      <c r="K942" s="29"/>
      <c r="L942" s="36"/>
      <c r="M942" s="36"/>
      <c r="N942" s="36"/>
      <c r="O942" s="29"/>
      <c r="P942" s="29"/>
      <c r="Q942" s="29"/>
      <c r="R942" s="29"/>
      <c r="S942" s="29"/>
      <c r="T942" s="29"/>
      <c r="U942" s="29"/>
      <c r="V942" s="29"/>
    </row>
    <row r="943" spans="1:22" ht="12.75">
      <c r="A943" s="23"/>
      <c r="B943" s="25"/>
      <c r="C943" s="41"/>
      <c r="D943" s="29"/>
      <c r="E943" s="29"/>
      <c r="F943" s="29"/>
      <c r="G943" s="29"/>
      <c r="H943" s="29"/>
      <c r="I943" s="23"/>
      <c r="J943" s="29"/>
      <c r="K943" s="29"/>
      <c r="L943" s="36"/>
      <c r="M943" s="36"/>
      <c r="N943" s="36"/>
      <c r="O943" s="29"/>
      <c r="P943" s="29"/>
      <c r="Q943" s="29"/>
      <c r="R943" s="29"/>
      <c r="S943" s="29"/>
      <c r="T943" s="29"/>
      <c r="U943" s="29"/>
      <c r="V943" s="29"/>
    </row>
    <row r="944" spans="1:22" ht="12.75">
      <c r="A944" s="23"/>
      <c r="B944" s="25"/>
      <c r="C944" s="41"/>
      <c r="D944" s="29"/>
      <c r="E944" s="29"/>
      <c r="F944" s="29"/>
      <c r="G944" s="29"/>
      <c r="H944" s="29"/>
      <c r="I944" s="23"/>
      <c r="J944" s="29"/>
      <c r="K944" s="29"/>
      <c r="L944" s="36"/>
      <c r="M944" s="36"/>
      <c r="N944" s="36"/>
      <c r="O944" s="29"/>
      <c r="P944" s="29"/>
      <c r="Q944" s="29"/>
      <c r="R944" s="29"/>
      <c r="S944" s="29"/>
      <c r="T944" s="29"/>
      <c r="U944" s="29"/>
      <c r="V944" s="29"/>
    </row>
    <row r="945" spans="1:22" ht="12.75">
      <c r="A945" s="23"/>
      <c r="B945" s="25"/>
      <c r="C945" s="41"/>
      <c r="D945" s="29"/>
      <c r="E945" s="29"/>
      <c r="F945" s="29"/>
      <c r="G945" s="29"/>
      <c r="H945" s="29"/>
      <c r="I945" s="23"/>
      <c r="J945" s="29"/>
      <c r="K945" s="29"/>
      <c r="L945" s="36"/>
      <c r="M945" s="36"/>
      <c r="N945" s="36"/>
      <c r="O945" s="29"/>
      <c r="P945" s="29"/>
      <c r="Q945" s="29"/>
      <c r="R945" s="29"/>
      <c r="S945" s="29"/>
      <c r="T945" s="29"/>
      <c r="U945" s="29"/>
      <c r="V945" s="29"/>
    </row>
    <row r="946" spans="1:22" ht="12.75">
      <c r="A946" s="23"/>
      <c r="B946" s="25"/>
      <c r="C946" s="41"/>
      <c r="D946" s="29"/>
      <c r="E946" s="29"/>
      <c r="F946" s="29"/>
      <c r="G946" s="29"/>
      <c r="H946" s="29"/>
      <c r="I946" s="23"/>
      <c r="J946" s="29"/>
      <c r="K946" s="29"/>
      <c r="L946" s="36"/>
      <c r="M946" s="36"/>
      <c r="N946" s="36"/>
      <c r="O946" s="29"/>
      <c r="P946" s="29"/>
      <c r="Q946" s="29"/>
      <c r="R946" s="29"/>
      <c r="S946" s="29"/>
      <c r="T946" s="29"/>
      <c r="U946" s="29"/>
      <c r="V946" s="29"/>
    </row>
    <row r="947" spans="1:22" ht="12.75">
      <c r="A947" s="23"/>
      <c r="B947" s="25"/>
      <c r="C947" s="41"/>
      <c r="D947" s="29"/>
      <c r="E947" s="29"/>
      <c r="F947" s="29"/>
      <c r="G947" s="29"/>
      <c r="H947" s="29"/>
      <c r="I947" s="23"/>
      <c r="J947" s="29"/>
      <c r="K947" s="29"/>
      <c r="L947" s="36"/>
      <c r="M947" s="36"/>
      <c r="N947" s="36"/>
      <c r="O947" s="29"/>
      <c r="P947" s="29"/>
      <c r="Q947" s="29"/>
      <c r="R947" s="29"/>
      <c r="S947" s="29"/>
      <c r="T947" s="29"/>
      <c r="U947" s="29"/>
      <c r="V947" s="29"/>
    </row>
    <row r="948" spans="1:22" ht="12.75">
      <c r="A948" s="23"/>
      <c r="B948" s="25"/>
      <c r="C948" s="41"/>
      <c r="D948" s="29"/>
      <c r="E948" s="29"/>
      <c r="F948" s="29"/>
      <c r="G948" s="29"/>
      <c r="H948" s="29"/>
      <c r="I948" s="23"/>
      <c r="J948" s="29"/>
      <c r="K948" s="29"/>
      <c r="L948" s="36"/>
      <c r="M948" s="36"/>
      <c r="N948" s="36"/>
      <c r="O948" s="29"/>
      <c r="P948" s="29"/>
      <c r="Q948" s="29"/>
      <c r="R948" s="29"/>
      <c r="S948" s="29"/>
      <c r="T948" s="29"/>
      <c r="U948" s="29"/>
      <c r="V948" s="29"/>
    </row>
    <row r="949" spans="1:22" ht="12.75">
      <c r="A949" s="23"/>
      <c r="B949" s="25"/>
      <c r="C949" s="41"/>
      <c r="D949" s="29"/>
      <c r="E949" s="29"/>
      <c r="F949" s="29"/>
      <c r="G949" s="29"/>
      <c r="H949" s="29"/>
      <c r="I949" s="23"/>
      <c r="J949" s="29"/>
      <c r="K949" s="29"/>
      <c r="L949" s="36"/>
      <c r="M949" s="36"/>
      <c r="N949" s="36"/>
      <c r="O949" s="29"/>
      <c r="P949" s="29"/>
      <c r="Q949" s="29"/>
      <c r="R949" s="29"/>
      <c r="S949" s="29"/>
      <c r="T949" s="29"/>
      <c r="U949" s="29"/>
      <c r="V949" s="29"/>
    </row>
    <row r="950" spans="1:22" ht="12.75">
      <c r="A950" s="23"/>
      <c r="B950" s="25"/>
      <c r="C950" s="41"/>
      <c r="D950" s="29"/>
      <c r="E950" s="29"/>
      <c r="F950" s="29"/>
      <c r="G950" s="29"/>
      <c r="H950" s="29"/>
      <c r="I950" s="23"/>
      <c r="J950" s="29"/>
      <c r="K950" s="29"/>
      <c r="L950" s="36"/>
      <c r="M950" s="36"/>
      <c r="N950" s="36"/>
      <c r="O950" s="29"/>
      <c r="P950" s="29"/>
      <c r="Q950" s="29"/>
      <c r="R950" s="29"/>
      <c r="S950" s="29"/>
      <c r="T950" s="29"/>
      <c r="U950" s="29"/>
      <c r="V950" s="29"/>
    </row>
    <row r="951" spans="1:22" ht="12.75">
      <c r="A951" s="23"/>
      <c r="B951" s="25"/>
      <c r="C951" s="41"/>
      <c r="D951" s="29"/>
      <c r="E951" s="29"/>
      <c r="F951" s="29"/>
      <c r="G951" s="29"/>
      <c r="H951" s="29"/>
      <c r="I951" s="23"/>
      <c r="J951" s="29"/>
      <c r="K951" s="29"/>
      <c r="L951" s="36"/>
      <c r="M951" s="36"/>
      <c r="N951" s="36"/>
      <c r="O951" s="29"/>
      <c r="P951" s="29"/>
      <c r="Q951" s="29"/>
      <c r="R951" s="29"/>
      <c r="S951" s="29"/>
      <c r="T951" s="29"/>
      <c r="U951" s="29"/>
      <c r="V951" s="29"/>
    </row>
    <row r="952" spans="1:22" ht="12.75">
      <c r="A952" s="23"/>
      <c r="B952" s="25"/>
      <c r="C952" s="41"/>
      <c r="D952" s="29"/>
      <c r="E952" s="29"/>
      <c r="F952" s="29"/>
      <c r="G952" s="29"/>
      <c r="H952" s="29"/>
      <c r="I952" s="23"/>
      <c r="J952" s="29"/>
      <c r="K952" s="29"/>
      <c r="L952" s="36"/>
      <c r="M952" s="36"/>
      <c r="N952" s="36"/>
      <c r="O952" s="29"/>
      <c r="P952" s="29"/>
      <c r="Q952" s="29"/>
      <c r="R952" s="29"/>
      <c r="S952" s="29"/>
      <c r="T952" s="29"/>
      <c r="U952" s="29"/>
      <c r="V952" s="29"/>
    </row>
    <row r="953" spans="1:22" ht="12.75">
      <c r="A953" s="23"/>
      <c r="B953" s="25"/>
      <c r="C953" s="41"/>
      <c r="D953" s="29"/>
      <c r="E953" s="29"/>
      <c r="F953" s="29"/>
      <c r="G953" s="29"/>
      <c r="H953" s="29"/>
      <c r="I953" s="23"/>
      <c r="J953" s="29"/>
      <c r="K953" s="29"/>
      <c r="L953" s="36"/>
      <c r="M953" s="36"/>
      <c r="N953" s="36"/>
      <c r="O953" s="29"/>
      <c r="P953" s="29"/>
      <c r="Q953" s="29"/>
      <c r="R953" s="29"/>
      <c r="S953" s="29"/>
      <c r="T953" s="29"/>
      <c r="U953" s="29"/>
      <c r="V953" s="29"/>
    </row>
    <row r="954" spans="1:22" ht="12.75">
      <c r="A954" s="23"/>
      <c r="B954" s="25"/>
      <c r="C954" s="41"/>
      <c r="D954" s="29"/>
      <c r="E954" s="29"/>
      <c r="F954" s="29"/>
      <c r="G954" s="29"/>
      <c r="H954" s="29"/>
      <c r="I954" s="23"/>
      <c r="J954" s="29"/>
      <c r="K954" s="29"/>
      <c r="L954" s="36"/>
      <c r="M954" s="36"/>
      <c r="N954" s="36"/>
      <c r="O954" s="29"/>
      <c r="P954" s="29"/>
      <c r="Q954" s="29"/>
      <c r="R954" s="29"/>
      <c r="S954" s="29"/>
      <c r="T954" s="29"/>
      <c r="U954" s="29"/>
      <c r="V954" s="29"/>
    </row>
    <row r="955" spans="1:22" ht="12.75">
      <c r="A955" s="23"/>
      <c r="B955" s="25"/>
      <c r="C955" s="41"/>
      <c r="D955" s="29"/>
      <c r="E955" s="29"/>
      <c r="F955" s="29"/>
      <c r="G955" s="29"/>
      <c r="H955" s="29"/>
      <c r="I955" s="23"/>
      <c r="J955" s="29"/>
      <c r="K955" s="29"/>
      <c r="L955" s="36"/>
      <c r="M955" s="36"/>
      <c r="N955" s="36"/>
      <c r="O955" s="29"/>
      <c r="P955" s="29"/>
      <c r="Q955" s="29"/>
      <c r="R955" s="29"/>
      <c r="S955" s="29"/>
      <c r="T955" s="29"/>
      <c r="U955" s="29"/>
      <c r="V955" s="29"/>
    </row>
    <row r="956" spans="1:22" ht="12.75">
      <c r="A956" s="23"/>
      <c r="B956" s="25"/>
      <c r="C956" s="41"/>
      <c r="D956" s="29"/>
      <c r="E956" s="29"/>
      <c r="F956" s="29"/>
      <c r="G956" s="29"/>
      <c r="H956" s="29"/>
      <c r="I956" s="23"/>
      <c r="J956" s="29"/>
      <c r="K956" s="29"/>
      <c r="L956" s="36"/>
      <c r="M956" s="36"/>
      <c r="N956" s="36"/>
      <c r="O956" s="29"/>
      <c r="P956" s="29"/>
      <c r="Q956" s="29"/>
      <c r="R956" s="29"/>
      <c r="S956" s="29"/>
      <c r="T956" s="29"/>
      <c r="U956" s="29"/>
      <c r="V956" s="29"/>
    </row>
    <row r="957" spans="1:22" ht="12.75">
      <c r="A957" s="23"/>
      <c r="B957" s="25"/>
      <c r="C957" s="41"/>
      <c r="D957" s="29"/>
      <c r="E957" s="29"/>
      <c r="F957" s="29"/>
      <c r="G957" s="29"/>
      <c r="H957" s="29"/>
      <c r="I957" s="23"/>
      <c r="J957" s="29"/>
      <c r="K957" s="29"/>
      <c r="L957" s="36"/>
      <c r="M957" s="36"/>
      <c r="N957" s="36"/>
      <c r="O957" s="29"/>
      <c r="P957" s="29"/>
      <c r="Q957" s="29"/>
      <c r="R957" s="29"/>
      <c r="S957" s="29"/>
      <c r="T957" s="29"/>
      <c r="U957" s="29"/>
      <c r="V957" s="29"/>
    </row>
    <row r="958" spans="1:22" ht="12.75">
      <c r="A958" s="23"/>
      <c r="B958" s="25"/>
      <c r="C958" s="41"/>
      <c r="D958" s="29"/>
      <c r="E958" s="29"/>
      <c r="F958" s="29"/>
      <c r="G958" s="29"/>
      <c r="H958" s="29"/>
      <c r="I958" s="23"/>
      <c r="J958" s="29"/>
      <c r="K958" s="29"/>
      <c r="L958" s="36"/>
      <c r="M958" s="36"/>
      <c r="N958" s="36"/>
      <c r="O958" s="29"/>
      <c r="P958" s="29"/>
      <c r="Q958" s="29"/>
      <c r="R958" s="29"/>
      <c r="S958" s="29"/>
      <c r="T958" s="29"/>
      <c r="U958" s="29"/>
      <c r="V958" s="29"/>
    </row>
    <row r="959" spans="1:22" ht="12.75">
      <c r="A959" s="23"/>
      <c r="B959" s="25"/>
      <c r="C959" s="41"/>
      <c r="D959" s="29"/>
      <c r="E959" s="29"/>
      <c r="F959" s="29"/>
      <c r="G959" s="29"/>
      <c r="H959" s="29"/>
      <c r="I959" s="23"/>
      <c r="J959" s="29"/>
      <c r="K959" s="29"/>
      <c r="L959" s="36"/>
      <c r="M959" s="36"/>
      <c r="N959" s="36"/>
      <c r="O959" s="29"/>
      <c r="P959" s="29"/>
      <c r="Q959" s="29"/>
      <c r="R959" s="29"/>
      <c r="S959" s="29"/>
      <c r="T959" s="29"/>
      <c r="U959" s="29"/>
      <c r="V959" s="29"/>
    </row>
    <row r="960" spans="1:22" ht="12.75">
      <c r="A960" s="23"/>
      <c r="B960" s="25"/>
      <c r="C960" s="41"/>
      <c r="D960" s="29"/>
      <c r="E960" s="29"/>
      <c r="F960" s="29"/>
      <c r="G960" s="29"/>
      <c r="H960" s="29"/>
      <c r="I960" s="23"/>
      <c r="J960" s="29"/>
      <c r="K960" s="29"/>
      <c r="L960" s="36"/>
      <c r="M960" s="36"/>
      <c r="N960" s="36"/>
      <c r="O960" s="29"/>
      <c r="P960" s="29"/>
      <c r="Q960" s="29"/>
      <c r="R960" s="29"/>
      <c r="S960" s="29"/>
      <c r="T960" s="29"/>
      <c r="U960" s="29"/>
      <c r="V960" s="29"/>
    </row>
    <row r="961" spans="1:22" ht="12.75">
      <c r="A961" s="23"/>
      <c r="B961" s="25"/>
      <c r="C961" s="41"/>
      <c r="D961" s="29"/>
      <c r="E961" s="29"/>
      <c r="F961" s="29"/>
      <c r="G961" s="29"/>
      <c r="H961" s="29"/>
      <c r="I961" s="23"/>
      <c r="J961" s="29"/>
      <c r="K961" s="29"/>
      <c r="L961" s="36"/>
      <c r="M961" s="36"/>
      <c r="N961" s="36"/>
      <c r="O961" s="29"/>
      <c r="P961" s="29"/>
      <c r="Q961" s="29"/>
      <c r="R961" s="29"/>
      <c r="S961" s="29"/>
      <c r="T961" s="29"/>
      <c r="U961" s="29"/>
      <c r="V961" s="29"/>
    </row>
    <row r="962" spans="1:22" ht="12.75">
      <c r="A962" s="23"/>
      <c r="B962" s="25"/>
      <c r="C962" s="41"/>
      <c r="D962" s="29"/>
      <c r="E962" s="29"/>
      <c r="F962" s="29"/>
      <c r="G962" s="29"/>
      <c r="H962" s="29"/>
      <c r="I962" s="23"/>
      <c r="J962" s="29"/>
      <c r="K962" s="29"/>
      <c r="L962" s="36"/>
      <c r="M962" s="36"/>
      <c r="N962" s="36"/>
      <c r="O962" s="29"/>
      <c r="P962" s="29"/>
      <c r="Q962" s="29"/>
      <c r="R962" s="29"/>
      <c r="S962" s="29"/>
      <c r="T962" s="29"/>
      <c r="U962" s="29"/>
      <c r="V962" s="29"/>
    </row>
    <row r="963" spans="1:22" ht="12.75">
      <c r="A963" s="23"/>
      <c r="B963" s="25"/>
      <c r="C963" s="41"/>
      <c r="D963" s="29"/>
      <c r="E963" s="29"/>
      <c r="F963" s="29"/>
      <c r="G963" s="29"/>
      <c r="H963" s="29"/>
      <c r="I963" s="23"/>
      <c r="J963" s="29"/>
      <c r="K963" s="29"/>
      <c r="L963" s="36"/>
      <c r="M963" s="36"/>
      <c r="N963" s="36"/>
      <c r="O963" s="29"/>
      <c r="P963" s="29"/>
      <c r="Q963" s="29"/>
      <c r="R963" s="29"/>
      <c r="S963" s="29"/>
      <c r="T963" s="29"/>
      <c r="U963" s="29"/>
      <c r="V963" s="29"/>
    </row>
    <row r="964" spans="1:22" ht="12.75">
      <c r="A964" s="23"/>
      <c r="B964" s="25"/>
      <c r="C964" s="41"/>
      <c r="D964" s="29"/>
      <c r="E964" s="29"/>
      <c r="F964" s="29"/>
      <c r="G964" s="29"/>
      <c r="H964" s="29"/>
      <c r="I964" s="23"/>
      <c r="J964" s="29"/>
      <c r="K964" s="29"/>
      <c r="L964" s="36"/>
      <c r="M964" s="36"/>
      <c r="N964" s="36"/>
      <c r="O964" s="29"/>
      <c r="P964" s="29"/>
      <c r="Q964" s="29"/>
      <c r="R964" s="29"/>
      <c r="S964" s="29"/>
      <c r="T964" s="29"/>
      <c r="U964" s="29"/>
      <c r="V964" s="29"/>
    </row>
    <row r="965" spans="1:22" ht="12.75">
      <c r="A965" s="23"/>
      <c r="B965" s="25"/>
      <c r="C965" s="41"/>
      <c r="D965" s="29"/>
      <c r="E965" s="29"/>
      <c r="F965" s="29"/>
      <c r="G965" s="29"/>
      <c r="H965" s="29"/>
      <c r="I965" s="23"/>
      <c r="J965" s="29"/>
      <c r="K965" s="29"/>
      <c r="L965" s="36"/>
      <c r="M965" s="36"/>
      <c r="N965" s="36"/>
      <c r="O965" s="29"/>
      <c r="P965" s="29"/>
      <c r="Q965" s="29"/>
      <c r="R965" s="29"/>
      <c r="S965" s="29"/>
      <c r="T965" s="29"/>
      <c r="U965" s="29"/>
      <c r="V965" s="29"/>
    </row>
    <row r="966" spans="1:22" ht="12.75">
      <c r="A966" s="23"/>
      <c r="B966" s="25"/>
      <c r="C966" s="41"/>
      <c r="D966" s="29"/>
      <c r="E966" s="29"/>
      <c r="F966" s="29"/>
      <c r="G966" s="29"/>
      <c r="H966" s="29"/>
      <c r="I966" s="23"/>
      <c r="J966" s="29"/>
      <c r="K966" s="29"/>
      <c r="L966" s="36"/>
      <c r="M966" s="36"/>
      <c r="N966" s="36"/>
      <c r="O966" s="29"/>
      <c r="P966" s="29"/>
      <c r="Q966" s="29"/>
      <c r="R966" s="29"/>
      <c r="S966" s="29"/>
      <c r="T966" s="29"/>
      <c r="U966" s="29"/>
      <c r="V966" s="29"/>
    </row>
    <row r="967" spans="1:22" ht="12.75">
      <c r="A967" s="23"/>
      <c r="B967" s="25"/>
      <c r="C967" s="41"/>
      <c r="D967" s="29"/>
      <c r="E967" s="29"/>
      <c r="F967" s="29"/>
      <c r="G967" s="29"/>
      <c r="H967" s="29"/>
      <c r="I967" s="23"/>
      <c r="J967" s="29"/>
      <c r="K967" s="29"/>
      <c r="L967" s="36"/>
      <c r="M967" s="36"/>
      <c r="N967" s="36"/>
      <c r="O967" s="29"/>
      <c r="P967" s="29"/>
      <c r="Q967" s="29"/>
      <c r="R967" s="29"/>
      <c r="S967" s="29"/>
      <c r="T967" s="29"/>
      <c r="U967" s="29"/>
      <c r="V967" s="29"/>
    </row>
    <row r="968" spans="1:22" ht="12.75">
      <c r="A968" s="23"/>
      <c r="B968" s="25"/>
      <c r="C968" s="41"/>
      <c r="D968" s="29"/>
      <c r="E968" s="29"/>
      <c r="F968" s="29"/>
      <c r="G968" s="29"/>
      <c r="H968" s="29"/>
      <c r="I968" s="23"/>
      <c r="J968" s="29"/>
      <c r="K968" s="29"/>
      <c r="L968" s="36"/>
      <c r="M968" s="36"/>
      <c r="N968" s="36"/>
      <c r="O968" s="29"/>
      <c r="P968" s="29"/>
      <c r="Q968" s="29"/>
      <c r="R968" s="29"/>
      <c r="S968" s="29"/>
      <c r="T968" s="29"/>
      <c r="U968" s="29"/>
      <c r="V968" s="29"/>
    </row>
    <row r="969" spans="1:22" ht="12.75">
      <c r="A969" s="23"/>
      <c r="B969" s="25"/>
      <c r="C969" s="41"/>
      <c r="D969" s="29"/>
      <c r="E969" s="29"/>
      <c r="F969" s="29"/>
      <c r="G969" s="29"/>
      <c r="H969" s="29"/>
      <c r="I969" s="23"/>
      <c r="J969" s="29"/>
      <c r="K969" s="29"/>
      <c r="L969" s="36"/>
      <c r="M969" s="36"/>
      <c r="N969" s="36"/>
      <c r="O969" s="29"/>
      <c r="P969" s="29"/>
      <c r="Q969" s="29"/>
      <c r="R969" s="29"/>
      <c r="S969" s="29"/>
      <c r="T969" s="29"/>
      <c r="U969" s="29"/>
      <c r="V969" s="29"/>
    </row>
    <row r="970" spans="1:22" ht="12.75">
      <c r="A970" s="23"/>
      <c r="B970" s="25"/>
      <c r="C970" s="41"/>
      <c r="D970" s="29"/>
      <c r="E970" s="29"/>
      <c r="F970" s="29"/>
      <c r="G970" s="29"/>
      <c r="H970" s="29"/>
      <c r="I970" s="23"/>
      <c r="J970" s="29"/>
      <c r="K970" s="29"/>
      <c r="L970" s="36"/>
      <c r="M970" s="36"/>
      <c r="N970" s="36"/>
      <c r="O970" s="29"/>
      <c r="P970" s="29"/>
      <c r="Q970" s="29"/>
      <c r="R970" s="29"/>
      <c r="S970" s="29"/>
      <c r="T970" s="29"/>
      <c r="U970" s="29"/>
      <c r="V970" s="29"/>
    </row>
    <row r="971" spans="1:22" ht="12.75">
      <c r="A971" s="23"/>
      <c r="B971" s="25"/>
      <c r="C971" s="41"/>
      <c r="D971" s="29"/>
      <c r="E971" s="29"/>
      <c r="F971" s="29"/>
      <c r="G971" s="29"/>
      <c r="H971" s="29"/>
      <c r="I971" s="23"/>
      <c r="J971" s="29"/>
      <c r="K971" s="29"/>
      <c r="L971" s="36"/>
      <c r="M971" s="36"/>
      <c r="N971" s="36"/>
      <c r="O971" s="29"/>
      <c r="P971" s="29"/>
      <c r="Q971" s="29"/>
      <c r="R971" s="29"/>
      <c r="S971" s="29"/>
      <c r="T971" s="29"/>
      <c r="U971" s="29"/>
      <c r="V971" s="29"/>
    </row>
    <row r="972" spans="1:22" ht="12.75">
      <c r="A972" s="23"/>
      <c r="B972" s="25"/>
      <c r="C972" s="41"/>
      <c r="D972" s="29"/>
      <c r="E972" s="29"/>
      <c r="F972" s="29"/>
      <c r="G972" s="29"/>
      <c r="H972" s="29"/>
      <c r="I972" s="23"/>
      <c r="J972" s="29"/>
      <c r="K972" s="29"/>
      <c r="L972" s="36"/>
      <c r="M972" s="36"/>
      <c r="N972" s="36"/>
      <c r="O972" s="29"/>
      <c r="P972" s="29"/>
      <c r="Q972" s="29"/>
      <c r="R972" s="29"/>
      <c r="S972" s="29"/>
      <c r="T972" s="29"/>
      <c r="U972" s="29"/>
      <c r="V972" s="29"/>
    </row>
    <row r="973" spans="1:22" ht="12.75">
      <c r="A973" s="23"/>
      <c r="B973" s="25"/>
      <c r="C973" s="41"/>
      <c r="D973" s="29"/>
      <c r="E973" s="29"/>
      <c r="F973" s="29"/>
      <c r="G973" s="29"/>
      <c r="H973" s="29"/>
      <c r="I973" s="23"/>
      <c r="J973" s="29"/>
      <c r="K973" s="29"/>
      <c r="L973" s="36"/>
      <c r="M973" s="36"/>
      <c r="N973" s="36"/>
      <c r="O973" s="29"/>
      <c r="P973" s="29"/>
      <c r="Q973" s="29"/>
      <c r="R973" s="29"/>
      <c r="S973" s="29"/>
      <c r="T973" s="29"/>
      <c r="U973" s="29"/>
      <c r="V973" s="29"/>
    </row>
    <row r="974" spans="1:22" ht="12.75">
      <c r="A974" s="23"/>
      <c r="B974" s="25"/>
      <c r="C974" s="41"/>
      <c r="D974" s="29"/>
      <c r="E974" s="29"/>
      <c r="F974" s="29"/>
      <c r="G974" s="29"/>
      <c r="H974" s="29"/>
      <c r="I974" s="23"/>
      <c r="J974" s="29"/>
      <c r="K974" s="29"/>
      <c r="L974" s="36"/>
      <c r="M974" s="36"/>
      <c r="N974" s="36"/>
      <c r="O974" s="29"/>
      <c r="P974" s="29"/>
      <c r="Q974" s="29"/>
      <c r="R974" s="29"/>
      <c r="S974" s="29"/>
      <c r="T974" s="29"/>
      <c r="U974" s="29"/>
      <c r="V974" s="29"/>
    </row>
    <row r="975" spans="1:22" ht="12.75">
      <c r="A975" s="23"/>
      <c r="B975" s="25"/>
      <c r="C975" s="41"/>
      <c r="D975" s="29"/>
      <c r="E975" s="29"/>
      <c r="F975" s="29"/>
      <c r="G975" s="29"/>
      <c r="H975" s="29"/>
      <c r="I975" s="23"/>
      <c r="J975" s="29"/>
      <c r="K975" s="29"/>
      <c r="L975" s="36"/>
      <c r="M975" s="36"/>
      <c r="N975" s="36"/>
      <c r="O975" s="29"/>
      <c r="P975" s="29"/>
      <c r="Q975" s="29"/>
      <c r="R975" s="29"/>
      <c r="S975" s="29"/>
      <c r="T975" s="29"/>
      <c r="U975" s="29"/>
      <c r="V975" s="29"/>
    </row>
    <row r="976" spans="1:22" ht="12.75">
      <c r="A976" s="23"/>
      <c r="B976" s="25"/>
      <c r="C976" s="41"/>
      <c r="D976" s="29"/>
      <c r="E976" s="29"/>
      <c r="F976" s="29"/>
      <c r="G976" s="29"/>
      <c r="H976" s="29"/>
      <c r="I976" s="23"/>
      <c r="J976" s="29"/>
      <c r="K976" s="29"/>
      <c r="L976" s="36"/>
      <c r="M976" s="36"/>
      <c r="N976" s="36"/>
      <c r="O976" s="29"/>
      <c r="P976" s="29"/>
      <c r="Q976" s="29"/>
      <c r="R976" s="29"/>
      <c r="S976" s="29"/>
      <c r="T976" s="29"/>
      <c r="U976" s="29"/>
      <c r="V976" s="29"/>
    </row>
    <row r="977" spans="1:22" ht="12.75">
      <c r="A977" s="23"/>
      <c r="B977" s="25"/>
      <c r="C977" s="41"/>
      <c r="D977" s="29"/>
      <c r="E977" s="29"/>
      <c r="F977" s="29"/>
      <c r="G977" s="29"/>
      <c r="H977" s="29"/>
      <c r="I977" s="23"/>
      <c r="J977" s="29"/>
      <c r="K977" s="29"/>
      <c r="L977" s="36"/>
      <c r="M977" s="36"/>
      <c r="N977" s="36"/>
      <c r="O977" s="29"/>
      <c r="P977" s="29"/>
      <c r="Q977" s="29"/>
      <c r="R977" s="29"/>
      <c r="S977" s="29"/>
      <c r="T977" s="29"/>
      <c r="U977" s="29"/>
      <c r="V977" s="29"/>
    </row>
    <row r="978" spans="1:22" ht="12.75">
      <c r="A978" s="23"/>
      <c r="B978" s="25"/>
      <c r="C978" s="41"/>
      <c r="D978" s="29"/>
      <c r="E978" s="29"/>
      <c r="F978" s="29"/>
      <c r="G978" s="29"/>
      <c r="H978" s="29"/>
      <c r="I978" s="23"/>
      <c r="J978" s="29"/>
      <c r="K978" s="29"/>
      <c r="L978" s="36"/>
      <c r="M978" s="36"/>
      <c r="N978" s="36"/>
      <c r="O978" s="29"/>
      <c r="P978" s="29"/>
      <c r="Q978" s="29"/>
      <c r="R978" s="29"/>
      <c r="S978" s="29"/>
      <c r="T978" s="29"/>
      <c r="U978" s="29"/>
      <c r="V978" s="29"/>
    </row>
    <row r="979" spans="1:22" ht="12.75">
      <c r="A979" s="23"/>
      <c r="B979" s="25"/>
      <c r="C979" s="41"/>
      <c r="D979" s="29"/>
      <c r="E979" s="29"/>
      <c r="F979" s="29"/>
      <c r="G979" s="29"/>
      <c r="H979" s="29"/>
      <c r="I979" s="23"/>
      <c r="J979" s="29"/>
      <c r="K979" s="29"/>
      <c r="L979" s="36"/>
      <c r="M979" s="36"/>
      <c r="N979" s="36"/>
      <c r="O979" s="29"/>
      <c r="P979" s="29"/>
      <c r="Q979" s="29"/>
      <c r="R979" s="29"/>
      <c r="S979" s="29"/>
      <c r="T979" s="29"/>
      <c r="U979" s="29"/>
      <c r="V979" s="29"/>
    </row>
    <row r="980" spans="1:22" ht="12.75">
      <c r="A980" s="23"/>
      <c r="B980" s="25"/>
      <c r="C980" s="41"/>
      <c r="D980" s="29"/>
      <c r="E980" s="29"/>
      <c r="F980" s="29"/>
      <c r="G980" s="29"/>
      <c r="H980" s="29"/>
      <c r="I980" s="23"/>
      <c r="J980" s="29"/>
      <c r="K980" s="29"/>
      <c r="L980" s="36"/>
      <c r="M980" s="36"/>
      <c r="N980" s="36"/>
      <c r="O980" s="29"/>
      <c r="P980" s="29"/>
      <c r="Q980" s="29"/>
      <c r="R980" s="29"/>
      <c r="S980" s="29"/>
      <c r="T980" s="29"/>
      <c r="U980" s="29"/>
      <c r="V980" s="29"/>
    </row>
    <row r="981" spans="1:22" ht="12.75">
      <c r="A981" s="23"/>
      <c r="B981" s="25"/>
      <c r="C981" s="41"/>
      <c r="D981" s="29"/>
      <c r="E981" s="29"/>
      <c r="F981" s="29"/>
      <c r="G981" s="29"/>
      <c r="H981" s="29"/>
      <c r="I981" s="23"/>
      <c r="J981" s="29"/>
      <c r="K981" s="29"/>
      <c r="L981" s="36"/>
      <c r="M981" s="36"/>
      <c r="N981" s="36"/>
      <c r="O981" s="29"/>
      <c r="P981" s="29"/>
      <c r="Q981" s="29"/>
      <c r="R981" s="29"/>
      <c r="S981" s="29"/>
      <c r="T981" s="29"/>
      <c r="U981" s="29"/>
      <c r="V981" s="29"/>
    </row>
    <row r="982" spans="1:22" ht="12.75">
      <c r="A982" s="23"/>
      <c r="B982" s="25"/>
      <c r="C982" s="41"/>
      <c r="D982" s="29"/>
      <c r="E982" s="29"/>
      <c r="F982" s="29"/>
      <c r="G982" s="29"/>
      <c r="H982" s="29"/>
      <c r="I982" s="23"/>
      <c r="J982" s="29"/>
      <c r="K982" s="29"/>
      <c r="L982" s="36"/>
      <c r="M982" s="36"/>
      <c r="N982" s="36"/>
      <c r="O982" s="29"/>
      <c r="P982" s="29"/>
      <c r="Q982" s="29"/>
      <c r="R982" s="29"/>
      <c r="S982" s="29"/>
      <c r="T982" s="29"/>
      <c r="U982" s="29"/>
      <c r="V982" s="29"/>
    </row>
    <row r="983" spans="1:22" ht="12.75">
      <c r="A983" s="23"/>
      <c r="B983" s="25"/>
      <c r="C983" s="41"/>
      <c r="D983" s="29"/>
      <c r="E983" s="29"/>
      <c r="F983" s="29"/>
      <c r="G983" s="29"/>
      <c r="H983" s="29"/>
      <c r="I983" s="23"/>
      <c r="J983" s="29"/>
      <c r="K983" s="29"/>
      <c r="L983" s="36"/>
      <c r="M983" s="36"/>
      <c r="N983" s="36"/>
      <c r="O983" s="29"/>
      <c r="P983" s="29"/>
      <c r="Q983" s="29"/>
      <c r="R983" s="29"/>
      <c r="S983" s="29"/>
      <c r="T983" s="29"/>
      <c r="U983" s="29"/>
      <c r="V983" s="29"/>
    </row>
    <row r="984" spans="1:22" ht="12.75">
      <c r="A984" s="23"/>
      <c r="B984" s="25"/>
      <c r="C984" s="41"/>
      <c r="D984" s="29"/>
      <c r="E984" s="29"/>
      <c r="F984" s="29"/>
      <c r="G984" s="29"/>
      <c r="H984" s="29"/>
      <c r="I984" s="23"/>
      <c r="J984" s="29"/>
      <c r="K984" s="29"/>
      <c r="L984" s="36"/>
      <c r="M984" s="36"/>
      <c r="N984" s="36"/>
      <c r="O984" s="29"/>
      <c r="P984" s="29"/>
      <c r="Q984" s="29"/>
      <c r="R984" s="29"/>
      <c r="S984" s="29"/>
      <c r="T984" s="29"/>
      <c r="U984" s="29"/>
      <c r="V984" s="29"/>
    </row>
    <row r="985" spans="1:22" ht="12.75">
      <c r="A985" s="23"/>
      <c r="B985" s="25"/>
      <c r="C985" s="41"/>
      <c r="D985" s="29"/>
      <c r="E985" s="29"/>
      <c r="F985" s="29"/>
      <c r="G985" s="29"/>
      <c r="H985" s="29"/>
      <c r="I985" s="23"/>
      <c r="J985" s="29"/>
      <c r="K985" s="29"/>
      <c r="L985" s="36"/>
      <c r="M985" s="36"/>
      <c r="N985" s="36"/>
      <c r="O985" s="29"/>
      <c r="P985" s="29"/>
      <c r="Q985" s="29"/>
      <c r="R985" s="29"/>
      <c r="S985" s="29"/>
      <c r="T985" s="29"/>
      <c r="U985" s="29"/>
      <c r="V985" s="29"/>
    </row>
    <row r="986" spans="1:22" ht="12.75">
      <c r="A986" s="23"/>
      <c r="B986" s="25"/>
      <c r="C986" s="41"/>
      <c r="D986" s="29"/>
      <c r="E986" s="29"/>
      <c r="F986" s="29"/>
      <c r="G986" s="29"/>
      <c r="H986" s="29"/>
      <c r="I986" s="23"/>
      <c r="J986" s="29"/>
      <c r="K986" s="29"/>
      <c r="L986" s="36"/>
      <c r="M986" s="36"/>
      <c r="N986" s="36"/>
      <c r="O986" s="29"/>
      <c r="P986" s="29"/>
      <c r="Q986" s="29"/>
      <c r="R986" s="29"/>
      <c r="S986" s="29"/>
      <c r="T986" s="29"/>
      <c r="U986" s="29"/>
      <c r="V986" s="29"/>
    </row>
    <row r="987" spans="1:22" ht="12.75">
      <c r="A987" s="23"/>
      <c r="B987" s="25"/>
      <c r="C987" s="41"/>
      <c r="D987" s="29"/>
      <c r="E987" s="29"/>
      <c r="F987" s="29"/>
      <c r="G987" s="29"/>
      <c r="H987" s="29"/>
      <c r="I987" s="23"/>
      <c r="J987" s="29"/>
      <c r="K987" s="29"/>
      <c r="L987" s="36"/>
      <c r="M987" s="36"/>
      <c r="N987" s="36"/>
      <c r="O987" s="29"/>
      <c r="P987" s="29"/>
      <c r="Q987" s="29"/>
      <c r="R987" s="29"/>
      <c r="S987" s="29"/>
      <c r="T987" s="29"/>
      <c r="U987" s="29"/>
      <c r="V987" s="29"/>
    </row>
    <row r="988" spans="1:22" ht="12.75">
      <c r="A988" s="23"/>
      <c r="B988" s="25"/>
      <c r="C988" s="41"/>
      <c r="D988" s="29"/>
      <c r="E988" s="29"/>
      <c r="F988" s="29"/>
      <c r="G988" s="29"/>
      <c r="H988" s="29"/>
      <c r="I988" s="23"/>
      <c r="J988" s="29"/>
      <c r="K988" s="29"/>
      <c r="L988" s="36"/>
      <c r="M988" s="36"/>
      <c r="N988" s="36"/>
      <c r="O988" s="29"/>
      <c r="P988" s="29"/>
      <c r="Q988" s="29"/>
      <c r="R988" s="29"/>
      <c r="S988" s="29"/>
      <c r="T988" s="29"/>
      <c r="U988" s="29"/>
      <c r="V988" s="29"/>
    </row>
    <row r="989" spans="1:22" ht="12.75">
      <c r="A989" s="23"/>
      <c r="B989" s="25"/>
      <c r="C989" s="41"/>
      <c r="D989" s="29"/>
      <c r="E989" s="29"/>
      <c r="F989" s="29"/>
      <c r="G989" s="29"/>
      <c r="H989" s="29"/>
      <c r="I989" s="23"/>
      <c r="J989" s="29"/>
      <c r="K989" s="29"/>
      <c r="L989" s="36"/>
      <c r="M989" s="36"/>
      <c r="N989" s="36"/>
      <c r="O989" s="29"/>
      <c r="P989" s="29"/>
      <c r="Q989" s="29"/>
      <c r="R989" s="29"/>
      <c r="S989" s="29"/>
      <c r="T989" s="29"/>
      <c r="U989" s="29"/>
      <c r="V989" s="29"/>
    </row>
    <row r="990" spans="1:22" ht="12.75">
      <c r="A990" s="23"/>
      <c r="B990" s="25"/>
      <c r="C990" s="41"/>
      <c r="D990" s="29"/>
      <c r="E990" s="29"/>
      <c r="F990" s="29"/>
      <c r="G990" s="29"/>
      <c r="H990" s="29"/>
      <c r="I990" s="23"/>
      <c r="J990" s="29"/>
      <c r="K990" s="29"/>
      <c r="L990" s="36"/>
      <c r="M990" s="36"/>
      <c r="N990" s="36"/>
      <c r="O990" s="29"/>
      <c r="P990" s="29"/>
      <c r="Q990" s="29"/>
      <c r="R990" s="29"/>
      <c r="S990" s="29"/>
      <c r="T990" s="29"/>
      <c r="U990" s="29"/>
      <c r="V990" s="29"/>
    </row>
    <row r="991" spans="1:22" ht="12.75">
      <c r="A991" s="23"/>
      <c r="B991" s="25"/>
      <c r="C991" s="41"/>
      <c r="D991" s="29"/>
      <c r="E991" s="29"/>
      <c r="F991" s="29"/>
      <c r="G991" s="29"/>
      <c r="H991" s="29"/>
      <c r="I991" s="23"/>
      <c r="J991" s="29"/>
      <c r="K991" s="29"/>
      <c r="L991" s="36"/>
      <c r="M991" s="36"/>
      <c r="N991" s="36"/>
      <c r="O991" s="29"/>
      <c r="P991" s="29"/>
      <c r="Q991" s="29"/>
      <c r="R991" s="29"/>
      <c r="S991" s="29"/>
      <c r="T991" s="29"/>
      <c r="U991" s="29"/>
      <c r="V991" s="29"/>
    </row>
    <row r="992" spans="1:22" ht="12.75">
      <c r="A992" s="23"/>
      <c r="B992" s="25"/>
      <c r="C992" s="41"/>
      <c r="D992" s="29"/>
      <c r="E992" s="29"/>
      <c r="F992" s="29"/>
      <c r="G992" s="29"/>
      <c r="H992" s="29"/>
      <c r="I992" s="23"/>
      <c r="J992" s="29"/>
      <c r="K992" s="29"/>
      <c r="L992" s="36"/>
      <c r="M992" s="36"/>
      <c r="N992" s="36"/>
      <c r="O992" s="29"/>
      <c r="P992" s="29"/>
      <c r="Q992" s="29"/>
      <c r="R992" s="29"/>
      <c r="S992" s="29"/>
      <c r="T992" s="29"/>
      <c r="U992" s="29"/>
      <c r="V992" s="29"/>
    </row>
    <row r="993" spans="1:22" ht="12.75">
      <c r="A993" s="23"/>
      <c r="B993" s="25"/>
      <c r="C993" s="41"/>
      <c r="D993" s="29"/>
      <c r="E993" s="29"/>
      <c r="F993" s="29"/>
      <c r="G993" s="29"/>
      <c r="H993" s="29"/>
      <c r="I993" s="23"/>
      <c r="J993" s="29"/>
      <c r="K993" s="29"/>
      <c r="L993" s="36"/>
      <c r="M993" s="36"/>
      <c r="N993" s="36"/>
      <c r="O993" s="29"/>
      <c r="P993" s="29"/>
      <c r="Q993" s="29"/>
      <c r="R993" s="29"/>
      <c r="S993" s="29"/>
      <c r="T993" s="29"/>
      <c r="U993" s="29"/>
      <c r="V993" s="29"/>
    </row>
    <row r="994" spans="1:22" ht="12.75">
      <c r="A994" s="23"/>
      <c r="B994" s="25"/>
      <c r="C994" s="41"/>
      <c r="D994" s="29"/>
      <c r="E994" s="29"/>
      <c r="F994" s="29"/>
      <c r="G994" s="29"/>
      <c r="H994" s="29"/>
      <c r="I994" s="23"/>
      <c r="J994" s="29"/>
      <c r="K994" s="29"/>
      <c r="L994" s="36"/>
      <c r="M994" s="36"/>
      <c r="N994" s="36"/>
      <c r="O994" s="29"/>
      <c r="P994" s="29"/>
      <c r="Q994" s="29"/>
      <c r="R994" s="29"/>
      <c r="S994" s="29"/>
      <c r="T994" s="29"/>
      <c r="U994" s="29"/>
      <c r="V994" s="29"/>
    </row>
    <row r="995" spans="1:22" ht="12.75">
      <c r="A995" s="23"/>
      <c r="B995" s="25"/>
      <c r="C995" s="41"/>
      <c r="D995" s="29"/>
      <c r="E995" s="29"/>
      <c r="F995" s="29"/>
      <c r="G995" s="29"/>
      <c r="H995" s="29"/>
      <c r="I995" s="23"/>
      <c r="J995" s="29"/>
      <c r="K995" s="29"/>
      <c r="L995" s="36"/>
      <c r="M995" s="36"/>
      <c r="N995" s="36"/>
      <c r="O995" s="29"/>
      <c r="P995" s="29"/>
      <c r="Q995" s="29"/>
      <c r="R995" s="29"/>
      <c r="S995" s="29"/>
      <c r="T995" s="29"/>
      <c r="U995" s="29"/>
      <c r="V995" s="29"/>
    </row>
    <row r="996" spans="1:22" ht="12.75">
      <c r="A996" s="23"/>
      <c r="B996" s="25"/>
      <c r="C996" s="41"/>
      <c r="D996" s="29"/>
      <c r="E996" s="29"/>
      <c r="F996" s="29"/>
      <c r="G996" s="29"/>
      <c r="H996" s="29"/>
      <c r="I996" s="23"/>
      <c r="J996" s="29"/>
      <c r="K996" s="29"/>
      <c r="L996" s="36"/>
      <c r="M996" s="36"/>
      <c r="N996" s="36"/>
      <c r="O996" s="29"/>
      <c r="P996" s="29"/>
      <c r="Q996" s="29"/>
      <c r="R996" s="29"/>
      <c r="S996" s="29"/>
      <c r="T996" s="29"/>
      <c r="U996" s="29"/>
      <c r="V996" s="29"/>
    </row>
    <row r="997" spans="1:22" ht="12.75">
      <c r="A997" s="23"/>
      <c r="B997" s="25"/>
      <c r="C997" s="41"/>
      <c r="D997" s="29"/>
      <c r="E997" s="29"/>
      <c r="F997" s="29"/>
      <c r="G997" s="29"/>
      <c r="H997" s="29"/>
      <c r="I997" s="23"/>
      <c r="J997" s="29"/>
      <c r="K997" s="29"/>
      <c r="L997" s="36"/>
      <c r="M997" s="36"/>
      <c r="N997" s="36"/>
      <c r="O997" s="29"/>
      <c r="P997" s="29"/>
      <c r="Q997" s="29"/>
      <c r="R997" s="29"/>
      <c r="S997" s="29"/>
      <c r="T997" s="29"/>
      <c r="U997" s="29"/>
      <c r="V997" s="29"/>
    </row>
    <row r="998" spans="1:22" ht="12.75">
      <c r="A998" s="23"/>
      <c r="B998" s="25"/>
      <c r="C998" s="41"/>
      <c r="D998" s="29"/>
      <c r="E998" s="29"/>
      <c r="F998" s="29"/>
      <c r="G998" s="29"/>
      <c r="H998" s="29"/>
      <c r="I998" s="23"/>
      <c r="J998" s="29"/>
      <c r="K998" s="29"/>
      <c r="L998" s="36"/>
      <c r="M998" s="36"/>
      <c r="N998" s="36"/>
      <c r="O998" s="29"/>
      <c r="P998" s="29"/>
      <c r="Q998" s="29"/>
      <c r="R998" s="29"/>
      <c r="S998" s="29"/>
      <c r="T998" s="29"/>
      <c r="U998" s="29"/>
      <c r="V998" s="29"/>
    </row>
    <row r="999" spans="1:22" ht="12.75">
      <c r="A999" s="23"/>
      <c r="B999" s="25"/>
      <c r="C999" s="41"/>
      <c r="D999" s="29"/>
      <c r="E999" s="29"/>
      <c r="F999" s="29"/>
      <c r="G999" s="29"/>
      <c r="H999" s="29"/>
      <c r="I999" s="23"/>
      <c r="J999" s="29"/>
      <c r="K999" s="29"/>
      <c r="L999" s="36"/>
      <c r="M999" s="36"/>
      <c r="N999" s="36"/>
      <c r="O999" s="29"/>
      <c r="P999" s="29"/>
      <c r="Q999" s="29"/>
      <c r="R999" s="29"/>
      <c r="S999" s="29"/>
      <c r="T999" s="29"/>
      <c r="U999" s="29"/>
      <c r="V999" s="29"/>
    </row>
    <row r="1000" spans="1:22" ht="12.75">
      <c r="A1000" s="23"/>
      <c r="B1000" s="25"/>
      <c r="C1000" s="41"/>
      <c r="D1000" s="29"/>
      <c r="E1000" s="29"/>
      <c r="F1000" s="29"/>
      <c r="G1000" s="29"/>
      <c r="H1000" s="29"/>
      <c r="I1000" s="23"/>
      <c r="J1000" s="29"/>
      <c r="K1000" s="29"/>
      <c r="L1000" s="36"/>
      <c r="M1000" s="36"/>
      <c r="N1000" s="36"/>
      <c r="O1000" s="29"/>
      <c r="P1000" s="29"/>
      <c r="Q1000" s="29"/>
      <c r="R1000" s="29"/>
      <c r="S1000" s="29"/>
      <c r="T1000" s="29"/>
      <c r="U1000" s="29"/>
      <c r="V1000" s="29"/>
    </row>
    <row r="1001" spans="1:22" ht="12.75">
      <c r="A1001" s="23"/>
      <c r="B1001" s="25"/>
      <c r="C1001" s="41"/>
      <c r="D1001" s="29"/>
      <c r="E1001" s="29"/>
      <c r="F1001" s="29"/>
      <c r="G1001" s="29"/>
      <c r="H1001" s="29"/>
      <c r="I1001" s="23"/>
      <c r="J1001" s="29"/>
      <c r="K1001" s="29"/>
      <c r="L1001" s="36"/>
      <c r="M1001" s="36"/>
      <c r="N1001" s="36"/>
      <c r="O1001" s="29"/>
      <c r="P1001" s="29"/>
      <c r="Q1001" s="29"/>
      <c r="R1001" s="29"/>
      <c r="S1001" s="29"/>
      <c r="T1001" s="29"/>
      <c r="U1001" s="29"/>
      <c r="V1001" s="29"/>
    </row>
    <row r="1002" spans="1:22" ht="12.75">
      <c r="A1002" s="23"/>
      <c r="B1002" s="25"/>
      <c r="C1002" s="41"/>
      <c r="D1002" s="29"/>
      <c r="E1002" s="29"/>
      <c r="F1002" s="29"/>
      <c r="G1002" s="29"/>
      <c r="H1002" s="29"/>
      <c r="I1002" s="23"/>
      <c r="J1002" s="29"/>
      <c r="K1002" s="29"/>
      <c r="L1002" s="36"/>
      <c r="M1002" s="36"/>
      <c r="N1002" s="36"/>
      <c r="O1002" s="29"/>
      <c r="P1002" s="29"/>
      <c r="Q1002" s="29"/>
      <c r="R1002" s="29"/>
      <c r="S1002" s="29"/>
      <c r="T1002" s="29"/>
      <c r="U1002" s="29"/>
      <c r="V1002" s="29"/>
    </row>
    <row r="1003" spans="1:22" ht="12.75">
      <c r="A1003" s="23"/>
      <c r="B1003" s="25"/>
      <c r="C1003" s="41"/>
      <c r="D1003" s="29"/>
      <c r="E1003" s="29"/>
      <c r="F1003" s="29"/>
      <c r="G1003" s="29"/>
      <c r="H1003" s="29"/>
      <c r="I1003" s="23"/>
      <c r="J1003" s="29"/>
      <c r="K1003" s="29"/>
      <c r="L1003" s="36"/>
      <c r="M1003" s="36"/>
      <c r="N1003" s="36"/>
      <c r="O1003" s="29"/>
      <c r="P1003" s="29"/>
      <c r="Q1003" s="29"/>
      <c r="R1003" s="29"/>
      <c r="S1003" s="29"/>
      <c r="T1003" s="29"/>
      <c r="U1003" s="29"/>
      <c r="V1003" s="29"/>
    </row>
    <row r="1004" spans="1:22" ht="12.75">
      <c r="A1004" s="23"/>
      <c r="B1004" s="25"/>
      <c r="C1004" s="41"/>
      <c r="D1004" s="29"/>
      <c r="E1004" s="29"/>
      <c r="F1004" s="29"/>
      <c r="G1004" s="29"/>
      <c r="H1004" s="29"/>
      <c r="I1004" s="23"/>
      <c r="J1004" s="29"/>
      <c r="K1004" s="29"/>
      <c r="L1004" s="36"/>
      <c r="M1004" s="36"/>
      <c r="N1004" s="36"/>
      <c r="O1004" s="29"/>
      <c r="P1004" s="29"/>
      <c r="Q1004" s="29"/>
      <c r="R1004" s="29"/>
      <c r="S1004" s="29"/>
      <c r="T1004" s="29"/>
      <c r="U1004" s="29"/>
      <c r="V1004" s="29"/>
    </row>
    <row r="1005" spans="1:22" ht="12.75">
      <c r="A1005" s="23"/>
      <c r="B1005" s="25"/>
      <c r="C1005" s="41"/>
      <c r="D1005" s="29"/>
      <c r="E1005" s="29"/>
      <c r="F1005" s="29"/>
      <c r="G1005" s="29"/>
      <c r="H1005" s="29"/>
      <c r="I1005" s="23"/>
      <c r="J1005" s="29"/>
      <c r="K1005" s="29"/>
      <c r="L1005" s="36"/>
      <c r="M1005" s="36"/>
      <c r="N1005" s="36"/>
      <c r="O1005" s="29"/>
      <c r="P1005" s="29"/>
      <c r="Q1005" s="29"/>
      <c r="R1005" s="29"/>
      <c r="S1005" s="29"/>
      <c r="T1005" s="29"/>
      <c r="U1005" s="29"/>
      <c r="V1005" s="29"/>
    </row>
    <row r="1006" spans="1:22" ht="12.75">
      <c r="A1006" s="23"/>
      <c r="B1006" s="25"/>
      <c r="C1006" s="41"/>
      <c r="D1006" s="29"/>
      <c r="E1006" s="29"/>
      <c r="F1006" s="29"/>
      <c r="G1006" s="29"/>
      <c r="H1006" s="29"/>
      <c r="I1006" s="23"/>
      <c r="J1006" s="29"/>
      <c r="K1006" s="29"/>
      <c r="L1006" s="36"/>
      <c r="M1006" s="36"/>
      <c r="N1006" s="36"/>
      <c r="O1006" s="29"/>
      <c r="P1006" s="29"/>
      <c r="Q1006" s="29"/>
      <c r="R1006" s="29"/>
      <c r="S1006" s="29"/>
      <c r="T1006" s="29"/>
      <c r="U1006" s="29"/>
      <c r="V1006" s="29"/>
    </row>
    <row r="1007" spans="1:22" ht="12.75">
      <c r="A1007" s="23"/>
      <c r="B1007" s="25"/>
      <c r="C1007" s="41"/>
      <c r="D1007" s="29"/>
      <c r="E1007" s="29"/>
      <c r="F1007" s="29"/>
      <c r="G1007" s="29"/>
      <c r="H1007" s="29"/>
      <c r="I1007" s="23"/>
      <c r="J1007" s="29"/>
      <c r="K1007" s="29"/>
      <c r="L1007" s="36"/>
      <c r="M1007" s="36"/>
      <c r="N1007" s="36"/>
      <c r="O1007" s="29"/>
      <c r="P1007" s="29"/>
      <c r="Q1007" s="29"/>
      <c r="R1007" s="29"/>
      <c r="S1007" s="29"/>
      <c r="T1007" s="29"/>
      <c r="U1007" s="29"/>
      <c r="V1007" s="29"/>
    </row>
    <row r="1008" spans="1:22" ht="12.75">
      <c r="A1008" s="23"/>
      <c r="B1008" s="25"/>
      <c r="C1008" s="41"/>
      <c r="D1008" s="29"/>
      <c r="E1008" s="29"/>
      <c r="F1008" s="29"/>
      <c r="G1008" s="29"/>
      <c r="H1008" s="29"/>
      <c r="I1008" s="23"/>
      <c r="J1008" s="29"/>
      <c r="K1008" s="29"/>
      <c r="L1008" s="36"/>
      <c r="M1008" s="36"/>
      <c r="N1008" s="36"/>
      <c r="O1008" s="29"/>
      <c r="P1008" s="29"/>
      <c r="Q1008" s="29"/>
      <c r="R1008" s="29"/>
      <c r="S1008" s="29"/>
      <c r="T1008" s="29"/>
      <c r="U1008" s="29"/>
      <c r="V1008" s="29"/>
    </row>
    <row r="1009" spans="1:22" ht="12.75">
      <c r="A1009" s="23"/>
      <c r="B1009" s="25"/>
      <c r="C1009" s="41"/>
      <c r="D1009" s="29"/>
      <c r="E1009" s="29"/>
      <c r="F1009" s="29"/>
      <c r="G1009" s="29"/>
      <c r="H1009" s="29"/>
      <c r="I1009" s="23"/>
      <c r="J1009" s="29"/>
      <c r="K1009" s="29"/>
      <c r="L1009" s="36"/>
      <c r="M1009" s="36"/>
      <c r="N1009" s="36"/>
      <c r="O1009" s="29"/>
      <c r="P1009" s="29"/>
      <c r="Q1009" s="29"/>
      <c r="R1009" s="29"/>
      <c r="S1009" s="29"/>
      <c r="T1009" s="29"/>
      <c r="U1009" s="29"/>
      <c r="V1009" s="29"/>
    </row>
    <row r="1010" spans="1:22" ht="12.75">
      <c r="A1010" s="23"/>
      <c r="B1010" s="25"/>
      <c r="C1010" s="41"/>
      <c r="D1010" s="29"/>
      <c r="E1010" s="29"/>
      <c r="F1010" s="29"/>
      <c r="G1010" s="29"/>
      <c r="H1010" s="29"/>
      <c r="I1010" s="23"/>
      <c r="J1010" s="29"/>
      <c r="K1010" s="29"/>
      <c r="L1010" s="36"/>
      <c r="M1010" s="36"/>
      <c r="N1010" s="36"/>
      <c r="O1010" s="29"/>
      <c r="P1010" s="29"/>
      <c r="Q1010" s="29"/>
      <c r="R1010" s="29"/>
      <c r="S1010" s="29"/>
      <c r="T1010" s="29"/>
      <c r="U1010" s="29"/>
      <c r="V1010" s="29"/>
    </row>
    <row r="1011" spans="1:22" ht="12.75">
      <c r="A1011" s="23"/>
      <c r="B1011" s="25"/>
      <c r="C1011" s="41"/>
      <c r="D1011" s="29"/>
      <c r="E1011" s="29"/>
      <c r="F1011" s="29"/>
      <c r="G1011" s="29"/>
      <c r="H1011" s="29"/>
      <c r="I1011" s="23"/>
      <c r="J1011" s="29"/>
      <c r="K1011" s="29"/>
      <c r="L1011" s="36"/>
      <c r="M1011" s="36"/>
      <c r="N1011" s="36"/>
      <c r="O1011" s="29"/>
      <c r="P1011" s="29"/>
      <c r="Q1011" s="29"/>
      <c r="R1011" s="29"/>
      <c r="S1011" s="29"/>
      <c r="T1011" s="29"/>
      <c r="U1011" s="29"/>
      <c r="V1011" s="29"/>
    </row>
    <row r="1012" spans="1:22" ht="12.75">
      <c r="A1012" s="23"/>
      <c r="B1012" s="25"/>
      <c r="C1012" s="41"/>
      <c r="D1012" s="29"/>
      <c r="E1012" s="29"/>
      <c r="F1012" s="29"/>
      <c r="G1012" s="29"/>
      <c r="H1012" s="29"/>
      <c r="I1012" s="23"/>
      <c r="J1012" s="29"/>
      <c r="K1012" s="29"/>
      <c r="L1012" s="36"/>
      <c r="M1012" s="36"/>
      <c r="N1012" s="36"/>
      <c r="O1012" s="29"/>
      <c r="P1012" s="29"/>
      <c r="Q1012" s="29"/>
      <c r="R1012" s="29"/>
      <c r="S1012" s="29"/>
      <c r="T1012" s="29"/>
      <c r="U1012" s="29"/>
      <c r="V1012" s="29"/>
    </row>
    <row r="1013" spans="1:22" ht="12.75">
      <c r="A1013" s="23"/>
      <c r="B1013" s="25"/>
      <c r="C1013" s="41"/>
      <c r="D1013" s="29"/>
      <c r="E1013" s="29"/>
      <c r="F1013" s="29"/>
      <c r="G1013" s="29"/>
      <c r="H1013" s="29"/>
      <c r="I1013" s="23"/>
      <c r="J1013" s="29"/>
      <c r="K1013" s="29"/>
      <c r="L1013" s="36"/>
      <c r="M1013" s="36"/>
      <c r="N1013" s="36"/>
      <c r="O1013" s="29"/>
      <c r="P1013" s="29"/>
      <c r="Q1013" s="29"/>
      <c r="R1013" s="29"/>
      <c r="S1013" s="29"/>
      <c r="T1013" s="29"/>
      <c r="U1013" s="29"/>
      <c r="V1013" s="29"/>
    </row>
    <row r="1014" spans="1:22" ht="12.75">
      <c r="A1014" s="23"/>
      <c r="B1014" s="25"/>
      <c r="C1014" s="41"/>
      <c r="D1014" s="29"/>
      <c r="E1014" s="29"/>
      <c r="F1014" s="29"/>
      <c r="G1014" s="29"/>
      <c r="H1014" s="29"/>
      <c r="I1014" s="23"/>
      <c r="J1014" s="29"/>
      <c r="K1014" s="29"/>
      <c r="L1014" s="36"/>
      <c r="M1014" s="36"/>
      <c r="N1014" s="36"/>
      <c r="O1014" s="29"/>
      <c r="P1014" s="29"/>
      <c r="Q1014" s="29"/>
      <c r="R1014" s="29"/>
      <c r="S1014" s="29"/>
      <c r="T1014" s="29"/>
      <c r="U1014" s="29"/>
      <c r="V1014" s="29"/>
    </row>
    <row r="1015" spans="1:22" ht="12.75">
      <c r="A1015" s="23"/>
      <c r="B1015" s="25"/>
      <c r="C1015" s="41"/>
      <c r="D1015" s="29"/>
      <c r="E1015" s="29"/>
      <c r="F1015" s="29"/>
      <c r="G1015" s="29"/>
      <c r="H1015" s="29"/>
      <c r="I1015" s="23"/>
      <c r="J1015" s="29"/>
      <c r="K1015" s="29"/>
      <c r="L1015" s="36"/>
      <c r="M1015" s="36"/>
      <c r="N1015" s="36"/>
      <c r="O1015" s="29"/>
      <c r="P1015" s="29"/>
      <c r="Q1015" s="29"/>
      <c r="R1015" s="29"/>
      <c r="S1015" s="29"/>
      <c r="T1015" s="29"/>
      <c r="U1015" s="29"/>
      <c r="V1015" s="29"/>
    </row>
    <row r="1016" spans="1:22" ht="12.75">
      <c r="A1016" s="23"/>
      <c r="B1016" s="25"/>
      <c r="C1016" s="41"/>
      <c r="D1016" s="29"/>
      <c r="E1016" s="29"/>
      <c r="F1016" s="29"/>
      <c r="G1016" s="29"/>
      <c r="H1016" s="29"/>
      <c r="I1016" s="23"/>
      <c r="J1016" s="29"/>
      <c r="K1016" s="29"/>
      <c r="L1016" s="36"/>
      <c r="M1016" s="36"/>
      <c r="N1016" s="36"/>
      <c r="O1016" s="29"/>
      <c r="P1016" s="29"/>
      <c r="Q1016" s="29"/>
      <c r="R1016" s="29"/>
      <c r="S1016" s="29"/>
      <c r="T1016" s="29"/>
      <c r="U1016" s="29"/>
      <c r="V1016" s="29"/>
    </row>
    <row r="1017" spans="1:22" ht="12.75">
      <c r="A1017" s="23"/>
      <c r="B1017" s="25"/>
      <c r="C1017" s="41"/>
      <c r="D1017" s="29"/>
      <c r="E1017" s="29"/>
      <c r="F1017" s="29"/>
      <c r="G1017" s="29"/>
      <c r="H1017" s="29"/>
      <c r="I1017" s="23"/>
      <c r="J1017" s="29"/>
      <c r="K1017" s="29"/>
      <c r="L1017" s="36"/>
      <c r="M1017" s="36"/>
      <c r="N1017" s="36"/>
      <c r="O1017" s="29"/>
      <c r="P1017" s="29"/>
      <c r="Q1017" s="29"/>
      <c r="R1017" s="29"/>
      <c r="S1017" s="29"/>
      <c r="T1017" s="29"/>
      <c r="U1017" s="29"/>
      <c r="V1017" s="29"/>
    </row>
    <row r="1018" spans="1:22" ht="12.75">
      <c r="A1018" s="23"/>
      <c r="B1018" s="25"/>
      <c r="C1018" s="41"/>
      <c r="D1018" s="29"/>
      <c r="E1018" s="29"/>
      <c r="F1018" s="29"/>
      <c r="G1018" s="29"/>
      <c r="H1018" s="29"/>
      <c r="I1018" s="23"/>
      <c r="J1018" s="29"/>
      <c r="K1018" s="29"/>
      <c r="L1018" s="36"/>
      <c r="M1018" s="36"/>
      <c r="N1018" s="36"/>
      <c r="O1018" s="29"/>
      <c r="P1018" s="29"/>
      <c r="Q1018" s="29"/>
      <c r="R1018" s="29"/>
      <c r="S1018" s="29"/>
      <c r="T1018" s="29"/>
      <c r="U1018" s="29"/>
      <c r="V1018" s="29"/>
    </row>
    <row r="1019" spans="1:22" ht="12.75">
      <c r="A1019" s="23"/>
      <c r="B1019" s="25"/>
      <c r="C1019" s="41"/>
      <c r="D1019" s="29"/>
      <c r="E1019" s="29"/>
      <c r="F1019" s="29"/>
      <c r="G1019" s="29"/>
      <c r="H1019" s="29"/>
      <c r="I1019" s="23"/>
      <c r="J1019" s="29"/>
      <c r="K1019" s="29"/>
      <c r="L1019" s="36"/>
      <c r="M1019" s="36"/>
      <c r="N1019" s="36"/>
      <c r="O1019" s="29"/>
      <c r="P1019" s="29"/>
      <c r="Q1019" s="29"/>
      <c r="R1019" s="29"/>
      <c r="S1019" s="29"/>
      <c r="T1019" s="29"/>
      <c r="U1019" s="29"/>
      <c r="V1019" s="29"/>
    </row>
    <row r="1020" spans="1:22" ht="12.75">
      <c r="A1020" s="23"/>
      <c r="B1020" s="25"/>
      <c r="C1020" s="41"/>
      <c r="D1020" s="29"/>
      <c r="E1020" s="29"/>
      <c r="F1020" s="29"/>
      <c r="G1020" s="29"/>
      <c r="H1020" s="29"/>
      <c r="I1020" s="23"/>
      <c r="J1020" s="29"/>
      <c r="K1020" s="29"/>
      <c r="L1020" s="36"/>
      <c r="M1020" s="36"/>
      <c r="N1020" s="36"/>
      <c r="O1020" s="29"/>
      <c r="P1020" s="29"/>
      <c r="Q1020" s="29"/>
      <c r="R1020" s="29"/>
      <c r="S1020" s="29"/>
      <c r="T1020" s="29"/>
      <c r="U1020" s="29"/>
      <c r="V1020" s="29"/>
    </row>
    <row r="1021" spans="1:22" ht="12.75">
      <c r="A1021" s="23"/>
      <c r="B1021" s="25"/>
      <c r="C1021" s="41"/>
      <c r="D1021" s="29"/>
      <c r="E1021" s="29"/>
      <c r="F1021" s="29"/>
      <c r="G1021" s="29"/>
      <c r="H1021" s="29"/>
      <c r="I1021" s="23"/>
      <c r="J1021" s="29"/>
      <c r="K1021" s="29"/>
      <c r="L1021" s="36"/>
      <c r="M1021" s="36"/>
      <c r="N1021" s="36"/>
      <c r="O1021" s="29"/>
      <c r="P1021" s="29"/>
      <c r="Q1021" s="29"/>
      <c r="R1021" s="29"/>
      <c r="S1021" s="29"/>
      <c r="T1021" s="29"/>
      <c r="U1021" s="29"/>
      <c r="V1021" s="29"/>
    </row>
    <row r="1022" spans="1:22" ht="12.75">
      <c r="A1022" s="23"/>
      <c r="B1022" s="25"/>
      <c r="C1022" s="41"/>
      <c r="D1022" s="29"/>
      <c r="E1022" s="29"/>
      <c r="F1022" s="29"/>
      <c r="G1022" s="29"/>
      <c r="H1022" s="29"/>
      <c r="I1022" s="23"/>
      <c r="J1022" s="29"/>
      <c r="K1022" s="29"/>
      <c r="L1022" s="36"/>
      <c r="M1022" s="36"/>
      <c r="N1022" s="36"/>
      <c r="O1022" s="29"/>
      <c r="P1022" s="29"/>
      <c r="Q1022" s="29"/>
      <c r="R1022" s="29"/>
      <c r="S1022" s="29"/>
      <c r="T1022" s="29"/>
      <c r="U1022" s="29"/>
      <c r="V1022" s="29"/>
    </row>
    <row r="1023" spans="1:22" ht="12.75">
      <c r="A1023" s="23"/>
      <c r="B1023" s="25"/>
      <c r="C1023" s="41"/>
      <c r="D1023" s="29"/>
      <c r="E1023" s="29"/>
      <c r="F1023" s="29"/>
      <c r="G1023" s="29"/>
      <c r="H1023" s="29"/>
      <c r="I1023" s="23"/>
      <c r="J1023" s="29"/>
      <c r="K1023" s="29"/>
      <c r="L1023" s="36"/>
      <c r="M1023" s="36"/>
      <c r="N1023" s="36"/>
      <c r="O1023" s="29"/>
      <c r="P1023" s="29"/>
      <c r="Q1023" s="29"/>
      <c r="R1023" s="29"/>
      <c r="S1023" s="29"/>
      <c r="T1023" s="29"/>
      <c r="U1023" s="29"/>
      <c r="V1023" s="29"/>
    </row>
    <row r="1024" spans="1:22" ht="12.75">
      <c r="A1024" s="23"/>
      <c r="B1024" s="25"/>
      <c r="C1024" s="41"/>
      <c r="D1024" s="29"/>
      <c r="E1024" s="29"/>
      <c r="F1024" s="29"/>
      <c r="G1024" s="29"/>
      <c r="H1024" s="29"/>
      <c r="I1024" s="23"/>
      <c r="J1024" s="29"/>
      <c r="K1024" s="29"/>
      <c r="L1024" s="36"/>
      <c r="M1024" s="36"/>
      <c r="N1024" s="36"/>
      <c r="O1024" s="29"/>
      <c r="P1024" s="29"/>
      <c r="Q1024" s="29"/>
      <c r="R1024" s="29"/>
      <c r="S1024" s="29"/>
      <c r="T1024" s="29"/>
      <c r="U1024" s="29"/>
      <c r="V1024" s="29"/>
    </row>
    <row r="1025" spans="1:22" ht="12.75">
      <c r="A1025" s="23"/>
      <c r="B1025" s="25"/>
      <c r="C1025" s="41"/>
      <c r="D1025" s="29"/>
      <c r="E1025" s="29"/>
      <c r="F1025" s="29"/>
      <c r="G1025" s="29"/>
      <c r="H1025" s="29"/>
      <c r="I1025" s="23"/>
      <c r="J1025" s="29"/>
      <c r="K1025" s="29"/>
      <c r="L1025" s="36"/>
      <c r="M1025" s="36"/>
      <c r="N1025" s="36"/>
      <c r="O1025" s="29"/>
      <c r="P1025" s="29"/>
      <c r="Q1025" s="29"/>
      <c r="R1025" s="29"/>
      <c r="S1025" s="29"/>
      <c r="T1025" s="29"/>
      <c r="U1025" s="29"/>
      <c r="V1025" s="29"/>
    </row>
    <row r="1026" spans="1:22" ht="12.75">
      <c r="A1026" s="23"/>
      <c r="B1026" s="25"/>
      <c r="C1026" s="41"/>
      <c r="D1026" s="29"/>
      <c r="E1026" s="29"/>
      <c r="F1026" s="29"/>
      <c r="G1026" s="29"/>
      <c r="H1026" s="29"/>
      <c r="I1026" s="23"/>
      <c r="J1026" s="29"/>
      <c r="K1026" s="29"/>
      <c r="L1026" s="36"/>
      <c r="M1026" s="36"/>
      <c r="N1026" s="36"/>
      <c r="O1026" s="29"/>
      <c r="P1026" s="29"/>
      <c r="Q1026" s="29"/>
      <c r="R1026" s="29"/>
      <c r="S1026" s="29"/>
      <c r="T1026" s="29"/>
      <c r="U1026" s="29"/>
      <c r="V1026" s="29"/>
    </row>
    <row r="1027" spans="1:22" ht="12.75">
      <c r="A1027" s="23"/>
      <c r="B1027" s="25"/>
      <c r="C1027" s="41"/>
      <c r="D1027" s="29"/>
      <c r="E1027" s="29"/>
      <c r="F1027" s="29"/>
      <c r="G1027" s="29"/>
      <c r="H1027" s="29"/>
      <c r="I1027" s="23"/>
      <c r="J1027" s="29"/>
      <c r="K1027" s="29"/>
      <c r="L1027" s="36"/>
      <c r="M1027" s="36"/>
      <c r="N1027" s="36"/>
      <c r="O1027" s="29"/>
      <c r="P1027" s="29"/>
      <c r="Q1027" s="29"/>
      <c r="R1027" s="29"/>
      <c r="S1027" s="29"/>
      <c r="T1027" s="29"/>
      <c r="U1027" s="29"/>
      <c r="V1027" s="29"/>
    </row>
    <row r="1028" spans="1:22" ht="12.75">
      <c r="A1028" s="23"/>
      <c r="B1028" s="25"/>
      <c r="C1028" s="41"/>
      <c r="D1028" s="29"/>
      <c r="E1028" s="29"/>
      <c r="F1028" s="29"/>
      <c r="G1028" s="29"/>
      <c r="H1028" s="29"/>
      <c r="I1028" s="23"/>
      <c r="J1028" s="29"/>
      <c r="K1028" s="29"/>
      <c r="L1028" s="36"/>
      <c r="M1028" s="36"/>
      <c r="N1028" s="36"/>
      <c r="O1028" s="29"/>
      <c r="P1028" s="29"/>
      <c r="Q1028" s="29"/>
      <c r="R1028" s="29"/>
      <c r="S1028" s="29"/>
      <c r="T1028" s="29"/>
      <c r="U1028" s="29"/>
      <c r="V1028" s="29"/>
    </row>
    <row r="1029" spans="1:22" ht="12.75">
      <c r="A1029" s="23"/>
      <c r="B1029" s="25"/>
      <c r="C1029" s="41"/>
      <c r="D1029" s="29"/>
      <c r="E1029" s="29"/>
      <c r="F1029" s="29"/>
      <c r="G1029" s="29"/>
      <c r="H1029" s="29"/>
      <c r="I1029" s="23"/>
      <c r="J1029" s="29"/>
      <c r="K1029" s="29"/>
      <c r="L1029" s="36"/>
      <c r="M1029" s="36"/>
      <c r="N1029" s="36"/>
      <c r="O1029" s="29"/>
      <c r="P1029" s="29"/>
      <c r="Q1029" s="29"/>
      <c r="R1029" s="29"/>
      <c r="S1029" s="29"/>
      <c r="T1029" s="29"/>
      <c r="U1029" s="29"/>
      <c r="V1029" s="29"/>
    </row>
    <row r="1030" spans="1:22" ht="12.75">
      <c r="A1030" s="23"/>
      <c r="B1030" s="25"/>
      <c r="C1030" s="41"/>
      <c r="D1030" s="29"/>
      <c r="E1030" s="29"/>
      <c r="F1030" s="29"/>
      <c r="G1030" s="29"/>
      <c r="H1030" s="29"/>
      <c r="I1030" s="23"/>
      <c r="J1030" s="29"/>
      <c r="K1030" s="29"/>
      <c r="L1030" s="36"/>
      <c r="M1030" s="36"/>
      <c r="N1030" s="36"/>
      <c r="O1030" s="29"/>
      <c r="P1030" s="29"/>
      <c r="Q1030" s="29"/>
      <c r="R1030" s="29"/>
      <c r="S1030" s="29"/>
      <c r="T1030" s="29"/>
      <c r="U1030" s="29"/>
      <c r="V1030" s="29"/>
    </row>
    <row r="1031" spans="1:22" ht="12.75">
      <c r="A1031" s="23"/>
      <c r="B1031" s="25"/>
      <c r="C1031" s="41"/>
      <c r="D1031" s="29"/>
      <c r="E1031" s="29"/>
      <c r="F1031" s="29"/>
      <c r="G1031" s="29"/>
      <c r="H1031" s="29"/>
      <c r="I1031" s="23"/>
      <c r="J1031" s="29"/>
      <c r="K1031" s="29"/>
      <c r="L1031" s="36"/>
      <c r="M1031" s="36"/>
      <c r="N1031" s="36"/>
      <c r="O1031" s="29"/>
      <c r="P1031" s="29"/>
      <c r="Q1031" s="29"/>
      <c r="R1031" s="29"/>
      <c r="S1031" s="29"/>
      <c r="T1031" s="29"/>
      <c r="U1031" s="29"/>
      <c r="V1031" s="29"/>
    </row>
    <row r="1032" spans="1:22" ht="12.75">
      <c r="A1032" s="23"/>
      <c r="B1032" s="25"/>
      <c r="C1032" s="41"/>
      <c r="D1032" s="29"/>
      <c r="E1032" s="29"/>
      <c r="F1032" s="29"/>
      <c r="G1032" s="29"/>
      <c r="H1032" s="29"/>
      <c r="I1032" s="23"/>
      <c r="J1032" s="29"/>
      <c r="K1032" s="29"/>
      <c r="L1032" s="36"/>
      <c r="M1032" s="36"/>
      <c r="N1032" s="36"/>
      <c r="O1032" s="29"/>
      <c r="P1032" s="29"/>
      <c r="Q1032" s="29"/>
      <c r="R1032" s="29"/>
      <c r="S1032" s="29"/>
      <c r="T1032" s="29"/>
      <c r="U1032" s="29"/>
      <c r="V1032" s="29"/>
    </row>
    <row r="1033" spans="1:22" ht="12.75">
      <c r="A1033" s="23"/>
      <c r="B1033" s="25"/>
      <c r="C1033" s="41"/>
      <c r="D1033" s="29"/>
      <c r="E1033" s="29"/>
      <c r="F1033" s="29"/>
      <c r="G1033" s="29"/>
      <c r="H1033" s="29"/>
      <c r="I1033" s="23"/>
      <c r="J1033" s="29"/>
      <c r="K1033" s="29"/>
      <c r="L1033" s="36"/>
      <c r="M1033" s="36"/>
      <c r="N1033" s="36"/>
      <c r="O1033" s="29"/>
      <c r="P1033" s="29"/>
      <c r="Q1033" s="29"/>
      <c r="R1033" s="29"/>
      <c r="S1033" s="29"/>
      <c r="T1033" s="29"/>
      <c r="U1033" s="29"/>
      <c r="V1033" s="29"/>
    </row>
    <row r="1034" spans="1:22" ht="12.75">
      <c r="A1034" s="23"/>
      <c r="B1034" s="25"/>
      <c r="C1034" s="41"/>
      <c r="D1034" s="29"/>
      <c r="E1034" s="29"/>
      <c r="F1034" s="29"/>
      <c r="G1034" s="29"/>
      <c r="H1034" s="29"/>
      <c r="I1034" s="23"/>
      <c r="J1034" s="29"/>
      <c r="K1034" s="29"/>
      <c r="L1034" s="36"/>
      <c r="M1034" s="36"/>
      <c r="N1034" s="36"/>
      <c r="O1034" s="29"/>
      <c r="P1034" s="29"/>
      <c r="Q1034" s="29"/>
      <c r="R1034" s="29"/>
      <c r="S1034" s="29"/>
      <c r="T1034" s="29"/>
      <c r="U1034" s="29"/>
      <c r="V1034" s="29"/>
    </row>
    <row r="1035" spans="1:22" ht="12.75">
      <c r="A1035" s="23"/>
      <c r="B1035" s="25"/>
      <c r="C1035" s="41"/>
      <c r="D1035" s="29"/>
      <c r="E1035" s="29"/>
      <c r="F1035" s="29"/>
      <c r="G1035" s="29"/>
      <c r="H1035" s="29"/>
      <c r="I1035" s="23"/>
      <c r="J1035" s="29"/>
      <c r="K1035" s="29"/>
      <c r="L1035" s="36"/>
      <c r="M1035" s="36"/>
      <c r="N1035" s="36"/>
      <c r="O1035" s="29"/>
      <c r="P1035" s="29"/>
      <c r="Q1035" s="29"/>
      <c r="R1035" s="29"/>
      <c r="S1035" s="29"/>
      <c r="T1035" s="29"/>
      <c r="U1035" s="29"/>
      <c r="V1035" s="29"/>
    </row>
    <row r="1036" spans="1:22" ht="12.75">
      <c r="A1036" s="23"/>
      <c r="B1036" s="25"/>
      <c r="C1036" s="41"/>
      <c r="D1036" s="29"/>
      <c r="E1036" s="29"/>
      <c r="F1036" s="29"/>
      <c r="G1036" s="29"/>
      <c r="H1036" s="29"/>
      <c r="I1036" s="23"/>
      <c r="J1036" s="29"/>
      <c r="K1036" s="29"/>
      <c r="L1036" s="36"/>
      <c r="M1036" s="36"/>
      <c r="N1036" s="36"/>
      <c r="O1036" s="29"/>
      <c r="P1036" s="29"/>
      <c r="Q1036" s="29"/>
      <c r="R1036" s="29"/>
      <c r="S1036" s="29"/>
      <c r="T1036" s="29"/>
      <c r="U1036" s="29"/>
      <c r="V1036" s="29"/>
    </row>
    <row r="1037" spans="1:22" ht="12.75">
      <c r="A1037" s="23"/>
      <c r="B1037" s="25"/>
      <c r="C1037" s="41"/>
      <c r="D1037" s="29"/>
      <c r="E1037" s="29"/>
      <c r="F1037" s="29"/>
      <c r="G1037" s="29"/>
      <c r="H1037" s="29"/>
      <c r="I1037" s="23"/>
      <c r="J1037" s="29"/>
      <c r="K1037" s="29"/>
      <c r="L1037" s="36"/>
      <c r="M1037" s="36"/>
      <c r="N1037" s="36"/>
      <c r="O1037" s="29"/>
      <c r="P1037" s="29"/>
      <c r="Q1037" s="29"/>
      <c r="R1037" s="29"/>
      <c r="S1037" s="29"/>
      <c r="T1037" s="29"/>
      <c r="U1037" s="29"/>
      <c r="V1037" s="29"/>
    </row>
    <row r="1038" spans="1:22" ht="12.75">
      <c r="A1038" s="23"/>
      <c r="B1038" s="25"/>
      <c r="C1038" s="41"/>
      <c r="D1038" s="29"/>
      <c r="E1038" s="29"/>
      <c r="F1038" s="29"/>
      <c r="G1038" s="29"/>
      <c r="H1038" s="29"/>
      <c r="I1038" s="23"/>
      <c r="J1038" s="29"/>
      <c r="K1038" s="29"/>
      <c r="L1038" s="36"/>
      <c r="M1038" s="36"/>
      <c r="N1038" s="36"/>
      <c r="O1038" s="29"/>
      <c r="P1038" s="29"/>
      <c r="Q1038" s="29"/>
      <c r="R1038" s="29"/>
      <c r="S1038" s="29"/>
      <c r="T1038" s="29"/>
      <c r="U1038" s="29"/>
      <c r="V1038" s="29"/>
    </row>
    <row r="1039" spans="1:22" ht="12.75">
      <c r="A1039" s="23"/>
      <c r="B1039" s="25"/>
      <c r="C1039" s="41"/>
      <c r="D1039" s="29"/>
      <c r="E1039" s="29"/>
      <c r="F1039" s="29"/>
      <c r="G1039" s="29"/>
      <c r="H1039" s="29"/>
      <c r="I1039" s="23"/>
      <c r="J1039" s="29"/>
      <c r="K1039" s="29"/>
      <c r="L1039" s="36"/>
      <c r="M1039" s="36"/>
      <c r="N1039" s="36"/>
      <c r="O1039" s="29"/>
      <c r="P1039" s="29"/>
      <c r="Q1039" s="29"/>
      <c r="R1039" s="29"/>
      <c r="S1039" s="29"/>
      <c r="T1039" s="29"/>
      <c r="U1039" s="29"/>
      <c r="V1039" s="29"/>
    </row>
    <row r="1040" spans="1:22" ht="12.75">
      <c r="A1040" s="23"/>
      <c r="B1040" s="25"/>
      <c r="C1040" s="41"/>
      <c r="D1040" s="29"/>
      <c r="E1040" s="29"/>
      <c r="F1040" s="29"/>
      <c r="G1040" s="29"/>
      <c r="H1040" s="29"/>
      <c r="I1040" s="23"/>
      <c r="J1040" s="29"/>
      <c r="K1040" s="29"/>
      <c r="L1040" s="36"/>
      <c r="M1040" s="36"/>
      <c r="N1040" s="36"/>
      <c r="O1040" s="29"/>
      <c r="P1040" s="29"/>
      <c r="Q1040" s="29"/>
      <c r="R1040" s="29"/>
      <c r="S1040" s="29"/>
      <c r="T1040" s="29"/>
      <c r="U1040" s="29"/>
      <c r="V1040" s="29"/>
    </row>
    <row r="1041" spans="1:22" ht="12.75">
      <c r="A1041" s="23"/>
      <c r="B1041" s="25"/>
      <c r="C1041" s="41"/>
      <c r="D1041" s="29"/>
      <c r="E1041" s="29"/>
      <c r="F1041" s="29"/>
      <c r="G1041" s="29"/>
      <c r="H1041" s="29"/>
      <c r="I1041" s="23"/>
      <c r="J1041" s="29"/>
      <c r="K1041" s="29"/>
      <c r="L1041" s="36"/>
      <c r="M1041" s="36"/>
      <c r="N1041" s="36"/>
      <c r="O1041" s="29"/>
      <c r="P1041" s="29"/>
      <c r="Q1041" s="29"/>
      <c r="R1041" s="29"/>
      <c r="S1041" s="29"/>
      <c r="T1041" s="29"/>
      <c r="U1041" s="29"/>
      <c r="V1041" s="29"/>
    </row>
    <row r="1042" spans="1:22" ht="12.75">
      <c r="A1042" s="23"/>
      <c r="B1042" s="25"/>
      <c r="C1042" s="41"/>
      <c r="D1042" s="29"/>
      <c r="E1042" s="29"/>
      <c r="F1042" s="29"/>
      <c r="G1042" s="29"/>
      <c r="H1042" s="29"/>
      <c r="I1042" s="23"/>
      <c r="J1042" s="29"/>
      <c r="K1042" s="29"/>
      <c r="L1042" s="36"/>
      <c r="M1042" s="36"/>
      <c r="N1042" s="36"/>
      <c r="O1042" s="29"/>
      <c r="P1042" s="29"/>
      <c r="Q1042" s="29"/>
      <c r="R1042" s="29"/>
      <c r="S1042" s="29"/>
      <c r="T1042" s="29"/>
      <c r="U1042" s="29"/>
      <c r="V1042" s="29"/>
    </row>
    <row r="1043" spans="1:22" ht="12.75">
      <c r="A1043" s="23"/>
      <c r="B1043" s="25"/>
      <c r="C1043" s="41"/>
      <c r="D1043" s="29"/>
      <c r="E1043" s="29"/>
      <c r="F1043" s="29"/>
      <c r="G1043" s="29"/>
      <c r="H1043" s="29"/>
      <c r="I1043" s="23"/>
      <c r="J1043" s="29"/>
      <c r="K1043" s="29"/>
      <c r="L1043" s="36"/>
      <c r="M1043" s="36"/>
      <c r="N1043" s="36"/>
      <c r="O1043" s="29"/>
      <c r="P1043" s="29"/>
      <c r="Q1043" s="29"/>
      <c r="R1043" s="29"/>
      <c r="S1043" s="29"/>
      <c r="T1043" s="29"/>
      <c r="U1043" s="29"/>
      <c r="V1043" s="29"/>
    </row>
    <row r="1044" spans="1:22" ht="12.75">
      <c r="A1044" s="23"/>
      <c r="B1044" s="25"/>
      <c r="C1044" s="41"/>
      <c r="D1044" s="29"/>
      <c r="E1044" s="29"/>
      <c r="F1044" s="29"/>
      <c r="G1044" s="29"/>
      <c r="H1044" s="29"/>
      <c r="I1044" s="23"/>
      <c r="J1044" s="29"/>
      <c r="K1044" s="29"/>
      <c r="L1044" s="36"/>
      <c r="M1044" s="36"/>
      <c r="N1044" s="36"/>
      <c r="O1044" s="29"/>
      <c r="P1044" s="29"/>
      <c r="Q1044" s="29"/>
      <c r="R1044" s="29"/>
      <c r="S1044" s="29"/>
      <c r="T1044" s="29"/>
      <c r="U1044" s="29"/>
      <c r="V1044" s="29"/>
    </row>
    <row r="1045" spans="1:22" ht="12.75">
      <c r="A1045" s="23"/>
      <c r="B1045" s="25"/>
      <c r="C1045" s="41"/>
      <c r="D1045" s="29"/>
      <c r="E1045" s="29"/>
      <c r="F1045" s="29"/>
      <c r="G1045" s="29"/>
      <c r="H1045" s="29"/>
      <c r="I1045" s="23"/>
      <c r="J1045" s="29"/>
      <c r="K1045" s="29"/>
      <c r="L1045" s="36"/>
      <c r="M1045" s="36"/>
      <c r="N1045" s="36"/>
      <c r="O1045" s="29"/>
      <c r="P1045" s="29"/>
      <c r="Q1045" s="29"/>
      <c r="R1045" s="29"/>
      <c r="S1045" s="29"/>
      <c r="T1045" s="29"/>
      <c r="U1045" s="29"/>
      <c r="V1045" s="29"/>
    </row>
    <row r="1046" spans="1:22" ht="12.75">
      <c r="A1046" s="23"/>
      <c r="B1046" s="25"/>
      <c r="C1046" s="41"/>
      <c r="D1046" s="29"/>
      <c r="E1046" s="29"/>
      <c r="F1046" s="29"/>
      <c r="G1046" s="29"/>
      <c r="H1046" s="29"/>
      <c r="I1046" s="23"/>
      <c r="J1046" s="29"/>
      <c r="K1046" s="29"/>
      <c r="L1046" s="36"/>
      <c r="M1046" s="36"/>
      <c r="N1046" s="36"/>
      <c r="O1046" s="29"/>
      <c r="P1046" s="29"/>
      <c r="Q1046" s="29"/>
      <c r="R1046" s="29"/>
      <c r="S1046" s="29"/>
      <c r="T1046" s="29"/>
      <c r="U1046" s="29"/>
      <c r="V1046" s="29"/>
    </row>
    <row r="1047" spans="1:22" ht="12.75">
      <c r="A1047" s="23"/>
      <c r="B1047" s="25"/>
      <c r="C1047" s="41"/>
      <c r="D1047" s="29"/>
      <c r="E1047" s="29"/>
      <c r="F1047" s="29"/>
      <c r="G1047" s="29"/>
      <c r="H1047" s="29"/>
      <c r="I1047" s="23"/>
      <c r="J1047" s="29"/>
      <c r="K1047" s="29"/>
      <c r="L1047" s="36"/>
      <c r="M1047" s="36"/>
      <c r="N1047" s="36"/>
      <c r="O1047" s="29"/>
      <c r="P1047" s="29"/>
      <c r="Q1047" s="29"/>
      <c r="R1047" s="29"/>
      <c r="S1047" s="29"/>
      <c r="T1047" s="29"/>
      <c r="U1047" s="29"/>
      <c r="V1047" s="29"/>
    </row>
    <row r="1048" spans="1:22" ht="12.75">
      <c r="A1048" s="23"/>
      <c r="B1048" s="25"/>
      <c r="C1048" s="41"/>
      <c r="D1048" s="29"/>
      <c r="E1048" s="29"/>
      <c r="F1048" s="29"/>
      <c r="G1048" s="29"/>
      <c r="H1048" s="29"/>
      <c r="I1048" s="23"/>
      <c r="J1048" s="29"/>
      <c r="K1048" s="29"/>
      <c r="L1048" s="36"/>
      <c r="M1048" s="36"/>
      <c r="N1048" s="36"/>
      <c r="O1048" s="29"/>
      <c r="P1048" s="29"/>
      <c r="Q1048" s="29"/>
      <c r="R1048" s="29"/>
      <c r="S1048" s="29"/>
      <c r="T1048" s="29"/>
      <c r="U1048" s="29"/>
      <c r="V1048" s="29"/>
    </row>
    <row r="1049" spans="1:22" ht="12.75">
      <c r="A1049" s="23"/>
      <c r="B1049" s="25"/>
      <c r="C1049" s="41"/>
      <c r="D1049" s="29"/>
      <c r="E1049" s="29"/>
      <c r="F1049" s="29"/>
      <c r="G1049" s="29"/>
      <c r="H1049" s="29"/>
      <c r="I1049" s="23"/>
      <c r="J1049" s="29"/>
      <c r="K1049" s="29"/>
      <c r="L1049" s="36"/>
      <c r="M1049" s="36"/>
      <c r="N1049" s="36"/>
      <c r="O1049" s="29"/>
      <c r="P1049" s="29"/>
      <c r="Q1049" s="29"/>
      <c r="R1049" s="29"/>
      <c r="S1049" s="29"/>
      <c r="T1049" s="29"/>
      <c r="U1049" s="29"/>
      <c r="V1049" s="29"/>
    </row>
    <row r="1050" spans="1:22" ht="12.75">
      <c r="A1050" s="23"/>
      <c r="B1050" s="25"/>
      <c r="C1050" s="41"/>
      <c r="D1050" s="29"/>
      <c r="E1050" s="29"/>
      <c r="F1050" s="29"/>
      <c r="G1050" s="29"/>
      <c r="H1050" s="29"/>
      <c r="I1050" s="23"/>
      <c r="J1050" s="29"/>
      <c r="K1050" s="29"/>
      <c r="L1050" s="36"/>
      <c r="M1050" s="36"/>
      <c r="N1050" s="36"/>
      <c r="O1050" s="29"/>
      <c r="P1050" s="29"/>
      <c r="Q1050" s="29"/>
      <c r="R1050" s="29"/>
      <c r="S1050" s="29"/>
      <c r="T1050" s="29"/>
      <c r="U1050" s="29"/>
      <c r="V1050" s="29"/>
    </row>
    <row r="1051" spans="1:22" ht="12.75">
      <c r="A1051" s="23"/>
      <c r="B1051" s="25"/>
      <c r="C1051" s="41"/>
      <c r="D1051" s="29"/>
      <c r="E1051" s="29"/>
      <c r="F1051" s="29"/>
      <c r="G1051" s="29"/>
      <c r="H1051" s="29"/>
      <c r="I1051" s="23"/>
      <c r="J1051" s="29"/>
      <c r="K1051" s="29"/>
      <c r="L1051" s="36"/>
      <c r="M1051" s="36"/>
      <c r="N1051" s="36"/>
      <c r="O1051" s="29"/>
      <c r="P1051" s="29"/>
      <c r="Q1051" s="29"/>
      <c r="R1051" s="29"/>
      <c r="S1051" s="29"/>
      <c r="T1051" s="29"/>
      <c r="U1051" s="29"/>
      <c r="V1051" s="29"/>
    </row>
    <row r="1052" spans="1:22" ht="12.75">
      <c r="A1052" s="23"/>
      <c r="B1052" s="25"/>
      <c r="C1052" s="41"/>
      <c r="D1052" s="29"/>
      <c r="E1052" s="29"/>
      <c r="F1052" s="29"/>
      <c r="G1052" s="29"/>
      <c r="H1052" s="29"/>
      <c r="I1052" s="23"/>
      <c r="J1052" s="29"/>
      <c r="K1052" s="29"/>
      <c r="L1052" s="36"/>
      <c r="M1052" s="36"/>
      <c r="N1052" s="36"/>
      <c r="O1052" s="29"/>
      <c r="P1052" s="29"/>
      <c r="Q1052" s="29"/>
      <c r="R1052" s="29"/>
      <c r="S1052" s="29"/>
      <c r="T1052" s="29"/>
      <c r="U1052" s="29"/>
      <c r="V1052" s="29"/>
    </row>
    <row r="1053" spans="1:22" ht="12.75">
      <c r="A1053" s="23"/>
      <c r="B1053" s="25"/>
      <c r="C1053" s="41"/>
      <c r="D1053" s="29"/>
      <c r="E1053" s="29"/>
      <c r="F1053" s="29"/>
      <c r="G1053" s="29"/>
      <c r="H1053" s="29"/>
      <c r="I1053" s="23"/>
      <c r="J1053" s="29"/>
      <c r="K1053" s="29"/>
      <c r="L1053" s="36"/>
      <c r="M1053" s="36"/>
      <c r="N1053" s="36"/>
      <c r="O1053" s="29"/>
      <c r="P1053" s="29"/>
      <c r="Q1053" s="29"/>
      <c r="R1053" s="29"/>
      <c r="S1053" s="29"/>
      <c r="T1053" s="29"/>
      <c r="U1053" s="29"/>
      <c r="V1053" s="29"/>
    </row>
    <row r="1054" spans="1:22" ht="12.75">
      <c r="A1054" s="23"/>
      <c r="B1054" s="25"/>
      <c r="C1054" s="41"/>
      <c r="D1054" s="29"/>
      <c r="E1054" s="29"/>
      <c r="F1054" s="29"/>
      <c r="G1054" s="29"/>
      <c r="H1054" s="29"/>
      <c r="I1054" s="23"/>
      <c r="J1054" s="29"/>
      <c r="K1054" s="29"/>
      <c r="L1054" s="36"/>
      <c r="M1054" s="36"/>
      <c r="N1054" s="36"/>
      <c r="O1054" s="29"/>
      <c r="P1054" s="29"/>
      <c r="Q1054" s="29"/>
      <c r="R1054" s="29"/>
      <c r="S1054" s="29"/>
      <c r="T1054" s="29"/>
      <c r="U1054" s="29"/>
      <c r="V1054" s="29"/>
    </row>
    <row r="1055" spans="1:22" ht="12.75">
      <c r="A1055" s="23"/>
      <c r="B1055" s="25"/>
      <c r="C1055" s="41"/>
      <c r="D1055" s="29"/>
      <c r="E1055" s="29"/>
      <c r="F1055" s="29"/>
      <c r="G1055" s="29"/>
      <c r="H1055" s="29"/>
      <c r="I1055" s="23"/>
      <c r="J1055" s="29"/>
      <c r="K1055" s="29"/>
      <c r="L1055" s="36"/>
      <c r="M1055" s="36"/>
      <c r="N1055" s="36"/>
      <c r="O1055" s="29"/>
      <c r="P1055" s="29"/>
      <c r="Q1055" s="29"/>
      <c r="R1055" s="29"/>
      <c r="S1055" s="29"/>
      <c r="T1055" s="29"/>
      <c r="U1055" s="29"/>
      <c r="V1055" s="29"/>
    </row>
    <row r="1056" spans="1:22" ht="12.75">
      <c r="A1056" s="23"/>
      <c r="B1056" s="25"/>
      <c r="C1056" s="41"/>
      <c r="D1056" s="29"/>
      <c r="E1056" s="29"/>
      <c r="F1056" s="29"/>
      <c r="G1056" s="29"/>
      <c r="H1056" s="29"/>
      <c r="I1056" s="23"/>
      <c r="J1056" s="29"/>
      <c r="K1056" s="29"/>
      <c r="L1056" s="36"/>
      <c r="M1056" s="36"/>
      <c r="N1056" s="36"/>
      <c r="O1056" s="29"/>
      <c r="P1056" s="29"/>
      <c r="Q1056" s="29"/>
      <c r="R1056" s="29"/>
      <c r="S1056" s="29"/>
      <c r="T1056" s="29"/>
      <c r="U1056" s="29"/>
      <c r="V1056" s="29"/>
    </row>
    <row r="1057" spans="1:22" ht="12.75">
      <c r="A1057" s="23"/>
      <c r="B1057" s="25"/>
      <c r="C1057" s="41"/>
      <c r="D1057" s="29"/>
      <c r="E1057" s="29"/>
      <c r="F1057" s="29"/>
      <c r="G1057" s="29"/>
      <c r="H1057" s="29"/>
      <c r="I1057" s="23"/>
      <c r="J1057" s="29"/>
      <c r="K1057" s="29"/>
      <c r="L1057" s="36"/>
      <c r="M1057" s="36"/>
      <c r="N1057" s="36"/>
      <c r="O1057" s="29"/>
      <c r="P1057" s="29"/>
      <c r="Q1057" s="29"/>
      <c r="R1057" s="29"/>
      <c r="S1057" s="29"/>
      <c r="T1057" s="29"/>
      <c r="U1057" s="29"/>
      <c r="V1057" s="29"/>
    </row>
    <row r="1058" spans="1:22" ht="12.75">
      <c r="A1058" s="23"/>
      <c r="B1058" s="25"/>
      <c r="C1058" s="41"/>
      <c r="D1058" s="29"/>
      <c r="E1058" s="29"/>
      <c r="F1058" s="29"/>
      <c r="G1058" s="29"/>
      <c r="H1058" s="29"/>
      <c r="I1058" s="23"/>
      <c r="J1058" s="29"/>
      <c r="K1058" s="29"/>
      <c r="L1058" s="36"/>
      <c r="M1058" s="36"/>
      <c r="N1058" s="36"/>
      <c r="O1058" s="29"/>
      <c r="P1058" s="29"/>
      <c r="Q1058" s="29"/>
      <c r="R1058" s="29"/>
      <c r="S1058" s="29"/>
      <c r="T1058" s="29"/>
      <c r="U1058" s="29"/>
      <c r="V1058" s="29"/>
    </row>
    <row r="1059" spans="1:22" ht="12.75">
      <c r="A1059" s="23"/>
      <c r="B1059" s="25"/>
      <c r="C1059" s="41"/>
      <c r="D1059" s="29"/>
      <c r="E1059" s="29"/>
      <c r="F1059" s="29"/>
      <c r="G1059" s="29"/>
      <c r="H1059" s="29"/>
      <c r="I1059" s="23"/>
      <c r="J1059" s="29"/>
      <c r="K1059" s="29"/>
      <c r="L1059" s="36"/>
      <c r="M1059" s="36"/>
      <c r="N1059" s="36"/>
      <c r="O1059" s="29"/>
      <c r="P1059" s="29"/>
      <c r="Q1059" s="29"/>
      <c r="R1059" s="29"/>
      <c r="S1059" s="29"/>
      <c r="T1059" s="29"/>
      <c r="U1059" s="29"/>
      <c r="V1059" s="29"/>
    </row>
    <row r="1060" spans="1:22" ht="12.75">
      <c r="A1060" s="23"/>
      <c r="B1060" s="25"/>
      <c r="C1060" s="41"/>
      <c r="D1060" s="29"/>
      <c r="E1060" s="29"/>
      <c r="F1060" s="29"/>
      <c r="G1060" s="29"/>
      <c r="H1060" s="29"/>
      <c r="I1060" s="23"/>
      <c r="J1060" s="29"/>
      <c r="K1060" s="29"/>
      <c r="L1060" s="36"/>
      <c r="M1060" s="36"/>
      <c r="N1060" s="36"/>
      <c r="O1060" s="29"/>
      <c r="P1060" s="29"/>
      <c r="Q1060" s="29"/>
      <c r="R1060" s="29"/>
      <c r="S1060" s="29"/>
      <c r="T1060" s="29"/>
      <c r="U1060" s="29"/>
      <c r="V1060" s="29"/>
    </row>
    <row r="1061" spans="1:22" ht="12.75">
      <c r="A1061" s="23"/>
      <c r="B1061" s="25"/>
      <c r="C1061" s="41"/>
      <c r="D1061" s="29"/>
      <c r="E1061" s="29"/>
      <c r="F1061" s="29"/>
      <c r="G1061" s="29"/>
      <c r="H1061" s="29"/>
      <c r="I1061" s="23"/>
      <c r="J1061" s="29"/>
      <c r="K1061" s="29"/>
      <c r="L1061" s="36"/>
      <c r="M1061" s="36"/>
      <c r="N1061" s="36"/>
      <c r="O1061" s="29"/>
      <c r="P1061" s="29"/>
      <c r="Q1061" s="29"/>
      <c r="R1061" s="29"/>
      <c r="S1061" s="29"/>
      <c r="T1061" s="29"/>
      <c r="U1061" s="29"/>
      <c r="V1061" s="29"/>
    </row>
    <row r="1062" spans="1:22" ht="12.75">
      <c r="A1062" s="23"/>
      <c r="B1062" s="25"/>
      <c r="C1062" s="41"/>
      <c r="D1062" s="29"/>
      <c r="E1062" s="29"/>
      <c r="F1062" s="29"/>
      <c r="G1062" s="29"/>
      <c r="H1062" s="29"/>
      <c r="I1062" s="23"/>
      <c r="J1062" s="29"/>
      <c r="K1062" s="29"/>
      <c r="L1062" s="36"/>
      <c r="M1062" s="36"/>
      <c r="N1062" s="36"/>
      <c r="O1062" s="29"/>
      <c r="P1062" s="29"/>
      <c r="Q1062" s="29"/>
      <c r="R1062" s="29"/>
      <c r="S1062" s="29"/>
      <c r="T1062" s="29"/>
      <c r="U1062" s="29"/>
      <c r="V1062" s="29"/>
    </row>
    <row r="1063" spans="1:22" ht="12.75">
      <c r="A1063" s="23"/>
      <c r="B1063" s="25"/>
      <c r="C1063" s="41"/>
      <c r="D1063" s="29"/>
      <c r="E1063" s="29"/>
      <c r="F1063" s="29"/>
      <c r="G1063" s="29"/>
      <c r="H1063" s="29"/>
      <c r="I1063" s="23"/>
      <c r="J1063" s="29"/>
      <c r="K1063" s="29"/>
      <c r="L1063" s="36"/>
      <c r="M1063" s="36"/>
      <c r="N1063" s="36"/>
      <c r="O1063" s="29"/>
      <c r="P1063" s="29"/>
      <c r="Q1063" s="29"/>
      <c r="R1063" s="29"/>
      <c r="S1063" s="29"/>
      <c r="T1063" s="29"/>
      <c r="U1063" s="29"/>
      <c r="V1063" s="29"/>
    </row>
    <row r="1064" spans="1:22" ht="12.75">
      <c r="A1064" s="23"/>
      <c r="B1064" s="25"/>
      <c r="C1064" s="41"/>
      <c r="D1064" s="29"/>
      <c r="E1064" s="29"/>
      <c r="F1064" s="29"/>
      <c r="G1064" s="29"/>
      <c r="H1064" s="29"/>
      <c r="I1064" s="23"/>
      <c r="J1064" s="29"/>
      <c r="K1064" s="29"/>
      <c r="L1064" s="36"/>
      <c r="M1064" s="36"/>
      <c r="N1064" s="36"/>
      <c r="O1064" s="29"/>
      <c r="P1064" s="29"/>
      <c r="Q1064" s="29"/>
      <c r="R1064" s="29"/>
      <c r="S1064" s="29"/>
      <c r="T1064" s="29"/>
      <c r="U1064" s="29"/>
      <c r="V1064" s="29"/>
    </row>
    <row r="1065" spans="1:22" ht="12.75">
      <c r="A1065" s="23"/>
      <c r="B1065" s="25"/>
      <c r="C1065" s="41"/>
      <c r="D1065" s="29"/>
      <c r="E1065" s="29"/>
      <c r="F1065" s="29"/>
      <c r="G1065" s="29"/>
      <c r="H1065" s="29"/>
      <c r="I1065" s="23"/>
      <c r="J1065" s="29"/>
      <c r="K1065" s="29"/>
      <c r="L1065" s="36"/>
      <c r="M1065" s="36"/>
      <c r="N1065" s="36"/>
      <c r="O1065" s="29"/>
      <c r="P1065" s="29"/>
      <c r="Q1065" s="29"/>
      <c r="R1065" s="29"/>
      <c r="S1065" s="29"/>
      <c r="T1065" s="29"/>
      <c r="U1065" s="29"/>
      <c r="V1065" s="29"/>
    </row>
    <row r="1066" spans="1:22" ht="12.75">
      <c r="A1066" s="23"/>
      <c r="B1066" s="25"/>
      <c r="C1066" s="41"/>
      <c r="D1066" s="29"/>
      <c r="E1066" s="29"/>
      <c r="F1066" s="29"/>
      <c r="G1066" s="29"/>
      <c r="H1066" s="29"/>
      <c r="I1066" s="23"/>
      <c r="J1066" s="29"/>
      <c r="K1066" s="29"/>
      <c r="L1066" s="36"/>
      <c r="M1066" s="36"/>
      <c r="N1066" s="36"/>
      <c r="O1066" s="29"/>
      <c r="P1066" s="29"/>
      <c r="Q1066" s="29"/>
      <c r="R1066" s="29"/>
      <c r="S1066" s="29"/>
      <c r="T1066" s="29"/>
      <c r="U1066" s="29"/>
      <c r="V1066" s="29"/>
    </row>
    <row r="1067" spans="1:22" ht="12.75">
      <c r="A1067" s="23"/>
      <c r="B1067" s="25"/>
      <c r="C1067" s="41"/>
      <c r="D1067" s="29"/>
      <c r="E1067" s="29"/>
      <c r="F1067" s="29"/>
      <c r="G1067" s="29"/>
      <c r="H1067" s="29"/>
      <c r="I1067" s="23"/>
      <c r="J1067" s="29"/>
      <c r="K1067" s="29"/>
      <c r="L1067" s="36"/>
      <c r="M1067" s="36"/>
      <c r="N1067" s="36"/>
      <c r="O1067" s="29"/>
      <c r="P1067" s="29"/>
      <c r="Q1067" s="29"/>
      <c r="R1067" s="29"/>
      <c r="S1067" s="29"/>
      <c r="T1067" s="29"/>
      <c r="U1067" s="29"/>
      <c r="V1067" s="29"/>
    </row>
    <row r="1068" spans="1:22" ht="12.75">
      <c r="A1068" s="23"/>
      <c r="B1068" s="25"/>
      <c r="C1068" s="41"/>
      <c r="D1068" s="29"/>
      <c r="E1068" s="29"/>
      <c r="F1068" s="29"/>
      <c r="G1068" s="29"/>
      <c r="H1068" s="29"/>
      <c r="I1068" s="23"/>
      <c r="J1068" s="29"/>
      <c r="K1068" s="29"/>
      <c r="L1068" s="36"/>
      <c r="M1068" s="36"/>
      <c r="N1068" s="36"/>
      <c r="O1068" s="29"/>
      <c r="P1068" s="29"/>
      <c r="Q1068" s="29"/>
      <c r="R1068" s="29"/>
      <c r="S1068" s="29"/>
      <c r="T1068" s="29"/>
      <c r="U1068" s="29"/>
      <c r="V1068" s="29"/>
    </row>
    <row r="1069" spans="1:22" ht="12.75">
      <c r="A1069" s="23"/>
      <c r="B1069" s="25"/>
      <c r="C1069" s="41"/>
      <c r="D1069" s="29"/>
      <c r="E1069" s="29"/>
      <c r="F1069" s="29"/>
      <c r="G1069" s="29"/>
      <c r="H1069" s="29"/>
      <c r="I1069" s="23"/>
      <c r="J1069" s="29"/>
      <c r="K1069" s="29"/>
      <c r="L1069" s="36"/>
      <c r="M1069" s="36"/>
      <c r="N1069" s="36"/>
      <c r="O1069" s="29"/>
      <c r="P1069" s="29"/>
      <c r="Q1069" s="29"/>
      <c r="R1069" s="29"/>
      <c r="S1069" s="29"/>
      <c r="T1069" s="29"/>
      <c r="U1069" s="29"/>
      <c r="V1069" s="29"/>
    </row>
    <row r="1070" spans="1:22" ht="12.75">
      <c r="A1070" s="23"/>
      <c r="B1070" s="25"/>
      <c r="C1070" s="41"/>
      <c r="D1070" s="29"/>
      <c r="E1070" s="29"/>
      <c r="F1070" s="29"/>
      <c r="G1070" s="29"/>
      <c r="H1070" s="29"/>
      <c r="I1070" s="23"/>
      <c r="J1070" s="29"/>
      <c r="K1070" s="29"/>
      <c r="L1070" s="36"/>
      <c r="M1070" s="36"/>
      <c r="N1070" s="36"/>
      <c r="O1070" s="29"/>
      <c r="P1070" s="29"/>
      <c r="Q1070" s="29"/>
      <c r="R1070" s="29"/>
      <c r="S1070" s="29"/>
      <c r="T1070" s="29"/>
      <c r="U1070" s="29"/>
      <c r="V1070" s="29"/>
    </row>
    <row r="1071" spans="1:22" ht="12.75">
      <c r="A1071" s="23"/>
      <c r="B1071" s="25"/>
      <c r="C1071" s="41"/>
      <c r="D1071" s="29"/>
      <c r="E1071" s="29"/>
      <c r="F1071" s="29"/>
      <c r="G1071" s="29"/>
      <c r="H1071" s="29"/>
      <c r="I1071" s="23"/>
      <c r="J1071" s="29"/>
      <c r="K1071" s="29"/>
      <c r="L1071" s="36"/>
      <c r="M1071" s="36"/>
      <c r="N1071" s="36"/>
      <c r="O1071" s="29"/>
      <c r="P1071" s="29"/>
      <c r="Q1071" s="29"/>
      <c r="R1071" s="29"/>
      <c r="S1071" s="29"/>
      <c r="T1071" s="29"/>
      <c r="U1071" s="29"/>
      <c r="V1071" s="29"/>
    </row>
    <row r="1072" spans="1:22" ht="12.75">
      <c r="A1072" s="23"/>
      <c r="B1072" s="25"/>
      <c r="C1072" s="41"/>
      <c r="D1072" s="29"/>
      <c r="E1072" s="29"/>
      <c r="F1072" s="29"/>
      <c r="G1072" s="29"/>
      <c r="H1072" s="29"/>
      <c r="I1072" s="23"/>
      <c r="J1072" s="29"/>
      <c r="K1072" s="29"/>
      <c r="L1072" s="36"/>
      <c r="M1072" s="36"/>
      <c r="N1072" s="36"/>
      <c r="O1072" s="29"/>
      <c r="P1072" s="29"/>
      <c r="Q1072" s="29"/>
      <c r="R1072" s="29"/>
      <c r="S1072" s="29"/>
      <c r="T1072" s="29"/>
      <c r="U1072" s="29"/>
      <c r="V1072" s="29"/>
    </row>
    <row r="1073" spans="1:22" ht="12.75">
      <c r="A1073" s="23"/>
      <c r="B1073" s="25"/>
      <c r="C1073" s="41"/>
      <c r="D1073" s="29"/>
      <c r="E1073" s="29"/>
      <c r="F1073" s="29"/>
      <c r="G1073" s="29"/>
      <c r="H1073" s="29"/>
      <c r="I1073" s="23"/>
      <c r="J1073" s="29"/>
      <c r="K1073" s="29"/>
      <c r="L1073" s="36"/>
      <c r="M1073" s="36"/>
      <c r="N1073" s="36"/>
      <c r="O1073" s="29"/>
      <c r="P1073" s="29"/>
      <c r="Q1073" s="29"/>
      <c r="R1073" s="29"/>
      <c r="S1073" s="29"/>
      <c r="T1073" s="29"/>
      <c r="U1073" s="29"/>
      <c r="V1073" s="29"/>
    </row>
    <row r="1074" spans="1:22" ht="12.75">
      <c r="A1074" s="23"/>
      <c r="B1074" s="25"/>
      <c r="C1074" s="41"/>
      <c r="D1074" s="29"/>
      <c r="E1074" s="29"/>
      <c r="F1074" s="29"/>
      <c r="G1074" s="29"/>
      <c r="H1074" s="29"/>
      <c r="I1074" s="23"/>
      <c r="J1074" s="29"/>
      <c r="K1074" s="29"/>
      <c r="L1074" s="36"/>
      <c r="M1074" s="36"/>
      <c r="N1074" s="36"/>
      <c r="O1074" s="29"/>
      <c r="P1074" s="29"/>
      <c r="Q1074" s="29"/>
      <c r="R1074" s="29"/>
      <c r="S1074" s="29"/>
      <c r="T1074" s="29"/>
      <c r="U1074" s="29"/>
      <c r="V1074" s="29"/>
    </row>
    <row r="1075" spans="1:22" ht="12.75">
      <c r="A1075" s="23"/>
      <c r="B1075" s="25"/>
      <c r="C1075" s="41"/>
      <c r="D1075" s="29"/>
      <c r="E1075" s="29"/>
      <c r="F1075" s="29"/>
      <c r="G1075" s="29"/>
      <c r="H1075" s="29"/>
      <c r="I1075" s="23"/>
      <c r="J1075" s="29"/>
      <c r="K1075" s="29"/>
      <c r="L1075" s="36"/>
      <c r="M1075" s="36"/>
      <c r="N1075" s="36"/>
      <c r="O1075" s="29"/>
      <c r="P1075" s="29"/>
      <c r="Q1075" s="29"/>
      <c r="R1075" s="29"/>
      <c r="S1075" s="29"/>
      <c r="T1075" s="29"/>
      <c r="U1075" s="29"/>
      <c r="V1075" s="29"/>
    </row>
    <row r="1076" spans="1:22" ht="12.75">
      <c r="A1076" s="23"/>
      <c r="B1076" s="25"/>
      <c r="C1076" s="41"/>
      <c r="D1076" s="29"/>
      <c r="E1076" s="29"/>
      <c r="F1076" s="29"/>
      <c r="G1076" s="29"/>
      <c r="H1076" s="29"/>
      <c r="I1076" s="23"/>
      <c r="J1076" s="29"/>
      <c r="K1076" s="29"/>
      <c r="L1076" s="36"/>
      <c r="M1076" s="36"/>
      <c r="N1076" s="36"/>
      <c r="O1076" s="29"/>
      <c r="P1076" s="29"/>
      <c r="Q1076" s="29"/>
      <c r="R1076" s="29"/>
      <c r="S1076" s="29"/>
      <c r="T1076" s="29"/>
      <c r="U1076" s="29"/>
      <c r="V1076" s="29"/>
    </row>
    <row r="1077" spans="1:22" ht="12.75">
      <c r="A1077" s="23"/>
      <c r="B1077" s="25"/>
      <c r="C1077" s="41"/>
      <c r="D1077" s="29"/>
      <c r="E1077" s="29"/>
      <c r="F1077" s="29"/>
      <c r="G1077" s="29"/>
      <c r="H1077" s="29"/>
      <c r="I1077" s="23"/>
      <c r="J1077" s="29"/>
      <c r="K1077" s="29"/>
      <c r="L1077" s="36"/>
      <c r="M1077" s="36"/>
      <c r="N1077" s="36"/>
      <c r="O1077" s="29"/>
      <c r="P1077" s="29"/>
      <c r="Q1077" s="29"/>
      <c r="R1077" s="29"/>
      <c r="S1077" s="29"/>
      <c r="T1077" s="29"/>
      <c r="U1077" s="29"/>
      <c r="V1077" s="29"/>
    </row>
    <row r="1078" spans="1:22" ht="12.75">
      <c r="A1078" s="23"/>
      <c r="B1078" s="25"/>
      <c r="C1078" s="41"/>
      <c r="D1078" s="29"/>
      <c r="E1078" s="29"/>
      <c r="F1078" s="29"/>
      <c r="G1078" s="29"/>
      <c r="H1078" s="29"/>
      <c r="I1078" s="23"/>
      <c r="J1078" s="29"/>
      <c r="K1078" s="29"/>
      <c r="L1078" s="36"/>
      <c r="M1078" s="36"/>
      <c r="N1078" s="36"/>
      <c r="O1078" s="29"/>
      <c r="P1078" s="29"/>
      <c r="Q1078" s="29"/>
      <c r="R1078" s="29"/>
      <c r="S1078" s="29"/>
      <c r="T1078" s="29"/>
      <c r="U1078" s="29"/>
      <c r="V1078" s="29"/>
    </row>
    <row r="1079" spans="1:22" ht="12.75">
      <c r="A1079" s="23"/>
      <c r="B1079" s="25"/>
      <c r="C1079" s="41"/>
      <c r="D1079" s="29"/>
      <c r="E1079" s="29"/>
      <c r="F1079" s="29"/>
      <c r="G1079" s="29"/>
      <c r="H1079" s="29"/>
      <c r="I1079" s="23"/>
      <c r="J1079" s="29"/>
      <c r="K1079" s="29"/>
      <c r="L1079" s="36"/>
      <c r="M1079" s="36"/>
      <c r="N1079" s="36"/>
      <c r="O1079" s="29"/>
      <c r="P1079" s="29"/>
      <c r="Q1079" s="29"/>
      <c r="R1079" s="29"/>
      <c r="S1079" s="29"/>
      <c r="T1079" s="29"/>
      <c r="U1079" s="29"/>
      <c r="V1079" s="29"/>
    </row>
    <row r="1080" spans="1:22" ht="12.75">
      <c r="A1080" s="23"/>
      <c r="B1080" s="25"/>
      <c r="C1080" s="41"/>
      <c r="D1080" s="29"/>
      <c r="E1080" s="29"/>
      <c r="F1080" s="29"/>
      <c r="G1080" s="29"/>
      <c r="H1080" s="29"/>
      <c r="I1080" s="23"/>
      <c r="J1080" s="29"/>
      <c r="K1080" s="29"/>
      <c r="L1080" s="36"/>
      <c r="M1080" s="36"/>
      <c r="N1080" s="36"/>
      <c r="O1080" s="29"/>
      <c r="P1080" s="29"/>
      <c r="Q1080" s="29"/>
      <c r="R1080" s="29"/>
      <c r="S1080" s="29"/>
      <c r="T1080" s="29"/>
      <c r="U1080" s="29"/>
      <c r="V1080" s="29"/>
    </row>
    <row r="1081" spans="1:22" ht="12.75">
      <c r="A1081" s="23"/>
      <c r="B1081" s="25"/>
      <c r="C1081" s="41"/>
      <c r="D1081" s="29"/>
      <c r="E1081" s="29"/>
      <c r="F1081" s="29"/>
      <c r="G1081" s="29"/>
      <c r="H1081" s="29"/>
      <c r="I1081" s="23"/>
      <c r="J1081" s="29"/>
      <c r="K1081" s="29"/>
      <c r="L1081" s="36"/>
      <c r="M1081" s="36"/>
      <c r="N1081" s="36"/>
      <c r="O1081" s="29"/>
      <c r="P1081" s="29"/>
      <c r="Q1081" s="29"/>
      <c r="R1081" s="29"/>
      <c r="S1081" s="29"/>
      <c r="T1081" s="29"/>
      <c r="U1081" s="29"/>
      <c r="V1081" s="29"/>
    </row>
    <row r="1082" spans="1:22" ht="12.75">
      <c r="A1082" s="23"/>
      <c r="B1082" s="25"/>
      <c r="C1082" s="41"/>
      <c r="D1082" s="29"/>
      <c r="E1082" s="29"/>
      <c r="F1082" s="29"/>
      <c r="G1082" s="29"/>
      <c r="H1082" s="29"/>
      <c r="I1082" s="23"/>
      <c r="J1082" s="29"/>
      <c r="K1082" s="29"/>
      <c r="L1082" s="36"/>
      <c r="M1082" s="36"/>
      <c r="N1082" s="36"/>
      <c r="O1082" s="29"/>
      <c r="P1082" s="29"/>
      <c r="Q1082" s="29"/>
      <c r="R1082" s="29"/>
      <c r="S1082" s="29"/>
      <c r="T1082" s="29"/>
      <c r="U1082" s="29"/>
      <c r="V1082" s="29"/>
    </row>
    <row r="1083" spans="1:22" ht="12.75">
      <c r="A1083" s="23"/>
      <c r="B1083" s="25"/>
      <c r="C1083" s="41"/>
      <c r="D1083" s="29"/>
      <c r="E1083" s="29"/>
      <c r="F1083" s="29"/>
      <c r="G1083" s="29"/>
      <c r="H1083" s="29"/>
      <c r="I1083" s="23"/>
      <c r="J1083" s="29"/>
      <c r="K1083" s="29"/>
      <c r="L1083" s="36"/>
      <c r="M1083" s="36"/>
      <c r="N1083" s="36"/>
      <c r="O1083" s="29"/>
      <c r="P1083" s="29"/>
      <c r="Q1083" s="29"/>
      <c r="R1083" s="29"/>
      <c r="S1083" s="29"/>
      <c r="T1083" s="29"/>
      <c r="U1083" s="29"/>
      <c r="V1083" s="29"/>
    </row>
    <row r="1084" spans="1:22" ht="12.75">
      <c r="A1084" s="23"/>
      <c r="B1084" s="25"/>
      <c r="C1084" s="41"/>
      <c r="D1084" s="29"/>
      <c r="E1084" s="29"/>
      <c r="F1084" s="29"/>
      <c r="G1084" s="29"/>
      <c r="H1084" s="29"/>
      <c r="I1084" s="23"/>
      <c r="J1084" s="29"/>
      <c r="K1084" s="29"/>
      <c r="L1084" s="36"/>
      <c r="M1084" s="36"/>
      <c r="N1084" s="36"/>
      <c r="O1084" s="29"/>
      <c r="P1084" s="29"/>
      <c r="Q1084" s="29"/>
      <c r="R1084" s="29"/>
      <c r="S1084" s="29"/>
      <c r="T1084" s="29"/>
      <c r="U1084" s="29"/>
      <c r="V1084" s="29"/>
    </row>
    <row r="1085" spans="1:22" ht="12.75">
      <c r="A1085" s="23"/>
      <c r="B1085" s="25"/>
      <c r="C1085" s="41"/>
      <c r="D1085" s="29"/>
      <c r="E1085" s="29"/>
      <c r="F1085" s="29"/>
      <c r="G1085" s="29"/>
      <c r="H1085" s="29"/>
      <c r="I1085" s="23"/>
      <c r="J1085" s="29"/>
      <c r="K1085" s="29"/>
      <c r="L1085" s="36"/>
      <c r="M1085" s="36"/>
      <c r="N1085" s="36"/>
      <c r="O1085" s="29"/>
      <c r="P1085" s="29"/>
      <c r="Q1085" s="29"/>
      <c r="R1085" s="29"/>
      <c r="S1085" s="29"/>
      <c r="T1085" s="29"/>
      <c r="U1085" s="29"/>
      <c r="V1085" s="29"/>
    </row>
    <row r="1086" spans="1:22" ht="12.75">
      <c r="A1086" s="23"/>
      <c r="B1086" s="25"/>
      <c r="C1086" s="41"/>
      <c r="D1086" s="29"/>
      <c r="E1086" s="29"/>
      <c r="F1086" s="29"/>
      <c r="G1086" s="29"/>
      <c r="H1086" s="29"/>
      <c r="I1086" s="23"/>
      <c r="J1086" s="29"/>
      <c r="K1086" s="29"/>
      <c r="L1086" s="36"/>
      <c r="M1086" s="36"/>
      <c r="N1086" s="36"/>
      <c r="O1086" s="29"/>
      <c r="P1086" s="29"/>
      <c r="Q1086" s="29"/>
      <c r="R1086" s="29"/>
      <c r="S1086" s="29"/>
      <c r="T1086" s="29"/>
      <c r="U1086" s="29"/>
      <c r="V1086" s="29"/>
    </row>
    <row r="1087" spans="1:22" ht="12.75">
      <c r="A1087" s="23"/>
      <c r="B1087" s="25"/>
      <c r="C1087" s="41"/>
      <c r="D1087" s="29"/>
      <c r="E1087" s="29"/>
      <c r="F1087" s="29"/>
      <c r="G1087" s="29"/>
      <c r="H1087" s="29"/>
      <c r="I1087" s="23"/>
      <c r="J1087" s="29"/>
      <c r="K1087" s="29"/>
      <c r="L1087" s="36"/>
      <c r="M1087" s="36"/>
      <c r="N1087" s="36"/>
      <c r="O1087" s="29"/>
      <c r="P1087" s="29"/>
      <c r="Q1087" s="29"/>
      <c r="R1087" s="29"/>
      <c r="S1087" s="29"/>
      <c r="T1087" s="29"/>
      <c r="U1087" s="29"/>
      <c r="V1087" s="29"/>
    </row>
    <row r="1088" spans="1:22" ht="12.75">
      <c r="A1088" s="23"/>
      <c r="B1088" s="25"/>
      <c r="C1088" s="41"/>
      <c r="D1088" s="29"/>
      <c r="E1088" s="29"/>
      <c r="F1088" s="29"/>
      <c r="G1088" s="29"/>
      <c r="H1088" s="29"/>
      <c r="I1088" s="23"/>
      <c r="J1088" s="29"/>
      <c r="K1088" s="29"/>
      <c r="L1088" s="36"/>
      <c r="M1088" s="36"/>
      <c r="N1088" s="36"/>
      <c r="O1088" s="29"/>
      <c r="P1088" s="29"/>
      <c r="Q1088" s="29"/>
      <c r="R1088" s="29"/>
      <c r="S1088" s="29"/>
      <c r="T1088" s="29"/>
      <c r="U1088" s="29"/>
      <c r="V1088" s="29"/>
    </row>
    <row r="1089" spans="1:22" ht="12.75">
      <c r="A1089" s="23"/>
      <c r="B1089" s="25"/>
      <c r="C1089" s="41"/>
      <c r="D1089" s="29"/>
      <c r="E1089" s="29"/>
      <c r="F1089" s="29"/>
      <c r="G1089" s="29"/>
      <c r="H1089" s="29"/>
      <c r="I1089" s="23"/>
      <c r="J1089" s="29"/>
      <c r="K1089" s="29"/>
      <c r="L1089" s="36"/>
      <c r="M1089" s="36"/>
      <c r="N1089" s="36"/>
      <c r="O1089" s="29"/>
      <c r="P1089" s="29"/>
      <c r="Q1089" s="29"/>
      <c r="R1089" s="29"/>
      <c r="S1089" s="29"/>
      <c r="T1089" s="29"/>
      <c r="U1089" s="29"/>
      <c r="V1089" s="29"/>
    </row>
    <row r="1090" spans="1:22" ht="12.75">
      <c r="A1090" s="23"/>
      <c r="B1090" s="25"/>
      <c r="C1090" s="41"/>
      <c r="D1090" s="29"/>
      <c r="E1090" s="29"/>
      <c r="F1090" s="29"/>
      <c r="G1090" s="29"/>
      <c r="H1090" s="29"/>
      <c r="I1090" s="23"/>
      <c r="J1090" s="29"/>
      <c r="K1090" s="29"/>
      <c r="L1090" s="36"/>
      <c r="M1090" s="36"/>
      <c r="N1090" s="36"/>
      <c r="O1090" s="29"/>
      <c r="P1090" s="29"/>
      <c r="Q1090" s="29"/>
      <c r="R1090" s="29"/>
      <c r="S1090" s="29"/>
      <c r="T1090" s="29"/>
      <c r="U1090" s="29"/>
      <c r="V1090" s="29"/>
    </row>
    <row r="1091" spans="1:22" ht="12.75">
      <c r="A1091" s="23"/>
      <c r="B1091" s="25"/>
      <c r="C1091" s="41"/>
      <c r="D1091" s="29"/>
      <c r="E1091" s="29"/>
      <c r="F1091" s="29"/>
      <c r="G1091" s="29"/>
      <c r="H1091" s="29"/>
      <c r="I1091" s="23"/>
      <c r="J1091" s="29"/>
      <c r="K1091" s="29"/>
      <c r="L1091" s="36"/>
      <c r="M1091" s="36"/>
      <c r="N1091" s="36"/>
      <c r="O1091" s="29"/>
      <c r="P1091" s="29"/>
      <c r="Q1091" s="29"/>
      <c r="R1091" s="29"/>
      <c r="S1091" s="29"/>
      <c r="T1091" s="29"/>
      <c r="U1091" s="29"/>
      <c r="V1091" s="29"/>
    </row>
    <row r="1092" spans="1:22" ht="12.75">
      <c r="A1092" s="23"/>
      <c r="B1092" s="25"/>
      <c r="C1092" s="41"/>
      <c r="D1092" s="29"/>
      <c r="E1092" s="29"/>
      <c r="F1092" s="29"/>
      <c r="G1092" s="29"/>
      <c r="H1092" s="29"/>
      <c r="I1092" s="23"/>
      <c r="J1092" s="29"/>
      <c r="K1092" s="29"/>
      <c r="L1092" s="36"/>
      <c r="M1092" s="36"/>
      <c r="N1092" s="36"/>
      <c r="O1092" s="29"/>
      <c r="P1092" s="29"/>
      <c r="Q1092" s="29"/>
      <c r="R1092" s="29"/>
      <c r="S1092" s="29"/>
      <c r="T1092" s="29"/>
      <c r="U1092" s="29"/>
      <c r="V1092" s="29"/>
    </row>
    <row r="1093" spans="1:22" ht="12.75">
      <c r="A1093" s="23"/>
      <c r="B1093" s="25"/>
      <c r="C1093" s="41"/>
      <c r="D1093" s="29"/>
      <c r="E1093" s="29"/>
      <c r="F1093" s="29"/>
      <c r="G1093" s="29"/>
      <c r="H1093" s="29"/>
      <c r="I1093" s="23"/>
      <c r="J1093" s="29"/>
      <c r="K1093" s="29"/>
      <c r="L1093" s="36"/>
      <c r="M1093" s="36"/>
      <c r="N1093" s="36"/>
      <c r="O1093" s="29"/>
      <c r="P1093" s="29"/>
      <c r="Q1093" s="29"/>
      <c r="R1093" s="29"/>
      <c r="S1093" s="29"/>
      <c r="T1093" s="29"/>
      <c r="U1093" s="29"/>
      <c r="V1093" s="29"/>
    </row>
    <row r="1094" spans="1:22" ht="12.75">
      <c r="A1094" s="23"/>
      <c r="B1094" s="25"/>
      <c r="C1094" s="41"/>
      <c r="D1094" s="29"/>
      <c r="E1094" s="29"/>
      <c r="F1094" s="29"/>
      <c r="G1094" s="29"/>
      <c r="H1094" s="29"/>
      <c r="I1094" s="23"/>
      <c r="J1094" s="29"/>
      <c r="K1094" s="29"/>
      <c r="L1094" s="36"/>
      <c r="M1094" s="36"/>
      <c r="N1094" s="36"/>
      <c r="O1094" s="29"/>
      <c r="P1094" s="29"/>
      <c r="Q1094" s="29"/>
      <c r="R1094" s="29"/>
      <c r="S1094" s="29"/>
      <c r="T1094" s="29"/>
      <c r="U1094" s="29"/>
      <c r="V1094" s="29"/>
    </row>
    <row r="1095" spans="1:22" ht="12.75">
      <c r="A1095" s="23"/>
      <c r="B1095" s="25"/>
      <c r="C1095" s="41"/>
      <c r="D1095" s="29"/>
      <c r="E1095" s="29"/>
      <c r="F1095" s="29"/>
      <c r="G1095" s="29"/>
      <c r="H1095" s="29"/>
      <c r="I1095" s="23"/>
      <c r="J1095" s="29"/>
      <c r="K1095" s="29"/>
      <c r="L1095" s="36"/>
      <c r="M1095" s="36"/>
      <c r="N1095" s="36"/>
      <c r="O1095" s="29"/>
      <c r="P1095" s="29"/>
      <c r="Q1095" s="29"/>
      <c r="R1095" s="29"/>
      <c r="S1095" s="29"/>
      <c r="T1095" s="29"/>
      <c r="U1095" s="29"/>
      <c r="V1095" s="29"/>
    </row>
    <row r="1096" spans="1:22" ht="12.75">
      <c r="A1096" s="23"/>
      <c r="B1096" s="25"/>
      <c r="C1096" s="41"/>
      <c r="D1096" s="29"/>
      <c r="E1096" s="29"/>
      <c r="F1096" s="29"/>
      <c r="G1096" s="29"/>
      <c r="H1096" s="29"/>
      <c r="I1096" s="23"/>
      <c r="J1096" s="29"/>
      <c r="K1096" s="29"/>
      <c r="L1096" s="36"/>
      <c r="M1096" s="36"/>
      <c r="N1096" s="36"/>
      <c r="O1096" s="29"/>
      <c r="P1096" s="29"/>
      <c r="Q1096" s="29"/>
      <c r="R1096" s="29"/>
      <c r="S1096" s="29"/>
      <c r="T1096" s="29"/>
      <c r="U1096" s="29"/>
      <c r="V1096" s="29"/>
    </row>
    <row r="1097" spans="1:22" ht="12.75">
      <c r="A1097" s="23"/>
      <c r="B1097" s="25"/>
      <c r="C1097" s="41"/>
      <c r="D1097" s="29"/>
      <c r="E1097" s="29"/>
      <c r="F1097" s="29"/>
      <c r="G1097" s="29"/>
      <c r="H1097" s="29"/>
      <c r="I1097" s="23"/>
      <c r="J1097" s="29"/>
      <c r="K1097" s="29"/>
      <c r="L1097" s="36"/>
      <c r="M1097" s="36"/>
      <c r="N1097" s="36"/>
      <c r="O1097" s="29"/>
      <c r="P1097" s="29"/>
      <c r="Q1097" s="29"/>
      <c r="R1097" s="29"/>
      <c r="S1097" s="29"/>
      <c r="T1097" s="29"/>
      <c r="U1097" s="29"/>
      <c r="V1097" s="29"/>
    </row>
    <row r="1098" spans="1:22" ht="12.75">
      <c r="A1098" s="23"/>
      <c r="B1098" s="25"/>
      <c r="C1098" s="41"/>
      <c r="D1098" s="29"/>
      <c r="E1098" s="29"/>
      <c r="F1098" s="29"/>
      <c r="G1098" s="29"/>
      <c r="H1098" s="29"/>
      <c r="I1098" s="23"/>
      <c r="J1098" s="29"/>
      <c r="K1098" s="29"/>
      <c r="L1098" s="36"/>
      <c r="M1098" s="36"/>
      <c r="N1098" s="36"/>
      <c r="O1098" s="29"/>
      <c r="P1098" s="29"/>
      <c r="Q1098" s="29"/>
      <c r="R1098" s="29"/>
      <c r="S1098" s="29"/>
      <c r="T1098" s="29"/>
      <c r="U1098" s="29"/>
      <c r="V1098" s="29"/>
    </row>
    <row r="1099" spans="1:22" ht="12.75">
      <c r="A1099" s="23"/>
      <c r="B1099" s="25"/>
      <c r="C1099" s="41"/>
      <c r="D1099" s="29"/>
      <c r="E1099" s="29"/>
      <c r="F1099" s="29"/>
      <c r="G1099" s="29"/>
      <c r="H1099" s="29"/>
      <c r="I1099" s="23"/>
      <c r="J1099" s="29"/>
      <c r="K1099" s="29"/>
      <c r="L1099" s="36"/>
      <c r="M1099" s="36"/>
      <c r="N1099" s="36"/>
      <c r="O1099" s="29"/>
      <c r="P1099" s="29"/>
      <c r="Q1099" s="29"/>
      <c r="R1099" s="29"/>
      <c r="S1099" s="29"/>
      <c r="T1099" s="29"/>
      <c r="U1099" s="29"/>
      <c r="V1099" s="29"/>
    </row>
    <row r="1100" spans="1:22" ht="12.75">
      <c r="A1100" s="23"/>
      <c r="B1100" s="25"/>
      <c r="C1100" s="41"/>
      <c r="D1100" s="29"/>
      <c r="E1100" s="29"/>
      <c r="F1100" s="29"/>
      <c r="G1100" s="29"/>
      <c r="H1100" s="29"/>
      <c r="I1100" s="23"/>
      <c r="J1100" s="29"/>
      <c r="K1100" s="29"/>
      <c r="L1100" s="36"/>
      <c r="M1100" s="36"/>
      <c r="N1100" s="36"/>
      <c r="O1100" s="29"/>
      <c r="P1100" s="29"/>
      <c r="Q1100" s="29"/>
      <c r="R1100" s="29"/>
      <c r="S1100" s="29"/>
      <c r="T1100" s="29"/>
      <c r="U1100" s="29"/>
      <c r="V1100" s="29"/>
    </row>
    <row r="1101" spans="1:22" ht="12.75">
      <c r="A1101" s="23"/>
      <c r="B1101" s="25"/>
      <c r="C1101" s="41"/>
      <c r="D1101" s="29"/>
      <c r="E1101" s="29"/>
      <c r="F1101" s="29"/>
      <c r="G1101" s="29"/>
      <c r="H1101" s="29"/>
      <c r="I1101" s="23"/>
      <c r="J1101" s="29"/>
      <c r="K1101" s="29"/>
      <c r="L1101" s="36"/>
      <c r="M1101" s="36"/>
      <c r="N1101" s="36"/>
      <c r="O1101" s="29"/>
      <c r="P1101" s="29"/>
      <c r="Q1101" s="29"/>
      <c r="R1101" s="29"/>
      <c r="S1101" s="29"/>
      <c r="T1101" s="29"/>
      <c r="U1101" s="29"/>
      <c r="V1101" s="29"/>
    </row>
    <row r="1102" spans="1:22" ht="12.75">
      <c r="A1102" s="23"/>
      <c r="B1102" s="25"/>
      <c r="C1102" s="41"/>
      <c r="D1102" s="29"/>
      <c r="E1102" s="29"/>
      <c r="F1102" s="29"/>
      <c r="G1102" s="29"/>
      <c r="H1102" s="29"/>
      <c r="I1102" s="23"/>
      <c r="J1102" s="29"/>
      <c r="K1102" s="29"/>
      <c r="L1102" s="36"/>
      <c r="M1102" s="36"/>
      <c r="N1102" s="36"/>
      <c r="O1102" s="29"/>
      <c r="P1102" s="29"/>
      <c r="Q1102" s="29"/>
      <c r="R1102" s="29"/>
      <c r="S1102" s="29"/>
      <c r="T1102" s="29"/>
      <c r="U1102" s="29"/>
      <c r="V1102" s="29"/>
    </row>
    <row r="1103" spans="1:22" ht="12.75">
      <c r="A1103" s="23"/>
      <c r="B1103" s="25"/>
      <c r="C1103" s="41"/>
      <c r="D1103" s="29"/>
      <c r="E1103" s="29"/>
      <c r="F1103" s="29"/>
      <c r="G1103" s="29"/>
      <c r="H1103" s="29"/>
      <c r="I1103" s="23"/>
      <c r="J1103" s="29"/>
      <c r="K1103" s="29"/>
      <c r="L1103" s="36"/>
      <c r="M1103" s="36"/>
      <c r="N1103" s="36"/>
      <c r="O1103" s="29"/>
      <c r="P1103" s="29"/>
      <c r="Q1103" s="29"/>
      <c r="R1103" s="29"/>
      <c r="S1103" s="29"/>
      <c r="T1103" s="29"/>
      <c r="U1103" s="29"/>
      <c r="V1103" s="29"/>
    </row>
    <row r="1104" spans="1:22" ht="12.75">
      <c r="A1104" s="23"/>
      <c r="B1104" s="25"/>
      <c r="C1104" s="41"/>
      <c r="D1104" s="29"/>
      <c r="E1104" s="29"/>
      <c r="F1104" s="29"/>
      <c r="G1104" s="29"/>
      <c r="H1104" s="29"/>
      <c r="I1104" s="23"/>
      <c r="J1104" s="29"/>
      <c r="K1104" s="29"/>
      <c r="L1104" s="36"/>
      <c r="M1104" s="36"/>
      <c r="N1104" s="36"/>
      <c r="O1104" s="29"/>
      <c r="P1104" s="29"/>
      <c r="Q1104" s="29"/>
      <c r="R1104" s="29"/>
      <c r="S1104" s="29"/>
      <c r="T1104" s="29"/>
      <c r="U1104" s="29"/>
      <c r="V1104" s="29"/>
    </row>
    <row r="1105" spans="1:22" ht="12.75">
      <c r="A1105" s="23"/>
      <c r="B1105" s="25"/>
      <c r="C1105" s="41"/>
      <c r="D1105" s="29"/>
      <c r="E1105" s="29"/>
      <c r="F1105" s="29"/>
      <c r="G1105" s="29"/>
      <c r="H1105" s="29"/>
      <c r="I1105" s="23"/>
      <c r="J1105" s="29"/>
      <c r="K1105" s="29"/>
      <c r="L1105" s="36"/>
      <c r="M1105" s="36"/>
      <c r="N1105" s="36"/>
      <c r="O1105" s="29"/>
      <c r="P1105" s="29"/>
      <c r="Q1105" s="29"/>
      <c r="R1105" s="29"/>
      <c r="S1105" s="29"/>
      <c r="T1105" s="29"/>
      <c r="U1105" s="29"/>
      <c r="V1105" s="29"/>
    </row>
    <row r="1106" spans="1:22" ht="12.75">
      <c r="A1106" s="23"/>
      <c r="B1106" s="25"/>
      <c r="C1106" s="41"/>
      <c r="D1106" s="29"/>
      <c r="E1106" s="29"/>
      <c r="F1106" s="29"/>
      <c r="G1106" s="29"/>
      <c r="H1106" s="29"/>
      <c r="I1106" s="23"/>
      <c r="J1106" s="29"/>
      <c r="K1106" s="29"/>
      <c r="L1106" s="36"/>
      <c r="M1106" s="36"/>
      <c r="N1106" s="36"/>
      <c r="O1106" s="29"/>
      <c r="P1106" s="29"/>
      <c r="Q1106" s="29"/>
      <c r="R1106" s="29"/>
      <c r="S1106" s="29"/>
      <c r="T1106" s="29"/>
      <c r="U1106" s="29"/>
      <c r="V1106" s="29"/>
    </row>
    <row r="1107" spans="1:22" ht="12.75">
      <c r="A1107" s="23"/>
      <c r="B1107" s="25"/>
      <c r="C1107" s="41"/>
      <c r="D1107" s="29"/>
      <c r="E1107" s="29"/>
      <c r="F1107" s="29"/>
      <c r="G1107" s="29"/>
      <c r="H1107" s="29"/>
      <c r="I1107" s="23"/>
      <c r="J1107" s="29"/>
      <c r="K1107" s="29"/>
      <c r="L1107" s="36"/>
      <c r="M1107" s="36"/>
      <c r="N1107" s="36"/>
      <c r="O1107" s="29"/>
      <c r="P1107" s="29"/>
      <c r="Q1107" s="29"/>
      <c r="R1107" s="29"/>
      <c r="S1107" s="29"/>
      <c r="T1107" s="29"/>
      <c r="U1107" s="29"/>
      <c r="V1107" s="29"/>
    </row>
    <row r="1108" spans="1:22" ht="12.75">
      <c r="A1108" s="23"/>
      <c r="B1108" s="25"/>
      <c r="C1108" s="41"/>
      <c r="D1108" s="29"/>
      <c r="E1108" s="29"/>
      <c r="F1108" s="29"/>
      <c r="G1108" s="29"/>
      <c r="H1108" s="29"/>
      <c r="I1108" s="23"/>
      <c r="J1108" s="29"/>
      <c r="K1108" s="29"/>
      <c r="L1108" s="36"/>
      <c r="M1108" s="36"/>
      <c r="N1108" s="36"/>
      <c r="O1108" s="29"/>
      <c r="P1108" s="29"/>
      <c r="Q1108" s="29"/>
      <c r="R1108" s="29"/>
      <c r="S1108" s="29"/>
      <c r="T1108" s="29"/>
      <c r="U1108" s="29"/>
      <c r="V1108" s="29"/>
    </row>
    <row r="1109" spans="1:22" ht="12.75">
      <c r="A1109" s="23"/>
      <c r="B1109" s="25"/>
      <c r="C1109" s="41"/>
      <c r="D1109" s="29"/>
      <c r="E1109" s="29"/>
      <c r="F1109" s="29"/>
      <c r="G1109" s="29"/>
      <c r="H1109" s="29"/>
      <c r="I1109" s="23"/>
      <c r="J1109" s="29"/>
      <c r="K1109" s="29"/>
      <c r="L1109" s="36"/>
      <c r="M1109" s="36"/>
      <c r="N1109" s="36"/>
      <c r="O1109" s="29"/>
      <c r="P1109" s="29"/>
      <c r="Q1109" s="29"/>
      <c r="R1109" s="29"/>
      <c r="S1109" s="29"/>
      <c r="T1109" s="29"/>
      <c r="U1109" s="29"/>
      <c r="V1109" s="29"/>
    </row>
    <row r="1110" spans="1:22" ht="12.75">
      <c r="A1110" s="23"/>
      <c r="B1110" s="25"/>
      <c r="C1110" s="41"/>
      <c r="D1110" s="29"/>
      <c r="E1110" s="29"/>
      <c r="F1110" s="29"/>
      <c r="G1110" s="29"/>
      <c r="H1110" s="29"/>
      <c r="I1110" s="23"/>
      <c r="J1110" s="29"/>
      <c r="K1110" s="29"/>
      <c r="L1110" s="36"/>
      <c r="M1110" s="36"/>
      <c r="N1110" s="36"/>
      <c r="O1110" s="29"/>
      <c r="P1110" s="29"/>
      <c r="Q1110" s="29"/>
      <c r="R1110" s="29"/>
      <c r="S1110" s="29"/>
      <c r="T1110" s="29"/>
      <c r="U1110" s="29"/>
      <c r="V1110" s="29"/>
    </row>
    <row r="1111" spans="1:22" ht="12.75">
      <c r="A1111" s="23"/>
      <c r="B1111" s="25"/>
      <c r="C1111" s="41"/>
      <c r="D1111" s="29"/>
      <c r="E1111" s="29"/>
      <c r="F1111" s="29"/>
      <c r="G1111" s="29"/>
      <c r="H1111" s="29"/>
      <c r="I1111" s="23"/>
      <c r="J1111" s="29"/>
      <c r="K1111" s="29"/>
      <c r="L1111" s="36"/>
      <c r="M1111" s="36"/>
      <c r="N1111" s="36"/>
      <c r="O1111" s="29"/>
      <c r="P1111" s="29"/>
      <c r="Q1111" s="29"/>
      <c r="R1111" s="29"/>
      <c r="S1111" s="29"/>
      <c r="T1111" s="29"/>
      <c r="U1111" s="29"/>
      <c r="V1111" s="29"/>
    </row>
    <row r="1112" spans="1:22" ht="12.75">
      <c r="A1112" s="23"/>
      <c r="B1112" s="25"/>
      <c r="C1112" s="41"/>
      <c r="D1112" s="29"/>
      <c r="E1112" s="29"/>
      <c r="F1112" s="29"/>
      <c r="G1112" s="29"/>
      <c r="H1112" s="29"/>
      <c r="I1112" s="23"/>
      <c r="J1112" s="29"/>
      <c r="K1112" s="29"/>
      <c r="L1112" s="36"/>
      <c r="M1112" s="36"/>
      <c r="N1112" s="36"/>
      <c r="O1112" s="29"/>
      <c r="P1112" s="29"/>
      <c r="Q1112" s="29"/>
      <c r="R1112" s="29"/>
      <c r="S1112" s="29"/>
      <c r="T1112" s="29"/>
      <c r="U1112" s="29"/>
      <c r="V1112" s="29"/>
    </row>
    <row r="1113" spans="1:22" ht="12.75">
      <c r="A1113" s="23"/>
      <c r="B1113" s="25"/>
      <c r="C1113" s="41"/>
      <c r="D1113" s="29"/>
      <c r="E1113" s="29"/>
      <c r="F1113" s="29"/>
      <c r="G1113" s="29"/>
      <c r="H1113" s="29"/>
      <c r="I1113" s="23"/>
      <c r="J1113" s="29"/>
      <c r="K1113" s="29"/>
      <c r="L1113" s="36"/>
      <c r="M1113" s="36"/>
      <c r="N1113" s="36"/>
      <c r="O1113" s="29"/>
      <c r="P1113" s="29"/>
      <c r="Q1113" s="29"/>
      <c r="R1113" s="29"/>
      <c r="S1113" s="29"/>
      <c r="T1113" s="29"/>
      <c r="U1113" s="29"/>
      <c r="V1113" s="29"/>
    </row>
    <row r="1114" spans="1:22" ht="12.75">
      <c r="A1114" s="23"/>
      <c r="B1114" s="25"/>
      <c r="C1114" s="41"/>
      <c r="D1114" s="29"/>
      <c r="E1114" s="29"/>
      <c r="F1114" s="29"/>
      <c r="G1114" s="29"/>
      <c r="H1114" s="29"/>
      <c r="I1114" s="23"/>
      <c r="J1114" s="29"/>
      <c r="K1114" s="29"/>
      <c r="L1114" s="36"/>
      <c r="M1114" s="36"/>
      <c r="N1114" s="36"/>
      <c r="O1114" s="29"/>
      <c r="P1114" s="29"/>
      <c r="Q1114" s="29"/>
      <c r="R1114" s="29"/>
      <c r="S1114" s="29"/>
      <c r="T1114" s="29"/>
      <c r="U1114" s="29"/>
      <c r="V1114" s="29"/>
    </row>
    <row r="1115" spans="1:22" ht="12.75">
      <c r="A1115" s="23"/>
      <c r="B1115" s="25"/>
      <c r="C1115" s="41"/>
      <c r="D1115" s="29"/>
      <c r="E1115" s="29"/>
      <c r="F1115" s="29"/>
      <c r="G1115" s="29"/>
      <c r="H1115" s="29"/>
      <c r="I1115" s="23"/>
      <c r="J1115" s="29"/>
      <c r="K1115" s="29"/>
      <c r="L1115" s="36"/>
      <c r="M1115" s="36"/>
      <c r="N1115" s="36"/>
      <c r="O1115" s="29"/>
      <c r="P1115" s="29"/>
      <c r="Q1115" s="29"/>
      <c r="R1115" s="29"/>
      <c r="S1115" s="29"/>
      <c r="T1115" s="29"/>
      <c r="U1115" s="29"/>
      <c r="V1115" s="29"/>
    </row>
    <row r="1116" spans="1:22" ht="12.75">
      <c r="A1116" s="23"/>
      <c r="B1116" s="25"/>
      <c r="C1116" s="41"/>
      <c r="D1116" s="29"/>
      <c r="E1116" s="29"/>
      <c r="F1116" s="29"/>
      <c r="G1116" s="29"/>
      <c r="H1116" s="29"/>
      <c r="I1116" s="23"/>
      <c r="J1116" s="29"/>
      <c r="K1116" s="29"/>
      <c r="L1116" s="36"/>
      <c r="M1116" s="36"/>
      <c r="N1116" s="36"/>
      <c r="O1116" s="29"/>
      <c r="P1116" s="29"/>
      <c r="Q1116" s="29"/>
      <c r="R1116" s="29"/>
      <c r="S1116" s="29"/>
      <c r="T1116" s="29"/>
      <c r="U1116" s="29"/>
      <c r="V1116" s="29"/>
    </row>
    <row r="1117" spans="1:22" ht="12.75">
      <c r="A1117" s="23"/>
      <c r="B1117" s="25"/>
      <c r="C1117" s="41"/>
      <c r="D1117" s="29"/>
      <c r="E1117" s="29"/>
      <c r="F1117" s="29"/>
      <c r="G1117" s="29"/>
      <c r="H1117" s="29"/>
      <c r="I1117" s="23"/>
      <c r="J1117" s="29"/>
      <c r="K1117" s="29"/>
      <c r="L1117" s="36"/>
      <c r="M1117" s="36"/>
      <c r="N1117" s="36"/>
      <c r="O1117" s="29"/>
      <c r="P1117" s="29"/>
      <c r="Q1117" s="29"/>
      <c r="R1117" s="29"/>
      <c r="S1117" s="29"/>
      <c r="T1117" s="29"/>
      <c r="U1117" s="29"/>
      <c r="V1117" s="29"/>
    </row>
    <row r="1118" spans="1:22" ht="12.75">
      <c r="A1118" s="23"/>
      <c r="B1118" s="25"/>
      <c r="C1118" s="41"/>
      <c r="D1118" s="29"/>
      <c r="E1118" s="29"/>
      <c r="F1118" s="29"/>
      <c r="G1118" s="29"/>
      <c r="H1118" s="29"/>
      <c r="I1118" s="23"/>
      <c r="J1118" s="29"/>
      <c r="K1118" s="29"/>
      <c r="L1118" s="36"/>
      <c r="M1118" s="36"/>
      <c r="N1118" s="36"/>
      <c r="O1118" s="29"/>
      <c r="P1118" s="29"/>
      <c r="Q1118" s="29"/>
      <c r="R1118" s="29"/>
      <c r="S1118" s="29"/>
      <c r="T1118" s="29"/>
      <c r="U1118" s="29"/>
      <c r="V1118" s="29"/>
    </row>
    <row r="1119" spans="1:22" ht="12.75">
      <c r="A1119" s="23"/>
      <c r="B1119" s="25"/>
      <c r="C1119" s="41"/>
      <c r="D1119" s="29"/>
      <c r="E1119" s="29"/>
      <c r="F1119" s="29"/>
      <c r="G1119" s="29"/>
      <c r="H1119" s="29"/>
      <c r="I1119" s="23"/>
      <c r="J1119" s="29"/>
      <c r="K1119" s="29"/>
      <c r="L1119" s="36"/>
      <c r="M1119" s="36"/>
      <c r="N1119" s="36"/>
      <c r="O1119" s="29"/>
      <c r="P1119" s="29"/>
      <c r="Q1119" s="29"/>
      <c r="R1119" s="29"/>
      <c r="S1119" s="29"/>
      <c r="T1119" s="29"/>
      <c r="U1119" s="29"/>
      <c r="V1119" s="29"/>
    </row>
    <row r="1120" spans="1:22" ht="12.75">
      <c r="A1120" s="23"/>
      <c r="B1120" s="25"/>
      <c r="C1120" s="41"/>
      <c r="D1120" s="29"/>
      <c r="E1120" s="29"/>
      <c r="F1120" s="29"/>
      <c r="G1120" s="29"/>
      <c r="H1120" s="29"/>
      <c r="I1120" s="23"/>
      <c r="J1120" s="29"/>
      <c r="K1120" s="29"/>
      <c r="L1120" s="36"/>
      <c r="M1120" s="36"/>
      <c r="N1120" s="36"/>
      <c r="O1120" s="29"/>
      <c r="P1120" s="29"/>
      <c r="Q1120" s="29"/>
      <c r="R1120" s="29"/>
      <c r="S1120" s="29"/>
      <c r="T1120" s="29"/>
      <c r="U1120" s="29"/>
      <c r="V1120" s="29"/>
    </row>
    <row r="1121" spans="1:22" ht="12.75">
      <c r="A1121" s="23"/>
      <c r="B1121" s="25"/>
      <c r="C1121" s="41"/>
      <c r="D1121" s="29"/>
      <c r="E1121" s="29"/>
      <c r="F1121" s="29"/>
      <c r="G1121" s="29"/>
      <c r="H1121" s="29"/>
      <c r="I1121" s="23"/>
      <c r="J1121" s="29"/>
      <c r="K1121" s="29"/>
      <c r="L1121" s="36"/>
      <c r="M1121" s="36"/>
      <c r="N1121" s="36"/>
      <c r="O1121" s="29"/>
      <c r="P1121" s="29"/>
      <c r="Q1121" s="29"/>
      <c r="R1121" s="29"/>
      <c r="S1121" s="29"/>
      <c r="T1121" s="29"/>
      <c r="U1121" s="29"/>
      <c r="V1121" s="29"/>
    </row>
    <row r="1122" spans="1:22" ht="12.75">
      <c r="A1122" s="23"/>
      <c r="B1122" s="25"/>
      <c r="C1122" s="41"/>
      <c r="D1122" s="29"/>
      <c r="E1122" s="29"/>
      <c r="F1122" s="29"/>
      <c r="G1122" s="29"/>
      <c r="H1122" s="29"/>
      <c r="I1122" s="23"/>
      <c r="J1122" s="29"/>
      <c r="K1122" s="29"/>
      <c r="L1122" s="36"/>
      <c r="M1122" s="36"/>
      <c r="N1122" s="36"/>
      <c r="O1122" s="29"/>
      <c r="P1122" s="29"/>
      <c r="Q1122" s="29"/>
      <c r="R1122" s="29"/>
      <c r="S1122" s="29"/>
      <c r="T1122" s="29"/>
      <c r="U1122" s="29"/>
      <c r="V1122" s="29"/>
    </row>
    <row r="1123" spans="1:22" ht="12.75">
      <c r="A1123" s="23"/>
      <c r="B1123" s="25"/>
      <c r="C1123" s="41"/>
      <c r="D1123" s="29"/>
      <c r="E1123" s="29"/>
      <c r="F1123" s="29"/>
      <c r="G1123" s="29"/>
      <c r="H1123" s="29"/>
      <c r="I1123" s="23"/>
      <c r="J1123" s="29"/>
      <c r="K1123" s="29"/>
      <c r="L1123" s="36"/>
      <c r="M1123" s="36"/>
      <c r="N1123" s="36"/>
      <c r="O1123" s="29"/>
      <c r="P1123" s="29"/>
      <c r="Q1123" s="29"/>
      <c r="R1123" s="29"/>
      <c r="S1123" s="29"/>
      <c r="T1123" s="29"/>
      <c r="U1123" s="29"/>
      <c r="V1123" s="29"/>
    </row>
    <row r="1124" spans="1:22" ht="12.75">
      <c r="A1124" s="23"/>
      <c r="B1124" s="25"/>
      <c r="C1124" s="41"/>
      <c r="D1124" s="29"/>
      <c r="E1124" s="29"/>
      <c r="F1124" s="29"/>
      <c r="G1124" s="29"/>
      <c r="H1124" s="29"/>
      <c r="I1124" s="23"/>
      <c r="J1124" s="29"/>
      <c r="K1124" s="29"/>
      <c r="L1124" s="36"/>
      <c r="M1124" s="36"/>
      <c r="N1124" s="36"/>
      <c r="O1124" s="29"/>
      <c r="P1124" s="29"/>
      <c r="Q1124" s="29"/>
      <c r="R1124" s="29"/>
      <c r="S1124" s="29"/>
      <c r="T1124" s="29"/>
      <c r="U1124" s="29"/>
      <c r="V1124" s="29"/>
    </row>
    <row r="1125" spans="1:22" ht="12.75">
      <c r="A1125" s="23"/>
      <c r="B1125" s="25"/>
      <c r="C1125" s="41"/>
      <c r="D1125" s="29"/>
      <c r="E1125" s="29"/>
      <c r="F1125" s="29"/>
      <c r="G1125" s="29"/>
      <c r="H1125" s="29"/>
      <c r="I1125" s="23"/>
      <c r="J1125" s="29"/>
      <c r="K1125" s="29"/>
      <c r="L1125" s="36"/>
      <c r="M1125" s="36"/>
      <c r="N1125" s="36"/>
      <c r="O1125" s="29"/>
      <c r="P1125" s="29"/>
      <c r="Q1125" s="29"/>
      <c r="R1125" s="29"/>
      <c r="S1125" s="29"/>
      <c r="T1125" s="29"/>
      <c r="U1125" s="29"/>
      <c r="V1125" s="29"/>
    </row>
    <row r="1126" spans="1:22" ht="12.75">
      <c r="A1126" s="23"/>
      <c r="B1126" s="25"/>
      <c r="C1126" s="41"/>
      <c r="D1126" s="29"/>
      <c r="E1126" s="29"/>
      <c r="F1126" s="29"/>
      <c r="G1126" s="29"/>
      <c r="H1126" s="29"/>
      <c r="I1126" s="23"/>
      <c r="J1126" s="29"/>
      <c r="K1126" s="29"/>
      <c r="L1126" s="36"/>
      <c r="M1126" s="36"/>
      <c r="N1126" s="36"/>
      <c r="O1126" s="29"/>
      <c r="P1126" s="29"/>
      <c r="Q1126" s="29"/>
      <c r="R1126" s="29"/>
      <c r="S1126" s="29"/>
      <c r="T1126" s="29"/>
      <c r="U1126" s="29"/>
      <c r="V1126" s="29"/>
    </row>
    <row r="1127" spans="1:22" ht="12.75">
      <c r="A1127" s="23"/>
      <c r="B1127" s="25"/>
      <c r="C1127" s="41"/>
      <c r="D1127" s="29"/>
      <c r="E1127" s="29"/>
      <c r="F1127" s="29"/>
      <c r="G1127" s="29"/>
      <c r="H1127" s="29"/>
      <c r="I1127" s="23"/>
      <c r="J1127" s="29"/>
      <c r="K1127" s="29"/>
      <c r="L1127" s="36"/>
      <c r="M1127" s="36"/>
      <c r="N1127" s="36"/>
      <c r="O1127" s="29"/>
      <c r="P1127" s="29"/>
      <c r="Q1127" s="29"/>
      <c r="R1127" s="29"/>
      <c r="S1127" s="29"/>
      <c r="T1127" s="29"/>
      <c r="U1127" s="29"/>
      <c r="V1127" s="29"/>
    </row>
    <row r="1128" spans="1:22" ht="12.75">
      <c r="A1128" s="23"/>
      <c r="B1128" s="25"/>
      <c r="C1128" s="41"/>
      <c r="D1128" s="29"/>
      <c r="E1128" s="29"/>
      <c r="F1128" s="29"/>
      <c r="G1128" s="29"/>
      <c r="H1128" s="29"/>
      <c r="I1128" s="23"/>
      <c r="J1128" s="29"/>
      <c r="K1128" s="29"/>
      <c r="L1128" s="36"/>
      <c r="M1128" s="36"/>
      <c r="N1128" s="36"/>
      <c r="O1128" s="29"/>
      <c r="P1128" s="29"/>
      <c r="Q1128" s="29"/>
      <c r="R1128" s="29"/>
      <c r="S1128" s="29"/>
      <c r="T1128" s="29"/>
      <c r="U1128" s="29"/>
      <c r="V1128" s="29"/>
    </row>
    <row r="1129" spans="1:22" ht="12.75">
      <c r="A1129" s="23"/>
      <c r="B1129" s="25"/>
      <c r="C1129" s="41"/>
      <c r="D1129" s="29"/>
      <c r="E1129" s="29"/>
      <c r="F1129" s="29"/>
      <c r="G1129" s="29"/>
      <c r="H1129" s="29"/>
      <c r="I1129" s="23"/>
      <c r="J1129" s="29"/>
      <c r="K1129" s="29"/>
      <c r="L1129" s="36"/>
      <c r="M1129" s="36"/>
      <c r="N1129" s="36"/>
      <c r="O1129" s="29"/>
      <c r="P1129" s="29"/>
      <c r="Q1129" s="29"/>
      <c r="R1129" s="29"/>
      <c r="S1129" s="29"/>
      <c r="T1129" s="29"/>
      <c r="U1129" s="29"/>
      <c r="V1129" s="29"/>
    </row>
    <row r="1130" spans="1:22" ht="12.75">
      <c r="A1130" s="23"/>
      <c r="B1130" s="25"/>
      <c r="C1130" s="41"/>
      <c r="D1130" s="29"/>
      <c r="E1130" s="29"/>
      <c r="F1130" s="29"/>
      <c r="G1130" s="29"/>
      <c r="H1130" s="29"/>
      <c r="I1130" s="23"/>
      <c r="J1130" s="29"/>
      <c r="K1130" s="29"/>
      <c r="L1130" s="36"/>
      <c r="M1130" s="36"/>
      <c r="N1130" s="36"/>
      <c r="O1130" s="29"/>
      <c r="P1130" s="29"/>
      <c r="Q1130" s="29"/>
      <c r="R1130" s="29"/>
      <c r="S1130" s="29"/>
      <c r="T1130" s="29"/>
      <c r="U1130" s="29"/>
      <c r="V1130" s="29"/>
    </row>
    <row r="1131" spans="1:22" ht="12.75">
      <c r="A1131" s="23"/>
      <c r="B1131" s="25"/>
      <c r="C1131" s="41"/>
      <c r="D1131" s="29"/>
      <c r="E1131" s="29"/>
      <c r="F1131" s="29"/>
      <c r="G1131" s="29"/>
      <c r="H1131" s="29"/>
      <c r="I1131" s="23"/>
      <c r="J1131" s="29"/>
      <c r="K1131" s="29"/>
      <c r="L1131" s="36"/>
      <c r="M1131" s="36"/>
      <c r="N1131" s="36"/>
      <c r="O1131" s="29"/>
      <c r="P1131" s="29"/>
      <c r="Q1131" s="29"/>
      <c r="R1131" s="29"/>
      <c r="S1131" s="29"/>
      <c r="T1131" s="29"/>
      <c r="U1131" s="29"/>
      <c r="V1131" s="29"/>
    </row>
    <row r="1132" spans="1:22" ht="12.75">
      <c r="A1132" s="23"/>
      <c r="B1132" s="25"/>
      <c r="C1132" s="41"/>
      <c r="D1132" s="29"/>
      <c r="E1132" s="29"/>
      <c r="F1132" s="29"/>
      <c r="G1132" s="29"/>
      <c r="H1132" s="29"/>
      <c r="I1132" s="23"/>
      <c r="J1132" s="29"/>
      <c r="K1132" s="29"/>
      <c r="L1132" s="36"/>
      <c r="M1132" s="36"/>
      <c r="N1132" s="36"/>
      <c r="O1132" s="29"/>
      <c r="P1132" s="29"/>
      <c r="Q1132" s="29"/>
      <c r="R1132" s="29"/>
      <c r="S1132" s="29"/>
      <c r="T1132" s="29"/>
      <c r="U1132" s="29"/>
      <c r="V1132" s="29"/>
    </row>
    <row r="1133" spans="1:22" ht="12.75">
      <c r="A1133" s="23"/>
      <c r="B1133" s="25"/>
      <c r="C1133" s="41"/>
      <c r="D1133" s="29"/>
      <c r="E1133" s="29"/>
      <c r="F1133" s="29"/>
      <c r="G1133" s="29"/>
      <c r="H1133" s="29"/>
      <c r="I1133" s="23"/>
      <c r="J1133" s="29"/>
      <c r="K1133" s="29"/>
      <c r="L1133" s="36"/>
      <c r="M1133" s="36"/>
      <c r="N1133" s="36"/>
      <c r="O1133" s="29"/>
      <c r="P1133" s="29"/>
      <c r="Q1133" s="29"/>
      <c r="R1133" s="29"/>
      <c r="S1133" s="29"/>
      <c r="T1133" s="29"/>
      <c r="U1133" s="29"/>
      <c r="V1133" s="29"/>
    </row>
    <row r="1134" spans="1:22" ht="12.75">
      <c r="A1134" s="23"/>
      <c r="B1134" s="25"/>
      <c r="C1134" s="41"/>
      <c r="D1134" s="29"/>
      <c r="E1134" s="29"/>
      <c r="F1134" s="29"/>
      <c r="G1134" s="29"/>
      <c r="H1134" s="29"/>
      <c r="I1134" s="23"/>
      <c r="J1134" s="29"/>
      <c r="K1134" s="29"/>
      <c r="L1134" s="36"/>
      <c r="M1134" s="36"/>
      <c r="N1134" s="36"/>
      <c r="O1134" s="29"/>
      <c r="P1134" s="29"/>
      <c r="Q1134" s="29"/>
      <c r="R1134" s="29"/>
      <c r="S1134" s="29"/>
      <c r="T1134" s="29"/>
      <c r="U1134" s="29"/>
      <c r="V1134" s="29"/>
    </row>
    <row r="1135" spans="1:22" ht="12.75">
      <c r="A1135" s="23"/>
      <c r="B1135" s="25"/>
      <c r="C1135" s="41"/>
      <c r="D1135" s="29"/>
      <c r="E1135" s="29"/>
      <c r="F1135" s="29"/>
      <c r="G1135" s="29"/>
      <c r="H1135" s="29"/>
      <c r="I1135" s="23"/>
      <c r="J1135" s="29"/>
      <c r="K1135" s="29"/>
      <c r="L1135" s="36"/>
      <c r="M1135" s="36"/>
      <c r="N1135" s="36"/>
      <c r="O1135" s="29"/>
      <c r="P1135" s="29"/>
      <c r="Q1135" s="29"/>
      <c r="R1135" s="29"/>
      <c r="S1135" s="29"/>
      <c r="T1135" s="29"/>
      <c r="U1135" s="29"/>
      <c r="V1135" s="29"/>
    </row>
    <row r="1136" spans="1:22" ht="12.75">
      <c r="A1136" s="23"/>
      <c r="B1136" s="25"/>
      <c r="C1136" s="41"/>
      <c r="D1136" s="29"/>
      <c r="E1136" s="29"/>
      <c r="F1136" s="29"/>
      <c r="G1136" s="29"/>
      <c r="H1136" s="29"/>
      <c r="I1136" s="23"/>
      <c r="J1136" s="29"/>
      <c r="K1136" s="29"/>
      <c r="L1136" s="36"/>
      <c r="M1136" s="36"/>
      <c r="N1136" s="36"/>
      <c r="O1136" s="29"/>
      <c r="P1136" s="29"/>
      <c r="Q1136" s="29"/>
      <c r="R1136" s="29"/>
      <c r="S1136" s="29"/>
      <c r="T1136" s="29"/>
      <c r="U1136" s="29"/>
      <c r="V1136" s="29"/>
    </row>
    <row r="1137" spans="1:22" ht="12.75">
      <c r="A1137" s="23"/>
      <c r="B1137" s="25"/>
      <c r="C1137" s="41"/>
      <c r="D1137" s="29"/>
      <c r="E1137" s="29"/>
      <c r="F1137" s="29"/>
      <c r="G1137" s="29"/>
      <c r="H1137" s="29"/>
      <c r="I1137" s="23"/>
      <c r="J1137" s="29"/>
      <c r="K1137" s="29"/>
      <c r="L1137" s="36"/>
      <c r="M1137" s="36"/>
      <c r="N1137" s="36"/>
      <c r="O1137" s="29"/>
      <c r="P1137" s="29"/>
      <c r="Q1137" s="29"/>
      <c r="R1137" s="29"/>
      <c r="S1137" s="29"/>
      <c r="T1137" s="29"/>
      <c r="U1137" s="29"/>
      <c r="V1137" s="29"/>
    </row>
    <row r="1138" spans="1:22" ht="12.75">
      <c r="A1138" s="23"/>
      <c r="B1138" s="25"/>
      <c r="C1138" s="41"/>
      <c r="D1138" s="29"/>
      <c r="E1138" s="29"/>
      <c r="F1138" s="29"/>
      <c r="G1138" s="29"/>
      <c r="H1138" s="29"/>
      <c r="I1138" s="23"/>
      <c r="J1138" s="29"/>
      <c r="K1138" s="29"/>
      <c r="L1138" s="36"/>
      <c r="M1138" s="36"/>
      <c r="N1138" s="36"/>
      <c r="O1138" s="29"/>
      <c r="P1138" s="29"/>
      <c r="Q1138" s="29"/>
      <c r="R1138" s="29"/>
      <c r="S1138" s="29"/>
      <c r="T1138" s="29"/>
      <c r="U1138" s="29"/>
      <c r="V1138" s="29"/>
    </row>
    <row r="1139" spans="1:22" ht="12.75">
      <c r="A1139" s="23"/>
      <c r="B1139" s="25"/>
      <c r="C1139" s="41"/>
      <c r="D1139" s="29"/>
      <c r="E1139" s="29"/>
      <c r="F1139" s="29"/>
      <c r="G1139" s="29"/>
      <c r="H1139" s="29"/>
      <c r="I1139" s="23"/>
      <c r="J1139" s="29"/>
      <c r="K1139" s="29"/>
      <c r="L1139" s="36"/>
      <c r="M1139" s="36"/>
      <c r="N1139" s="36"/>
      <c r="O1139" s="29"/>
      <c r="P1139" s="29"/>
      <c r="Q1139" s="29"/>
      <c r="R1139" s="29"/>
      <c r="S1139" s="29"/>
      <c r="T1139" s="29"/>
      <c r="U1139" s="29"/>
      <c r="V1139" s="29"/>
    </row>
    <row r="1140" spans="1:22" ht="12.75">
      <c r="A1140" s="23"/>
      <c r="B1140" s="25"/>
      <c r="C1140" s="41"/>
      <c r="D1140" s="29"/>
      <c r="E1140" s="29"/>
      <c r="F1140" s="29"/>
      <c r="G1140" s="29"/>
      <c r="H1140" s="29"/>
      <c r="I1140" s="23"/>
      <c r="J1140" s="29"/>
      <c r="K1140" s="29"/>
      <c r="L1140" s="36"/>
      <c r="M1140" s="36"/>
      <c r="N1140" s="36"/>
      <c r="O1140" s="29"/>
      <c r="P1140" s="29"/>
      <c r="Q1140" s="29"/>
      <c r="R1140" s="29"/>
      <c r="S1140" s="29"/>
      <c r="T1140" s="29"/>
      <c r="U1140" s="29"/>
      <c r="V1140" s="29"/>
    </row>
    <row r="1141" spans="1:22" ht="12.75">
      <c r="A1141" s="23"/>
      <c r="B1141" s="25"/>
      <c r="C1141" s="41"/>
      <c r="D1141" s="29"/>
      <c r="E1141" s="29"/>
      <c r="F1141" s="29"/>
      <c r="G1141" s="29"/>
      <c r="H1141" s="29"/>
      <c r="I1141" s="23"/>
      <c r="J1141" s="29"/>
      <c r="K1141" s="29"/>
      <c r="L1141" s="36"/>
      <c r="M1141" s="36"/>
      <c r="N1141" s="36"/>
      <c r="O1141" s="29"/>
      <c r="P1141" s="29"/>
      <c r="Q1141" s="29"/>
      <c r="R1141" s="29"/>
      <c r="S1141" s="29"/>
      <c r="T1141" s="29"/>
      <c r="U1141" s="29"/>
      <c r="V1141" s="29"/>
    </row>
    <row r="1142" spans="1:22" ht="12.75">
      <c r="A1142" s="23"/>
      <c r="B1142" s="25"/>
      <c r="C1142" s="41"/>
      <c r="D1142" s="29"/>
      <c r="E1142" s="29"/>
      <c r="F1142" s="29"/>
      <c r="G1142" s="29"/>
      <c r="H1142" s="29"/>
      <c r="I1142" s="23"/>
      <c r="J1142" s="29"/>
      <c r="K1142" s="29"/>
      <c r="L1142" s="36"/>
      <c r="M1142" s="36"/>
      <c r="N1142" s="36"/>
      <c r="O1142" s="29"/>
      <c r="P1142" s="29"/>
      <c r="Q1142" s="29"/>
      <c r="R1142" s="29"/>
      <c r="S1142" s="29"/>
      <c r="T1142" s="29"/>
      <c r="U1142" s="29"/>
      <c r="V1142" s="29"/>
    </row>
    <row r="1143" spans="1:22" ht="12.75">
      <c r="A1143" s="23"/>
      <c r="B1143" s="25"/>
      <c r="C1143" s="41"/>
      <c r="D1143" s="29"/>
      <c r="E1143" s="29"/>
      <c r="F1143" s="29"/>
      <c r="G1143" s="29"/>
      <c r="H1143" s="29"/>
      <c r="I1143" s="23"/>
      <c r="J1143" s="29"/>
      <c r="K1143" s="29"/>
      <c r="L1143" s="36"/>
      <c r="M1143" s="36"/>
      <c r="N1143" s="36"/>
      <c r="O1143" s="29"/>
      <c r="P1143" s="29"/>
      <c r="Q1143" s="29"/>
      <c r="R1143" s="29"/>
      <c r="S1143" s="29"/>
      <c r="T1143" s="29"/>
      <c r="U1143" s="29"/>
      <c r="V1143" s="29"/>
    </row>
    <row r="1144" spans="1:22" ht="12.75">
      <c r="A1144" s="23"/>
      <c r="B1144" s="25"/>
      <c r="C1144" s="41"/>
      <c r="D1144" s="29"/>
      <c r="E1144" s="29"/>
      <c r="F1144" s="29"/>
      <c r="G1144" s="29"/>
      <c r="H1144" s="29"/>
      <c r="I1144" s="23"/>
      <c r="J1144" s="29"/>
      <c r="K1144" s="29"/>
      <c r="L1144" s="36"/>
      <c r="M1144" s="36"/>
      <c r="N1144" s="36"/>
      <c r="O1144" s="29"/>
      <c r="P1144" s="29"/>
      <c r="Q1144" s="29"/>
      <c r="R1144" s="29"/>
      <c r="S1144" s="29"/>
      <c r="T1144" s="29"/>
      <c r="U1144" s="29"/>
      <c r="V1144" s="29"/>
    </row>
    <row r="1145" spans="1:22" ht="12.75">
      <c r="A1145" s="23"/>
      <c r="B1145" s="25"/>
      <c r="C1145" s="41"/>
      <c r="D1145" s="29"/>
      <c r="E1145" s="29"/>
      <c r="F1145" s="29"/>
      <c r="G1145" s="29"/>
      <c r="H1145" s="29"/>
      <c r="I1145" s="23"/>
      <c r="J1145" s="29"/>
      <c r="K1145" s="29"/>
      <c r="L1145" s="36"/>
      <c r="M1145" s="36"/>
      <c r="N1145" s="36"/>
      <c r="O1145" s="29"/>
      <c r="P1145" s="29"/>
      <c r="Q1145" s="29"/>
      <c r="R1145" s="29"/>
      <c r="S1145" s="29"/>
      <c r="T1145" s="29"/>
      <c r="U1145" s="29"/>
      <c r="V1145" s="29"/>
    </row>
    <row r="1146" spans="1:22" ht="12.75">
      <c r="A1146" s="23"/>
      <c r="B1146" s="25"/>
      <c r="C1146" s="41"/>
      <c r="D1146" s="29"/>
      <c r="E1146" s="29"/>
      <c r="F1146" s="29"/>
      <c r="G1146" s="29"/>
      <c r="H1146" s="29"/>
      <c r="I1146" s="23"/>
      <c r="J1146" s="29"/>
      <c r="K1146" s="29"/>
      <c r="L1146" s="36"/>
      <c r="M1146" s="36"/>
      <c r="N1146" s="36"/>
      <c r="O1146" s="29"/>
      <c r="P1146" s="29"/>
      <c r="Q1146" s="29"/>
      <c r="R1146" s="29"/>
      <c r="S1146" s="29"/>
      <c r="T1146" s="29"/>
      <c r="U1146" s="29"/>
      <c r="V1146" s="29"/>
    </row>
    <row r="1147" spans="1:22" ht="12.75">
      <c r="A1147" s="23"/>
      <c r="B1147" s="25"/>
      <c r="C1147" s="41"/>
      <c r="D1147" s="29"/>
      <c r="E1147" s="29"/>
      <c r="F1147" s="29"/>
      <c r="G1147" s="29"/>
      <c r="H1147" s="29"/>
      <c r="I1147" s="23"/>
      <c r="J1147" s="29"/>
      <c r="K1147" s="29"/>
      <c r="L1147" s="36"/>
      <c r="M1147" s="36"/>
      <c r="N1147" s="36"/>
      <c r="O1147" s="29"/>
      <c r="P1147" s="29"/>
      <c r="Q1147" s="29"/>
      <c r="R1147" s="29"/>
      <c r="S1147" s="29"/>
      <c r="T1147" s="29"/>
      <c r="U1147" s="29"/>
      <c r="V1147" s="29"/>
    </row>
    <row r="1148" spans="1:22" ht="12.75">
      <c r="A1148" s="23"/>
      <c r="B1148" s="25"/>
      <c r="C1148" s="41"/>
      <c r="D1148" s="29"/>
      <c r="E1148" s="29"/>
      <c r="F1148" s="29"/>
      <c r="G1148" s="29"/>
      <c r="H1148" s="29"/>
      <c r="I1148" s="23"/>
      <c r="J1148" s="29"/>
      <c r="K1148" s="29"/>
      <c r="L1148" s="36"/>
      <c r="M1148" s="36"/>
      <c r="N1148" s="36"/>
      <c r="O1148" s="29"/>
      <c r="P1148" s="29"/>
      <c r="Q1148" s="29"/>
      <c r="R1148" s="29"/>
      <c r="S1148" s="29"/>
      <c r="T1148" s="29"/>
      <c r="U1148" s="29"/>
      <c r="V1148" s="29"/>
    </row>
    <row r="1149" spans="1:22" ht="12.75">
      <c r="A1149" s="23"/>
      <c r="B1149" s="25"/>
      <c r="C1149" s="41"/>
      <c r="D1149" s="29"/>
      <c r="E1149" s="29"/>
      <c r="F1149" s="29"/>
      <c r="G1149" s="29"/>
      <c r="H1149" s="29"/>
      <c r="I1149" s="23"/>
      <c r="J1149" s="29"/>
      <c r="K1149" s="29"/>
      <c r="L1149" s="36"/>
      <c r="M1149" s="36"/>
      <c r="N1149" s="36"/>
      <c r="O1149" s="29"/>
      <c r="P1149" s="29"/>
      <c r="Q1149" s="29"/>
      <c r="R1149" s="29"/>
      <c r="S1149" s="29"/>
      <c r="T1149" s="29"/>
      <c r="U1149" s="29"/>
      <c r="V1149" s="29"/>
    </row>
    <row r="1150" spans="1:22" ht="12.75">
      <c r="A1150" s="23"/>
      <c r="B1150" s="25"/>
      <c r="C1150" s="41"/>
      <c r="D1150" s="29"/>
      <c r="E1150" s="29"/>
      <c r="F1150" s="29"/>
      <c r="G1150" s="29"/>
      <c r="H1150" s="29"/>
      <c r="I1150" s="23"/>
      <c r="J1150" s="29"/>
      <c r="K1150" s="29"/>
      <c r="L1150" s="36"/>
      <c r="M1150" s="36"/>
      <c r="N1150" s="36"/>
      <c r="O1150" s="29"/>
      <c r="P1150" s="29"/>
      <c r="Q1150" s="29"/>
      <c r="R1150" s="29"/>
      <c r="S1150" s="29"/>
      <c r="T1150" s="29"/>
      <c r="U1150" s="29"/>
      <c r="V1150" s="29"/>
    </row>
    <row r="1151" spans="1:22" ht="12.75">
      <c r="A1151" s="23"/>
      <c r="B1151" s="25"/>
      <c r="C1151" s="41"/>
      <c r="D1151" s="29"/>
      <c r="E1151" s="29"/>
      <c r="F1151" s="29"/>
      <c r="G1151" s="29"/>
      <c r="H1151" s="29"/>
      <c r="I1151" s="23"/>
      <c r="J1151" s="29"/>
      <c r="K1151" s="29"/>
      <c r="L1151" s="36"/>
      <c r="M1151" s="36"/>
      <c r="N1151" s="36"/>
      <c r="O1151" s="29"/>
      <c r="P1151" s="29"/>
      <c r="Q1151" s="29"/>
      <c r="R1151" s="29"/>
      <c r="S1151" s="29"/>
      <c r="T1151" s="29"/>
      <c r="U1151" s="29"/>
      <c r="V1151" s="29"/>
    </row>
    <row r="1152" spans="1:22" ht="12.75">
      <c r="A1152" s="23"/>
      <c r="B1152" s="25"/>
      <c r="C1152" s="41"/>
      <c r="D1152" s="29"/>
      <c r="E1152" s="29"/>
      <c r="F1152" s="29"/>
      <c r="G1152" s="29"/>
      <c r="H1152" s="29"/>
      <c r="I1152" s="23"/>
      <c r="J1152" s="29"/>
      <c r="K1152" s="29"/>
      <c r="L1152" s="36"/>
      <c r="M1152" s="36"/>
      <c r="N1152" s="36"/>
      <c r="O1152" s="29"/>
      <c r="P1152" s="29"/>
      <c r="Q1152" s="29"/>
      <c r="R1152" s="29"/>
      <c r="S1152" s="29"/>
      <c r="T1152" s="29"/>
      <c r="U1152" s="29"/>
      <c r="V1152" s="29"/>
    </row>
    <row r="1153" spans="1:22" ht="12.75">
      <c r="A1153" s="23"/>
      <c r="B1153" s="25"/>
      <c r="C1153" s="41"/>
      <c r="D1153" s="29"/>
      <c r="E1153" s="29"/>
      <c r="F1153" s="29"/>
      <c r="G1153" s="29"/>
      <c r="H1153" s="29"/>
      <c r="I1153" s="23"/>
      <c r="J1153" s="29"/>
      <c r="K1153" s="29"/>
      <c r="L1153" s="36"/>
      <c r="M1153" s="36"/>
      <c r="N1153" s="36"/>
      <c r="O1153" s="29"/>
      <c r="P1153" s="29"/>
      <c r="Q1153" s="29"/>
      <c r="R1153" s="29"/>
      <c r="S1153" s="29"/>
      <c r="T1153" s="29"/>
      <c r="U1153" s="29"/>
      <c r="V1153" s="29"/>
    </row>
    <row r="1154" spans="1:22" ht="12.75">
      <c r="A1154" s="23"/>
      <c r="B1154" s="25"/>
      <c r="C1154" s="41"/>
      <c r="D1154" s="29"/>
      <c r="E1154" s="29"/>
      <c r="F1154" s="29"/>
      <c r="G1154" s="29"/>
      <c r="H1154" s="29"/>
      <c r="I1154" s="23"/>
      <c r="J1154" s="29"/>
      <c r="K1154" s="29"/>
      <c r="L1154" s="36"/>
      <c r="M1154" s="36"/>
      <c r="N1154" s="36"/>
      <c r="O1154" s="29"/>
      <c r="P1154" s="29"/>
      <c r="Q1154" s="29"/>
      <c r="R1154" s="29"/>
      <c r="S1154" s="29"/>
      <c r="T1154" s="29"/>
      <c r="U1154" s="29"/>
      <c r="V1154" s="29"/>
    </row>
    <row r="1155" spans="1:22" ht="12.75">
      <c r="A1155" s="23"/>
      <c r="B1155" s="25"/>
      <c r="C1155" s="41"/>
      <c r="D1155" s="29"/>
      <c r="E1155" s="29"/>
      <c r="F1155" s="29"/>
      <c r="G1155" s="29"/>
      <c r="H1155" s="29"/>
      <c r="I1155" s="23"/>
      <c r="J1155" s="29"/>
      <c r="K1155" s="29"/>
      <c r="L1155" s="36"/>
      <c r="M1155" s="36"/>
      <c r="N1155" s="36"/>
      <c r="O1155" s="29"/>
      <c r="P1155" s="29"/>
      <c r="Q1155" s="29"/>
      <c r="R1155" s="29"/>
      <c r="S1155" s="29"/>
      <c r="T1155" s="29"/>
      <c r="U1155" s="29"/>
      <c r="V1155" s="29"/>
    </row>
    <row r="1156" spans="1:22" ht="12.75">
      <c r="A1156" s="23"/>
      <c r="B1156" s="25"/>
      <c r="C1156" s="41"/>
      <c r="D1156" s="29"/>
      <c r="E1156" s="29"/>
      <c r="F1156" s="29"/>
      <c r="G1156" s="29"/>
      <c r="H1156" s="29"/>
      <c r="I1156" s="23"/>
      <c r="J1156" s="29"/>
      <c r="K1156" s="29"/>
      <c r="L1156" s="36"/>
      <c r="M1156" s="36"/>
      <c r="N1156" s="36"/>
      <c r="O1156" s="29"/>
      <c r="P1156" s="29"/>
      <c r="Q1156" s="29"/>
      <c r="R1156" s="29"/>
      <c r="S1156" s="29"/>
      <c r="T1156" s="29"/>
      <c r="U1156" s="29"/>
      <c r="V1156" s="29"/>
    </row>
    <row r="1157" spans="1:22" ht="12.75">
      <c r="A1157" s="23"/>
      <c r="B1157" s="25"/>
      <c r="C1157" s="41"/>
      <c r="D1157" s="29"/>
      <c r="E1157" s="29"/>
      <c r="F1157" s="29"/>
      <c r="G1157" s="29"/>
      <c r="H1157" s="29"/>
      <c r="I1157" s="23"/>
      <c r="J1157" s="29"/>
      <c r="K1157" s="29"/>
      <c r="L1157" s="36"/>
      <c r="M1157" s="36"/>
      <c r="N1157" s="36"/>
      <c r="O1157" s="29"/>
      <c r="P1157" s="29"/>
      <c r="Q1157" s="29"/>
      <c r="R1157" s="29"/>
      <c r="S1157" s="29"/>
      <c r="T1157" s="29"/>
      <c r="U1157" s="29"/>
      <c r="V1157" s="29"/>
    </row>
    <row r="1158" spans="1:22" ht="12.75">
      <c r="A1158" s="23"/>
      <c r="B1158" s="25"/>
      <c r="C1158" s="41"/>
      <c r="D1158" s="29"/>
      <c r="E1158" s="29"/>
      <c r="F1158" s="29"/>
      <c r="G1158" s="29"/>
      <c r="H1158" s="29"/>
      <c r="I1158" s="23"/>
      <c r="J1158" s="29"/>
      <c r="K1158" s="29"/>
      <c r="L1158" s="36"/>
      <c r="M1158" s="36"/>
      <c r="N1158" s="36"/>
      <c r="O1158" s="29"/>
      <c r="P1158" s="29"/>
      <c r="Q1158" s="29"/>
      <c r="R1158" s="29"/>
      <c r="S1158" s="29"/>
      <c r="T1158" s="29"/>
      <c r="U1158" s="29"/>
      <c r="V1158" s="29"/>
    </row>
    <row r="1159" spans="1:22" ht="12.75">
      <c r="A1159" s="23"/>
      <c r="B1159" s="25"/>
      <c r="C1159" s="41"/>
      <c r="D1159" s="29"/>
      <c r="E1159" s="29"/>
      <c r="F1159" s="29"/>
      <c r="G1159" s="29"/>
      <c r="H1159" s="29"/>
      <c r="I1159" s="23"/>
      <c r="J1159" s="29"/>
      <c r="K1159" s="29"/>
      <c r="L1159" s="36"/>
      <c r="M1159" s="36"/>
      <c r="N1159" s="36"/>
      <c r="O1159" s="29"/>
      <c r="P1159" s="29"/>
      <c r="Q1159" s="29"/>
      <c r="R1159" s="29"/>
      <c r="S1159" s="29"/>
      <c r="T1159" s="29"/>
      <c r="U1159" s="29"/>
      <c r="V1159" s="29"/>
    </row>
    <row r="1160" spans="1:22" ht="12.75">
      <c r="A1160" s="23"/>
      <c r="B1160" s="25"/>
      <c r="C1160" s="41"/>
      <c r="D1160" s="29"/>
      <c r="E1160" s="29"/>
      <c r="F1160" s="29"/>
      <c r="G1160" s="29"/>
      <c r="H1160" s="29"/>
      <c r="I1160" s="23"/>
      <c r="J1160" s="29"/>
      <c r="K1160" s="29"/>
      <c r="L1160" s="36"/>
      <c r="M1160" s="36"/>
      <c r="N1160" s="36"/>
      <c r="O1160" s="29"/>
      <c r="P1160" s="29"/>
      <c r="Q1160" s="29"/>
      <c r="R1160" s="29"/>
      <c r="S1160" s="29"/>
      <c r="T1160" s="29"/>
      <c r="U1160" s="29"/>
      <c r="V1160" s="29"/>
    </row>
    <row r="1161" spans="1:22" ht="12.75">
      <c r="A1161" s="23"/>
      <c r="B1161" s="25"/>
      <c r="C1161" s="41"/>
      <c r="D1161" s="29"/>
      <c r="E1161" s="29"/>
      <c r="F1161" s="29"/>
      <c r="G1161" s="29"/>
      <c r="H1161" s="29"/>
      <c r="I1161" s="23"/>
      <c r="J1161" s="29"/>
      <c r="K1161" s="29"/>
      <c r="L1161" s="36"/>
      <c r="M1161" s="36"/>
      <c r="N1161" s="36"/>
      <c r="O1161" s="29"/>
      <c r="P1161" s="29"/>
      <c r="Q1161" s="29"/>
      <c r="R1161" s="29"/>
      <c r="S1161" s="29"/>
      <c r="T1161" s="29"/>
      <c r="U1161" s="29"/>
      <c r="V1161" s="29"/>
    </row>
    <row r="1162" spans="1:22" ht="12.75">
      <c r="A1162" s="23"/>
      <c r="B1162" s="25"/>
      <c r="C1162" s="41"/>
      <c r="D1162" s="29"/>
      <c r="E1162" s="29"/>
      <c r="F1162" s="29"/>
      <c r="G1162" s="29"/>
      <c r="H1162" s="29"/>
      <c r="I1162" s="23"/>
      <c r="J1162" s="29"/>
      <c r="K1162" s="29"/>
      <c r="L1162" s="36"/>
      <c r="M1162" s="36"/>
      <c r="N1162" s="36"/>
      <c r="O1162" s="29"/>
      <c r="P1162" s="29"/>
      <c r="Q1162" s="29"/>
      <c r="R1162" s="29"/>
      <c r="S1162" s="29"/>
      <c r="T1162" s="29"/>
      <c r="U1162" s="29"/>
      <c r="V1162" s="29"/>
    </row>
    <row r="1163" spans="1:22" ht="12.75">
      <c r="A1163" s="23"/>
      <c r="B1163" s="25"/>
      <c r="C1163" s="41"/>
      <c r="D1163" s="29"/>
      <c r="E1163" s="29"/>
      <c r="F1163" s="29"/>
      <c r="G1163" s="29"/>
      <c r="H1163" s="29"/>
      <c r="I1163" s="23"/>
      <c r="J1163" s="29"/>
      <c r="K1163" s="29"/>
      <c r="L1163" s="36"/>
      <c r="M1163" s="36"/>
      <c r="N1163" s="36"/>
      <c r="O1163" s="29"/>
      <c r="P1163" s="29"/>
      <c r="Q1163" s="29"/>
      <c r="R1163" s="29"/>
      <c r="S1163" s="29"/>
      <c r="T1163" s="29"/>
      <c r="U1163" s="29"/>
      <c r="V1163" s="29"/>
    </row>
    <row r="1164" spans="1:22" ht="12.75">
      <c r="A1164" s="23"/>
      <c r="B1164" s="25"/>
      <c r="C1164" s="41"/>
      <c r="D1164" s="29"/>
      <c r="E1164" s="29"/>
      <c r="F1164" s="29"/>
      <c r="G1164" s="29"/>
      <c r="H1164" s="29"/>
      <c r="I1164" s="23"/>
      <c r="J1164" s="29"/>
      <c r="K1164" s="29"/>
      <c r="L1164" s="36"/>
      <c r="M1164" s="36"/>
      <c r="N1164" s="36"/>
      <c r="O1164" s="29"/>
      <c r="P1164" s="29"/>
      <c r="Q1164" s="29"/>
      <c r="R1164" s="29"/>
      <c r="S1164" s="29"/>
      <c r="T1164" s="29"/>
      <c r="U1164" s="29"/>
      <c r="V1164" s="29"/>
    </row>
    <row r="1165" spans="1:22" ht="12.75">
      <c r="A1165" s="23"/>
      <c r="B1165" s="25"/>
      <c r="C1165" s="41"/>
      <c r="D1165" s="29"/>
      <c r="E1165" s="29"/>
      <c r="F1165" s="29"/>
      <c r="G1165" s="29"/>
      <c r="H1165" s="29"/>
      <c r="I1165" s="23"/>
      <c r="J1165" s="29"/>
      <c r="K1165" s="29"/>
      <c r="L1165" s="36"/>
      <c r="M1165" s="36"/>
      <c r="N1165" s="36"/>
      <c r="O1165" s="29"/>
      <c r="P1165" s="29"/>
      <c r="Q1165" s="29"/>
      <c r="R1165" s="29"/>
      <c r="S1165" s="29"/>
      <c r="T1165" s="29"/>
      <c r="U1165" s="29"/>
      <c r="V1165" s="29"/>
    </row>
    <row r="1166" spans="1:22" ht="12.75">
      <c r="A1166" s="23"/>
      <c r="B1166" s="25"/>
      <c r="C1166" s="41"/>
      <c r="D1166" s="29"/>
      <c r="E1166" s="29"/>
      <c r="F1166" s="29"/>
      <c r="G1166" s="29"/>
      <c r="H1166" s="29"/>
      <c r="I1166" s="23"/>
      <c r="J1166" s="29"/>
      <c r="K1166" s="29"/>
      <c r="L1166" s="36"/>
      <c r="M1166" s="36"/>
      <c r="N1166" s="36"/>
      <c r="O1166" s="29"/>
      <c r="P1166" s="29"/>
      <c r="Q1166" s="29"/>
      <c r="R1166" s="29"/>
      <c r="S1166" s="29"/>
      <c r="T1166" s="29"/>
      <c r="U1166" s="29"/>
      <c r="V1166" s="29"/>
    </row>
    <row r="1167" spans="1:22" ht="12.75">
      <c r="A1167" s="23"/>
      <c r="B1167" s="25"/>
      <c r="C1167" s="41"/>
      <c r="D1167" s="29"/>
      <c r="E1167" s="29"/>
      <c r="F1167" s="29"/>
      <c r="G1167" s="29"/>
      <c r="H1167" s="29"/>
      <c r="I1167" s="23"/>
      <c r="J1167" s="29"/>
      <c r="K1167" s="29"/>
      <c r="L1167" s="36"/>
      <c r="M1167" s="36"/>
      <c r="N1167" s="36"/>
      <c r="O1167" s="29"/>
      <c r="P1167" s="29"/>
      <c r="Q1167" s="29"/>
      <c r="R1167" s="29"/>
      <c r="S1167" s="29"/>
      <c r="T1167" s="29"/>
      <c r="U1167" s="29"/>
      <c r="V1167" s="29"/>
    </row>
    <row r="1168" spans="1:22" ht="12.75">
      <c r="A1168" s="23"/>
      <c r="B1168" s="25"/>
      <c r="C1168" s="41"/>
      <c r="D1168" s="29"/>
      <c r="E1168" s="29"/>
      <c r="F1168" s="29"/>
      <c r="G1168" s="29"/>
      <c r="H1168" s="29"/>
      <c r="I1168" s="23"/>
      <c r="J1168" s="29"/>
      <c r="K1168" s="29"/>
      <c r="L1168" s="36"/>
      <c r="M1168" s="36"/>
      <c r="N1168" s="36"/>
      <c r="O1168" s="29"/>
      <c r="P1168" s="29"/>
      <c r="Q1168" s="29"/>
      <c r="R1168" s="29"/>
      <c r="S1168" s="29"/>
      <c r="T1168" s="29"/>
      <c r="U1168" s="29"/>
      <c r="V1168" s="29"/>
    </row>
    <row r="1169" spans="1:22" ht="12.75">
      <c r="A1169" s="23"/>
      <c r="B1169" s="25"/>
      <c r="C1169" s="41"/>
      <c r="D1169" s="29"/>
      <c r="E1169" s="29"/>
      <c r="F1169" s="29"/>
      <c r="G1169" s="29"/>
      <c r="H1169" s="29"/>
      <c r="I1169" s="23"/>
      <c r="J1169" s="29"/>
      <c r="K1169" s="29"/>
      <c r="L1169" s="36"/>
      <c r="M1169" s="36"/>
      <c r="N1169" s="36"/>
      <c r="O1169" s="29"/>
      <c r="P1169" s="29"/>
      <c r="Q1169" s="29"/>
      <c r="R1169" s="29"/>
      <c r="S1169" s="29"/>
      <c r="T1169" s="29"/>
      <c r="U1169" s="29"/>
      <c r="V1169" s="29"/>
    </row>
    <row r="1170" spans="1:22" ht="12.75">
      <c r="A1170" s="23"/>
      <c r="B1170" s="25"/>
      <c r="C1170" s="41"/>
      <c r="D1170" s="29"/>
      <c r="E1170" s="29"/>
      <c r="F1170" s="29"/>
      <c r="G1170" s="29"/>
      <c r="H1170" s="29"/>
      <c r="I1170" s="23"/>
      <c r="J1170" s="29"/>
      <c r="K1170" s="29"/>
      <c r="L1170" s="36"/>
      <c r="M1170" s="36"/>
      <c r="N1170" s="36"/>
      <c r="O1170" s="29"/>
      <c r="P1170" s="29"/>
      <c r="Q1170" s="29"/>
      <c r="R1170" s="29"/>
      <c r="S1170" s="29"/>
      <c r="T1170" s="29"/>
      <c r="U1170" s="29"/>
      <c r="V1170" s="29"/>
    </row>
    <row r="1171" spans="1:22" ht="12.75">
      <c r="A1171" s="23"/>
      <c r="B1171" s="25"/>
      <c r="C1171" s="41"/>
      <c r="D1171" s="29"/>
      <c r="E1171" s="29"/>
      <c r="F1171" s="29"/>
      <c r="G1171" s="29"/>
      <c r="H1171" s="29"/>
      <c r="I1171" s="23"/>
      <c r="J1171" s="29"/>
      <c r="K1171" s="29"/>
      <c r="L1171" s="36"/>
      <c r="M1171" s="36"/>
      <c r="N1171" s="36"/>
      <c r="O1171" s="29"/>
      <c r="P1171" s="29"/>
      <c r="Q1171" s="29"/>
      <c r="R1171" s="29"/>
      <c r="S1171" s="29"/>
      <c r="T1171" s="29"/>
      <c r="U1171" s="29"/>
      <c r="V1171" s="29"/>
    </row>
    <row r="1172" spans="1:22" ht="12.75">
      <c r="A1172" s="23"/>
      <c r="B1172" s="25"/>
      <c r="C1172" s="41"/>
      <c r="D1172" s="29"/>
      <c r="E1172" s="29"/>
      <c r="F1172" s="29"/>
      <c r="G1172" s="29"/>
      <c r="H1172" s="29"/>
      <c r="I1172" s="23"/>
      <c r="J1172" s="29"/>
      <c r="K1172" s="29"/>
      <c r="L1172" s="36"/>
      <c r="M1172" s="36"/>
      <c r="N1172" s="36"/>
      <c r="O1172" s="29"/>
      <c r="P1172" s="29"/>
      <c r="Q1172" s="29"/>
      <c r="R1172" s="29"/>
      <c r="S1172" s="29"/>
      <c r="T1172" s="29"/>
      <c r="U1172" s="29"/>
      <c r="V1172" s="29"/>
    </row>
    <row r="1173" spans="1:22" ht="12.75">
      <c r="A1173" s="23"/>
      <c r="B1173" s="25"/>
      <c r="C1173" s="41"/>
      <c r="D1173" s="29"/>
      <c r="E1173" s="29"/>
      <c r="F1173" s="29"/>
      <c r="G1173" s="29"/>
      <c r="H1173" s="29"/>
      <c r="I1173" s="23"/>
      <c r="J1173" s="29"/>
      <c r="K1173" s="29"/>
      <c r="L1173" s="36"/>
      <c r="M1173" s="36"/>
      <c r="N1173" s="36"/>
      <c r="O1173" s="29"/>
      <c r="P1173" s="29"/>
      <c r="Q1173" s="29"/>
      <c r="R1173" s="29"/>
      <c r="S1173" s="29"/>
      <c r="T1173" s="29"/>
      <c r="U1173" s="29"/>
      <c r="V1173" s="29"/>
    </row>
    <row r="1174" spans="1:22" ht="12.75">
      <c r="A1174" s="23"/>
      <c r="B1174" s="25"/>
      <c r="C1174" s="41"/>
      <c r="D1174" s="29"/>
      <c r="E1174" s="29"/>
      <c r="F1174" s="29"/>
      <c r="G1174" s="29"/>
      <c r="H1174" s="29"/>
      <c r="I1174" s="23"/>
      <c r="J1174" s="29"/>
      <c r="K1174" s="29"/>
      <c r="L1174" s="36"/>
      <c r="M1174" s="36"/>
      <c r="N1174" s="36"/>
      <c r="O1174" s="29"/>
      <c r="P1174" s="29"/>
      <c r="Q1174" s="29"/>
      <c r="R1174" s="29"/>
      <c r="S1174" s="29"/>
      <c r="T1174" s="29"/>
      <c r="U1174" s="29"/>
      <c r="V1174" s="29"/>
    </row>
    <row r="1175" spans="1:22" ht="12.75">
      <c r="A1175" s="23"/>
      <c r="B1175" s="25"/>
      <c r="C1175" s="41"/>
      <c r="D1175" s="29"/>
      <c r="E1175" s="29"/>
      <c r="F1175" s="29"/>
      <c r="G1175" s="29"/>
      <c r="H1175" s="29"/>
      <c r="I1175" s="23"/>
      <c r="J1175" s="29"/>
      <c r="K1175" s="29"/>
      <c r="L1175" s="36"/>
      <c r="M1175" s="36"/>
      <c r="N1175" s="36"/>
      <c r="O1175" s="29"/>
      <c r="P1175" s="29"/>
      <c r="Q1175" s="29"/>
      <c r="R1175" s="29"/>
      <c r="S1175" s="29"/>
      <c r="T1175" s="29"/>
      <c r="U1175" s="29"/>
      <c r="V1175" s="29"/>
    </row>
    <row r="1176" spans="1:22" ht="12.75">
      <c r="A1176" s="23"/>
      <c r="B1176" s="25"/>
      <c r="C1176" s="41"/>
      <c r="D1176" s="29"/>
      <c r="E1176" s="29"/>
      <c r="F1176" s="29"/>
      <c r="G1176" s="29"/>
      <c r="H1176" s="29"/>
      <c r="I1176" s="23"/>
      <c r="J1176" s="29"/>
      <c r="K1176" s="29"/>
      <c r="L1176" s="36"/>
      <c r="M1176" s="36"/>
      <c r="N1176" s="36"/>
      <c r="O1176" s="29"/>
      <c r="P1176" s="29"/>
      <c r="Q1176" s="29"/>
      <c r="R1176" s="29"/>
      <c r="S1176" s="29"/>
      <c r="T1176" s="29"/>
      <c r="U1176" s="29"/>
      <c r="V1176" s="29"/>
    </row>
    <row r="1177" spans="1:22" ht="12.75">
      <c r="A1177" s="23"/>
      <c r="B1177" s="25"/>
      <c r="C1177" s="41"/>
      <c r="D1177" s="29"/>
      <c r="E1177" s="29"/>
      <c r="F1177" s="29"/>
      <c r="G1177" s="29"/>
      <c r="H1177" s="29"/>
      <c r="I1177" s="23"/>
      <c r="J1177" s="29"/>
      <c r="K1177" s="29"/>
      <c r="L1177" s="36"/>
      <c r="M1177" s="36"/>
      <c r="N1177" s="36"/>
      <c r="O1177" s="29"/>
      <c r="P1177" s="29"/>
      <c r="Q1177" s="29"/>
      <c r="R1177" s="29"/>
      <c r="S1177" s="29"/>
      <c r="T1177" s="29"/>
      <c r="U1177" s="29"/>
      <c r="V1177" s="29"/>
    </row>
    <row r="1178" spans="1:22" ht="12.75">
      <c r="A1178" s="23"/>
      <c r="B1178" s="25"/>
      <c r="C1178" s="41"/>
      <c r="D1178" s="29"/>
      <c r="E1178" s="29"/>
      <c r="F1178" s="29"/>
      <c r="G1178" s="29"/>
      <c r="H1178" s="29"/>
      <c r="I1178" s="23"/>
      <c r="J1178" s="29"/>
      <c r="K1178" s="29"/>
      <c r="L1178" s="36"/>
      <c r="M1178" s="36"/>
      <c r="N1178" s="36"/>
      <c r="O1178" s="29"/>
      <c r="P1178" s="29"/>
      <c r="Q1178" s="29"/>
      <c r="R1178" s="29"/>
      <c r="S1178" s="29"/>
      <c r="T1178" s="29"/>
      <c r="U1178" s="29"/>
      <c r="V1178" s="29"/>
    </row>
    <row r="1179" spans="1:22" ht="12.75">
      <c r="A1179" s="23"/>
      <c r="B1179" s="25"/>
      <c r="C1179" s="41"/>
      <c r="D1179" s="29"/>
      <c r="E1179" s="29"/>
      <c r="F1179" s="29"/>
      <c r="G1179" s="29"/>
      <c r="H1179" s="29"/>
      <c r="I1179" s="23"/>
      <c r="J1179" s="29"/>
      <c r="K1179" s="29"/>
      <c r="L1179" s="36"/>
      <c r="M1179" s="36"/>
      <c r="N1179" s="36"/>
      <c r="O1179" s="29"/>
      <c r="P1179" s="29"/>
      <c r="Q1179" s="29"/>
      <c r="R1179" s="29"/>
      <c r="S1179" s="29"/>
      <c r="T1179" s="29"/>
      <c r="U1179" s="29"/>
      <c r="V1179" s="29"/>
    </row>
    <row r="1180" spans="1:22" ht="12.75">
      <c r="A1180" s="23"/>
      <c r="B1180" s="25"/>
      <c r="C1180" s="41"/>
      <c r="D1180" s="29"/>
      <c r="E1180" s="29"/>
      <c r="F1180" s="29"/>
      <c r="G1180" s="29"/>
      <c r="H1180" s="29"/>
      <c r="I1180" s="23"/>
      <c r="J1180" s="29"/>
      <c r="K1180" s="29"/>
      <c r="L1180" s="36"/>
      <c r="M1180" s="36"/>
      <c r="N1180" s="36"/>
      <c r="O1180" s="29"/>
      <c r="P1180" s="29"/>
      <c r="Q1180" s="29"/>
      <c r="R1180" s="29"/>
      <c r="S1180" s="29"/>
      <c r="T1180" s="29"/>
      <c r="U1180" s="29"/>
      <c r="V1180" s="29"/>
    </row>
    <row r="1181" spans="1:22" ht="12.75">
      <c r="A1181" s="23"/>
      <c r="B1181" s="25"/>
      <c r="C1181" s="41"/>
      <c r="D1181" s="29"/>
      <c r="E1181" s="29"/>
      <c r="F1181" s="29"/>
      <c r="G1181" s="29"/>
      <c r="H1181" s="29"/>
      <c r="I1181" s="23"/>
      <c r="J1181" s="29"/>
      <c r="K1181" s="29"/>
      <c r="L1181" s="36"/>
      <c r="M1181" s="36"/>
      <c r="N1181" s="36"/>
      <c r="O1181" s="29"/>
      <c r="P1181" s="29"/>
      <c r="Q1181" s="29"/>
      <c r="R1181" s="29"/>
      <c r="S1181" s="29"/>
      <c r="T1181" s="29"/>
      <c r="U1181" s="29"/>
      <c r="V1181" s="29"/>
    </row>
    <row r="1182" spans="1:22" ht="12.75">
      <c r="A1182" s="23"/>
      <c r="B1182" s="25"/>
      <c r="C1182" s="41"/>
      <c r="D1182" s="29"/>
      <c r="E1182" s="29"/>
      <c r="F1182" s="29"/>
      <c r="G1182" s="29"/>
      <c r="H1182" s="29"/>
      <c r="I1182" s="23"/>
      <c r="J1182" s="29"/>
      <c r="K1182" s="29"/>
      <c r="L1182" s="36"/>
      <c r="M1182" s="36"/>
      <c r="N1182" s="36"/>
      <c r="O1182" s="29"/>
      <c r="P1182" s="29"/>
      <c r="Q1182" s="29"/>
      <c r="R1182" s="29"/>
      <c r="S1182" s="29"/>
      <c r="T1182" s="29"/>
      <c r="U1182" s="29"/>
      <c r="V1182" s="29"/>
    </row>
    <row r="1183" spans="1:22" ht="12.75">
      <c r="A1183" s="23"/>
      <c r="B1183" s="25"/>
      <c r="C1183" s="41"/>
      <c r="D1183" s="29"/>
      <c r="E1183" s="29"/>
      <c r="F1183" s="29"/>
      <c r="G1183" s="29"/>
      <c r="H1183" s="29"/>
      <c r="I1183" s="23"/>
      <c r="J1183" s="29"/>
      <c r="K1183" s="29"/>
      <c r="L1183" s="36"/>
      <c r="M1183" s="36"/>
      <c r="N1183" s="36"/>
      <c r="O1183" s="29"/>
      <c r="P1183" s="29"/>
      <c r="Q1183" s="29"/>
      <c r="R1183" s="29"/>
      <c r="S1183" s="29"/>
      <c r="T1183" s="29"/>
      <c r="U1183" s="29"/>
      <c r="V1183" s="29"/>
    </row>
    <row r="1184" spans="1:22" ht="12.75">
      <c r="A1184" s="23"/>
      <c r="B1184" s="25"/>
      <c r="C1184" s="41"/>
      <c r="D1184" s="29"/>
      <c r="E1184" s="29"/>
      <c r="F1184" s="29"/>
      <c r="G1184" s="29"/>
      <c r="H1184" s="29"/>
      <c r="I1184" s="23"/>
      <c r="J1184" s="29"/>
      <c r="K1184" s="29"/>
      <c r="L1184" s="36"/>
      <c r="M1184" s="36"/>
      <c r="N1184" s="36"/>
      <c r="O1184" s="29"/>
      <c r="P1184" s="29"/>
      <c r="Q1184" s="29"/>
      <c r="R1184" s="29"/>
      <c r="S1184" s="29"/>
      <c r="T1184" s="29"/>
      <c r="U1184" s="29"/>
      <c r="V1184" s="29"/>
    </row>
    <row r="1185" spans="1:22" ht="12.75">
      <c r="A1185" s="23"/>
      <c r="B1185" s="25"/>
      <c r="C1185" s="41"/>
      <c r="D1185" s="29"/>
      <c r="E1185" s="29"/>
      <c r="F1185" s="29"/>
      <c r="G1185" s="29"/>
      <c r="H1185" s="29"/>
      <c r="I1185" s="23"/>
      <c r="J1185" s="29"/>
      <c r="K1185" s="29"/>
      <c r="L1185" s="36"/>
      <c r="M1185" s="36"/>
      <c r="N1185" s="36"/>
      <c r="O1185" s="29"/>
      <c r="P1185" s="29"/>
      <c r="Q1185" s="29"/>
      <c r="R1185" s="29"/>
      <c r="S1185" s="29"/>
      <c r="T1185" s="29"/>
      <c r="U1185" s="29"/>
      <c r="V1185" s="29"/>
    </row>
    <row r="1186" spans="1:22" ht="12.75">
      <c r="A1186" s="23"/>
      <c r="B1186" s="25"/>
      <c r="C1186" s="41"/>
      <c r="D1186" s="29"/>
      <c r="E1186" s="29"/>
      <c r="F1186" s="29"/>
      <c r="G1186" s="29"/>
      <c r="H1186" s="29"/>
      <c r="I1186" s="23"/>
      <c r="J1186" s="29"/>
      <c r="K1186" s="29"/>
      <c r="L1186" s="36"/>
      <c r="M1186" s="36"/>
      <c r="N1186" s="36"/>
      <c r="O1186" s="29"/>
      <c r="P1186" s="29"/>
      <c r="Q1186" s="29"/>
      <c r="R1186" s="29"/>
      <c r="S1186" s="29"/>
      <c r="T1186" s="29"/>
      <c r="U1186" s="29"/>
      <c r="V1186" s="29"/>
    </row>
    <row r="1187" spans="1:22" ht="12.75">
      <c r="A1187" s="23"/>
      <c r="B1187" s="25"/>
      <c r="C1187" s="41"/>
      <c r="D1187" s="29"/>
      <c r="E1187" s="29"/>
      <c r="F1187" s="29"/>
      <c r="G1187" s="29"/>
      <c r="H1187" s="29"/>
      <c r="I1187" s="23"/>
      <c r="J1187" s="29"/>
      <c r="K1187" s="29"/>
      <c r="L1187" s="36"/>
      <c r="M1187" s="36"/>
      <c r="N1187" s="36"/>
      <c r="O1187" s="29"/>
      <c r="P1187" s="29"/>
      <c r="Q1187" s="29"/>
      <c r="R1187" s="29"/>
      <c r="S1187" s="29"/>
      <c r="T1187" s="29"/>
      <c r="U1187" s="29"/>
      <c r="V1187" s="29"/>
    </row>
    <row r="1188" spans="1:22" ht="12.75">
      <c r="A1188" s="23"/>
      <c r="B1188" s="25"/>
      <c r="C1188" s="41"/>
      <c r="D1188" s="29"/>
      <c r="E1188" s="29"/>
      <c r="F1188" s="29"/>
      <c r="G1188" s="29"/>
      <c r="H1188" s="29"/>
      <c r="I1188" s="23"/>
      <c r="J1188" s="29"/>
      <c r="K1188" s="29"/>
      <c r="L1188" s="36"/>
      <c r="M1188" s="36"/>
      <c r="N1188" s="36"/>
      <c r="O1188" s="29"/>
      <c r="P1188" s="29"/>
      <c r="Q1188" s="29"/>
      <c r="R1188" s="29"/>
      <c r="S1188" s="29"/>
      <c r="T1188" s="29"/>
      <c r="U1188" s="29"/>
      <c r="V1188" s="29"/>
    </row>
    <row r="1189" spans="1:22" ht="12.75">
      <c r="A1189" s="23"/>
      <c r="B1189" s="25"/>
      <c r="C1189" s="41"/>
      <c r="D1189" s="29"/>
      <c r="E1189" s="29"/>
      <c r="F1189" s="29"/>
      <c r="G1189" s="29"/>
      <c r="H1189" s="29"/>
      <c r="I1189" s="23"/>
      <c r="J1189" s="29"/>
      <c r="K1189" s="29"/>
      <c r="L1189" s="36"/>
      <c r="M1189" s="36"/>
      <c r="N1189" s="36"/>
      <c r="O1189" s="29"/>
      <c r="P1189" s="29"/>
      <c r="Q1189" s="29"/>
      <c r="R1189" s="29"/>
      <c r="S1189" s="29"/>
      <c r="T1189" s="29"/>
      <c r="U1189" s="29"/>
      <c r="V1189" s="29"/>
    </row>
    <row r="1190" spans="1:22" ht="12.75">
      <c r="A1190" s="23"/>
      <c r="B1190" s="25"/>
      <c r="C1190" s="41"/>
      <c r="D1190" s="29"/>
      <c r="E1190" s="29"/>
      <c r="F1190" s="29"/>
      <c r="G1190" s="29"/>
      <c r="H1190" s="29"/>
      <c r="I1190" s="23"/>
      <c r="J1190" s="29"/>
      <c r="K1190" s="29"/>
      <c r="L1190" s="36"/>
      <c r="M1190" s="36"/>
      <c r="N1190" s="36"/>
      <c r="O1190" s="29"/>
      <c r="P1190" s="29"/>
      <c r="Q1190" s="29"/>
      <c r="R1190" s="29"/>
      <c r="S1190" s="29"/>
      <c r="T1190" s="29"/>
      <c r="U1190" s="29"/>
      <c r="V1190" s="29"/>
    </row>
    <row r="1191" spans="1:22" ht="12.75">
      <c r="A1191" s="23"/>
      <c r="B1191" s="25"/>
      <c r="C1191" s="41"/>
      <c r="D1191" s="29"/>
      <c r="E1191" s="29"/>
      <c r="F1191" s="29"/>
      <c r="G1191" s="29"/>
      <c r="H1191" s="29"/>
      <c r="I1191" s="23"/>
      <c r="J1191" s="29"/>
      <c r="K1191" s="29"/>
      <c r="L1191" s="36"/>
      <c r="M1191" s="36"/>
      <c r="N1191" s="36"/>
      <c r="O1191" s="29"/>
      <c r="P1191" s="29"/>
      <c r="Q1191" s="29"/>
      <c r="R1191" s="29"/>
      <c r="S1191" s="29"/>
      <c r="T1191" s="29"/>
      <c r="U1191" s="29"/>
      <c r="V1191" s="29"/>
    </row>
    <row r="1192" spans="1:22" ht="12.75">
      <c r="A1192" s="23"/>
      <c r="B1192" s="25"/>
      <c r="C1192" s="41"/>
      <c r="D1192" s="29"/>
      <c r="E1192" s="29"/>
      <c r="F1192" s="29"/>
      <c r="G1192" s="29"/>
      <c r="H1192" s="29"/>
      <c r="I1192" s="23"/>
      <c r="J1192" s="29"/>
      <c r="K1192" s="29"/>
      <c r="L1192" s="36"/>
      <c r="M1192" s="36"/>
      <c r="N1192" s="36"/>
      <c r="O1192" s="29"/>
      <c r="P1192" s="29"/>
      <c r="Q1192" s="29"/>
      <c r="R1192" s="29"/>
      <c r="S1192" s="29"/>
      <c r="T1192" s="29"/>
      <c r="U1192" s="29"/>
      <c r="V1192" s="29"/>
    </row>
    <row r="1193" spans="1:22" ht="12.75">
      <c r="A1193" s="23"/>
      <c r="B1193" s="25"/>
      <c r="C1193" s="41"/>
      <c r="D1193" s="29"/>
      <c r="E1193" s="29"/>
      <c r="F1193" s="29"/>
      <c r="G1193" s="29"/>
      <c r="H1193" s="29"/>
      <c r="I1193" s="23"/>
      <c r="J1193" s="29"/>
      <c r="K1193" s="29"/>
      <c r="L1193" s="36"/>
      <c r="M1193" s="36"/>
      <c r="N1193" s="36"/>
      <c r="O1193" s="29"/>
      <c r="P1193" s="29"/>
      <c r="Q1193" s="29"/>
      <c r="R1193" s="29"/>
      <c r="S1193" s="29"/>
      <c r="T1193" s="29"/>
      <c r="U1193" s="29"/>
      <c r="V1193" s="29"/>
    </row>
    <row r="1194" spans="1:22" ht="12.75">
      <c r="A1194" s="23"/>
      <c r="B1194" s="25"/>
      <c r="C1194" s="41"/>
      <c r="D1194" s="29"/>
      <c r="E1194" s="29"/>
      <c r="F1194" s="29"/>
      <c r="G1194" s="29"/>
      <c r="H1194" s="29"/>
      <c r="I1194" s="23"/>
      <c r="J1194" s="29"/>
      <c r="K1194" s="29"/>
      <c r="L1194" s="36"/>
      <c r="M1194" s="36"/>
      <c r="N1194" s="36"/>
      <c r="O1194" s="29"/>
      <c r="P1194" s="29"/>
      <c r="Q1194" s="29"/>
      <c r="R1194" s="29"/>
      <c r="S1194" s="29"/>
      <c r="T1194" s="29"/>
      <c r="U1194" s="29"/>
      <c r="V1194" s="29"/>
    </row>
    <row r="1195" spans="1:22" ht="12.75">
      <c r="A1195" s="23"/>
      <c r="B1195" s="25"/>
      <c r="C1195" s="41"/>
      <c r="D1195" s="29"/>
      <c r="E1195" s="29"/>
      <c r="F1195" s="29"/>
      <c r="G1195" s="29"/>
      <c r="H1195" s="29"/>
      <c r="I1195" s="23"/>
      <c r="J1195" s="29"/>
      <c r="K1195" s="29"/>
      <c r="L1195" s="36"/>
      <c r="M1195" s="36"/>
      <c r="N1195" s="36"/>
      <c r="O1195" s="29"/>
      <c r="P1195" s="29"/>
      <c r="Q1195" s="29"/>
      <c r="R1195" s="29"/>
      <c r="S1195" s="29"/>
      <c r="T1195" s="29"/>
      <c r="U1195" s="29"/>
      <c r="V1195" s="29"/>
    </row>
    <row r="1196" spans="1:22" ht="12.75">
      <c r="A1196" s="23"/>
      <c r="B1196" s="25"/>
      <c r="C1196" s="41"/>
      <c r="D1196" s="29"/>
      <c r="E1196" s="29"/>
      <c r="F1196" s="29"/>
      <c r="G1196" s="29"/>
      <c r="H1196" s="29"/>
      <c r="I1196" s="23"/>
      <c r="J1196" s="29"/>
      <c r="K1196" s="29"/>
      <c r="L1196" s="36"/>
      <c r="M1196" s="36"/>
      <c r="N1196" s="36"/>
      <c r="O1196" s="29"/>
      <c r="P1196" s="29"/>
      <c r="Q1196" s="29"/>
      <c r="R1196" s="29"/>
      <c r="S1196" s="29"/>
      <c r="T1196" s="29"/>
      <c r="U1196" s="29"/>
      <c r="V1196" s="29"/>
    </row>
    <row r="1197" spans="1:22" ht="12.75">
      <c r="A1197" s="23"/>
      <c r="B1197" s="25"/>
      <c r="C1197" s="41"/>
      <c r="D1197" s="29"/>
      <c r="E1197" s="29"/>
      <c r="F1197" s="29"/>
      <c r="G1197" s="29"/>
      <c r="H1197" s="29"/>
      <c r="I1197" s="23"/>
      <c r="J1197" s="29"/>
      <c r="K1197" s="29"/>
      <c r="L1197" s="36"/>
      <c r="M1197" s="36"/>
      <c r="N1197" s="36"/>
      <c r="O1197" s="29"/>
      <c r="P1197" s="29"/>
      <c r="Q1197" s="29"/>
      <c r="R1197" s="29"/>
      <c r="S1197" s="29"/>
      <c r="T1197" s="29"/>
      <c r="U1197" s="29"/>
      <c r="V1197" s="29"/>
    </row>
    <row r="1198" spans="1:22" ht="12.75">
      <c r="A1198" s="23"/>
      <c r="B1198" s="25"/>
      <c r="C1198" s="41"/>
      <c r="D1198" s="29"/>
      <c r="E1198" s="29"/>
      <c r="F1198" s="29"/>
      <c r="G1198" s="29"/>
      <c r="H1198" s="29"/>
      <c r="I1198" s="23"/>
      <c r="J1198" s="29"/>
      <c r="K1198" s="29"/>
      <c r="L1198" s="36"/>
      <c r="M1198" s="36"/>
      <c r="N1198" s="36"/>
      <c r="O1198" s="29"/>
      <c r="P1198" s="29"/>
      <c r="Q1198" s="29"/>
      <c r="R1198" s="29"/>
      <c r="S1198" s="29"/>
      <c r="T1198" s="29"/>
      <c r="U1198" s="29"/>
      <c r="V1198" s="29"/>
    </row>
    <row r="1199" spans="1:22" ht="12.75">
      <c r="A1199" s="23"/>
      <c r="B1199" s="25"/>
      <c r="C1199" s="41"/>
      <c r="D1199" s="29"/>
      <c r="E1199" s="29"/>
      <c r="F1199" s="29"/>
      <c r="G1199" s="29"/>
      <c r="H1199" s="29"/>
      <c r="I1199" s="23"/>
      <c r="J1199" s="29"/>
      <c r="K1199" s="29"/>
      <c r="L1199" s="36"/>
      <c r="M1199" s="36"/>
      <c r="N1199" s="36"/>
      <c r="O1199" s="29"/>
      <c r="P1199" s="29"/>
      <c r="Q1199" s="29"/>
      <c r="R1199" s="29"/>
      <c r="S1199" s="29"/>
      <c r="T1199" s="29"/>
      <c r="U1199" s="29"/>
      <c r="V1199" s="29"/>
    </row>
    <row r="1200" spans="1:22" ht="12.75">
      <c r="A1200" s="23"/>
      <c r="B1200" s="25"/>
      <c r="C1200" s="41"/>
      <c r="D1200" s="29"/>
      <c r="E1200" s="29"/>
      <c r="F1200" s="29"/>
      <c r="G1200" s="29"/>
      <c r="H1200" s="29"/>
      <c r="I1200" s="23"/>
      <c r="J1200" s="29"/>
      <c r="K1200" s="29"/>
      <c r="L1200" s="36"/>
      <c r="M1200" s="36"/>
      <c r="N1200" s="36"/>
      <c r="O1200" s="29"/>
      <c r="P1200" s="29"/>
      <c r="Q1200" s="29"/>
      <c r="R1200" s="29"/>
      <c r="S1200" s="29"/>
      <c r="T1200" s="29"/>
      <c r="U1200" s="29"/>
      <c r="V1200" s="29"/>
    </row>
    <row r="1201" spans="1:22" ht="12.75">
      <c r="A1201" s="23"/>
      <c r="B1201" s="25"/>
      <c r="C1201" s="41"/>
      <c r="D1201" s="29"/>
      <c r="E1201" s="29"/>
      <c r="F1201" s="29"/>
      <c r="G1201" s="29"/>
      <c r="H1201" s="29"/>
      <c r="I1201" s="23"/>
      <c r="J1201" s="29"/>
      <c r="K1201" s="29"/>
      <c r="L1201" s="36"/>
      <c r="M1201" s="36"/>
      <c r="N1201" s="36"/>
      <c r="O1201" s="29"/>
      <c r="P1201" s="29"/>
      <c r="Q1201" s="29"/>
      <c r="R1201" s="29"/>
      <c r="S1201" s="29"/>
      <c r="T1201" s="29"/>
      <c r="U1201" s="29"/>
      <c r="V1201" s="29"/>
    </row>
    <row r="1202" spans="1:22" ht="12.75">
      <c r="A1202" s="23"/>
      <c r="B1202" s="25"/>
      <c r="C1202" s="41"/>
      <c r="D1202" s="29"/>
      <c r="E1202" s="29"/>
      <c r="F1202" s="29"/>
      <c r="G1202" s="29"/>
      <c r="H1202" s="29"/>
      <c r="I1202" s="23"/>
      <c r="J1202" s="29"/>
      <c r="K1202" s="29"/>
      <c r="L1202" s="36"/>
      <c r="M1202" s="36"/>
      <c r="N1202" s="36"/>
      <c r="O1202" s="29"/>
      <c r="P1202" s="29"/>
      <c r="Q1202" s="29"/>
      <c r="R1202" s="29"/>
      <c r="S1202" s="29"/>
      <c r="T1202" s="29"/>
      <c r="U1202" s="29"/>
      <c r="V1202" s="29"/>
    </row>
    <row r="1203" spans="1:22" ht="12.75">
      <c r="A1203" s="23"/>
      <c r="B1203" s="25"/>
      <c r="C1203" s="41"/>
      <c r="D1203" s="29"/>
      <c r="E1203" s="29"/>
      <c r="F1203" s="29"/>
      <c r="G1203" s="29"/>
      <c r="H1203" s="29"/>
      <c r="I1203" s="23"/>
      <c r="J1203" s="29"/>
      <c r="K1203" s="29"/>
      <c r="L1203" s="36"/>
      <c r="M1203" s="36"/>
      <c r="N1203" s="36"/>
      <c r="O1203" s="29"/>
      <c r="P1203" s="29"/>
      <c r="Q1203" s="29"/>
      <c r="R1203" s="29"/>
      <c r="S1203" s="29"/>
      <c r="T1203" s="29"/>
      <c r="U1203" s="29"/>
      <c r="V1203" s="29"/>
    </row>
    <row r="1204" spans="1:22" ht="12.75">
      <c r="A1204" s="23"/>
      <c r="B1204" s="25"/>
      <c r="C1204" s="41"/>
      <c r="D1204" s="29"/>
      <c r="E1204" s="29"/>
      <c r="F1204" s="29"/>
      <c r="G1204" s="29"/>
      <c r="H1204" s="29"/>
      <c r="I1204" s="23"/>
      <c r="J1204" s="29"/>
      <c r="K1204" s="29"/>
      <c r="L1204" s="36"/>
      <c r="M1204" s="36"/>
      <c r="N1204" s="36"/>
      <c r="O1204" s="29"/>
      <c r="P1204" s="29"/>
      <c r="Q1204" s="29"/>
      <c r="R1204" s="29"/>
      <c r="S1204" s="29"/>
      <c r="T1204" s="29"/>
      <c r="U1204" s="29"/>
      <c r="V1204" s="29"/>
    </row>
    <row r="1205" spans="1:22" ht="12.75">
      <c r="A1205" s="23"/>
      <c r="B1205" s="25"/>
      <c r="C1205" s="41"/>
      <c r="D1205" s="29"/>
      <c r="E1205" s="29"/>
      <c r="F1205" s="29"/>
      <c r="G1205" s="29"/>
      <c r="H1205" s="29"/>
      <c r="I1205" s="23"/>
      <c r="J1205" s="29"/>
      <c r="K1205" s="29"/>
      <c r="L1205" s="36"/>
      <c r="M1205" s="36"/>
      <c r="N1205" s="36"/>
      <c r="O1205" s="29"/>
      <c r="P1205" s="29"/>
      <c r="Q1205" s="29"/>
      <c r="R1205" s="29"/>
      <c r="S1205" s="29"/>
      <c r="T1205" s="29"/>
      <c r="U1205" s="29"/>
      <c r="V1205" s="29"/>
    </row>
    <row r="1206" spans="1:22" ht="12.75">
      <c r="A1206" s="23"/>
      <c r="B1206" s="25"/>
      <c r="C1206" s="41"/>
      <c r="D1206" s="29"/>
      <c r="E1206" s="29"/>
      <c r="F1206" s="29"/>
      <c r="G1206" s="29"/>
      <c r="H1206" s="29"/>
      <c r="I1206" s="23"/>
      <c r="J1206" s="29"/>
      <c r="K1206" s="29"/>
      <c r="L1206" s="36"/>
      <c r="M1206" s="36"/>
      <c r="N1206" s="36"/>
      <c r="O1206" s="29"/>
      <c r="P1206" s="29"/>
      <c r="Q1206" s="29"/>
      <c r="R1206" s="29"/>
      <c r="S1206" s="29"/>
      <c r="T1206" s="29"/>
      <c r="U1206" s="29"/>
      <c r="V1206" s="29"/>
    </row>
    <row r="1207" spans="1:22" ht="12.75">
      <c r="A1207" s="23"/>
      <c r="B1207" s="25"/>
      <c r="C1207" s="41"/>
      <c r="D1207" s="29"/>
      <c r="E1207" s="29"/>
      <c r="F1207" s="29"/>
      <c r="G1207" s="29"/>
      <c r="H1207" s="29"/>
      <c r="I1207" s="23"/>
      <c r="J1207" s="29"/>
      <c r="K1207" s="29"/>
      <c r="L1207" s="36"/>
      <c r="M1207" s="36"/>
      <c r="N1207" s="36"/>
      <c r="O1207" s="29"/>
      <c r="P1207" s="29"/>
      <c r="Q1207" s="29"/>
      <c r="R1207" s="29"/>
      <c r="S1207" s="29"/>
      <c r="T1207" s="29"/>
      <c r="U1207" s="29"/>
      <c r="V1207" s="29"/>
    </row>
    <row r="1208" spans="1:22" ht="12.75">
      <c r="A1208" s="23"/>
      <c r="B1208" s="25"/>
      <c r="C1208" s="41"/>
      <c r="D1208" s="29"/>
      <c r="E1208" s="29"/>
      <c r="F1208" s="29"/>
      <c r="G1208" s="29"/>
      <c r="H1208" s="29"/>
      <c r="I1208" s="23"/>
      <c r="J1208" s="29"/>
      <c r="K1208" s="29"/>
      <c r="L1208" s="36"/>
      <c r="M1208" s="36"/>
      <c r="N1208" s="36"/>
      <c r="O1208" s="29"/>
      <c r="P1208" s="29"/>
      <c r="Q1208" s="29"/>
      <c r="R1208" s="29"/>
      <c r="S1208" s="29"/>
      <c r="T1208" s="29"/>
      <c r="U1208" s="29"/>
      <c r="V1208" s="29"/>
    </row>
    <row r="1209" spans="1:22" ht="12.75">
      <c r="A1209" s="23"/>
      <c r="B1209" s="25"/>
      <c r="C1209" s="41"/>
      <c r="D1209" s="29"/>
      <c r="E1209" s="29"/>
      <c r="F1209" s="29"/>
      <c r="G1209" s="29"/>
      <c r="H1209" s="29"/>
      <c r="I1209" s="23"/>
      <c r="J1209" s="29"/>
      <c r="K1209" s="29"/>
      <c r="L1209" s="36"/>
      <c r="M1209" s="36"/>
      <c r="N1209" s="36"/>
      <c r="O1209" s="29"/>
      <c r="P1209" s="29"/>
      <c r="Q1209" s="29"/>
      <c r="R1209" s="29"/>
      <c r="S1209" s="29"/>
      <c r="T1209" s="29"/>
      <c r="U1209" s="29"/>
      <c r="V1209" s="29"/>
    </row>
    <row r="1210" spans="1:22" ht="12.75">
      <c r="A1210" s="23"/>
      <c r="B1210" s="25"/>
      <c r="C1210" s="41"/>
      <c r="D1210" s="29"/>
      <c r="E1210" s="29"/>
      <c r="F1210" s="29"/>
      <c r="G1210" s="29"/>
      <c r="H1210" s="29"/>
      <c r="I1210" s="23"/>
      <c r="J1210" s="29"/>
      <c r="K1210" s="29"/>
      <c r="L1210" s="36"/>
      <c r="M1210" s="36"/>
      <c r="N1210" s="36"/>
      <c r="O1210" s="29"/>
      <c r="P1210" s="29"/>
      <c r="Q1210" s="29"/>
      <c r="R1210" s="29"/>
      <c r="S1210" s="29"/>
      <c r="T1210" s="29"/>
      <c r="U1210" s="29"/>
      <c r="V1210" s="29"/>
    </row>
    <row r="1211" spans="1:22" ht="12.75">
      <c r="A1211" s="23"/>
      <c r="B1211" s="25"/>
      <c r="C1211" s="41"/>
      <c r="D1211" s="29"/>
      <c r="E1211" s="29"/>
      <c r="F1211" s="29"/>
      <c r="G1211" s="29"/>
      <c r="H1211" s="29"/>
      <c r="I1211" s="23"/>
      <c r="J1211" s="29"/>
      <c r="K1211" s="29"/>
      <c r="L1211" s="36"/>
      <c r="M1211" s="36"/>
      <c r="N1211" s="36"/>
      <c r="O1211" s="29"/>
      <c r="P1211" s="29"/>
      <c r="Q1211" s="29"/>
      <c r="R1211" s="29"/>
      <c r="S1211" s="29"/>
      <c r="T1211" s="29"/>
      <c r="U1211" s="29"/>
      <c r="V1211" s="29"/>
    </row>
    <row r="1212" spans="1:22" ht="12.75">
      <c r="A1212" s="23"/>
      <c r="B1212" s="25"/>
      <c r="C1212" s="41"/>
      <c r="D1212" s="29"/>
      <c r="E1212" s="29"/>
      <c r="F1212" s="29"/>
      <c r="G1212" s="29"/>
      <c r="H1212" s="29"/>
      <c r="I1212" s="23"/>
      <c r="J1212" s="29"/>
      <c r="K1212" s="29"/>
      <c r="L1212" s="36"/>
      <c r="M1212" s="36"/>
      <c r="N1212" s="36"/>
      <c r="O1212" s="29"/>
      <c r="P1212" s="29"/>
      <c r="Q1212" s="29"/>
      <c r="R1212" s="29"/>
      <c r="S1212" s="29"/>
      <c r="T1212" s="29"/>
      <c r="U1212" s="29"/>
      <c r="V1212" s="29"/>
    </row>
    <row r="1213" spans="1:22" ht="12.75">
      <c r="A1213" s="23"/>
      <c r="B1213" s="25"/>
      <c r="C1213" s="41"/>
      <c r="D1213" s="29"/>
      <c r="E1213" s="29"/>
      <c r="F1213" s="29"/>
      <c r="G1213" s="29"/>
      <c r="H1213" s="29"/>
      <c r="I1213" s="23"/>
      <c r="J1213" s="29"/>
      <c r="K1213" s="29"/>
      <c r="L1213" s="36"/>
      <c r="M1213" s="36"/>
      <c r="N1213" s="36"/>
      <c r="O1213" s="29"/>
      <c r="P1213" s="29"/>
      <c r="Q1213" s="29"/>
      <c r="R1213" s="29"/>
      <c r="S1213" s="29"/>
      <c r="T1213" s="29"/>
      <c r="U1213" s="29"/>
      <c r="V1213" s="29"/>
    </row>
    <row r="1214" spans="1:22" ht="12.75">
      <c r="A1214" s="23"/>
      <c r="B1214" s="25"/>
      <c r="C1214" s="41"/>
      <c r="D1214" s="29"/>
      <c r="E1214" s="29"/>
      <c r="F1214" s="29"/>
      <c r="G1214" s="29"/>
      <c r="H1214" s="29"/>
      <c r="I1214" s="23"/>
      <c r="J1214" s="29"/>
      <c r="K1214" s="29"/>
      <c r="L1214" s="36"/>
      <c r="M1214" s="36"/>
      <c r="N1214" s="36"/>
      <c r="O1214" s="29"/>
      <c r="P1214" s="29"/>
      <c r="Q1214" s="29"/>
      <c r="R1214" s="29"/>
      <c r="S1214" s="29"/>
      <c r="T1214" s="29"/>
      <c r="U1214" s="29"/>
      <c r="V1214" s="29"/>
    </row>
    <row r="1215" spans="1:22" ht="12.75">
      <c r="A1215" s="23"/>
      <c r="B1215" s="25"/>
      <c r="C1215" s="41"/>
      <c r="D1215" s="29"/>
      <c r="E1215" s="29"/>
      <c r="F1215" s="29"/>
      <c r="G1215" s="29"/>
      <c r="H1215" s="29"/>
      <c r="I1215" s="23"/>
      <c r="J1215" s="29"/>
      <c r="K1215" s="29"/>
      <c r="L1215" s="36"/>
      <c r="M1215" s="36"/>
      <c r="N1215" s="36"/>
      <c r="O1215" s="29"/>
      <c r="P1215" s="29"/>
      <c r="Q1215" s="29"/>
      <c r="R1215" s="29"/>
      <c r="S1215" s="29"/>
      <c r="T1215" s="29"/>
      <c r="U1215" s="29"/>
      <c r="V1215" s="29"/>
    </row>
    <row r="1216" spans="1:22" ht="12.75">
      <c r="A1216" s="23"/>
      <c r="B1216" s="25"/>
      <c r="C1216" s="41"/>
      <c r="D1216" s="29"/>
      <c r="E1216" s="29"/>
      <c r="F1216" s="29"/>
      <c r="G1216" s="29"/>
      <c r="H1216" s="29"/>
      <c r="I1216" s="23"/>
      <c r="J1216" s="29"/>
      <c r="K1216" s="29"/>
      <c r="L1216" s="36"/>
      <c r="M1216" s="36"/>
      <c r="N1216" s="36"/>
      <c r="O1216" s="29"/>
      <c r="P1216" s="29"/>
      <c r="Q1216" s="29"/>
      <c r="R1216" s="29"/>
      <c r="S1216" s="29"/>
      <c r="T1216" s="29"/>
      <c r="U1216" s="29"/>
      <c r="V1216" s="29"/>
    </row>
    <row r="1217" spans="1:22" ht="12.75">
      <c r="A1217" s="23"/>
      <c r="B1217" s="25"/>
      <c r="C1217" s="41"/>
      <c r="D1217" s="29"/>
      <c r="E1217" s="29"/>
      <c r="F1217" s="29"/>
      <c r="G1217" s="29"/>
      <c r="H1217" s="29"/>
      <c r="I1217" s="23"/>
      <c r="J1217" s="29"/>
      <c r="K1217" s="29"/>
      <c r="L1217" s="36"/>
      <c r="M1217" s="36"/>
      <c r="N1217" s="36"/>
      <c r="O1217" s="29"/>
      <c r="P1217" s="29"/>
      <c r="Q1217" s="29"/>
      <c r="R1217" s="29"/>
      <c r="S1217" s="29"/>
      <c r="T1217" s="29"/>
      <c r="U1217" s="29"/>
      <c r="V1217" s="29"/>
    </row>
    <row r="1218" spans="1:22" ht="12.75">
      <c r="A1218" s="23"/>
      <c r="B1218" s="25"/>
      <c r="C1218" s="41"/>
      <c r="D1218" s="29"/>
      <c r="E1218" s="29"/>
      <c r="F1218" s="29"/>
      <c r="G1218" s="29"/>
      <c r="H1218" s="29"/>
      <c r="I1218" s="23"/>
      <c r="J1218" s="29"/>
      <c r="K1218" s="29"/>
      <c r="L1218" s="36"/>
      <c r="M1218" s="36"/>
      <c r="N1218" s="36"/>
      <c r="O1218" s="29"/>
      <c r="P1218" s="29"/>
      <c r="Q1218" s="29"/>
      <c r="R1218" s="29"/>
      <c r="S1218" s="29"/>
      <c r="T1218" s="29"/>
      <c r="U1218" s="29"/>
      <c r="V1218" s="29"/>
    </row>
    <row r="1219" spans="1:22" ht="12.75">
      <c r="A1219" s="23"/>
      <c r="B1219" s="25"/>
      <c r="C1219" s="41"/>
      <c r="D1219" s="29"/>
      <c r="E1219" s="29"/>
      <c r="F1219" s="29"/>
      <c r="G1219" s="29"/>
      <c r="H1219" s="29"/>
      <c r="I1219" s="23"/>
      <c r="J1219" s="29"/>
      <c r="K1219" s="29"/>
      <c r="L1219" s="36"/>
      <c r="M1219" s="36"/>
      <c r="N1219" s="36"/>
      <c r="O1219" s="29"/>
      <c r="P1219" s="29"/>
      <c r="Q1219" s="29"/>
      <c r="R1219" s="29"/>
      <c r="S1219" s="29"/>
      <c r="T1219" s="29"/>
      <c r="U1219" s="29"/>
      <c r="V1219" s="29"/>
    </row>
    <row r="1220" spans="1:22" ht="12.75">
      <c r="A1220" s="23"/>
      <c r="B1220" s="25"/>
      <c r="C1220" s="41"/>
      <c r="D1220" s="29"/>
      <c r="E1220" s="29"/>
      <c r="F1220" s="29"/>
      <c r="G1220" s="29"/>
      <c r="H1220" s="29"/>
      <c r="I1220" s="23"/>
      <c r="J1220" s="29"/>
      <c r="K1220" s="29"/>
      <c r="L1220" s="36"/>
      <c r="M1220" s="36"/>
      <c r="N1220" s="36"/>
      <c r="O1220" s="29"/>
      <c r="P1220" s="29"/>
      <c r="Q1220" s="29"/>
      <c r="R1220" s="29"/>
      <c r="S1220" s="29"/>
      <c r="T1220" s="29"/>
      <c r="U1220" s="29"/>
      <c r="V1220" s="29"/>
    </row>
    <row r="1221" spans="1:22" ht="12.75">
      <c r="A1221" s="23"/>
      <c r="B1221" s="25"/>
      <c r="C1221" s="41"/>
      <c r="D1221" s="29"/>
      <c r="E1221" s="29"/>
      <c r="F1221" s="29"/>
      <c r="G1221" s="29"/>
      <c r="H1221" s="29"/>
      <c r="I1221" s="23"/>
      <c r="J1221" s="29"/>
      <c r="K1221" s="29"/>
      <c r="L1221" s="36"/>
      <c r="M1221" s="36"/>
      <c r="N1221" s="36"/>
      <c r="O1221" s="29"/>
      <c r="P1221" s="29"/>
      <c r="Q1221" s="29"/>
      <c r="R1221" s="29"/>
      <c r="S1221" s="29"/>
      <c r="T1221" s="29"/>
      <c r="U1221" s="29"/>
      <c r="V1221" s="29"/>
    </row>
    <row r="1222" spans="1:22" ht="12.75">
      <c r="A1222" s="23"/>
      <c r="B1222" s="25"/>
      <c r="C1222" s="41"/>
      <c r="D1222" s="29"/>
      <c r="E1222" s="29"/>
      <c r="F1222" s="29"/>
      <c r="G1222" s="29"/>
      <c r="H1222" s="29"/>
      <c r="I1222" s="23"/>
      <c r="J1222" s="29"/>
      <c r="K1222" s="29"/>
      <c r="L1222" s="36"/>
      <c r="M1222" s="36"/>
      <c r="N1222" s="36"/>
      <c r="O1222" s="29"/>
      <c r="P1222" s="29"/>
      <c r="Q1222" s="29"/>
      <c r="R1222" s="29"/>
      <c r="S1222" s="29"/>
      <c r="T1222" s="29"/>
      <c r="U1222" s="29"/>
      <c r="V1222" s="29"/>
    </row>
    <row r="1223" spans="1:22" ht="12.75">
      <c r="A1223" s="23"/>
      <c r="B1223" s="25"/>
      <c r="C1223" s="41"/>
      <c r="D1223" s="29"/>
      <c r="E1223" s="29"/>
      <c r="F1223" s="29"/>
      <c r="G1223" s="29"/>
      <c r="H1223" s="29"/>
      <c r="I1223" s="23"/>
      <c r="J1223" s="29"/>
      <c r="K1223" s="29"/>
      <c r="L1223" s="36"/>
      <c r="M1223" s="36"/>
      <c r="N1223" s="36"/>
      <c r="O1223" s="29"/>
      <c r="P1223" s="29"/>
      <c r="Q1223" s="29"/>
      <c r="R1223" s="29"/>
      <c r="S1223" s="29"/>
      <c r="T1223" s="29"/>
      <c r="U1223" s="29"/>
      <c r="V1223" s="29"/>
    </row>
    <row r="1224" spans="1:22" ht="12.75">
      <c r="A1224" s="23"/>
      <c r="B1224" s="25"/>
      <c r="C1224" s="41"/>
      <c r="D1224" s="29"/>
      <c r="E1224" s="29"/>
      <c r="F1224" s="29"/>
      <c r="G1224" s="29"/>
      <c r="H1224" s="29"/>
      <c r="I1224" s="23"/>
      <c r="J1224" s="29"/>
      <c r="K1224" s="29"/>
      <c r="L1224" s="36"/>
      <c r="M1224" s="36"/>
      <c r="N1224" s="36"/>
      <c r="O1224" s="29"/>
      <c r="P1224" s="29"/>
      <c r="Q1224" s="29"/>
      <c r="R1224" s="29"/>
      <c r="S1224" s="29"/>
      <c r="T1224" s="29"/>
      <c r="U1224" s="29"/>
      <c r="V1224" s="29"/>
    </row>
    <row r="1225" spans="1:22" ht="12.75">
      <c r="A1225" s="23"/>
      <c r="B1225" s="25"/>
      <c r="C1225" s="41"/>
      <c r="D1225" s="29"/>
      <c r="E1225" s="29"/>
      <c r="F1225" s="29"/>
      <c r="G1225" s="29"/>
      <c r="H1225" s="29"/>
      <c r="I1225" s="23"/>
      <c r="J1225" s="29"/>
      <c r="K1225" s="29"/>
      <c r="L1225" s="36"/>
      <c r="M1225" s="36"/>
      <c r="N1225" s="36"/>
      <c r="O1225" s="29"/>
      <c r="P1225" s="29"/>
      <c r="Q1225" s="29"/>
      <c r="R1225" s="29"/>
      <c r="S1225" s="29"/>
      <c r="T1225" s="29"/>
      <c r="U1225" s="29"/>
      <c r="V1225" s="29"/>
    </row>
    <row r="1226" spans="1:22" ht="12.75">
      <c r="A1226" s="23"/>
      <c r="B1226" s="25"/>
      <c r="C1226" s="41"/>
      <c r="D1226" s="29"/>
      <c r="E1226" s="29"/>
      <c r="F1226" s="29"/>
      <c r="G1226" s="29"/>
      <c r="H1226" s="29"/>
      <c r="I1226" s="23"/>
      <c r="J1226" s="29"/>
      <c r="K1226" s="29"/>
      <c r="L1226" s="36"/>
      <c r="M1226" s="36"/>
      <c r="N1226" s="36"/>
      <c r="O1226" s="29"/>
      <c r="P1226" s="29"/>
      <c r="Q1226" s="29"/>
      <c r="R1226" s="29"/>
      <c r="S1226" s="29"/>
      <c r="T1226" s="29"/>
      <c r="U1226" s="29"/>
      <c r="V1226" s="29"/>
    </row>
    <row r="1227" spans="1:22" ht="12.75">
      <c r="A1227" s="23"/>
      <c r="B1227" s="25"/>
      <c r="C1227" s="41"/>
      <c r="D1227" s="29"/>
      <c r="E1227" s="29"/>
      <c r="F1227" s="29"/>
      <c r="G1227" s="29"/>
      <c r="H1227" s="29"/>
      <c r="I1227" s="23"/>
      <c r="J1227" s="29"/>
      <c r="K1227" s="29"/>
      <c r="L1227" s="36"/>
      <c r="M1227" s="36"/>
      <c r="N1227" s="36"/>
      <c r="O1227" s="29"/>
      <c r="P1227" s="29"/>
      <c r="Q1227" s="29"/>
      <c r="R1227" s="29"/>
      <c r="S1227" s="29"/>
      <c r="T1227" s="29"/>
      <c r="U1227" s="29"/>
      <c r="V1227" s="29"/>
    </row>
    <row r="1228" spans="1:22" ht="12.75">
      <c r="A1228" s="23"/>
      <c r="B1228" s="25"/>
      <c r="C1228" s="41"/>
      <c r="D1228" s="29"/>
      <c r="E1228" s="29"/>
      <c r="F1228" s="29"/>
      <c r="G1228" s="29"/>
      <c r="H1228" s="29"/>
      <c r="I1228" s="23"/>
      <c r="J1228" s="29"/>
      <c r="K1228" s="29"/>
      <c r="L1228" s="36"/>
      <c r="M1228" s="36"/>
      <c r="N1228" s="36"/>
      <c r="O1228" s="29"/>
      <c r="P1228" s="29"/>
      <c r="Q1228" s="29"/>
      <c r="R1228" s="29"/>
      <c r="S1228" s="29"/>
      <c r="T1228" s="29"/>
      <c r="U1228" s="29"/>
      <c r="V1228" s="29"/>
    </row>
    <row r="1229" spans="1:22" ht="12.75">
      <c r="A1229" s="23"/>
      <c r="B1229" s="25"/>
      <c r="C1229" s="41"/>
      <c r="D1229" s="29"/>
      <c r="E1229" s="29"/>
      <c r="F1229" s="29"/>
      <c r="G1229" s="29"/>
      <c r="H1229" s="29"/>
      <c r="I1229" s="23"/>
      <c r="J1229" s="29"/>
      <c r="K1229" s="29"/>
      <c r="L1229" s="36"/>
      <c r="M1229" s="36"/>
      <c r="N1229" s="36"/>
      <c r="O1229" s="29"/>
      <c r="P1229" s="29"/>
      <c r="Q1229" s="29"/>
      <c r="R1229" s="29"/>
      <c r="S1229" s="29"/>
      <c r="T1229" s="29"/>
      <c r="U1229" s="29"/>
      <c r="V1229" s="29"/>
    </row>
    <row r="1230" spans="1:22" ht="12.75">
      <c r="A1230" s="23"/>
      <c r="B1230" s="25"/>
      <c r="C1230" s="41"/>
      <c r="D1230" s="29"/>
      <c r="E1230" s="29"/>
      <c r="F1230" s="29"/>
      <c r="G1230" s="29"/>
      <c r="H1230" s="29"/>
      <c r="I1230" s="23"/>
      <c r="J1230" s="29"/>
      <c r="K1230" s="29"/>
      <c r="L1230" s="36"/>
      <c r="M1230" s="36"/>
      <c r="N1230" s="36"/>
      <c r="O1230" s="29"/>
      <c r="P1230" s="29"/>
      <c r="Q1230" s="29"/>
      <c r="R1230" s="29"/>
      <c r="S1230" s="29"/>
      <c r="T1230" s="29"/>
      <c r="U1230" s="29"/>
      <c r="V1230" s="29"/>
    </row>
    <row r="1231" spans="1:22" ht="12.75">
      <c r="A1231" s="23"/>
      <c r="B1231" s="25"/>
      <c r="C1231" s="41"/>
      <c r="D1231" s="29"/>
      <c r="E1231" s="29"/>
      <c r="F1231" s="29"/>
      <c r="G1231" s="29"/>
      <c r="H1231" s="29"/>
      <c r="I1231" s="23"/>
      <c r="J1231" s="29"/>
      <c r="K1231" s="29"/>
      <c r="L1231" s="36"/>
      <c r="M1231" s="36"/>
      <c r="N1231" s="36"/>
      <c r="O1231" s="29"/>
      <c r="P1231" s="29"/>
      <c r="Q1231" s="29"/>
      <c r="R1231" s="29"/>
      <c r="S1231" s="29"/>
      <c r="T1231" s="29"/>
      <c r="U1231" s="29"/>
      <c r="V1231" s="29"/>
    </row>
    <row r="1232" spans="1:22" ht="12.75">
      <c r="A1232" s="23"/>
      <c r="B1232" s="25"/>
      <c r="C1232" s="41"/>
      <c r="D1232" s="29"/>
      <c r="E1232" s="29"/>
      <c r="F1232" s="29"/>
      <c r="G1232" s="29"/>
      <c r="H1232" s="29"/>
      <c r="I1232" s="23"/>
      <c r="J1232" s="29"/>
      <c r="K1232" s="29"/>
      <c r="L1232" s="36"/>
      <c r="M1232" s="36"/>
      <c r="N1232" s="36"/>
      <c r="O1232" s="29"/>
      <c r="P1232" s="29"/>
      <c r="Q1232" s="29"/>
      <c r="R1232" s="29"/>
      <c r="S1232" s="29"/>
      <c r="T1232" s="29"/>
      <c r="U1232" s="29"/>
      <c r="V1232" s="29"/>
    </row>
    <row r="1233" spans="1:22" ht="12.75">
      <c r="A1233" s="23"/>
      <c r="B1233" s="25"/>
      <c r="C1233" s="41"/>
      <c r="D1233" s="29"/>
      <c r="E1233" s="29"/>
      <c r="F1233" s="29"/>
      <c r="G1233" s="29"/>
      <c r="H1233" s="29"/>
      <c r="I1233" s="23"/>
      <c r="J1233" s="29"/>
      <c r="K1233" s="29"/>
      <c r="L1233" s="36"/>
      <c r="M1233" s="36"/>
      <c r="N1233" s="36"/>
      <c r="O1233" s="29"/>
      <c r="P1233" s="29"/>
      <c r="Q1233" s="29"/>
      <c r="R1233" s="29"/>
      <c r="S1233" s="29"/>
      <c r="T1233" s="29"/>
      <c r="U1233" s="29"/>
      <c r="V1233" s="29"/>
    </row>
    <row r="1234" spans="1:22" ht="12.75">
      <c r="A1234" s="23"/>
      <c r="B1234" s="25"/>
      <c r="C1234" s="41"/>
      <c r="D1234" s="29"/>
      <c r="E1234" s="29"/>
      <c r="F1234" s="29"/>
      <c r="G1234" s="29"/>
      <c r="H1234" s="29"/>
      <c r="I1234" s="23"/>
      <c r="J1234" s="29"/>
      <c r="K1234" s="29"/>
      <c r="L1234" s="36"/>
      <c r="M1234" s="36"/>
      <c r="N1234" s="36"/>
      <c r="O1234" s="29"/>
      <c r="P1234" s="29"/>
      <c r="Q1234" s="29"/>
      <c r="R1234" s="29"/>
      <c r="S1234" s="29"/>
      <c r="T1234" s="29"/>
      <c r="U1234" s="29"/>
      <c r="V1234" s="29"/>
    </row>
    <row r="1235" spans="1:22" ht="12.75">
      <c r="A1235" s="23"/>
      <c r="B1235" s="25"/>
      <c r="C1235" s="41"/>
      <c r="D1235" s="29"/>
      <c r="E1235" s="29"/>
      <c r="F1235" s="29"/>
      <c r="G1235" s="29"/>
      <c r="H1235" s="29"/>
      <c r="I1235" s="23"/>
      <c r="J1235" s="29"/>
      <c r="K1235" s="29"/>
      <c r="L1235" s="36"/>
      <c r="M1235" s="36"/>
      <c r="N1235" s="36"/>
      <c r="O1235" s="29"/>
      <c r="P1235" s="29"/>
      <c r="Q1235" s="29"/>
      <c r="R1235" s="29"/>
      <c r="S1235" s="29"/>
      <c r="T1235" s="29"/>
      <c r="U1235" s="29"/>
      <c r="V1235" s="29"/>
    </row>
    <row r="1236" spans="1:22" ht="12.75">
      <c r="A1236" s="23"/>
      <c r="B1236" s="25"/>
      <c r="C1236" s="41"/>
      <c r="D1236" s="29"/>
      <c r="E1236" s="29"/>
      <c r="F1236" s="29"/>
      <c r="G1236" s="29"/>
      <c r="H1236" s="29"/>
      <c r="I1236" s="23"/>
      <c r="J1236" s="29"/>
      <c r="K1236" s="29"/>
      <c r="L1236" s="36"/>
      <c r="M1236" s="36"/>
      <c r="N1236" s="36"/>
      <c r="O1236" s="29"/>
      <c r="P1236" s="29"/>
      <c r="Q1236" s="29"/>
      <c r="R1236" s="29"/>
      <c r="S1236" s="29"/>
      <c r="T1236" s="29"/>
      <c r="U1236" s="29"/>
      <c r="V1236" s="29"/>
    </row>
    <row r="1237" spans="1:22" ht="12.75">
      <c r="A1237" s="23"/>
      <c r="B1237" s="25"/>
      <c r="C1237" s="41"/>
      <c r="D1237" s="29"/>
      <c r="E1237" s="29"/>
      <c r="F1237" s="29"/>
      <c r="G1237" s="29"/>
      <c r="H1237" s="29"/>
      <c r="I1237" s="23"/>
      <c r="J1237" s="29"/>
      <c r="K1237" s="29"/>
      <c r="L1237" s="36"/>
      <c r="M1237" s="36"/>
      <c r="N1237" s="36"/>
      <c r="O1237" s="29"/>
      <c r="P1237" s="29"/>
      <c r="Q1237" s="29"/>
      <c r="R1237" s="29"/>
      <c r="S1237" s="29"/>
      <c r="T1237" s="29"/>
      <c r="U1237" s="29"/>
      <c r="V1237" s="29"/>
    </row>
    <row r="1238" spans="1:22" ht="12.75">
      <c r="A1238" s="23"/>
      <c r="B1238" s="25"/>
      <c r="C1238" s="41"/>
      <c r="D1238" s="29"/>
      <c r="E1238" s="29"/>
      <c r="F1238" s="29"/>
      <c r="G1238" s="29"/>
      <c r="H1238" s="29"/>
      <c r="I1238" s="23"/>
      <c r="J1238" s="29"/>
      <c r="K1238" s="29"/>
      <c r="L1238" s="36"/>
      <c r="M1238" s="36"/>
      <c r="N1238" s="36"/>
      <c r="O1238" s="29"/>
      <c r="P1238" s="29"/>
      <c r="Q1238" s="29"/>
      <c r="R1238" s="29"/>
      <c r="S1238" s="29"/>
      <c r="T1238" s="29"/>
      <c r="U1238" s="29"/>
      <c r="V1238" s="29"/>
    </row>
    <row r="1239" spans="1:22" ht="12.75">
      <c r="A1239" s="23"/>
      <c r="B1239" s="25"/>
      <c r="C1239" s="41"/>
      <c r="D1239" s="29"/>
      <c r="E1239" s="29"/>
      <c r="F1239" s="29"/>
      <c r="G1239" s="29"/>
      <c r="H1239" s="29"/>
      <c r="I1239" s="23"/>
      <c r="J1239" s="29"/>
      <c r="K1239" s="29"/>
      <c r="L1239" s="36"/>
      <c r="M1239" s="36"/>
      <c r="N1239" s="36"/>
      <c r="O1239" s="29"/>
      <c r="P1239" s="29"/>
      <c r="Q1239" s="29"/>
      <c r="R1239" s="29"/>
      <c r="S1239" s="29"/>
      <c r="T1239" s="29"/>
      <c r="U1239" s="29"/>
      <c r="V1239" s="29"/>
    </row>
    <row r="1240" spans="1:22" ht="12.75">
      <c r="A1240" s="23"/>
      <c r="B1240" s="25"/>
      <c r="C1240" s="41"/>
      <c r="D1240" s="29"/>
      <c r="E1240" s="29"/>
      <c r="F1240" s="29"/>
      <c r="G1240" s="29"/>
      <c r="H1240" s="29"/>
      <c r="I1240" s="23"/>
      <c r="J1240" s="29"/>
      <c r="K1240" s="29"/>
      <c r="L1240" s="36"/>
      <c r="M1240" s="36"/>
      <c r="N1240" s="36"/>
      <c r="O1240" s="29"/>
      <c r="P1240" s="29"/>
      <c r="Q1240" s="29"/>
      <c r="R1240" s="29"/>
      <c r="S1240" s="29"/>
      <c r="T1240" s="29"/>
      <c r="U1240" s="29"/>
      <c r="V1240" s="29"/>
    </row>
    <row r="1241" spans="1:22" ht="12.75">
      <c r="A1241" s="23"/>
      <c r="B1241" s="25"/>
      <c r="C1241" s="41"/>
      <c r="D1241" s="29"/>
      <c r="E1241" s="29"/>
      <c r="F1241" s="29"/>
      <c r="G1241" s="29"/>
      <c r="H1241" s="29"/>
      <c r="I1241" s="23"/>
      <c r="J1241" s="29"/>
      <c r="K1241" s="29"/>
      <c r="L1241" s="36"/>
      <c r="M1241" s="36"/>
      <c r="N1241" s="36"/>
      <c r="O1241" s="29"/>
      <c r="P1241" s="29"/>
      <c r="Q1241" s="29"/>
      <c r="R1241" s="29"/>
      <c r="S1241" s="29"/>
      <c r="T1241" s="29"/>
      <c r="U1241" s="29"/>
      <c r="V1241" s="29"/>
    </row>
    <row r="1242" spans="1:22" ht="12.75">
      <c r="A1242" s="23"/>
      <c r="B1242" s="25"/>
      <c r="C1242" s="41"/>
      <c r="D1242" s="29"/>
      <c r="E1242" s="29"/>
      <c r="F1242" s="29"/>
      <c r="G1242" s="29"/>
      <c r="H1242" s="29"/>
      <c r="I1242" s="23"/>
      <c r="J1242" s="29"/>
      <c r="K1242" s="29"/>
      <c r="L1242" s="36"/>
      <c r="M1242" s="36"/>
      <c r="N1242" s="36"/>
      <c r="O1242" s="29"/>
      <c r="P1242" s="29"/>
      <c r="Q1242" s="29"/>
      <c r="R1242" s="29"/>
      <c r="S1242" s="29"/>
      <c r="T1242" s="29"/>
      <c r="U1242" s="29"/>
      <c r="V1242" s="29"/>
    </row>
    <row r="1243" spans="1:22" ht="12.75">
      <c r="A1243" s="23"/>
      <c r="B1243" s="25"/>
      <c r="C1243" s="41"/>
      <c r="D1243" s="29"/>
      <c r="E1243" s="29"/>
      <c r="F1243" s="29"/>
      <c r="G1243" s="29"/>
      <c r="H1243" s="29"/>
      <c r="I1243" s="23"/>
      <c r="J1243" s="29"/>
      <c r="K1243" s="29"/>
      <c r="L1243" s="36"/>
      <c r="M1243" s="36"/>
      <c r="N1243" s="36"/>
      <c r="O1243" s="29"/>
      <c r="P1243" s="29"/>
      <c r="Q1243" s="29"/>
      <c r="R1243" s="29"/>
      <c r="S1243" s="29"/>
      <c r="T1243" s="29"/>
      <c r="U1243" s="29"/>
      <c r="V1243" s="29"/>
    </row>
    <row r="1244" spans="1:22" ht="12.75">
      <c r="A1244" s="23"/>
      <c r="B1244" s="25"/>
      <c r="C1244" s="41"/>
      <c r="D1244" s="29"/>
      <c r="E1244" s="29"/>
      <c r="F1244" s="29"/>
      <c r="G1244" s="29"/>
      <c r="H1244" s="29"/>
      <c r="I1244" s="23"/>
      <c r="J1244" s="29"/>
      <c r="K1244" s="29"/>
      <c r="L1244" s="36"/>
      <c r="M1244" s="36"/>
      <c r="N1244" s="36"/>
      <c r="O1244" s="29"/>
      <c r="P1244" s="29"/>
      <c r="Q1244" s="29"/>
      <c r="R1244" s="29"/>
      <c r="S1244" s="29"/>
      <c r="T1244" s="29"/>
      <c r="U1244" s="29"/>
      <c r="V1244" s="29"/>
    </row>
    <row r="1245" spans="1:22" ht="12.75">
      <c r="A1245" s="23"/>
      <c r="B1245" s="25"/>
      <c r="C1245" s="41"/>
      <c r="D1245" s="29"/>
      <c r="E1245" s="29"/>
      <c r="F1245" s="29"/>
      <c r="G1245" s="29"/>
      <c r="H1245" s="29"/>
      <c r="I1245" s="23"/>
      <c r="J1245" s="29"/>
      <c r="K1245" s="29"/>
      <c r="L1245" s="36"/>
      <c r="M1245" s="36"/>
      <c r="N1245" s="36"/>
      <c r="O1245" s="29"/>
      <c r="P1245" s="29"/>
      <c r="Q1245" s="29"/>
      <c r="R1245" s="29"/>
      <c r="S1245" s="29"/>
      <c r="T1245" s="29"/>
      <c r="U1245" s="29"/>
      <c r="V1245" s="29"/>
    </row>
    <row r="1246" spans="1:22" ht="12.75">
      <c r="A1246" s="23"/>
      <c r="B1246" s="25"/>
      <c r="C1246" s="41"/>
      <c r="D1246" s="29"/>
      <c r="E1246" s="29"/>
      <c r="F1246" s="29"/>
      <c r="G1246" s="29"/>
      <c r="H1246" s="29"/>
      <c r="I1246" s="23"/>
      <c r="J1246" s="29"/>
      <c r="K1246" s="29"/>
      <c r="L1246" s="36"/>
      <c r="M1246" s="36"/>
      <c r="N1246" s="36"/>
      <c r="O1246" s="29"/>
      <c r="P1246" s="29"/>
      <c r="Q1246" s="29"/>
      <c r="R1246" s="29"/>
      <c r="S1246" s="29"/>
      <c r="T1246" s="29"/>
      <c r="U1246" s="29"/>
      <c r="V1246" s="29"/>
    </row>
    <row r="1247" spans="1:22" ht="12.75">
      <c r="A1247" s="23"/>
      <c r="B1247" s="25"/>
      <c r="C1247" s="41"/>
      <c r="D1247" s="29"/>
      <c r="E1247" s="29"/>
      <c r="F1247" s="29"/>
      <c r="G1247" s="29"/>
      <c r="H1247" s="29"/>
      <c r="I1247" s="23"/>
      <c r="J1247" s="29"/>
      <c r="K1247" s="29"/>
      <c r="L1247" s="36"/>
      <c r="M1247" s="36"/>
      <c r="N1247" s="36"/>
      <c r="O1247" s="29"/>
      <c r="P1247" s="29"/>
      <c r="Q1247" s="29"/>
      <c r="R1247" s="29"/>
      <c r="S1247" s="29"/>
      <c r="T1247" s="29"/>
      <c r="U1247" s="29"/>
      <c r="V1247" s="29"/>
    </row>
    <row r="1248" spans="1:22" ht="12.75">
      <c r="A1248" s="23"/>
      <c r="B1248" s="25"/>
      <c r="C1248" s="41"/>
      <c r="D1248" s="29"/>
      <c r="E1248" s="29"/>
      <c r="F1248" s="29"/>
      <c r="G1248" s="29"/>
      <c r="H1248" s="29"/>
      <c r="I1248" s="23"/>
      <c r="J1248" s="29"/>
      <c r="K1248" s="29"/>
      <c r="L1248" s="36"/>
      <c r="M1248" s="36"/>
      <c r="N1248" s="36"/>
      <c r="O1248" s="29"/>
      <c r="P1248" s="29"/>
      <c r="Q1248" s="29"/>
      <c r="R1248" s="29"/>
      <c r="S1248" s="29"/>
      <c r="T1248" s="29"/>
      <c r="U1248" s="29"/>
      <c r="V1248" s="29"/>
    </row>
    <row r="1249" spans="1:22" ht="12.75">
      <c r="A1249" s="23"/>
      <c r="B1249" s="25"/>
      <c r="C1249" s="41"/>
      <c r="D1249" s="29"/>
      <c r="E1249" s="29"/>
      <c r="F1249" s="29"/>
      <c r="G1249" s="29"/>
      <c r="H1249" s="29"/>
      <c r="I1249" s="23"/>
      <c r="J1249" s="29"/>
      <c r="K1249" s="29"/>
      <c r="L1249" s="36"/>
      <c r="M1249" s="36"/>
      <c r="N1249" s="36"/>
      <c r="O1249" s="29"/>
      <c r="P1249" s="29"/>
      <c r="Q1249" s="29"/>
      <c r="R1249" s="29"/>
      <c r="S1249" s="29"/>
      <c r="T1249" s="29"/>
      <c r="U1249" s="29"/>
      <c r="V1249" s="29"/>
    </row>
    <row r="1250" spans="1:22" ht="12.75">
      <c r="A1250" s="23"/>
      <c r="B1250" s="25"/>
      <c r="C1250" s="41"/>
      <c r="D1250" s="29"/>
      <c r="E1250" s="29"/>
      <c r="F1250" s="29"/>
      <c r="G1250" s="29"/>
      <c r="H1250" s="29"/>
      <c r="I1250" s="23"/>
      <c r="J1250" s="29"/>
      <c r="K1250" s="29"/>
      <c r="L1250" s="36"/>
      <c r="M1250" s="36"/>
      <c r="N1250" s="36"/>
      <c r="O1250" s="29"/>
      <c r="P1250" s="29"/>
      <c r="Q1250" s="29"/>
      <c r="R1250" s="29"/>
      <c r="S1250" s="29"/>
      <c r="T1250" s="29"/>
      <c r="U1250" s="29"/>
      <c r="V1250" s="29"/>
    </row>
    <row r="1251" spans="1:22" ht="12.75">
      <c r="A1251" s="23"/>
      <c r="B1251" s="25"/>
      <c r="C1251" s="41"/>
      <c r="D1251" s="29"/>
      <c r="E1251" s="29"/>
      <c r="F1251" s="29"/>
      <c r="G1251" s="29"/>
      <c r="H1251" s="29"/>
      <c r="I1251" s="23"/>
      <c r="J1251" s="29"/>
      <c r="K1251" s="29"/>
      <c r="L1251" s="36"/>
      <c r="M1251" s="36"/>
      <c r="N1251" s="36"/>
      <c r="O1251" s="29"/>
      <c r="P1251" s="29"/>
      <c r="Q1251" s="29"/>
      <c r="R1251" s="29"/>
      <c r="S1251" s="29"/>
      <c r="T1251" s="29"/>
      <c r="U1251" s="29"/>
      <c r="V1251" s="29"/>
    </row>
    <row r="1252" spans="1:22" ht="12.75">
      <c r="A1252" s="23"/>
      <c r="B1252" s="25"/>
      <c r="C1252" s="41"/>
      <c r="D1252" s="29"/>
      <c r="E1252" s="29"/>
      <c r="F1252" s="29"/>
      <c r="G1252" s="29"/>
      <c r="H1252" s="29"/>
      <c r="I1252" s="23"/>
      <c r="J1252" s="29"/>
      <c r="K1252" s="29"/>
      <c r="L1252" s="36"/>
      <c r="M1252" s="36"/>
      <c r="N1252" s="36"/>
      <c r="O1252" s="29"/>
      <c r="P1252" s="29"/>
      <c r="Q1252" s="29"/>
      <c r="R1252" s="29"/>
      <c r="S1252" s="29"/>
      <c r="T1252" s="29"/>
      <c r="U1252" s="29"/>
      <c r="V1252" s="29"/>
    </row>
    <row r="1253" spans="1:22" ht="12.75">
      <c r="A1253" s="23"/>
      <c r="B1253" s="25"/>
      <c r="C1253" s="41"/>
      <c r="D1253" s="29"/>
      <c r="E1253" s="29"/>
      <c r="F1253" s="29"/>
      <c r="G1253" s="29"/>
      <c r="H1253" s="29"/>
      <c r="I1253" s="23"/>
      <c r="J1253" s="29"/>
      <c r="K1253" s="29"/>
      <c r="L1253" s="36"/>
      <c r="M1253" s="36"/>
      <c r="N1253" s="36"/>
      <c r="O1253" s="29"/>
      <c r="P1253" s="29"/>
      <c r="Q1253" s="29"/>
      <c r="R1253" s="29"/>
      <c r="S1253" s="29"/>
      <c r="T1253" s="29"/>
      <c r="U1253" s="29"/>
      <c r="V1253" s="29"/>
    </row>
    <row r="1254" spans="1:22" ht="12.75">
      <c r="A1254" s="23"/>
      <c r="B1254" s="25"/>
      <c r="C1254" s="41"/>
      <c r="D1254" s="29"/>
      <c r="E1254" s="29"/>
      <c r="F1254" s="29"/>
      <c r="G1254" s="29"/>
      <c r="H1254" s="29"/>
      <c r="I1254" s="23"/>
      <c r="J1254" s="29"/>
      <c r="K1254" s="29"/>
      <c r="L1254" s="36"/>
      <c r="M1254" s="36"/>
      <c r="N1254" s="36"/>
      <c r="O1254" s="29"/>
      <c r="P1254" s="29"/>
      <c r="Q1254" s="29"/>
      <c r="R1254" s="29"/>
      <c r="S1254" s="29"/>
      <c r="T1254" s="29"/>
      <c r="U1254" s="29"/>
      <c r="V1254" s="29"/>
    </row>
    <row r="1255" spans="1:22" ht="12.75">
      <c r="A1255" s="23"/>
      <c r="B1255" s="25"/>
      <c r="C1255" s="41"/>
      <c r="D1255" s="29"/>
      <c r="E1255" s="29"/>
      <c r="F1255" s="29"/>
      <c r="G1255" s="29"/>
      <c r="H1255" s="29"/>
      <c r="I1255" s="23"/>
      <c r="J1255" s="29"/>
      <c r="K1255" s="29"/>
      <c r="L1255" s="36"/>
      <c r="M1255" s="36"/>
      <c r="N1255" s="36"/>
      <c r="O1255" s="29"/>
      <c r="P1255" s="29"/>
      <c r="Q1255" s="29"/>
      <c r="R1255" s="29"/>
      <c r="S1255" s="29"/>
      <c r="T1255" s="29"/>
      <c r="U1255" s="29"/>
      <c r="V1255" s="29"/>
    </row>
    <row r="1256" spans="1:22" ht="12.75">
      <c r="A1256" s="23"/>
      <c r="B1256" s="25"/>
      <c r="C1256" s="41"/>
      <c r="D1256" s="29"/>
      <c r="E1256" s="29"/>
      <c r="F1256" s="29"/>
      <c r="G1256" s="29"/>
      <c r="H1256" s="29"/>
      <c r="I1256" s="23"/>
      <c r="J1256" s="29"/>
      <c r="K1256" s="29"/>
      <c r="L1256" s="36"/>
      <c r="M1256" s="36"/>
      <c r="N1256" s="36"/>
      <c r="O1256" s="29"/>
      <c r="P1256" s="29"/>
      <c r="Q1256" s="29"/>
      <c r="R1256" s="29"/>
      <c r="S1256" s="29"/>
      <c r="T1256" s="29"/>
      <c r="U1256" s="29"/>
      <c r="V1256" s="29"/>
    </row>
    <row r="1257" spans="1:22" ht="12.75">
      <c r="A1257" s="23"/>
      <c r="B1257" s="25"/>
      <c r="C1257" s="41"/>
      <c r="D1257" s="29"/>
      <c r="E1257" s="29"/>
      <c r="F1257" s="29"/>
      <c r="G1257" s="29"/>
      <c r="H1257" s="29"/>
      <c r="I1257" s="23"/>
      <c r="J1257" s="29"/>
      <c r="K1257" s="29"/>
      <c r="L1257" s="36"/>
      <c r="M1257" s="36"/>
      <c r="N1257" s="36"/>
      <c r="O1257" s="29"/>
      <c r="P1257" s="29"/>
      <c r="Q1257" s="29"/>
      <c r="R1257" s="29"/>
      <c r="S1257" s="29"/>
      <c r="T1257" s="29"/>
      <c r="U1257" s="29"/>
      <c r="V1257" s="29"/>
    </row>
    <row r="1258" spans="1:22" ht="12.75">
      <c r="A1258" s="23"/>
      <c r="B1258" s="25"/>
      <c r="C1258" s="41"/>
      <c r="D1258" s="29"/>
      <c r="E1258" s="29"/>
      <c r="F1258" s="29"/>
      <c r="G1258" s="29"/>
      <c r="H1258" s="29"/>
      <c r="I1258" s="23"/>
      <c r="J1258" s="29"/>
      <c r="K1258" s="29"/>
      <c r="L1258" s="36"/>
      <c r="M1258" s="36"/>
      <c r="N1258" s="36"/>
      <c r="O1258" s="29"/>
      <c r="P1258" s="29"/>
      <c r="Q1258" s="29"/>
      <c r="R1258" s="29"/>
      <c r="S1258" s="29"/>
      <c r="T1258" s="29"/>
      <c r="U1258" s="29"/>
      <c r="V1258" s="29"/>
    </row>
    <row r="1259" spans="1:22" ht="12.75">
      <c r="A1259" s="23"/>
      <c r="B1259" s="25"/>
      <c r="C1259" s="41"/>
      <c r="D1259" s="29"/>
      <c r="E1259" s="29"/>
      <c r="F1259" s="29"/>
      <c r="G1259" s="29"/>
      <c r="H1259" s="29"/>
      <c r="I1259" s="23"/>
      <c r="J1259" s="29"/>
      <c r="K1259" s="29"/>
      <c r="L1259" s="36"/>
      <c r="M1259" s="36"/>
      <c r="N1259" s="36"/>
      <c r="O1259" s="29"/>
      <c r="P1259" s="29"/>
      <c r="Q1259" s="29"/>
      <c r="R1259" s="29"/>
      <c r="S1259" s="29"/>
      <c r="T1259" s="29"/>
      <c r="U1259" s="29"/>
      <c r="V1259" s="29"/>
    </row>
    <row r="1260" spans="1:22" ht="12.75">
      <c r="A1260" s="23"/>
      <c r="B1260" s="25"/>
      <c r="C1260" s="41"/>
      <c r="D1260" s="29"/>
      <c r="E1260" s="29"/>
      <c r="F1260" s="29"/>
      <c r="G1260" s="29"/>
      <c r="H1260" s="29"/>
      <c r="I1260" s="23"/>
      <c r="J1260" s="29"/>
      <c r="K1260" s="29"/>
      <c r="L1260" s="36"/>
      <c r="M1260" s="36"/>
      <c r="N1260" s="36"/>
      <c r="O1260" s="29"/>
      <c r="P1260" s="29"/>
      <c r="Q1260" s="29"/>
      <c r="R1260" s="29"/>
      <c r="S1260" s="29"/>
      <c r="T1260" s="29"/>
      <c r="U1260" s="29"/>
      <c r="V1260" s="29"/>
    </row>
    <row r="1261" spans="1:22" ht="12.75">
      <c r="A1261" s="23"/>
      <c r="B1261" s="25"/>
      <c r="C1261" s="41"/>
      <c r="D1261" s="29"/>
      <c r="E1261" s="29"/>
      <c r="F1261" s="29"/>
      <c r="G1261" s="29"/>
      <c r="H1261" s="29"/>
      <c r="I1261" s="23"/>
      <c r="J1261" s="29"/>
      <c r="K1261" s="29"/>
      <c r="L1261" s="36"/>
      <c r="M1261" s="36"/>
      <c r="N1261" s="36"/>
      <c r="O1261" s="29"/>
      <c r="P1261" s="29"/>
      <c r="Q1261" s="29"/>
      <c r="R1261" s="29"/>
      <c r="S1261" s="29"/>
      <c r="T1261" s="29"/>
      <c r="U1261" s="29"/>
      <c r="V1261" s="29"/>
    </row>
    <row r="1262" spans="1:22" ht="12.75">
      <c r="A1262" s="23"/>
      <c r="B1262" s="25"/>
      <c r="C1262" s="41"/>
      <c r="D1262" s="29"/>
      <c r="E1262" s="29"/>
      <c r="F1262" s="29"/>
      <c r="G1262" s="29"/>
      <c r="H1262" s="29"/>
      <c r="I1262" s="23"/>
      <c r="J1262" s="29"/>
      <c r="K1262" s="29"/>
      <c r="L1262" s="36"/>
      <c r="M1262" s="36"/>
      <c r="N1262" s="36"/>
      <c r="O1262" s="29"/>
      <c r="P1262" s="29"/>
      <c r="Q1262" s="29"/>
      <c r="R1262" s="29"/>
      <c r="S1262" s="29"/>
      <c r="T1262" s="29"/>
      <c r="U1262" s="29"/>
      <c r="V1262" s="29"/>
    </row>
    <row r="1263" spans="1:22" ht="12.75">
      <c r="A1263" s="23"/>
      <c r="B1263" s="25"/>
      <c r="C1263" s="41"/>
      <c r="D1263" s="29"/>
      <c r="E1263" s="29"/>
      <c r="F1263" s="29"/>
      <c r="G1263" s="29"/>
      <c r="H1263" s="29"/>
      <c r="I1263" s="23"/>
      <c r="J1263" s="29"/>
      <c r="K1263" s="29"/>
      <c r="L1263" s="36"/>
      <c r="M1263" s="36"/>
      <c r="N1263" s="36"/>
      <c r="O1263" s="29"/>
      <c r="P1263" s="29"/>
      <c r="Q1263" s="29"/>
      <c r="R1263" s="29"/>
      <c r="S1263" s="29"/>
      <c r="T1263" s="29"/>
      <c r="U1263" s="29"/>
      <c r="V1263" s="29"/>
    </row>
    <row r="1264" spans="1:22" ht="12.75">
      <c r="A1264" s="23"/>
      <c r="B1264" s="25"/>
      <c r="C1264" s="41"/>
      <c r="D1264" s="29"/>
      <c r="E1264" s="29"/>
      <c r="F1264" s="29"/>
      <c r="G1264" s="29"/>
      <c r="H1264" s="29"/>
      <c r="I1264" s="23"/>
      <c r="J1264" s="29"/>
      <c r="K1264" s="29"/>
      <c r="L1264" s="36"/>
      <c r="M1264" s="36"/>
      <c r="N1264" s="36"/>
      <c r="O1264" s="29"/>
      <c r="P1264" s="29"/>
      <c r="Q1264" s="29"/>
      <c r="R1264" s="29"/>
      <c r="S1264" s="29"/>
      <c r="T1264" s="29"/>
      <c r="U1264" s="29"/>
      <c r="V1264" s="29"/>
    </row>
    <row r="1265" spans="1:22" ht="12.75">
      <c r="A1265" s="23"/>
      <c r="B1265" s="25"/>
      <c r="C1265" s="41"/>
      <c r="D1265" s="29"/>
      <c r="E1265" s="29"/>
      <c r="F1265" s="29"/>
      <c r="G1265" s="29"/>
      <c r="H1265" s="29"/>
      <c r="I1265" s="23"/>
      <c r="J1265" s="29"/>
      <c r="K1265" s="29"/>
      <c r="L1265" s="36"/>
      <c r="M1265" s="36"/>
      <c r="N1265" s="36"/>
      <c r="O1265" s="29"/>
      <c r="P1265" s="29"/>
      <c r="Q1265" s="29"/>
      <c r="R1265" s="29"/>
      <c r="S1265" s="29"/>
      <c r="T1265" s="29"/>
      <c r="U1265" s="29"/>
      <c r="V1265" s="29"/>
    </row>
    <row r="1266" spans="1:22" ht="12.75">
      <c r="A1266" s="23"/>
      <c r="B1266" s="25"/>
      <c r="C1266" s="41"/>
      <c r="D1266" s="29"/>
      <c r="E1266" s="29"/>
      <c r="F1266" s="29"/>
      <c r="G1266" s="29"/>
      <c r="H1266" s="29"/>
      <c r="I1266" s="23"/>
      <c r="J1266" s="29"/>
      <c r="K1266" s="29"/>
      <c r="L1266" s="36"/>
      <c r="M1266" s="36"/>
      <c r="N1266" s="36"/>
      <c r="O1266" s="29"/>
      <c r="P1266" s="29"/>
      <c r="Q1266" s="29"/>
      <c r="R1266" s="29"/>
      <c r="S1266" s="29"/>
      <c r="T1266" s="29"/>
      <c r="U1266" s="29"/>
      <c r="V1266" s="29"/>
    </row>
    <row r="1267" spans="1:22" ht="12.75">
      <c r="A1267" s="23"/>
      <c r="B1267" s="25"/>
      <c r="C1267" s="41"/>
      <c r="D1267" s="29"/>
      <c r="E1267" s="29"/>
      <c r="F1267" s="29"/>
      <c r="G1267" s="29"/>
      <c r="H1267" s="29"/>
      <c r="I1267" s="23"/>
      <c r="J1267" s="29"/>
      <c r="K1267" s="29"/>
      <c r="L1267" s="36"/>
      <c r="M1267" s="36"/>
      <c r="N1267" s="36"/>
      <c r="O1267" s="29"/>
      <c r="P1267" s="29"/>
      <c r="Q1267" s="29"/>
      <c r="R1267" s="29"/>
      <c r="S1267" s="29"/>
      <c r="T1267" s="29"/>
      <c r="U1267" s="29"/>
      <c r="V1267" s="29"/>
    </row>
    <row r="1268" spans="1:22" ht="12.75">
      <c r="A1268" s="23"/>
      <c r="B1268" s="25"/>
      <c r="C1268" s="41"/>
      <c r="D1268" s="29"/>
      <c r="E1268" s="29"/>
      <c r="F1268" s="29"/>
      <c r="G1268" s="29"/>
      <c r="H1268" s="29"/>
      <c r="I1268" s="23"/>
      <c r="J1268" s="29"/>
      <c r="K1268" s="29"/>
      <c r="L1268" s="36"/>
      <c r="M1268" s="36"/>
      <c r="N1268" s="36"/>
      <c r="O1268" s="29"/>
      <c r="P1268" s="29"/>
      <c r="Q1268" s="29"/>
      <c r="R1268" s="29"/>
      <c r="S1268" s="29"/>
      <c r="T1268" s="29"/>
      <c r="U1268" s="29"/>
      <c r="V1268" s="29"/>
    </row>
    <row r="1269" spans="1:22" ht="12.75">
      <c r="A1269" s="23"/>
      <c r="B1269" s="25"/>
      <c r="C1269" s="41"/>
      <c r="D1269" s="29"/>
      <c r="E1269" s="29"/>
      <c r="F1269" s="29"/>
      <c r="G1269" s="29"/>
      <c r="H1269" s="29"/>
      <c r="I1269" s="23"/>
      <c r="J1269" s="29"/>
      <c r="K1269" s="29"/>
      <c r="L1269" s="36"/>
      <c r="M1269" s="36"/>
      <c r="N1269" s="36"/>
      <c r="O1269" s="29"/>
      <c r="P1269" s="29"/>
      <c r="Q1269" s="29"/>
      <c r="R1269" s="29"/>
      <c r="S1269" s="29"/>
      <c r="T1269" s="29"/>
      <c r="U1269" s="29"/>
      <c r="V1269" s="29"/>
    </row>
    <row r="1270" spans="1:22" ht="12.75">
      <c r="A1270" s="23"/>
      <c r="B1270" s="25"/>
      <c r="C1270" s="41"/>
      <c r="D1270" s="29"/>
      <c r="E1270" s="29"/>
      <c r="F1270" s="29"/>
      <c r="G1270" s="29"/>
      <c r="H1270" s="29"/>
      <c r="I1270" s="23"/>
      <c r="J1270" s="29"/>
      <c r="K1270" s="29"/>
      <c r="L1270" s="36"/>
      <c r="M1270" s="36"/>
      <c r="N1270" s="36"/>
      <c r="O1270" s="29"/>
      <c r="P1270" s="29"/>
      <c r="Q1270" s="29"/>
      <c r="R1270" s="29"/>
      <c r="S1270" s="29"/>
      <c r="T1270" s="29"/>
      <c r="U1270" s="29"/>
      <c r="V1270" s="29"/>
    </row>
    <row r="1271" spans="1:22" ht="12.75">
      <c r="A1271" s="23"/>
      <c r="B1271" s="25"/>
      <c r="C1271" s="41"/>
      <c r="D1271" s="29"/>
      <c r="E1271" s="29"/>
      <c r="F1271" s="29"/>
      <c r="G1271" s="29"/>
      <c r="H1271" s="29"/>
      <c r="I1271" s="23"/>
      <c r="J1271" s="29"/>
      <c r="K1271" s="29"/>
      <c r="L1271" s="36"/>
      <c r="M1271" s="36"/>
      <c r="N1271" s="36"/>
      <c r="O1271" s="29"/>
      <c r="P1271" s="29"/>
      <c r="Q1271" s="29"/>
      <c r="R1271" s="29"/>
      <c r="S1271" s="29"/>
      <c r="T1271" s="29"/>
      <c r="U1271" s="29"/>
      <c r="V1271" s="29"/>
    </row>
    <row r="1272" spans="1:22" ht="12.75">
      <c r="A1272" s="23"/>
      <c r="B1272" s="25"/>
      <c r="C1272" s="41"/>
      <c r="D1272" s="29"/>
      <c r="E1272" s="29"/>
      <c r="F1272" s="29"/>
      <c r="G1272" s="29"/>
      <c r="H1272" s="29"/>
      <c r="I1272" s="23"/>
      <c r="J1272" s="29"/>
      <c r="K1272" s="29"/>
      <c r="L1272" s="36"/>
      <c r="M1272" s="36"/>
      <c r="N1272" s="36"/>
      <c r="O1272" s="29"/>
      <c r="P1272" s="29"/>
      <c r="Q1272" s="29"/>
      <c r="R1272" s="29"/>
      <c r="S1272" s="29"/>
      <c r="T1272" s="29"/>
      <c r="U1272" s="29"/>
      <c r="V1272" s="29"/>
    </row>
    <row r="1273" spans="1:22" ht="12.75">
      <c r="A1273" s="23"/>
      <c r="B1273" s="25"/>
      <c r="C1273" s="41"/>
      <c r="D1273" s="29"/>
      <c r="E1273" s="29"/>
      <c r="F1273" s="29"/>
      <c r="G1273" s="29"/>
      <c r="H1273" s="29"/>
      <c r="I1273" s="23"/>
      <c r="J1273" s="29"/>
      <c r="K1273" s="29"/>
      <c r="L1273" s="36"/>
      <c r="M1273" s="36"/>
      <c r="N1273" s="36"/>
      <c r="O1273" s="29"/>
      <c r="P1273" s="29"/>
      <c r="Q1273" s="29"/>
      <c r="R1273" s="29"/>
      <c r="S1273" s="29"/>
      <c r="T1273" s="29"/>
      <c r="U1273" s="29"/>
      <c r="V1273" s="29"/>
    </row>
    <row r="1274" spans="1:22" ht="12.75">
      <c r="A1274" s="23"/>
      <c r="B1274" s="25"/>
      <c r="C1274" s="41"/>
      <c r="D1274" s="29"/>
      <c r="E1274" s="29"/>
      <c r="F1274" s="29"/>
      <c r="G1274" s="29"/>
      <c r="H1274" s="29"/>
      <c r="I1274" s="23"/>
      <c r="J1274" s="29"/>
      <c r="K1274" s="29"/>
      <c r="L1274" s="36"/>
      <c r="M1274" s="36"/>
      <c r="N1274" s="36"/>
      <c r="O1274" s="29"/>
      <c r="P1274" s="29"/>
      <c r="Q1274" s="29"/>
      <c r="R1274" s="29"/>
      <c r="S1274" s="29"/>
      <c r="T1274" s="29"/>
      <c r="U1274" s="29"/>
      <c r="V1274" s="29"/>
    </row>
    <row r="1275" spans="1:22" ht="12.75">
      <c r="A1275" s="23"/>
      <c r="B1275" s="25"/>
      <c r="C1275" s="41"/>
      <c r="D1275" s="29"/>
      <c r="E1275" s="29"/>
      <c r="F1275" s="29"/>
      <c r="G1275" s="29"/>
      <c r="H1275" s="29"/>
      <c r="I1275" s="23"/>
      <c r="J1275" s="29"/>
      <c r="K1275" s="29"/>
      <c r="L1275" s="36"/>
      <c r="M1275" s="36"/>
      <c r="N1275" s="36"/>
      <c r="O1275" s="29"/>
      <c r="P1275" s="29"/>
      <c r="Q1275" s="29"/>
      <c r="R1275" s="29"/>
      <c r="S1275" s="29"/>
      <c r="T1275" s="29"/>
      <c r="U1275" s="29"/>
      <c r="V1275" s="29"/>
    </row>
    <row r="1276" spans="1:22" ht="12.75">
      <c r="A1276" s="23"/>
      <c r="B1276" s="25"/>
      <c r="C1276" s="41"/>
      <c r="D1276" s="29"/>
      <c r="E1276" s="29"/>
      <c r="F1276" s="29"/>
      <c r="G1276" s="29"/>
      <c r="H1276" s="29"/>
      <c r="I1276" s="23"/>
      <c r="J1276" s="29"/>
      <c r="K1276" s="29"/>
      <c r="L1276" s="36"/>
      <c r="M1276" s="36"/>
      <c r="N1276" s="36"/>
      <c r="O1276" s="29"/>
      <c r="P1276" s="29"/>
      <c r="Q1276" s="29"/>
      <c r="R1276" s="29"/>
      <c r="S1276" s="29"/>
      <c r="T1276" s="29"/>
      <c r="U1276" s="29"/>
      <c r="V1276" s="29"/>
    </row>
    <row r="1277" spans="1:22" ht="12.75">
      <c r="A1277" s="23"/>
      <c r="B1277" s="25"/>
      <c r="C1277" s="41"/>
      <c r="D1277" s="29"/>
      <c r="E1277" s="29"/>
      <c r="F1277" s="29"/>
      <c r="G1277" s="29"/>
      <c r="H1277" s="29"/>
      <c r="I1277" s="23"/>
      <c r="J1277" s="29"/>
      <c r="K1277" s="29"/>
      <c r="L1277" s="36"/>
      <c r="M1277" s="36"/>
      <c r="N1277" s="36"/>
      <c r="O1277" s="29"/>
      <c r="P1277" s="29"/>
      <c r="Q1277" s="29"/>
      <c r="R1277" s="29"/>
      <c r="S1277" s="29"/>
      <c r="T1277" s="29"/>
      <c r="U1277" s="29"/>
      <c r="V1277" s="29"/>
    </row>
    <row r="1278" spans="1:22" ht="12.75">
      <c r="A1278" s="23"/>
      <c r="B1278" s="25"/>
      <c r="C1278" s="41"/>
      <c r="D1278" s="29"/>
      <c r="E1278" s="29"/>
      <c r="F1278" s="29"/>
      <c r="G1278" s="29"/>
      <c r="H1278" s="29"/>
      <c r="I1278" s="23"/>
      <c r="J1278" s="29"/>
      <c r="K1278" s="29"/>
      <c r="L1278" s="36"/>
      <c r="M1278" s="36"/>
      <c r="N1278" s="36"/>
      <c r="O1278" s="29"/>
      <c r="P1278" s="29"/>
      <c r="Q1278" s="29"/>
      <c r="R1278" s="29"/>
      <c r="S1278" s="29"/>
      <c r="T1278" s="29"/>
      <c r="U1278" s="29"/>
      <c r="V1278" s="29"/>
    </row>
    <row r="1279" spans="1:22" ht="12.75">
      <c r="A1279" s="23"/>
      <c r="B1279" s="25"/>
      <c r="C1279" s="41"/>
      <c r="D1279" s="29"/>
      <c r="E1279" s="29"/>
      <c r="F1279" s="29"/>
      <c r="G1279" s="29"/>
      <c r="H1279" s="29"/>
      <c r="I1279" s="23"/>
      <c r="J1279" s="29"/>
      <c r="K1279" s="29"/>
      <c r="L1279" s="36"/>
      <c r="M1279" s="36"/>
      <c r="N1279" s="36"/>
      <c r="O1279" s="29"/>
      <c r="P1279" s="29"/>
      <c r="Q1279" s="29"/>
      <c r="R1279" s="29"/>
      <c r="S1279" s="29"/>
      <c r="T1279" s="29"/>
      <c r="U1279" s="29"/>
      <c r="V1279" s="29"/>
    </row>
    <row r="1280" spans="1:22" ht="12.75">
      <c r="A1280" s="23"/>
      <c r="B1280" s="25"/>
      <c r="C1280" s="41"/>
      <c r="D1280" s="29"/>
      <c r="E1280" s="29"/>
      <c r="F1280" s="29"/>
      <c r="G1280" s="29"/>
      <c r="H1280" s="29"/>
      <c r="I1280" s="23"/>
      <c r="J1280" s="29"/>
      <c r="K1280" s="29"/>
      <c r="L1280" s="36"/>
      <c r="M1280" s="36"/>
      <c r="N1280" s="36"/>
      <c r="O1280" s="29"/>
      <c r="P1280" s="29"/>
      <c r="Q1280" s="29"/>
      <c r="R1280" s="29"/>
      <c r="S1280" s="29"/>
      <c r="T1280" s="29"/>
      <c r="U1280" s="29"/>
      <c r="V1280" s="29"/>
    </row>
    <row r="1281" spans="1:22" ht="12.75">
      <c r="A1281" s="23"/>
      <c r="B1281" s="25"/>
      <c r="C1281" s="41"/>
      <c r="D1281" s="29"/>
      <c r="E1281" s="29"/>
      <c r="F1281" s="29"/>
      <c r="G1281" s="29"/>
      <c r="H1281" s="29"/>
      <c r="I1281" s="23"/>
      <c r="J1281" s="29"/>
      <c r="K1281" s="29"/>
      <c r="L1281" s="36"/>
      <c r="M1281" s="36"/>
      <c r="N1281" s="36"/>
      <c r="O1281" s="29"/>
      <c r="P1281" s="29"/>
      <c r="Q1281" s="29"/>
      <c r="R1281" s="29"/>
      <c r="S1281" s="29"/>
      <c r="T1281" s="29"/>
      <c r="U1281" s="29"/>
      <c r="V1281" s="29"/>
    </row>
    <row r="1282" spans="1:22" ht="12.75">
      <c r="A1282" s="23"/>
      <c r="B1282" s="25"/>
      <c r="C1282" s="41"/>
      <c r="D1282" s="29"/>
      <c r="E1282" s="29"/>
      <c r="F1282" s="29"/>
      <c r="G1282" s="29"/>
      <c r="H1282" s="29"/>
      <c r="I1282" s="23"/>
      <c r="J1282" s="29"/>
      <c r="K1282" s="29"/>
      <c r="L1282" s="36"/>
      <c r="M1282" s="36"/>
      <c r="N1282" s="36"/>
      <c r="O1282" s="29"/>
      <c r="P1282" s="29"/>
      <c r="Q1282" s="29"/>
      <c r="R1282" s="29"/>
      <c r="S1282" s="29"/>
      <c r="T1282" s="29"/>
      <c r="U1282" s="29"/>
      <c r="V1282" s="29"/>
    </row>
    <row r="1283" spans="1:22" ht="12.75">
      <c r="A1283" s="23"/>
      <c r="B1283" s="25"/>
      <c r="C1283" s="41"/>
      <c r="D1283" s="29"/>
      <c r="E1283" s="29"/>
      <c r="F1283" s="29"/>
      <c r="G1283" s="29"/>
      <c r="H1283" s="29"/>
      <c r="I1283" s="23"/>
      <c r="J1283" s="29"/>
      <c r="K1283" s="29"/>
      <c r="L1283" s="36"/>
      <c r="M1283" s="36"/>
      <c r="N1283" s="36"/>
      <c r="O1283" s="29"/>
      <c r="P1283" s="29"/>
      <c r="Q1283" s="29"/>
      <c r="R1283" s="29"/>
      <c r="S1283" s="29"/>
      <c r="T1283" s="29"/>
      <c r="U1283" s="29"/>
      <c r="V1283" s="29"/>
    </row>
    <row r="1284" spans="1:22" ht="12.75">
      <c r="A1284" s="23"/>
      <c r="B1284" s="25"/>
      <c r="C1284" s="41"/>
      <c r="D1284" s="29"/>
      <c r="E1284" s="29"/>
      <c r="F1284" s="29"/>
      <c r="G1284" s="29"/>
      <c r="H1284" s="29"/>
      <c r="I1284" s="23"/>
      <c r="J1284" s="29"/>
      <c r="K1284" s="29"/>
      <c r="L1284" s="36"/>
      <c r="M1284" s="36"/>
      <c r="N1284" s="36"/>
      <c r="O1284" s="29"/>
      <c r="P1284" s="29"/>
      <c r="Q1284" s="29"/>
      <c r="R1284" s="29"/>
      <c r="S1284" s="29"/>
      <c r="T1284" s="29"/>
      <c r="U1284" s="29"/>
      <c r="V1284" s="29"/>
    </row>
    <row r="1285" spans="1:22" ht="12.75">
      <c r="A1285" s="23"/>
      <c r="B1285" s="25"/>
      <c r="C1285" s="41"/>
      <c r="D1285" s="29"/>
      <c r="E1285" s="29"/>
      <c r="F1285" s="29"/>
      <c r="G1285" s="29"/>
      <c r="H1285" s="29"/>
      <c r="I1285" s="23"/>
      <c r="J1285" s="29"/>
      <c r="K1285" s="29"/>
      <c r="L1285" s="36"/>
      <c r="M1285" s="36"/>
      <c r="N1285" s="36"/>
      <c r="O1285" s="29"/>
      <c r="P1285" s="29"/>
      <c r="Q1285" s="29"/>
      <c r="R1285" s="29"/>
      <c r="S1285" s="29"/>
      <c r="T1285" s="29"/>
      <c r="U1285" s="29"/>
      <c r="V1285" s="29"/>
    </row>
    <row r="1286" spans="1:22" ht="12.75">
      <c r="A1286" s="23"/>
      <c r="B1286" s="25"/>
      <c r="C1286" s="41"/>
      <c r="D1286" s="29"/>
      <c r="E1286" s="29"/>
      <c r="F1286" s="29"/>
      <c r="G1286" s="29"/>
      <c r="H1286" s="29"/>
      <c r="I1286" s="23"/>
      <c r="J1286" s="29"/>
      <c r="K1286" s="29"/>
      <c r="L1286" s="36"/>
      <c r="M1286" s="36"/>
      <c r="N1286" s="36"/>
      <c r="O1286" s="29"/>
      <c r="P1286" s="29"/>
      <c r="Q1286" s="29"/>
      <c r="R1286" s="29"/>
      <c r="S1286" s="29"/>
      <c r="T1286" s="29"/>
      <c r="U1286" s="29"/>
      <c r="V1286" s="29"/>
    </row>
    <row r="1287" spans="1:22" ht="12.75">
      <c r="A1287" s="23"/>
      <c r="B1287" s="25"/>
      <c r="C1287" s="41"/>
      <c r="D1287" s="29"/>
      <c r="E1287" s="29"/>
      <c r="F1287" s="29"/>
      <c r="G1287" s="29"/>
      <c r="H1287" s="29"/>
      <c r="I1287" s="23"/>
      <c r="J1287" s="29"/>
      <c r="K1287" s="29"/>
      <c r="L1287" s="36"/>
      <c r="M1287" s="36"/>
      <c r="N1287" s="36"/>
      <c r="O1287" s="29"/>
      <c r="P1287" s="29"/>
      <c r="Q1287" s="29"/>
      <c r="R1287" s="29"/>
      <c r="S1287" s="29"/>
      <c r="T1287" s="29"/>
      <c r="U1287" s="29"/>
      <c r="V1287" s="29"/>
    </row>
    <row r="1288" spans="1:22" ht="12.75">
      <c r="A1288" s="23"/>
      <c r="B1288" s="25"/>
      <c r="C1288" s="41"/>
      <c r="D1288" s="29"/>
      <c r="E1288" s="29"/>
      <c r="F1288" s="29"/>
      <c r="G1288" s="29"/>
      <c r="H1288" s="29"/>
      <c r="I1288" s="23"/>
      <c r="J1288" s="29"/>
      <c r="K1288" s="29"/>
      <c r="L1288" s="36"/>
      <c r="M1288" s="36"/>
      <c r="N1288" s="36"/>
      <c r="O1288" s="29"/>
      <c r="P1288" s="29"/>
      <c r="Q1288" s="29"/>
      <c r="R1288" s="29"/>
      <c r="S1288" s="29"/>
      <c r="T1288" s="29"/>
      <c r="U1288" s="29"/>
      <c r="V1288" s="29"/>
    </row>
    <row r="1289" spans="1:22" ht="12.75">
      <c r="A1289" s="23"/>
      <c r="B1289" s="25"/>
      <c r="C1289" s="41"/>
      <c r="D1289" s="29"/>
      <c r="E1289" s="29"/>
      <c r="F1289" s="29"/>
      <c r="G1289" s="29"/>
      <c r="H1289" s="29"/>
      <c r="I1289" s="23"/>
      <c r="J1289" s="29"/>
      <c r="K1289" s="29"/>
      <c r="L1289" s="36"/>
      <c r="M1289" s="36"/>
      <c r="N1289" s="36"/>
      <c r="O1289" s="29"/>
      <c r="P1289" s="29"/>
      <c r="Q1289" s="29"/>
      <c r="R1289" s="29"/>
      <c r="S1289" s="29"/>
      <c r="T1289" s="29"/>
      <c r="U1289" s="29"/>
      <c r="V1289" s="29"/>
    </row>
    <row r="1290" spans="1:22" ht="12.75">
      <c r="A1290" s="23"/>
      <c r="B1290" s="25"/>
      <c r="C1290" s="41"/>
      <c r="D1290" s="29"/>
      <c r="E1290" s="29"/>
      <c r="F1290" s="29"/>
      <c r="G1290" s="29"/>
      <c r="H1290" s="29"/>
      <c r="I1290" s="23"/>
      <c r="J1290" s="29"/>
      <c r="K1290" s="29"/>
      <c r="L1290" s="36"/>
      <c r="M1290" s="36"/>
      <c r="N1290" s="36"/>
      <c r="O1290" s="29"/>
      <c r="P1290" s="29"/>
      <c r="Q1290" s="29"/>
      <c r="R1290" s="29"/>
      <c r="S1290" s="29"/>
      <c r="T1290" s="29"/>
      <c r="U1290" s="29"/>
      <c r="V1290" s="29"/>
    </row>
    <row r="1291" spans="1:22" ht="12.75">
      <c r="A1291" s="23"/>
      <c r="B1291" s="25"/>
      <c r="C1291" s="41"/>
      <c r="D1291" s="29"/>
      <c r="E1291" s="29"/>
      <c r="F1291" s="29"/>
      <c r="G1291" s="29"/>
      <c r="H1291" s="29"/>
      <c r="I1291" s="23"/>
      <c r="J1291" s="29"/>
      <c r="K1291" s="29"/>
      <c r="L1291" s="36"/>
      <c r="M1291" s="36"/>
      <c r="N1291" s="36"/>
      <c r="O1291" s="29"/>
      <c r="P1291" s="29"/>
      <c r="Q1291" s="29"/>
      <c r="R1291" s="29"/>
      <c r="S1291" s="29"/>
      <c r="T1291" s="29"/>
      <c r="U1291" s="29"/>
      <c r="V1291" s="29"/>
    </row>
    <row r="1292" spans="1:22" ht="12.75">
      <c r="A1292" s="23"/>
      <c r="B1292" s="25"/>
      <c r="C1292" s="41"/>
      <c r="D1292" s="29"/>
      <c r="E1292" s="29"/>
      <c r="F1292" s="29"/>
      <c r="G1292" s="29"/>
      <c r="H1292" s="29"/>
      <c r="I1292" s="23"/>
      <c r="J1292" s="29"/>
      <c r="K1292" s="29"/>
      <c r="L1292" s="36"/>
      <c r="M1292" s="36"/>
      <c r="N1292" s="36"/>
      <c r="O1292" s="29"/>
      <c r="P1292" s="29"/>
      <c r="Q1292" s="29"/>
      <c r="R1292" s="29"/>
      <c r="S1292" s="29"/>
      <c r="T1292" s="29"/>
      <c r="U1292" s="29"/>
      <c r="V1292" s="29"/>
    </row>
    <row r="1293" spans="1:22" ht="12.75">
      <c r="A1293" s="23"/>
      <c r="B1293" s="25"/>
      <c r="C1293" s="41"/>
      <c r="D1293" s="29"/>
      <c r="E1293" s="29"/>
      <c r="F1293" s="29"/>
      <c r="G1293" s="29"/>
      <c r="H1293" s="29"/>
      <c r="I1293" s="23"/>
      <c r="J1293" s="29"/>
      <c r="K1293" s="29"/>
      <c r="L1293" s="36"/>
      <c r="M1293" s="36"/>
      <c r="N1293" s="36"/>
      <c r="O1293" s="29"/>
      <c r="P1293" s="29"/>
      <c r="Q1293" s="29"/>
      <c r="R1293" s="29"/>
      <c r="S1293" s="29"/>
      <c r="T1293" s="29"/>
      <c r="U1293" s="29"/>
      <c r="V1293" s="29"/>
    </row>
    <row r="1294" spans="1:22" ht="12.75">
      <c r="A1294" s="23"/>
      <c r="B1294" s="25"/>
      <c r="C1294" s="41"/>
      <c r="D1294" s="29"/>
      <c r="E1294" s="29"/>
      <c r="F1294" s="29"/>
      <c r="G1294" s="29"/>
      <c r="H1294" s="29"/>
      <c r="I1294" s="23"/>
      <c r="J1294" s="29"/>
      <c r="K1294" s="29"/>
      <c r="L1294" s="36"/>
      <c r="M1294" s="36"/>
      <c r="N1294" s="36"/>
      <c r="O1294" s="29"/>
      <c r="P1294" s="29"/>
      <c r="Q1294" s="29"/>
      <c r="R1294" s="29"/>
      <c r="S1294" s="29"/>
      <c r="T1294" s="29"/>
      <c r="U1294" s="29"/>
      <c r="V1294" s="29"/>
    </row>
    <row r="1295" spans="1:22" ht="12.75">
      <c r="A1295" s="23"/>
      <c r="B1295" s="25"/>
      <c r="C1295" s="41"/>
      <c r="D1295" s="29"/>
      <c r="E1295" s="29"/>
      <c r="F1295" s="29"/>
      <c r="G1295" s="29"/>
      <c r="H1295" s="29"/>
      <c r="I1295" s="23"/>
      <c r="J1295" s="29"/>
      <c r="K1295" s="29"/>
      <c r="L1295" s="36"/>
      <c r="M1295" s="36"/>
      <c r="N1295" s="36"/>
      <c r="O1295" s="29"/>
      <c r="P1295" s="29"/>
      <c r="Q1295" s="29"/>
      <c r="R1295" s="29"/>
      <c r="S1295" s="29"/>
      <c r="T1295" s="29"/>
      <c r="U1295" s="29"/>
      <c r="V1295" s="29"/>
    </row>
    <row r="1296" spans="1:22" ht="12.75">
      <c r="A1296" s="23"/>
      <c r="B1296" s="25"/>
      <c r="C1296" s="41"/>
      <c r="D1296" s="29"/>
      <c r="E1296" s="29"/>
      <c r="F1296" s="29"/>
      <c r="G1296" s="29"/>
      <c r="H1296" s="29"/>
      <c r="I1296" s="23"/>
      <c r="J1296" s="29"/>
      <c r="K1296" s="29"/>
      <c r="L1296" s="36"/>
      <c r="M1296" s="36"/>
      <c r="N1296" s="36"/>
      <c r="O1296" s="29"/>
      <c r="P1296" s="29"/>
      <c r="Q1296" s="29"/>
      <c r="R1296" s="29"/>
      <c r="S1296" s="29"/>
      <c r="T1296" s="29"/>
      <c r="U1296" s="29"/>
      <c r="V1296" s="29"/>
    </row>
    <row r="1297" spans="1:22" ht="12.75">
      <c r="A1297" s="23"/>
      <c r="B1297" s="25"/>
      <c r="C1297" s="41"/>
      <c r="D1297" s="29"/>
      <c r="E1297" s="29"/>
      <c r="F1297" s="29"/>
      <c r="G1297" s="29"/>
      <c r="H1297" s="29"/>
      <c r="I1297" s="23"/>
      <c r="J1297" s="29"/>
      <c r="K1297" s="29"/>
      <c r="L1297" s="36"/>
      <c r="M1297" s="36"/>
      <c r="N1297" s="36"/>
      <c r="O1297" s="29"/>
      <c r="P1297" s="29"/>
      <c r="Q1297" s="29"/>
      <c r="R1297" s="29"/>
      <c r="S1297" s="29"/>
      <c r="T1297" s="29"/>
      <c r="U1297" s="29"/>
      <c r="V1297" s="29"/>
    </row>
    <row r="1298" spans="1:22" ht="12.75">
      <c r="A1298" s="23"/>
      <c r="B1298" s="25"/>
      <c r="C1298" s="41"/>
      <c r="D1298" s="29"/>
      <c r="E1298" s="29"/>
      <c r="F1298" s="29"/>
      <c r="G1298" s="29"/>
      <c r="H1298" s="29"/>
      <c r="I1298" s="23"/>
      <c r="J1298" s="29"/>
      <c r="K1298" s="29"/>
      <c r="L1298" s="36"/>
      <c r="M1298" s="36"/>
      <c r="N1298" s="36"/>
      <c r="O1298" s="29"/>
      <c r="P1298" s="29"/>
      <c r="Q1298" s="29"/>
      <c r="R1298" s="29"/>
      <c r="S1298" s="29"/>
      <c r="T1298" s="29"/>
      <c r="U1298" s="29"/>
      <c r="V1298" s="29"/>
    </row>
    <row r="1299" spans="1:22" ht="12.75">
      <c r="A1299" s="23"/>
      <c r="B1299" s="25"/>
      <c r="C1299" s="41"/>
      <c r="D1299" s="29"/>
      <c r="E1299" s="29"/>
      <c r="F1299" s="29"/>
      <c r="G1299" s="29"/>
      <c r="H1299" s="29"/>
      <c r="I1299" s="23"/>
      <c r="J1299" s="29"/>
      <c r="K1299" s="29"/>
      <c r="L1299" s="36"/>
      <c r="M1299" s="36"/>
      <c r="N1299" s="36"/>
      <c r="O1299" s="29"/>
      <c r="P1299" s="29"/>
      <c r="Q1299" s="29"/>
      <c r="R1299" s="29"/>
      <c r="S1299" s="29"/>
      <c r="T1299" s="29"/>
      <c r="U1299" s="29"/>
      <c r="V1299" s="29"/>
    </row>
    <row r="1300" spans="1:22" ht="12.75">
      <c r="A1300" s="23"/>
      <c r="B1300" s="25"/>
      <c r="C1300" s="41"/>
      <c r="D1300" s="29"/>
      <c r="E1300" s="29"/>
      <c r="F1300" s="29"/>
      <c r="G1300" s="29"/>
      <c r="H1300" s="29"/>
      <c r="I1300" s="23"/>
      <c r="J1300" s="29"/>
      <c r="K1300" s="29"/>
      <c r="L1300" s="36"/>
      <c r="M1300" s="36"/>
      <c r="N1300" s="36"/>
      <c r="O1300" s="29"/>
      <c r="P1300" s="29"/>
      <c r="Q1300" s="29"/>
      <c r="R1300" s="29"/>
      <c r="S1300" s="29"/>
      <c r="T1300" s="29"/>
      <c r="U1300" s="29"/>
      <c r="V1300" s="29"/>
    </row>
    <row r="1301" spans="1:22" ht="12.75">
      <c r="A1301" s="23"/>
      <c r="B1301" s="25"/>
      <c r="C1301" s="41"/>
      <c r="D1301" s="29"/>
      <c r="E1301" s="29"/>
      <c r="F1301" s="29"/>
      <c r="G1301" s="29"/>
      <c r="H1301" s="29"/>
      <c r="I1301" s="23"/>
      <c r="J1301" s="29"/>
      <c r="K1301" s="29"/>
      <c r="L1301" s="36"/>
      <c r="M1301" s="36"/>
      <c r="N1301" s="36"/>
      <c r="O1301" s="29"/>
      <c r="P1301" s="29"/>
      <c r="Q1301" s="29"/>
      <c r="R1301" s="29"/>
      <c r="S1301" s="29"/>
      <c r="T1301" s="29"/>
      <c r="U1301" s="29"/>
      <c r="V1301" s="29"/>
    </row>
    <row r="1302" spans="1:22" ht="12.75">
      <c r="A1302" s="23"/>
      <c r="B1302" s="25"/>
      <c r="C1302" s="41"/>
      <c r="D1302" s="29"/>
      <c r="E1302" s="29"/>
      <c r="F1302" s="29"/>
      <c r="G1302" s="29"/>
      <c r="H1302" s="29"/>
      <c r="I1302" s="23"/>
      <c r="J1302" s="29"/>
      <c r="K1302" s="29"/>
      <c r="L1302" s="36"/>
      <c r="M1302" s="36"/>
      <c r="N1302" s="36"/>
      <c r="O1302" s="29"/>
      <c r="P1302" s="29"/>
      <c r="Q1302" s="29"/>
      <c r="R1302" s="29"/>
      <c r="S1302" s="29"/>
      <c r="T1302" s="29"/>
      <c r="U1302" s="29"/>
      <c r="V1302" s="29"/>
    </row>
    <row r="1303" spans="1:22" ht="12.75">
      <c r="A1303" s="23"/>
      <c r="B1303" s="25"/>
      <c r="C1303" s="41"/>
      <c r="D1303" s="29"/>
      <c r="E1303" s="29"/>
      <c r="F1303" s="29"/>
      <c r="G1303" s="29"/>
      <c r="H1303" s="29"/>
      <c r="I1303" s="23"/>
      <c r="J1303" s="29"/>
      <c r="K1303" s="29"/>
      <c r="L1303" s="36"/>
      <c r="M1303" s="36"/>
      <c r="N1303" s="36"/>
      <c r="O1303" s="29"/>
      <c r="P1303" s="29"/>
      <c r="Q1303" s="29"/>
      <c r="R1303" s="29"/>
      <c r="S1303" s="29"/>
      <c r="T1303" s="29"/>
      <c r="U1303" s="29"/>
      <c r="V1303" s="29"/>
    </row>
    <row r="1304" spans="1:22" ht="12.75">
      <c r="A1304" s="23"/>
      <c r="B1304" s="25"/>
      <c r="C1304" s="41"/>
      <c r="D1304" s="29"/>
      <c r="E1304" s="29"/>
      <c r="F1304" s="29"/>
      <c r="G1304" s="29"/>
      <c r="H1304" s="29"/>
      <c r="I1304" s="23"/>
      <c r="J1304" s="29"/>
      <c r="K1304" s="29"/>
      <c r="L1304" s="36"/>
      <c r="M1304" s="36"/>
      <c r="N1304" s="36"/>
      <c r="O1304" s="29"/>
      <c r="P1304" s="29"/>
      <c r="Q1304" s="29"/>
      <c r="R1304" s="29"/>
      <c r="S1304" s="29"/>
      <c r="T1304" s="29"/>
      <c r="U1304" s="29"/>
      <c r="V1304" s="29"/>
    </row>
    <row r="1305" spans="1:22" ht="12.75">
      <c r="A1305" s="23"/>
      <c r="B1305" s="25"/>
      <c r="C1305" s="41"/>
      <c r="D1305" s="29"/>
      <c r="E1305" s="29"/>
      <c r="F1305" s="29"/>
      <c r="G1305" s="29"/>
      <c r="H1305" s="29"/>
      <c r="I1305" s="23"/>
      <c r="J1305" s="29"/>
      <c r="K1305" s="29"/>
      <c r="L1305" s="36"/>
      <c r="M1305" s="36"/>
      <c r="N1305" s="36"/>
      <c r="O1305" s="29"/>
      <c r="P1305" s="29"/>
      <c r="Q1305" s="29"/>
      <c r="R1305" s="29"/>
      <c r="S1305" s="29"/>
      <c r="T1305" s="29"/>
      <c r="U1305" s="29"/>
      <c r="V1305" s="29"/>
    </row>
    <row r="1306" spans="1:22" ht="12.75">
      <c r="A1306" s="23"/>
      <c r="B1306" s="25"/>
      <c r="C1306" s="41"/>
      <c r="D1306" s="29"/>
      <c r="E1306" s="29"/>
      <c r="F1306" s="29"/>
      <c r="G1306" s="29"/>
      <c r="H1306" s="29"/>
      <c r="I1306" s="23"/>
      <c r="J1306" s="29"/>
      <c r="K1306" s="29"/>
      <c r="L1306" s="36"/>
      <c r="M1306" s="36"/>
      <c r="N1306" s="36"/>
      <c r="O1306" s="29"/>
      <c r="P1306" s="29"/>
      <c r="Q1306" s="29"/>
      <c r="R1306" s="29"/>
      <c r="S1306" s="29"/>
      <c r="T1306" s="29"/>
      <c r="U1306" s="29"/>
      <c r="V1306" s="29"/>
    </row>
    <row r="1307" spans="1:22" ht="12.75">
      <c r="A1307" s="23"/>
      <c r="B1307" s="25"/>
      <c r="C1307" s="41"/>
      <c r="D1307" s="29"/>
      <c r="E1307" s="29"/>
      <c r="F1307" s="29"/>
      <c r="G1307" s="29"/>
      <c r="H1307" s="29"/>
      <c r="I1307" s="23"/>
      <c r="J1307" s="29"/>
      <c r="K1307" s="29"/>
      <c r="L1307" s="36"/>
      <c r="M1307" s="36"/>
      <c r="N1307" s="36"/>
      <c r="O1307" s="29"/>
      <c r="P1307" s="29"/>
      <c r="Q1307" s="29"/>
      <c r="R1307" s="29"/>
      <c r="S1307" s="29"/>
      <c r="T1307" s="29"/>
      <c r="U1307" s="29"/>
      <c r="V1307" s="29"/>
    </row>
    <row r="1308" spans="1:22" ht="12.75">
      <c r="A1308" s="23"/>
      <c r="B1308" s="25"/>
      <c r="C1308" s="41"/>
      <c r="D1308" s="29"/>
      <c r="E1308" s="29"/>
      <c r="F1308" s="29"/>
      <c r="G1308" s="29"/>
      <c r="H1308" s="29"/>
      <c r="I1308" s="23"/>
      <c r="J1308" s="29"/>
      <c r="K1308" s="29"/>
      <c r="L1308" s="36"/>
      <c r="M1308" s="36"/>
      <c r="N1308" s="36"/>
      <c r="O1308" s="29"/>
      <c r="P1308" s="29"/>
      <c r="Q1308" s="29"/>
      <c r="R1308" s="29"/>
      <c r="S1308" s="29"/>
      <c r="T1308" s="29"/>
      <c r="U1308" s="29"/>
      <c r="V1308" s="29"/>
    </row>
    <row r="1309" spans="1:22" ht="12.75">
      <c r="A1309" s="23"/>
      <c r="B1309" s="25"/>
      <c r="C1309" s="41"/>
      <c r="D1309" s="29"/>
      <c r="E1309" s="29"/>
      <c r="F1309" s="29"/>
      <c r="G1309" s="29"/>
      <c r="H1309" s="29"/>
      <c r="I1309" s="23"/>
      <c r="J1309" s="29"/>
      <c r="K1309" s="29"/>
      <c r="L1309" s="36"/>
      <c r="M1309" s="36"/>
      <c r="N1309" s="36"/>
      <c r="O1309" s="29"/>
      <c r="P1309" s="29"/>
      <c r="Q1309" s="29"/>
      <c r="R1309" s="29"/>
      <c r="S1309" s="29"/>
      <c r="T1309" s="29"/>
      <c r="U1309" s="29"/>
      <c r="V1309" s="29"/>
    </row>
    <row r="1310" spans="1:22" ht="12.75">
      <c r="A1310" s="23"/>
      <c r="B1310" s="25"/>
      <c r="C1310" s="41"/>
      <c r="D1310" s="29"/>
      <c r="E1310" s="29"/>
      <c r="F1310" s="29"/>
      <c r="G1310" s="29"/>
      <c r="H1310" s="29"/>
      <c r="I1310" s="23"/>
      <c r="J1310" s="29"/>
      <c r="K1310" s="29"/>
      <c r="L1310" s="36"/>
      <c r="M1310" s="36"/>
      <c r="N1310" s="36"/>
      <c r="O1310" s="29"/>
      <c r="P1310" s="29"/>
      <c r="Q1310" s="29"/>
      <c r="R1310" s="29"/>
      <c r="S1310" s="29"/>
      <c r="T1310" s="29"/>
      <c r="U1310" s="29"/>
      <c r="V1310" s="29"/>
    </row>
    <row r="1311" spans="1:22" ht="12.75">
      <c r="A1311" s="23"/>
      <c r="B1311" s="25"/>
      <c r="C1311" s="41"/>
      <c r="D1311" s="29"/>
      <c r="E1311" s="29"/>
      <c r="F1311" s="29"/>
      <c r="G1311" s="29"/>
      <c r="H1311" s="29"/>
      <c r="I1311" s="23"/>
      <c r="J1311" s="29"/>
      <c r="K1311" s="29"/>
      <c r="L1311" s="36"/>
      <c r="M1311" s="36"/>
      <c r="N1311" s="36"/>
      <c r="O1311" s="29"/>
      <c r="P1311" s="29"/>
      <c r="Q1311" s="29"/>
      <c r="R1311" s="29"/>
      <c r="S1311" s="29"/>
      <c r="T1311" s="29"/>
      <c r="U1311" s="29"/>
      <c r="V1311" s="29"/>
    </row>
    <row r="1312" spans="1:22" ht="12.75">
      <c r="A1312" s="23"/>
      <c r="B1312" s="25"/>
      <c r="C1312" s="41"/>
      <c r="D1312" s="29"/>
      <c r="E1312" s="29"/>
      <c r="F1312" s="29"/>
      <c r="G1312" s="29"/>
      <c r="H1312" s="29"/>
      <c r="I1312" s="23"/>
      <c r="J1312" s="29"/>
      <c r="K1312" s="29"/>
      <c r="L1312" s="36"/>
      <c r="M1312" s="36"/>
      <c r="N1312" s="36"/>
      <c r="O1312" s="29"/>
      <c r="P1312" s="29"/>
      <c r="Q1312" s="29"/>
      <c r="R1312" s="29"/>
      <c r="S1312" s="29"/>
      <c r="T1312" s="29"/>
      <c r="U1312" s="29"/>
      <c r="V1312" s="29"/>
    </row>
    <row r="1313" spans="1:22" ht="12.75">
      <c r="A1313" s="23"/>
      <c r="B1313" s="25"/>
      <c r="C1313" s="41"/>
      <c r="D1313" s="29"/>
      <c r="E1313" s="29"/>
      <c r="F1313" s="29"/>
      <c r="G1313" s="29"/>
      <c r="H1313" s="29"/>
      <c r="I1313" s="23"/>
      <c r="J1313" s="29"/>
      <c r="K1313" s="29"/>
      <c r="L1313" s="36"/>
      <c r="M1313" s="36"/>
      <c r="N1313" s="36"/>
      <c r="O1313" s="29"/>
      <c r="P1313" s="29"/>
      <c r="Q1313" s="29"/>
      <c r="R1313" s="29"/>
      <c r="S1313" s="29"/>
      <c r="T1313" s="29"/>
      <c r="U1313" s="29"/>
      <c r="V1313" s="29"/>
    </row>
    <row r="1314" spans="1:22" ht="12.75">
      <c r="A1314" s="23"/>
      <c r="B1314" s="25"/>
      <c r="C1314" s="41"/>
      <c r="D1314" s="29"/>
      <c r="E1314" s="29"/>
      <c r="F1314" s="29"/>
      <c r="G1314" s="29"/>
      <c r="H1314" s="29"/>
      <c r="I1314" s="23"/>
      <c r="J1314" s="29"/>
      <c r="K1314" s="29"/>
      <c r="L1314" s="36"/>
      <c r="M1314" s="36"/>
      <c r="N1314" s="36"/>
      <c r="O1314" s="29"/>
      <c r="P1314" s="29"/>
      <c r="Q1314" s="29"/>
      <c r="R1314" s="29"/>
      <c r="S1314" s="29"/>
      <c r="T1314" s="29"/>
      <c r="U1314" s="29"/>
      <c r="V1314" s="29"/>
    </row>
    <row r="1315" spans="1:22" ht="12.75">
      <c r="A1315" s="23"/>
      <c r="B1315" s="25"/>
      <c r="C1315" s="41"/>
      <c r="D1315" s="29"/>
      <c r="E1315" s="29"/>
      <c r="F1315" s="29"/>
      <c r="G1315" s="29"/>
      <c r="H1315" s="29"/>
      <c r="I1315" s="23"/>
      <c r="J1315" s="29"/>
      <c r="K1315" s="29"/>
      <c r="L1315" s="36"/>
      <c r="M1315" s="36"/>
      <c r="N1315" s="36"/>
      <c r="O1315" s="29"/>
      <c r="P1315" s="29"/>
      <c r="Q1315" s="29"/>
      <c r="R1315" s="29"/>
      <c r="S1315" s="29"/>
      <c r="T1315" s="29"/>
      <c r="U1315" s="29"/>
      <c r="V1315" s="29"/>
    </row>
    <row r="1316" spans="1:22" ht="12.75">
      <c r="A1316" s="23"/>
      <c r="B1316" s="25"/>
      <c r="C1316" s="41"/>
      <c r="D1316" s="29"/>
      <c r="E1316" s="29"/>
      <c r="F1316" s="29"/>
      <c r="G1316" s="29"/>
      <c r="H1316" s="29"/>
      <c r="I1316" s="23"/>
      <c r="J1316" s="29"/>
      <c r="K1316" s="29"/>
      <c r="L1316" s="36"/>
      <c r="M1316" s="36"/>
      <c r="N1316" s="36"/>
      <c r="O1316" s="29"/>
      <c r="P1316" s="29"/>
      <c r="Q1316" s="29"/>
      <c r="R1316" s="29"/>
      <c r="S1316" s="29"/>
      <c r="T1316" s="29"/>
      <c r="U1316" s="29"/>
      <c r="V1316" s="29"/>
    </row>
    <row r="1317" spans="1:22" ht="12.75">
      <c r="A1317" s="23"/>
      <c r="B1317" s="25"/>
      <c r="C1317" s="41"/>
      <c r="D1317" s="29"/>
      <c r="E1317" s="29"/>
      <c r="F1317" s="29"/>
      <c r="G1317" s="29"/>
      <c r="H1317" s="29"/>
      <c r="I1317" s="23"/>
      <c r="J1317" s="29"/>
      <c r="K1317" s="29"/>
      <c r="L1317" s="36"/>
      <c r="M1317" s="36"/>
      <c r="N1317" s="36"/>
      <c r="O1317" s="29"/>
      <c r="P1317" s="29"/>
      <c r="Q1317" s="29"/>
      <c r="R1317" s="29"/>
      <c r="S1317" s="29"/>
      <c r="T1317" s="29"/>
      <c r="U1317" s="29"/>
      <c r="V1317" s="29"/>
    </row>
    <row r="1318" spans="1:22" ht="12.75">
      <c r="A1318" s="23"/>
      <c r="B1318" s="25"/>
      <c r="C1318" s="41"/>
      <c r="D1318" s="29"/>
      <c r="E1318" s="29"/>
      <c r="F1318" s="29"/>
      <c r="G1318" s="29"/>
      <c r="H1318" s="29"/>
      <c r="I1318" s="23"/>
      <c r="J1318" s="29"/>
      <c r="K1318" s="29"/>
      <c r="L1318" s="36"/>
      <c r="M1318" s="36"/>
      <c r="N1318" s="36"/>
      <c r="O1318" s="29"/>
      <c r="P1318" s="29"/>
      <c r="Q1318" s="29"/>
      <c r="R1318" s="29"/>
      <c r="S1318" s="29"/>
      <c r="T1318" s="29"/>
      <c r="U1318" s="29"/>
      <c r="V1318" s="29"/>
    </row>
    <row r="1319" spans="1:22" ht="12.75">
      <c r="A1319" s="23"/>
      <c r="B1319" s="25"/>
      <c r="C1319" s="41"/>
      <c r="D1319" s="29"/>
      <c r="E1319" s="29"/>
      <c r="F1319" s="29"/>
      <c r="G1319" s="29"/>
      <c r="H1319" s="29"/>
      <c r="I1319" s="23"/>
      <c r="J1319" s="29"/>
      <c r="K1319" s="29"/>
      <c r="L1319" s="36"/>
      <c r="M1319" s="36"/>
      <c r="N1319" s="36"/>
      <c r="O1319" s="29"/>
      <c r="P1319" s="29"/>
      <c r="Q1319" s="29"/>
      <c r="R1319" s="29"/>
      <c r="S1319" s="29"/>
      <c r="T1319" s="29"/>
      <c r="U1319" s="29"/>
      <c r="V1319" s="29"/>
    </row>
    <row r="1320" spans="1:22" ht="12.75">
      <c r="A1320" s="23"/>
      <c r="B1320" s="25"/>
      <c r="C1320" s="41"/>
      <c r="D1320" s="29"/>
      <c r="E1320" s="29"/>
      <c r="F1320" s="29"/>
      <c r="G1320" s="29"/>
      <c r="H1320" s="29"/>
      <c r="I1320" s="23"/>
      <c r="J1320" s="29"/>
      <c r="K1320" s="29"/>
      <c r="L1320" s="36"/>
      <c r="M1320" s="36"/>
      <c r="N1320" s="36"/>
      <c r="O1320" s="29"/>
      <c r="P1320" s="29"/>
      <c r="Q1320" s="29"/>
      <c r="R1320" s="29"/>
      <c r="S1320" s="29"/>
      <c r="T1320" s="29"/>
      <c r="U1320" s="29"/>
      <c r="V1320" s="29"/>
    </row>
    <row r="1321" spans="1:22" ht="12.75">
      <c r="A1321" s="23"/>
      <c r="B1321" s="25"/>
      <c r="C1321" s="41"/>
      <c r="D1321" s="29"/>
      <c r="E1321" s="29"/>
      <c r="F1321" s="29"/>
      <c r="G1321" s="29"/>
      <c r="H1321" s="29"/>
      <c r="I1321" s="23"/>
      <c r="J1321" s="29"/>
      <c r="K1321" s="29"/>
      <c r="L1321" s="36"/>
      <c r="M1321" s="36"/>
      <c r="N1321" s="36"/>
      <c r="O1321" s="29"/>
      <c r="P1321" s="29"/>
      <c r="Q1321" s="29"/>
      <c r="R1321" s="29"/>
      <c r="S1321" s="29"/>
      <c r="T1321" s="29"/>
      <c r="U1321" s="29"/>
      <c r="V1321" s="29"/>
    </row>
    <row r="1322" spans="1:22" ht="12.75">
      <c r="A1322" s="23"/>
      <c r="B1322" s="25"/>
      <c r="C1322" s="41"/>
      <c r="D1322" s="29"/>
      <c r="E1322" s="29"/>
      <c r="F1322" s="29"/>
      <c r="G1322" s="29"/>
      <c r="H1322" s="29"/>
      <c r="I1322" s="23"/>
      <c r="J1322" s="29"/>
      <c r="K1322" s="29"/>
      <c r="L1322" s="36"/>
      <c r="M1322" s="36"/>
      <c r="N1322" s="36"/>
      <c r="O1322" s="29"/>
      <c r="P1322" s="29"/>
      <c r="Q1322" s="29"/>
      <c r="R1322" s="29"/>
      <c r="S1322" s="29"/>
      <c r="T1322" s="29"/>
      <c r="U1322" s="29"/>
      <c r="V1322" s="29"/>
    </row>
    <row r="1323" spans="1:22" ht="12.75">
      <c r="A1323" s="23"/>
      <c r="B1323" s="25"/>
      <c r="C1323" s="41"/>
      <c r="D1323" s="29"/>
      <c r="E1323" s="29"/>
      <c r="F1323" s="29"/>
      <c r="G1323" s="29"/>
      <c r="H1323" s="29"/>
      <c r="I1323" s="23"/>
      <c r="J1323" s="29"/>
      <c r="K1323" s="29"/>
      <c r="L1323" s="36"/>
      <c r="M1323" s="36"/>
      <c r="N1323" s="36"/>
      <c r="O1323" s="29"/>
      <c r="P1323" s="29"/>
      <c r="Q1323" s="29"/>
      <c r="R1323" s="29"/>
      <c r="S1323" s="29"/>
      <c r="T1323" s="29"/>
      <c r="U1323" s="29"/>
      <c r="V1323" s="29"/>
    </row>
    <row r="1324" spans="1:22" ht="12.75">
      <c r="A1324" s="23"/>
      <c r="B1324" s="25"/>
      <c r="C1324" s="41"/>
      <c r="D1324" s="29"/>
      <c r="E1324" s="29"/>
      <c r="F1324" s="29"/>
      <c r="G1324" s="29"/>
      <c r="H1324" s="29"/>
      <c r="I1324" s="23"/>
      <c r="J1324" s="29"/>
      <c r="K1324" s="29"/>
      <c r="L1324" s="36"/>
      <c r="M1324" s="36"/>
      <c r="N1324" s="36"/>
      <c r="O1324" s="29"/>
      <c r="P1324" s="29"/>
      <c r="Q1324" s="29"/>
      <c r="R1324" s="29"/>
      <c r="S1324" s="29"/>
      <c r="T1324" s="29"/>
      <c r="U1324" s="29"/>
      <c r="V1324" s="29"/>
    </row>
    <row r="1325" spans="1:22" ht="12.75">
      <c r="A1325" s="23"/>
      <c r="B1325" s="25"/>
      <c r="C1325" s="41"/>
      <c r="D1325" s="29"/>
      <c r="E1325" s="29"/>
      <c r="F1325" s="29"/>
      <c r="G1325" s="29"/>
      <c r="H1325" s="29"/>
      <c r="I1325" s="23"/>
      <c r="J1325" s="29"/>
      <c r="K1325" s="29"/>
      <c r="L1325" s="36"/>
      <c r="M1325" s="36"/>
      <c r="N1325" s="36"/>
      <c r="O1325" s="29"/>
      <c r="P1325" s="29"/>
      <c r="Q1325" s="29"/>
      <c r="R1325" s="29"/>
      <c r="S1325" s="29"/>
      <c r="T1325" s="29"/>
      <c r="U1325" s="29"/>
      <c r="V1325" s="29"/>
    </row>
    <row r="1326" spans="1:22" ht="12.75">
      <c r="A1326" s="23"/>
      <c r="B1326" s="25"/>
      <c r="C1326" s="41"/>
      <c r="D1326" s="29"/>
      <c r="E1326" s="29"/>
      <c r="F1326" s="29"/>
      <c r="G1326" s="29"/>
      <c r="H1326" s="29"/>
      <c r="I1326" s="23"/>
      <c r="J1326" s="29"/>
      <c r="K1326" s="29"/>
      <c r="L1326" s="36"/>
      <c r="M1326" s="36"/>
      <c r="N1326" s="36"/>
      <c r="O1326" s="29"/>
      <c r="P1326" s="29"/>
      <c r="Q1326" s="29"/>
      <c r="R1326" s="29"/>
      <c r="S1326" s="29"/>
      <c r="T1326" s="29"/>
      <c r="U1326" s="29"/>
      <c r="V1326" s="29"/>
    </row>
    <row r="1327" spans="1:22" ht="12.75">
      <c r="A1327" s="23"/>
      <c r="B1327" s="25"/>
      <c r="C1327" s="41"/>
      <c r="D1327" s="29"/>
      <c r="E1327" s="29"/>
      <c r="F1327" s="29"/>
      <c r="G1327" s="29"/>
      <c r="H1327" s="29"/>
      <c r="I1327" s="23"/>
      <c r="J1327" s="29"/>
      <c r="K1327" s="29"/>
      <c r="L1327" s="36"/>
      <c r="M1327" s="36"/>
      <c r="N1327" s="36"/>
      <c r="O1327" s="29"/>
      <c r="P1327" s="29"/>
      <c r="Q1327" s="29"/>
      <c r="R1327" s="29"/>
      <c r="S1327" s="29"/>
      <c r="T1327" s="29"/>
      <c r="U1327" s="29"/>
      <c r="V1327" s="29"/>
    </row>
    <row r="1328" spans="1:22" ht="12.75">
      <c r="A1328" s="23"/>
      <c r="B1328" s="25"/>
      <c r="C1328" s="41"/>
      <c r="D1328" s="29"/>
      <c r="E1328" s="29"/>
      <c r="F1328" s="29"/>
      <c r="G1328" s="29"/>
      <c r="H1328" s="29"/>
      <c r="I1328" s="23"/>
      <c r="J1328" s="29"/>
      <c r="K1328" s="29"/>
      <c r="L1328" s="36"/>
      <c r="M1328" s="36"/>
      <c r="N1328" s="36"/>
      <c r="O1328" s="29"/>
      <c r="P1328" s="29"/>
      <c r="Q1328" s="29"/>
      <c r="R1328" s="29"/>
      <c r="S1328" s="29"/>
      <c r="T1328" s="29"/>
      <c r="U1328" s="29"/>
      <c r="V1328" s="29"/>
    </row>
    <row r="1329" spans="1:22" ht="12.75">
      <c r="A1329" s="23"/>
      <c r="B1329" s="25"/>
      <c r="C1329" s="41"/>
      <c r="D1329" s="29"/>
      <c r="E1329" s="29"/>
      <c r="F1329" s="29"/>
      <c r="G1329" s="29"/>
      <c r="H1329" s="29"/>
      <c r="I1329" s="23"/>
      <c r="J1329" s="29"/>
      <c r="K1329" s="29"/>
      <c r="L1329" s="36"/>
      <c r="M1329" s="36"/>
      <c r="N1329" s="36"/>
      <c r="O1329" s="29"/>
      <c r="P1329" s="29"/>
      <c r="Q1329" s="29"/>
      <c r="R1329" s="29"/>
      <c r="S1329" s="29"/>
      <c r="T1329" s="29"/>
      <c r="U1329" s="29"/>
      <c r="V1329" s="29"/>
    </row>
    <row r="1330" spans="1:22" ht="12.75">
      <c r="A1330" s="23"/>
      <c r="B1330" s="25"/>
      <c r="C1330" s="41"/>
      <c r="D1330" s="29"/>
      <c r="E1330" s="29"/>
      <c r="F1330" s="29"/>
      <c r="G1330" s="29"/>
      <c r="H1330" s="29"/>
      <c r="I1330" s="23"/>
      <c r="J1330" s="29"/>
      <c r="K1330" s="29"/>
      <c r="L1330" s="36"/>
      <c r="M1330" s="36"/>
      <c r="N1330" s="36"/>
      <c r="O1330" s="29"/>
      <c r="P1330" s="29"/>
      <c r="Q1330" s="29"/>
      <c r="R1330" s="29"/>
      <c r="S1330" s="29"/>
      <c r="T1330" s="29"/>
      <c r="U1330" s="29"/>
      <c r="V1330" s="29"/>
    </row>
    <row r="1331" spans="1:22" ht="12.75">
      <c r="A1331" s="23"/>
      <c r="B1331" s="25"/>
      <c r="C1331" s="41"/>
      <c r="D1331" s="29"/>
      <c r="E1331" s="29"/>
      <c r="F1331" s="29"/>
      <c r="G1331" s="29"/>
      <c r="H1331" s="29"/>
      <c r="I1331" s="23"/>
      <c r="J1331" s="29"/>
      <c r="K1331" s="29"/>
      <c r="L1331" s="36"/>
      <c r="M1331" s="36"/>
      <c r="N1331" s="36"/>
      <c r="O1331" s="29"/>
      <c r="P1331" s="29"/>
      <c r="Q1331" s="29"/>
      <c r="R1331" s="29"/>
      <c r="S1331" s="29"/>
      <c r="T1331" s="29"/>
      <c r="U1331" s="29"/>
      <c r="V1331" s="29"/>
    </row>
    <row r="1332" spans="1:22" ht="12.75">
      <c r="A1332" s="23"/>
      <c r="B1332" s="25"/>
      <c r="C1332" s="41"/>
      <c r="D1332" s="29"/>
      <c r="E1332" s="29"/>
      <c r="F1332" s="29"/>
      <c r="G1332" s="29"/>
      <c r="H1332" s="29"/>
      <c r="I1332" s="23"/>
      <c r="J1332" s="29"/>
      <c r="K1332" s="29"/>
      <c r="L1332" s="36"/>
      <c r="M1332" s="36"/>
      <c r="N1332" s="36"/>
      <c r="O1332" s="29"/>
      <c r="P1332" s="29"/>
      <c r="Q1332" s="29"/>
      <c r="R1332" s="29"/>
      <c r="S1332" s="29"/>
      <c r="T1332" s="29"/>
      <c r="U1332" s="29"/>
      <c r="V1332" s="29"/>
    </row>
    <row r="1333" spans="1:22" ht="12.75">
      <c r="A1333" s="23"/>
      <c r="B1333" s="25"/>
      <c r="C1333" s="41"/>
      <c r="D1333" s="29"/>
      <c r="E1333" s="29"/>
      <c r="F1333" s="29"/>
      <c r="G1333" s="29"/>
      <c r="H1333" s="29"/>
      <c r="I1333" s="23"/>
      <c r="J1333" s="29"/>
      <c r="K1333" s="29"/>
      <c r="L1333" s="36"/>
      <c r="M1333" s="36"/>
      <c r="N1333" s="36"/>
      <c r="O1333" s="29"/>
      <c r="P1333" s="29"/>
      <c r="Q1333" s="29"/>
      <c r="R1333" s="29"/>
      <c r="S1333" s="29"/>
      <c r="T1333" s="29"/>
      <c r="U1333" s="29"/>
      <c r="V1333" s="29"/>
    </row>
    <row r="1334" spans="1:22" ht="12.75">
      <c r="A1334" s="23"/>
      <c r="B1334" s="25"/>
      <c r="C1334" s="41"/>
      <c r="D1334" s="29"/>
      <c r="E1334" s="29"/>
      <c r="F1334" s="29"/>
      <c r="G1334" s="29"/>
      <c r="H1334" s="29"/>
      <c r="I1334" s="23"/>
      <c r="J1334" s="29"/>
      <c r="K1334" s="29"/>
      <c r="L1334" s="36"/>
      <c r="M1334" s="36"/>
      <c r="N1334" s="36"/>
      <c r="O1334" s="29"/>
      <c r="P1334" s="29"/>
      <c r="Q1334" s="29"/>
      <c r="R1334" s="29"/>
      <c r="S1334" s="29"/>
      <c r="T1334" s="29"/>
      <c r="U1334" s="29"/>
      <c r="V1334" s="29"/>
    </row>
    <row r="1335" spans="1:22" ht="12.75">
      <c r="A1335" s="23"/>
      <c r="B1335" s="25"/>
      <c r="C1335" s="41"/>
      <c r="D1335" s="29"/>
      <c r="E1335" s="29"/>
      <c r="F1335" s="29"/>
      <c r="G1335" s="29"/>
      <c r="H1335" s="29"/>
      <c r="I1335" s="23"/>
      <c r="J1335" s="29"/>
      <c r="K1335" s="29"/>
      <c r="L1335" s="36"/>
      <c r="M1335" s="36"/>
      <c r="N1335" s="36"/>
      <c r="O1335" s="29"/>
      <c r="P1335" s="29"/>
      <c r="Q1335" s="29"/>
      <c r="R1335" s="29"/>
      <c r="S1335" s="29"/>
      <c r="T1335" s="29"/>
      <c r="U1335" s="29"/>
      <c r="V1335" s="29"/>
    </row>
    <row r="1336" spans="1:22" ht="12.75">
      <c r="A1336" s="23"/>
      <c r="B1336" s="25"/>
      <c r="C1336" s="41"/>
      <c r="D1336" s="29"/>
      <c r="E1336" s="29"/>
      <c r="F1336" s="29"/>
      <c r="G1336" s="29"/>
      <c r="H1336" s="29"/>
      <c r="I1336" s="23"/>
      <c r="J1336" s="29"/>
      <c r="K1336" s="29"/>
      <c r="L1336" s="36"/>
      <c r="M1336" s="36"/>
      <c r="N1336" s="36"/>
      <c r="O1336" s="29"/>
      <c r="P1336" s="29"/>
      <c r="Q1336" s="29"/>
      <c r="R1336" s="29"/>
      <c r="S1336" s="29"/>
      <c r="T1336" s="29"/>
      <c r="U1336" s="29"/>
      <c r="V1336" s="29"/>
    </row>
    <row r="1337" spans="1:22" ht="12.75">
      <c r="A1337" s="23"/>
      <c r="B1337" s="25"/>
      <c r="C1337" s="41"/>
      <c r="D1337" s="29"/>
      <c r="E1337" s="29"/>
      <c r="F1337" s="29"/>
      <c r="G1337" s="29"/>
      <c r="H1337" s="29"/>
      <c r="I1337" s="23"/>
      <c r="J1337" s="29"/>
      <c r="K1337" s="29"/>
      <c r="L1337" s="36"/>
      <c r="M1337" s="36"/>
      <c r="N1337" s="36"/>
      <c r="O1337" s="29"/>
      <c r="P1337" s="29"/>
      <c r="Q1337" s="29"/>
      <c r="R1337" s="29"/>
      <c r="S1337" s="29"/>
      <c r="T1337" s="29"/>
      <c r="U1337" s="29"/>
      <c r="V1337" s="29"/>
    </row>
    <row r="1338" spans="1:22" ht="12.75">
      <c r="A1338" s="23"/>
      <c r="B1338" s="25"/>
      <c r="C1338" s="41"/>
      <c r="D1338" s="29"/>
      <c r="E1338" s="29"/>
      <c r="F1338" s="29"/>
      <c r="G1338" s="29"/>
      <c r="H1338" s="29"/>
      <c r="I1338" s="23"/>
      <c r="J1338" s="29"/>
      <c r="K1338" s="29"/>
      <c r="L1338" s="36"/>
      <c r="M1338" s="36"/>
      <c r="N1338" s="36"/>
      <c r="O1338" s="29"/>
      <c r="P1338" s="29"/>
      <c r="Q1338" s="29"/>
      <c r="R1338" s="29"/>
      <c r="S1338" s="29"/>
      <c r="T1338" s="29"/>
      <c r="U1338" s="29"/>
      <c r="V1338" s="29"/>
    </row>
    <row r="1339" spans="1:22" ht="12.75">
      <c r="A1339" s="23"/>
      <c r="B1339" s="25"/>
      <c r="C1339" s="41"/>
      <c r="D1339" s="29"/>
      <c r="E1339" s="29"/>
      <c r="F1339" s="29"/>
      <c r="G1339" s="29"/>
      <c r="H1339" s="29"/>
      <c r="I1339" s="23"/>
      <c r="J1339" s="29"/>
      <c r="K1339" s="29"/>
      <c r="L1339" s="36"/>
      <c r="M1339" s="36"/>
      <c r="N1339" s="36"/>
      <c r="O1339" s="29"/>
      <c r="P1339" s="29"/>
      <c r="Q1339" s="29"/>
      <c r="R1339" s="29"/>
      <c r="S1339" s="29"/>
      <c r="T1339" s="29"/>
      <c r="U1339" s="29"/>
      <c r="V1339" s="29"/>
    </row>
    <row r="1340" spans="1:22" ht="12.75">
      <c r="A1340" s="23"/>
      <c r="B1340" s="25"/>
      <c r="C1340" s="41"/>
      <c r="D1340" s="29"/>
      <c r="E1340" s="29"/>
      <c r="F1340" s="29"/>
      <c r="G1340" s="29"/>
      <c r="H1340" s="29"/>
      <c r="I1340" s="23"/>
      <c r="J1340" s="29"/>
      <c r="K1340" s="29"/>
      <c r="L1340" s="36"/>
      <c r="M1340" s="36"/>
      <c r="N1340" s="36"/>
      <c r="O1340" s="29"/>
      <c r="P1340" s="29"/>
      <c r="Q1340" s="29"/>
      <c r="R1340" s="29"/>
      <c r="S1340" s="29"/>
      <c r="T1340" s="29"/>
      <c r="U1340" s="29"/>
      <c r="V1340" s="29"/>
    </row>
    <row r="1341" spans="1:22" ht="12.75">
      <c r="A1341" s="23"/>
      <c r="B1341" s="25"/>
      <c r="C1341" s="41"/>
      <c r="D1341" s="29"/>
      <c r="E1341" s="29"/>
      <c r="F1341" s="29"/>
      <c r="G1341" s="29"/>
      <c r="H1341" s="29"/>
      <c r="I1341" s="23"/>
      <c r="J1341" s="29"/>
      <c r="K1341" s="29"/>
      <c r="L1341" s="36"/>
      <c r="M1341" s="36"/>
      <c r="N1341" s="36"/>
      <c r="O1341" s="29"/>
      <c r="P1341" s="29"/>
      <c r="Q1341" s="29"/>
      <c r="R1341" s="29"/>
      <c r="S1341" s="29"/>
      <c r="T1341" s="29"/>
      <c r="U1341" s="29"/>
      <c r="V1341" s="29"/>
    </row>
    <row r="1342" spans="1:22" ht="12.75">
      <c r="A1342" s="23"/>
      <c r="B1342" s="25"/>
      <c r="C1342" s="41"/>
      <c r="D1342" s="29"/>
      <c r="E1342" s="29"/>
      <c r="F1342" s="29"/>
      <c r="G1342" s="29"/>
      <c r="H1342" s="29"/>
      <c r="I1342" s="23"/>
      <c r="J1342" s="29"/>
      <c r="K1342" s="29"/>
      <c r="L1342" s="36"/>
      <c r="M1342" s="36"/>
      <c r="N1342" s="36"/>
      <c r="O1342" s="29"/>
      <c r="P1342" s="29"/>
      <c r="Q1342" s="29"/>
      <c r="R1342" s="29"/>
      <c r="S1342" s="29"/>
      <c r="T1342" s="29"/>
      <c r="U1342" s="29"/>
      <c r="V1342" s="29"/>
    </row>
    <row r="1343" spans="1:22" ht="12.75">
      <c r="A1343" s="23"/>
      <c r="B1343" s="25"/>
      <c r="C1343" s="41"/>
      <c r="D1343" s="29"/>
      <c r="E1343" s="29"/>
      <c r="F1343" s="29"/>
      <c r="G1343" s="29"/>
      <c r="H1343" s="29"/>
      <c r="I1343" s="23"/>
      <c r="J1343" s="29"/>
      <c r="K1343" s="29"/>
      <c r="L1343" s="36"/>
      <c r="M1343" s="36"/>
      <c r="N1343" s="36"/>
      <c r="O1343" s="29"/>
      <c r="P1343" s="29"/>
      <c r="Q1343" s="29"/>
      <c r="R1343" s="29"/>
      <c r="S1343" s="29"/>
      <c r="T1343" s="29"/>
      <c r="U1343" s="29"/>
      <c r="V1343" s="29"/>
    </row>
    <row r="1344" spans="1:22" ht="12.75">
      <c r="A1344" s="23"/>
      <c r="B1344" s="25"/>
      <c r="C1344" s="41"/>
      <c r="D1344" s="29"/>
      <c r="E1344" s="29"/>
      <c r="F1344" s="29"/>
      <c r="G1344" s="29"/>
      <c r="H1344" s="29"/>
      <c r="I1344" s="23"/>
      <c r="J1344" s="29"/>
      <c r="K1344" s="29"/>
      <c r="L1344" s="36"/>
      <c r="M1344" s="36"/>
      <c r="N1344" s="36"/>
      <c r="O1344" s="29"/>
      <c r="P1344" s="29"/>
      <c r="Q1344" s="29"/>
      <c r="R1344" s="29"/>
      <c r="S1344" s="29"/>
      <c r="T1344" s="29"/>
      <c r="U1344" s="29"/>
      <c r="V1344" s="29"/>
    </row>
    <row r="1345" spans="1:22" ht="12.75">
      <c r="A1345" s="23"/>
      <c r="B1345" s="25"/>
      <c r="C1345" s="41"/>
      <c r="D1345" s="29"/>
      <c r="E1345" s="29"/>
      <c r="F1345" s="29"/>
      <c r="G1345" s="29"/>
      <c r="H1345" s="29"/>
      <c r="I1345" s="23"/>
      <c r="J1345" s="29"/>
      <c r="K1345" s="29"/>
      <c r="L1345" s="36"/>
      <c r="M1345" s="36"/>
      <c r="N1345" s="36"/>
      <c r="O1345" s="29"/>
      <c r="P1345" s="29"/>
      <c r="Q1345" s="29"/>
      <c r="R1345" s="29"/>
      <c r="S1345" s="29"/>
      <c r="T1345" s="29"/>
      <c r="U1345" s="29"/>
      <c r="V1345" s="29"/>
    </row>
    <row r="1346" spans="1:22" ht="12.75">
      <c r="A1346" s="23"/>
      <c r="B1346" s="25"/>
      <c r="C1346" s="41"/>
      <c r="D1346" s="29"/>
      <c r="E1346" s="29"/>
      <c r="F1346" s="29"/>
      <c r="G1346" s="29"/>
      <c r="H1346" s="29"/>
      <c r="I1346" s="23"/>
      <c r="J1346" s="29"/>
      <c r="K1346" s="29"/>
      <c r="L1346" s="36"/>
      <c r="M1346" s="36"/>
      <c r="N1346" s="36"/>
      <c r="O1346" s="29"/>
      <c r="P1346" s="29"/>
      <c r="Q1346" s="29"/>
      <c r="R1346" s="29"/>
      <c r="S1346" s="29"/>
      <c r="T1346" s="29"/>
      <c r="U1346" s="29"/>
      <c r="V1346" s="29"/>
    </row>
    <row r="1347" spans="1:22" ht="12.75">
      <c r="A1347" s="23"/>
      <c r="B1347" s="25"/>
      <c r="C1347" s="41"/>
      <c r="D1347" s="29"/>
      <c r="E1347" s="29"/>
      <c r="F1347" s="29"/>
      <c r="G1347" s="29"/>
      <c r="H1347" s="29"/>
      <c r="I1347" s="23"/>
      <c r="J1347" s="29"/>
      <c r="K1347" s="29"/>
      <c r="L1347" s="36"/>
      <c r="M1347" s="36"/>
      <c r="N1347" s="36"/>
      <c r="O1347" s="29"/>
      <c r="P1347" s="29"/>
      <c r="Q1347" s="29"/>
      <c r="R1347" s="29"/>
      <c r="S1347" s="29"/>
      <c r="T1347" s="29"/>
      <c r="U1347" s="29"/>
      <c r="V1347" s="29"/>
    </row>
    <row r="1348" spans="1:22" ht="12.75">
      <c r="A1348" s="23"/>
      <c r="B1348" s="25"/>
      <c r="C1348" s="41"/>
      <c r="D1348" s="29"/>
      <c r="E1348" s="29"/>
      <c r="F1348" s="29"/>
      <c r="G1348" s="29"/>
      <c r="H1348" s="29"/>
      <c r="I1348" s="23"/>
      <c r="J1348" s="29"/>
      <c r="K1348" s="29"/>
      <c r="L1348" s="36"/>
      <c r="M1348" s="36"/>
      <c r="N1348" s="36"/>
      <c r="O1348" s="29"/>
      <c r="P1348" s="29"/>
      <c r="Q1348" s="29"/>
      <c r="R1348" s="29"/>
      <c r="S1348" s="29"/>
      <c r="T1348" s="29"/>
      <c r="U1348" s="29"/>
      <c r="V1348" s="29"/>
    </row>
    <row r="1349" spans="1:22" ht="12.75">
      <c r="A1349" s="23"/>
      <c r="B1349" s="25"/>
      <c r="C1349" s="41"/>
      <c r="D1349" s="29"/>
      <c r="E1349" s="29"/>
      <c r="F1349" s="29"/>
      <c r="G1349" s="29"/>
      <c r="H1349" s="29"/>
      <c r="I1349" s="23"/>
      <c r="J1349" s="29"/>
      <c r="K1349" s="29"/>
      <c r="L1349" s="36"/>
      <c r="M1349" s="36"/>
      <c r="N1349" s="36"/>
      <c r="O1349" s="29"/>
      <c r="P1349" s="29"/>
      <c r="Q1349" s="29"/>
      <c r="R1349" s="29"/>
      <c r="S1349" s="29"/>
      <c r="T1349" s="29"/>
      <c r="U1349" s="29"/>
      <c r="V1349" s="29"/>
    </row>
    <row r="1350" spans="1:22" ht="12.75">
      <c r="A1350" s="23"/>
      <c r="B1350" s="25"/>
      <c r="C1350" s="41"/>
      <c r="D1350" s="29"/>
      <c r="E1350" s="29"/>
      <c r="F1350" s="29"/>
      <c r="G1350" s="29"/>
      <c r="H1350" s="29"/>
      <c r="I1350" s="23"/>
      <c r="J1350" s="29"/>
      <c r="K1350" s="29"/>
      <c r="L1350" s="36"/>
      <c r="M1350" s="36"/>
      <c r="N1350" s="36"/>
      <c r="O1350" s="29"/>
      <c r="P1350" s="29"/>
      <c r="Q1350" s="29"/>
      <c r="R1350" s="29"/>
      <c r="S1350" s="29"/>
      <c r="T1350" s="29"/>
      <c r="U1350" s="29"/>
      <c r="V1350" s="29"/>
    </row>
    <row r="1351" spans="1:22" ht="12.75">
      <c r="A1351" s="23"/>
      <c r="B1351" s="25"/>
      <c r="C1351" s="41"/>
      <c r="D1351" s="29"/>
      <c r="E1351" s="29"/>
      <c r="F1351" s="29"/>
      <c r="G1351" s="29"/>
      <c r="H1351" s="29"/>
      <c r="I1351" s="23"/>
      <c r="J1351" s="29"/>
      <c r="K1351" s="29"/>
      <c r="L1351" s="36"/>
      <c r="M1351" s="36"/>
      <c r="N1351" s="36"/>
      <c r="O1351" s="29"/>
      <c r="P1351" s="29"/>
      <c r="Q1351" s="29"/>
      <c r="R1351" s="29"/>
      <c r="S1351" s="29"/>
      <c r="T1351" s="29"/>
      <c r="U1351" s="29"/>
      <c r="V1351" s="29"/>
    </row>
    <row r="1352" spans="1:22" ht="12.75">
      <c r="A1352" s="23"/>
      <c r="B1352" s="25"/>
      <c r="C1352" s="41"/>
      <c r="D1352" s="29"/>
      <c r="E1352" s="29"/>
      <c r="F1352" s="29"/>
      <c r="G1352" s="29"/>
      <c r="H1352" s="29"/>
      <c r="I1352" s="23"/>
      <c r="J1352" s="29"/>
      <c r="K1352" s="29"/>
      <c r="L1352" s="36"/>
      <c r="M1352" s="36"/>
      <c r="N1352" s="36"/>
      <c r="O1352" s="29"/>
      <c r="P1352" s="29"/>
      <c r="Q1352" s="29"/>
      <c r="R1352" s="29"/>
      <c r="S1352" s="29"/>
      <c r="T1352" s="29"/>
      <c r="U1352" s="29"/>
      <c r="V1352" s="29"/>
    </row>
    <row r="1353" spans="1:22" ht="12.75">
      <c r="A1353" s="23"/>
      <c r="B1353" s="25"/>
      <c r="C1353" s="41"/>
      <c r="D1353" s="29"/>
      <c r="E1353" s="29"/>
      <c r="F1353" s="29"/>
      <c r="G1353" s="29"/>
      <c r="H1353" s="29"/>
      <c r="I1353" s="23"/>
      <c r="J1353" s="29"/>
      <c r="K1353" s="29"/>
      <c r="L1353" s="36"/>
      <c r="M1353" s="36"/>
      <c r="N1353" s="36"/>
      <c r="O1353" s="29"/>
      <c r="P1353" s="29"/>
      <c r="Q1353" s="29"/>
      <c r="R1353" s="29"/>
      <c r="S1353" s="29"/>
      <c r="T1353" s="29"/>
      <c r="U1353" s="29"/>
      <c r="V1353" s="29"/>
    </row>
    <row r="1354" spans="1:22" ht="12.75">
      <c r="A1354" s="23"/>
      <c r="B1354" s="25"/>
      <c r="C1354" s="41"/>
      <c r="D1354" s="29"/>
      <c r="E1354" s="29"/>
      <c r="F1354" s="29"/>
      <c r="G1354" s="29"/>
      <c r="H1354" s="29"/>
      <c r="I1354" s="23"/>
      <c r="J1354" s="29"/>
      <c r="K1354" s="29"/>
      <c r="L1354" s="36"/>
      <c r="M1354" s="36"/>
      <c r="N1354" s="36"/>
      <c r="O1354" s="29"/>
      <c r="P1354" s="29"/>
      <c r="Q1354" s="29"/>
      <c r="R1354" s="29"/>
      <c r="S1354" s="29"/>
      <c r="T1354" s="29"/>
      <c r="U1354" s="29"/>
      <c r="V1354" s="29"/>
    </row>
    <row r="1355" spans="1:22" ht="12.75">
      <c r="A1355" s="23"/>
      <c r="B1355" s="25"/>
      <c r="C1355" s="41"/>
      <c r="D1355" s="29"/>
      <c r="E1355" s="29"/>
      <c r="F1355" s="29"/>
      <c r="G1355" s="29"/>
      <c r="H1355" s="29"/>
      <c r="I1355" s="23"/>
      <c r="J1355" s="29"/>
      <c r="K1355" s="29"/>
      <c r="L1355" s="36"/>
      <c r="M1355" s="36"/>
      <c r="N1355" s="36"/>
      <c r="O1355" s="29"/>
      <c r="P1355" s="29"/>
      <c r="Q1355" s="29"/>
      <c r="R1355" s="29"/>
      <c r="S1355" s="29"/>
      <c r="T1355" s="29"/>
      <c r="U1355" s="29"/>
      <c r="V1355" s="29"/>
    </row>
    <row r="1356" spans="1:22" ht="12.75">
      <c r="A1356" s="23"/>
      <c r="B1356" s="25"/>
      <c r="C1356" s="41"/>
      <c r="D1356" s="29"/>
      <c r="E1356" s="29"/>
      <c r="F1356" s="29"/>
      <c r="G1356" s="29"/>
      <c r="H1356" s="29"/>
      <c r="I1356" s="23"/>
      <c r="J1356" s="29"/>
      <c r="K1356" s="29"/>
      <c r="L1356" s="36"/>
      <c r="M1356" s="36"/>
      <c r="N1356" s="36"/>
      <c r="O1356" s="29"/>
      <c r="P1356" s="29"/>
      <c r="Q1356" s="29"/>
      <c r="R1356" s="29"/>
      <c r="S1356" s="29"/>
      <c r="T1356" s="29"/>
      <c r="U1356" s="29"/>
      <c r="V1356" s="29"/>
    </row>
    <row r="1357" spans="1:22" ht="12.75">
      <c r="A1357" s="23"/>
      <c r="B1357" s="25"/>
      <c r="C1357" s="41"/>
      <c r="D1357" s="29"/>
      <c r="E1357" s="29"/>
      <c r="F1357" s="29"/>
      <c r="G1357" s="29"/>
      <c r="H1357" s="29"/>
      <c r="I1357" s="23"/>
      <c r="J1357" s="29"/>
      <c r="K1357" s="29"/>
      <c r="L1357" s="36"/>
      <c r="M1357" s="36"/>
      <c r="N1357" s="36"/>
      <c r="O1357" s="29"/>
      <c r="P1357" s="29"/>
      <c r="Q1357" s="29"/>
      <c r="R1357" s="29"/>
      <c r="S1357" s="29"/>
      <c r="T1357" s="29"/>
      <c r="U1357" s="29"/>
      <c r="V1357" s="29"/>
    </row>
    <row r="1358" spans="1:22" ht="12.75">
      <c r="A1358" s="23"/>
      <c r="B1358" s="25"/>
      <c r="C1358" s="41"/>
      <c r="D1358" s="29"/>
      <c r="E1358" s="29"/>
      <c r="F1358" s="29"/>
      <c r="G1358" s="29"/>
      <c r="H1358" s="29"/>
      <c r="I1358" s="23"/>
      <c r="J1358" s="29"/>
      <c r="K1358" s="29"/>
      <c r="L1358" s="36"/>
      <c r="M1358" s="36"/>
      <c r="N1358" s="36"/>
      <c r="O1358" s="29"/>
      <c r="P1358" s="29"/>
      <c r="Q1358" s="29"/>
      <c r="R1358" s="29"/>
      <c r="S1358" s="29"/>
      <c r="T1358" s="29"/>
      <c r="U1358" s="29"/>
      <c r="V1358" s="29"/>
    </row>
    <row r="1359" spans="1:22" ht="12.75">
      <c r="A1359" s="23"/>
      <c r="B1359" s="25"/>
      <c r="C1359" s="41"/>
      <c r="D1359" s="29"/>
      <c r="E1359" s="29"/>
      <c r="F1359" s="29"/>
      <c r="G1359" s="29"/>
      <c r="H1359" s="29"/>
      <c r="I1359" s="23"/>
      <c r="J1359" s="29"/>
      <c r="K1359" s="29"/>
      <c r="L1359" s="36"/>
      <c r="M1359" s="36"/>
      <c r="N1359" s="36"/>
      <c r="O1359" s="29"/>
      <c r="P1359" s="29"/>
      <c r="Q1359" s="29"/>
      <c r="R1359" s="29"/>
      <c r="S1359" s="29"/>
      <c r="T1359" s="29"/>
      <c r="U1359" s="29"/>
      <c r="V1359" s="29"/>
    </row>
    <row r="1360" spans="1:22" ht="12.75">
      <c r="A1360" s="23"/>
      <c r="B1360" s="25"/>
      <c r="C1360" s="41"/>
      <c r="D1360" s="29"/>
      <c r="E1360" s="29"/>
      <c r="F1360" s="29"/>
      <c r="G1360" s="29"/>
      <c r="H1360" s="29"/>
      <c r="I1360" s="23"/>
      <c r="J1360" s="29"/>
      <c r="K1360" s="29"/>
      <c r="L1360" s="36"/>
      <c r="M1360" s="36"/>
      <c r="N1360" s="36"/>
      <c r="O1360" s="29"/>
      <c r="P1360" s="29"/>
      <c r="Q1360" s="29"/>
      <c r="R1360" s="29"/>
      <c r="S1360" s="29"/>
      <c r="T1360" s="29"/>
      <c r="U1360" s="29"/>
      <c r="V1360" s="29"/>
    </row>
    <row r="1361" spans="1:22" ht="12.75">
      <c r="A1361" s="23"/>
      <c r="B1361" s="25"/>
      <c r="C1361" s="41"/>
      <c r="D1361" s="29"/>
      <c r="E1361" s="29"/>
      <c r="F1361" s="29"/>
      <c r="G1361" s="29"/>
      <c r="H1361" s="29"/>
      <c r="I1361" s="23"/>
      <c r="J1361" s="29"/>
      <c r="K1361" s="29"/>
      <c r="L1361" s="36"/>
      <c r="M1361" s="36"/>
      <c r="N1361" s="36"/>
      <c r="O1361" s="29"/>
      <c r="P1361" s="29"/>
      <c r="Q1361" s="29"/>
      <c r="R1361" s="29"/>
      <c r="S1361" s="29"/>
      <c r="T1361" s="29"/>
      <c r="U1361" s="29"/>
      <c r="V1361" s="29"/>
    </row>
    <row r="1362" spans="1:22" ht="12.75">
      <c r="A1362" s="23"/>
      <c r="B1362" s="25"/>
      <c r="C1362" s="41"/>
      <c r="D1362" s="29"/>
      <c r="E1362" s="29"/>
      <c r="F1362" s="29"/>
      <c r="G1362" s="29"/>
      <c r="H1362" s="29"/>
      <c r="I1362" s="23"/>
      <c r="J1362" s="29"/>
      <c r="K1362" s="29"/>
      <c r="L1362" s="36"/>
      <c r="M1362" s="36"/>
      <c r="N1362" s="36"/>
      <c r="O1362" s="29"/>
      <c r="P1362" s="29"/>
      <c r="Q1362" s="29"/>
      <c r="R1362" s="29"/>
      <c r="S1362" s="29"/>
      <c r="T1362" s="29"/>
      <c r="U1362" s="29"/>
      <c r="V1362" s="29"/>
    </row>
    <row r="1363" spans="1:22" ht="12.75">
      <c r="A1363" s="23"/>
      <c r="B1363" s="25"/>
      <c r="C1363" s="41"/>
      <c r="D1363" s="29"/>
      <c r="E1363" s="29"/>
      <c r="F1363" s="29"/>
      <c r="G1363" s="29"/>
      <c r="H1363" s="29"/>
      <c r="I1363" s="23"/>
      <c r="J1363" s="29"/>
      <c r="K1363" s="29"/>
      <c r="L1363" s="36"/>
      <c r="M1363" s="36"/>
      <c r="N1363" s="36"/>
      <c r="O1363" s="29"/>
      <c r="P1363" s="29"/>
      <c r="Q1363" s="29"/>
      <c r="R1363" s="29"/>
      <c r="S1363" s="29"/>
      <c r="T1363" s="29"/>
      <c r="U1363" s="29"/>
      <c r="V1363" s="29"/>
    </row>
    <row r="1364" spans="1:22" ht="12.75">
      <c r="A1364" s="23"/>
      <c r="B1364" s="25"/>
      <c r="C1364" s="41"/>
      <c r="D1364" s="29"/>
      <c r="E1364" s="29"/>
      <c r="F1364" s="29"/>
      <c r="G1364" s="29"/>
      <c r="H1364" s="29"/>
      <c r="I1364" s="23"/>
      <c r="J1364" s="29"/>
      <c r="K1364" s="29"/>
      <c r="L1364" s="36"/>
      <c r="M1364" s="36"/>
      <c r="N1364" s="36"/>
      <c r="O1364" s="29"/>
      <c r="P1364" s="29"/>
      <c r="Q1364" s="29"/>
      <c r="R1364" s="29"/>
      <c r="S1364" s="29"/>
      <c r="T1364" s="29"/>
      <c r="U1364" s="29"/>
      <c r="V1364" s="29"/>
    </row>
    <row r="1365" spans="1:22" ht="12.75">
      <c r="A1365" s="23"/>
      <c r="B1365" s="25"/>
      <c r="C1365" s="41"/>
      <c r="D1365" s="29"/>
      <c r="E1365" s="29"/>
      <c r="F1365" s="29"/>
      <c r="G1365" s="29"/>
      <c r="H1365" s="29"/>
      <c r="I1365" s="23"/>
      <c r="J1365" s="29"/>
      <c r="K1365" s="29"/>
      <c r="L1365" s="36"/>
      <c r="M1365" s="36"/>
      <c r="N1365" s="36"/>
      <c r="O1365" s="29"/>
      <c r="P1365" s="29"/>
      <c r="Q1365" s="29"/>
      <c r="R1365" s="29"/>
      <c r="S1365" s="29"/>
      <c r="T1365" s="29"/>
      <c r="U1365" s="29"/>
      <c r="V1365" s="29"/>
    </row>
    <row r="1366" spans="1:22" ht="12.75">
      <c r="A1366" s="23"/>
      <c r="B1366" s="25"/>
      <c r="C1366" s="41"/>
      <c r="D1366" s="29"/>
      <c r="E1366" s="29"/>
      <c r="F1366" s="29"/>
      <c r="G1366" s="29"/>
      <c r="H1366" s="29"/>
      <c r="I1366" s="23"/>
      <c r="J1366" s="29"/>
      <c r="K1366" s="29"/>
      <c r="L1366" s="36"/>
      <c r="M1366" s="36"/>
      <c r="N1366" s="36"/>
      <c r="O1366" s="29"/>
      <c r="P1366" s="29"/>
      <c r="Q1366" s="29"/>
      <c r="R1366" s="29"/>
      <c r="S1366" s="29"/>
      <c r="T1366" s="29"/>
      <c r="U1366" s="29"/>
      <c r="V1366" s="29"/>
    </row>
    <row r="1367" spans="1:22" ht="12.75">
      <c r="A1367" s="23"/>
      <c r="B1367" s="25"/>
      <c r="C1367" s="41"/>
      <c r="D1367" s="29"/>
      <c r="E1367" s="29"/>
      <c r="F1367" s="29"/>
      <c r="G1367" s="29"/>
      <c r="H1367" s="29"/>
      <c r="I1367" s="23"/>
      <c r="J1367" s="29"/>
      <c r="K1367" s="29"/>
      <c r="L1367" s="36"/>
      <c r="M1367" s="36"/>
      <c r="N1367" s="36"/>
      <c r="O1367" s="29"/>
      <c r="P1367" s="29"/>
      <c r="Q1367" s="29"/>
      <c r="R1367" s="29"/>
      <c r="S1367" s="29"/>
      <c r="T1367" s="29"/>
      <c r="U1367" s="29"/>
      <c r="V1367" s="29"/>
    </row>
    <row r="1368" spans="1:22" ht="12.75">
      <c r="A1368" s="23"/>
      <c r="B1368" s="25"/>
      <c r="C1368" s="41"/>
      <c r="D1368" s="29"/>
      <c r="E1368" s="29"/>
      <c r="F1368" s="29"/>
      <c r="G1368" s="29"/>
      <c r="H1368" s="29"/>
      <c r="I1368" s="23"/>
      <c r="J1368" s="29"/>
      <c r="K1368" s="29"/>
      <c r="L1368" s="36"/>
      <c r="M1368" s="36"/>
      <c r="N1368" s="36"/>
      <c r="O1368" s="29"/>
      <c r="P1368" s="29"/>
      <c r="Q1368" s="29"/>
      <c r="R1368" s="29"/>
      <c r="S1368" s="29"/>
      <c r="T1368" s="29"/>
      <c r="U1368" s="29"/>
      <c r="V1368" s="29"/>
    </row>
    <row r="1369" spans="1:22" ht="12.75">
      <c r="A1369" s="23"/>
      <c r="B1369" s="25"/>
      <c r="C1369" s="41"/>
      <c r="D1369" s="29"/>
      <c r="E1369" s="29"/>
      <c r="F1369" s="29"/>
      <c r="G1369" s="29"/>
      <c r="H1369" s="29"/>
      <c r="I1369" s="23"/>
      <c r="J1369" s="29"/>
      <c r="K1369" s="29"/>
      <c r="L1369" s="36"/>
      <c r="M1369" s="36"/>
      <c r="N1369" s="36"/>
      <c r="O1369" s="29"/>
      <c r="P1369" s="29"/>
      <c r="Q1369" s="29"/>
      <c r="R1369" s="29"/>
      <c r="S1369" s="29"/>
      <c r="T1369" s="29"/>
      <c r="U1369" s="29"/>
      <c r="V1369" s="29"/>
    </row>
    <row r="1370" spans="1:22" ht="12.75">
      <c r="A1370" s="23"/>
      <c r="B1370" s="25"/>
      <c r="C1370" s="41"/>
      <c r="D1370" s="29"/>
      <c r="E1370" s="29"/>
      <c r="F1370" s="29"/>
      <c r="G1370" s="29"/>
      <c r="H1370" s="29"/>
      <c r="I1370" s="23"/>
      <c r="J1370" s="29"/>
      <c r="K1370" s="29"/>
      <c r="L1370" s="36"/>
      <c r="M1370" s="36"/>
      <c r="N1370" s="36"/>
      <c r="O1370" s="29"/>
      <c r="P1370" s="29"/>
      <c r="Q1370" s="29"/>
      <c r="R1370" s="29"/>
      <c r="S1370" s="29"/>
      <c r="T1370" s="29"/>
      <c r="U1370" s="29"/>
      <c r="V1370" s="29"/>
    </row>
    <row r="1371" spans="1:22" ht="12.75">
      <c r="A1371" s="23"/>
      <c r="B1371" s="25"/>
      <c r="C1371" s="41"/>
      <c r="D1371" s="29"/>
      <c r="E1371" s="29"/>
      <c r="F1371" s="29"/>
      <c r="G1371" s="29"/>
      <c r="H1371" s="29"/>
      <c r="I1371" s="23"/>
      <c r="J1371" s="29"/>
      <c r="K1371" s="29"/>
      <c r="L1371" s="36"/>
      <c r="M1371" s="36"/>
      <c r="N1371" s="36"/>
      <c r="O1371" s="29"/>
      <c r="P1371" s="29"/>
      <c r="Q1371" s="29"/>
      <c r="R1371" s="29"/>
      <c r="S1371" s="29"/>
      <c r="T1371" s="29"/>
      <c r="U1371" s="29"/>
      <c r="V1371" s="29"/>
    </row>
    <row r="1372" spans="1:22" ht="12.75">
      <c r="A1372" s="23"/>
      <c r="B1372" s="25"/>
      <c r="C1372" s="41"/>
      <c r="D1372" s="29"/>
      <c r="E1372" s="29"/>
      <c r="F1372" s="29"/>
      <c r="G1372" s="29"/>
      <c r="H1372" s="29"/>
      <c r="I1372" s="23"/>
      <c r="J1372" s="29"/>
      <c r="K1372" s="29"/>
      <c r="L1372" s="36"/>
      <c r="M1372" s="36"/>
      <c r="N1372" s="36"/>
      <c r="O1372" s="29"/>
      <c r="P1372" s="29"/>
      <c r="Q1372" s="29"/>
      <c r="R1372" s="29"/>
      <c r="S1372" s="29"/>
      <c r="T1372" s="29"/>
      <c r="U1372" s="29"/>
      <c r="V1372" s="29"/>
    </row>
    <row r="1373" spans="1:22" ht="12.75">
      <c r="A1373" s="23"/>
      <c r="B1373" s="25"/>
      <c r="C1373" s="41"/>
      <c r="D1373" s="29"/>
      <c r="E1373" s="29"/>
      <c r="F1373" s="29"/>
      <c r="G1373" s="29"/>
      <c r="H1373" s="29"/>
      <c r="I1373" s="23"/>
      <c r="J1373" s="29"/>
      <c r="K1373" s="29"/>
      <c r="L1373" s="36"/>
      <c r="M1373" s="36"/>
      <c r="N1373" s="36"/>
      <c r="O1373" s="29"/>
      <c r="P1373" s="29"/>
      <c r="Q1373" s="29"/>
      <c r="R1373" s="29"/>
      <c r="S1373" s="29"/>
      <c r="T1373" s="29"/>
      <c r="U1373" s="29"/>
      <c r="V1373" s="29"/>
    </row>
    <row r="1374" spans="1:22" ht="12.75">
      <c r="A1374" s="23"/>
      <c r="B1374" s="25"/>
      <c r="C1374" s="41"/>
      <c r="D1374" s="29"/>
      <c r="E1374" s="29"/>
      <c r="F1374" s="29"/>
      <c r="G1374" s="29"/>
      <c r="H1374" s="29"/>
      <c r="I1374" s="23"/>
      <c r="J1374" s="29"/>
      <c r="K1374" s="29"/>
      <c r="L1374" s="36"/>
      <c r="M1374" s="36"/>
      <c r="N1374" s="36"/>
      <c r="O1374" s="29"/>
      <c r="P1374" s="29"/>
      <c r="Q1374" s="29"/>
      <c r="R1374" s="29"/>
      <c r="S1374" s="29"/>
      <c r="T1374" s="29"/>
      <c r="U1374" s="29"/>
      <c r="V1374" s="29"/>
    </row>
    <row r="1375" spans="1:22" ht="12.75">
      <c r="A1375" s="23"/>
      <c r="B1375" s="25"/>
      <c r="C1375" s="41"/>
      <c r="D1375" s="29"/>
      <c r="E1375" s="29"/>
      <c r="F1375" s="29"/>
      <c r="G1375" s="29"/>
      <c r="H1375" s="29"/>
      <c r="I1375" s="23"/>
      <c r="J1375" s="29"/>
      <c r="K1375" s="29"/>
      <c r="L1375" s="36"/>
      <c r="M1375" s="36"/>
      <c r="N1375" s="36"/>
      <c r="O1375" s="29"/>
      <c r="P1375" s="29"/>
      <c r="Q1375" s="29"/>
      <c r="R1375" s="29"/>
      <c r="S1375" s="29"/>
      <c r="T1375" s="29"/>
      <c r="U1375" s="29"/>
      <c r="V1375" s="29"/>
    </row>
    <row r="1376" spans="1:22" ht="12.75">
      <c r="A1376" s="23"/>
      <c r="B1376" s="25"/>
      <c r="C1376" s="41"/>
      <c r="D1376" s="29"/>
      <c r="E1376" s="29"/>
      <c r="F1376" s="29"/>
      <c r="G1376" s="29"/>
      <c r="H1376" s="29"/>
      <c r="I1376" s="23"/>
      <c r="J1376" s="29"/>
      <c r="K1376" s="29"/>
      <c r="L1376" s="36"/>
      <c r="M1376" s="36"/>
      <c r="N1376" s="36"/>
      <c r="O1376" s="29"/>
      <c r="P1376" s="29"/>
      <c r="Q1376" s="29"/>
      <c r="R1376" s="29"/>
      <c r="S1376" s="29"/>
      <c r="T1376" s="29"/>
      <c r="U1376" s="29"/>
      <c r="V1376" s="29"/>
    </row>
    <row r="1377" spans="1:22" ht="12.75">
      <c r="A1377" s="23"/>
      <c r="B1377" s="25"/>
      <c r="C1377" s="41"/>
      <c r="D1377" s="29"/>
      <c r="E1377" s="29"/>
      <c r="F1377" s="29"/>
      <c r="G1377" s="29"/>
      <c r="H1377" s="29"/>
      <c r="I1377" s="23"/>
      <c r="J1377" s="29"/>
      <c r="K1377" s="29"/>
      <c r="L1377" s="36"/>
      <c r="M1377" s="36"/>
      <c r="N1377" s="36"/>
      <c r="O1377" s="29"/>
      <c r="P1377" s="29"/>
      <c r="Q1377" s="29"/>
      <c r="R1377" s="29"/>
      <c r="S1377" s="29"/>
      <c r="T1377" s="29"/>
      <c r="U1377" s="29"/>
      <c r="V1377" s="29"/>
    </row>
    <row r="1378" spans="1:22" ht="12.75">
      <c r="A1378" s="23"/>
      <c r="B1378" s="25"/>
      <c r="C1378" s="41"/>
      <c r="D1378" s="29"/>
      <c r="E1378" s="29"/>
      <c r="F1378" s="29"/>
      <c r="G1378" s="29"/>
      <c r="H1378" s="29"/>
      <c r="I1378" s="23"/>
      <c r="J1378" s="29"/>
      <c r="K1378" s="29"/>
      <c r="L1378" s="36"/>
      <c r="M1378" s="36"/>
      <c r="N1378" s="36"/>
      <c r="O1378" s="29"/>
      <c r="P1378" s="29"/>
      <c r="Q1378" s="29"/>
      <c r="R1378" s="29"/>
      <c r="S1378" s="29"/>
      <c r="T1378" s="29"/>
      <c r="U1378" s="29"/>
      <c r="V1378" s="29"/>
    </row>
    <row r="1379" spans="1:22" ht="12.75">
      <c r="A1379" s="23"/>
      <c r="B1379" s="25"/>
      <c r="C1379" s="41"/>
      <c r="D1379" s="29"/>
      <c r="E1379" s="29"/>
      <c r="F1379" s="29"/>
      <c r="G1379" s="29"/>
      <c r="H1379" s="29"/>
      <c r="I1379" s="23"/>
      <c r="J1379" s="29"/>
      <c r="K1379" s="29"/>
      <c r="L1379" s="36"/>
      <c r="M1379" s="36"/>
      <c r="N1379" s="36"/>
      <c r="O1379" s="29"/>
      <c r="P1379" s="29"/>
      <c r="Q1379" s="29"/>
      <c r="R1379" s="29"/>
      <c r="S1379" s="29"/>
      <c r="T1379" s="29"/>
      <c r="U1379" s="29"/>
      <c r="V1379" s="29"/>
    </row>
    <row r="1380" spans="1:22" ht="12.75">
      <c r="A1380" s="23"/>
      <c r="B1380" s="25"/>
      <c r="C1380" s="41"/>
      <c r="D1380" s="29"/>
      <c r="E1380" s="29"/>
      <c r="F1380" s="29"/>
      <c r="G1380" s="29"/>
      <c r="H1380" s="29"/>
      <c r="I1380" s="23"/>
      <c r="J1380" s="29"/>
      <c r="K1380" s="29"/>
      <c r="L1380" s="36"/>
      <c r="M1380" s="36"/>
      <c r="N1380" s="36"/>
      <c r="O1380" s="29"/>
      <c r="P1380" s="29"/>
      <c r="Q1380" s="29"/>
      <c r="R1380" s="29"/>
      <c r="S1380" s="29"/>
      <c r="T1380" s="29"/>
      <c r="U1380" s="29"/>
      <c r="V1380" s="29"/>
    </row>
    <row r="1381" spans="1:22" ht="12.75">
      <c r="A1381" s="23"/>
      <c r="B1381" s="25"/>
      <c r="C1381" s="41"/>
      <c r="D1381" s="29"/>
      <c r="E1381" s="29"/>
      <c r="F1381" s="29"/>
      <c r="G1381" s="29"/>
      <c r="H1381" s="29"/>
      <c r="I1381" s="23"/>
      <c r="J1381" s="29"/>
      <c r="K1381" s="29"/>
      <c r="L1381" s="36"/>
      <c r="M1381" s="36"/>
      <c r="N1381" s="36"/>
      <c r="O1381" s="29"/>
      <c r="P1381" s="29"/>
      <c r="Q1381" s="29"/>
      <c r="R1381" s="29"/>
      <c r="S1381" s="29"/>
      <c r="T1381" s="29"/>
      <c r="U1381" s="29"/>
      <c r="V1381" s="29"/>
    </row>
    <row r="1382" spans="1:22" ht="12.75">
      <c r="A1382" s="23"/>
      <c r="B1382" s="25"/>
      <c r="C1382" s="41"/>
      <c r="D1382" s="29"/>
      <c r="E1382" s="29"/>
      <c r="F1382" s="29"/>
      <c r="G1382" s="29"/>
      <c r="H1382" s="29"/>
      <c r="I1382" s="23"/>
      <c r="J1382" s="29"/>
      <c r="K1382" s="29"/>
      <c r="L1382" s="36"/>
      <c r="M1382" s="36"/>
      <c r="N1382" s="36"/>
      <c r="O1382" s="29"/>
      <c r="P1382" s="29"/>
      <c r="Q1382" s="29"/>
      <c r="R1382" s="29"/>
      <c r="S1382" s="29"/>
      <c r="T1382" s="29"/>
      <c r="U1382" s="29"/>
      <c r="V1382" s="29"/>
    </row>
    <row r="1383" spans="1:22" ht="12.75">
      <c r="A1383" s="23"/>
      <c r="B1383" s="25"/>
      <c r="C1383" s="41"/>
      <c r="D1383" s="29"/>
      <c r="E1383" s="29"/>
      <c r="F1383" s="29"/>
      <c r="G1383" s="29"/>
      <c r="H1383" s="29"/>
      <c r="I1383" s="23"/>
      <c r="J1383" s="29"/>
      <c r="K1383" s="29"/>
      <c r="L1383" s="36"/>
      <c r="M1383" s="36"/>
      <c r="N1383" s="36"/>
      <c r="O1383" s="29"/>
      <c r="P1383" s="29"/>
      <c r="Q1383" s="29"/>
      <c r="R1383" s="29"/>
      <c r="S1383" s="29"/>
      <c r="T1383" s="29"/>
      <c r="U1383" s="29"/>
      <c r="V1383" s="29"/>
    </row>
    <row r="1384" spans="1:22" ht="12.75">
      <c r="A1384" s="23"/>
      <c r="B1384" s="25"/>
      <c r="C1384" s="41"/>
      <c r="D1384" s="29"/>
      <c r="E1384" s="29"/>
      <c r="F1384" s="29"/>
      <c r="G1384" s="29"/>
      <c r="H1384" s="29"/>
      <c r="I1384" s="23"/>
      <c r="J1384" s="29"/>
      <c r="K1384" s="29"/>
      <c r="L1384" s="36"/>
      <c r="M1384" s="36"/>
      <c r="N1384" s="36"/>
      <c r="O1384" s="29"/>
      <c r="P1384" s="29"/>
      <c r="Q1384" s="29"/>
      <c r="R1384" s="29"/>
      <c r="S1384" s="29"/>
      <c r="T1384" s="29"/>
      <c r="U1384" s="29"/>
      <c r="V1384" s="29"/>
    </row>
    <row r="1385" spans="1:22" ht="12.75">
      <c r="A1385" s="23"/>
      <c r="B1385" s="25"/>
      <c r="C1385" s="41"/>
      <c r="D1385" s="29"/>
      <c r="E1385" s="29"/>
      <c r="F1385" s="29"/>
      <c r="G1385" s="29"/>
      <c r="H1385" s="29"/>
      <c r="I1385" s="23"/>
      <c r="J1385" s="29"/>
      <c r="K1385" s="29"/>
      <c r="L1385" s="36"/>
      <c r="M1385" s="36"/>
      <c r="N1385" s="36"/>
      <c r="O1385" s="29"/>
      <c r="P1385" s="29"/>
      <c r="Q1385" s="29"/>
      <c r="R1385" s="29"/>
      <c r="S1385" s="29"/>
      <c r="T1385" s="29"/>
      <c r="U1385" s="29"/>
      <c r="V1385" s="29"/>
    </row>
    <row r="1386" spans="1:22" ht="12.75">
      <c r="A1386" s="23"/>
      <c r="B1386" s="25"/>
      <c r="C1386" s="41"/>
      <c r="D1386" s="29"/>
      <c r="E1386" s="29"/>
      <c r="F1386" s="29"/>
      <c r="G1386" s="29"/>
      <c r="H1386" s="29"/>
      <c r="I1386" s="23"/>
      <c r="J1386" s="29"/>
      <c r="K1386" s="29"/>
      <c r="L1386" s="36"/>
      <c r="M1386" s="36"/>
      <c r="N1386" s="36"/>
      <c r="O1386" s="29"/>
      <c r="P1386" s="29"/>
      <c r="Q1386" s="29"/>
      <c r="R1386" s="29"/>
      <c r="S1386" s="29"/>
      <c r="T1386" s="29"/>
      <c r="U1386" s="29"/>
      <c r="V1386" s="29"/>
    </row>
    <row r="1387" spans="1:22" ht="12.75">
      <c r="A1387" s="23"/>
      <c r="B1387" s="25"/>
      <c r="C1387" s="41"/>
      <c r="D1387" s="29"/>
      <c r="E1387" s="29"/>
      <c r="F1387" s="29"/>
      <c r="G1387" s="29"/>
      <c r="H1387" s="29"/>
      <c r="I1387" s="23"/>
      <c r="J1387" s="29"/>
      <c r="K1387" s="29"/>
      <c r="L1387" s="36"/>
      <c r="M1387" s="36"/>
      <c r="N1387" s="36"/>
      <c r="O1387" s="29"/>
      <c r="P1387" s="29"/>
      <c r="Q1387" s="29"/>
      <c r="R1387" s="29"/>
      <c r="S1387" s="29"/>
      <c r="T1387" s="29"/>
      <c r="U1387" s="29"/>
      <c r="V1387" s="29"/>
    </row>
    <row r="1388" spans="1:22" ht="12.75">
      <c r="A1388" s="23"/>
      <c r="B1388" s="25"/>
      <c r="C1388" s="41"/>
      <c r="D1388" s="29"/>
      <c r="E1388" s="29"/>
      <c r="F1388" s="29"/>
      <c r="G1388" s="29"/>
      <c r="H1388" s="29"/>
      <c r="I1388" s="23"/>
      <c r="J1388" s="29"/>
      <c r="K1388" s="29"/>
      <c r="L1388" s="36"/>
      <c r="M1388" s="36"/>
      <c r="N1388" s="36"/>
      <c r="O1388" s="29"/>
      <c r="P1388" s="29"/>
      <c r="Q1388" s="29"/>
      <c r="R1388" s="29"/>
      <c r="S1388" s="29"/>
      <c r="T1388" s="29"/>
      <c r="U1388" s="29"/>
      <c r="V1388" s="29"/>
    </row>
    <row r="1389" spans="1:22" ht="12.75">
      <c r="A1389" s="23"/>
      <c r="B1389" s="25"/>
      <c r="C1389" s="41"/>
      <c r="D1389" s="29"/>
      <c r="E1389" s="29"/>
      <c r="F1389" s="29"/>
      <c r="G1389" s="29"/>
      <c r="H1389" s="29"/>
      <c r="I1389" s="23"/>
      <c r="J1389" s="29"/>
      <c r="K1389" s="29"/>
      <c r="L1389" s="36"/>
      <c r="M1389" s="36"/>
      <c r="N1389" s="36"/>
      <c r="O1389" s="29"/>
      <c r="P1389" s="29"/>
      <c r="Q1389" s="29"/>
      <c r="R1389" s="29"/>
      <c r="S1389" s="29"/>
      <c r="T1389" s="29"/>
      <c r="U1389" s="29"/>
      <c r="V1389" s="29"/>
    </row>
    <row r="1390" spans="1:22" ht="12.75">
      <c r="A1390" s="23"/>
      <c r="B1390" s="25"/>
      <c r="C1390" s="41"/>
      <c r="D1390" s="29"/>
      <c r="E1390" s="29"/>
      <c r="F1390" s="29"/>
      <c r="G1390" s="29"/>
      <c r="H1390" s="29"/>
      <c r="I1390" s="23"/>
      <c r="J1390" s="29"/>
      <c r="K1390" s="29"/>
      <c r="L1390" s="36"/>
      <c r="M1390" s="36"/>
      <c r="N1390" s="36"/>
      <c r="O1390" s="29"/>
      <c r="P1390" s="29"/>
      <c r="Q1390" s="29"/>
      <c r="R1390" s="29"/>
      <c r="S1390" s="29"/>
      <c r="T1390" s="29"/>
      <c r="U1390" s="29"/>
      <c r="V1390" s="29"/>
    </row>
    <row r="1391" spans="1:22" ht="12.75">
      <c r="A1391" s="23"/>
      <c r="B1391" s="25"/>
      <c r="C1391" s="41"/>
      <c r="D1391" s="29"/>
      <c r="E1391" s="29"/>
      <c r="F1391" s="29"/>
      <c r="G1391" s="29"/>
      <c r="H1391" s="29"/>
      <c r="I1391" s="23"/>
      <c r="J1391" s="29"/>
      <c r="K1391" s="29"/>
      <c r="L1391" s="36"/>
      <c r="M1391" s="36"/>
      <c r="N1391" s="36"/>
      <c r="O1391" s="29"/>
      <c r="P1391" s="29"/>
      <c r="Q1391" s="29"/>
      <c r="R1391" s="29"/>
      <c r="S1391" s="29"/>
      <c r="T1391" s="29"/>
      <c r="U1391" s="29"/>
      <c r="V1391" s="29"/>
    </row>
    <row r="1392" spans="1:22" ht="12.75">
      <c r="A1392" s="23"/>
      <c r="B1392" s="25"/>
      <c r="C1392" s="41"/>
      <c r="D1392" s="29"/>
      <c r="E1392" s="29"/>
      <c r="F1392" s="29"/>
      <c r="G1392" s="29"/>
      <c r="H1392" s="29"/>
      <c r="I1392" s="23"/>
      <c r="J1392" s="29"/>
      <c r="K1392" s="29"/>
      <c r="L1392" s="36"/>
      <c r="M1392" s="36"/>
      <c r="N1392" s="36"/>
      <c r="O1392" s="29"/>
      <c r="P1392" s="29"/>
      <c r="Q1392" s="29"/>
      <c r="R1392" s="29"/>
      <c r="S1392" s="29"/>
      <c r="T1392" s="29"/>
      <c r="U1392" s="29"/>
      <c r="V1392" s="29"/>
    </row>
    <row r="1393" spans="1:22" ht="12.75">
      <c r="A1393" s="23"/>
      <c r="B1393" s="25"/>
      <c r="C1393" s="41"/>
      <c r="D1393" s="29"/>
      <c r="E1393" s="29"/>
      <c r="F1393" s="29"/>
      <c r="G1393" s="29"/>
      <c r="H1393" s="29"/>
      <c r="I1393" s="23"/>
      <c r="J1393" s="29"/>
      <c r="K1393" s="29"/>
      <c r="L1393" s="36"/>
      <c r="M1393" s="36"/>
      <c r="N1393" s="36"/>
      <c r="O1393" s="29"/>
      <c r="P1393" s="29"/>
      <c r="Q1393" s="29"/>
      <c r="R1393" s="29"/>
      <c r="S1393" s="29"/>
      <c r="T1393" s="29"/>
      <c r="U1393" s="29"/>
      <c r="V1393" s="29"/>
    </row>
    <row r="1394" spans="1:22" ht="12.75">
      <c r="A1394" s="23"/>
      <c r="B1394" s="25"/>
      <c r="C1394" s="41"/>
      <c r="D1394" s="29"/>
      <c r="E1394" s="29"/>
      <c r="F1394" s="29"/>
      <c r="G1394" s="29"/>
      <c r="H1394" s="29"/>
      <c r="I1394" s="23"/>
      <c r="J1394" s="29"/>
      <c r="K1394" s="29"/>
      <c r="L1394" s="36"/>
      <c r="M1394" s="36"/>
      <c r="N1394" s="36"/>
      <c r="O1394" s="29"/>
      <c r="P1394" s="29"/>
      <c r="Q1394" s="29"/>
      <c r="R1394" s="29"/>
      <c r="S1394" s="29"/>
      <c r="T1394" s="29"/>
      <c r="U1394" s="29"/>
      <c r="V1394" s="29"/>
    </row>
    <row r="1395" spans="1:22" ht="12.75">
      <c r="A1395" s="23"/>
      <c r="B1395" s="25"/>
      <c r="C1395" s="41"/>
      <c r="D1395" s="29"/>
      <c r="E1395" s="29"/>
      <c r="F1395" s="29"/>
      <c r="G1395" s="29"/>
      <c r="H1395" s="29"/>
      <c r="I1395" s="23"/>
      <c r="J1395" s="29"/>
      <c r="K1395" s="29"/>
      <c r="L1395" s="36"/>
      <c r="M1395" s="36"/>
      <c r="N1395" s="36"/>
      <c r="O1395" s="29"/>
      <c r="P1395" s="29"/>
      <c r="Q1395" s="29"/>
      <c r="R1395" s="29"/>
      <c r="S1395" s="29"/>
      <c r="T1395" s="29"/>
      <c r="U1395" s="29"/>
      <c r="V1395" s="29"/>
    </row>
    <row r="1396" spans="1:22" ht="12.75">
      <c r="A1396" s="23"/>
      <c r="B1396" s="25"/>
      <c r="C1396" s="41"/>
      <c r="D1396" s="29"/>
      <c r="E1396" s="29"/>
      <c r="F1396" s="29"/>
      <c r="G1396" s="29"/>
      <c r="H1396" s="29"/>
      <c r="I1396" s="23"/>
      <c r="J1396" s="29"/>
      <c r="K1396" s="29"/>
      <c r="L1396" s="36"/>
      <c r="M1396" s="36"/>
      <c r="N1396" s="36"/>
      <c r="O1396" s="29"/>
      <c r="P1396" s="29"/>
      <c r="Q1396" s="29"/>
      <c r="R1396" s="29"/>
      <c r="S1396" s="29"/>
      <c r="T1396" s="29"/>
      <c r="U1396" s="29"/>
      <c r="V1396" s="29"/>
    </row>
    <row r="1397" spans="1:22" ht="12.75">
      <c r="A1397" s="23"/>
      <c r="B1397" s="25"/>
      <c r="C1397" s="41"/>
      <c r="D1397" s="29"/>
      <c r="E1397" s="29"/>
      <c r="F1397" s="29"/>
      <c r="G1397" s="29"/>
      <c r="H1397" s="29"/>
      <c r="I1397" s="23"/>
      <c r="J1397" s="29"/>
      <c r="K1397" s="29"/>
      <c r="L1397" s="36"/>
      <c r="M1397" s="36"/>
      <c r="N1397" s="36"/>
      <c r="O1397" s="29"/>
      <c r="P1397" s="29"/>
      <c r="Q1397" s="29"/>
      <c r="R1397" s="29"/>
      <c r="S1397" s="29"/>
      <c r="T1397" s="29"/>
      <c r="U1397" s="29"/>
      <c r="V1397" s="29"/>
    </row>
    <row r="1398" spans="1:22" ht="12.75">
      <c r="A1398" s="23"/>
      <c r="B1398" s="25"/>
      <c r="C1398" s="41"/>
      <c r="D1398" s="29"/>
      <c r="E1398" s="29"/>
      <c r="F1398" s="29"/>
      <c r="G1398" s="29"/>
      <c r="H1398" s="29"/>
      <c r="I1398" s="23"/>
      <c r="J1398" s="29"/>
      <c r="K1398" s="29"/>
      <c r="L1398" s="36"/>
      <c r="M1398" s="36"/>
      <c r="N1398" s="36"/>
      <c r="O1398" s="29"/>
      <c r="P1398" s="29"/>
      <c r="Q1398" s="29"/>
      <c r="R1398" s="29"/>
      <c r="S1398" s="29"/>
      <c r="T1398" s="29"/>
      <c r="U1398" s="29"/>
      <c r="V1398" s="29"/>
    </row>
    <row r="1399" spans="1:22" ht="12.75">
      <c r="A1399" s="23"/>
      <c r="B1399" s="25"/>
      <c r="C1399" s="41"/>
      <c r="D1399" s="29"/>
      <c r="E1399" s="29"/>
      <c r="F1399" s="29"/>
      <c r="G1399" s="29"/>
      <c r="H1399" s="29"/>
      <c r="I1399" s="23"/>
      <c r="J1399" s="29"/>
      <c r="K1399" s="29"/>
      <c r="L1399" s="36"/>
      <c r="M1399" s="36"/>
      <c r="N1399" s="36"/>
      <c r="O1399" s="29"/>
      <c r="P1399" s="29"/>
      <c r="Q1399" s="29"/>
      <c r="R1399" s="29"/>
      <c r="S1399" s="29"/>
      <c r="T1399" s="29"/>
      <c r="U1399" s="29"/>
      <c r="V1399" s="29"/>
    </row>
    <row r="1400" spans="1:22" ht="12.75">
      <c r="A1400" s="23"/>
      <c r="B1400" s="25"/>
      <c r="C1400" s="41"/>
      <c r="D1400" s="29"/>
      <c r="E1400" s="29"/>
      <c r="F1400" s="29"/>
      <c r="G1400" s="29"/>
      <c r="H1400" s="29"/>
      <c r="I1400" s="23"/>
      <c r="J1400" s="29"/>
      <c r="K1400" s="29"/>
      <c r="L1400" s="36"/>
      <c r="M1400" s="36"/>
      <c r="N1400" s="36"/>
      <c r="O1400" s="29"/>
      <c r="P1400" s="29"/>
      <c r="Q1400" s="29"/>
      <c r="R1400" s="29"/>
      <c r="S1400" s="29"/>
      <c r="T1400" s="29"/>
      <c r="U1400" s="29"/>
      <c r="V1400" s="29"/>
    </row>
    <row r="1401" spans="1:22" ht="12.75">
      <c r="A1401" s="23"/>
      <c r="B1401" s="25"/>
      <c r="C1401" s="41"/>
      <c r="D1401" s="29"/>
      <c r="E1401" s="29"/>
      <c r="F1401" s="29"/>
      <c r="G1401" s="29"/>
      <c r="H1401" s="29"/>
      <c r="I1401" s="23"/>
      <c r="J1401" s="29"/>
      <c r="K1401" s="29"/>
      <c r="L1401" s="36"/>
      <c r="M1401" s="36"/>
      <c r="N1401" s="36"/>
      <c r="O1401" s="29"/>
      <c r="P1401" s="29"/>
      <c r="Q1401" s="29"/>
      <c r="R1401" s="29"/>
      <c r="S1401" s="29"/>
      <c r="T1401" s="29"/>
      <c r="U1401" s="29"/>
      <c r="V1401" s="29"/>
    </row>
    <row r="1402" spans="1:22" ht="12.75">
      <c r="A1402" s="23"/>
      <c r="B1402" s="25"/>
      <c r="C1402" s="41"/>
      <c r="D1402" s="29"/>
      <c r="E1402" s="29"/>
      <c r="F1402" s="29"/>
      <c r="G1402" s="29"/>
      <c r="H1402" s="29"/>
      <c r="I1402" s="23"/>
      <c r="J1402" s="29"/>
      <c r="K1402" s="29"/>
      <c r="L1402" s="36"/>
      <c r="M1402" s="36"/>
      <c r="N1402" s="36"/>
      <c r="O1402" s="29"/>
      <c r="P1402" s="29"/>
      <c r="Q1402" s="29"/>
      <c r="R1402" s="29"/>
      <c r="S1402" s="29"/>
      <c r="T1402" s="29"/>
      <c r="U1402" s="29"/>
      <c r="V1402" s="29"/>
    </row>
    <row r="1403" spans="1:22" ht="12.75">
      <c r="A1403" s="23"/>
      <c r="B1403" s="25"/>
      <c r="C1403" s="41"/>
      <c r="D1403" s="29"/>
      <c r="E1403" s="29"/>
      <c r="F1403" s="29"/>
      <c r="G1403" s="29"/>
      <c r="H1403" s="29"/>
      <c r="I1403" s="23"/>
      <c r="J1403" s="29"/>
      <c r="K1403" s="29"/>
      <c r="L1403" s="36"/>
      <c r="M1403" s="36"/>
      <c r="N1403" s="36"/>
      <c r="O1403" s="29"/>
      <c r="P1403" s="29"/>
      <c r="Q1403" s="29"/>
      <c r="R1403" s="29"/>
      <c r="S1403" s="29"/>
      <c r="T1403" s="29"/>
      <c r="U1403" s="29"/>
      <c r="V1403" s="29"/>
    </row>
    <row r="1404" spans="1:22" ht="12.75">
      <c r="A1404" s="23"/>
      <c r="B1404" s="25"/>
      <c r="C1404" s="41"/>
      <c r="D1404" s="29"/>
      <c r="E1404" s="29"/>
      <c r="F1404" s="29"/>
      <c r="G1404" s="29"/>
      <c r="H1404" s="29"/>
      <c r="I1404" s="23"/>
      <c r="J1404" s="29"/>
      <c r="K1404" s="29"/>
      <c r="L1404" s="36"/>
      <c r="M1404" s="36"/>
      <c r="N1404" s="36"/>
      <c r="O1404" s="29"/>
      <c r="P1404" s="29"/>
      <c r="Q1404" s="29"/>
      <c r="R1404" s="29"/>
      <c r="S1404" s="29"/>
      <c r="T1404" s="29"/>
      <c r="U1404" s="29"/>
      <c r="V1404" s="29"/>
    </row>
    <row r="1405" spans="1:22" ht="12.75">
      <c r="A1405" s="23"/>
      <c r="B1405" s="25"/>
      <c r="C1405" s="41"/>
      <c r="D1405" s="29"/>
      <c r="E1405" s="29"/>
      <c r="F1405" s="29"/>
      <c r="G1405" s="29"/>
      <c r="H1405" s="29"/>
      <c r="I1405" s="23"/>
      <c r="J1405" s="29"/>
      <c r="K1405" s="29"/>
      <c r="L1405" s="36"/>
      <c r="M1405" s="36"/>
      <c r="N1405" s="36"/>
      <c r="O1405" s="29"/>
      <c r="P1405" s="29"/>
      <c r="Q1405" s="29"/>
      <c r="R1405" s="29"/>
      <c r="S1405" s="29"/>
      <c r="T1405" s="29"/>
      <c r="U1405" s="29"/>
      <c r="V1405" s="29"/>
    </row>
    <row r="1406" spans="1:22" ht="12.75">
      <c r="A1406" s="23"/>
      <c r="B1406" s="25"/>
      <c r="C1406" s="41"/>
      <c r="D1406" s="29"/>
      <c r="E1406" s="29"/>
      <c r="F1406" s="29"/>
      <c r="G1406" s="29"/>
      <c r="H1406" s="29"/>
      <c r="I1406" s="23"/>
      <c r="J1406" s="29"/>
      <c r="K1406" s="29"/>
      <c r="L1406" s="36"/>
      <c r="M1406" s="36"/>
      <c r="N1406" s="36"/>
      <c r="O1406" s="29"/>
      <c r="P1406" s="29"/>
      <c r="Q1406" s="29"/>
      <c r="R1406" s="29"/>
      <c r="S1406" s="29"/>
      <c r="T1406" s="29"/>
      <c r="U1406" s="29"/>
      <c r="V1406" s="29"/>
    </row>
    <row r="1407" spans="1:22" ht="12.75">
      <c r="A1407" s="23"/>
      <c r="B1407" s="25"/>
      <c r="C1407" s="41"/>
      <c r="D1407" s="29"/>
      <c r="E1407" s="29"/>
      <c r="F1407" s="29"/>
      <c r="G1407" s="29"/>
      <c r="H1407" s="29"/>
      <c r="I1407" s="23"/>
      <c r="J1407" s="29"/>
      <c r="K1407" s="29"/>
      <c r="L1407" s="36"/>
      <c r="M1407" s="36"/>
      <c r="N1407" s="36"/>
      <c r="O1407" s="29"/>
      <c r="P1407" s="29"/>
      <c r="Q1407" s="29"/>
      <c r="R1407" s="29"/>
      <c r="S1407" s="29"/>
      <c r="T1407" s="29"/>
      <c r="U1407" s="29"/>
      <c r="V1407" s="29"/>
    </row>
    <row r="1408" spans="1:22" ht="12.75">
      <c r="A1408" s="23"/>
      <c r="B1408" s="25"/>
      <c r="C1408" s="41"/>
      <c r="D1408" s="29"/>
      <c r="E1408" s="29"/>
      <c r="F1408" s="29"/>
      <c r="G1408" s="29"/>
      <c r="H1408" s="29"/>
      <c r="I1408" s="23"/>
      <c r="J1408" s="29"/>
      <c r="K1408" s="29"/>
      <c r="L1408" s="36"/>
      <c r="M1408" s="36"/>
      <c r="N1408" s="36"/>
      <c r="O1408" s="29"/>
      <c r="P1408" s="29"/>
      <c r="Q1408" s="29"/>
      <c r="R1408" s="29"/>
      <c r="S1408" s="29"/>
      <c r="T1408" s="29"/>
      <c r="U1408" s="29"/>
      <c r="V1408" s="29"/>
    </row>
    <row r="1409" spans="1:22" ht="12.75">
      <c r="A1409" s="23"/>
      <c r="B1409" s="25"/>
      <c r="C1409" s="41"/>
      <c r="D1409" s="29"/>
      <c r="E1409" s="29"/>
      <c r="F1409" s="29"/>
      <c r="G1409" s="29"/>
      <c r="H1409" s="29"/>
      <c r="I1409" s="23"/>
      <c r="J1409" s="29"/>
      <c r="K1409" s="29"/>
      <c r="L1409" s="36"/>
      <c r="M1409" s="36"/>
      <c r="N1409" s="36"/>
      <c r="O1409" s="29"/>
      <c r="P1409" s="29"/>
      <c r="Q1409" s="29"/>
      <c r="R1409" s="29"/>
      <c r="S1409" s="29"/>
      <c r="T1409" s="29"/>
      <c r="U1409" s="29"/>
      <c r="V1409" s="29"/>
    </row>
    <row r="1410" spans="1:22" ht="12.75">
      <c r="A1410" s="23"/>
      <c r="B1410" s="25"/>
      <c r="C1410" s="41"/>
      <c r="D1410" s="29"/>
      <c r="E1410" s="29"/>
      <c r="F1410" s="29"/>
      <c r="G1410" s="29"/>
      <c r="H1410" s="29"/>
      <c r="I1410" s="23"/>
      <c r="J1410" s="29"/>
      <c r="K1410" s="29"/>
      <c r="L1410" s="36"/>
      <c r="M1410" s="36"/>
      <c r="N1410" s="36"/>
      <c r="O1410" s="29"/>
      <c r="P1410" s="29"/>
      <c r="Q1410" s="29"/>
      <c r="R1410" s="29"/>
      <c r="S1410" s="29"/>
      <c r="T1410" s="29"/>
      <c r="U1410" s="29"/>
      <c r="V1410" s="29"/>
    </row>
    <row r="1411" spans="1:22" ht="12.75">
      <c r="A1411" s="23"/>
      <c r="B1411" s="25"/>
      <c r="C1411" s="41"/>
      <c r="D1411" s="29"/>
      <c r="E1411" s="29"/>
      <c r="F1411" s="29"/>
      <c r="G1411" s="29"/>
      <c r="H1411" s="29"/>
      <c r="I1411" s="23"/>
      <c r="J1411" s="29"/>
      <c r="K1411" s="29"/>
      <c r="L1411" s="36"/>
      <c r="M1411" s="36"/>
      <c r="N1411" s="36"/>
      <c r="O1411" s="29"/>
      <c r="P1411" s="29"/>
      <c r="Q1411" s="29"/>
      <c r="R1411" s="29"/>
      <c r="S1411" s="29"/>
      <c r="T1411" s="29"/>
      <c r="U1411" s="29"/>
      <c r="V1411" s="29"/>
    </row>
    <row r="1412" spans="1:22" ht="12.75">
      <c r="A1412" s="23"/>
      <c r="B1412" s="25"/>
      <c r="C1412" s="41"/>
      <c r="D1412" s="29"/>
      <c r="E1412" s="29"/>
      <c r="F1412" s="29"/>
      <c r="G1412" s="29"/>
      <c r="H1412" s="29"/>
      <c r="I1412" s="23"/>
      <c r="J1412" s="29"/>
      <c r="K1412" s="29"/>
      <c r="L1412" s="36"/>
      <c r="M1412" s="36"/>
      <c r="N1412" s="36"/>
      <c r="O1412" s="29"/>
      <c r="P1412" s="29"/>
      <c r="Q1412" s="29"/>
      <c r="R1412" s="29"/>
      <c r="S1412" s="29"/>
      <c r="T1412" s="29"/>
      <c r="U1412" s="29"/>
      <c r="V1412" s="29"/>
    </row>
    <row r="1413" spans="1:22" ht="12.75">
      <c r="A1413" s="23"/>
      <c r="B1413" s="25"/>
      <c r="C1413" s="41"/>
      <c r="D1413" s="29"/>
      <c r="E1413" s="29"/>
      <c r="F1413" s="29"/>
      <c r="G1413" s="29"/>
      <c r="H1413" s="29"/>
      <c r="I1413" s="23"/>
      <c r="J1413" s="29"/>
      <c r="K1413" s="29"/>
      <c r="L1413" s="36"/>
      <c r="M1413" s="36"/>
      <c r="N1413" s="36"/>
      <c r="O1413" s="29"/>
      <c r="P1413" s="29"/>
      <c r="Q1413" s="29"/>
      <c r="R1413" s="29"/>
      <c r="S1413" s="29"/>
      <c r="T1413" s="29"/>
      <c r="U1413" s="29"/>
      <c r="V1413" s="29"/>
    </row>
    <row r="1414" spans="1:22" ht="12.75">
      <c r="A1414" s="23"/>
      <c r="B1414" s="25"/>
      <c r="C1414" s="41"/>
      <c r="D1414" s="29"/>
      <c r="E1414" s="29"/>
      <c r="F1414" s="29"/>
      <c r="G1414" s="29"/>
      <c r="H1414" s="29"/>
      <c r="I1414" s="23"/>
      <c r="J1414" s="29"/>
      <c r="K1414" s="29"/>
      <c r="L1414" s="36"/>
      <c r="M1414" s="36"/>
      <c r="N1414" s="36"/>
      <c r="O1414" s="29"/>
      <c r="P1414" s="29"/>
      <c r="Q1414" s="29"/>
      <c r="R1414" s="29"/>
      <c r="S1414" s="29"/>
      <c r="T1414" s="29"/>
      <c r="U1414" s="29"/>
      <c r="V1414" s="29"/>
    </row>
    <row r="1415" spans="1:22" ht="12.75">
      <c r="A1415" s="23"/>
      <c r="B1415" s="25"/>
      <c r="C1415" s="41"/>
      <c r="D1415" s="29"/>
      <c r="E1415" s="29"/>
      <c r="F1415" s="29"/>
      <c r="G1415" s="29"/>
      <c r="H1415" s="29"/>
      <c r="I1415" s="23"/>
      <c r="J1415" s="29"/>
      <c r="K1415" s="29"/>
      <c r="L1415" s="36"/>
      <c r="M1415" s="36"/>
      <c r="N1415" s="36"/>
      <c r="O1415" s="29"/>
      <c r="P1415" s="29"/>
      <c r="Q1415" s="29"/>
      <c r="R1415" s="29"/>
      <c r="S1415" s="29"/>
      <c r="T1415" s="29"/>
      <c r="U1415" s="29"/>
      <c r="V1415" s="29"/>
    </row>
    <row r="1416" spans="1:22" ht="12.75">
      <c r="A1416" s="23"/>
      <c r="B1416" s="25"/>
      <c r="C1416" s="41"/>
      <c r="D1416" s="29"/>
      <c r="E1416" s="29"/>
      <c r="F1416" s="29"/>
      <c r="G1416" s="29"/>
      <c r="H1416" s="29"/>
      <c r="I1416" s="23"/>
      <c r="J1416" s="29"/>
      <c r="K1416" s="29"/>
      <c r="L1416" s="36"/>
      <c r="M1416" s="36"/>
      <c r="N1416" s="36"/>
      <c r="O1416" s="29"/>
      <c r="P1416" s="29"/>
      <c r="Q1416" s="29"/>
      <c r="R1416" s="29"/>
      <c r="S1416" s="29"/>
      <c r="T1416" s="29"/>
      <c r="U1416" s="29"/>
      <c r="V1416" s="29"/>
    </row>
    <row r="1417" spans="1:22" ht="12.75">
      <c r="A1417" s="23"/>
      <c r="B1417" s="25"/>
      <c r="C1417" s="41"/>
      <c r="D1417" s="29"/>
      <c r="E1417" s="29"/>
      <c r="F1417" s="29"/>
      <c r="G1417" s="29"/>
      <c r="H1417" s="29"/>
      <c r="I1417" s="23"/>
      <c r="J1417" s="29"/>
      <c r="K1417" s="29"/>
      <c r="L1417" s="36"/>
      <c r="M1417" s="36"/>
      <c r="N1417" s="36"/>
      <c r="O1417" s="29"/>
      <c r="P1417" s="29"/>
      <c r="Q1417" s="29"/>
      <c r="R1417" s="29"/>
      <c r="S1417" s="29"/>
      <c r="T1417" s="29"/>
      <c r="U1417" s="29"/>
      <c r="V1417" s="29"/>
    </row>
    <row r="1418" spans="1:22" ht="12.75">
      <c r="A1418" s="23"/>
      <c r="B1418" s="25"/>
      <c r="C1418" s="41"/>
      <c r="D1418" s="29"/>
      <c r="E1418" s="29"/>
      <c r="F1418" s="29"/>
      <c r="G1418" s="29"/>
      <c r="H1418" s="29"/>
      <c r="I1418" s="23"/>
      <c r="J1418" s="29"/>
      <c r="K1418" s="29"/>
      <c r="L1418" s="36"/>
      <c r="M1418" s="36"/>
      <c r="N1418" s="36"/>
      <c r="O1418" s="29"/>
      <c r="P1418" s="29"/>
      <c r="Q1418" s="29"/>
      <c r="R1418" s="29"/>
      <c r="S1418" s="29"/>
      <c r="T1418" s="29"/>
      <c r="U1418" s="29"/>
      <c r="V1418" s="29"/>
    </row>
    <row r="1419" spans="1:22" ht="12.75">
      <c r="A1419" s="23"/>
      <c r="B1419" s="25"/>
      <c r="C1419" s="41"/>
      <c r="D1419" s="29"/>
      <c r="E1419" s="29"/>
      <c r="F1419" s="29"/>
      <c r="G1419" s="29"/>
      <c r="H1419" s="29"/>
      <c r="I1419" s="23"/>
      <c r="J1419" s="29"/>
      <c r="K1419" s="29"/>
      <c r="L1419" s="36"/>
      <c r="M1419" s="36"/>
      <c r="N1419" s="36"/>
      <c r="O1419" s="29"/>
      <c r="P1419" s="29"/>
      <c r="Q1419" s="29"/>
      <c r="R1419" s="29"/>
      <c r="S1419" s="29"/>
      <c r="T1419" s="29"/>
      <c r="U1419" s="29"/>
      <c r="V1419" s="29"/>
    </row>
    <row r="1420" spans="1:22" ht="12.75">
      <c r="A1420" s="23"/>
      <c r="B1420" s="25"/>
      <c r="C1420" s="41"/>
      <c r="D1420" s="29"/>
      <c r="E1420" s="29"/>
      <c r="F1420" s="29"/>
      <c r="G1420" s="29"/>
      <c r="H1420" s="29"/>
      <c r="I1420" s="23"/>
      <c r="J1420" s="29"/>
      <c r="K1420" s="29"/>
      <c r="L1420" s="36"/>
      <c r="M1420" s="36"/>
      <c r="N1420" s="36"/>
      <c r="O1420" s="29"/>
      <c r="P1420" s="29"/>
      <c r="Q1420" s="29"/>
      <c r="R1420" s="29"/>
      <c r="S1420" s="29"/>
      <c r="T1420" s="29"/>
      <c r="U1420" s="29"/>
      <c r="V1420" s="29"/>
    </row>
    <row r="1421" spans="1:22" ht="12.75">
      <c r="A1421" s="23"/>
      <c r="B1421" s="25"/>
      <c r="C1421" s="41"/>
      <c r="D1421" s="29"/>
      <c r="E1421" s="29"/>
      <c r="F1421" s="29"/>
      <c r="G1421" s="29"/>
      <c r="H1421" s="29"/>
      <c r="I1421" s="23"/>
      <c r="J1421" s="29"/>
      <c r="K1421" s="29"/>
      <c r="L1421" s="36"/>
      <c r="M1421" s="36"/>
      <c r="N1421" s="36"/>
      <c r="O1421" s="29"/>
      <c r="P1421" s="29"/>
      <c r="Q1421" s="29"/>
      <c r="R1421" s="29"/>
      <c r="S1421" s="29"/>
      <c r="T1421" s="29"/>
      <c r="U1421" s="29"/>
      <c r="V1421" s="29"/>
    </row>
    <row r="1422" spans="1:22" ht="12.75">
      <c r="A1422" s="23"/>
      <c r="B1422" s="25"/>
      <c r="C1422" s="41"/>
      <c r="D1422" s="29"/>
      <c r="E1422" s="29"/>
      <c r="F1422" s="29"/>
      <c r="G1422" s="29"/>
      <c r="H1422" s="29"/>
      <c r="I1422" s="23"/>
      <c r="J1422" s="29"/>
      <c r="K1422" s="29"/>
      <c r="L1422" s="36"/>
      <c r="M1422" s="36"/>
      <c r="N1422" s="36"/>
      <c r="O1422" s="29"/>
      <c r="P1422" s="29"/>
      <c r="Q1422" s="29"/>
      <c r="R1422" s="29"/>
      <c r="S1422" s="29"/>
      <c r="T1422" s="29"/>
      <c r="U1422" s="29"/>
      <c r="V1422" s="29"/>
    </row>
    <row r="1423" spans="1:22" ht="12.75">
      <c r="A1423" s="23"/>
      <c r="B1423" s="25"/>
      <c r="C1423" s="41"/>
      <c r="D1423" s="29"/>
      <c r="E1423" s="29"/>
      <c r="F1423" s="29"/>
      <c r="G1423" s="29"/>
      <c r="H1423" s="29"/>
      <c r="I1423" s="23"/>
      <c r="J1423" s="29"/>
      <c r="K1423" s="29"/>
      <c r="L1423" s="36"/>
      <c r="M1423" s="36"/>
      <c r="N1423" s="36"/>
      <c r="O1423" s="29"/>
      <c r="P1423" s="29"/>
      <c r="Q1423" s="29"/>
      <c r="R1423" s="29"/>
      <c r="S1423" s="29"/>
      <c r="T1423" s="29"/>
      <c r="U1423" s="29"/>
      <c r="V1423" s="29"/>
    </row>
  </sheetData>
  <customSheetViews>
    <customSheetView guid="{2B7353CC-E97A-483B-980D-0FB3EC0C276C}" filter="1" showAutoFilter="1">
      <pageMargins left="0.7" right="0.7" top="0.75" bottom="0.75" header="0.3" footer="0.3"/>
      <autoFilter ref="H212" xr:uid="{00000000-0000-0000-0000-000000000000}"/>
    </customSheetView>
    <customSheetView guid="{D7E5B7B6-54B6-4A01-B26B-4B4A77A49B30}" filter="1" showAutoFilter="1">
      <pageMargins left="0.7" right="0.7" top="0.75" bottom="0.75" header="0.3" footer="0.3"/>
      <autoFilter ref="A1:O209" xr:uid="{00000000-0000-0000-0000-000000000000}">
        <filterColumn colId="7">
          <filters>
            <filter val="West Bengal"/>
          </filters>
        </filterColumn>
      </autoFilter>
    </customSheetView>
    <customSheetView guid="{F7B3B53D-7209-47A5-A524-00CEFE403E95}" filter="1" showAutoFilter="1">
      <pageMargins left="0.7" right="0.7" top="0.75" bottom="0.75" header="0.3" footer="0.3"/>
      <autoFilter ref="A1:O209" xr:uid="{00000000-0000-0000-0000-000000000000}">
        <filterColumn colId="7">
          <filters>
            <filter val="Bihar"/>
          </filters>
        </filterColumn>
      </autoFilter>
    </customSheetView>
    <customSheetView guid="{A68041A3-7495-48A4-9171-DC07B9AACAEC}" filter="1" showAutoFilter="1">
      <pageMargins left="0.7" right="0.7" top="0.75" bottom="0.75" header="0.3" footer="0.3"/>
      <autoFilter ref="A1:O242" xr:uid="{00000000-0000-0000-0000-000000000000}">
        <filterColumn colId="4">
          <filters>
            <filter val="Recovered"/>
            <filter val="Deceased#"/>
          </filters>
        </filterColumn>
        <filterColumn colId="7">
          <filters>
            <filter val="Odisha"/>
            <filter val="Maharashtra"/>
          </filters>
        </filterColumn>
      </autoFilter>
    </customSheetView>
    <customSheetView guid="{C9F76CB8-6EE7-490C-B800-44E67F364D2C}" filter="1" showAutoFilter="1">
      <pageMargins left="0.7" right="0.7" top="0.75" bottom="0.75" header="0.3" footer="0.3"/>
      <autoFilter ref="A1:O242" xr:uid="{00000000-0000-0000-0000-000000000000}">
        <filterColumn colId="1">
          <filters>
            <filter val="01/04/2020"/>
          </filters>
        </filterColumn>
        <filterColumn colId="4">
          <filters>
            <filter val="Recovered"/>
            <filter val="Deceased#"/>
          </filters>
        </filterColumn>
      </autoFilter>
    </customSheetView>
    <customSheetView guid="{B3559FBF-F1CF-4053-A677-381146F274F2}" filter="1" showAutoFilter="1">
      <pageMargins left="0.7" right="0.7" top="0.75" bottom="0.75" header="0.3" footer="0.3"/>
      <autoFilter ref="A1:O242" xr:uid="{00000000-0000-0000-0000-000000000000}">
        <filterColumn colId="4">
          <filters>
            <filter val="Deceased"/>
            <filter val="Deceased#"/>
          </filters>
        </filterColumn>
      </autoFilter>
    </customSheetView>
    <customSheetView guid="{31131404-EE03-4006-A34D-4C38813B6CA7}" filter="1" showAutoFilter="1">
      <pageMargins left="0.7" right="0.7" top="0.75" bottom="0.75" header="0.3" footer="0.3"/>
      <autoFilter ref="A1:O206" xr:uid="{00000000-0000-0000-0000-000000000000}">
        <filterColumn colId="4">
          <filters>
            <filter val="Recovered"/>
            <filter val="Deceased#"/>
          </filters>
        </filterColumn>
        <filterColumn colId="7">
          <filters>
            <filter val="Telangana"/>
          </filters>
        </filterColumn>
      </autoFilter>
    </customSheetView>
    <customSheetView guid="{DD429801-BC5B-472F-8D48-6F02CE1CDC34}" filter="1" showAutoFilter="1">
      <pageMargins left="0.7" right="0.7" top="0.75" bottom="0.75" header="0.3" footer="0.3"/>
      <autoFilter ref="A1:O206" xr:uid="{00000000-0000-0000-0000-000000000000}">
        <filterColumn colId="4">
          <filters>
            <filter val="Deceased"/>
            <filter val="Deceased#"/>
          </filters>
        </filterColumn>
        <filterColumn colId="7">
          <filters>
            <filter val="Telangana"/>
          </filters>
        </filterColumn>
      </autoFilter>
    </customSheetView>
    <customSheetView guid="{96D15883-03A5-4495-8D81-A8BFBE6837C5}" filter="1" showAutoFilter="1">
      <pageMargins left="0.7" right="0.7" top="0.75" bottom="0.75" header="0.3" footer="0.3"/>
      <autoFilter ref="A1:O206" xr:uid="{00000000-0000-0000-0000-000000000000}">
        <filterColumn colId="1">
          <filters>
            <filter val="01/04/2020"/>
          </filters>
        </filterColumn>
      </autoFilter>
    </customSheetView>
    <customSheetView guid="{C4FCC997-D427-405F-86A0-59ECD2F8AD8C}" filter="1" showAutoFilter="1">
      <pageMargins left="0.7" right="0.7" top="0.75" bottom="0.75" header="0.3" footer="0.3"/>
      <autoFilter ref="A1:O206" xr:uid="{00000000-0000-0000-0000-000000000000}">
        <filterColumn colId="7">
          <filters>
            <filter val="Andhra Pradesh"/>
          </filters>
        </filterColumn>
      </autoFilter>
    </customSheetView>
    <customSheetView guid="{756EFAA1-8282-48C4-BB3E-19AAB0BD1A34}" filter="1" showAutoFilter="1">
      <pageMargins left="0.7" right="0.7" top="0.75" bottom="0.75" header="0.3" footer="0.3"/>
      <autoFilter ref="A1:O206" xr:uid="{00000000-0000-0000-0000-000000000000}">
        <filterColumn colId="7">
          <filters>
            <filter val="Gujarat"/>
          </filters>
        </filterColumn>
      </autoFilter>
    </customSheetView>
    <customSheetView guid="{3B6D9872-25E1-4D78-96F6-13B9677A6C0A}" filter="1" showAutoFilter="1">
      <pageMargins left="0.7" right="0.7" top="0.75" bottom="0.75" header="0.3" footer="0.3"/>
      <autoFilter ref="A1:O206" xr:uid="{00000000-0000-0000-0000-000000000000}">
        <filterColumn colId="4">
          <filters>
            <filter val="Deceased"/>
            <filter val="Deceased#"/>
          </filters>
        </filterColumn>
        <filterColumn colId="7">
          <filters>
            <filter val="Telangana"/>
          </filters>
        </filterColumn>
      </autoFilter>
    </customSheetView>
    <customSheetView guid="{03763904-2FD7-4D21-9B57-84D540670D6C}" filter="1" showAutoFilter="1">
      <pageMargins left="0.7" right="0.7" top="0.75" bottom="0.75" header="0.3" footer="0.3"/>
      <autoFilter ref="A1:O321" xr:uid="{00000000-0000-0000-0000-000000000000}">
        <filterColumn colId="7">
          <filters>
            <filter val="Gujarat"/>
          </filters>
        </filterColumn>
      </autoFilter>
    </customSheetView>
    <customSheetView guid="{63BFCC50-DE8C-41A8-9698-2E1BE4C712D6}" filter="1" showAutoFilter="1">
      <pageMargins left="0.7" right="0.7" top="0.75" bottom="0.75" header="0.3" footer="0.3"/>
      <autoFilter ref="A1:O321" xr:uid="{00000000-0000-0000-0000-000000000000}">
        <filterColumn colId="1">
          <filters>
            <filter val="02/04/2020"/>
            <filter val="03/04/2020"/>
            <filter val="04/04/2020"/>
          </filters>
        </filterColumn>
        <filterColumn colId="4">
          <filters>
            <filter val="Deceased"/>
            <filter val="Deceased#"/>
          </filters>
        </filterColumn>
      </autoFilter>
    </customSheetView>
    <customSheetView guid="{04C3649D-CDF0-461E-9326-DA82C80EDCCA}" filter="1" showAutoFilter="1">
      <pageMargins left="0.7" right="0.7" top="0.75" bottom="0.75" header="0.3" footer="0.3"/>
      <autoFilter ref="A1:O321" xr:uid="{00000000-0000-0000-0000-000000000000}"/>
    </customSheetView>
    <customSheetView guid="{47BA3EB7-B1E6-4D5F-8EDE-182EB1DDBC85}" filter="1" showAutoFilter="1">
      <pageMargins left="0.7" right="0.7" top="0.75" bottom="0.75" header="0.3" footer="0.3"/>
      <autoFilter ref="A1:O266" xr:uid="{00000000-0000-0000-0000-000000000000}">
        <filterColumn colId="4">
          <filters>
            <filter val="Deceased"/>
            <filter val="Deceased#"/>
          </filters>
        </filterColumn>
        <filterColumn colId="7">
          <filters>
            <filter val="West Bengal"/>
          </filters>
        </filterColumn>
      </autoFilter>
    </customSheetView>
    <customSheetView guid="{046291CC-2385-4094-A490-1F0223BF16E3}" filter="1" showAutoFilter="1">
      <pageMargins left="0.7" right="0.7" top="0.75" bottom="0.75" header="0.3" footer="0.3"/>
      <autoFilter ref="A1:O266" xr:uid="{00000000-0000-0000-0000-000000000000}">
        <filterColumn colId="4">
          <filters>
            <filter val="Recovered"/>
            <filter val="Deceased#"/>
          </filters>
        </filterColumn>
      </autoFilter>
    </customSheetView>
    <customSheetView guid="{97ABB436-3328-46FC-A1D1-FF539E9B7C24}" filter="1" showAutoFilter="1">
      <pageMargins left="0.7" right="0.7" top="0.75" bottom="0.75" header="0.3" footer="0.3"/>
      <autoFilter ref="E173:E176" xr:uid="{00000000-0000-0000-0000-000000000000}"/>
    </customSheetView>
    <customSheetView guid="{AC6DD092-216B-415C-8F8B-9E8226A30747}" filter="1" showAutoFilter="1">
      <pageMargins left="0.7" right="0.7" top="0.75" bottom="0.75" header="0.3" footer="0.3"/>
      <autoFilter ref="A1:O408" xr:uid="{00000000-0000-0000-0000-000000000000}">
        <filterColumn colId="7">
          <filters>
            <filter val="Jammu and Kashmir"/>
          </filters>
        </filterColumn>
      </autoFilter>
    </customSheetView>
    <customSheetView guid="{D5131F2A-14A3-4AFC-94D7-9967C986EF72}" filter="1" showAutoFilter="1">
      <pageMargins left="0.7" right="0.7" top="0.75" bottom="0.75" header="0.3" footer="0.3"/>
      <autoFilter ref="E9:E269" xr:uid="{00000000-0000-0000-0000-000000000000}"/>
    </customSheetView>
    <customSheetView guid="{62953916-B968-48E9-8045-614F90DD19DE}" filter="1" showAutoFilter="1">
      <pageMargins left="0.7" right="0.7" top="0.75" bottom="0.75" header="0.3" footer="0.3"/>
      <autoFilter ref="A1:O220" xr:uid="{00000000-0000-0000-0000-000000000000}"/>
    </customSheetView>
    <customSheetView guid="{80DDD8E6-417F-4AE2-88A7-01CE329642EC}" filter="1" showAutoFilter="1">
      <pageMargins left="0.7" right="0.7" top="0.75" bottom="0.75" header="0.3" footer="0.3"/>
      <autoFilter ref="A1:O450" xr:uid="{00000000-0000-0000-0000-000000000000}">
        <filterColumn colId="8">
          <filters>
            <filter val="WB"/>
          </filters>
        </filterColumn>
      </autoFilter>
    </customSheetView>
    <customSheetView guid="{E1530F83-3A74-49A7-BF37-FCF1ED39EF0D}" filter="1" showAutoFilter="1">
      <pageMargins left="0.7" right="0.7" top="0.75" bottom="0.75" header="0.3" footer="0.3"/>
      <autoFilter ref="A1:O520" xr:uid="{00000000-0000-0000-0000-000000000000}">
        <filterColumn colId="7">
          <filters>
            <filter val="West Bengal"/>
          </filters>
        </filterColumn>
      </autoFilter>
    </customSheetView>
  </customSheetViews>
  <dataValidations count="1">
    <dataValidation type="list" allowBlank="1" sqref="E1:E142 E144:E186 E189:E1423" xr:uid="{00000000-0002-0000-0100-000003000000}">
      <formula1>"Deceased,Recovered"</formula1>
    </dataValidation>
  </dataValidations>
  <hyperlinks>
    <hyperlink ref="L2" r:id="rId1" xr:uid="{00000000-0004-0000-0100-000000000000}"/>
    <hyperlink ref="M2" r:id="rId2" xr:uid="{00000000-0004-0000-0100-000001000000}"/>
    <hyperlink ref="L3" r:id="rId3" xr:uid="{00000000-0004-0000-0100-000002000000}"/>
    <hyperlink ref="M3" r:id="rId4" xr:uid="{00000000-0004-0000-0100-000003000000}"/>
    <hyperlink ref="L4" r:id="rId5" xr:uid="{00000000-0004-0000-0100-000004000000}"/>
    <hyperlink ref="L5" r:id="rId6" xr:uid="{00000000-0004-0000-0100-000005000000}"/>
    <hyperlink ref="L6" r:id="rId7" xr:uid="{00000000-0004-0000-0100-000006000000}"/>
    <hyperlink ref="L7" r:id="rId8" xr:uid="{00000000-0004-0000-0100-000007000000}"/>
    <hyperlink ref="L8" r:id="rId9" xr:uid="{00000000-0004-0000-0100-000008000000}"/>
    <hyperlink ref="M8" r:id="rId10" xr:uid="{00000000-0004-0000-0100-000009000000}"/>
    <hyperlink ref="L9" r:id="rId11" xr:uid="{00000000-0004-0000-0100-00000A000000}"/>
    <hyperlink ref="L10" r:id="rId12" xr:uid="{00000000-0004-0000-0100-00000B000000}"/>
    <hyperlink ref="L11" r:id="rId13" xr:uid="{00000000-0004-0000-0100-00000C000000}"/>
    <hyperlink ref="L12" r:id="rId14" xr:uid="{00000000-0004-0000-0100-00000D000000}"/>
    <hyperlink ref="L13" r:id="rId15" xr:uid="{00000000-0004-0000-0100-00000E000000}"/>
    <hyperlink ref="L14" r:id="rId16" xr:uid="{00000000-0004-0000-0100-00000F000000}"/>
    <hyperlink ref="L15" r:id="rId17" xr:uid="{00000000-0004-0000-0100-000010000000}"/>
    <hyperlink ref="L16" r:id="rId18" xr:uid="{00000000-0004-0000-0100-000011000000}"/>
    <hyperlink ref="L17" r:id="rId19" xr:uid="{00000000-0004-0000-0100-000012000000}"/>
    <hyperlink ref="L18" r:id="rId20" xr:uid="{00000000-0004-0000-0100-000013000000}"/>
    <hyperlink ref="L19" r:id="rId21" xr:uid="{00000000-0004-0000-0100-000014000000}"/>
    <hyperlink ref="L20" r:id="rId22" xr:uid="{00000000-0004-0000-0100-000015000000}"/>
    <hyperlink ref="L21" r:id="rId23" xr:uid="{00000000-0004-0000-0100-000016000000}"/>
    <hyperlink ref="L22" r:id="rId24" xr:uid="{00000000-0004-0000-0100-000017000000}"/>
    <hyperlink ref="L23" r:id="rId25" xr:uid="{00000000-0004-0000-0100-000018000000}"/>
    <hyperlink ref="L24" r:id="rId26" xr:uid="{00000000-0004-0000-0100-000019000000}"/>
    <hyperlink ref="L25" r:id="rId27" xr:uid="{00000000-0004-0000-0100-00001A000000}"/>
    <hyperlink ref="L26" r:id="rId28" xr:uid="{00000000-0004-0000-0100-00001B000000}"/>
    <hyperlink ref="L27" r:id="rId29" xr:uid="{00000000-0004-0000-0100-00001C000000}"/>
    <hyperlink ref="L28" r:id="rId30" xr:uid="{00000000-0004-0000-0100-00001D000000}"/>
    <hyperlink ref="L29" r:id="rId31" xr:uid="{00000000-0004-0000-0100-00001E000000}"/>
    <hyperlink ref="L30" r:id="rId32" xr:uid="{00000000-0004-0000-0100-00001F000000}"/>
    <hyperlink ref="L31" r:id="rId33" xr:uid="{00000000-0004-0000-0100-000020000000}"/>
    <hyperlink ref="L32" r:id="rId34" xr:uid="{00000000-0004-0000-0100-000021000000}"/>
    <hyperlink ref="L33" r:id="rId35" xr:uid="{00000000-0004-0000-0100-000022000000}"/>
    <hyperlink ref="L84" r:id="rId36" xr:uid="{00000000-0004-0000-0100-000023000000}"/>
    <hyperlink ref="L85" r:id="rId37" xr:uid="{00000000-0004-0000-0100-000024000000}"/>
    <hyperlink ref="L86" r:id="rId38" xr:uid="{00000000-0004-0000-0100-000025000000}"/>
    <hyperlink ref="L87" r:id="rId39" xr:uid="{00000000-0004-0000-0100-000026000000}"/>
    <hyperlink ref="L88" r:id="rId40" xr:uid="{00000000-0004-0000-0100-000027000000}"/>
    <hyperlink ref="M118" r:id="rId41" xr:uid="{00000000-0004-0000-0100-000028000000}"/>
    <hyperlink ref="M119" r:id="rId42" xr:uid="{00000000-0004-0000-0100-000029000000}"/>
    <hyperlink ref="M120" r:id="rId43" xr:uid="{00000000-0004-0000-0100-00002A000000}"/>
    <hyperlink ref="L122" r:id="rId44" xr:uid="{00000000-0004-0000-0100-00002B000000}"/>
    <hyperlink ref="L123" r:id="rId45" xr:uid="{00000000-0004-0000-0100-00002C000000}"/>
    <hyperlink ref="L131" r:id="rId46" xr:uid="{00000000-0004-0000-0100-00002D000000}"/>
    <hyperlink ref="L132" r:id="rId47" xr:uid="{00000000-0004-0000-0100-00002E000000}"/>
    <hyperlink ref="L133" r:id="rId48" xr:uid="{00000000-0004-0000-0100-00002F000000}"/>
    <hyperlink ref="M133" r:id="rId49" xr:uid="{00000000-0004-0000-0100-000030000000}"/>
    <hyperlink ref="L134" r:id="rId50" xr:uid="{00000000-0004-0000-0100-000031000000}"/>
    <hyperlink ref="L135" r:id="rId51" xr:uid="{00000000-0004-0000-0100-000032000000}"/>
    <hyperlink ref="L138" r:id="rId52" xr:uid="{00000000-0004-0000-0100-000033000000}"/>
    <hyperlink ref="L139" r:id="rId53" xr:uid="{00000000-0004-0000-0100-000034000000}"/>
    <hyperlink ref="L140" r:id="rId54" xr:uid="{00000000-0004-0000-0100-000035000000}"/>
    <hyperlink ref="L141" r:id="rId55" xr:uid="{00000000-0004-0000-0100-000036000000}"/>
    <hyperlink ref="L142" r:id="rId56" xr:uid="{00000000-0004-0000-0100-000037000000}"/>
    <hyperlink ref="L143" r:id="rId57" xr:uid="{00000000-0004-0000-0100-000038000000}"/>
    <hyperlink ref="L144" r:id="rId58" xr:uid="{00000000-0004-0000-0100-000039000000}"/>
    <hyperlink ref="L145" r:id="rId59" xr:uid="{00000000-0004-0000-0100-00003A000000}"/>
    <hyperlink ref="L146" r:id="rId60" xr:uid="{00000000-0004-0000-0100-00003B000000}"/>
    <hyperlink ref="L147" r:id="rId61" xr:uid="{00000000-0004-0000-0100-00003C000000}"/>
    <hyperlink ref="L148" r:id="rId62" xr:uid="{00000000-0004-0000-0100-00003D000000}"/>
    <hyperlink ref="L149" r:id="rId63" xr:uid="{00000000-0004-0000-0100-00003E000000}"/>
    <hyperlink ref="L150" r:id="rId64" xr:uid="{00000000-0004-0000-0100-00003F000000}"/>
    <hyperlink ref="L151" r:id="rId65" xr:uid="{00000000-0004-0000-0100-000040000000}"/>
    <hyperlink ref="L152" r:id="rId66" xr:uid="{00000000-0004-0000-0100-000041000000}"/>
    <hyperlink ref="L153" r:id="rId67" xr:uid="{00000000-0004-0000-0100-000042000000}"/>
    <hyperlink ref="L154" r:id="rId68" xr:uid="{00000000-0004-0000-0100-000043000000}"/>
    <hyperlink ref="L155" r:id="rId69" xr:uid="{00000000-0004-0000-0100-000044000000}"/>
    <hyperlink ref="L156" r:id="rId70" xr:uid="{00000000-0004-0000-0100-000045000000}"/>
    <hyperlink ref="L157" r:id="rId71" xr:uid="{00000000-0004-0000-0100-000046000000}"/>
    <hyperlink ref="L158" r:id="rId72" xr:uid="{00000000-0004-0000-0100-000047000000}"/>
    <hyperlink ref="L159" r:id="rId73" xr:uid="{00000000-0004-0000-0100-000048000000}"/>
    <hyperlink ref="L160" r:id="rId74" xr:uid="{00000000-0004-0000-0100-000049000000}"/>
    <hyperlink ref="L161" r:id="rId75" xr:uid="{00000000-0004-0000-0100-00004A000000}"/>
    <hyperlink ref="L162" r:id="rId76" xr:uid="{00000000-0004-0000-0100-00004B000000}"/>
    <hyperlink ref="L163" r:id="rId77" xr:uid="{00000000-0004-0000-0100-00004C000000}"/>
    <hyperlink ref="L164" r:id="rId78" xr:uid="{00000000-0004-0000-0100-00004D000000}"/>
    <hyperlink ref="L165" r:id="rId79" xr:uid="{00000000-0004-0000-0100-00004E000000}"/>
    <hyperlink ref="L166" r:id="rId80" xr:uid="{00000000-0004-0000-0100-00004F000000}"/>
    <hyperlink ref="L167" r:id="rId81" xr:uid="{00000000-0004-0000-0100-000050000000}"/>
    <hyperlink ref="L168" r:id="rId82" xr:uid="{00000000-0004-0000-0100-000051000000}"/>
    <hyperlink ref="L169" r:id="rId83" xr:uid="{00000000-0004-0000-0100-000052000000}"/>
    <hyperlink ref="L170" r:id="rId84" xr:uid="{00000000-0004-0000-0100-000053000000}"/>
    <hyperlink ref="L171" r:id="rId85" xr:uid="{00000000-0004-0000-0100-000054000000}"/>
    <hyperlink ref="L172" r:id="rId86" xr:uid="{00000000-0004-0000-0100-000055000000}"/>
    <hyperlink ref="M172" r:id="rId87" xr:uid="{00000000-0004-0000-0100-000056000000}"/>
    <hyperlink ref="L173" r:id="rId88" xr:uid="{00000000-0004-0000-0100-000057000000}"/>
    <hyperlink ref="L174" r:id="rId89" xr:uid="{00000000-0004-0000-0100-000058000000}"/>
    <hyperlink ref="L175" r:id="rId90" xr:uid="{00000000-0004-0000-0100-000059000000}"/>
    <hyperlink ref="L176" r:id="rId91" xr:uid="{00000000-0004-0000-0100-00005A000000}"/>
    <hyperlink ref="M176" r:id="rId92" xr:uid="{00000000-0004-0000-0100-00005B000000}"/>
    <hyperlink ref="L177" r:id="rId93" xr:uid="{00000000-0004-0000-0100-00005C000000}"/>
    <hyperlink ref="L178" r:id="rId94" xr:uid="{00000000-0004-0000-0100-00005D000000}"/>
    <hyperlink ref="M178" r:id="rId95" xr:uid="{00000000-0004-0000-0100-00005E000000}"/>
    <hyperlink ref="L179" r:id="rId96" xr:uid="{00000000-0004-0000-0100-00005F000000}"/>
    <hyperlink ref="M179" r:id="rId97" xr:uid="{00000000-0004-0000-0100-000060000000}"/>
    <hyperlink ref="L181" r:id="rId98" xr:uid="{00000000-0004-0000-0100-000061000000}"/>
    <hyperlink ref="M181" r:id="rId99" xr:uid="{00000000-0004-0000-0100-000062000000}"/>
    <hyperlink ref="N181" r:id="rId100" xr:uid="{00000000-0004-0000-0100-000063000000}"/>
    <hyperlink ref="L182" r:id="rId101" xr:uid="{00000000-0004-0000-0100-000064000000}"/>
    <hyperlink ref="M182" r:id="rId102" xr:uid="{00000000-0004-0000-0100-000065000000}"/>
    <hyperlink ref="N182" r:id="rId103" xr:uid="{00000000-0004-0000-0100-000066000000}"/>
    <hyperlink ref="L183" r:id="rId104" xr:uid="{00000000-0004-0000-0100-000067000000}"/>
    <hyperlink ref="L184" r:id="rId105" xr:uid="{00000000-0004-0000-0100-000068000000}"/>
    <hyperlink ref="L185" r:id="rId106" xr:uid="{00000000-0004-0000-0100-000069000000}"/>
    <hyperlink ref="M186" r:id="rId107" xr:uid="{00000000-0004-0000-0100-00006A000000}"/>
    <hyperlink ref="L187" r:id="rId108" xr:uid="{00000000-0004-0000-0100-00006B000000}"/>
    <hyperlink ref="L188" r:id="rId109" xr:uid="{00000000-0004-0000-0100-00006C000000}"/>
    <hyperlink ref="L191" r:id="rId110" xr:uid="{00000000-0004-0000-0100-00006D000000}"/>
    <hyperlink ref="L192" r:id="rId111" xr:uid="{00000000-0004-0000-0100-00006E000000}"/>
    <hyperlink ref="L193" r:id="rId112" xr:uid="{00000000-0004-0000-0100-00006F000000}"/>
    <hyperlink ref="L194" r:id="rId113" xr:uid="{00000000-0004-0000-0100-000070000000}"/>
    <hyperlink ref="L195" r:id="rId114" xr:uid="{00000000-0004-0000-0100-000071000000}"/>
    <hyperlink ref="L196" r:id="rId115" xr:uid="{00000000-0004-0000-0100-000072000000}"/>
    <hyperlink ref="L197" r:id="rId116" xr:uid="{00000000-0004-0000-0100-000073000000}"/>
    <hyperlink ref="M197" r:id="rId117" xr:uid="{00000000-0004-0000-0100-000074000000}"/>
    <hyperlink ref="L198" r:id="rId118" xr:uid="{00000000-0004-0000-0100-000075000000}"/>
    <hyperlink ref="M198" r:id="rId119" xr:uid="{00000000-0004-0000-0100-000076000000}"/>
    <hyperlink ref="N198" r:id="rId120" xr:uid="{00000000-0004-0000-0100-000077000000}"/>
    <hyperlink ref="L199" r:id="rId121" xr:uid="{00000000-0004-0000-0100-000078000000}"/>
    <hyperlink ref="M199" r:id="rId122" xr:uid="{00000000-0004-0000-0100-000079000000}"/>
    <hyperlink ref="L200" r:id="rId123" xr:uid="{00000000-0004-0000-0100-00007A000000}"/>
    <hyperlink ref="M200" r:id="rId124" xr:uid="{00000000-0004-0000-0100-00007B000000}"/>
    <hyperlink ref="L201" r:id="rId125" xr:uid="{00000000-0004-0000-0100-00007C000000}"/>
    <hyperlink ref="L202" r:id="rId126" xr:uid="{00000000-0004-0000-0100-00007D000000}"/>
    <hyperlink ref="M202" r:id="rId127" xr:uid="{00000000-0004-0000-0100-00007E000000}"/>
    <hyperlink ref="L203" r:id="rId128" xr:uid="{00000000-0004-0000-0100-00007F000000}"/>
    <hyperlink ref="M203" r:id="rId129" xr:uid="{00000000-0004-0000-0100-000080000000}"/>
    <hyperlink ref="L204" r:id="rId130" xr:uid="{00000000-0004-0000-0100-000081000000}"/>
    <hyperlink ref="L205" r:id="rId131" xr:uid="{00000000-0004-0000-0100-000082000000}"/>
    <hyperlink ref="L207" r:id="rId132" xr:uid="{00000000-0004-0000-0100-000083000000}"/>
    <hyperlink ref="L208" r:id="rId133" xr:uid="{00000000-0004-0000-0100-000084000000}"/>
    <hyperlink ref="L209" r:id="rId134" xr:uid="{00000000-0004-0000-0100-000085000000}"/>
    <hyperlink ref="L210" r:id="rId135" xr:uid="{00000000-0004-0000-0100-000086000000}"/>
    <hyperlink ref="L211" r:id="rId136" xr:uid="{00000000-0004-0000-0100-000087000000}"/>
    <hyperlink ref="L212" r:id="rId137" xr:uid="{00000000-0004-0000-0100-000088000000}"/>
    <hyperlink ref="L213" r:id="rId138" xr:uid="{00000000-0004-0000-0100-000089000000}"/>
    <hyperlink ref="L214" r:id="rId139" xr:uid="{00000000-0004-0000-0100-00008A000000}"/>
    <hyperlink ref="L215" r:id="rId140" xr:uid="{00000000-0004-0000-0100-00008B000000}"/>
    <hyperlink ref="L216" r:id="rId141" xr:uid="{00000000-0004-0000-0100-00008C000000}"/>
    <hyperlink ref="L217" r:id="rId142" xr:uid="{00000000-0004-0000-0100-00008D000000}"/>
    <hyperlink ref="L218" r:id="rId143" xr:uid="{00000000-0004-0000-0100-00008E000000}"/>
    <hyperlink ref="L219" r:id="rId144" xr:uid="{00000000-0004-0000-0100-00008F000000}"/>
    <hyperlink ref="L220" r:id="rId145" xr:uid="{00000000-0004-0000-0100-000090000000}"/>
    <hyperlink ref="L221" r:id="rId146" xr:uid="{00000000-0004-0000-0100-000091000000}"/>
    <hyperlink ref="L222" r:id="rId147" xr:uid="{00000000-0004-0000-0100-000092000000}"/>
    <hyperlink ref="L223" r:id="rId148" xr:uid="{00000000-0004-0000-0100-000093000000}"/>
    <hyperlink ref="M223" r:id="rId149" xr:uid="{00000000-0004-0000-0100-000094000000}"/>
    <hyperlink ref="M224" r:id="rId150" xr:uid="{00000000-0004-0000-0100-000095000000}"/>
    <hyperlink ref="N224" r:id="rId151" xr:uid="{00000000-0004-0000-0100-000096000000}"/>
    <hyperlink ref="L225" r:id="rId152" xr:uid="{00000000-0004-0000-0100-000097000000}"/>
    <hyperlink ref="L226" r:id="rId153" xr:uid="{00000000-0004-0000-0100-000098000000}"/>
    <hyperlink ref="M226" r:id="rId154" xr:uid="{00000000-0004-0000-0100-000099000000}"/>
    <hyperlink ref="L227" r:id="rId155" xr:uid="{00000000-0004-0000-0100-00009A000000}"/>
    <hyperlink ref="L228" r:id="rId156" xr:uid="{00000000-0004-0000-0100-00009B000000}"/>
    <hyperlink ref="L229" r:id="rId157" xr:uid="{00000000-0004-0000-0100-00009C000000}"/>
    <hyperlink ref="M229" r:id="rId158" xr:uid="{00000000-0004-0000-0100-00009D000000}"/>
    <hyperlink ref="L230" r:id="rId159" xr:uid="{00000000-0004-0000-0100-00009E000000}"/>
    <hyperlink ref="M230" r:id="rId160" xr:uid="{00000000-0004-0000-0100-00009F000000}"/>
    <hyperlink ref="L231" r:id="rId161" xr:uid="{00000000-0004-0000-0100-0000A0000000}"/>
    <hyperlink ref="L232" r:id="rId162" xr:uid="{00000000-0004-0000-0100-0000A1000000}"/>
    <hyperlink ref="L233" r:id="rId163" xr:uid="{00000000-0004-0000-0100-0000A2000000}"/>
    <hyperlink ref="L234" r:id="rId164" xr:uid="{00000000-0004-0000-0100-0000A3000000}"/>
    <hyperlink ref="M234" r:id="rId165" xr:uid="{00000000-0004-0000-0100-0000A4000000}"/>
    <hyperlink ref="L235" r:id="rId166" xr:uid="{00000000-0004-0000-0100-0000A5000000}"/>
    <hyperlink ref="M235" r:id="rId167" xr:uid="{00000000-0004-0000-0100-0000A6000000}"/>
    <hyperlink ref="L236" r:id="rId168" xr:uid="{00000000-0004-0000-0100-0000A7000000}"/>
    <hyperlink ref="L237" r:id="rId169" xr:uid="{00000000-0004-0000-0100-0000A8000000}"/>
    <hyperlink ref="L238" r:id="rId170" xr:uid="{00000000-0004-0000-0100-0000A9000000}"/>
    <hyperlink ref="L239" r:id="rId171" xr:uid="{00000000-0004-0000-0100-0000AA000000}"/>
    <hyperlink ref="L240" r:id="rId172" xr:uid="{00000000-0004-0000-0100-0000AB000000}"/>
    <hyperlink ref="L241" r:id="rId173" xr:uid="{00000000-0004-0000-0100-0000AC000000}"/>
    <hyperlink ref="M241" r:id="rId174" xr:uid="{00000000-0004-0000-0100-0000AD000000}"/>
    <hyperlink ref="L242" r:id="rId175" xr:uid="{00000000-0004-0000-0100-0000AE000000}"/>
    <hyperlink ref="M242" r:id="rId176" xr:uid="{00000000-0004-0000-0100-0000AF000000}"/>
    <hyperlink ref="L243" r:id="rId177" xr:uid="{00000000-0004-0000-0100-0000B0000000}"/>
    <hyperlink ref="M243" r:id="rId178" xr:uid="{00000000-0004-0000-0100-0000B1000000}"/>
    <hyperlink ref="L244" r:id="rId179" xr:uid="{00000000-0004-0000-0100-0000B2000000}"/>
    <hyperlink ref="L245" r:id="rId180" xr:uid="{00000000-0004-0000-0100-0000B3000000}"/>
    <hyperlink ref="L246" r:id="rId181" xr:uid="{00000000-0004-0000-0100-0000B4000000}"/>
    <hyperlink ref="L247" r:id="rId182" xr:uid="{00000000-0004-0000-0100-0000B5000000}"/>
    <hyperlink ref="L248" r:id="rId183" xr:uid="{00000000-0004-0000-0100-0000B6000000}"/>
    <hyperlink ref="L249" r:id="rId184" xr:uid="{00000000-0004-0000-0100-0000B7000000}"/>
    <hyperlink ref="L250" r:id="rId185" xr:uid="{00000000-0004-0000-0100-0000B8000000}"/>
    <hyperlink ref="L251" r:id="rId186" xr:uid="{00000000-0004-0000-0100-0000B9000000}"/>
    <hyperlink ref="L252" r:id="rId187" xr:uid="{00000000-0004-0000-0100-0000BA000000}"/>
    <hyperlink ref="L253" r:id="rId188" xr:uid="{00000000-0004-0000-0100-0000BB000000}"/>
    <hyperlink ref="L254" r:id="rId189" xr:uid="{00000000-0004-0000-0100-0000BC000000}"/>
    <hyperlink ref="L255" r:id="rId190" xr:uid="{00000000-0004-0000-0100-0000BD000000}"/>
    <hyperlink ref="L258" r:id="rId191" xr:uid="{00000000-0004-0000-0100-0000BE000000}"/>
    <hyperlink ref="L259" r:id="rId192" xr:uid="{00000000-0004-0000-0100-0000BF000000}"/>
    <hyperlink ref="L260" r:id="rId193" xr:uid="{00000000-0004-0000-0100-0000C0000000}"/>
    <hyperlink ref="L261" r:id="rId194" xr:uid="{00000000-0004-0000-0100-0000C1000000}"/>
    <hyperlink ref="L262" r:id="rId195" xr:uid="{00000000-0004-0000-0100-0000C2000000}"/>
    <hyperlink ref="M262" r:id="rId196" xr:uid="{00000000-0004-0000-0100-0000C3000000}"/>
    <hyperlink ref="L263" r:id="rId197" xr:uid="{00000000-0004-0000-0100-0000C4000000}"/>
    <hyperlink ref="L264" r:id="rId198" xr:uid="{00000000-0004-0000-0100-0000C5000000}"/>
    <hyperlink ref="L265" r:id="rId199" xr:uid="{00000000-0004-0000-0100-0000C6000000}"/>
    <hyperlink ref="L266" r:id="rId200" xr:uid="{00000000-0004-0000-0100-0000C7000000}"/>
    <hyperlink ref="M266" r:id="rId201" xr:uid="{00000000-0004-0000-0100-0000C8000000}"/>
    <hyperlink ref="N266" r:id="rId202" xr:uid="{00000000-0004-0000-0100-0000C9000000}"/>
    <hyperlink ref="L267" r:id="rId203" xr:uid="{00000000-0004-0000-0100-0000CA000000}"/>
    <hyperlink ref="M267" r:id="rId204" xr:uid="{00000000-0004-0000-0100-0000CB000000}"/>
    <hyperlink ref="L268" r:id="rId205" xr:uid="{00000000-0004-0000-0100-0000CC000000}"/>
    <hyperlink ref="L269" r:id="rId206" xr:uid="{00000000-0004-0000-0100-0000CD000000}"/>
    <hyperlink ref="L270" r:id="rId207" xr:uid="{00000000-0004-0000-0100-0000CE000000}"/>
    <hyperlink ref="L271" r:id="rId208" xr:uid="{00000000-0004-0000-0100-0000CF000000}"/>
    <hyperlink ref="L272" r:id="rId209" xr:uid="{00000000-0004-0000-0100-0000D0000000}"/>
    <hyperlink ref="L273" r:id="rId210" xr:uid="{00000000-0004-0000-0100-0000D1000000}"/>
    <hyperlink ref="L274" r:id="rId211" xr:uid="{00000000-0004-0000-0100-0000D2000000}"/>
    <hyperlink ref="L275" r:id="rId212" xr:uid="{00000000-0004-0000-0100-0000D3000000}"/>
    <hyperlink ref="L276" r:id="rId213" xr:uid="{00000000-0004-0000-0100-0000D4000000}"/>
    <hyperlink ref="L277" r:id="rId214" xr:uid="{00000000-0004-0000-0100-0000D5000000}"/>
    <hyperlink ref="L278" r:id="rId215" xr:uid="{00000000-0004-0000-0100-0000D6000000}"/>
    <hyperlink ref="L279" r:id="rId216" xr:uid="{00000000-0004-0000-0100-0000D7000000}"/>
    <hyperlink ref="L280" r:id="rId217" xr:uid="{00000000-0004-0000-0100-0000D8000000}"/>
    <hyperlink ref="L281" r:id="rId218" xr:uid="{00000000-0004-0000-0100-0000D9000000}"/>
    <hyperlink ref="L282" r:id="rId219" xr:uid="{00000000-0004-0000-0100-0000DA000000}"/>
    <hyperlink ref="L283" r:id="rId220" xr:uid="{00000000-0004-0000-0100-0000DB000000}"/>
    <hyperlink ref="L284" r:id="rId221" xr:uid="{00000000-0004-0000-0100-0000DC000000}"/>
    <hyperlink ref="L285" r:id="rId222" xr:uid="{00000000-0004-0000-0100-0000DD000000}"/>
    <hyperlink ref="L286" r:id="rId223" xr:uid="{00000000-0004-0000-0100-0000DE000000}"/>
    <hyperlink ref="L287" r:id="rId224" xr:uid="{00000000-0004-0000-0100-0000DF000000}"/>
    <hyperlink ref="L288" r:id="rId225" xr:uid="{00000000-0004-0000-0100-0000E0000000}"/>
    <hyperlink ref="L289" r:id="rId226" xr:uid="{00000000-0004-0000-0100-0000E1000000}"/>
    <hyperlink ref="L290" r:id="rId227" xr:uid="{00000000-0004-0000-0100-0000E2000000}"/>
    <hyperlink ref="L291" r:id="rId228" xr:uid="{00000000-0004-0000-0100-0000E3000000}"/>
    <hyperlink ref="L292" r:id="rId229" xr:uid="{00000000-0004-0000-0100-0000E4000000}"/>
    <hyperlink ref="L293" r:id="rId230" xr:uid="{00000000-0004-0000-0100-0000E5000000}"/>
    <hyperlink ref="L294" r:id="rId231" xr:uid="{00000000-0004-0000-0100-0000E6000000}"/>
    <hyperlink ref="L295" r:id="rId232" xr:uid="{00000000-0004-0000-0100-0000E7000000}"/>
    <hyperlink ref="L296" r:id="rId233" xr:uid="{00000000-0004-0000-0100-0000E8000000}"/>
    <hyperlink ref="L297" r:id="rId234" xr:uid="{00000000-0004-0000-0100-0000E9000000}"/>
    <hyperlink ref="L298" r:id="rId235" xr:uid="{00000000-0004-0000-0100-0000EA000000}"/>
    <hyperlink ref="L299" r:id="rId236" xr:uid="{00000000-0004-0000-0100-0000EB000000}"/>
    <hyperlink ref="L300" r:id="rId237" xr:uid="{00000000-0004-0000-0100-0000EC000000}"/>
    <hyperlink ref="L301" r:id="rId238" xr:uid="{00000000-0004-0000-0100-0000ED000000}"/>
    <hyperlink ref="L302" r:id="rId239" xr:uid="{00000000-0004-0000-0100-0000EE000000}"/>
    <hyperlink ref="L303" r:id="rId240" xr:uid="{00000000-0004-0000-0100-0000EF000000}"/>
    <hyperlink ref="L304" r:id="rId241" xr:uid="{00000000-0004-0000-0100-0000F0000000}"/>
    <hyperlink ref="L305" r:id="rId242" xr:uid="{00000000-0004-0000-0100-0000F1000000}"/>
    <hyperlink ref="L306" r:id="rId243" xr:uid="{00000000-0004-0000-0100-0000F2000000}"/>
    <hyperlink ref="L307" r:id="rId244" xr:uid="{00000000-0004-0000-0100-0000F3000000}"/>
    <hyperlink ref="L308" r:id="rId245" xr:uid="{00000000-0004-0000-0100-0000F4000000}"/>
    <hyperlink ref="L309" r:id="rId246" xr:uid="{00000000-0004-0000-0100-0000F5000000}"/>
    <hyperlink ref="L310" r:id="rId247" xr:uid="{00000000-0004-0000-0100-0000F6000000}"/>
    <hyperlink ref="L311" r:id="rId248" xr:uid="{00000000-0004-0000-0100-0000F7000000}"/>
    <hyperlink ref="L312" r:id="rId249" xr:uid="{00000000-0004-0000-0100-0000F8000000}"/>
    <hyperlink ref="L313" r:id="rId250" xr:uid="{00000000-0004-0000-0100-0000F9000000}"/>
    <hyperlink ref="L314" r:id="rId251" xr:uid="{00000000-0004-0000-0100-0000FA000000}"/>
    <hyperlink ref="M314" r:id="rId252" xr:uid="{00000000-0004-0000-0100-0000FB000000}"/>
    <hyperlink ref="L315" r:id="rId253" xr:uid="{00000000-0004-0000-0100-0000FC000000}"/>
    <hyperlink ref="M316" r:id="rId254" xr:uid="{00000000-0004-0000-0100-0000FD000000}"/>
    <hyperlink ref="L317" r:id="rId255" xr:uid="{00000000-0004-0000-0100-0000FE000000}"/>
    <hyperlink ref="L318" r:id="rId256" xr:uid="{00000000-0004-0000-0100-0000FF000000}"/>
    <hyperlink ref="M318" r:id="rId257" xr:uid="{00000000-0004-0000-0100-000000010000}"/>
    <hyperlink ref="L319" r:id="rId258" xr:uid="{00000000-0004-0000-0100-000001010000}"/>
    <hyperlink ref="M319" r:id="rId259" xr:uid="{00000000-0004-0000-0100-000002010000}"/>
    <hyperlink ref="L320" r:id="rId260" xr:uid="{00000000-0004-0000-0100-000003010000}"/>
    <hyperlink ref="M321" r:id="rId261" xr:uid="{00000000-0004-0000-0100-000004010000}"/>
    <hyperlink ref="L322" r:id="rId262" xr:uid="{00000000-0004-0000-0100-000005010000}"/>
    <hyperlink ref="M322" r:id="rId263" xr:uid="{00000000-0004-0000-0100-000006010000}"/>
    <hyperlink ref="L323" r:id="rId264" xr:uid="{00000000-0004-0000-0100-000007010000}"/>
    <hyperlink ref="L324" r:id="rId265" xr:uid="{00000000-0004-0000-0100-000008010000}"/>
    <hyperlink ref="L325" r:id="rId266" xr:uid="{00000000-0004-0000-0100-000009010000}"/>
    <hyperlink ref="L326" r:id="rId267" xr:uid="{00000000-0004-0000-0100-00000A010000}"/>
    <hyperlink ref="L327" r:id="rId268" xr:uid="{00000000-0004-0000-0100-00000B010000}"/>
    <hyperlink ref="L328" r:id="rId269" xr:uid="{00000000-0004-0000-0100-00000C010000}"/>
    <hyperlink ref="L329" r:id="rId270" xr:uid="{00000000-0004-0000-0100-00000D010000}"/>
    <hyperlink ref="L330" r:id="rId271" xr:uid="{00000000-0004-0000-0100-00000E010000}"/>
    <hyperlink ref="L331" r:id="rId272" xr:uid="{00000000-0004-0000-0100-00000F010000}"/>
    <hyperlink ref="L332" r:id="rId273" xr:uid="{00000000-0004-0000-0100-000010010000}"/>
    <hyperlink ref="L333" r:id="rId274" xr:uid="{00000000-0004-0000-0100-000011010000}"/>
    <hyperlink ref="L334" r:id="rId275" xr:uid="{00000000-0004-0000-0100-000012010000}"/>
    <hyperlink ref="L335" r:id="rId276" xr:uid="{00000000-0004-0000-0100-000013010000}"/>
    <hyperlink ref="L336" r:id="rId277" xr:uid="{00000000-0004-0000-0100-000014010000}"/>
    <hyperlink ref="L337" r:id="rId278" xr:uid="{00000000-0004-0000-0100-000015010000}"/>
    <hyperlink ref="L338" r:id="rId279" xr:uid="{00000000-0004-0000-0100-000016010000}"/>
    <hyperlink ref="L339" r:id="rId280" xr:uid="{00000000-0004-0000-0100-000017010000}"/>
    <hyperlink ref="L340" r:id="rId281" xr:uid="{00000000-0004-0000-0100-000018010000}"/>
    <hyperlink ref="L341" r:id="rId282" xr:uid="{00000000-0004-0000-0100-000019010000}"/>
    <hyperlink ref="L342" r:id="rId283" xr:uid="{00000000-0004-0000-0100-00001A010000}"/>
    <hyperlink ref="L343" r:id="rId284" xr:uid="{00000000-0004-0000-0100-00001B010000}"/>
    <hyperlink ref="L344" r:id="rId285" xr:uid="{00000000-0004-0000-0100-00001C010000}"/>
    <hyperlink ref="L345" r:id="rId286" xr:uid="{00000000-0004-0000-0100-00001D010000}"/>
    <hyperlink ref="L346" r:id="rId287" xr:uid="{00000000-0004-0000-0100-00001E010000}"/>
    <hyperlink ref="L347" r:id="rId288" xr:uid="{00000000-0004-0000-0100-00001F010000}"/>
    <hyperlink ref="L348" r:id="rId289" xr:uid="{00000000-0004-0000-0100-000020010000}"/>
    <hyperlink ref="L349" r:id="rId290" xr:uid="{00000000-0004-0000-0100-000021010000}"/>
    <hyperlink ref="L350" r:id="rId291" xr:uid="{00000000-0004-0000-0100-000022010000}"/>
    <hyperlink ref="L351" r:id="rId292" xr:uid="{00000000-0004-0000-0100-000023010000}"/>
    <hyperlink ref="L352" r:id="rId293" xr:uid="{00000000-0004-0000-0100-000024010000}"/>
    <hyperlink ref="L353" r:id="rId294" xr:uid="{00000000-0004-0000-0100-000025010000}"/>
    <hyperlink ref="L354" r:id="rId295" xr:uid="{00000000-0004-0000-0100-000026010000}"/>
    <hyperlink ref="L359" r:id="rId296" xr:uid="{00000000-0004-0000-0100-000027010000}"/>
    <hyperlink ref="L366" r:id="rId297" xr:uid="{00000000-0004-0000-0100-000028010000}"/>
    <hyperlink ref="M366" r:id="rId298" xr:uid="{00000000-0004-0000-0100-000029010000}"/>
    <hyperlink ref="L367" r:id="rId299" xr:uid="{00000000-0004-0000-0100-00002A010000}"/>
    <hyperlink ref="L368" r:id="rId300" xr:uid="{00000000-0004-0000-0100-00002B010000}"/>
    <hyperlink ref="L369" r:id="rId301" xr:uid="{00000000-0004-0000-0100-00002C010000}"/>
    <hyperlink ref="L370" r:id="rId302" xr:uid="{00000000-0004-0000-0100-00002D010000}"/>
    <hyperlink ref="L371" r:id="rId303" xr:uid="{00000000-0004-0000-0100-00002E010000}"/>
    <hyperlink ref="L372" r:id="rId304" xr:uid="{00000000-0004-0000-0100-00002F010000}"/>
    <hyperlink ref="L373" r:id="rId305" xr:uid="{00000000-0004-0000-0100-000030010000}"/>
    <hyperlink ref="L374" r:id="rId306" xr:uid="{00000000-0004-0000-0100-000031010000}"/>
    <hyperlink ref="L375" r:id="rId307" xr:uid="{00000000-0004-0000-0100-000032010000}"/>
    <hyperlink ref="L376" r:id="rId308" xr:uid="{00000000-0004-0000-0100-000033010000}"/>
    <hyperlink ref="L377" r:id="rId309" xr:uid="{00000000-0004-0000-0100-000034010000}"/>
    <hyperlink ref="L378" r:id="rId310" xr:uid="{00000000-0004-0000-0100-000035010000}"/>
    <hyperlink ref="L379" r:id="rId311" xr:uid="{00000000-0004-0000-0100-000036010000}"/>
    <hyperlink ref="L380" r:id="rId312" xr:uid="{00000000-0004-0000-0100-000037010000}"/>
    <hyperlink ref="L381" r:id="rId313" xr:uid="{00000000-0004-0000-0100-000038010000}"/>
    <hyperlink ref="L382" r:id="rId314" xr:uid="{00000000-0004-0000-0100-000039010000}"/>
    <hyperlink ref="L383" r:id="rId315" xr:uid="{00000000-0004-0000-0100-00003A010000}"/>
    <hyperlink ref="L384" r:id="rId316" xr:uid="{00000000-0004-0000-0100-00003B010000}"/>
    <hyperlink ref="M384" r:id="rId317" xr:uid="{00000000-0004-0000-0100-00003C010000}"/>
    <hyperlink ref="L385" r:id="rId318" xr:uid="{00000000-0004-0000-0100-00003D010000}"/>
    <hyperlink ref="M385" r:id="rId319" xr:uid="{00000000-0004-0000-0100-00003E010000}"/>
    <hyperlink ref="L386" r:id="rId320" xr:uid="{00000000-0004-0000-0100-00003F010000}"/>
    <hyperlink ref="M386" r:id="rId321" xr:uid="{00000000-0004-0000-0100-000040010000}"/>
    <hyperlink ref="L387" r:id="rId322" xr:uid="{00000000-0004-0000-0100-000041010000}"/>
    <hyperlink ref="M387" r:id="rId323" xr:uid="{00000000-0004-0000-0100-000042010000}"/>
    <hyperlink ref="L388" r:id="rId324" xr:uid="{00000000-0004-0000-0100-000043010000}"/>
    <hyperlink ref="M388" r:id="rId325" xr:uid="{00000000-0004-0000-0100-000044010000}"/>
    <hyperlink ref="L389" r:id="rId326" xr:uid="{00000000-0004-0000-0100-000045010000}"/>
    <hyperlink ref="M389" r:id="rId327" xr:uid="{00000000-0004-0000-0100-000046010000}"/>
    <hyperlink ref="L390" r:id="rId328" xr:uid="{00000000-0004-0000-0100-000047010000}"/>
    <hyperlink ref="M390" r:id="rId329" xr:uid="{00000000-0004-0000-0100-000048010000}"/>
    <hyperlink ref="L391" r:id="rId330" xr:uid="{00000000-0004-0000-0100-000049010000}"/>
    <hyperlink ref="M391" r:id="rId331" xr:uid="{00000000-0004-0000-0100-00004A010000}"/>
    <hyperlink ref="L392" r:id="rId332" xr:uid="{00000000-0004-0000-0100-00004B010000}"/>
    <hyperlink ref="L393" r:id="rId333" xr:uid="{00000000-0004-0000-0100-00004C010000}"/>
    <hyperlink ref="L394" r:id="rId334" xr:uid="{00000000-0004-0000-0100-00004D010000}"/>
    <hyperlink ref="M394" r:id="rId335" xr:uid="{00000000-0004-0000-0100-00004E010000}"/>
    <hyperlink ref="L395" r:id="rId336" xr:uid="{00000000-0004-0000-0100-00004F010000}"/>
    <hyperlink ref="L396" r:id="rId337" xr:uid="{00000000-0004-0000-0100-000050010000}"/>
    <hyperlink ref="L397" r:id="rId338" xr:uid="{00000000-0004-0000-0100-000051010000}"/>
    <hyperlink ref="L398" r:id="rId339" xr:uid="{00000000-0004-0000-0100-000052010000}"/>
    <hyperlink ref="M398" r:id="rId340" xr:uid="{00000000-0004-0000-0100-000053010000}"/>
    <hyperlink ref="L399" r:id="rId341" xr:uid="{00000000-0004-0000-0100-000054010000}"/>
    <hyperlink ref="M399" r:id="rId342" xr:uid="{00000000-0004-0000-0100-000055010000}"/>
    <hyperlink ref="L400" r:id="rId343" xr:uid="{00000000-0004-0000-0100-000056010000}"/>
    <hyperlink ref="M400" r:id="rId344" xr:uid="{00000000-0004-0000-0100-000057010000}"/>
    <hyperlink ref="L401" r:id="rId345" xr:uid="{00000000-0004-0000-0100-000058010000}"/>
    <hyperlink ref="L402" r:id="rId346" xr:uid="{00000000-0004-0000-0100-000059010000}"/>
    <hyperlink ref="L403" r:id="rId347" xr:uid="{00000000-0004-0000-0100-00005A010000}"/>
    <hyperlink ref="L404" r:id="rId348" xr:uid="{00000000-0004-0000-0100-00005B010000}"/>
    <hyperlink ref="L405" r:id="rId349" xr:uid="{00000000-0004-0000-0100-00005C010000}"/>
    <hyperlink ref="L406" r:id="rId350" xr:uid="{00000000-0004-0000-0100-00005D010000}"/>
    <hyperlink ref="L407" r:id="rId351" xr:uid="{00000000-0004-0000-0100-00005E010000}"/>
    <hyperlink ref="L408" r:id="rId352" xr:uid="{00000000-0004-0000-0100-00005F010000}"/>
    <hyperlink ref="L409" r:id="rId353" xr:uid="{00000000-0004-0000-0100-000060010000}"/>
    <hyperlink ref="L410" r:id="rId354" xr:uid="{00000000-0004-0000-0100-000061010000}"/>
    <hyperlink ref="L411" r:id="rId355" xr:uid="{00000000-0004-0000-0100-000062010000}"/>
    <hyperlink ref="L412" r:id="rId356" xr:uid="{00000000-0004-0000-0100-000063010000}"/>
    <hyperlink ref="L413" r:id="rId357" xr:uid="{00000000-0004-0000-0100-000064010000}"/>
    <hyperlink ref="L414" r:id="rId358" xr:uid="{00000000-0004-0000-0100-000065010000}"/>
    <hyperlink ref="L415" r:id="rId359" xr:uid="{00000000-0004-0000-0100-000066010000}"/>
    <hyperlink ref="L416" r:id="rId360" xr:uid="{00000000-0004-0000-0100-000067010000}"/>
    <hyperlink ref="M416" r:id="rId361" xr:uid="{00000000-0004-0000-0100-000068010000}"/>
    <hyperlink ref="L417" r:id="rId362" xr:uid="{00000000-0004-0000-0100-000069010000}"/>
    <hyperlink ref="L418" r:id="rId363" xr:uid="{00000000-0004-0000-0100-00006A010000}"/>
    <hyperlink ref="L419" r:id="rId364" xr:uid="{00000000-0004-0000-0100-00006B010000}"/>
    <hyperlink ref="L420" r:id="rId365" xr:uid="{00000000-0004-0000-0100-00006C010000}"/>
    <hyperlink ref="M420" r:id="rId366" xr:uid="{00000000-0004-0000-0100-00006D010000}"/>
    <hyperlink ref="L421" r:id="rId367" xr:uid="{00000000-0004-0000-0100-00006E010000}"/>
    <hyperlink ref="M421" r:id="rId368" xr:uid="{00000000-0004-0000-0100-00006F010000}"/>
    <hyperlink ref="L422" r:id="rId369" xr:uid="{00000000-0004-0000-0100-000070010000}"/>
    <hyperlink ref="L423" r:id="rId370" xr:uid="{00000000-0004-0000-0100-000071010000}"/>
    <hyperlink ref="L424" r:id="rId371" xr:uid="{00000000-0004-0000-0100-000072010000}"/>
    <hyperlink ref="L425" r:id="rId372" xr:uid="{00000000-0004-0000-0100-000073010000}"/>
    <hyperlink ref="L426" r:id="rId373" xr:uid="{00000000-0004-0000-0100-000074010000}"/>
    <hyperlink ref="L427" r:id="rId374" xr:uid="{00000000-0004-0000-0100-000075010000}"/>
    <hyperlink ref="L428" r:id="rId375" xr:uid="{00000000-0004-0000-0100-000076010000}"/>
    <hyperlink ref="M428" r:id="rId376" xr:uid="{00000000-0004-0000-0100-000077010000}"/>
    <hyperlink ref="L429" r:id="rId377" xr:uid="{00000000-0004-0000-0100-000078010000}"/>
    <hyperlink ref="L430" r:id="rId378" xr:uid="{00000000-0004-0000-0100-000079010000}"/>
    <hyperlink ref="L431" r:id="rId379" xr:uid="{00000000-0004-0000-0100-00007A010000}"/>
    <hyperlink ref="L432" r:id="rId380" xr:uid="{00000000-0004-0000-0100-00007B010000}"/>
    <hyperlink ref="L433" r:id="rId381" xr:uid="{00000000-0004-0000-0100-00007C010000}"/>
    <hyperlink ref="L434" r:id="rId382" xr:uid="{00000000-0004-0000-0100-00007D010000}"/>
    <hyperlink ref="M434" r:id="rId383" xr:uid="{00000000-0004-0000-0100-00007E010000}"/>
    <hyperlink ref="L437" r:id="rId384" xr:uid="{00000000-0004-0000-0100-00007F010000}"/>
    <hyperlink ref="L438" r:id="rId385" xr:uid="{00000000-0004-0000-0100-000080010000}"/>
    <hyperlink ref="L439" r:id="rId386" xr:uid="{00000000-0004-0000-0100-000081010000}"/>
    <hyperlink ref="L440" r:id="rId387" xr:uid="{00000000-0004-0000-0100-000082010000}"/>
    <hyperlink ref="L441" r:id="rId388" xr:uid="{00000000-0004-0000-0100-000083010000}"/>
    <hyperlink ref="L442" r:id="rId389" xr:uid="{00000000-0004-0000-0100-000084010000}"/>
    <hyperlink ref="L443" r:id="rId390" xr:uid="{00000000-0004-0000-0100-000085010000}"/>
    <hyperlink ref="L444" r:id="rId391" xr:uid="{00000000-0004-0000-0100-000086010000}"/>
    <hyperlink ref="L445" r:id="rId392" xr:uid="{00000000-0004-0000-0100-000087010000}"/>
    <hyperlink ref="L446" r:id="rId393" xr:uid="{00000000-0004-0000-0100-000088010000}"/>
    <hyperlink ref="L447" r:id="rId394" xr:uid="{00000000-0004-0000-0100-000089010000}"/>
    <hyperlink ref="L448" r:id="rId395" xr:uid="{00000000-0004-0000-0100-00008A010000}"/>
    <hyperlink ref="L449" r:id="rId396" xr:uid="{00000000-0004-0000-0100-00008B010000}"/>
    <hyperlink ref="L450" r:id="rId397" xr:uid="{00000000-0004-0000-0100-00008C010000}"/>
    <hyperlink ref="L451" r:id="rId398" xr:uid="{00000000-0004-0000-0100-00008D010000}"/>
    <hyperlink ref="M451" r:id="rId399" xr:uid="{00000000-0004-0000-0100-00008E010000}"/>
    <hyperlink ref="L452" r:id="rId400" xr:uid="{00000000-0004-0000-0100-00008F010000}"/>
    <hyperlink ref="M452" r:id="rId401" xr:uid="{00000000-0004-0000-0100-000090010000}"/>
    <hyperlink ref="L453" r:id="rId402" xr:uid="{00000000-0004-0000-0100-000091010000}"/>
    <hyperlink ref="M453" r:id="rId403" xr:uid="{00000000-0004-0000-0100-000092010000}"/>
    <hyperlink ref="L455" r:id="rId404" xr:uid="{00000000-0004-0000-0100-000093010000}"/>
    <hyperlink ref="L456" r:id="rId405" xr:uid="{00000000-0004-0000-0100-000094010000}"/>
    <hyperlink ref="L457" r:id="rId406" xr:uid="{00000000-0004-0000-0100-000095010000}"/>
    <hyperlink ref="L458" r:id="rId407" xr:uid="{00000000-0004-0000-0100-000096010000}"/>
    <hyperlink ref="L459" r:id="rId408" xr:uid="{00000000-0004-0000-0100-000097010000}"/>
    <hyperlink ref="L460" r:id="rId409" xr:uid="{00000000-0004-0000-0100-000098010000}"/>
    <hyperlink ref="L461" r:id="rId410" xr:uid="{00000000-0004-0000-0100-000099010000}"/>
    <hyperlink ref="L462" r:id="rId411" xr:uid="{00000000-0004-0000-0100-00009A010000}"/>
    <hyperlink ref="L463" r:id="rId412" xr:uid="{00000000-0004-0000-0100-00009B010000}"/>
    <hyperlink ref="L464" r:id="rId413" xr:uid="{00000000-0004-0000-0100-00009C010000}"/>
    <hyperlink ref="L465" r:id="rId414" xr:uid="{00000000-0004-0000-0100-00009D010000}"/>
    <hyperlink ref="L466" r:id="rId415" xr:uid="{00000000-0004-0000-0100-00009E010000}"/>
    <hyperlink ref="L467" r:id="rId416" xr:uid="{00000000-0004-0000-0100-00009F010000}"/>
    <hyperlink ref="M467" r:id="rId417" xr:uid="{00000000-0004-0000-0100-0000A0010000}"/>
    <hyperlink ref="L468" r:id="rId418" xr:uid="{00000000-0004-0000-0100-0000A1010000}"/>
    <hyperlink ref="L469" r:id="rId419" xr:uid="{00000000-0004-0000-0100-0000A2010000}"/>
    <hyperlink ref="L470" r:id="rId420" xr:uid="{00000000-0004-0000-0100-0000A3010000}"/>
    <hyperlink ref="L471" r:id="rId421" xr:uid="{00000000-0004-0000-0100-0000A4010000}"/>
    <hyperlink ref="L472" r:id="rId422" xr:uid="{00000000-0004-0000-0100-0000A5010000}"/>
    <hyperlink ref="L473" r:id="rId423" xr:uid="{00000000-0004-0000-0100-0000A6010000}"/>
    <hyperlink ref="L474" r:id="rId424" xr:uid="{00000000-0004-0000-0100-0000A7010000}"/>
    <hyperlink ref="L475" r:id="rId425" xr:uid="{00000000-0004-0000-0100-0000A8010000}"/>
    <hyperlink ref="L476" r:id="rId426" xr:uid="{00000000-0004-0000-0100-0000A9010000}"/>
    <hyperlink ref="L477" r:id="rId427" xr:uid="{00000000-0004-0000-0100-0000AA010000}"/>
    <hyperlink ref="L478" r:id="rId428" xr:uid="{00000000-0004-0000-0100-0000AB010000}"/>
    <hyperlink ref="L479" r:id="rId429" xr:uid="{00000000-0004-0000-0100-0000AC010000}"/>
    <hyperlink ref="M479" r:id="rId430" xr:uid="{00000000-0004-0000-0100-0000AD010000}"/>
    <hyperlink ref="L480" r:id="rId431" xr:uid="{00000000-0004-0000-0100-0000AE010000}"/>
    <hyperlink ref="L481" r:id="rId432" xr:uid="{00000000-0004-0000-0100-0000AF010000}"/>
    <hyperlink ref="L482" r:id="rId433" xr:uid="{00000000-0004-0000-0100-0000B0010000}"/>
    <hyperlink ref="L483" r:id="rId434" xr:uid="{00000000-0004-0000-0100-0000B1010000}"/>
    <hyperlink ref="L484" r:id="rId435" xr:uid="{00000000-0004-0000-0100-0000B2010000}"/>
    <hyperlink ref="L485" r:id="rId436" xr:uid="{00000000-0004-0000-0100-0000B3010000}"/>
    <hyperlink ref="M485" r:id="rId437" xr:uid="{00000000-0004-0000-0100-0000B4010000}"/>
    <hyperlink ref="N485" r:id="rId438" xr:uid="{00000000-0004-0000-0100-0000B5010000}"/>
    <hyperlink ref="L486" r:id="rId439" xr:uid="{00000000-0004-0000-0100-0000B6010000}"/>
    <hyperlink ref="L487" r:id="rId440" xr:uid="{00000000-0004-0000-0100-0000B7010000}"/>
    <hyperlink ref="L488" r:id="rId441" xr:uid="{00000000-0004-0000-0100-0000B8010000}"/>
    <hyperlink ref="L489" r:id="rId442" xr:uid="{00000000-0004-0000-0100-0000B9010000}"/>
    <hyperlink ref="L490" r:id="rId443" xr:uid="{00000000-0004-0000-0100-0000BA010000}"/>
    <hyperlink ref="L491" r:id="rId444" xr:uid="{00000000-0004-0000-0100-0000BB010000}"/>
    <hyperlink ref="L492" r:id="rId445" xr:uid="{00000000-0004-0000-0100-0000BC010000}"/>
    <hyperlink ref="M493" r:id="rId446" xr:uid="{00000000-0004-0000-0100-0000BD010000}"/>
    <hyperlink ref="M494" r:id="rId447" xr:uid="{00000000-0004-0000-0100-0000BE010000}"/>
    <hyperlink ref="M495" r:id="rId448" xr:uid="{00000000-0004-0000-0100-0000BF010000}"/>
    <hyperlink ref="M496" r:id="rId449" xr:uid="{00000000-0004-0000-0100-0000C0010000}"/>
    <hyperlink ref="M497" r:id="rId450" xr:uid="{00000000-0004-0000-0100-0000C1010000}"/>
    <hyperlink ref="L498" r:id="rId451" xr:uid="{00000000-0004-0000-0100-0000C2010000}"/>
    <hyperlink ref="M498" r:id="rId452" xr:uid="{00000000-0004-0000-0100-0000C3010000}"/>
    <hyperlink ref="M499" r:id="rId453" xr:uid="{00000000-0004-0000-0100-0000C4010000}"/>
    <hyperlink ref="M500" r:id="rId454" xr:uid="{00000000-0004-0000-0100-0000C5010000}"/>
    <hyperlink ref="M501" r:id="rId455" xr:uid="{00000000-0004-0000-0100-0000C6010000}"/>
    <hyperlink ref="M502" r:id="rId456" xr:uid="{00000000-0004-0000-0100-0000C7010000}"/>
    <hyperlink ref="M503" r:id="rId457" xr:uid="{00000000-0004-0000-0100-0000C8010000}"/>
    <hyperlink ref="M504" r:id="rId458" xr:uid="{00000000-0004-0000-0100-0000C9010000}"/>
    <hyperlink ref="M505" r:id="rId459" xr:uid="{00000000-0004-0000-0100-0000CA010000}"/>
    <hyperlink ref="M506" r:id="rId460" xr:uid="{00000000-0004-0000-0100-0000CB010000}"/>
    <hyperlink ref="M507" r:id="rId461" xr:uid="{00000000-0004-0000-0100-0000CC010000}"/>
    <hyperlink ref="M508" r:id="rId462" xr:uid="{00000000-0004-0000-0100-0000CD010000}"/>
    <hyperlink ref="M509" r:id="rId463" xr:uid="{00000000-0004-0000-0100-0000CE010000}"/>
    <hyperlink ref="M510" r:id="rId464" xr:uid="{00000000-0004-0000-0100-0000CF010000}"/>
    <hyperlink ref="M511" r:id="rId465" xr:uid="{00000000-0004-0000-0100-0000D0010000}"/>
    <hyperlink ref="M512" r:id="rId466" xr:uid="{00000000-0004-0000-0100-0000D1010000}"/>
    <hyperlink ref="M520" r:id="rId467" xr:uid="{00000000-0004-0000-0100-0000D2010000}"/>
    <hyperlink ref="L521" r:id="rId468" xr:uid="{00000000-0004-0000-0100-0000D3010000}"/>
    <hyperlink ref="L522" r:id="rId469" xr:uid="{00000000-0004-0000-0100-0000D4010000}"/>
    <hyperlink ref="L523" r:id="rId470" xr:uid="{00000000-0004-0000-0100-0000D5010000}"/>
    <hyperlink ref="L524" r:id="rId471" xr:uid="{00000000-0004-0000-0100-0000D6010000}"/>
    <hyperlink ref="L525" r:id="rId472" xr:uid="{00000000-0004-0000-0100-0000D7010000}"/>
    <hyperlink ref="L526" r:id="rId473" xr:uid="{00000000-0004-0000-0100-0000D8010000}"/>
    <hyperlink ref="L527" r:id="rId474" xr:uid="{00000000-0004-0000-0100-0000D9010000}"/>
  </hyperlinks>
  <pageMargins left="0.7" right="0.7" top="0.75" bottom="0.75" header="0.3" footer="0.3"/>
  <legacyDrawing r:id="rId475"/>
  <extLst>
    <ext xmlns:x14="http://schemas.microsoft.com/office/spreadsheetml/2009/9/main" uri="{CCE6A557-97BC-4b89-ADB6-D9C93CAAB3DF}">
      <x14:dataValidations xmlns:xm="http://schemas.microsoft.com/office/excel/2006/main" count="3">
        <x14:dataValidation type="list" allowBlank="1" xr:uid="{00000000-0002-0000-0100-000000000000}">
          <x14:formula1>
            <xm:f>District_List!$B:$B</xm:f>
          </x14:formula1>
          <xm:sqref>G1:G1423</xm:sqref>
        </x14:dataValidation>
        <x14:dataValidation type="list" allowBlank="1" xr:uid="{00000000-0002-0000-0100-000001000000}">
          <x14:formula1>
            <xm:f>District_List!$C$2:$C$749</xm:f>
          </x14:formula1>
          <xm:sqref>H9:H186 H189:H1423</xm:sqref>
        </x14:dataValidation>
        <x14:dataValidation type="list" allowBlank="1" showInputMessage="1" showErrorMessage="1" prompt="State / UT names should match with &quot;Statewise&quot; sheet" xr:uid="{00000000-0002-0000-0100-000002000000}">
          <x14:formula1>
            <xm:f>Statewise!$A$3:$A$39</xm:f>
          </x14:formula1>
          <xm:sqref>H2:H8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P1008"/>
  <sheetViews>
    <sheetView workbookViewId="0"/>
  </sheetViews>
  <sheetFormatPr defaultColWidth="14.42578125" defaultRowHeight="15.75" customHeight="1"/>
  <cols>
    <col min="2" max="12" width="10.42578125" customWidth="1"/>
  </cols>
  <sheetData>
    <row r="1" spans="1:16">
      <c r="A1" s="356" t="s">
        <v>2</v>
      </c>
      <c r="B1" s="355">
        <v>43927</v>
      </c>
      <c r="C1" s="354"/>
      <c r="D1" s="354"/>
      <c r="E1" s="355">
        <v>43926</v>
      </c>
      <c r="F1" s="354"/>
      <c r="G1" s="354"/>
      <c r="H1" s="355">
        <v>43925</v>
      </c>
      <c r="I1" s="354"/>
      <c r="J1" s="354"/>
      <c r="K1" s="355">
        <v>43924</v>
      </c>
      <c r="L1" s="354"/>
      <c r="M1" s="354"/>
    </row>
    <row r="2" spans="1:16">
      <c r="A2" s="354"/>
      <c r="B2" s="6" t="s">
        <v>6</v>
      </c>
      <c r="C2" s="6" t="s">
        <v>8</v>
      </c>
      <c r="D2" s="8" t="s">
        <v>9</v>
      </c>
      <c r="E2" s="8" t="s">
        <v>6</v>
      </c>
      <c r="F2" s="8" t="s">
        <v>8</v>
      </c>
      <c r="G2" s="8" t="s">
        <v>9</v>
      </c>
      <c r="H2" s="8" t="s">
        <v>6</v>
      </c>
      <c r="I2" s="8" t="s">
        <v>8</v>
      </c>
      <c r="J2" s="8" t="s">
        <v>9</v>
      </c>
      <c r="K2" s="8" t="s">
        <v>6</v>
      </c>
      <c r="L2" s="8" t="s">
        <v>8</v>
      </c>
      <c r="M2" s="2" t="s">
        <v>9</v>
      </c>
      <c r="N2" s="2" t="s">
        <v>11</v>
      </c>
    </row>
    <row r="3" spans="1:16">
      <c r="A3" s="2" t="s">
        <v>12</v>
      </c>
      <c r="B3" s="11">
        <v>10</v>
      </c>
      <c r="C3" s="11">
        <v>0</v>
      </c>
      <c r="E3" s="2">
        <v>10</v>
      </c>
      <c r="F3" s="2">
        <v>0</v>
      </c>
      <c r="G3" s="2"/>
      <c r="H3" s="2">
        <v>9</v>
      </c>
      <c r="I3" s="2">
        <v>0</v>
      </c>
      <c r="N3" s="15">
        <f t="shared" ref="N3:N27" si="0">(B3+C3)-(E3+F3)</f>
        <v>0</v>
      </c>
    </row>
    <row r="4" spans="1:16">
      <c r="A4" s="2" t="s">
        <v>18</v>
      </c>
      <c r="B4" s="16">
        <v>2</v>
      </c>
      <c r="C4" s="16">
        <v>2</v>
      </c>
      <c r="D4" s="2"/>
      <c r="E4" s="2">
        <v>3</v>
      </c>
      <c r="F4" s="2">
        <v>1</v>
      </c>
      <c r="G4" s="2"/>
      <c r="H4" s="2">
        <v>3</v>
      </c>
      <c r="I4" s="2">
        <v>1</v>
      </c>
      <c r="N4" s="15">
        <f t="shared" si="0"/>
        <v>0</v>
      </c>
      <c r="O4" s="15">
        <f>(B4+C4)-(E4-F4)</f>
        <v>2</v>
      </c>
    </row>
    <row r="5" spans="1:16">
      <c r="A5" s="2" t="s">
        <v>31</v>
      </c>
      <c r="B5" s="16">
        <v>133</v>
      </c>
      <c r="C5" s="16">
        <v>21</v>
      </c>
      <c r="D5" s="2"/>
      <c r="E5" s="2">
        <v>145</v>
      </c>
      <c r="F5" s="2">
        <v>10</v>
      </c>
      <c r="G5" s="2"/>
      <c r="H5" s="2">
        <v>93</v>
      </c>
      <c r="I5" s="2">
        <v>11</v>
      </c>
      <c r="N5" s="15">
        <f t="shared" si="0"/>
        <v>-1</v>
      </c>
      <c r="O5" s="15">
        <f>133-124</f>
        <v>9</v>
      </c>
      <c r="P5" s="15">
        <f>145-11</f>
        <v>134</v>
      </c>
    </row>
    <row r="6" spans="1:16">
      <c r="A6" s="2" t="s">
        <v>34</v>
      </c>
      <c r="B6" s="16">
        <v>3</v>
      </c>
      <c r="C6" s="11">
        <v>0</v>
      </c>
      <c r="D6" s="2"/>
      <c r="E6" s="2">
        <v>2</v>
      </c>
      <c r="F6" s="2">
        <v>0</v>
      </c>
      <c r="G6" s="2"/>
      <c r="H6" s="2">
        <v>2</v>
      </c>
      <c r="I6" s="2">
        <v>0</v>
      </c>
      <c r="N6" s="15">
        <f t="shared" si="0"/>
        <v>1</v>
      </c>
      <c r="O6" s="15">
        <f t="shared" ref="O6:O7" si="1">B4-(E4-(C4-F4))</f>
        <v>0</v>
      </c>
    </row>
    <row r="7" spans="1:16">
      <c r="A7" s="2" t="s">
        <v>36</v>
      </c>
      <c r="B7" s="11">
        <v>2</v>
      </c>
      <c r="C7" s="11">
        <v>0</v>
      </c>
      <c r="D7" s="2"/>
      <c r="E7" s="2">
        <v>2</v>
      </c>
      <c r="F7" s="2">
        <v>0</v>
      </c>
      <c r="G7" s="2"/>
      <c r="H7" s="2">
        <v>2</v>
      </c>
      <c r="I7" s="2">
        <v>0</v>
      </c>
      <c r="N7" s="15">
        <f t="shared" si="0"/>
        <v>0</v>
      </c>
      <c r="O7" s="15">
        <f t="shared" si="1"/>
        <v>-1</v>
      </c>
    </row>
    <row r="8" spans="1:16">
      <c r="A8" s="2" t="s">
        <v>38</v>
      </c>
      <c r="B8" s="11">
        <v>1</v>
      </c>
      <c r="C8" s="11">
        <v>0</v>
      </c>
      <c r="D8" s="2"/>
      <c r="E8" s="2">
        <v>1</v>
      </c>
      <c r="F8" s="2">
        <v>0</v>
      </c>
      <c r="G8" s="2"/>
      <c r="H8" s="2">
        <v>1</v>
      </c>
      <c r="I8" s="2">
        <v>0</v>
      </c>
      <c r="N8" s="15">
        <f t="shared" si="0"/>
        <v>0</v>
      </c>
    </row>
    <row r="9" spans="1:16">
      <c r="A9" s="2" t="s">
        <v>44</v>
      </c>
      <c r="B9" s="16">
        <v>13</v>
      </c>
      <c r="C9" s="11">
        <v>0</v>
      </c>
      <c r="D9" s="2"/>
      <c r="E9" s="2">
        <v>5</v>
      </c>
      <c r="F9" s="2">
        <v>0</v>
      </c>
      <c r="G9" s="2"/>
      <c r="H9" s="2">
        <v>5</v>
      </c>
      <c r="I9" s="2">
        <v>0</v>
      </c>
      <c r="N9" s="15">
        <f t="shared" si="0"/>
        <v>8</v>
      </c>
      <c r="O9" s="2">
        <f>3-(2-1)-2</f>
        <v>0</v>
      </c>
    </row>
    <row r="10" spans="1:16">
      <c r="A10" s="2" t="s">
        <v>48</v>
      </c>
      <c r="B10" s="11">
        <v>8</v>
      </c>
      <c r="C10" s="11">
        <v>0</v>
      </c>
      <c r="D10" s="2"/>
      <c r="E10" s="2">
        <v>8</v>
      </c>
      <c r="F10" s="2">
        <v>0</v>
      </c>
      <c r="G10" s="2"/>
      <c r="H10" s="2">
        <v>10</v>
      </c>
      <c r="I10" s="2">
        <v>0</v>
      </c>
      <c r="N10" s="15">
        <f t="shared" si="0"/>
        <v>0</v>
      </c>
      <c r="O10" s="15">
        <f t="shared" ref="O10:O11" si="2">B8-(E8-(C8-F8))</f>
        <v>0</v>
      </c>
    </row>
    <row r="11" spans="1:16">
      <c r="A11" s="2" t="s">
        <v>50</v>
      </c>
      <c r="B11" s="16">
        <v>7</v>
      </c>
      <c r="C11" s="11">
        <v>11</v>
      </c>
      <c r="D11" s="2"/>
      <c r="E11" s="2">
        <v>6</v>
      </c>
      <c r="F11" s="2">
        <v>11</v>
      </c>
      <c r="G11" s="2"/>
      <c r="H11" s="2">
        <v>6</v>
      </c>
      <c r="I11" s="2">
        <v>11</v>
      </c>
      <c r="N11" s="15">
        <f t="shared" si="0"/>
        <v>1</v>
      </c>
      <c r="O11" s="15">
        <f t="shared" si="2"/>
        <v>8</v>
      </c>
    </row>
    <row r="12" spans="1:16">
      <c r="A12" s="2" t="s">
        <v>54</v>
      </c>
      <c r="B12" s="11">
        <v>1</v>
      </c>
      <c r="C12" s="11">
        <v>0</v>
      </c>
      <c r="D12" s="2"/>
      <c r="E12" s="2">
        <v>1</v>
      </c>
      <c r="F12" s="2">
        <v>0</v>
      </c>
      <c r="G12" s="2"/>
      <c r="H12" s="2">
        <v>1</v>
      </c>
      <c r="I12" s="2">
        <v>0</v>
      </c>
      <c r="N12" s="15">
        <f t="shared" si="0"/>
        <v>0</v>
      </c>
    </row>
    <row r="13" spans="1:16">
      <c r="A13" s="2" t="s">
        <v>55</v>
      </c>
      <c r="B13" s="16">
        <v>6</v>
      </c>
      <c r="C13" s="11">
        <v>1</v>
      </c>
      <c r="D13" s="2"/>
      <c r="E13" s="2">
        <v>3</v>
      </c>
      <c r="F13" s="2">
        <v>1</v>
      </c>
      <c r="G13" s="2"/>
      <c r="H13" s="2">
        <v>3</v>
      </c>
      <c r="I13" s="2">
        <v>1</v>
      </c>
      <c r="N13" s="15">
        <f t="shared" si="0"/>
        <v>3</v>
      </c>
    </row>
    <row r="14" spans="1:16">
      <c r="A14" s="2" t="s">
        <v>57</v>
      </c>
      <c r="B14" s="11">
        <v>5</v>
      </c>
      <c r="C14" s="11">
        <v>0</v>
      </c>
      <c r="D14" s="2"/>
      <c r="E14" s="2">
        <v>5</v>
      </c>
      <c r="F14" s="2">
        <v>0</v>
      </c>
      <c r="G14" s="2"/>
      <c r="H14" s="2">
        <v>5</v>
      </c>
      <c r="I14" s="2">
        <v>0</v>
      </c>
      <c r="N14" s="15">
        <f t="shared" si="0"/>
        <v>0</v>
      </c>
    </row>
    <row r="15" spans="1:16">
      <c r="A15" s="2" t="s">
        <v>59</v>
      </c>
      <c r="B15" s="16">
        <v>15</v>
      </c>
      <c r="C15" s="11">
        <v>2</v>
      </c>
      <c r="D15" s="2"/>
      <c r="E15" s="2">
        <v>12</v>
      </c>
      <c r="F15" s="2">
        <v>2</v>
      </c>
      <c r="G15" s="2"/>
      <c r="H15" s="2">
        <v>12</v>
      </c>
      <c r="I15" s="2">
        <v>2</v>
      </c>
      <c r="N15" s="15">
        <f t="shared" si="0"/>
        <v>3</v>
      </c>
    </row>
    <row r="16" spans="1:16">
      <c r="A16" s="2" t="s">
        <v>60</v>
      </c>
      <c r="B16" s="11">
        <v>2</v>
      </c>
      <c r="C16" s="11">
        <v>0</v>
      </c>
      <c r="D16" s="2"/>
      <c r="E16" s="2">
        <v>2</v>
      </c>
      <c r="F16" s="2">
        <v>0</v>
      </c>
      <c r="G16" s="2"/>
      <c r="H16" s="2">
        <v>2</v>
      </c>
      <c r="N16" s="15">
        <f t="shared" si="0"/>
        <v>0</v>
      </c>
    </row>
    <row r="17" spans="1:14">
      <c r="A17" s="2" t="s">
        <v>62</v>
      </c>
      <c r="B17" s="11">
        <v>13</v>
      </c>
      <c r="C17" s="11">
        <v>0</v>
      </c>
      <c r="D17" s="2"/>
      <c r="E17" s="2">
        <v>13</v>
      </c>
      <c r="F17" s="2">
        <v>0</v>
      </c>
      <c r="G17" s="2"/>
      <c r="H17" s="2">
        <v>13</v>
      </c>
      <c r="N17" s="15">
        <f t="shared" si="0"/>
        <v>0</v>
      </c>
    </row>
    <row r="18" spans="1:14">
      <c r="A18" s="2" t="s">
        <v>63</v>
      </c>
      <c r="B18" s="16">
        <v>4</v>
      </c>
      <c r="C18" s="11">
        <v>0</v>
      </c>
      <c r="D18" s="2"/>
      <c r="E18" s="2">
        <v>1</v>
      </c>
      <c r="F18" s="2">
        <v>0</v>
      </c>
      <c r="N18" s="15">
        <f t="shared" si="0"/>
        <v>3</v>
      </c>
    </row>
    <row r="19" spans="1:14">
      <c r="A19" s="2" t="s">
        <v>64</v>
      </c>
      <c r="B19" s="16">
        <v>26</v>
      </c>
      <c r="C19" s="11">
        <v>0</v>
      </c>
      <c r="D19" s="2"/>
      <c r="E19" s="2">
        <v>19</v>
      </c>
      <c r="F19" s="2">
        <v>0</v>
      </c>
      <c r="G19" s="2"/>
      <c r="H19" s="2">
        <v>18</v>
      </c>
      <c r="N19" s="15">
        <f t="shared" si="0"/>
        <v>7</v>
      </c>
    </row>
    <row r="20" spans="1:14">
      <c r="A20" s="2" t="s">
        <v>66</v>
      </c>
      <c r="B20" s="16">
        <v>2</v>
      </c>
      <c r="C20" s="11">
        <v>0</v>
      </c>
      <c r="D20" s="2"/>
      <c r="E20" s="2">
        <v>1</v>
      </c>
      <c r="F20" s="2">
        <v>0</v>
      </c>
      <c r="N20" s="15">
        <f t="shared" si="0"/>
        <v>1</v>
      </c>
    </row>
    <row r="21" spans="1:14">
      <c r="A21" s="2" t="s">
        <v>68</v>
      </c>
      <c r="B21" s="16">
        <v>10</v>
      </c>
      <c r="C21" s="16">
        <v>7</v>
      </c>
      <c r="D21" s="2"/>
      <c r="E21" s="2">
        <v>11</v>
      </c>
      <c r="F21" s="2">
        <v>6</v>
      </c>
      <c r="G21" s="2"/>
      <c r="H21" s="2">
        <v>10</v>
      </c>
      <c r="I21" s="2">
        <v>6</v>
      </c>
      <c r="N21" s="15">
        <f t="shared" si="0"/>
        <v>0</v>
      </c>
    </row>
    <row r="22" spans="1:14">
      <c r="A22" s="2" t="s">
        <v>69</v>
      </c>
      <c r="B22" s="11">
        <v>7</v>
      </c>
      <c r="C22" s="11">
        <v>0</v>
      </c>
      <c r="D22" s="2"/>
      <c r="E22" s="2">
        <v>7</v>
      </c>
      <c r="F22" s="2">
        <v>0</v>
      </c>
      <c r="G22" s="2"/>
      <c r="H22" s="2">
        <v>6</v>
      </c>
      <c r="N22" s="15">
        <f t="shared" si="0"/>
        <v>0</v>
      </c>
    </row>
    <row r="23" spans="1:14">
      <c r="A23" s="2" t="s">
        <v>72</v>
      </c>
      <c r="B23" s="11">
        <v>1</v>
      </c>
      <c r="C23" s="11">
        <v>0</v>
      </c>
      <c r="D23" s="2"/>
      <c r="E23" s="2">
        <v>1</v>
      </c>
      <c r="F23" s="2">
        <v>0</v>
      </c>
      <c r="G23" s="2"/>
      <c r="H23" s="2">
        <v>1</v>
      </c>
      <c r="N23" s="15">
        <f t="shared" si="0"/>
        <v>0</v>
      </c>
    </row>
    <row r="24" spans="1:14">
      <c r="A24" s="2" t="s">
        <v>74</v>
      </c>
      <c r="B24" s="16">
        <v>8</v>
      </c>
      <c r="C24" s="11">
        <v>0</v>
      </c>
      <c r="D24" s="2"/>
      <c r="E24" s="2">
        <v>2</v>
      </c>
      <c r="F24" s="2">
        <v>0</v>
      </c>
      <c r="G24" s="2"/>
      <c r="H24" s="2">
        <v>1</v>
      </c>
      <c r="N24" s="15">
        <f t="shared" si="0"/>
        <v>6</v>
      </c>
    </row>
    <row r="25" spans="1:14">
      <c r="A25" s="2" t="s">
        <v>75</v>
      </c>
      <c r="B25" s="11">
        <v>4</v>
      </c>
      <c r="C25" s="11">
        <v>0</v>
      </c>
      <c r="D25" s="2"/>
      <c r="E25" s="2">
        <v>4</v>
      </c>
      <c r="F25" s="2">
        <v>0</v>
      </c>
      <c r="G25" s="2"/>
      <c r="H25" s="2">
        <v>2</v>
      </c>
      <c r="N25" s="15">
        <f t="shared" si="0"/>
        <v>0</v>
      </c>
    </row>
    <row r="26" spans="1:14">
      <c r="A26" s="2" t="s">
        <v>78</v>
      </c>
      <c r="B26" s="11">
        <v>2</v>
      </c>
      <c r="C26" s="11">
        <v>0</v>
      </c>
      <c r="D26" s="2"/>
      <c r="E26" s="2">
        <v>2</v>
      </c>
      <c r="F26" s="2">
        <v>0</v>
      </c>
      <c r="N26" s="15">
        <f t="shared" si="0"/>
        <v>0</v>
      </c>
    </row>
    <row r="27" spans="1:14">
      <c r="A27" s="2" t="s">
        <v>80</v>
      </c>
      <c r="B27" s="11">
        <v>23</v>
      </c>
      <c r="C27" s="11">
        <v>1</v>
      </c>
      <c r="D27" s="2"/>
      <c r="E27" s="2">
        <v>23</v>
      </c>
      <c r="F27" s="2">
        <v>1</v>
      </c>
      <c r="G27" s="2"/>
      <c r="H27" s="2">
        <f>21+2</f>
        <v>23</v>
      </c>
      <c r="I27" s="2">
        <v>1</v>
      </c>
      <c r="N27" s="15">
        <f t="shared" si="0"/>
        <v>0</v>
      </c>
    </row>
    <row r="28" spans="1:14">
      <c r="A28" s="2" t="s">
        <v>81</v>
      </c>
      <c r="B28" s="44">
        <f t="shared" ref="B28:M28" si="3">SUM(B3:B27)</f>
        <v>308</v>
      </c>
      <c r="C28" s="44">
        <f t="shared" si="3"/>
        <v>45</v>
      </c>
      <c r="D28" s="44">
        <f t="shared" si="3"/>
        <v>0</v>
      </c>
      <c r="E28" s="15">
        <f t="shared" si="3"/>
        <v>289</v>
      </c>
      <c r="F28" s="15">
        <f t="shared" si="3"/>
        <v>32</v>
      </c>
      <c r="G28" s="44">
        <f t="shared" si="3"/>
        <v>0</v>
      </c>
      <c r="H28" s="15">
        <f t="shared" si="3"/>
        <v>228</v>
      </c>
      <c r="I28" s="15">
        <f t="shared" si="3"/>
        <v>33</v>
      </c>
      <c r="J28" s="44">
        <f t="shared" si="3"/>
        <v>0</v>
      </c>
      <c r="K28" s="15">
        <f t="shared" si="3"/>
        <v>0</v>
      </c>
      <c r="L28" s="15">
        <f t="shared" si="3"/>
        <v>0</v>
      </c>
      <c r="M28" s="44">
        <f t="shared" si="3"/>
        <v>0</v>
      </c>
      <c r="N28" s="15">
        <f>SUM(N3:N27)</f>
        <v>32</v>
      </c>
    </row>
    <row r="29" spans="1:14">
      <c r="B29" s="45"/>
      <c r="C29" s="45"/>
    </row>
    <row r="30" spans="1:14">
      <c r="B30" s="45"/>
      <c r="C30" s="45"/>
    </row>
    <row r="31" spans="1:14">
      <c r="B31" s="45"/>
      <c r="C31" s="45"/>
    </row>
    <row r="32" spans="1:14">
      <c r="B32" s="355">
        <v>43926</v>
      </c>
      <c r="C32" s="354"/>
      <c r="D32" s="354"/>
      <c r="E32" s="355">
        <v>43926</v>
      </c>
      <c r="F32" s="354"/>
      <c r="G32" s="354"/>
      <c r="H32" s="355">
        <v>43925</v>
      </c>
      <c r="I32" s="354"/>
      <c r="J32" s="354"/>
      <c r="K32" s="355">
        <v>43924</v>
      </c>
      <c r="L32" s="354"/>
      <c r="M32" s="354"/>
    </row>
    <row r="33" spans="1:13">
      <c r="B33" s="6" t="s">
        <v>11</v>
      </c>
      <c r="C33" s="48" t="s">
        <v>8</v>
      </c>
      <c r="D33" s="8" t="s">
        <v>9</v>
      </c>
      <c r="E33" s="8" t="s">
        <v>11</v>
      </c>
      <c r="F33" s="48" t="s">
        <v>8</v>
      </c>
      <c r="G33" s="8" t="s">
        <v>9</v>
      </c>
      <c r="H33" s="8" t="s">
        <v>11</v>
      </c>
      <c r="I33" s="48" t="s">
        <v>8</v>
      </c>
      <c r="J33" s="8" t="s">
        <v>9</v>
      </c>
      <c r="K33" s="8" t="s">
        <v>11</v>
      </c>
      <c r="L33" s="48" t="s">
        <v>8</v>
      </c>
      <c r="M33" s="8" t="s">
        <v>9</v>
      </c>
    </row>
    <row r="34" spans="1:13">
      <c r="A34" s="2" t="s">
        <v>12</v>
      </c>
      <c r="B34" s="44">
        <f t="shared" ref="B34:B58" si="4">B3-E3</f>
        <v>0</v>
      </c>
      <c r="C34" s="44">
        <f t="shared" ref="C34:C58" si="5">C3</f>
        <v>0</v>
      </c>
      <c r="E34" s="15">
        <f t="shared" ref="E34:E58" si="6">E3-H3</f>
        <v>1</v>
      </c>
      <c r="F34" s="44">
        <f t="shared" ref="F34:F58" si="7">F3</f>
        <v>0</v>
      </c>
      <c r="H34" s="15">
        <f t="shared" ref="H34:H58" si="8">H3-K3</f>
        <v>9</v>
      </c>
      <c r="I34" s="44">
        <f t="shared" ref="I34:I58" si="9">I3</f>
        <v>0</v>
      </c>
      <c r="K34" s="15">
        <f t="shared" ref="K34:L34" si="10">K3-M3</f>
        <v>0</v>
      </c>
      <c r="L34" s="15">
        <f t="shared" si="10"/>
        <v>0</v>
      </c>
    </row>
    <row r="35" spans="1:13">
      <c r="A35" s="2" t="s">
        <v>18</v>
      </c>
      <c r="B35" s="44">
        <f t="shared" si="4"/>
        <v>-1</v>
      </c>
      <c r="C35" s="44">
        <f t="shared" si="5"/>
        <v>2</v>
      </c>
      <c r="E35" s="15">
        <f t="shared" si="6"/>
        <v>0</v>
      </c>
      <c r="F35" s="44">
        <f t="shared" si="7"/>
        <v>1</v>
      </c>
      <c r="H35" s="15">
        <f t="shared" si="8"/>
        <v>3</v>
      </c>
      <c r="I35" s="44">
        <f t="shared" si="9"/>
        <v>1</v>
      </c>
      <c r="K35" s="15">
        <f t="shared" ref="K35:L35" si="11">K4-M4</f>
        <v>0</v>
      </c>
      <c r="L35" s="15">
        <f t="shared" si="11"/>
        <v>0</v>
      </c>
    </row>
    <row r="36" spans="1:13">
      <c r="A36" s="2" t="s">
        <v>31</v>
      </c>
      <c r="B36" s="44">
        <f t="shared" si="4"/>
        <v>-12</v>
      </c>
      <c r="C36" s="44">
        <f t="shared" si="5"/>
        <v>21</v>
      </c>
      <c r="E36" s="15">
        <f t="shared" si="6"/>
        <v>52</v>
      </c>
      <c r="F36" s="44">
        <f t="shared" si="7"/>
        <v>10</v>
      </c>
      <c r="H36" s="15">
        <f t="shared" si="8"/>
        <v>93</v>
      </c>
      <c r="I36" s="44">
        <f t="shared" si="9"/>
        <v>11</v>
      </c>
      <c r="K36" s="15">
        <f t="shared" ref="K36:L36" si="12">K5-M5</f>
        <v>0</v>
      </c>
      <c r="L36" s="15">
        <f t="shared" si="12"/>
        <v>1</v>
      </c>
    </row>
    <row r="37" spans="1:13">
      <c r="A37" s="2" t="s">
        <v>34</v>
      </c>
      <c r="B37" s="44">
        <f t="shared" si="4"/>
        <v>1</v>
      </c>
      <c r="C37" s="44">
        <f t="shared" si="5"/>
        <v>0</v>
      </c>
      <c r="E37" s="15">
        <f t="shared" si="6"/>
        <v>0</v>
      </c>
      <c r="F37" s="44">
        <f t="shared" si="7"/>
        <v>0</v>
      </c>
      <c r="H37" s="15">
        <f t="shared" si="8"/>
        <v>2</v>
      </c>
      <c r="I37" s="44">
        <f t="shared" si="9"/>
        <v>0</v>
      </c>
      <c r="K37" s="15">
        <f t="shared" ref="K37:L37" si="13">K6-M6</f>
        <v>0</v>
      </c>
      <c r="L37" s="15">
        <f t="shared" si="13"/>
        <v>-1</v>
      </c>
    </row>
    <row r="38" spans="1:13">
      <c r="A38" s="2" t="s">
        <v>36</v>
      </c>
      <c r="B38" s="44">
        <f t="shared" si="4"/>
        <v>0</v>
      </c>
      <c r="C38" s="44">
        <f t="shared" si="5"/>
        <v>0</v>
      </c>
      <c r="E38" s="15">
        <f t="shared" si="6"/>
        <v>0</v>
      </c>
      <c r="F38" s="44">
        <f t="shared" si="7"/>
        <v>0</v>
      </c>
      <c r="H38" s="15">
        <f t="shared" si="8"/>
        <v>2</v>
      </c>
      <c r="I38" s="44">
        <f t="shared" si="9"/>
        <v>0</v>
      </c>
      <c r="K38" s="15">
        <f t="shared" ref="K38:L38" si="14">K7-M7</f>
        <v>0</v>
      </c>
      <c r="L38" s="15">
        <f t="shared" si="14"/>
        <v>0</v>
      </c>
    </row>
    <row r="39" spans="1:13">
      <c r="A39" s="2" t="s">
        <v>38</v>
      </c>
      <c r="B39" s="44">
        <f t="shared" si="4"/>
        <v>0</v>
      </c>
      <c r="C39" s="44">
        <f t="shared" si="5"/>
        <v>0</v>
      </c>
      <c r="E39" s="15">
        <f t="shared" si="6"/>
        <v>0</v>
      </c>
      <c r="F39" s="44">
        <f t="shared" si="7"/>
        <v>0</v>
      </c>
      <c r="H39" s="15">
        <f t="shared" si="8"/>
        <v>1</v>
      </c>
      <c r="I39" s="44">
        <f t="shared" si="9"/>
        <v>0</v>
      </c>
      <c r="K39" s="15">
        <f t="shared" ref="K39:L39" si="15">K8-M8</f>
        <v>0</v>
      </c>
      <c r="L39" s="15">
        <f t="shared" si="15"/>
        <v>0</v>
      </c>
    </row>
    <row r="40" spans="1:13">
      <c r="A40" s="2" t="s">
        <v>44</v>
      </c>
      <c r="B40" s="44">
        <f t="shared" si="4"/>
        <v>8</v>
      </c>
      <c r="C40" s="44">
        <f t="shared" si="5"/>
        <v>0</v>
      </c>
      <c r="E40" s="15">
        <f t="shared" si="6"/>
        <v>0</v>
      </c>
      <c r="F40" s="44">
        <f t="shared" si="7"/>
        <v>0</v>
      </c>
      <c r="H40" s="15">
        <f t="shared" si="8"/>
        <v>5</v>
      </c>
      <c r="I40" s="44">
        <f t="shared" si="9"/>
        <v>0</v>
      </c>
      <c r="K40" s="15">
        <f t="shared" ref="K40:L40" si="16">K9-M9</f>
        <v>0</v>
      </c>
      <c r="L40" s="15">
        <f t="shared" si="16"/>
        <v>-8</v>
      </c>
    </row>
    <row r="41" spans="1:13">
      <c r="A41" s="2" t="s">
        <v>48</v>
      </c>
      <c r="B41" s="44">
        <f t="shared" si="4"/>
        <v>0</v>
      </c>
      <c r="C41" s="44">
        <f t="shared" si="5"/>
        <v>0</v>
      </c>
      <c r="E41" s="15">
        <f t="shared" si="6"/>
        <v>-2</v>
      </c>
      <c r="F41" s="44">
        <f t="shared" si="7"/>
        <v>0</v>
      </c>
      <c r="H41" s="15">
        <f t="shared" si="8"/>
        <v>10</v>
      </c>
      <c r="I41" s="44">
        <f t="shared" si="9"/>
        <v>0</v>
      </c>
      <c r="K41" s="15">
        <f t="shared" ref="K41:L41" si="17">K10-M10</f>
        <v>0</v>
      </c>
      <c r="L41" s="15">
        <f t="shared" si="17"/>
        <v>0</v>
      </c>
    </row>
    <row r="42" spans="1:13">
      <c r="A42" s="2" t="s">
        <v>50</v>
      </c>
      <c r="B42" s="44">
        <f t="shared" si="4"/>
        <v>1</v>
      </c>
      <c r="C42" s="44">
        <f t="shared" si="5"/>
        <v>11</v>
      </c>
      <c r="E42" s="15">
        <f t="shared" si="6"/>
        <v>0</v>
      </c>
      <c r="F42" s="44">
        <f t="shared" si="7"/>
        <v>11</v>
      </c>
      <c r="H42" s="15">
        <f t="shared" si="8"/>
        <v>6</v>
      </c>
      <c r="I42" s="44">
        <f t="shared" si="9"/>
        <v>11</v>
      </c>
      <c r="K42" s="15">
        <f t="shared" ref="K42:L42" si="18">K11-M11</f>
        <v>0</v>
      </c>
      <c r="L42" s="15">
        <f t="shared" si="18"/>
        <v>-1</v>
      </c>
    </row>
    <row r="43" spans="1:13">
      <c r="A43" s="2" t="s">
        <v>54</v>
      </c>
      <c r="B43" s="44">
        <f t="shared" si="4"/>
        <v>0</v>
      </c>
      <c r="C43" s="44">
        <f t="shared" si="5"/>
        <v>0</v>
      </c>
      <c r="E43" s="15">
        <f t="shared" si="6"/>
        <v>0</v>
      </c>
      <c r="F43" s="44">
        <f t="shared" si="7"/>
        <v>0</v>
      </c>
      <c r="H43" s="15">
        <f t="shared" si="8"/>
        <v>1</v>
      </c>
      <c r="I43" s="44">
        <f t="shared" si="9"/>
        <v>0</v>
      </c>
      <c r="K43" s="15">
        <f t="shared" ref="K43:L43" si="19">K12-M12</f>
        <v>0</v>
      </c>
      <c r="L43" s="15">
        <f t="shared" si="19"/>
        <v>0</v>
      </c>
    </row>
    <row r="44" spans="1:13">
      <c r="A44" s="2" t="s">
        <v>55</v>
      </c>
      <c r="B44" s="44">
        <f t="shared" si="4"/>
        <v>3</v>
      </c>
      <c r="C44" s="44">
        <f t="shared" si="5"/>
        <v>1</v>
      </c>
      <c r="E44" s="15">
        <f t="shared" si="6"/>
        <v>0</v>
      </c>
      <c r="F44" s="44">
        <f t="shared" si="7"/>
        <v>1</v>
      </c>
      <c r="H44" s="15">
        <f t="shared" si="8"/>
        <v>3</v>
      </c>
      <c r="I44" s="44">
        <f t="shared" si="9"/>
        <v>1</v>
      </c>
      <c r="K44" s="15">
        <f t="shared" ref="K44:L44" si="20">K13-M13</f>
        <v>0</v>
      </c>
      <c r="L44" s="15">
        <f t="shared" si="20"/>
        <v>-3</v>
      </c>
    </row>
    <row r="45" spans="1:13">
      <c r="A45" s="2" t="s">
        <v>57</v>
      </c>
      <c r="B45" s="44">
        <f t="shared" si="4"/>
        <v>0</v>
      </c>
      <c r="C45" s="44">
        <f t="shared" si="5"/>
        <v>0</v>
      </c>
      <c r="E45" s="15">
        <f t="shared" si="6"/>
        <v>0</v>
      </c>
      <c r="F45" s="44">
        <f t="shared" si="7"/>
        <v>0</v>
      </c>
      <c r="H45" s="15">
        <f t="shared" si="8"/>
        <v>5</v>
      </c>
      <c r="I45" s="44">
        <f t="shared" si="9"/>
        <v>0</v>
      </c>
      <c r="K45" s="15">
        <f t="shared" ref="K45:L45" si="21">K14-M14</f>
        <v>0</v>
      </c>
      <c r="L45" s="15">
        <f t="shared" si="21"/>
        <v>0</v>
      </c>
    </row>
    <row r="46" spans="1:13">
      <c r="A46" s="2" t="s">
        <v>59</v>
      </c>
      <c r="B46" s="44">
        <f t="shared" si="4"/>
        <v>3</v>
      </c>
      <c r="C46" s="44">
        <f t="shared" si="5"/>
        <v>2</v>
      </c>
      <c r="E46" s="15">
        <f t="shared" si="6"/>
        <v>0</v>
      </c>
      <c r="F46" s="44">
        <f t="shared" si="7"/>
        <v>2</v>
      </c>
      <c r="H46" s="15">
        <f t="shared" si="8"/>
        <v>12</v>
      </c>
      <c r="I46" s="44">
        <f t="shared" si="9"/>
        <v>2</v>
      </c>
      <c r="K46" s="15">
        <f t="shared" ref="K46:L46" si="22">K15-M15</f>
        <v>0</v>
      </c>
      <c r="L46" s="15">
        <f t="shared" si="22"/>
        <v>-3</v>
      </c>
    </row>
    <row r="47" spans="1:13">
      <c r="A47" s="2" t="s">
        <v>60</v>
      </c>
      <c r="B47" s="44">
        <f t="shared" si="4"/>
        <v>0</v>
      </c>
      <c r="C47" s="44">
        <f t="shared" si="5"/>
        <v>0</v>
      </c>
      <c r="E47" s="15">
        <f t="shared" si="6"/>
        <v>0</v>
      </c>
      <c r="F47" s="44">
        <f t="shared" si="7"/>
        <v>0</v>
      </c>
      <c r="H47" s="15">
        <f t="shared" si="8"/>
        <v>2</v>
      </c>
      <c r="I47" s="44">
        <f t="shared" si="9"/>
        <v>0</v>
      </c>
      <c r="K47" s="15">
        <f t="shared" ref="K47:L47" si="23">K16-M16</f>
        <v>0</v>
      </c>
      <c r="L47" s="15">
        <f t="shared" si="23"/>
        <v>0</v>
      </c>
    </row>
    <row r="48" spans="1:13">
      <c r="A48" s="2" t="s">
        <v>62</v>
      </c>
      <c r="B48" s="44">
        <f t="shared" si="4"/>
        <v>0</v>
      </c>
      <c r="C48" s="44">
        <f t="shared" si="5"/>
        <v>0</v>
      </c>
      <c r="E48" s="15">
        <f t="shared" si="6"/>
        <v>0</v>
      </c>
      <c r="F48" s="44">
        <f t="shared" si="7"/>
        <v>0</v>
      </c>
      <c r="H48" s="15">
        <f t="shared" si="8"/>
        <v>13</v>
      </c>
      <c r="I48" s="44">
        <f t="shared" si="9"/>
        <v>0</v>
      </c>
      <c r="K48" s="15">
        <f t="shared" ref="K48:L48" si="24">K17-M17</f>
        <v>0</v>
      </c>
      <c r="L48" s="15">
        <f t="shared" si="24"/>
        <v>0</v>
      </c>
    </row>
    <row r="49" spans="1:16">
      <c r="A49" s="2" t="s">
        <v>63</v>
      </c>
      <c r="B49" s="44">
        <f t="shared" si="4"/>
        <v>3</v>
      </c>
      <c r="C49" s="44">
        <f t="shared" si="5"/>
        <v>0</v>
      </c>
      <c r="E49" s="15">
        <f t="shared" si="6"/>
        <v>1</v>
      </c>
      <c r="F49" s="44">
        <f t="shared" si="7"/>
        <v>0</v>
      </c>
      <c r="H49" s="15">
        <f t="shared" si="8"/>
        <v>0</v>
      </c>
      <c r="I49" s="44">
        <f t="shared" si="9"/>
        <v>0</v>
      </c>
      <c r="K49" s="15">
        <f t="shared" ref="K49:L49" si="25">K18-M18</f>
        <v>0</v>
      </c>
      <c r="L49" s="15">
        <f t="shared" si="25"/>
        <v>-3</v>
      </c>
    </row>
    <row r="50" spans="1:16">
      <c r="A50" s="2" t="s">
        <v>64</v>
      </c>
      <c r="B50" s="44">
        <f t="shared" si="4"/>
        <v>7</v>
      </c>
      <c r="C50" s="44">
        <f t="shared" si="5"/>
        <v>0</v>
      </c>
      <c r="E50" s="15">
        <f t="shared" si="6"/>
        <v>1</v>
      </c>
      <c r="F50" s="44">
        <f t="shared" si="7"/>
        <v>0</v>
      </c>
      <c r="H50" s="15">
        <f t="shared" si="8"/>
        <v>18</v>
      </c>
      <c r="I50" s="44">
        <f t="shared" si="9"/>
        <v>0</v>
      </c>
      <c r="K50" s="15">
        <f t="shared" ref="K50:L50" si="26">K19-M19</f>
        <v>0</v>
      </c>
      <c r="L50" s="15">
        <f t="shared" si="26"/>
        <v>-7</v>
      </c>
    </row>
    <row r="51" spans="1:16">
      <c r="A51" s="2" t="s">
        <v>66</v>
      </c>
      <c r="B51" s="44">
        <f t="shared" si="4"/>
        <v>1</v>
      </c>
      <c r="C51" s="44">
        <f t="shared" si="5"/>
        <v>0</v>
      </c>
      <c r="E51" s="15">
        <f t="shared" si="6"/>
        <v>1</v>
      </c>
      <c r="F51" s="44">
        <f t="shared" si="7"/>
        <v>0</v>
      </c>
      <c r="H51" s="15">
        <f t="shared" si="8"/>
        <v>0</v>
      </c>
      <c r="I51" s="44">
        <f t="shared" si="9"/>
        <v>0</v>
      </c>
      <c r="K51" s="15">
        <f t="shared" ref="K51:L51" si="27">K20-M20</f>
        <v>0</v>
      </c>
      <c r="L51" s="15">
        <f t="shared" si="27"/>
        <v>-1</v>
      </c>
    </row>
    <row r="52" spans="1:16">
      <c r="A52" s="2" t="s">
        <v>68</v>
      </c>
      <c r="B52" s="44">
        <f t="shared" si="4"/>
        <v>-1</v>
      </c>
      <c r="C52" s="44">
        <f t="shared" si="5"/>
        <v>7</v>
      </c>
      <c r="E52" s="15">
        <f t="shared" si="6"/>
        <v>1</v>
      </c>
      <c r="F52" s="44">
        <f t="shared" si="7"/>
        <v>6</v>
      </c>
      <c r="H52" s="15">
        <f t="shared" si="8"/>
        <v>10</v>
      </c>
      <c r="I52" s="44">
        <f t="shared" si="9"/>
        <v>6</v>
      </c>
      <c r="K52" s="15">
        <f t="shared" ref="K52:L52" si="28">K21-M21</f>
        <v>0</v>
      </c>
      <c r="L52" s="15">
        <f t="shared" si="28"/>
        <v>0</v>
      </c>
    </row>
    <row r="53" spans="1:16">
      <c r="A53" s="2" t="s">
        <v>69</v>
      </c>
      <c r="B53" s="44">
        <f t="shared" si="4"/>
        <v>0</v>
      </c>
      <c r="C53" s="44">
        <f t="shared" si="5"/>
        <v>0</v>
      </c>
      <c r="E53" s="15">
        <f t="shared" si="6"/>
        <v>1</v>
      </c>
      <c r="F53" s="44">
        <f t="shared" si="7"/>
        <v>0</v>
      </c>
      <c r="H53" s="15">
        <f t="shared" si="8"/>
        <v>6</v>
      </c>
      <c r="I53" s="44">
        <f t="shared" si="9"/>
        <v>0</v>
      </c>
      <c r="K53" s="15">
        <f t="shared" ref="K53:L53" si="29">K24-M24</f>
        <v>0</v>
      </c>
      <c r="L53" s="15">
        <f t="shared" si="29"/>
        <v>-6</v>
      </c>
    </row>
    <row r="54" spans="1:16">
      <c r="A54" s="2" t="s">
        <v>72</v>
      </c>
      <c r="B54" s="44">
        <f t="shared" si="4"/>
        <v>0</v>
      </c>
      <c r="C54" s="44">
        <f t="shared" si="5"/>
        <v>0</v>
      </c>
      <c r="E54" s="15">
        <f t="shared" si="6"/>
        <v>0</v>
      </c>
      <c r="F54" s="44">
        <f t="shared" si="7"/>
        <v>0</v>
      </c>
      <c r="H54" s="15">
        <f t="shared" si="8"/>
        <v>1</v>
      </c>
      <c r="I54" s="44">
        <f t="shared" si="9"/>
        <v>0</v>
      </c>
      <c r="K54" s="15">
        <f t="shared" ref="K54:L54" si="30">K25-M25</f>
        <v>0</v>
      </c>
      <c r="L54" s="15">
        <f t="shared" si="30"/>
        <v>0</v>
      </c>
    </row>
    <row r="55" spans="1:16">
      <c r="A55" s="2" t="s">
        <v>74</v>
      </c>
      <c r="B55" s="44">
        <f t="shared" si="4"/>
        <v>6</v>
      </c>
      <c r="C55" s="44">
        <f t="shared" si="5"/>
        <v>0</v>
      </c>
      <c r="E55" s="15">
        <f t="shared" si="6"/>
        <v>1</v>
      </c>
      <c r="F55" s="44">
        <f t="shared" si="7"/>
        <v>0</v>
      </c>
      <c r="H55" s="15">
        <f t="shared" si="8"/>
        <v>1</v>
      </c>
      <c r="I55" s="44">
        <f t="shared" si="9"/>
        <v>0</v>
      </c>
      <c r="K55" s="15">
        <f t="shared" ref="K55:L55" si="31">K26-M26</f>
        <v>0</v>
      </c>
      <c r="L55" s="15">
        <f t="shared" si="31"/>
        <v>0</v>
      </c>
    </row>
    <row r="56" spans="1:16">
      <c r="A56" s="2" t="s">
        <v>75</v>
      </c>
      <c r="B56" s="44">
        <f t="shared" si="4"/>
        <v>0</v>
      </c>
      <c r="C56" s="44">
        <f t="shared" si="5"/>
        <v>0</v>
      </c>
      <c r="E56" s="15">
        <f t="shared" si="6"/>
        <v>2</v>
      </c>
      <c r="F56" s="44">
        <f t="shared" si="7"/>
        <v>0</v>
      </c>
      <c r="H56" s="15">
        <f t="shared" si="8"/>
        <v>2</v>
      </c>
      <c r="I56" s="44">
        <f t="shared" si="9"/>
        <v>0</v>
      </c>
      <c r="K56" s="15">
        <f t="shared" ref="K56:L56" si="32">K27-M27</f>
        <v>0</v>
      </c>
      <c r="L56" s="15">
        <f t="shared" si="32"/>
        <v>0</v>
      </c>
    </row>
    <row r="57" spans="1:16">
      <c r="A57" s="2" t="s">
        <v>78</v>
      </c>
      <c r="B57" s="44">
        <f t="shared" si="4"/>
        <v>0</v>
      </c>
      <c r="C57" s="44">
        <f t="shared" si="5"/>
        <v>0</v>
      </c>
      <c r="E57" s="15">
        <f t="shared" si="6"/>
        <v>2</v>
      </c>
      <c r="F57" s="44">
        <f t="shared" si="7"/>
        <v>0</v>
      </c>
      <c r="H57" s="15">
        <f t="shared" si="8"/>
        <v>0</v>
      </c>
      <c r="I57" s="44">
        <f t="shared" si="9"/>
        <v>0</v>
      </c>
      <c r="K57" s="15">
        <f t="shared" ref="K57:L57" si="33">SUM(K34:K56)</f>
        <v>0</v>
      </c>
      <c r="L57" s="15">
        <f t="shared" si="33"/>
        <v>-32</v>
      </c>
    </row>
    <row r="58" spans="1:16">
      <c r="A58" s="2" t="s">
        <v>80</v>
      </c>
      <c r="B58" s="44">
        <f t="shared" si="4"/>
        <v>0</v>
      </c>
      <c r="C58" s="44">
        <f t="shared" si="5"/>
        <v>1</v>
      </c>
      <c r="E58" s="15">
        <f t="shared" si="6"/>
        <v>0</v>
      </c>
      <c r="F58" s="44">
        <f t="shared" si="7"/>
        <v>1</v>
      </c>
      <c r="H58" s="15">
        <f t="shared" si="8"/>
        <v>23</v>
      </c>
      <c r="I58" s="44">
        <f t="shared" si="9"/>
        <v>1</v>
      </c>
    </row>
    <row r="59" spans="1:16">
      <c r="A59" s="2" t="s">
        <v>81</v>
      </c>
      <c r="B59" s="44">
        <f t="shared" ref="B59:C59" si="34">SUM(B34:B58)</f>
        <v>19</v>
      </c>
      <c r="C59" s="44">
        <f t="shared" si="34"/>
        <v>45</v>
      </c>
      <c r="D59" s="44">
        <f>SUM(D34:D58)</f>
        <v>0</v>
      </c>
      <c r="E59" s="15">
        <f t="shared" ref="E59:F59" si="35">SUM(E34:E58)</f>
        <v>61</v>
      </c>
      <c r="F59" s="15">
        <f t="shared" si="35"/>
        <v>32</v>
      </c>
      <c r="G59" s="44">
        <f>SUM(G34:G58)</f>
        <v>0</v>
      </c>
      <c r="H59" s="15">
        <f t="shared" ref="H59:I59" si="36">SUM(H34:H58)</f>
        <v>228</v>
      </c>
      <c r="I59" s="15">
        <f t="shared" si="36"/>
        <v>33</v>
      </c>
      <c r="J59" s="44">
        <f>SUM(J34:J58)</f>
        <v>0</v>
      </c>
      <c r="K59" s="15">
        <f t="shared" ref="K59:P59" si="37">SUM(K34:K58)</f>
        <v>0</v>
      </c>
      <c r="L59" s="15">
        <f t="shared" si="37"/>
        <v>-64</v>
      </c>
      <c r="M59" s="15">
        <f t="shared" si="37"/>
        <v>0</v>
      </c>
      <c r="N59" s="15">
        <f t="shared" si="37"/>
        <v>0</v>
      </c>
      <c r="O59" s="15">
        <f t="shared" si="37"/>
        <v>0</v>
      </c>
      <c r="P59" s="15">
        <f t="shared" si="37"/>
        <v>0</v>
      </c>
    </row>
    <row r="60" spans="1:16">
      <c r="B60" s="45"/>
      <c r="C60" s="45"/>
    </row>
    <row r="61" spans="1:16">
      <c r="B61" s="45"/>
      <c r="C61" s="45"/>
    </row>
    <row r="62" spans="1:16">
      <c r="B62" s="45"/>
      <c r="C62" s="45"/>
    </row>
    <row r="63" spans="1:16">
      <c r="B63" s="45"/>
      <c r="C63" s="45"/>
    </row>
    <row r="64" spans="1:16">
      <c r="B64" s="45"/>
      <c r="C64" s="45"/>
    </row>
    <row r="65" spans="2:3">
      <c r="B65" s="45"/>
      <c r="C65" s="45"/>
    </row>
    <row r="66" spans="2:3">
      <c r="B66" s="45"/>
      <c r="C66" s="45"/>
    </row>
    <row r="67" spans="2:3">
      <c r="B67" s="45"/>
      <c r="C67" s="45"/>
    </row>
    <row r="68" spans="2:3">
      <c r="B68" s="45"/>
      <c r="C68" s="45"/>
    </row>
    <row r="69" spans="2:3">
      <c r="B69" s="45"/>
      <c r="C69" s="45"/>
    </row>
    <row r="70" spans="2:3">
      <c r="B70" s="45"/>
      <c r="C70" s="45"/>
    </row>
    <row r="71" spans="2:3">
      <c r="B71" s="45"/>
      <c r="C71" s="45"/>
    </row>
    <row r="72" spans="2:3">
      <c r="B72" s="45"/>
      <c r="C72" s="45"/>
    </row>
    <row r="73" spans="2:3">
      <c r="B73" s="45"/>
      <c r="C73" s="45"/>
    </row>
    <row r="74" spans="2:3">
      <c r="B74" s="45"/>
      <c r="C74" s="45"/>
    </row>
    <row r="75" spans="2:3">
      <c r="B75" s="45"/>
      <c r="C75" s="45"/>
    </row>
    <row r="76" spans="2:3">
      <c r="B76" s="45"/>
      <c r="C76" s="45"/>
    </row>
    <row r="77" spans="2:3">
      <c r="B77" s="45"/>
      <c r="C77" s="45"/>
    </row>
    <row r="78" spans="2:3">
      <c r="B78" s="45"/>
      <c r="C78" s="45"/>
    </row>
    <row r="79" spans="2:3">
      <c r="B79" s="45"/>
      <c r="C79" s="45"/>
    </row>
    <row r="80" spans="2:3">
      <c r="B80" s="45"/>
      <c r="C80" s="45"/>
    </row>
    <row r="81" spans="2:3">
      <c r="B81" s="45"/>
      <c r="C81" s="45"/>
    </row>
    <row r="82" spans="2:3">
      <c r="B82" s="45"/>
      <c r="C82" s="45"/>
    </row>
    <row r="83" spans="2:3">
      <c r="B83" s="45"/>
      <c r="C83" s="45"/>
    </row>
    <row r="84" spans="2:3">
      <c r="B84" s="45"/>
      <c r="C84" s="45"/>
    </row>
    <row r="85" spans="2:3">
      <c r="B85" s="45"/>
      <c r="C85" s="45"/>
    </row>
    <row r="86" spans="2:3">
      <c r="B86" s="45"/>
      <c r="C86" s="45"/>
    </row>
    <row r="87" spans="2:3">
      <c r="B87" s="45"/>
      <c r="C87" s="45"/>
    </row>
    <row r="88" spans="2:3">
      <c r="B88" s="45"/>
      <c r="C88" s="45"/>
    </row>
    <row r="89" spans="2:3">
      <c r="B89" s="45"/>
      <c r="C89" s="45"/>
    </row>
    <row r="90" spans="2:3">
      <c r="B90" s="45"/>
      <c r="C90" s="45"/>
    </row>
    <row r="91" spans="2:3">
      <c r="B91" s="45"/>
      <c r="C91" s="45"/>
    </row>
    <row r="92" spans="2:3">
      <c r="B92" s="45"/>
      <c r="C92" s="45"/>
    </row>
    <row r="93" spans="2:3">
      <c r="B93" s="45"/>
      <c r="C93" s="45"/>
    </row>
    <row r="94" spans="2:3">
      <c r="B94" s="45"/>
      <c r="C94" s="45"/>
    </row>
    <row r="95" spans="2:3">
      <c r="B95" s="45"/>
      <c r="C95" s="45"/>
    </row>
    <row r="96" spans="2:3">
      <c r="B96" s="45"/>
      <c r="C96" s="45"/>
    </row>
    <row r="97" spans="2:3">
      <c r="B97" s="45"/>
      <c r="C97" s="45"/>
    </row>
    <row r="98" spans="2:3">
      <c r="B98" s="45"/>
      <c r="C98" s="45"/>
    </row>
    <row r="99" spans="2:3">
      <c r="B99" s="45"/>
      <c r="C99" s="45"/>
    </row>
    <row r="100" spans="2:3">
      <c r="B100" s="45"/>
      <c r="C100" s="45"/>
    </row>
    <row r="101" spans="2:3">
      <c r="B101" s="45"/>
      <c r="C101" s="45"/>
    </row>
    <row r="102" spans="2:3">
      <c r="B102" s="45"/>
      <c r="C102" s="45"/>
    </row>
    <row r="103" spans="2:3">
      <c r="B103" s="45"/>
      <c r="C103" s="45"/>
    </row>
    <row r="104" spans="2:3">
      <c r="B104" s="45"/>
      <c r="C104" s="45"/>
    </row>
    <row r="105" spans="2:3">
      <c r="B105" s="45"/>
      <c r="C105" s="45"/>
    </row>
    <row r="106" spans="2:3">
      <c r="B106" s="45"/>
      <c r="C106" s="45"/>
    </row>
    <row r="107" spans="2:3">
      <c r="B107" s="45"/>
      <c r="C107" s="45"/>
    </row>
    <row r="108" spans="2:3">
      <c r="B108" s="45"/>
      <c r="C108" s="45"/>
    </row>
    <row r="109" spans="2:3">
      <c r="B109" s="45"/>
      <c r="C109" s="45"/>
    </row>
    <row r="110" spans="2:3">
      <c r="B110" s="45"/>
      <c r="C110" s="45"/>
    </row>
    <row r="111" spans="2:3">
      <c r="B111" s="45"/>
      <c r="C111" s="45"/>
    </row>
    <row r="112" spans="2:3">
      <c r="B112" s="45"/>
      <c r="C112" s="45"/>
    </row>
    <row r="113" spans="2:3">
      <c r="B113" s="45"/>
      <c r="C113" s="45"/>
    </row>
    <row r="114" spans="2:3">
      <c r="B114" s="45"/>
      <c r="C114" s="45"/>
    </row>
    <row r="115" spans="2:3">
      <c r="B115" s="45"/>
      <c r="C115" s="45"/>
    </row>
    <row r="116" spans="2:3">
      <c r="B116" s="45"/>
      <c r="C116" s="45"/>
    </row>
    <row r="117" spans="2:3">
      <c r="B117" s="45"/>
      <c r="C117" s="45"/>
    </row>
    <row r="118" spans="2:3">
      <c r="B118" s="45"/>
      <c r="C118" s="45"/>
    </row>
    <row r="119" spans="2:3">
      <c r="B119" s="45"/>
      <c r="C119" s="45"/>
    </row>
    <row r="120" spans="2:3">
      <c r="B120" s="45"/>
      <c r="C120" s="45"/>
    </row>
    <row r="121" spans="2:3">
      <c r="B121" s="45"/>
      <c r="C121" s="45"/>
    </row>
    <row r="122" spans="2:3">
      <c r="B122" s="45"/>
      <c r="C122" s="45"/>
    </row>
    <row r="123" spans="2:3">
      <c r="B123" s="45"/>
      <c r="C123" s="45"/>
    </row>
    <row r="124" spans="2:3">
      <c r="B124" s="45"/>
      <c r="C124" s="45"/>
    </row>
    <row r="125" spans="2:3">
      <c r="B125" s="45"/>
      <c r="C125" s="45"/>
    </row>
    <row r="126" spans="2:3">
      <c r="B126" s="45"/>
      <c r="C126" s="45"/>
    </row>
    <row r="127" spans="2:3">
      <c r="B127" s="45"/>
      <c r="C127" s="45"/>
    </row>
    <row r="128" spans="2:3">
      <c r="B128" s="45"/>
      <c r="C128" s="45"/>
    </row>
    <row r="129" spans="2:3">
      <c r="B129" s="45"/>
      <c r="C129" s="45"/>
    </row>
    <row r="130" spans="2:3">
      <c r="B130" s="45"/>
      <c r="C130" s="45"/>
    </row>
    <row r="131" spans="2:3">
      <c r="B131" s="45"/>
      <c r="C131" s="45"/>
    </row>
    <row r="132" spans="2:3">
      <c r="B132" s="45"/>
      <c r="C132" s="45"/>
    </row>
    <row r="133" spans="2:3">
      <c r="B133" s="45"/>
      <c r="C133" s="45"/>
    </row>
    <row r="134" spans="2:3">
      <c r="B134" s="45"/>
      <c r="C134" s="45"/>
    </row>
    <row r="135" spans="2:3">
      <c r="B135" s="45"/>
      <c r="C135" s="45"/>
    </row>
    <row r="136" spans="2:3">
      <c r="B136" s="45"/>
      <c r="C136" s="45"/>
    </row>
    <row r="137" spans="2:3">
      <c r="B137" s="45"/>
      <c r="C137" s="45"/>
    </row>
    <row r="138" spans="2:3">
      <c r="B138" s="45"/>
      <c r="C138" s="45"/>
    </row>
    <row r="139" spans="2:3">
      <c r="B139" s="45"/>
      <c r="C139" s="45"/>
    </row>
    <row r="140" spans="2:3">
      <c r="B140" s="45"/>
      <c r="C140" s="45"/>
    </row>
    <row r="141" spans="2:3">
      <c r="B141" s="45"/>
      <c r="C141" s="45"/>
    </row>
    <row r="142" spans="2:3">
      <c r="B142" s="45"/>
      <c r="C142" s="45"/>
    </row>
    <row r="143" spans="2:3">
      <c r="B143" s="45"/>
      <c r="C143" s="45"/>
    </row>
    <row r="144" spans="2:3">
      <c r="B144" s="45"/>
      <c r="C144" s="45"/>
    </row>
    <row r="145" spans="2:3">
      <c r="B145" s="45"/>
      <c r="C145" s="45"/>
    </row>
    <row r="146" spans="2:3">
      <c r="B146" s="45"/>
      <c r="C146" s="45"/>
    </row>
    <row r="147" spans="2:3">
      <c r="B147" s="45"/>
      <c r="C147" s="45"/>
    </row>
    <row r="148" spans="2:3">
      <c r="B148" s="45"/>
      <c r="C148" s="45"/>
    </row>
    <row r="149" spans="2:3">
      <c r="B149" s="45"/>
      <c r="C149" s="45"/>
    </row>
    <row r="150" spans="2:3">
      <c r="B150" s="45"/>
      <c r="C150" s="45"/>
    </row>
    <row r="151" spans="2:3">
      <c r="B151" s="45"/>
      <c r="C151" s="45"/>
    </row>
    <row r="152" spans="2:3">
      <c r="B152" s="45"/>
      <c r="C152" s="45"/>
    </row>
    <row r="153" spans="2:3">
      <c r="B153" s="45"/>
      <c r="C153" s="45"/>
    </row>
    <row r="154" spans="2:3">
      <c r="B154" s="45"/>
      <c r="C154" s="45"/>
    </row>
    <row r="155" spans="2:3">
      <c r="B155" s="45"/>
      <c r="C155" s="45"/>
    </row>
    <row r="156" spans="2:3">
      <c r="B156" s="45"/>
      <c r="C156" s="45"/>
    </row>
    <row r="157" spans="2:3">
      <c r="B157" s="45"/>
      <c r="C157" s="45"/>
    </row>
    <row r="158" spans="2:3">
      <c r="B158" s="45"/>
      <c r="C158" s="45"/>
    </row>
    <row r="159" spans="2:3">
      <c r="B159" s="45"/>
      <c r="C159" s="45"/>
    </row>
    <row r="160" spans="2:3">
      <c r="B160" s="45"/>
      <c r="C160" s="45"/>
    </row>
    <row r="161" spans="2:3">
      <c r="B161" s="45"/>
      <c r="C161" s="45"/>
    </row>
    <row r="162" spans="2:3">
      <c r="B162" s="45"/>
      <c r="C162" s="45"/>
    </row>
    <row r="163" spans="2:3">
      <c r="B163" s="45"/>
      <c r="C163" s="45"/>
    </row>
    <row r="164" spans="2:3">
      <c r="B164" s="45"/>
      <c r="C164" s="45"/>
    </row>
    <row r="165" spans="2:3">
      <c r="B165" s="45"/>
      <c r="C165" s="45"/>
    </row>
    <row r="166" spans="2:3">
      <c r="B166" s="45"/>
      <c r="C166" s="45"/>
    </row>
    <row r="167" spans="2:3">
      <c r="B167" s="45"/>
      <c r="C167" s="45"/>
    </row>
    <row r="168" spans="2:3">
      <c r="B168" s="45"/>
      <c r="C168" s="45"/>
    </row>
    <row r="169" spans="2:3">
      <c r="B169" s="45"/>
      <c r="C169" s="45"/>
    </row>
    <row r="170" spans="2:3">
      <c r="B170" s="45"/>
      <c r="C170" s="45"/>
    </row>
    <row r="171" spans="2:3">
      <c r="B171" s="45"/>
      <c r="C171" s="45"/>
    </row>
    <row r="172" spans="2:3">
      <c r="B172" s="45"/>
      <c r="C172" s="45"/>
    </row>
    <row r="173" spans="2:3">
      <c r="B173" s="45"/>
      <c r="C173" s="45"/>
    </row>
    <row r="174" spans="2:3">
      <c r="B174" s="45"/>
      <c r="C174" s="45"/>
    </row>
    <row r="175" spans="2:3">
      <c r="B175" s="45"/>
      <c r="C175" s="45"/>
    </row>
    <row r="176" spans="2:3">
      <c r="B176" s="45"/>
      <c r="C176" s="45"/>
    </row>
    <row r="177" spans="2:3">
      <c r="B177" s="45"/>
      <c r="C177" s="45"/>
    </row>
    <row r="178" spans="2:3">
      <c r="B178" s="45"/>
      <c r="C178" s="45"/>
    </row>
    <row r="179" spans="2:3">
      <c r="B179" s="45"/>
      <c r="C179" s="45"/>
    </row>
    <row r="180" spans="2:3">
      <c r="B180" s="45"/>
      <c r="C180" s="45"/>
    </row>
    <row r="181" spans="2:3">
      <c r="B181" s="45"/>
      <c r="C181" s="45"/>
    </row>
    <row r="182" spans="2:3">
      <c r="B182" s="45"/>
      <c r="C182" s="45"/>
    </row>
    <row r="183" spans="2:3">
      <c r="B183" s="45"/>
      <c r="C183" s="45"/>
    </row>
    <row r="184" spans="2:3">
      <c r="B184" s="45"/>
      <c r="C184" s="45"/>
    </row>
    <row r="185" spans="2:3">
      <c r="B185" s="45"/>
      <c r="C185" s="45"/>
    </row>
    <row r="186" spans="2:3">
      <c r="B186" s="45"/>
      <c r="C186" s="45"/>
    </row>
    <row r="187" spans="2:3">
      <c r="B187" s="45"/>
      <c r="C187" s="45"/>
    </row>
    <row r="188" spans="2:3">
      <c r="B188" s="45"/>
      <c r="C188" s="45"/>
    </row>
    <row r="189" spans="2:3">
      <c r="B189" s="45"/>
      <c r="C189" s="45"/>
    </row>
    <row r="190" spans="2:3">
      <c r="B190" s="45"/>
      <c r="C190" s="45"/>
    </row>
    <row r="191" spans="2:3">
      <c r="B191" s="45"/>
      <c r="C191" s="45"/>
    </row>
    <row r="192" spans="2:3">
      <c r="B192" s="45"/>
      <c r="C192" s="45"/>
    </row>
    <row r="193" spans="2:3">
      <c r="B193" s="45"/>
      <c r="C193" s="45"/>
    </row>
    <row r="194" spans="2:3">
      <c r="B194" s="45"/>
      <c r="C194" s="45"/>
    </row>
    <row r="195" spans="2:3">
      <c r="B195" s="45"/>
      <c r="C195" s="45"/>
    </row>
    <row r="196" spans="2:3">
      <c r="B196" s="45"/>
      <c r="C196" s="45"/>
    </row>
    <row r="197" spans="2:3">
      <c r="B197" s="45"/>
      <c r="C197" s="45"/>
    </row>
    <row r="198" spans="2:3">
      <c r="B198" s="45"/>
      <c r="C198" s="45"/>
    </row>
    <row r="199" spans="2:3">
      <c r="B199" s="45"/>
      <c r="C199" s="45"/>
    </row>
    <row r="200" spans="2:3">
      <c r="B200" s="45"/>
      <c r="C200" s="45"/>
    </row>
    <row r="201" spans="2:3">
      <c r="B201" s="45"/>
      <c r="C201" s="45"/>
    </row>
    <row r="202" spans="2:3">
      <c r="B202" s="45"/>
      <c r="C202" s="45"/>
    </row>
    <row r="203" spans="2:3">
      <c r="B203" s="45"/>
      <c r="C203" s="45"/>
    </row>
    <row r="204" spans="2:3">
      <c r="B204" s="45"/>
      <c r="C204" s="45"/>
    </row>
    <row r="205" spans="2:3">
      <c r="B205" s="45"/>
      <c r="C205" s="45"/>
    </row>
    <row r="206" spans="2:3">
      <c r="B206" s="45"/>
      <c r="C206" s="45"/>
    </row>
    <row r="207" spans="2:3">
      <c r="B207" s="45"/>
      <c r="C207" s="45"/>
    </row>
    <row r="208" spans="2:3">
      <c r="B208" s="45"/>
      <c r="C208" s="45"/>
    </row>
    <row r="209" spans="2:3">
      <c r="B209" s="45"/>
      <c r="C209" s="45"/>
    </row>
    <row r="210" spans="2:3">
      <c r="B210" s="45"/>
      <c r="C210" s="45"/>
    </row>
    <row r="211" spans="2:3">
      <c r="B211" s="45"/>
      <c r="C211" s="45"/>
    </row>
    <row r="212" spans="2:3">
      <c r="B212" s="45"/>
      <c r="C212" s="45"/>
    </row>
    <row r="213" spans="2:3">
      <c r="B213" s="45"/>
      <c r="C213" s="45"/>
    </row>
    <row r="214" spans="2:3">
      <c r="B214" s="45"/>
      <c r="C214" s="45"/>
    </row>
    <row r="215" spans="2:3">
      <c r="B215" s="45"/>
      <c r="C215" s="45"/>
    </row>
    <row r="216" spans="2:3">
      <c r="B216" s="45"/>
      <c r="C216" s="45"/>
    </row>
    <row r="217" spans="2:3">
      <c r="B217" s="45"/>
      <c r="C217" s="45"/>
    </row>
    <row r="218" spans="2:3">
      <c r="B218" s="45"/>
      <c r="C218" s="45"/>
    </row>
    <row r="219" spans="2:3">
      <c r="B219" s="45"/>
      <c r="C219" s="45"/>
    </row>
    <row r="220" spans="2:3">
      <c r="B220" s="45"/>
      <c r="C220" s="45"/>
    </row>
    <row r="221" spans="2:3">
      <c r="B221" s="45"/>
      <c r="C221" s="45"/>
    </row>
    <row r="222" spans="2:3">
      <c r="B222" s="45"/>
      <c r="C222" s="45"/>
    </row>
    <row r="223" spans="2:3">
      <c r="B223" s="45"/>
      <c r="C223" s="45"/>
    </row>
    <row r="224" spans="2:3">
      <c r="B224" s="45"/>
      <c r="C224" s="45"/>
    </row>
    <row r="225" spans="2:3">
      <c r="B225" s="45"/>
      <c r="C225" s="45"/>
    </row>
    <row r="226" spans="2:3">
      <c r="B226" s="45"/>
      <c r="C226" s="45"/>
    </row>
    <row r="227" spans="2:3">
      <c r="B227" s="45"/>
      <c r="C227" s="45"/>
    </row>
    <row r="228" spans="2:3">
      <c r="B228" s="45"/>
      <c r="C228" s="45"/>
    </row>
    <row r="229" spans="2:3">
      <c r="B229" s="45"/>
      <c r="C229" s="45"/>
    </row>
    <row r="230" spans="2:3">
      <c r="B230" s="45"/>
      <c r="C230" s="45"/>
    </row>
    <row r="231" spans="2:3">
      <c r="B231" s="45"/>
      <c r="C231" s="45"/>
    </row>
    <row r="232" spans="2:3">
      <c r="B232" s="45"/>
      <c r="C232" s="45"/>
    </row>
    <row r="233" spans="2:3">
      <c r="B233" s="45"/>
      <c r="C233" s="45"/>
    </row>
    <row r="234" spans="2:3">
      <c r="B234" s="45"/>
      <c r="C234" s="45"/>
    </row>
    <row r="235" spans="2:3">
      <c r="B235" s="45"/>
      <c r="C235" s="45"/>
    </row>
    <row r="236" spans="2:3">
      <c r="B236" s="45"/>
      <c r="C236" s="45"/>
    </row>
    <row r="237" spans="2:3">
      <c r="B237" s="45"/>
      <c r="C237" s="45"/>
    </row>
    <row r="238" spans="2:3">
      <c r="B238" s="45"/>
      <c r="C238" s="45"/>
    </row>
    <row r="239" spans="2:3">
      <c r="B239" s="45"/>
      <c r="C239" s="45"/>
    </row>
    <row r="240" spans="2:3">
      <c r="B240" s="45"/>
      <c r="C240" s="45"/>
    </row>
    <row r="241" spans="2:3">
      <c r="B241" s="45"/>
      <c r="C241" s="45"/>
    </row>
    <row r="242" spans="2:3">
      <c r="B242" s="45"/>
      <c r="C242" s="45"/>
    </row>
    <row r="243" spans="2:3">
      <c r="B243" s="45"/>
      <c r="C243" s="45"/>
    </row>
    <row r="244" spans="2:3">
      <c r="B244" s="45"/>
      <c r="C244" s="45"/>
    </row>
    <row r="245" spans="2:3">
      <c r="B245" s="45"/>
      <c r="C245" s="45"/>
    </row>
    <row r="246" spans="2:3">
      <c r="B246" s="45"/>
      <c r="C246" s="45"/>
    </row>
    <row r="247" spans="2:3">
      <c r="B247" s="45"/>
      <c r="C247" s="45"/>
    </row>
    <row r="248" spans="2:3">
      <c r="B248" s="45"/>
      <c r="C248" s="45"/>
    </row>
    <row r="249" spans="2:3">
      <c r="B249" s="45"/>
      <c r="C249" s="45"/>
    </row>
    <row r="250" spans="2:3">
      <c r="B250" s="45"/>
      <c r="C250" s="45"/>
    </row>
    <row r="251" spans="2:3">
      <c r="B251" s="45"/>
      <c r="C251" s="45"/>
    </row>
    <row r="252" spans="2:3">
      <c r="B252" s="45"/>
      <c r="C252" s="45"/>
    </row>
    <row r="253" spans="2:3">
      <c r="B253" s="45"/>
      <c r="C253" s="45"/>
    </row>
    <row r="254" spans="2:3">
      <c r="B254" s="45"/>
      <c r="C254" s="45"/>
    </row>
    <row r="255" spans="2:3">
      <c r="B255" s="45"/>
      <c r="C255" s="45"/>
    </row>
    <row r="256" spans="2:3">
      <c r="B256" s="45"/>
      <c r="C256" s="45"/>
    </row>
    <row r="257" spans="2:3">
      <c r="B257" s="45"/>
      <c r="C257" s="45"/>
    </row>
    <row r="258" spans="2:3">
      <c r="B258" s="45"/>
      <c r="C258" s="45"/>
    </row>
    <row r="259" spans="2:3">
      <c r="B259" s="45"/>
      <c r="C259" s="45"/>
    </row>
    <row r="260" spans="2:3">
      <c r="B260" s="45"/>
      <c r="C260" s="45"/>
    </row>
    <row r="261" spans="2:3">
      <c r="B261" s="45"/>
      <c r="C261" s="45"/>
    </row>
    <row r="262" spans="2:3">
      <c r="B262" s="45"/>
      <c r="C262" s="45"/>
    </row>
    <row r="263" spans="2:3">
      <c r="B263" s="45"/>
      <c r="C263" s="45"/>
    </row>
    <row r="264" spans="2:3">
      <c r="B264" s="45"/>
      <c r="C264" s="45"/>
    </row>
    <row r="265" spans="2:3">
      <c r="B265" s="45"/>
      <c r="C265" s="45"/>
    </row>
    <row r="266" spans="2:3">
      <c r="B266" s="45"/>
      <c r="C266" s="45"/>
    </row>
    <row r="267" spans="2:3">
      <c r="B267" s="45"/>
      <c r="C267" s="45"/>
    </row>
    <row r="268" spans="2:3">
      <c r="B268" s="45"/>
      <c r="C268" s="45"/>
    </row>
    <row r="269" spans="2:3">
      <c r="B269" s="45"/>
      <c r="C269" s="45"/>
    </row>
    <row r="270" spans="2:3">
      <c r="B270" s="45"/>
      <c r="C270" s="45"/>
    </row>
    <row r="271" spans="2:3">
      <c r="B271" s="45"/>
      <c r="C271" s="45"/>
    </row>
    <row r="272" spans="2:3">
      <c r="B272" s="45"/>
      <c r="C272" s="45"/>
    </row>
    <row r="273" spans="2:3">
      <c r="B273" s="45"/>
      <c r="C273" s="45"/>
    </row>
    <row r="274" spans="2:3">
      <c r="B274" s="45"/>
      <c r="C274" s="45"/>
    </row>
    <row r="275" spans="2:3">
      <c r="B275" s="45"/>
      <c r="C275" s="45"/>
    </row>
    <row r="276" spans="2:3">
      <c r="B276" s="45"/>
      <c r="C276" s="45"/>
    </row>
    <row r="277" spans="2:3">
      <c r="B277" s="45"/>
      <c r="C277" s="45"/>
    </row>
    <row r="278" spans="2:3">
      <c r="B278" s="45"/>
      <c r="C278" s="45"/>
    </row>
    <row r="279" spans="2:3">
      <c r="B279" s="45"/>
      <c r="C279" s="45"/>
    </row>
    <row r="280" spans="2:3">
      <c r="B280" s="45"/>
      <c r="C280" s="45"/>
    </row>
    <row r="281" spans="2:3">
      <c r="B281" s="45"/>
      <c r="C281" s="45"/>
    </row>
    <row r="282" spans="2:3">
      <c r="B282" s="45"/>
      <c r="C282" s="45"/>
    </row>
    <row r="283" spans="2:3">
      <c r="B283" s="45"/>
      <c r="C283" s="45"/>
    </row>
    <row r="284" spans="2:3">
      <c r="B284" s="45"/>
      <c r="C284" s="45"/>
    </row>
    <row r="285" spans="2:3">
      <c r="B285" s="45"/>
      <c r="C285" s="45"/>
    </row>
    <row r="286" spans="2:3">
      <c r="B286" s="45"/>
      <c r="C286" s="45"/>
    </row>
    <row r="287" spans="2:3">
      <c r="B287" s="45"/>
      <c r="C287" s="45"/>
    </row>
    <row r="288" spans="2:3">
      <c r="B288" s="45"/>
      <c r="C288" s="45"/>
    </row>
    <row r="289" spans="2:3">
      <c r="B289" s="45"/>
      <c r="C289" s="45"/>
    </row>
    <row r="290" spans="2:3">
      <c r="B290" s="45"/>
      <c r="C290" s="45"/>
    </row>
    <row r="291" spans="2:3">
      <c r="B291" s="45"/>
      <c r="C291" s="45"/>
    </row>
    <row r="292" spans="2:3">
      <c r="B292" s="45"/>
      <c r="C292" s="45"/>
    </row>
    <row r="293" spans="2:3">
      <c r="B293" s="45"/>
      <c r="C293" s="45"/>
    </row>
    <row r="294" spans="2:3">
      <c r="B294" s="45"/>
      <c r="C294" s="45"/>
    </row>
    <row r="295" spans="2:3">
      <c r="B295" s="45"/>
      <c r="C295" s="45"/>
    </row>
    <row r="296" spans="2:3">
      <c r="B296" s="45"/>
      <c r="C296" s="45"/>
    </row>
    <row r="297" spans="2:3">
      <c r="B297" s="45"/>
      <c r="C297" s="45"/>
    </row>
    <row r="298" spans="2:3">
      <c r="B298" s="45"/>
      <c r="C298" s="45"/>
    </row>
    <row r="299" spans="2:3">
      <c r="B299" s="45"/>
      <c r="C299" s="45"/>
    </row>
    <row r="300" spans="2:3">
      <c r="B300" s="45"/>
      <c r="C300" s="45"/>
    </row>
    <row r="301" spans="2:3">
      <c r="B301" s="45"/>
      <c r="C301" s="45"/>
    </row>
    <row r="302" spans="2:3">
      <c r="B302" s="45"/>
      <c r="C302" s="45"/>
    </row>
    <row r="303" spans="2:3">
      <c r="B303" s="45"/>
      <c r="C303" s="45"/>
    </row>
    <row r="304" spans="2:3">
      <c r="B304" s="45"/>
      <c r="C304" s="45"/>
    </row>
    <row r="305" spans="2:3">
      <c r="B305" s="45"/>
      <c r="C305" s="45"/>
    </row>
    <row r="306" spans="2:3">
      <c r="B306" s="45"/>
      <c r="C306" s="45"/>
    </row>
    <row r="307" spans="2:3">
      <c r="B307" s="45"/>
      <c r="C307" s="45"/>
    </row>
    <row r="308" spans="2:3">
      <c r="B308" s="45"/>
      <c r="C308" s="45"/>
    </row>
    <row r="309" spans="2:3">
      <c r="B309" s="45"/>
      <c r="C309" s="45"/>
    </row>
    <row r="310" spans="2:3">
      <c r="B310" s="45"/>
      <c r="C310" s="45"/>
    </row>
    <row r="311" spans="2:3">
      <c r="B311" s="45"/>
      <c r="C311" s="45"/>
    </row>
    <row r="312" spans="2:3">
      <c r="B312" s="45"/>
      <c r="C312" s="45"/>
    </row>
    <row r="313" spans="2:3">
      <c r="B313" s="45"/>
      <c r="C313" s="45"/>
    </row>
    <row r="314" spans="2:3">
      <c r="B314" s="45"/>
      <c r="C314" s="45"/>
    </row>
    <row r="315" spans="2:3">
      <c r="B315" s="45"/>
      <c r="C315" s="45"/>
    </row>
    <row r="316" spans="2:3">
      <c r="B316" s="45"/>
      <c r="C316" s="45"/>
    </row>
    <row r="317" spans="2:3">
      <c r="B317" s="45"/>
      <c r="C317" s="45"/>
    </row>
    <row r="318" spans="2:3">
      <c r="B318" s="45"/>
      <c r="C318" s="45"/>
    </row>
    <row r="319" spans="2:3">
      <c r="B319" s="45"/>
      <c r="C319" s="45"/>
    </row>
    <row r="320" spans="2:3">
      <c r="B320" s="45"/>
      <c r="C320" s="45"/>
    </row>
    <row r="321" spans="2:3">
      <c r="B321" s="45"/>
      <c r="C321" s="45"/>
    </row>
    <row r="322" spans="2:3">
      <c r="B322" s="45"/>
      <c r="C322" s="45"/>
    </row>
    <row r="323" spans="2:3">
      <c r="B323" s="45"/>
      <c r="C323" s="45"/>
    </row>
    <row r="324" spans="2:3">
      <c r="B324" s="45"/>
      <c r="C324" s="45"/>
    </row>
    <row r="325" spans="2:3">
      <c r="B325" s="45"/>
      <c r="C325" s="45"/>
    </row>
    <row r="326" spans="2:3">
      <c r="B326" s="45"/>
      <c r="C326" s="45"/>
    </row>
    <row r="327" spans="2:3">
      <c r="B327" s="45"/>
      <c r="C327" s="45"/>
    </row>
    <row r="328" spans="2:3">
      <c r="B328" s="45"/>
      <c r="C328" s="45"/>
    </row>
    <row r="329" spans="2:3">
      <c r="B329" s="45"/>
      <c r="C329" s="45"/>
    </row>
    <row r="330" spans="2:3">
      <c r="B330" s="45"/>
      <c r="C330" s="45"/>
    </row>
    <row r="331" spans="2:3">
      <c r="B331" s="45"/>
      <c r="C331" s="45"/>
    </row>
    <row r="332" spans="2:3">
      <c r="B332" s="45"/>
      <c r="C332" s="45"/>
    </row>
    <row r="333" spans="2:3">
      <c r="B333" s="45"/>
      <c r="C333" s="45"/>
    </row>
    <row r="334" spans="2:3">
      <c r="B334" s="45"/>
      <c r="C334" s="45"/>
    </row>
    <row r="335" spans="2:3">
      <c r="B335" s="45"/>
      <c r="C335" s="45"/>
    </row>
    <row r="336" spans="2:3">
      <c r="B336" s="45"/>
      <c r="C336" s="45"/>
    </row>
    <row r="337" spans="2:3">
      <c r="B337" s="45"/>
      <c r="C337" s="45"/>
    </row>
    <row r="338" spans="2:3">
      <c r="B338" s="45"/>
      <c r="C338" s="45"/>
    </row>
    <row r="339" spans="2:3">
      <c r="B339" s="45"/>
      <c r="C339" s="45"/>
    </row>
    <row r="340" spans="2:3">
      <c r="B340" s="45"/>
      <c r="C340" s="45"/>
    </row>
    <row r="341" spans="2:3">
      <c r="B341" s="45"/>
      <c r="C341" s="45"/>
    </row>
    <row r="342" spans="2:3">
      <c r="B342" s="45"/>
      <c r="C342" s="45"/>
    </row>
    <row r="343" spans="2:3">
      <c r="B343" s="45"/>
      <c r="C343" s="45"/>
    </row>
    <row r="344" spans="2:3">
      <c r="B344" s="45"/>
      <c r="C344" s="45"/>
    </row>
    <row r="345" spans="2:3">
      <c r="B345" s="45"/>
      <c r="C345" s="45"/>
    </row>
    <row r="346" spans="2:3">
      <c r="B346" s="45"/>
      <c r="C346" s="45"/>
    </row>
    <row r="347" spans="2:3">
      <c r="B347" s="45"/>
      <c r="C347" s="45"/>
    </row>
    <row r="348" spans="2:3">
      <c r="B348" s="45"/>
      <c r="C348" s="45"/>
    </row>
    <row r="349" spans="2:3">
      <c r="B349" s="45"/>
      <c r="C349" s="45"/>
    </row>
    <row r="350" spans="2:3">
      <c r="B350" s="45"/>
      <c r="C350" s="45"/>
    </row>
    <row r="351" spans="2:3">
      <c r="B351" s="45"/>
      <c r="C351" s="45"/>
    </row>
    <row r="352" spans="2:3">
      <c r="B352" s="45"/>
      <c r="C352" s="45"/>
    </row>
    <row r="353" spans="2:3">
      <c r="B353" s="45"/>
      <c r="C353" s="45"/>
    </row>
    <row r="354" spans="2:3">
      <c r="B354" s="45"/>
      <c r="C354" s="45"/>
    </row>
    <row r="355" spans="2:3">
      <c r="B355" s="45"/>
      <c r="C355" s="45"/>
    </row>
    <row r="356" spans="2:3">
      <c r="B356" s="45"/>
      <c r="C356" s="45"/>
    </row>
    <row r="357" spans="2:3">
      <c r="B357" s="45"/>
      <c r="C357" s="45"/>
    </row>
    <row r="358" spans="2:3">
      <c r="B358" s="45"/>
      <c r="C358" s="45"/>
    </row>
    <row r="359" spans="2:3">
      <c r="B359" s="45"/>
      <c r="C359" s="45"/>
    </row>
    <row r="360" spans="2:3">
      <c r="B360" s="45"/>
      <c r="C360" s="45"/>
    </row>
    <row r="361" spans="2:3">
      <c r="B361" s="45"/>
      <c r="C361" s="45"/>
    </row>
    <row r="362" spans="2:3">
      <c r="B362" s="45"/>
      <c r="C362" s="45"/>
    </row>
    <row r="363" spans="2:3">
      <c r="B363" s="45"/>
      <c r="C363" s="45"/>
    </row>
    <row r="364" spans="2:3">
      <c r="B364" s="45"/>
      <c r="C364" s="45"/>
    </row>
    <row r="365" spans="2:3">
      <c r="B365" s="45"/>
      <c r="C365" s="45"/>
    </row>
    <row r="366" spans="2:3">
      <c r="B366" s="45"/>
      <c r="C366" s="45"/>
    </row>
    <row r="367" spans="2:3">
      <c r="B367" s="45"/>
      <c r="C367" s="45"/>
    </row>
    <row r="368" spans="2:3">
      <c r="B368" s="45"/>
      <c r="C368" s="45"/>
    </row>
    <row r="369" spans="2:3">
      <c r="B369" s="45"/>
      <c r="C369" s="45"/>
    </row>
    <row r="370" spans="2:3">
      <c r="B370" s="45"/>
      <c r="C370" s="45"/>
    </row>
    <row r="371" spans="2:3">
      <c r="B371" s="45"/>
      <c r="C371" s="45"/>
    </row>
    <row r="372" spans="2:3">
      <c r="B372" s="45"/>
      <c r="C372" s="45"/>
    </row>
    <row r="373" spans="2:3">
      <c r="B373" s="45"/>
      <c r="C373" s="45"/>
    </row>
    <row r="374" spans="2:3">
      <c r="B374" s="45"/>
      <c r="C374" s="45"/>
    </row>
    <row r="375" spans="2:3">
      <c r="B375" s="45"/>
      <c r="C375" s="45"/>
    </row>
    <row r="376" spans="2:3">
      <c r="B376" s="45"/>
      <c r="C376" s="45"/>
    </row>
    <row r="377" spans="2:3">
      <c r="B377" s="45"/>
      <c r="C377" s="45"/>
    </row>
    <row r="378" spans="2:3">
      <c r="B378" s="45"/>
      <c r="C378" s="45"/>
    </row>
    <row r="379" spans="2:3">
      <c r="B379" s="45"/>
      <c r="C379" s="45"/>
    </row>
    <row r="380" spans="2:3">
      <c r="B380" s="45"/>
      <c r="C380" s="45"/>
    </row>
    <row r="381" spans="2:3">
      <c r="B381" s="45"/>
      <c r="C381" s="45"/>
    </row>
    <row r="382" spans="2:3">
      <c r="B382" s="45"/>
      <c r="C382" s="45"/>
    </row>
    <row r="383" spans="2:3">
      <c r="B383" s="45"/>
      <c r="C383" s="45"/>
    </row>
    <row r="384" spans="2:3">
      <c r="B384" s="45"/>
      <c r="C384" s="45"/>
    </row>
    <row r="385" spans="2:3">
      <c r="B385" s="45"/>
      <c r="C385" s="45"/>
    </row>
    <row r="386" spans="2:3">
      <c r="B386" s="45"/>
      <c r="C386" s="45"/>
    </row>
    <row r="387" spans="2:3">
      <c r="B387" s="45"/>
      <c r="C387" s="45"/>
    </row>
    <row r="388" spans="2:3">
      <c r="B388" s="45"/>
      <c r="C388" s="45"/>
    </row>
    <row r="389" spans="2:3">
      <c r="B389" s="45"/>
      <c r="C389" s="45"/>
    </row>
    <row r="390" spans="2:3">
      <c r="B390" s="45"/>
      <c r="C390" s="45"/>
    </row>
    <row r="391" spans="2:3">
      <c r="B391" s="45"/>
      <c r="C391" s="45"/>
    </row>
    <row r="392" spans="2:3">
      <c r="B392" s="45"/>
      <c r="C392" s="45"/>
    </row>
    <row r="393" spans="2:3">
      <c r="B393" s="45"/>
      <c r="C393" s="45"/>
    </row>
    <row r="394" spans="2:3">
      <c r="B394" s="45"/>
      <c r="C394" s="45"/>
    </row>
    <row r="395" spans="2:3">
      <c r="B395" s="45"/>
      <c r="C395" s="45"/>
    </row>
    <row r="396" spans="2:3">
      <c r="B396" s="45"/>
      <c r="C396" s="45"/>
    </row>
    <row r="397" spans="2:3">
      <c r="B397" s="45"/>
      <c r="C397" s="45"/>
    </row>
    <row r="398" spans="2:3">
      <c r="B398" s="45"/>
      <c r="C398" s="45"/>
    </row>
    <row r="399" spans="2:3">
      <c r="B399" s="45"/>
      <c r="C399" s="45"/>
    </row>
    <row r="400" spans="2:3">
      <c r="B400" s="45"/>
      <c r="C400" s="45"/>
    </row>
    <row r="401" spans="2:3">
      <c r="B401" s="45"/>
      <c r="C401" s="45"/>
    </row>
    <row r="402" spans="2:3">
      <c r="B402" s="45"/>
      <c r="C402" s="45"/>
    </row>
    <row r="403" spans="2:3">
      <c r="B403" s="45"/>
      <c r="C403" s="45"/>
    </row>
    <row r="404" spans="2:3">
      <c r="B404" s="45"/>
      <c r="C404" s="45"/>
    </row>
    <row r="405" spans="2:3">
      <c r="B405" s="45"/>
      <c r="C405" s="45"/>
    </row>
    <row r="406" spans="2:3">
      <c r="B406" s="45"/>
      <c r="C406" s="45"/>
    </row>
    <row r="407" spans="2:3">
      <c r="B407" s="45"/>
      <c r="C407" s="45"/>
    </row>
    <row r="408" spans="2:3">
      <c r="B408" s="45"/>
      <c r="C408" s="45"/>
    </row>
    <row r="409" spans="2:3">
      <c r="B409" s="45"/>
      <c r="C409" s="45"/>
    </row>
    <row r="410" spans="2:3">
      <c r="B410" s="45"/>
      <c r="C410" s="45"/>
    </row>
    <row r="411" spans="2:3">
      <c r="B411" s="45"/>
      <c r="C411" s="45"/>
    </row>
    <row r="412" spans="2:3">
      <c r="B412" s="45"/>
      <c r="C412" s="45"/>
    </row>
    <row r="413" spans="2:3">
      <c r="B413" s="45"/>
      <c r="C413" s="45"/>
    </row>
    <row r="414" spans="2:3">
      <c r="B414" s="45"/>
      <c r="C414" s="45"/>
    </row>
    <row r="415" spans="2:3">
      <c r="B415" s="45"/>
      <c r="C415" s="45"/>
    </row>
    <row r="416" spans="2:3">
      <c r="B416" s="45"/>
      <c r="C416" s="45"/>
    </row>
    <row r="417" spans="2:3">
      <c r="B417" s="45"/>
      <c r="C417" s="45"/>
    </row>
    <row r="418" spans="2:3">
      <c r="B418" s="45"/>
      <c r="C418" s="45"/>
    </row>
    <row r="419" spans="2:3">
      <c r="B419" s="45"/>
      <c r="C419" s="45"/>
    </row>
    <row r="420" spans="2:3">
      <c r="B420" s="45"/>
      <c r="C420" s="45"/>
    </row>
    <row r="421" spans="2:3">
      <c r="B421" s="45"/>
      <c r="C421" s="45"/>
    </row>
    <row r="422" spans="2:3">
      <c r="B422" s="45"/>
      <c r="C422" s="45"/>
    </row>
    <row r="423" spans="2:3">
      <c r="B423" s="45"/>
      <c r="C423" s="45"/>
    </row>
    <row r="424" spans="2:3">
      <c r="B424" s="45"/>
      <c r="C424" s="45"/>
    </row>
    <row r="425" spans="2:3">
      <c r="B425" s="45"/>
      <c r="C425" s="45"/>
    </row>
    <row r="426" spans="2:3">
      <c r="B426" s="45"/>
      <c r="C426" s="45"/>
    </row>
    <row r="427" spans="2:3">
      <c r="B427" s="45"/>
      <c r="C427" s="45"/>
    </row>
    <row r="428" spans="2:3">
      <c r="B428" s="45"/>
      <c r="C428" s="45"/>
    </row>
    <row r="429" spans="2:3">
      <c r="B429" s="45"/>
      <c r="C429" s="45"/>
    </row>
    <row r="430" spans="2:3">
      <c r="B430" s="45"/>
      <c r="C430" s="45"/>
    </row>
    <row r="431" spans="2:3">
      <c r="B431" s="45"/>
      <c r="C431" s="45"/>
    </row>
    <row r="432" spans="2:3">
      <c r="B432" s="45"/>
      <c r="C432" s="45"/>
    </row>
    <row r="433" spans="2:3">
      <c r="B433" s="45"/>
      <c r="C433" s="45"/>
    </row>
    <row r="434" spans="2:3">
      <c r="B434" s="45"/>
      <c r="C434" s="45"/>
    </row>
    <row r="435" spans="2:3">
      <c r="B435" s="45"/>
      <c r="C435" s="45"/>
    </row>
    <row r="436" spans="2:3">
      <c r="B436" s="45"/>
      <c r="C436" s="45"/>
    </row>
    <row r="437" spans="2:3">
      <c r="B437" s="45"/>
      <c r="C437" s="45"/>
    </row>
    <row r="438" spans="2:3">
      <c r="B438" s="45"/>
      <c r="C438" s="45"/>
    </row>
    <row r="439" spans="2:3">
      <c r="B439" s="45"/>
      <c r="C439" s="45"/>
    </row>
    <row r="440" spans="2:3">
      <c r="B440" s="45"/>
      <c r="C440" s="45"/>
    </row>
    <row r="441" spans="2:3">
      <c r="B441" s="45"/>
      <c r="C441" s="45"/>
    </row>
    <row r="442" spans="2:3">
      <c r="B442" s="45"/>
      <c r="C442" s="45"/>
    </row>
    <row r="443" spans="2:3">
      <c r="B443" s="45"/>
      <c r="C443" s="45"/>
    </row>
    <row r="444" spans="2:3">
      <c r="B444" s="45"/>
      <c r="C444" s="45"/>
    </row>
    <row r="445" spans="2:3">
      <c r="B445" s="45"/>
      <c r="C445" s="45"/>
    </row>
    <row r="446" spans="2:3">
      <c r="B446" s="45"/>
      <c r="C446" s="45"/>
    </row>
    <row r="447" spans="2:3">
      <c r="B447" s="45"/>
      <c r="C447" s="45"/>
    </row>
    <row r="448" spans="2:3">
      <c r="B448" s="45"/>
      <c r="C448" s="45"/>
    </row>
    <row r="449" spans="2:3">
      <c r="B449" s="45"/>
      <c r="C449" s="45"/>
    </row>
    <row r="450" spans="2:3">
      <c r="B450" s="45"/>
      <c r="C450" s="45"/>
    </row>
    <row r="451" spans="2:3">
      <c r="B451" s="45"/>
      <c r="C451" s="45"/>
    </row>
    <row r="452" spans="2:3">
      <c r="B452" s="45"/>
      <c r="C452" s="45"/>
    </row>
    <row r="453" spans="2:3">
      <c r="B453" s="45"/>
      <c r="C453" s="45"/>
    </row>
    <row r="454" spans="2:3">
      <c r="B454" s="45"/>
      <c r="C454" s="45"/>
    </row>
    <row r="455" spans="2:3">
      <c r="B455" s="45"/>
      <c r="C455" s="45"/>
    </row>
    <row r="456" spans="2:3">
      <c r="B456" s="45"/>
      <c r="C456" s="45"/>
    </row>
    <row r="457" spans="2:3">
      <c r="B457" s="45"/>
      <c r="C457" s="45"/>
    </row>
    <row r="458" spans="2:3">
      <c r="B458" s="45"/>
      <c r="C458" s="45"/>
    </row>
    <row r="459" spans="2:3">
      <c r="B459" s="45"/>
      <c r="C459" s="45"/>
    </row>
    <row r="460" spans="2:3">
      <c r="B460" s="45"/>
      <c r="C460" s="45"/>
    </row>
    <row r="461" spans="2:3">
      <c r="B461" s="45"/>
      <c r="C461" s="45"/>
    </row>
    <row r="462" spans="2:3">
      <c r="B462" s="45"/>
      <c r="C462" s="45"/>
    </row>
    <row r="463" spans="2:3">
      <c r="B463" s="45"/>
      <c r="C463" s="45"/>
    </row>
    <row r="464" spans="2:3">
      <c r="B464" s="45"/>
      <c r="C464" s="45"/>
    </row>
    <row r="465" spans="2:3">
      <c r="B465" s="45"/>
      <c r="C465" s="45"/>
    </row>
    <row r="466" spans="2:3">
      <c r="B466" s="45"/>
      <c r="C466" s="45"/>
    </row>
    <row r="467" spans="2:3">
      <c r="B467" s="45"/>
      <c r="C467" s="45"/>
    </row>
    <row r="468" spans="2:3">
      <c r="B468" s="45"/>
      <c r="C468" s="45"/>
    </row>
    <row r="469" spans="2:3">
      <c r="B469" s="45"/>
      <c r="C469" s="45"/>
    </row>
    <row r="470" spans="2:3">
      <c r="B470" s="45"/>
      <c r="C470" s="45"/>
    </row>
    <row r="471" spans="2:3">
      <c r="B471" s="45"/>
      <c r="C471" s="45"/>
    </row>
    <row r="472" spans="2:3">
      <c r="B472" s="45"/>
      <c r="C472" s="45"/>
    </row>
    <row r="473" spans="2:3">
      <c r="B473" s="45"/>
      <c r="C473" s="45"/>
    </row>
    <row r="474" spans="2:3">
      <c r="B474" s="45"/>
      <c r="C474" s="45"/>
    </row>
    <row r="475" spans="2:3">
      <c r="B475" s="45"/>
      <c r="C475" s="45"/>
    </row>
    <row r="476" spans="2:3">
      <c r="B476" s="45"/>
      <c r="C476" s="45"/>
    </row>
    <row r="477" spans="2:3">
      <c r="B477" s="45"/>
      <c r="C477" s="45"/>
    </row>
    <row r="478" spans="2:3">
      <c r="B478" s="45"/>
      <c r="C478" s="45"/>
    </row>
    <row r="479" spans="2:3">
      <c r="B479" s="45"/>
      <c r="C479" s="45"/>
    </row>
    <row r="480" spans="2:3">
      <c r="B480" s="45"/>
      <c r="C480" s="45"/>
    </row>
    <row r="481" spans="2:3">
      <c r="B481" s="45"/>
      <c r="C481" s="45"/>
    </row>
    <row r="482" spans="2:3">
      <c r="B482" s="45"/>
      <c r="C482" s="45"/>
    </row>
    <row r="483" spans="2:3">
      <c r="B483" s="45"/>
      <c r="C483" s="45"/>
    </row>
    <row r="484" spans="2:3">
      <c r="B484" s="45"/>
      <c r="C484" s="45"/>
    </row>
    <row r="485" spans="2:3">
      <c r="B485" s="45"/>
      <c r="C485" s="45"/>
    </row>
    <row r="486" spans="2:3">
      <c r="B486" s="45"/>
      <c r="C486" s="45"/>
    </row>
    <row r="487" spans="2:3">
      <c r="B487" s="45"/>
      <c r="C487" s="45"/>
    </row>
    <row r="488" spans="2:3">
      <c r="B488" s="45"/>
      <c r="C488" s="45"/>
    </row>
    <row r="489" spans="2:3">
      <c r="B489" s="45"/>
      <c r="C489" s="45"/>
    </row>
    <row r="490" spans="2:3">
      <c r="B490" s="45"/>
      <c r="C490" s="45"/>
    </row>
    <row r="491" spans="2:3">
      <c r="B491" s="45"/>
      <c r="C491" s="45"/>
    </row>
    <row r="492" spans="2:3">
      <c r="B492" s="45"/>
      <c r="C492" s="45"/>
    </row>
    <row r="493" spans="2:3">
      <c r="B493" s="45"/>
      <c r="C493" s="45"/>
    </row>
    <row r="494" spans="2:3">
      <c r="B494" s="45"/>
      <c r="C494" s="45"/>
    </row>
    <row r="495" spans="2:3">
      <c r="B495" s="45"/>
      <c r="C495" s="45"/>
    </row>
    <row r="496" spans="2:3">
      <c r="B496" s="45"/>
      <c r="C496" s="45"/>
    </row>
    <row r="497" spans="2:3">
      <c r="B497" s="45"/>
      <c r="C497" s="45"/>
    </row>
    <row r="498" spans="2:3">
      <c r="B498" s="45"/>
      <c r="C498" s="45"/>
    </row>
    <row r="499" spans="2:3">
      <c r="B499" s="45"/>
      <c r="C499" s="45"/>
    </row>
    <row r="500" spans="2:3">
      <c r="B500" s="45"/>
      <c r="C500" s="45"/>
    </row>
    <row r="501" spans="2:3">
      <c r="B501" s="45"/>
      <c r="C501" s="45"/>
    </row>
    <row r="502" spans="2:3">
      <c r="B502" s="45"/>
      <c r="C502" s="45"/>
    </row>
    <row r="503" spans="2:3">
      <c r="B503" s="45"/>
      <c r="C503" s="45"/>
    </row>
    <row r="504" spans="2:3">
      <c r="B504" s="45"/>
      <c r="C504" s="45"/>
    </row>
    <row r="505" spans="2:3">
      <c r="B505" s="45"/>
      <c r="C505" s="45"/>
    </row>
    <row r="506" spans="2:3">
      <c r="B506" s="45"/>
      <c r="C506" s="45"/>
    </row>
    <row r="507" spans="2:3">
      <c r="B507" s="45"/>
      <c r="C507" s="45"/>
    </row>
    <row r="508" spans="2:3">
      <c r="B508" s="45"/>
      <c r="C508" s="45"/>
    </row>
    <row r="509" spans="2:3">
      <c r="B509" s="45"/>
      <c r="C509" s="45"/>
    </row>
    <row r="510" spans="2:3">
      <c r="B510" s="45"/>
      <c r="C510" s="45"/>
    </row>
    <row r="511" spans="2:3">
      <c r="B511" s="45"/>
      <c r="C511" s="45"/>
    </row>
    <row r="512" spans="2:3">
      <c r="B512" s="45"/>
      <c r="C512" s="45"/>
    </row>
    <row r="513" spans="2:3">
      <c r="B513" s="45"/>
      <c r="C513" s="45"/>
    </row>
    <row r="514" spans="2:3">
      <c r="B514" s="45"/>
      <c r="C514" s="45"/>
    </row>
    <row r="515" spans="2:3">
      <c r="B515" s="45"/>
      <c r="C515" s="45"/>
    </row>
    <row r="516" spans="2:3">
      <c r="B516" s="45"/>
      <c r="C516" s="45"/>
    </row>
    <row r="517" spans="2:3">
      <c r="B517" s="45"/>
      <c r="C517" s="45"/>
    </row>
    <row r="518" spans="2:3">
      <c r="B518" s="45"/>
      <c r="C518" s="45"/>
    </row>
    <row r="519" spans="2:3">
      <c r="B519" s="45"/>
      <c r="C519" s="45"/>
    </row>
    <row r="520" spans="2:3">
      <c r="B520" s="45"/>
      <c r="C520" s="45"/>
    </row>
    <row r="521" spans="2:3">
      <c r="B521" s="45"/>
      <c r="C521" s="45"/>
    </row>
    <row r="522" spans="2:3">
      <c r="B522" s="45"/>
      <c r="C522" s="45"/>
    </row>
    <row r="523" spans="2:3">
      <c r="B523" s="45"/>
      <c r="C523" s="45"/>
    </row>
    <row r="524" spans="2:3">
      <c r="B524" s="45"/>
      <c r="C524" s="45"/>
    </row>
    <row r="525" spans="2:3">
      <c r="B525" s="45"/>
      <c r="C525" s="45"/>
    </row>
    <row r="526" spans="2:3">
      <c r="B526" s="45"/>
      <c r="C526" s="45"/>
    </row>
    <row r="527" spans="2:3">
      <c r="B527" s="45"/>
      <c r="C527" s="45"/>
    </row>
    <row r="528" spans="2:3">
      <c r="B528" s="45"/>
      <c r="C528" s="45"/>
    </row>
    <row r="529" spans="2:3">
      <c r="B529" s="45"/>
      <c r="C529" s="45"/>
    </row>
    <row r="530" spans="2:3">
      <c r="B530" s="45"/>
      <c r="C530" s="45"/>
    </row>
    <row r="531" spans="2:3">
      <c r="B531" s="45"/>
      <c r="C531" s="45"/>
    </row>
    <row r="532" spans="2:3">
      <c r="B532" s="45"/>
      <c r="C532" s="45"/>
    </row>
    <row r="533" spans="2:3">
      <c r="B533" s="45"/>
      <c r="C533" s="45"/>
    </row>
    <row r="534" spans="2:3">
      <c r="B534" s="45"/>
      <c r="C534" s="45"/>
    </row>
    <row r="535" spans="2:3">
      <c r="B535" s="45"/>
      <c r="C535" s="45"/>
    </row>
    <row r="536" spans="2:3">
      <c r="B536" s="45"/>
      <c r="C536" s="45"/>
    </row>
    <row r="537" spans="2:3">
      <c r="B537" s="45"/>
      <c r="C537" s="45"/>
    </row>
    <row r="538" spans="2:3">
      <c r="B538" s="45"/>
      <c r="C538" s="45"/>
    </row>
    <row r="539" spans="2:3">
      <c r="B539" s="45"/>
      <c r="C539" s="45"/>
    </row>
    <row r="540" spans="2:3">
      <c r="B540" s="45"/>
      <c r="C540" s="45"/>
    </row>
    <row r="541" spans="2:3">
      <c r="B541" s="45"/>
      <c r="C541" s="45"/>
    </row>
    <row r="542" spans="2:3">
      <c r="B542" s="45"/>
      <c r="C542" s="45"/>
    </row>
    <row r="543" spans="2:3">
      <c r="B543" s="45"/>
      <c r="C543" s="45"/>
    </row>
    <row r="544" spans="2:3">
      <c r="B544" s="45"/>
      <c r="C544" s="45"/>
    </row>
    <row r="545" spans="2:3">
      <c r="B545" s="45"/>
      <c r="C545" s="45"/>
    </row>
    <row r="546" spans="2:3">
      <c r="B546" s="45"/>
      <c r="C546" s="45"/>
    </row>
    <row r="547" spans="2:3">
      <c r="B547" s="45"/>
      <c r="C547" s="45"/>
    </row>
    <row r="548" spans="2:3">
      <c r="B548" s="45"/>
      <c r="C548" s="45"/>
    </row>
    <row r="549" spans="2:3">
      <c r="B549" s="45"/>
      <c r="C549" s="45"/>
    </row>
    <row r="550" spans="2:3">
      <c r="B550" s="45"/>
      <c r="C550" s="45"/>
    </row>
    <row r="551" spans="2:3">
      <c r="B551" s="45"/>
      <c r="C551" s="45"/>
    </row>
    <row r="552" spans="2:3">
      <c r="B552" s="45"/>
      <c r="C552" s="45"/>
    </row>
    <row r="553" spans="2:3">
      <c r="B553" s="45"/>
      <c r="C553" s="45"/>
    </row>
    <row r="554" spans="2:3">
      <c r="B554" s="45"/>
      <c r="C554" s="45"/>
    </row>
    <row r="555" spans="2:3">
      <c r="B555" s="45"/>
      <c r="C555" s="45"/>
    </row>
    <row r="556" spans="2:3">
      <c r="B556" s="45"/>
      <c r="C556" s="45"/>
    </row>
    <row r="557" spans="2:3">
      <c r="B557" s="45"/>
      <c r="C557" s="45"/>
    </row>
    <row r="558" spans="2:3">
      <c r="B558" s="45"/>
      <c r="C558" s="45"/>
    </row>
    <row r="559" spans="2:3">
      <c r="B559" s="45"/>
      <c r="C559" s="45"/>
    </row>
    <row r="560" spans="2:3">
      <c r="B560" s="45"/>
      <c r="C560" s="45"/>
    </row>
    <row r="561" spans="2:3">
      <c r="B561" s="45"/>
      <c r="C561" s="45"/>
    </row>
    <row r="562" spans="2:3">
      <c r="B562" s="45"/>
      <c r="C562" s="45"/>
    </row>
    <row r="563" spans="2:3">
      <c r="B563" s="45"/>
      <c r="C563" s="45"/>
    </row>
    <row r="564" spans="2:3">
      <c r="B564" s="45"/>
      <c r="C564" s="45"/>
    </row>
    <row r="565" spans="2:3">
      <c r="B565" s="45"/>
      <c r="C565" s="45"/>
    </row>
    <row r="566" spans="2:3">
      <c r="B566" s="45"/>
      <c r="C566" s="45"/>
    </row>
    <row r="567" spans="2:3">
      <c r="B567" s="45"/>
      <c r="C567" s="45"/>
    </row>
    <row r="568" spans="2:3">
      <c r="B568" s="45"/>
      <c r="C568" s="45"/>
    </row>
    <row r="569" spans="2:3">
      <c r="B569" s="45"/>
      <c r="C569" s="45"/>
    </row>
    <row r="570" spans="2:3">
      <c r="B570" s="45"/>
      <c r="C570" s="45"/>
    </row>
    <row r="571" spans="2:3">
      <c r="B571" s="45"/>
      <c r="C571" s="45"/>
    </row>
    <row r="572" spans="2:3">
      <c r="B572" s="45"/>
      <c r="C572" s="45"/>
    </row>
    <row r="573" spans="2:3">
      <c r="B573" s="45"/>
      <c r="C573" s="45"/>
    </row>
    <row r="574" spans="2:3">
      <c r="B574" s="45"/>
      <c r="C574" s="45"/>
    </row>
    <row r="575" spans="2:3">
      <c r="B575" s="45"/>
      <c r="C575" s="45"/>
    </row>
    <row r="576" spans="2:3">
      <c r="B576" s="45"/>
      <c r="C576" s="45"/>
    </row>
    <row r="577" spans="2:3">
      <c r="B577" s="45"/>
      <c r="C577" s="45"/>
    </row>
    <row r="578" spans="2:3">
      <c r="B578" s="45"/>
      <c r="C578" s="45"/>
    </row>
    <row r="579" spans="2:3">
      <c r="B579" s="45"/>
      <c r="C579" s="45"/>
    </row>
    <row r="580" spans="2:3">
      <c r="B580" s="45"/>
      <c r="C580" s="45"/>
    </row>
    <row r="581" spans="2:3">
      <c r="B581" s="45"/>
      <c r="C581" s="45"/>
    </row>
    <row r="582" spans="2:3">
      <c r="B582" s="45"/>
      <c r="C582" s="45"/>
    </row>
    <row r="583" spans="2:3">
      <c r="B583" s="45"/>
      <c r="C583" s="45"/>
    </row>
    <row r="584" spans="2:3">
      <c r="B584" s="45"/>
      <c r="C584" s="45"/>
    </row>
    <row r="585" spans="2:3">
      <c r="B585" s="45"/>
      <c r="C585" s="45"/>
    </row>
    <row r="586" spans="2:3">
      <c r="B586" s="45"/>
      <c r="C586" s="45"/>
    </row>
    <row r="587" spans="2:3">
      <c r="B587" s="45"/>
      <c r="C587" s="45"/>
    </row>
    <row r="588" spans="2:3">
      <c r="B588" s="45"/>
      <c r="C588" s="45"/>
    </row>
    <row r="589" spans="2:3">
      <c r="B589" s="45"/>
      <c r="C589" s="45"/>
    </row>
    <row r="590" spans="2:3">
      <c r="B590" s="45"/>
      <c r="C590" s="45"/>
    </row>
    <row r="591" spans="2:3">
      <c r="B591" s="45"/>
      <c r="C591" s="45"/>
    </row>
    <row r="592" spans="2:3">
      <c r="B592" s="45"/>
      <c r="C592" s="45"/>
    </row>
    <row r="593" spans="2:3">
      <c r="B593" s="45"/>
      <c r="C593" s="45"/>
    </row>
    <row r="594" spans="2:3">
      <c r="B594" s="45"/>
      <c r="C594" s="45"/>
    </row>
    <row r="595" spans="2:3">
      <c r="B595" s="45"/>
      <c r="C595" s="45"/>
    </row>
    <row r="596" spans="2:3">
      <c r="B596" s="45"/>
      <c r="C596" s="45"/>
    </row>
    <row r="597" spans="2:3">
      <c r="B597" s="45"/>
      <c r="C597" s="45"/>
    </row>
    <row r="598" spans="2:3">
      <c r="B598" s="45"/>
      <c r="C598" s="45"/>
    </row>
    <row r="599" spans="2:3">
      <c r="B599" s="45"/>
      <c r="C599" s="45"/>
    </row>
    <row r="600" spans="2:3">
      <c r="B600" s="45"/>
      <c r="C600" s="45"/>
    </row>
    <row r="601" spans="2:3">
      <c r="B601" s="45"/>
      <c r="C601" s="45"/>
    </row>
    <row r="602" spans="2:3">
      <c r="B602" s="45"/>
      <c r="C602" s="45"/>
    </row>
    <row r="603" spans="2:3">
      <c r="B603" s="45"/>
      <c r="C603" s="45"/>
    </row>
    <row r="604" spans="2:3">
      <c r="B604" s="45"/>
      <c r="C604" s="45"/>
    </row>
    <row r="605" spans="2:3">
      <c r="B605" s="45"/>
      <c r="C605" s="45"/>
    </row>
    <row r="606" spans="2:3">
      <c r="B606" s="45"/>
      <c r="C606" s="45"/>
    </row>
    <row r="607" spans="2:3">
      <c r="B607" s="45"/>
      <c r="C607" s="45"/>
    </row>
    <row r="608" spans="2:3">
      <c r="B608" s="45"/>
      <c r="C608" s="45"/>
    </row>
    <row r="609" spans="2:3">
      <c r="B609" s="45"/>
      <c r="C609" s="45"/>
    </row>
    <row r="610" spans="2:3">
      <c r="B610" s="45"/>
      <c r="C610" s="45"/>
    </row>
    <row r="611" spans="2:3">
      <c r="B611" s="45"/>
      <c r="C611" s="45"/>
    </row>
    <row r="612" spans="2:3">
      <c r="B612" s="45"/>
      <c r="C612" s="45"/>
    </row>
    <row r="613" spans="2:3">
      <c r="B613" s="45"/>
      <c r="C613" s="45"/>
    </row>
    <row r="614" spans="2:3">
      <c r="B614" s="45"/>
      <c r="C614" s="45"/>
    </row>
    <row r="615" spans="2:3">
      <c r="B615" s="45"/>
      <c r="C615" s="45"/>
    </row>
    <row r="616" spans="2:3">
      <c r="B616" s="45"/>
      <c r="C616" s="45"/>
    </row>
    <row r="617" spans="2:3">
      <c r="B617" s="45"/>
      <c r="C617" s="45"/>
    </row>
    <row r="618" spans="2:3">
      <c r="B618" s="45"/>
      <c r="C618" s="45"/>
    </row>
    <row r="619" spans="2:3">
      <c r="B619" s="45"/>
      <c r="C619" s="45"/>
    </row>
    <row r="620" spans="2:3">
      <c r="B620" s="45"/>
      <c r="C620" s="45"/>
    </row>
    <row r="621" spans="2:3">
      <c r="B621" s="45"/>
      <c r="C621" s="45"/>
    </row>
    <row r="622" spans="2:3">
      <c r="B622" s="45"/>
      <c r="C622" s="45"/>
    </row>
    <row r="623" spans="2:3">
      <c r="B623" s="45"/>
      <c r="C623" s="45"/>
    </row>
    <row r="624" spans="2:3">
      <c r="B624" s="45"/>
      <c r="C624" s="45"/>
    </row>
    <row r="625" spans="2:3">
      <c r="B625" s="45"/>
      <c r="C625" s="45"/>
    </row>
    <row r="626" spans="2:3">
      <c r="B626" s="45"/>
      <c r="C626" s="45"/>
    </row>
    <row r="627" spans="2:3">
      <c r="B627" s="45"/>
      <c r="C627" s="45"/>
    </row>
    <row r="628" spans="2:3">
      <c r="B628" s="45"/>
      <c r="C628" s="45"/>
    </row>
    <row r="629" spans="2:3">
      <c r="B629" s="45"/>
      <c r="C629" s="45"/>
    </row>
    <row r="630" spans="2:3">
      <c r="B630" s="45"/>
      <c r="C630" s="45"/>
    </row>
    <row r="631" spans="2:3">
      <c r="B631" s="45"/>
      <c r="C631" s="45"/>
    </row>
    <row r="632" spans="2:3">
      <c r="B632" s="45"/>
      <c r="C632" s="45"/>
    </row>
    <row r="633" spans="2:3">
      <c r="B633" s="45"/>
      <c r="C633" s="45"/>
    </row>
    <row r="634" spans="2:3">
      <c r="B634" s="45"/>
      <c r="C634" s="45"/>
    </row>
    <row r="635" spans="2:3">
      <c r="B635" s="45"/>
      <c r="C635" s="45"/>
    </row>
    <row r="636" spans="2:3">
      <c r="B636" s="45"/>
      <c r="C636" s="45"/>
    </row>
    <row r="637" spans="2:3">
      <c r="B637" s="45"/>
      <c r="C637" s="45"/>
    </row>
    <row r="638" spans="2:3">
      <c r="B638" s="45"/>
      <c r="C638" s="45"/>
    </row>
    <row r="639" spans="2:3">
      <c r="B639" s="45"/>
      <c r="C639" s="45"/>
    </row>
    <row r="640" spans="2:3">
      <c r="B640" s="45"/>
      <c r="C640" s="45"/>
    </row>
    <row r="641" spans="2:3">
      <c r="B641" s="45"/>
      <c r="C641" s="45"/>
    </row>
    <row r="642" spans="2:3">
      <c r="B642" s="45"/>
      <c r="C642" s="45"/>
    </row>
    <row r="643" spans="2:3">
      <c r="B643" s="45"/>
      <c r="C643" s="45"/>
    </row>
    <row r="644" spans="2:3">
      <c r="B644" s="45"/>
      <c r="C644" s="45"/>
    </row>
    <row r="645" spans="2:3">
      <c r="B645" s="45"/>
      <c r="C645" s="45"/>
    </row>
    <row r="646" spans="2:3">
      <c r="B646" s="45"/>
      <c r="C646" s="45"/>
    </row>
    <row r="647" spans="2:3">
      <c r="B647" s="45"/>
      <c r="C647" s="45"/>
    </row>
    <row r="648" spans="2:3">
      <c r="B648" s="45"/>
      <c r="C648" s="45"/>
    </row>
    <row r="649" spans="2:3">
      <c r="B649" s="45"/>
      <c r="C649" s="45"/>
    </row>
    <row r="650" spans="2:3">
      <c r="B650" s="45"/>
      <c r="C650" s="45"/>
    </row>
    <row r="651" spans="2:3">
      <c r="B651" s="45"/>
      <c r="C651" s="45"/>
    </row>
    <row r="652" spans="2:3">
      <c r="B652" s="45"/>
      <c r="C652" s="45"/>
    </row>
    <row r="653" spans="2:3">
      <c r="B653" s="45"/>
      <c r="C653" s="45"/>
    </row>
    <row r="654" spans="2:3">
      <c r="B654" s="45"/>
      <c r="C654" s="45"/>
    </row>
    <row r="655" spans="2:3">
      <c r="B655" s="45"/>
      <c r="C655" s="45"/>
    </row>
    <row r="656" spans="2:3">
      <c r="B656" s="45"/>
      <c r="C656" s="45"/>
    </row>
    <row r="657" spans="2:3">
      <c r="B657" s="45"/>
      <c r="C657" s="45"/>
    </row>
    <row r="658" spans="2:3">
      <c r="B658" s="45"/>
      <c r="C658" s="45"/>
    </row>
    <row r="659" spans="2:3">
      <c r="B659" s="45"/>
      <c r="C659" s="45"/>
    </row>
    <row r="660" spans="2:3">
      <c r="B660" s="45"/>
      <c r="C660" s="45"/>
    </row>
    <row r="661" spans="2:3">
      <c r="B661" s="45"/>
      <c r="C661" s="45"/>
    </row>
    <row r="662" spans="2:3">
      <c r="B662" s="45"/>
      <c r="C662" s="45"/>
    </row>
    <row r="663" spans="2:3">
      <c r="B663" s="45"/>
      <c r="C663" s="45"/>
    </row>
    <row r="664" spans="2:3">
      <c r="B664" s="45"/>
      <c r="C664" s="45"/>
    </row>
    <row r="665" spans="2:3">
      <c r="B665" s="45"/>
      <c r="C665" s="45"/>
    </row>
    <row r="666" spans="2:3">
      <c r="B666" s="45"/>
      <c r="C666" s="45"/>
    </row>
    <row r="667" spans="2:3">
      <c r="B667" s="45"/>
      <c r="C667" s="45"/>
    </row>
    <row r="668" spans="2:3">
      <c r="B668" s="45"/>
      <c r="C668" s="45"/>
    </row>
    <row r="669" spans="2:3">
      <c r="B669" s="45"/>
      <c r="C669" s="45"/>
    </row>
    <row r="670" spans="2:3">
      <c r="B670" s="45"/>
      <c r="C670" s="45"/>
    </row>
    <row r="671" spans="2:3">
      <c r="B671" s="45"/>
      <c r="C671" s="45"/>
    </row>
    <row r="672" spans="2:3">
      <c r="B672" s="45"/>
      <c r="C672" s="45"/>
    </row>
    <row r="673" spans="2:3">
      <c r="B673" s="45"/>
      <c r="C673" s="45"/>
    </row>
    <row r="674" spans="2:3">
      <c r="B674" s="45"/>
      <c r="C674" s="45"/>
    </row>
    <row r="675" spans="2:3">
      <c r="B675" s="45"/>
      <c r="C675" s="45"/>
    </row>
    <row r="676" spans="2:3">
      <c r="B676" s="45"/>
      <c r="C676" s="45"/>
    </row>
    <row r="677" spans="2:3">
      <c r="B677" s="45"/>
      <c r="C677" s="45"/>
    </row>
    <row r="678" spans="2:3">
      <c r="B678" s="45"/>
      <c r="C678" s="45"/>
    </row>
    <row r="679" spans="2:3">
      <c r="B679" s="45"/>
      <c r="C679" s="45"/>
    </row>
    <row r="680" spans="2:3">
      <c r="B680" s="45"/>
      <c r="C680" s="45"/>
    </row>
    <row r="681" spans="2:3">
      <c r="B681" s="45"/>
      <c r="C681" s="45"/>
    </row>
    <row r="682" spans="2:3">
      <c r="B682" s="45"/>
      <c r="C682" s="45"/>
    </row>
    <row r="683" spans="2:3">
      <c r="B683" s="45"/>
      <c r="C683" s="45"/>
    </row>
    <row r="684" spans="2:3">
      <c r="B684" s="45"/>
      <c r="C684" s="45"/>
    </row>
    <row r="685" spans="2:3">
      <c r="B685" s="45"/>
      <c r="C685" s="45"/>
    </row>
    <row r="686" spans="2:3">
      <c r="B686" s="45"/>
      <c r="C686" s="45"/>
    </row>
    <row r="687" spans="2:3">
      <c r="B687" s="45"/>
      <c r="C687" s="45"/>
    </row>
    <row r="688" spans="2:3">
      <c r="B688" s="45"/>
      <c r="C688" s="45"/>
    </row>
    <row r="689" spans="2:3">
      <c r="B689" s="45"/>
      <c r="C689" s="45"/>
    </row>
    <row r="690" spans="2:3">
      <c r="B690" s="45"/>
      <c r="C690" s="45"/>
    </row>
    <row r="691" spans="2:3">
      <c r="B691" s="45"/>
      <c r="C691" s="45"/>
    </row>
    <row r="692" spans="2:3">
      <c r="B692" s="45"/>
      <c r="C692" s="45"/>
    </row>
    <row r="693" spans="2:3">
      <c r="B693" s="45"/>
      <c r="C693" s="45"/>
    </row>
    <row r="694" spans="2:3">
      <c r="B694" s="45"/>
      <c r="C694" s="45"/>
    </row>
    <row r="695" spans="2:3">
      <c r="B695" s="45"/>
      <c r="C695" s="45"/>
    </row>
    <row r="696" spans="2:3">
      <c r="B696" s="45"/>
      <c r="C696" s="45"/>
    </row>
    <row r="697" spans="2:3">
      <c r="B697" s="45"/>
      <c r="C697" s="45"/>
    </row>
    <row r="698" spans="2:3">
      <c r="B698" s="45"/>
      <c r="C698" s="45"/>
    </row>
    <row r="699" spans="2:3">
      <c r="B699" s="45"/>
      <c r="C699" s="45"/>
    </row>
    <row r="700" spans="2:3">
      <c r="B700" s="45"/>
      <c r="C700" s="45"/>
    </row>
    <row r="701" spans="2:3">
      <c r="B701" s="45"/>
      <c r="C701" s="45"/>
    </row>
    <row r="702" spans="2:3">
      <c r="B702" s="45"/>
      <c r="C702" s="45"/>
    </row>
    <row r="703" spans="2:3">
      <c r="B703" s="45"/>
      <c r="C703" s="45"/>
    </row>
    <row r="704" spans="2:3">
      <c r="B704" s="45"/>
      <c r="C704" s="45"/>
    </row>
    <row r="705" spans="2:3">
      <c r="B705" s="45"/>
      <c r="C705" s="45"/>
    </row>
    <row r="706" spans="2:3">
      <c r="B706" s="45"/>
      <c r="C706" s="45"/>
    </row>
    <row r="707" spans="2:3">
      <c r="B707" s="45"/>
      <c r="C707" s="45"/>
    </row>
    <row r="708" spans="2:3">
      <c r="B708" s="45"/>
      <c r="C708" s="45"/>
    </row>
    <row r="709" spans="2:3">
      <c r="B709" s="45"/>
      <c r="C709" s="45"/>
    </row>
    <row r="710" spans="2:3">
      <c r="B710" s="45"/>
      <c r="C710" s="45"/>
    </row>
    <row r="711" spans="2:3">
      <c r="B711" s="45"/>
      <c r="C711" s="45"/>
    </row>
    <row r="712" spans="2:3">
      <c r="B712" s="45"/>
      <c r="C712" s="45"/>
    </row>
    <row r="713" spans="2:3">
      <c r="B713" s="45"/>
      <c r="C713" s="45"/>
    </row>
    <row r="714" spans="2:3">
      <c r="B714" s="45"/>
      <c r="C714" s="45"/>
    </row>
    <row r="715" spans="2:3">
      <c r="B715" s="45"/>
      <c r="C715" s="45"/>
    </row>
    <row r="716" spans="2:3">
      <c r="B716" s="45"/>
      <c r="C716" s="45"/>
    </row>
    <row r="717" spans="2:3">
      <c r="B717" s="45"/>
      <c r="C717" s="45"/>
    </row>
    <row r="718" spans="2:3">
      <c r="B718" s="45"/>
      <c r="C718" s="45"/>
    </row>
    <row r="719" spans="2:3">
      <c r="B719" s="45"/>
      <c r="C719" s="45"/>
    </row>
    <row r="720" spans="2:3">
      <c r="B720" s="45"/>
      <c r="C720" s="45"/>
    </row>
    <row r="721" spans="2:3">
      <c r="B721" s="45"/>
      <c r="C721" s="45"/>
    </row>
    <row r="722" spans="2:3">
      <c r="B722" s="45"/>
      <c r="C722" s="45"/>
    </row>
    <row r="723" spans="2:3">
      <c r="B723" s="45"/>
      <c r="C723" s="45"/>
    </row>
    <row r="724" spans="2:3">
      <c r="B724" s="45"/>
      <c r="C724" s="45"/>
    </row>
    <row r="725" spans="2:3">
      <c r="B725" s="45"/>
      <c r="C725" s="45"/>
    </row>
    <row r="726" spans="2:3">
      <c r="B726" s="45"/>
      <c r="C726" s="45"/>
    </row>
    <row r="727" spans="2:3">
      <c r="B727" s="45"/>
      <c r="C727" s="45"/>
    </row>
    <row r="728" spans="2:3">
      <c r="B728" s="45"/>
      <c r="C728" s="45"/>
    </row>
    <row r="729" spans="2:3">
      <c r="B729" s="45"/>
      <c r="C729" s="45"/>
    </row>
    <row r="730" spans="2:3">
      <c r="B730" s="45"/>
      <c r="C730" s="45"/>
    </row>
    <row r="731" spans="2:3">
      <c r="B731" s="45"/>
      <c r="C731" s="45"/>
    </row>
    <row r="732" spans="2:3">
      <c r="B732" s="45"/>
      <c r="C732" s="45"/>
    </row>
    <row r="733" spans="2:3">
      <c r="B733" s="45"/>
      <c r="C733" s="45"/>
    </row>
    <row r="734" spans="2:3">
      <c r="B734" s="45"/>
      <c r="C734" s="45"/>
    </row>
    <row r="735" spans="2:3">
      <c r="B735" s="45"/>
      <c r="C735" s="45"/>
    </row>
    <row r="736" spans="2:3">
      <c r="B736" s="45"/>
      <c r="C736" s="45"/>
    </row>
    <row r="737" spans="2:3">
      <c r="B737" s="45"/>
      <c r="C737" s="45"/>
    </row>
    <row r="738" spans="2:3">
      <c r="B738" s="45"/>
      <c r="C738" s="45"/>
    </row>
    <row r="739" spans="2:3">
      <c r="B739" s="45"/>
      <c r="C739" s="45"/>
    </row>
    <row r="740" spans="2:3">
      <c r="B740" s="45"/>
      <c r="C740" s="45"/>
    </row>
    <row r="741" spans="2:3">
      <c r="B741" s="45"/>
      <c r="C741" s="45"/>
    </row>
    <row r="742" spans="2:3">
      <c r="B742" s="45"/>
      <c r="C742" s="45"/>
    </row>
    <row r="743" spans="2:3">
      <c r="B743" s="45"/>
      <c r="C743" s="45"/>
    </row>
    <row r="744" spans="2:3">
      <c r="B744" s="45"/>
      <c r="C744" s="45"/>
    </row>
    <row r="745" spans="2:3">
      <c r="B745" s="45"/>
      <c r="C745" s="45"/>
    </row>
    <row r="746" spans="2:3">
      <c r="B746" s="45"/>
      <c r="C746" s="45"/>
    </row>
    <row r="747" spans="2:3">
      <c r="B747" s="45"/>
      <c r="C747" s="45"/>
    </row>
    <row r="748" spans="2:3">
      <c r="B748" s="45"/>
      <c r="C748" s="45"/>
    </row>
    <row r="749" spans="2:3">
      <c r="B749" s="45"/>
      <c r="C749" s="45"/>
    </row>
    <row r="750" spans="2:3">
      <c r="B750" s="45"/>
      <c r="C750" s="45"/>
    </row>
    <row r="751" spans="2:3">
      <c r="B751" s="45"/>
      <c r="C751" s="45"/>
    </row>
    <row r="752" spans="2:3">
      <c r="B752" s="45"/>
      <c r="C752" s="45"/>
    </row>
    <row r="753" spans="2:3">
      <c r="B753" s="45"/>
      <c r="C753" s="45"/>
    </row>
    <row r="754" spans="2:3">
      <c r="B754" s="45"/>
      <c r="C754" s="45"/>
    </row>
    <row r="755" spans="2:3">
      <c r="B755" s="45"/>
      <c r="C755" s="45"/>
    </row>
    <row r="756" spans="2:3">
      <c r="B756" s="45"/>
      <c r="C756" s="45"/>
    </row>
    <row r="757" spans="2:3">
      <c r="B757" s="45"/>
      <c r="C757" s="45"/>
    </row>
    <row r="758" spans="2:3">
      <c r="B758" s="45"/>
      <c r="C758" s="45"/>
    </row>
    <row r="759" spans="2:3">
      <c r="B759" s="45"/>
      <c r="C759" s="45"/>
    </row>
    <row r="760" spans="2:3">
      <c r="B760" s="45"/>
      <c r="C760" s="45"/>
    </row>
    <row r="761" spans="2:3">
      <c r="B761" s="45"/>
      <c r="C761" s="45"/>
    </row>
    <row r="762" spans="2:3">
      <c r="B762" s="45"/>
      <c r="C762" s="45"/>
    </row>
    <row r="763" spans="2:3">
      <c r="B763" s="45"/>
      <c r="C763" s="45"/>
    </row>
    <row r="764" spans="2:3">
      <c r="B764" s="45"/>
      <c r="C764" s="45"/>
    </row>
    <row r="765" spans="2:3">
      <c r="B765" s="45"/>
      <c r="C765" s="45"/>
    </row>
    <row r="766" spans="2:3">
      <c r="B766" s="45"/>
      <c r="C766" s="45"/>
    </row>
    <row r="767" spans="2:3">
      <c r="B767" s="45"/>
      <c r="C767" s="45"/>
    </row>
    <row r="768" spans="2:3">
      <c r="B768" s="45"/>
      <c r="C768" s="45"/>
    </row>
    <row r="769" spans="2:3">
      <c r="B769" s="45"/>
      <c r="C769" s="45"/>
    </row>
    <row r="770" spans="2:3">
      <c r="B770" s="45"/>
      <c r="C770" s="45"/>
    </row>
    <row r="771" spans="2:3">
      <c r="B771" s="45"/>
      <c r="C771" s="45"/>
    </row>
    <row r="772" spans="2:3">
      <c r="B772" s="45"/>
      <c r="C772" s="45"/>
    </row>
    <row r="773" spans="2:3">
      <c r="B773" s="45"/>
      <c r="C773" s="45"/>
    </row>
    <row r="774" spans="2:3">
      <c r="B774" s="45"/>
      <c r="C774" s="45"/>
    </row>
    <row r="775" spans="2:3">
      <c r="B775" s="45"/>
      <c r="C775" s="45"/>
    </row>
    <row r="776" spans="2:3">
      <c r="B776" s="45"/>
      <c r="C776" s="45"/>
    </row>
    <row r="777" spans="2:3">
      <c r="B777" s="45"/>
      <c r="C777" s="45"/>
    </row>
    <row r="778" spans="2:3">
      <c r="B778" s="45"/>
      <c r="C778" s="45"/>
    </row>
    <row r="779" spans="2:3">
      <c r="B779" s="45"/>
      <c r="C779" s="45"/>
    </row>
    <row r="780" spans="2:3">
      <c r="B780" s="45"/>
      <c r="C780" s="45"/>
    </row>
    <row r="781" spans="2:3">
      <c r="B781" s="45"/>
      <c r="C781" s="45"/>
    </row>
    <row r="782" spans="2:3">
      <c r="B782" s="45"/>
      <c r="C782" s="45"/>
    </row>
    <row r="783" spans="2:3">
      <c r="B783" s="45"/>
      <c r="C783" s="45"/>
    </row>
    <row r="784" spans="2:3">
      <c r="B784" s="45"/>
      <c r="C784" s="45"/>
    </row>
    <row r="785" spans="2:3">
      <c r="B785" s="45"/>
      <c r="C785" s="45"/>
    </row>
    <row r="786" spans="2:3">
      <c r="B786" s="45"/>
      <c r="C786" s="45"/>
    </row>
    <row r="787" spans="2:3">
      <c r="B787" s="45"/>
      <c r="C787" s="45"/>
    </row>
    <row r="788" spans="2:3">
      <c r="B788" s="45"/>
      <c r="C788" s="45"/>
    </row>
    <row r="789" spans="2:3">
      <c r="B789" s="45"/>
      <c r="C789" s="45"/>
    </row>
    <row r="790" spans="2:3">
      <c r="B790" s="45"/>
      <c r="C790" s="45"/>
    </row>
    <row r="791" spans="2:3">
      <c r="B791" s="45"/>
      <c r="C791" s="45"/>
    </row>
    <row r="792" spans="2:3">
      <c r="B792" s="45"/>
      <c r="C792" s="45"/>
    </row>
    <row r="793" spans="2:3">
      <c r="B793" s="45"/>
      <c r="C793" s="45"/>
    </row>
    <row r="794" spans="2:3">
      <c r="B794" s="45"/>
      <c r="C794" s="45"/>
    </row>
    <row r="795" spans="2:3">
      <c r="B795" s="45"/>
      <c r="C795" s="45"/>
    </row>
    <row r="796" spans="2:3">
      <c r="B796" s="45"/>
      <c r="C796" s="45"/>
    </row>
    <row r="797" spans="2:3">
      <c r="B797" s="45"/>
      <c r="C797" s="45"/>
    </row>
    <row r="798" spans="2:3">
      <c r="B798" s="45"/>
      <c r="C798" s="45"/>
    </row>
    <row r="799" spans="2:3">
      <c r="B799" s="45"/>
      <c r="C799" s="45"/>
    </row>
    <row r="800" spans="2:3">
      <c r="B800" s="45"/>
      <c r="C800" s="45"/>
    </row>
    <row r="801" spans="2:3">
      <c r="B801" s="45"/>
      <c r="C801" s="45"/>
    </row>
    <row r="802" spans="2:3">
      <c r="B802" s="45"/>
      <c r="C802" s="45"/>
    </row>
    <row r="803" spans="2:3">
      <c r="B803" s="45"/>
      <c r="C803" s="45"/>
    </row>
    <row r="804" spans="2:3">
      <c r="B804" s="45"/>
      <c r="C804" s="45"/>
    </row>
    <row r="805" spans="2:3">
      <c r="B805" s="45"/>
      <c r="C805" s="45"/>
    </row>
    <row r="806" spans="2:3">
      <c r="B806" s="45"/>
      <c r="C806" s="45"/>
    </row>
    <row r="807" spans="2:3">
      <c r="B807" s="45"/>
      <c r="C807" s="45"/>
    </row>
    <row r="808" spans="2:3">
      <c r="B808" s="45"/>
      <c r="C808" s="45"/>
    </row>
    <row r="809" spans="2:3">
      <c r="B809" s="45"/>
      <c r="C809" s="45"/>
    </row>
    <row r="810" spans="2:3">
      <c r="B810" s="45"/>
      <c r="C810" s="45"/>
    </row>
    <row r="811" spans="2:3">
      <c r="B811" s="45"/>
      <c r="C811" s="45"/>
    </row>
    <row r="812" spans="2:3">
      <c r="B812" s="45"/>
      <c r="C812" s="45"/>
    </row>
    <row r="813" spans="2:3">
      <c r="B813" s="45"/>
      <c r="C813" s="45"/>
    </row>
    <row r="814" spans="2:3">
      <c r="B814" s="45"/>
      <c r="C814" s="45"/>
    </row>
    <row r="815" spans="2:3">
      <c r="B815" s="45"/>
      <c r="C815" s="45"/>
    </row>
    <row r="816" spans="2:3">
      <c r="B816" s="45"/>
      <c r="C816" s="45"/>
    </row>
    <row r="817" spans="2:3">
      <c r="B817" s="45"/>
      <c r="C817" s="45"/>
    </row>
    <row r="818" spans="2:3">
      <c r="B818" s="45"/>
      <c r="C818" s="45"/>
    </row>
    <row r="819" spans="2:3">
      <c r="B819" s="45"/>
      <c r="C819" s="45"/>
    </row>
    <row r="820" spans="2:3">
      <c r="B820" s="45"/>
      <c r="C820" s="45"/>
    </row>
    <row r="821" spans="2:3">
      <c r="B821" s="45"/>
      <c r="C821" s="45"/>
    </row>
    <row r="822" spans="2:3">
      <c r="B822" s="45"/>
      <c r="C822" s="45"/>
    </row>
    <row r="823" spans="2:3">
      <c r="B823" s="45"/>
      <c r="C823" s="45"/>
    </row>
    <row r="824" spans="2:3">
      <c r="B824" s="45"/>
      <c r="C824" s="45"/>
    </row>
    <row r="825" spans="2:3">
      <c r="B825" s="45"/>
      <c r="C825" s="45"/>
    </row>
    <row r="826" spans="2:3">
      <c r="B826" s="45"/>
      <c r="C826" s="45"/>
    </row>
    <row r="827" spans="2:3">
      <c r="B827" s="45"/>
      <c r="C827" s="45"/>
    </row>
    <row r="828" spans="2:3">
      <c r="B828" s="45"/>
      <c r="C828" s="45"/>
    </row>
    <row r="829" spans="2:3">
      <c r="B829" s="45"/>
      <c r="C829" s="45"/>
    </row>
    <row r="830" spans="2:3">
      <c r="B830" s="45"/>
      <c r="C830" s="45"/>
    </row>
    <row r="831" spans="2:3">
      <c r="B831" s="45"/>
      <c r="C831" s="45"/>
    </row>
    <row r="832" spans="2:3">
      <c r="B832" s="45"/>
      <c r="C832" s="45"/>
    </row>
    <row r="833" spans="2:3">
      <c r="B833" s="45"/>
      <c r="C833" s="45"/>
    </row>
    <row r="834" spans="2:3">
      <c r="B834" s="45"/>
      <c r="C834" s="45"/>
    </row>
    <row r="835" spans="2:3">
      <c r="B835" s="45"/>
      <c r="C835" s="45"/>
    </row>
    <row r="836" spans="2:3">
      <c r="B836" s="45"/>
      <c r="C836" s="45"/>
    </row>
    <row r="837" spans="2:3">
      <c r="B837" s="45"/>
      <c r="C837" s="45"/>
    </row>
    <row r="838" spans="2:3">
      <c r="B838" s="45"/>
      <c r="C838" s="45"/>
    </row>
    <row r="839" spans="2:3">
      <c r="B839" s="45"/>
      <c r="C839" s="45"/>
    </row>
    <row r="840" spans="2:3">
      <c r="B840" s="45"/>
      <c r="C840" s="45"/>
    </row>
    <row r="841" spans="2:3">
      <c r="B841" s="45"/>
      <c r="C841" s="45"/>
    </row>
    <row r="842" spans="2:3">
      <c r="B842" s="45"/>
      <c r="C842" s="45"/>
    </row>
    <row r="843" spans="2:3">
      <c r="B843" s="45"/>
      <c r="C843" s="45"/>
    </row>
    <row r="844" spans="2:3">
      <c r="B844" s="45"/>
      <c r="C844" s="45"/>
    </row>
    <row r="845" spans="2:3">
      <c r="B845" s="45"/>
      <c r="C845" s="45"/>
    </row>
    <row r="846" spans="2:3">
      <c r="B846" s="45"/>
      <c r="C846" s="45"/>
    </row>
    <row r="847" spans="2:3">
      <c r="B847" s="45"/>
      <c r="C847" s="45"/>
    </row>
    <row r="848" spans="2:3">
      <c r="B848" s="45"/>
      <c r="C848" s="45"/>
    </row>
    <row r="849" spans="2:3">
      <c r="B849" s="45"/>
      <c r="C849" s="45"/>
    </row>
    <row r="850" spans="2:3">
      <c r="B850" s="45"/>
      <c r="C850" s="45"/>
    </row>
    <row r="851" spans="2:3">
      <c r="B851" s="45"/>
      <c r="C851" s="45"/>
    </row>
    <row r="852" spans="2:3">
      <c r="B852" s="45"/>
      <c r="C852" s="45"/>
    </row>
    <row r="853" spans="2:3">
      <c r="B853" s="45"/>
      <c r="C853" s="45"/>
    </row>
    <row r="854" spans="2:3">
      <c r="B854" s="45"/>
      <c r="C854" s="45"/>
    </row>
    <row r="855" spans="2:3">
      <c r="B855" s="45"/>
      <c r="C855" s="45"/>
    </row>
    <row r="856" spans="2:3">
      <c r="B856" s="45"/>
      <c r="C856" s="45"/>
    </row>
    <row r="857" spans="2:3">
      <c r="B857" s="45"/>
      <c r="C857" s="45"/>
    </row>
    <row r="858" spans="2:3">
      <c r="B858" s="45"/>
      <c r="C858" s="45"/>
    </row>
    <row r="859" spans="2:3">
      <c r="B859" s="45"/>
      <c r="C859" s="45"/>
    </row>
    <row r="860" spans="2:3">
      <c r="B860" s="45"/>
      <c r="C860" s="45"/>
    </row>
    <row r="861" spans="2:3">
      <c r="B861" s="45"/>
      <c r="C861" s="45"/>
    </row>
    <row r="862" spans="2:3">
      <c r="B862" s="45"/>
      <c r="C862" s="45"/>
    </row>
    <row r="863" spans="2:3">
      <c r="B863" s="45"/>
      <c r="C863" s="45"/>
    </row>
    <row r="864" spans="2:3">
      <c r="B864" s="45"/>
      <c r="C864" s="45"/>
    </row>
    <row r="865" spans="2:3">
      <c r="B865" s="45"/>
      <c r="C865" s="45"/>
    </row>
    <row r="866" spans="2:3">
      <c r="B866" s="45"/>
      <c r="C866" s="45"/>
    </row>
    <row r="867" spans="2:3">
      <c r="B867" s="45"/>
      <c r="C867" s="45"/>
    </row>
    <row r="868" spans="2:3">
      <c r="B868" s="45"/>
      <c r="C868" s="45"/>
    </row>
    <row r="869" spans="2:3">
      <c r="B869" s="45"/>
      <c r="C869" s="45"/>
    </row>
    <row r="870" spans="2:3">
      <c r="B870" s="45"/>
      <c r="C870" s="45"/>
    </row>
    <row r="871" spans="2:3">
      <c r="B871" s="45"/>
      <c r="C871" s="45"/>
    </row>
    <row r="872" spans="2:3">
      <c r="B872" s="45"/>
      <c r="C872" s="45"/>
    </row>
    <row r="873" spans="2:3">
      <c r="B873" s="45"/>
      <c r="C873" s="45"/>
    </row>
    <row r="874" spans="2:3">
      <c r="B874" s="45"/>
      <c r="C874" s="45"/>
    </row>
    <row r="875" spans="2:3">
      <c r="B875" s="45"/>
      <c r="C875" s="45"/>
    </row>
    <row r="876" spans="2:3">
      <c r="B876" s="45"/>
      <c r="C876" s="45"/>
    </row>
    <row r="877" spans="2:3">
      <c r="B877" s="45"/>
      <c r="C877" s="45"/>
    </row>
    <row r="878" spans="2:3">
      <c r="B878" s="45"/>
      <c r="C878" s="45"/>
    </row>
    <row r="879" spans="2:3">
      <c r="B879" s="45"/>
      <c r="C879" s="45"/>
    </row>
    <row r="880" spans="2:3">
      <c r="B880" s="45"/>
      <c r="C880" s="45"/>
    </row>
    <row r="881" spans="2:3">
      <c r="B881" s="45"/>
      <c r="C881" s="45"/>
    </row>
    <row r="882" spans="2:3">
      <c r="B882" s="45"/>
      <c r="C882" s="45"/>
    </row>
    <row r="883" spans="2:3">
      <c r="B883" s="45"/>
      <c r="C883" s="45"/>
    </row>
    <row r="884" spans="2:3">
      <c r="B884" s="45"/>
      <c r="C884" s="45"/>
    </row>
    <row r="885" spans="2:3">
      <c r="B885" s="45"/>
      <c r="C885" s="45"/>
    </row>
    <row r="886" spans="2:3">
      <c r="B886" s="45"/>
      <c r="C886" s="45"/>
    </row>
    <row r="887" spans="2:3">
      <c r="B887" s="45"/>
      <c r="C887" s="45"/>
    </row>
    <row r="888" spans="2:3">
      <c r="B888" s="45"/>
      <c r="C888" s="45"/>
    </row>
    <row r="889" spans="2:3">
      <c r="B889" s="45"/>
      <c r="C889" s="45"/>
    </row>
    <row r="890" spans="2:3">
      <c r="B890" s="45"/>
      <c r="C890" s="45"/>
    </row>
    <row r="891" spans="2:3">
      <c r="B891" s="45"/>
      <c r="C891" s="45"/>
    </row>
    <row r="892" spans="2:3">
      <c r="B892" s="45"/>
      <c r="C892" s="45"/>
    </row>
    <row r="893" spans="2:3">
      <c r="B893" s="45"/>
      <c r="C893" s="45"/>
    </row>
    <row r="894" spans="2:3">
      <c r="B894" s="45"/>
      <c r="C894" s="45"/>
    </row>
    <row r="895" spans="2:3">
      <c r="B895" s="45"/>
      <c r="C895" s="45"/>
    </row>
    <row r="896" spans="2:3">
      <c r="B896" s="45"/>
      <c r="C896" s="45"/>
    </row>
    <row r="897" spans="2:3">
      <c r="B897" s="45"/>
      <c r="C897" s="45"/>
    </row>
    <row r="898" spans="2:3">
      <c r="B898" s="45"/>
      <c r="C898" s="45"/>
    </row>
    <row r="899" spans="2:3">
      <c r="B899" s="45"/>
      <c r="C899" s="45"/>
    </row>
    <row r="900" spans="2:3">
      <c r="B900" s="45"/>
      <c r="C900" s="45"/>
    </row>
    <row r="901" spans="2:3">
      <c r="B901" s="45"/>
      <c r="C901" s="45"/>
    </row>
    <row r="902" spans="2:3">
      <c r="B902" s="45"/>
      <c r="C902" s="45"/>
    </row>
    <row r="903" spans="2:3">
      <c r="B903" s="45"/>
      <c r="C903" s="45"/>
    </row>
    <row r="904" spans="2:3">
      <c r="B904" s="45"/>
      <c r="C904" s="45"/>
    </row>
    <row r="905" spans="2:3">
      <c r="B905" s="45"/>
      <c r="C905" s="45"/>
    </row>
    <row r="906" spans="2:3">
      <c r="B906" s="45"/>
      <c r="C906" s="45"/>
    </row>
    <row r="907" spans="2:3">
      <c r="B907" s="45"/>
      <c r="C907" s="45"/>
    </row>
    <row r="908" spans="2:3">
      <c r="B908" s="45"/>
      <c r="C908" s="45"/>
    </row>
    <row r="909" spans="2:3">
      <c r="B909" s="45"/>
      <c r="C909" s="45"/>
    </row>
    <row r="910" spans="2:3">
      <c r="B910" s="45"/>
      <c r="C910" s="45"/>
    </row>
    <row r="911" spans="2:3">
      <c r="B911" s="45"/>
      <c r="C911" s="45"/>
    </row>
    <row r="912" spans="2:3">
      <c r="B912" s="45"/>
      <c r="C912" s="45"/>
    </row>
    <row r="913" spans="2:3">
      <c r="B913" s="45"/>
      <c r="C913" s="45"/>
    </row>
    <row r="914" spans="2:3">
      <c r="B914" s="45"/>
      <c r="C914" s="45"/>
    </row>
    <row r="915" spans="2:3">
      <c r="B915" s="45"/>
      <c r="C915" s="45"/>
    </row>
    <row r="916" spans="2:3">
      <c r="B916" s="45"/>
      <c r="C916" s="45"/>
    </row>
    <row r="917" spans="2:3">
      <c r="B917" s="45"/>
      <c r="C917" s="45"/>
    </row>
    <row r="918" spans="2:3">
      <c r="B918" s="45"/>
      <c r="C918" s="45"/>
    </row>
    <row r="919" spans="2:3">
      <c r="B919" s="45"/>
      <c r="C919" s="45"/>
    </row>
    <row r="920" spans="2:3">
      <c r="B920" s="45"/>
      <c r="C920" s="45"/>
    </row>
    <row r="921" spans="2:3">
      <c r="B921" s="45"/>
      <c r="C921" s="45"/>
    </row>
    <row r="922" spans="2:3">
      <c r="B922" s="45"/>
      <c r="C922" s="45"/>
    </row>
    <row r="923" spans="2:3">
      <c r="B923" s="45"/>
      <c r="C923" s="45"/>
    </row>
    <row r="924" spans="2:3">
      <c r="B924" s="45"/>
      <c r="C924" s="45"/>
    </row>
    <row r="925" spans="2:3">
      <c r="B925" s="45"/>
      <c r="C925" s="45"/>
    </row>
    <row r="926" spans="2:3">
      <c r="B926" s="45"/>
      <c r="C926" s="45"/>
    </row>
    <row r="927" spans="2:3">
      <c r="B927" s="45"/>
      <c r="C927" s="45"/>
    </row>
    <row r="928" spans="2:3">
      <c r="B928" s="45"/>
      <c r="C928" s="45"/>
    </row>
    <row r="929" spans="2:3">
      <c r="B929" s="45"/>
      <c r="C929" s="45"/>
    </row>
    <row r="930" spans="2:3">
      <c r="B930" s="45"/>
      <c r="C930" s="45"/>
    </row>
    <row r="931" spans="2:3">
      <c r="B931" s="45"/>
      <c r="C931" s="45"/>
    </row>
    <row r="932" spans="2:3">
      <c r="B932" s="45"/>
      <c r="C932" s="45"/>
    </row>
    <row r="933" spans="2:3">
      <c r="B933" s="45"/>
      <c r="C933" s="45"/>
    </row>
    <row r="934" spans="2:3">
      <c r="B934" s="45"/>
      <c r="C934" s="45"/>
    </row>
    <row r="935" spans="2:3">
      <c r="B935" s="45"/>
      <c r="C935" s="45"/>
    </row>
    <row r="936" spans="2:3">
      <c r="B936" s="45"/>
      <c r="C936" s="45"/>
    </row>
    <row r="937" spans="2:3">
      <c r="B937" s="45"/>
      <c r="C937" s="45"/>
    </row>
    <row r="938" spans="2:3">
      <c r="B938" s="45"/>
      <c r="C938" s="45"/>
    </row>
    <row r="939" spans="2:3">
      <c r="B939" s="45"/>
      <c r="C939" s="45"/>
    </row>
    <row r="940" spans="2:3">
      <c r="B940" s="45"/>
      <c r="C940" s="45"/>
    </row>
    <row r="941" spans="2:3">
      <c r="B941" s="45"/>
      <c r="C941" s="45"/>
    </row>
    <row r="942" spans="2:3">
      <c r="B942" s="45"/>
      <c r="C942" s="45"/>
    </row>
    <row r="943" spans="2:3">
      <c r="B943" s="45"/>
      <c r="C943" s="45"/>
    </row>
    <row r="944" spans="2:3">
      <c r="B944" s="45"/>
      <c r="C944" s="45"/>
    </row>
    <row r="945" spans="2:3">
      <c r="B945" s="45"/>
      <c r="C945" s="45"/>
    </row>
    <row r="946" spans="2:3">
      <c r="B946" s="45"/>
      <c r="C946" s="45"/>
    </row>
    <row r="947" spans="2:3">
      <c r="B947" s="45"/>
      <c r="C947" s="45"/>
    </row>
    <row r="948" spans="2:3">
      <c r="B948" s="45"/>
      <c r="C948" s="45"/>
    </row>
    <row r="949" spans="2:3">
      <c r="B949" s="45"/>
      <c r="C949" s="45"/>
    </row>
    <row r="950" spans="2:3">
      <c r="B950" s="45"/>
      <c r="C950" s="45"/>
    </row>
    <row r="951" spans="2:3">
      <c r="B951" s="45"/>
      <c r="C951" s="45"/>
    </row>
    <row r="952" spans="2:3">
      <c r="B952" s="45"/>
      <c r="C952" s="45"/>
    </row>
    <row r="953" spans="2:3">
      <c r="B953" s="45"/>
      <c r="C953" s="45"/>
    </row>
    <row r="954" spans="2:3">
      <c r="B954" s="45"/>
      <c r="C954" s="45"/>
    </row>
    <row r="955" spans="2:3">
      <c r="B955" s="45"/>
      <c r="C955" s="45"/>
    </row>
    <row r="956" spans="2:3">
      <c r="B956" s="45"/>
      <c r="C956" s="45"/>
    </row>
    <row r="957" spans="2:3">
      <c r="B957" s="45"/>
      <c r="C957" s="45"/>
    </row>
    <row r="958" spans="2:3">
      <c r="B958" s="45"/>
      <c r="C958" s="45"/>
    </row>
    <row r="959" spans="2:3">
      <c r="B959" s="45"/>
      <c r="C959" s="45"/>
    </row>
    <row r="960" spans="2:3">
      <c r="B960" s="45"/>
      <c r="C960" s="45"/>
    </row>
    <row r="961" spans="2:3">
      <c r="B961" s="45"/>
      <c r="C961" s="45"/>
    </row>
    <row r="962" spans="2:3">
      <c r="B962" s="45"/>
      <c r="C962" s="45"/>
    </row>
    <row r="963" spans="2:3">
      <c r="B963" s="45"/>
      <c r="C963" s="45"/>
    </row>
    <row r="964" spans="2:3">
      <c r="B964" s="45"/>
      <c r="C964" s="45"/>
    </row>
    <row r="965" spans="2:3">
      <c r="B965" s="45"/>
      <c r="C965" s="45"/>
    </row>
    <row r="966" spans="2:3">
      <c r="B966" s="45"/>
      <c r="C966" s="45"/>
    </row>
    <row r="967" spans="2:3">
      <c r="B967" s="45"/>
      <c r="C967" s="45"/>
    </row>
    <row r="968" spans="2:3">
      <c r="B968" s="45"/>
      <c r="C968" s="45"/>
    </row>
    <row r="969" spans="2:3">
      <c r="B969" s="45"/>
      <c r="C969" s="45"/>
    </row>
    <row r="970" spans="2:3">
      <c r="B970" s="45"/>
      <c r="C970" s="45"/>
    </row>
    <row r="971" spans="2:3">
      <c r="B971" s="45"/>
      <c r="C971" s="45"/>
    </row>
    <row r="972" spans="2:3">
      <c r="B972" s="45"/>
      <c r="C972" s="45"/>
    </row>
    <row r="973" spans="2:3">
      <c r="B973" s="45"/>
      <c r="C973" s="45"/>
    </row>
    <row r="974" spans="2:3">
      <c r="B974" s="45"/>
      <c r="C974" s="45"/>
    </row>
    <row r="975" spans="2:3">
      <c r="B975" s="45"/>
      <c r="C975" s="45"/>
    </row>
    <row r="976" spans="2:3">
      <c r="B976" s="45"/>
      <c r="C976" s="45"/>
    </row>
    <row r="977" spans="2:3">
      <c r="B977" s="45"/>
      <c r="C977" s="45"/>
    </row>
    <row r="978" spans="2:3">
      <c r="B978" s="45"/>
      <c r="C978" s="45"/>
    </row>
    <row r="979" spans="2:3">
      <c r="B979" s="45"/>
      <c r="C979" s="45"/>
    </row>
    <row r="980" spans="2:3">
      <c r="B980" s="45"/>
      <c r="C980" s="45"/>
    </row>
    <row r="981" spans="2:3">
      <c r="B981" s="45"/>
      <c r="C981" s="45"/>
    </row>
    <row r="982" spans="2:3">
      <c r="B982" s="45"/>
      <c r="C982" s="45"/>
    </row>
    <row r="983" spans="2:3">
      <c r="B983" s="45"/>
      <c r="C983" s="45"/>
    </row>
    <row r="984" spans="2:3">
      <c r="B984" s="45"/>
      <c r="C984" s="45"/>
    </row>
    <row r="985" spans="2:3">
      <c r="B985" s="45"/>
      <c r="C985" s="45"/>
    </row>
    <row r="986" spans="2:3">
      <c r="B986" s="45"/>
      <c r="C986" s="45"/>
    </row>
    <row r="987" spans="2:3">
      <c r="B987" s="45"/>
      <c r="C987" s="45"/>
    </row>
    <row r="988" spans="2:3">
      <c r="B988" s="45"/>
      <c r="C988" s="45"/>
    </row>
    <row r="989" spans="2:3">
      <c r="B989" s="45"/>
      <c r="C989" s="45"/>
    </row>
    <row r="990" spans="2:3">
      <c r="B990" s="45"/>
      <c r="C990" s="45"/>
    </row>
    <row r="991" spans="2:3">
      <c r="B991" s="45"/>
      <c r="C991" s="45"/>
    </row>
    <row r="992" spans="2:3">
      <c r="B992" s="45"/>
      <c r="C992" s="45"/>
    </row>
    <row r="993" spans="2:3">
      <c r="B993" s="45"/>
      <c r="C993" s="45"/>
    </row>
    <row r="994" spans="2:3">
      <c r="B994" s="45"/>
      <c r="C994" s="45"/>
    </row>
    <row r="995" spans="2:3">
      <c r="B995" s="45"/>
      <c r="C995" s="45"/>
    </row>
    <row r="996" spans="2:3">
      <c r="B996" s="45"/>
      <c r="C996" s="45"/>
    </row>
    <row r="997" spans="2:3">
      <c r="B997" s="45"/>
      <c r="C997" s="45"/>
    </row>
    <row r="998" spans="2:3">
      <c r="B998" s="45"/>
      <c r="C998" s="45"/>
    </row>
    <row r="999" spans="2:3">
      <c r="B999" s="45"/>
      <c r="C999" s="45"/>
    </row>
    <row r="1000" spans="2:3">
      <c r="B1000" s="45"/>
      <c r="C1000" s="45"/>
    </row>
    <row r="1001" spans="2:3">
      <c r="B1001" s="45"/>
      <c r="C1001" s="45"/>
    </row>
    <row r="1002" spans="2:3">
      <c r="B1002" s="45"/>
      <c r="C1002" s="45"/>
    </row>
    <row r="1003" spans="2:3">
      <c r="B1003" s="45"/>
      <c r="C1003" s="45"/>
    </row>
    <row r="1004" spans="2:3">
      <c r="B1004" s="45"/>
      <c r="C1004" s="45"/>
    </row>
    <row r="1005" spans="2:3">
      <c r="B1005" s="45"/>
      <c r="C1005" s="45"/>
    </row>
    <row r="1006" spans="2:3">
      <c r="B1006" s="45"/>
      <c r="C1006" s="45"/>
    </row>
    <row r="1007" spans="2:3">
      <c r="B1007" s="45"/>
      <c r="C1007" s="45"/>
    </row>
    <row r="1008" spans="2:3">
      <c r="B1008" s="45"/>
      <c r="C1008" s="45"/>
    </row>
  </sheetData>
  <mergeCells count="9">
    <mergeCell ref="H32:J32"/>
    <mergeCell ref="K32:M32"/>
    <mergeCell ref="A1:A2"/>
    <mergeCell ref="B1:D1"/>
    <mergeCell ref="E1:G1"/>
    <mergeCell ref="H1:J1"/>
    <mergeCell ref="K1:M1"/>
    <mergeCell ref="B32:D32"/>
    <mergeCell ref="E32:G3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J39"/>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ColWidth="14.42578125" defaultRowHeight="15.75" customHeight="1"/>
  <cols>
    <col min="1" max="1" width="25.85546875" customWidth="1"/>
    <col min="2" max="2" width="15.28515625" customWidth="1"/>
    <col min="6" max="6" width="20.85546875" customWidth="1"/>
    <col min="7" max="7" width="13.42578125" customWidth="1"/>
    <col min="8" max="9" width="15.5703125" customWidth="1"/>
    <col min="10" max="10" width="12.5703125" customWidth="1"/>
  </cols>
  <sheetData>
    <row r="1" spans="1:10" ht="15.75" customHeight="1">
      <c r="A1" s="55" t="s">
        <v>20</v>
      </c>
      <c r="B1" s="56" t="s">
        <v>161</v>
      </c>
      <c r="C1" s="57" t="s">
        <v>51</v>
      </c>
      <c r="D1" s="57" t="s">
        <v>166</v>
      </c>
      <c r="E1" s="58" t="s">
        <v>6</v>
      </c>
      <c r="F1" s="57" t="s">
        <v>167</v>
      </c>
      <c r="G1" s="57" t="s">
        <v>168</v>
      </c>
      <c r="H1" s="59" t="s">
        <v>169</v>
      </c>
      <c r="I1" s="59" t="s">
        <v>171</v>
      </c>
      <c r="J1" s="59" t="s">
        <v>172</v>
      </c>
    </row>
    <row r="2" spans="1:10" ht="15.75" customHeight="1">
      <c r="A2" s="60" t="s">
        <v>81</v>
      </c>
      <c r="B2" s="61">
        <f>SUM($B$3:$B$39)</f>
        <v>4917</v>
      </c>
      <c r="C2" s="61">
        <f t="shared" ref="C2:D2" si="0">SUM(C3:C39)</f>
        <v>386</v>
      </c>
      <c r="D2" s="61">
        <f t="shared" si="0"/>
        <v>137</v>
      </c>
      <c r="E2" s="62">
        <f t="shared" ref="E2:E39" si="1">B2-C2-D2</f>
        <v>4394</v>
      </c>
      <c r="F2" s="63">
        <v>43928.607916666668</v>
      </c>
      <c r="G2" s="64" t="s">
        <v>176</v>
      </c>
      <c r="H2" s="65">
        <f ca="1">SUM($H$3:$H$40)</f>
        <v>139</v>
      </c>
      <c r="I2" s="65">
        <f ca="1">SUM($I$3:$I$40)</f>
        <v>4</v>
      </c>
      <c r="J2" s="65">
        <f ca="1">SUM($J$3:$J$40)</f>
        <v>4</v>
      </c>
    </row>
    <row r="3" spans="1:10" ht="15.75" customHeight="1">
      <c r="A3" s="66" t="s">
        <v>45</v>
      </c>
      <c r="B3" s="67">
        <f>COUNTIF(Raw_Data!I:I,A3)</f>
        <v>891</v>
      </c>
      <c r="C3" s="67">
        <f>COUNTIFS(Death_and_Recovered!H:H,A3,Death_and_Recovered!E:E,"Recovered")</f>
        <v>70</v>
      </c>
      <c r="D3" s="67">
        <f>COUNTIFS(Death_and_Recovered!H:H,A3,Death_and_Recovered!E:E,"Deceased")</f>
        <v>52</v>
      </c>
      <c r="E3" s="62">
        <f t="shared" si="1"/>
        <v>769</v>
      </c>
      <c r="F3" s="63">
        <v>43928.49622685185</v>
      </c>
      <c r="G3" s="68" t="str">
        <f>VLOOKUP(A3,State_codes!$B$2:$C$38, 2, FALSE)</f>
        <v>MH</v>
      </c>
      <c r="H3" s="69">
        <f ca="1">IF(INT((TEXT(NOW(),"HH")))&lt;7,COUNTIFS(Raw_Data!$I:$I,$A3,Raw_Data!$C:$C,(TODAY()-1)),COUNTIFS(Raw_Data!$I:$I,$A3,Raw_Data!$C:$C,(TODAY())))</f>
        <v>23</v>
      </c>
      <c r="I3" s="69">
        <f ca="1">IF(INT(TEXT(NOW(),"HH"))&lt;7,COUNTIFS(Death_and_Recovered!$H:$H,$A3,Death_and_Recovered!$B:$B,(TODAY()-1),Death_and_Recovered!$E:$E,"Recovered"),COUNTIFS(Death_and_Recovered!$H:$H,$A3,Death_and_Recovered!$B:$B,(TODAY()),Death_and_Recovered!$E:$E,"Recovered"))</f>
        <v>0</v>
      </c>
      <c r="J3" s="69">
        <f ca="1">IF(INT(TEXT(NOW(),"HH"))&lt;7,COUNTIFS(Death_and_Recovered!$H:$H,$A3,Death_and_Recovered!$B:$B,(TODAY()-1),Death_and_Recovered!$E:$E,"Deceased"),COUNTIFS(Death_and_Recovered!$H:$H,$A3,Death_and_Recovered!$B:$B,TODAY(),Death_and_Recovered!$E:$E,"Deceased"))</f>
        <v>0</v>
      </c>
    </row>
    <row r="4" spans="1:10" ht="15.75" customHeight="1">
      <c r="A4" s="66" t="s">
        <v>158</v>
      </c>
      <c r="B4" s="67">
        <f>COUNTIF(Raw_Data!I:I,A4)</f>
        <v>621</v>
      </c>
      <c r="C4" s="67">
        <f>COUNTIFS(Death_and_Recovered!H:H,A4,Death_and_Recovered!E:E,"Recovered")</f>
        <v>13</v>
      </c>
      <c r="D4" s="67">
        <f>COUNTIFS(Death_and_Recovered!H:H,A4,Death_and_Recovered!E:E,"Deceased")</f>
        <v>5</v>
      </c>
      <c r="E4" s="62">
        <f t="shared" si="1"/>
        <v>603</v>
      </c>
      <c r="F4" s="63">
        <v>43927.948298611111</v>
      </c>
      <c r="G4" s="68" t="str">
        <f>VLOOKUP(A4,State_codes!$B$2:$C$38, 2, FALSE)</f>
        <v>TN</v>
      </c>
      <c r="H4" s="69">
        <f ca="1">IF(INT((TEXT(NOW(),"HH")))&lt;7,COUNTIFS(Raw_Data!$I:$I,$A4,Raw_Data!$C:$C,(TODAY()-1)),COUNTIFS(Raw_Data!$I:$I,$A4,Raw_Data!$C:$C,(TODAY())))</f>
        <v>0</v>
      </c>
      <c r="I4" s="69">
        <f ca="1">IF(INT(TEXT(NOW(),"HH"))&lt;7,COUNTIFS(Death_and_Recovered!$H:$H,$A4,Death_and_Recovered!$B:$B,(TODAY()-1),Death_and_Recovered!$E:$E,"Recovered"),COUNTIFS(Death_and_Recovered!$H:$H,$A4,Death_and_Recovered!$B:$B,(TODAY()),Death_and_Recovered!$E:$E,"Recovered"))</f>
        <v>0</v>
      </c>
      <c r="J4" s="69">
        <f ca="1">IF(INT(TEXT(NOW(),"HH"))&lt;7,COUNTIFS(Death_and_Recovered!$H:$H,$A4,Death_and_Recovered!$B:$B,(TODAY()-1),Death_and_Recovered!$E:$E,"Deceased"),COUNTIFS(Death_and_Recovered!$H:$H,$A4,Death_and_Recovered!$B:$B,TODAY(),Death_and_Recovered!$E:$E,"Deceased"))</f>
        <v>0</v>
      </c>
    </row>
    <row r="5" spans="1:10" ht="15.75" customHeight="1">
      <c r="A5" s="66" t="s">
        <v>95</v>
      </c>
      <c r="B5" s="67">
        <f>COUNTIF(Raw_Data!I:I,A5)</f>
        <v>525</v>
      </c>
      <c r="C5" s="67">
        <f>COUNTIFS(Death_and_Recovered!H:H,A5,Death_and_Recovered!E:E,"Recovered")</f>
        <v>16</v>
      </c>
      <c r="D5" s="67">
        <f>COUNTIFS(Death_and_Recovered!H:H,A5,Death_and_Recovered!E:E,"Deceased")</f>
        <v>7</v>
      </c>
      <c r="E5" s="62">
        <f t="shared" si="1"/>
        <v>502</v>
      </c>
      <c r="F5" s="63">
        <v>43927.919907407406</v>
      </c>
      <c r="G5" s="68" t="str">
        <f>VLOOKUP(A5,State_codes!$B$2:$C$38, 2, FALSE)</f>
        <v>DL</v>
      </c>
      <c r="H5" s="69">
        <f ca="1">IF(INT((TEXT(NOW(),"HH")))&lt;7,COUNTIFS(Raw_Data!$I:$I,$A5,Raw_Data!$C:$C,(TODAY()-1)),COUNTIFS(Raw_Data!$I:$I,$A5,Raw_Data!$C:$C,(TODAY())))</f>
        <v>0</v>
      </c>
      <c r="I5" s="69">
        <f ca="1">IF(INT(TEXT(NOW(),"HH"))&lt;7,COUNTIFS(Death_and_Recovered!$H:$H,$A5,Death_and_Recovered!$B:$B,(TODAY()-1),Death_and_Recovered!$E:$E,"Recovered"),COUNTIFS(Death_and_Recovered!$H:$H,$A5,Death_and_Recovered!$B:$B,(TODAY()),Death_and_Recovered!$E:$E,"Recovered"))</f>
        <v>0</v>
      </c>
      <c r="J5" s="69">
        <f ca="1">IF(INT(TEXT(NOW(),"HH"))&lt;7,COUNTIFS(Death_and_Recovered!$H:$H,$A5,Death_and_Recovered!$B:$B,(TODAY()-1),Death_and_Recovered!$E:$E,"Deceased"),COUNTIFS(Death_and_Recovered!$H:$H,$A5,Death_and_Recovered!$B:$B,TODAY(),Death_and_Recovered!$E:$E,"Deceased"))</f>
        <v>0</v>
      </c>
    </row>
    <row r="6" spans="1:10" ht="15.75" customHeight="1">
      <c r="A6" s="66" t="s">
        <v>47</v>
      </c>
      <c r="B6" s="67">
        <f>COUNTIF(Raw_Data!I:I,A6)</f>
        <v>327</v>
      </c>
      <c r="C6" s="67">
        <f>COUNTIFS(Death_and_Recovered!H:H,A6,Death_and_Recovered!E:E,"Recovered")</f>
        <v>59</v>
      </c>
      <c r="D6" s="67">
        <f>COUNTIFS(Death_and_Recovered!H:H,A6,Death_and_Recovered!E:E,"Deceased")</f>
        <v>2</v>
      </c>
      <c r="E6" s="62">
        <f t="shared" si="1"/>
        <v>266</v>
      </c>
      <c r="F6" s="63">
        <v>43927.808622685188</v>
      </c>
      <c r="G6" s="68" t="str">
        <f>VLOOKUP(A6,State_codes!$B$2:$C$38, 2, FALSE)</f>
        <v>KL</v>
      </c>
      <c r="H6" s="69">
        <f ca="1">IF(INT((TEXT(NOW(),"HH")))&lt;7,COUNTIFS(Raw_Data!$I:$I,$A6,Raw_Data!$C:$C,(TODAY()-1)),COUNTIFS(Raw_Data!$I:$I,$A6,Raw_Data!$C:$C,(TODAY())))</f>
        <v>0</v>
      </c>
      <c r="I6" s="69">
        <f ca="1">IF(INT(TEXT(NOW(),"HH"))&lt;7,COUNTIFS(Death_and_Recovered!$H:$H,$A6,Death_and_Recovered!$B:$B,(TODAY()-1),Death_and_Recovered!$E:$E,"Recovered"),COUNTIFS(Death_and_Recovered!$H:$H,$A6,Death_and_Recovered!$B:$B,(TODAY()),Death_and_Recovered!$E:$E,"Recovered"))</f>
        <v>0</v>
      </c>
      <c r="J6" s="69">
        <f ca="1">IF(INT(TEXT(NOW(),"HH"))&lt;7,COUNTIFS(Death_and_Recovered!$H:$H,$A6,Death_and_Recovered!$B:$B,(TODAY()-1),Death_and_Recovered!$E:$E,"Deceased"),COUNTIFS(Death_and_Recovered!$H:$H,$A6,Death_and_Recovered!$B:$B,TODAY(),Death_and_Recovered!$E:$E,"Deceased"))</f>
        <v>0</v>
      </c>
    </row>
    <row r="7" spans="1:10" ht="15.75" customHeight="1">
      <c r="A7" s="66" t="s">
        <v>101</v>
      </c>
      <c r="B7" s="67">
        <f>COUNTIF(Raw_Data!I:I,A7)</f>
        <v>364</v>
      </c>
      <c r="C7" s="70">
        <f>COUNTIFS(Death_and_Recovered!H:H,A7,Death_and_Recovered!E:E,"Recovered")</f>
        <v>33</v>
      </c>
      <c r="D7" s="67">
        <f>COUNTIFS(Death_and_Recovered!H:H,A7,Death_and_Recovered!E:E,"Deceased")</f>
        <v>11</v>
      </c>
      <c r="E7" s="62">
        <f t="shared" si="1"/>
        <v>320</v>
      </c>
      <c r="F7" s="63">
        <v>43927.823287037034</v>
      </c>
      <c r="G7" s="68" t="str">
        <f>VLOOKUP(A7,State_codes!$B$2:$C$38, 2, FALSE)</f>
        <v>TG</v>
      </c>
      <c r="H7" s="69">
        <f ca="1">IF(INT((TEXT(NOW(),"HH")))&lt;7,COUNTIFS(Raw_Data!$I:$I,$A7,Raw_Data!$C:$C,(TODAY()-1)),COUNTIFS(Raw_Data!$I:$I,$A7,Raw_Data!$C:$C,(TODAY())))</f>
        <v>0</v>
      </c>
      <c r="I7" s="69">
        <f ca="1">IF(INT(TEXT(NOW(),"HH"))&lt;7,COUNTIFS(Death_and_Recovered!$H:$H,$A7,Death_and_Recovered!$B:$B,(TODAY()-1),Death_and_Recovered!$E:$E,"Recovered"),COUNTIFS(Death_and_Recovered!$H:$H,$A7,Death_and_Recovered!$B:$B,(TODAY()),Death_and_Recovered!$E:$E,"Recovered"))</f>
        <v>0</v>
      </c>
      <c r="J7" s="69">
        <f ca="1">IF(INT(TEXT(NOW(),"HH"))&lt;7,COUNTIFS(Death_and_Recovered!$H:$H,$A7,Death_and_Recovered!$B:$B,(TODAY()-1),Death_and_Recovered!$E:$E,"Deceased"),COUNTIFS(Death_and_Recovered!$H:$H,$A7,Death_and_Recovered!$B:$B,TODAY(),Death_and_Recovered!$E:$E,"Deceased"))</f>
        <v>0</v>
      </c>
    </row>
    <row r="8" spans="1:10" ht="15.75" customHeight="1">
      <c r="A8" s="66" t="s">
        <v>126</v>
      </c>
      <c r="B8" s="67">
        <f>COUNTIF(Raw_Data!I:I,A8)</f>
        <v>305</v>
      </c>
      <c r="C8" s="70">
        <f>COUNTIFS(Death_and_Recovered!H:H,A8,Death_and_Recovered!E:E,"Recovered")</f>
        <v>21</v>
      </c>
      <c r="D8" s="67">
        <f>COUNTIFS(Death_and_Recovered!H:H,A8,Death_and_Recovered!E:E,"Deceased")</f>
        <v>3</v>
      </c>
      <c r="E8" s="62">
        <f t="shared" si="1"/>
        <v>281</v>
      </c>
      <c r="F8" s="63">
        <v>43927.733657407407</v>
      </c>
      <c r="G8" s="68" t="str">
        <f>VLOOKUP(A8,State_codes!$B$2:$C$38, 2, FALSE)</f>
        <v>UP</v>
      </c>
      <c r="H8" s="69">
        <f ca="1">IF(INT((TEXT(NOW(),"HH")))&lt;7,COUNTIFS(Raw_Data!$I:$I,$A8,Raw_Data!$C:$C,(TODAY()-1)),COUNTIFS(Raw_Data!$I:$I,$A8,Raw_Data!$C:$C,(TODAY())))</f>
        <v>0</v>
      </c>
      <c r="I8" s="69">
        <f ca="1">IF(INT(TEXT(NOW(),"HH"))&lt;7,COUNTIFS(Death_and_Recovered!$H:$H,$A8,Death_and_Recovered!$B:$B,(TODAY()-1),Death_and_Recovered!$E:$E,"Recovered"),COUNTIFS(Death_and_Recovered!$H:$H,$A8,Death_and_Recovered!$B:$B,(TODAY()),Death_and_Recovered!$E:$E,"Recovered"))</f>
        <v>0</v>
      </c>
      <c r="J8" s="69">
        <f ca="1">IF(INT(TEXT(NOW(),"HH"))&lt;7,COUNTIFS(Death_and_Recovered!$H:$H,$A8,Death_and_Recovered!$B:$B,(TODAY()-1),Death_and_Recovered!$E:$E,"Deceased"),COUNTIFS(Death_and_Recovered!$H:$H,$A8,Death_and_Recovered!$B:$B,TODAY(),Death_and_Recovered!$E:$E,"Deceased"))</f>
        <v>0</v>
      </c>
    </row>
    <row r="9" spans="1:10" ht="15.75" customHeight="1">
      <c r="A9" s="66" t="s">
        <v>109</v>
      </c>
      <c r="B9" s="67">
        <f>COUNTIF(Raw_Data!I:I,A9)</f>
        <v>325</v>
      </c>
      <c r="C9" s="70">
        <f>COUNTIFS(Death_and_Recovered!H:H,A9,Death_and_Recovered!E:E,"Recovered")</f>
        <v>25</v>
      </c>
      <c r="D9" s="67">
        <f>COUNTIFS(Death_and_Recovered!H:H,A9,Death_and_Recovered!E:E,"Deceased")</f>
        <v>2</v>
      </c>
      <c r="E9" s="62">
        <f t="shared" si="1"/>
        <v>298</v>
      </c>
      <c r="F9" s="63">
        <v>43928.461435185185</v>
      </c>
      <c r="G9" s="68" t="str">
        <f>VLOOKUP(A9,State_codes!$B$2:$C$38, 2, FALSE)</f>
        <v>RJ</v>
      </c>
      <c r="H9" s="69">
        <f ca="1">IF(INT((TEXT(NOW(),"HH")))&lt;7,COUNTIFS(Raw_Data!$I:$I,$A9,Raw_Data!$C:$C,(TODAY()-1)),COUNTIFS(Raw_Data!$I:$I,$A9,Raw_Data!$C:$C,(TODAY())))</f>
        <v>24</v>
      </c>
      <c r="I9" s="69">
        <f ca="1">IF(INT(TEXT(NOW(),"HH"))&lt;7,COUNTIFS(Death_and_Recovered!$H:$H,$A9,Death_and_Recovered!$B:$B,(TODAY()-1),Death_and_Recovered!$E:$E,"Recovered"),COUNTIFS(Death_and_Recovered!$H:$H,$A9,Death_and_Recovered!$B:$B,(TODAY()),Death_and_Recovered!$E:$E,"Recovered"))</f>
        <v>0</v>
      </c>
      <c r="J9" s="69">
        <f ca="1">IF(INT(TEXT(NOW(),"HH"))&lt;7,COUNTIFS(Death_and_Recovered!$H:$H,$A9,Death_and_Recovered!$B:$B,(TODAY()-1),Death_and_Recovered!$E:$E,"Deceased"),COUNTIFS(Death_and_Recovered!$H:$H,$A9,Death_and_Recovered!$B:$B,TODAY(),Death_and_Recovered!$E:$E,"Deceased"))</f>
        <v>0</v>
      </c>
    </row>
    <row r="10" spans="1:10" ht="15.75" customHeight="1">
      <c r="A10" s="66" t="s">
        <v>236</v>
      </c>
      <c r="B10" s="67">
        <f>COUNTIF(Raw_Data!I:I,A10)</f>
        <v>304</v>
      </c>
      <c r="C10" s="67">
        <f>COUNTIFS(Death_and_Recovered!H:H,A10,Death_and_Recovered!E:E,"Recovered")</f>
        <v>5</v>
      </c>
      <c r="D10" s="67">
        <f>COUNTIFS(Death_and_Recovered!H:H,A10,Death_and_Recovered!E:E,"Deceased")</f>
        <v>3</v>
      </c>
      <c r="E10" s="62">
        <f t="shared" si="1"/>
        <v>296</v>
      </c>
      <c r="F10" s="63">
        <v>43928.49628472222</v>
      </c>
      <c r="G10" s="68" t="str">
        <f>VLOOKUP(A10,State_codes!$B$2:$C$38, 2, FALSE)</f>
        <v>AP</v>
      </c>
      <c r="H10" s="69">
        <f ca="1">IF(INT((TEXT(NOW(),"HH")))&lt;7,COUNTIFS(Raw_Data!$I:$I,$A10,Raw_Data!$C:$C,(TODAY()-1)),COUNTIFS(Raw_Data!$I:$I,$A10,Raw_Data!$C:$C,(TODAY())))</f>
        <v>1</v>
      </c>
      <c r="I10" s="69">
        <f ca="1">IF(INT(TEXT(NOW(),"HH"))&lt;7,COUNTIFS(Death_and_Recovered!$H:$H,$A10,Death_and_Recovered!$B:$B,(TODAY()-1),Death_and_Recovered!$E:$E,"Recovered"),COUNTIFS(Death_and_Recovered!$H:$H,$A10,Death_and_Recovered!$B:$B,(TODAY()),Death_and_Recovered!$E:$E,"Recovered"))</f>
        <v>0</v>
      </c>
      <c r="J10" s="69">
        <f ca="1">IF(INT(TEXT(NOW(),"HH"))&lt;7,COUNTIFS(Death_and_Recovered!$H:$H,$A10,Death_and_Recovered!$B:$B,(TODAY()-1),Death_and_Recovered!$E:$E,"Deceased"),COUNTIFS(Death_and_Recovered!$H:$H,$A10,Death_and_Recovered!$B:$B,TODAY(),Death_and_Recovered!$E:$E,"Deceased"))</f>
        <v>0</v>
      </c>
    </row>
    <row r="11" spans="1:10" ht="15.75" customHeight="1">
      <c r="A11" s="66" t="s">
        <v>224</v>
      </c>
      <c r="B11" s="67">
        <f>COUNTIF(Raw_Data!I:I,A11)</f>
        <v>268</v>
      </c>
      <c r="C11" s="67">
        <f>COUNTIFS(Death_and_Recovered!H:H,A11,Death_and_Recovered!E:E,"Recovered")</f>
        <v>11</v>
      </c>
      <c r="D11" s="67">
        <f>COUNTIFS(Death_and_Recovered!H:H,A11,Death_and_Recovered!E:E,"Deceased")</f>
        <v>18</v>
      </c>
      <c r="E11" s="62">
        <f t="shared" si="1"/>
        <v>239</v>
      </c>
      <c r="F11" s="63">
        <v>43928.544849537036</v>
      </c>
      <c r="G11" s="68" t="str">
        <f>VLOOKUP(A11,State_codes!$B$2:$C$38, 2, FALSE)</f>
        <v>MP</v>
      </c>
      <c r="H11" s="69">
        <f ca="1">IF(INT((TEXT(NOW(),"HH")))&lt;7,COUNTIFS(Raw_Data!$I:$I,$A11,Raw_Data!$C:$C,(TODAY()-1)),COUNTIFS(Raw_Data!$I:$I,$A11,Raw_Data!$C:$C,(TODAY())))</f>
        <v>12</v>
      </c>
      <c r="I11" s="69">
        <f ca="1">IF(INT(TEXT(NOW(),"HH"))&lt;7,COUNTIFS(Death_and_Recovered!$H:$H,$A11,Death_and_Recovered!$B:$B,(TODAY()-1),Death_and_Recovered!$E:$E,"Recovered"),COUNTIFS(Death_and_Recovered!$H:$H,$A11,Death_and_Recovered!$B:$B,(TODAY()),Death_and_Recovered!$E:$E,"Recovered"))</f>
        <v>0</v>
      </c>
      <c r="J11" s="69">
        <f ca="1">IF(INT(TEXT(NOW(),"HH"))&lt;7,COUNTIFS(Death_and_Recovered!$H:$H,$A11,Death_and_Recovered!$B:$B,(TODAY()-1),Death_and_Recovered!$E:$E,"Deceased"),COUNTIFS(Death_and_Recovered!$H:$H,$A11,Death_and_Recovered!$B:$B,TODAY(),Death_and_Recovered!$E:$E,"Deceased"))</f>
        <v>3</v>
      </c>
    </row>
    <row r="12" spans="1:10" ht="15.75" customHeight="1">
      <c r="A12" s="66" t="s">
        <v>134</v>
      </c>
      <c r="B12" s="67">
        <f>COUNTIF(Raw_Data!I:I,A12)</f>
        <v>175</v>
      </c>
      <c r="C12" s="67">
        <f>COUNTIFS(Death_and_Recovered!H:H,A12,Death_and_Recovered!E:E,"Recovered")</f>
        <v>20</v>
      </c>
      <c r="D12" s="67">
        <f>COUNTIFS(Death_and_Recovered!H:H,A12,Death_and_Recovered!E:E,"Deceased")</f>
        <v>4</v>
      </c>
      <c r="E12" s="62">
        <f t="shared" si="1"/>
        <v>151</v>
      </c>
      <c r="F12" s="63">
        <v>43928.566261574073</v>
      </c>
      <c r="G12" s="68" t="str">
        <f>VLOOKUP(A12,State_codes!$B$2:$C$38, 2, FALSE)</f>
        <v>KA</v>
      </c>
      <c r="H12" s="69">
        <f ca="1">IF(INT((TEXT(NOW(),"HH")))&lt;7,COUNTIFS(Raw_Data!$I:$I,$A12,Raw_Data!$C:$C,(TODAY()-1)),COUNTIFS(Raw_Data!$I:$I,$A12,Raw_Data!$C:$C,(TODAY())))</f>
        <v>12</v>
      </c>
      <c r="I12" s="69">
        <f ca="1">IF(INT(TEXT(NOW(),"HH"))&lt;7,COUNTIFS(Death_and_Recovered!$H:$H,$A12,Death_and_Recovered!$B:$B,(TODAY()-1),Death_and_Recovered!$E:$E,"Recovered"),COUNTIFS(Death_and_Recovered!$H:$H,$A12,Death_and_Recovered!$B:$B,(TODAY()),Death_and_Recovered!$E:$E,"Recovered"))</f>
        <v>0</v>
      </c>
      <c r="J12" s="69">
        <f ca="1">IF(INT(TEXT(NOW(),"HH"))&lt;7,COUNTIFS(Death_and_Recovered!$H:$H,$A12,Death_and_Recovered!$B:$B,(TODAY()-1),Death_and_Recovered!$E:$E,"Deceased"),COUNTIFS(Death_and_Recovered!$H:$H,$A12,Death_and_Recovered!$B:$B,TODAY(),Death_and_Recovered!$E:$E,"Deceased"))</f>
        <v>0</v>
      </c>
    </row>
    <row r="13" spans="1:10" ht="15.75" customHeight="1">
      <c r="A13" s="66" t="s">
        <v>182</v>
      </c>
      <c r="B13" s="67">
        <f>COUNTIF(Raw_Data!I:I,A13)</f>
        <v>165</v>
      </c>
      <c r="C13" s="70">
        <f>COUNTIFS(Death_and_Recovered!H:H,A13,Death_and_Recovered!E:E,"Recovered")</f>
        <v>23</v>
      </c>
      <c r="D13" s="67">
        <f>COUNTIFS(Death_and_Recovered!H:H,A13,Death_and_Recovered!E:E,"Deceased")</f>
        <v>12</v>
      </c>
      <c r="E13" s="62">
        <f t="shared" si="1"/>
        <v>130</v>
      </c>
      <c r="F13" s="63">
        <v>43928.510011574072</v>
      </c>
      <c r="G13" s="68" t="str">
        <f>VLOOKUP(A13,State_codes!$B$2:$C$38, 2, FALSE)</f>
        <v>GJ</v>
      </c>
      <c r="H13" s="69">
        <f ca="1">IF(INT((TEXT(NOW(),"HH")))&lt;7,COUNTIFS(Raw_Data!$I:$I,$A13,Raw_Data!$C:$C,(TODAY()-1)),COUNTIFS(Raw_Data!$I:$I,$A13,Raw_Data!$C:$C,(TODAY())))</f>
        <v>19</v>
      </c>
      <c r="I13" s="69">
        <f ca="1">IF(INT(TEXT(NOW(),"HH"))&lt;7,COUNTIFS(Death_and_Recovered!$H:$H,$A13,Death_and_Recovered!$B:$B,(TODAY()-1),Death_and_Recovered!$E:$E,"Recovered"),COUNTIFS(Death_and_Recovered!$H:$H,$A13,Death_and_Recovered!$B:$B,(TODAY()),Death_and_Recovered!$E:$E,"Recovered"))</f>
        <v>1</v>
      </c>
      <c r="J13" s="69">
        <f ca="1">IF(INT(TEXT(NOW(),"HH"))&lt;7,COUNTIFS(Death_and_Recovered!$H:$H,$A13,Death_and_Recovered!$B:$B,(TODAY()-1),Death_and_Recovered!$E:$E,"Deceased"),COUNTIFS(Death_and_Recovered!$H:$H,$A13,Death_and_Recovered!$B:$B,TODAY(),Death_and_Recovered!$E:$E,"Deceased"))</f>
        <v>0</v>
      </c>
    </row>
    <row r="14" spans="1:10" ht="15.75" customHeight="1">
      <c r="A14" s="66" t="s">
        <v>207</v>
      </c>
      <c r="B14" s="67">
        <f>COUNTIF(Raw_Data!I:I,A14)</f>
        <v>109</v>
      </c>
      <c r="C14" s="67">
        <f>COUNTIFS(Death_and_Recovered!H:H,A14,Death_and_Recovered!E:E,"Recovered")</f>
        <v>4</v>
      </c>
      <c r="D14" s="67">
        <f>COUNTIFS(Death_and_Recovered!H:H,A14,Death_and_Recovered!E:E,"Deceased")</f>
        <v>2</v>
      </c>
      <c r="E14" s="62">
        <f t="shared" si="1"/>
        <v>103</v>
      </c>
      <c r="F14" s="63">
        <v>43927.733726851853</v>
      </c>
      <c r="G14" s="68" t="str">
        <f>VLOOKUP(A14,State_codes!$B$2:$C$38, 2, FALSE)</f>
        <v>JK</v>
      </c>
      <c r="H14" s="69">
        <f ca="1">IF(INT((TEXT(NOW(),"HH")))&lt;7,COUNTIFS(Raw_Data!$I:$I,$A14,Raw_Data!$C:$C,(TODAY()-1)),COUNTIFS(Raw_Data!$I:$I,$A14,Raw_Data!$C:$C,(TODAY())))</f>
        <v>0</v>
      </c>
      <c r="I14" s="69">
        <f ca="1">IF(INT(TEXT(NOW(),"HH"))&lt;7,COUNTIFS(Death_and_Recovered!$H:$H,$A14,Death_and_Recovered!$B:$B,(TODAY()-1),Death_and_Recovered!$E:$E,"Recovered"),COUNTIFS(Death_and_Recovered!$H:$H,$A14,Death_and_Recovered!$B:$B,(TODAY()),Death_and_Recovered!$E:$E,"Recovered"))</f>
        <v>0</v>
      </c>
      <c r="J14" s="69">
        <f ca="1">IF(INT(TEXT(NOW(),"HH"))&lt;7,COUNTIFS(Death_and_Recovered!$H:$H,$A14,Death_and_Recovered!$B:$B,(TODAY()-1),Death_and_Recovered!$E:$E,"Deceased"),COUNTIFS(Death_and_Recovered!$H:$H,$A14,Death_and_Recovered!$B:$B,TODAY(),Death_and_Recovered!$E:$E,"Deceased"))</f>
        <v>0</v>
      </c>
    </row>
    <row r="15" spans="1:10" ht="15.75" customHeight="1">
      <c r="A15" s="66" t="s">
        <v>117</v>
      </c>
      <c r="B15" s="67">
        <f>COUNTIF(Raw_Data!I:I,A15)</f>
        <v>133</v>
      </c>
      <c r="C15" s="67">
        <f>COUNTIFS(Death_and_Recovered!H:H,A15,Death_and_Recovered!E:E,"Recovered")</f>
        <v>29</v>
      </c>
      <c r="D15" s="67">
        <f>COUNTIFS(Death_and_Recovered!H:H,A15,Death_and_Recovered!E:E,"Deceased")</f>
        <v>2</v>
      </c>
      <c r="E15" s="62">
        <f t="shared" si="1"/>
        <v>102</v>
      </c>
      <c r="F15" s="63">
        <v>43928.572881944441</v>
      </c>
      <c r="G15" s="68" t="str">
        <f>VLOOKUP(A15,State_codes!$B$2:$C$38, 2, FALSE)</f>
        <v>HR</v>
      </c>
      <c r="H15" s="69">
        <f ca="1">IF(INT((TEXT(NOW(),"HH")))&lt;7,COUNTIFS(Raw_Data!$I:$I,$A15,Raw_Data!$C:$C,(TODAY()-1)),COUNTIFS(Raw_Data!$I:$I,$A15,Raw_Data!$C:$C,(TODAY())))</f>
        <v>23</v>
      </c>
      <c r="I15" s="69">
        <f ca="1">IF(INT(TEXT(NOW(),"HH"))&lt;7,COUNTIFS(Death_and_Recovered!$H:$H,$A15,Death_and_Recovered!$B:$B,(TODAY()-1),Death_and_Recovered!$E:$E,"Recovered"),COUNTIFS(Death_and_Recovered!$H:$H,$A15,Death_and_Recovered!$B:$B,(TODAY()),Death_and_Recovered!$E:$E,"Recovered"))</f>
        <v>0</v>
      </c>
      <c r="J15" s="69">
        <f ca="1">IF(INT(TEXT(NOW(),"HH"))&lt;7,COUNTIFS(Death_and_Recovered!$H:$H,$A15,Death_and_Recovered!$B:$B,(TODAY()-1),Death_and_Recovered!$E:$E,"Deceased"),COUNTIFS(Death_and_Recovered!$H:$H,$A15,Death_and_Recovered!$B:$B,TODAY(),Death_and_Recovered!$E:$E,"Deceased"))</f>
        <v>0</v>
      </c>
    </row>
    <row r="16" spans="1:10" ht="15.75" customHeight="1">
      <c r="A16" s="66" t="s">
        <v>233</v>
      </c>
      <c r="B16" s="67">
        <f>COUNTIF(Raw_Data!I:I,A16)</f>
        <v>90</v>
      </c>
      <c r="C16" s="67">
        <f>COUNTIFS(Death_and_Recovered!H:H,A16,Death_and_Recovered!E:E,"Recovered")</f>
        <v>4</v>
      </c>
      <c r="D16" s="67">
        <f>COUNTIFS(Death_and_Recovered!H:H,A16,Death_and_Recovered!E:E,"Deceased")</f>
        <v>7</v>
      </c>
      <c r="E16" s="62">
        <f t="shared" si="1"/>
        <v>79</v>
      </c>
      <c r="F16" s="63">
        <v>43928.586469907408</v>
      </c>
      <c r="G16" s="68" t="str">
        <f>VLOOKUP(A16,State_codes!$B$2:$C$38, 2, FALSE)</f>
        <v>PB</v>
      </c>
      <c r="H16" s="69">
        <f ca="1">IF(INT((TEXT(NOW(),"HH")))&lt;7,COUNTIFS(Raw_Data!$I:$I,$A16,Raw_Data!$C:$C,(TODAY()-1)),COUNTIFS(Raw_Data!$I:$I,$A16,Raw_Data!$C:$C,(TODAY())))</f>
        <v>11</v>
      </c>
      <c r="I16" s="69">
        <f ca="1">IF(INT(TEXT(NOW(),"HH"))&lt;7,COUNTIFS(Death_and_Recovered!$H:$H,$A16,Death_and_Recovered!$B:$B,(TODAY()-1),Death_and_Recovered!$E:$E,"Recovered"),COUNTIFS(Death_and_Recovered!$H:$H,$A16,Death_and_Recovered!$B:$B,(TODAY()),Death_and_Recovered!$E:$E,"Recovered"))</f>
        <v>0</v>
      </c>
      <c r="J16" s="69">
        <f ca="1">IF(INT(TEXT(NOW(),"HH"))&lt;7,COUNTIFS(Death_and_Recovered!$H:$H,$A16,Death_and_Recovered!$B:$B,(TODAY()-1),Death_and_Recovered!$E:$E,"Deceased"),COUNTIFS(Death_and_Recovered!$H:$H,$A16,Death_and_Recovered!$B:$B,TODAY(),Death_and_Recovered!$E:$E,"Deceased"))</f>
        <v>0</v>
      </c>
    </row>
    <row r="17" spans="1:10" ht="15.75" customHeight="1">
      <c r="A17" s="66" t="s">
        <v>262</v>
      </c>
      <c r="B17" s="67">
        <f>COUNTIF(Raw_Data!I:I,A17)</f>
        <v>91</v>
      </c>
      <c r="C17" s="67">
        <f>COUNTIFS(Death_and_Recovered!H:H,A17,Death_and_Recovered!E:E,"Recovered")</f>
        <v>13</v>
      </c>
      <c r="D17" s="67">
        <f>COUNTIFS(Death_and_Recovered!H:H,A17,Death_and_Recovered!E:E,"Deceased")</f>
        <v>3</v>
      </c>
      <c r="E17" s="62">
        <f t="shared" si="1"/>
        <v>75</v>
      </c>
      <c r="F17" s="63">
        <v>43928.566296296296</v>
      </c>
      <c r="G17" s="68" t="str">
        <f>VLOOKUP(A17,State_codes!$B$2:$C$38, 2, FALSE)</f>
        <v>WB</v>
      </c>
      <c r="H17" s="69">
        <f ca="1">IF(INT((TEXT(NOW(),"HH")))&lt;7,COUNTIFS(Raw_Data!$I:$I,$A17,Raw_Data!$C:$C,(TODAY()-1)),COUNTIFS(Raw_Data!$I:$I,$A17,Raw_Data!$C:$C,(TODAY())))</f>
        <v>11</v>
      </c>
      <c r="I17" s="69">
        <f ca="1">IF(INT(TEXT(NOW(),"HH"))&lt;7,COUNTIFS(Death_and_Recovered!$H:$H,$A17,Death_and_Recovered!$B:$B,(TODAY()-1),Death_and_Recovered!$E:$E,"Recovered"),COUNTIFS(Death_and_Recovered!$H:$H,$A17,Death_and_Recovered!$B:$B,(TODAY()),Death_and_Recovered!$E:$E,"Recovered"))</f>
        <v>3</v>
      </c>
      <c r="J17" s="69">
        <f ca="1">IF(INT(TEXT(NOW(),"HH"))&lt;7,COUNTIFS(Death_and_Recovered!$H:$H,$A17,Death_and_Recovered!$B:$B,(TODAY()-1),Death_and_Recovered!$E:$E,"Deceased"),COUNTIFS(Death_and_Recovered!$H:$H,$A17,Death_and_Recovered!$B:$B,TODAY(),Death_and_Recovered!$E:$E,"Deceased"))</f>
        <v>0</v>
      </c>
    </row>
    <row r="18" spans="1:10" ht="15.75" customHeight="1">
      <c r="A18" s="66" t="s">
        <v>268</v>
      </c>
      <c r="B18" s="67">
        <f>COUNTIF(Raw_Data!I:I,A18)</f>
        <v>32</v>
      </c>
      <c r="C18" s="67">
        <f>COUNTIFS(Death_and_Recovered!H:H,A18,Death_and_Recovered!E:E,"Recovered")</f>
        <v>9</v>
      </c>
      <c r="D18" s="67">
        <f>COUNTIFS(Death_and_Recovered!H:H,A18,Death_and_Recovered!E:E,"Deceased")</f>
        <v>1</v>
      </c>
      <c r="E18" s="62">
        <f t="shared" si="1"/>
        <v>22</v>
      </c>
      <c r="F18" s="63">
        <v>43927.948368055557</v>
      </c>
      <c r="G18" s="68" t="str">
        <f>VLOOKUP(A18,State_codes!$B$2:$C$38, 2, FALSE)</f>
        <v>BR</v>
      </c>
      <c r="H18" s="69">
        <f ca="1">IF(INT((TEXT(NOW(),"HH")))&lt;7,COUNTIFS(Raw_Data!$I:$I,$A18,Raw_Data!$C:$C,(TODAY()-1)),COUNTIFS(Raw_Data!$I:$I,$A18,Raw_Data!$C:$C,(TODAY())))</f>
        <v>0</v>
      </c>
      <c r="I18" s="69">
        <f ca="1">IF(INT(TEXT(NOW(),"HH"))&lt;7,COUNTIFS(Death_and_Recovered!$H:$H,$A18,Death_and_Recovered!$B:$B,(TODAY()-1),Death_and_Recovered!$E:$E,"Recovered"),COUNTIFS(Death_and_Recovered!$H:$H,$A18,Death_and_Recovered!$B:$B,(TODAY()),Death_and_Recovered!$E:$E,"Recovered"))</f>
        <v>0</v>
      </c>
      <c r="J18" s="69">
        <f ca="1">IF(INT(TEXT(NOW(),"HH"))&lt;7,COUNTIFS(Death_and_Recovered!$H:$H,$A18,Death_and_Recovered!$B:$B,(TODAY()-1),Death_and_Recovered!$E:$E,"Deceased"),COUNTIFS(Death_and_Recovered!$H:$H,$A18,Death_and_Recovered!$B:$B,TODAY(),Death_and_Recovered!$E:$E,"Deceased"))</f>
        <v>0</v>
      </c>
    </row>
    <row r="19" spans="1:10" ht="15.75" customHeight="1">
      <c r="A19" s="66" t="s">
        <v>304</v>
      </c>
      <c r="B19" s="67">
        <f>COUNTIF(Raw_Data!I:I,A19)</f>
        <v>27</v>
      </c>
      <c r="C19" s="67">
        <f>COUNTIFS(Death_and_Recovered!H:H,A19,Death_and_Recovered!E:E,"Recovered")</f>
        <v>0</v>
      </c>
      <c r="D19" s="67">
        <f>COUNTIFS(Death_and_Recovered!H:H,A19,Death_and_Recovered!E:E,"Deceased")</f>
        <v>0</v>
      </c>
      <c r="E19" s="62">
        <f t="shared" si="1"/>
        <v>27</v>
      </c>
      <c r="F19" s="63">
        <v>43928.461504629631</v>
      </c>
      <c r="G19" s="68" t="str">
        <f>VLOOKUP(A19,State_codes!$B$2:$C$38, 2, FALSE)</f>
        <v>AS</v>
      </c>
      <c r="H19" s="69">
        <f ca="1">IF(INT((TEXT(NOW(),"HH")))&lt;7,COUNTIFS(Raw_Data!$I:$I,$A19,Raw_Data!$C:$C,(TODAY()-1)),COUNTIFS(Raw_Data!$I:$I,$A19,Raw_Data!$C:$C,(TODAY())))</f>
        <v>1</v>
      </c>
      <c r="I19" s="69">
        <f ca="1">IF(INT(TEXT(NOW(),"HH"))&lt;7,COUNTIFS(Death_and_Recovered!$H:$H,$A19,Death_and_Recovered!$B:$B,(TODAY()-1),Death_and_Recovered!$E:$E,"Recovered"),COUNTIFS(Death_and_Recovered!$H:$H,$A19,Death_and_Recovered!$B:$B,(TODAY()),Death_and_Recovered!$E:$E,"Recovered"))</f>
        <v>0</v>
      </c>
      <c r="J19" s="69">
        <f ca="1">IF(INT(TEXT(NOW(),"HH"))&lt;7,COUNTIFS(Death_and_Recovered!$H:$H,$A19,Death_and_Recovered!$B:$B,(TODAY()-1),Death_and_Recovered!$E:$E,"Deceased"),COUNTIFS(Death_and_Recovered!$H:$H,$A19,Death_and_Recovered!$B:$B,TODAY(),Death_and_Recovered!$E:$E,"Deceased"))</f>
        <v>0</v>
      </c>
    </row>
    <row r="20" spans="1:10" ht="15.75" customHeight="1">
      <c r="A20" s="66" t="s">
        <v>276</v>
      </c>
      <c r="B20" s="67">
        <f>COUNTIF(Raw_Data!I:I,A20)</f>
        <v>31</v>
      </c>
      <c r="C20" s="67">
        <f>COUNTIFS(Death_and_Recovered!H:H,A20,Death_and_Recovered!E:E,"Recovered")</f>
        <v>4</v>
      </c>
      <c r="D20" s="67">
        <f>COUNTIFS(Death_and_Recovered!H:H,A20,Death_and_Recovered!E:E,"Deceased")</f>
        <v>0</v>
      </c>
      <c r="E20" s="62">
        <f t="shared" si="1"/>
        <v>27</v>
      </c>
      <c r="F20" s="63">
        <v>43927.780856481484</v>
      </c>
      <c r="G20" s="68" t="str">
        <f>VLOOKUP(A20,State_codes!$B$2:$C$38, 2, FALSE)</f>
        <v>UT</v>
      </c>
      <c r="H20" s="69">
        <f ca="1">IF(INT((TEXT(NOW(),"HH")))&lt;7,COUNTIFS(Raw_Data!$I:$I,$A20,Raw_Data!$C:$C,(TODAY()-1)),COUNTIFS(Raw_Data!$I:$I,$A20,Raw_Data!$C:$C,(TODAY())))</f>
        <v>0</v>
      </c>
      <c r="I20" s="69">
        <f ca="1">IF(INT(TEXT(NOW(),"HH"))&lt;7,COUNTIFS(Death_and_Recovered!$H:$H,$A20,Death_and_Recovered!$B:$B,(TODAY()-1),Death_and_Recovered!$E:$E,"Recovered"),COUNTIFS(Death_and_Recovered!$H:$H,$A20,Death_and_Recovered!$B:$B,(TODAY()),Death_and_Recovered!$E:$E,"Recovered"))</f>
        <v>0</v>
      </c>
      <c r="J20" s="69">
        <f ca="1">IF(INT(TEXT(NOW(),"HH"))&lt;7,COUNTIFS(Death_and_Recovered!$H:$H,$A20,Death_and_Recovered!$B:$B,(TODAY()-1),Death_and_Recovered!$E:$E,"Deceased"),COUNTIFS(Death_and_Recovered!$H:$H,$A20,Death_and_Recovered!$B:$B,TODAY(),Death_and_Recovered!$E:$E,"Deceased"))</f>
        <v>0</v>
      </c>
    </row>
    <row r="21" spans="1:10" ht="15.75" customHeight="1">
      <c r="A21" s="66" t="s">
        <v>322</v>
      </c>
      <c r="B21" s="67">
        <f>COUNTIF(Raw_Data!I:I,A21)</f>
        <v>42</v>
      </c>
      <c r="C21" s="67">
        <f>COUNTIFS(Death_and_Recovered!H:H,A21,Death_and_Recovered!E:E,"Recovered")</f>
        <v>2</v>
      </c>
      <c r="D21" s="67">
        <f>COUNTIFS(Death_and_Recovered!H:H,A21,Death_and_Recovered!E:E,"Deceased")</f>
        <v>1</v>
      </c>
      <c r="E21" s="62">
        <f t="shared" si="1"/>
        <v>39</v>
      </c>
      <c r="F21" s="63">
        <v>43928.607939814814</v>
      </c>
      <c r="G21" s="68" t="str">
        <f>VLOOKUP(A21,State_codes!$B$2:$C$38, 2, FALSE)</f>
        <v>OR</v>
      </c>
      <c r="H21" s="69">
        <f ca="1">IF(INT((TEXT(NOW(),"HH")))&lt;7,COUNTIFS(Raw_Data!$I:$I,$A21,Raw_Data!$C:$C,(TODAY()-1)),COUNTIFS(Raw_Data!$I:$I,$A21,Raw_Data!$C:$C,(TODAY())))</f>
        <v>2</v>
      </c>
      <c r="I21" s="69">
        <f ca="1">IF(INT(TEXT(NOW(),"HH"))&lt;7,COUNTIFS(Death_and_Recovered!$H:$H,$A21,Death_and_Recovered!$B:$B,(TODAY()-1),Death_and_Recovered!$E:$E,"Recovered"),COUNTIFS(Death_and_Recovered!$H:$H,$A21,Death_and_Recovered!$B:$B,(TODAY()),Death_and_Recovered!$E:$E,"Recovered"))</f>
        <v>0</v>
      </c>
      <c r="J21" s="69">
        <f ca="1">IF(INT(TEXT(NOW(),"HH"))&lt;7,COUNTIFS(Death_and_Recovered!$H:$H,$A21,Death_and_Recovered!$B:$B,(TODAY()-1),Death_and_Recovered!$E:$E,"Deceased"),COUNTIFS(Death_and_Recovered!$H:$H,$A21,Death_and_Recovered!$B:$B,TODAY(),Death_and_Recovered!$E:$E,"Deceased"))</f>
        <v>1</v>
      </c>
    </row>
    <row r="22" spans="1:10" ht="15.75" customHeight="1">
      <c r="A22" s="66" t="s">
        <v>330</v>
      </c>
      <c r="B22" s="67">
        <f>COUNTIF(Raw_Data!I:I,A22)</f>
        <v>18</v>
      </c>
      <c r="C22" s="67">
        <f>COUNTIFS(Death_and_Recovered!H:H,A22,Death_and_Recovered!E:E,"Recovered")</f>
        <v>5</v>
      </c>
      <c r="D22" s="67">
        <f>COUNTIFS(Death_and_Recovered!H:H,A22,Death_and_Recovered!E:E,"Deceased")</f>
        <v>0</v>
      </c>
      <c r="E22" s="62">
        <f t="shared" si="1"/>
        <v>13</v>
      </c>
      <c r="F22" s="63">
        <v>43926.903981481482</v>
      </c>
      <c r="G22" s="68" t="str">
        <f>VLOOKUP(A22,State_codes!$B$2:$C$38, 2, FALSE)</f>
        <v>CH</v>
      </c>
      <c r="H22" s="69">
        <f ca="1">IF(INT((TEXT(NOW(),"HH")))&lt;7,COUNTIFS(Raw_Data!$I:$I,$A22,Raw_Data!$C:$C,(TODAY()-1)),COUNTIFS(Raw_Data!$I:$I,$A22,Raw_Data!$C:$C,(TODAY())))</f>
        <v>0</v>
      </c>
      <c r="I22" s="69">
        <f ca="1">IF(INT(TEXT(NOW(),"HH"))&lt;7,COUNTIFS(Death_and_Recovered!$H:$H,$A22,Death_and_Recovered!$B:$B,(TODAY()-1),Death_and_Recovered!$E:$E,"Recovered"),COUNTIFS(Death_and_Recovered!$H:$H,$A22,Death_and_Recovered!$B:$B,(TODAY()),Death_and_Recovered!$E:$E,"Recovered"))</f>
        <v>0</v>
      </c>
      <c r="J22" s="69">
        <f ca="1">IF(INT(TEXT(NOW(),"HH"))&lt;7,COUNTIFS(Death_and_Recovered!$H:$H,$A22,Death_and_Recovered!$B:$B,(TODAY()-1),Death_and_Recovered!$E:$E,"Deceased"),COUNTIFS(Death_and_Recovered!$H:$H,$A22,Death_and_Recovered!$B:$B,TODAY(),Death_and_Recovered!$E:$E,"Deceased"))</f>
        <v>0</v>
      </c>
    </row>
    <row r="23" spans="1:10" ht="15.75" customHeight="1">
      <c r="A23" s="87" t="s">
        <v>153</v>
      </c>
      <c r="B23" s="67">
        <f>COUNTIF(Raw_Data!I:I,A23)</f>
        <v>14</v>
      </c>
      <c r="C23" s="67">
        <f>COUNTIFS(Death_and_Recovered!H:H,A23,Death_and_Recovered!E:E,"Recovered")</f>
        <v>10</v>
      </c>
      <c r="D23" s="67">
        <f>COUNTIFS(Death_and_Recovered!H:H,A23,Death_and_Recovered!E:E,"Deceased")</f>
        <v>0</v>
      </c>
      <c r="E23" s="62">
        <f t="shared" si="1"/>
        <v>4</v>
      </c>
      <c r="F23" s="63">
        <v>43927.997870370367</v>
      </c>
      <c r="G23" s="68" t="str">
        <f>VLOOKUP(A23,State_codes!$B$2:$C$38, 2, FALSE)</f>
        <v>LA</v>
      </c>
      <c r="H23" s="69">
        <f ca="1">IF(INT((TEXT(NOW(),"HH")))&lt;7,COUNTIFS(Raw_Data!$I:$I,$A23,Raw_Data!$C:$C,(TODAY()-1)),COUNTIFS(Raw_Data!$I:$I,$A23,Raw_Data!$C:$C,(TODAY())))</f>
        <v>0</v>
      </c>
      <c r="I23" s="69">
        <f ca="1">IF(INT(TEXT(NOW(),"HH"))&lt;7,COUNTIFS(Death_and_Recovered!$H:$H,$A23,Death_and_Recovered!$B:$B,(TODAY()-1),Death_and_Recovered!$E:$E,"Recovered"),COUNTIFS(Death_and_Recovered!$H:$H,$A23,Death_and_Recovered!$B:$B,(TODAY()),Death_and_Recovered!$E:$E,"Recovered"))</f>
        <v>0</v>
      </c>
      <c r="J23" s="69">
        <f ca="1">IF(INT(TEXT(NOW(),"HH"))&lt;7,COUNTIFS(Death_and_Recovered!$H:$H,$A23,Death_and_Recovered!$B:$B,(TODAY()-1),Death_and_Recovered!$E:$E,"Deceased"),COUNTIFS(Death_and_Recovered!$H:$H,$A23,Death_and_Recovered!$B:$B,TODAY(),Death_and_Recovered!$E:$E,"Deceased"))</f>
        <v>0</v>
      </c>
    </row>
    <row r="24" spans="1:10" ht="15.75" customHeight="1">
      <c r="A24" s="66" t="s">
        <v>348</v>
      </c>
      <c r="B24" s="67">
        <f>COUNTIF(Raw_Data!I:I,A24)</f>
        <v>10</v>
      </c>
      <c r="C24" s="67">
        <f>COUNTIFS(Death_and_Recovered!H:H,A24,Death_and_Recovered!E:E,"Recovered")</f>
        <v>0</v>
      </c>
      <c r="D24" s="67">
        <f>COUNTIFS(Death_and_Recovered!H:H,A24,Death_and_Recovered!E:E,"Deceased")</f>
        <v>0</v>
      </c>
      <c r="E24" s="62">
        <f t="shared" si="1"/>
        <v>10</v>
      </c>
      <c r="F24" s="63">
        <v>43920.477395833332</v>
      </c>
      <c r="G24" s="68" t="str">
        <f>VLOOKUP(A24,State_codes!$B$2:$C$38, 2, FALSE)</f>
        <v>AN</v>
      </c>
      <c r="H24" s="69">
        <f ca="1">IF(INT((TEXT(NOW(),"HH")))&lt;7,COUNTIFS(Raw_Data!$I:$I,$A24,Raw_Data!$C:$C,(TODAY()-1)),COUNTIFS(Raw_Data!$I:$I,$A24,Raw_Data!$C:$C,(TODAY())))</f>
        <v>0</v>
      </c>
      <c r="I24" s="69">
        <f ca="1">IF(INT(TEXT(NOW(),"HH"))&lt;7,COUNTIFS(Death_and_Recovered!$H:$H,$A24,Death_and_Recovered!$B:$B,(TODAY()-1),Death_and_Recovered!$E:$E,"Recovered"),COUNTIFS(Death_and_Recovered!$H:$H,$A24,Death_and_Recovered!$B:$B,(TODAY()),Death_and_Recovered!$E:$E,"Recovered"))</f>
        <v>0</v>
      </c>
      <c r="J24" s="69">
        <f ca="1">IF(INT(TEXT(NOW(),"HH"))&lt;7,COUNTIFS(Death_and_Recovered!$H:$H,$A24,Death_and_Recovered!$B:$B,(TODAY()-1),Death_and_Recovered!$E:$E,"Deceased"),COUNTIFS(Death_and_Recovered!$H:$H,$A24,Death_and_Recovered!$B:$B,TODAY(),Death_and_Recovered!$E:$E,"Deceased"))</f>
        <v>0</v>
      </c>
    </row>
    <row r="25" spans="1:10" ht="15.75" customHeight="1">
      <c r="A25" s="66" t="s">
        <v>354</v>
      </c>
      <c r="B25" s="67">
        <f>COUNTIF(Raw_Data!I:I,A25)</f>
        <v>10</v>
      </c>
      <c r="C25" s="67">
        <f>COUNTIFS(Death_and_Recovered!H:H,A25,Death_and_Recovered!E:E,"Recovered")</f>
        <v>8</v>
      </c>
      <c r="D25" s="67">
        <f>COUNTIFS(Death_and_Recovered!H:H,A25,Death_and_Recovered!E:E,"Deceased")</f>
        <v>0</v>
      </c>
      <c r="E25" s="62">
        <f t="shared" si="1"/>
        <v>2</v>
      </c>
      <c r="F25" s="63">
        <v>43926.855173611111</v>
      </c>
      <c r="G25" s="68" t="str">
        <f>VLOOKUP(A25,State_codes!$B$2:$C$38, 2, FALSE)</f>
        <v>CT</v>
      </c>
      <c r="H25" s="69">
        <f ca="1">IF(INT((TEXT(NOW(),"HH")))&lt;7,COUNTIFS(Raw_Data!$I:$I,$A25,Raw_Data!$C:$C,(TODAY()-1)),COUNTIFS(Raw_Data!$I:$I,$A25,Raw_Data!$C:$C,(TODAY())))</f>
        <v>0</v>
      </c>
      <c r="I25" s="69">
        <f ca="1">IF(INT(TEXT(NOW(),"HH"))&lt;7,COUNTIFS(Death_and_Recovered!$H:$H,$A25,Death_and_Recovered!$B:$B,(TODAY()-1),Death_and_Recovered!$E:$E,"Recovered"),COUNTIFS(Death_and_Recovered!$H:$H,$A25,Death_and_Recovered!$B:$B,(TODAY()),Death_and_Recovered!$E:$E,"Recovered"))</f>
        <v>0</v>
      </c>
      <c r="J25" s="69">
        <f ca="1">IF(INT(TEXT(NOW(),"HH"))&lt;7,COUNTIFS(Death_and_Recovered!$H:$H,$A25,Death_and_Recovered!$B:$B,(TODAY()-1),Death_and_Recovered!$E:$E,"Deceased"),COUNTIFS(Death_and_Recovered!$H:$H,$A25,Death_and_Recovered!$B:$B,TODAY(),Death_and_Recovered!$E:$E,"Deceased"))</f>
        <v>0</v>
      </c>
    </row>
    <row r="26" spans="1:10" ht="15">
      <c r="A26" s="66" t="s">
        <v>359</v>
      </c>
      <c r="B26" s="67">
        <f>COUNTIF(Raw_Data!I:I,A26)</f>
        <v>7</v>
      </c>
      <c r="C26" s="67">
        <f>COUNTIFS(Death_and_Recovered!H:H,A26,Death_and_Recovered!E:E,"Recovered")</f>
        <v>0</v>
      </c>
      <c r="D26" s="67">
        <f>COUNTIFS(Death_and_Recovered!H:H,A26,Death_and_Recovered!E:E,"Deceased")</f>
        <v>0</v>
      </c>
      <c r="E26" s="62">
        <f t="shared" si="1"/>
        <v>7</v>
      </c>
      <c r="F26" s="63">
        <v>43925.404479166667</v>
      </c>
      <c r="G26" s="68" t="str">
        <f>VLOOKUP(A26,State_codes!$B$2:$C$38, 2, FALSE)</f>
        <v>GA</v>
      </c>
      <c r="H26" s="69">
        <f ca="1">IF(INT((TEXT(NOW(),"HH")))&lt;7,COUNTIFS(Raw_Data!$I:$I,$A26,Raw_Data!$C:$C,(TODAY()-1)),COUNTIFS(Raw_Data!$I:$I,$A26,Raw_Data!$C:$C,(TODAY())))</f>
        <v>0</v>
      </c>
      <c r="I26" s="69">
        <f ca="1">IF(INT(TEXT(NOW(),"HH"))&lt;7,COUNTIFS(Death_and_Recovered!$H:$H,$A26,Death_and_Recovered!$B:$B,(TODAY()-1),Death_and_Recovered!$E:$E,"Recovered"),COUNTIFS(Death_and_Recovered!$H:$H,$A26,Death_and_Recovered!$B:$B,(TODAY()),Death_and_Recovered!$E:$E,"Recovered"))</f>
        <v>0</v>
      </c>
      <c r="J26" s="69">
        <f ca="1">IF(INT(TEXT(NOW(),"HH"))&lt;7,COUNTIFS(Death_and_Recovered!$H:$H,$A26,Death_and_Recovered!$B:$B,(TODAY()-1),Death_and_Recovered!$E:$E,"Deceased"),COUNTIFS(Death_and_Recovered!$H:$H,$A26,Death_and_Recovered!$B:$B,TODAY(),Death_and_Recovered!$E:$E,"Deceased"))</f>
        <v>0</v>
      </c>
    </row>
    <row r="27" spans="1:10" ht="15">
      <c r="A27" s="66" t="s">
        <v>278</v>
      </c>
      <c r="B27" s="67">
        <f>COUNTIF(Raw_Data!I:I,A27)</f>
        <v>18</v>
      </c>
      <c r="C27" s="67">
        <f>COUNTIFS(Death_and_Recovered!H:H,A27,Death_and_Recovered!E:E,"Recovered")</f>
        <v>1</v>
      </c>
      <c r="D27" s="67">
        <f>COUNTIFS(Death_and_Recovered!H:H,A27,Death_and_Recovered!E:E,"Deceased")</f>
        <v>2</v>
      </c>
      <c r="E27" s="62">
        <f t="shared" si="1"/>
        <v>15</v>
      </c>
      <c r="F27" s="63">
        <v>43927.961423611108</v>
      </c>
      <c r="G27" s="68" t="str">
        <f>VLOOKUP(A27,State_codes!$B$2:$C$38, 2, FALSE)</f>
        <v>HP</v>
      </c>
      <c r="H27" s="69">
        <f ca="1">IF(INT((TEXT(NOW(),"HH")))&lt;7,COUNTIFS(Raw_Data!$I:$I,$A27,Raw_Data!$C:$C,(TODAY()-1)),COUNTIFS(Raw_Data!$I:$I,$A27,Raw_Data!$C:$C,(TODAY())))</f>
        <v>0</v>
      </c>
      <c r="I27" s="69">
        <f ca="1">IF(INT(TEXT(NOW(),"HH"))&lt;7,COUNTIFS(Death_and_Recovered!$H:$H,$A27,Death_and_Recovered!$B:$B,(TODAY()-1),Death_and_Recovered!$E:$E,"Recovered"),COUNTIFS(Death_and_Recovered!$H:$H,$A27,Death_and_Recovered!$B:$B,(TODAY()),Death_and_Recovered!$E:$E,"Recovered"))</f>
        <v>0</v>
      </c>
      <c r="J27" s="69">
        <f ca="1">IF(INT(TEXT(NOW(),"HH"))&lt;7,COUNTIFS(Death_and_Recovered!$H:$H,$A27,Death_and_Recovered!$B:$B,(TODAY()-1),Death_and_Recovered!$E:$E,"Deceased"),COUNTIFS(Death_and_Recovered!$H:$H,$A27,Death_and_Recovered!$B:$B,TODAY(),Death_and_Recovered!$E:$E,"Deceased"))</f>
        <v>0</v>
      </c>
    </row>
    <row r="28" spans="1:10" ht="15">
      <c r="A28" s="66" t="s">
        <v>373</v>
      </c>
      <c r="B28" s="67">
        <f>COUNTIF(Raw_Data!I:I,A28)</f>
        <v>5</v>
      </c>
      <c r="C28" s="67">
        <f>COUNTIFS(Death_and_Recovered!H:H,A28,Death_and_Recovered!E:E,"Recovered")</f>
        <v>0</v>
      </c>
      <c r="D28" s="67">
        <f>COUNTIFS(Death_and_Recovered!H:H,A28,Death_and_Recovered!E:E,"Deceased")</f>
        <v>0</v>
      </c>
      <c r="E28" s="62">
        <f t="shared" si="1"/>
        <v>5</v>
      </c>
      <c r="F28" s="63">
        <v>43924.109340277777</v>
      </c>
      <c r="G28" s="68" t="str">
        <f>VLOOKUP(A28,State_codes!$B$2:$C$38, 2, FALSE)</f>
        <v>PY</v>
      </c>
      <c r="H28" s="69">
        <f ca="1">IF(INT((TEXT(NOW(),"HH")))&lt;7,COUNTIFS(Raw_Data!$I:$I,$A28,Raw_Data!$C:$C,(TODAY()-1)),COUNTIFS(Raw_Data!$I:$I,$A28,Raw_Data!$C:$C,(TODAY())))</f>
        <v>0</v>
      </c>
      <c r="I28" s="69">
        <f ca="1">IF(INT(TEXT(NOW(),"HH"))&lt;7,COUNTIFS(Death_and_Recovered!$H:$H,$A28,Death_and_Recovered!$B:$B,(TODAY()-1),Death_and_Recovered!$E:$E,"Recovered"),COUNTIFS(Death_and_Recovered!$H:$H,$A28,Death_and_Recovered!$B:$B,(TODAY()),Death_and_Recovered!$E:$E,"Recovered"))</f>
        <v>0</v>
      </c>
      <c r="J28" s="69">
        <f ca="1">IF(INT(TEXT(NOW(),"HH"))&lt;7,COUNTIFS(Death_and_Recovered!$H:$H,$A28,Death_and_Recovered!$B:$B,(TODAY()-1),Death_and_Recovered!$E:$E,"Deceased"),COUNTIFS(Death_and_Recovered!$H:$H,$A28,Death_and_Recovered!$B:$B,TODAY(),Death_and_Recovered!$E:$E,"Deceased"))</f>
        <v>0</v>
      </c>
    </row>
    <row r="29" spans="1:10" ht="15">
      <c r="A29" s="66" t="s">
        <v>383</v>
      </c>
      <c r="B29" s="67">
        <f>COUNTIF(Raw_Data!I:I,A29)</f>
        <v>4</v>
      </c>
      <c r="C29" s="67">
        <f>COUNTIFS(Death_and_Recovered!H:H,A29,Death_and_Recovered!E:E,"Recovered")</f>
        <v>0</v>
      </c>
      <c r="D29" s="67">
        <f>COUNTIFS(Death_and_Recovered!H:H,A29,Death_and_Recovered!E:E,"Deceased")</f>
        <v>0</v>
      </c>
      <c r="E29" s="62">
        <f t="shared" si="1"/>
        <v>4</v>
      </c>
      <c r="F29" s="63">
        <v>43927.419074074074</v>
      </c>
      <c r="G29" s="68" t="str">
        <f>VLOOKUP(A29,State_codes!$B$2:$C$38, 2, FALSE)</f>
        <v>JH</v>
      </c>
      <c r="H29" s="69">
        <f ca="1">IF(INT((TEXT(NOW(),"HH")))&lt;7,COUNTIFS(Raw_Data!$I:$I,$A29,Raw_Data!$C:$C,(TODAY()-1)),COUNTIFS(Raw_Data!$I:$I,$A29,Raw_Data!$C:$C,(TODAY())))</f>
        <v>0</v>
      </c>
      <c r="I29" s="69">
        <f ca="1">IF(INT(TEXT(NOW(),"HH"))&lt;7,COUNTIFS(Death_and_Recovered!$H:$H,$A29,Death_and_Recovered!$B:$B,(TODAY()-1),Death_and_Recovered!$E:$E,"Recovered"),COUNTIFS(Death_and_Recovered!$H:$H,$A29,Death_and_Recovered!$B:$B,(TODAY()),Death_and_Recovered!$E:$E,"Recovered"))</f>
        <v>0</v>
      </c>
      <c r="J29" s="69">
        <f ca="1">IF(INT(TEXT(NOW(),"HH"))&lt;7,COUNTIFS(Death_and_Recovered!$H:$H,$A29,Death_and_Recovered!$B:$B,(TODAY()-1),Death_and_Recovered!$E:$E,"Deceased"),COUNTIFS(Death_and_Recovered!$H:$H,$A29,Death_and_Recovered!$B:$B,TODAY(),Death_and_Recovered!$E:$E,"Deceased"))</f>
        <v>0</v>
      </c>
    </row>
    <row r="30" spans="1:10" ht="15">
      <c r="A30" s="66" t="s">
        <v>399</v>
      </c>
      <c r="B30" s="67">
        <f>COUNTIF(Raw_Data!I:I,A30)</f>
        <v>2</v>
      </c>
      <c r="C30" s="67">
        <f>COUNTIFS(Death_and_Recovered!H:H,A30,Death_and_Recovered!E:E,"Recovered")</f>
        <v>1</v>
      </c>
      <c r="D30" s="67">
        <f>COUNTIFS(Death_and_Recovered!H:H,A30,Death_and_Recovered!E:E,"Deceased")</f>
        <v>0</v>
      </c>
      <c r="E30" s="62">
        <f t="shared" si="1"/>
        <v>1</v>
      </c>
      <c r="F30" s="63">
        <v>43927.94159722222</v>
      </c>
      <c r="G30" s="68" t="str">
        <f>VLOOKUP(A30,State_codes!$B$2:$C$38, 2, FALSE)</f>
        <v>MN</v>
      </c>
      <c r="H30" s="69">
        <f ca="1">IF(INT((TEXT(NOW(),"HH")))&lt;7,COUNTIFS(Raw_Data!$I:$I,$A30,Raw_Data!$C:$C,(TODAY()-1)),COUNTIFS(Raw_Data!$I:$I,$A30,Raw_Data!$C:$C,(TODAY())))</f>
        <v>0</v>
      </c>
      <c r="I30" s="69">
        <f ca="1">IF(INT(TEXT(NOW(),"HH"))&lt;7,COUNTIFS(Death_and_Recovered!$H:$H,$A30,Death_and_Recovered!$B:$B,(TODAY()-1),Death_and_Recovered!$E:$E,"Recovered"),COUNTIFS(Death_and_Recovered!$H:$H,$A30,Death_and_Recovered!$B:$B,(TODAY()),Death_and_Recovered!$E:$E,"Recovered"))</f>
        <v>0</v>
      </c>
      <c r="J30" s="69">
        <f ca="1">IF(INT(TEXT(NOW(),"HH"))&lt;7,COUNTIFS(Death_and_Recovered!$H:$H,$A30,Death_and_Recovered!$B:$B,(TODAY()-1),Death_and_Recovered!$E:$E,"Deceased"),COUNTIFS(Death_and_Recovered!$H:$H,$A30,Death_and_Recovered!$B:$B,TODAY(),Death_and_Recovered!$E:$E,"Deceased"))</f>
        <v>0</v>
      </c>
    </row>
    <row r="31" spans="1:10" ht="15">
      <c r="A31" s="66" t="s">
        <v>414</v>
      </c>
      <c r="B31" s="67">
        <f>COUNTIF(Raw_Data!I:I,A31)</f>
        <v>1</v>
      </c>
      <c r="C31" s="67">
        <f>COUNTIFS(Death_and_Recovered!H:H,A31,Death_and_Recovered!E:E,"Recovered")</f>
        <v>0</v>
      </c>
      <c r="D31" s="67">
        <f>COUNTIFS(Death_and_Recovered!H:H,A31,Death_and_Recovered!E:E,"Deceased")</f>
        <v>0</v>
      </c>
      <c r="E31" s="62">
        <f t="shared" si="1"/>
        <v>1</v>
      </c>
      <c r="F31" s="63">
        <v>43916.305196759262</v>
      </c>
      <c r="G31" s="68" t="str">
        <f>VLOOKUP(A31,State_codes!$B$2:$C$38, 2, FALSE)</f>
        <v>MZ</v>
      </c>
      <c r="H31" s="69">
        <f ca="1">IF(INT((TEXT(NOW(),"HH")))&lt;7,COUNTIFS(Raw_Data!$I:$I,$A31,Raw_Data!$C:$C,(TODAY()-1)),COUNTIFS(Raw_Data!$I:$I,$A31,Raw_Data!$C:$C,(TODAY())))</f>
        <v>0</v>
      </c>
      <c r="I31" s="69">
        <f ca="1">IF(INT(TEXT(NOW(),"HH"))&lt;7,COUNTIFS(Death_and_Recovered!$H:$H,$A31,Death_and_Recovered!$B:$B,(TODAY()-1),Death_and_Recovered!$E:$E,"Recovered"),COUNTIFS(Death_and_Recovered!$H:$H,$A31,Death_and_Recovered!$B:$B,(TODAY()),Death_and_Recovered!$E:$E,"Recovered"))</f>
        <v>0</v>
      </c>
      <c r="J31" s="69">
        <f ca="1">IF(INT(TEXT(NOW(),"HH"))&lt;7,COUNTIFS(Death_and_Recovered!$H:$H,$A31,Death_and_Recovered!$B:$B,(TODAY()-1),Death_and_Recovered!$E:$E,"Deceased"),COUNTIFS(Death_and_Recovered!$H:$H,$A31,Death_and_Recovered!$B:$B,TODAY(),Death_and_Recovered!$E:$E,"Deceased"))</f>
        <v>0</v>
      </c>
    </row>
    <row r="32" spans="1:10" ht="15">
      <c r="A32" s="66" t="s">
        <v>431</v>
      </c>
      <c r="B32" s="67">
        <f>COUNTIF(Raw_Data!I:I,A32)</f>
        <v>1</v>
      </c>
      <c r="C32" s="67">
        <f>COUNTIFS(Death_and_Recovered!H:H,A32,Death_and_Recovered!E:E,"Recovered")</f>
        <v>0</v>
      </c>
      <c r="D32" s="67">
        <f>COUNTIFS(Death_and_Recovered!H:H,A32,Death_and_Recovered!E:E,"Deceased")</f>
        <v>0</v>
      </c>
      <c r="E32" s="62">
        <f t="shared" si="1"/>
        <v>1</v>
      </c>
      <c r="F32" s="63">
        <v>43923.487858796296</v>
      </c>
      <c r="G32" s="68" t="str">
        <f>VLOOKUP(A32,State_codes!$B$2:$C$38, 2, FALSE)</f>
        <v>AR</v>
      </c>
      <c r="H32" s="69">
        <f ca="1">IF(INT((TEXT(NOW(),"HH")))&lt;7,COUNTIFS(Raw_Data!$I:$I,$A32,Raw_Data!$C:$C,(TODAY()-1)),COUNTIFS(Raw_Data!$I:$I,$A32,Raw_Data!$C:$C,(TODAY())))</f>
        <v>0</v>
      </c>
      <c r="I32" s="69">
        <f ca="1">IF(INT(TEXT(NOW(),"HH"))&lt;7,COUNTIFS(Death_and_Recovered!$H:$H,$A32,Death_and_Recovered!$B:$B,(TODAY()-1),Death_and_Recovered!$E:$E,"Recovered"),COUNTIFS(Death_and_Recovered!$H:$H,$A32,Death_and_Recovered!$B:$B,(TODAY()),Death_and_Recovered!$E:$E,"Recovered"))</f>
        <v>0</v>
      </c>
      <c r="J32" s="69">
        <f ca="1">IF(INT(TEXT(NOW(),"HH"))&lt;7,COUNTIFS(Death_and_Recovered!$H:$H,$A32,Death_and_Recovered!$B:$B,(TODAY()-1),Death_and_Recovered!$E:$E,"Deceased"),COUNTIFS(Death_and_Recovered!$H:$H,$A32,Death_and_Recovered!$B:$B,TODAY(),Death_and_Recovered!$E:$E,"Deceased"))</f>
        <v>0</v>
      </c>
    </row>
    <row r="33" spans="1:10" ht="15">
      <c r="A33" s="66" t="s">
        <v>442</v>
      </c>
      <c r="B33" s="67">
        <f>COUNTIF(Raw_Data!I:I,A33)</f>
        <v>1</v>
      </c>
      <c r="C33" s="67">
        <f>COUNTIFS(Death_and_Recovered!H:H,A33,Death_and_Recovered!E:E,"Recovered")</f>
        <v>0</v>
      </c>
      <c r="D33" s="67">
        <f>COUNTIFS(Death_and_Recovered!H:H,A33,Death_and_Recovered!E:E,"Deceased")</f>
        <v>0</v>
      </c>
      <c r="E33" s="62">
        <f t="shared" si="1"/>
        <v>1</v>
      </c>
      <c r="F33" s="63">
        <v>43927.640567129631</v>
      </c>
      <c r="G33" s="68" t="str">
        <f>VLOOKUP(A33,State_codes!$B$2:$C$38, 2, FALSE)</f>
        <v>DN</v>
      </c>
      <c r="H33" s="69">
        <f ca="1">IF(INT((TEXT(NOW(),"HH")))&lt;7,COUNTIFS(Raw_Data!$I:$I,$A33,Raw_Data!$C:$C,(TODAY()-1)),COUNTIFS(Raw_Data!$I:$I,$A33,Raw_Data!$C:$C,(TODAY())))</f>
        <v>0</v>
      </c>
      <c r="I33" s="69">
        <f ca="1">IF(INT(TEXT(NOW(),"HH"))&lt;7,COUNTIFS(Death_and_Recovered!$H:$H,$A33,Death_and_Recovered!$B:$B,(TODAY()-1),Death_and_Recovered!$E:$E,"Recovered"),COUNTIFS(Death_and_Recovered!$H:$H,$A33,Death_and_Recovered!$B:$B,(TODAY()),Death_and_Recovered!$E:$E,"Recovered"))</f>
        <v>0</v>
      </c>
      <c r="J33" s="69">
        <f ca="1">IF(INT(TEXT(NOW(),"HH"))&lt;7,COUNTIFS(Death_and_Recovered!$H:$H,$A33,Death_and_Recovered!$B:$B,(TODAY()-1),Death_and_Recovered!$E:$E,"Deceased"),COUNTIFS(Death_and_Recovered!$H:$H,$A33,Death_and_Recovered!$B:$B,TODAY(),Death_and_Recovered!$E:$E,"Deceased"))</f>
        <v>0</v>
      </c>
    </row>
    <row r="34" spans="1:10" ht="15">
      <c r="A34" s="66" t="s">
        <v>457</v>
      </c>
      <c r="B34" s="67">
        <f>COUNTIF(Raw_Data!I:I,A34)</f>
        <v>0</v>
      </c>
      <c r="C34" s="67">
        <f>COUNTIFS(Death_and_Recovered!H:H,A34,Death_and_Recovered!E:E,"Recovered")</f>
        <v>0</v>
      </c>
      <c r="D34" s="67">
        <f>COUNTIFS(Death_and_Recovered!H:H,A34,Death_and_Recovered!E:E,"Deceased")</f>
        <v>0</v>
      </c>
      <c r="E34" s="62">
        <f t="shared" si="1"/>
        <v>0</v>
      </c>
      <c r="F34" s="63">
        <v>43916.305196759262</v>
      </c>
      <c r="G34" s="68" t="str">
        <f>VLOOKUP(A34,State_codes!$B$2:$C$38, 2, FALSE)</f>
        <v>DD</v>
      </c>
      <c r="H34" s="69">
        <f ca="1">IF(INT((TEXT(NOW(),"HH")))&lt;7,COUNTIFS(Raw_Data!$I:$I,$A34,Raw_Data!$C:$C,(TODAY()-1)),COUNTIFS(Raw_Data!$I:$I,$A34,Raw_Data!$C:$C,(TODAY())))</f>
        <v>0</v>
      </c>
      <c r="I34" s="69">
        <f ca="1">IF(INT(TEXT(NOW(),"HH"))&lt;7,COUNTIFS(Death_and_Recovered!$H:$H,$A34,Death_and_Recovered!$B:$B,(TODAY()-1),Death_and_Recovered!$E:$E,"Recovered"),COUNTIFS(Death_and_Recovered!$H:$H,$A34,Death_and_Recovered!$B:$B,(TODAY()),Death_and_Recovered!$E:$E,"Recovered"))</f>
        <v>0</v>
      </c>
      <c r="J34" s="69">
        <f ca="1">IF(INT(TEXT(NOW(),"HH"))&lt;7,COUNTIFS(Death_and_Recovered!$H:$H,$A34,Death_and_Recovered!$B:$B,(TODAY()-1),Death_and_Recovered!$E:$E,"Deceased"),COUNTIFS(Death_and_Recovered!$H:$H,$A34,Death_and_Recovered!$B:$B,TODAY(),Death_and_Recovered!$E:$E,"Deceased"))</f>
        <v>0</v>
      </c>
    </row>
    <row r="35" spans="1:10" ht="15">
      <c r="A35" s="66" t="s">
        <v>468</v>
      </c>
      <c r="B35" s="67">
        <f>COUNTIF(Raw_Data!I:I,A35)</f>
        <v>0</v>
      </c>
      <c r="C35" s="67">
        <f>COUNTIFS(Death_and_Recovered!H:H,A35,Death_and_Recovered!E:E,"Recovered")</f>
        <v>0</v>
      </c>
      <c r="D35" s="67">
        <f>COUNTIFS(Death_and_Recovered!H:H,A35,Death_and_Recovered!E:E,"Deceased")</f>
        <v>0</v>
      </c>
      <c r="E35" s="62">
        <f t="shared" si="1"/>
        <v>0</v>
      </c>
      <c r="F35" s="63">
        <v>43916.305196759262</v>
      </c>
      <c r="G35" s="68" t="str">
        <f>VLOOKUP(A35,State_codes!$B$2:$C$38, 2, FALSE)</f>
        <v>LD</v>
      </c>
      <c r="H35" s="69">
        <f ca="1">IF(INT((TEXT(NOW(),"HH")))&lt;7,COUNTIFS(Raw_Data!$I:$I,$A35,Raw_Data!$C:$C,(TODAY()-1)),COUNTIFS(Raw_Data!$I:$I,$A35,Raw_Data!$C:$C,(TODAY())))</f>
        <v>0</v>
      </c>
      <c r="I35" s="69">
        <f ca="1">IF(INT(TEXT(NOW(),"HH"))&lt;7,COUNTIFS(Death_and_Recovered!$H:$H,$A35,Death_and_Recovered!$B:$B,(TODAY()-1),Death_and_Recovered!$E:$E,"Recovered"),COUNTIFS(Death_and_Recovered!$H:$H,$A35,Death_and_Recovered!$B:$B,(TODAY()),Death_and_Recovered!$E:$E,"Recovered"))</f>
        <v>0</v>
      </c>
      <c r="J35" s="69">
        <f ca="1">IF(INT(TEXT(NOW(),"HH"))&lt;7,COUNTIFS(Death_and_Recovered!$H:$H,$A35,Death_and_Recovered!$B:$B,(TODAY()-1),Death_and_Recovered!$E:$E,"Deceased"),COUNTIFS(Death_and_Recovered!$H:$H,$A35,Death_and_Recovered!$B:$B,TODAY(),Death_and_Recovered!$E:$E,"Deceased"))</f>
        <v>0</v>
      </c>
    </row>
    <row r="36" spans="1:10" ht="15">
      <c r="A36" s="66" t="s">
        <v>483</v>
      </c>
      <c r="B36" s="67">
        <f>COUNTIF(Raw_Data!I:I,A36)</f>
        <v>0</v>
      </c>
      <c r="C36" s="67">
        <f>COUNTIFS(Death_and_Recovered!H:H,A36,Death_and_Recovered!E:E,"Recovered")</f>
        <v>0</v>
      </c>
      <c r="D36" s="67">
        <f>COUNTIFS(Death_and_Recovered!H:H,A36,Death_and_Recovered!E:E,"Deceased")</f>
        <v>0</v>
      </c>
      <c r="E36" s="62">
        <f t="shared" si="1"/>
        <v>0</v>
      </c>
      <c r="F36" s="63">
        <v>43916.305196759262</v>
      </c>
      <c r="G36" s="68" t="str">
        <f>VLOOKUP(A36,State_codes!$B$2:$C$38, 2, FALSE)</f>
        <v>ML</v>
      </c>
      <c r="H36" s="69">
        <f ca="1">IF(INT((TEXT(NOW(),"HH")))&lt;7,COUNTIFS(Raw_Data!$I:$I,$A36,Raw_Data!$C:$C,(TODAY()-1)),COUNTIFS(Raw_Data!$I:$I,$A36,Raw_Data!$C:$C,(TODAY())))</f>
        <v>0</v>
      </c>
      <c r="I36" s="69">
        <f ca="1">IF(INT(TEXT(NOW(),"HH"))&lt;7,COUNTIFS(Death_and_Recovered!$H:$H,$A36,Death_and_Recovered!$B:$B,(TODAY()-1),Death_and_Recovered!$E:$E,"Recovered"),COUNTIFS(Death_and_Recovered!$H:$H,$A36,Death_and_Recovered!$B:$B,(TODAY()),Death_and_Recovered!$E:$E,"Recovered"))</f>
        <v>0</v>
      </c>
      <c r="J36" s="69">
        <f ca="1">IF(INT(TEXT(NOW(),"HH"))&lt;7,COUNTIFS(Death_and_Recovered!$H:$H,$A36,Death_and_Recovered!$B:$B,(TODAY()-1),Death_and_Recovered!$E:$E,"Deceased"),COUNTIFS(Death_and_Recovered!$H:$H,$A36,Death_and_Recovered!$B:$B,TODAY(),Death_and_Recovered!$E:$E,"Deceased"))</f>
        <v>0</v>
      </c>
    </row>
    <row r="37" spans="1:10" ht="15">
      <c r="A37" s="66" t="s">
        <v>497</v>
      </c>
      <c r="B37" s="67">
        <f>COUNTIF(Raw_Data!I:I,A37)</f>
        <v>0</v>
      </c>
      <c r="C37" s="67">
        <f>COUNTIFS(Death_and_Recovered!H:H,A37,Death_and_Recovered!E:E,"Recovered")</f>
        <v>0</v>
      </c>
      <c r="D37" s="67">
        <f>COUNTIFS(Death_and_Recovered!H:H,A37,Death_and_Recovered!E:E,"Deceased")</f>
        <v>0</v>
      </c>
      <c r="E37" s="62">
        <f t="shared" si="1"/>
        <v>0</v>
      </c>
      <c r="F37" s="63">
        <v>43916.305196759262</v>
      </c>
      <c r="G37" s="68" t="str">
        <f>VLOOKUP(A37,State_codes!$B$2:$C$38, 2, FALSE)</f>
        <v>NL</v>
      </c>
      <c r="H37" s="69">
        <f ca="1">IF(INT((TEXT(NOW(),"HH")))&lt;7,COUNTIFS(Raw_Data!$I:$I,$A37,Raw_Data!$C:$C,(TODAY()-1)),COUNTIFS(Raw_Data!$I:$I,$A37,Raw_Data!$C:$C,(TODAY())))</f>
        <v>0</v>
      </c>
      <c r="I37" s="69">
        <f ca="1">IF(INT(TEXT(NOW(),"HH"))&lt;7,COUNTIFS(Death_and_Recovered!$H:$H,$A37,Death_and_Recovered!$B:$B,(TODAY()-1),Death_and_Recovered!$E:$E,"Recovered"),COUNTIFS(Death_and_Recovered!$H:$H,$A37,Death_and_Recovered!$B:$B,(TODAY()),Death_and_Recovered!$E:$E,"Recovered"))</f>
        <v>0</v>
      </c>
      <c r="J37" s="69">
        <f ca="1">IF(INT(TEXT(NOW(),"HH"))&lt;7,COUNTIFS(Death_and_Recovered!$H:$H,$A37,Death_and_Recovered!$B:$B,(TODAY()-1),Death_and_Recovered!$E:$E,"Deceased"),COUNTIFS(Death_and_Recovered!$H:$H,$A37,Death_and_Recovered!$B:$B,TODAY(),Death_and_Recovered!$E:$E,"Deceased"))</f>
        <v>0</v>
      </c>
    </row>
    <row r="38" spans="1:10" ht="15">
      <c r="A38" s="66" t="s">
        <v>508</v>
      </c>
      <c r="B38" s="67">
        <f>COUNTIF(Raw_Data!I:I,A38)</f>
        <v>0</v>
      </c>
      <c r="C38" s="67">
        <f>COUNTIFS(Death_and_Recovered!H:H,A38,Death_and_Recovered!E:E,"Recovered")</f>
        <v>0</v>
      </c>
      <c r="D38" s="67">
        <f>COUNTIFS(Death_and_Recovered!H:H,A38,Death_and_Recovered!E:E,"Deceased")</f>
        <v>0</v>
      </c>
      <c r="E38" s="62">
        <f t="shared" si="1"/>
        <v>0</v>
      </c>
      <c r="F38" s="63">
        <v>43916.305196759262</v>
      </c>
      <c r="G38" s="68" t="str">
        <f>VLOOKUP(A38,State_codes!$B$2:$C$38, 2, FALSE)</f>
        <v>SK</v>
      </c>
      <c r="H38" s="69">
        <f ca="1">IF(INT((TEXT(NOW(),"HH")))&lt;7,COUNTIFS(Raw_Data!$I:$I,$A38,Raw_Data!$C:$C,(TODAY()-1)),COUNTIFS(Raw_Data!$I:$I,$A38,Raw_Data!$C:$C,(TODAY())))</f>
        <v>0</v>
      </c>
      <c r="I38" s="69">
        <f ca="1">IF(INT(TEXT(NOW(),"HH"))&lt;7,COUNTIFS(Death_and_Recovered!$H:$H,$A38,Death_and_Recovered!$B:$B,(TODAY()-1),Death_and_Recovered!$E:$E,"Recovered"),COUNTIFS(Death_and_Recovered!$H:$H,$A38,Death_and_Recovered!$B:$B,(TODAY()),Death_and_Recovered!$E:$E,"Recovered"))</f>
        <v>0</v>
      </c>
      <c r="J38" s="69">
        <f ca="1">IF(INT(TEXT(NOW(),"HH"))&lt;7,COUNTIFS(Death_and_Recovered!$H:$H,$A38,Death_and_Recovered!$B:$B,(TODAY()-1),Death_and_Recovered!$E:$E,"Deceased"),COUNTIFS(Death_and_Recovered!$H:$H,$A38,Death_and_Recovered!$B:$B,TODAY(),Death_and_Recovered!$E:$E,"Deceased"))</f>
        <v>0</v>
      </c>
    </row>
    <row r="39" spans="1:10" ht="15">
      <c r="A39" s="66" t="s">
        <v>516</v>
      </c>
      <c r="B39" s="67">
        <f>COUNTIF(Raw_Data!I:I,A39)</f>
        <v>1</v>
      </c>
      <c r="C39" s="67">
        <f>COUNTIFS(Death_and_Recovered!H:H,A39,Death_and_Recovered!E:E,"Recovered")</f>
        <v>0</v>
      </c>
      <c r="D39" s="67">
        <f>COUNTIFS(Death_and_Recovered!H:H,A39,Death_and_Recovered!E:E,"Deceased")</f>
        <v>0</v>
      </c>
      <c r="E39" s="62">
        <f t="shared" si="1"/>
        <v>1</v>
      </c>
      <c r="F39" s="63">
        <v>43927.926863425928</v>
      </c>
      <c r="G39" s="68" t="str">
        <f>VLOOKUP(A39,State_codes!$B$2:$C$38, 2, FALSE)</f>
        <v>TR</v>
      </c>
      <c r="H39" s="69">
        <f ca="1">IF(INT((TEXT(NOW(),"HH")))&lt;7,COUNTIFS(Raw_Data!$I:$I,$A39,Raw_Data!$C:$C,(TODAY()-1)),COUNTIFS(Raw_Data!$I:$I,$A39,Raw_Data!$C:$C,(TODAY())))</f>
        <v>0</v>
      </c>
      <c r="I39" s="69">
        <f ca="1">IF(INT(TEXT(NOW(),"HH"))&lt;7,COUNTIFS(Death_and_Recovered!$H:$H,$A39,Death_and_Recovered!$B:$B,(TODAY()-1),Death_and_Recovered!$E:$E,"Recovered"),COUNTIFS(Death_and_Recovered!$H:$H,$A39,Death_and_Recovered!$B:$B,(TODAY()),Death_and_Recovered!$E:$E,"Recovered"))</f>
        <v>0</v>
      </c>
      <c r="J39" s="69">
        <f ca="1">IF(INT(TEXT(NOW(),"HH"))&lt;7,COUNTIFS(Death_and_Recovered!$H:$H,$A39,Death_and_Recovered!$B:$B,(TODAY()-1),Death_and_Recovered!$E:$E,"Deceased"),COUNTIFS(Death_and_Recovered!$H:$H,$A39,Death_and_Recovered!$B:$B,TODAY(),Death_and_Recovered!$E:$E,"Deceased"))</f>
        <v>0</v>
      </c>
    </row>
  </sheetData>
  <autoFilter ref="A1:J39" xr:uid="{00000000-0009-0000-0000-000003000000}"/>
  <customSheetViews>
    <customSheetView guid="{63BFCC50-DE8C-41A8-9698-2E1BE4C712D6}" filter="1" showAutoFilter="1">
      <pageMargins left="0.7" right="0.7" top="0.75" bottom="0.75" header="0.3" footer="0.3"/>
      <autoFilter ref="A1:F39" xr:uid="{00000000-0000-0000-0000-000000000000}"/>
    </customSheetView>
  </customSheetView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J39"/>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ColWidth="14.42578125" defaultRowHeight="15.75" customHeight="1"/>
  <cols>
    <col min="1" max="1" width="25.85546875" customWidth="1"/>
    <col min="2" max="2" width="15.28515625" customWidth="1"/>
    <col min="6" max="6" width="20.85546875" customWidth="1"/>
    <col min="7" max="7" width="20.42578125" customWidth="1"/>
    <col min="8" max="9" width="15.5703125" customWidth="1"/>
    <col min="10" max="10" width="12.5703125" customWidth="1"/>
  </cols>
  <sheetData>
    <row r="1" spans="1:10" ht="15.75" customHeight="1">
      <c r="A1" s="55" t="s">
        <v>20</v>
      </c>
      <c r="B1" s="56" t="s">
        <v>161</v>
      </c>
      <c r="C1" s="57" t="s">
        <v>51</v>
      </c>
      <c r="D1" s="57" t="s">
        <v>166</v>
      </c>
      <c r="E1" s="58" t="s">
        <v>6</v>
      </c>
      <c r="F1" s="57" t="s">
        <v>167</v>
      </c>
      <c r="G1" s="57" t="s">
        <v>168</v>
      </c>
      <c r="H1" s="59" t="s">
        <v>169</v>
      </c>
      <c r="I1" s="59" t="s">
        <v>171</v>
      </c>
      <c r="J1" s="59" t="s">
        <v>172</v>
      </c>
    </row>
    <row r="2" spans="1:10" ht="15.75" customHeight="1">
      <c r="A2" s="60" t="s">
        <v>81</v>
      </c>
      <c r="B2" s="61">
        <f>SUM($B$3:$B$39)</f>
        <v>4917</v>
      </c>
      <c r="C2" s="61">
        <f t="shared" ref="C2:D2" si="0">SUM(C3:C39)</f>
        <v>386</v>
      </c>
      <c r="D2" s="61">
        <f t="shared" si="0"/>
        <v>137</v>
      </c>
      <c r="E2" s="62">
        <f t="shared" ref="E2:E39" si="1">B2-C2-D2</f>
        <v>4394</v>
      </c>
      <c r="F2" s="63">
        <v>43927.007916666669</v>
      </c>
      <c r="G2" s="64" t="s">
        <v>176</v>
      </c>
      <c r="H2" s="65">
        <f ca="1">SUM($H$3:$H$40)</f>
        <v>139</v>
      </c>
      <c r="I2" s="65">
        <f ca="1">SUM($I$3:$I$40)</f>
        <v>4</v>
      </c>
      <c r="J2" s="65">
        <f ca="1">SUM($J$3:$J$40)</f>
        <v>4</v>
      </c>
    </row>
    <row r="3" spans="1:10" ht="15.75" customHeight="1">
      <c r="A3" s="66" t="s">
        <v>45</v>
      </c>
      <c r="B3" s="67">
        <f>COUNTIF(Raw_Data!I:I,A3)</f>
        <v>891</v>
      </c>
      <c r="C3" s="67">
        <f>COUNTIFS(Death_and_Recovered!H:H,A3,Death_and_Recovered!E:E,"Recovered")</f>
        <v>70</v>
      </c>
      <c r="D3" s="67">
        <f>COUNTIFS(Death_and_Recovered!H:H,A3,Death_and_Recovered!E:E,"Deceased")</f>
        <v>52</v>
      </c>
      <c r="E3" s="62">
        <f t="shared" si="1"/>
        <v>769</v>
      </c>
      <c r="F3" s="63">
        <v>43926.849016203705</v>
      </c>
      <c r="G3" s="68" t="str">
        <f>VLOOKUP(A3,State_codes!$B$2:$C$38, 2, FALSE)</f>
        <v>MH</v>
      </c>
      <c r="H3" s="69">
        <f ca="1">IF(INT((TEXT(NOW(),"HH")))&lt;7,COUNTIFS(Raw_Data!$I:$I,$A3,Raw_Data!$C:$C,(TODAY()-1)),COUNTIFS(Raw_Data!$I:$I,$A3,Raw_Data!$C:$C,(TODAY())))</f>
        <v>23</v>
      </c>
      <c r="I3" s="69">
        <f ca="1">IF(INT(TEXT(NOW(),"HH"))&lt;7,COUNTIFS(Death_and_Recovered!$H:$H,$A3,Death_and_Recovered!$B:$B,(TODAY()-1),Death_and_Recovered!$E:$E,"Recovered"),COUNTIFS(Death_and_Recovered!$H:$H,$A3,Death_and_Recovered!$B:$B,(TODAY()),Death_and_Recovered!$E:$E,"Recovered"))</f>
        <v>0</v>
      </c>
      <c r="J3" s="69">
        <f ca="1">IF(INT(TEXT(NOW(),"HH"))&lt;7,COUNTIFS(Death_and_Recovered!$H:$H,$A3,Death_and_Recovered!$B:$B,(TODAY()-1),Death_and_Recovered!$E:$E,"Deceased"),COUNTIFS(Death_and_Recovered!$H:$H,$A3,Death_and_Recovered!$B:$B,TODAY(),Death_and_Recovered!$E:$E,"Deceased"))</f>
        <v>0</v>
      </c>
    </row>
    <row r="4" spans="1:10" ht="15.75" customHeight="1">
      <c r="A4" s="66" t="s">
        <v>158</v>
      </c>
      <c r="B4" s="67">
        <f>COUNTIF(Raw_Data!I:I,A4)</f>
        <v>621</v>
      </c>
      <c r="C4" s="67">
        <f>COUNTIFS(Death_and_Recovered!H:H,A4,Death_and_Recovered!E:E,"Recovered")</f>
        <v>13</v>
      </c>
      <c r="D4" s="67">
        <f>COUNTIFS(Death_and_Recovered!H:H,A4,Death_and_Recovered!E:E,"Deceased")</f>
        <v>5</v>
      </c>
      <c r="E4" s="62">
        <f t="shared" si="1"/>
        <v>603</v>
      </c>
      <c r="F4" s="63">
        <v>43926.782951388886</v>
      </c>
      <c r="G4" s="68" t="str">
        <f>VLOOKUP(A4,State_codes!$B$2:$C$38, 2, FALSE)</f>
        <v>TN</v>
      </c>
      <c r="H4" s="69">
        <f ca="1">IF(INT((TEXT(NOW(),"HH")))&lt;7,COUNTIFS(Raw_Data!$I:$I,$A4,Raw_Data!$C:$C,(TODAY()-1)),COUNTIFS(Raw_Data!$I:$I,$A4,Raw_Data!$C:$C,(TODAY())))</f>
        <v>0</v>
      </c>
      <c r="I4" s="69">
        <f ca="1">IF(INT(TEXT(NOW(),"HH"))&lt;7,COUNTIFS(Death_and_Recovered!$H:$H,$A4,Death_and_Recovered!$B:$B,(TODAY()-1),Death_and_Recovered!$E:$E,"Recovered"),COUNTIFS(Death_and_Recovered!$H:$H,$A4,Death_and_Recovered!$B:$B,(TODAY()),Death_and_Recovered!$E:$E,"Recovered"))</f>
        <v>0</v>
      </c>
      <c r="J4" s="69">
        <f ca="1">IF(INT(TEXT(NOW(),"HH"))&lt;7,COUNTIFS(Death_and_Recovered!$H:$H,$A4,Death_and_Recovered!$B:$B,(TODAY()-1),Death_and_Recovered!$E:$E,"Deceased"),COUNTIFS(Death_and_Recovered!$H:$H,$A4,Death_and_Recovered!$B:$B,TODAY(),Death_and_Recovered!$E:$E,"Deceased"))</f>
        <v>0</v>
      </c>
    </row>
    <row r="5" spans="1:10" ht="15.75" customHeight="1">
      <c r="A5" s="66" t="s">
        <v>95</v>
      </c>
      <c r="B5" s="67">
        <f>COUNTIF(Raw_Data!I:I,A5)</f>
        <v>525</v>
      </c>
      <c r="C5" s="67">
        <f>COUNTIFS(Death_and_Recovered!H:H,A5,Death_and_Recovered!E:E,"Recovered")</f>
        <v>16</v>
      </c>
      <c r="D5" s="67">
        <f>COUNTIFS(Death_and_Recovered!H:H,A5,Death_and_Recovered!E:E,"Deceased")</f>
        <v>7</v>
      </c>
      <c r="E5" s="62">
        <f t="shared" si="1"/>
        <v>502</v>
      </c>
      <c r="F5" s="63">
        <v>43926.891956018517</v>
      </c>
      <c r="G5" s="68" t="str">
        <f>VLOOKUP(A5,State_codes!$B$2:$C$38, 2, FALSE)</f>
        <v>DL</v>
      </c>
      <c r="H5" s="69">
        <f ca="1">IF(INT((TEXT(NOW(),"HH")))&lt;7,COUNTIFS(Raw_Data!$I:$I,$A5,Raw_Data!$C:$C,(TODAY()-1)),COUNTIFS(Raw_Data!$I:$I,$A5,Raw_Data!$C:$C,(TODAY())))</f>
        <v>0</v>
      </c>
      <c r="I5" s="69">
        <f ca="1">IF(INT(TEXT(NOW(),"HH"))&lt;7,COUNTIFS(Death_and_Recovered!$H:$H,$A5,Death_and_Recovered!$B:$B,(TODAY()-1),Death_and_Recovered!$E:$E,"Recovered"),COUNTIFS(Death_and_Recovered!$H:$H,$A5,Death_and_Recovered!$B:$B,(TODAY()),Death_and_Recovered!$E:$E,"Recovered"))</f>
        <v>0</v>
      </c>
      <c r="J5" s="69">
        <f ca="1">IF(INT(TEXT(NOW(),"HH"))&lt;7,COUNTIFS(Death_and_Recovered!$H:$H,$A5,Death_and_Recovered!$B:$B,(TODAY()-1),Death_and_Recovered!$E:$E,"Deceased"),COUNTIFS(Death_and_Recovered!$H:$H,$A5,Death_and_Recovered!$B:$B,TODAY(),Death_and_Recovered!$E:$E,"Deceased"))</f>
        <v>0</v>
      </c>
    </row>
    <row r="6" spans="1:10" ht="15.75" customHeight="1">
      <c r="A6" s="66" t="s">
        <v>47</v>
      </c>
      <c r="B6" s="67">
        <f>COUNTIF(Raw_Data!I:I,A6)</f>
        <v>327</v>
      </c>
      <c r="C6" s="67">
        <f>COUNTIFS(Death_and_Recovered!H:H,A6,Death_and_Recovered!E:E,"Recovered")</f>
        <v>59</v>
      </c>
      <c r="D6" s="67">
        <f>COUNTIFS(Death_and_Recovered!H:H,A6,Death_and_Recovered!E:E,"Deceased")</f>
        <v>2</v>
      </c>
      <c r="E6" s="62">
        <f t="shared" si="1"/>
        <v>266</v>
      </c>
      <c r="F6" s="63">
        <v>43926.757939814815</v>
      </c>
      <c r="G6" s="68" t="str">
        <f>VLOOKUP(A6,State_codes!$B$2:$C$38, 2, FALSE)</f>
        <v>KL</v>
      </c>
      <c r="H6" s="69">
        <f ca="1">IF(INT((TEXT(NOW(),"HH")))&lt;7,COUNTIFS(Raw_Data!$I:$I,$A6,Raw_Data!$C:$C,(TODAY()-1)),COUNTIFS(Raw_Data!$I:$I,$A6,Raw_Data!$C:$C,(TODAY())))</f>
        <v>0</v>
      </c>
      <c r="I6" s="69">
        <f ca="1">IF(INT(TEXT(NOW(),"HH"))&lt;7,COUNTIFS(Death_and_Recovered!$H:$H,$A6,Death_and_Recovered!$B:$B,(TODAY()-1),Death_and_Recovered!$E:$E,"Recovered"),COUNTIFS(Death_and_Recovered!$H:$H,$A6,Death_and_Recovered!$B:$B,(TODAY()),Death_and_Recovered!$E:$E,"Recovered"))</f>
        <v>0</v>
      </c>
      <c r="J6" s="69">
        <f ca="1">IF(INT(TEXT(NOW(),"HH"))&lt;7,COUNTIFS(Death_and_Recovered!$H:$H,$A6,Death_and_Recovered!$B:$B,(TODAY()-1),Death_and_Recovered!$E:$E,"Deceased"),COUNTIFS(Death_and_Recovered!$H:$H,$A6,Death_and_Recovered!$B:$B,TODAY(),Death_and_Recovered!$E:$E,"Deceased"))</f>
        <v>0</v>
      </c>
    </row>
    <row r="7" spans="1:10" ht="15.75" customHeight="1">
      <c r="A7" s="66" t="s">
        <v>101</v>
      </c>
      <c r="B7" s="67">
        <f>COUNTIF(Raw_Data!I:I,A7)</f>
        <v>364</v>
      </c>
      <c r="C7" s="70">
        <f>COUNTIFS(Death_and_Recovered!H:H,A7,Death_and_Recovered!E:E,"Recovered")</f>
        <v>33</v>
      </c>
      <c r="D7" s="67">
        <f>COUNTIFS(Death_and_Recovered!H:H,A7,Death_and_Recovered!E:E,"Deceased")</f>
        <v>11</v>
      </c>
      <c r="E7" s="62">
        <f t="shared" si="1"/>
        <v>320</v>
      </c>
      <c r="F7" s="63">
        <v>43926.995462962965</v>
      </c>
      <c r="G7" s="68" t="str">
        <f>VLOOKUP(A7,State_codes!$B$2:$C$38, 2, FALSE)</f>
        <v>TG</v>
      </c>
      <c r="H7" s="69">
        <f ca="1">IF(INT((TEXT(NOW(),"HH")))&lt;7,COUNTIFS(Raw_Data!$I:$I,$A7,Raw_Data!$C:$C,(TODAY()-1)),COUNTIFS(Raw_Data!$I:$I,$A7,Raw_Data!$C:$C,(TODAY())))</f>
        <v>0</v>
      </c>
      <c r="I7" s="69">
        <f ca="1">IF(INT(TEXT(NOW(),"HH"))&lt;7,COUNTIFS(Death_and_Recovered!$H:$H,$A7,Death_and_Recovered!$B:$B,(TODAY()-1),Death_and_Recovered!$E:$E,"Recovered"),COUNTIFS(Death_and_Recovered!$H:$H,$A7,Death_and_Recovered!$B:$B,(TODAY()),Death_and_Recovered!$E:$E,"Recovered"))</f>
        <v>0</v>
      </c>
      <c r="J7" s="69">
        <f ca="1">IF(INT(TEXT(NOW(),"HH"))&lt;7,COUNTIFS(Death_and_Recovered!$H:$H,$A7,Death_and_Recovered!$B:$B,(TODAY()-1),Death_and_Recovered!$E:$E,"Deceased"),COUNTIFS(Death_and_Recovered!$H:$H,$A7,Death_and_Recovered!$B:$B,TODAY(),Death_and_Recovered!$E:$E,"Deceased"))</f>
        <v>0</v>
      </c>
    </row>
    <row r="8" spans="1:10" ht="15.75" customHeight="1">
      <c r="A8" s="66" t="s">
        <v>126</v>
      </c>
      <c r="B8" s="67">
        <f>COUNTIF(Raw_Data!I:I,A8)</f>
        <v>305</v>
      </c>
      <c r="C8" s="70">
        <f>COUNTIFS(Death_and_Recovered!H:H,A8,Death_and_Recovered!E:E,"Recovered")</f>
        <v>21</v>
      </c>
      <c r="D8" s="67">
        <f>COUNTIFS(Death_and_Recovered!H:H,A8,Death_and_Recovered!E:E,"Deceased")</f>
        <v>3</v>
      </c>
      <c r="E8" s="62">
        <f t="shared" si="1"/>
        <v>281</v>
      </c>
      <c r="F8" s="63">
        <v>43926.944097222222</v>
      </c>
      <c r="G8" s="68" t="str">
        <f>VLOOKUP(A8,State_codes!$B$2:$C$38, 2, FALSE)</f>
        <v>UP</v>
      </c>
      <c r="H8" s="69">
        <f ca="1">IF(INT((TEXT(NOW(),"HH")))&lt;7,COUNTIFS(Raw_Data!$I:$I,$A8,Raw_Data!$C:$C,(TODAY()-1)),COUNTIFS(Raw_Data!$I:$I,$A8,Raw_Data!$C:$C,(TODAY())))</f>
        <v>0</v>
      </c>
      <c r="I8" s="69">
        <f ca="1">IF(INT(TEXT(NOW(),"HH"))&lt;7,COUNTIFS(Death_and_Recovered!$H:$H,$A8,Death_and_Recovered!$B:$B,(TODAY()-1),Death_and_Recovered!$E:$E,"Recovered"),COUNTIFS(Death_and_Recovered!$H:$H,$A8,Death_and_Recovered!$B:$B,(TODAY()),Death_and_Recovered!$E:$E,"Recovered"))</f>
        <v>0</v>
      </c>
      <c r="J8" s="69">
        <f ca="1">IF(INT(TEXT(NOW(),"HH"))&lt;7,COUNTIFS(Death_and_Recovered!$H:$H,$A8,Death_and_Recovered!$B:$B,(TODAY()-1),Death_and_Recovered!$E:$E,"Deceased"),COUNTIFS(Death_and_Recovered!$H:$H,$A8,Death_and_Recovered!$B:$B,TODAY(),Death_and_Recovered!$E:$E,"Deceased"))</f>
        <v>0</v>
      </c>
    </row>
    <row r="9" spans="1:10" ht="15.75" customHeight="1">
      <c r="A9" s="66" t="s">
        <v>109</v>
      </c>
      <c r="B9" s="67">
        <f>COUNTIF(Raw_Data!I:I,A9)</f>
        <v>325</v>
      </c>
      <c r="C9" s="70">
        <f>COUNTIFS(Death_and_Recovered!H:H,A9,Death_and_Recovered!E:E,"Recovered")</f>
        <v>25</v>
      </c>
      <c r="D9" s="67">
        <f>COUNTIFS(Death_and_Recovered!H:H,A9,Death_and_Recovered!E:E,"Deceased")</f>
        <v>2</v>
      </c>
      <c r="E9" s="62">
        <f t="shared" si="1"/>
        <v>298</v>
      </c>
      <c r="F9" s="63">
        <v>43926.995462962965</v>
      </c>
      <c r="G9" s="68" t="str">
        <f>VLOOKUP(A9,State_codes!$B$2:$C$38, 2, FALSE)</f>
        <v>RJ</v>
      </c>
      <c r="H9" s="69">
        <f ca="1">IF(INT((TEXT(NOW(),"HH")))&lt;7,COUNTIFS(Raw_Data!$I:$I,$A9,Raw_Data!$C:$C,(TODAY()-1)),COUNTIFS(Raw_Data!$I:$I,$A9,Raw_Data!$C:$C,(TODAY())))</f>
        <v>24</v>
      </c>
      <c r="I9" s="69">
        <f ca="1">IF(INT(TEXT(NOW(),"HH"))&lt;7,COUNTIFS(Death_and_Recovered!$H:$H,$A9,Death_and_Recovered!$B:$B,(TODAY()-1),Death_and_Recovered!$E:$E,"Recovered"),COUNTIFS(Death_and_Recovered!$H:$H,$A9,Death_and_Recovered!$B:$B,(TODAY()),Death_and_Recovered!$E:$E,"Recovered"))</f>
        <v>0</v>
      </c>
      <c r="J9" s="69">
        <f ca="1">IF(INT(TEXT(NOW(),"HH"))&lt;7,COUNTIFS(Death_and_Recovered!$H:$H,$A9,Death_and_Recovered!$B:$B,(TODAY()-1),Death_and_Recovered!$E:$E,"Deceased"),COUNTIFS(Death_and_Recovered!$H:$H,$A9,Death_and_Recovered!$B:$B,TODAY(),Death_and_Recovered!$E:$E,"Deceased"))</f>
        <v>0</v>
      </c>
    </row>
    <row r="10" spans="1:10" ht="15.75" customHeight="1">
      <c r="A10" s="66" t="s">
        <v>236</v>
      </c>
      <c r="B10" s="67">
        <f>COUNTIF(Raw_Data!I:I,A10)</f>
        <v>304</v>
      </c>
      <c r="C10" s="67">
        <f>COUNTIFS(Death_and_Recovered!H:H,A10,Death_and_Recovered!E:E,"Recovered")</f>
        <v>5</v>
      </c>
      <c r="D10" s="67">
        <f>COUNTIFS(Death_and_Recovered!H:H,A10,Death_and_Recovered!E:E,"Deceased")</f>
        <v>3</v>
      </c>
      <c r="E10" s="62">
        <f t="shared" si="1"/>
        <v>296</v>
      </c>
      <c r="F10" s="63">
        <v>43926.818449074075</v>
      </c>
      <c r="G10" s="68" t="str">
        <f>VLOOKUP(A10,State_codes!$B$2:$C$38, 2, FALSE)</f>
        <v>AP</v>
      </c>
      <c r="H10" s="69">
        <f ca="1">IF(INT((TEXT(NOW(),"HH")))&lt;7,COUNTIFS(Raw_Data!$I:$I,$A10,Raw_Data!$C:$C,(TODAY()-1)),COUNTIFS(Raw_Data!$I:$I,$A10,Raw_Data!$C:$C,(TODAY())))</f>
        <v>1</v>
      </c>
      <c r="I10" s="69">
        <f ca="1">IF(INT(TEXT(NOW(),"HH"))&lt;7,COUNTIFS(Death_and_Recovered!$H:$H,$A10,Death_and_Recovered!$B:$B,(TODAY()-1),Death_and_Recovered!$E:$E,"Recovered"),COUNTIFS(Death_and_Recovered!$H:$H,$A10,Death_and_Recovered!$B:$B,(TODAY()),Death_and_Recovered!$E:$E,"Recovered"))</f>
        <v>0</v>
      </c>
      <c r="J10" s="69">
        <f ca="1">IF(INT(TEXT(NOW(),"HH"))&lt;7,COUNTIFS(Death_and_Recovered!$H:$H,$A10,Death_and_Recovered!$B:$B,(TODAY()-1),Death_and_Recovered!$E:$E,"Deceased"),COUNTIFS(Death_and_Recovered!$H:$H,$A10,Death_and_Recovered!$B:$B,TODAY(),Death_and_Recovered!$E:$E,"Deceased"))</f>
        <v>0</v>
      </c>
    </row>
    <row r="11" spans="1:10" ht="15.75" customHeight="1">
      <c r="A11" s="66" t="s">
        <v>224</v>
      </c>
      <c r="B11" s="67">
        <f>COUNTIF(Raw_Data!I:I,A11)</f>
        <v>268</v>
      </c>
      <c r="C11" s="67">
        <f>COUNTIFS(Death_and_Recovered!H:H,A11,Death_and_Recovered!E:E,"Recovered")</f>
        <v>11</v>
      </c>
      <c r="D11" s="67">
        <f>COUNTIFS(Death_and_Recovered!H:H,A11,Death_and_Recovered!E:E,"Deceased")</f>
        <v>18</v>
      </c>
      <c r="E11" s="62">
        <f t="shared" si="1"/>
        <v>239</v>
      </c>
      <c r="F11" s="63">
        <v>43926.98369212963</v>
      </c>
      <c r="G11" s="68" t="str">
        <f>VLOOKUP(A11,State_codes!$B$2:$C$38, 2, FALSE)</f>
        <v>MP</v>
      </c>
      <c r="H11" s="69">
        <f ca="1">IF(INT((TEXT(NOW(),"HH")))&lt;7,COUNTIFS(Raw_Data!$I:$I,$A11,Raw_Data!$C:$C,(TODAY()-1)),COUNTIFS(Raw_Data!$I:$I,$A11,Raw_Data!$C:$C,(TODAY())))</f>
        <v>12</v>
      </c>
      <c r="I11" s="69">
        <f ca="1">IF(INT(TEXT(NOW(),"HH"))&lt;7,COUNTIFS(Death_and_Recovered!$H:$H,$A11,Death_and_Recovered!$B:$B,(TODAY()-1),Death_and_Recovered!$E:$E,"Recovered"),COUNTIFS(Death_and_Recovered!$H:$H,$A11,Death_and_Recovered!$B:$B,(TODAY()),Death_and_Recovered!$E:$E,"Recovered"))</f>
        <v>0</v>
      </c>
      <c r="J11" s="69">
        <f ca="1">IF(INT(TEXT(NOW(),"HH"))&lt;7,COUNTIFS(Death_and_Recovered!$H:$H,$A11,Death_and_Recovered!$B:$B,(TODAY()-1),Death_and_Recovered!$E:$E,"Deceased"),COUNTIFS(Death_and_Recovered!$H:$H,$A11,Death_and_Recovered!$B:$B,TODAY(),Death_and_Recovered!$E:$E,"Deceased"))</f>
        <v>3</v>
      </c>
    </row>
    <row r="12" spans="1:10" ht="15.75" customHeight="1">
      <c r="A12" s="66" t="s">
        <v>134</v>
      </c>
      <c r="B12" s="67">
        <f>COUNTIF(Raw_Data!I:I,A12)</f>
        <v>175</v>
      </c>
      <c r="C12" s="67">
        <f>COUNTIFS(Death_and_Recovered!H:H,A12,Death_and_Recovered!E:E,"Recovered")</f>
        <v>20</v>
      </c>
      <c r="D12" s="67">
        <f>COUNTIFS(Death_and_Recovered!H:H,A12,Death_and_Recovered!E:E,"Deceased")</f>
        <v>4</v>
      </c>
      <c r="E12" s="62">
        <f t="shared" si="1"/>
        <v>151</v>
      </c>
      <c r="F12" s="63">
        <v>43926.776712962965</v>
      </c>
      <c r="G12" s="68" t="str">
        <f>VLOOKUP(A12,State_codes!$B$2:$C$38, 2, FALSE)</f>
        <v>KA</v>
      </c>
      <c r="H12" s="69">
        <f ca="1">IF(INT((TEXT(NOW(),"HH")))&lt;7,COUNTIFS(Raw_Data!$I:$I,$A12,Raw_Data!$C:$C,(TODAY()-1)),COUNTIFS(Raw_Data!$I:$I,$A12,Raw_Data!$C:$C,(TODAY())))</f>
        <v>12</v>
      </c>
      <c r="I12" s="69">
        <f ca="1">IF(INT(TEXT(NOW(),"HH"))&lt;7,COUNTIFS(Death_and_Recovered!$H:$H,$A12,Death_and_Recovered!$B:$B,(TODAY()-1),Death_and_Recovered!$E:$E,"Recovered"),COUNTIFS(Death_and_Recovered!$H:$H,$A12,Death_and_Recovered!$B:$B,(TODAY()),Death_and_Recovered!$E:$E,"Recovered"))</f>
        <v>0</v>
      </c>
      <c r="J12" s="69">
        <f ca="1">IF(INT(TEXT(NOW(),"HH"))&lt;7,COUNTIFS(Death_and_Recovered!$H:$H,$A12,Death_and_Recovered!$B:$B,(TODAY()-1),Death_and_Recovered!$E:$E,"Deceased"),COUNTIFS(Death_and_Recovered!$H:$H,$A12,Death_and_Recovered!$B:$B,TODAY(),Death_and_Recovered!$E:$E,"Deceased"))</f>
        <v>0</v>
      </c>
    </row>
    <row r="13" spans="1:10" ht="15.75" customHeight="1">
      <c r="A13" s="66" t="s">
        <v>182</v>
      </c>
      <c r="B13" s="67">
        <f>COUNTIF(Raw_Data!I:I,A13)</f>
        <v>165</v>
      </c>
      <c r="C13" s="70">
        <f>COUNTIFS(Death_and_Recovered!H:H,A13,Death_and_Recovered!E:E,"Recovered")</f>
        <v>23</v>
      </c>
      <c r="D13" s="67">
        <f>COUNTIFS(Death_and_Recovered!H:H,A13,Death_and_Recovered!E:E,"Deceased")</f>
        <v>12</v>
      </c>
      <c r="E13" s="62">
        <f t="shared" si="1"/>
        <v>130</v>
      </c>
      <c r="F13" s="63">
        <v>43927.007928240739</v>
      </c>
      <c r="G13" s="68" t="str">
        <f>VLOOKUP(A13,State_codes!$B$2:$C$38, 2, FALSE)</f>
        <v>GJ</v>
      </c>
      <c r="H13" s="69">
        <f ca="1">IF(INT((TEXT(NOW(),"HH")))&lt;7,COUNTIFS(Raw_Data!$I:$I,$A13,Raw_Data!$C:$C,(TODAY()-1)),COUNTIFS(Raw_Data!$I:$I,$A13,Raw_Data!$C:$C,(TODAY())))</f>
        <v>19</v>
      </c>
      <c r="I13" s="69">
        <f ca="1">IF(INT(TEXT(NOW(),"HH"))&lt;7,COUNTIFS(Death_and_Recovered!$H:$H,$A13,Death_and_Recovered!$B:$B,(TODAY()-1),Death_and_Recovered!$E:$E,"Recovered"),COUNTIFS(Death_and_Recovered!$H:$H,$A13,Death_and_Recovered!$B:$B,(TODAY()),Death_and_Recovered!$E:$E,"Recovered"))</f>
        <v>1</v>
      </c>
      <c r="J13" s="69">
        <f ca="1">IF(INT(TEXT(NOW(),"HH"))&lt;7,COUNTIFS(Death_and_Recovered!$H:$H,$A13,Death_and_Recovered!$B:$B,(TODAY()-1),Death_and_Recovered!$E:$E,"Deceased"),COUNTIFS(Death_and_Recovered!$H:$H,$A13,Death_and_Recovered!$B:$B,TODAY(),Death_and_Recovered!$E:$E,"Deceased"))</f>
        <v>0</v>
      </c>
    </row>
    <row r="14" spans="1:10" ht="15.75" customHeight="1">
      <c r="A14" s="66" t="s">
        <v>207</v>
      </c>
      <c r="B14" s="67">
        <f>COUNTIF(Raw_Data!I:I,A14)</f>
        <v>109</v>
      </c>
      <c r="C14" s="67">
        <f>COUNTIFS(Death_and_Recovered!H:H,A14,Death_and_Recovered!E:E,"Recovered")</f>
        <v>4</v>
      </c>
      <c r="D14" s="67">
        <f>COUNTIFS(Death_and_Recovered!H:H,A14,Death_and_Recovered!E:E,"Deceased")</f>
        <v>2</v>
      </c>
      <c r="E14" s="62">
        <f t="shared" si="1"/>
        <v>103</v>
      </c>
      <c r="F14" s="63">
        <v>43926.757951388892</v>
      </c>
      <c r="G14" s="68" t="str">
        <f>VLOOKUP(A14,State_codes!$B$2:$C$38, 2, FALSE)</f>
        <v>JK</v>
      </c>
      <c r="H14" s="69">
        <f ca="1">IF(INT((TEXT(NOW(),"HH")))&lt;7,COUNTIFS(Raw_Data!$I:$I,$A14,Raw_Data!$C:$C,(TODAY()-1)),COUNTIFS(Raw_Data!$I:$I,$A14,Raw_Data!$C:$C,(TODAY())))</f>
        <v>0</v>
      </c>
      <c r="I14" s="69">
        <f ca="1">IF(INT(TEXT(NOW(),"HH"))&lt;7,COUNTIFS(Death_and_Recovered!$H:$H,$A14,Death_and_Recovered!$B:$B,(TODAY()-1),Death_and_Recovered!$E:$E,"Recovered"),COUNTIFS(Death_and_Recovered!$H:$H,$A14,Death_and_Recovered!$B:$B,(TODAY()),Death_and_Recovered!$E:$E,"Recovered"))</f>
        <v>0</v>
      </c>
      <c r="J14" s="69">
        <f ca="1">IF(INT(TEXT(NOW(),"HH"))&lt;7,COUNTIFS(Death_and_Recovered!$H:$H,$A14,Death_and_Recovered!$B:$B,(TODAY()-1),Death_and_Recovered!$E:$E,"Deceased"),COUNTIFS(Death_and_Recovered!$H:$H,$A14,Death_and_Recovered!$B:$B,TODAY(),Death_and_Recovered!$E:$E,"Deceased"))</f>
        <v>0</v>
      </c>
    </row>
    <row r="15" spans="1:10" ht="15.75" customHeight="1">
      <c r="A15" s="66" t="s">
        <v>117</v>
      </c>
      <c r="B15" s="67">
        <f>COUNTIF(Raw_Data!I:I,A15)</f>
        <v>133</v>
      </c>
      <c r="C15" s="67">
        <f>COUNTIFS(Death_and_Recovered!H:H,A15,Death_and_Recovered!E:E,"Recovered")</f>
        <v>29</v>
      </c>
      <c r="D15" s="67">
        <f>COUNTIFS(Death_and_Recovered!H:H,A15,Death_and_Recovered!E:E,"Deceased")</f>
        <v>2</v>
      </c>
      <c r="E15" s="62">
        <f t="shared" si="1"/>
        <v>102</v>
      </c>
      <c r="F15" s="63">
        <v>43926.690740740742</v>
      </c>
      <c r="G15" s="68" t="str">
        <f>VLOOKUP(A15,State_codes!$B$2:$C$38, 2, FALSE)</f>
        <v>HR</v>
      </c>
      <c r="H15" s="69">
        <f ca="1">IF(INT((TEXT(NOW(),"HH")))&lt;7,COUNTIFS(Raw_Data!$I:$I,$A15,Raw_Data!$C:$C,(TODAY()-1)),COUNTIFS(Raw_Data!$I:$I,$A15,Raw_Data!$C:$C,(TODAY())))</f>
        <v>23</v>
      </c>
      <c r="I15" s="69">
        <f ca="1">IF(INT(TEXT(NOW(),"HH"))&lt;7,COUNTIFS(Death_and_Recovered!$H:$H,$A15,Death_and_Recovered!$B:$B,(TODAY()-1),Death_and_Recovered!$E:$E,"Recovered"),COUNTIFS(Death_and_Recovered!$H:$H,$A15,Death_and_Recovered!$B:$B,(TODAY()),Death_and_Recovered!$E:$E,"Recovered"))</f>
        <v>0</v>
      </c>
      <c r="J15" s="69">
        <f ca="1">IF(INT(TEXT(NOW(),"HH"))&lt;7,COUNTIFS(Death_and_Recovered!$H:$H,$A15,Death_and_Recovered!$B:$B,(TODAY()-1),Death_and_Recovered!$E:$E,"Deceased"),COUNTIFS(Death_and_Recovered!$H:$H,$A15,Death_and_Recovered!$B:$B,TODAY(),Death_and_Recovered!$E:$E,"Deceased"))</f>
        <v>0</v>
      </c>
    </row>
    <row r="16" spans="1:10" ht="15.75" customHeight="1">
      <c r="A16" s="66" t="s">
        <v>233</v>
      </c>
      <c r="B16" s="67">
        <f>COUNTIF(Raw_Data!I:I,A16)</f>
        <v>90</v>
      </c>
      <c r="C16" s="67">
        <f>COUNTIFS(Death_and_Recovered!H:H,A16,Death_and_Recovered!E:E,"Recovered")</f>
        <v>4</v>
      </c>
      <c r="D16" s="67">
        <f>COUNTIFS(Death_and_Recovered!H:H,A16,Death_and_Recovered!E:E,"Deceased")</f>
        <v>7</v>
      </c>
      <c r="E16" s="62">
        <f t="shared" si="1"/>
        <v>79</v>
      </c>
      <c r="F16" s="63">
        <v>43927.00167824074</v>
      </c>
      <c r="G16" s="68" t="str">
        <f>VLOOKUP(A16,State_codes!$B$2:$C$38, 2, FALSE)</f>
        <v>PB</v>
      </c>
      <c r="H16" s="69">
        <f ca="1">IF(INT((TEXT(NOW(),"HH")))&lt;7,COUNTIFS(Raw_Data!$I:$I,$A16,Raw_Data!$C:$C,(TODAY()-1)),COUNTIFS(Raw_Data!$I:$I,$A16,Raw_Data!$C:$C,(TODAY())))</f>
        <v>11</v>
      </c>
      <c r="I16" s="69">
        <f ca="1">IF(INT(TEXT(NOW(),"HH"))&lt;7,COUNTIFS(Death_and_Recovered!$H:$H,$A16,Death_and_Recovered!$B:$B,(TODAY()-1),Death_and_Recovered!$E:$E,"Recovered"),COUNTIFS(Death_and_Recovered!$H:$H,$A16,Death_and_Recovered!$B:$B,(TODAY()),Death_and_Recovered!$E:$E,"Recovered"))</f>
        <v>0</v>
      </c>
      <c r="J16" s="69">
        <f ca="1">IF(INT(TEXT(NOW(),"HH"))&lt;7,COUNTIFS(Death_and_Recovered!$H:$H,$A16,Death_and_Recovered!$B:$B,(TODAY()-1),Death_and_Recovered!$E:$E,"Deceased"),COUNTIFS(Death_and_Recovered!$H:$H,$A16,Death_and_Recovered!$B:$B,TODAY(),Death_and_Recovered!$E:$E,"Deceased"))</f>
        <v>0</v>
      </c>
    </row>
    <row r="17" spans="1:10" ht="15.75" customHeight="1">
      <c r="A17" s="66" t="s">
        <v>262</v>
      </c>
      <c r="B17" s="67">
        <f>COUNTIF(Raw_Data!I:I,A17)</f>
        <v>91</v>
      </c>
      <c r="C17" s="67">
        <f>COUNTIFS(Death_and_Recovered!H:H,A17,Death_and_Recovered!E:E,"Recovered")</f>
        <v>13</v>
      </c>
      <c r="D17" s="67">
        <f>COUNTIFS(Death_and_Recovered!H:H,A17,Death_and_Recovered!E:E,"Deceased")</f>
        <v>3</v>
      </c>
      <c r="E17" s="62">
        <f t="shared" si="1"/>
        <v>75</v>
      </c>
      <c r="F17" s="63">
        <v>43926.983715277776</v>
      </c>
      <c r="G17" s="68" t="str">
        <f>VLOOKUP(A17,State_codes!$B$2:$C$38, 2, FALSE)</f>
        <v>WB</v>
      </c>
      <c r="H17" s="69">
        <f ca="1">IF(INT((TEXT(NOW(),"HH")))&lt;7,COUNTIFS(Raw_Data!$I:$I,$A17,Raw_Data!$C:$C,(TODAY()-1)),COUNTIFS(Raw_Data!$I:$I,$A17,Raw_Data!$C:$C,(TODAY())))</f>
        <v>11</v>
      </c>
      <c r="I17" s="69">
        <f ca="1">IF(INT(TEXT(NOW(),"HH"))&lt;7,COUNTIFS(Death_and_Recovered!$H:$H,$A17,Death_and_Recovered!$B:$B,(TODAY()-1),Death_and_Recovered!$E:$E,"Recovered"),COUNTIFS(Death_and_Recovered!$H:$H,$A17,Death_and_Recovered!$B:$B,(TODAY()),Death_and_Recovered!$E:$E,"Recovered"))</f>
        <v>3</v>
      </c>
      <c r="J17" s="69">
        <f ca="1">IF(INT(TEXT(NOW(),"HH"))&lt;7,COUNTIFS(Death_and_Recovered!$H:$H,$A17,Death_and_Recovered!$B:$B,(TODAY()-1),Death_and_Recovered!$E:$E,"Deceased"),COUNTIFS(Death_and_Recovered!$H:$H,$A17,Death_and_Recovered!$B:$B,TODAY(),Death_and_Recovered!$E:$E,"Deceased"))</f>
        <v>0</v>
      </c>
    </row>
    <row r="18" spans="1:10" ht="15.75" customHeight="1">
      <c r="A18" s="66" t="s">
        <v>268</v>
      </c>
      <c r="B18" s="67">
        <f>COUNTIF(Raw_Data!I:I,A18)</f>
        <v>32</v>
      </c>
      <c r="C18" s="67">
        <f>COUNTIFS(Death_and_Recovered!H:H,A18,Death_and_Recovered!E:E,"Recovered")</f>
        <v>9</v>
      </c>
      <c r="D18" s="67">
        <f>COUNTIFS(Death_and_Recovered!H:H,A18,Death_and_Recovered!E:E,"Deceased")</f>
        <v>1</v>
      </c>
      <c r="E18" s="62">
        <f t="shared" si="1"/>
        <v>22</v>
      </c>
      <c r="F18" s="63">
        <v>43925.837800925925</v>
      </c>
      <c r="G18" s="68" t="str">
        <f>VLOOKUP(A18,State_codes!$B$2:$C$38, 2, FALSE)</f>
        <v>BR</v>
      </c>
      <c r="H18" s="69">
        <f ca="1">IF(INT((TEXT(NOW(),"HH")))&lt;7,COUNTIFS(Raw_Data!$I:$I,$A18,Raw_Data!$C:$C,(TODAY()-1)),COUNTIFS(Raw_Data!$I:$I,$A18,Raw_Data!$C:$C,(TODAY())))</f>
        <v>0</v>
      </c>
      <c r="I18" s="69">
        <f ca="1">IF(INT(TEXT(NOW(),"HH"))&lt;7,COUNTIFS(Death_and_Recovered!$H:$H,$A18,Death_and_Recovered!$B:$B,(TODAY()-1),Death_and_Recovered!$E:$E,"Recovered"),COUNTIFS(Death_and_Recovered!$H:$H,$A18,Death_and_Recovered!$B:$B,(TODAY()),Death_and_Recovered!$E:$E,"Recovered"))</f>
        <v>0</v>
      </c>
      <c r="J18" s="69">
        <f ca="1">IF(INT(TEXT(NOW(),"HH"))&lt;7,COUNTIFS(Death_and_Recovered!$H:$H,$A18,Death_and_Recovered!$B:$B,(TODAY()-1),Death_and_Recovered!$E:$E,"Deceased"),COUNTIFS(Death_and_Recovered!$H:$H,$A18,Death_and_Recovered!$B:$B,TODAY(),Death_and_Recovered!$E:$E,"Deceased"))</f>
        <v>0</v>
      </c>
    </row>
    <row r="19" spans="1:10" ht="15.75" customHeight="1">
      <c r="A19" s="66" t="s">
        <v>304</v>
      </c>
      <c r="B19" s="67">
        <f>COUNTIF(Raw_Data!I:I,A19)</f>
        <v>27</v>
      </c>
      <c r="C19" s="67">
        <f>COUNTIFS(Death_and_Recovered!H:H,A19,Death_and_Recovered!E:E,"Recovered")</f>
        <v>0</v>
      </c>
      <c r="D19" s="67">
        <f>COUNTIFS(Death_and_Recovered!H:H,A19,Death_and_Recovered!E:E,"Deceased")</f>
        <v>0</v>
      </c>
      <c r="E19" s="62">
        <f t="shared" si="1"/>
        <v>27</v>
      </c>
      <c r="F19" s="63">
        <v>43926.033634259256</v>
      </c>
      <c r="G19" s="68" t="str">
        <f>VLOOKUP(A19,State_codes!$B$2:$C$38, 2, FALSE)</f>
        <v>AS</v>
      </c>
      <c r="H19" s="69">
        <f ca="1">IF(INT((TEXT(NOW(),"HH")))&lt;7,COUNTIFS(Raw_Data!$I:$I,$A19,Raw_Data!$C:$C,(TODAY()-1)),COUNTIFS(Raw_Data!$I:$I,$A19,Raw_Data!$C:$C,(TODAY())))</f>
        <v>1</v>
      </c>
      <c r="I19" s="69">
        <f ca="1">IF(INT(TEXT(NOW(),"HH"))&lt;7,COUNTIFS(Death_and_Recovered!$H:$H,$A19,Death_and_Recovered!$B:$B,(TODAY()-1),Death_and_Recovered!$E:$E,"Recovered"),COUNTIFS(Death_and_Recovered!$H:$H,$A19,Death_and_Recovered!$B:$B,(TODAY()),Death_and_Recovered!$E:$E,"Recovered"))</f>
        <v>0</v>
      </c>
      <c r="J19" s="69">
        <f ca="1">IF(INT(TEXT(NOW(),"HH"))&lt;7,COUNTIFS(Death_and_Recovered!$H:$H,$A19,Death_and_Recovered!$B:$B,(TODAY()-1),Death_and_Recovered!$E:$E,"Deceased"),COUNTIFS(Death_and_Recovered!$H:$H,$A19,Death_and_Recovered!$B:$B,TODAY(),Death_and_Recovered!$E:$E,"Deceased"))</f>
        <v>0</v>
      </c>
    </row>
    <row r="20" spans="1:10" ht="15.75" customHeight="1">
      <c r="A20" s="66" t="s">
        <v>276</v>
      </c>
      <c r="B20" s="67">
        <f>COUNTIF(Raw_Data!I:I,A20)</f>
        <v>31</v>
      </c>
      <c r="C20" s="67">
        <f>COUNTIFS(Death_and_Recovered!H:H,A20,Death_and_Recovered!E:E,"Recovered")</f>
        <v>4</v>
      </c>
      <c r="D20" s="67">
        <f>COUNTIFS(Death_and_Recovered!H:H,A20,Death_and_Recovered!E:E,"Deceased")</f>
        <v>0</v>
      </c>
      <c r="E20" s="62">
        <f t="shared" si="1"/>
        <v>27</v>
      </c>
      <c r="F20" s="63">
        <v>43926.757997685185</v>
      </c>
      <c r="G20" s="68" t="str">
        <f>VLOOKUP(A20,State_codes!$B$2:$C$38, 2, FALSE)</f>
        <v>UT</v>
      </c>
      <c r="H20" s="69">
        <f ca="1">IF(INT((TEXT(NOW(),"HH")))&lt;7,COUNTIFS(Raw_Data!$I:$I,$A20,Raw_Data!$C:$C,(TODAY()-1)),COUNTIFS(Raw_Data!$I:$I,$A20,Raw_Data!$C:$C,(TODAY())))</f>
        <v>0</v>
      </c>
      <c r="I20" s="69">
        <f ca="1">IF(INT(TEXT(NOW(),"HH"))&lt;7,COUNTIFS(Death_and_Recovered!$H:$H,$A20,Death_and_Recovered!$B:$B,(TODAY()-1),Death_and_Recovered!$E:$E,"Recovered"),COUNTIFS(Death_and_Recovered!$H:$H,$A20,Death_and_Recovered!$B:$B,(TODAY()),Death_and_Recovered!$E:$E,"Recovered"))</f>
        <v>0</v>
      </c>
      <c r="J20" s="69">
        <f ca="1">IF(INT(TEXT(NOW(),"HH"))&lt;7,COUNTIFS(Death_and_Recovered!$H:$H,$A20,Death_and_Recovered!$B:$B,(TODAY()-1),Death_and_Recovered!$E:$E,"Deceased"),COUNTIFS(Death_and_Recovered!$H:$H,$A20,Death_and_Recovered!$B:$B,TODAY(),Death_and_Recovered!$E:$E,"Deceased"))</f>
        <v>0</v>
      </c>
    </row>
    <row r="21" spans="1:10" ht="15.75" customHeight="1">
      <c r="A21" s="66" t="s">
        <v>322</v>
      </c>
      <c r="B21" s="67">
        <f>COUNTIF(Raw_Data!I:I,A21)</f>
        <v>42</v>
      </c>
      <c r="C21" s="67">
        <f>COUNTIFS(Death_and_Recovered!H:H,A21,Death_and_Recovered!E:E,"Recovered")</f>
        <v>2</v>
      </c>
      <c r="D21" s="67">
        <f>COUNTIFS(Death_and_Recovered!H:H,A21,Death_and_Recovered!E:E,"Deceased")</f>
        <v>1</v>
      </c>
      <c r="E21" s="62">
        <f t="shared" si="1"/>
        <v>39</v>
      </c>
      <c r="F21" s="63">
        <v>43926.898449074077</v>
      </c>
      <c r="G21" s="68" t="str">
        <f>VLOOKUP(A21,State_codes!$B$2:$C$38, 2, FALSE)</f>
        <v>OR</v>
      </c>
      <c r="H21" s="69">
        <f ca="1">IF(INT((TEXT(NOW(),"HH")))&lt;7,COUNTIFS(Raw_Data!$I:$I,$A21,Raw_Data!$C:$C,(TODAY()-1)),COUNTIFS(Raw_Data!$I:$I,$A21,Raw_Data!$C:$C,(TODAY())))</f>
        <v>2</v>
      </c>
      <c r="I21" s="69">
        <f ca="1">IF(INT(TEXT(NOW(),"HH"))&lt;7,COUNTIFS(Death_and_Recovered!$H:$H,$A21,Death_and_Recovered!$B:$B,(TODAY()-1),Death_and_Recovered!$E:$E,"Recovered"),COUNTIFS(Death_and_Recovered!$H:$H,$A21,Death_and_Recovered!$B:$B,(TODAY()),Death_and_Recovered!$E:$E,"Recovered"))</f>
        <v>0</v>
      </c>
      <c r="J21" s="69">
        <f ca="1">IF(INT(TEXT(NOW(),"HH"))&lt;7,COUNTIFS(Death_and_Recovered!$H:$H,$A21,Death_and_Recovered!$B:$B,(TODAY()-1),Death_and_Recovered!$E:$E,"Deceased"),COUNTIFS(Death_and_Recovered!$H:$H,$A21,Death_and_Recovered!$B:$B,TODAY(),Death_and_Recovered!$E:$E,"Deceased"))</f>
        <v>1</v>
      </c>
    </row>
    <row r="22" spans="1:10" ht="15.75" customHeight="1">
      <c r="A22" s="66" t="s">
        <v>330</v>
      </c>
      <c r="B22" s="67">
        <f>COUNTIF(Raw_Data!I:I,A22)</f>
        <v>18</v>
      </c>
      <c r="C22" s="67">
        <f>COUNTIFS(Death_and_Recovered!H:H,A22,Death_and_Recovered!E:E,"Recovered")</f>
        <v>5</v>
      </c>
      <c r="D22" s="67">
        <f>COUNTIFS(Death_and_Recovered!H:H,A22,Death_and_Recovered!E:E,"Deceased")</f>
        <v>0</v>
      </c>
      <c r="E22" s="62">
        <f t="shared" si="1"/>
        <v>13</v>
      </c>
      <c r="F22" s="63">
        <v>43926.903981481482</v>
      </c>
      <c r="G22" s="68" t="str">
        <f>VLOOKUP(A22,State_codes!$B$2:$C$38, 2, FALSE)</f>
        <v>CH</v>
      </c>
      <c r="H22" s="69">
        <f ca="1">IF(INT((TEXT(NOW(),"HH")))&lt;7,COUNTIFS(Raw_Data!$I:$I,$A22,Raw_Data!$C:$C,(TODAY()-1)),COUNTIFS(Raw_Data!$I:$I,$A22,Raw_Data!$C:$C,(TODAY())))</f>
        <v>0</v>
      </c>
      <c r="I22" s="69">
        <f ca="1">IF(INT(TEXT(NOW(),"HH"))&lt;7,COUNTIFS(Death_and_Recovered!$H:$H,$A22,Death_and_Recovered!$B:$B,(TODAY()-1),Death_and_Recovered!$E:$E,"Recovered"),COUNTIFS(Death_and_Recovered!$H:$H,$A22,Death_and_Recovered!$B:$B,(TODAY()),Death_and_Recovered!$E:$E,"Recovered"))</f>
        <v>0</v>
      </c>
      <c r="J22" s="69">
        <f ca="1">IF(INT(TEXT(NOW(),"HH"))&lt;7,COUNTIFS(Death_and_Recovered!$H:$H,$A22,Death_and_Recovered!$B:$B,(TODAY()-1),Death_and_Recovered!$E:$E,"Deceased"),COUNTIFS(Death_and_Recovered!$H:$H,$A22,Death_and_Recovered!$B:$B,TODAY(),Death_and_Recovered!$E:$E,"Deceased"))</f>
        <v>0</v>
      </c>
    </row>
    <row r="23" spans="1:10" ht="15.75" customHeight="1">
      <c r="A23" s="87" t="s">
        <v>153</v>
      </c>
      <c r="B23" s="67">
        <f>COUNTIF(Raw_Data!I:I,A23)</f>
        <v>14</v>
      </c>
      <c r="C23" s="67">
        <f>COUNTIFS(Death_and_Recovered!H:H,A23,Death_and_Recovered!E:E,"Recovered")</f>
        <v>10</v>
      </c>
      <c r="D23" s="67">
        <f>COUNTIFS(Death_and_Recovered!H:H,A23,Death_and_Recovered!E:E,"Deceased")</f>
        <v>0</v>
      </c>
      <c r="E23" s="62">
        <f t="shared" si="1"/>
        <v>4</v>
      </c>
      <c r="F23" s="63">
        <v>43917.494733796295</v>
      </c>
      <c r="G23" s="68" t="str">
        <f>VLOOKUP(A23,State_codes!$B$2:$C$38, 2, FALSE)</f>
        <v>LA</v>
      </c>
      <c r="H23" s="69">
        <f ca="1">IF(INT((TEXT(NOW(),"HH")))&lt;7,COUNTIFS(Raw_Data!$I:$I,$A23,Raw_Data!$C:$C,(TODAY()-1)),COUNTIFS(Raw_Data!$I:$I,$A23,Raw_Data!$C:$C,(TODAY())))</f>
        <v>0</v>
      </c>
      <c r="I23" s="69">
        <f ca="1">IF(INT(TEXT(NOW(),"HH"))&lt;7,COUNTIFS(Death_and_Recovered!$H:$H,$A23,Death_and_Recovered!$B:$B,(TODAY()-1),Death_and_Recovered!$E:$E,"Recovered"),COUNTIFS(Death_and_Recovered!$H:$H,$A23,Death_and_Recovered!$B:$B,(TODAY()),Death_and_Recovered!$E:$E,"Recovered"))</f>
        <v>0</v>
      </c>
      <c r="J23" s="69">
        <f ca="1">IF(INT(TEXT(NOW(),"HH"))&lt;7,COUNTIFS(Death_and_Recovered!$H:$H,$A23,Death_and_Recovered!$B:$B,(TODAY()-1),Death_and_Recovered!$E:$E,"Deceased"),COUNTIFS(Death_and_Recovered!$H:$H,$A23,Death_and_Recovered!$B:$B,TODAY(),Death_and_Recovered!$E:$E,"Deceased"))</f>
        <v>0</v>
      </c>
    </row>
    <row r="24" spans="1:10" ht="15.75" customHeight="1">
      <c r="A24" s="66" t="s">
        <v>348</v>
      </c>
      <c r="B24" s="67">
        <f>COUNTIF(Raw_Data!I:I,A24)</f>
        <v>10</v>
      </c>
      <c r="C24" s="67">
        <f>COUNTIFS(Death_and_Recovered!H:H,A24,Death_and_Recovered!E:E,"Recovered")</f>
        <v>0</v>
      </c>
      <c r="D24" s="67">
        <f>COUNTIFS(Death_and_Recovered!H:H,A24,Death_and_Recovered!E:E,"Deceased")</f>
        <v>0</v>
      </c>
      <c r="E24" s="62">
        <f t="shared" si="1"/>
        <v>10</v>
      </c>
      <c r="F24" s="63">
        <v>43920.477395833332</v>
      </c>
      <c r="G24" s="68" t="str">
        <f>VLOOKUP(A24,State_codes!$B$2:$C$38, 2, FALSE)</f>
        <v>AN</v>
      </c>
      <c r="H24" s="69">
        <f ca="1">IF(INT((TEXT(NOW(),"HH")))&lt;7,COUNTIFS(Raw_Data!$I:$I,$A24,Raw_Data!$C:$C,(TODAY()-1)),COUNTIFS(Raw_Data!$I:$I,$A24,Raw_Data!$C:$C,(TODAY())))</f>
        <v>0</v>
      </c>
      <c r="I24" s="69">
        <f ca="1">IF(INT(TEXT(NOW(),"HH"))&lt;7,COUNTIFS(Death_and_Recovered!$H:$H,$A24,Death_and_Recovered!$B:$B,(TODAY()-1),Death_and_Recovered!$E:$E,"Recovered"),COUNTIFS(Death_and_Recovered!$H:$H,$A24,Death_and_Recovered!$B:$B,(TODAY()),Death_and_Recovered!$E:$E,"Recovered"))</f>
        <v>0</v>
      </c>
      <c r="J24" s="69">
        <f ca="1">IF(INT(TEXT(NOW(),"HH"))&lt;7,COUNTIFS(Death_and_Recovered!$H:$H,$A24,Death_and_Recovered!$B:$B,(TODAY()-1),Death_and_Recovered!$E:$E,"Deceased"),COUNTIFS(Death_and_Recovered!$H:$H,$A24,Death_and_Recovered!$B:$B,TODAY(),Death_and_Recovered!$E:$E,"Deceased"))</f>
        <v>0</v>
      </c>
    </row>
    <row r="25" spans="1:10" ht="15.75" customHeight="1">
      <c r="A25" s="66" t="s">
        <v>354</v>
      </c>
      <c r="B25" s="67">
        <f>COUNTIF(Raw_Data!I:I,A25)</f>
        <v>10</v>
      </c>
      <c r="C25" s="67">
        <f>COUNTIFS(Death_and_Recovered!H:H,A25,Death_and_Recovered!E:E,"Recovered")</f>
        <v>8</v>
      </c>
      <c r="D25" s="67">
        <f>COUNTIFS(Death_and_Recovered!H:H,A25,Death_and_Recovered!E:E,"Deceased")</f>
        <v>0</v>
      </c>
      <c r="E25" s="62">
        <f t="shared" si="1"/>
        <v>2</v>
      </c>
      <c r="F25" s="63">
        <v>43926.855173611111</v>
      </c>
      <c r="G25" s="68" t="str">
        <f>VLOOKUP(A25,State_codes!$B$2:$C$38, 2, FALSE)</f>
        <v>CT</v>
      </c>
      <c r="H25" s="69">
        <f ca="1">IF(INT((TEXT(NOW(),"HH")))&lt;7,COUNTIFS(Raw_Data!$I:$I,$A25,Raw_Data!$C:$C,(TODAY()-1)),COUNTIFS(Raw_Data!$I:$I,$A25,Raw_Data!$C:$C,(TODAY())))</f>
        <v>0</v>
      </c>
      <c r="I25" s="69">
        <f ca="1">IF(INT(TEXT(NOW(),"HH"))&lt;7,COUNTIFS(Death_and_Recovered!$H:$H,$A25,Death_and_Recovered!$B:$B,(TODAY()-1),Death_and_Recovered!$E:$E,"Recovered"),COUNTIFS(Death_and_Recovered!$H:$H,$A25,Death_and_Recovered!$B:$B,(TODAY()),Death_and_Recovered!$E:$E,"Recovered"))</f>
        <v>0</v>
      </c>
      <c r="J25" s="69">
        <f ca="1">IF(INT(TEXT(NOW(),"HH"))&lt;7,COUNTIFS(Death_and_Recovered!$H:$H,$A25,Death_and_Recovered!$B:$B,(TODAY()-1),Death_and_Recovered!$E:$E,"Deceased"),COUNTIFS(Death_and_Recovered!$H:$H,$A25,Death_and_Recovered!$B:$B,TODAY(),Death_and_Recovered!$E:$E,"Deceased"))</f>
        <v>0</v>
      </c>
    </row>
    <row r="26" spans="1:10" ht="15">
      <c r="A26" s="66" t="s">
        <v>359</v>
      </c>
      <c r="B26" s="67">
        <f>COUNTIF(Raw_Data!I:I,A26)</f>
        <v>7</v>
      </c>
      <c r="C26" s="67">
        <f>COUNTIFS(Death_and_Recovered!H:H,A26,Death_and_Recovered!E:E,"Recovered")</f>
        <v>0</v>
      </c>
      <c r="D26" s="67">
        <f>COUNTIFS(Death_and_Recovered!H:H,A26,Death_and_Recovered!E:E,"Deceased")</f>
        <v>0</v>
      </c>
      <c r="E26" s="62">
        <f t="shared" si="1"/>
        <v>7</v>
      </c>
      <c r="F26" s="63">
        <v>43925.404479166667</v>
      </c>
      <c r="G26" s="68" t="str">
        <f>VLOOKUP(A26,State_codes!$B$2:$C$38, 2, FALSE)</f>
        <v>GA</v>
      </c>
      <c r="H26" s="69">
        <f ca="1">IF(INT((TEXT(NOW(),"HH")))&lt;7,COUNTIFS(Raw_Data!$I:$I,$A26,Raw_Data!$C:$C,(TODAY()-1)),COUNTIFS(Raw_Data!$I:$I,$A26,Raw_Data!$C:$C,(TODAY())))</f>
        <v>0</v>
      </c>
      <c r="I26" s="69">
        <f ca="1">IF(INT(TEXT(NOW(),"HH"))&lt;7,COUNTIFS(Death_and_Recovered!$H:$H,$A26,Death_and_Recovered!$B:$B,(TODAY()-1),Death_and_Recovered!$E:$E,"Recovered"),COUNTIFS(Death_and_Recovered!$H:$H,$A26,Death_and_Recovered!$B:$B,(TODAY()),Death_and_Recovered!$E:$E,"Recovered"))</f>
        <v>0</v>
      </c>
      <c r="J26" s="69">
        <f ca="1">IF(INT(TEXT(NOW(),"HH"))&lt;7,COUNTIFS(Death_and_Recovered!$H:$H,$A26,Death_and_Recovered!$B:$B,(TODAY()-1),Death_and_Recovered!$E:$E,"Deceased"),COUNTIFS(Death_and_Recovered!$H:$H,$A26,Death_and_Recovered!$B:$B,TODAY(),Death_and_Recovered!$E:$E,"Deceased"))</f>
        <v>0</v>
      </c>
    </row>
    <row r="27" spans="1:10" ht="15">
      <c r="A27" s="66" t="s">
        <v>278</v>
      </c>
      <c r="B27" s="67">
        <f>COUNTIF(Raw_Data!I:I,A27)</f>
        <v>18</v>
      </c>
      <c r="C27" s="67">
        <f>COUNTIFS(Death_and_Recovered!H:H,A27,Death_and_Recovered!E:E,"Recovered")</f>
        <v>1</v>
      </c>
      <c r="D27" s="67">
        <f>COUNTIFS(Death_and_Recovered!H:H,A27,Death_and_Recovered!E:E,"Deceased")</f>
        <v>2</v>
      </c>
      <c r="E27" s="62">
        <f t="shared" si="1"/>
        <v>15</v>
      </c>
      <c r="F27" s="63">
        <v>43926.659432870372</v>
      </c>
      <c r="G27" s="68" t="str">
        <f>VLOOKUP(A27,State_codes!$B$2:$C$38, 2, FALSE)</f>
        <v>HP</v>
      </c>
      <c r="H27" s="69">
        <f ca="1">IF(INT((TEXT(NOW(),"HH")))&lt;7,COUNTIFS(Raw_Data!$I:$I,$A27,Raw_Data!$C:$C,(TODAY()-1)),COUNTIFS(Raw_Data!$I:$I,$A27,Raw_Data!$C:$C,(TODAY())))</f>
        <v>0</v>
      </c>
      <c r="I27" s="69">
        <f ca="1">IF(INT(TEXT(NOW(),"HH"))&lt;7,COUNTIFS(Death_and_Recovered!$H:$H,$A27,Death_and_Recovered!$B:$B,(TODAY()-1),Death_and_Recovered!$E:$E,"Recovered"),COUNTIFS(Death_and_Recovered!$H:$H,$A27,Death_and_Recovered!$B:$B,(TODAY()),Death_and_Recovered!$E:$E,"Recovered"))</f>
        <v>0</v>
      </c>
      <c r="J27" s="69">
        <f ca="1">IF(INT(TEXT(NOW(),"HH"))&lt;7,COUNTIFS(Death_and_Recovered!$H:$H,$A27,Death_and_Recovered!$B:$B,(TODAY()-1),Death_and_Recovered!$E:$E,"Deceased"),COUNTIFS(Death_and_Recovered!$H:$H,$A27,Death_and_Recovered!$B:$B,TODAY(),Death_and_Recovered!$E:$E,"Deceased"))</f>
        <v>0</v>
      </c>
    </row>
    <row r="28" spans="1:10" ht="15">
      <c r="A28" s="66" t="s">
        <v>373</v>
      </c>
      <c r="B28" s="67">
        <f>COUNTIF(Raw_Data!I:I,A28)</f>
        <v>5</v>
      </c>
      <c r="C28" s="67">
        <f>COUNTIFS(Death_and_Recovered!H:H,A28,Death_and_Recovered!E:E,"Recovered")</f>
        <v>0</v>
      </c>
      <c r="D28" s="67">
        <f>COUNTIFS(Death_and_Recovered!H:H,A28,Death_and_Recovered!E:E,"Deceased")</f>
        <v>0</v>
      </c>
      <c r="E28" s="62">
        <f t="shared" si="1"/>
        <v>5</v>
      </c>
      <c r="F28" s="63">
        <v>43924.109340277777</v>
      </c>
      <c r="G28" s="68" t="str">
        <f>VLOOKUP(A28,State_codes!$B$2:$C$38, 2, FALSE)</f>
        <v>PY</v>
      </c>
      <c r="H28" s="69">
        <f ca="1">IF(INT((TEXT(NOW(),"HH")))&lt;7,COUNTIFS(Raw_Data!$I:$I,$A28,Raw_Data!$C:$C,(TODAY()-1)),COUNTIFS(Raw_Data!$I:$I,$A28,Raw_Data!$C:$C,(TODAY())))</f>
        <v>0</v>
      </c>
      <c r="I28" s="69">
        <f ca="1">IF(INT(TEXT(NOW(),"HH"))&lt;7,COUNTIFS(Death_and_Recovered!$H:$H,$A28,Death_and_Recovered!$B:$B,(TODAY()-1),Death_and_Recovered!$E:$E,"Recovered"),COUNTIFS(Death_and_Recovered!$H:$H,$A28,Death_and_Recovered!$B:$B,(TODAY()),Death_and_Recovered!$E:$E,"Recovered"))</f>
        <v>0</v>
      </c>
      <c r="J28" s="69">
        <f ca="1">IF(INT(TEXT(NOW(),"HH"))&lt;7,COUNTIFS(Death_and_Recovered!$H:$H,$A28,Death_and_Recovered!$B:$B,(TODAY()-1),Death_and_Recovered!$E:$E,"Deceased"),COUNTIFS(Death_and_Recovered!$H:$H,$A28,Death_and_Recovered!$B:$B,TODAY(),Death_and_Recovered!$E:$E,"Deceased"))</f>
        <v>0</v>
      </c>
    </row>
    <row r="29" spans="1:10" ht="15">
      <c r="A29" s="66" t="s">
        <v>383</v>
      </c>
      <c r="B29" s="67">
        <f>COUNTIF(Raw_Data!I:I,A29)</f>
        <v>4</v>
      </c>
      <c r="C29" s="67">
        <f>COUNTIFS(Death_and_Recovered!H:H,A29,Death_and_Recovered!E:E,"Recovered")</f>
        <v>0</v>
      </c>
      <c r="D29" s="67">
        <f>COUNTIFS(Death_and_Recovered!H:H,A29,Death_and_Recovered!E:E,"Deceased")</f>
        <v>0</v>
      </c>
      <c r="E29" s="62">
        <f t="shared" si="1"/>
        <v>4</v>
      </c>
      <c r="F29" s="63">
        <v>43926.586446759262</v>
      </c>
      <c r="G29" s="68" t="str">
        <f>VLOOKUP(A29,State_codes!$B$2:$C$38, 2, FALSE)</f>
        <v>JH</v>
      </c>
      <c r="H29" s="69">
        <f ca="1">IF(INT((TEXT(NOW(),"HH")))&lt;7,COUNTIFS(Raw_Data!$I:$I,$A29,Raw_Data!$C:$C,(TODAY()-1)),COUNTIFS(Raw_Data!$I:$I,$A29,Raw_Data!$C:$C,(TODAY())))</f>
        <v>0</v>
      </c>
      <c r="I29" s="69">
        <f ca="1">IF(INT(TEXT(NOW(),"HH"))&lt;7,COUNTIFS(Death_and_Recovered!$H:$H,$A29,Death_and_Recovered!$B:$B,(TODAY()-1),Death_and_Recovered!$E:$E,"Recovered"),COUNTIFS(Death_and_Recovered!$H:$H,$A29,Death_and_Recovered!$B:$B,(TODAY()),Death_and_Recovered!$E:$E,"Recovered"))</f>
        <v>0</v>
      </c>
      <c r="J29" s="69">
        <f ca="1">IF(INT(TEXT(NOW(),"HH"))&lt;7,COUNTIFS(Death_and_Recovered!$H:$H,$A29,Death_and_Recovered!$B:$B,(TODAY()-1),Death_and_Recovered!$E:$E,"Deceased"),COUNTIFS(Death_and_Recovered!$H:$H,$A29,Death_and_Recovered!$B:$B,TODAY(),Death_and_Recovered!$E:$E,"Deceased"))</f>
        <v>0</v>
      </c>
    </row>
    <row r="30" spans="1:10" ht="15">
      <c r="A30" s="66" t="s">
        <v>399</v>
      </c>
      <c r="B30" s="67">
        <f>COUNTIF(Raw_Data!I:I,A30)</f>
        <v>2</v>
      </c>
      <c r="C30" s="67">
        <f>COUNTIFS(Death_and_Recovered!H:H,A30,Death_and_Recovered!E:E,"Recovered")</f>
        <v>1</v>
      </c>
      <c r="D30" s="67">
        <f>COUNTIFS(Death_and_Recovered!H:H,A30,Death_and_Recovered!E:E,"Deceased")</f>
        <v>0</v>
      </c>
      <c r="E30" s="62">
        <f t="shared" si="1"/>
        <v>1</v>
      </c>
      <c r="F30" s="63">
        <v>43923.404560185183</v>
      </c>
      <c r="G30" s="68" t="str">
        <f>VLOOKUP(A30,State_codes!$B$2:$C$38, 2, FALSE)</f>
        <v>MN</v>
      </c>
      <c r="H30" s="69">
        <f ca="1">IF(INT((TEXT(NOW(),"HH")))&lt;7,COUNTIFS(Raw_Data!$I:$I,$A30,Raw_Data!$C:$C,(TODAY()-1)),COUNTIFS(Raw_Data!$I:$I,$A30,Raw_Data!$C:$C,(TODAY())))</f>
        <v>0</v>
      </c>
      <c r="I30" s="69">
        <f ca="1">IF(INT(TEXT(NOW(),"HH"))&lt;7,COUNTIFS(Death_and_Recovered!$H:$H,$A30,Death_and_Recovered!$B:$B,(TODAY()-1),Death_and_Recovered!$E:$E,"Recovered"),COUNTIFS(Death_and_Recovered!$H:$H,$A30,Death_and_Recovered!$B:$B,(TODAY()),Death_and_Recovered!$E:$E,"Recovered"))</f>
        <v>0</v>
      </c>
      <c r="J30" s="69">
        <f ca="1">IF(INT(TEXT(NOW(),"HH"))&lt;7,COUNTIFS(Death_and_Recovered!$H:$H,$A30,Death_and_Recovered!$B:$B,(TODAY()-1),Death_and_Recovered!$E:$E,"Deceased"),COUNTIFS(Death_and_Recovered!$H:$H,$A30,Death_and_Recovered!$B:$B,TODAY(),Death_and_Recovered!$E:$E,"Deceased"))</f>
        <v>0</v>
      </c>
    </row>
    <row r="31" spans="1:10" ht="15">
      <c r="A31" s="66" t="s">
        <v>414</v>
      </c>
      <c r="B31" s="67">
        <f>COUNTIF(Raw_Data!I:I,A31)</f>
        <v>1</v>
      </c>
      <c r="C31" s="67">
        <f>COUNTIFS(Death_and_Recovered!H:H,A31,Death_and_Recovered!E:E,"Recovered")</f>
        <v>0</v>
      </c>
      <c r="D31" s="67">
        <f>COUNTIFS(Death_and_Recovered!H:H,A31,Death_and_Recovered!E:E,"Deceased")</f>
        <v>0</v>
      </c>
      <c r="E31" s="62">
        <f t="shared" si="1"/>
        <v>1</v>
      </c>
      <c r="F31" s="63">
        <v>43916.305196759262</v>
      </c>
      <c r="G31" s="68" t="str">
        <f>VLOOKUP(A31,State_codes!$B$2:$C$38, 2, FALSE)</f>
        <v>MZ</v>
      </c>
      <c r="H31" s="69">
        <f ca="1">IF(INT((TEXT(NOW(),"HH")))&lt;7,COUNTIFS(Raw_Data!$I:$I,$A31,Raw_Data!$C:$C,(TODAY()-1)),COUNTIFS(Raw_Data!$I:$I,$A31,Raw_Data!$C:$C,(TODAY())))</f>
        <v>0</v>
      </c>
      <c r="I31" s="69">
        <f ca="1">IF(INT(TEXT(NOW(),"HH"))&lt;7,COUNTIFS(Death_and_Recovered!$H:$H,$A31,Death_and_Recovered!$B:$B,(TODAY()-1),Death_and_Recovered!$E:$E,"Recovered"),COUNTIFS(Death_and_Recovered!$H:$H,$A31,Death_and_Recovered!$B:$B,(TODAY()),Death_and_Recovered!$E:$E,"Recovered"))</f>
        <v>0</v>
      </c>
      <c r="J31" s="69">
        <f ca="1">IF(INT(TEXT(NOW(),"HH"))&lt;7,COUNTIFS(Death_and_Recovered!$H:$H,$A31,Death_and_Recovered!$B:$B,(TODAY()-1),Death_and_Recovered!$E:$E,"Deceased"),COUNTIFS(Death_and_Recovered!$H:$H,$A31,Death_and_Recovered!$B:$B,TODAY(),Death_and_Recovered!$E:$E,"Deceased"))</f>
        <v>0</v>
      </c>
    </row>
    <row r="32" spans="1:10" ht="15">
      <c r="A32" s="66" t="s">
        <v>431</v>
      </c>
      <c r="B32" s="67">
        <f>COUNTIF(Raw_Data!I:I,A32)</f>
        <v>1</v>
      </c>
      <c r="C32" s="67">
        <f>COUNTIFS(Death_and_Recovered!H:H,A32,Death_and_Recovered!E:E,"Recovered")</f>
        <v>0</v>
      </c>
      <c r="D32" s="67">
        <f>COUNTIFS(Death_and_Recovered!H:H,A32,Death_and_Recovered!E:E,"Deceased")</f>
        <v>0</v>
      </c>
      <c r="E32" s="62">
        <f t="shared" si="1"/>
        <v>1</v>
      </c>
      <c r="F32" s="63">
        <v>43923.487858796296</v>
      </c>
      <c r="G32" s="68" t="str">
        <f>VLOOKUP(A32,State_codes!$B$2:$C$38, 2, FALSE)</f>
        <v>AR</v>
      </c>
      <c r="H32" s="69">
        <f ca="1">IF(INT((TEXT(NOW(),"HH")))&lt;7,COUNTIFS(Raw_Data!$I:$I,$A32,Raw_Data!$C:$C,(TODAY()-1)),COUNTIFS(Raw_Data!$I:$I,$A32,Raw_Data!$C:$C,(TODAY())))</f>
        <v>0</v>
      </c>
      <c r="I32" s="69">
        <f ca="1">IF(INT(TEXT(NOW(),"HH"))&lt;7,COUNTIFS(Death_and_Recovered!$H:$H,$A32,Death_and_Recovered!$B:$B,(TODAY()-1),Death_and_Recovered!$E:$E,"Recovered"),COUNTIFS(Death_and_Recovered!$H:$H,$A32,Death_and_Recovered!$B:$B,(TODAY()),Death_and_Recovered!$E:$E,"Recovered"))</f>
        <v>0</v>
      </c>
      <c r="J32" s="69">
        <f ca="1">IF(INT(TEXT(NOW(),"HH"))&lt;7,COUNTIFS(Death_and_Recovered!$H:$H,$A32,Death_and_Recovered!$B:$B,(TODAY()-1),Death_and_Recovered!$E:$E,"Deceased"),COUNTIFS(Death_and_Recovered!$H:$H,$A32,Death_and_Recovered!$B:$B,TODAY(),Death_and_Recovered!$E:$E,"Deceased"))</f>
        <v>0</v>
      </c>
    </row>
    <row r="33" spans="1:10" ht="15">
      <c r="A33" s="66" t="s">
        <v>442</v>
      </c>
      <c r="B33" s="67">
        <f>COUNTIF(Raw_Data!I:I,A33)</f>
        <v>1</v>
      </c>
      <c r="C33" s="67">
        <f>COUNTIFS(Death_and_Recovered!H:H,A33,Death_and_Recovered!E:E,"Recovered")</f>
        <v>0</v>
      </c>
      <c r="D33" s="67">
        <f>COUNTIFS(Death_and_Recovered!H:H,A33,Death_and_Recovered!E:E,"Deceased")</f>
        <v>0</v>
      </c>
      <c r="E33" s="62">
        <f t="shared" si="1"/>
        <v>1</v>
      </c>
      <c r="F33" s="63">
        <v>43916.305196759262</v>
      </c>
      <c r="G33" s="68" t="str">
        <f>VLOOKUP(A33,State_codes!$B$2:$C$38, 2, FALSE)</f>
        <v>DN</v>
      </c>
      <c r="H33" s="69">
        <f ca="1">IF(INT((TEXT(NOW(),"HH")))&lt;7,COUNTIFS(Raw_Data!$I:$I,$A33,Raw_Data!$C:$C,(TODAY()-1)),COUNTIFS(Raw_Data!$I:$I,$A33,Raw_Data!$C:$C,(TODAY())))</f>
        <v>0</v>
      </c>
      <c r="I33" s="69">
        <f ca="1">IF(INT(TEXT(NOW(),"HH"))&lt;7,COUNTIFS(Death_and_Recovered!$H:$H,$A33,Death_and_Recovered!$B:$B,(TODAY()-1),Death_and_Recovered!$E:$E,"Recovered"),COUNTIFS(Death_and_Recovered!$H:$H,$A33,Death_and_Recovered!$B:$B,(TODAY()),Death_and_Recovered!$E:$E,"Recovered"))</f>
        <v>0</v>
      </c>
      <c r="J33" s="69">
        <f ca="1">IF(INT(TEXT(NOW(),"HH"))&lt;7,COUNTIFS(Death_and_Recovered!$H:$H,$A33,Death_and_Recovered!$B:$B,(TODAY()-1),Death_and_Recovered!$E:$E,"Deceased"),COUNTIFS(Death_and_Recovered!$H:$H,$A33,Death_and_Recovered!$B:$B,TODAY(),Death_and_Recovered!$E:$E,"Deceased"))</f>
        <v>0</v>
      </c>
    </row>
    <row r="34" spans="1:10" ht="15">
      <c r="A34" s="66" t="s">
        <v>457</v>
      </c>
      <c r="B34" s="67">
        <f>COUNTIF(Raw_Data!I:I,A34)</f>
        <v>0</v>
      </c>
      <c r="C34" s="67">
        <f>COUNTIFS(Death_and_Recovered!H:H,A34,Death_and_Recovered!E:E,"Recovered")</f>
        <v>0</v>
      </c>
      <c r="D34" s="67">
        <f>COUNTIFS(Death_and_Recovered!H:H,A34,Death_and_Recovered!E:E,"Deceased")</f>
        <v>0</v>
      </c>
      <c r="E34" s="62">
        <f t="shared" si="1"/>
        <v>0</v>
      </c>
      <c r="F34" s="63">
        <v>43916.305196759262</v>
      </c>
      <c r="G34" s="68" t="str">
        <f>VLOOKUP(A34,State_codes!$B$2:$C$38, 2, FALSE)</f>
        <v>DD</v>
      </c>
      <c r="H34" s="69">
        <f ca="1">IF(INT((TEXT(NOW(),"HH")))&lt;7,COUNTIFS(Raw_Data!$I:$I,$A34,Raw_Data!$C:$C,(TODAY()-1)),COUNTIFS(Raw_Data!$I:$I,$A34,Raw_Data!$C:$C,(TODAY())))</f>
        <v>0</v>
      </c>
      <c r="I34" s="69">
        <f ca="1">IF(INT(TEXT(NOW(),"HH"))&lt;7,COUNTIFS(Death_and_Recovered!$H:$H,$A34,Death_and_Recovered!$B:$B,(TODAY()-1),Death_and_Recovered!$E:$E,"Recovered"),COUNTIFS(Death_and_Recovered!$H:$H,$A34,Death_and_Recovered!$B:$B,(TODAY()),Death_and_Recovered!$E:$E,"Recovered"))</f>
        <v>0</v>
      </c>
      <c r="J34" s="69">
        <f ca="1">IF(INT(TEXT(NOW(),"HH"))&lt;7,COUNTIFS(Death_and_Recovered!$H:$H,$A34,Death_and_Recovered!$B:$B,(TODAY()-1),Death_and_Recovered!$E:$E,"Deceased"),COUNTIFS(Death_and_Recovered!$H:$H,$A34,Death_and_Recovered!$B:$B,TODAY(),Death_and_Recovered!$E:$E,"Deceased"))</f>
        <v>0</v>
      </c>
    </row>
    <row r="35" spans="1:10" ht="15">
      <c r="A35" s="66" t="s">
        <v>468</v>
      </c>
      <c r="B35" s="67">
        <f>COUNTIF(Raw_Data!I:I,A35)</f>
        <v>0</v>
      </c>
      <c r="C35" s="67">
        <f>COUNTIFS(Death_and_Recovered!H:H,A35,Death_and_Recovered!E:E,"Recovered")</f>
        <v>0</v>
      </c>
      <c r="D35" s="67">
        <f>COUNTIFS(Death_and_Recovered!H:H,A35,Death_and_Recovered!E:E,"Deceased")</f>
        <v>0</v>
      </c>
      <c r="E35" s="62">
        <f t="shared" si="1"/>
        <v>0</v>
      </c>
      <c r="F35" s="63">
        <v>43916.305196759262</v>
      </c>
      <c r="G35" s="68" t="str">
        <f>VLOOKUP(A35,State_codes!$B$2:$C$38, 2, FALSE)</f>
        <v>LD</v>
      </c>
      <c r="H35" s="69">
        <f ca="1">IF(INT((TEXT(NOW(),"HH")))&lt;7,COUNTIFS(Raw_Data!$I:$I,$A35,Raw_Data!$C:$C,(TODAY()-1)),COUNTIFS(Raw_Data!$I:$I,$A35,Raw_Data!$C:$C,(TODAY())))</f>
        <v>0</v>
      </c>
      <c r="I35" s="69">
        <f ca="1">IF(INT(TEXT(NOW(),"HH"))&lt;7,COUNTIFS(Death_and_Recovered!$H:$H,$A35,Death_and_Recovered!$B:$B,(TODAY()-1),Death_and_Recovered!$E:$E,"Recovered"),COUNTIFS(Death_and_Recovered!$H:$H,$A35,Death_and_Recovered!$B:$B,(TODAY()),Death_and_Recovered!$E:$E,"Recovered"))</f>
        <v>0</v>
      </c>
      <c r="J35" s="69">
        <f ca="1">IF(INT(TEXT(NOW(),"HH"))&lt;7,COUNTIFS(Death_and_Recovered!$H:$H,$A35,Death_and_Recovered!$B:$B,(TODAY()-1),Death_and_Recovered!$E:$E,"Deceased"),COUNTIFS(Death_and_Recovered!$H:$H,$A35,Death_and_Recovered!$B:$B,TODAY(),Death_and_Recovered!$E:$E,"Deceased"))</f>
        <v>0</v>
      </c>
    </row>
    <row r="36" spans="1:10" ht="15">
      <c r="A36" s="66" t="s">
        <v>483</v>
      </c>
      <c r="B36" s="67">
        <f>COUNTIF(Raw_Data!I:I,A36)</f>
        <v>0</v>
      </c>
      <c r="C36" s="67">
        <f>COUNTIFS(Death_and_Recovered!H:H,A36,Death_and_Recovered!E:E,"Recovered")</f>
        <v>0</v>
      </c>
      <c r="D36" s="67">
        <f>COUNTIFS(Death_and_Recovered!H:H,A36,Death_and_Recovered!E:E,"Deceased")</f>
        <v>0</v>
      </c>
      <c r="E36" s="62">
        <f t="shared" si="1"/>
        <v>0</v>
      </c>
      <c r="F36" s="63">
        <v>43916.305196759262</v>
      </c>
      <c r="G36" s="68" t="str">
        <f>VLOOKUP(A36,State_codes!$B$2:$C$38, 2, FALSE)</f>
        <v>ML</v>
      </c>
      <c r="H36" s="69">
        <f ca="1">IF(INT((TEXT(NOW(),"HH")))&lt;7,COUNTIFS(Raw_Data!$I:$I,$A36,Raw_Data!$C:$C,(TODAY()-1)),COUNTIFS(Raw_Data!$I:$I,$A36,Raw_Data!$C:$C,(TODAY())))</f>
        <v>0</v>
      </c>
      <c r="I36" s="69">
        <f ca="1">IF(INT(TEXT(NOW(),"HH"))&lt;7,COUNTIFS(Death_and_Recovered!$H:$H,$A36,Death_and_Recovered!$B:$B,(TODAY()-1),Death_and_Recovered!$E:$E,"Recovered"),COUNTIFS(Death_and_Recovered!$H:$H,$A36,Death_and_Recovered!$B:$B,(TODAY()),Death_and_Recovered!$E:$E,"Recovered"))</f>
        <v>0</v>
      </c>
      <c r="J36" s="69">
        <f ca="1">IF(INT(TEXT(NOW(),"HH"))&lt;7,COUNTIFS(Death_and_Recovered!$H:$H,$A36,Death_and_Recovered!$B:$B,(TODAY()-1),Death_and_Recovered!$E:$E,"Deceased"),COUNTIFS(Death_and_Recovered!$H:$H,$A36,Death_and_Recovered!$B:$B,TODAY(),Death_and_Recovered!$E:$E,"Deceased"))</f>
        <v>0</v>
      </c>
    </row>
    <row r="37" spans="1:10" ht="15">
      <c r="A37" s="66" t="s">
        <v>497</v>
      </c>
      <c r="B37" s="67">
        <f>COUNTIF(Raw_Data!I:I,A37)</f>
        <v>0</v>
      </c>
      <c r="C37" s="67">
        <f>COUNTIFS(Death_and_Recovered!H:H,A37,Death_and_Recovered!E:E,"Recovered")</f>
        <v>0</v>
      </c>
      <c r="D37" s="67">
        <f>COUNTIFS(Death_and_Recovered!H:H,A37,Death_and_Recovered!E:E,"Deceased")</f>
        <v>0</v>
      </c>
      <c r="E37" s="62">
        <f t="shared" si="1"/>
        <v>0</v>
      </c>
      <c r="F37" s="63">
        <v>43916.305196759262</v>
      </c>
      <c r="G37" s="68" t="str">
        <f>VLOOKUP(A37,State_codes!$B$2:$C$38, 2, FALSE)</f>
        <v>NL</v>
      </c>
      <c r="H37" s="69">
        <f ca="1">IF(INT((TEXT(NOW(),"HH")))&lt;7,COUNTIFS(Raw_Data!$I:$I,$A37,Raw_Data!$C:$C,(TODAY()-1)),COUNTIFS(Raw_Data!$I:$I,$A37,Raw_Data!$C:$C,(TODAY())))</f>
        <v>0</v>
      </c>
      <c r="I37" s="69">
        <f ca="1">IF(INT(TEXT(NOW(),"HH"))&lt;7,COUNTIFS(Death_and_Recovered!$H:$H,$A37,Death_and_Recovered!$B:$B,(TODAY()-1),Death_and_Recovered!$E:$E,"Recovered"),COUNTIFS(Death_and_Recovered!$H:$H,$A37,Death_and_Recovered!$B:$B,(TODAY()),Death_and_Recovered!$E:$E,"Recovered"))</f>
        <v>0</v>
      </c>
      <c r="J37" s="69">
        <f ca="1">IF(INT(TEXT(NOW(),"HH"))&lt;7,COUNTIFS(Death_and_Recovered!$H:$H,$A37,Death_and_Recovered!$B:$B,(TODAY()-1),Death_and_Recovered!$E:$E,"Deceased"),COUNTIFS(Death_and_Recovered!$H:$H,$A37,Death_and_Recovered!$B:$B,TODAY(),Death_and_Recovered!$E:$E,"Deceased"))</f>
        <v>0</v>
      </c>
    </row>
    <row r="38" spans="1:10" ht="15">
      <c r="A38" s="66" t="s">
        <v>508</v>
      </c>
      <c r="B38" s="67">
        <f>COUNTIF(Raw_Data!I:I,A38)</f>
        <v>0</v>
      </c>
      <c r="C38" s="67">
        <f>COUNTIFS(Death_and_Recovered!H:H,A38,Death_and_Recovered!E:E,"Recovered")</f>
        <v>0</v>
      </c>
      <c r="D38" s="67">
        <f>COUNTIFS(Death_and_Recovered!H:H,A38,Death_and_Recovered!E:E,"Deceased")</f>
        <v>0</v>
      </c>
      <c r="E38" s="62">
        <f t="shared" si="1"/>
        <v>0</v>
      </c>
      <c r="F38" s="63">
        <v>43916.305196759262</v>
      </c>
      <c r="G38" s="68" t="str">
        <f>VLOOKUP(A38,State_codes!$B$2:$C$38, 2, FALSE)</f>
        <v>SK</v>
      </c>
      <c r="H38" s="69">
        <f ca="1">IF(INT((TEXT(NOW(),"HH")))&lt;7,COUNTIFS(Raw_Data!$I:$I,$A38,Raw_Data!$C:$C,(TODAY()-1)),COUNTIFS(Raw_Data!$I:$I,$A38,Raw_Data!$C:$C,(TODAY())))</f>
        <v>0</v>
      </c>
      <c r="I38" s="69">
        <f ca="1">IF(INT(TEXT(NOW(),"HH"))&lt;7,COUNTIFS(Death_and_Recovered!$H:$H,$A38,Death_and_Recovered!$B:$B,(TODAY()-1),Death_and_Recovered!$E:$E,"Recovered"),COUNTIFS(Death_and_Recovered!$H:$H,$A38,Death_and_Recovered!$B:$B,(TODAY()),Death_and_Recovered!$E:$E,"Recovered"))</f>
        <v>0</v>
      </c>
      <c r="J38" s="69">
        <f ca="1">IF(INT(TEXT(NOW(),"HH"))&lt;7,COUNTIFS(Death_and_Recovered!$H:$H,$A38,Death_and_Recovered!$B:$B,(TODAY()-1),Death_and_Recovered!$E:$E,"Deceased"),COUNTIFS(Death_and_Recovered!$H:$H,$A38,Death_and_Recovered!$B:$B,TODAY(),Death_and_Recovered!$E:$E,"Deceased"))</f>
        <v>0</v>
      </c>
    </row>
    <row r="39" spans="1:10" ht="15">
      <c r="A39" s="66" t="s">
        <v>516</v>
      </c>
      <c r="B39" s="67">
        <f>COUNTIF(Raw_Data!I:I,A39)</f>
        <v>1</v>
      </c>
      <c r="C39" s="67">
        <f>COUNTIFS(Death_and_Recovered!H:H,A39,Death_and_Recovered!E:E,"Recovered")</f>
        <v>0</v>
      </c>
      <c r="D39" s="67">
        <f>COUNTIFS(Death_and_Recovered!H:H,A39,Death_and_Recovered!E:E,"Deceased")</f>
        <v>0</v>
      </c>
      <c r="E39" s="62">
        <f t="shared" si="1"/>
        <v>1</v>
      </c>
      <c r="F39" s="63">
        <v>43916.305196759262</v>
      </c>
      <c r="G39" s="68" t="str">
        <f>VLOOKUP(A39,State_codes!$B$2:$C$38, 2, FALSE)</f>
        <v>TR</v>
      </c>
      <c r="H39" s="69">
        <f ca="1">IF(INT((TEXT(NOW(),"HH")))&lt;7,COUNTIFS(Raw_Data!$I:$I,$A39,Raw_Data!$C:$C,(TODAY()-1)),COUNTIFS(Raw_Data!$I:$I,$A39,Raw_Data!$C:$C,(TODAY())))</f>
        <v>0</v>
      </c>
      <c r="I39" s="69">
        <f ca="1">IF(INT(TEXT(NOW(),"HH"))&lt;7,COUNTIFS(Death_and_Recovered!$H:$H,$A39,Death_and_Recovered!$B:$B,(TODAY()-1),Death_and_Recovered!$E:$E,"Recovered"),COUNTIFS(Death_and_Recovered!$H:$H,$A39,Death_and_Recovered!$B:$B,(TODAY()),Death_and_Recovered!$E:$E,"Recovered"))</f>
        <v>0</v>
      </c>
      <c r="J39" s="69">
        <f ca="1">IF(INT(TEXT(NOW(),"HH"))&lt;7,COUNTIFS(Death_and_Recovered!$H:$H,$A39,Death_and_Recovered!$B:$B,(TODAY()-1),Death_and_Recovered!$E:$E,"Deceased"),COUNTIFS(Death_and_Recovered!$H:$H,$A39,Death_and_Recovered!$B:$B,TODAY(),Death_and_Recovered!$E:$E,"Deceased"))</f>
        <v>0</v>
      </c>
    </row>
  </sheetData>
  <autoFilter ref="A1:J39" xr:uid="{00000000-0009-0000-0000-000004000000}"/>
  <customSheetViews>
    <customSheetView guid="{63BFCC50-DE8C-41A8-9698-2E1BE4C712D6}" filter="1" showAutoFilter="1">
      <pageMargins left="0.7" right="0.7" top="0.75" bottom="0.75" header="0.3" footer="0.3"/>
      <autoFilter ref="A1:F39" xr:uid="{00000000-0000-0000-0000-000000000000}"/>
    </customSheetView>
  </customSheetView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E952"/>
  <sheetViews>
    <sheetView workbookViewId="0">
      <pane ySplit="1" topLeftCell="A2" activePane="bottomLeft" state="frozen"/>
      <selection pane="bottomLeft" activeCell="B3" sqref="B3"/>
    </sheetView>
  </sheetViews>
  <sheetFormatPr defaultColWidth="14.42578125" defaultRowHeight="15.75" customHeight="1"/>
  <cols>
    <col min="1" max="1" width="16.140625" customWidth="1"/>
    <col min="2" max="2" width="25.85546875" customWidth="1"/>
    <col min="3" max="3" width="16" customWidth="1"/>
    <col min="4" max="4" width="12.5703125" customWidth="1"/>
    <col min="5" max="5" width="11.85546875" customWidth="1"/>
    <col min="6" max="6" width="15.5703125" customWidth="1"/>
    <col min="7" max="7" width="21.5703125" customWidth="1"/>
    <col min="8" max="9" width="23.140625" customWidth="1"/>
    <col min="10" max="10" width="18.7109375" customWidth="1"/>
    <col min="11" max="11" width="20" customWidth="1"/>
  </cols>
  <sheetData>
    <row r="1" spans="1:31" ht="27.75" customHeight="1">
      <c r="A1" s="101" t="s">
        <v>867</v>
      </c>
      <c r="B1" s="101" t="s">
        <v>20</v>
      </c>
      <c r="C1" s="101" t="s">
        <v>871</v>
      </c>
      <c r="D1" s="101" t="s">
        <v>11</v>
      </c>
      <c r="E1" s="101" t="s">
        <v>872</v>
      </c>
      <c r="F1" s="101" t="s">
        <v>873</v>
      </c>
      <c r="G1" s="101" t="s">
        <v>874</v>
      </c>
      <c r="H1" s="101" t="s">
        <v>875</v>
      </c>
      <c r="I1" s="101" t="s">
        <v>876</v>
      </c>
      <c r="J1" s="101" t="s">
        <v>878</v>
      </c>
      <c r="K1" s="101" t="s">
        <v>879</v>
      </c>
      <c r="L1" s="31" t="s">
        <v>880</v>
      </c>
      <c r="M1" s="102" t="s">
        <v>881</v>
      </c>
      <c r="N1" s="22"/>
      <c r="O1" s="22"/>
      <c r="P1" s="22"/>
      <c r="Q1" s="22"/>
      <c r="R1" s="22"/>
      <c r="S1" s="22"/>
      <c r="T1" s="22"/>
      <c r="U1" s="22"/>
      <c r="V1" s="22"/>
      <c r="W1" s="22"/>
      <c r="X1" s="22"/>
      <c r="Y1" s="22"/>
      <c r="Z1" s="22"/>
      <c r="AA1" s="22"/>
      <c r="AB1" s="22"/>
      <c r="AC1" s="22"/>
      <c r="AD1" s="22"/>
      <c r="AE1" s="22"/>
    </row>
    <row r="2" spans="1:31" ht="15">
      <c r="A2" s="85">
        <v>43922</v>
      </c>
      <c r="B2" s="66" t="s">
        <v>95</v>
      </c>
      <c r="C2" s="2">
        <v>2621</v>
      </c>
      <c r="D2" s="103"/>
      <c r="E2" s="103"/>
      <c r="F2" s="15">
        <f t="shared" ref="F2:F18" si="0">C2-D2-E2</f>
        <v>2621</v>
      </c>
      <c r="L2" s="37" t="s">
        <v>883</v>
      </c>
    </row>
    <row r="3" spans="1:31" ht="15">
      <c r="A3" s="85">
        <v>43922</v>
      </c>
      <c r="B3" s="66" t="s">
        <v>262</v>
      </c>
      <c r="C3" s="2">
        <v>659</v>
      </c>
      <c r="D3" s="2">
        <v>37</v>
      </c>
      <c r="E3" s="2">
        <v>568</v>
      </c>
      <c r="F3" s="15">
        <f t="shared" si="0"/>
        <v>54</v>
      </c>
      <c r="L3" s="37" t="s">
        <v>884</v>
      </c>
    </row>
    <row r="4" spans="1:31" ht="15">
      <c r="A4" s="104">
        <v>43923</v>
      </c>
      <c r="B4" s="66" t="s">
        <v>236</v>
      </c>
      <c r="C4" s="2">
        <v>1800</v>
      </c>
      <c r="D4" s="2">
        <v>132</v>
      </c>
      <c r="E4" s="2">
        <v>1175</v>
      </c>
      <c r="F4" s="15">
        <f t="shared" si="0"/>
        <v>493</v>
      </c>
      <c r="G4" s="2">
        <v>179</v>
      </c>
      <c r="H4" s="2"/>
      <c r="I4" s="2">
        <v>23479</v>
      </c>
      <c r="J4" s="2">
        <v>2680</v>
      </c>
      <c r="K4" s="2">
        <v>330</v>
      </c>
      <c r="L4" s="37" t="s">
        <v>888</v>
      </c>
    </row>
    <row r="5" spans="1:31" ht="15">
      <c r="A5" s="85">
        <v>43923</v>
      </c>
      <c r="B5" s="66" t="s">
        <v>304</v>
      </c>
      <c r="C5" s="2">
        <v>962</v>
      </c>
      <c r="D5" s="2">
        <v>16</v>
      </c>
      <c r="E5" s="2">
        <v>819</v>
      </c>
      <c r="F5" s="15">
        <f t="shared" si="0"/>
        <v>127</v>
      </c>
      <c r="L5" s="37" t="s">
        <v>890</v>
      </c>
    </row>
    <row r="6" spans="1:31" ht="15">
      <c r="A6" s="85">
        <v>43923</v>
      </c>
      <c r="B6" s="66" t="s">
        <v>330</v>
      </c>
      <c r="C6" s="2">
        <v>124</v>
      </c>
      <c r="D6" s="2">
        <v>18</v>
      </c>
      <c r="E6" s="2">
        <v>98</v>
      </c>
      <c r="F6" s="15">
        <f t="shared" si="0"/>
        <v>8</v>
      </c>
      <c r="L6" s="37" t="s">
        <v>891</v>
      </c>
      <c r="N6" s="105"/>
      <c r="O6" s="105"/>
      <c r="P6" s="105"/>
      <c r="Q6" s="105"/>
      <c r="R6" s="105"/>
      <c r="S6" s="105"/>
      <c r="T6" s="105"/>
      <c r="U6" s="105"/>
      <c r="V6" s="105"/>
      <c r="W6" s="105"/>
      <c r="X6" s="105"/>
      <c r="Y6" s="105"/>
      <c r="Z6" s="105"/>
      <c r="AA6" s="105"/>
      <c r="AB6" s="105"/>
      <c r="AC6" s="105"/>
      <c r="AD6" s="105"/>
      <c r="AE6" s="105"/>
    </row>
    <row r="7" spans="1:31" ht="15">
      <c r="A7" s="104">
        <v>43923</v>
      </c>
      <c r="B7" s="106" t="s">
        <v>354</v>
      </c>
      <c r="C7" s="107">
        <v>1232</v>
      </c>
      <c r="D7" s="107">
        <v>9</v>
      </c>
      <c r="E7" s="107">
        <v>921</v>
      </c>
      <c r="F7" s="105">
        <f t="shared" si="0"/>
        <v>302</v>
      </c>
      <c r="G7" s="105"/>
      <c r="H7" s="105"/>
      <c r="I7" s="105"/>
      <c r="J7" s="105"/>
      <c r="K7" s="105"/>
      <c r="L7" s="108" t="s">
        <v>898</v>
      </c>
      <c r="M7" s="105"/>
    </row>
    <row r="8" spans="1:31" ht="15">
      <c r="A8" s="85">
        <v>43923</v>
      </c>
      <c r="B8" s="66" t="s">
        <v>359</v>
      </c>
      <c r="C8" s="2">
        <v>220</v>
      </c>
      <c r="D8" s="2">
        <v>5</v>
      </c>
      <c r="E8" s="2">
        <v>197</v>
      </c>
      <c r="F8" s="15">
        <f t="shared" si="0"/>
        <v>18</v>
      </c>
      <c r="L8" s="37" t="s">
        <v>901</v>
      </c>
    </row>
    <row r="9" spans="1:31" ht="15">
      <c r="A9" s="85">
        <v>43926</v>
      </c>
      <c r="B9" s="66" t="s">
        <v>224</v>
      </c>
      <c r="C9" s="2">
        <v>2812</v>
      </c>
      <c r="D9" s="2">
        <v>193</v>
      </c>
      <c r="E9" s="2">
        <v>1954</v>
      </c>
      <c r="F9" s="15">
        <f t="shared" si="0"/>
        <v>665</v>
      </c>
      <c r="L9" s="34" t="s">
        <v>904</v>
      </c>
    </row>
    <row r="10" spans="1:31" ht="15">
      <c r="A10" s="85">
        <v>43923</v>
      </c>
      <c r="B10" s="66" t="s">
        <v>233</v>
      </c>
      <c r="C10" s="2">
        <v>1434</v>
      </c>
      <c r="D10" s="2">
        <v>37</v>
      </c>
      <c r="E10" s="2">
        <v>1236</v>
      </c>
      <c r="F10" s="15">
        <f t="shared" si="0"/>
        <v>161</v>
      </c>
      <c r="L10" s="37" t="s">
        <v>677</v>
      </c>
    </row>
    <row r="11" spans="1:31" ht="15">
      <c r="A11" s="85">
        <v>43923</v>
      </c>
      <c r="B11" s="66" t="s">
        <v>276</v>
      </c>
      <c r="C11" s="2">
        <v>678</v>
      </c>
      <c r="D11" s="2">
        <v>7</v>
      </c>
      <c r="E11" s="2">
        <v>554</v>
      </c>
      <c r="F11" s="15">
        <f t="shared" si="0"/>
        <v>117</v>
      </c>
      <c r="L11" s="37" t="s">
        <v>908</v>
      </c>
    </row>
    <row r="12" spans="1:31" ht="15">
      <c r="A12" s="85">
        <v>43924</v>
      </c>
      <c r="B12" s="66" t="s">
        <v>182</v>
      </c>
      <c r="C12" s="50">
        <v>1862</v>
      </c>
      <c r="D12" s="2">
        <v>88</v>
      </c>
      <c r="E12" s="2">
        <v>1714</v>
      </c>
      <c r="F12" s="15">
        <f t="shared" si="0"/>
        <v>60</v>
      </c>
      <c r="K12" s="2">
        <v>1761</v>
      </c>
      <c r="L12" s="37" t="s">
        <v>722</v>
      </c>
    </row>
    <row r="13" spans="1:31" ht="15">
      <c r="A13" s="85">
        <v>43924</v>
      </c>
      <c r="B13" s="66" t="s">
        <v>117</v>
      </c>
      <c r="C13" s="2">
        <v>1325</v>
      </c>
      <c r="D13" s="2">
        <v>44</v>
      </c>
      <c r="E13" s="2">
        <v>938</v>
      </c>
      <c r="F13" s="15">
        <f t="shared" si="0"/>
        <v>343</v>
      </c>
      <c r="G13" s="109"/>
      <c r="H13" s="109"/>
      <c r="I13" s="109"/>
      <c r="J13" s="109"/>
      <c r="K13" s="109"/>
      <c r="L13" s="37" t="s">
        <v>916</v>
      </c>
    </row>
    <row r="14" spans="1:31" ht="15">
      <c r="A14" s="85">
        <v>43924</v>
      </c>
      <c r="B14" s="66" t="s">
        <v>134</v>
      </c>
      <c r="C14" s="2">
        <v>4587</v>
      </c>
      <c r="D14" s="2">
        <v>128</v>
      </c>
      <c r="E14" s="2">
        <v>4281</v>
      </c>
      <c r="F14" s="15">
        <f t="shared" si="0"/>
        <v>178</v>
      </c>
      <c r="G14" s="2">
        <v>219</v>
      </c>
      <c r="H14" s="109"/>
      <c r="I14" s="109"/>
      <c r="J14" s="109"/>
      <c r="K14" s="109"/>
      <c r="L14" s="37" t="s">
        <v>919</v>
      </c>
    </row>
    <row r="15" spans="1:31" ht="15">
      <c r="A15" s="85">
        <v>43924</v>
      </c>
      <c r="B15" s="66" t="s">
        <v>47</v>
      </c>
      <c r="C15" s="2">
        <v>9139</v>
      </c>
      <c r="D15" s="2">
        <v>295</v>
      </c>
      <c r="E15" s="2">
        <v>8126</v>
      </c>
      <c r="F15" s="15">
        <f t="shared" si="0"/>
        <v>718</v>
      </c>
      <c r="L15" s="37" t="s">
        <v>920</v>
      </c>
      <c r="M15" s="34" t="s">
        <v>608</v>
      </c>
    </row>
    <row r="16" spans="1:31" ht="15">
      <c r="A16" s="85">
        <v>43924</v>
      </c>
      <c r="B16" s="66" t="s">
        <v>322</v>
      </c>
      <c r="C16" s="2">
        <v>1395</v>
      </c>
      <c r="D16" s="2">
        <v>20</v>
      </c>
      <c r="E16" s="110">
        <v>1108</v>
      </c>
      <c r="F16" s="15">
        <f t="shared" si="0"/>
        <v>267</v>
      </c>
      <c r="L16" s="37" t="s">
        <v>925</v>
      </c>
    </row>
    <row r="17" spans="1:12" ht="15">
      <c r="A17" s="85">
        <v>43924</v>
      </c>
      <c r="B17" s="66" t="s">
        <v>158</v>
      </c>
      <c r="C17" s="2">
        <v>3684</v>
      </c>
      <c r="D17" s="2">
        <v>411</v>
      </c>
      <c r="E17" s="107">
        <v>2789</v>
      </c>
      <c r="F17" s="105">
        <f t="shared" si="0"/>
        <v>484</v>
      </c>
      <c r="G17" s="2">
        <v>284</v>
      </c>
      <c r="H17" s="2"/>
      <c r="I17" s="2">
        <v>13323</v>
      </c>
      <c r="J17" s="2"/>
      <c r="K17" s="2">
        <v>3044</v>
      </c>
      <c r="L17" s="37" t="s">
        <v>928</v>
      </c>
    </row>
    <row r="18" spans="1:12" ht="15">
      <c r="A18" s="85">
        <v>43926</v>
      </c>
      <c r="B18" s="66" t="s">
        <v>126</v>
      </c>
      <c r="C18" s="2">
        <v>5255</v>
      </c>
      <c r="D18" s="2">
        <v>278</v>
      </c>
      <c r="E18" s="2">
        <v>4796</v>
      </c>
      <c r="F18" s="15">
        <f t="shared" si="0"/>
        <v>181</v>
      </c>
      <c r="L18" s="31" t="s">
        <v>932</v>
      </c>
    </row>
    <row r="19" spans="1:12" ht="15">
      <c r="A19" s="85">
        <v>43926</v>
      </c>
      <c r="B19" s="66" t="s">
        <v>268</v>
      </c>
      <c r="C19" s="2">
        <v>3037</v>
      </c>
      <c r="D19" s="2">
        <v>32</v>
      </c>
      <c r="E19" s="2">
        <v>2299</v>
      </c>
      <c r="F19" s="2">
        <v>706</v>
      </c>
      <c r="L19" s="34" t="s">
        <v>935</v>
      </c>
    </row>
    <row r="20" spans="1:12" ht="15">
      <c r="A20" s="85">
        <v>43926</v>
      </c>
      <c r="B20" s="66" t="s">
        <v>207</v>
      </c>
      <c r="C20" s="2">
        <v>1551</v>
      </c>
      <c r="D20" s="2">
        <v>106</v>
      </c>
      <c r="E20" s="2">
        <v>1429</v>
      </c>
      <c r="F20" s="15">
        <f t="shared" ref="F20:F21" si="1">C20-D20-E20</f>
        <v>16</v>
      </c>
      <c r="G20" s="109"/>
      <c r="H20" s="109"/>
      <c r="I20" s="109"/>
      <c r="J20" s="109"/>
      <c r="K20" s="109"/>
      <c r="L20" s="34" t="s">
        <v>938</v>
      </c>
    </row>
    <row r="21" spans="1:12" ht="15">
      <c r="A21" s="85">
        <v>43926</v>
      </c>
      <c r="B21" s="66" t="s">
        <v>109</v>
      </c>
      <c r="C21" s="2">
        <v>12279</v>
      </c>
      <c r="D21" s="2">
        <v>260</v>
      </c>
      <c r="E21" s="2">
        <v>11439</v>
      </c>
      <c r="F21" s="15">
        <f t="shared" si="1"/>
        <v>580</v>
      </c>
      <c r="G21" s="109"/>
      <c r="H21" s="109"/>
      <c r="I21" s="109"/>
      <c r="J21" s="109"/>
      <c r="K21" s="109"/>
      <c r="L21" s="37" t="s">
        <v>943</v>
      </c>
    </row>
    <row r="22" spans="1:12" ht="15">
      <c r="A22" s="85">
        <v>43925</v>
      </c>
      <c r="B22" s="66" t="s">
        <v>262</v>
      </c>
      <c r="C22" s="2">
        <v>1042</v>
      </c>
      <c r="G22" s="2">
        <v>1125</v>
      </c>
      <c r="H22" s="2">
        <v>786</v>
      </c>
      <c r="L22" s="46"/>
    </row>
    <row r="23" spans="1:12" ht="15">
      <c r="A23" s="85">
        <v>43926</v>
      </c>
      <c r="B23" s="66" t="s">
        <v>431</v>
      </c>
      <c r="L23" s="46"/>
    </row>
    <row r="24" spans="1:12" ht="15">
      <c r="A24" s="85">
        <v>43926</v>
      </c>
      <c r="B24" s="66" t="s">
        <v>304</v>
      </c>
      <c r="L24" s="46"/>
    </row>
    <row r="25" spans="1:12" ht="15">
      <c r="A25" s="85">
        <v>43926</v>
      </c>
      <c r="B25" s="66" t="s">
        <v>268</v>
      </c>
      <c r="C25" s="2">
        <v>3037</v>
      </c>
      <c r="D25" s="2">
        <v>32</v>
      </c>
      <c r="E25" s="2">
        <v>2299</v>
      </c>
      <c r="F25" s="2">
        <v>706</v>
      </c>
      <c r="L25" s="46"/>
    </row>
    <row r="26" spans="1:12" ht="15">
      <c r="A26" s="85">
        <v>43926</v>
      </c>
      <c r="B26" s="66" t="s">
        <v>126</v>
      </c>
      <c r="C26" s="2">
        <v>5255</v>
      </c>
      <c r="D26" s="2">
        <v>278</v>
      </c>
      <c r="E26" s="2">
        <v>4796</v>
      </c>
      <c r="F26" s="2">
        <v>179</v>
      </c>
      <c r="G26" s="2">
        <v>3927</v>
      </c>
      <c r="L26" s="46"/>
    </row>
    <row r="27" spans="1:12" ht="15">
      <c r="A27" s="85">
        <v>43926</v>
      </c>
      <c r="B27" s="66" t="s">
        <v>276</v>
      </c>
      <c r="L27" s="46"/>
    </row>
    <row r="28" spans="1:12" ht="12.75">
      <c r="A28" s="85">
        <v>43926</v>
      </c>
      <c r="B28" s="2" t="s">
        <v>45</v>
      </c>
      <c r="C28" s="2">
        <v>16008</v>
      </c>
      <c r="E28" s="2">
        <v>14837</v>
      </c>
      <c r="G28" s="2">
        <v>3122</v>
      </c>
    </row>
    <row r="29" spans="1:12" ht="12.75">
      <c r="A29" s="85">
        <v>43927</v>
      </c>
      <c r="B29" s="2" t="s">
        <v>45</v>
      </c>
      <c r="C29" s="2">
        <v>17563</v>
      </c>
      <c r="D29" s="2">
        <v>868</v>
      </c>
      <c r="E29" s="2">
        <v>15808</v>
      </c>
      <c r="G29" s="2">
        <v>3498</v>
      </c>
      <c r="L29" s="34" t="s">
        <v>948</v>
      </c>
    </row>
    <row r="30" spans="1:12" ht="15">
      <c r="A30" s="85">
        <v>43927</v>
      </c>
      <c r="B30" s="66" t="s">
        <v>262</v>
      </c>
      <c r="C30" s="2">
        <v>1301</v>
      </c>
      <c r="G30" s="2">
        <v>246</v>
      </c>
      <c r="L30" s="34" t="s">
        <v>952</v>
      </c>
    </row>
    <row r="31" spans="1:12" ht="12.75">
      <c r="L31" s="46"/>
    </row>
    <row r="32" spans="1:12" ht="12.75">
      <c r="B32" s="111">
        <f ca="1">NOW()</f>
        <v>43928.645225231485</v>
      </c>
      <c r="D32" s="112">
        <f ca="1">NOW()</f>
        <v>43928.645225231485</v>
      </c>
      <c r="L32" s="46"/>
    </row>
    <row r="33" spans="2:12" ht="12.75">
      <c r="B33" s="15" t="s">
        <v>14715</v>
      </c>
      <c r="L33" s="46"/>
    </row>
    <row r="34" spans="2:12" ht="12.75">
      <c r="L34" s="46"/>
    </row>
    <row r="35" spans="2:12" ht="12.75">
      <c r="B35" s="15" t="str">
        <f ca="1">TEXT(NOW(),"SS")</f>
        <v>07</v>
      </c>
      <c r="L35" s="46"/>
    </row>
    <row r="36" spans="2:12" ht="12.75">
      <c r="L36" s="46"/>
    </row>
    <row r="37" spans="2:12" ht="12.75">
      <c r="L37" s="46"/>
    </row>
    <row r="38" spans="2:12" ht="12.75">
      <c r="L38" s="46"/>
    </row>
    <row r="39" spans="2:12" ht="12.75">
      <c r="L39" s="46"/>
    </row>
    <row r="40" spans="2:12" ht="12.75">
      <c r="L40" s="46"/>
    </row>
    <row r="41" spans="2:12" ht="12.75">
      <c r="L41" s="46"/>
    </row>
    <row r="42" spans="2:12" ht="12.75">
      <c r="L42" s="46"/>
    </row>
    <row r="43" spans="2:12" ht="12.75">
      <c r="L43" s="46"/>
    </row>
    <row r="44" spans="2:12" ht="12.75">
      <c r="L44" s="46"/>
    </row>
    <row r="45" spans="2:12" ht="12.75">
      <c r="L45" s="46"/>
    </row>
    <row r="46" spans="2:12" ht="12.75">
      <c r="L46" s="46"/>
    </row>
    <row r="47" spans="2:12" ht="12.75">
      <c r="L47" s="46"/>
    </row>
    <row r="48" spans="2:12" ht="12.75">
      <c r="L48" s="46"/>
    </row>
    <row r="49" spans="12:12" ht="12.75">
      <c r="L49" s="46"/>
    </row>
    <row r="50" spans="12:12" ht="12.75">
      <c r="L50" s="46"/>
    </row>
    <row r="51" spans="12:12" ht="12.75">
      <c r="L51" s="46"/>
    </row>
    <row r="52" spans="12:12" ht="12.75">
      <c r="L52" s="46"/>
    </row>
    <row r="53" spans="12:12" ht="12.75">
      <c r="L53" s="46"/>
    </row>
    <row r="54" spans="12:12" ht="12.75">
      <c r="L54" s="46"/>
    </row>
    <row r="55" spans="12:12" ht="12.75">
      <c r="L55" s="46"/>
    </row>
    <row r="56" spans="12:12" ht="12.75">
      <c r="L56" s="46"/>
    </row>
    <row r="57" spans="12:12" ht="12.75">
      <c r="L57" s="46"/>
    </row>
    <row r="58" spans="12:12" ht="12.75">
      <c r="L58" s="46"/>
    </row>
    <row r="59" spans="12:12" ht="12.75">
      <c r="L59" s="46"/>
    </row>
    <row r="60" spans="12:12" ht="12.75">
      <c r="L60" s="46"/>
    </row>
    <row r="61" spans="12:12" ht="12.75">
      <c r="L61" s="46"/>
    </row>
    <row r="62" spans="12:12" ht="12.75">
      <c r="L62" s="46"/>
    </row>
    <row r="63" spans="12:12" ht="12.75">
      <c r="L63" s="46"/>
    </row>
    <row r="64" spans="12:12" ht="12.75">
      <c r="L64" s="46"/>
    </row>
    <row r="65" spans="12:12" ht="12.75">
      <c r="L65" s="46"/>
    </row>
    <row r="66" spans="12:12" ht="12.75">
      <c r="L66" s="46"/>
    </row>
    <row r="67" spans="12:12" ht="12.75">
      <c r="L67" s="46"/>
    </row>
    <row r="68" spans="12:12" ht="12.75">
      <c r="L68" s="46"/>
    </row>
    <row r="69" spans="12:12" ht="12.75">
      <c r="L69" s="46"/>
    </row>
    <row r="70" spans="12:12" ht="12.75">
      <c r="L70" s="46"/>
    </row>
    <row r="71" spans="12:12" ht="12.75">
      <c r="L71" s="46"/>
    </row>
    <row r="72" spans="12:12" ht="12.75">
      <c r="L72" s="46"/>
    </row>
    <row r="73" spans="12:12" ht="12.75">
      <c r="L73" s="46"/>
    </row>
    <row r="74" spans="12:12" ht="12.75">
      <c r="L74" s="46"/>
    </row>
    <row r="75" spans="12:12" ht="12.75">
      <c r="L75" s="46"/>
    </row>
    <row r="76" spans="12:12" ht="12.75">
      <c r="L76" s="46"/>
    </row>
    <row r="77" spans="12:12" ht="12.75">
      <c r="L77" s="46"/>
    </row>
    <row r="78" spans="12:12" ht="12.75">
      <c r="L78" s="46"/>
    </row>
    <row r="79" spans="12:12" ht="12.75">
      <c r="L79" s="46"/>
    </row>
    <row r="80" spans="12:12" ht="12.75">
      <c r="L80" s="46"/>
    </row>
    <row r="81" spans="12:12" ht="12.75">
      <c r="L81" s="46"/>
    </row>
    <row r="82" spans="12:12" ht="12.75">
      <c r="L82" s="46"/>
    </row>
    <row r="83" spans="12:12" ht="12.75">
      <c r="L83" s="46"/>
    </row>
    <row r="84" spans="12:12" ht="12.75">
      <c r="L84" s="46"/>
    </row>
    <row r="85" spans="12:12" ht="12.75">
      <c r="L85" s="46"/>
    </row>
    <row r="86" spans="12:12" ht="12.75">
      <c r="L86" s="46"/>
    </row>
    <row r="87" spans="12:12" ht="12.75">
      <c r="L87" s="46"/>
    </row>
    <row r="88" spans="12:12" ht="12.75">
      <c r="L88" s="46"/>
    </row>
    <row r="89" spans="12:12" ht="12.75">
      <c r="L89" s="46"/>
    </row>
    <row r="90" spans="12:12" ht="12.75">
      <c r="L90" s="46"/>
    </row>
    <row r="91" spans="12:12" ht="12.75">
      <c r="L91" s="46"/>
    </row>
    <row r="92" spans="12:12" ht="12.75">
      <c r="L92" s="46"/>
    </row>
    <row r="93" spans="12:12" ht="12.75">
      <c r="L93" s="46"/>
    </row>
    <row r="94" spans="12:12" ht="12.75">
      <c r="L94" s="46"/>
    </row>
    <row r="95" spans="12:12" ht="12.75">
      <c r="L95" s="46"/>
    </row>
    <row r="96" spans="12:12" ht="12.75">
      <c r="L96" s="46"/>
    </row>
    <row r="97" spans="12:12" ht="12.75">
      <c r="L97" s="46"/>
    </row>
    <row r="98" spans="12:12" ht="12.75">
      <c r="L98" s="46"/>
    </row>
    <row r="99" spans="12:12" ht="12.75">
      <c r="L99" s="46"/>
    </row>
    <row r="100" spans="12:12" ht="12.75">
      <c r="L100" s="46"/>
    </row>
    <row r="101" spans="12:12" ht="12.75">
      <c r="L101" s="46"/>
    </row>
    <row r="102" spans="12:12" ht="12.75">
      <c r="L102" s="46"/>
    </row>
    <row r="103" spans="12:12" ht="12.75">
      <c r="L103" s="46"/>
    </row>
    <row r="104" spans="12:12" ht="12.75">
      <c r="L104" s="46"/>
    </row>
    <row r="105" spans="12:12" ht="12.75">
      <c r="L105" s="46"/>
    </row>
    <row r="106" spans="12:12" ht="12.75">
      <c r="L106" s="46"/>
    </row>
    <row r="107" spans="12:12" ht="12.75">
      <c r="L107" s="46"/>
    </row>
    <row r="108" spans="12:12" ht="12.75">
      <c r="L108" s="46"/>
    </row>
    <row r="109" spans="12:12" ht="12.75">
      <c r="L109" s="46"/>
    </row>
    <row r="110" spans="12:12" ht="12.75">
      <c r="L110" s="46"/>
    </row>
    <row r="111" spans="12:12" ht="12.75">
      <c r="L111" s="46"/>
    </row>
    <row r="112" spans="12:12" ht="12.75">
      <c r="L112" s="46"/>
    </row>
    <row r="113" spans="12:12" ht="12.75">
      <c r="L113" s="46"/>
    </row>
    <row r="114" spans="12:12" ht="12.75">
      <c r="L114" s="46"/>
    </row>
    <row r="115" spans="12:12" ht="12.75">
      <c r="L115" s="46"/>
    </row>
    <row r="116" spans="12:12" ht="12.75">
      <c r="L116" s="46"/>
    </row>
    <row r="117" spans="12:12" ht="12.75">
      <c r="L117" s="46"/>
    </row>
    <row r="118" spans="12:12" ht="12.75">
      <c r="L118" s="46"/>
    </row>
    <row r="119" spans="12:12" ht="12.75">
      <c r="L119" s="46"/>
    </row>
    <row r="120" spans="12:12" ht="12.75">
      <c r="L120" s="46"/>
    </row>
    <row r="121" spans="12:12" ht="12.75">
      <c r="L121" s="46"/>
    </row>
    <row r="122" spans="12:12" ht="12.75">
      <c r="L122" s="46"/>
    </row>
    <row r="123" spans="12:12" ht="12.75">
      <c r="L123" s="46"/>
    </row>
    <row r="124" spans="12:12" ht="12.75">
      <c r="L124" s="46"/>
    </row>
    <row r="125" spans="12:12" ht="12.75">
      <c r="L125" s="46"/>
    </row>
    <row r="126" spans="12:12" ht="12.75">
      <c r="L126" s="46"/>
    </row>
    <row r="127" spans="12:12" ht="12.75">
      <c r="L127" s="46"/>
    </row>
    <row r="128" spans="12:12" ht="12.75">
      <c r="L128" s="46"/>
    </row>
    <row r="129" spans="12:12" ht="12.75">
      <c r="L129" s="46"/>
    </row>
    <row r="130" spans="12:12" ht="12.75">
      <c r="L130" s="46"/>
    </row>
    <row r="131" spans="12:12" ht="12.75">
      <c r="L131" s="46"/>
    </row>
    <row r="132" spans="12:12" ht="12.75">
      <c r="L132" s="46"/>
    </row>
    <row r="133" spans="12:12" ht="12.75">
      <c r="L133" s="46"/>
    </row>
    <row r="134" spans="12:12" ht="12.75">
      <c r="L134" s="46"/>
    </row>
    <row r="135" spans="12:12" ht="12.75">
      <c r="L135" s="46"/>
    </row>
    <row r="136" spans="12:12" ht="12.75">
      <c r="L136" s="46"/>
    </row>
    <row r="137" spans="12:12" ht="12.75">
      <c r="L137" s="46"/>
    </row>
    <row r="138" spans="12:12" ht="12.75">
      <c r="L138" s="46"/>
    </row>
    <row r="139" spans="12:12" ht="12.75">
      <c r="L139" s="46"/>
    </row>
    <row r="140" spans="12:12" ht="12.75">
      <c r="L140" s="46"/>
    </row>
    <row r="141" spans="12:12" ht="12.75">
      <c r="L141" s="46"/>
    </row>
    <row r="142" spans="12:12" ht="12.75">
      <c r="L142" s="46"/>
    </row>
    <row r="143" spans="12:12" ht="12.75">
      <c r="L143" s="46"/>
    </row>
    <row r="144" spans="12:12" ht="12.75">
      <c r="L144" s="46"/>
    </row>
    <row r="145" spans="12:12" ht="12.75">
      <c r="L145" s="46"/>
    </row>
    <row r="146" spans="12:12" ht="12.75">
      <c r="L146" s="46"/>
    </row>
    <row r="147" spans="12:12" ht="12.75">
      <c r="L147" s="46"/>
    </row>
    <row r="148" spans="12:12" ht="12.75">
      <c r="L148" s="46"/>
    </row>
    <row r="149" spans="12:12" ht="12.75">
      <c r="L149" s="46"/>
    </row>
    <row r="150" spans="12:12" ht="12.75">
      <c r="L150" s="46"/>
    </row>
    <row r="151" spans="12:12" ht="12.75">
      <c r="L151" s="46"/>
    </row>
    <row r="152" spans="12:12" ht="12.75">
      <c r="L152" s="46"/>
    </row>
    <row r="153" spans="12:12" ht="12.75">
      <c r="L153" s="46"/>
    </row>
    <row r="154" spans="12:12" ht="12.75">
      <c r="L154" s="46"/>
    </row>
    <row r="155" spans="12:12" ht="12.75">
      <c r="L155" s="46"/>
    </row>
    <row r="156" spans="12:12" ht="12.75">
      <c r="L156" s="46"/>
    </row>
    <row r="157" spans="12:12" ht="12.75">
      <c r="L157" s="46"/>
    </row>
    <row r="158" spans="12:12" ht="12.75">
      <c r="L158" s="46"/>
    </row>
    <row r="159" spans="12:12" ht="12.75">
      <c r="L159" s="46"/>
    </row>
    <row r="160" spans="12:12" ht="12.75">
      <c r="L160" s="46"/>
    </row>
    <row r="161" spans="12:12" ht="12.75">
      <c r="L161" s="46"/>
    </row>
    <row r="162" spans="12:12" ht="12.75">
      <c r="L162" s="46"/>
    </row>
    <row r="163" spans="12:12" ht="12.75">
      <c r="L163" s="46"/>
    </row>
    <row r="164" spans="12:12" ht="12.75">
      <c r="L164" s="46"/>
    </row>
    <row r="165" spans="12:12" ht="12.75">
      <c r="L165" s="46"/>
    </row>
    <row r="166" spans="12:12" ht="12.75">
      <c r="L166" s="46"/>
    </row>
    <row r="167" spans="12:12" ht="12.75">
      <c r="L167" s="46"/>
    </row>
    <row r="168" spans="12:12" ht="12.75">
      <c r="L168" s="46"/>
    </row>
    <row r="169" spans="12:12" ht="12.75">
      <c r="L169" s="46"/>
    </row>
    <row r="170" spans="12:12" ht="12.75">
      <c r="L170" s="46"/>
    </row>
    <row r="171" spans="12:12" ht="12.75">
      <c r="L171" s="46"/>
    </row>
    <row r="172" spans="12:12" ht="12.75">
      <c r="L172" s="46"/>
    </row>
    <row r="173" spans="12:12" ht="12.75">
      <c r="L173" s="46"/>
    </row>
    <row r="174" spans="12:12" ht="12.75">
      <c r="L174" s="46"/>
    </row>
    <row r="175" spans="12:12" ht="12.75">
      <c r="L175" s="46"/>
    </row>
    <row r="176" spans="12:12" ht="12.75">
      <c r="L176" s="46"/>
    </row>
    <row r="177" spans="12:12" ht="12.75">
      <c r="L177" s="46"/>
    </row>
    <row r="178" spans="12:12" ht="12.75">
      <c r="L178" s="46"/>
    </row>
    <row r="179" spans="12:12" ht="12.75">
      <c r="L179" s="46"/>
    </row>
    <row r="180" spans="12:12" ht="12.75">
      <c r="L180" s="46"/>
    </row>
    <row r="181" spans="12:12" ht="12.75">
      <c r="L181" s="46"/>
    </row>
    <row r="182" spans="12:12" ht="12.75">
      <c r="L182" s="46"/>
    </row>
    <row r="183" spans="12:12" ht="12.75">
      <c r="L183" s="46"/>
    </row>
    <row r="184" spans="12:12" ht="12.75">
      <c r="L184" s="46"/>
    </row>
    <row r="185" spans="12:12" ht="12.75">
      <c r="L185" s="46"/>
    </row>
    <row r="186" spans="12:12" ht="12.75">
      <c r="L186" s="46"/>
    </row>
    <row r="187" spans="12:12" ht="12.75">
      <c r="L187" s="46"/>
    </row>
    <row r="188" spans="12:12" ht="12.75">
      <c r="L188" s="46"/>
    </row>
    <row r="189" spans="12:12" ht="12.75">
      <c r="L189" s="46"/>
    </row>
    <row r="190" spans="12:12" ht="12.75">
      <c r="L190" s="46"/>
    </row>
    <row r="191" spans="12:12" ht="12.75">
      <c r="L191" s="46"/>
    </row>
    <row r="192" spans="12:12" ht="12.75">
      <c r="L192" s="46"/>
    </row>
    <row r="193" spans="12:12" ht="12.75">
      <c r="L193" s="46"/>
    </row>
    <row r="194" spans="12:12" ht="12.75">
      <c r="L194" s="46"/>
    </row>
    <row r="195" spans="12:12" ht="12.75">
      <c r="L195" s="46"/>
    </row>
    <row r="196" spans="12:12" ht="12.75">
      <c r="L196" s="46"/>
    </row>
    <row r="197" spans="12:12" ht="12.75">
      <c r="L197" s="46"/>
    </row>
    <row r="198" spans="12:12" ht="12.75">
      <c r="L198" s="46"/>
    </row>
    <row r="199" spans="12:12" ht="12.75">
      <c r="L199" s="46"/>
    </row>
    <row r="200" spans="12:12" ht="12.75">
      <c r="L200" s="46"/>
    </row>
    <row r="201" spans="12:12" ht="12.75">
      <c r="L201" s="46"/>
    </row>
    <row r="202" spans="12:12" ht="12.75">
      <c r="L202" s="46"/>
    </row>
    <row r="203" spans="12:12" ht="12.75">
      <c r="L203" s="46"/>
    </row>
    <row r="204" spans="12:12" ht="12.75">
      <c r="L204" s="46"/>
    </row>
    <row r="205" spans="12:12" ht="12.75">
      <c r="L205" s="46"/>
    </row>
    <row r="206" spans="12:12" ht="12.75">
      <c r="L206" s="46"/>
    </row>
    <row r="207" spans="12:12" ht="12.75">
      <c r="L207" s="46"/>
    </row>
    <row r="208" spans="12:12" ht="12.75">
      <c r="L208" s="46"/>
    </row>
    <row r="209" spans="12:12" ht="12.75">
      <c r="L209" s="46"/>
    </row>
    <row r="210" spans="12:12" ht="12.75">
      <c r="L210" s="46"/>
    </row>
    <row r="211" spans="12:12" ht="12.75">
      <c r="L211" s="46"/>
    </row>
    <row r="212" spans="12:12" ht="12.75">
      <c r="L212" s="46"/>
    </row>
    <row r="213" spans="12:12" ht="12.75">
      <c r="L213" s="46"/>
    </row>
    <row r="214" spans="12:12" ht="12.75">
      <c r="L214" s="46"/>
    </row>
    <row r="215" spans="12:12" ht="12.75">
      <c r="L215" s="46"/>
    </row>
    <row r="216" spans="12:12" ht="12.75">
      <c r="L216" s="46"/>
    </row>
    <row r="217" spans="12:12" ht="12.75">
      <c r="L217" s="46"/>
    </row>
    <row r="218" spans="12:12" ht="12.75">
      <c r="L218" s="46"/>
    </row>
    <row r="219" spans="12:12" ht="12.75">
      <c r="L219" s="46"/>
    </row>
    <row r="220" spans="12:12" ht="12.75">
      <c r="L220" s="46"/>
    </row>
    <row r="221" spans="12:12" ht="12.75">
      <c r="L221" s="46"/>
    </row>
    <row r="222" spans="12:12" ht="12.75">
      <c r="L222" s="46"/>
    </row>
    <row r="223" spans="12:12" ht="12.75">
      <c r="L223" s="46"/>
    </row>
    <row r="224" spans="12:12" ht="12.75">
      <c r="L224" s="46"/>
    </row>
    <row r="225" spans="12:12" ht="12.75">
      <c r="L225" s="46"/>
    </row>
    <row r="226" spans="12:12" ht="12.75">
      <c r="L226" s="46"/>
    </row>
    <row r="227" spans="12:12" ht="12.75">
      <c r="L227" s="46"/>
    </row>
    <row r="228" spans="12:12" ht="12.75">
      <c r="L228" s="46"/>
    </row>
    <row r="229" spans="12:12" ht="12.75">
      <c r="L229" s="46"/>
    </row>
    <row r="230" spans="12:12" ht="12.75">
      <c r="L230" s="46"/>
    </row>
    <row r="231" spans="12:12" ht="12.75">
      <c r="L231" s="46"/>
    </row>
    <row r="232" spans="12:12" ht="12.75">
      <c r="L232" s="46"/>
    </row>
    <row r="233" spans="12:12" ht="12.75">
      <c r="L233" s="46"/>
    </row>
    <row r="234" spans="12:12" ht="12.75">
      <c r="L234" s="46"/>
    </row>
    <row r="235" spans="12:12" ht="12.75">
      <c r="L235" s="46"/>
    </row>
    <row r="236" spans="12:12" ht="12.75">
      <c r="L236" s="46"/>
    </row>
    <row r="237" spans="12:12" ht="12.75">
      <c r="L237" s="46"/>
    </row>
    <row r="238" spans="12:12" ht="12.75">
      <c r="L238" s="46"/>
    </row>
    <row r="239" spans="12:12" ht="12.75">
      <c r="L239" s="46"/>
    </row>
    <row r="240" spans="12:12" ht="12.75">
      <c r="L240" s="46"/>
    </row>
    <row r="241" spans="12:12" ht="12.75">
      <c r="L241" s="46"/>
    </row>
    <row r="242" spans="12:12" ht="12.75">
      <c r="L242" s="46"/>
    </row>
    <row r="243" spans="12:12" ht="12.75">
      <c r="L243" s="46"/>
    </row>
    <row r="244" spans="12:12" ht="12.75">
      <c r="L244" s="46"/>
    </row>
    <row r="245" spans="12:12" ht="12.75">
      <c r="L245" s="46"/>
    </row>
    <row r="246" spans="12:12" ht="12.75">
      <c r="L246" s="46"/>
    </row>
    <row r="247" spans="12:12" ht="12.75">
      <c r="L247" s="46"/>
    </row>
    <row r="248" spans="12:12" ht="12.75">
      <c r="L248" s="46"/>
    </row>
    <row r="249" spans="12:12" ht="12.75">
      <c r="L249" s="46"/>
    </row>
    <row r="250" spans="12:12" ht="12.75">
      <c r="L250" s="46"/>
    </row>
    <row r="251" spans="12:12" ht="12.75">
      <c r="L251" s="46"/>
    </row>
    <row r="252" spans="12:12" ht="12.75">
      <c r="L252" s="46"/>
    </row>
    <row r="253" spans="12:12" ht="12.75">
      <c r="L253" s="46"/>
    </row>
    <row r="254" spans="12:12" ht="12.75">
      <c r="L254" s="46"/>
    </row>
    <row r="255" spans="12:12" ht="12.75">
      <c r="L255" s="46"/>
    </row>
    <row r="256" spans="12:12" ht="12.75">
      <c r="L256" s="46"/>
    </row>
    <row r="257" spans="12:12" ht="12.75">
      <c r="L257" s="46"/>
    </row>
    <row r="258" spans="12:12" ht="12.75">
      <c r="L258" s="46"/>
    </row>
    <row r="259" spans="12:12" ht="12.75">
      <c r="L259" s="46"/>
    </row>
    <row r="260" spans="12:12" ht="12.75">
      <c r="L260" s="46"/>
    </row>
    <row r="261" spans="12:12" ht="12.75">
      <c r="L261" s="46"/>
    </row>
    <row r="262" spans="12:12" ht="12.75">
      <c r="L262" s="46"/>
    </row>
    <row r="263" spans="12:12" ht="12.75">
      <c r="L263" s="46"/>
    </row>
    <row r="264" spans="12:12" ht="12.75">
      <c r="L264" s="46"/>
    </row>
    <row r="265" spans="12:12" ht="12.75">
      <c r="L265" s="46"/>
    </row>
    <row r="266" spans="12:12" ht="12.75">
      <c r="L266" s="46"/>
    </row>
    <row r="267" spans="12:12" ht="12.75">
      <c r="L267" s="46"/>
    </row>
    <row r="268" spans="12:12" ht="12.75">
      <c r="L268" s="46"/>
    </row>
    <row r="269" spans="12:12" ht="12.75">
      <c r="L269" s="46"/>
    </row>
    <row r="270" spans="12:12" ht="12.75">
      <c r="L270" s="46"/>
    </row>
    <row r="271" spans="12:12" ht="12.75">
      <c r="L271" s="46"/>
    </row>
    <row r="272" spans="12:12" ht="12.75">
      <c r="L272" s="46"/>
    </row>
    <row r="273" spans="12:12" ht="12.75">
      <c r="L273" s="46"/>
    </row>
    <row r="274" spans="12:12" ht="12.75">
      <c r="L274" s="46"/>
    </row>
    <row r="275" spans="12:12" ht="12.75">
      <c r="L275" s="46"/>
    </row>
    <row r="276" spans="12:12" ht="12.75">
      <c r="L276" s="46"/>
    </row>
    <row r="277" spans="12:12" ht="12.75">
      <c r="L277" s="46"/>
    </row>
    <row r="278" spans="12:12" ht="12.75">
      <c r="L278" s="46"/>
    </row>
    <row r="279" spans="12:12" ht="12.75">
      <c r="L279" s="46"/>
    </row>
    <row r="280" spans="12:12" ht="12.75">
      <c r="L280" s="46"/>
    </row>
    <row r="281" spans="12:12" ht="12.75">
      <c r="L281" s="46"/>
    </row>
    <row r="282" spans="12:12" ht="12.75">
      <c r="L282" s="46"/>
    </row>
    <row r="283" spans="12:12" ht="12.75">
      <c r="L283" s="46"/>
    </row>
    <row r="284" spans="12:12" ht="12.75">
      <c r="L284" s="46"/>
    </row>
    <row r="285" spans="12:12" ht="12.75">
      <c r="L285" s="46"/>
    </row>
    <row r="286" spans="12:12" ht="12.75">
      <c r="L286" s="46"/>
    </row>
    <row r="287" spans="12:12" ht="12.75">
      <c r="L287" s="46"/>
    </row>
    <row r="288" spans="12:12" ht="12.75">
      <c r="L288" s="46"/>
    </row>
    <row r="289" spans="12:12" ht="12.75">
      <c r="L289" s="46"/>
    </row>
    <row r="290" spans="12:12" ht="12.75">
      <c r="L290" s="46"/>
    </row>
    <row r="291" spans="12:12" ht="12.75">
      <c r="L291" s="46"/>
    </row>
    <row r="292" spans="12:12" ht="12.75">
      <c r="L292" s="46"/>
    </row>
    <row r="293" spans="12:12" ht="12.75">
      <c r="L293" s="46"/>
    </row>
    <row r="294" spans="12:12" ht="12.75">
      <c r="L294" s="46"/>
    </row>
    <row r="295" spans="12:12" ht="12.75">
      <c r="L295" s="46"/>
    </row>
    <row r="296" spans="12:12" ht="12.75">
      <c r="L296" s="46"/>
    </row>
    <row r="297" spans="12:12" ht="12.75">
      <c r="L297" s="46"/>
    </row>
    <row r="298" spans="12:12" ht="12.75">
      <c r="L298" s="46"/>
    </row>
    <row r="299" spans="12:12" ht="12.75">
      <c r="L299" s="46"/>
    </row>
    <row r="300" spans="12:12" ht="12.75">
      <c r="L300" s="46"/>
    </row>
    <row r="301" spans="12:12" ht="12.75">
      <c r="L301" s="46"/>
    </row>
    <row r="302" spans="12:12" ht="12.75">
      <c r="L302" s="46"/>
    </row>
    <row r="303" spans="12:12" ht="12.75">
      <c r="L303" s="46"/>
    </row>
    <row r="304" spans="12:12" ht="12.75">
      <c r="L304" s="46"/>
    </row>
    <row r="305" spans="12:12" ht="12.75">
      <c r="L305" s="46"/>
    </row>
    <row r="306" spans="12:12" ht="12.75">
      <c r="L306" s="46"/>
    </row>
    <row r="307" spans="12:12" ht="12.75">
      <c r="L307" s="46"/>
    </row>
    <row r="308" spans="12:12" ht="12.75">
      <c r="L308" s="46"/>
    </row>
    <row r="309" spans="12:12" ht="12.75">
      <c r="L309" s="46"/>
    </row>
    <row r="310" spans="12:12" ht="12.75">
      <c r="L310" s="46"/>
    </row>
    <row r="311" spans="12:12" ht="12.75">
      <c r="L311" s="46"/>
    </row>
    <row r="312" spans="12:12" ht="12.75">
      <c r="L312" s="46"/>
    </row>
    <row r="313" spans="12:12" ht="12.75">
      <c r="L313" s="46"/>
    </row>
    <row r="314" spans="12:12" ht="12.75">
      <c r="L314" s="46"/>
    </row>
    <row r="315" spans="12:12" ht="12.75">
      <c r="L315" s="46"/>
    </row>
    <row r="316" spans="12:12" ht="12.75">
      <c r="L316" s="46"/>
    </row>
    <row r="317" spans="12:12" ht="12.75">
      <c r="L317" s="46"/>
    </row>
    <row r="318" spans="12:12" ht="12.75">
      <c r="L318" s="46"/>
    </row>
    <row r="319" spans="12:12" ht="12.75">
      <c r="L319" s="46"/>
    </row>
    <row r="320" spans="12:12" ht="12.75">
      <c r="L320" s="46"/>
    </row>
    <row r="321" spans="12:12" ht="12.75">
      <c r="L321" s="46"/>
    </row>
    <row r="322" spans="12:12" ht="12.75">
      <c r="L322" s="46"/>
    </row>
    <row r="323" spans="12:12" ht="12.75">
      <c r="L323" s="46"/>
    </row>
    <row r="324" spans="12:12" ht="12.75">
      <c r="L324" s="46"/>
    </row>
    <row r="325" spans="12:12" ht="12.75">
      <c r="L325" s="46"/>
    </row>
    <row r="326" spans="12:12" ht="12.75">
      <c r="L326" s="46"/>
    </row>
    <row r="327" spans="12:12" ht="12.75">
      <c r="L327" s="46"/>
    </row>
    <row r="328" spans="12:12" ht="12.75">
      <c r="L328" s="46"/>
    </row>
    <row r="329" spans="12:12" ht="12.75">
      <c r="L329" s="46"/>
    </row>
    <row r="330" spans="12:12" ht="12.75">
      <c r="L330" s="46"/>
    </row>
    <row r="331" spans="12:12" ht="12.75">
      <c r="L331" s="46"/>
    </row>
    <row r="332" spans="12:12" ht="12.75">
      <c r="L332" s="46"/>
    </row>
    <row r="333" spans="12:12" ht="12.75">
      <c r="L333" s="46"/>
    </row>
    <row r="334" spans="12:12" ht="12.75">
      <c r="L334" s="46"/>
    </row>
    <row r="335" spans="12:12" ht="12.75">
      <c r="L335" s="46"/>
    </row>
    <row r="336" spans="12:12" ht="12.75">
      <c r="L336" s="46"/>
    </row>
    <row r="337" spans="12:12" ht="12.75">
      <c r="L337" s="46"/>
    </row>
    <row r="338" spans="12:12" ht="12.75">
      <c r="L338" s="46"/>
    </row>
    <row r="339" spans="12:12" ht="12.75">
      <c r="L339" s="46"/>
    </row>
    <row r="340" spans="12:12" ht="12.75">
      <c r="L340" s="46"/>
    </row>
    <row r="341" spans="12:12" ht="12.75">
      <c r="L341" s="46"/>
    </row>
    <row r="342" spans="12:12" ht="12.75">
      <c r="L342" s="46"/>
    </row>
    <row r="343" spans="12:12" ht="12.75">
      <c r="L343" s="46"/>
    </row>
    <row r="344" spans="12:12" ht="12.75">
      <c r="L344" s="46"/>
    </row>
    <row r="345" spans="12:12" ht="12.75">
      <c r="L345" s="46"/>
    </row>
    <row r="346" spans="12:12" ht="12.75">
      <c r="L346" s="46"/>
    </row>
    <row r="347" spans="12:12" ht="12.75">
      <c r="L347" s="46"/>
    </row>
    <row r="348" spans="12:12" ht="12.75">
      <c r="L348" s="46"/>
    </row>
    <row r="349" spans="12:12" ht="12.75">
      <c r="L349" s="46"/>
    </row>
    <row r="350" spans="12:12" ht="12.75">
      <c r="L350" s="46"/>
    </row>
    <row r="351" spans="12:12" ht="12.75">
      <c r="L351" s="46"/>
    </row>
    <row r="352" spans="12:12" ht="12.75">
      <c r="L352" s="46"/>
    </row>
    <row r="353" spans="12:12" ht="12.75">
      <c r="L353" s="46"/>
    </row>
    <row r="354" spans="12:12" ht="12.75">
      <c r="L354" s="46"/>
    </row>
    <row r="355" spans="12:12" ht="12.75">
      <c r="L355" s="46"/>
    </row>
    <row r="356" spans="12:12" ht="12.75">
      <c r="L356" s="46"/>
    </row>
    <row r="357" spans="12:12" ht="12.75">
      <c r="L357" s="46"/>
    </row>
    <row r="358" spans="12:12" ht="12.75">
      <c r="L358" s="46"/>
    </row>
    <row r="359" spans="12:12" ht="12.75">
      <c r="L359" s="46"/>
    </row>
    <row r="360" spans="12:12" ht="12.75">
      <c r="L360" s="46"/>
    </row>
    <row r="361" spans="12:12" ht="12.75">
      <c r="L361" s="46"/>
    </row>
    <row r="362" spans="12:12" ht="12.75">
      <c r="L362" s="46"/>
    </row>
    <row r="363" spans="12:12" ht="12.75">
      <c r="L363" s="46"/>
    </row>
    <row r="364" spans="12:12" ht="12.75">
      <c r="L364" s="46"/>
    </row>
    <row r="365" spans="12:12" ht="12.75">
      <c r="L365" s="46"/>
    </row>
    <row r="366" spans="12:12" ht="12.75">
      <c r="L366" s="46"/>
    </row>
    <row r="367" spans="12:12" ht="12.75">
      <c r="L367" s="46"/>
    </row>
    <row r="368" spans="12:12" ht="12.75">
      <c r="L368" s="46"/>
    </row>
    <row r="369" spans="12:12" ht="12.75">
      <c r="L369" s="46"/>
    </row>
    <row r="370" spans="12:12" ht="12.75">
      <c r="L370" s="46"/>
    </row>
    <row r="371" spans="12:12" ht="12.75">
      <c r="L371" s="46"/>
    </row>
    <row r="372" spans="12:12" ht="12.75">
      <c r="L372" s="46"/>
    </row>
    <row r="373" spans="12:12" ht="12.75">
      <c r="L373" s="46"/>
    </row>
    <row r="374" spans="12:12" ht="12.75">
      <c r="L374" s="46"/>
    </row>
    <row r="375" spans="12:12" ht="12.75">
      <c r="L375" s="46"/>
    </row>
    <row r="376" spans="12:12" ht="12.75">
      <c r="L376" s="46"/>
    </row>
    <row r="377" spans="12:12" ht="12.75">
      <c r="L377" s="46"/>
    </row>
    <row r="378" spans="12:12" ht="12.75">
      <c r="L378" s="46"/>
    </row>
    <row r="379" spans="12:12" ht="12.75">
      <c r="L379" s="46"/>
    </row>
    <row r="380" spans="12:12" ht="12.75">
      <c r="L380" s="46"/>
    </row>
    <row r="381" spans="12:12" ht="12.75">
      <c r="L381" s="46"/>
    </row>
    <row r="382" spans="12:12" ht="12.75">
      <c r="L382" s="46"/>
    </row>
    <row r="383" spans="12:12" ht="12.75">
      <c r="L383" s="46"/>
    </row>
    <row r="384" spans="12:12" ht="12.75">
      <c r="L384" s="46"/>
    </row>
    <row r="385" spans="12:12" ht="12.75">
      <c r="L385" s="46"/>
    </row>
    <row r="386" spans="12:12" ht="12.75">
      <c r="L386" s="46"/>
    </row>
    <row r="387" spans="12:12" ht="12.75">
      <c r="L387" s="46"/>
    </row>
    <row r="388" spans="12:12" ht="12.75">
      <c r="L388" s="46"/>
    </row>
    <row r="389" spans="12:12" ht="12.75">
      <c r="L389" s="46"/>
    </row>
    <row r="390" spans="12:12" ht="12.75">
      <c r="L390" s="46"/>
    </row>
    <row r="391" spans="12:12" ht="12.75">
      <c r="L391" s="46"/>
    </row>
    <row r="392" spans="12:12" ht="12.75">
      <c r="L392" s="46"/>
    </row>
    <row r="393" spans="12:12" ht="12.75">
      <c r="L393" s="46"/>
    </row>
    <row r="394" spans="12:12" ht="12.75">
      <c r="L394" s="46"/>
    </row>
    <row r="395" spans="12:12" ht="12.75">
      <c r="L395" s="46"/>
    </row>
    <row r="396" spans="12:12" ht="12.75">
      <c r="L396" s="46"/>
    </row>
    <row r="397" spans="12:12" ht="12.75">
      <c r="L397" s="46"/>
    </row>
    <row r="398" spans="12:12" ht="12.75">
      <c r="L398" s="46"/>
    </row>
    <row r="399" spans="12:12" ht="12.75">
      <c r="L399" s="46"/>
    </row>
    <row r="400" spans="12:12" ht="12.75">
      <c r="L400" s="46"/>
    </row>
    <row r="401" spans="12:12" ht="12.75">
      <c r="L401" s="46"/>
    </row>
    <row r="402" spans="12:12" ht="12.75">
      <c r="L402" s="46"/>
    </row>
    <row r="403" spans="12:12" ht="12.75">
      <c r="L403" s="46"/>
    </row>
    <row r="404" spans="12:12" ht="12.75">
      <c r="L404" s="46"/>
    </row>
    <row r="405" spans="12:12" ht="12.75">
      <c r="L405" s="46"/>
    </row>
    <row r="406" spans="12:12" ht="12.75">
      <c r="L406" s="46"/>
    </row>
    <row r="407" spans="12:12" ht="12.75">
      <c r="L407" s="46"/>
    </row>
    <row r="408" spans="12:12" ht="12.75">
      <c r="L408" s="46"/>
    </row>
    <row r="409" spans="12:12" ht="12.75">
      <c r="L409" s="46"/>
    </row>
    <row r="410" spans="12:12" ht="12.75">
      <c r="L410" s="46"/>
    </row>
    <row r="411" spans="12:12" ht="12.75">
      <c r="L411" s="46"/>
    </row>
    <row r="412" spans="12:12" ht="12.75">
      <c r="L412" s="46"/>
    </row>
    <row r="413" spans="12:12" ht="12.75">
      <c r="L413" s="46"/>
    </row>
    <row r="414" spans="12:12" ht="12.75">
      <c r="L414" s="46"/>
    </row>
    <row r="415" spans="12:12" ht="12.75">
      <c r="L415" s="46"/>
    </row>
    <row r="416" spans="12:12" ht="12.75">
      <c r="L416" s="46"/>
    </row>
    <row r="417" spans="12:12" ht="12.75">
      <c r="L417" s="46"/>
    </row>
    <row r="418" spans="12:12" ht="12.75">
      <c r="L418" s="46"/>
    </row>
    <row r="419" spans="12:12" ht="12.75">
      <c r="L419" s="46"/>
    </row>
    <row r="420" spans="12:12" ht="12.75">
      <c r="L420" s="46"/>
    </row>
    <row r="421" spans="12:12" ht="12.75">
      <c r="L421" s="46"/>
    </row>
    <row r="422" spans="12:12" ht="12.75">
      <c r="L422" s="46"/>
    </row>
    <row r="423" spans="12:12" ht="12.75">
      <c r="L423" s="46"/>
    </row>
    <row r="424" spans="12:12" ht="12.75">
      <c r="L424" s="46"/>
    </row>
    <row r="425" spans="12:12" ht="12.75">
      <c r="L425" s="46"/>
    </row>
    <row r="426" spans="12:12" ht="12.75">
      <c r="L426" s="46"/>
    </row>
    <row r="427" spans="12:12" ht="12.75">
      <c r="L427" s="46"/>
    </row>
    <row r="428" spans="12:12" ht="12.75">
      <c r="L428" s="46"/>
    </row>
    <row r="429" spans="12:12" ht="12.75">
      <c r="L429" s="46"/>
    </row>
    <row r="430" spans="12:12" ht="12.75">
      <c r="L430" s="46"/>
    </row>
    <row r="431" spans="12:12" ht="12.75">
      <c r="L431" s="46"/>
    </row>
    <row r="432" spans="12:12" ht="12.75">
      <c r="L432" s="46"/>
    </row>
    <row r="433" spans="12:12" ht="12.75">
      <c r="L433" s="46"/>
    </row>
    <row r="434" spans="12:12" ht="12.75">
      <c r="L434" s="46"/>
    </row>
    <row r="435" spans="12:12" ht="12.75">
      <c r="L435" s="46"/>
    </row>
    <row r="436" spans="12:12" ht="12.75">
      <c r="L436" s="46"/>
    </row>
    <row r="437" spans="12:12" ht="12.75">
      <c r="L437" s="46"/>
    </row>
    <row r="438" spans="12:12" ht="12.75">
      <c r="L438" s="46"/>
    </row>
    <row r="439" spans="12:12" ht="12.75">
      <c r="L439" s="46"/>
    </row>
    <row r="440" spans="12:12" ht="12.75">
      <c r="L440" s="46"/>
    </row>
    <row r="441" spans="12:12" ht="12.75">
      <c r="L441" s="46"/>
    </row>
    <row r="442" spans="12:12" ht="12.75">
      <c r="L442" s="46"/>
    </row>
    <row r="443" spans="12:12" ht="12.75">
      <c r="L443" s="46"/>
    </row>
    <row r="444" spans="12:12" ht="12.75">
      <c r="L444" s="46"/>
    </row>
    <row r="445" spans="12:12" ht="12.75">
      <c r="L445" s="46"/>
    </row>
    <row r="446" spans="12:12" ht="12.75">
      <c r="L446" s="46"/>
    </row>
    <row r="447" spans="12:12" ht="12.75">
      <c r="L447" s="46"/>
    </row>
    <row r="448" spans="12:12" ht="12.75">
      <c r="L448" s="46"/>
    </row>
    <row r="449" spans="12:12" ht="12.75">
      <c r="L449" s="46"/>
    </row>
    <row r="450" spans="12:12" ht="12.75">
      <c r="L450" s="46"/>
    </row>
    <row r="451" spans="12:12" ht="12.75">
      <c r="L451" s="46"/>
    </row>
    <row r="452" spans="12:12" ht="12.75">
      <c r="L452" s="46"/>
    </row>
    <row r="453" spans="12:12" ht="12.75">
      <c r="L453" s="46"/>
    </row>
    <row r="454" spans="12:12" ht="12.75">
      <c r="L454" s="46"/>
    </row>
    <row r="455" spans="12:12" ht="12.75">
      <c r="L455" s="46"/>
    </row>
    <row r="456" spans="12:12" ht="12.75">
      <c r="L456" s="46"/>
    </row>
    <row r="457" spans="12:12" ht="12.75">
      <c r="L457" s="46"/>
    </row>
    <row r="458" spans="12:12" ht="12.75">
      <c r="L458" s="46"/>
    </row>
    <row r="459" spans="12:12" ht="12.75">
      <c r="L459" s="46"/>
    </row>
    <row r="460" spans="12:12" ht="12.75">
      <c r="L460" s="46"/>
    </row>
    <row r="461" spans="12:12" ht="12.75">
      <c r="L461" s="46"/>
    </row>
    <row r="462" spans="12:12" ht="12.75">
      <c r="L462" s="46"/>
    </row>
    <row r="463" spans="12:12" ht="12.75">
      <c r="L463" s="46"/>
    </row>
    <row r="464" spans="12:12" ht="12.75">
      <c r="L464" s="46"/>
    </row>
    <row r="465" spans="12:12" ht="12.75">
      <c r="L465" s="46"/>
    </row>
    <row r="466" spans="12:12" ht="12.75">
      <c r="L466" s="46"/>
    </row>
    <row r="467" spans="12:12" ht="12.75">
      <c r="L467" s="46"/>
    </row>
    <row r="468" spans="12:12" ht="12.75">
      <c r="L468" s="46"/>
    </row>
    <row r="469" spans="12:12" ht="12.75">
      <c r="L469" s="46"/>
    </row>
    <row r="470" spans="12:12" ht="12.75">
      <c r="L470" s="46"/>
    </row>
    <row r="471" spans="12:12" ht="12.75">
      <c r="L471" s="46"/>
    </row>
    <row r="472" spans="12:12" ht="12.75">
      <c r="L472" s="46"/>
    </row>
    <row r="473" spans="12:12" ht="12.75">
      <c r="L473" s="46"/>
    </row>
    <row r="474" spans="12:12" ht="12.75">
      <c r="L474" s="46"/>
    </row>
    <row r="475" spans="12:12" ht="12.75">
      <c r="L475" s="46"/>
    </row>
    <row r="476" spans="12:12" ht="12.75">
      <c r="L476" s="46"/>
    </row>
    <row r="477" spans="12:12" ht="12.75">
      <c r="L477" s="46"/>
    </row>
    <row r="478" spans="12:12" ht="12.75">
      <c r="L478" s="46"/>
    </row>
    <row r="479" spans="12:12" ht="12.75">
      <c r="L479" s="46"/>
    </row>
    <row r="480" spans="12:12" ht="12.75">
      <c r="L480" s="46"/>
    </row>
    <row r="481" spans="12:12" ht="12.75">
      <c r="L481" s="46"/>
    </row>
    <row r="482" spans="12:12" ht="12.75">
      <c r="L482" s="46"/>
    </row>
    <row r="483" spans="12:12" ht="12.75">
      <c r="L483" s="46"/>
    </row>
    <row r="484" spans="12:12" ht="12.75">
      <c r="L484" s="46"/>
    </row>
    <row r="485" spans="12:12" ht="12.75">
      <c r="L485" s="46"/>
    </row>
    <row r="486" spans="12:12" ht="12.75">
      <c r="L486" s="46"/>
    </row>
    <row r="487" spans="12:12" ht="12.75">
      <c r="L487" s="46"/>
    </row>
    <row r="488" spans="12:12" ht="12.75">
      <c r="L488" s="46"/>
    </row>
    <row r="489" spans="12:12" ht="12.75">
      <c r="L489" s="46"/>
    </row>
    <row r="490" spans="12:12" ht="12.75">
      <c r="L490" s="46"/>
    </row>
    <row r="491" spans="12:12" ht="12.75">
      <c r="L491" s="46"/>
    </row>
    <row r="492" spans="12:12" ht="12.75">
      <c r="L492" s="46"/>
    </row>
    <row r="493" spans="12:12" ht="12.75">
      <c r="L493" s="46"/>
    </row>
    <row r="494" spans="12:12" ht="12.75">
      <c r="L494" s="46"/>
    </row>
    <row r="495" spans="12:12" ht="12.75">
      <c r="L495" s="46"/>
    </row>
    <row r="496" spans="12:12" ht="12.75">
      <c r="L496" s="46"/>
    </row>
    <row r="497" spans="12:12" ht="12.75">
      <c r="L497" s="46"/>
    </row>
    <row r="498" spans="12:12" ht="12.75">
      <c r="L498" s="46"/>
    </row>
    <row r="499" spans="12:12" ht="12.75">
      <c r="L499" s="46"/>
    </row>
    <row r="500" spans="12:12" ht="12.75">
      <c r="L500" s="46"/>
    </row>
    <row r="501" spans="12:12" ht="12.75">
      <c r="L501" s="46"/>
    </row>
    <row r="502" spans="12:12" ht="12.75">
      <c r="L502" s="46"/>
    </row>
    <row r="503" spans="12:12" ht="12.75">
      <c r="L503" s="46"/>
    </row>
    <row r="504" spans="12:12" ht="12.75">
      <c r="L504" s="46"/>
    </row>
    <row r="505" spans="12:12" ht="12.75">
      <c r="L505" s="46"/>
    </row>
    <row r="506" spans="12:12" ht="12.75">
      <c r="L506" s="46"/>
    </row>
    <row r="507" spans="12:12" ht="12.75">
      <c r="L507" s="46"/>
    </row>
    <row r="508" spans="12:12" ht="12.75">
      <c r="L508" s="46"/>
    </row>
    <row r="509" spans="12:12" ht="12.75">
      <c r="L509" s="46"/>
    </row>
    <row r="510" spans="12:12" ht="12.75">
      <c r="L510" s="46"/>
    </row>
    <row r="511" spans="12:12" ht="12.75">
      <c r="L511" s="46"/>
    </row>
    <row r="512" spans="12:12" ht="12.75">
      <c r="L512" s="46"/>
    </row>
    <row r="513" spans="12:12" ht="12.75">
      <c r="L513" s="46"/>
    </row>
    <row r="514" spans="12:12" ht="12.75">
      <c r="L514" s="46"/>
    </row>
    <row r="515" spans="12:12" ht="12.75">
      <c r="L515" s="46"/>
    </row>
    <row r="516" spans="12:12" ht="12.75">
      <c r="L516" s="46"/>
    </row>
    <row r="517" spans="12:12" ht="12.75">
      <c r="L517" s="46"/>
    </row>
    <row r="518" spans="12:12" ht="12.75">
      <c r="L518" s="46"/>
    </row>
    <row r="519" spans="12:12" ht="12.75">
      <c r="L519" s="46"/>
    </row>
    <row r="520" spans="12:12" ht="12.75">
      <c r="L520" s="46"/>
    </row>
    <row r="521" spans="12:12" ht="12.75">
      <c r="L521" s="46"/>
    </row>
    <row r="522" spans="12:12" ht="12.75">
      <c r="L522" s="46"/>
    </row>
    <row r="523" spans="12:12" ht="12.75">
      <c r="L523" s="46"/>
    </row>
    <row r="524" spans="12:12" ht="12.75">
      <c r="L524" s="46"/>
    </row>
    <row r="525" spans="12:12" ht="12.75">
      <c r="L525" s="46"/>
    </row>
    <row r="526" spans="12:12" ht="12.75">
      <c r="L526" s="46"/>
    </row>
    <row r="527" spans="12:12" ht="12.75">
      <c r="L527" s="46"/>
    </row>
    <row r="528" spans="12:12" ht="12.75">
      <c r="L528" s="46"/>
    </row>
    <row r="529" spans="12:12" ht="12.75">
      <c r="L529" s="46"/>
    </row>
    <row r="530" spans="12:12" ht="12.75">
      <c r="L530" s="46"/>
    </row>
    <row r="531" spans="12:12" ht="12.75">
      <c r="L531" s="46"/>
    </row>
    <row r="532" spans="12:12" ht="12.75">
      <c r="L532" s="46"/>
    </row>
    <row r="533" spans="12:12" ht="12.75">
      <c r="L533" s="46"/>
    </row>
    <row r="534" spans="12:12" ht="12.75">
      <c r="L534" s="46"/>
    </row>
    <row r="535" spans="12:12" ht="12.75">
      <c r="L535" s="46"/>
    </row>
    <row r="536" spans="12:12" ht="12.75">
      <c r="L536" s="46"/>
    </row>
    <row r="537" spans="12:12" ht="12.75">
      <c r="L537" s="46"/>
    </row>
    <row r="538" spans="12:12" ht="12.75">
      <c r="L538" s="46"/>
    </row>
    <row r="539" spans="12:12" ht="12.75">
      <c r="L539" s="46"/>
    </row>
    <row r="540" spans="12:12" ht="12.75">
      <c r="L540" s="46"/>
    </row>
    <row r="541" spans="12:12" ht="12.75">
      <c r="L541" s="46"/>
    </row>
    <row r="542" spans="12:12" ht="12.75">
      <c r="L542" s="46"/>
    </row>
    <row r="543" spans="12:12" ht="12.75">
      <c r="L543" s="46"/>
    </row>
    <row r="544" spans="12:12" ht="12.75">
      <c r="L544" s="46"/>
    </row>
    <row r="545" spans="12:12" ht="12.75">
      <c r="L545" s="46"/>
    </row>
    <row r="546" spans="12:12" ht="12.75">
      <c r="L546" s="46"/>
    </row>
    <row r="547" spans="12:12" ht="12.75">
      <c r="L547" s="46"/>
    </row>
    <row r="548" spans="12:12" ht="12.75">
      <c r="L548" s="46"/>
    </row>
    <row r="549" spans="12:12" ht="12.75">
      <c r="L549" s="46"/>
    </row>
    <row r="550" spans="12:12" ht="12.75">
      <c r="L550" s="46"/>
    </row>
    <row r="551" spans="12:12" ht="12.75">
      <c r="L551" s="46"/>
    </row>
    <row r="552" spans="12:12" ht="12.75">
      <c r="L552" s="46"/>
    </row>
    <row r="553" spans="12:12" ht="12.75">
      <c r="L553" s="46"/>
    </row>
    <row r="554" spans="12:12" ht="12.75">
      <c r="L554" s="46"/>
    </row>
    <row r="555" spans="12:12" ht="12.75">
      <c r="L555" s="46"/>
    </row>
    <row r="556" spans="12:12" ht="12.75">
      <c r="L556" s="46"/>
    </row>
    <row r="557" spans="12:12" ht="12.75">
      <c r="L557" s="46"/>
    </row>
    <row r="558" spans="12:12" ht="12.75">
      <c r="L558" s="46"/>
    </row>
    <row r="559" spans="12:12" ht="12.75">
      <c r="L559" s="46"/>
    </row>
    <row r="560" spans="12:12" ht="12.75">
      <c r="L560" s="46"/>
    </row>
    <row r="561" spans="12:12" ht="12.75">
      <c r="L561" s="46"/>
    </row>
    <row r="562" spans="12:12" ht="12.75">
      <c r="L562" s="46"/>
    </row>
    <row r="563" spans="12:12" ht="12.75">
      <c r="L563" s="46"/>
    </row>
    <row r="564" spans="12:12" ht="12.75">
      <c r="L564" s="46"/>
    </row>
    <row r="565" spans="12:12" ht="12.75">
      <c r="L565" s="46"/>
    </row>
    <row r="566" spans="12:12" ht="12.75">
      <c r="L566" s="46"/>
    </row>
    <row r="567" spans="12:12" ht="12.75">
      <c r="L567" s="46"/>
    </row>
    <row r="568" spans="12:12" ht="12.75">
      <c r="L568" s="46"/>
    </row>
    <row r="569" spans="12:12" ht="12.75">
      <c r="L569" s="46"/>
    </row>
    <row r="570" spans="12:12" ht="12.75">
      <c r="L570" s="46"/>
    </row>
    <row r="571" spans="12:12" ht="12.75">
      <c r="L571" s="46"/>
    </row>
    <row r="572" spans="12:12" ht="12.75">
      <c r="L572" s="46"/>
    </row>
    <row r="573" spans="12:12" ht="12.75">
      <c r="L573" s="46"/>
    </row>
    <row r="574" spans="12:12" ht="12.75">
      <c r="L574" s="46"/>
    </row>
    <row r="575" spans="12:12" ht="12.75">
      <c r="L575" s="46"/>
    </row>
    <row r="576" spans="12:12" ht="12.75">
      <c r="L576" s="46"/>
    </row>
    <row r="577" spans="12:12" ht="12.75">
      <c r="L577" s="46"/>
    </row>
    <row r="578" spans="12:12" ht="12.75">
      <c r="L578" s="46"/>
    </row>
    <row r="579" spans="12:12" ht="12.75">
      <c r="L579" s="46"/>
    </row>
    <row r="580" spans="12:12" ht="12.75">
      <c r="L580" s="46"/>
    </row>
    <row r="581" spans="12:12" ht="12.75">
      <c r="L581" s="46"/>
    </row>
    <row r="582" spans="12:12" ht="12.75">
      <c r="L582" s="46"/>
    </row>
    <row r="583" spans="12:12" ht="12.75">
      <c r="L583" s="46"/>
    </row>
    <row r="584" spans="12:12" ht="12.75">
      <c r="L584" s="46"/>
    </row>
    <row r="585" spans="12:12" ht="12.75">
      <c r="L585" s="46"/>
    </row>
    <row r="586" spans="12:12" ht="12.75">
      <c r="L586" s="46"/>
    </row>
    <row r="587" spans="12:12" ht="12.75">
      <c r="L587" s="46"/>
    </row>
    <row r="588" spans="12:12" ht="12.75">
      <c r="L588" s="46"/>
    </row>
    <row r="589" spans="12:12" ht="12.75">
      <c r="L589" s="46"/>
    </row>
    <row r="590" spans="12:12" ht="12.75">
      <c r="L590" s="46"/>
    </row>
    <row r="591" spans="12:12" ht="12.75">
      <c r="L591" s="46"/>
    </row>
    <row r="592" spans="12:12" ht="12.75">
      <c r="L592" s="46"/>
    </row>
    <row r="593" spans="12:12" ht="12.75">
      <c r="L593" s="46"/>
    </row>
    <row r="594" spans="12:12" ht="12.75">
      <c r="L594" s="46"/>
    </row>
    <row r="595" spans="12:12" ht="12.75">
      <c r="L595" s="46"/>
    </row>
    <row r="596" spans="12:12" ht="12.75">
      <c r="L596" s="46"/>
    </row>
    <row r="597" spans="12:12" ht="12.75">
      <c r="L597" s="46"/>
    </row>
    <row r="598" spans="12:12" ht="12.75">
      <c r="L598" s="46"/>
    </row>
    <row r="599" spans="12:12" ht="12.75">
      <c r="L599" s="46"/>
    </row>
    <row r="600" spans="12:12" ht="12.75">
      <c r="L600" s="46"/>
    </row>
    <row r="601" spans="12:12" ht="12.75">
      <c r="L601" s="46"/>
    </row>
    <row r="602" spans="12:12" ht="12.75">
      <c r="L602" s="46"/>
    </row>
    <row r="603" spans="12:12" ht="12.75">
      <c r="L603" s="46"/>
    </row>
    <row r="604" spans="12:12" ht="12.75">
      <c r="L604" s="46"/>
    </row>
    <row r="605" spans="12:12" ht="12.75">
      <c r="L605" s="46"/>
    </row>
    <row r="606" spans="12:12" ht="12.75">
      <c r="L606" s="46"/>
    </row>
    <row r="607" spans="12:12" ht="12.75">
      <c r="L607" s="46"/>
    </row>
    <row r="608" spans="12:12" ht="12.75">
      <c r="L608" s="46"/>
    </row>
    <row r="609" spans="12:12" ht="12.75">
      <c r="L609" s="46"/>
    </row>
    <row r="610" spans="12:12" ht="12.75">
      <c r="L610" s="46"/>
    </row>
    <row r="611" spans="12:12" ht="12.75">
      <c r="L611" s="46"/>
    </row>
    <row r="612" spans="12:12" ht="12.75">
      <c r="L612" s="46"/>
    </row>
    <row r="613" spans="12:12" ht="12.75">
      <c r="L613" s="46"/>
    </row>
    <row r="614" spans="12:12" ht="12.75">
      <c r="L614" s="46"/>
    </row>
    <row r="615" spans="12:12" ht="12.75">
      <c r="L615" s="46"/>
    </row>
    <row r="616" spans="12:12" ht="12.75">
      <c r="L616" s="46"/>
    </row>
    <row r="617" spans="12:12" ht="12.75">
      <c r="L617" s="46"/>
    </row>
    <row r="618" spans="12:12" ht="12.75">
      <c r="L618" s="46"/>
    </row>
    <row r="619" spans="12:12" ht="12.75">
      <c r="L619" s="46"/>
    </row>
    <row r="620" spans="12:12" ht="12.75">
      <c r="L620" s="46"/>
    </row>
    <row r="621" spans="12:12" ht="12.75">
      <c r="L621" s="46"/>
    </row>
    <row r="622" spans="12:12" ht="12.75">
      <c r="L622" s="46"/>
    </row>
    <row r="623" spans="12:12" ht="12.75">
      <c r="L623" s="46"/>
    </row>
    <row r="624" spans="12:12" ht="12.75">
      <c r="L624" s="46"/>
    </row>
    <row r="625" spans="12:12" ht="12.75">
      <c r="L625" s="46"/>
    </row>
    <row r="626" spans="12:12" ht="12.75">
      <c r="L626" s="46"/>
    </row>
    <row r="627" spans="12:12" ht="12.75">
      <c r="L627" s="46"/>
    </row>
    <row r="628" spans="12:12" ht="12.75">
      <c r="L628" s="46"/>
    </row>
    <row r="629" spans="12:12" ht="12.75">
      <c r="L629" s="46"/>
    </row>
    <row r="630" spans="12:12" ht="12.75">
      <c r="L630" s="46"/>
    </row>
    <row r="631" spans="12:12" ht="12.75">
      <c r="L631" s="46"/>
    </row>
    <row r="632" spans="12:12" ht="12.75">
      <c r="L632" s="46"/>
    </row>
    <row r="633" spans="12:12" ht="12.75">
      <c r="L633" s="46"/>
    </row>
    <row r="634" spans="12:12" ht="12.75">
      <c r="L634" s="46"/>
    </row>
    <row r="635" spans="12:12" ht="12.75">
      <c r="L635" s="46"/>
    </row>
    <row r="636" spans="12:12" ht="12.75">
      <c r="L636" s="46"/>
    </row>
    <row r="637" spans="12:12" ht="12.75">
      <c r="L637" s="46"/>
    </row>
    <row r="638" spans="12:12" ht="12.75">
      <c r="L638" s="46"/>
    </row>
    <row r="639" spans="12:12" ht="12.75">
      <c r="L639" s="46"/>
    </row>
    <row r="640" spans="12:12" ht="12.75">
      <c r="L640" s="46"/>
    </row>
    <row r="641" spans="12:12" ht="12.75">
      <c r="L641" s="46"/>
    </row>
    <row r="642" spans="12:12" ht="12.75">
      <c r="L642" s="46"/>
    </row>
    <row r="643" spans="12:12" ht="12.75">
      <c r="L643" s="46"/>
    </row>
    <row r="644" spans="12:12" ht="12.75">
      <c r="L644" s="46"/>
    </row>
    <row r="645" spans="12:12" ht="12.75">
      <c r="L645" s="46"/>
    </row>
    <row r="646" spans="12:12" ht="12.75">
      <c r="L646" s="46"/>
    </row>
    <row r="647" spans="12:12" ht="12.75">
      <c r="L647" s="46"/>
    </row>
    <row r="648" spans="12:12" ht="12.75">
      <c r="L648" s="46"/>
    </row>
    <row r="649" spans="12:12" ht="12.75">
      <c r="L649" s="46"/>
    </row>
    <row r="650" spans="12:12" ht="12.75">
      <c r="L650" s="46"/>
    </row>
    <row r="651" spans="12:12" ht="12.75">
      <c r="L651" s="46"/>
    </row>
    <row r="652" spans="12:12" ht="12.75">
      <c r="L652" s="46"/>
    </row>
    <row r="653" spans="12:12" ht="12.75">
      <c r="L653" s="46"/>
    </row>
    <row r="654" spans="12:12" ht="12.75">
      <c r="L654" s="46"/>
    </row>
    <row r="655" spans="12:12" ht="12.75">
      <c r="L655" s="46"/>
    </row>
    <row r="656" spans="12:12" ht="12.75">
      <c r="L656" s="46"/>
    </row>
    <row r="657" spans="12:12" ht="12.75">
      <c r="L657" s="46"/>
    </row>
    <row r="658" spans="12:12" ht="12.75">
      <c r="L658" s="46"/>
    </row>
    <row r="659" spans="12:12" ht="12.75">
      <c r="L659" s="46"/>
    </row>
    <row r="660" spans="12:12" ht="12.75">
      <c r="L660" s="46"/>
    </row>
    <row r="661" spans="12:12" ht="12.75">
      <c r="L661" s="46"/>
    </row>
    <row r="662" spans="12:12" ht="12.75">
      <c r="L662" s="46"/>
    </row>
    <row r="663" spans="12:12" ht="12.75">
      <c r="L663" s="46"/>
    </row>
    <row r="664" spans="12:12" ht="12.75">
      <c r="L664" s="46"/>
    </row>
    <row r="665" spans="12:12" ht="12.75">
      <c r="L665" s="46"/>
    </row>
    <row r="666" spans="12:12" ht="12.75">
      <c r="L666" s="46"/>
    </row>
    <row r="667" spans="12:12" ht="12.75">
      <c r="L667" s="46"/>
    </row>
    <row r="668" spans="12:12" ht="12.75">
      <c r="L668" s="46"/>
    </row>
    <row r="669" spans="12:12" ht="12.75">
      <c r="L669" s="46"/>
    </row>
    <row r="670" spans="12:12" ht="12.75">
      <c r="L670" s="46"/>
    </row>
    <row r="671" spans="12:12" ht="12.75">
      <c r="L671" s="46"/>
    </row>
    <row r="672" spans="12:12" ht="12.75">
      <c r="L672" s="46"/>
    </row>
    <row r="673" spans="12:12" ht="12.75">
      <c r="L673" s="46"/>
    </row>
    <row r="674" spans="12:12" ht="12.75">
      <c r="L674" s="46"/>
    </row>
    <row r="675" spans="12:12" ht="12.75">
      <c r="L675" s="46"/>
    </row>
    <row r="676" spans="12:12" ht="12.75">
      <c r="L676" s="46"/>
    </row>
    <row r="677" spans="12:12" ht="12.75">
      <c r="L677" s="46"/>
    </row>
    <row r="678" spans="12:12" ht="12.75">
      <c r="L678" s="46"/>
    </row>
    <row r="679" spans="12:12" ht="12.75">
      <c r="L679" s="46"/>
    </row>
    <row r="680" spans="12:12" ht="12.75">
      <c r="L680" s="46"/>
    </row>
    <row r="681" spans="12:12" ht="12.75">
      <c r="L681" s="46"/>
    </row>
    <row r="682" spans="12:12" ht="12.75">
      <c r="L682" s="46"/>
    </row>
    <row r="683" spans="12:12" ht="12.75">
      <c r="L683" s="46"/>
    </row>
    <row r="684" spans="12:12" ht="12.75">
      <c r="L684" s="46"/>
    </row>
    <row r="685" spans="12:12" ht="12.75">
      <c r="L685" s="46"/>
    </row>
    <row r="686" spans="12:12" ht="12.75">
      <c r="L686" s="46"/>
    </row>
    <row r="687" spans="12:12" ht="12.75">
      <c r="L687" s="46"/>
    </row>
    <row r="688" spans="12:12" ht="12.75">
      <c r="L688" s="46"/>
    </row>
    <row r="689" spans="12:12" ht="12.75">
      <c r="L689" s="46"/>
    </row>
    <row r="690" spans="12:12" ht="12.75">
      <c r="L690" s="46"/>
    </row>
    <row r="691" spans="12:12" ht="12.75">
      <c r="L691" s="46"/>
    </row>
    <row r="692" spans="12:12" ht="12.75">
      <c r="L692" s="46"/>
    </row>
    <row r="693" spans="12:12" ht="12.75">
      <c r="L693" s="46"/>
    </row>
    <row r="694" spans="12:12" ht="12.75">
      <c r="L694" s="46"/>
    </row>
    <row r="695" spans="12:12" ht="12.75">
      <c r="L695" s="46"/>
    </row>
    <row r="696" spans="12:12" ht="12.75">
      <c r="L696" s="46"/>
    </row>
    <row r="697" spans="12:12" ht="12.75">
      <c r="L697" s="46"/>
    </row>
    <row r="698" spans="12:12" ht="12.75">
      <c r="L698" s="46"/>
    </row>
    <row r="699" spans="12:12" ht="12.75">
      <c r="L699" s="46"/>
    </row>
    <row r="700" spans="12:12" ht="12.75">
      <c r="L700" s="46"/>
    </row>
    <row r="701" spans="12:12" ht="12.75">
      <c r="L701" s="46"/>
    </row>
    <row r="702" spans="12:12" ht="12.75">
      <c r="L702" s="46"/>
    </row>
    <row r="703" spans="12:12" ht="12.75">
      <c r="L703" s="46"/>
    </row>
    <row r="704" spans="12:12" ht="12.75">
      <c r="L704" s="46"/>
    </row>
    <row r="705" spans="12:12" ht="12.75">
      <c r="L705" s="46"/>
    </row>
    <row r="706" spans="12:12" ht="12.75">
      <c r="L706" s="46"/>
    </row>
    <row r="707" spans="12:12" ht="12.75">
      <c r="L707" s="46"/>
    </row>
    <row r="708" spans="12:12" ht="12.75">
      <c r="L708" s="46"/>
    </row>
    <row r="709" spans="12:12" ht="12.75">
      <c r="L709" s="46"/>
    </row>
    <row r="710" spans="12:12" ht="12.75">
      <c r="L710" s="46"/>
    </row>
    <row r="711" spans="12:12" ht="12.75">
      <c r="L711" s="46"/>
    </row>
    <row r="712" spans="12:12" ht="12.75">
      <c r="L712" s="46"/>
    </row>
    <row r="713" spans="12:12" ht="12.75">
      <c r="L713" s="46"/>
    </row>
    <row r="714" spans="12:12" ht="12.75">
      <c r="L714" s="46"/>
    </row>
    <row r="715" spans="12:12" ht="12.75">
      <c r="L715" s="46"/>
    </row>
    <row r="716" spans="12:12" ht="12.75">
      <c r="L716" s="46"/>
    </row>
    <row r="717" spans="12:12" ht="12.75">
      <c r="L717" s="46"/>
    </row>
    <row r="718" spans="12:12" ht="12.75">
      <c r="L718" s="46"/>
    </row>
    <row r="719" spans="12:12" ht="12.75">
      <c r="L719" s="46"/>
    </row>
    <row r="720" spans="12:12" ht="12.75">
      <c r="L720" s="46"/>
    </row>
    <row r="721" spans="12:12" ht="12.75">
      <c r="L721" s="46"/>
    </row>
    <row r="722" spans="12:12" ht="12.75">
      <c r="L722" s="46"/>
    </row>
    <row r="723" spans="12:12" ht="12.75">
      <c r="L723" s="46"/>
    </row>
    <row r="724" spans="12:12" ht="12.75">
      <c r="L724" s="46"/>
    </row>
    <row r="725" spans="12:12" ht="12.75">
      <c r="L725" s="46"/>
    </row>
    <row r="726" spans="12:12" ht="12.75">
      <c r="L726" s="46"/>
    </row>
    <row r="727" spans="12:12" ht="12.75">
      <c r="L727" s="46"/>
    </row>
    <row r="728" spans="12:12" ht="12.75">
      <c r="L728" s="46"/>
    </row>
    <row r="729" spans="12:12" ht="12.75">
      <c r="L729" s="46"/>
    </row>
    <row r="730" spans="12:12" ht="12.75">
      <c r="L730" s="46"/>
    </row>
    <row r="731" spans="12:12" ht="12.75">
      <c r="L731" s="46"/>
    </row>
    <row r="732" spans="12:12" ht="12.75">
      <c r="L732" s="46"/>
    </row>
    <row r="733" spans="12:12" ht="12.75">
      <c r="L733" s="46"/>
    </row>
    <row r="734" spans="12:12" ht="12.75">
      <c r="L734" s="46"/>
    </row>
    <row r="735" spans="12:12" ht="12.75">
      <c r="L735" s="46"/>
    </row>
    <row r="736" spans="12:12" ht="12.75">
      <c r="L736" s="46"/>
    </row>
    <row r="737" spans="12:12" ht="12.75">
      <c r="L737" s="46"/>
    </row>
    <row r="738" spans="12:12" ht="12.75">
      <c r="L738" s="46"/>
    </row>
    <row r="739" spans="12:12" ht="12.75">
      <c r="L739" s="46"/>
    </row>
    <row r="740" spans="12:12" ht="12.75">
      <c r="L740" s="46"/>
    </row>
    <row r="741" spans="12:12" ht="12.75">
      <c r="L741" s="46"/>
    </row>
    <row r="742" spans="12:12" ht="12.75">
      <c r="L742" s="46"/>
    </row>
    <row r="743" spans="12:12" ht="12.75">
      <c r="L743" s="46"/>
    </row>
    <row r="744" spans="12:12" ht="12.75">
      <c r="L744" s="46"/>
    </row>
    <row r="745" spans="12:12" ht="12.75">
      <c r="L745" s="46"/>
    </row>
    <row r="746" spans="12:12" ht="12.75">
      <c r="L746" s="46"/>
    </row>
    <row r="747" spans="12:12" ht="12.75">
      <c r="L747" s="46"/>
    </row>
    <row r="748" spans="12:12" ht="12.75">
      <c r="L748" s="46"/>
    </row>
    <row r="749" spans="12:12" ht="12.75">
      <c r="L749" s="46"/>
    </row>
    <row r="750" spans="12:12" ht="12.75">
      <c r="L750" s="46"/>
    </row>
    <row r="751" spans="12:12" ht="12.75">
      <c r="L751" s="46"/>
    </row>
    <row r="752" spans="12:12" ht="12.75">
      <c r="L752" s="46"/>
    </row>
    <row r="753" spans="12:12" ht="12.75">
      <c r="L753" s="46"/>
    </row>
    <row r="754" spans="12:12" ht="12.75">
      <c r="L754" s="46"/>
    </row>
    <row r="755" spans="12:12" ht="12.75">
      <c r="L755" s="46"/>
    </row>
    <row r="756" spans="12:12" ht="12.75">
      <c r="L756" s="46"/>
    </row>
    <row r="757" spans="12:12" ht="12.75">
      <c r="L757" s="46"/>
    </row>
    <row r="758" spans="12:12" ht="12.75">
      <c r="L758" s="46"/>
    </row>
    <row r="759" spans="12:12" ht="12.75">
      <c r="L759" s="46"/>
    </row>
    <row r="760" spans="12:12" ht="12.75">
      <c r="L760" s="46"/>
    </row>
    <row r="761" spans="12:12" ht="12.75">
      <c r="L761" s="46"/>
    </row>
    <row r="762" spans="12:12" ht="12.75">
      <c r="L762" s="46"/>
    </row>
    <row r="763" spans="12:12" ht="12.75">
      <c r="L763" s="46"/>
    </row>
    <row r="764" spans="12:12" ht="12.75">
      <c r="L764" s="46"/>
    </row>
    <row r="765" spans="12:12" ht="12.75">
      <c r="L765" s="46"/>
    </row>
    <row r="766" spans="12:12" ht="12.75">
      <c r="L766" s="46"/>
    </row>
    <row r="767" spans="12:12" ht="12.75">
      <c r="L767" s="46"/>
    </row>
    <row r="768" spans="12:12" ht="12.75">
      <c r="L768" s="46"/>
    </row>
    <row r="769" spans="12:12" ht="12.75">
      <c r="L769" s="46"/>
    </row>
    <row r="770" spans="12:12" ht="12.75">
      <c r="L770" s="46"/>
    </row>
    <row r="771" spans="12:12" ht="12.75">
      <c r="L771" s="46"/>
    </row>
    <row r="772" spans="12:12" ht="12.75">
      <c r="L772" s="46"/>
    </row>
    <row r="773" spans="12:12" ht="12.75">
      <c r="L773" s="46"/>
    </row>
    <row r="774" spans="12:12" ht="12.75">
      <c r="L774" s="46"/>
    </row>
    <row r="775" spans="12:12" ht="12.75">
      <c r="L775" s="46"/>
    </row>
    <row r="776" spans="12:12" ht="12.75">
      <c r="L776" s="46"/>
    </row>
    <row r="777" spans="12:12" ht="12.75">
      <c r="L777" s="46"/>
    </row>
    <row r="778" spans="12:12" ht="12.75">
      <c r="L778" s="46"/>
    </row>
    <row r="779" spans="12:12" ht="12.75">
      <c r="L779" s="46"/>
    </row>
    <row r="780" spans="12:12" ht="12.75">
      <c r="L780" s="46"/>
    </row>
    <row r="781" spans="12:12" ht="12.75">
      <c r="L781" s="46"/>
    </row>
    <row r="782" spans="12:12" ht="12.75">
      <c r="L782" s="46"/>
    </row>
    <row r="783" spans="12:12" ht="12.75">
      <c r="L783" s="46"/>
    </row>
    <row r="784" spans="12:12" ht="12.75">
      <c r="L784" s="46"/>
    </row>
    <row r="785" spans="12:12" ht="12.75">
      <c r="L785" s="46"/>
    </row>
    <row r="786" spans="12:12" ht="12.75">
      <c r="L786" s="46"/>
    </row>
    <row r="787" spans="12:12" ht="12.75">
      <c r="L787" s="46"/>
    </row>
    <row r="788" spans="12:12" ht="12.75">
      <c r="L788" s="46"/>
    </row>
    <row r="789" spans="12:12" ht="12.75">
      <c r="L789" s="46"/>
    </row>
    <row r="790" spans="12:12" ht="12.75">
      <c r="L790" s="46"/>
    </row>
    <row r="791" spans="12:12" ht="12.75">
      <c r="L791" s="46"/>
    </row>
    <row r="792" spans="12:12" ht="12.75">
      <c r="L792" s="46"/>
    </row>
    <row r="793" spans="12:12" ht="12.75">
      <c r="L793" s="46"/>
    </row>
    <row r="794" spans="12:12" ht="12.75">
      <c r="L794" s="46"/>
    </row>
    <row r="795" spans="12:12" ht="12.75">
      <c r="L795" s="46"/>
    </row>
    <row r="796" spans="12:12" ht="12.75">
      <c r="L796" s="46"/>
    </row>
    <row r="797" spans="12:12" ht="12.75">
      <c r="L797" s="46"/>
    </row>
    <row r="798" spans="12:12" ht="12.75">
      <c r="L798" s="46"/>
    </row>
    <row r="799" spans="12:12" ht="12.75">
      <c r="L799" s="46"/>
    </row>
    <row r="800" spans="12:12" ht="12.75">
      <c r="L800" s="46"/>
    </row>
    <row r="801" spans="12:12" ht="12.75">
      <c r="L801" s="46"/>
    </row>
    <row r="802" spans="12:12" ht="12.75">
      <c r="L802" s="46"/>
    </row>
    <row r="803" spans="12:12" ht="12.75">
      <c r="L803" s="46"/>
    </row>
    <row r="804" spans="12:12" ht="12.75">
      <c r="L804" s="46"/>
    </row>
    <row r="805" spans="12:12" ht="12.75">
      <c r="L805" s="46"/>
    </row>
    <row r="806" spans="12:12" ht="12.75">
      <c r="L806" s="46"/>
    </row>
    <row r="807" spans="12:12" ht="12.75">
      <c r="L807" s="46"/>
    </row>
    <row r="808" spans="12:12" ht="12.75">
      <c r="L808" s="46"/>
    </row>
    <row r="809" spans="12:12" ht="12.75">
      <c r="L809" s="46"/>
    </row>
    <row r="810" spans="12:12" ht="12.75">
      <c r="L810" s="46"/>
    </row>
    <row r="811" spans="12:12" ht="12.75">
      <c r="L811" s="46"/>
    </row>
    <row r="812" spans="12:12" ht="12.75">
      <c r="L812" s="46"/>
    </row>
    <row r="813" spans="12:12" ht="12.75">
      <c r="L813" s="46"/>
    </row>
    <row r="814" spans="12:12" ht="12.75">
      <c r="L814" s="46"/>
    </row>
    <row r="815" spans="12:12" ht="12.75">
      <c r="L815" s="46"/>
    </row>
    <row r="816" spans="12:12" ht="12.75">
      <c r="L816" s="46"/>
    </row>
    <row r="817" spans="12:12" ht="12.75">
      <c r="L817" s="46"/>
    </row>
    <row r="818" spans="12:12" ht="12.75">
      <c r="L818" s="46"/>
    </row>
    <row r="819" spans="12:12" ht="12.75">
      <c r="L819" s="46"/>
    </row>
    <row r="820" spans="12:12" ht="12.75">
      <c r="L820" s="46"/>
    </row>
    <row r="821" spans="12:12" ht="12.75">
      <c r="L821" s="46"/>
    </row>
    <row r="822" spans="12:12" ht="12.75">
      <c r="L822" s="46"/>
    </row>
    <row r="823" spans="12:12" ht="12.75">
      <c r="L823" s="46"/>
    </row>
    <row r="824" spans="12:12" ht="12.75">
      <c r="L824" s="46"/>
    </row>
    <row r="825" spans="12:12" ht="12.75">
      <c r="L825" s="46"/>
    </row>
    <row r="826" spans="12:12" ht="12.75">
      <c r="L826" s="46"/>
    </row>
    <row r="827" spans="12:12" ht="12.75">
      <c r="L827" s="46"/>
    </row>
    <row r="828" spans="12:12" ht="12.75">
      <c r="L828" s="46"/>
    </row>
    <row r="829" spans="12:12" ht="12.75">
      <c r="L829" s="46"/>
    </row>
    <row r="830" spans="12:12" ht="12.75">
      <c r="L830" s="46"/>
    </row>
    <row r="831" spans="12:12" ht="12.75">
      <c r="L831" s="46"/>
    </row>
    <row r="832" spans="12:12" ht="12.75">
      <c r="L832" s="46"/>
    </row>
    <row r="833" spans="12:12" ht="12.75">
      <c r="L833" s="46"/>
    </row>
    <row r="834" spans="12:12" ht="12.75">
      <c r="L834" s="46"/>
    </row>
    <row r="835" spans="12:12" ht="12.75">
      <c r="L835" s="46"/>
    </row>
    <row r="836" spans="12:12" ht="12.75">
      <c r="L836" s="46"/>
    </row>
    <row r="837" spans="12:12" ht="12.75">
      <c r="L837" s="46"/>
    </row>
    <row r="838" spans="12:12" ht="12.75">
      <c r="L838" s="46"/>
    </row>
    <row r="839" spans="12:12" ht="12.75">
      <c r="L839" s="46"/>
    </row>
    <row r="840" spans="12:12" ht="12.75">
      <c r="L840" s="46"/>
    </row>
    <row r="841" spans="12:12" ht="12.75">
      <c r="L841" s="46"/>
    </row>
    <row r="842" spans="12:12" ht="12.75">
      <c r="L842" s="46"/>
    </row>
    <row r="843" spans="12:12" ht="12.75">
      <c r="L843" s="46"/>
    </row>
    <row r="844" spans="12:12" ht="12.75">
      <c r="L844" s="46"/>
    </row>
    <row r="845" spans="12:12" ht="12.75">
      <c r="L845" s="46"/>
    </row>
    <row r="846" spans="12:12" ht="12.75">
      <c r="L846" s="46"/>
    </row>
    <row r="847" spans="12:12" ht="12.75">
      <c r="L847" s="46"/>
    </row>
    <row r="848" spans="12:12" ht="12.75">
      <c r="L848" s="46"/>
    </row>
    <row r="849" spans="12:12" ht="12.75">
      <c r="L849" s="46"/>
    </row>
    <row r="850" spans="12:12" ht="12.75">
      <c r="L850" s="46"/>
    </row>
    <row r="851" spans="12:12" ht="12.75">
      <c r="L851" s="46"/>
    </row>
    <row r="852" spans="12:12" ht="12.75">
      <c r="L852" s="46"/>
    </row>
    <row r="853" spans="12:12" ht="12.75">
      <c r="L853" s="46"/>
    </row>
    <row r="854" spans="12:12" ht="12.75">
      <c r="L854" s="46"/>
    </row>
    <row r="855" spans="12:12" ht="12.75">
      <c r="L855" s="46"/>
    </row>
    <row r="856" spans="12:12" ht="12.75">
      <c r="L856" s="46"/>
    </row>
    <row r="857" spans="12:12" ht="12.75">
      <c r="L857" s="46"/>
    </row>
    <row r="858" spans="12:12" ht="12.75">
      <c r="L858" s="46"/>
    </row>
    <row r="859" spans="12:12" ht="12.75">
      <c r="L859" s="46"/>
    </row>
    <row r="860" spans="12:12" ht="12.75">
      <c r="L860" s="46"/>
    </row>
    <row r="861" spans="12:12" ht="12.75">
      <c r="L861" s="46"/>
    </row>
    <row r="862" spans="12:12" ht="12.75">
      <c r="L862" s="46"/>
    </row>
    <row r="863" spans="12:12" ht="12.75">
      <c r="L863" s="46"/>
    </row>
    <row r="864" spans="12:12" ht="12.75">
      <c r="L864" s="46"/>
    </row>
    <row r="865" spans="12:12" ht="12.75">
      <c r="L865" s="46"/>
    </row>
    <row r="866" spans="12:12" ht="12.75">
      <c r="L866" s="46"/>
    </row>
    <row r="867" spans="12:12" ht="12.75">
      <c r="L867" s="46"/>
    </row>
    <row r="868" spans="12:12" ht="12.75">
      <c r="L868" s="46"/>
    </row>
    <row r="869" spans="12:12" ht="12.75">
      <c r="L869" s="46"/>
    </row>
    <row r="870" spans="12:12" ht="12.75">
      <c r="L870" s="46"/>
    </row>
    <row r="871" spans="12:12" ht="12.75">
      <c r="L871" s="46"/>
    </row>
    <row r="872" spans="12:12" ht="12.75">
      <c r="L872" s="46"/>
    </row>
    <row r="873" spans="12:12" ht="12.75">
      <c r="L873" s="46"/>
    </row>
    <row r="874" spans="12:12" ht="12.75">
      <c r="L874" s="46"/>
    </row>
    <row r="875" spans="12:12" ht="12.75">
      <c r="L875" s="46"/>
    </row>
    <row r="876" spans="12:12" ht="12.75">
      <c r="L876" s="46"/>
    </row>
    <row r="877" spans="12:12" ht="12.75">
      <c r="L877" s="46"/>
    </row>
    <row r="878" spans="12:12" ht="12.75">
      <c r="L878" s="46"/>
    </row>
    <row r="879" spans="12:12" ht="12.75">
      <c r="L879" s="46"/>
    </row>
    <row r="880" spans="12:12" ht="12.75">
      <c r="L880" s="46"/>
    </row>
    <row r="881" spans="12:12" ht="12.75">
      <c r="L881" s="46"/>
    </row>
    <row r="882" spans="12:12" ht="12.75">
      <c r="L882" s="46"/>
    </row>
    <row r="883" spans="12:12" ht="12.75">
      <c r="L883" s="46"/>
    </row>
    <row r="884" spans="12:12" ht="12.75">
      <c r="L884" s="46"/>
    </row>
    <row r="885" spans="12:12" ht="12.75">
      <c r="L885" s="46"/>
    </row>
    <row r="886" spans="12:12" ht="12.75">
      <c r="L886" s="46"/>
    </row>
    <row r="887" spans="12:12" ht="12.75">
      <c r="L887" s="46"/>
    </row>
    <row r="888" spans="12:12" ht="12.75">
      <c r="L888" s="46"/>
    </row>
    <row r="889" spans="12:12" ht="12.75">
      <c r="L889" s="46"/>
    </row>
    <row r="890" spans="12:12" ht="12.75">
      <c r="L890" s="46"/>
    </row>
    <row r="891" spans="12:12" ht="12.75">
      <c r="L891" s="46"/>
    </row>
    <row r="892" spans="12:12" ht="12.75">
      <c r="L892" s="46"/>
    </row>
    <row r="893" spans="12:12" ht="12.75">
      <c r="L893" s="46"/>
    </row>
    <row r="894" spans="12:12" ht="12.75">
      <c r="L894" s="46"/>
    </row>
    <row r="895" spans="12:12" ht="12.75">
      <c r="L895" s="46"/>
    </row>
    <row r="896" spans="12:12" ht="12.75">
      <c r="L896" s="46"/>
    </row>
    <row r="897" spans="12:12" ht="12.75">
      <c r="L897" s="46"/>
    </row>
    <row r="898" spans="12:12" ht="12.75">
      <c r="L898" s="46"/>
    </row>
    <row r="899" spans="12:12" ht="12.75">
      <c r="L899" s="46"/>
    </row>
    <row r="900" spans="12:12" ht="12.75">
      <c r="L900" s="46"/>
    </row>
    <row r="901" spans="12:12" ht="12.75">
      <c r="L901" s="46"/>
    </row>
    <row r="902" spans="12:12" ht="12.75">
      <c r="L902" s="46"/>
    </row>
    <row r="903" spans="12:12" ht="12.75">
      <c r="L903" s="46"/>
    </row>
    <row r="904" spans="12:12" ht="12.75">
      <c r="L904" s="46"/>
    </row>
    <row r="905" spans="12:12" ht="12.75">
      <c r="L905" s="46"/>
    </row>
    <row r="906" spans="12:12" ht="12.75">
      <c r="L906" s="46"/>
    </row>
    <row r="907" spans="12:12" ht="12.75">
      <c r="L907" s="46"/>
    </row>
    <row r="908" spans="12:12" ht="12.75">
      <c r="L908" s="46"/>
    </row>
    <row r="909" spans="12:12" ht="12.75">
      <c r="L909" s="46"/>
    </row>
    <row r="910" spans="12:12" ht="12.75">
      <c r="L910" s="46"/>
    </row>
    <row r="911" spans="12:12" ht="12.75">
      <c r="L911" s="46"/>
    </row>
    <row r="912" spans="12:12" ht="12.75">
      <c r="L912" s="46"/>
    </row>
    <row r="913" spans="12:12" ht="12.75">
      <c r="L913" s="46"/>
    </row>
    <row r="914" spans="12:12" ht="12.75">
      <c r="L914" s="46"/>
    </row>
    <row r="915" spans="12:12" ht="12.75">
      <c r="L915" s="46"/>
    </row>
    <row r="916" spans="12:12" ht="12.75">
      <c r="L916" s="46"/>
    </row>
    <row r="917" spans="12:12" ht="12.75">
      <c r="L917" s="46"/>
    </row>
    <row r="918" spans="12:12" ht="12.75">
      <c r="L918" s="46"/>
    </row>
    <row r="919" spans="12:12" ht="12.75">
      <c r="L919" s="46"/>
    </row>
    <row r="920" spans="12:12" ht="12.75">
      <c r="L920" s="46"/>
    </row>
    <row r="921" spans="12:12" ht="12.75">
      <c r="L921" s="46"/>
    </row>
    <row r="922" spans="12:12" ht="12.75">
      <c r="L922" s="46"/>
    </row>
    <row r="923" spans="12:12" ht="12.75">
      <c r="L923" s="46"/>
    </row>
    <row r="924" spans="12:12" ht="12.75">
      <c r="L924" s="46"/>
    </row>
    <row r="925" spans="12:12" ht="12.75">
      <c r="L925" s="46"/>
    </row>
    <row r="926" spans="12:12" ht="12.75">
      <c r="L926" s="46"/>
    </row>
    <row r="927" spans="12:12" ht="12.75">
      <c r="L927" s="46"/>
    </row>
    <row r="928" spans="12:12" ht="12.75">
      <c r="L928" s="46"/>
    </row>
    <row r="929" spans="12:12" ht="12.75">
      <c r="L929" s="46"/>
    </row>
    <row r="930" spans="12:12" ht="12.75">
      <c r="L930" s="46"/>
    </row>
    <row r="931" spans="12:12" ht="12.75">
      <c r="L931" s="46"/>
    </row>
    <row r="932" spans="12:12" ht="12.75">
      <c r="L932" s="46"/>
    </row>
    <row r="933" spans="12:12" ht="12.75">
      <c r="L933" s="46"/>
    </row>
    <row r="934" spans="12:12" ht="12.75">
      <c r="L934" s="46"/>
    </row>
    <row r="935" spans="12:12" ht="12.75">
      <c r="L935" s="46"/>
    </row>
    <row r="936" spans="12:12" ht="12.75">
      <c r="L936" s="46"/>
    </row>
    <row r="937" spans="12:12" ht="12.75">
      <c r="L937" s="46"/>
    </row>
    <row r="938" spans="12:12" ht="12.75">
      <c r="L938" s="46"/>
    </row>
    <row r="939" spans="12:12" ht="12.75">
      <c r="L939" s="46"/>
    </row>
    <row r="940" spans="12:12" ht="12.75">
      <c r="L940" s="46"/>
    </row>
    <row r="941" spans="12:12" ht="12.75">
      <c r="L941" s="46"/>
    </row>
    <row r="942" spans="12:12" ht="12.75">
      <c r="L942" s="46"/>
    </row>
    <row r="943" spans="12:12" ht="12.75">
      <c r="L943" s="46"/>
    </row>
    <row r="944" spans="12:12" ht="12.75">
      <c r="L944" s="46"/>
    </row>
    <row r="945" spans="12:12" ht="12.75">
      <c r="L945" s="46"/>
    </row>
    <row r="946" spans="12:12" ht="12.75">
      <c r="L946" s="46"/>
    </row>
    <row r="947" spans="12:12" ht="12.75">
      <c r="L947" s="46"/>
    </row>
    <row r="948" spans="12:12" ht="12.75">
      <c r="L948" s="46"/>
    </row>
    <row r="949" spans="12:12" ht="12.75">
      <c r="L949" s="46"/>
    </row>
    <row r="950" spans="12:12" ht="12.75">
      <c r="L950" s="46"/>
    </row>
    <row r="951" spans="12:12" ht="12.75">
      <c r="L951" s="46"/>
    </row>
    <row r="952" spans="12:12" ht="12.75">
      <c r="L952" s="46"/>
    </row>
  </sheetData>
  <autoFilter ref="A1:M30" xr:uid="{00000000-0009-0000-0000-000005000000}"/>
  <hyperlinks>
    <hyperlink ref="L2" r:id="rId1" xr:uid="{00000000-0004-0000-0500-000000000000}"/>
    <hyperlink ref="L3" r:id="rId2" xr:uid="{00000000-0004-0000-0500-000001000000}"/>
    <hyperlink ref="L4" r:id="rId3" xr:uid="{00000000-0004-0000-0500-000002000000}"/>
    <hyperlink ref="L5" r:id="rId4" xr:uid="{00000000-0004-0000-0500-000003000000}"/>
    <hyperlink ref="L6" r:id="rId5" xr:uid="{00000000-0004-0000-0500-000004000000}"/>
    <hyperlink ref="L7" r:id="rId6" xr:uid="{00000000-0004-0000-0500-000005000000}"/>
    <hyperlink ref="L8" r:id="rId7" xr:uid="{00000000-0004-0000-0500-000006000000}"/>
    <hyperlink ref="L9" r:id="rId8" xr:uid="{00000000-0004-0000-0500-000007000000}"/>
    <hyperlink ref="L10" r:id="rId9" xr:uid="{00000000-0004-0000-0500-000008000000}"/>
    <hyperlink ref="L11" r:id="rId10" xr:uid="{00000000-0004-0000-0500-000009000000}"/>
    <hyperlink ref="L12" r:id="rId11" xr:uid="{00000000-0004-0000-0500-00000A000000}"/>
    <hyperlink ref="L13" r:id="rId12" xr:uid="{00000000-0004-0000-0500-00000B000000}"/>
    <hyperlink ref="L14" r:id="rId13" xr:uid="{00000000-0004-0000-0500-00000C000000}"/>
    <hyperlink ref="L15" r:id="rId14" xr:uid="{00000000-0004-0000-0500-00000D000000}"/>
    <hyperlink ref="M15" r:id="rId15" xr:uid="{00000000-0004-0000-0500-00000E000000}"/>
    <hyperlink ref="L16" r:id="rId16" xr:uid="{00000000-0004-0000-0500-00000F000000}"/>
    <hyperlink ref="L17" r:id="rId17" xr:uid="{00000000-0004-0000-0500-000010000000}"/>
    <hyperlink ref="L19" r:id="rId18" xr:uid="{00000000-0004-0000-0500-000011000000}"/>
    <hyperlink ref="L20" r:id="rId19" xr:uid="{00000000-0004-0000-0500-000012000000}"/>
    <hyperlink ref="L21" r:id="rId20" xr:uid="{00000000-0004-0000-0500-000013000000}"/>
    <hyperlink ref="L29" r:id="rId21" xr:uid="{00000000-0004-0000-0500-000014000000}"/>
    <hyperlink ref="L30" r:id="rId22" xr:uid="{00000000-0004-0000-0500-000015000000}"/>
  </hyperlinks>
  <pageMargins left="0.7" right="0.7" top="0.75" bottom="0.75" header="0.3" footer="0.3"/>
  <legacyDrawing r:id="rId2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G79"/>
  <sheetViews>
    <sheetView workbookViewId="0">
      <pane ySplit="2" topLeftCell="A3" activePane="bottomLeft" state="frozen"/>
      <selection pane="bottomLeft" activeCell="B4" sqref="B4"/>
    </sheetView>
  </sheetViews>
  <sheetFormatPr defaultColWidth="14.42578125" defaultRowHeight="15.75" customHeight="1"/>
  <cols>
    <col min="2" max="3" width="15.28515625" customWidth="1"/>
    <col min="4" max="4" width="15.85546875" customWidth="1"/>
    <col min="5" max="5" width="15.140625" customWidth="1"/>
    <col min="6" max="6" width="15" customWidth="1"/>
  </cols>
  <sheetData>
    <row r="1" spans="1:7" ht="15.75" customHeight="1">
      <c r="A1" s="115" t="s">
        <v>3</v>
      </c>
      <c r="B1" s="116" t="s">
        <v>1038</v>
      </c>
      <c r="C1" s="116" t="s">
        <v>1039</v>
      </c>
      <c r="D1" s="116" t="s">
        <v>1040</v>
      </c>
      <c r="E1" s="116" t="s">
        <v>1041</v>
      </c>
      <c r="F1" s="116" t="s">
        <v>1042</v>
      </c>
      <c r="G1" s="116" t="s">
        <v>1043</v>
      </c>
    </row>
    <row r="2" spans="1:7">
      <c r="A2" s="117">
        <v>43860</v>
      </c>
      <c r="B2" s="118">
        <f>COUNTIFS(Raw_Data!C:C,A2)</f>
        <v>1</v>
      </c>
      <c r="C2" s="2">
        <f t="shared" ref="C2:C69" si="0">SUM($B$2:B2)</f>
        <v>1</v>
      </c>
      <c r="D2" s="15">
        <v>0</v>
      </c>
      <c r="E2" s="2">
        <f t="shared" ref="E2:E69" si="1">SUM($D$2:D2)</f>
        <v>0</v>
      </c>
      <c r="F2" s="2">
        <v>0</v>
      </c>
      <c r="G2" s="2">
        <f t="shared" ref="G2:G69" si="2">SUM($F$2:F2)</f>
        <v>0</v>
      </c>
    </row>
    <row r="3" spans="1:7">
      <c r="A3" s="117">
        <v>43861</v>
      </c>
      <c r="B3" s="118">
        <f>COUNTIFS(Raw_Data!C:C,A3)</f>
        <v>0</v>
      </c>
      <c r="C3" s="2">
        <f t="shared" si="0"/>
        <v>1</v>
      </c>
      <c r="D3" s="15">
        <v>0</v>
      </c>
      <c r="E3" s="2">
        <f t="shared" si="1"/>
        <v>0</v>
      </c>
      <c r="F3" s="2">
        <v>0</v>
      </c>
      <c r="G3" s="2">
        <f t="shared" si="2"/>
        <v>0</v>
      </c>
    </row>
    <row r="4" spans="1:7">
      <c r="A4" s="117">
        <v>43862</v>
      </c>
      <c r="B4" s="118">
        <f>COUNTIFS(Raw_Data!C:C,A4)</f>
        <v>0</v>
      </c>
      <c r="C4" s="2">
        <f t="shared" si="0"/>
        <v>1</v>
      </c>
      <c r="D4" s="15">
        <v>0</v>
      </c>
      <c r="E4" s="2">
        <f t="shared" si="1"/>
        <v>0</v>
      </c>
      <c r="F4" s="2">
        <v>0</v>
      </c>
      <c r="G4" s="2">
        <f t="shared" si="2"/>
        <v>0</v>
      </c>
    </row>
    <row r="5" spans="1:7">
      <c r="A5" s="117">
        <v>43863</v>
      </c>
      <c r="B5" s="118">
        <f>COUNTIFS(Raw_Data!C:C,A5)</f>
        <v>1</v>
      </c>
      <c r="C5" s="2">
        <f t="shared" si="0"/>
        <v>2</v>
      </c>
      <c r="D5" s="15">
        <v>0</v>
      </c>
      <c r="E5" s="2">
        <f t="shared" si="1"/>
        <v>0</v>
      </c>
      <c r="F5" s="2">
        <v>0</v>
      </c>
      <c r="G5" s="2">
        <f t="shared" si="2"/>
        <v>0</v>
      </c>
    </row>
    <row r="6" spans="1:7">
      <c r="A6" s="117">
        <v>43864</v>
      </c>
      <c r="B6" s="118">
        <f>COUNTIFS(Raw_Data!C:C,A6)</f>
        <v>1</v>
      </c>
      <c r="C6" s="2">
        <f t="shared" si="0"/>
        <v>3</v>
      </c>
      <c r="D6" s="15">
        <v>0</v>
      </c>
      <c r="E6" s="2">
        <f t="shared" si="1"/>
        <v>0</v>
      </c>
      <c r="F6" s="2">
        <v>0</v>
      </c>
      <c r="G6" s="2">
        <f t="shared" si="2"/>
        <v>0</v>
      </c>
    </row>
    <row r="7" spans="1:7">
      <c r="A7" s="117">
        <v>43865</v>
      </c>
      <c r="B7" s="118">
        <f>COUNTIFS(Raw_Data!C:C,A7)</f>
        <v>0</v>
      </c>
      <c r="C7" s="2">
        <f t="shared" si="0"/>
        <v>3</v>
      </c>
      <c r="D7" s="15">
        <v>0</v>
      </c>
      <c r="E7" s="2">
        <f t="shared" si="1"/>
        <v>0</v>
      </c>
      <c r="F7" s="2">
        <v>0</v>
      </c>
      <c r="G7" s="2">
        <f t="shared" si="2"/>
        <v>0</v>
      </c>
    </row>
    <row r="8" spans="1:7">
      <c r="A8" s="117">
        <v>43866</v>
      </c>
      <c r="B8" s="118">
        <f>COUNTIFS(Raw_Data!C:C,A8)</f>
        <v>0</v>
      </c>
      <c r="C8" s="2">
        <f t="shared" si="0"/>
        <v>3</v>
      </c>
      <c r="D8" s="15">
        <v>0</v>
      </c>
      <c r="E8" s="2">
        <f t="shared" si="1"/>
        <v>0</v>
      </c>
      <c r="F8" s="2">
        <v>0</v>
      </c>
      <c r="G8" s="2">
        <f t="shared" si="2"/>
        <v>0</v>
      </c>
    </row>
    <row r="9" spans="1:7">
      <c r="A9" s="117">
        <v>43867</v>
      </c>
      <c r="B9" s="118">
        <f>COUNTIFS(Raw_Data!C:C,A9)</f>
        <v>0</v>
      </c>
      <c r="C9" s="2">
        <f t="shared" si="0"/>
        <v>3</v>
      </c>
      <c r="D9" s="15">
        <v>0</v>
      </c>
      <c r="E9" s="2">
        <f t="shared" si="1"/>
        <v>0</v>
      </c>
      <c r="F9" s="2">
        <v>0</v>
      </c>
      <c r="G9" s="2">
        <f t="shared" si="2"/>
        <v>0</v>
      </c>
    </row>
    <row r="10" spans="1:7">
      <c r="A10" s="117">
        <v>43868</v>
      </c>
      <c r="B10" s="118">
        <f>COUNTIFS(Raw_Data!C:C,A10)</f>
        <v>0</v>
      </c>
      <c r="C10" s="2">
        <f t="shared" si="0"/>
        <v>3</v>
      </c>
      <c r="D10" s="15">
        <v>0</v>
      </c>
      <c r="E10" s="2">
        <f t="shared" si="1"/>
        <v>0</v>
      </c>
      <c r="F10" s="2">
        <v>0</v>
      </c>
      <c r="G10" s="2">
        <f t="shared" si="2"/>
        <v>0</v>
      </c>
    </row>
    <row r="11" spans="1:7">
      <c r="A11" s="117">
        <v>43869</v>
      </c>
      <c r="B11" s="118">
        <f>COUNTIFS(Raw_Data!C:C,A11)</f>
        <v>0</v>
      </c>
      <c r="C11" s="2">
        <f t="shared" si="0"/>
        <v>3</v>
      </c>
      <c r="D11" s="15">
        <v>0</v>
      </c>
      <c r="E11" s="2">
        <f t="shared" si="1"/>
        <v>0</v>
      </c>
      <c r="F11" s="2">
        <v>0</v>
      </c>
      <c r="G11" s="2">
        <f t="shared" si="2"/>
        <v>0</v>
      </c>
    </row>
    <row r="12" spans="1:7">
      <c r="A12" s="117">
        <v>43870</v>
      </c>
      <c r="B12" s="118">
        <f>COUNTIFS(Raw_Data!C:C,A12)</f>
        <v>0</v>
      </c>
      <c r="C12" s="2">
        <f t="shared" si="0"/>
        <v>3</v>
      </c>
      <c r="D12" s="15">
        <v>0</v>
      </c>
      <c r="E12" s="2">
        <f t="shared" si="1"/>
        <v>0</v>
      </c>
      <c r="F12" s="2">
        <v>0</v>
      </c>
      <c r="G12" s="2">
        <f t="shared" si="2"/>
        <v>0</v>
      </c>
    </row>
    <row r="13" spans="1:7">
      <c r="A13" s="117">
        <v>43871</v>
      </c>
      <c r="B13" s="118">
        <f>COUNTIFS(Raw_Data!C:C,A13)</f>
        <v>0</v>
      </c>
      <c r="C13" s="2">
        <f t="shared" si="0"/>
        <v>3</v>
      </c>
      <c r="D13" s="15">
        <v>0</v>
      </c>
      <c r="E13" s="2">
        <f t="shared" si="1"/>
        <v>0</v>
      </c>
      <c r="F13" s="2">
        <v>0</v>
      </c>
      <c r="G13" s="2">
        <f t="shared" si="2"/>
        <v>0</v>
      </c>
    </row>
    <row r="14" spans="1:7">
      <c r="A14" s="117">
        <v>43872</v>
      </c>
      <c r="B14" s="118">
        <f>COUNTIFS(Raw_Data!C:C,A14)</f>
        <v>0</v>
      </c>
      <c r="C14" s="2">
        <f t="shared" si="0"/>
        <v>3</v>
      </c>
      <c r="D14" s="15">
        <v>0</v>
      </c>
      <c r="E14" s="2">
        <f t="shared" si="1"/>
        <v>0</v>
      </c>
      <c r="F14" s="2">
        <v>0</v>
      </c>
      <c r="G14" s="2">
        <f t="shared" si="2"/>
        <v>0</v>
      </c>
    </row>
    <row r="15" spans="1:7">
      <c r="A15" s="117">
        <v>43873</v>
      </c>
      <c r="B15" s="118">
        <f>COUNTIFS(Raw_Data!C:C,A15)</f>
        <v>0</v>
      </c>
      <c r="C15" s="2">
        <f t="shared" si="0"/>
        <v>3</v>
      </c>
      <c r="D15" s="15">
        <v>0</v>
      </c>
      <c r="E15" s="2">
        <f t="shared" si="1"/>
        <v>0</v>
      </c>
      <c r="F15" s="2">
        <v>0</v>
      </c>
      <c r="G15" s="2">
        <f t="shared" si="2"/>
        <v>0</v>
      </c>
    </row>
    <row r="16" spans="1:7">
      <c r="A16" s="117">
        <v>43874</v>
      </c>
      <c r="B16" s="118">
        <f>COUNTIFS(Raw_Data!C:C,A16)</f>
        <v>0</v>
      </c>
      <c r="C16" s="2">
        <f t="shared" si="0"/>
        <v>3</v>
      </c>
      <c r="D16" s="15">
        <v>1</v>
      </c>
      <c r="E16" s="2">
        <f t="shared" si="1"/>
        <v>1</v>
      </c>
      <c r="F16" s="2">
        <v>0</v>
      </c>
      <c r="G16" s="2">
        <f t="shared" si="2"/>
        <v>0</v>
      </c>
    </row>
    <row r="17" spans="1:7">
      <c r="A17" s="117">
        <v>43875</v>
      </c>
      <c r="B17" s="118">
        <f>COUNTIFS(Raw_Data!C:C,A17)</f>
        <v>0</v>
      </c>
      <c r="C17" s="2">
        <f t="shared" si="0"/>
        <v>3</v>
      </c>
      <c r="D17" s="15">
        <v>0</v>
      </c>
      <c r="E17" s="2">
        <f t="shared" si="1"/>
        <v>1</v>
      </c>
      <c r="F17" s="2">
        <v>0</v>
      </c>
      <c r="G17" s="2">
        <f t="shared" si="2"/>
        <v>0</v>
      </c>
    </row>
    <row r="18" spans="1:7">
      <c r="A18" s="117">
        <v>43876</v>
      </c>
      <c r="B18" s="118">
        <f>COUNTIFS(Raw_Data!C:C,A18)</f>
        <v>0</v>
      </c>
      <c r="C18" s="2">
        <f t="shared" si="0"/>
        <v>3</v>
      </c>
      <c r="D18" s="15">
        <v>0</v>
      </c>
      <c r="E18" s="2">
        <f t="shared" si="1"/>
        <v>1</v>
      </c>
      <c r="F18" s="2">
        <v>0</v>
      </c>
      <c r="G18" s="2">
        <f t="shared" si="2"/>
        <v>0</v>
      </c>
    </row>
    <row r="19" spans="1:7">
      <c r="A19" s="117">
        <v>43877</v>
      </c>
      <c r="B19" s="118">
        <f>COUNTIFS(Raw_Data!C:C,A19)</f>
        <v>0</v>
      </c>
      <c r="C19" s="2">
        <f t="shared" si="0"/>
        <v>3</v>
      </c>
      <c r="D19" s="15">
        <v>1</v>
      </c>
      <c r="E19" s="2">
        <f t="shared" si="1"/>
        <v>2</v>
      </c>
      <c r="F19" s="2">
        <v>0</v>
      </c>
      <c r="G19" s="2">
        <f t="shared" si="2"/>
        <v>0</v>
      </c>
    </row>
    <row r="20" spans="1:7">
      <c r="A20" s="117">
        <v>43878</v>
      </c>
      <c r="B20" s="118">
        <f>COUNTIFS(Raw_Data!C:C,A20)</f>
        <v>0</v>
      </c>
      <c r="C20" s="2">
        <f t="shared" si="0"/>
        <v>3</v>
      </c>
      <c r="D20" s="15">
        <v>0</v>
      </c>
      <c r="E20" s="2">
        <f t="shared" si="1"/>
        <v>2</v>
      </c>
      <c r="F20" s="2">
        <v>0</v>
      </c>
      <c r="G20" s="2">
        <f t="shared" si="2"/>
        <v>0</v>
      </c>
    </row>
    <row r="21" spans="1:7">
      <c r="A21" s="117">
        <v>43879</v>
      </c>
      <c r="B21" s="118">
        <f>COUNTIFS(Raw_Data!C:C,A21)</f>
        <v>0</v>
      </c>
      <c r="C21" s="2">
        <f t="shared" si="0"/>
        <v>3</v>
      </c>
      <c r="D21" s="15">
        <v>0</v>
      </c>
      <c r="E21" s="2">
        <f t="shared" si="1"/>
        <v>2</v>
      </c>
      <c r="F21" s="2">
        <v>0</v>
      </c>
      <c r="G21" s="2">
        <f t="shared" si="2"/>
        <v>0</v>
      </c>
    </row>
    <row r="22" spans="1:7">
      <c r="A22" s="117">
        <v>43880</v>
      </c>
      <c r="B22" s="118">
        <f>COUNTIFS(Raw_Data!C:C,A22)</f>
        <v>0</v>
      </c>
      <c r="C22" s="2">
        <f t="shared" si="0"/>
        <v>3</v>
      </c>
      <c r="D22" s="15">
        <v>0</v>
      </c>
      <c r="E22" s="2">
        <f t="shared" si="1"/>
        <v>2</v>
      </c>
      <c r="F22" s="2">
        <v>0</v>
      </c>
      <c r="G22" s="2">
        <f t="shared" si="2"/>
        <v>0</v>
      </c>
    </row>
    <row r="23" spans="1:7">
      <c r="A23" s="117">
        <v>43881</v>
      </c>
      <c r="B23" s="118">
        <f>COUNTIFS(Raw_Data!C:C,A23)</f>
        <v>0</v>
      </c>
      <c r="C23" s="2">
        <f t="shared" si="0"/>
        <v>3</v>
      </c>
      <c r="D23" s="15">
        <v>1</v>
      </c>
      <c r="E23" s="2">
        <f t="shared" si="1"/>
        <v>3</v>
      </c>
      <c r="F23" s="2">
        <v>0</v>
      </c>
      <c r="G23" s="2">
        <f t="shared" si="2"/>
        <v>0</v>
      </c>
    </row>
    <row r="24" spans="1:7">
      <c r="A24" s="117">
        <v>43882</v>
      </c>
      <c r="B24" s="118">
        <f>COUNTIFS(Raw_Data!C:C,A24)</f>
        <v>0</v>
      </c>
      <c r="C24" s="2">
        <f t="shared" si="0"/>
        <v>3</v>
      </c>
      <c r="D24" s="15">
        <v>0</v>
      </c>
      <c r="E24" s="2">
        <f t="shared" si="1"/>
        <v>3</v>
      </c>
      <c r="F24" s="2">
        <v>0</v>
      </c>
      <c r="G24" s="2">
        <f t="shared" si="2"/>
        <v>0</v>
      </c>
    </row>
    <row r="25" spans="1:7">
      <c r="A25" s="117">
        <v>43883</v>
      </c>
      <c r="B25" s="118">
        <f>COUNTIFS(Raw_Data!C:C,A25)</f>
        <v>0</v>
      </c>
      <c r="C25" s="2">
        <f t="shared" si="0"/>
        <v>3</v>
      </c>
      <c r="D25" s="15">
        <v>0</v>
      </c>
      <c r="E25" s="2">
        <f t="shared" si="1"/>
        <v>3</v>
      </c>
      <c r="F25" s="2">
        <v>0</v>
      </c>
      <c r="G25" s="2">
        <f t="shared" si="2"/>
        <v>0</v>
      </c>
    </row>
    <row r="26" spans="1:7" ht="14.25">
      <c r="A26" s="117">
        <v>43884</v>
      </c>
      <c r="B26" s="118">
        <f>COUNTIFS(Raw_Data!C:C,A26)</f>
        <v>0</v>
      </c>
      <c r="C26" s="2">
        <f t="shared" si="0"/>
        <v>3</v>
      </c>
      <c r="D26" s="15">
        <v>0</v>
      </c>
      <c r="E26" s="2">
        <f t="shared" si="1"/>
        <v>3</v>
      </c>
      <c r="F26" s="2">
        <v>0</v>
      </c>
      <c r="G26" s="2">
        <f t="shared" si="2"/>
        <v>0</v>
      </c>
    </row>
    <row r="27" spans="1:7" ht="14.25">
      <c r="A27" s="117">
        <v>43885</v>
      </c>
      <c r="B27" s="118">
        <f>COUNTIFS(Raw_Data!C:C,A27)</f>
        <v>0</v>
      </c>
      <c r="C27" s="2">
        <f t="shared" si="0"/>
        <v>3</v>
      </c>
      <c r="D27" s="15">
        <v>0</v>
      </c>
      <c r="E27" s="2">
        <f t="shared" si="1"/>
        <v>3</v>
      </c>
      <c r="F27" s="2">
        <v>0</v>
      </c>
      <c r="G27" s="2">
        <f t="shared" si="2"/>
        <v>0</v>
      </c>
    </row>
    <row r="28" spans="1:7" ht="14.25">
      <c r="A28" s="117">
        <v>43886</v>
      </c>
      <c r="B28" s="118">
        <f>COUNTIFS(Raw_Data!C:C,A28)</f>
        <v>0</v>
      </c>
      <c r="C28" s="2">
        <f t="shared" si="0"/>
        <v>3</v>
      </c>
      <c r="D28" s="15">
        <v>0</v>
      </c>
      <c r="E28" s="2">
        <f t="shared" si="1"/>
        <v>3</v>
      </c>
      <c r="F28" s="2">
        <v>0</v>
      </c>
      <c r="G28" s="2">
        <f t="shared" si="2"/>
        <v>0</v>
      </c>
    </row>
    <row r="29" spans="1:7" ht="14.25">
      <c r="A29" s="117">
        <v>43887</v>
      </c>
      <c r="B29" s="118">
        <f>COUNTIFS(Raw_Data!C:C,A29)</f>
        <v>0</v>
      </c>
      <c r="C29" s="2">
        <f t="shared" si="0"/>
        <v>3</v>
      </c>
      <c r="D29" s="15">
        <v>0</v>
      </c>
      <c r="E29" s="2">
        <f t="shared" si="1"/>
        <v>3</v>
      </c>
      <c r="F29" s="2">
        <v>0</v>
      </c>
      <c r="G29" s="2">
        <f t="shared" si="2"/>
        <v>0</v>
      </c>
    </row>
    <row r="30" spans="1:7" ht="14.25">
      <c r="A30" s="117">
        <v>43888</v>
      </c>
      <c r="B30" s="118">
        <f>COUNTIFS(Raw_Data!C:C,A30)</f>
        <v>0</v>
      </c>
      <c r="C30" s="2">
        <f t="shared" si="0"/>
        <v>3</v>
      </c>
      <c r="D30" s="15">
        <v>0</v>
      </c>
      <c r="E30" s="2">
        <f t="shared" si="1"/>
        <v>3</v>
      </c>
      <c r="F30" s="2">
        <v>0</v>
      </c>
      <c r="G30" s="2">
        <f t="shared" si="2"/>
        <v>0</v>
      </c>
    </row>
    <row r="31" spans="1:7" ht="14.25">
      <c r="A31" s="117">
        <v>43889</v>
      </c>
      <c r="B31" s="118">
        <f>COUNTIFS(Raw_Data!C:C,A31)</f>
        <v>0</v>
      </c>
      <c r="C31" s="2">
        <f t="shared" si="0"/>
        <v>3</v>
      </c>
      <c r="D31" s="15">
        <v>0</v>
      </c>
      <c r="E31" s="2">
        <f t="shared" si="1"/>
        <v>3</v>
      </c>
      <c r="F31" s="2">
        <v>0</v>
      </c>
      <c r="G31" s="2">
        <f t="shared" si="2"/>
        <v>0</v>
      </c>
    </row>
    <row r="32" spans="1:7" ht="14.25">
      <c r="A32" s="117">
        <v>43890</v>
      </c>
      <c r="B32" s="118">
        <f>COUNTIFS(Raw_Data!C:C,A32)</f>
        <v>0</v>
      </c>
      <c r="C32" s="2">
        <f t="shared" si="0"/>
        <v>3</v>
      </c>
      <c r="D32" s="15">
        <v>0</v>
      </c>
      <c r="E32" s="2">
        <f t="shared" si="1"/>
        <v>3</v>
      </c>
      <c r="F32" s="2">
        <v>0</v>
      </c>
      <c r="G32" s="2">
        <f t="shared" si="2"/>
        <v>0</v>
      </c>
    </row>
    <row r="33" spans="1:7" ht="14.25">
      <c r="A33" s="117">
        <v>43891</v>
      </c>
      <c r="B33" s="118">
        <f>COUNTIFS(Raw_Data!C:C,A33)</f>
        <v>0</v>
      </c>
      <c r="C33" s="2">
        <f t="shared" si="0"/>
        <v>3</v>
      </c>
      <c r="D33" s="15">
        <v>0</v>
      </c>
      <c r="E33" s="2">
        <f t="shared" si="1"/>
        <v>3</v>
      </c>
      <c r="F33" s="2">
        <v>0</v>
      </c>
      <c r="G33" s="2">
        <f t="shared" si="2"/>
        <v>0</v>
      </c>
    </row>
    <row r="34" spans="1:7" ht="14.25">
      <c r="A34" s="117">
        <v>43892</v>
      </c>
      <c r="B34" s="118">
        <f>COUNTIFS(Raw_Data!C:C,A34)</f>
        <v>2</v>
      </c>
      <c r="C34" s="2">
        <f t="shared" si="0"/>
        <v>5</v>
      </c>
      <c r="D34" s="15">
        <v>0</v>
      </c>
      <c r="E34" s="2">
        <f t="shared" si="1"/>
        <v>3</v>
      </c>
      <c r="F34" s="2">
        <v>0</v>
      </c>
      <c r="G34" s="2">
        <f t="shared" si="2"/>
        <v>0</v>
      </c>
    </row>
    <row r="35" spans="1:7" ht="14.25">
      <c r="A35" s="117">
        <v>43893</v>
      </c>
      <c r="B35" s="118">
        <f>COUNTIFS(Raw_Data!C:C,A35)</f>
        <v>1</v>
      </c>
      <c r="C35" s="2">
        <f t="shared" si="0"/>
        <v>6</v>
      </c>
      <c r="D35" s="15">
        <v>0</v>
      </c>
      <c r="E35" s="2">
        <f t="shared" si="1"/>
        <v>3</v>
      </c>
      <c r="F35" s="2">
        <v>0</v>
      </c>
      <c r="G35" s="2">
        <f t="shared" si="2"/>
        <v>0</v>
      </c>
    </row>
    <row r="36" spans="1:7" ht="14.25">
      <c r="A36" s="117">
        <v>43894</v>
      </c>
      <c r="B36" s="118">
        <f>COUNTIFS(Raw_Data!C:C,A36)</f>
        <v>22</v>
      </c>
      <c r="C36" s="2">
        <f t="shared" si="0"/>
        <v>28</v>
      </c>
      <c r="D36" s="15">
        <v>0</v>
      </c>
      <c r="E36" s="2">
        <f t="shared" si="1"/>
        <v>3</v>
      </c>
      <c r="F36" s="2">
        <v>0</v>
      </c>
      <c r="G36" s="2">
        <f t="shared" si="2"/>
        <v>0</v>
      </c>
    </row>
    <row r="37" spans="1:7" ht="14.25">
      <c r="A37" s="117">
        <v>43895</v>
      </c>
      <c r="B37" s="118">
        <f>COUNTIFS(Raw_Data!C:C,A37)</f>
        <v>2</v>
      </c>
      <c r="C37" s="2">
        <f t="shared" si="0"/>
        <v>30</v>
      </c>
      <c r="D37" s="15">
        <v>0</v>
      </c>
      <c r="E37" s="2">
        <f t="shared" si="1"/>
        <v>3</v>
      </c>
      <c r="F37" s="2">
        <v>0</v>
      </c>
      <c r="G37" s="2">
        <f t="shared" si="2"/>
        <v>0</v>
      </c>
    </row>
    <row r="38" spans="1:7" ht="14.25">
      <c r="A38" s="117">
        <v>43896</v>
      </c>
      <c r="B38" s="118">
        <f>COUNTIFS(Raw_Data!C:C,A38)</f>
        <v>1</v>
      </c>
      <c r="C38" s="2">
        <f t="shared" si="0"/>
        <v>31</v>
      </c>
      <c r="D38" s="15">
        <v>0</v>
      </c>
      <c r="E38" s="2">
        <f t="shared" si="1"/>
        <v>3</v>
      </c>
      <c r="F38" s="2">
        <v>0</v>
      </c>
      <c r="G38" s="2">
        <f t="shared" si="2"/>
        <v>0</v>
      </c>
    </row>
    <row r="39" spans="1:7" ht="14.25">
      <c r="A39" s="117">
        <v>43897</v>
      </c>
      <c r="B39" s="118">
        <f>COUNTIFS(Raw_Data!C:C,A39)</f>
        <v>3</v>
      </c>
      <c r="C39" s="2">
        <f t="shared" si="0"/>
        <v>34</v>
      </c>
      <c r="D39" s="15">
        <v>0</v>
      </c>
      <c r="E39" s="2">
        <f t="shared" si="1"/>
        <v>3</v>
      </c>
      <c r="F39" s="2">
        <v>0</v>
      </c>
      <c r="G39" s="2">
        <f t="shared" si="2"/>
        <v>0</v>
      </c>
    </row>
    <row r="40" spans="1:7" ht="14.25">
      <c r="A40" s="117">
        <v>43898</v>
      </c>
      <c r="B40" s="118">
        <f>COUNTIFS(Raw_Data!C:C,A40)</f>
        <v>5</v>
      </c>
      <c r="C40" s="2">
        <f t="shared" si="0"/>
        <v>39</v>
      </c>
      <c r="D40" s="15">
        <v>0</v>
      </c>
      <c r="E40" s="2">
        <f t="shared" si="1"/>
        <v>3</v>
      </c>
      <c r="F40" s="2">
        <v>0</v>
      </c>
      <c r="G40" s="2">
        <f t="shared" si="2"/>
        <v>0</v>
      </c>
    </row>
    <row r="41" spans="1:7" ht="14.25">
      <c r="A41" s="117">
        <v>43899</v>
      </c>
      <c r="B41" s="118">
        <f>COUNTIFS(Raw_Data!C:C,A41)</f>
        <v>9</v>
      </c>
      <c r="C41" s="2">
        <f t="shared" si="0"/>
        <v>48</v>
      </c>
      <c r="D41" s="15">
        <v>0</v>
      </c>
      <c r="E41" s="2">
        <f t="shared" si="1"/>
        <v>3</v>
      </c>
      <c r="F41" s="2">
        <v>0</v>
      </c>
      <c r="G41" s="2">
        <f t="shared" si="2"/>
        <v>0</v>
      </c>
    </row>
    <row r="42" spans="1:7" ht="14.25">
      <c r="A42" s="117">
        <v>43900</v>
      </c>
      <c r="B42" s="118">
        <f>COUNTIFS(Raw_Data!C:C,A42)</f>
        <v>15</v>
      </c>
      <c r="C42" s="2">
        <f t="shared" si="0"/>
        <v>63</v>
      </c>
      <c r="D42" s="15">
        <v>1</v>
      </c>
      <c r="E42" s="2">
        <f t="shared" si="1"/>
        <v>4</v>
      </c>
      <c r="F42" s="2">
        <v>0</v>
      </c>
      <c r="G42" s="2">
        <f t="shared" si="2"/>
        <v>0</v>
      </c>
    </row>
    <row r="43" spans="1:7" ht="14.25">
      <c r="A43" s="117">
        <v>43901</v>
      </c>
      <c r="B43" s="118">
        <f>COUNTIFS(Raw_Data!C:C,A43)</f>
        <v>7</v>
      </c>
      <c r="C43" s="2">
        <f t="shared" si="0"/>
        <v>70</v>
      </c>
      <c r="D43" s="15">
        <v>0</v>
      </c>
      <c r="E43" s="2">
        <f t="shared" si="1"/>
        <v>4</v>
      </c>
      <c r="F43" s="2">
        <v>0</v>
      </c>
      <c r="G43" s="2">
        <f t="shared" si="2"/>
        <v>0</v>
      </c>
    </row>
    <row r="44" spans="1:7" ht="14.25">
      <c r="A44" s="117">
        <v>43902</v>
      </c>
      <c r="B44" s="118">
        <f>COUNTIFS(Raw_Data!C:C,A44)</f>
        <v>12</v>
      </c>
      <c r="C44" s="2">
        <f t="shared" si="0"/>
        <v>82</v>
      </c>
      <c r="D44" s="15">
        <v>0</v>
      </c>
      <c r="E44" s="2">
        <f t="shared" si="1"/>
        <v>4</v>
      </c>
      <c r="F44" s="2">
        <v>1</v>
      </c>
      <c r="G44" s="2">
        <f t="shared" si="2"/>
        <v>1</v>
      </c>
    </row>
    <row r="45" spans="1:7" ht="14.25">
      <c r="A45" s="117">
        <v>43903</v>
      </c>
      <c r="B45" s="118">
        <f>COUNTIFS(Raw_Data!C:C,A45)</f>
        <v>9</v>
      </c>
      <c r="C45" s="2">
        <f t="shared" si="0"/>
        <v>91</v>
      </c>
      <c r="D45" s="15">
        <v>6</v>
      </c>
      <c r="E45" s="2">
        <f t="shared" si="1"/>
        <v>10</v>
      </c>
      <c r="F45" s="2">
        <v>0</v>
      </c>
      <c r="G45" s="2">
        <f t="shared" si="2"/>
        <v>1</v>
      </c>
    </row>
    <row r="46" spans="1:7" ht="14.25">
      <c r="A46" s="117">
        <v>43904</v>
      </c>
      <c r="B46" s="118">
        <f>COUNTIFS(Raw_Data!C:C,A46)</f>
        <v>16</v>
      </c>
      <c r="C46" s="2">
        <f t="shared" si="0"/>
        <v>107</v>
      </c>
      <c r="D46" s="15">
        <v>0</v>
      </c>
      <c r="E46" s="2">
        <f t="shared" si="1"/>
        <v>10</v>
      </c>
      <c r="F46" s="2">
        <v>1</v>
      </c>
      <c r="G46" s="2">
        <f t="shared" si="2"/>
        <v>2</v>
      </c>
    </row>
    <row r="47" spans="1:7" ht="14.25">
      <c r="A47" s="117">
        <v>43905</v>
      </c>
      <c r="B47" s="118">
        <f>COUNTIFS(Raw_Data!C:C,A47)</f>
        <v>5</v>
      </c>
      <c r="C47" s="2">
        <f t="shared" si="0"/>
        <v>112</v>
      </c>
      <c r="D47" s="2">
        <v>3</v>
      </c>
      <c r="E47" s="2">
        <f t="shared" si="1"/>
        <v>13</v>
      </c>
      <c r="F47" s="2">
        <v>0</v>
      </c>
      <c r="G47" s="2">
        <f t="shared" si="2"/>
        <v>2</v>
      </c>
    </row>
    <row r="48" spans="1:7" ht="14.25">
      <c r="A48" s="117">
        <v>43906</v>
      </c>
      <c r="B48" s="118">
        <f>COUNTIFS(Raw_Data!C:C,A48)</f>
        <v>15</v>
      </c>
      <c r="C48" s="2">
        <f t="shared" si="0"/>
        <v>127</v>
      </c>
      <c r="D48" s="2">
        <v>1</v>
      </c>
      <c r="E48" s="2">
        <f t="shared" si="1"/>
        <v>14</v>
      </c>
      <c r="F48" s="2">
        <v>0</v>
      </c>
      <c r="G48" s="2">
        <f t="shared" si="2"/>
        <v>2</v>
      </c>
    </row>
    <row r="49" spans="1:7" ht="14.25">
      <c r="A49" s="117">
        <v>43907</v>
      </c>
      <c r="B49" s="118">
        <f>COUNTIFS(Raw_Data!C:C,A49)</f>
        <v>19</v>
      </c>
      <c r="C49" s="2">
        <f t="shared" si="0"/>
        <v>146</v>
      </c>
      <c r="D49" s="2">
        <v>1</v>
      </c>
      <c r="E49" s="2">
        <f t="shared" si="1"/>
        <v>15</v>
      </c>
      <c r="F49" s="2">
        <v>1</v>
      </c>
      <c r="G49" s="2">
        <f t="shared" si="2"/>
        <v>3</v>
      </c>
    </row>
    <row r="50" spans="1:7" ht="14.25">
      <c r="A50" s="117">
        <v>43908</v>
      </c>
      <c r="B50" s="118">
        <f>COUNTIFS(Raw_Data!C:C,A50)</f>
        <v>25</v>
      </c>
      <c r="C50" s="2">
        <f t="shared" si="0"/>
        <v>171</v>
      </c>
      <c r="D50" s="2">
        <v>0</v>
      </c>
      <c r="E50" s="2">
        <f t="shared" si="1"/>
        <v>15</v>
      </c>
      <c r="F50" s="2">
        <v>0</v>
      </c>
      <c r="G50" s="2">
        <f t="shared" si="2"/>
        <v>3</v>
      </c>
    </row>
    <row r="51" spans="1:7" ht="14.25">
      <c r="A51" s="117">
        <v>43909</v>
      </c>
      <c r="B51" s="118">
        <f>COUNTIFS(Raw_Data!C:C,A51)</f>
        <v>27</v>
      </c>
      <c r="C51" s="2">
        <f t="shared" si="0"/>
        <v>198</v>
      </c>
      <c r="D51" s="2">
        <v>5</v>
      </c>
      <c r="E51" s="2">
        <f t="shared" si="1"/>
        <v>20</v>
      </c>
      <c r="F51" s="2">
        <v>1</v>
      </c>
      <c r="G51" s="2">
        <f t="shared" si="2"/>
        <v>4</v>
      </c>
    </row>
    <row r="52" spans="1:7" ht="14.25">
      <c r="A52" s="117">
        <v>43910</v>
      </c>
      <c r="B52" s="118">
        <f>COUNTIFS(Raw_Data!C:C,A52)</f>
        <v>60</v>
      </c>
      <c r="C52" s="2">
        <f t="shared" si="0"/>
        <v>258</v>
      </c>
      <c r="D52" s="2">
        <v>3</v>
      </c>
      <c r="E52" s="2">
        <f t="shared" si="1"/>
        <v>23</v>
      </c>
      <c r="F52" s="2">
        <v>0</v>
      </c>
      <c r="G52" s="2">
        <f t="shared" si="2"/>
        <v>4</v>
      </c>
    </row>
    <row r="53" spans="1:7" ht="14.25">
      <c r="A53" s="117">
        <v>43911</v>
      </c>
      <c r="B53" s="118">
        <f>COUNTIFS(Raw_Data!C:C,A53)</f>
        <v>76</v>
      </c>
      <c r="C53" s="2">
        <f t="shared" si="0"/>
        <v>334</v>
      </c>
      <c r="D53" s="2">
        <v>0</v>
      </c>
      <c r="E53" s="2">
        <f t="shared" si="1"/>
        <v>23</v>
      </c>
      <c r="F53" s="2">
        <v>0</v>
      </c>
      <c r="G53" s="2">
        <f t="shared" si="2"/>
        <v>4</v>
      </c>
    </row>
    <row r="54" spans="1:7" ht="14.25">
      <c r="A54" s="117">
        <v>43912</v>
      </c>
      <c r="B54" s="118">
        <f>COUNTIFS(Raw_Data!C:C,A54)</f>
        <v>69</v>
      </c>
      <c r="C54" s="2">
        <f t="shared" si="0"/>
        <v>403</v>
      </c>
      <c r="D54" s="2">
        <v>0</v>
      </c>
      <c r="E54" s="2">
        <f t="shared" si="1"/>
        <v>23</v>
      </c>
      <c r="F54" s="2">
        <v>3</v>
      </c>
      <c r="G54" s="2">
        <f t="shared" si="2"/>
        <v>7</v>
      </c>
    </row>
    <row r="55" spans="1:7" ht="14.25">
      <c r="A55" s="117">
        <v>43913</v>
      </c>
      <c r="B55" s="118">
        <f>COUNTIFS(Raw_Data!C:C,A55)</f>
        <v>94</v>
      </c>
      <c r="C55" s="2">
        <f t="shared" si="0"/>
        <v>497</v>
      </c>
      <c r="D55" s="2">
        <v>2</v>
      </c>
      <c r="E55" s="2">
        <f t="shared" si="1"/>
        <v>25</v>
      </c>
      <c r="F55" s="2">
        <v>2</v>
      </c>
      <c r="G55" s="2">
        <f t="shared" si="2"/>
        <v>9</v>
      </c>
    </row>
    <row r="56" spans="1:7" ht="14.25">
      <c r="A56" s="117">
        <v>43914</v>
      </c>
      <c r="B56" s="118">
        <f>COUNTIFS(Raw_Data!C:C,A56)</f>
        <v>74</v>
      </c>
      <c r="C56" s="2">
        <f t="shared" si="0"/>
        <v>571</v>
      </c>
      <c r="D56" s="2">
        <v>15</v>
      </c>
      <c r="E56" s="2">
        <f t="shared" si="1"/>
        <v>40</v>
      </c>
      <c r="F56" s="2">
        <v>1</v>
      </c>
      <c r="G56" s="2">
        <f t="shared" si="2"/>
        <v>10</v>
      </c>
    </row>
    <row r="57" spans="1:7" ht="14.25">
      <c r="A57" s="117">
        <v>43915</v>
      </c>
      <c r="B57" s="118">
        <f>COUNTIFS(Raw_Data!C:C,A57)</f>
        <v>86</v>
      </c>
      <c r="C57" s="2">
        <f t="shared" si="0"/>
        <v>657</v>
      </c>
      <c r="D57" s="2">
        <v>3</v>
      </c>
      <c r="E57" s="2">
        <f t="shared" si="1"/>
        <v>43</v>
      </c>
      <c r="F57" s="2">
        <v>1</v>
      </c>
      <c r="G57" s="2">
        <f t="shared" si="2"/>
        <v>11</v>
      </c>
    </row>
    <row r="58" spans="1:7" ht="14.25">
      <c r="A58" s="117">
        <v>43916</v>
      </c>
      <c r="B58" s="118">
        <f>COUNTIFS(Raw_Data!C:C,A58)</f>
        <v>73</v>
      </c>
      <c r="C58" s="2">
        <f t="shared" si="0"/>
        <v>730</v>
      </c>
      <c r="D58" s="2">
        <v>7</v>
      </c>
      <c r="E58" s="2">
        <f t="shared" si="1"/>
        <v>50</v>
      </c>
      <c r="F58" s="2">
        <v>5</v>
      </c>
      <c r="G58" s="2">
        <f t="shared" si="2"/>
        <v>16</v>
      </c>
    </row>
    <row r="59" spans="1:7" ht="14.25">
      <c r="A59" s="117">
        <v>43917</v>
      </c>
      <c r="B59" s="118">
        <f>COUNTIFS(Raw_Data!C:C,A59)</f>
        <v>153</v>
      </c>
      <c r="C59" s="2">
        <f t="shared" si="0"/>
        <v>883</v>
      </c>
      <c r="D59" s="2">
        <v>25</v>
      </c>
      <c r="E59" s="2">
        <f t="shared" si="1"/>
        <v>75</v>
      </c>
      <c r="F59" s="2">
        <v>3</v>
      </c>
      <c r="G59" s="2">
        <f t="shared" si="2"/>
        <v>19</v>
      </c>
    </row>
    <row r="60" spans="1:7" ht="14.25">
      <c r="A60" s="117">
        <v>43918</v>
      </c>
      <c r="B60" s="118">
        <f>COUNTIFS(Raw_Data!C:C,A60)</f>
        <v>141</v>
      </c>
      <c r="C60" s="2">
        <f t="shared" si="0"/>
        <v>1024</v>
      </c>
      <c r="D60" s="2">
        <v>10</v>
      </c>
      <c r="E60" s="2">
        <f t="shared" si="1"/>
        <v>85</v>
      </c>
      <c r="F60" s="2">
        <v>5</v>
      </c>
      <c r="G60" s="2">
        <f t="shared" si="2"/>
        <v>24</v>
      </c>
    </row>
    <row r="61" spans="1:7" ht="14.25">
      <c r="A61" s="117">
        <v>43919</v>
      </c>
      <c r="B61" s="118">
        <f>COUNTIFS(Raw_Data!C:C,A61)</f>
        <v>115</v>
      </c>
      <c r="C61" s="2">
        <f t="shared" si="0"/>
        <v>1139</v>
      </c>
      <c r="D61" s="2">
        <v>17</v>
      </c>
      <c r="E61" s="2">
        <f t="shared" si="1"/>
        <v>102</v>
      </c>
      <c r="F61" s="2">
        <v>3</v>
      </c>
      <c r="G61" s="2">
        <f t="shared" si="2"/>
        <v>27</v>
      </c>
    </row>
    <row r="62" spans="1:7" ht="14.25">
      <c r="A62" s="117">
        <v>43920</v>
      </c>
      <c r="B62" s="118">
        <f>COUNTIFS(Raw_Data!C:C,A62)</f>
        <v>190</v>
      </c>
      <c r="C62" s="2">
        <f t="shared" si="0"/>
        <v>1329</v>
      </c>
      <c r="D62" s="2">
        <v>35</v>
      </c>
      <c r="E62" s="2">
        <f t="shared" si="1"/>
        <v>137</v>
      </c>
      <c r="F62" s="2">
        <v>16</v>
      </c>
      <c r="G62" s="2">
        <f t="shared" si="2"/>
        <v>43</v>
      </c>
    </row>
    <row r="63" spans="1:7" ht="14.25">
      <c r="A63" s="117">
        <v>43921</v>
      </c>
      <c r="B63" s="118">
        <f>COUNTIFS(Raw_Data!C:C,A63)</f>
        <v>306</v>
      </c>
      <c r="C63" s="2">
        <f t="shared" si="0"/>
        <v>1635</v>
      </c>
      <c r="D63" s="2">
        <v>13</v>
      </c>
      <c r="E63" s="2">
        <f t="shared" si="1"/>
        <v>150</v>
      </c>
      <c r="F63" s="2">
        <v>6</v>
      </c>
      <c r="G63" s="2">
        <f t="shared" si="2"/>
        <v>49</v>
      </c>
    </row>
    <row r="64" spans="1:7" ht="14.25">
      <c r="A64" s="117">
        <v>43922</v>
      </c>
      <c r="B64" s="118">
        <f>COUNTIFS(Raw_Data!C:C,A64)</f>
        <v>424</v>
      </c>
      <c r="C64" s="2">
        <f t="shared" si="0"/>
        <v>2059</v>
      </c>
      <c r="D64" s="120">
        <v>19</v>
      </c>
      <c r="E64" s="2">
        <f t="shared" si="1"/>
        <v>169</v>
      </c>
      <c r="F64" s="121">
        <v>7</v>
      </c>
      <c r="G64" s="2">
        <f t="shared" si="2"/>
        <v>56</v>
      </c>
    </row>
    <row r="65" spans="1:7" ht="14.25">
      <c r="A65" s="117">
        <v>43923</v>
      </c>
      <c r="B65" s="118">
        <f>COUNTIFS(Raw_Data!C:C,A65)</f>
        <v>486</v>
      </c>
      <c r="C65" s="2">
        <f t="shared" si="0"/>
        <v>2545</v>
      </c>
      <c r="D65" s="122">
        <f>COUNTIFS(Death_and_Recovered!$B:$B,$A65,Death_and_Recovered!$E:$E,"Recovered")</f>
        <v>22</v>
      </c>
      <c r="E65" s="2">
        <f t="shared" si="1"/>
        <v>191</v>
      </c>
      <c r="F65" s="121">
        <v>16</v>
      </c>
      <c r="G65" s="2">
        <f t="shared" si="2"/>
        <v>72</v>
      </c>
    </row>
    <row r="66" spans="1:7" ht="14.25">
      <c r="A66" s="117">
        <v>43924</v>
      </c>
      <c r="B66" s="118">
        <f>COUNTIFS(Raw_Data!C:C,A66)</f>
        <v>560</v>
      </c>
      <c r="C66" s="2">
        <f t="shared" si="0"/>
        <v>3105</v>
      </c>
      <c r="D66" s="122">
        <f>COUNTIFS(Death_and_Recovered!$B:$B,$A66,Death_and_Recovered!$E:$E,"Recovered")</f>
        <v>39</v>
      </c>
      <c r="E66" s="2">
        <f t="shared" si="1"/>
        <v>230</v>
      </c>
      <c r="F66" s="122">
        <f>COUNTIFS(Death_and_Recovered!$B:$B,$A66,Death_and_Recovered!$E:$E,"Deceased")</f>
        <v>14</v>
      </c>
      <c r="G66" s="2">
        <f t="shared" si="2"/>
        <v>86</v>
      </c>
    </row>
    <row r="67" spans="1:7" ht="14.25">
      <c r="A67" s="117">
        <v>43925</v>
      </c>
      <c r="B67" s="118">
        <f>COUNTIFS(Raw_Data!C:C,A67)</f>
        <v>579</v>
      </c>
      <c r="C67" s="2">
        <f t="shared" si="0"/>
        <v>3684</v>
      </c>
      <c r="D67" s="122">
        <f>COUNTIFS(Death_and_Recovered!$B:$B,$A67,Death_and_Recovered!$E:$E,"Recovered")</f>
        <v>56</v>
      </c>
      <c r="E67" s="2">
        <f t="shared" si="1"/>
        <v>286</v>
      </c>
      <c r="F67" s="122">
        <f>COUNTIFS(Death_and_Recovered!$B:$B,$A67,Death_and_Recovered!$E:$E,"Deceased")</f>
        <v>13</v>
      </c>
      <c r="G67" s="2">
        <f t="shared" si="2"/>
        <v>99</v>
      </c>
    </row>
    <row r="68" spans="1:7" ht="14.25">
      <c r="A68" s="117">
        <v>43926</v>
      </c>
      <c r="B68" s="118">
        <f>COUNTIFS(Raw_Data!C:C,A68)</f>
        <v>605</v>
      </c>
      <c r="C68" s="2">
        <f t="shared" si="0"/>
        <v>4289</v>
      </c>
      <c r="D68" s="122">
        <f>COUNTIFS(Death_and_Recovered!$B:$B,$A68,Death_and_Recovered!$E:$E,"Recovered")</f>
        <v>43</v>
      </c>
      <c r="E68" s="2">
        <f t="shared" si="1"/>
        <v>329</v>
      </c>
      <c r="F68" s="122">
        <f>COUNTIFS(Death_and_Recovered!$B:$B,$A68,Death_and_Recovered!$E:$E,"Deceased")</f>
        <v>22</v>
      </c>
      <c r="G68" s="2">
        <f t="shared" si="2"/>
        <v>121</v>
      </c>
    </row>
    <row r="69" spans="1:7" ht="14.25">
      <c r="A69" s="117">
        <v>43927</v>
      </c>
      <c r="B69" s="118">
        <f>COUNTIFS(Raw_Data!C:C,A69)</f>
        <v>489</v>
      </c>
      <c r="C69" s="2">
        <f t="shared" si="0"/>
        <v>4778</v>
      </c>
      <c r="D69" s="122">
        <f>COUNTIFS(Death_and_Recovered!$B:$B,$A69,Death_and_Recovered!$E:$E,"Recovered")</f>
        <v>53</v>
      </c>
      <c r="E69" s="2">
        <f t="shared" si="1"/>
        <v>382</v>
      </c>
      <c r="F69" s="122">
        <f>COUNTIFS(Death_and_Recovered!$B:$B,$A69,Death_and_Recovered!$E:$E,"Deceased")</f>
        <v>15</v>
      </c>
      <c r="G69" s="2">
        <f t="shared" si="2"/>
        <v>136</v>
      </c>
    </row>
    <row r="70" spans="1:7" ht="14.25">
      <c r="A70" s="117"/>
      <c r="B70" s="118"/>
      <c r="C70" s="2"/>
      <c r="D70" s="2"/>
      <c r="E70" s="2"/>
      <c r="F70" s="2"/>
      <c r="G70" s="2"/>
    </row>
    <row r="71" spans="1:7" ht="14.25">
      <c r="A71" s="117"/>
      <c r="B71" s="118"/>
      <c r="C71" s="2"/>
      <c r="D71" s="2"/>
      <c r="E71" s="2"/>
      <c r="F71" s="2"/>
      <c r="G71" s="2"/>
    </row>
    <row r="72" spans="1:7" ht="14.25">
      <c r="A72" s="117"/>
      <c r="B72" s="118"/>
      <c r="C72" s="2"/>
      <c r="D72" s="2"/>
      <c r="E72" s="2"/>
      <c r="F72" s="2"/>
      <c r="G72" s="2"/>
    </row>
    <row r="73" spans="1:7" ht="14.25">
      <c r="A73" s="117"/>
      <c r="B73" s="118"/>
      <c r="C73" s="2"/>
      <c r="D73" s="2"/>
      <c r="E73" s="2"/>
      <c r="F73" s="2"/>
      <c r="G73" s="2"/>
    </row>
    <row r="74" spans="1:7" ht="14.25">
      <c r="A74" s="117"/>
      <c r="B74" s="118"/>
      <c r="C74" s="2"/>
      <c r="D74" s="2"/>
      <c r="E74" s="2"/>
      <c r="F74" s="2"/>
      <c r="G74" s="2"/>
    </row>
    <row r="75" spans="1:7" ht="14.25">
      <c r="A75" s="117"/>
      <c r="B75" s="118"/>
      <c r="C75" s="2"/>
      <c r="D75" s="2"/>
      <c r="E75" s="2"/>
      <c r="F75" s="2"/>
      <c r="G75" s="2"/>
    </row>
    <row r="76" spans="1:7" ht="14.25">
      <c r="A76" s="117"/>
      <c r="B76" s="118"/>
      <c r="C76" s="2"/>
      <c r="D76" s="2"/>
      <c r="E76" s="2"/>
      <c r="F76" s="2"/>
      <c r="G76" s="2"/>
    </row>
    <row r="77" spans="1:7" ht="14.25">
      <c r="A77" s="117"/>
      <c r="B77" s="118"/>
      <c r="C77" s="2"/>
      <c r="D77" s="2"/>
      <c r="E77" s="2"/>
      <c r="F77" s="2"/>
      <c r="G77" s="2"/>
    </row>
    <row r="78" spans="1:7" ht="14.25">
      <c r="A78" s="117"/>
      <c r="B78" s="118"/>
      <c r="C78" s="2"/>
      <c r="D78" s="2"/>
      <c r="E78" s="2"/>
      <c r="F78" s="2"/>
      <c r="G78" s="2"/>
    </row>
    <row r="79" spans="1:7" ht="14.25">
      <c r="A79" s="117"/>
      <c r="B79" s="118"/>
      <c r="C79" s="2"/>
      <c r="D79" s="2"/>
      <c r="E79" s="2"/>
      <c r="F79" s="2"/>
      <c r="G79" s="2"/>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BM1010"/>
  <sheetViews>
    <sheetView workbookViewId="0">
      <pane xSplit="1" topLeftCell="B1" activePane="topRight" state="frozen"/>
      <selection pane="topRight" activeCell="C2" sqref="C2"/>
    </sheetView>
  </sheetViews>
  <sheetFormatPr defaultColWidth="14.42578125" defaultRowHeight="15.75" customHeight="1"/>
  <cols>
    <col min="1" max="1" width="45.42578125" customWidth="1"/>
    <col min="2" max="6" width="7.85546875" customWidth="1"/>
    <col min="7" max="7" width="6.140625" customWidth="1"/>
    <col min="8" max="8" width="7.85546875" customWidth="1"/>
    <col min="9" max="9" width="6.140625" customWidth="1"/>
    <col min="10" max="10" width="7.85546875" customWidth="1"/>
    <col min="11" max="11" width="6.140625" customWidth="1"/>
    <col min="12" max="12" width="7.85546875" customWidth="1"/>
    <col min="13" max="13" width="6.140625" customWidth="1"/>
    <col min="14" max="14" width="7.85546875" customWidth="1"/>
    <col min="15" max="15" width="6.140625" customWidth="1"/>
    <col min="16" max="16" width="7.85546875" customWidth="1"/>
    <col min="17" max="17" width="6.140625" customWidth="1"/>
    <col min="18" max="18" width="7.85546875" customWidth="1"/>
    <col min="19" max="19" width="6.140625" customWidth="1"/>
    <col min="20" max="20" width="7.85546875" customWidth="1"/>
    <col min="21" max="21" width="6.140625" customWidth="1"/>
    <col min="22" max="22" width="7.85546875" customWidth="1"/>
    <col min="23" max="23" width="6.140625" customWidth="1"/>
    <col min="24" max="24" width="7.85546875" customWidth="1"/>
    <col min="25" max="25" width="6.140625" customWidth="1"/>
    <col min="26" max="26" width="7.85546875" customWidth="1"/>
    <col min="27" max="27" width="6.140625" customWidth="1"/>
    <col min="28" max="28" width="7.85546875" customWidth="1"/>
    <col min="29" max="29" width="6.140625" customWidth="1"/>
    <col min="30" max="30" width="7.85546875" customWidth="1"/>
    <col min="31" max="31" width="6.140625" customWidth="1"/>
    <col min="32" max="32" width="7.85546875" customWidth="1"/>
    <col min="33" max="33" width="6.140625" customWidth="1"/>
    <col min="34" max="34" width="7.85546875" customWidth="1"/>
    <col min="35" max="35" width="6.140625" customWidth="1"/>
    <col min="36" max="36" width="7.85546875" customWidth="1"/>
    <col min="37" max="37" width="6.140625" customWidth="1"/>
    <col min="38" max="38" width="7.85546875" customWidth="1"/>
    <col min="39" max="39" width="6.140625" customWidth="1"/>
    <col min="40" max="40" width="7.85546875" customWidth="1"/>
    <col min="41" max="41" width="6.140625" customWidth="1"/>
    <col min="42" max="42" width="7.85546875" customWidth="1"/>
    <col min="43" max="43" width="6.140625" customWidth="1"/>
    <col min="44" max="44" width="7.85546875" customWidth="1"/>
    <col min="45" max="45" width="6.140625" customWidth="1"/>
    <col min="46" max="46" width="7.85546875" customWidth="1"/>
    <col min="47" max="47" width="6.140625" customWidth="1"/>
    <col min="48" max="48" width="7.85546875" customWidth="1"/>
    <col min="49" max="49" width="6.140625" customWidth="1"/>
    <col min="50" max="50" width="7.85546875" customWidth="1"/>
    <col min="51" max="51" width="6.140625" customWidth="1"/>
    <col min="52" max="52" width="7.85546875" customWidth="1"/>
    <col min="53" max="53" width="6.140625" customWidth="1"/>
    <col min="54" max="54" width="7.85546875" customWidth="1"/>
    <col min="55" max="55" width="6.140625" customWidth="1"/>
    <col min="56" max="56" width="7.85546875" customWidth="1"/>
    <col min="57" max="57" width="6.140625" customWidth="1"/>
    <col min="58" max="58" width="7.85546875" customWidth="1"/>
    <col min="59" max="59" width="6.140625" customWidth="1"/>
  </cols>
  <sheetData>
    <row r="1" spans="1:59">
      <c r="A1" s="356" t="s">
        <v>2</v>
      </c>
      <c r="B1" s="355">
        <v>43926</v>
      </c>
      <c r="C1" s="354"/>
      <c r="D1" s="355">
        <v>43926</v>
      </c>
      <c r="E1" s="354"/>
      <c r="F1" s="355">
        <v>43925</v>
      </c>
      <c r="G1" s="354"/>
      <c r="H1" s="355">
        <v>43924</v>
      </c>
      <c r="I1" s="354"/>
      <c r="J1" s="355">
        <v>43923</v>
      </c>
      <c r="K1" s="354"/>
      <c r="L1" s="355">
        <v>43922</v>
      </c>
      <c r="M1" s="354"/>
      <c r="N1" s="355">
        <v>43921</v>
      </c>
      <c r="O1" s="354"/>
      <c r="P1" s="355">
        <v>43920</v>
      </c>
      <c r="Q1" s="354"/>
      <c r="R1" s="355">
        <v>43919</v>
      </c>
      <c r="S1" s="354"/>
      <c r="T1" s="355">
        <v>43918</v>
      </c>
      <c r="U1" s="354"/>
      <c r="V1" s="355">
        <v>43917</v>
      </c>
      <c r="W1" s="354"/>
      <c r="X1" s="355">
        <v>43916</v>
      </c>
      <c r="Y1" s="354"/>
      <c r="Z1" s="355">
        <v>43915</v>
      </c>
      <c r="AA1" s="354"/>
      <c r="AB1" s="355">
        <v>43914</v>
      </c>
      <c r="AC1" s="354"/>
      <c r="AD1" s="355">
        <v>43913</v>
      </c>
      <c r="AE1" s="354"/>
      <c r="AF1" s="355">
        <v>43912</v>
      </c>
      <c r="AG1" s="354"/>
      <c r="AH1" s="355">
        <v>43911</v>
      </c>
      <c r="AI1" s="354"/>
      <c r="AJ1" s="355">
        <v>43910</v>
      </c>
      <c r="AK1" s="354"/>
      <c r="AL1" s="355">
        <v>43909</v>
      </c>
      <c r="AM1" s="354"/>
      <c r="AN1" s="355">
        <v>43908</v>
      </c>
      <c r="AO1" s="354"/>
      <c r="AP1" s="355">
        <v>43907</v>
      </c>
      <c r="AQ1" s="354"/>
      <c r="AR1" s="355">
        <v>43906</v>
      </c>
      <c r="AS1" s="354"/>
      <c r="AT1" s="355">
        <v>43905</v>
      </c>
      <c r="AU1" s="354"/>
      <c r="AV1" s="355">
        <v>43904</v>
      </c>
      <c r="AW1" s="354"/>
      <c r="AX1" s="355">
        <v>43903</v>
      </c>
      <c r="AY1" s="354"/>
      <c r="AZ1" s="355">
        <v>43902</v>
      </c>
      <c r="BA1" s="354"/>
      <c r="BB1" s="355">
        <v>43901</v>
      </c>
      <c r="BC1" s="354"/>
      <c r="BD1" s="355">
        <v>43900</v>
      </c>
      <c r="BE1" s="354"/>
      <c r="BF1" s="355">
        <v>43899</v>
      </c>
      <c r="BG1" s="354"/>
    </row>
    <row r="2" spans="1:59">
      <c r="A2" s="354"/>
      <c r="B2" s="6" t="s">
        <v>11</v>
      </c>
      <c r="C2" s="6" t="s">
        <v>9</v>
      </c>
      <c r="D2" s="8" t="s">
        <v>11</v>
      </c>
      <c r="E2" s="8" t="s">
        <v>9</v>
      </c>
      <c r="F2" s="8" t="s">
        <v>11</v>
      </c>
      <c r="G2" s="8" t="s">
        <v>9</v>
      </c>
      <c r="H2" s="8" t="s">
        <v>11</v>
      </c>
      <c r="I2" s="8" t="s">
        <v>9</v>
      </c>
      <c r="J2" s="8" t="s">
        <v>11</v>
      </c>
      <c r="K2" s="8" t="s">
        <v>9</v>
      </c>
      <c r="L2" s="8" t="s">
        <v>11</v>
      </c>
      <c r="M2" s="8" t="s">
        <v>9</v>
      </c>
      <c r="N2" s="8" t="s">
        <v>11</v>
      </c>
      <c r="O2" s="8" t="s">
        <v>9</v>
      </c>
      <c r="P2" s="8" t="s">
        <v>11</v>
      </c>
      <c r="Q2" s="8" t="s">
        <v>9</v>
      </c>
      <c r="R2" s="8" t="s">
        <v>11</v>
      </c>
      <c r="S2" s="8" t="s">
        <v>9</v>
      </c>
      <c r="T2" s="8" t="s">
        <v>11</v>
      </c>
      <c r="U2" s="8" t="s">
        <v>9</v>
      </c>
      <c r="V2" s="8" t="s">
        <v>11</v>
      </c>
      <c r="W2" s="8" t="s">
        <v>9</v>
      </c>
      <c r="X2" s="8" t="s">
        <v>11</v>
      </c>
      <c r="Y2" s="8" t="s">
        <v>9</v>
      </c>
      <c r="Z2" s="8" t="s">
        <v>11</v>
      </c>
      <c r="AA2" s="8" t="s">
        <v>9</v>
      </c>
      <c r="AB2" s="8" t="s">
        <v>11</v>
      </c>
      <c r="AC2" s="8" t="s">
        <v>9</v>
      </c>
      <c r="AD2" s="8" t="s">
        <v>11</v>
      </c>
      <c r="AE2" s="8" t="s">
        <v>9</v>
      </c>
      <c r="AF2" s="8" t="s">
        <v>11</v>
      </c>
      <c r="AG2" s="8" t="s">
        <v>9</v>
      </c>
      <c r="AH2" s="8" t="s">
        <v>11</v>
      </c>
      <c r="AI2" s="8" t="s">
        <v>9</v>
      </c>
      <c r="AJ2" s="8" t="s">
        <v>11</v>
      </c>
      <c r="AK2" s="8" t="s">
        <v>9</v>
      </c>
      <c r="AL2" s="8" t="s">
        <v>11</v>
      </c>
      <c r="AM2" s="8" t="s">
        <v>9</v>
      </c>
      <c r="AN2" s="8" t="s">
        <v>11</v>
      </c>
      <c r="AO2" s="8" t="s">
        <v>9</v>
      </c>
      <c r="AP2" s="8" t="s">
        <v>11</v>
      </c>
      <c r="AQ2" s="8" t="s">
        <v>9</v>
      </c>
      <c r="AR2" s="8" t="s">
        <v>11</v>
      </c>
      <c r="AS2" s="8" t="s">
        <v>9</v>
      </c>
      <c r="AT2" s="8" t="s">
        <v>11</v>
      </c>
      <c r="AU2" s="8" t="s">
        <v>9</v>
      </c>
      <c r="AV2" s="8" t="s">
        <v>11</v>
      </c>
      <c r="AW2" s="8" t="s">
        <v>9</v>
      </c>
      <c r="AX2" s="8" t="s">
        <v>11</v>
      </c>
      <c r="AY2" s="8" t="s">
        <v>9</v>
      </c>
      <c r="AZ2" s="8" t="s">
        <v>11</v>
      </c>
      <c r="BA2" s="8" t="s">
        <v>9</v>
      </c>
      <c r="BB2" s="8" t="s">
        <v>11</v>
      </c>
      <c r="BC2" s="8" t="s">
        <v>9</v>
      </c>
      <c r="BD2" s="8" t="s">
        <v>11</v>
      </c>
      <c r="BE2" s="8" t="s">
        <v>9</v>
      </c>
      <c r="BF2" s="8" t="s">
        <v>11</v>
      </c>
      <c r="BG2" s="8" t="s">
        <v>9</v>
      </c>
    </row>
    <row r="3" spans="1:59">
      <c r="A3" s="2" t="s">
        <v>43</v>
      </c>
      <c r="B3" s="16">
        <v>526</v>
      </c>
      <c r="C3" s="16">
        <v>34</v>
      </c>
      <c r="D3" s="2">
        <v>458</v>
      </c>
      <c r="E3" s="2">
        <v>30</v>
      </c>
      <c r="F3" s="2">
        <v>377</v>
      </c>
      <c r="G3" s="2">
        <v>22</v>
      </c>
      <c r="H3" s="2">
        <v>278</v>
      </c>
      <c r="I3" s="2">
        <v>18</v>
      </c>
      <c r="J3" s="2">
        <v>235</v>
      </c>
      <c r="K3" s="2">
        <v>17</v>
      </c>
      <c r="L3" s="2">
        <v>181</v>
      </c>
      <c r="M3" s="2">
        <v>9</v>
      </c>
      <c r="N3" s="2">
        <v>151</v>
      </c>
      <c r="O3" s="2">
        <v>7</v>
      </c>
      <c r="P3" s="2">
        <v>92</v>
      </c>
      <c r="Q3" s="2">
        <v>7</v>
      </c>
      <c r="R3" s="2">
        <v>85</v>
      </c>
      <c r="S3" s="2">
        <v>6</v>
      </c>
      <c r="T3" s="15">
        <f>73+2+4+1</f>
        <v>80</v>
      </c>
      <c r="U3" s="2">
        <v>5</v>
      </c>
      <c r="V3" s="15">
        <f>51+2+1+1</f>
        <v>55</v>
      </c>
      <c r="W3" s="2">
        <v>4</v>
      </c>
      <c r="X3" s="15">
        <f>49+2+1</f>
        <v>52</v>
      </c>
      <c r="Y3" s="2">
        <v>3</v>
      </c>
      <c r="Z3" s="2">
        <f>48+2+1</f>
        <v>51</v>
      </c>
      <c r="AA3" s="2">
        <v>3</v>
      </c>
      <c r="AB3" s="15">
        <f>41+1+1</f>
        <v>43</v>
      </c>
      <c r="AC3" s="2">
        <v>3</v>
      </c>
      <c r="AD3" s="15">
        <f>35+4+1+1</f>
        <v>41</v>
      </c>
      <c r="AE3" s="2">
        <v>2</v>
      </c>
      <c r="AF3" s="15">
        <f>24+4+1</f>
        <v>29</v>
      </c>
      <c r="AG3" s="2">
        <v>2</v>
      </c>
      <c r="AH3" s="123">
        <f>19+4+1</f>
        <v>24</v>
      </c>
      <c r="AI3" s="2">
        <v>1</v>
      </c>
      <c r="AJ3" s="2">
        <f>11+3+1</f>
        <v>15</v>
      </c>
      <c r="AK3" s="2">
        <v>1</v>
      </c>
      <c r="AL3" s="2">
        <f>9+3+1</f>
        <v>13</v>
      </c>
      <c r="AM3" s="2">
        <v>1</v>
      </c>
      <c r="AN3" s="2">
        <f>8+3+1</f>
        <v>12</v>
      </c>
      <c r="AO3" s="2">
        <v>1</v>
      </c>
      <c r="AP3" s="2">
        <f>7+3+1</f>
        <v>11</v>
      </c>
      <c r="AR3" s="2">
        <f>6+3+1</f>
        <v>10</v>
      </c>
      <c r="AT3" s="15">
        <f>5+1+1</f>
        <v>7</v>
      </c>
    </row>
    <row r="4" spans="1:59">
      <c r="A4" s="2" t="s">
        <v>1114</v>
      </c>
      <c r="B4" s="16">
        <v>141</v>
      </c>
      <c r="C4" s="11">
        <v>5</v>
      </c>
      <c r="D4" s="2">
        <v>100</v>
      </c>
      <c r="E4" s="2">
        <v>5</v>
      </c>
      <c r="F4" s="2">
        <v>82</v>
      </c>
      <c r="G4" s="2">
        <v>2</v>
      </c>
      <c r="H4" s="2">
        <v>70</v>
      </c>
      <c r="I4" s="2">
        <v>2</v>
      </c>
      <c r="J4" s="2">
        <v>61</v>
      </c>
      <c r="K4" s="2">
        <v>1</v>
      </c>
      <c r="L4" s="2">
        <v>50</v>
      </c>
      <c r="M4" s="2">
        <v>1</v>
      </c>
      <c r="N4" s="2">
        <v>48</v>
      </c>
      <c r="O4" s="2">
        <v>1</v>
      </c>
      <c r="P4" s="2">
        <v>43</v>
      </c>
      <c r="Q4" s="2">
        <v>1</v>
      </c>
      <c r="R4" s="2">
        <v>37</v>
      </c>
      <c r="S4" s="2">
        <v>0</v>
      </c>
      <c r="T4" s="15">
        <f>19+12+1</f>
        <v>32</v>
      </c>
      <c r="V4" s="15">
        <f>13+18+1</f>
        <v>32</v>
      </c>
      <c r="X4" s="15">
        <f>12+18+1</f>
        <v>31</v>
      </c>
      <c r="Z4" s="15">
        <f>12+18+1</f>
        <v>31</v>
      </c>
      <c r="AB4" s="15">
        <f>12+18+1</f>
        <v>31</v>
      </c>
      <c r="AD4" s="15">
        <f>12+16</f>
        <v>28</v>
      </c>
      <c r="AF4" s="15">
        <f>12+15</f>
        <v>27</v>
      </c>
      <c r="AH4" s="123">
        <v>23</v>
      </c>
      <c r="AJ4" s="2">
        <v>21</v>
      </c>
      <c r="AL4" s="2">
        <v>19</v>
      </c>
      <c r="AN4" s="2">
        <v>19</v>
      </c>
      <c r="AP4" s="15">
        <f>10+7</f>
        <v>17</v>
      </c>
      <c r="AR4" s="15">
        <f>9+7</f>
        <v>16</v>
      </c>
      <c r="AT4" s="15">
        <f>8+7</f>
        <v>15</v>
      </c>
    </row>
    <row r="5" spans="1:59">
      <c r="A5" s="2" t="s">
        <v>1129</v>
      </c>
      <c r="B5" s="11">
        <v>25</v>
      </c>
      <c r="C5" s="75"/>
      <c r="D5" s="2">
        <v>25</v>
      </c>
      <c r="E5" s="2"/>
      <c r="F5" s="2">
        <v>25</v>
      </c>
      <c r="G5" s="2">
        <v>0</v>
      </c>
      <c r="H5" s="2">
        <v>25</v>
      </c>
      <c r="I5" s="2">
        <v>0</v>
      </c>
      <c r="J5" s="2">
        <v>25</v>
      </c>
      <c r="L5" s="2">
        <v>25</v>
      </c>
      <c r="M5" s="2">
        <v>0</v>
      </c>
      <c r="N5" s="2">
        <v>25</v>
      </c>
      <c r="O5" s="2">
        <v>0</v>
      </c>
      <c r="P5" s="2">
        <v>25</v>
      </c>
      <c r="R5" s="2">
        <v>25</v>
      </c>
      <c r="S5" s="2">
        <v>0</v>
      </c>
      <c r="T5" s="2">
        <v>24</v>
      </c>
      <c r="V5" s="2">
        <v>24</v>
      </c>
      <c r="X5" s="2">
        <v>9</v>
      </c>
      <c r="Z5" s="2">
        <v>9</v>
      </c>
      <c r="AB5" s="2">
        <v>4</v>
      </c>
    </row>
    <row r="6" spans="1:59">
      <c r="A6" s="2" t="s">
        <v>1131</v>
      </c>
      <c r="B6" s="16">
        <v>85</v>
      </c>
      <c r="C6" s="16">
        <v>9</v>
      </c>
      <c r="D6" s="2">
        <v>82</v>
      </c>
      <c r="E6" s="2">
        <v>6</v>
      </c>
      <c r="F6" s="2">
        <v>77</v>
      </c>
      <c r="G6" s="2">
        <v>5</v>
      </c>
      <c r="H6" s="2">
        <v>55</v>
      </c>
      <c r="I6" s="2">
        <v>4</v>
      </c>
      <c r="J6" s="2">
        <v>45</v>
      </c>
      <c r="K6" s="2">
        <v>1</v>
      </c>
      <c r="L6" s="2">
        <v>36</v>
      </c>
      <c r="M6" s="2">
        <v>2</v>
      </c>
      <c r="N6" s="2">
        <v>36</v>
      </c>
      <c r="O6" s="2">
        <v>1</v>
      </c>
      <c r="P6" s="2">
        <v>23</v>
      </c>
      <c r="Q6" s="2">
        <v>1</v>
      </c>
      <c r="R6" s="2">
        <v>23</v>
      </c>
      <c r="S6" s="2">
        <v>1</v>
      </c>
      <c r="T6" s="15">
        <f>7+6+5+1</f>
        <v>19</v>
      </c>
      <c r="U6" s="2">
        <v>1</v>
      </c>
      <c r="V6" s="15">
        <f>6+6+5+1</f>
        <v>18</v>
      </c>
      <c r="W6" s="2">
        <v>1</v>
      </c>
      <c r="X6" s="15">
        <f>6+6+3+1</f>
        <v>16</v>
      </c>
      <c r="Y6" s="2">
        <v>1</v>
      </c>
      <c r="Z6" s="15">
        <f>6+6+3+1</f>
        <v>16</v>
      </c>
      <c r="AB6" s="15">
        <f>5+5+3+1</f>
        <v>14</v>
      </c>
      <c r="AD6" s="15">
        <f>5+2+1</f>
        <v>8</v>
      </c>
      <c r="AF6" s="15">
        <f>4+1+1</f>
        <v>6</v>
      </c>
      <c r="AH6" s="123">
        <f>3+1+1</f>
        <v>5</v>
      </c>
      <c r="AJ6" s="2">
        <f>3+1+1</f>
        <v>5</v>
      </c>
      <c r="AL6" s="2">
        <f>3+1+1</f>
        <v>5</v>
      </c>
      <c r="AN6" s="2">
        <f>3+1</f>
        <v>4</v>
      </c>
      <c r="AP6" s="2">
        <f>3+1</f>
        <v>4</v>
      </c>
      <c r="AR6" s="2">
        <f>3+1</f>
        <v>4</v>
      </c>
      <c r="AT6" s="15">
        <f>1+1</f>
        <v>2</v>
      </c>
    </row>
    <row r="7" spans="1:59">
      <c r="A7" s="2" t="s">
        <v>333</v>
      </c>
      <c r="B7" s="11">
        <v>17</v>
      </c>
      <c r="C7" s="75"/>
      <c r="D7" s="2">
        <v>17</v>
      </c>
      <c r="E7" s="2"/>
      <c r="F7" s="2">
        <v>17</v>
      </c>
      <c r="G7" s="2">
        <v>0</v>
      </c>
      <c r="H7" s="2">
        <v>16</v>
      </c>
      <c r="I7" s="2">
        <v>0</v>
      </c>
      <c r="J7" s="2">
        <v>16</v>
      </c>
      <c r="L7" s="2">
        <v>16</v>
      </c>
      <c r="N7" s="2">
        <v>16</v>
      </c>
      <c r="P7" s="2">
        <v>16</v>
      </c>
      <c r="R7" s="2">
        <v>14</v>
      </c>
      <c r="T7" s="2">
        <v>11</v>
      </c>
      <c r="V7" s="2">
        <v>9</v>
      </c>
      <c r="X7" s="2">
        <v>5</v>
      </c>
      <c r="Z7" s="2">
        <v>4</v>
      </c>
      <c r="AB7" s="2">
        <v>4</v>
      </c>
      <c r="AD7" s="2">
        <v>4</v>
      </c>
      <c r="AF7" s="2">
        <v>4</v>
      </c>
      <c r="AH7" s="123">
        <v>4</v>
      </c>
      <c r="AJ7" s="123">
        <v>4</v>
      </c>
      <c r="AL7" s="2">
        <v>4</v>
      </c>
      <c r="AN7" s="2">
        <v>4</v>
      </c>
      <c r="AP7" s="2">
        <v>4</v>
      </c>
      <c r="AR7" s="2">
        <v>4</v>
      </c>
      <c r="AT7" s="2">
        <v>4</v>
      </c>
    </row>
    <row r="8" spans="1:59">
      <c r="A8" s="124" t="s">
        <v>524</v>
      </c>
      <c r="B8" s="16">
        <v>23</v>
      </c>
      <c r="C8" s="75"/>
      <c r="D8" s="2">
        <v>21</v>
      </c>
      <c r="E8" s="2"/>
      <c r="F8" s="2">
        <v>17</v>
      </c>
      <c r="G8" s="2">
        <v>0</v>
      </c>
      <c r="H8" s="2">
        <v>20</v>
      </c>
      <c r="J8" s="2">
        <v>17</v>
      </c>
      <c r="L8" s="2">
        <v>8</v>
      </c>
      <c r="N8" s="2">
        <v>8</v>
      </c>
      <c r="P8" s="2">
        <v>5</v>
      </c>
      <c r="R8" s="2">
        <v>5</v>
      </c>
      <c r="T8" s="2">
        <v>3</v>
      </c>
      <c r="V8" s="2">
        <v>3</v>
      </c>
      <c r="X8" s="2">
        <v>3</v>
      </c>
      <c r="Z8" s="2">
        <v>3</v>
      </c>
      <c r="AB8" s="2">
        <v>3</v>
      </c>
      <c r="AD8" s="2">
        <v>2</v>
      </c>
      <c r="AF8" s="2">
        <v>2</v>
      </c>
      <c r="AH8" s="123">
        <v>2</v>
      </c>
      <c r="AJ8" s="2">
        <v>2</v>
      </c>
      <c r="AL8" s="2">
        <v>2</v>
      </c>
      <c r="AN8" s="2">
        <v>1</v>
      </c>
      <c r="AP8" s="2">
        <v>1</v>
      </c>
      <c r="AR8" s="2">
        <v>1</v>
      </c>
      <c r="AT8" s="2">
        <v>1</v>
      </c>
    </row>
    <row r="9" spans="1:59">
      <c r="A9" s="2" t="s">
        <v>1136</v>
      </c>
      <c r="B9" s="16">
        <v>8</v>
      </c>
      <c r="C9" s="80">
        <v>0</v>
      </c>
      <c r="D9" s="2">
        <v>8</v>
      </c>
      <c r="E9" s="2"/>
      <c r="F9" s="2">
        <v>8</v>
      </c>
      <c r="G9" s="2">
        <v>0</v>
      </c>
    </row>
    <row r="10" spans="1:59">
      <c r="A10" s="2" t="s">
        <v>1137</v>
      </c>
      <c r="B10" s="16">
        <v>5</v>
      </c>
      <c r="C10" s="16">
        <v>1</v>
      </c>
      <c r="D10" s="2">
        <v>5</v>
      </c>
      <c r="E10" s="2">
        <v>1</v>
      </c>
      <c r="F10" s="2">
        <v>5</v>
      </c>
      <c r="G10" s="2">
        <v>1</v>
      </c>
      <c r="H10" s="2">
        <v>5</v>
      </c>
      <c r="I10" s="2">
        <v>1</v>
      </c>
      <c r="J10" s="2">
        <v>5</v>
      </c>
      <c r="K10" s="2">
        <v>1</v>
      </c>
      <c r="L10" s="2">
        <v>4</v>
      </c>
      <c r="M10" s="2">
        <v>1</v>
      </c>
      <c r="N10" s="2">
        <v>3</v>
      </c>
      <c r="O10" s="2">
        <v>1</v>
      </c>
      <c r="P10" s="2">
        <v>1</v>
      </c>
      <c r="Q10" s="2">
        <v>1</v>
      </c>
      <c r="R10" s="2">
        <v>1</v>
      </c>
      <c r="S10" s="2">
        <v>1</v>
      </c>
    </row>
    <row r="11" spans="1:59">
      <c r="A11" s="2" t="s">
        <v>331</v>
      </c>
      <c r="B11" s="16">
        <v>4</v>
      </c>
      <c r="C11" s="75"/>
      <c r="D11" s="2">
        <v>4</v>
      </c>
      <c r="E11" s="2"/>
      <c r="F11" s="2">
        <v>4</v>
      </c>
      <c r="G11" s="2">
        <v>0</v>
      </c>
      <c r="H11" s="2">
        <v>4</v>
      </c>
      <c r="J11" s="2">
        <v>4</v>
      </c>
      <c r="L11" s="2">
        <v>4</v>
      </c>
      <c r="N11" s="2">
        <v>4</v>
      </c>
      <c r="P11" s="2">
        <v>4</v>
      </c>
      <c r="R11" s="2">
        <v>4</v>
      </c>
      <c r="T11" s="2">
        <v>4</v>
      </c>
      <c r="V11" s="2">
        <v>4</v>
      </c>
      <c r="X11" s="2">
        <v>4</v>
      </c>
      <c r="Z11" s="2">
        <v>4</v>
      </c>
      <c r="AB11" s="2">
        <v>4</v>
      </c>
      <c r="AD11" s="2">
        <v>4</v>
      </c>
      <c r="AF11" s="2">
        <v>4</v>
      </c>
      <c r="AH11" s="123">
        <v>4</v>
      </c>
      <c r="AJ11" s="2">
        <v>3</v>
      </c>
      <c r="AL11" s="2">
        <v>3</v>
      </c>
      <c r="AN11" s="2">
        <v>3</v>
      </c>
      <c r="AP11" s="2">
        <v>3</v>
      </c>
      <c r="AR11" s="2">
        <v>3</v>
      </c>
      <c r="AT11" s="2">
        <v>2</v>
      </c>
    </row>
    <row r="12" spans="1:59">
      <c r="A12" s="2" t="s">
        <v>1140</v>
      </c>
      <c r="B12" s="16">
        <v>5</v>
      </c>
      <c r="C12" s="75"/>
      <c r="D12" s="2">
        <v>3</v>
      </c>
      <c r="E12" s="2"/>
      <c r="F12" s="2">
        <v>3</v>
      </c>
      <c r="G12" s="2">
        <v>0</v>
      </c>
      <c r="H12" s="2">
        <v>3</v>
      </c>
      <c r="J12" s="2">
        <v>3</v>
      </c>
      <c r="L12" s="2">
        <v>2</v>
      </c>
      <c r="N12" s="2">
        <v>2</v>
      </c>
      <c r="P12" s="2">
        <v>2</v>
      </c>
      <c r="R12" s="2">
        <v>2</v>
      </c>
      <c r="T12" s="2">
        <v>2</v>
      </c>
      <c r="V12" s="2">
        <v>2</v>
      </c>
      <c r="X12" s="2">
        <v>2</v>
      </c>
      <c r="Z12" s="2">
        <v>2</v>
      </c>
      <c r="AB12" s="2">
        <v>2</v>
      </c>
    </row>
    <row r="13" spans="1:59">
      <c r="A13" s="124" t="s">
        <v>342</v>
      </c>
      <c r="B13" s="16">
        <v>10</v>
      </c>
      <c r="C13" s="16">
        <v>1</v>
      </c>
      <c r="D13" s="2">
        <v>7</v>
      </c>
      <c r="E13" s="2">
        <v>1</v>
      </c>
      <c r="F13" s="2">
        <v>3</v>
      </c>
      <c r="G13" s="2">
        <v>0</v>
      </c>
      <c r="H13" s="2">
        <v>3</v>
      </c>
      <c r="J13" s="2">
        <v>3</v>
      </c>
      <c r="L13" s="2">
        <v>1</v>
      </c>
      <c r="N13" s="2">
        <v>1</v>
      </c>
      <c r="P13" s="2">
        <v>1</v>
      </c>
      <c r="R13" s="2">
        <v>1</v>
      </c>
      <c r="T13" s="2">
        <v>1</v>
      </c>
      <c r="V13" s="2">
        <v>1</v>
      </c>
      <c r="X13" s="2">
        <v>1</v>
      </c>
      <c r="Z13" s="2">
        <v>1</v>
      </c>
      <c r="AB13" s="2">
        <v>1</v>
      </c>
      <c r="AD13" s="2">
        <v>1</v>
      </c>
      <c r="AF13" s="2">
        <v>1</v>
      </c>
      <c r="AH13" s="123">
        <v>1</v>
      </c>
      <c r="AJ13" s="2">
        <v>1</v>
      </c>
      <c r="AL13" s="2">
        <v>1</v>
      </c>
      <c r="AN13" s="2">
        <v>1</v>
      </c>
      <c r="AP13" s="2">
        <v>1</v>
      </c>
      <c r="AR13" s="2">
        <v>1</v>
      </c>
      <c r="AT13" s="2">
        <v>1</v>
      </c>
    </row>
    <row r="14" spans="1:59">
      <c r="A14" s="124" t="s">
        <v>1141</v>
      </c>
      <c r="B14" s="16">
        <v>3</v>
      </c>
      <c r="C14" s="75"/>
      <c r="D14" s="2">
        <v>4</v>
      </c>
      <c r="E14" s="2"/>
      <c r="F14" s="2">
        <v>3</v>
      </c>
      <c r="G14" s="2">
        <v>0</v>
      </c>
      <c r="H14" s="2">
        <v>1</v>
      </c>
      <c r="J14" s="2">
        <v>1</v>
      </c>
    </row>
    <row r="15" spans="1:59">
      <c r="A15" s="2" t="s">
        <v>1142</v>
      </c>
      <c r="B15" s="16">
        <v>2</v>
      </c>
      <c r="C15" s="75"/>
      <c r="D15" s="2">
        <v>2</v>
      </c>
      <c r="E15" s="2"/>
      <c r="F15" s="2">
        <v>2</v>
      </c>
      <c r="G15" s="2">
        <v>0</v>
      </c>
      <c r="H15" s="2">
        <v>2</v>
      </c>
      <c r="J15" s="2">
        <v>2</v>
      </c>
      <c r="L15" s="2">
        <v>2</v>
      </c>
      <c r="N15" s="2">
        <v>2</v>
      </c>
      <c r="P15" s="2">
        <v>2</v>
      </c>
      <c r="R15" s="2">
        <v>1</v>
      </c>
      <c r="T15" s="2">
        <v>1</v>
      </c>
      <c r="V15" s="2">
        <v>1</v>
      </c>
    </row>
    <row r="16" spans="1:59">
      <c r="A16" s="124" t="s">
        <v>847</v>
      </c>
      <c r="B16" s="16">
        <v>2</v>
      </c>
      <c r="C16" s="75"/>
      <c r="D16" s="2">
        <v>2</v>
      </c>
      <c r="E16" s="2"/>
      <c r="F16" s="2">
        <v>2</v>
      </c>
      <c r="G16" s="2">
        <v>0</v>
      </c>
      <c r="H16" s="2">
        <v>2</v>
      </c>
      <c r="J16" s="2">
        <v>1</v>
      </c>
      <c r="L16" s="2">
        <v>1</v>
      </c>
      <c r="N16" s="2">
        <v>1</v>
      </c>
      <c r="P16" s="2">
        <v>1</v>
      </c>
      <c r="R16" s="2">
        <v>1</v>
      </c>
      <c r="T16" s="2">
        <v>1</v>
      </c>
      <c r="V16" s="2">
        <v>1</v>
      </c>
      <c r="X16" s="2">
        <v>1</v>
      </c>
      <c r="Z16" s="2">
        <v>1</v>
      </c>
      <c r="AB16" s="2">
        <v>1</v>
      </c>
      <c r="AD16" s="2">
        <v>1</v>
      </c>
      <c r="AF16" s="2">
        <v>1</v>
      </c>
      <c r="AH16" s="123">
        <v>1</v>
      </c>
      <c r="AJ16" s="2">
        <v>1</v>
      </c>
      <c r="AL16" s="2">
        <v>1</v>
      </c>
      <c r="AN16" s="2">
        <v>1</v>
      </c>
    </row>
    <row r="17" spans="1:65">
      <c r="A17" s="124" t="s">
        <v>1147</v>
      </c>
      <c r="B17" s="16">
        <v>2</v>
      </c>
      <c r="C17" s="16">
        <v>1</v>
      </c>
      <c r="D17" s="2">
        <v>2</v>
      </c>
      <c r="E17" s="2">
        <v>1</v>
      </c>
      <c r="F17" s="2">
        <v>2</v>
      </c>
      <c r="G17" s="2">
        <v>1</v>
      </c>
      <c r="H17" s="2">
        <v>1</v>
      </c>
      <c r="I17" s="2">
        <v>1</v>
      </c>
      <c r="J17" s="2">
        <v>1</v>
      </c>
      <c r="L17" s="2">
        <v>1</v>
      </c>
      <c r="N17" s="2">
        <v>1</v>
      </c>
      <c r="P17" s="2">
        <v>1</v>
      </c>
      <c r="R17" s="2">
        <v>1</v>
      </c>
    </row>
    <row r="18" spans="1:65">
      <c r="A18" s="2" t="s">
        <v>1148</v>
      </c>
      <c r="B18" s="16">
        <v>1</v>
      </c>
      <c r="C18" s="75"/>
      <c r="D18" s="2">
        <v>1</v>
      </c>
      <c r="E18" s="2"/>
      <c r="F18" s="2">
        <v>1</v>
      </c>
      <c r="G18" s="2">
        <v>0</v>
      </c>
      <c r="H18" s="2">
        <v>1</v>
      </c>
      <c r="J18" s="2">
        <v>1</v>
      </c>
      <c r="L18" s="2">
        <v>1</v>
      </c>
      <c r="N18" s="2">
        <v>1</v>
      </c>
      <c r="P18" s="2">
        <v>1</v>
      </c>
      <c r="R18" s="2">
        <v>1</v>
      </c>
      <c r="T18" s="2">
        <v>1</v>
      </c>
      <c r="V18" s="2">
        <v>1</v>
      </c>
      <c r="X18" s="2">
        <v>1</v>
      </c>
    </row>
    <row r="19" spans="1:65">
      <c r="A19" s="124" t="s">
        <v>1149</v>
      </c>
      <c r="B19" s="16">
        <v>1</v>
      </c>
      <c r="C19" s="75"/>
      <c r="D19" s="2">
        <v>1</v>
      </c>
      <c r="E19" s="2"/>
      <c r="F19" s="2">
        <v>1</v>
      </c>
      <c r="G19" s="2">
        <v>0</v>
      </c>
      <c r="H19" s="2">
        <v>1</v>
      </c>
      <c r="J19" s="2">
        <v>1</v>
      </c>
      <c r="L19" s="2">
        <v>1</v>
      </c>
      <c r="N19" s="2">
        <v>1</v>
      </c>
      <c r="P19" s="2">
        <v>1</v>
      </c>
      <c r="R19" s="2">
        <v>1</v>
      </c>
      <c r="T19" s="2">
        <v>1</v>
      </c>
      <c r="V19" s="2">
        <v>1</v>
      </c>
    </row>
    <row r="20" spans="1:65">
      <c r="A20" s="124" t="s">
        <v>1150</v>
      </c>
      <c r="B20" s="16">
        <v>2</v>
      </c>
      <c r="C20" s="75"/>
      <c r="D20" s="2">
        <v>1</v>
      </c>
      <c r="E20" s="2"/>
      <c r="F20" s="2">
        <v>1</v>
      </c>
      <c r="G20" s="2">
        <v>0</v>
      </c>
      <c r="H20" s="2">
        <v>1</v>
      </c>
      <c r="J20" s="2">
        <v>1</v>
      </c>
      <c r="L20" s="2">
        <v>1</v>
      </c>
      <c r="N20" s="2">
        <v>1</v>
      </c>
      <c r="P20" s="2">
        <v>1</v>
      </c>
    </row>
    <row r="21" spans="1:65">
      <c r="A21" s="124" t="s">
        <v>1152</v>
      </c>
      <c r="B21" s="16">
        <v>1</v>
      </c>
      <c r="C21" s="75"/>
      <c r="D21" s="2">
        <v>1</v>
      </c>
      <c r="E21" s="2"/>
      <c r="F21" s="2">
        <v>1</v>
      </c>
      <c r="G21" s="2">
        <v>0</v>
      </c>
      <c r="H21" s="2">
        <v>1</v>
      </c>
    </row>
    <row r="22" spans="1:65">
      <c r="A22" s="124" t="s">
        <v>1153</v>
      </c>
      <c r="B22" s="75"/>
      <c r="C22" s="75"/>
      <c r="D22" s="2"/>
      <c r="E22" s="2"/>
      <c r="F22" s="2"/>
      <c r="G22" s="2"/>
      <c r="Z22" s="15"/>
      <c r="AH22" s="15"/>
    </row>
    <row r="23" spans="1:65">
      <c r="A23" s="124" t="s">
        <v>1154</v>
      </c>
      <c r="B23" s="75"/>
      <c r="C23" s="75"/>
      <c r="D23" s="2"/>
      <c r="E23" s="2"/>
      <c r="F23" s="2"/>
      <c r="G23" s="2"/>
      <c r="T23" s="15"/>
      <c r="V23" s="15"/>
      <c r="AD23" s="15"/>
    </row>
    <row r="24" spans="1:65">
      <c r="A24" s="124" t="s">
        <v>1156</v>
      </c>
      <c r="B24" s="16">
        <v>1</v>
      </c>
      <c r="C24" s="11"/>
      <c r="D24" s="2"/>
      <c r="E24" s="2"/>
      <c r="F24" s="2"/>
      <c r="G24" s="2"/>
    </row>
    <row r="25" spans="1:65">
      <c r="A25" s="124" t="s">
        <v>1157</v>
      </c>
      <c r="B25" s="16">
        <v>1</v>
      </c>
      <c r="C25" s="16">
        <v>1</v>
      </c>
      <c r="D25" s="2">
        <v>1</v>
      </c>
      <c r="E25" s="2">
        <v>1</v>
      </c>
      <c r="F25" s="2">
        <v>1</v>
      </c>
      <c r="G25" s="2">
        <v>1</v>
      </c>
    </row>
    <row r="26" spans="1:65">
      <c r="A26" s="124" t="s">
        <v>1158</v>
      </c>
      <c r="B26" s="16">
        <v>1</v>
      </c>
      <c r="C26" s="75"/>
      <c r="D26" s="2">
        <v>1</v>
      </c>
      <c r="F26" s="2">
        <v>1</v>
      </c>
      <c r="G26" s="2">
        <v>0</v>
      </c>
    </row>
    <row r="27" spans="1:65">
      <c r="A27" s="2" t="s">
        <v>1161</v>
      </c>
      <c r="B27" s="16">
        <v>2</v>
      </c>
      <c r="C27" s="75"/>
      <c r="D27" s="2">
        <v>2</v>
      </c>
      <c r="F27" s="2">
        <v>1</v>
      </c>
      <c r="G27" s="2">
        <v>0</v>
      </c>
      <c r="H27" s="2">
        <v>1</v>
      </c>
      <c r="I27" s="2">
        <v>0</v>
      </c>
      <c r="J27" s="2">
        <v>1</v>
      </c>
      <c r="L27" s="2">
        <v>1</v>
      </c>
      <c r="N27" s="2">
        <v>1</v>
      </c>
      <c r="P27" s="2">
        <v>1</v>
      </c>
      <c r="R27" s="2">
        <v>1</v>
      </c>
      <c r="T27" s="2">
        <v>1</v>
      </c>
      <c r="V27" s="2">
        <v>1</v>
      </c>
    </row>
    <row r="28" spans="1:65">
      <c r="A28" s="2" t="s">
        <v>1162</v>
      </c>
      <c r="B28" s="75"/>
      <c r="C28" s="75"/>
      <c r="D28" s="2"/>
      <c r="E28" s="2"/>
      <c r="F28" s="2">
        <v>1</v>
      </c>
      <c r="G28" s="2">
        <v>0</v>
      </c>
      <c r="T28" s="2"/>
    </row>
    <row r="29" spans="1:65">
      <c r="A29" s="2" t="s">
        <v>81</v>
      </c>
      <c r="B29" s="44">
        <f t="shared" ref="B29:BG29" si="0">SUM(B3:B28)</f>
        <v>868</v>
      </c>
      <c r="C29" s="44">
        <f t="shared" si="0"/>
        <v>52</v>
      </c>
      <c r="D29" s="15">
        <f t="shared" si="0"/>
        <v>748</v>
      </c>
      <c r="E29" s="15">
        <f t="shared" si="0"/>
        <v>45</v>
      </c>
      <c r="F29" s="15">
        <f t="shared" si="0"/>
        <v>635</v>
      </c>
      <c r="G29" s="15">
        <f t="shared" si="0"/>
        <v>32</v>
      </c>
      <c r="H29" s="15">
        <f t="shared" si="0"/>
        <v>490</v>
      </c>
      <c r="I29" s="15">
        <f t="shared" si="0"/>
        <v>26</v>
      </c>
      <c r="J29" s="15">
        <f t="shared" si="0"/>
        <v>423</v>
      </c>
      <c r="K29" s="15">
        <f t="shared" si="0"/>
        <v>20</v>
      </c>
      <c r="L29" s="15">
        <f t="shared" si="0"/>
        <v>335</v>
      </c>
      <c r="M29" s="15">
        <f t="shared" si="0"/>
        <v>13</v>
      </c>
      <c r="N29" s="15">
        <f t="shared" si="0"/>
        <v>302</v>
      </c>
      <c r="O29" s="15">
        <f t="shared" si="0"/>
        <v>10</v>
      </c>
      <c r="P29" s="15">
        <f t="shared" si="0"/>
        <v>220</v>
      </c>
      <c r="Q29" s="15">
        <f t="shared" si="0"/>
        <v>10</v>
      </c>
      <c r="R29" s="15">
        <f t="shared" si="0"/>
        <v>203</v>
      </c>
      <c r="S29" s="15">
        <f t="shared" si="0"/>
        <v>8</v>
      </c>
      <c r="T29" s="15">
        <f t="shared" si="0"/>
        <v>181</v>
      </c>
      <c r="U29" s="15">
        <f t="shared" si="0"/>
        <v>6</v>
      </c>
      <c r="V29" s="15">
        <f t="shared" si="0"/>
        <v>153</v>
      </c>
      <c r="W29" s="15">
        <f t="shared" si="0"/>
        <v>5</v>
      </c>
      <c r="X29" s="15">
        <f t="shared" si="0"/>
        <v>125</v>
      </c>
      <c r="Y29" s="15">
        <f t="shared" si="0"/>
        <v>4</v>
      </c>
      <c r="Z29" s="125">
        <f t="shared" si="0"/>
        <v>122</v>
      </c>
      <c r="AA29" s="15">
        <f t="shared" si="0"/>
        <v>3</v>
      </c>
      <c r="AB29" s="15">
        <f t="shared" si="0"/>
        <v>107</v>
      </c>
      <c r="AC29" s="15">
        <f t="shared" si="0"/>
        <v>3</v>
      </c>
      <c r="AD29" s="15">
        <f t="shared" si="0"/>
        <v>89</v>
      </c>
      <c r="AE29" s="15">
        <f t="shared" si="0"/>
        <v>2</v>
      </c>
      <c r="AF29" s="15">
        <f t="shared" si="0"/>
        <v>74</v>
      </c>
      <c r="AG29" s="15">
        <f t="shared" si="0"/>
        <v>2</v>
      </c>
      <c r="AH29" s="125">
        <f t="shared" si="0"/>
        <v>64</v>
      </c>
      <c r="AI29" s="15">
        <f t="shared" si="0"/>
        <v>1</v>
      </c>
      <c r="AJ29" s="15">
        <f t="shared" si="0"/>
        <v>52</v>
      </c>
      <c r="AK29" s="15">
        <f t="shared" si="0"/>
        <v>1</v>
      </c>
      <c r="AL29" s="15">
        <f t="shared" si="0"/>
        <v>48</v>
      </c>
      <c r="AM29" s="15">
        <f t="shared" si="0"/>
        <v>1</v>
      </c>
      <c r="AN29" s="15">
        <f t="shared" si="0"/>
        <v>45</v>
      </c>
      <c r="AO29" s="15">
        <f t="shared" si="0"/>
        <v>1</v>
      </c>
      <c r="AP29" s="15">
        <f t="shared" si="0"/>
        <v>41</v>
      </c>
      <c r="AQ29" s="15">
        <f t="shared" si="0"/>
        <v>0</v>
      </c>
      <c r="AR29" s="15">
        <f t="shared" si="0"/>
        <v>39</v>
      </c>
      <c r="AS29" s="15">
        <f t="shared" si="0"/>
        <v>0</v>
      </c>
      <c r="AT29" s="15">
        <f t="shared" si="0"/>
        <v>32</v>
      </c>
      <c r="AU29" s="15">
        <f t="shared" si="0"/>
        <v>0</v>
      </c>
      <c r="AV29" s="15">
        <f t="shared" si="0"/>
        <v>0</v>
      </c>
      <c r="AW29" s="15">
        <f t="shared" si="0"/>
        <v>0</v>
      </c>
      <c r="AX29" s="15">
        <f t="shared" si="0"/>
        <v>0</v>
      </c>
      <c r="AY29" s="15">
        <f t="shared" si="0"/>
        <v>0</v>
      </c>
      <c r="AZ29" s="15">
        <f t="shared" si="0"/>
        <v>0</v>
      </c>
      <c r="BA29" s="15">
        <f t="shared" si="0"/>
        <v>0</v>
      </c>
      <c r="BB29" s="15">
        <f t="shared" si="0"/>
        <v>0</v>
      </c>
      <c r="BC29" s="15">
        <f t="shared" si="0"/>
        <v>0</v>
      </c>
      <c r="BD29" s="15">
        <f t="shared" si="0"/>
        <v>0</v>
      </c>
      <c r="BE29" s="15">
        <f t="shared" si="0"/>
        <v>0</v>
      </c>
      <c r="BF29" s="15">
        <f t="shared" si="0"/>
        <v>0</v>
      </c>
      <c r="BG29" s="15">
        <f t="shared" si="0"/>
        <v>0</v>
      </c>
    </row>
    <row r="30" spans="1:65">
      <c r="B30" s="45"/>
      <c r="C30" s="45"/>
    </row>
    <row r="31" spans="1:65">
      <c r="B31" s="45"/>
      <c r="C31" s="45"/>
      <c r="BL31" s="2" t="s">
        <v>1164</v>
      </c>
      <c r="BM31" s="2" t="s">
        <v>81</v>
      </c>
    </row>
    <row r="32" spans="1:65">
      <c r="B32" s="45"/>
      <c r="C32" s="45"/>
      <c r="BH32" s="85"/>
      <c r="BI32" s="85"/>
      <c r="BJ32" s="85"/>
      <c r="BK32" s="85">
        <v>43925</v>
      </c>
      <c r="BL32" s="2">
        <v>145</v>
      </c>
      <c r="BM32" s="2">
        <v>635</v>
      </c>
    </row>
    <row r="33" spans="1:65">
      <c r="A33" s="356" t="s">
        <v>2</v>
      </c>
      <c r="B33" s="355">
        <v>43926</v>
      </c>
      <c r="C33" s="354"/>
      <c r="D33" s="355">
        <v>43926</v>
      </c>
      <c r="E33" s="354"/>
      <c r="F33" s="355">
        <v>43925</v>
      </c>
      <c r="G33" s="354"/>
      <c r="H33" s="355">
        <v>43924</v>
      </c>
      <c r="I33" s="354"/>
      <c r="J33" s="355">
        <v>43923</v>
      </c>
      <c r="K33" s="354"/>
      <c r="L33" s="355">
        <v>43922</v>
      </c>
      <c r="M33" s="354"/>
      <c r="N33" s="355">
        <v>43921</v>
      </c>
      <c r="O33" s="354"/>
      <c r="P33" s="355">
        <v>43920</v>
      </c>
      <c r="Q33" s="354"/>
      <c r="R33" s="355">
        <v>43919</v>
      </c>
      <c r="S33" s="354"/>
      <c r="T33" s="355">
        <v>43918</v>
      </c>
      <c r="U33" s="354"/>
      <c r="V33" s="355">
        <v>43917</v>
      </c>
      <c r="W33" s="354"/>
      <c r="X33" s="355">
        <v>43916</v>
      </c>
      <c r="Y33" s="354"/>
      <c r="Z33" s="355">
        <v>43915</v>
      </c>
      <c r="AA33" s="354"/>
      <c r="AB33" s="355">
        <v>43914</v>
      </c>
      <c r="AC33" s="354"/>
      <c r="AD33" s="355">
        <v>43913</v>
      </c>
      <c r="AE33" s="354"/>
      <c r="AF33" s="355">
        <v>43912</v>
      </c>
      <c r="AG33" s="354"/>
      <c r="AH33" s="355">
        <v>43911</v>
      </c>
      <c r="AI33" s="354"/>
      <c r="AJ33" s="355">
        <v>43910</v>
      </c>
      <c r="AK33" s="354"/>
      <c r="AL33" s="355">
        <v>43909</v>
      </c>
      <c r="AM33" s="354"/>
      <c r="AN33" s="355">
        <v>43908</v>
      </c>
      <c r="AO33" s="354"/>
      <c r="AP33" s="355">
        <v>43907</v>
      </c>
      <c r="AQ33" s="354"/>
      <c r="AR33" s="355">
        <v>43906</v>
      </c>
      <c r="AS33" s="354"/>
      <c r="AT33" s="355">
        <v>43905</v>
      </c>
      <c r="AU33" s="354"/>
      <c r="AV33" s="355">
        <v>43904</v>
      </c>
      <c r="AW33" s="354"/>
      <c r="AX33" s="355">
        <v>43903</v>
      </c>
      <c r="AY33" s="354"/>
      <c r="AZ33" s="355">
        <v>43902</v>
      </c>
      <c r="BA33" s="354"/>
      <c r="BB33" s="355">
        <v>43901</v>
      </c>
      <c r="BC33" s="354"/>
      <c r="BD33" s="355">
        <v>43900</v>
      </c>
      <c r="BE33" s="354"/>
      <c r="BF33" s="355">
        <v>43899</v>
      </c>
      <c r="BG33" s="354"/>
      <c r="BH33" s="85"/>
      <c r="BI33" s="85"/>
      <c r="BJ33" s="85"/>
      <c r="BK33" s="85">
        <v>43924</v>
      </c>
      <c r="BL33" s="2">
        <v>67</v>
      </c>
      <c r="BM33" s="15">
        <f t="shared" ref="BM33:BM53" si="1">BM32-BL32</f>
        <v>490</v>
      </c>
    </row>
    <row r="34" spans="1:65">
      <c r="A34" s="354"/>
      <c r="B34" s="6" t="s">
        <v>11</v>
      </c>
      <c r="C34" s="6" t="s">
        <v>9</v>
      </c>
      <c r="D34" s="8" t="s">
        <v>11</v>
      </c>
      <c r="E34" s="8" t="s">
        <v>9</v>
      </c>
      <c r="F34" s="8" t="s">
        <v>11</v>
      </c>
      <c r="G34" s="8" t="s">
        <v>9</v>
      </c>
      <c r="H34" s="8" t="s">
        <v>11</v>
      </c>
      <c r="I34" s="8" t="s">
        <v>9</v>
      </c>
      <c r="J34" s="8" t="s">
        <v>11</v>
      </c>
      <c r="K34" s="8" t="s">
        <v>9</v>
      </c>
      <c r="L34" s="8" t="s">
        <v>11</v>
      </c>
      <c r="M34" s="8" t="s">
        <v>9</v>
      </c>
      <c r="N34" s="8" t="s">
        <v>11</v>
      </c>
      <c r="O34" s="8" t="s">
        <v>9</v>
      </c>
      <c r="P34" s="8" t="s">
        <v>11</v>
      </c>
      <c r="Q34" s="8" t="s">
        <v>9</v>
      </c>
      <c r="R34" s="8" t="s">
        <v>11</v>
      </c>
      <c r="S34" s="8" t="s">
        <v>9</v>
      </c>
      <c r="T34" s="8" t="s">
        <v>11</v>
      </c>
      <c r="U34" s="8" t="s">
        <v>9</v>
      </c>
      <c r="V34" s="8" t="s">
        <v>11</v>
      </c>
      <c r="W34" s="8" t="s">
        <v>9</v>
      </c>
      <c r="X34" s="8" t="s">
        <v>11</v>
      </c>
      <c r="Y34" s="8" t="s">
        <v>9</v>
      </c>
      <c r="Z34" s="8" t="s">
        <v>11</v>
      </c>
      <c r="AA34" s="8" t="s">
        <v>9</v>
      </c>
      <c r="AB34" s="8" t="s">
        <v>11</v>
      </c>
      <c r="AC34" s="8" t="s">
        <v>9</v>
      </c>
      <c r="AD34" s="8" t="s">
        <v>11</v>
      </c>
      <c r="AE34" s="8" t="s">
        <v>9</v>
      </c>
      <c r="AF34" s="8" t="s">
        <v>11</v>
      </c>
      <c r="AG34" s="8" t="s">
        <v>9</v>
      </c>
      <c r="AH34" s="8" t="s">
        <v>11</v>
      </c>
      <c r="AI34" s="8" t="s">
        <v>9</v>
      </c>
      <c r="AJ34" s="8" t="s">
        <v>11</v>
      </c>
      <c r="AK34" s="8" t="s">
        <v>9</v>
      </c>
      <c r="AL34" s="8" t="s">
        <v>11</v>
      </c>
      <c r="AM34" s="8" t="s">
        <v>9</v>
      </c>
      <c r="AN34" s="8" t="s">
        <v>11</v>
      </c>
      <c r="AO34" s="8" t="s">
        <v>9</v>
      </c>
      <c r="AP34" s="8" t="s">
        <v>11</v>
      </c>
      <c r="AQ34" s="8" t="s">
        <v>9</v>
      </c>
      <c r="AR34" s="8" t="s">
        <v>11</v>
      </c>
      <c r="AS34" s="8" t="s">
        <v>9</v>
      </c>
      <c r="AT34" s="8" t="s">
        <v>11</v>
      </c>
      <c r="AU34" s="8" t="s">
        <v>9</v>
      </c>
      <c r="AV34" s="8" t="s">
        <v>11</v>
      </c>
      <c r="AW34" s="8" t="s">
        <v>9</v>
      </c>
      <c r="AX34" s="8" t="s">
        <v>11</v>
      </c>
      <c r="AY34" s="8" t="s">
        <v>9</v>
      </c>
      <c r="AZ34" s="8" t="s">
        <v>11</v>
      </c>
      <c r="BA34" s="8" t="s">
        <v>9</v>
      </c>
      <c r="BB34" s="8" t="s">
        <v>11</v>
      </c>
      <c r="BC34" s="8" t="s">
        <v>9</v>
      </c>
      <c r="BD34" s="8" t="s">
        <v>11</v>
      </c>
      <c r="BE34" s="8" t="s">
        <v>9</v>
      </c>
      <c r="BF34" s="8" t="s">
        <v>11</v>
      </c>
      <c r="BG34" s="8" t="s">
        <v>9</v>
      </c>
      <c r="BH34" s="85"/>
      <c r="BI34" s="85"/>
      <c r="BJ34" s="85"/>
      <c r="BK34" s="85">
        <v>43923</v>
      </c>
      <c r="BL34" s="2">
        <v>88</v>
      </c>
      <c r="BM34" s="15">
        <f t="shared" si="1"/>
        <v>423</v>
      </c>
    </row>
    <row r="35" spans="1:65">
      <c r="A35" s="2" t="s">
        <v>43</v>
      </c>
      <c r="B35" s="126">
        <f t="shared" ref="B35:BG35" si="2">B3-D3</f>
        <v>68</v>
      </c>
      <c r="C35" s="44">
        <f t="shared" si="2"/>
        <v>4</v>
      </c>
      <c r="D35" s="125">
        <f t="shared" si="2"/>
        <v>81</v>
      </c>
      <c r="E35" s="15">
        <f t="shared" si="2"/>
        <v>8</v>
      </c>
      <c r="F35" s="125">
        <f t="shared" si="2"/>
        <v>99</v>
      </c>
      <c r="G35" s="15">
        <f t="shared" si="2"/>
        <v>4</v>
      </c>
      <c r="H35" s="125">
        <f t="shared" si="2"/>
        <v>43</v>
      </c>
      <c r="I35" s="15">
        <f t="shared" si="2"/>
        <v>1</v>
      </c>
      <c r="J35" s="125">
        <f t="shared" si="2"/>
        <v>54</v>
      </c>
      <c r="K35" s="15">
        <f t="shared" si="2"/>
        <v>8</v>
      </c>
      <c r="L35" s="125">
        <f t="shared" si="2"/>
        <v>30</v>
      </c>
      <c r="M35" s="15">
        <f t="shared" si="2"/>
        <v>2</v>
      </c>
      <c r="N35" s="125">
        <f t="shared" si="2"/>
        <v>59</v>
      </c>
      <c r="O35" s="15">
        <f t="shared" si="2"/>
        <v>0</v>
      </c>
      <c r="P35" s="125">
        <f t="shared" si="2"/>
        <v>7</v>
      </c>
      <c r="Q35" s="15">
        <f t="shared" si="2"/>
        <v>1</v>
      </c>
      <c r="R35" s="125">
        <f t="shared" si="2"/>
        <v>5</v>
      </c>
      <c r="S35" s="15">
        <f t="shared" si="2"/>
        <v>1</v>
      </c>
      <c r="T35" s="125">
        <f t="shared" si="2"/>
        <v>25</v>
      </c>
      <c r="U35" s="15">
        <f t="shared" si="2"/>
        <v>1</v>
      </c>
      <c r="V35" s="125">
        <f t="shared" si="2"/>
        <v>3</v>
      </c>
      <c r="W35" s="15">
        <f t="shared" si="2"/>
        <v>1</v>
      </c>
      <c r="X35" s="125">
        <f t="shared" si="2"/>
        <v>1</v>
      </c>
      <c r="Y35" s="15">
        <f t="shared" si="2"/>
        <v>0</v>
      </c>
      <c r="Z35" s="125">
        <f t="shared" si="2"/>
        <v>8</v>
      </c>
      <c r="AA35" s="15">
        <f t="shared" si="2"/>
        <v>0</v>
      </c>
      <c r="AB35" s="125">
        <f t="shared" si="2"/>
        <v>2</v>
      </c>
      <c r="AC35" s="15">
        <f t="shared" si="2"/>
        <v>1</v>
      </c>
      <c r="AD35" s="125">
        <f t="shared" si="2"/>
        <v>12</v>
      </c>
      <c r="AE35" s="15">
        <f t="shared" si="2"/>
        <v>0</v>
      </c>
      <c r="AF35" s="125">
        <f t="shared" si="2"/>
        <v>5</v>
      </c>
      <c r="AG35" s="15">
        <f t="shared" si="2"/>
        <v>1</v>
      </c>
      <c r="AH35" s="15">
        <f t="shared" si="2"/>
        <v>9</v>
      </c>
      <c r="AI35" s="15">
        <f t="shared" si="2"/>
        <v>0</v>
      </c>
      <c r="AJ35" s="15">
        <f t="shared" si="2"/>
        <v>2</v>
      </c>
      <c r="AK35" s="15">
        <f t="shared" si="2"/>
        <v>0</v>
      </c>
      <c r="AL35" s="125">
        <f t="shared" si="2"/>
        <v>1</v>
      </c>
      <c r="AM35" s="15">
        <f t="shared" si="2"/>
        <v>0</v>
      </c>
      <c r="AN35" s="125">
        <f t="shared" si="2"/>
        <v>1</v>
      </c>
      <c r="AO35" s="15">
        <f t="shared" si="2"/>
        <v>1</v>
      </c>
      <c r="AP35" s="125">
        <f t="shared" si="2"/>
        <v>1</v>
      </c>
      <c r="AQ35" s="15">
        <f t="shared" si="2"/>
        <v>0</v>
      </c>
      <c r="AR35" s="125">
        <f t="shared" si="2"/>
        <v>3</v>
      </c>
      <c r="AS35" s="15">
        <f t="shared" si="2"/>
        <v>0</v>
      </c>
      <c r="AT35" s="125">
        <f t="shared" si="2"/>
        <v>7</v>
      </c>
      <c r="AU35" s="15">
        <f t="shared" si="2"/>
        <v>0</v>
      </c>
      <c r="AV35" s="15">
        <f t="shared" si="2"/>
        <v>0</v>
      </c>
      <c r="AW35" s="15">
        <f t="shared" si="2"/>
        <v>0</v>
      </c>
      <c r="AX35" s="15">
        <f t="shared" si="2"/>
        <v>0</v>
      </c>
      <c r="AY35" s="15">
        <f t="shared" si="2"/>
        <v>0</v>
      </c>
      <c r="AZ35" s="15">
        <f t="shared" si="2"/>
        <v>0</v>
      </c>
      <c r="BA35" s="15">
        <f t="shared" si="2"/>
        <v>0</v>
      </c>
      <c r="BB35" s="15">
        <f t="shared" si="2"/>
        <v>0</v>
      </c>
      <c r="BC35" s="15">
        <f t="shared" si="2"/>
        <v>0</v>
      </c>
      <c r="BD35" s="15">
        <f t="shared" si="2"/>
        <v>0</v>
      </c>
      <c r="BE35" s="15">
        <f t="shared" si="2"/>
        <v>0</v>
      </c>
      <c r="BF35" s="15">
        <f t="shared" si="2"/>
        <v>0</v>
      </c>
      <c r="BG35" s="15">
        <f t="shared" si="2"/>
        <v>0</v>
      </c>
      <c r="BH35" s="85"/>
      <c r="BI35" s="85"/>
      <c r="BJ35" s="85"/>
      <c r="BK35" s="85">
        <v>43922</v>
      </c>
      <c r="BL35" s="2">
        <v>33</v>
      </c>
      <c r="BM35" s="15">
        <f t="shared" si="1"/>
        <v>335</v>
      </c>
    </row>
    <row r="36" spans="1:65">
      <c r="A36" s="2" t="s">
        <v>1114</v>
      </c>
      <c r="B36" s="126">
        <f t="shared" ref="B36:BG36" si="3">B4-D4</f>
        <v>41</v>
      </c>
      <c r="C36" s="44">
        <f t="shared" si="3"/>
        <v>0</v>
      </c>
      <c r="D36" s="125">
        <f t="shared" si="3"/>
        <v>18</v>
      </c>
      <c r="E36" s="15">
        <f t="shared" si="3"/>
        <v>3</v>
      </c>
      <c r="F36" s="125">
        <f t="shared" si="3"/>
        <v>12</v>
      </c>
      <c r="G36" s="15">
        <f t="shared" si="3"/>
        <v>0</v>
      </c>
      <c r="H36" s="125">
        <f t="shared" si="3"/>
        <v>9</v>
      </c>
      <c r="I36" s="15">
        <f t="shared" si="3"/>
        <v>1</v>
      </c>
      <c r="J36" s="125">
        <f t="shared" si="3"/>
        <v>11</v>
      </c>
      <c r="K36" s="15">
        <f t="shared" si="3"/>
        <v>0</v>
      </c>
      <c r="L36" s="125">
        <f t="shared" si="3"/>
        <v>2</v>
      </c>
      <c r="M36" s="15">
        <f t="shared" si="3"/>
        <v>0</v>
      </c>
      <c r="N36" s="125">
        <f t="shared" si="3"/>
        <v>5</v>
      </c>
      <c r="O36" s="15">
        <f t="shared" si="3"/>
        <v>0</v>
      </c>
      <c r="P36" s="125">
        <f t="shared" si="3"/>
        <v>6</v>
      </c>
      <c r="Q36" s="15">
        <f t="shared" si="3"/>
        <v>1</v>
      </c>
      <c r="R36" s="125">
        <f t="shared" si="3"/>
        <v>5</v>
      </c>
      <c r="S36" s="15">
        <f t="shared" si="3"/>
        <v>0</v>
      </c>
      <c r="T36" s="15">
        <f t="shared" si="3"/>
        <v>0</v>
      </c>
      <c r="U36" s="15">
        <f t="shared" si="3"/>
        <v>0</v>
      </c>
      <c r="V36" s="125">
        <f t="shared" si="3"/>
        <v>1</v>
      </c>
      <c r="W36" s="15">
        <f t="shared" si="3"/>
        <v>0</v>
      </c>
      <c r="X36" s="15">
        <f t="shared" si="3"/>
        <v>0</v>
      </c>
      <c r="Y36" s="15">
        <f t="shared" si="3"/>
        <v>0</v>
      </c>
      <c r="Z36" s="15">
        <f t="shared" si="3"/>
        <v>0</v>
      </c>
      <c r="AA36" s="15">
        <f t="shared" si="3"/>
        <v>0</v>
      </c>
      <c r="AB36" s="125">
        <f t="shared" si="3"/>
        <v>3</v>
      </c>
      <c r="AC36" s="15">
        <f t="shared" si="3"/>
        <v>0</v>
      </c>
      <c r="AD36" s="125">
        <f t="shared" si="3"/>
        <v>1</v>
      </c>
      <c r="AE36" s="15">
        <f t="shared" si="3"/>
        <v>0</v>
      </c>
      <c r="AF36" s="125">
        <f t="shared" si="3"/>
        <v>4</v>
      </c>
      <c r="AG36" s="15">
        <f t="shared" si="3"/>
        <v>0</v>
      </c>
      <c r="AH36" s="15">
        <f t="shared" si="3"/>
        <v>2</v>
      </c>
      <c r="AI36" s="15">
        <f t="shared" si="3"/>
        <v>0</v>
      </c>
      <c r="AJ36" s="15">
        <f t="shared" si="3"/>
        <v>2</v>
      </c>
      <c r="AK36" s="15">
        <f t="shared" si="3"/>
        <v>0</v>
      </c>
      <c r="AL36" s="15">
        <f t="shared" si="3"/>
        <v>0</v>
      </c>
      <c r="AM36" s="15">
        <f t="shared" si="3"/>
        <v>0</v>
      </c>
      <c r="AN36" s="125">
        <f t="shared" si="3"/>
        <v>2</v>
      </c>
      <c r="AO36" s="15">
        <f t="shared" si="3"/>
        <v>0</v>
      </c>
      <c r="AP36" s="125">
        <f t="shared" si="3"/>
        <v>1</v>
      </c>
      <c r="AQ36" s="15">
        <f t="shared" si="3"/>
        <v>0</v>
      </c>
      <c r="AR36" s="125">
        <f t="shared" si="3"/>
        <v>1</v>
      </c>
      <c r="AS36" s="15">
        <f t="shared" si="3"/>
        <v>0</v>
      </c>
      <c r="AT36" s="125">
        <f t="shared" si="3"/>
        <v>15</v>
      </c>
      <c r="AU36" s="15">
        <f t="shared" si="3"/>
        <v>0</v>
      </c>
      <c r="AV36" s="15">
        <f t="shared" si="3"/>
        <v>0</v>
      </c>
      <c r="AW36" s="15">
        <f t="shared" si="3"/>
        <v>0</v>
      </c>
      <c r="AX36" s="15">
        <f t="shared" si="3"/>
        <v>0</v>
      </c>
      <c r="AY36" s="15">
        <f t="shared" si="3"/>
        <v>0</v>
      </c>
      <c r="AZ36" s="15">
        <f t="shared" si="3"/>
        <v>0</v>
      </c>
      <c r="BA36" s="15">
        <f t="shared" si="3"/>
        <v>0</v>
      </c>
      <c r="BB36" s="15">
        <f t="shared" si="3"/>
        <v>0</v>
      </c>
      <c r="BC36" s="15">
        <f t="shared" si="3"/>
        <v>0</v>
      </c>
      <c r="BD36" s="15">
        <f t="shared" si="3"/>
        <v>0</v>
      </c>
      <c r="BE36" s="15">
        <f t="shared" si="3"/>
        <v>0</v>
      </c>
      <c r="BF36" s="15">
        <f t="shared" si="3"/>
        <v>0</v>
      </c>
      <c r="BG36" s="15">
        <f t="shared" si="3"/>
        <v>0</v>
      </c>
      <c r="BH36" s="85"/>
      <c r="BI36" s="85"/>
      <c r="BJ36" s="85"/>
      <c r="BK36" s="85">
        <v>43921</v>
      </c>
      <c r="BL36" s="2">
        <v>82</v>
      </c>
      <c r="BM36" s="15">
        <f t="shared" si="1"/>
        <v>302</v>
      </c>
    </row>
    <row r="37" spans="1:65">
      <c r="A37" s="2" t="s">
        <v>1129</v>
      </c>
      <c r="B37" s="44">
        <f t="shared" ref="B37:BG37" si="4">B5-D5</f>
        <v>0</v>
      </c>
      <c r="C37" s="44">
        <f t="shared" si="4"/>
        <v>0</v>
      </c>
      <c r="D37" s="15">
        <f t="shared" si="4"/>
        <v>0</v>
      </c>
      <c r="E37" s="15">
        <f t="shared" si="4"/>
        <v>0</v>
      </c>
      <c r="F37" s="125">
        <f t="shared" si="4"/>
        <v>0</v>
      </c>
      <c r="G37" s="15">
        <f t="shared" si="4"/>
        <v>0</v>
      </c>
      <c r="H37" s="15">
        <f t="shared" si="4"/>
        <v>0</v>
      </c>
      <c r="I37" s="15">
        <f t="shared" si="4"/>
        <v>0</v>
      </c>
      <c r="J37" s="15">
        <f t="shared" si="4"/>
        <v>0</v>
      </c>
      <c r="K37" s="15">
        <f t="shared" si="4"/>
        <v>0</v>
      </c>
      <c r="L37" s="15">
        <f t="shared" si="4"/>
        <v>0</v>
      </c>
      <c r="M37" s="15">
        <f t="shared" si="4"/>
        <v>0</v>
      </c>
      <c r="N37" s="15">
        <f t="shared" si="4"/>
        <v>0</v>
      </c>
      <c r="O37" s="15">
        <f t="shared" si="4"/>
        <v>0</v>
      </c>
      <c r="P37" s="15">
        <f t="shared" si="4"/>
        <v>0</v>
      </c>
      <c r="Q37" s="15">
        <f t="shared" si="4"/>
        <v>0</v>
      </c>
      <c r="R37" s="125">
        <f t="shared" si="4"/>
        <v>1</v>
      </c>
      <c r="S37" s="15">
        <f t="shared" si="4"/>
        <v>0</v>
      </c>
      <c r="T37" s="15">
        <f t="shared" si="4"/>
        <v>0</v>
      </c>
      <c r="U37" s="15">
        <f t="shared" si="4"/>
        <v>0</v>
      </c>
      <c r="V37" s="125">
        <f t="shared" si="4"/>
        <v>15</v>
      </c>
      <c r="W37" s="15">
        <f t="shared" si="4"/>
        <v>0</v>
      </c>
      <c r="X37" s="15">
        <f t="shared" si="4"/>
        <v>0</v>
      </c>
      <c r="Y37" s="15">
        <f t="shared" si="4"/>
        <v>0</v>
      </c>
      <c r="Z37" s="125">
        <f t="shared" si="4"/>
        <v>5</v>
      </c>
      <c r="AA37" s="15">
        <f t="shared" si="4"/>
        <v>0</v>
      </c>
      <c r="AB37" s="125">
        <f t="shared" si="4"/>
        <v>4</v>
      </c>
      <c r="AC37" s="15">
        <f t="shared" si="4"/>
        <v>0</v>
      </c>
      <c r="AD37" s="15">
        <f t="shared" si="4"/>
        <v>0</v>
      </c>
      <c r="AE37" s="15">
        <f t="shared" si="4"/>
        <v>0</v>
      </c>
      <c r="AF37" s="15">
        <f t="shared" si="4"/>
        <v>0</v>
      </c>
      <c r="AG37" s="15">
        <f t="shared" si="4"/>
        <v>0</v>
      </c>
      <c r="AH37" s="15">
        <f t="shared" si="4"/>
        <v>0</v>
      </c>
      <c r="AI37" s="15">
        <f t="shared" si="4"/>
        <v>0</v>
      </c>
      <c r="AJ37" s="15">
        <f t="shared" si="4"/>
        <v>0</v>
      </c>
      <c r="AK37" s="15">
        <f t="shared" si="4"/>
        <v>0</v>
      </c>
      <c r="AL37" s="15">
        <f t="shared" si="4"/>
        <v>0</v>
      </c>
      <c r="AM37" s="15">
        <f t="shared" si="4"/>
        <v>0</v>
      </c>
      <c r="AN37" s="15">
        <f t="shared" si="4"/>
        <v>0</v>
      </c>
      <c r="AO37" s="15">
        <f t="shared" si="4"/>
        <v>0</v>
      </c>
      <c r="AP37" s="15">
        <f t="shared" si="4"/>
        <v>0</v>
      </c>
      <c r="AQ37" s="15">
        <f t="shared" si="4"/>
        <v>0</v>
      </c>
      <c r="AR37" s="15">
        <f t="shared" si="4"/>
        <v>0</v>
      </c>
      <c r="AS37" s="15">
        <f t="shared" si="4"/>
        <v>0</v>
      </c>
      <c r="AT37" s="15">
        <f t="shared" si="4"/>
        <v>0</v>
      </c>
      <c r="AU37" s="15">
        <f t="shared" si="4"/>
        <v>0</v>
      </c>
      <c r="AV37" s="15">
        <f t="shared" si="4"/>
        <v>0</v>
      </c>
      <c r="AW37" s="15">
        <f t="shared" si="4"/>
        <v>0</v>
      </c>
      <c r="AX37" s="15">
        <f t="shared" si="4"/>
        <v>0</v>
      </c>
      <c r="AY37" s="15">
        <f t="shared" si="4"/>
        <v>0</v>
      </c>
      <c r="AZ37" s="15">
        <f t="shared" si="4"/>
        <v>0</v>
      </c>
      <c r="BA37" s="15">
        <f t="shared" si="4"/>
        <v>0</v>
      </c>
      <c r="BB37" s="15">
        <f t="shared" si="4"/>
        <v>0</v>
      </c>
      <c r="BC37" s="15">
        <f t="shared" si="4"/>
        <v>0</v>
      </c>
      <c r="BD37" s="15">
        <f t="shared" si="4"/>
        <v>0</v>
      </c>
      <c r="BE37" s="15">
        <f t="shared" si="4"/>
        <v>0</v>
      </c>
      <c r="BF37" s="15">
        <f t="shared" si="4"/>
        <v>0</v>
      </c>
      <c r="BG37" s="15">
        <f t="shared" si="4"/>
        <v>0</v>
      </c>
      <c r="BH37" s="85"/>
      <c r="BI37" s="85"/>
      <c r="BJ37" s="85"/>
      <c r="BK37" s="85">
        <v>43920</v>
      </c>
      <c r="BL37" s="2">
        <v>17</v>
      </c>
      <c r="BM37" s="15">
        <f t="shared" si="1"/>
        <v>220</v>
      </c>
    </row>
    <row r="38" spans="1:65">
      <c r="A38" s="2" t="s">
        <v>1131</v>
      </c>
      <c r="B38" s="126">
        <f t="shared" ref="B38:BG38" si="5">B6-D6</f>
        <v>3</v>
      </c>
      <c r="C38" s="44">
        <f t="shared" si="5"/>
        <v>3</v>
      </c>
      <c r="D38" s="125">
        <f t="shared" si="5"/>
        <v>5</v>
      </c>
      <c r="E38" s="15">
        <f t="shared" si="5"/>
        <v>1</v>
      </c>
      <c r="F38" s="125">
        <f t="shared" si="5"/>
        <v>22</v>
      </c>
      <c r="G38" s="15">
        <f t="shared" si="5"/>
        <v>1</v>
      </c>
      <c r="H38" s="125">
        <f t="shared" si="5"/>
        <v>10</v>
      </c>
      <c r="I38" s="15">
        <f t="shared" si="5"/>
        <v>3</v>
      </c>
      <c r="J38" s="125">
        <f t="shared" si="5"/>
        <v>9</v>
      </c>
      <c r="K38" s="15">
        <f t="shared" si="5"/>
        <v>-1</v>
      </c>
      <c r="L38" s="15">
        <f t="shared" si="5"/>
        <v>0</v>
      </c>
      <c r="M38" s="15">
        <f t="shared" si="5"/>
        <v>1</v>
      </c>
      <c r="N38" s="125">
        <f t="shared" si="5"/>
        <v>13</v>
      </c>
      <c r="O38" s="15">
        <f t="shared" si="5"/>
        <v>0</v>
      </c>
      <c r="P38" s="15">
        <f t="shared" si="5"/>
        <v>0</v>
      </c>
      <c r="Q38" s="15">
        <f t="shared" si="5"/>
        <v>0</v>
      </c>
      <c r="R38" s="125">
        <f t="shared" si="5"/>
        <v>4</v>
      </c>
      <c r="S38" s="15">
        <f t="shared" si="5"/>
        <v>0</v>
      </c>
      <c r="T38" s="125">
        <f t="shared" si="5"/>
        <v>1</v>
      </c>
      <c r="U38" s="15">
        <f t="shared" si="5"/>
        <v>0</v>
      </c>
      <c r="V38" s="125">
        <f t="shared" si="5"/>
        <v>2</v>
      </c>
      <c r="W38" s="15">
        <f t="shared" si="5"/>
        <v>0</v>
      </c>
      <c r="X38" s="15">
        <f t="shared" si="5"/>
        <v>0</v>
      </c>
      <c r="Y38" s="15">
        <f t="shared" si="5"/>
        <v>1</v>
      </c>
      <c r="Z38" s="125">
        <f t="shared" si="5"/>
        <v>2</v>
      </c>
      <c r="AA38" s="15">
        <f t="shared" si="5"/>
        <v>0</v>
      </c>
      <c r="AB38" s="125">
        <f t="shared" si="5"/>
        <v>6</v>
      </c>
      <c r="AC38" s="15">
        <f t="shared" si="5"/>
        <v>0</v>
      </c>
      <c r="AD38" s="125">
        <f t="shared" si="5"/>
        <v>2</v>
      </c>
      <c r="AE38" s="15">
        <f t="shared" si="5"/>
        <v>0</v>
      </c>
      <c r="AF38" s="125">
        <f t="shared" si="5"/>
        <v>1</v>
      </c>
      <c r="AG38" s="15">
        <f t="shared" si="5"/>
        <v>0</v>
      </c>
      <c r="AH38" s="15">
        <f t="shared" si="5"/>
        <v>0</v>
      </c>
      <c r="AI38" s="15">
        <f t="shared" si="5"/>
        <v>0</v>
      </c>
      <c r="AJ38" s="15">
        <f t="shared" si="5"/>
        <v>0</v>
      </c>
      <c r="AK38" s="15">
        <f t="shared" si="5"/>
        <v>0</v>
      </c>
      <c r="AL38" s="125">
        <f t="shared" si="5"/>
        <v>1</v>
      </c>
      <c r="AM38" s="15">
        <f t="shared" si="5"/>
        <v>0</v>
      </c>
      <c r="AN38" s="15">
        <f t="shared" si="5"/>
        <v>0</v>
      </c>
      <c r="AO38" s="15">
        <f t="shared" si="5"/>
        <v>0</v>
      </c>
      <c r="AP38" s="15">
        <f t="shared" si="5"/>
        <v>0</v>
      </c>
      <c r="AQ38" s="15">
        <f t="shared" si="5"/>
        <v>0</v>
      </c>
      <c r="AR38" s="125">
        <f t="shared" si="5"/>
        <v>2</v>
      </c>
      <c r="AS38" s="15">
        <f t="shared" si="5"/>
        <v>0</v>
      </c>
      <c r="AT38" s="125">
        <f t="shared" si="5"/>
        <v>2</v>
      </c>
      <c r="AU38" s="15">
        <f t="shared" si="5"/>
        <v>0</v>
      </c>
      <c r="AV38" s="15">
        <f t="shared" si="5"/>
        <v>0</v>
      </c>
      <c r="AW38" s="15">
        <f t="shared" si="5"/>
        <v>0</v>
      </c>
      <c r="AX38" s="15">
        <f t="shared" si="5"/>
        <v>0</v>
      </c>
      <c r="AY38" s="15">
        <f t="shared" si="5"/>
        <v>0</v>
      </c>
      <c r="AZ38" s="15">
        <f t="shared" si="5"/>
        <v>0</v>
      </c>
      <c r="BA38" s="15">
        <f t="shared" si="5"/>
        <v>0</v>
      </c>
      <c r="BB38" s="15">
        <f t="shared" si="5"/>
        <v>0</v>
      </c>
      <c r="BC38" s="15">
        <f t="shared" si="5"/>
        <v>0</v>
      </c>
      <c r="BD38" s="15">
        <f t="shared" si="5"/>
        <v>0</v>
      </c>
      <c r="BE38" s="15">
        <f t="shared" si="5"/>
        <v>0</v>
      </c>
      <c r="BF38" s="15">
        <f t="shared" si="5"/>
        <v>0</v>
      </c>
      <c r="BG38" s="15">
        <f t="shared" si="5"/>
        <v>0</v>
      </c>
      <c r="BH38" s="85"/>
      <c r="BI38" s="85"/>
      <c r="BJ38" s="85"/>
      <c r="BK38" s="85">
        <v>43919</v>
      </c>
      <c r="BL38" s="2">
        <v>22</v>
      </c>
      <c r="BM38" s="15">
        <f t="shared" si="1"/>
        <v>203</v>
      </c>
    </row>
    <row r="39" spans="1:65">
      <c r="A39" s="2" t="s">
        <v>333</v>
      </c>
      <c r="B39" s="44">
        <f t="shared" ref="B39:BG39" si="6">B7-D7</f>
        <v>0</v>
      </c>
      <c r="C39" s="44">
        <f t="shared" si="6"/>
        <v>0</v>
      </c>
      <c r="D39" s="15">
        <f t="shared" si="6"/>
        <v>0</v>
      </c>
      <c r="E39" s="15">
        <f t="shared" si="6"/>
        <v>0</v>
      </c>
      <c r="F39" s="125">
        <f t="shared" si="6"/>
        <v>1</v>
      </c>
      <c r="G39" s="15">
        <f t="shared" si="6"/>
        <v>0</v>
      </c>
      <c r="H39" s="15">
        <f t="shared" si="6"/>
        <v>0</v>
      </c>
      <c r="I39" s="15">
        <f t="shared" si="6"/>
        <v>0</v>
      </c>
      <c r="J39" s="15">
        <f t="shared" si="6"/>
        <v>0</v>
      </c>
      <c r="K39" s="15">
        <f t="shared" si="6"/>
        <v>0</v>
      </c>
      <c r="L39" s="15">
        <f t="shared" si="6"/>
        <v>0</v>
      </c>
      <c r="M39" s="15">
        <f t="shared" si="6"/>
        <v>0</v>
      </c>
      <c r="N39" s="15">
        <f t="shared" si="6"/>
        <v>0</v>
      </c>
      <c r="O39" s="15">
        <f t="shared" si="6"/>
        <v>0</v>
      </c>
      <c r="P39" s="125">
        <f t="shared" si="6"/>
        <v>2</v>
      </c>
      <c r="Q39" s="15">
        <f t="shared" si="6"/>
        <v>0</v>
      </c>
      <c r="R39" s="125">
        <f t="shared" si="6"/>
        <v>3</v>
      </c>
      <c r="S39" s="15">
        <f t="shared" si="6"/>
        <v>0</v>
      </c>
      <c r="T39" s="125">
        <f t="shared" si="6"/>
        <v>2</v>
      </c>
      <c r="U39" s="15">
        <f t="shared" si="6"/>
        <v>0</v>
      </c>
      <c r="V39" s="125">
        <f t="shared" si="6"/>
        <v>4</v>
      </c>
      <c r="W39" s="15">
        <f t="shared" si="6"/>
        <v>0</v>
      </c>
      <c r="X39" s="125">
        <f t="shared" si="6"/>
        <v>1</v>
      </c>
      <c r="Y39" s="15">
        <f t="shared" si="6"/>
        <v>0</v>
      </c>
      <c r="Z39" s="15">
        <f t="shared" si="6"/>
        <v>0</v>
      </c>
      <c r="AA39" s="15">
        <f t="shared" si="6"/>
        <v>0</v>
      </c>
      <c r="AB39" s="15">
        <f t="shared" si="6"/>
        <v>0</v>
      </c>
      <c r="AC39" s="15">
        <f t="shared" si="6"/>
        <v>0</v>
      </c>
      <c r="AD39" s="15">
        <f t="shared" si="6"/>
        <v>0</v>
      </c>
      <c r="AE39" s="15">
        <f t="shared" si="6"/>
        <v>0</v>
      </c>
      <c r="AF39" s="15">
        <f t="shared" si="6"/>
        <v>0</v>
      </c>
      <c r="AG39" s="15">
        <f t="shared" si="6"/>
        <v>0</v>
      </c>
      <c r="AH39" s="15">
        <f t="shared" si="6"/>
        <v>0</v>
      </c>
      <c r="AI39" s="15">
        <f t="shared" si="6"/>
        <v>0</v>
      </c>
      <c r="AJ39" s="15">
        <f t="shared" si="6"/>
        <v>0</v>
      </c>
      <c r="AK39" s="15">
        <f t="shared" si="6"/>
        <v>0</v>
      </c>
      <c r="AL39" s="125">
        <f t="shared" si="6"/>
        <v>0</v>
      </c>
      <c r="AM39" s="15">
        <f t="shared" si="6"/>
        <v>0</v>
      </c>
      <c r="AN39" s="15">
        <f t="shared" si="6"/>
        <v>0</v>
      </c>
      <c r="AO39" s="15">
        <f t="shared" si="6"/>
        <v>0</v>
      </c>
      <c r="AP39" s="15">
        <f t="shared" si="6"/>
        <v>0</v>
      </c>
      <c r="AQ39" s="15">
        <f t="shared" si="6"/>
        <v>0</v>
      </c>
      <c r="AR39" s="15">
        <f t="shared" si="6"/>
        <v>0</v>
      </c>
      <c r="AS39" s="15">
        <f t="shared" si="6"/>
        <v>0</v>
      </c>
      <c r="AT39" s="125">
        <f t="shared" si="6"/>
        <v>4</v>
      </c>
      <c r="AU39" s="15">
        <f t="shared" si="6"/>
        <v>0</v>
      </c>
      <c r="AV39" s="15">
        <f t="shared" si="6"/>
        <v>0</v>
      </c>
      <c r="AW39" s="15">
        <f t="shared" si="6"/>
        <v>0</v>
      </c>
      <c r="AX39" s="15">
        <f t="shared" si="6"/>
        <v>0</v>
      </c>
      <c r="AY39" s="15">
        <f t="shared" si="6"/>
        <v>0</v>
      </c>
      <c r="AZ39" s="15">
        <f t="shared" si="6"/>
        <v>0</v>
      </c>
      <c r="BA39" s="15">
        <f t="shared" si="6"/>
        <v>0</v>
      </c>
      <c r="BB39" s="15">
        <f t="shared" si="6"/>
        <v>0</v>
      </c>
      <c r="BC39" s="15">
        <f t="shared" si="6"/>
        <v>0</v>
      </c>
      <c r="BD39" s="15">
        <f t="shared" si="6"/>
        <v>0</v>
      </c>
      <c r="BE39" s="15">
        <f t="shared" si="6"/>
        <v>0</v>
      </c>
      <c r="BF39" s="15">
        <f t="shared" si="6"/>
        <v>0</v>
      </c>
      <c r="BG39" s="15">
        <f t="shared" si="6"/>
        <v>0</v>
      </c>
      <c r="BH39" s="85"/>
      <c r="BI39" s="85"/>
      <c r="BJ39" s="85"/>
      <c r="BK39" s="85">
        <v>43918</v>
      </c>
      <c r="BL39" s="2">
        <v>28</v>
      </c>
      <c r="BM39" s="15">
        <f t="shared" si="1"/>
        <v>181</v>
      </c>
    </row>
    <row r="40" spans="1:65">
      <c r="A40" s="124" t="s">
        <v>524</v>
      </c>
      <c r="B40" s="126">
        <f t="shared" ref="B40:BG40" si="7">B8-D8</f>
        <v>2</v>
      </c>
      <c r="C40" s="44">
        <f t="shared" si="7"/>
        <v>0</v>
      </c>
      <c r="D40" s="125">
        <f t="shared" si="7"/>
        <v>4</v>
      </c>
      <c r="E40" s="15">
        <f t="shared" si="7"/>
        <v>0</v>
      </c>
      <c r="F40" s="127">
        <f t="shared" si="7"/>
        <v>-3</v>
      </c>
      <c r="G40" s="15">
        <f t="shared" si="7"/>
        <v>0</v>
      </c>
      <c r="H40" s="127">
        <f t="shared" si="7"/>
        <v>3</v>
      </c>
      <c r="I40" s="15">
        <f t="shared" si="7"/>
        <v>0</v>
      </c>
      <c r="J40" s="125">
        <f t="shared" si="7"/>
        <v>9</v>
      </c>
      <c r="K40" s="15">
        <f t="shared" si="7"/>
        <v>0</v>
      </c>
      <c r="L40" s="15">
        <f t="shared" si="7"/>
        <v>0</v>
      </c>
      <c r="M40" s="15">
        <f t="shared" si="7"/>
        <v>0</v>
      </c>
      <c r="N40" s="125">
        <f t="shared" si="7"/>
        <v>3</v>
      </c>
      <c r="O40" s="15">
        <f t="shared" si="7"/>
        <v>0</v>
      </c>
      <c r="P40" s="15">
        <f t="shared" si="7"/>
        <v>0</v>
      </c>
      <c r="Q40" s="15">
        <f t="shared" si="7"/>
        <v>0</v>
      </c>
      <c r="R40" s="125">
        <f t="shared" si="7"/>
        <v>2</v>
      </c>
      <c r="S40" s="15">
        <f t="shared" si="7"/>
        <v>0</v>
      </c>
      <c r="T40" s="15">
        <f t="shared" si="7"/>
        <v>0</v>
      </c>
      <c r="U40" s="15">
        <f t="shared" si="7"/>
        <v>0</v>
      </c>
      <c r="V40" s="15">
        <f t="shared" si="7"/>
        <v>0</v>
      </c>
      <c r="W40" s="15">
        <f t="shared" si="7"/>
        <v>0</v>
      </c>
      <c r="X40" s="15">
        <f t="shared" si="7"/>
        <v>0</v>
      </c>
      <c r="Y40" s="15">
        <f t="shared" si="7"/>
        <v>0</v>
      </c>
      <c r="Z40" s="15">
        <f t="shared" si="7"/>
        <v>0</v>
      </c>
      <c r="AA40" s="15">
        <f t="shared" si="7"/>
        <v>0</v>
      </c>
      <c r="AB40" s="125">
        <f t="shared" si="7"/>
        <v>1</v>
      </c>
      <c r="AC40" s="15">
        <f t="shared" si="7"/>
        <v>0</v>
      </c>
      <c r="AD40" s="15">
        <f t="shared" si="7"/>
        <v>0</v>
      </c>
      <c r="AE40" s="15">
        <f t="shared" si="7"/>
        <v>0</v>
      </c>
      <c r="AF40" s="15">
        <f t="shared" si="7"/>
        <v>0</v>
      </c>
      <c r="AG40" s="15">
        <f t="shared" si="7"/>
        <v>0</v>
      </c>
      <c r="AH40" s="15">
        <f t="shared" si="7"/>
        <v>0</v>
      </c>
      <c r="AI40" s="15">
        <f t="shared" si="7"/>
        <v>0</v>
      </c>
      <c r="AJ40" s="15">
        <f t="shared" si="7"/>
        <v>0</v>
      </c>
      <c r="AK40" s="15">
        <f t="shared" si="7"/>
        <v>0</v>
      </c>
      <c r="AL40" s="125">
        <f t="shared" si="7"/>
        <v>1</v>
      </c>
      <c r="AM40" s="15">
        <f t="shared" si="7"/>
        <v>0</v>
      </c>
      <c r="AN40" s="15">
        <f t="shared" si="7"/>
        <v>0</v>
      </c>
      <c r="AO40" s="15">
        <f t="shared" si="7"/>
        <v>0</v>
      </c>
      <c r="AP40" s="15">
        <f t="shared" si="7"/>
        <v>0</v>
      </c>
      <c r="AQ40" s="15">
        <f t="shared" si="7"/>
        <v>0</v>
      </c>
      <c r="AR40" s="15">
        <f t="shared" si="7"/>
        <v>0</v>
      </c>
      <c r="AS40" s="15">
        <f t="shared" si="7"/>
        <v>0</v>
      </c>
      <c r="AT40" s="125">
        <f t="shared" si="7"/>
        <v>1</v>
      </c>
      <c r="AU40" s="15">
        <f t="shared" si="7"/>
        <v>0</v>
      </c>
      <c r="AV40" s="15">
        <f t="shared" si="7"/>
        <v>0</v>
      </c>
      <c r="AW40" s="15">
        <f t="shared" si="7"/>
        <v>0</v>
      </c>
      <c r="AX40" s="15">
        <f t="shared" si="7"/>
        <v>0</v>
      </c>
      <c r="AY40" s="15">
        <f t="shared" si="7"/>
        <v>0</v>
      </c>
      <c r="AZ40" s="15">
        <f t="shared" si="7"/>
        <v>0</v>
      </c>
      <c r="BA40" s="15">
        <f t="shared" si="7"/>
        <v>0</v>
      </c>
      <c r="BB40" s="15">
        <f t="shared" si="7"/>
        <v>0</v>
      </c>
      <c r="BC40" s="15">
        <f t="shared" si="7"/>
        <v>0</v>
      </c>
      <c r="BD40" s="15">
        <f t="shared" si="7"/>
        <v>0</v>
      </c>
      <c r="BE40" s="15">
        <f t="shared" si="7"/>
        <v>0</v>
      </c>
      <c r="BF40" s="15">
        <f t="shared" si="7"/>
        <v>0</v>
      </c>
      <c r="BG40" s="15">
        <f t="shared" si="7"/>
        <v>0</v>
      </c>
      <c r="BH40" s="85"/>
      <c r="BI40" s="85"/>
      <c r="BJ40" s="85"/>
      <c r="BK40" s="85">
        <v>43917</v>
      </c>
      <c r="BL40" s="2">
        <v>28</v>
      </c>
      <c r="BM40" s="15">
        <f t="shared" si="1"/>
        <v>153</v>
      </c>
    </row>
    <row r="41" spans="1:65">
      <c r="A41" s="2" t="s">
        <v>1136</v>
      </c>
      <c r="B41" s="44">
        <f t="shared" ref="B41:BG41" si="8">B9-D9</f>
        <v>0</v>
      </c>
      <c r="C41" s="44">
        <f t="shared" si="8"/>
        <v>0</v>
      </c>
      <c r="D41" s="15">
        <f t="shared" si="8"/>
        <v>0</v>
      </c>
      <c r="E41" s="15">
        <f t="shared" si="8"/>
        <v>0</v>
      </c>
      <c r="F41" s="125">
        <f t="shared" si="8"/>
        <v>8</v>
      </c>
      <c r="G41" s="15">
        <f t="shared" si="8"/>
        <v>0</v>
      </c>
      <c r="H41" s="15">
        <f t="shared" si="8"/>
        <v>0</v>
      </c>
      <c r="I41" s="15">
        <f t="shared" si="8"/>
        <v>0</v>
      </c>
      <c r="J41" s="15">
        <f t="shared" si="8"/>
        <v>0</v>
      </c>
      <c r="K41" s="15">
        <f t="shared" si="8"/>
        <v>0</v>
      </c>
      <c r="L41" s="15">
        <f t="shared" si="8"/>
        <v>0</v>
      </c>
      <c r="M41" s="15">
        <f t="shared" si="8"/>
        <v>0</v>
      </c>
      <c r="N41" s="15">
        <f t="shared" si="8"/>
        <v>0</v>
      </c>
      <c r="O41" s="15">
        <f t="shared" si="8"/>
        <v>0</v>
      </c>
      <c r="P41" s="15">
        <f t="shared" si="8"/>
        <v>0</v>
      </c>
      <c r="Q41" s="15">
        <f t="shared" si="8"/>
        <v>0</v>
      </c>
      <c r="R41" s="15">
        <f t="shared" si="8"/>
        <v>0</v>
      </c>
      <c r="S41" s="15">
        <f t="shared" si="8"/>
        <v>0</v>
      </c>
      <c r="T41" s="15">
        <f t="shared" si="8"/>
        <v>0</v>
      </c>
      <c r="U41" s="15">
        <f t="shared" si="8"/>
        <v>0</v>
      </c>
      <c r="V41" s="15">
        <f t="shared" si="8"/>
        <v>0</v>
      </c>
      <c r="W41" s="15">
        <f t="shared" si="8"/>
        <v>0</v>
      </c>
      <c r="X41" s="15">
        <f t="shared" si="8"/>
        <v>0</v>
      </c>
      <c r="Y41" s="15">
        <f t="shared" si="8"/>
        <v>0</v>
      </c>
      <c r="Z41" s="15">
        <f t="shared" si="8"/>
        <v>0</v>
      </c>
      <c r="AA41" s="15">
        <f t="shared" si="8"/>
        <v>0</v>
      </c>
      <c r="AB41" s="15">
        <f t="shared" si="8"/>
        <v>0</v>
      </c>
      <c r="AC41" s="15">
        <f t="shared" si="8"/>
        <v>0</v>
      </c>
      <c r="AD41" s="15">
        <f t="shared" si="8"/>
        <v>0</v>
      </c>
      <c r="AE41" s="15">
        <f t="shared" si="8"/>
        <v>0</v>
      </c>
      <c r="AF41" s="15">
        <f t="shared" si="8"/>
        <v>0</v>
      </c>
      <c r="AG41" s="15">
        <f t="shared" si="8"/>
        <v>0</v>
      </c>
      <c r="AH41" s="15">
        <f t="shared" si="8"/>
        <v>0</v>
      </c>
      <c r="AI41" s="15">
        <f t="shared" si="8"/>
        <v>0</v>
      </c>
      <c r="AJ41" s="15">
        <f t="shared" si="8"/>
        <v>0</v>
      </c>
      <c r="AK41" s="15">
        <f t="shared" si="8"/>
        <v>0</v>
      </c>
      <c r="AL41" s="15">
        <f t="shared" si="8"/>
        <v>0</v>
      </c>
      <c r="AM41" s="15">
        <f t="shared" si="8"/>
        <v>0</v>
      </c>
      <c r="AN41" s="15">
        <f t="shared" si="8"/>
        <v>0</v>
      </c>
      <c r="AO41" s="15">
        <f t="shared" si="8"/>
        <v>0</v>
      </c>
      <c r="AP41" s="15">
        <f t="shared" si="8"/>
        <v>0</v>
      </c>
      <c r="AQ41" s="15">
        <f t="shared" si="8"/>
        <v>0</v>
      </c>
      <c r="AR41" s="15">
        <f t="shared" si="8"/>
        <v>0</v>
      </c>
      <c r="AS41" s="15">
        <f t="shared" si="8"/>
        <v>0</v>
      </c>
      <c r="AT41" s="15">
        <f t="shared" si="8"/>
        <v>0</v>
      </c>
      <c r="AU41" s="15">
        <f t="shared" si="8"/>
        <v>0</v>
      </c>
      <c r="AV41" s="15">
        <f t="shared" si="8"/>
        <v>0</v>
      </c>
      <c r="AW41" s="15">
        <f t="shared" si="8"/>
        <v>0</v>
      </c>
      <c r="AX41" s="15">
        <f t="shared" si="8"/>
        <v>0</v>
      </c>
      <c r="AY41" s="15">
        <f t="shared" si="8"/>
        <v>0</v>
      </c>
      <c r="AZ41" s="15">
        <f t="shared" si="8"/>
        <v>0</v>
      </c>
      <c r="BA41" s="15">
        <f t="shared" si="8"/>
        <v>0</v>
      </c>
      <c r="BB41" s="15">
        <f t="shared" si="8"/>
        <v>0</v>
      </c>
      <c r="BC41" s="15">
        <f t="shared" si="8"/>
        <v>0</v>
      </c>
      <c r="BD41" s="15">
        <f t="shared" si="8"/>
        <v>0</v>
      </c>
      <c r="BE41" s="15">
        <f t="shared" si="8"/>
        <v>0</v>
      </c>
      <c r="BF41" s="15">
        <f t="shared" si="8"/>
        <v>0</v>
      </c>
      <c r="BG41" s="15">
        <f t="shared" si="8"/>
        <v>0</v>
      </c>
      <c r="BH41" s="85"/>
      <c r="BI41" s="85"/>
      <c r="BJ41" s="85"/>
      <c r="BK41" s="85">
        <v>43916</v>
      </c>
      <c r="BL41" s="2">
        <v>3</v>
      </c>
      <c r="BM41" s="15">
        <f t="shared" si="1"/>
        <v>125</v>
      </c>
    </row>
    <row r="42" spans="1:65">
      <c r="A42" s="2" t="s">
        <v>1137</v>
      </c>
      <c r="B42" s="44">
        <f t="shared" ref="B42:BG42" si="9">B10-D10</f>
        <v>0</v>
      </c>
      <c r="C42" s="44">
        <f t="shared" si="9"/>
        <v>0</v>
      </c>
      <c r="D42" s="15">
        <f t="shared" si="9"/>
        <v>0</v>
      </c>
      <c r="E42" s="15">
        <f t="shared" si="9"/>
        <v>0</v>
      </c>
      <c r="F42" s="125">
        <f t="shared" si="9"/>
        <v>0</v>
      </c>
      <c r="G42" s="15">
        <f t="shared" si="9"/>
        <v>0</v>
      </c>
      <c r="H42" s="15">
        <f t="shared" si="9"/>
        <v>0</v>
      </c>
      <c r="I42" s="15">
        <f t="shared" si="9"/>
        <v>0</v>
      </c>
      <c r="J42" s="125">
        <f t="shared" si="9"/>
        <v>1</v>
      </c>
      <c r="K42" s="15">
        <f t="shared" si="9"/>
        <v>0</v>
      </c>
      <c r="L42" s="125">
        <f t="shared" si="9"/>
        <v>1</v>
      </c>
      <c r="M42" s="15">
        <f t="shared" si="9"/>
        <v>0</v>
      </c>
      <c r="N42" s="125">
        <f t="shared" si="9"/>
        <v>2</v>
      </c>
      <c r="O42" s="15">
        <f t="shared" si="9"/>
        <v>0</v>
      </c>
      <c r="P42" s="15">
        <f t="shared" si="9"/>
        <v>0</v>
      </c>
      <c r="Q42" s="15">
        <f t="shared" si="9"/>
        <v>0</v>
      </c>
      <c r="R42" s="125">
        <f t="shared" si="9"/>
        <v>1</v>
      </c>
      <c r="S42" s="15">
        <f t="shared" si="9"/>
        <v>1</v>
      </c>
      <c r="T42" s="15">
        <f t="shared" si="9"/>
        <v>0</v>
      </c>
      <c r="U42" s="15">
        <f t="shared" si="9"/>
        <v>0</v>
      </c>
      <c r="V42" s="15">
        <f t="shared" si="9"/>
        <v>0</v>
      </c>
      <c r="W42" s="15">
        <f t="shared" si="9"/>
        <v>0</v>
      </c>
      <c r="X42" s="15">
        <f t="shared" si="9"/>
        <v>0</v>
      </c>
      <c r="Y42" s="15">
        <f t="shared" si="9"/>
        <v>0</v>
      </c>
      <c r="Z42" s="15">
        <f t="shared" si="9"/>
        <v>0</v>
      </c>
      <c r="AA42" s="15">
        <f t="shared" si="9"/>
        <v>0</v>
      </c>
      <c r="AB42" s="15">
        <f t="shared" si="9"/>
        <v>0</v>
      </c>
      <c r="AC42" s="15">
        <f t="shared" si="9"/>
        <v>0</v>
      </c>
      <c r="AD42" s="15">
        <f t="shared" si="9"/>
        <v>0</v>
      </c>
      <c r="AE42" s="15">
        <f t="shared" si="9"/>
        <v>0</v>
      </c>
      <c r="AF42" s="15">
        <f t="shared" si="9"/>
        <v>0</v>
      </c>
      <c r="AG42" s="15">
        <f t="shared" si="9"/>
        <v>0</v>
      </c>
      <c r="AH42" s="15">
        <f t="shared" si="9"/>
        <v>0</v>
      </c>
      <c r="AI42" s="15">
        <f t="shared" si="9"/>
        <v>0</v>
      </c>
      <c r="AJ42" s="15">
        <f t="shared" si="9"/>
        <v>0</v>
      </c>
      <c r="AK42" s="15">
        <f t="shared" si="9"/>
        <v>0</v>
      </c>
      <c r="AL42" s="15">
        <f t="shared" si="9"/>
        <v>0</v>
      </c>
      <c r="AM42" s="15">
        <f t="shared" si="9"/>
        <v>0</v>
      </c>
      <c r="AN42" s="15">
        <f t="shared" si="9"/>
        <v>0</v>
      </c>
      <c r="AO42" s="15">
        <f t="shared" si="9"/>
        <v>0</v>
      </c>
      <c r="AP42" s="15">
        <f t="shared" si="9"/>
        <v>0</v>
      </c>
      <c r="AQ42" s="15">
        <f t="shared" si="9"/>
        <v>0</v>
      </c>
      <c r="AR42" s="15">
        <f t="shared" si="9"/>
        <v>0</v>
      </c>
      <c r="AS42" s="15">
        <f t="shared" si="9"/>
        <v>0</v>
      </c>
      <c r="AT42" s="15">
        <f t="shared" si="9"/>
        <v>0</v>
      </c>
      <c r="AU42" s="15">
        <f t="shared" si="9"/>
        <v>0</v>
      </c>
      <c r="AV42" s="15">
        <f t="shared" si="9"/>
        <v>0</v>
      </c>
      <c r="AW42" s="15">
        <f t="shared" si="9"/>
        <v>0</v>
      </c>
      <c r="AX42" s="15">
        <f t="shared" si="9"/>
        <v>0</v>
      </c>
      <c r="AY42" s="15">
        <f t="shared" si="9"/>
        <v>0</v>
      </c>
      <c r="AZ42" s="15">
        <f t="shared" si="9"/>
        <v>0</v>
      </c>
      <c r="BA42" s="15">
        <f t="shared" si="9"/>
        <v>0</v>
      </c>
      <c r="BB42" s="15">
        <f t="shared" si="9"/>
        <v>0</v>
      </c>
      <c r="BC42" s="15">
        <f t="shared" si="9"/>
        <v>0</v>
      </c>
      <c r="BD42" s="15">
        <f t="shared" si="9"/>
        <v>0</v>
      </c>
      <c r="BE42" s="15">
        <f t="shared" si="9"/>
        <v>0</v>
      </c>
      <c r="BF42" s="15">
        <f t="shared" si="9"/>
        <v>0</v>
      </c>
      <c r="BG42" s="15">
        <f t="shared" si="9"/>
        <v>0</v>
      </c>
      <c r="BH42" s="85"/>
      <c r="BI42" s="85"/>
      <c r="BJ42" s="85"/>
      <c r="BK42" s="85">
        <v>43915</v>
      </c>
      <c r="BL42" s="2">
        <v>15</v>
      </c>
      <c r="BM42" s="15">
        <f t="shared" si="1"/>
        <v>122</v>
      </c>
    </row>
    <row r="43" spans="1:65">
      <c r="A43" s="2" t="s">
        <v>331</v>
      </c>
      <c r="B43" s="44">
        <f t="shared" ref="B43:BG43" si="10">B11-D11</f>
        <v>0</v>
      </c>
      <c r="C43" s="44">
        <f t="shared" si="10"/>
        <v>0</v>
      </c>
      <c r="D43" s="15">
        <f t="shared" si="10"/>
        <v>0</v>
      </c>
      <c r="E43" s="15">
        <f t="shared" si="10"/>
        <v>0</v>
      </c>
      <c r="F43" s="125">
        <f t="shared" si="10"/>
        <v>0</v>
      </c>
      <c r="G43" s="15">
        <f t="shared" si="10"/>
        <v>0</v>
      </c>
      <c r="H43" s="15">
        <f t="shared" si="10"/>
        <v>0</v>
      </c>
      <c r="I43" s="15">
        <f t="shared" si="10"/>
        <v>0</v>
      </c>
      <c r="J43" s="15">
        <f t="shared" si="10"/>
        <v>0</v>
      </c>
      <c r="K43" s="15">
        <f t="shared" si="10"/>
        <v>0</v>
      </c>
      <c r="L43" s="15">
        <f t="shared" si="10"/>
        <v>0</v>
      </c>
      <c r="M43" s="15">
        <f t="shared" si="10"/>
        <v>0</v>
      </c>
      <c r="N43" s="15">
        <f t="shared" si="10"/>
        <v>0</v>
      </c>
      <c r="O43" s="15">
        <f t="shared" si="10"/>
        <v>0</v>
      </c>
      <c r="P43" s="15">
        <f t="shared" si="10"/>
        <v>0</v>
      </c>
      <c r="Q43" s="15">
        <f t="shared" si="10"/>
        <v>0</v>
      </c>
      <c r="R43" s="15">
        <f t="shared" si="10"/>
        <v>0</v>
      </c>
      <c r="S43" s="15">
        <f t="shared" si="10"/>
        <v>0</v>
      </c>
      <c r="T43" s="15">
        <f t="shared" si="10"/>
        <v>0</v>
      </c>
      <c r="U43" s="15">
        <f t="shared" si="10"/>
        <v>0</v>
      </c>
      <c r="V43" s="15">
        <f t="shared" si="10"/>
        <v>0</v>
      </c>
      <c r="W43" s="15">
        <f t="shared" si="10"/>
        <v>0</v>
      </c>
      <c r="X43" s="15">
        <f t="shared" si="10"/>
        <v>0</v>
      </c>
      <c r="Y43" s="15">
        <f t="shared" si="10"/>
        <v>0</v>
      </c>
      <c r="Z43" s="15">
        <f t="shared" si="10"/>
        <v>0</v>
      </c>
      <c r="AA43" s="15">
        <f t="shared" si="10"/>
        <v>0</v>
      </c>
      <c r="AB43" s="15">
        <f t="shared" si="10"/>
        <v>0</v>
      </c>
      <c r="AC43" s="15">
        <f t="shared" si="10"/>
        <v>0</v>
      </c>
      <c r="AD43" s="15">
        <f t="shared" si="10"/>
        <v>0</v>
      </c>
      <c r="AE43" s="15">
        <f t="shared" si="10"/>
        <v>0</v>
      </c>
      <c r="AF43" s="15">
        <f t="shared" si="10"/>
        <v>0</v>
      </c>
      <c r="AG43" s="15">
        <f t="shared" si="10"/>
        <v>0</v>
      </c>
      <c r="AH43" s="15">
        <f t="shared" si="10"/>
        <v>1</v>
      </c>
      <c r="AI43" s="15">
        <f t="shared" si="10"/>
        <v>0</v>
      </c>
      <c r="AJ43" s="15">
        <f t="shared" si="10"/>
        <v>0</v>
      </c>
      <c r="AK43" s="15">
        <f t="shared" si="10"/>
        <v>0</v>
      </c>
      <c r="AL43" s="125">
        <f t="shared" si="10"/>
        <v>0</v>
      </c>
      <c r="AM43" s="15">
        <f t="shared" si="10"/>
        <v>0</v>
      </c>
      <c r="AN43" s="15">
        <f t="shared" si="10"/>
        <v>0</v>
      </c>
      <c r="AO43" s="15">
        <f t="shared" si="10"/>
        <v>0</v>
      </c>
      <c r="AP43" s="15">
        <f t="shared" si="10"/>
        <v>0</v>
      </c>
      <c r="AQ43" s="15">
        <f t="shared" si="10"/>
        <v>0</v>
      </c>
      <c r="AR43" s="125">
        <f t="shared" si="10"/>
        <v>1</v>
      </c>
      <c r="AS43" s="15">
        <f t="shared" si="10"/>
        <v>0</v>
      </c>
      <c r="AT43" s="125">
        <f t="shared" si="10"/>
        <v>2</v>
      </c>
      <c r="AU43" s="15">
        <f t="shared" si="10"/>
        <v>0</v>
      </c>
      <c r="AV43" s="15">
        <f t="shared" si="10"/>
        <v>0</v>
      </c>
      <c r="AW43" s="15">
        <f t="shared" si="10"/>
        <v>0</v>
      </c>
      <c r="AX43" s="15">
        <f t="shared" si="10"/>
        <v>0</v>
      </c>
      <c r="AY43" s="15">
        <f t="shared" si="10"/>
        <v>0</v>
      </c>
      <c r="AZ43" s="15">
        <f t="shared" si="10"/>
        <v>0</v>
      </c>
      <c r="BA43" s="15">
        <f t="shared" si="10"/>
        <v>0</v>
      </c>
      <c r="BB43" s="15">
        <f t="shared" si="10"/>
        <v>0</v>
      </c>
      <c r="BC43" s="15">
        <f t="shared" si="10"/>
        <v>0</v>
      </c>
      <c r="BD43" s="15">
        <f t="shared" si="10"/>
        <v>0</v>
      </c>
      <c r="BE43" s="15">
        <f t="shared" si="10"/>
        <v>0</v>
      </c>
      <c r="BF43" s="15">
        <f t="shared" si="10"/>
        <v>0</v>
      </c>
      <c r="BG43" s="15">
        <f t="shared" si="10"/>
        <v>0</v>
      </c>
      <c r="BH43" s="85"/>
      <c r="BI43" s="85"/>
      <c r="BJ43" s="85"/>
      <c r="BK43" s="85">
        <v>43914</v>
      </c>
      <c r="BL43" s="2">
        <v>18</v>
      </c>
      <c r="BM43" s="15">
        <f t="shared" si="1"/>
        <v>107</v>
      </c>
    </row>
    <row r="44" spans="1:65">
      <c r="A44" s="2" t="s">
        <v>1140</v>
      </c>
      <c r="B44" s="126">
        <f t="shared" ref="B44:BG44" si="11">B12-D12</f>
        <v>2</v>
      </c>
      <c r="C44" s="44">
        <f t="shared" si="11"/>
        <v>0</v>
      </c>
      <c r="D44" s="15">
        <f t="shared" si="11"/>
        <v>0</v>
      </c>
      <c r="E44" s="15">
        <f t="shared" si="11"/>
        <v>0</v>
      </c>
      <c r="F44" s="125">
        <f t="shared" si="11"/>
        <v>0</v>
      </c>
      <c r="G44" s="15">
        <f t="shared" si="11"/>
        <v>0</v>
      </c>
      <c r="H44" s="15">
        <f t="shared" si="11"/>
        <v>0</v>
      </c>
      <c r="I44" s="15">
        <f t="shared" si="11"/>
        <v>0</v>
      </c>
      <c r="J44" s="125">
        <f t="shared" si="11"/>
        <v>1</v>
      </c>
      <c r="K44" s="15">
        <f t="shared" si="11"/>
        <v>0</v>
      </c>
      <c r="L44" s="15">
        <f t="shared" si="11"/>
        <v>0</v>
      </c>
      <c r="M44" s="15">
        <f t="shared" si="11"/>
        <v>0</v>
      </c>
      <c r="N44" s="15">
        <f t="shared" si="11"/>
        <v>0</v>
      </c>
      <c r="O44" s="15">
        <f t="shared" si="11"/>
        <v>0</v>
      </c>
      <c r="P44" s="15">
        <f t="shared" si="11"/>
        <v>0</v>
      </c>
      <c r="Q44" s="15">
        <f t="shared" si="11"/>
        <v>0</v>
      </c>
      <c r="R44" s="15">
        <f t="shared" si="11"/>
        <v>0</v>
      </c>
      <c r="S44" s="15">
        <f t="shared" si="11"/>
        <v>0</v>
      </c>
      <c r="T44" s="15">
        <f t="shared" si="11"/>
        <v>0</v>
      </c>
      <c r="U44" s="15">
        <f t="shared" si="11"/>
        <v>0</v>
      </c>
      <c r="V44" s="15">
        <f t="shared" si="11"/>
        <v>0</v>
      </c>
      <c r="W44" s="15">
        <f t="shared" si="11"/>
        <v>0</v>
      </c>
      <c r="X44" s="15">
        <f t="shared" si="11"/>
        <v>0</v>
      </c>
      <c r="Y44" s="15">
        <f t="shared" si="11"/>
        <v>0</v>
      </c>
      <c r="Z44" s="15">
        <f t="shared" si="11"/>
        <v>0</v>
      </c>
      <c r="AA44" s="15">
        <f t="shared" si="11"/>
        <v>0</v>
      </c>
      <c r="AB44" s="125">
        <f t="shared" si="11"/>
        <v>2</v>
      </c>
      <c r="AC44" s="15">
        <f t="shared" si="11"/>
        <v>0</v>
      </c>
      <c r="AD44" s="15">
        <f t="shared" si="11"/>
        <v>0</v>
      </c>
      <c r="AE44" s="15">
        <f t="shared" si="11"/>
        <v>0</v>
      </c>
      <c r="AF44" s="15">
        <f t="shared" si="11"/>
        <v>0</v>
      </c>
      <c r="AG44" s="15">
        <f t="shared" si="11"/>
        <v>0</v>
      </c>
      <c r="AH44" s="15">
        <f t="shared" si="11"/>
        <v>0</v>
      </c>
      <c r="AI44" s="15">
        <f t="shared" si="11"/>
        <v>0</v>
      </c>
      <c r="AJ44" s="15">
        <f t="shared" si="11"/>
        <v>0</v>
      </c>
      <c r="AK44" s="15">
        <f t="shared" si="11"/>
        <v>0</v>
      </c>
      <c r="AL44" s="15">
        <f t="shared" si="11"/>
        <v>0</v>
      </c>
      <c r="AM44" s="15">
        <f t="shared" si="11"/>
        <v>0</v>
      </c>
      <c r="AN44" s="15">
        <f t="shared" si="11"/>
        <v>0</v>
      </c>
      <c r="AO44" s="15">
        <f t="shared" si="11"/>
        <v>0</v>
      </c>
      <c r="AP44" s="15">
        <f t="shared" si="11"/>
        <v>0</v>
      </c>
      <c r="AQ44" s="15">
        <f t="shared" si="11"/>
        <v>0</v>
      </c>
      <c r="AR44" s="15">
        <f t="shared" si="11"/>
        <v>0</v>
      </c>
      <c r="AS44" s="15">
        <f t="shared" si="11"/>
        <v>0</v>
      </c>
      <c r="AT44" s="15">
        <f t="shared" si="11"/>
        <v>0</v>
      </c>
      <c r="AU44" s="15">
        <f t="shared" si="11"/>
        <v>0</v>
      </c>
      <c r="AV44" s="15">
        <f t="shared" si="11"/>
        <v>0</v>
      </c>
      <c r="AW44" s="15">
        <f t="shared" si="11"/>
        <v>0</v>
      </c>
      <c r="AX44" s="15">
        <f t="shared" si="11"/>
        <v>0</v>
      </c>
      <c r="AY44" s="15">
        <f t="shared" si="11"/>
        <v>0</v>
      </c>
      <c r="AZ44" s="15">
        <f t="shared" si="11"/>
        <v>0</v>
      </c>
      <c r="BA44" s="15">
        <f t="shared" si="11"/>
        <v>0</v>
      </c>
      <c r="BB44" s="15">
        <f t="shared" si="11"/>
        <v>0</v>
      </c>
      <c r="BC44" s="15">
        <f t="shared" si="11"/>
        <v>0</v>
      </c>
      <c r="BD44" s="15">
        <f t="shared" si="11"/>
        <v>0</v>
      </c>
      <c r="BE44" s="15">
        <f t="shared" si="11"/>
        <v>0</v>
      </c>
      <c r="BF44" s="15">
        <f t="shared" si="11"/>
        <v>0</v>
      </c>
      <c r="BG44" s="15">
        <f t="shared" si="11"/>
        <v>0</v>
      </c>
      <c r="BH44" s="85"/>
      <c r="BI44" s="85"/>
      <c r="BJ44" s="85"/>
      <c r="BK44" s="85">
        <v>43913</v>
      </c>
      <c r="BL44" s="2">
        <v>15</v>
      </c>
      <c r="BM44" s="15">
        <f t="shared" si="1"/>
        <v>89</v>
      </c>
    </row>
    <row r="45" spans="1:65">
      <c r="A45" s="124" t="s">
        <v>342</v>
      </c>
      <c r="B45" s="126">
        <f t="shared" ref="B45:BG45" si="12">B13-D13</f>
        <v>3</v>
      </c>
      <c r="C45" s="44">
        <f t="shared" si="12"/>
        <v>0</v>
      </c>
      <c r="D45" s="125">
        <f t="shared" si="12"/>
        <v>4</v>
      </c>
      <c r="E45" s="15">
        <f t="shared" si="12"/>
        <v>1</v>
      </c>
      <c r="F45" s="125">
        <f t="shared" si="12"/>
        <v>0</v>
      </c>
      <c r="G45" s="15">
        <f t="shared" si="12"/>
        <v>0</v>
      </c>
      <c r="H45" s="15">
        <f t="shared" si="12"/>
        <v>0</v>
      </c>
      <c r="I45" s="15">
        <f t="shared" si="12"/>
        <v>0</v>
      </c>
      <c r="J45" s="125">
        <f t="shared" si="12"/>
        <v>2</v>
      </c>
      <c r="K45" s="15">
        <f t="shared" si="12"/>
        <v>0</v>
      </c>
      <c r="L45" s="15">
        <f t="shared" si="12"/>
        <v>0</v>
      </c>
      <c r="M45" s="15">
        <f t="shared" si="12"/>
        <v>0</v>
      </c>
      <c r="N45" s="15">
        <f t="shared" si="12"/>
        <v>0</v>
      </c>
      <c r="O45" s="15">
        <f t="shared" si="12"/>
        <v>0</v>
      </c>
      <c r="P45" s="15">
        <f t="shared" si="12"/>
        <v>0</v>
      </c>
      <c r="Q45" s="15">
        <f t="shared" si="12"/>
        <v>0</v>
      </c>
      <c r="R45" s="15">
        <f t="shared" si="12"/>
        <v>0</v>
      </c>
      <c r="S45" s="15">
        <f t="shared" si="12"/>
        <v>0</v>
      </c>
      <c r="T45" s="15">
        <f t="shared" si="12"/>
        <v>0</v>
      </c>
      <c r="U45" s="15">
        <f t="shared" si="12"/>
        <v>0</v>
      </c>
      <c r="V45" s="15">
        <f t="shared" si="12"/>
        <v>0</v>
      </c>
      <c r="W45" s="15">
        <f t="shared" si="12"/>
        <v>0</v>
      </c>
      <c r="X45" s="15">
        <f t="shared" si="12"/>
        <v>0</v>
      </c>
      <c r="Y45" s="15">
        <f t="shared" si="12"/>
        <v>0</v>
      </c>
      <c r="Z45" s="15">
        <f t="shared" si="12"/>
        <v>0</v>
      </c>
      <c r="AA45" s="15">
        <f t="shared" si="12"/>
        <v>0</v>
      </c>
      <c r="AB45" s="15">
        <f t="shared" si="12"/>
        <v>0</v>
      </c>
      <c r="AC45" s="15">
        <f t="shared" si="12"/>
        <v>0</v>
      </c>
      <c r="AD45" s="15">
        <f t="shared" si="12"/>
        <v>0</v>
      </c>
      <c r="AE45" s="15">
        <f t="shared" si="12"/>
        <v>0</v>
      </c>
      <c r="AF45" s="15">
        <f t="shared" si="12"/>
        <v>0</v>
      </c>
      <c r="AG45" s="15">
        <f t="shared" si="12"/>
        <v>0</v>
      </c>
      <c r="AH45" s="15">
        <f t="shared" si="12"/>
        <v>0</v>
      </c>
      <c r="AI45" s="15">
        <f t="shared" si="12"/>
        <v>0</v>
      </c>
      <c r="AJ45" s="15">
        <f t="shared" si="12"/>
        <v>0</v>
      </c>
      <c r="AK45" s="15">
        <f t="shared" si="12"/>
        <v>0</v>
      </c>
      <c r="AL45" s="125">
        <f t="shared" si="12"/>
        <v>0</v>
      </c>
      <c r="AM45" s="15">
        <f t="shared" si="12"/>
        <v>0</v>
      </c>
      <c r="AN45" s="15">
        <f t="shared" si="12"/>
        <v>0</v>
      </c>
      <c r="AO45" s="15">
        <f t="shared" si="12"/>
        <v>0</v>
      </c>
      <c r="AP45" s="15">
        <f t="shared" si="12"/>
        <v>0</v>
      </c>
      <c r="AQ45" s="15">
        <f t="shared" si="12"/>
        <v>0</v>
      </c>
      <c r="AR45" s="15">
        <f t="shared" si="12"/>
        <v>0</v>
      </c>
      <c r="AS45" s="15">
        <f t="shared" si="12"/>
        <v>0</v>
      </c>
      <c r="AT45" s="125">
        <f t="shared" si="12"/>
        <v>1</v>
      </c>
      <c r="AU45" s="15">
        <f t="shared" si="12"/>
        <v>0</v>
      </c>
      <c r="AV45" s="15">
        <f t="shared" si="12"/>
        <v>0</v>
      </c>
      <c r="AW45" s="15">
        <f t="shared" si="12"/>
        <v>0</v>
      </c>
      <c r="AX45" s="15">
        <f t="shared" si="12"/>
        <v>0</v>
      </c>
      <c r="AY45" s="15">
        <f t="shared" si="12"/>
        <v>0</v>
      </c>
      <c r="AZ45" s="15">
        <f t="shared" si="12"/>
        <v>0</v>
      </c>
      <c r="BA45" s="15">
        <f t="shared" si="12"/>
        <v>0</v>
      </c>
      <c r="BB45" s="15">
        <f t="shared" si="12"/>
        <v>0</v>
      </c>
      <c r="BC45" s="15">
        <f t="shared" si="12"/>
        <v>0</v>
      </c>
      <c r="BD45" s="15">
        <f t="shared" si="12"/>
        <v>0</v>
      </c>
      <c r="BE45" s="15">
        <f t="shared" si="12"/>
        <v>0</v>
      </c>
      <c r="BF45" s="15">
        <f t="shared" si="12"/>
        <v>0</v>
      </c>
      <c r="BG45" s="15">
        <f t="shared" si="12"/>
        <v>0</v>
      </c>
      <c r="BH45" s="85"/>
      <c r="BI45" s="85"/>
      <c r="BJ45" s="85"/>
      <c r="BK45" s="85">
        <v>43912</v>
      </c>
      <c r="BL45" s="2">
        <v>10</v>
      </c>
      <c r="BM45" s="15">
        <f t="shared" si="1"/>
        <v>74</v>
      </c>
    </row>
    <row r="46" spans="1:65">
      <c r="A46" s="124" t="s">
        <v>1141</v>
      </c>
      <c r="B46" s="44">
        <f t="shared" ref="B46:BG46" si="13">B14-D14</f>
        <v>-1</v>
      </c>
      <c r="C46" s="44">
        <f t="shared" si="13"/>
        <v>0</v>
      </c>
      <c r="D46" s="125">
        <f t="shared" si="13"/>
        <v>1</v>
      </c>
      <c r="E46" s="15">
        <f t="shared" si="13"/>
        <v>0</v>
      </c>
      <c r="F46" s="125">
        <f t="shared" si="13"/>
        <v>2</v>
      </c>
      <c r="G46" s="15">
        <f t="shared" si="13"/>
        <v>0</v>
      </c>
      <c r="H46" s="15">
        <f t="shared" si="13"/>
        <v>0</v>
      </c>
      <c r="I46" s="15">
        <f t="shared" si="13"/>
        <v>0</v>
      </c>
      <c r="J46" s="125">
        <f t="shared" si="13"/>
        <v>1</v>
      </c>
      <c r="K46" s="15">
        <f t="shared" si="13"/>
        <v>0</v>
      </c>
      <c r="L46" s="15">
        <f t="shared" si="13"/>
        <v>0</v>
      </c>
      <c r="M46" s="15">
        <f t="shared" si="13"/>
        <v>0</v>
      </c>
      <c r="N46" s="15">
        <f t="shared" si="13"/>
        <v>0</v>
      </c>
      <c r="O46" s="15">
        <f t="shared" si="13"/>
        <v>0</v>
      </c>
      <c r="P46" s="15">
        <f t="shared" si="13"/>
        <v>0</v>
      </c>
      <c r="Q46" s="15">
        <f t="shared" si="13"/>
        <v>0</v>
      </c>
      <c r="R46" s="15">
        <f t="shared" si="13"/>
        <v>0</v>
      </c>
      <c r="S46" s="15">
        <f t="shared" si="13"/>
        <v>0</v>
      </c>
      <c r="T46" s="15">
        <f t="shared" si="13"/>
        <v>0</v>
      </c>
      <c r="U46" s="15">
        <f t="shared" si="13"/>
        <v>0</v>
      </c>
      <c r="V46" s="15">
        <f t="shared" si="13"/>
        <v>0</v>
      </c>
      <c r="W46" s="15">
        <f t="shared" si="13"/>
        <v>0</v>
      </c>
      <c r="X46" s="15">
        <f t="shared" si="13"/>
        <v>0</v>
      </c>
      <c r="Y46" s="15">
        <f t="shared" si="13"/>
        <v>0</v>
      </c>
      <c r="Z46" s="15">
        <f t="shared" si="13"/>
        <v>0</v>
      </c>
      <c r="AA46" s="15">
        <f t="shared" si="13"/>
        <v>0</v>
      </c>
      <c r="AB46" s="15">
        <f t="shared" si="13"/>
        <v>0</v>
      </c>
      <c r="AC46" s="15">
        <f t="shared" si="13"/>
        <v>0</v>
      </c>
      <c r="AD46" s="15">
        <f t="shared" si="13"/>
        <v>0</v>
      </c>
      <c r="AE46" s="15">
        <f t="shared" si="13"/>
        <v>0</v>
      </c>
      <c r="AF46" s="15">
        <f t="shared" si="13"/>
        <v>0</v>
      </c>
      <c r="AG46" s="15">
        <f t="shared" si="13"/>
        <v>0</v>
      </c>
      <c r="AH46" s="15">
        <f t="shared" si="13"/>
        <v>0</v>
      </c>
      <c r="AI46" s="15">
        <f t="shared" si="13"/>
        <v>0</v>
      </c>
      <c r="AJ46" s="15">
        <f t="shared" si="13"/>
        <v>0</v>
      </c>
      <c r="AK46" s="15">
        <f t="shared" si="13"/>
        <v>0</v>
      </c>
      <c r="AL46" s="15">
        <f t="shared" si="13"/>
        <v>0</v>
      </c>
      <c r="AM46" s="15">
        <f t="shared" si="13"/>
        <v>0</v>
      </c>
      <c r="AN46" s="15">
        <f t="shared" si="13"/>
        <v>0</v>
      </c>
      <c r="AO46" s="15">
        <f t="shared" si="13"/>
        <v>0</v>
      </c>
      <c r="AP46" s="15">
        <f t="shared" si="13"/>
        <v>0</v>
      </c>
      <c r="AQ46" s="15">
        <f t="shared" si="13"/>
        <v>0</v>
      </c>
      <c r="AR46" s="15">
        <f t="shared" si="13"/>
        <v>0</v>
      </c>
      <c r="AS46" s="15">
        <f t="shared" si="13"/>
        <v>0</v>
      </c>
      <c r="AT46" s="15">
        <f t="shared" si="13"/>
        <v>0</v>
      </c>
      <c r="AU46" s="15">
        <f t="shared" si="13"/>
        <v>0</v>
      </c>
      <c r="AV46" s="15">
        <f t="shared" si="13"/>
        <v>0</v>
      </c>
      <c r="AW46" s="15">
        <f t="shared" si="13"/>
        <v>0</v>
      </c>
      <c r="AX46" s="15">
        <f t="shared" si="13"/>
        <v>0</v>
      </c>
      <c r="AY46" s="15">
        <f t="shared" si="13"/>
        <v>0</v>
      </c>
      <c r="AZ46" s="15">
        <f t="shared" si="13"/>
        <v>0</v>
      </c>
      <c r="BA46" s="15">
        <f t="shared" si="13"/>
        <v>0</v>
      </c>
      <c r="BB46" s="15">
        <f t="shared" si="13"/>
        <v>0</v>
      </c>
      <c r="BC46" s="15">
        <f t="shared" si="13"/>
        <v>0</v>
      </c>
      <c r="BD46" s="15">
        <f t="shared" si="13"/>
        <v>0</v>
      </c>
      <c r="BE46" s="15">
        <f t="shared" si="13"/>
        <v>0</v>
      </c>
      <c r="BF46" s="15">
        <f t="shared" si="13"/>
        <v>0</v>
      </c>
      <c r="BG46" s="15">
        <f t="shared" si="13"/>
        <v>0</v>
      </c>
      <c r="BH46" s="85"/>
      <c r="BI46" s="85"/>
      <c r="BJ46" s="85"/>
      <c r="BK46" s="85">
        <v>43911</v>
      </c>
      <c r="BL46" s="2">
        <v>12</v>
      </c>
      <c r="BM46" s="15">
        <f t="shared" si="1"/>
        <v>64</v>
      </c>
    </row>
    <row r="47" spans="1:65">
      <c r="A47" s="2" t="s">
        <v>1142</v>
      </c>
      <c r="B47" s="44">
        <f t="shared" ref="B47:BG47" si="14">B15-D15</f>
        <v>0</v>
      </c>
      <c r="C47" s="44">
        <f t="shared" si="14"/>
        <v>0</v>
      </c>
      <c r="D47" s="15">
        <f t="shared" si="14"/>
        <v>0</v>
      </c>
      <c r="E47" s="15">
        <f t="shared" si="14"/>
        <v>0</v>
      </c>
      <c r="F47" s="15">
        <f t="shared" si="14"/>
        <v>0</v>
      </c>
      <c r="G47" s="15">
        <f t="shared" si="14"/>
        <v>0</v>
      </c>
      <c r="H47" s="15">
        <f t="shared" si="14"/>
        <v>0</v>
      </c>
      <c r="I47" s="15">
        <f t="shared" si="14"/>
        <v>0</v>
      </c>
      <c r="J47" s="15">
        <f t="shared" si="14"/>
        <v>0</v>
      </c>
      <c r="K47" s="15">
        <f t="shared" si="14"/>
        <v>0</v>
      </c>
      <c r="L47" s="15">
        <f t="shared" si="14"/>
        <v>0</v>
      </c>
      <c r="M47" s="15">
        <f t="shared" si="14"/>
        <v>0</v>
      </c>
      <c r="N47" s="15">
        <f t="shared" si="14"/>
        <v>0</v>
      </c>
      <c r="O47" s="15">
        <f t="shared" si="14"/>
        <v>0</v>
      </c>
      <c r="P47" s="125">
        <f t="shared" si="14"/>
        <v>1</v>
      </c>
      <c r="Q47" s="15">
        <f t="shared" si="14"/>
        <v>0</v>
      </c>
      <c r="R47" s="15">
        <f t="shared" si="14"/>
        <v>0</v>
      </c>
      <c r="S47" s="15">
        <f t="shared" si="14"/>
        <v>0</v>
      </c>
      <c r="T47" s="15">
        <f t="shared" si="14"/>
        <v>0</v>
      </c>
      <c r="U47" s="15">
        <f t="shared" si="14"/>
        <v>0</v>
      </c>
      <c r="V47" s="125">
        <f t="shared" si="14"/>
        <v>1</v>
      </c>
      <c r="W47" s="15">
        <f t="shared" si="14"/>
        <v>0</v>
      </c>
      <c r="X47" s="15">
        <f t="shared" si="14"/>
        <v>0</v>
      </c>
      <c r="Y47" s="15">
        <f t="shared" si="14"/>
        <v>0</v>
      </c>
      <c r="Z47" s="15">
        <f t="shared" si="14"/>
        <v>0</v>
      </c>
      <c r="AA47" s="15">
        <f t="shared" si="14"/>
        <v>0</v>
      </c>
      <c r="AB47" s="15">
        <f t="shared" si="14"/>
        <v>0</v>
      </c>
      <c r="AC47" s="15">
        <f t="shared" si="14"/>
        <v>0</v>
      </c>
      <c r="AD47" s="15">
        <f t="shared" si="14"/>
        <v>0</v>
      </c>
      <c r="AE47" s="15">
        <f t="shared" si="14"/>
        <v>0</v>
      </c>
      <c r="AF47" s="15">
        <f t="shared" si="14"/>
        <v>0</v>
      </c>
      <c r="AG47" s="15">
        <f t="shared" si="14"/>
        <v>0</v>
      </c>
      <c r="AH47" s="15">
        <f t="shared" si="14"/>
        <v>0</v>
      </c>
      <c r="AI47" s="15">
        <f t="shared" si="14"/>
        <v>0</v>
      </c>
      <c r="AJ47" s="15">
        <f t="shared" si="14"/>
        <v>0</v>
      </c>
      <c r="AK47" s="15">
        <f t="shared" si="14"/>
        <v>0</v>
      </c>
      <c r="AL47" s="15">
        <f t="shared" si="14"/>
        <v>0</v>
      </c>
      <c r="AM47" s="15">
        <f t="shared" si="14"/>
        <v>0</v>
      </c>
      <c r="AN47" s="15">
        <f t="shared" si="14"/>
        <v>0</v>
      </c>
      <c r="AO47" s="15">
        <f t="shared" si="14"/>
        <v>0</v>
      </c>
      <c r="AP47" s="15">
        <f t="shared" si="14"/>
        <v>0</v>
      </c>
      <c r="AQ47" s="15">
        <f t="shared" si="14"/>
        <v>0</v>
      </c>
      <c r="AR47" s="15">
        <f t="shared" si="14"/>
        <v>0</v>
      </c>
      <c r="AS47" s="15">
        <f t="shared" si="14"/>
        <v>0</v>
      </c>
      <c r="AT47" s="15">
        <f t="shared" si="14"/>
        <v>0</v>
      </c>
      <c r="AU47" s="15">
        <f t="shared" si="14"/>
        <v>0</v>
      </c>
      <c r="AV47" s="15">
        <f t="shared" si="14"/>
        <v>0</v>
      </c>
      <c r="AW47" s="15">
        <f t="shared" si="14"/>
        <v>0</v>
      </c>
      <c r="AX47" s="15">
        <f t="shared" si="14"/>
        <v>0</v>
      </c>
      <c r="AY47" s="15">
        <f t="shared" si="14"/>
        <v>0</v>
      </c>
      <c r="AZ47" s="15">
        <f t="shared" si="14"/>
        <v>0</v>
      </c>
      <c r="BA47" s="15">
        <f t="shared" si="14"/>
        <v>0</v>
      </c>
      <c r="BB47" s="15">
        <f t="shared" si="14"/>
        <v>0</v>
      </c>
      <c r="BC47" s="15">
        <f t="shared" si="14"/>
        <v>0</v>
      </c>
      <c r="BD47" s="15">
        <f t="shared" si="14"/>
        <v>0</v>
      </c>
      <c r="BE47" s="15">
        <f t="shared" si="14"/>
        <v>0</v>
      </c>
      <c r="BF47" s="15">
        <f t="shared" si="14"/>
        <v>0</v>
      </c>
      <c r="BG47" s="15">
        <f t="shared" si="14"/>
        <v>0</v>
      </c>
      <c r="BH47" s="85"/>
      <c r="BI47" s="85"/>
      <c r="BJ47" s="85"/>
      <c r="BK47" s="85">
        <v>43910</v>
      </c>
      <c r="BL47" s="2">
        <v>4</v>
      </c>
      <c r="BM47" s="15">
        <f t="shared" si="1"/>
        <v>52</v>
      </c>
    </row>
    <row r="48" spans="1:65">
      <c r="A48" s="124" t="s">
        <v>847</v>
      </c>
      <c r="B48" s="44">
        <f t="shared" ref="B48:BG48" si="15">B16-D16</f>
        <v>0</v>
      </c>
      <c r="C48" s="44">
        <f t="shared" si="15"/>
        <v>0</v>
      </c>
      <c r="D48" s="15">
        <f t="shared" si="15"/>
        <v>0</v>
      </c>
      <c r="E48" s="15">
        <f t="shared" si="15"/>
        <v>0</v>
      </c>
      <c r="F48" s="15">
        <f t="shared" si="15"/>
        <v>0</v>
      </c>
      <c r="G48" s="15">
        <f t="shared" si="15"/>
        <v>0</v>
      </c>
      <c r="H48" s="125">
        <f t="shared" si="15"/>
        <v>1</v>
      </c>
      <c r="I48" s="15">
        <f t="shared" si="15"/>
        <v>0</v>
      </c>
      <c r="J48" s="15">
        <f t="shared" si="15"/>
        <v>0</v>
      </c>
      <c r="K48" s="15">
        <f t="shared" si="15"/>
        <v>0</v>
      </c>
      <c r="L48" s="15">
        <f t="shared" si="15"/>
        <v>0</v>
      </c>
      <c r="M48" s="15">
        <f t="shared" si="15"/>
        <v>0</v>
      </c>
      <c r="N48" s="15">
        <f t="shared" si="15"/>
        <v>0</v>
      </c>
      <c r="O48" s="15">
        <f t="shared" si="15"/>
        <v>0</v>
      </c>
      <c r="P48" s="15">
        <f t="shared" si="15"/>
        <v>0</v>
      </c>
      <c r="Q48" s="15">
        <f t="shared" si="15"/>
        <v>0</v>
      </c>
      <c r="R48" s="15">
        <f t="shared" si="15"/>
        <v>0</v>
      </c>
      <c r="S48" s="15">
        <f t="shared" si="15"/>
        <v>0</v>
      </c>
      <c r="T48" s="15">
        <f t="shared" si="15"/>
        <v>0</v>
      </c>
      <c r="U48" s="15">
        <f t="shared" si="15"/>
        <v>0</v>
      </c>
      <c r="V48" s="15">
        <f t="shared" si="15"/>
        <v>0</v>
      </c>
      <c r="W48" s="15">
        <f t="shared" si="15"/>
        <v>0</v>
      </c>
      <c r="X48" s="15">
        <f t="shared" si="15"/>
        <v>0</v>
      </c>
      <c r="Y48" s="15">
        <f t="shared" si="15"/>
        <v>0</v>
      </c>
      <c r="Z48" s="15">
        <f t="shared" si="15"/>
        <v>0</v>
      </c>
      <c r="AA48" s="15">
        <f t="shared" si="15"/>
        <v>0</v>
      </c>
      <c r="AB48" s="15">
        <f t="shared" si="15"/>
        <v>0</v>
      </c>
      <c r="AC48" s="15">
        <f t="shared" si="15"/>
        <v>0</v>
      </c>
      <c r="AD48" s="15">
        <f t="shared" si="15"/>
        <v>0</v>
      </c>
      <c r="AE48" s="15">
        <f t="shared" si="15"/>
        <v>0</v>
      </c>
      <c r="AF48" s="15">
        <f t="shared" si="15"/>
        <v>0</v>
      </c>
      <c r="AG48" s="15">
        <f t="shared" si="15"/>
        <v>0</v>
      </c>
      <c r="AH48" s="15">
        <f t="shared" si="15"/>
        <v>0</v>
      </c>
      <c r="AI48" s="15">
        <f t="shared" si="15"/>
        <v>0</v>
      </c>
      <c r="AJ48" s="15">
        <f t="shared" si="15"/>
        <v>0</v>
      </c>
      <c r="AK48" s="15">
        <f t="shared" si="15"/>
        <v>0</v>
      </c>
      <c r="AL48" s="125">
        <f t="shared" si="15"/>
        <v>0</v>
      </c>
      <c r="AM48" s="15">
        <f t="shared" si="15"/>
        <v>0</v>
      </c>
      <c r="AN48" s="125">
        <f t="shared" si="15"/>
        <v>1</v>
      </c>
      <c r="AO48" s="15">
        <f t="shared" si="15"/>
        <v>0</v>
      </c>
      <c r="AP48" s="15">
        <f t="shared" si="15"/>
        <v>0</v>
      </c>
      <c r="AQ48" s="15">
        <f t="shared" si="15"/>
        <v>0</v>
      </c>
      <c r="AR48" s="15">
        <f t="shared" si="15"/>
        <v>0</v>
      </c>
      <c r="AS48" s="15">
        <f t="shared" si="15"/>
        <v>0</v>
      </c>
      <c r="AT48" s="15">
        <f t="shared" si="15"/>
        <v>0</v>
      </c>
      <c r="AU48" s="15">
        <f t="shared" si="15"/>
        <v>0</v>
      </c>
      <c r="AV48" s="15">
        <f t="shared" si="15"/>
        <v>0</v>
      </c>
      <c r="AW48" s="15">
        <f t="shared" si="15"/>
        <v>0</v>
      </c>
      <c r="AX48" s="15">
        <f t="shared" si="15"/>
        <v>0</v>
      </c>
      <c r="AY48" s="15">
        <f t="shared" si="15"/>
        <v>0</v>
      </c>
      <c r="AZ48" s="15">
        <f t="shared" si="15"/>
        <v>0</v>
      </c>
      <c r="BA48" s="15">
        <f t="shared" si="15"/>
        <v>0</v>
      </c>
      <c r="BB48" s="15">
        <f t="shared" si="15"/>
        <v>0</v>
      </c>
      <c r="BC48" s="15">
        <f t="shared" si="15"/>
        <v>0</v>
      </c>
      <c r="BD48" s="15">
        <f t="shared" si="15"/>
        <v>0</v>
      </c>
      <c r="BE48" s="15">
        <f t="shared" si="15"/>
        <v>0</v>
      </c>
      <c r="BF48" s="15">
        <f t="shared" si="15"/>
        <v>0</v>
      </c>
      <c r="BG48" s="15">
        <f t="shared" si="15"/>
        <v>0</v>
      </c>
      <c r="BH48" s="85"/>
      <c r="BI48" s="85"/>
      <c r="BJ48" s="85"/>
      <c r="BK48" s="85">
        <v>43909</v>
      </c>
      <c r="BL48" s="2">
        <v>6</v>
      </c>
      <c r="BM48" s="15">
        <f t="shared" si="1"/>
        <v>48</v>
      </c>
    </row>
    <row r="49" spans="1:65">
      <c r="A49" s="124" t="s">
        <v>1147</v>
      </c>
      <c r="B49" s="44">
        <f t="shared" ref="B49:BG49" si="16">B17-D17</f>
        <v>0</v>
      </c>
      <c r="C49" s="44">
        <f t="shared" si="16"/>
        <v>0</v>
      </c>
      <c r="D49" s="15">
        <f t="shared" si="16"/>
        <v>0</v>
      </c>
      <c r="E49" s="15">
        <f t="shared" si="16"/>
        <v>0</v>
      </c>
      <c r="F49" s="127">
        <f t="shared" si="16"/>
        <v>1</v>
      </c>
      <c r="G49" s="15">
        <f t="shared" si="16"/>
        <v>0</v>
      </c>
      <c r="H49" s="15">
        <f t="shared" si="16"/>
        <v>0</v>
      </c>
      <c r="I49" s="15">
        <f t="shared" si="16"/>
        <v>1</v>
      </c>
      <c r="J49" s="15">
        <f t="shared" si="16"/>
        <v>0</v>
      </c>
      <c r="K49" s="15">
        <f t="shared" si="16"/>
        <v>0</v>
      </c>
      <c r="L49" s="15">
        <f t="shared" si="16"/>
        <v>0</v>
      </c>
      <c r="M49" s="15">
        <f t="shared" si="16"/>
        <v>0</v>
      </c>
      <c r="N49" s="15">
        <f t="shared" si="16"/>
        <v>0</v>
      </c>
      <c r="O49" s="15">
        <f t="shared" si="16"/>
        <v>0</v>
      </c>
      <c r="P49" s="15">
        <f t="shared" si="16"/>
        <v>0</v>
      </c>
      <c r="Q49" s="15">
        <f t="shared" si="16"/>
        <v>0</v>
      </c>
      <c r="R49" s="125">
        <f t="shared" si="16"/>
        <v>1</v>
      </c>
      <c r="S49" s="15">
        <f t="shared" si="16"/>
        <v>0</v>
      </c>
      <c r="T49" s="15">
        <f t="shared" si="16"/>
        <v>0</v>
      </c>
      <c r="U49" s="15">
        <f t="shared" si="16"/>
        <v>0</v>
      </c>
      <c r="V49" s="15">
        <f t="shared" si="16"/>
        <v>0</v>
      </c>
      <c r="W49" s="15">
        <f t="shared" si="16"/>
        <v>0</v>
      </c>
      <c r="X49" s="15">
        <f t="shared" si="16"/>
        <v>0</v>
      </c>
      <c r="Y49" s="15">
        <f t="shared" si="16"/>
        <v>0</v>
      </c>
      <c r="Z49" s="15">
        <f t="shared" si="16"/>
        <v>0</v>
      </c>
      <c r="AA49" s="15">
        <f t="shared" si="16"/>
        <v>0</v>
      </c>
      <c r="AB49" s="15">
        <f t="shared" si="16"/>
        <v>0</v>
      </c>
      <c r="AC49" s="15">
        <f t="shared" si="16"/>
        <v>0</v>
      </c>
      <c r="AD49" s="15">
        <f t="shared" si="16"/>
        <v>0</v>
      </c>
      <c r="AE49" s="15">
        <f t="shared" si="16"/>
        <v>0</v>
      </c>
      <c r="AF49" s="15">
        <f t="shared" si="16"/>
        <v>0</v>
      </c>
      <c r="AG49" s="15">
        <f t="shared" si="16"/>
        <v>0</v>
      </c>
      <c r="AH49" s="15">
        <f t="shared" si="16"/>
        <v>0</v>
      </c>
      <c r="AI49" s="15">
        <f t="shared" si="16"/>
        <v>0</v>
      </c>
      <c r="AJ49" s="15">
        <f t="shared" si="16"/>
        <v>0</v>
      </c>
      <c r="AK49" s="15">
        <f t="shared" si="16"/>
        <v>0</v>
      </c>
      <c r="AL49" s="15">
        <f t="shared" si="16"/>
        <v>0</v>
      </c>
      <c r="AM49" s="15">
        <f t="shared" si="16"/>
        <v>0</v>
      </c>
      <c r="AN49" s="15">
        <f t="shared" si="16"/>
        <v>0</v>
      </c>
      <c r="AO49" s="15">
        <f t="shared" si="16"/>
        <v>0</v>
      </c>
      <c r="AP49" s="15">
        <f t="shared" si="16"/>
        <v>0</v>
      </c>
      <c r="AQ49" s="15">
        <f t="shared" si="16"/>
        <v>0</v>
      </c>
      <c r="AR49" s="15">
        <f t="shared" si="16"/>
        <v>0</v>
      </c>
      <c r="AS49" s="15">
        <f t="shared" si="16"/>
        <v>0</v>
      </c>
      <c r="AT49" s="15">
        <f t="shared" si="16"/>
        <v>0</v>
      </c>
      <c r="AU49" s="15">
        <f t="shared" si="16"/>
        <v>0</v>
      </c>
      <c r="AV49" s="15">
        <f t="shared" si="16"/>
        <v>0</v>
      </c>
      <c r="AW49" s="15">
        <f t="shared" si="16"/>
        <v>0</v>
      </c>
      <c r="AX49" s="15">
        <f t="shared" si="16"/>
        <v>0</v>
      </c>
      <c r="AY49" s="15">
        <f t="shared" si="16"/>
        <v>0</v>
      </c>
      <c r="AZ49" s="15">
        <f t="shared" si="16"/>
        <v>0</v>
      </c>
      <c r="BA49" s="15">
        <f t="shared" si="16"/>
        <v>0</v>
      </c>
      <c r="BB49" s="15">
        <f t="shared" si="16"/>
        <v>0</v>
      </c>
      <c r="BC49" s="15">
        <f t="shared" si="16"/>
        <v>0</v>
      </c>
      <c r="BD49" s="15">
        <f t="shared" si="16"/>
        <v>0</v>
      </c>
      <c r="BE49" s="15">
        <f t="shared" si="16"/>
        <v>0</v>
      </c>
      <c r="BF49" s="15">
        <f t="shared" si="16"/>
        <v>0</v>
      </c>
      <c r="BG49" s="15">
        <f t="shared" si="16"/>
        <v>0</v>
      </c>
      <c r="BH49" s="85"/>
      <c r="BI49" s="85"/>
      <c r="BJ49" s="85"/>
      <c r="BK49" s="85">
        <v>43908</v>
      </c>
      <c r="BL49" s="2">
        <v>1</v>
      </c>
      <c r="BM49" s="15">
        <f t="shared" si="1"/>
        <v>42</v>
      </c>
    </row>
    <row r="50" spans="1:65">
      <c r="A50" s="2" t="s">
        <v>1148</v>
      </c>
      <c r="B50" s="44">
        <f t="shared" ref="B50:BG50" si="17">B18-D18</f>
        <v>0</v>
      </c>
      <c r="C50" s="44">
        <f t="shared" si="17"/>
        <v>0</v>
      </c>
      <c r="D50" s="15">
        <f t="shared" si="17"/>
        <v>0</v>
      </c>
      <c r="E50" s="15">
        <f t="shared" si="17"/>
        <v>0</v>
      </c>
      <c r="F50" s="15">
        <f t="shared" si="17"/>
        <v>0</v>
      </c>
      <c r="G50" s="15">
        <f t="shared" si="17"/>
        <v>0</v>
      </c>
      <c r="H50" s="15">
        <f t="shared" si="17"/>
        <v>0</v>
      </c>
      <c r="I50" s="15">
        <f t="shared" si="17"/>
        <v>0</v>
      </c>
      <c r="J50" s="15">
        <f t="shared" si="17"/>
        <v>0</v>
      </c>
      <c r="K50" s="15">
        <f t="shared" si="17"/>
        <v>0</v>
      </c>
      <c r="L50" s="15">
        <f t="shared" si="17"/>
        <v>0</v>
      </c>
      <c r="M50" s="15">
        <f t="shared" si="17"/>
        <v>0</v>
      </c>
      <c r="N50" s="15">
        <f t="shared" si="17"/>
        <v>0</v>
      </c>
      <c r="O50" s="15">
        <f t="shared" si="17"/>
        <v>0</v>
      </c>
      <c r="P50" s="15">
        <f t="shared" si="17"/>
        <v>0</v>
      </c>
      <c r="Q50" s="15">
        <f t="shared" si="17"/>
        <v>0</v>
      </c>
      <c r="R50" s="15">
        <f t="shared" si="17"/>
        <v>0</v>
      </c>
      <c r="S50" s="15">
        <f t="shared" si="17"/>
        <v>0</v>
      </c>
      <c r="T50" s="15">
        <f t="shared" si="17"/>
        <v>0</v>
      </c>
      <c r="U50" s="15">
        <f t="shared" si="17"/>
        <v>0</v>
      </c>
      <c r="V50" s="15">
        <f t="shared" si="17"/>
        <v>0</v>
      </c>
      <c r="W50" s="15">
        <f t="shared" si="17"/>
        <v>0</v>
      </c>
      <c r="X50" s="125">
        <f t="shared" si="17"/>
        <v>1</v>
      </c>
      <c r="Y50" s="15">
        <f t="shared" si="17"/>
        <v>0</v>
      </c>
      <c r="Z50" s="15">
        <f t="shared" si="17"/>
        <v>0</v>
      </c>
      <c r="AA50" s="15">
        <f t="shared" si="17"/>
        <v>0</v>
      </c>
      <c r="AB50" s="15">
        <f t="shared" si="17"/>
        <v>0</v>
      </c>
      <c r="AC50" s="15">
        <f t="shared" si="17"/>
        <v>0</v>
      </c>
      <c r="AD50" s="15">
        <f t="shared" si="17"/>
        <v>0</v>
      </c>
      <c r="AE50" s="15">
        <f t="shared" si="17"/>
        <v>0</v>
      </c>
      <c r="AF50" s="15">
        <f t="shared" si="17"/>
        <v>0</v>
      </c>
      <c r="AG50" s="15">
        <f t="shared" si="17"/>
        <v>0</v>
      </c>
      <c r="AH50" s="15">
        <f t="shared" si="17"/>
        <v>0</v>
      </c>
      <c r="AI50" s="15">
        <f t="shared" si="17"/>
        <v>0</v>
      </c>
      <c r="AJ50" s="15">
        <f t="shared" si="17"/>
        <v>0</v>
      </c>
      <c r="AK50" s="15">
        <f t="shared" si="17"/>
        <v>0</v>
      </c>
      <c r="AL50" s="15">
        <f t="shared" si="17"/>
        <v>0</v>
      </c>
      <c r="AM50" s="15">
        <f t="shared" si="17"/>
        <v>0</v>
      </c>
      <c r="AN50" s="15">
        <f t="shared" si="17"/>
        <v>0</v>
      </c>
      <c r="AO50" s="15">
        <f t="shared" si="17"/>
        <v>0</v>
      </c>
      <c r="AP50" s="15">
        <f t="shared" si="17"/>
        <v>0</v>
      </c>
      <c r="AQ50" s="15">
        <f t="shared" si="17"/>
        <v>0</v>
      </c>
      <c r="AR50" s="15">
        <f t="shared" si="17"/>
        <v>0</v>
      </c>
      <c r="AS50" s="15">
        <f t="shared" si="17"/>
        <v>0</v>
      </c>
      <c r="AT50" s="15">
        <f t="shared" si="17"/>
        <v>0</v>
      </c>
      <c r="AU50" s="15">
        <f t="shared" si="17"/>
        <v>0</v>
      </c>
      <c r="AV50" s="15">
        <f t="shared" si="17"/>
        <v>0</v>
      </c>
      <c r="AW50" s="15">
        <f t="shared" si="17"/>
        <v>0</v>
      </c>
      <c r="AX50" s="15">
        <f t="shared" si="17"/>
        <v>0</v>
      </c>
      <c r="AY50" s="15">
        <f t="shared" si="17"/>
        <v>0</v>
      </c>
      <c r="AZ50" s="15">
        <f t="shared" si="17"/>
        <v>0</v>
      </c>
      <c r="BA50" s="15">
        <f t="shared" si="17"/>
        <v>0</v>
      </c>
      <c r="BB50" s="15">
        <f t="shared" si="17"/>
        <v>0</v>
      </c>
      <c r="BC50" s="15">
        <f t="shared" si="17"/>
        <v>0</v>
      </c>
      <c r="BD50" s="15">
        <f t="shared" si="17"/>
        <v>0</v>
      </c>
      <c r="BE50" s="15">
        <f t="shared" si="17"/>
        <v>0</v>
      </c>
      <c r="BF50" s="15">
        <f t="shared" si="17"/>
        <v>0</v>
      </c>
      <c r="BG50" s="15">
        <f t="shared" si="17"/>
        <v>0</v>
      </c>
      <c r="BH50" s="85"/>
      <c r="BI50" s="85"/>
      <c r="BJ50" s="85"/>
      <c r="BK50" s="85">
        <v>43907</v>
      </c>
      <c r="BL50" s="2">
        <v>2</v>
      </c>
      <c r="BM50" s="15">
        <f t="shared" si="1"/>
        <v>41</v>
      </c>
    </row>
    <row r="51" spans="1:65">
      <c r="A51" s="124" t="s">
        <v>1149</v>
      </c>
      <c r="B51" s="44">
        <f t="shared" ref="B51:BG51" si="18">B19-D19</f>
        <v>0</v>
      </c>
      <c r="C51" s="44">
        <f t="shared" si="18"/>
        <v>0</v>
      </c>
      <c r="D51" s="15">
        <f t="shared" si="18"/>
        <v>0</v>
      </c>
      <c r="E51" s="15">
        <f t="shared" si="18"/>
        <v>0</v>
      </c>
      <c r="F51" s="15">
        <f t="shared" si="18"/>
        <v>0</v>
      </c>
      <c r="G51" s="15">
        <f t="shared" si="18"/>
        <v>0</v>
      </c>
      <c r="H51" s="15">
        <f t="shared" si="18"/>
        <v>0</v>
      </c>
      <c r="I51" s="15">
        <f t="shared" si="18"/>
        <v>0</v>
      </c>
      <c r="J51" s="15">
        <f t="shared" si="18"/>
        <v>0</v>
      </c>
      <c r="K51" s="15">
        <f t="shared" si="18"/>
        <v>0</v>
      </c>
      <c r="L51" s="15">
        <f t="shared" si="18"/>
        <v>0</v>
      </c>
      <c r="M51" s="15">
        <f t="shared" si="18"/>
        <v>0</v>
      </c>
      <c r="N51" s="15">
        <f t="shared" si="18"/>
        <v>0</v>
      </c>
      <c r="O51" s="15">
        <f t="shared" si="18"/>
        <v>0</v>
      </c>
      <c r="P51" s="15">
        <f t="shared" si="18"/>
        <v>0</v>
      </c>
      <c r="Q51" s="15">
        <f t="shared" si="18"/>
        <v>0</v>
      </c>
      <c r="R51" s="15">
        <f t="shared" si="18"/>
        <v>0</v>
      </c>
      <c r="S51" s="15">
        <f t="shared" si="18"/>
        <v>0</v>
      </c>
      <c r="T51" s="15">
        <f t="shared" si="18"/>
        <v>0</v>
      </c>
      <c r="U51" s="15">
        <f t="shared" si="18"/>
        <v>0</v>
      </c>
      <c r="V51" s="125">
        <f t="shared" si="18"/>
        <v>1</v>
      </c>
      <c r="W51" s="15">
        <f t="shared" si="18"/>
        <v>0</v>
      </c>
      <c r="X51" s="15">
        <f t="shared" si="18"/>
        <v>0</v>
      </c>
      <c r="Y51" s="15">
        <f t="shared" si="18"/>
        <v>0</v>
      </c>
      <c r="Z51" s="15">
        <f t="shared" si="18"/>
        <v>0</v>
      </c>
      <c r="AA51" s="15">
        <f t="shared" si="18"/>
        <v>0</v>
      </c>
      <c r="AB51" s="15">
        <f t="shared" si="18"/>
        <v>0</v>
      </c>
      <c r="AC51" s="15">
        <f t="shared" si="18"/>
        <v>0</v>
      </c>
      <c r="AD51" s="15">
        <f t="shared" si="18"/>
        <v>0</v>
      </c>
      <c r="AE51" s="15">
        <f t="shared" si="18"/>
        <v>0</v>
      </c>
      <c r="AF51" s="15">
        <f t="shared" si="18"/>
        <v>0</v>
      </c>
      <c r="AG51" s="15">
        <f t="shared" si="18"/>
        <v>0</v>
      </c>
      <c r="AH51" s="15">
        <f t="shared" si="18"/>
        <v>0</v>
      </c>
      <c r="AI51" s="15">
        <f t="shared" si="18"/>
        <v>0</v>
      </c>
      <c r="AJ51" s="15">
        <f t="shared" si="18"/>
        <v>0</v>
      </c>
      <c r="AK51" s="15">
        <f t="shared" si="18"/>
        <v>0</v>
      </c>
      <c r="AL51" s="15">
        <f t="shared" si="18"/>
        <v>0</v>
      </c>
      <c r="AM51" s="15">
        <f t="shared" si="18"/>
        <v>0</v>
      </c>
      <c r="AN51" s="15">
        <f t="shared" si="18"/>
        <v>0</v>
      </c>
      <c r="AO51" s="15">
        <f t="shared" si="18"/>
        <v>0</v>
      </c>
      <c r="AP51" s="15">
        <f t="shared" si="18"/>
        <v>0</v>
      </c>
      <c r="AQ51" s="15">
        <f t="shared" si="18"/>
        <v>0</v>
      </c>
      <c r="AR51" s="15">
        <f t="shared" si="18"/>
        <v>0</v>
      </c>
      <c r="AS51" s="15">
        <f t="shared" si="18"/>
        <v>0</v>
      </c>
      <c r="AT51" s="15">
        <f t="shared" si="18"/>
        <v>0</v>
      </c>
      <c r="AU51" s="15">
        <f t="shared" si="18"/>
        <v>0</v>
      </c>
      <c r="AV51" s="15">
        <f t="shared" si="18"/>
        <v>0</v>
      </c>
      <c r="AW51" s="15">
        <f t="shared" si="18"/>
        <v>0</v>
      </c>
      <c r="AX51" s="15">
        <f t="shared" si="18"/>
        <v>0</v>
      </c>
      <c r="AY51" s="15">
        <f t="shared" si="18"/>
        <v>0</v>
      </c>
      <c r="AZ51" s="15">
        <f t="shared" si="18"/>
        <v>0</v>
      </c>
      <c r="BA51" s="15">
        <f t="shared" si="18"/>
        <v>0</v>
      </c>
      <c r="BB51" s="15">
        <f t="shared" si="18"/>
        <v>0</v>
      </c>
      <c r="BC51" s="15">
        <f t="shared" si="18"/>
        <v>0</v>
      </c>
      <c r="BD51" s="15">
        <f t="shared" si="18"/>
        <v>0</v>
      </c>
      <c r="BE51" s="15">
        <f t="shared" si="18"/>
        <v>0</v>
      </c>
      <c r="BF51" s="15">
        <f t="shared" si="18"/>
        <v>0</v>
      </c>
      <c r="BG51" s="15">
        <f t="shared" si="18"/>
        <v>0</v>
      </c>
      <c r="BH51" s="85"/>
      <c r="BI51" s="85"/>
      <c r="BJ51" s="85"/>
      <c r="BK51" s="85">
        <v>43906</v>
      </c>
      <c r="BL51" s="2">
        <v>7</v>
      </c>
      <c r="BM51" s="15">
        <f t="shared" si="1"/>
        <v>39</v>
      </c>
    </row>
    <row r="52" spans="1:65">
      <c r="A52" s="124" t="s">
        <v>1150</v>
      </c>
      <c r="B52" s="126">
        <f t="shared" ref="B52:BG52" si="19">B20-D20</f>
        <v>1</v>
      </c>
      <c r="C52" s="44">
        <f t="shared" si="19"/>
        <v>0</v>
      </c>
      <c r="D52" s="15">
        <f t="shared" si="19"/>
        <v>0</v>
      </c>
      <c r="E52" s="15">
        <f t="shared" si="19"/>
        <v>0</v>
      </c>
      <c r="F52" s="15">
        <f t="shared" si="19"/>
        <v>0</v>
      </c>
      <c r="G52" s="15">
        <f t="shared" si="19"/>
        <v>0</v>
      </c>
      <c r="H52" s="15">
        <f t="shared" si="19"/>
        <v>0</v>
      </c>
      <c r="I52" s="15">
        <f t="shared" si="19"/>
        <v>0</v>
      </c>
      <c r="J52" s="15">
        <f t="shared" si="19"/>
        <v>0</v>
      </c>
      <c r="K52" s="15">
        <f t="shared" si="19"/>
        <v>0</v>
      </c>
      <c r="L52" s="15">
        <f t="shared" si="19"/>
        <v>0</v>
      </c>
      <c r="M52" s="15">
        <f t="shared" si="19"/>
        <v>0</v>
      </c>
      <c r="N52" s="15">
        <f t="shared" si="19"/>
        <v>0</v>
      </c>
      <c r="O52" s="15">
        <f t="shared" si="19"/>
        <v>0</v>
      </c>
      <c r="P52" s="125">
        <f t="shared" si="19"/>
        <v>1</v>
      </c>
      <c r="Q52" s="15">
        <f t="shared" si="19"/>
        <v>0</v>
      </c>
      <c r="R52" s="15">
        <f t="shared" si="19"/>
        <v>0</v>
      </c>
      <c r="S52" s="15">
        <f t="shared" si="19"/>
        <v>0</v>
      </c>
      <c r="T52" s="15">
        <f t="shared" si="19"/>
        <v>0</v>
      </c>
      <c r="U52" s="15">
        <f t="shared" si="19"/>
        <v>0</v>
      </c>
      <c r="V52" s="15">
        <f t="shared" si="19"/>
        <v>0</v>
      </c>
      <c r="W52" s="15">
        <f t="shared" si="19"/>
        <v>0</v>
      </c>
      <c r="X52" s="15">
        <f t="shared" si="19"/>
        <v>0</v>
      </c>
      <c r="Y52" s="15">
        <f t="shared" si="19"/>
        <v>0</v>
      </c>
      <c r="Z52" s="15">
        <f t="shared" si="19"/>
        <v>0</v>
      </c>
      <c r="AA52" s="15">
        <f t="shared" si="19"/>
        <v>0</v>
      </c>
      <c r="AB52" s="15">
        <f t="shared" si="19"/>
        <v>0</v>
      </c>
      <c r="AC52" s="15">
        <f t="shared" si="19"/>
        <v>0</v>
      </c>
      <c r="AD52" s="15">
        <f t="shared" si="19"/>
        <v>0</v>
      </c>
      <c r="AE52" s="15">
        <f t="shared" si="19"/>
        <v>0</v>
      </c>
      <c r="AF52" s="15">
        <f t="shared" si="19"/>
        <v>0</v>
      </c>
      <c r="AG52" s="15">
        <f t="shared" si="19"/>
        <v>0</v>
      </c>
      <c r="AH52" s="15">
        <f t="shared" si="19"/>
        <v>0</v>
      </c>
      <c r="AI52" s="15">
        <f t="shared" si="19"/>
        <v>0</v>
      </c>
      <c r="AJ52" s="15">
        <f t="shared" si="19"/>
        <v>0</v>
      </c>
      <c r="AK52" s="15">
        <f t="shared" si="19"/>
        <v>0</v>
      </c>
      <c r="AL52" s="15">
        <f t="shared" si="19"/>
        <v>0</v>
      </c>
      <c r="AM52" s="15">
        <f t="shared" si="19"/>
        <v>0</v>
      </c>
      <c r="AN52" s="15">
        <f t="shared" si="19"/>
        <v>0</v>
      </c>
      <c r="AO52" s="15">
        <f t="shared" si="19"/>
        <v>0</v>
      </c>
      <c r="AP52" s="15">
        <f t="shared" si="19"/>
        <v>0</v>
      </c>
      <c r="AQ52" s="15">
        <f t="shared" si="19"/>
        <v>0</v>
      </c>
      <c r="AR52" s="15">
        <f t="shared" si="19"/>
        <v>0</v>
      </c>
      <c r="AS52" s="15">
        <f t="shared" si="19"/>
        <v>0</v>
      </c>
      <c r="AT52" s="15">
        <f t="shared" si="19"/>
        <v>0</v>
      </c>
      <c r="AU52" s="15">
        <f t="shared" si="19"/>
        <v>0</v>
      </c>
      <c r="AV52" s="15">
        <f t="shared" si="19"/>
        <v>0</v>
      </c>
      <c r="AW52" s="15">
        <f t="shared" si="19"/>
        <v>0</v>
      </c>
      <c r="AX52" s="15">
        <f t="shared" si="19"/>
        <v>0</v>
      </c>
      <c r="AY52" s="15">
        <f t="shared" si="19"/>
        <v>0</v>
      </c>
      <c r="AZ52" s="15">
        <f t="shared" si="19"/>
        <v>0</v>
      </c>
      <c r="BA52" s="15">
        <f t="shared" si="19"/>
        <v>0</v>
      </c>
      <c r="BB52" s="15">
        <f t="shared" si="19"/>
        <v>0</v>
      </c>
      <c r="BC52" s="15">
        <f t="shared" si="19"/>
        <v>0</v>
      </c>
      <c r="BD52" s="15">
        <f t="shared" si="19"/>
        <v>0</v>
      </c>
      <c r="BE52" s="15">
        <f t="shared" si="19"/>
        <v>0</v>
      </c>
      <c r="BF52" s="15">
        <f t="shared" si="19"/>
        <v>0</v>
      </c>
      <c r="BG52" s="15">
        <f t="shared" si="19"/>
        <v>0</v>
      </c>
      <c r="BH52" s="85"/>
      <c r="BI52" s="85"/>
      <c r="BJ52" s="85"/>
      <c r="BK52" s="85">
        <v>43905</v>
      </c>
      <c r="BL52" s="2">
        <v>6</v>
      </c>
      <c r="BM52" s="15">
        <f t="shared" si="1"/>
        <v>32</v>
      </c>
    </row>
    <row r="53" spans="1:65">
      <c r="A53" s="124" t="s">
        <v>1152</v>
      </c>
      <c r="B53" s="44">
        <f t="shared" ref="B53:BG53" si="20">B21-D21</f>
        <v>0</v>
      </c>
      <c r="C53" s="44">
        <f t="shared" si="20"/>
        <v>0</v>
      </c>
      <c r="D53" s="15">
        <f t="shared" si="20"/>
        <v>0</v>
      </c>
      <c r="E53" s="15">
        <f t="shared" si="20"/>
        <v>0</v>
      </c>
      <c r="F53" s="15">
        <f t="shared" si="20"/>
        <v>0</v>
      </c>
      <c r="G53" s="15">
        <f t="shared" si="20"/>
        <v>0</v>
      </c>
      <c r="H53" s="125">
        <f t="shared" si="20"/>
        <v>1</v>
      </c>
      <c r="I53" s="15">
        <f t="shared" si="20"/>
        <v>0</v>
      </c>
      <c r="J53" s="15">
        <f t="shared" si="20"/>
        <v>0</v>
      </c>
      <c r="K53" s="15">
        <f t="shared" si="20"/>
        <v>0</v>
      </c>
      <c r="L53" s="15">
        <f t="shared" si="20"/>
        <v>0</v>
      </c>
      <c r="M53" s="15">
        <f t="shared" si="20"/>
        <v>0</v>
      </c>
      <c r="N53" s="15">
        <f t="shared" si="20"/>
        <v>0</v>
      </c>
      <c r="O53" s="15">
        <f t="shared" si="20"/>
        <v>0</v>
      </c>
      <c r="P53" s="15">
        <f t="shared" si="20"/>
        <v>0</v>
      </c>
      <c r="Q53" s="15">
        <f t="shared" si="20"/>
        <v>0</v>
      </c>
      <c r="R53" s="15">
        <f t="shared" si="20"/>
        <v>0</v>
      </c>
      <c r="S53" s="15">
        <f t="shared" si="20"/>
        <v>0</v>
      </c>
      <c r="T53" s="15">
        <f t="shared" si="20"/>
        <v>0</v>
      </c>
      <c r="U53" s="15">
        <f t="shared" si="20"/>
        <v>0</v>
      </c>
      <c r="V53" s="15">
        <f t="shared" si="20"/>
        <v>0</v>
      </c>
      <c r="W53" s="15">
        <f t="shared" si="20"/>
        <v>0</v>
      </c>
      <c r="X53" s="15">
        <f t="shared" si="20"/>
        <v>0</v>
      </c>
      <c r="Y53" s="15">
        <f t="shared" si="20"/>
        <v>0</v>
      </c>
      <c r="Z53" s="15">
        <f t="shared" si="20"/>
        <v>0</v>
      </c>
      <c r="AA53" s="15">
        <f t="shared" si="20"/>
        <v>0</v>
      </c>
      <c r="AB53" s="15">
        <f t="shared" si="20"/>
        <v>0</v>
      </c>
      <c r="AC53" s="15">
        <f t="shared" si="20"/>
        <v>0</v>
      </c>
      <c r="AD53" s="15">
        <f t="shared" si="20"/>
        <v>0</v>
      </c>
      <c r="AE53" s="15">
        <f t="shared" si="20"/>
        <v>0</v>
      </c>
      <c r="AF53" s="15">
        <f t="shared" si="20"/>
        <v>0</v>
      </c>
      <c r="AG53" s="15">
        <f t="shared" si="20"/>
        <v>0</v>
      </c>
      <c r="AH53" s="15">
        <f t="shared" si="20"/>
        <v>0</v>
      </c>
      <c r="AI53" s="15">
        <f t="shared" si="20"/>
        <v>0</v>
      </c>
      <c r="AJ53" s="15">
        <f t="shared" si="20"/>
        <v>0</v>
      </c>
      <c r="AK53" s="15">
        <f t="shared" si="20"/>
        <v>0</v>
      </c>
      <c r="AL53" s="15">
        <f t="shared" si="20"/>
        <v>0</v>
      </c>
      <c r="AM53" s="15">
        <f t="shared" si="20"/>
        <v>0</v>
      </c>
      <c r="AN53" s="15">
        <f t="shared" si="20"/>
        <v>0</v>
      </c>
      <c r="AO53" s="15">
        <f t="shared" si="20"/>
        <v>0</v>
      </c>
      <c r="AP53" s="15">
        <f t="shared" si="20"/>
        <v>0</v>
      </c>
      <c r="AQ53" s="15">
        <f t="shared" si="20"/>
        <v>0</v>
      </c>
      <c r="AR53" s="15">
        <f t="shared" si="20"/>
        <v>0</v>
      </c>
      <c r="AS53" s="15">
        <f t="shared" si="20"/>
        <v>0</v>
      </c>
      <c r="AT53" s="15">
        <f t="shared" si="20"/>
        <v>0</v>
      </c>
      <c r="AU53" s="15">
        <f t="shared" si="20"/>
        <v>0</v>
      </c>
      <c r="AV53" s="15">
        <f t="shared" si="20"/>
        <v>0</v>
      </c>
      <c r="AW53" s="15">
        <f t="shared" si="20"/>
        <v>0</v>
      </c>
      <c r="AX53" s="15">
        <f t="shared" si="20"/>
        <v>0</v>
      </c>
      <c r="AY53" s="15">
        <f t="shared" si="20"/>
        <v>0</v>
      </c>
      <c r="AZ53" s="15">
        <f t="shared" si="20"/>
        <v>0</v>
      </c>
      <c r="BA53" s="15">
        <f t="shared" si="20"/>
        <v>0</v>
      </c>
      <c r="BB53" s="15">
        <f t="shared" si="20"/>
        <v>0</v>
      </c>
      <c r="BC53" s="15">
        <f t="shared" si="20"/>
        <v>0</v>
      </c>
      <c r="BD53" s="15">
        <f t="shared" si="20"/>
        <v>0</v>
      </c>
      <c r="BE53" s="15">
        <f t="shared" si="20"/>
        <v>0</v>
      </c>
      <c r="BF53" s="15">
        <f t="shared" si="20"/>
        <v>0</v>
      </c>
      <c r="BG53" s="15">
        <f t="shared" si="20"/>
        <v>0</v>
      </c>
      <c r="BH53" s="85"/>
      <c r="BI53" s="85"/>
      <c r="BJ53" s="85"/>
      <c r="BK53" s="85">
        <v>43904</v>
      </c>
      <c r="BL53" s="2">
        <v>9</v>
      </c>
      <c r="BM53" s="15">
        <f t="shared" si="1"/>
        <v>26</v>
      </c>
    </row>
    <row r="54" spans="1:65">
      <c r="A54" s="124" t="s">
        <v>1156</v>
      </c>
      <c r="B54" s="44">
        <f t="shared" ref="B54:C54" si="21">B24-D24</f>
        <v>1</v>
      </c>
      <c r="C54" s="44">
        <f t="shared" si="21"/>
        <v>0</v>
      </c>
      <c r="F54" s="125"/>
      <c r="BH54" s="85"/>
      <c r="BI54" s="85"/>
      <c r="BJ54" s="85"/>
      <c r="BK54" s="85"/>
      <c r="BL54" s="2"/>
    </row>
    <row r="55" spans="1:65">
      <c r="A55" s="124" t="s">
        <v>1157</v>
      </c>
      <c r="B55" s="44">
        <f t="shared" ref="B55:O55" si="22">B25-D25</f>
        <v>0</v>
      </c>
      <c r="C55" s="44">
        <f t="shared" si="22"/>
        <v>0</v>
      </c>
      <c r="D55" s="15">
        <f t="shared" si="22"/>
        <v>0</v>
      </c>
      <c r="E55" s="15">
        <f t="shared" si="22"/>
        <v>0</v>
      </c>
      <c r="F55" s="125">
        <f t="shared" si="22"/>
        <v>1</v>
      </c>
      <c r="G55" s="15">
        <f t="shared" si="22"/>
        <v>1</v>
      </c>
      <c r="H55" s="15">
        <f t="shared" si="22"/>
        <v>0</v>
      </c>
      <c r="I55" s="15">
        <f t="shared" si="22"/>
        <v>0</v>
      </c>
      <c r="J55" s="15">
        <f t="shared" si="22"/>
        <v>0</v>
      </c>
      <c r="K55" s="15">
        <f t="shared" si="22"/>
        <v>0</v>
      </c>
      <c r="L55" s="15">
        <f t="shared" si="22"/>
        <v>0</v>
      </c>
      <c r="M55" s="15">
        <f t="shared" si="22"/>
        <v>0</v>
      </c>
      <c r="N55" s="15">
        <f t="shared" si="22"/>
        <v>0</v>
      </c>
      <c r="O55" s="15">
        <f t="shared" si="22"/>
        <v>0</v>
      </c>
      <c r="P55" s="15">
        <f t="shared" ref="P55:BG55" si="23">P22-R22</f>
        <v>0</v>
      </c>
      <c r="Q55" s="15">
        <f t="shared" si="23"/>
        <v>0</v>
      </c>
      <c r="R55" s="15">
        <f t="shared" si="23"/>
        <v>0</v>
      </c>
      <c r="S55" s="15">
        <f t="shared" si="23"/>
        <v>0</v>
      </c>
      <c r="T55" s="15">
        <f t="shared" si="23"/>
        <v>0</v>
      </c>
      <c r="U55" s="15">
        <f t="shared" si="23"/>
        <v>0</v>
      </c>
      <c r="V55" s="15">
        <f t="shared" si="23"/>
        <v>0</v>
      </c>
      <c r="W55" s="15">
        <f t="shared" si="23"/>
        <v>0</v>
      </c>
      <c r="X55" s="15">
        <f t="shared" si="23"/>
        <v>0</v>
      </c>
      <c r="Y55" s="15">
        <f t="shared" si="23"/>
        <v>0</v>
      </c>
      <c r="Z55" s="15">
        <f t="shared" si="23"/>
        <v>0</v>
      </c>
      <c r="AA55" s="15">
        <f t="shared" si="23"/>
        <v>0</v>
      </c>
      <c r="AB55" s="15">
        <f t="shared" si="23"/>
        <v>0</v>
      </c>
      <c r="AC55" s="15">
        <f t="shared" si="23"/>
        <v>0</v>
      </c>
      <c r="AD55" s="15">
        <f t="shared" si="23"/>
        <v>0</v>
      </c>
      <c r="AE55" s="15">
        <f t="shared" si="23"/>
        <v>0</v>
      </c>
      <c r="AF55" s="15">
        <f t="shared" si="23"/>
        <v>0</v>
      </c>
      <c r="AG55" s="15">
        <f t="shared" si="23"/>
        <v>0</v>
      </c>
      <c r="AH55" s="15">
        <f t="shared" si="23"/>
        <v>0</v>
      </c>
      <c r="AI55" s="15">
        <f t="shared" si="23"/>
        <v>0</v>
      </c>
      <c r="AJ55" s="15">
        <f t="shared" si="23"/>
        <v>0</v>
      </c>
      <c r="AK55" s="15">
        <f t="shared" si="23"/>
        <v>0</v>
      </c>
      <c r="AL55" s="15">
        <f t="shared" si="23"/>
        <v>0</v>
      </c>
      <c r="AM55" s="15">
        <f t="shared" si="23"/>
        <v>0</v>
      </c>
      <c r="AN55" s="15">
        <f t="shared" si="23"/>
        <v>0</v>
      </c>
      <c r="AO55" s="15">
        <f t="shared" si="23"/>
        <v>0</v>
      </c>
      <c r="AP55" s="15">
        <f t="shared" si="23"/>
        <v>0</v>
      </c>
      <c r="AQ55" s="15">
        <f t="shared" si="23"/>
        <v>0</v>
      </c>
      <c r="AR55" s="15">
        <f t="shared" si="23"/>
        <v>0</v>
      </c>
      <c r="AS55" s="15">
        <f t="shared" si="23"/>
        <v>0</v>
      </c>
      <c r="AT55" s="15">
        <f t="shared" si="23"/>
        <v>0</v>
      </c>
      <c r="AU55" s="15">
        <f t="shared" si="23"/>
        <v>0</v>
      </c>
      <c r="AV55" s="15">
        <f t="shared" si="23"/>
        <v>0</v>
      </c>
      <c r="AW55" s="15">
        <f t="shared" si="23"/>
        <v>0</v>
      </c>
      <c r="AX55" s="15">
        <f t="shared" si="23"/>
        <v>0</v>
      </c>
      <c r="AY55" s="15">
        <f t="shared" si="23"/>
        <v>0</v>
      </c>
      <c r="AZ55" s="15">
        <f t="shared" si="23"/>
        <v>0</v>
      </c>
      <c r="BA55" s="15">
        <f t="shared" si="23"/>
        <v>0</v>
      </c>
      <c r="BB55" s="15">
        <f t="shared" si="23"/>
        <v>0</v>
      </c>
      <c r="BC55" s="15">
        <f t="shared" si="23"/>
        <v>0</v>
      </c>
      <c r="BD55" s="15">
        <f t="shared" si="23"/>
        <v>0</v>
      </c>
      <c r="BE55" s="15">
        <f t="shared" si="23"/>
        <v>0</v>
      </c>
      <c r="BF55" s="15">
        <f t="shared" si="23"/>
        <v>0</v>
      </c>
      <c r="BG55" s="15">
        <f t="shared" si="23"/>
        <v>0</v>
      </c>
      <c r="BH55" s="85"/>
      <c r="BI55" s="85"/>
      <c r="BJ55" s="85"/>
      <c r="BK55" s="85">
        <v>43903</v>
      </c>
      <c r="BL55" s="2">
        <v>3</v>
      </c>
      <c r="BM55" s="15">
        <f>BM53-BL53</f>
        <v>17</v>
      </c>
    </row>
    <row r="56" spans="1:65">
      <c r="A56" s="124" t="s">
        <v>1158</v>
      </c>
      <c r="B56" s="44">
        <f t="shared" ref="B56:O56" si="24">B26-D26</f>
        <v>0</v>
      </c>
      <c r="C56" s="44">
        <f t="shared" si="24"/>
        <v>0</v>
      </c>
      <c r="D56" s="15">
        <f t="shared" si="24"/>
        <v>0</v>
      </c>
      <c r="E56" s="15">
        <f t="shared" si="24"/>
        <v>0</v>
      </c>
      <c r="F56" s="127">
        <f t="shared" si="24"/>
        <v>1</v>
      </c>
      <c r="G56" s="15">
        <f t="shared" si="24"/>
        <v>0</v>
      </c>
      <c r="H56" s="15">
        <f t="shared" si="24"/>
        <v>0</v>
      </c>
      <c r="I56" s="15">
        <f t="shared" si="24"/>
        <v>0</v>
      </c>
      <c r="J56" s="15">
        <f t="shared" si="24"/>
        <v>0</v>
      </c>
      <c r="K56" s="15">
        <f t="shared" si="24"/>
        <v>0</v>
      </c>
      <c r="L56" s="15">
        <f t="shared" si="24"/>
        <v>0</v>
      </c>
      <c r="M56" s="15">
        <f t="shared" si="24"/>
        <v>0</v>
      </c>
      <c r="N56" s="15">
        <f t="shared" si="24"/>
        <v>0</v>
      </c>
      <c r="O56" s="15">
        <f t="shared" si="24"/>
        <v>0</v>
      </c>
      <c r="P56" s="15">
        <f t="shared" ref="P56:BG56" si="25">P23-R23</f>
        <v>0</v>
      </c>
      <c r="Q56" s="15">
        <f t="shared" si="25"/>
        <v>0</v>
      </c>
      <c r="R56" s="15">
        <f t="shared" si="25"/>
        <v>0</v>
      </c>
      <c r="S56" s="15">
        <f t="shared" si="25"/>
        <v>0</v>
      </c>
      <c r="T56" s="15">
        <f t="shared" si="25"/>
        <v>0</v>
      </c>
      <c r="U56" s="15">
        <f t="shared" si="25"/>
        <v>0</v>
      </c>
      <c r="V56" s="15">
        <f t="shared" si="25"/>
        <v>0</v>
      </c>
      <c r="W56" s="15">
        <f t="shared" si="25"/>
        <v>0</v>
      </c>
      <c r="X56" s="15">
        <f t="shared" si="25"/>
        <v>0</v>
      </c>
      <c r="Y56" s="15">
        <f t="shared" si="25"/>
        <v>0</v>
      </c>
      <c r="Z56" s="15">
        <f t="shared" si="25"/>
        <v>0</v>
      </c>
      <c r="AA56" s="15">
        <f t="shared" si="25"/>
        <v>0</v>
      </c>
      <c r="AB56" s="15">
        <f t="shared" si="25"/>
        <v>0</v>
      </c>
      <c r="AC56" s="15">
        <f t="shared" si="25"/>
        <v>0</v>
      </c>
      <c r="AD56" s="15">
        <f t="shared" si="25"/>
        <v>0</v>
      </c>
      <c r="AE56" s="15">
        <f t="shared" si="25"/>
        <v>0</v>
      </c>
      <c r="AF56" s="15">
        <f t="shared" si="25"/>
        <v>0</v>
      </c>
      <c r="AG56" s="15">
        <f t="shared" si="25"/>
        <v>0</v>
      </c>
      <c r="AH56" s="15">
        <f t="shared" si="25"/>
        <v>0</v>
      </c>
      <c r="AI56" s="15">
        <f t="shared" si="25"/>
        <v>0</v>
      </c>
      <c r="AJ56" s="15">
        <f t="shared" si="25"/>
        <v>0</v>
      </c>
      <c r="AK56" s="15">
        <f t="shared" si="25"/>
        <v>0</v>
      </c>
      <c r="AL56" s="15">
        <f t="shared" si="25"/>
        <v>0</v>
      </c>
      <c r="AM56" s="15">
        <f t="shared" si="25"/>
        <v>0</v>
      </c>
      <c r="AN56" s="15">
        <f t="shared" si="25"/>
        <v>0</v>
      </c>
      <c r="AO56" s="15">
        <f t="shared" si="25"/>
        <v>0</v>
      </c>
      <c r="AP56" s="15">
        <f t="shared" si="25"/>
        <v>0</v>
      </c>
      <c r="AQ56" s="15">
        <f t="shared" si="25"/>
        <v>0</v>
      </c>
      <c r="AR56" s="15">
        <f t="shared" si="25"/>
        <v>0</v>
      </c>
      <c r="AS56" s="15">
        <f t="shared" si="25"/>
        <v>0</v>
      </c>
      <c r="AT56" s="15">
        <f t="shared" si="25"/>
        <v>0</v>
      </c>
      <c r="AU56" s="15">
        <f t="shared" si="25"/>
        <v>0</v>
      </c>
      <c r="AV56" s="15">
        <f t="shared" si="25"/>
        <v>0</v>
      </c>
      <c r="AW56" s="15">
        <f t="shared" si="25"/>
        <v>0</v>
      </c>
      <c r="AX56" s="15">
        <f t="shared" si="25"/>
        <v>0</v>
      </c>
      <c r="AY56" s="15">
        <f t="shared" si="25"/>
        <v>0</v>
      </c>
      <c r="AZ56" s="15">
        <f t="shared" si="25"/>
        <v>0</v>
      </c>
      <c r="BA56" s="15">
        <f t="shared" si="25"/>
        <v>0</v>
      </c>
      <c r="BB56" s="15">
        <f t="shared" si="25"/>
        <v>0</v>
      </c>
      <c r="BC56" s="15">
        <f t="shared" si="25"/>
        <v>0</v>
      </c>
      <c r="BD56" s="15">
        <f t="shared" si="25"/>
        <v>0</v>
      </c>
      <c r="BE56" s="15">
        <f t="shared" si="25"/>
        <v>0</v>
      </c>
      <c r="BF56" s="15">
        <f t="shared" si="25"/>
        <v>0</v>
      </c>
      <c r="BG56" s="15">
        <f t="shared" si="25"/>
        <v>0</v>
      </c>
      <c r="BH56" s="85"/>
      <c r="BI56" s="85"/>
      <c r="BJ56" s="85"/>
      <c r="BK56" s="85">
        <v>43902</v>
      </c>
      <c r="BL56" s="2">
        <v>3</v>
      </c>
      <c r="BM56" s="15">
        <f t="shared" ref="BM56:BM59" si="26">BM55-BL55</f>
        <v>14</v>
      </c>
    </row>
    <row r="57" spans="1:65">
      <c r="A57" s="2" t="s">
        <v>1246</v>
      </c>
      <c r="B57" s="44">
        <f t="shared" ref="B57:BG57" si="27">B27-D27</f>
        <v>0</v>
      </c>
      <c r="C57" s="44">
        <f t="shared" si="27"/>
        <v>0</v>
      </c>
      <c r="D57" s="15">
        <f t="shared" si="27"/>
        <v>1</v>
      </c>
      <c r="E57" s="15">
        <f t="shared" si="27"/>
        <v>0</v>
      </c>
      <c r="F57" s="15">
        <f t="shared" si="27"/>
        <v>0</v>
      </c>
      <c r="G57" s="15">
        <f t="shared" si="27"/>
        <v>0</v>
      </c>
      <c r="H57" s="15">
        <f t="shared" si="27"/>
        <v>0</v>
      </c>
      <c r="I57" s="15">
        <f t="shared" si="27"/>
        <v>0</v>
      </c>
      <c r="J57" s="15">
        <f t="shared" si="27"/>
        <v>0</v>
      </c>
      <c r="K57" s="15">
        <f t="shared" si="27"/>
        <v>0</v>
      </c>
      <c r="L57" s="15">
        <f t="shared" si="27"/>
        <v>0</v>
      </c>
      <c r="M57" s="15">
        <f t="shared" si="27"/>
        <v>0</v>
      </c>
      <c r="N57" s="15">
        <f t="shared" si="27"/>
        <v>0</v>
      </c>
      <c r="O57" s="15">
        <f t="shared" si="27"/>
        <v>0</v>
      </c>
      <c r="P57" s="15">
        <f t="shared" si="27"/>
        <v>0</v>
      </c>
      <c r="Q57" s="15">
        <f t="shared" si="27"/>
        <v>0</v>
      </c>
      <c r="R57" s="15">
        <f t="shared" si="27"/>
        <v>0</v>
      </c>
      <c r="S57" s="15">
        <f t="shared" si="27"/>
        <v>0</v>
      </c>
      <c r="T57" s="15">
        <f t="shared" si="27"/>
        <v>0</v>
      </c>
      <c r="U57" s="15">
        <f t="shared" si="27"/>
        <v>0</v>
      </c>
      <c r="V57" s="125">
        <f t="shared" si="27"/>
        <v>1</v>
      </c>
      <c r="W57" s="15">
        <f t="shared" si="27"/>
        <v>0</v>
      </c>
      <c r="X57" s="15">
        <f t="shared" si="27"/>
        <v>0</v>
      </c>
      <c r="Y57" s="15">
        <f t="shared" si="27"/>
        <v>0</v>
      </c>
      <c r="Z57" s="15">
        <f t="shared" si="27"/>
        <v>0</v>
      </c>
      <c r="AA57" s="15">
        <f t="shared" si="27"/>
        <v>0</v>
      </c>
      <c r="AB57" s="15">
        <f t="shared" si="27"/>
        <v>0</v>
      </c>
      <c r="AC57" s="15">
        <f t="shared" si="27"/>
        <v>0</v>
      </c>
      <c r="AD57" s="15">
        <f t="shared" si="27"/>
        <v>0</v>
      </c>
      <c r="AE57" s="15">
        <f t="shared" si="27"/>
        <v>0</v>
      </c>
      <c r="AF57" s="15">
        <f t="shared" si="27"/>
        <v>0</v>
      </c>
      <c r="AG57" s="15">
        <f t="shared" si="27"/>
        <v>0</v>
      </c>
      <c r="AH57" s="15">
        <f t="shared" si="27"/>
        <v>0</v>
      </c>
      <c r="AI57" s="15">
        <f t="shared" si="27"/>
        <v>0</v>
      </c>
      <c r="AJ57" s="15">
        <f t="shared" si="27"/>
        <v>0</v>
      </c>
      <c r="AK57" s="15">
        <f t="shared" si="27"/>
        <v>0</v>
      </c>
      <c r="AL57" s="15">
        <f t="shared" si="27"/>
        <v>0</v>
      </c>
      <c r="AM57" s="15">
        <f t="shared" si="27"/>
        <v>0</v>
      </c>
      <c r="AN57" s="15">
        <f t="shared" si="27"/>
        <v>0</v>
      </c>
      <c r="AO57" s="15">
        <f t="shared" si="27"/>
        <v>0</v>
      </c>
      <c r="AP57" s="15">
        <f t="shared" si="27"/>
        <v>0</v>
      </c>
      <c r="AQ57" s="15">
        <f t="shared" si="27"/>
        <v>0</v>
      </c>
      <c r="AR57" s="15">
        <f t="shared" si="27"/>
        <v>0</v>
      </c>
      <c r="AS57" s="15">
        <f t="shared" si="27"/>
        <v>0</v>
      </c>
      <c r="AT57" s="15">
        <f t="shared" si="27"/>
        <v>0</v>
      </c>
      <c r="AU57" s="15">
        <f t="shared" si="27"/>
        <v>0</v>
      </c>
      <c r="AV57" s="15">
        <f t="shared" si="27"/>
        <v>0</v>
      </c>
      <c r="AW57" s="15">
        <f t="shared" si="27"/>
        <v>0</v>
      </c>
      <c r="AX57" s="15">
        <f t="shared" si="27"/>
        <v>0</v>
      </c>
      <c r="AY57" s="15">
        <f t="shared" si="27"/>
        <v>0</v>
      </c>
      <c r="AZ57" s="15">
        <f t="shared" si="27"/>
        <v>0</v>
      </c>
      <c r="BA57" s="15">
        <f t="shared" si="27"/>
        <v>0</v>
      </c>
      <c r="BB57" s="15">
        <f t="shared" si="27"/>
        <v>0</v>
      </c>
      <c r="BC57" s="15">
        <f t="shared" si="27"/>
        <v>0</v>
      </c>
      <c r="BD57" s="15">
        <f t="shared" si="27"/>
        <v>0</v>
      </c>
      <c r="BE57" s="15">
        <f t="shared" si="27"/>
        <v>0</v>
      </c>
      <c r="BF57" s="15">
        <f t="shared" si="27"/>
        <v>0</v>
      </c>
      <c r="BG57" s="15">
        <f t="shared" si="27"/>
        <v>0</v>
      </c>
      <c r="BH57" s="85"/>
      <c r="BI57" s="85"/>
      <c r="BJ57" s="85"/>
      <c r="BK57" s="85">
        <v>43901</v>
      </c>
      <c r="BL57" s="2">
        <v>6</v>
      </c>
      <c r="BM57" s="15">
        <f t="shared" si="26"/>
        <v>11</v>
      </c>
    </row>
    <row r="58" spans="1:65">
      <c r="A58" s="2" t="s">
        <v>1162</v>
      </c>
      <c r="B58" s="44">
        <f t="shared" ref="B58:AZ58" si="28">B28-D28</f>
        <v>0</v>
      </c>
      <c r="C58" s="44">
        <f t="shared" si="28"/>
        <v>0</v>
      </c>
      <c r="D58" s="15">
        <f t="shared" si="28"/>
        <v>-1</v>
      </c>
      <c r="E58" s="15">
        <f t="shared" si="28"/>
        <v>0</v>
      </c>
      <c r="F58" s="127">
        <f t="shared" si="28"/>
        <v>1</v>
      </c>
      <c r="G58" s="15">
        <f t="shared" si="28"/>
        <v>0</v>
      </c>
      <c r="H58" s="15">
        <f t="shared" si="28"/>
        <v>0</v>
      </c>
      <c r="I58" s="15">
        <f t="shared" si="28"/>
        <v>0</v>
      </c>
      <c r="J58" s="15">
        <f t="shared" si="28"/>
        <v>0</v>
      </c>
      <c r="K58" s="15">
        <f t="shared" si="28"/>
        <v>0</v>
      </c>
      <c r="L58" s="15">
        <f t="shared" si="28"/>
        <v>0</v>
      </c>
      <c r="M58" s="15">
        <f t="shared" si="28"/>
        <v>0</v>
      </c>
      <c r="N58" s="15">
        <f t="shared" si="28"/>
        <v>0</v>
      </c>
      <c r="O58" s="15">
        <f t="shared" si="28"/>
        <v>0</v>
      </c>
      <c r="P58" s="15">
        <f t="shared" si="28"/>
        <v>0</v>
      </c>
      <c r="Q58" s="15">
        <f t="shared" si="28"/>
        <v>0</v>
      </c>
      <c r="R58" s="15">
        <f t="shared" si="28"/>
        <v>0</v>
      </c>
      <c r="S58" s="15">
        <f t="shared" si="28"/>
        <v>0</v>
      </c>
      <c r="T58" s="15">
        <f t="shared" si="28"/>
        <v>0</v>
      </c>
      <c r="U58" s="15">
        <f t="shared" si="28"/>
        <v>0</v>
      </c>
      <c r="V58" s="15">
        <f t="shared" si="28"/>
        <v>0</v>
      </c>
      <c r="W58" s="15">
        <f t="shared" si="28"/>
        <v>0</v>
      </c>
      <c r="X58" s="15">
        <f t="shared" si="28"/>
        <v>0</v>
      </c>
      <c r="Y58" s="15">
        <f t="shared" si="28"/>
        <v>0</v>
      </c>
      <c r="Z58" s="15">
        <f t="shared" si="28"/>
        <v>0</v>
      </c>
      <c r="AA58" s="15">
        <f t="shared" si="28"/>
        <v>0</v>
      </c>
      <c r="AB58" s="15">
        <f t="shared" si="28"/>
        <v>0</v>
      </c>
      <c r="AC58" s="15">
        <f t="shared" si="28"/>
        <v>0</v>
      </c>
      <c r="AD58" s="15">
        <f t="shared" si="28"/>
        <v>0</v>
      </c>
      <c r="AE58" s="15">
        <f t="shared" si="28"/>
        <v>0</v>
      </c>
      <c r="AF58" s="15">
        <f t="shared" si="28"/>
        <v>0</v>
      </c>
      <c r="AG58" s="15">
        <f t="shared" si="28"/>
        <v>0</v>
      </c>
      <c r="AH58" s="15">
        <f t="shared" si="28"/>
        <v>0</v>
      </c>
      <c r="AI58" s="15">
        <f t="shared" si="28"/>
        <v>0</v>
      </c>
      <c r="AJ58" s="15">
        <f t="shared" si="28"/>
        <v>0</v>
      </c>
      <c r="AK58" s="15">
        <f t="shared" si="28"/>
        <v>0</v>
      </c>
      <c r="AL58" s="15">
        <f t="shared" si="28"/>
        <v>0</v>
      </c>
      <c r="AM58" s="15">
        <f t="shared" si="28"/>
        <v>0</v>
      </c>
      <c r="AN58" s="15">
        <f t="shared" si="28"/>
        <v>0</v>
      </c>
      <c r="AO58" s="15">
        <f t="shared" si="28"/>
        <v>0</v>
      </c>
      <c r="AP58" s="15">
        <f t="shared" si="28"/>
        <v>0</v>
      </c>
      <c r="AQ58" s="15">
        <f t="shared" si="28"/>
        <v>0</v>
      </c>
      <c r="AR58" s="15">
        <f t="shared" si="28"/>
        <v>0</v>
      </c>
      <c r="AS58" s="15">
        <f t="shared" si="28"/>
        <v>0</v>
      </c>
      <c r="AT58" s="15">
        <f t="shared" si="28"/>
        <v>0</v>
      </c>
      <c r="AU58" s="15">
        <f t="shared" si="28"/>
        <v>0</v>
      </c>
      <c r="AV58" s="15">
        <f t="shared" si="28"/>
        <v>0</v>
      </c>
      <c r="AW58" s="15">
        <f t="shared" si="28"/>
        <v>0</v>
      </c>
      <c r="AX58" s="15">
        <f t="shared" si="28"/>
        <v>0</v>
      </c>
      <c r="AY58" s="15">
        <f t="shared" si="28"/>
        <v>0</v>
      </c>
      <c r="AZ58" s="15">
        <f t="shared" si="28"/>
        <v>0</v>
      </c>
      <c r="BA58" s="15">
        <f>BA26-BC26</f>
        <v>0</v>
      </c>
      <c r="BB58" s="15">
        <f>BB28-BD28</f>
        <v>0</v>
      </c>
      <c r="BC58" s="15">
        <f>BC26-BE26</f>
        <v>0</v>
      </c>
      <c r="BD58" s="15">
        <f>BD28-BF28</f>
        <v>0</v>
      </c>
      <c r="BE58" s="15">
        <f>BE26-BG26</f>
        <v>0</v>
      </c>
      <c r="BF58" s="15">
        <f>BF28-BH28</f>
        <v>0</v>
      </c>
      <c r="BG58" s="15">
        <f>BG26-BI26</f>
        <v>0</v>
      </c>
      <c r="BH58" s="85"/>
      <c r="BI58" s="85"/>
      <c r="BJ58" s="85"/>
      <c r="BK58" s="85">
        <v>43900</v>
      </c>
      <c r="BL58" s="2">
        <v>3</v>
      </c>
      <c r="BM58" s="15">
        <f t="shared" si="26"/>
        <v>5</v>
      </c>
    </row>
    <row r="59" spans="1:65">
      <c r="A59" s="2" t="s">
        <v>81</v>
      </c>
      <c r="B59" s="44">
        <f t="shared" ref="B59:BG59" si="29">SUM(B35:B58)</f>
        <v>120</v>
      </c>
      <c r="C59" s="44">
        <f t="shared" si="29"/>
        <v>7</v>
      </c>
      <c r="D59" s="15">
        <f t="shared" si="29"/>
        <v>113</v>
      </c>
      <c r="E59" s="15">
        <f t="shared" si="29"/>
        <v>13</v>
      </c>
      <c r="F59" s="15">
        <f t="shared" si="29"/>
        <v>145</v>
      </c>
      <c r="G59" s="15">
        <f t="shared" si="29"/>
        <v>6</v>
      </c>
      <c r="H59" s="15">
        <f t="shared" si="29"/>
        <v>67</v>
      </c>
      <c r="I59" s="15">
        <f t="shared" si="29"/>
        <v>6</v>
      </c>
      <c r="J59" s="15">
        <f t="shared" si="29"/>
        <v>88</v>
      </c>
      <c r="K59" s="15">
        <f t="shared" si="29"/>
        <v>7</v>
      </c>
      <c r="L59" s="15">
        <f t="shared" si="29"/>
        <v>33</v>
      </c>
      <c r="M59" s="15">
        <f t="shared" si="29"/>
        <v>3</v>
      </c>
      <c r="N59" s="15">
        <f t="shared" si="29"/>
        <v>82</v>
      </c>
      <c r="O59" s="15">
        <f t="shared" si="29"/>
        <v>0</v>
      </c>
      <c r="P59" s="15">
        <f t="shared" si="29"/>
        <v>17</v>
      </c>
      <c r="Q59" s="15">
        <f t="shared" si="29"/>
        <v>2</v>
      </c>
      <c r="R59" s="15">
        <f t="shared" si="29"/>
        <v>22</v>
      </c>
      <c r="S59" s="15">
        <f t="shared" si="29"/>
        <v>2</v>
      </c>
      <c r="T59" s="15">
        <f t="shared" si="29"/>
        <v>28</v>
      </c>
      <c r="U59" s="15">
        <f t="shared" si="29"/>
        <v>1</v>
      </c>
      <c r="V59" s="15">
        <f t="shared" si="29"/>
        <v>28</v>
      </c>
      <c r="W59" s="15">
        <f t="shared" si="29"/>
        <v>1</v>
      </c>
      <c r="X59" s="15">
        <f t="shared" si="29"/>
        <v>3</v>
      </c>
      <c r="Y59" s="15">
        <f t="shared" si="29"/>
        <v>1</v>
      </c>
      <c r="Z59" s="15">
        <f t="shared" si="29"/>
        <v>15</v>
      </c>
      <c r="AA59" s="15">
        <f t="shared" si="29"/>
        <v>0</v>
      </c>
      <c r="AB59" s="15">
        <f t="shared" si="29"/>
        <v>18</v>
      </c>
      <c r="AC59" s="15">
        <f t="shared" si="29"/>
        <v>1</v>
      </c>
      <c r="AD59" s="15">
        <f t="shared" si="29"/>
        <v>15</v>
      </c>
      <c r="AE59" s="15">
        <f t="shared" si="29"/>
        <v>0</v>
      </c>
      <c r="AF59" s="15">
        <f t="shared" si="29"/>
        <v>10</v>
      </c>
      <c r="AG59" s="15">
        <f t="shared" si="29"/>
        <v>1</v>
      </c>
      <c r="AH59" s="15">
        <f t="shared" si="29"/>
        <v>12</v>
      </c>
      <c r="AI59" s="15">
        <f t="shared" si="29"/>
        <v>0</v>
      </c>
      <c r="AJ59" s="15">
        <f t="shared" si="29"/>
        <v>4</v>
      </c>
      <c r="AK59" s="15">
        <f t="shared" si="29"/>
        <v>0</v>
      </c>
      <c r="AL59" s="15">
        <f t="shared" si="29"/>
        <v>3</v>
      </c>
      <c r="AM59" s="15">
        <f t="shared" si="29"/>
        <v>0</v>
      </c>
      <c r="AN59" s="15">
        <f t="shared" si="29"/>
        <v>4</v>
      </c>
      <c r="AO59" s="15">
        <f t="shared" si="29"/>
        <v>1</v>
      </c>
      <c r="AP59" s="15">
        <f t="shared" si="29"/>
        <v>2</v>
      </c>
      <c r="AQ59" s="15">
        <f t="shared" si="29"/>
        <v>0</v>
      </c>
      <c r="AR59" s="15">
        <f t="shared" si="29"/>
        <v>7</v>
      </c>
      <c r="AS59" s="15">
        <f t="shared" si="29"/>
        <v>0</v>
      </c>
      <c r="AT59" s="15">
        <f t="shared" si="29"/>
        <v>32</v>
      </c>
      <c r="AU59" s="15">
        <f t="shared" si="29"/>
        <v>0</v>
      </c>
      <c r="AV59" s="15">
        <f t="shared" si="29"/>
        <v>0</v>
      </c>
      <c r="AW59" s="15">
        <f t="shared" si="29"/>
        <v>0</v>
      </c>
      <c r="AX59" s="15">
        <f t="shared" si="29"/>
        <v>0</v>
      </c>
      <c r="AY59" s="15">
        <f t="shared" si="29"/>
        <v>0</v>
      </c>
      <c r="AZ59" s="15">
        <f t="shared" si="29"/>
        <v>0</v>
      </c>
      <c r="BA59" s="15">
        <f t="shared" si="29"/>
        <v>0</v>
      </c>
      <c r="BB59" s="15">
        <f t="shared" si="29"/>
        <v>0</v>
      </c>
      <c r="BC59" s="15">
        <f t="shared" si="29"/>
        <v>0</v>
      </c>
      <c r="BD59" s="15">
        <f t="shared" si="29"/>
        <v>0</v>
      </c>
      <c r="BE59" s="15">
        <f t="shared" si="29"/>
        <v>0</v>
      </c>
      <c r="BF59" s="15">
        <f t="shared" si="29"/>
        <v>0</v>
      </c>
      <c r="BG59" s="15">
        <f t="shared" si="29"/>
        <v>0</v>
      </c>
      <c r="BH59" s="85"/>
      <c r="BI59" s="85"/>
      <c r="BJ59" s="85"/>
      <c r="BK59" s="85">
        <v>43899</v>
      </c>
      <c r="BL59" s="2">
        <v>2</v>
      </c>
      <c r="BM59" s="15">
        <f t="shared" si="26"/>
        <v>2</v>
      </c>
    </row>
    <row r="60" spans="1:65">
      <c r="A60" s="85"/>
      <c r="B60" s="45"/>
      <c r="C60" s="45"/>
    </row>
    <row r="61" spans="1:65">
      <c r="A61" s="85"/>
      <c r="B61" s="45"/>
      <c r="C61" s="45"/>
    </row>
    <row r="62" spans="1:65">
      <c r="A62" s="85"/>
      <c r="B62" s="45"/>
      <c r="C62" s="45"/>
    </row>
    <row r="63" spans="1:65">
      <c r="B63" s="45"/>
      <c r="C63" s="45"/>
    </row>
    <row r="64" spans="1:65">
      <c r="B64" s="45"/>
      <c r="C64" s="45"/>
    </row>
    <row r="65" spans="2:3">
      <c r="B65" s="45"/>
      <c r="C65" s="45"/>
    </row>
    <row r="66" spans="2:3">
      <c r="B66" s="45"/>
      <c r="C66" s="45"/>
    </row>
    <row r="67" spans="2:3">
      <c r="B67" s="45"/>
      <c r="C67" s="45"/>
    </row>
    <row r="68" spans="2:3">
      <c r="B68" s="45"/>
      <c r="C68" s="45"/>
    </row>
    <row r="69" spans="2:3">
      <c r="B69" s="45"/>
      <c r="C69" s="45"/>
    </row>
    <row r="70" spans="2:3">
      <c r="B70" s="45"/>
      <c r="C70" s="45"/>
    </row>
    <row r="71" spans="2:3">
      <c r="B71" s="45"/>
      <c r="C71" s="45"/>
    </row>
    <row r="72" spans="2:3">
      <c r="B72" s="45"/>
      <c r="C72" s="45"/>
    </row>
    <row r="73" spans="2:3">
      <c r="B73" s="45"/>
      <c r="C73" s="45"/>
    </row>
    <row r="74" spans="2:3">
      <c r="B74" s="45"/>
      <c r="C74" s="45"/>
    </row>
    <row r="75" spans="2:3">
      <c r="B75" s="45"/>
      <c r="C75" s="45"/>
    </row>
    <row r="76" spans="2:3">
      <c r="B76" s="45"/>
      <c r="C76" s="45"/>
    </row>
    <row r="77" spans="2:3">
      <c r="B77" s="45"/>
      <c r="C77" s="45"/>
    </row>
    <row r="78" spans="2:3">
      <c r="B78" s="45"/>
      <c r="C78" s="45"/>
    </row>
    <row r="79" spans="2:3">
      <c r="B79" s="45"/>
      <c r="C79" s="45"/>
    </row>
    <row r="80" spans="2:3">
      <c r="B80" s="45"/>
      <c r="C80" s="45"/>
    </row>
    <row r="81" spans="2:3">
      <c r="B81" s="45"/>
      <c r="C81" s="45"/>
    </row>
    <row r="82" spans="2:3">
      <c r="B82" s="45"/>
      <c r="C82" s="45"/>
    </row>
    <row r="83" spans="2:3">
      <c r="B83" s="45"/>
      <c r="C83" s="45"/>
    </row>
    <row r="84" spans="2:3">
      <c r="B84" s="45"/>
      <c r="C84" s="45"/>
    </row>
    <row r="85" spans="2:3">
      <c r="B85" s="45"/>
      <c r="C85" s="45"/>
    </row>
    <row r="86" spans="2:3">
      <c r="B86" s="45"/>
      <c r="C86" s="45"/>
    </row>
    <row r="87" spans="2:3">
      <c r="B87" s="45"/>
      <c r="C87" s="45"/>
    </row>
    <row r="88" spans="2:3">
      <c r="B88" s="45"/>
      <c r="C88" s="45"/>
    </row>
    <row r="89" spans="2:3">
      <c r="B89" s="45"/>
      <c r="C89" s="45"/>
    </row>
    <row r="90" spans="2:3">
      <c r="B90" s="45"/>
      <c r="C90" s="45"/>
    </row>
    <row r="91" spans="2:3">
      <c r="B91" s="45"/>
      <c r="C91" s="45"/>
    </row>
    <row r="92" spans="2:3">
      <c r="B92" s="45"/>
      <c r="C92" s="45"/>
    </row>
    <row r="93" spans="2:3">
      <c r="B93" s="45"/>
      <c r="C93" s="45"/>
    </row>
    <row r="94" spans="2:3">
      <c r="B94" s="45"/>
      <c r="C94" s="45"/>
    </row>
    <row r="95" spans="2:3">
      <c r="B95" s="45"/>
      <c r="C95" s="45"/>
    </row>
    <row r="96" spans="2:3">
      <c r="B96" s="45"/>
      <c r="C96" s="45"/>
    </row>
    <row r="97" spans="2:3">
      <c r="B97" s="45"/>
      <c r="C97" s="45"/>
    </row>
    <row r="98" spans="2:3">
      <c r="B98" s="45"/>
      <c r="C98" s="45"/>
    </row>
    <row r="99" spans="2:3">
      <c r="B99" s="45"/>
      <c r="C99" s="45"/>
    </row>
    <row r="100" spans="2:3">
      <c r="B100" s="45"/>
      <c r="C100" s="45"/>
    </row>
    <row r="101" spans="2:3">
      <c r="B101" s="45"/>
      <c r="C101" s="45"/>
    </row>
    <row r="102" spans="2:3">
      <c r="B102" s="45"/>
      <c r="C102" s="45"/>
    </row>
    <row r="103" spans="2:3">
      <c r="B103" s="45"/>
      <c r="C103" s="45"/>
    </row>
    <row r="104" spans="2:3">
      <c r="B104" s="45"/>
      <c r="C104" s="45"/>
    </row>
    <row r="105" spans="2:3">
      <c r="B105" s="45"/>
      <c r="C105" s="45"/>
    </row>
    <row r="106" spans="2:3">
      <c r="B106" s="45"/>
      <c r="C106" s="45"/>
    </row>
    <row r="107" spans="2:3">
      <c r="B107" s="45"/>
      <c r="C107" s="45"/>
    </row>
    <row r="108" spans="2:3">
      <c r="B108" s="45"/>
      <c r="C108" s="45"/>
    </row>
    <row r="109" spans="2:3">
      <c r="B109" s="45"/>
      <c r="C109" s="45"/>
    </row>
    <row r="110" spans="2:3">
      <c r="B110" s="45"/>
      <c r="C110" s="45"/>
    </row>
    <row r="111" spans="2:3">
      <c r="B111" s="45"/>
      <c r="C111" s="45"/>
    </row>
    <row r="112" spans="2:3">
      <c r="B112" s="45"/>
      <c r="C112" s="45"/>
    </row>
    <row r="113" spans="2:3">
      <c r="B113" s="45"/>
      <c r="C113" s="45"/>
    </row>
    <row r="114" spans="2:3">
      <c r="B114" s="45"/>
      <c r="C114" s="45"/>
    </row>
    <row r="115" spans="2:3">
      <c r="B115" s="45"/>
      <c r="C115" s="45"/>
    </row>
    <row r="116" spans="2:3">
      <c r="B116" s="45"/>
      <c r="C116" s="45"/>
    </row>
    <row r="117" spans="2:3">
      <c r="B117" s="45"/>
      <c r="C117" s="45"/>
    </row>
    <row r="118" spans="2:3">
      <c r="B118" s="45"/>
      <c r="C118" s="45"/>
    </row>
    <row r="119" spans="2:3">
      <c r="B119" s="45"/>
      <c r="C119" s="45"/>
    </row>
    <row r="120" spans="2:3">
      <c r="B120" s="45"/>
      <c r="C120" s="45"/>
    </row>
    <row r="121" spans="2:3">
      <c r="B121" s="45"/>
      <c r="C121" s="45"/>
    </row>
    <row r="122" spans="2:3">
      <c r="B122" s="45"/>
      <c r="C122" s="45"/>
    </row>
    <row r="123" spans="2:3">
      <c r="B123" s="45"/>
      <c r="C123" s="45"/>
    </row>
    <row r="124" spans="2:3">
      <c r="B124" s="45"/>
      <c r="C124" s="45"/>
    </row>
    <row r="125" spans="2:3">
      <c r="B125" s="45"/>
      <c r="C125" s="45"/>
    </row>
    <row r="126" spans="2:3">
      <c r="B126" s="45"/>
      <c r="C126" s="45"/>
    </row>
    <row r="127" spans="2:3">
      <c r="B127" s="45"/>
      <c r="C127" s="45"/>
    </row>
    <row r="128" spans="2:3">
      <c r="B128" s="45"/>
      <c r="C128" s="45"/>
    </row>
    <row r="129" spans="2:3">
      <c r="B129" s="45"/>
      <c r="C129" s="45"/>
    </row>
    <row r="130" spans="2:3">
      <c r="B130" s="45"/>
      <c r="C130" s="45"/>
    </row>
    <row r="131" spans="2:3">
      <c r="B131" s="45"/>
      <c r="C131" s="45"/>
    </row>
    <row r="132" spans="2:3">
      <c r="B132" s="45"/>
      <c r="C132" s="45"/>
    </row>
    <row r="133" spans="2:3">
      <c r="B133" s="45"/>
      <c r="C133" s="45"/>
    </row>
    <row r="134" spans="2:3">
      <c r="B134" s="45"/>
      <c r="C134" s="45"/>
    </row>
    <row r="135" spans="2:3">
      <c r="B135" s="45"/>
      <c r="C135" s="45"/>
    </row>
    <row r="136" spans="2:3">
      <c r="B136" s="45"/>
      <c r="C136" s="45"/>
    </row>
    <row r="137" spans="2:3">
      <c r="B137" s="45"/>
      <c r="C137" s="45"/>
    </row>
    <row r="138" spans="2:3">
      <c r="B138" s="45"/>
      <c r="C138" s="45"/>
    </row>
    <row r="139" spans="2:3">
      <c r="B139" s="45"/>
      <c r="C139" s="45"/>
    </row>
    <row r="140" spans="2:3">
      <c r="B140" s="45"/>
      <c r="C140" s="45"/>
    </row>
    <row r="141" spans="2:3">
      <c r="B141" s="45"/>
      <c r="C141" s="45"/>
    </row>
    <row r="142" spans="2:3">
      <c r="B142" s="45"/>
      <c r="C142" s="45"/>
    </row>
    <row r="143" spans="2:3">
      <c r="B143" s="45"/>
      <c r="C143" s="45"/>
    </row>
    <row r="144" spans="2:3">
      <c r="B144" s="45"/>
      <c r="C144" s="45"/>
    </row>
    <row r="145" spans="2:3">
      <c r="B145" s="45"/>
      <c r="C145" s="45"/>
    </row>
    <row r="146" spans="2:3">
      <c r="B146" s="45"/>
      <c r="C146" s="45"/>
    </row>
    <row r="147" spans="2:3">
      <c r="B147" s="45"/>
      <c r="C147" s="45"/>
    </row>
    <row r="148" spans="2:3">
      <c r="B148" s="45"/>
      <c r="C148" s="45"/>
    </row>
    <row r="149" spans="2:3">
      <c r="B149" s="45"/>
      <c r="C149" s="45"/>
    </row>
    <row r="150" spans="2:3">
      <c r="B150" s="45"/>
      <c r="C150" s="45"/>
    </row>
    <row r="151" spans="2:3">
      <c r="B151" s="45"/>
      <c r="C151" s="45"/>
    </row>
    <row r="152" spans="2:3">
      <c r="B152" s="45"/>
      <c r="C152" s="45"/>
    </row>
    <row r="153" spans="2:3">
      <c r="B153" s="45"/>
      <c r="C153" s="45"/>
    </row>
    <row r="154" spans="2:3">
      <c r="B154" s="45"/>
      <c r="C154" s="45"/>
    </row>
    <row r="155" spans="2:3">
      <c r="B155" s="45"/>
      <c r="C155" s="45"/>
    </row>
    <row r="156" spans="2:3">
      <c r="B156" s="45"/>
      <c r="C156" s="45"/>
    </row>
    <row r="157" spans="2:3">
      <c r="B157" s="45"/>
      <c r="C157" s="45"/>
    </row>
    <row r="158" spans="2:3">
      <c r="B158" s="45"/>
      <c r="C158" s="45"/>
    </row>
    <row r="159" spans="2:3">
      <c r="B159" s="45"/>
      <c r="C159" s="45"/>
    </row>
    <row r="160" spans="2:3">
      <c r="B160" s="45"/>
      <c r="C160" s="45"/>
    </row>
    <row r="161" spans="2:3">
      <c r="B161" s="45"/>
      <c r="C161" s="45"/>
    </row>
    <row r="162" spans="2:3">
      <c r="B162" s="45"/>
      <c r="C162" s="45"/>
    </row>
    <row r="163" spans="2:3">
      <c r="B163" s="45"/>
      <c r="C163" s="45"/>
    </row>
    <row r="164" spans="2:3">
      <c r="B164" s="45"/>
      <c r="C164" s="45"/>
    </row>
    <row r="165" spans="2:3">
      <c r="B165" s="45"/>
      <c r="C165" s="45"/>
    </row>
    <row r="166" spans="2:3">
      <c r="B166" s="45"/>
      <c r="C166" s="45"/>
    </row>
    <row r="167" spans="2:3">
      <c r="B167" s="45"/>
      <c r="C167" s="45"/>
    </row>
    <row r="168" spans="2:3">
      <c r="B168" s="45"/>
      <c r="C168" s="45"/>
    </row>
    <row r="169" spans="2:3">
      <c r="B169" s="45"/>
      <c r="C169" s="45"/>
    </row>
    <row r="170" spans="2:3">
      <c r="B170" s="45"/>
      <c r="C170" s="45"/>
    </row>
    <row r="171" spans="2:3">
      <c r="B171" s="45"/>
      <c r="C171" s="45"/>
    </row>
    <row r="172" spans="2:3">
      <c r="B172" s="45"/>
      <c r="C172" s="45"/>
    </row>
    <row r="173" spans="2:3">
      <c r="B173" s="45"/>
      <c r="C173" s="45"/>
    </row>
    <row r="174" spans="2:3">
      <c r="B174" s="45"/>
      <c r="C174" s="45"/>
    </row>
    <row r="175" spans="2:3">
      <c r="B175" s="45"/>
      <c r="C175" s="45"/>
    </row>
    <row r="176" spans="2:3">
      <c r="B176" s="45"/>
      <c r="C176" s="45"/>
    </row>
    <row r="177" spans="2:3">
      <c r="B177" s="45"/>
      <c r="C177" s="45"/>
    </row>
    <row r="178" spans="2:3">
      <c r="B178" s="45"/>
      <c r="C178" s="45"/>
    </row>
    <row r="179" spans="2:3">
      <c r="B179" s="45"/>
      <c r="C179" s="45"/>
    </row>
    <row r="180" spans="2:3">
      <c r="B180" s="45"/>
      <c r="C180" s="45"/>
    </row>
    <row r="181" spans="2:3">
      <c r="B181" s="45"/>
      <c r="C181" s="45"/>
    </row>
    <row r="182" spans="2:3">
      <c r="B182" s="45"/>
      <c r="C182" s="45"/>
    </row>
    <row r="183" spans="2:3">
      <c r="B183" s="45"/>
      <c r="C183" s="45"/>
    </row>
    <row r="184" spans="2:3">
      <c r="B184" s="45"/>
      <c r="C184" s="45"/>
    </row>
    <row r="185" spans="2:3">
      <c r="B185" s="45"/>
      <c r="C185" s="45"/>
    </row>
    <row r="186" spans="2:3">
      <c r="B186" s="45"/>
      <c r="C186" s="45"/>
    </row>
    <row r="187" spans="2:3">
      <c r="B187" s="45"/>
      <c r="C187" s="45"/>
    </row>
    <row r="188" spans="2:3">
      <c r="B188" s="45"/>
      <c r="C188" s="45"/>
    </row>
    <row r="189" spans="2:3">
      <c r="B189" s="45"/>
      <c r="C189" s="45"/>
    </row>
    <row r="190" spans="2:3">
      <c r="B190" s="45"/>
      <c r="C190" s="45"/>
    </row>
    <row r="191" spans="2:3">
      <c r="B191" s="45"/>
      <c r="C191" s="45"/>
    </row>
    <row r="192" spans="2:3">
      <c r="B192" s="45"/>
      <c r="C192" s="45"/>
    </row>
    <row r="193" spans="2:3">
      <c r="B193" s="45"/>
      <c r="C193" s="45"/>
    </row>
    <row r="194" spans="2:3">
      <c r="B194" s="45"/>
      <c r="C194" s="45"/>
    </row>
    <row r="195" spans="2:3">
      <c r="B195" s="45"/>
      <c r="C195" s="45"/>
    </row>
    <row r="196" spans="2:3">
      <c r="B196" s="45"/>
      <c r="C196" s="45"/>
    </row>
    <row r="197" spans="2:3">
      <c r="B197" s="45"/>
      <c r="C197" s="45"/>
    </row>
    <row r="198" spans="2:3">
      <c r="B198" s="45"/>
      <c r="C198" s="45"/>
    </row>
    <row r="199" spans="2:3">
      <c r="B199" s="45"/>
      <c r="C199" s="45"/>
    </row>
    <row r="200" spans="2:3">
      <c r="B200" s="45"/>
      <c r="C200" s="45"/>
    </row>
    <row r="201" spans="2:3">
      <c r="B201" s="45"/>
      <c r="C201" s="45"/>
    </row>
    <row r="202" spans="2:3">
      <c r="B202" s="45"/>
      <c r="C202" s="45"/>
    </row>
    <row r="203" spans="2:3">
      <c r="B203" s="45"/>
      <c r="C203" s="45"/>
    </row>
    <row r="204" spans="2:3">
      <c r="B204" s="45"/>
      <c r="C204" s="45"/>
    </row>
    <row r="205" spans="2:3">
      <c r="B205" s="45"/>
      <c r="C205" s="45"/>
    </row>
    <row r="206" spans="2:3">
      <c r="B206" s="45"/>
      <c r="C206" s="45"/>
    </row>
    <row r="207" spans="2:3">
      <c r="B207" s="45"/>
      <c r="C207" s="45"/>
    </row>
    <row r="208" spans="2:3">
      <c r="B208" s="45"/>
      <c r="C208" s="45"/>
    </row>
    <row r="209" spans="2:3">
      <c r="B209" s="45"/>
      <c r="C209" s="45"/>
    </row>
    <row r="210" spans="2:3">
      <c r="B210" s="45"/>
      <c r="C210" s="45"/>
    </row>
    <row r="211" spans="2:3">
      <c r="B211" s="45"/>
      <c r="C211" s="45"/>
    </row>
    <row r="212" spans="2:3">
      <c r="B212" s="45"/>
      <c r="C212" s="45"/>
    </row>
    <row r="213" spans="2:3">
      <c r="B213" s="45"/>
      <c r="C213" s="45"/>
    </row>
    <row r="214" spans="2:3">
      <c r="B214" s="45"/>
      <c r="C214" s="45"/>
    </row>
    <row r="215" spans="2:3">
      <c r="B215" s="45"/>
      <c r="C215" s="45"/>
    </row>
    <row r="216" spans="2:3">
      <c r="B216" s="45"/>
      <c r="C216" s="45"/>
    </row>
    <row r="217" spans="2:3">
      <c r="B217" s="45"/>
      <c r="C217" s="45"/>
    </row>
    <row r="218" spans="2:3">
      <c r="B218" s="45"/>
      <c r="C218" s="45"/>
    </row>
    <row r="219" spans="2:3">
      <c r="B219" s="45"/>
      <c r="C219" s="45"/>
    </row>
    <row r="220" spans="2:3">
      <c r="B220" s="45"/>
      <c r="C220" s="45"/>
    </row>
    <row r="221" spans="2:3">
      <c r="B221" s="45"/>
      <c r="C221" s="45"/>
    </row>
    <row r="222" spans="2:3">
      <c r="B222" s="45"/>
      <c r="C222" s="45"/>
    </row>
    <row r="223" spans="2:3">
      <c r="B223" s="45"/>
      <c r="C223" s="45"/>
    </row>
    <row r="224" spans="2:3">
      <c r="B224" s="45"/>
      <c r="C224" s="45"/>
    </row>
    <row r="225" spans="2:3">
      <c r="B225" s="45"/>
      <c r="C225" s="45"/>
    </row>
    <row r="226" spans="2:3">
      <c r="B226" s="45"/>
      <c r="C226" s="45"/>
    </row>
    <row r="227" spans="2:3">
      <c r="B227" s="45"/>
      <c r="C227" s="45"/>
    </row>
    <row r="228" spans="2:3">
      <c r="B228" s="45"/>
      <c r="C228" s="45"/>
    </row>
    <row r="229" spans="2:3">
      <c r="B229" s="45"/>
      <c r="C229" s="45"/>
    </row>
    <row r="230" spans="2:3">
      <c r="B230" s="45"/>
      <c r="C230" s="45"/>
    </row>
    <row r="231" spans="2:3">
      <c r="B231" s="45"/>
      <c r="C231" s="45"/>
    </row>
    <row r="232" spans="2:3">
      <c r="B232" s="45"/>
      <c r="C232" s="45"/>
    </row>
    <row r="233" spans="2:3">
      <c r="B233" s="45"/>
      <c r="C233" s="45"/>
    </row>
    <row r="234" spans="2:3">
      <c r="B234" s="45"/>
      <c r="C234" s="45"/>
    </row>
    <row r="235" spans="2:3">
      <c r="B235" s="45"/>
      <c r="C235" s="45"/>
    </row>
    <row r="236" spans="2:3">
      <c r="B236" s="45"/>
      <c r="C236" s="45"/>
    </row>
    <row r="237" spans="2:3">
      <c r="B237" s="45"/>
      <c r="C237" s="45"/>
    </row>
    <row r="238" spans="2:3">
      <c r="B238" s="45"/>
      <c r="C238" s="45"/>
    </row>
    <row r="239" spans="2:3">
      <c r="B239" s="45"/>
      <c r="C239" s="45"/>
    </row>
    <row r="240" spans="2:3">
      <c r="B240" s="45"/>
      <c r="C240" s="45"/>
    </row>
    <row r="241" spans="2:3">
      <c r="B241" s="45"/>
      <c r="C241" s="45"/>
    </row>
    <row r="242" spans="2:3">
      <c r="B242" s="45"/>
      <c r="C242" s="45"/>
    </row>
    <row r="243" spans="2:3">
      <c r="B243" s="45"/>
      <c r="C243" s="45"/>
    </row>
    <row r="244" spans="2:3">
      <c r="B244" s="45"/>
      <c r="C244" s="45"/>
    </row>
    <row r="245" spans="2:3">
      <c r="B245" s="45"/>
      <c r="C245" s="45"/>
    </row>
    <row r="246" spans="2:3">
      <c r="B246" s="45"/>
      <c r="C246" s="45"/>
    </row>
    <row r="247" spans="2:3">
      <c r="B247" s="45"/>
      <c r="C247" s="45"/>
    </row>
    <row r="248" spans="2:3">
      <c r="B248" s="45"/>
      <c r="C248" s="45"/>
    </row>
    <row r="249" spans="2:3">
      <c r="B249" s="45"/>
      <c r="C249" s="45"/>
    </row>
    <row r="250" spans="2:3">
      <c r="B250" s="45"/>
      <c r="C250" s="45"/>
    </row>
    <row r="251" spans="2:3">
      <c r="B251" s="45"/>
      <c r="C251" s="45"/>
    </row>
    <row r="252" spans="2:3">
      <c r="B252" s="45"/>
      <c r="C252" s="45"/>
    </row>
    <row r="253" spans="2:3">
      <c r="B253" s="45"/>
      <c r="C253" s="45"/>
    </row>
    <row r="254" spans="2:3">
      <c r="B254" s="45"/>
      <c r="C254" s="45"/>
    </row>
    <row r="255" spans="2:3">
      <c r="B255" s="45"/>
      <c r="C255" s="45"/>
    </row>
    <row r="256" spans="2:3">
      <c r="B256" s="45"/>
      <c r="C256" s="45"/>
    </row>
    <row r="257" spans="2:3">
      <c r="B257" s="45"/>
      <c r="C257" s="45"/>
    </row>
    <row r="258" spans="2:3">
      <c r="B258" s="45"/>
      <c r="C258" s="45"/>
    </row>
    <row r="259" spans="2:3">
      <c r="B259" s="45"/>
      <c r="C259" s="45"/>
    </row>
    <row r="260" spans="2:3">
      <c r="B260" s="45"/>
      <c r="C260" s="45"/>
    </row>
    <row r="261" spans="2:3">
      <c r="B261" s="45"/>
      <c r="C261" s="45"/>
    </row>
    <row r="262" spans="2:3">
      <c r="B262" s="45"/>
      <c r="C262" s="45"/>
    </row>
    <row r="263" spans="2:3">
      <c r="B263" s="45"/>
      <c r="C263" s="45"/>
    </row>
    <row r="264" spans="2:3">
      <c r="B264" s="45"/>
      <c r="C264" s="45"/>
    </row>
    <row r="265" spans="2:3">
      <c r="B265" s="45"/>
      <c r="C265" s="45"/>
    </row>
    <row r="266" spans="2:3">
      <c r="B266" s="45"/>
      <c r="C266" s="45"/>
    </row>
    <row r="267" spans="2:3">
      <c r="B267" s="45"/>
      <c r="C267" s="45"/>
    </row>
    <row r="268" spans="2:3">
      <c r="B268" s="45"/>
      <c r="C268" s="45"/>
    </row>
    <row r="269" spans="2:3">
      <c r="B269" s="45"/>
      <c r="C269" s="45"/>
    </row>
    <row r="270" spans="2:3">
      <c r="B270" s="45"/>
      <c r="C270" s="45"/>
    </row>
    <row r="271" spans="2:3">
      <c r="B271" s="45"/>
      <c r="C271" s="45"/>
    </row>
    <row r="272" spans="2:3">
      <c r="B272" s="45"/>
      <c r="C272" s="45"/>
    </row>
    <row r="273" spans="2:3">
      <c r="B273" s="45"/>
      <c r="C273" s="45"/>
    </row>
    <row r="274" spans="2:3">
      <c r="B274" s="45"/>
      <c r="C274" s="45"/>
    </row>
    <row r="275" spans="2:3">
      <c r="B275" s="45"/>
      <c r="C275" s="45"/>
    </row>
    <row r="276" spans="2:3">
      <c r="B276" s="45"/>
      <c r="C276" s="45"/>
    </row>
    <row r="277" spans="2:3">
      <c r="B277" s="45"/>
      <c r="C277" s="45"/>
    </row>
    <row r="278" spans="2:3">
      <c r="B278" s="45"/>
      <c r="C278" s="45"/>
    </row>
    <row r="279" spans="2:3">
      <c r="B279" s="45"/>
      <c r="C279" s="45"/>
    </row>
    <row r="280" spans="2:3">
      <c r="B280" s="45"/>
      <c r="C280" s="45"/>
    </row>
    <row r="281" spans="2:3">
      <c r="B281" s="45"/>
      <c r="C281" s="45"/>
    </row>
    <row r="282" spans="2:3">
      <c r="B282" s="45"/>
      <c r="C282" s="45"/>
    </row>
    <row r="283" spans="2:3">
      <c r="B283" s="45"/>
      <c r="C283" s="45"/>
    </row>
    <row r="284" spans="2:3">
      <c r="B284" s="45"/>
      <c r="C284" s="45"/>
    </row>
    <row r="285" spans="2:3">
      <c r="B285" s="45"/>
      <c r="C285" s="45"/>
    </row>
    <row r="286" spans="2:3">
      <c r="B286" s="45"/>
      <c r="C286" s="45"/>
    </row>
    <row r="287" spans="2:3">
      <c r="B287" s="45"/>
      <c r="C287" s="45"/>
    </row>
    <row r="288" spans="2:3">
      <c r="B288" s="45"/>
      <c r="C288" s="45"/>
    </row>
    <row r="289" spans="2:3">
      <c r="B289" s="45"/>
      <c r="C289" s="45"/>
    </row>
    <row r="290" spans="2:3">
      <c r="B290" s="45"/>
      <c r="C290" s="45"/>
    </row>
    <row r="291" spans="2:3">
      <c r="B291" s="45"/>
      <c r="C291" s="45"/>
    </row>
    <row r="292" spans="2:3">
      <c r="B292" s="45"/>
      <c r="C292" s="45"/>
    </row>
    <row r="293" spans="2:3">
      <c r="B293" s="45"/>
      <c r="C293" s="45"/>
    </row>
    <row r="294" spans="2:3">
      <c r="B294" s="45"/>
      <c r="C294" s="45"/>
    </row>
    <row r="295" spans="2:3">
      <c r="B295" s="45"/>
      <c r="C295" s="45"/>
    </row>
    <row r="296" spans="2:3">
      <c r="B296" s="45"/>
      <c r="C296" s="45"/>
    </row>
    <row r="297" spans="2:3">
      <c r="B297" s="45"/>
      <c r="C297" s="45"/>
    </row>
    <row r="298" spans="2:3">
      <c r="B298" s="45"/>
      <c r="C298" s="45"/>
    </row>
    <row r="299" spans="2:3">
      <c r="B299" s="45"/>
      <c r="C299" s="45"/>
    </row>
    <row r="300" spans="2:3">
      <c r="B300" s="45"/>
      <c r="C300" s="45"/>
    </row>
    <row r="301" spans="2:3">
      <c r="B301" s="45"/>
      <c r="C301" s="45"/>
    </row>
    <row r="302" spans="2:3">
      <c r="B302" s="45"/>
      <c r="C302" s="45"/>
    </row>
    <row r="303" spans="2:3">
      <c r="B303" s="45"/>
      <c r="C303" s="45"/>
    </row>
    <row r="304" spans="2:3">
      <c r="B304" s="45"/>
      <c r="C304" s="45"/>
    </row>
    <row r="305" spans="2:3">
      <c r="B305" s="45"/>
      <c r="C305" s="45"/>
    </row>
    <row r="306" spans="2:3">
      <c r="B306" s="45"/>
      <c r="C306" s="45"/>
    </row>
    <row r="307" spans="2:3">
      <c r="B307" s="45"/>
      <c r="C307" s="45"/>
    </row>
    <row r="308" spans="2:3">
      <c r="B308" s="45"/>
      <c r="C308" s="45"/>
    </row>
    <row r="309" spans="2:3">
      <c r="B309" s="45"/>
      <c r="C309" s="45"/>
    </row>
    <row r="310" spans="2:3">
      <c r="B310" s="45"/>
      <c r="C310" s="45"/>
    </row>
    <row r="311" spans="2:3">
      <c r="B311" s="45"/>
      <c r="C311" s="45"/>
    </row>
    <row r="312" spans="2:3">
      <c r="B312" s="45"/>
      <c r="C312" s="45"/>
    </row>
    <row r="313" spans="2:3">
      <c r="B313" s="45"/>
      <c r="C313" s="45"/>
    </row>
    <row r="314" spans="2:3">
      <c r="B314" s="45"/>
      <c r="C314" s="45"/>
    </row>
    <row r="315" spans="2:3">
      <c r="B315" s="45"/>
      <c r="C315" s="45"/>
    </row>
    <row r="316" spans="2:3">
      <c r="B316" s="45"/>
      <c r="C316" s="45"/>
    </row>
    <row r="317" spans="2:3">
      <c r="B317" s="45"/>
      <c r="C317" s="45"/>
    </row>
    <row r="318" spans="2:3">
      <c r="B318" s="45"/>
      <c r="C318" s="45"/>
    </row>
    <row r="319" spans="2:3">
      <c r="B319" s="45"/>
      <c r="C319" s="45"/>
    </row>
    <row r="320" spans="2:3">
      <c r="B320" s="45"/>
      <c r="C320" s="45"/>
    </row>
    <row r="321" spans="2:3">
      <c r="B321" s="45"/>
      <c r="C321" s="45"/>
    </row>
    <row r="322" spans="2:3">
      <c r="B322" s="45"/>
      <c r="C322" s="45"/>
    </row>
    <row r="323" spans="2:3">
      <c r="B323" s="45"/>
      <c r="C323" s="45"/>
    </row>
    <row r="324" spans="2:3">
      <c r="B324" s="45"/>
      <c r="C324" s="45"/>
    </row>
    <row r="325" spans="2:3">
      <c r="B325" s="45"/>
      <c r="C325" s="45"/>
    </row>
    <row r="326" spans="2:3">
      <c r="B326" s="45"/>
      <c r="C326" s="45"/>
    </row>
    <row r="327" spans="2:3">
      <c r="B327" s="45"/>
      <c r="C327" s="45"/>
    </row>
    <row r="328" spans="2:3">
      <c r="B328" s="45"/>
      <c r="C328" s="45"/>
    </row>
    <row r="329" spans="2:3">
      <c r="B329" s="45"/>
      <c r="C329" s="45"/>
    </row>
    <row r="330" spans="2:3">
      <c r="B330" s="45"/>
      <c r="C330" s="45"/>
    </row>
    <row r="331" spans="2:3">
      <c r="B331" s="45"/>
      <c r="C331" s="45"/>
    </row>
    <row r="332" spans="2:3">
      <c r="B332" s="45"/>
      <c r="C332" s="45"/>
    </row>
    <row r="333" spans="2:3">
      <c r="B333" s="45"/>
      <c r="C333" s="45"/>
    </row>
    <row r="334" spans="2:3">
      <c r="B334" s="45"/>
      <c r="C334" s="45"/>
    </row>
    <row r="335" spans="2:3">
      <c r="B335" s="45"/>
      <c r="C335" s="45"/>
    </row>
    <row r="336" spans="2:3">
      <c r="B336" s="45"/>
      <c r="C336" s="45"/>
    </row>
    <row r="337" spans="2:3">
      <c r="B337" s="45"/>
      <c r="C337" s="45"/>
    </row>
    <row r="338" spans="2:3">
      <c r="B338" s="45"/>
      <c r="C338" s="45"/>
    </row>
    <row r="339" spans="2:3">
      <c r="B339" s="45"/>
      <c r="C339" s="45"/>
    </row>
    <row r="340" spans="2:3">
      <c r="B340" s="45"/>
      <c r="C340" s="45"/>
    </row>
    <row r="341" spans="2:3">
      <c r="B341" s="45"/>
      <c r="C341" s="45"/>
    </row>
    <row r="342" spans="2:3">
      <c r="B342" s="45"/>
      <c r="C342" s="45"/>
    </row>
    <row r="343" spans="2:3">
      <c r="B343" s="45"/>
      <c r="C343" s="45"/>
    </row>
    <row r="344" spans="2:3">
      <c r="B344" s="45"/>
      <c r="C344" s="45"/>
    </row>
    <row r="345" spans="2:3">
      <c r="B345" s="45"/>
      <c r="C345" s="45"/>
    </row>
    <row r="346" spans="2:3">
      <c r="B346" s="45"/>
      <c r="C346" s="45"/>
    </row>
    <row r="347" spans="2:3">
      <c r="B347" s="45"/>
      <c r="C347" s="45"/>
    </row>
    <row r="348" spans="2:3">
      <c r="B348" s="45"/>
      <c r="C348" s="45"/>
    </row>
    <row r="349" spans="2:3">
      <c r="B349" s="45"/>
      <c r="C349" s="45"/>
    </row>
    <row r="350" spans="2:3">
      <c r="B350" s="45"/>
      <c r="C350" s="45"/>
    </row>
    <row r="351" spans="2:3">
      <c r="B351" s="45"/>
      <c r="C351" s="45"/>
    </row>
    <row r="352" spans="2:3">
      <c r="B352" s="45"/>
      <c r="C352" s="45"/>
    </row>
    <row r="353" spans="2:3">
      <c r="B353" s="45"/>
      <c r="C353" s="45"/>
    </row>
    <row r="354" spans="2:3">
      <c r="B354" s="45"/>
      <c r="C354" s="45"/>
    </row>
    <row r="355" spans="2:3">
      <c r="B355" s="45"/>
      <c r="C355" s="45"/>
    </row>
    <row r="356" spans="2:3">
      <c r="B356" s="45"/>
      <c r="C356" s="45"/>
    </row>
    <row r="357" spans="2:3">
      <c r="B357" s="45"/>
      <c r="C357" s="45"/>
    </row>
    <row r="358" spans="2:3">
      <c r="B358" s="45"/>
      <c r="C358" s="45"/>
    </row>
    <row r="359" spans="2:3">
      <c r="B359" s="45"/>
      <c r="C359" s="45"/>
    </row>
    <row r="360" spans="2:3">
      <c r="B360" s="45"/>
      <c r="C360" s="45"/>
    </row>
    <row r="361" spans="2:3">
      <c r="B361" s="45"/>
      <c r="C361" s="45"/>
    </row>
    <row r="362" spans="2:3">
      <c r="B362" s="45"/>
      <c r="C362" s="45"/>
    </row>
    <row r="363" spans="2:3">
      <c r="B363" s="45"/>
      <c r="C363" s="45"/>
    </row>
    <row r="364" spans="2:3">
      <c r="B364" s="45"/>
      <c r="C364" s="45"/>
    </row>
    <row r="365" spans="2:3">
      <c r="B365" s="45"/>
      <c r="C365" s="45"/>
    </row>
    <row r="366" spans="2:3">
      <c r="B366" s="45"/>
      <c r="C366" s="45"/>
    </row>
    <row r="367" spans="2:3">
      <c r="B367" s="45"/>
      <c r="C367" s="45"/>
    </row>
    <row r="368" spans="2:3">
      <c r="B368" s="45"/>
      <c r="C368" s="45"/>
    </row>
    <row r="369" spans="2:3">
      <c r="B369" s="45"/>
      <c r="C369" s="45"/>
    </row>
    <row r="370" spans="2:3">
      <c r="B370" s="45"/>
      <c r="C370" s="45"/>
    </row>
    <row r="371" spans="2:3">
      <c r="B371" s="45"/>
      <c r="C371" s="45"/>
    </row>
    <row r="372" spans="2:3">
      <c r="B372" s="45"/>
      <c r="C372" s="45"/>
    </row>
    <row r="373" spans="2:3">
      <c r="B373" s="45"/>
      <c r="C373" s="45"/>
    </row>
    <row r="374" spans="2:3">
      <c r="B374" s="45"/>
      <c r="C374" s="45"/>
    </row>
    <row r="375" spans="2:3">
      <c r="B375" s="45"/>
      <c r="C375" s="45"/>
    </row>
    <row r="376" spans="2:3">
      <c r="B376" s="45"/>
      <c r="C376" s="45"/>
    </row>
    <row r="377" spans="2:3">
      <c r="B377" s="45"/>
      <c r="C377" s="45"/>
    </row>
    <row r="378" spans="2:3">
      <c r="B378" s="45"/>
      <c r="C378" s="45"/>
    </row>
    <row r="379" spans="2:3">
      <c r="B379" s="45"/>
      <c r="C379" s="45"/>
    </row>
    <row r="380" spans="2:3">
      <c r="B380" s="45"/>
      <c r="C380" s="45"/>
    </row>
    <row r="381" spans="2:3">
      <c r="B381" s="45"/>
      <c r="C381" s="45"/>
    </row>
    <row r="382" spans="2:3">
      <c r="B382" s="45"/>
      <c r="C382" s="45"/>
    </row>
    <row r="383" spans="2:3">
      <c r="B383" s="45"/>
      <c r="C383" s="45"/>
    </row>
    <row r="384" spans="2:3">
      <c r="B384" s="45"/>
      <c r="C384" s="45"/>
    </row>
    <row r="385" spans="2:3">
      <c r="B385" s="45"/>
      <c r="C385" s="45"/>
    </row>
    <row r="386" spans="2:3">
      <c r="B386" s="45"/>
      <c r="C386" s="45"/>
    </row>
    <row r="387" spans="2:3">
      <c r="B387" s="45"/>
      <c r="C387" s="45"/>
    </row>
    <row r="388" spans="2:3">
      <c r="B388" s="45"/>
      <c r="C388" s="45"/>
    </row>
    <row r="389" spans="2:3">
      <c r="B389" s="45"/>
      <c r="C389" s="45"/>
    </row>
    <row r="390" spans="2:3">
      <c r="B390" s="45"/>
      <c r="C390" s="45"/>
    </row>
    <row r="391" spans="2:3">
      <c r="B391" s="45"/>
      <c r="C391" s="45"/>
    </row>
    <row r="392" spans="2:3">
      <c r="B392" s="45"/>
      <c r="C392" s="45"/>
    </row>
    <row r="393" spans="2:3">
      <c r="B393" s="45"/>
      <c r="C393" s="45"/>
    </row>
    <row r="394" spans="2:3">
      <c r="B394" s="45"/>
      <c r="C394" s="45"/>
    </row>
    <row r="395" spans="2:3">
      <c r="B395" s="45"/>
      <c r="C395" s="45"/>
    </row>
    <row r="396" spans="2:3">
      <c r="B396" s="45"/>
      <c r="C396" s="45"/>
    </row>
    <row r="397" spans="2:3">
      <c r="B397" s="45"/>
      <c r="C397" s="45"/>
    </row>
    <row r="398" spans="2:3">
      <c r="B398" s="45"/>
      <c r="C398" s="45"/>
    </row>
    <row r="399" spans="2:3">
      <c r="B399" s="45"/>
      <c r="C399" s="45"/>
    </row>
    <row r="400" spans="2:3">
      <c r="B400" s="45"/>
      <c r="C400" s="45"/>
    </row>
    <row r="401" spans="2:3">
      <c r="B401" s="45"/>
      <c r="C401" s="45"/>
    </row>
    <row r="402" spans="2:3">
      <c r="B402" s="45"/>
      <c r="C402" s="45"/>
    </row>
    <row r="403" spans="2:3">
      <c r="B403" s="45"/>
      <c r="C403" s="45"/>
    </row>
    <row r="404" spans="2:3">
      <c r="B404" s="45"/>
      <c r="C404" s="45"/>
    </row>
    <row r="405" spans="2:3">
      <c r="B405" s="45"/>
      <c r="C405" s="45"/>
    </row>
    <row r="406" spans="2:3">
      <c r="B406" s="45"/>
      <c r="C406" s="45"/>
    </row>
    <row r="407" spans="2:3">
      <c r="B407" s="45"/>
      <c r="C407" s="45"/>
    </row>
    <row r="408" spans="2:3">
      <c r="B408" s="45"/>
      <c r="C408" s="45"/>
    </row>
    <row r="409" spans="2:3">
      <c r="B409" s="45"/>
      <c r="C409" s="45"/>
    </row>
    <row r="410" spans="2:3">
      <c r="B410" s="45"/>
      <c r="C410" s="45"/>
    </row>
    <row r="411" spans="2:3">
      <c r="B411" s="45"/>
      <c r="C411" s="45"/>
    </row>
    <row r="412" spans="2:3">
      <c r="B412" s="45"/>
      <c r="C412" s="45"/>
    </row>
    <row r="413" spans="2:3">
      <c r="B413" s="45"/>
      <c r="C413" s="45"/>
    </row>
    <row r="414" spans="2:3">
      <c r="B414" s="45"/>
      <c r="C414" s="45"/>
    </row>
    <row r="415" spans="2:3">
      <c r="B415" s="45"/>
      <c r="C415" s="45"/>
    </row>
    <row r="416" spans="2:3">
      <c r="B416" s="45"/>
      <c r="C416" s="45"/>
    </row>
    <row r="417" spans="2:3">
      <c r="B417" s="45"/>
      <c r="C417" s="45"/>
    </row>
    <row r="418" spans="2:3">
      <c r="B418" s="45"/>
      <c r="C418" s="45"/>
    </row>
    <row r="419" spans="2:3">
      <c r="B419" s="45"/>
      <c r="C419" s="45"/>
    </row>
    <row r="420" spans="2:3">
      <c r="B420" s="45"/>
      <c r="C420" s="45"/>
    </row>
    <row r="421" spans="2:3">
      <c r="B421" s="45"/>
      <c r="C421" s="45"/>
    </row>
    <row r="422" spans="2:3">
      <c r="B422" s="45"/>
      <c r="C422" s="45"/>
    </row>
    <row r="423" spans="2:3">
      <c r="B423" s="45"/>
      <c r="C423" s="45"/>
    </row>
    <row r="424" spans="2:3">
      <c r="B424" s="45"/>
      <c r="C424" s="45"/>
    </row>
    <row r="425" spans="2:3">
      <c r="B425" s="45"/>
      <c r="C425" s="45"/>
    </row>
    <row r="426" spans="2:3">
      <c r="B426" s="45"/>
      <c r="C426" s="45"/>
    </row>
    <row r="427" spans="2:3">
      <c r="B427" s="45"/>
      <c r="C427" s="45"/>
    </row>
    <row r="428" spans="2:3">
      <c r="B428" s="45"/>
      <c r="C428" s="45"/>
    </row>
    <row r="429" spans="2:3">
      <c r="B429" s="45"/>
      <c r="C429" s="45"/>
    </row>
    <row r="430" spans="2:3">
      <c r="B430" s="45"/>
      <c r="C430" s="45"/>
    </row>
    <row r="431" spans="2:3">
      <c r="B431" s="45"/>
      <c r="C431" s="45"/>
    </row>
    <row r="432" spans="2:3">
      <c r="B432" s="45"/>
      <c r="C432" s="45"/>
    </row>
    <row r="433" spans="2:3">
      <c r="B433" s="45"/>
      <c r="C433" s="45"/>
    </row>
    <row r="434" spans="2:3">
      <c r="B434" s="45"/>
      <c r="C434" s="45"/>
    </row>
    <row r="435" spans="2:3">
      <c r="B435" s="45"/>
      <c r="C435" s="45"/>
    </row>
    <row r="436" spans="2:3">
      <c r="B436" s="45"/>
      <c r="C436" s="45"/>
    </row>
    <row r="437" spans="2:3">
      <c r="B437" s="45"/>
      <c r="C437" s="45"/>
    </row>
    <row r="438" spans="2:3">
      <c r="B438" s="45"/>
      <c r="C438" s="45"/>
    </row>
    <row r="439" spans="2:3">
      <c r="B439" s="45"/>
      <c r="C439" s="45"/>
    </row>
    <row r="440" spans="2:3">
      <c r="B440" s="45"/>
      <c r="C440" s="45"/>
    </row>
    <row r="441" spans="2:3">
      <c r="B441" s="45"/>
      <c r="C441" s="45"/>
    </row>
    <row r="442" spans="2:3">
      <c r="B442" s="45"/>
      <c r="C442" s="45"/>
    </row>
    <row r="443" spans="2:3">
      <c r="B443" s="45"/>
      <c r="C443" s="45"/>
    </row>
    <row r="444" spans="2:3">
      <c r="B444" s="45"/>
      <c r="C444" s="45"/>
    </row>
    <row r="445" spans="2:3">
      <c r="B445" s="45"/>
      <c r="C445" s="45"/>
    </row>
    <row r="446" spans="2:3">
      <c r="B446" s="45"/>
      <c r="C446" s="45"/>
    </row>
    <row r="447" spans="2:3">
      <c r="B447" s="45"/>
      <c r="C447" s="45"/>
    </row>
    <row r="448" spans="2:3">
      <c r="B448" s="45"/>
      <c r="C448" s="45"/>
    </row>
    <row r="449" spans="2:3">
      <c r="B449" s="45"/>
      <c r="C449" s="45"/>
    </row>
    <row r="450" spans="2:3">
      <c r="B450" s="45"/>
      <c r="C450" s="45"/>
    </row>
    <row r="451" spans="2:3">
      <c r="B451" s="45"/>
      <c r="C451" s="45"/>
    </row>
    <row r="452" spans="2:3">
      <c r="B452" s="45"/>
      <c r="C452" s="45"/>
    </row>
    <row r="453" spans="2:3">
      <c r="B453" s="45"/>
      <c r="C453" s="45"/>
    </row>
    <row r="454" spans="2:3">
      <c r="B454" s="45"/>
      <c r="C454" s="45"/>
    </row>
    <row r="455" spans="2:3">
      <c r="B455" s="45"/>
      <c r="C455" s="45"/>
    </row>
    <row r="456" spans="2:3">
      <c r="B456" s="45"/>
      <c r="C456" s="45"/>
    </row>
    <row r="457" spans="2:3">
      <c r="B457" s="45"/>
      <c r="C457" s="45"/>
    </row>
    <row r="458" spans="2:3">
      <c r="B458" s="45"/>
      <c r="C458" s="45"/>
    </row>
    <row r="459" spans="2:3">
      <c r="B459" s="45"/>
      <c r="C459" s="45"/>
    </row>
    <row r="460" spans="2:3">
      <c r="B460" s="45"/>
      <c r="C460" s="45"/>
    </row>
    <row r="461" spans="2:3">
      <c r="B461" s="45"/>
      <c r="C461" s="45"/>
    </row>
    <row r="462" spans="2:3">
      <c r="B462" s="45"/>
      <c r="C462" s="45"/>
    </row>
    <row r="463" spans="2:3">
      <c r="B463" s="45"/>
      <c r="C463" s="45"/>
    </row>
    <row r="464" spans="2:3">
      <c r="B464" s="45"/>
      <c r="C464" s="45"/>
    </row>
    <row r="465" spans="2:3">
      <c r="B465" s="45"/>
      <c r="C465" s="45"/>
    </row>
    <row r="466" spans="2:3">
      <c r="B466" s="45"/>
      <c r="C466" s="45"/>
    </row>
    <row r="467" spans="2:3">
      <c r="B467" s="45"/>
      <c r="C467" s="45"/>
    </row>
    <row r="468" spans="2:3">
      <c r="B468" s="45"/>
      <c r="C468" s="45"/>
    </row>
    <row r="469" spans="2:3">
      <c r="B469" s="45"/>
      <c r="C469" s="45"/>
    </row>
    <row r="470" spans="2:3">
      <c r="B470" s="45"/>
      <c r="C470" s="45"/>
    </row>
    <row r="471" spans="2:3">
      <c r="B471" s="45"/>
      <c r="C471" s="45"/>
    </row>
    <row r="472" spans="2:3">
      <c r="B472" s="45"/>
      <c r="C472" s="45"/>
    </row>
    <row r="473" spans="2:3">
      <c r="B473" s="45"/>
      <c r="C473" s="45"/>
    </row>
    <row r="474" spans="2:3">
      <c r="B474" s="45"/>
      <c r="C474" s="45"/>
    </row>
    <row r="475" spans="2:3">
      <c r="B475" s="45"/>
      <c r="C475" s="45"/>
    </row>
    <row r="476" spans="2:3">
      <c r="B476" s="45"/>
      <c r="C476" s="45"/>
    </row>
    <row r="477" spans="2:3">
      <c r="B477" s="45"/>
      <c r="C477" s="45"/>
    </row>
    <row r="478" spans="2:3">
      <c r="B478" s="45"/>
      <c r="C478" s="45"/>
    </row>
    <row r="479" spans="2:3">
      <c r="B479" s="45"/>
      <c r="C479" s="45"/>
    </row>
    <row r="480" spans="2:3">
      <c r="B480" s="45"/>
      <c r="C480" s="45"/>
    </row>
    <row r="481" spans="2:3">
      <c r="B481" s="45"/>
      <c r="C481" s="45"/>
    </row>
    <row r="482" spans="2:3">
      <c r="B482" s="45"/>
      <c r="C482" s="45"/>
    </row>
    <row r="483" spans="2:3">
      <c r="B483" s="45"/>
      <c r="C483" s="45"/>
    </row>
    <row r="484" spans="2:3">
      <c r="B484" s="45"/>
      <c r="C484" s="45"/>
    </row>
    <row r="485" spans="2:3">
      <c r="B485" s="45"/>
      <c r="C485" s="45"/>
    </row>
    <row r="486" spans="2:3">
      <c r="B486" s="45"/>
      <c r="C486" s="45"/>
    </row>
    <row r="487" spans="2:3">
      <c r="B487" s="45"/>
      <c r="C487" s="45"/>
    </row>
    <row r="488" spans="2:3">
      <c r="B488" s="45"/>
      <c r="C488" s="45"/>
    </row>
    <row r="489" spans="2:3">
      <c r="B489" s="45"/>
      <c r="C489" s="45"/>
    </row>
    <row r="490" spans="2:3">
      <c r="B490" s="45"/>
      <c r="C490" s="45"/>
    </row>
    <row r="491" spans="2:3">
      <c r="B491" s="45"/>
      <c r="C491" s="45"/>
    </row>
    <row r="492" spans="2:3">
      <c r="B492" s="45"/>
      <c r="C492" s="45"/>
    </row>
    <row r="493" spans="2:3">
      <c r="B493" s="45"/>
      <c r="C493" s="45"/>
    </row>
    <row r="494" spans="2:3">
      <c r="B494" s="45"/>
      <c r="C494" s="45"/>
    </row>
    <row r="495" spans="2:3">
      <c r="B495" s="45"/>
      <c r="C495" s="45"/>
    </row>
    <row r="496" spans="2:3">
      <c r="B496" s="45"/>
      <c r="C496" s="45"/>
    </row>
    <row r="497" spans="2:3">
      <c r="B497" s="45"/>
      <c r="C497" s="45"/>
    </row>
    <row r="498" spans="2:3">
      <c r="B498" s="45"/>
      <c r="C498" s="45"/>
    </row>
    <row r="499" spans="2:3">
      <c r="B499" s="45"/>
      <c r="C499" s="45"/>
    </row>
    <row r="500" spans="2:3">
      <c r="B500" s="45"/>
      <c r="C500" s="45"/>
    </row>
    <row r="501" spans="2:3">
      <c r="B501" s="45"/>
      <c r="C501" s="45"/>
    </row>
    <row r="502" spans="2:3">
      <c r="B502" s="45"/>
      <c r="C502" s="45"/>
    </row>
    <row r="503" spans="2:3">
      <c r="B503" s="45"/>
      <c r="C503" s="45"/>
    </row>
    <row r="504" spans="2:3">
      <c r="B504" s="45"/>
      <c r="C504" s="45"/>
    </row>
    <row r="505" spans="2:3">
      <c r="B505" s="45"/>
      <c r="C505" s="45"/>
    </row>
    <row r="506" spans="2:3">
      <c r="B506" s="45"/>
      <c r="C506" s="45"/>
    </row>
    <row r="507" spans="2:3">
      <c r="B507" s="45"/>
      <c r="C507" s="45"/>
    </row>
    <row r="508" spans="2:3">
      <c r="B508" s="45"/>
      <c r="C508" s="45"/>
    </row>
    <row r="509" spans="2:3">
      <c r="B509" s="45"/>
      <c r="C509" s="45"/>
    </row>
    <row r="510" spans="2:3">
      <c r="B510" s="45"/>
      <c r="C510" s="45"/>
    </row>
    <row r="511" spans="2:3">
      <c r="B511" s="45"/>
      <c r="C511" s="45"/>
    </row>
    <row r="512" spans="2:3">
      <c r="B512" s="45"/>
      <c r="C512" s="45"/>
    </row>
    <row r="513" spans="2:3">
      <c r="B513" s="45"/>
      <c r="C513" s="45"/>
    </row>
    <row r="514" spans="2:3">
      <c r="B514" s="45"/>
      <c r="C514" s="45"/>
    </row>
    <row r="515" spans="2:3">
      <c r="B515" s="45"/>
      <c r="C515" s="45"/>
    </row>
    <row r="516" spans="2:3">
      <c r="B516" s="45"/>
      <c r="C516" s="45"/>
    </row>
    <row r="517" spans="2:3">
      <c r="B517" s="45"/>
      <c r="C517" s="45"/>
    </row>
    <row r="518" spans="2:3">
      <c r="B518" s="45"/>
      <c r="C518" s="45"/>
    </row>
    <row r="519" spans="2:3">
      <c r="B519" s="45"/>
      <c r="C519" s="45"/>
    </row>
    <row r="520" spans="2:3">
      <c r="B520" s="45"/>
      <c r="C520" s="45"/>
    </row>
    <row r="521" spans="2:3">
      <c r="B521" s="45"/>
      <c r="C521" s="45"/>
    </row>
    <row r="522" spans="2:3">
      <c r="B522" s="45"/>
      <c r="C522" s="45"/>
    </row>
    <row r="523" spans="2:3">
      <c r="B523" s="45"/>
      <c r="C523" s="45"/>
    </row>
    <row r="524" spans="2:3">
      <c r="B524" s="45"/>
      <c r="C524" s="45"/>
    </row>
    <row r="525" spans="2:3">
      <c r="B525" s="45"/>
      <c r="C525" s="45"/>
    </row>
    <row r="526" spans="2:3">
      <c r="B526" s="45"/>
      <c r="C526" s="45"/>
    </row>
    <row r="527" spans="2:3">
      <c r="B527" s="45"/>
      <c r="C527" s="45"/>
    </row>
    <row r="528" spans="2:3">
      <c r="B528" s="45"/>
      <c r="C528" s="45"/>
    </row>
    <row r="529" spans="2:3">
      <c r="B529" s="45"/>
      <c r="C529" s="45"/>
    </row>
    <row r="530" spans="2:3">
      <c r="B530" s="45"/>
      <c r="C530" s="45"/>
    </row>
    <row r="531" spans="2:3">
      <c r="B531" s="45"/>
      <c r="C531" s="45"/>
    </row>
    <row r="532" spans="2:3">
      <c r="B532" s="45"/>
      <c r="C532" s="45"/>
    </row>
    <row r="533" spans="2:3">
      <c r="B533" s="45"/>
      <c r="C533" s="45"/>
    </row>
    <row r="534" spans="2:3">
      <c r="B534" s="45"/>
      <c r="C534" s="45"/>
    </row>
    <row r="535" spans="2:3">
      <c r="B535" s="45"/>
      <c r="C535" s="45"/>
    </row>
    <row r="536" spans="2:3">
      <c r="B536" s="45"/>
      <c r="C536" s="45"/>
    </row>
    <row r="537" spans="2:3">
      <c r="B537" s="45"/>
      <c r="C537" s="45"/>
    </row>
    <row r="538" spans="2:3">
      <c r="B538" s="45"/>
      <c r="C538" s="45"/>
    </row>
    <row r="539" spans="2:3">
      <c r="B539" s="45"/>
      <c r="C539" s="45"/>
    </row>
    <row r="540" spans="2:3">
      <c r="B540" s="45"/>
      <c r="C540" s="45"/>
    </row>
    <row r="541" spans="2:3">
      <c r="B541" s="45"/>
      <c r="C541" s="45"/>
    </row>
    <row r="542" spans="2:3">
      <c r="B542" s="45"/>
      <c r="C542" s="45"/>
    </row>
    <row r="543" spans="2:3">
      <c r="B543" s="45"/>
      <c r="C543" s="45"/>
    </row>
    <row r="544" spans="2:3">
      <c r="B544" s="45"/>
      <c r="C544" s="45"/>
    </row>
    <row r="545" spans="2:3">
      <c r="B545" s="45"/>
      <c r="C545" s="45"/>
    </row>
    <row r="546" spans="2:3">
      <c r="B546" s="45"/>
      <c r="C546" s="45"/>
    </row>
    <row r="547" spans="2:3">
      <c r="B547" s="45"/>
      <c r="C547" s="45"/>
    </row>
    <row r="548" spans="2:3">
      <c r="B548" s="45"/>
      <c r="C548" s="45"/>
    </row>
    <row r="549" spans="2:3">
      <c r="B549" s="45"/>
      <c r="C549" s="45"/>
    </row>
    <row r="550" spans="2:3">
      <c r="B550" s="45"/>
      <c r="C550" s="45"/>
    </row>
    <row r="551" spans="2:3">
      <c r="B551" s="45"/>
      <c r="C551" s="45"/>
    </row>
    <row r="552" spans="2:3">
      <c r="B552" s="45"/>
      <c r="C552" s="45"/>
    </row>
    <row r="553" spans="2:3">
      <c r="B553" s="45"/>
      <c r="C553" s="45"/>
    </row>
    <row r="554" spans="2:3">
      <c r="B554" s="45"/>
      <c r="C554" s="45"/>
    </row>
    <row r="555" spans="2:3">
      <c r="B555" s="45"/>
      <c r="C555" s="45"/>
    </row>
    <row r="556" spans="2:3">
      <c r="B556" s="45"/>
      <c r="C556" s="45"/>
    </row>
    <row r="557" spans="2:3">
      <c r="B557" s="45"/>
      <c r="C557" s="45"/>
    </row>
    <row r="558" spans="2:3">
      <c r="B558" s="45"/>
      <c r="C558" s="45"/>
    </row>
    <row r="559" spans="2:3">
      <c r="B559" s="45"/>
      <c r="C559" s="45"/>
    </row>
    <row r="560" spans="2:3">
      <c r="B560" s="45"/>
      <c r="C560" s="45"/>
    </row>
    <row r="561" spans="2:3">
      <c r="B561" s="45"/>
      <c r="C561" s="45"/>
    </row>
    <row r="562" spans="2:3">
      <c r="B562" s="45"/>
      <c r="C562" s="45"/>
    </row>
    <row r="563" spans="2:3">
      <c r="B563" s="45"/>
      <c r="C563" s="45"/>
    </row>
    <row r="564" spans="2:3">
      <c r="B564" s="45"/>
      <c r="C564" s="45"/>
    </row>
    <row r="565" spans="2:3">
      <c r="B565" s="45"/>
      <c r="C565" s="45"/>
    </row>
    <row r="566" spans="2:3">
      <c r="B566" s="45"/>
      <c r="C566" s="45"/>
    </row>
    <row r="567" spans="2:3">
      <c r="B567" s="45"/>
      <c r="C567" s="45"/>
    </row>
    <row r="568" spans="2:3">
      <c r="B568" s="45"/>
      <c r="C568" s="45"/>
    </row>
    <row r="569" spans="2:3">
      <c r="B569" s="45"/>
      <c r="C569" s="45"/>
    </row>
    <row r="570" spans="2:3">
      <c r="B570" s="45"/>
      <c r="C570" s="45"/>
    </row>
    <row r="571" spans="2:3">
      <c r="B571" s="45"/>
      <c r="C571" s="45"/>
    </row>
    <row r="572" spans="2:3">
      <c r="B572" s="45"/>
      <c r="C572" s="45"/>
    </row>
    <row r="573" spans="2:3">
      <c r="B573" s="45"/>
      <c r="C573" s="45"/>
    </row>
    <row r="574" spans="2:3">
      <c r="B574" s="45"/>
      <c r="C574" s="45"/>
    </row>
    <row r="575" spans="2:3">
      <c r="B575" s="45"/>
      <c r="C575" s="45"/>
    </row>
    <row r="576" spans="2:3">
      <c r="B576" s="45"/>
      <c r="C576" s="45"/>
    </row>
    <row r="577" spans="2:3">
      <c r="B577" s="45"/>
      <c r="C577" s="45"/>
    </row>
    <row r="578" spans="2:3">
      <c r="B578" s="45"/>
      <c r="C578" s="45"/>
    </row>
    <row r="579" spans="2:3">
      <c r="B579" s="45"/>
      <c r="C579" s="45"/>
    </row>
    <row r="580" spans="2:3">
      <c r="B580" s="45"/>
      <c r="C580" s="45"/>
    </row>
    <row r="581" spans="2:3">
      <c r="B581" s="45"/>
      <c r="C581" s="45"/>
    </row>
    <row r="582" spans="2:3">
      <c r="B582" s="45"/>
      <c r="C582" s="45"/>
    </row>
    <row r="583" spans="2:3">
      <c r="B583" s="45"/>
      <c r="C583" s="45"/>
    </row>
    <row r="584" spans="2:3">
      <c r="B584" s="45"/>
      <c r="C584" s="45"/>
    </row>
    <row r="585" spans="2:3">
      <c r="B585" s="45"/>
      <c r="C585" s="45"/>
    </row>
    <row r="586" spans="2:3">
      <c r="B586" s="45"/>
      <c r="C586" s="45"/>
    </row>
    <row r="587" spans="2:3">
      <c r="B587" s="45"/>
      <c r="C587" s="45"/>
    </row>
    <row r="588" spans="2:3">
      <c r="B588" s="45"/>
      <c r="C588" s="45"/>
    </row>
    <row r="589" spans="2:3">
      <c r="B589" s="45"/>
      <c r="C589" s="45"/>
    </row>
    <row r="590" spans="2:3">
      <c r="B590" s="45"/>
      <c r="C590" s="45"/>
    </row>
    <row r="591" spans="2:3">
      <c r="B591" s="45"/>
      <c r="C591" s="45"/>
    </row>
    <row r="592" spans="2:3">
      <c r="B592" s="45"/>
      <c r="C592" s="45"/>
    </row>
    <row r="593" spans="2:3">
      <c r="B593" s="45"/>
      <c r="C593" s="45"/>
    </row>
    <row r="594" spans="2:3">
      <c r="B594" s="45"/>
      <c r="C594" s="45"/>
    </row>
    <row r="595" spans="2:3">
      <c r="B595" s="45"/>
      <c r="C595" s="45"/>
    </row>
    <row r="596" spans="2:3">
      <c r="B596" s="45"/>
      <c r="C596" s="45"/>
    </row>
    <row r="597" spans="2:3">
      <c r="B597" s="45"/>
      <c r="C597" s="45"/>
    </row>
    <row r="598" spans="2:3">
      <c r="B598" s="45"/>
      <c r="C598" s="45"/>
    </row>
    <row r="599" spans="2:3">
      <c r="B599" s="45"/>
      <c r="C599" s="45"/>
    </row>
    <row r="600" spans="2:3">
      <c r="B600" s="45"/>
      <c r="C600" s="45"/>
    </row>
    <row r="601" spans="2:3">
      <c r="B601" s="45"/>
      <c r="C601" s="45"/>
    </row>
    <row r="602" spans="2:3">
      <c r="B602" s="45"/>
      <c r="C602" s="45"/>
    </row>
    <row r="603" spans="2:3">
      <c r="B603" s="45"/>
      <c r="C603" s="45"/>
    </row>
    <row r="604" spans="2:3">
      <c r="B604" s="45"/>
      <c r="C604" s="45"/>
    </row>
    <row r="605" spans="2:3">
      <c r="B605" s="45"/>
      <c r="C605" s="45"/>
    </row>
    <row r="606" spans="2:3">
      <c r="B606" s="45"/>
      <c r="C606" s="45"/>
    </row>
    <row r="607" spans="2:3">
      <c r="B607" s="45"/>
      <c r="C607" s="45"/>
    </row>
    <row r="608" spans="2:3">
      <c r="B608" s="45"/>
      <c r="C608" s="45"/>
    </row>
    <row r="609" spans="2:3">
      <c r="B609" s="45"/>
      <c r="C609" s="45"/>
    </row>
    <row r="610" spans="2:3">
      <c r="B610" s="45"/>
      <c r="C610" s="45"/>
    </row>
    <row r="611" spans="2:3">
      <c r="B611" s="45"/>
      <c r="C611" s="45"/>
    </row>
    <row r="612" spans="2:3">
      <c r="B612" s="45"/>
      <c r="C612" s="45"/>
    </row>
    <row r="613" spans="2:3">
      <c r="B613" s="45"/>
      <c r="C613" s="45"/>
    </row>
    <row r="614" spans="2:3">
      <c r="B614" s="45"/>
      <c r="C614" s="45"/>
    </row>
    <row r="615" spans="2:3">
      <c r="B615" s="45"/>
      <c r="C615" s="45"/>
    </row>
    <row r="616" spans="2:3">
      <c r="B616" s="45"/>
      <c r="C616" s="45"/>
    </row>
    <row r="617" spans="2:3">
      <c r="B617" s="45"/>
      <c r="C617" s="45"/>
    </row>
    <row r="618" spans="2:3">
      <c r="B618" s="45"/>
      <c r="C618" s="45"/>
    </row>
    <row r="619" spans="2:3">
      <c r="B619" s="45"/>
      <c r="C619" s="45"/>
    </row>
    <row r="620" spans="2:3">
      <c r="B620" s="45"/>
      <c r="C620" s="45"/>
    </row>
    <row r="621" spans="2:3">
      <c r="B621" s="45"/>
      <c r="C621" s="45"/>
    </row>
    <row r="622" spans="2:3">
      <c r="B622" s="45"/>
      <c r="C622" s="45"/>
    </row>
    <row r="623" spans="2:3">
      <c r="B623" s="45"/>
      <c r="C623" s="45"/>
    </row>
    <row r="624" spans="2:3">
      <c r="B624" s="45"/>
      <c r="C624" s="45"/>
    </row>
    <row r="625" spans="2:3">
      <c r="B625" s="45"/>
      <c r="C625" s="45"/>
    </row>
    <row r="626" spans="2:3">
      <c r="B626" s="45"/>
      <c r="C626" s="45"/>
    </row>
    <row r="627" spans="2:3">
      <c r="B627" s="45"/>
      <c r="C627" s="45"/>
    </row>
    <row r="628" spans="2:3">
      <c r="B628" s="45"/>
      <c r="C628" s="45"/>
    </row>
    <row r="629" spans="2:3">
      <c r="B629" s="45"/>
      <c r="C629" s="45"/>
    </row>
    <row r="630" spans="2:3">
      <c r="B630" s="45"/>
      <c r="C630" s="45"/>
    </row>
    <row r="631" spans="2:3">
      <c r="B631" s="45"/>
      <c r="C631" s="45"/>
    </row>
    <row r="632" spans="2:3">
      <c r="B632" s="45"/>
      <c r="C632" s="45"/>
    </row>
    <row r="633" spans="2:3">
      <c r="B633" s="45"/>
      <c r="C633" s="45"/>
    </row>
    <row r="634" spans="2:3">
      <c r="B634" s="45"/>
      <c r="C634" s="45"/>
    </row>
    <row r="635" spans="2:3">
      <c r="B635" s="45"/>
      <c r="C635" s="45"/>
    </row>
    <row r="636" spans="2:3">
      <c r="B636" s="45"/>
      <c r="C636" s="45"/>
    </row>
    <row r="637" spans="2:3">
      <c r="B637" s="45"/>
      <c r="C637" s="45"/>
    </row>
    <row r="638" spans="2:3">
      <c r="B638" s="45"/>
      <c r="C638" s="45"/>
    </row>
    <row r="639" spans="2:3">
      <c r="B639" s="45"/>
      <c r="C639" s="45"/>
    </row>
    <row r="640" spans="2:3">
      <c r="B640" s="45"/>
      <c r="C640" s="45"/>
    </row>
    <row r="641" spans="2:3">
      <c r="B641" s="45"/>
      <c r="C641" s="45"/>
    </row>
    <row r="642" spans="2:3">
      <c r="B642" s="45"/>
      <c r="C642" s="45"/>
    </row>
    <row r="643" spans="2:3">
      <c r="B643" s="45"/>
      <c r="C643" s="45"/>
    </row>
    <row r="644" spans="2:3">
      <c r="B644" s="45"/>
      <c r="C644" s="45"/>
    </row>
    <row r="645" spans="2:3">
      <c r="B645" s="45"/>
      <c r="C645" s="45"/>
    </row>
    <row r="646" spans="2:3">
      <c r="B646" s="45"/>
      <c r="C646" s="45"/>
    </row>
    <row r="647" spans="2:3">
      <c r="B647" s="45"/>
      <c r="C647" s="45"/>
    </row>
    <row r="648" spans="2:3">
      <c r="B648" s="45"/>
      <c r="C648" s="45"/>
    </row>
    <row r="649" spans="2:3">
      <c r="B649" s="45"/>
      <c r="C649" s="45"/>
    </row>
    <row r="650" spans="2:3">
      <c r="B650" s="45"/>
      <c r="C650" s="45"/>
    </row>
    <row r="651" spans="2:3">
      <c r="B651" s="45"/>
      <c r="C651" s="45"/>
    </row>
    <row r="652" spans="2:3">
      <c r="B652" s="45"/>
      <c r="C652" s="45"/>
    </row>
    <row r="653" spans="2:3">
      <c r="B653" s="45"/>
      <c r="C653" s="45"/>
    </row>
    <row r="654" spans="2:3">
      <c r="B654" s="45"/>
      <c r="C654" s="45"/>
    </row>
    <row r="655" spans="2:3">
      <c r="B655" s="45"/>
      <c r="C655" s="45"/>
    </row>
    <row r="656" spans="2:3">
      <c r="B656" s="45"/>
      <c r="C656" s="45"/>
    </row>
    <row r="657" spans="2:3">
      <c r="B657" s="45"/>
      <c r="C657" s="45"/>
    </row>
    <row r="658" spans="2:3">
      <c r="B658" s="45"/>
      <c r="C658" s="45"/>
    </row>
    <row r="659" spans="2:3">
      <c r="B659" s="45"/>
      <c r="C659" s="45"/>
    </row>
    <row r="660" spans="2:3">
      <c r="B660" s="45"/>
      <c r="C660" s="45"/>
    </row>
    <row r="661" spans="2:3">
      <c r="B661" s="45"/>
      <c r="C661" s="45"/>
    </row>
    <row r="662" spans="2:3">
      <c r="B662" s="45"/>
      <c r="C662" s="45"/>
    </row>
    <row r="663" spans="2:3">
      <c r="B663" s="45"/>
      <c r="C663" s="45"/>
    </row>
    <row r="664" spans="2:3">
      <c r="B664" s="45"/>
      <c r="C664" s="45"/>
    </row>
    <row r="665" spans="2:3">
      <c r="B665" s="45"/>
      <c r="C665" s="45"/>
    </row>
    <row r="666" spans="2:3">
      <c r="B666" s="45"/>
      <c r="C666" s="45"/>
    </row>
    <row r="667" spans="2:3">
      <c r="B667" s="45"/>
      <c r="C667" s="45"/>
    </row>
    <row r="668" spans="2:3">
      <c r="B668" s="45"/>
      <c r="C668" s="45"/>
    </row>
    <row r="669" spans="2:3">
      <c r="B669" s="45"/>
      <c r="C669" s="45"/>
    </row>
    <row r="670" spans="2:3">
      <c r="B670" s="45"/>
      <c r="C670" s="45"/>
    </row>
    <row r="671" spans="2:3">
      <c r="B671" s="45"/>
      <c r="C671" s="45"/>
    </row>
    <row r="672" spans="2:3">
      <c r="B672" s="45"/>
      <c r="C672" s="45"/>
    </row>
    <row r="673" spans="2:3">
      <c r="B673" s="45"/>
      <c r="C673" s="45"/>
    </row>
    <row r="674" spans="2:3">
      <c r="B674" s="45"/>
      <c r="C674" s="45"/>
    </row>
    <row r="675" spans="2:3">
      <c r="B675" s="45"/>
      <c r="C675" s="45"/>
    </row>
    <row r="676" spans="2:3">
      <c r="B676" s="45"/>
      <c r="C676" s="45"/>
    </row>
    <row r="677" spans="2:3">
      <c r="B677" s="45"/>
      <c r="C677" s="45"/>
    </row>
    <row r="678" spans="2:3">
      <c r="B678" s="45"/>
      <c r="C678" s="45"/>
    </row>
    <row r="679" spans="2:3">
      <c r="B679" s="45"/>
      <c r="C679" s="45"/>
    </row>
    <row r="680" spans="2:3">
      <c r="B680" s="45"/>
      <c r="C680" s="45"/>
    </row>
    <row r="681" spans="2:3">
      <c r="B681" s="45"/>
      <c r="C681" s="45"/>
    </row>
    <row r="682" spans="2:3">
      <c r="B682" s="45"/>
      <c r="C682" s="45"/>
    </row>
    <row r="683" spans="2:3">
      <c r="B683" s="45"/>
      <c r="C683" s="45"/>
    </row>
    <row r="684" spans="2:3">
      <c r="B684" s="45"/>
      <c r="C684" s="45"/>
    </row>
    <row r="685" spans="2:3">
      <c r="B685" s="45"/>
      <c r="C685" s="45"/>
    </row>
    <row r="686" spans="2:3">
      <c r="B686" s="45"/>
      <c r="C686" s="45"/>
    </row>
    <row r="687" spans="2:3">
      <c r="B687" s="45"/>
      <c r="C687" s="45"/>
    </row>
    <row r="688" spans="2:3">
      <c r="B688" s="45"/>
      <c r="C688" s="45"/>
    </row>
    <row r="689" spans="2:3">
      <c r="B689" s="45"/>
      <c r="C689" s="45"/>
    </row>
    <row r="690" spans="2:3">
      <c r="B690" s="45"/>
      <c r="C690" s="45"/>
    </row>
    <row r="691" spans="2:3">
      <c r="B691" s="45"/>
      <c r="C691" s="45"/>
    </row>
    <row r="692" spans="2:3">
      <c r="B692" s="45"/>
      <c r="C692" s="45"/>
    </row>
    <row r="693" spans="2:3">
      <c r="B693" s="45"/>
      <c r="C693" s="45"/>
    </row>
    <row r="694" spans="2:3">
      <c r="B694" s="45"/>
      <c r="C694" s="45"/>
    </row>
    <row r="695" spans="2:3">
      <c r="B695" s="45"/>
      <c r="C695" s="45"/>
    </row>
    <row r="696" spans="2:3">
      <c r="B696" s="45"/>
      <c r="C696" s="45"/>
    </row>
    <row r="697" spans="2:3">
      <c r="B697" s="45"/>
      <c r="C697" s="45"/>
    </row>
    <row r="698" spans="2:3">
      <c r="B698" s="45"/>
      <c r="C698" s="45"/>
    </row>
    <row r="699" spans="2:3">
      <c r="B699" s="45"/>
      <c r="C699" s="45"/>
    </row>
    <row r="700" spans="2:3">
      <c r="B700" s="45"/>
      <c r="C700" s="45"/>
    </row>
    <row r="701" spans="2:3">
      <c r="B701" s="45"/>
      <c r="C701" s="45"/>
    </row>
    <row r="702" spans="2:3">
      <c r="B702" s="45"/>
      <c r="C702" s="45"/>
    </row>
    <row r="703" spans="2:3">
      <c r="B703" s="45"/>
      <c r="C703" s="45"/>
    </row>
    <row r="704" spans="2:3">
      <c r="B704" s="45"/>
      <c r="C704" s="45"/>
    </row>
    <row r="705" spans="2:3">
      <c r="B705" s="45"/>
      <c r="C705" s="45"/>
    </row>
    <row r="706" spans="2:3">
      <c r="B706" s="45"/>
      <c r="C706" s="45"/>
    </row>
    <row r="707" spans="2:3">
      <c r="B707" s="45"/>
      <c r="C707" s="45"/>
    </row>
    <row r="708" spans="2:3">
      <c r="B708" s="45"/>
      <c r="C708" s="45"/>
    </row>
    <row r="709" spans="2:3">
      <c r="B709" s="45"/>
      <c r="C709" s="45"/>
    </row>
    <row r="710" spans="2:3">
      <c r="B710" s="45"/>
      <c r="C710" s="45"/>
    </row>
    <row r="711" spans="2:3">
      <c r="B711" s="45"/>
      <c r="C711" s="45"/>
    </row>
    <row r="712" spans="2:3">
      <c r="B712" s="45"/>
      <c r="C712" s="45"/>
    </row>
    <row r="713" spans="2:3">
      <c r="B713" s="45"/>
      <c r="C713" s="45"/>
    </row>
    <row r="714" spans="2:3">
      <c r="B714" s="45"/>
      <c r="C714" s="45"/>
    </row>
    <row r="715" spans="2:3">
      <c r="B715" s="45"/>
      <c r="C715" s="45"/>
    </row>
    <row r="716" spans="2:3">
      <c r="B716" s="45"/>
      <c r="C716" s="45"/>
    </row>
    <row r="717" spans="2:3">
      <c r="B717" s="45"/>
      <c r="C717" s="45"/>
    </row>
    <row r="718" spans="2:3">
      <c r="B718" s="45"/>
      <c r="C718" s="45"/>
    </row>
    <row r="719" spans="2:3">
      <c r="B719" s="45"/>
      <c r="C719" s="45"/>
    </row>
    <row r="720" spans="2:3">
      <c r="B720" s="45"/>
      <c r="C720" s="45"/>
    </row>
    <row r="721" spans="2:3">
      <c r="B721" s="45"/>
      <c r="C721" s="45"/>
    </row>
    <row r="722" spans="2:3">
      <c r="B722" s="45"/>
      <c r="C722" s="45"/>
    </row>
    <row r="723" spans="2:3">
      <c r="B723" s="45"/>
      <c r="C723" s="45"/>
    </row>
    <row r="724" spans="2:3">
      <c r="B724" s="45"/>
      <c r="C724" s="45"/>
    </row>
    <row r="725" spans="2:3">
      <c r="B725" s="45"/>
      <c r="C725" s="45"/>
    </row>
    <row r="726" spans="2:3">
      <c r="B726" s="45"/>
      <c r="C726" s="45"/>
    </row>
    <row r="727" spans="2:3">
      <c r="B727" s="45"/>
      <c r="C727" s="45"/>
    </row>
    <row r="728" spans="2:3">
      <c r="B728" s="45"/>
      <c r="C728" s="45"/>
    </row>
    <row r="729" spans="2:3">
      <c r="B729" s="45"/>
      <c r="C729" s="45"/>
    </row>
    <row r="730" spans="2:3">
      <c r="B730" s="45"/>
      <c r="C730" s="45"/>
    </row>
    <row r="731" spans="2:3">
      <c r="B731" s="45"/>
      <c r="C731" s="45"/>
    </row>
    <row r="732" spans="2:3">
      <c r="B732" s="45"/>
      <c r="C732" s="45"/>
    </row>
    <row r="733" spans="2:3">
      <c r="B733" s="45"/>
      <c r="C733" s="45"/>
    </row>
    <row r="734" spans="2:3">
      <c r="B734" s="45"/>
      <c r="C734" s="45"/>
    </row>
    <row r="735" spans="2:3">
      <c r="B735" s="45"/>
      <c r="C735" s="45"/>
    </row>
    <row r="736" spans="2:3">
      <c r="B736" s="45"/>
      <c r="C736" s="45"/>
    </row>
    <row r="737" spans="2:3">
      <c r="B737" s="45"/>
      <c r="C737" s="45"/>
    </row>
    <row r="738" spans="2:3">
      <c r="B738" s="45"/>
      <c r="C738" s="45"/>
    </row>
    <row r="739" spans="2:3">
      <c r="B739" s="45"/>
      <c r="C739" s="45"/>
    </row>
    <row r="740" spans="2:3">
      <c r="B740" s="45"/>
      <c r="C740" s="45"/>
    </row>
    <row r="741" spans="2:3">
      <c r="B741" s="45"/>
      <c r="C741" s="45"/>
    </row>
    <row r="742" spans="2:3">
      <c r="B742" s="45"/>
      <c r="C742" s="45"/>
    </row>
    <row r="743" spans="2:3">
      <c r="B743" s="45"/>
      <c r="C743" s="45"/>
    </row>
    <row r="744" spans="2:3">
      <c r="B744" s="45"/>
      <c r="C744" s="45"/>
    </row>
    <row r="745" spans="2:3">
      <c r="B745" s="45"/>
      <c r="C745" s="45"/>
    </row>
    <row r="746" spans="2:3">
      <c r="B746" s="45"/>
      <c r="C746" s="45"/>
    </row>
    <row r="747" spans="2:3">
      <c r="B747" s="45"/>
      <c r="C747" s="45"/>
    </row>
    <row r="748" spans="2:3">
      <c r="B748" s="45"/>
      <c r="C748" s="45"/>
    </row>
    <row r="749" spans="2:3">
      <c r="B749" s="45"/>
      <c r="C749" s="45"/>
    </row>
    <row r="750" spans="2:3">
      <c r="B750" s="45"/>
      <c r="C750" s="45"/>
    </row>
    <row r="751" spans="2:3">
      <c r="B751" s="45"/>
      <c r="C751" s="45"/>
    </row>
    <row r="752" spans="2:3">
      <c r="B752" s="45"/>
      <c r="C752" s="45"/>
    </row>
    <row r="753" spans="2:3">
      <c r="B753" s="45"/>
      <c r="C753" s="45"/>
    </row>
    <row r="754" spans="2:3">
      <c r="B754" s="45"/>
      <c r="C754" s="45"/>
    </row>
    <row r="755" spans="2:3">
      <c r="B755" s="45"/>
      <c r="C755" s="45"/>
    </row>
    <row r="756" spans="2:3">
      <c r="B756" s="45"/>
      <c r="C756" s="45"/>
    </row>
    <row r="757" spans="2:3">
      <c r="B757" s="45"/>
      <c r="C757" s="45"/>
    </row>
    <row r="758" spans="2:3">
      <c r="B758" s="45"/>
      <c r="C758" s="45"/>
    </row>
    <row r="759" spans="2:3">
      <c r="B759" s="45"/>
      <c r="C759" s="45"/>
    </row>
    <row r="760" spans="2:3">
      <c r="B760" s="45"/>
      <c r="C760" s="45"/>
    </row>
    <row r="761" spans="2:3">
      <c r="B761" s="45"/>
      <c r="C761" s="45"/>
    </row>
    <row r="762" spans="2:3">
      <c r="B762" s="45"/>
      <c r="C762" s="45"/>
    </row>
    <row r="763" spans="2:3">
      <c r="B763" s="45"/>
      <c r="C763" s="45"/>
    </row>
    <row r="764" spans="2:3">
      <c r="B764" s="45"/>
      <c r="C764" s="45"/>
    </row>
    <row r="765" spans="2:3">
      <c r="B765" s="45"/>
      <c r="C765" s="45"/>
    </row>
    <row r="766" spans="2:3">
      <c r="B766" s="45"/>
      <c r="C766" s="45"/>
    </row>
    <row r="767" spans="2:3">
      <c r="B767" s="45"/>
      <c r="C767" s="45"/>
    </row>
    <row r="768" spans="2:3">
      <c r="B768" s="45"/>
      <c r="C768" s="45"/>
    </row>
    <row r="769" spans="2:3">
      <c r="B769" s="45"/>
      <c r="C769" s="45"/>
    </row>
    <row r="770" spans="2:3">
      <c r="B770" s="45"/>
      <c r="C770" s="45"/>
    </row>
    <row r="771" spans="2:3">
      <c r="B771" s="45"/>
      <c r="C771" s="45"/>
    </row>
    <row r="772" spans="2:3">
      <c r="B772" s="45"/>
      <c r="C772" s="45"/>
    </row>
    <row r="773" spans="2:3">
      <c r="B773" s="45"/>
      <c r="C773" s="45"/>
    </row>
    <row r="774" spans="2:3">
      <c r="B774" s="45"/>
      <c r="C774" s="45"/>
    </row>
    <row r="775" spans="2:3">
      <c r="B775" s="45"/>
      <c r="C775" s="45"/>
    </row>
    <row r="776" spans="2:3">
      <c r="B776" s="45"/>
      <c r="C776" s="45"/>
    </row>
    <row r="777" spans="2:3">
      <c r="B777" s="45"/>
      <c r="C777" s="45"/>
    </row>
    <row r="778" spans="2:3">
      <c r="B778" s="45"/>
      <c r="C778" s="45"/>
    </row>
    <row r="779" spans="2:3">
      <c r="B779" s="45"/>
      <c r="C779" s="45"/>
    </row>
    <row r="780" spans="2:3">
      <c r="B780" s="45"/>
      <c r="C780" s="45"/>
    </row>
    <row r="781" spans="2:3">
      <c r="B781" s="45"/>
      <c r="C781" s="45"/>
    </row>
    <row r="782" spans="2:3">
      <c r="B782" s="45"/>
      <c r="C782" s="45"/>
    </row>
    <row r="783" spans="2:3">
      <c r="B783" s="45"/>
      <c r="C783" s="45"/>
    </row>
    <row r="784" spans="2:3">
      <c r="B784" s="45"/>
      <c r="C784" s="45"/>
    </row>
    <row r="785" spans="2:3">
      <c r="B785" s="45"/>
      <c r="C785" s="45"/>
    </row>
    <row r="786" spans="2:3">
      <c r="B786" s="45"/>
      <c r="C786" s="45"/>
    </row>
    <row r="787" spans="2:3">
      <c r="B787" s="45"/>
      <c r="C787" s="45"/>
    </row>
    <row r="788" spans="2:3">
      <c r="B788" s="45"/>
      <c r="C788" s="45"/>
    </row>
    <row r="789" spans="2:3">
      <c r="B789" s="45"/>
      <c r="C789" s="45"/>
    </row>
    <row r="790" spans="2:3">
      <c r="B790" s="45"/>
      <c r="C790" s="45"/>
    </row>
    <row r="791" spans="2:3">
      <c r="B791" s="45"/>
      <c r="C791" s="45"/>
    </row>
    <row r="792" spans="2:3">
      <c r="B792" s="45"/>
      <c r="C792" s="45"/>
    </row>
    <row r="793" spans="2:3">
      <c r="B793" s="45"/>
      <c r="C793" s="45"/>
    </row>
    <row r="794" spans="2:3">
      <c r="B794" s="45"/>
      <c r="C794" s="45"/>
    </row>
    <row r="795" spans="2:3">
      <c r="B795" s="45"/>
      <c r="C795" s="45"/>
    </row>
    <row r="796" spans="2:3">
      <c r="B796" s="45"/>
      <c r="C796" s="45"/>
    </row>
    <row r="797" spans="2:3">
      <c r="B797" s="45"/>
      <c r="C797" s="45"/>
    </row>
    <row r="798" spans="2:3">
      <c r="B798" s="45"/>
      <c r="C798" s="45"/>
    </row>
    <row r="799" spans="2:3">
      <c r="B799" s="45"/>
      <c r="C799" s="45"/>
    </row>
    <row r="800" spans="2:3">
      <c r="B800" s="45"/>
      <c r="C800" s="45"/>
    </row>
    <row r="801" spans="2:3">
      <c r="B801" s="45"/>
      <c r="C801" s="45"/>
    </row>
    <row r="802" spans="2:3">
      <c r="B802" s="45"/>
      <c r="C802" s="45"/>
    </row>
    <row r="803" spans="2:3">
      <c r="B803" s="45"/>
      <c r="C803" s="45"/>
    </row>
    <row r="804" spans="2:3">
      <c r="B804" s="45"/>
      <c r="C804" s="45"/>
    </row>
    <row r="805" spans="2:3">
      <c r="B805" s="45"/>
      <c r="C805" s="45"/>
    </row>
    <row r="806" spans="2:3">
      <c r="B806" s="45"/>
      <c r="C806" s="45"/>
    </row>
    <row r="807" spans="2:3">
      <c r="B807" s="45"/>
      <c r="C807" s="45"/>
    </row>
    <row r="808" spans="2:3">
      <c r="B808" s="45"/>
      <c r="C808" s="45"/>
    </row>
    <row r="809" spans="2:3">
      <c r="B809" s="45"/>
      <c r="C809" s="45"/>
    </row>
    <row r="810" spans="2:3">
      <c r="B810" s="45"/>
      <c r="C810" s="45"/>
    </row>
    <row r="811" spans="2:3">
      <c r="B811" s="45"/>
      <c r="C811" s="45"/>
    </row>
    <row r="812" spans="2:3">
      <c r="B812" s="45"/>
      <c r="C812" s="45"/>
    </row>
    <row r="813" spans="2:3">
      <c r="B813" s="45"/>
      <c r="C813" s="45"/>
    </row>
    <row r="814" spans="2:3">
      <c r="B814" s="45"/>
      <c r="C814" s="45"/>
    </row>
    <row r="815" spans="2:3">
      <c r="B815" s="45"/>
      <c r="C815" s="45"/>
    </row>
    <row r="816" spans="2:3">
      <c r="B816" s="45"/>
      <c r="C816" s="45"/>
    </row>
    <row r="817" spans="2:3">
      <c r="B817" s="45"/>
      <c r="C817" s="45"/>
    </row>
    <row r="818" spans="2:3">
      <c r="B818" s="45"/>
      <c r="C818" s="45"/>
    </row>
    <row r="819" spans="2:3">
      <c r="B819" s="45"/>
      <c r="C819" s="45"/>
    </row>
    <row r="820" spans="2:3">
      <c r="B820" s="45"/>
      <c r="C820" s="45"/>
    </row>
    <row r="821" spans="2:3">
      <c r="B821" s="45"/>
      <c r="C821" s="45"/>
    </row>
    <row r="822" spans="2:3">
      <c r="B822" s="45"/>
      <c r="C822" s="45"/>
    </row>
    <row r="823" spans="2:3">
      <c r="B823" s="45"/>
      <c r="C823" s="45"/>
    </row>
    <row r="824" spans="2:3">
      <c r="B824" s="45"/>
      <c r="C824" s="45"/>
    </row>
    <row r="825" spans="2:3">
      <c r="B825" s="45"/>
      <c r="C825" s="45"/>
    </row>
    <row r="826" spans="2:3">
      <c r="B826" s="45"/>
      <c r="C826" s="45"/>
    </row>
    <row r="827" spans="2:3">
      <c r="B827" s="45"/>
      <c r="C827" s="45"/>
    </row>
    <row r="828" spans="2:3">
      <c r="B828" s="45"/>
      <c r="C828" s="45"/>
    </row>
    <row r="829" spans="2:3">
      <c r="B829" s="45"/>
      <c r="C829" s="45"/>
    </row>
    <row r="830" spans="2:3">
      <c r="B830" s="45"/>
      <c r="C830" s="45"/>
    </row>
    <row r="831" spans="2:3">
      <c r="B831" s="45"/>
      <c r="C831" s="45"/>
    </row>
    <row r="832" spans="2:3">
      <c r="B832" s="45"/>
      <c r="C832" s="45"/>
    </row>
    <row r="833" spans="2:3">
      <c r="B833" s="45"/>
      <c r="C833" s="45"/>
    </row>
    <row r="834" spans="2:3">
      <c r="B834" s="45"/>
      <c r="C834" s="45"/>
    </row>
    <row r="835" spans="2:3">
      <c r="B835" s="45"/>
      <c r="C835" s="45"/>
    </row>
    <row r="836" spans="2:3">
      <c r="B836" s="45"/>
      <c r="C836" s="45"/>
    </row>
    <row r="837" spans="2:3">
      <c r="B837" s="45"/>
      <c r="C837" s="45"/>
    </row>
    <row r="838" spans="2:3">
      <c r="B838" s="45"/>
      <c r="C838" s="45"/>
    </row>
    <row r="839" spans="2:3">
      <c r="B839" s="45"/>
      <c r="C839" s="45"/>
    </row>
    <row r="840" spans="2:3">
      <c r="B840" s="45"/>
      <c r="C840" s="45"/>
    </row>
    <row r="841" spans="2:3">
      <c r="B841" s="45"/>
      <c r="C841" s="45"/>
    </row>
    <row r="842" spans="2:3">
      <c r="B842" s="45"/>
      <c r="C842" s="45"/>
    </row>
    <row r="843" spans="2:3">
      <c r="B843" s="45"/>
      <c r="C843" s="45"/>
    </row>
    <row r="844" spans="2:3">
      <c r="B844" s="45"/>
      <c r="C844" s="45"/>
    </row>
    <row r="845" spans="2:3">
      <c r="B845" s="45"/>
      <c r="C845" s="45"/>
    </row>
    <row r="846" spans="2:3">
      <c r="B846" s="45"/>
      <c r="C846" s="45"/>
    </row>
    <row r="847" spans="2:3">
      <c r="B847" s="45"/>
      <c r="C847" s="45"/>
    </row>
    <row r="848" spans="2:3">
      <c r="B848" s="45"/>
      <c r="C848" s="45"/>
    </row>
    <row r="849" spans="2:3">
      <c r="B849" s="45"/>
      <c r="C849" s="45"/>
    </row>
    <row r="850" spans="2:3">
      <c r="B850" s="45"/>
      <c r="C850" s="45"/>
    </row>
    <row r="851" spans="2:3">
      <c r="B851" s="45"/>
      <c r="C851" s="45"/>
    </row>
    <row r="852" spans="2:3">
      <c r="B852" s="45"/>
      <c r="C852" s="45"/>
    </row>
    <row r="853" spans="2:3">
      <c r="B853" s="45"/>
      <c r="C853" s="45"/>
    </row>
    <row r="854" spans="2:3">
      <c r="B854" s="45"/>
      <c r="C854" s="45"/>
    </row>
    <row r="855" spans="2:3">
      <c r="B855" s="45"/>
      <c r="C855" s="45"/>
    </row>
    <row r="856" spans="2:3">
      <c r="B856" s="45"/>
      <c r="C856" s="45"/>
    </row>
    <row r="857" spans="2:3">
      <c r="B857" s="45"/>
      <c r="C857" s="45"/>
    </row>
    <row r="858" spans="2:3">
      <c r="B858" s="45"/>
      <c r="C858" s="45"/>
    </row>
    <row r="859" spans="2:3">
      <c r="B859" s="45"/>
      <c r="C859" s="45"/>
    </row>
    <row r="860" spans="2:3">
      <c r="B860" s="45"/>
      <c r="C860" s="45"/>
    </row>
    <row r="861" spans="2:3">
      <c r="B861" s="45"/>
      <c r="C861" s="45"/>
    </row>
    <row r="862" spans="2:3">
      <c r="B862" s="45"/>
      <c r="C862" s="45"/>
    </row>
    <row r="863" spans="2:3">
      <c r="B863" s="45"/>
      <c r="C863" s="45"/>
    </row>
    <row r="864" spans="2:3">
      <c r="B864" s="45"/>
      <c r="C864" s="45"/>
    </row>
    <row r="865" spans="2:3">
      <c r="B865" s="45"/>
      <c r="C865" s="45"/>
    </row>
    <row r="866" spans="2:3">
      <c r="B866" s="45"/>
      <c r="C866" s="45"/>
    </row>
    <row r="867" spans="2:3">
      <c r="B867" s="45"/>
      <c r="C867" s="45"/>
    </row>
    <row r="868" spans="2:3">
      <c r="B868" s="45"/>
      <c r="C868" s="45"/>
    </row>
    <row r="869" spans="2:3">
      <c r="B869" s="45"/>
      <c r="C869" s="45"/>
    </row>
    <row r="870" spans="2:3">
      <c r="B870" s="45"/>
      <c r="C870" s="45"/>
    </row>
    <row r="871" spans="2:3">
      <c r="B871" s="45"/>
      <c r="C871" s="45"/>
    </row>
    <row r="872" spans="2:3">
      <c r="B872" s="45"/>
      <c r="C872" s="45"/>
    </row>
    <row r="873" spans="2:3">
      <c r="B873" s="45"/>
      <c r="C873" s="45"/>
    </row>
    <row r="874" spans="2:3">
      <c r="B874" s="45"/>
      <c r="C874" s="45"/>
    </row>
    <row r="875" spans="2:3">
      <c r="B875" s="45"/>
      <c r="C875" s="45"/>
    </row>
    <row r="876" spans="2:3">
      <c r="B876" s="45"/>
      <c r="C876" s="45"/>
    </row>
    <row r="877" spans="2:3">
      <c r="B877" s="45"/>
      <c r="C877" s="45"/>
    </row>
    <row r="878" spans="2:3">
      <c r="B878" s="45"/>
      <c r="C878" s="45"/>
    </row>
    <row r="879" spans="2:3">
      <c r="B879" s="45"/>
      <c r="C879" s="45"/>
    </row>
    <row r="880" spans="2:3">
      <c r="B880" s="45"/>
      <c r="C880" s="45"/>
    </row>
    <row r="881" spans="2:3">
      <c r="B881" s="45"/>
      <c r="C881" s="45"/>
    </row>
    <row r="882" spans="2:3">
      <c r="B882" s="45"/>
      <c r="C882" s="45"/>
    </row>
    <row r="883" spans="2:3">
      <c r="B883" s="45"/>
      <c r="C883" s="45"/>
    </row>
    <row r="884" spans="2:3">
      <c r="B884" s="45"/>
      <c r="C884" s="45"/>
    </row>
    <row r="885" spans="2:3">
      <c r="B885" s="45"/>
      <c r="C885" s="45"/>
    </row>
    <row r="886" spans="2:3">
      <c r="B886" s="45"/>
      <c r="C886" s="45"/>
    </row>
    <row r="887" spans="2:3">
      <c r="B887" s="45"/>
      <c r="C887" s="45"/>
    </row>
    <row r="888" spans="2:3">
      <c r="B888" s="45"/>
      <c r="C888" s="45"/>
    </row>
    <row r="889" spans="2:3">
      <c r="B889" s="45"/>
      <c r="C889" s="45"/>
    </row>
    <row r="890" spans="2:3">
      <c r="B890" s="45"/>
      <c r="C890" s="45"/>
    </row>
    <row r="891" spans="2:3">
      <c r="B891" s="45"/>
      <c r="C891" s="45"/>
    </row>
    <row r="892" spans="2:3">
      <c r="B892" s="45"/>
      <c r="C892" s="45"/>
    </row>
    <row r="893" spans="2:3">
      <c r="B893" s="45"/>
      <c r="C893" s="45"/>
    </row>
    <row r="894" spans="2:3">
      <c r="B894" s="45"/>
      <c r="C894" s="45"/>
    </row>
    <row r="895" spans="2:3">
      <c r="B895" s="45"/>
      <c r="C895" s="45"/>
    </row>
    <row r="896" spans="2:3">
      <c r="B896" s="45"/>
      <c r="C896" s="45"/>
    </row>
    <row r="897" spans="2:3">
      <c r="B897" s="45"/>
      <c r="C897" s="45"/>
    </row>
    <row r="898" spans="2:3">
      <c r="B898" s="45"/>
      <c r="C898" s="45"/>
    </row>
    <row r="899" spans="2:3">
      <c r="B899" s="45"/>
      <c r="C899" s="45"/>
    </row>
    <row r="900" spans="2:3">
      <c r="B900" s="45"/>
      <c r="C900" s="45"/>
    </row>
    <row r="901" spans="2:3">
      <c r="B901" s="45"/>
      <c r="C901" s="45"/>
    </row>
    <row r="902" spans="2:3">
      <c r="B902" s="45"/>
      <c r="C902" s="45"/>
    </row>
    <row r="903" spans="2:3">
      <c r="B903" s="45"/>
      <c r="C903" s="45"/>
    </row>
    <row r="904" spans="2:3">
      <c r="B904" s="45"/>
      <c r="C904" s="45"/>
    </row>
    <row r="905" spans="2:3">
      <c r="B905" s="45"/>
      <c r="C905" s="45"/>
    </row>
    <row r="906" spans="2:3">
      <c r="B906" s="45"/>
      <c r="C906" s="45"/>
    </row>
    <row r="907" spans="2:3">
      <c r="B907" s="45"/>
      <c r="C907" s="45"/>
    </row>
    <row r="908" spans="2:3">
      <c r="B908" s="45"/>
      <c r="C908" s="45"/>
    </row>
    <row r="909" spans="2:3">
      <c r="B909" s="45"/>
      <c r="C909" s="45"/>
    </row>
    <row r="910" spans="2:3">
      <c r="B910" s="45"/>
      <c r="C910" s="45"/>
    </row>
    <row r="911" spans="2:3">
      <c r="B911" s="45"/>
      <c r="C911" s="45"/>
    </row>
    <row r="912" spans="2:3">
      <c r="B912" s="45"/>
      <c r="C912" s="45"/>
    </row>
    <row r="913" spans="2:3">
      <c r="B913" s="45"/>
      <c r="C913" s="45"/>
    </row>
    <row r="914" spans="2:3">
      <c r="B914" s="45"/>
      <c r="C914" s="45"/>
    </row>
    <row r="915" spans="2:3">
      <c r="B915" s="45"/>
      <c r="C915" s="45"/>
    </row>
    <row r="916" spans="2:3">
      <c r="B916" s="45"/>
      <c r="C916" s="45"/>
    </row>
    <row r="917" spans="2:3">
      <c r="B917" s="45"/>
      <c r="C917" s="45"/>
    </row>
    <row r="918" spans="2:3">
      <c r="B918" s="45"/>
      <c r="C918" s="45"/>
    </row>
    <row r="919" spans="2:3">
      <c r="B919" s="45"/>
      <c r="C919" s="45"/>
    </row>
    <row r="920" spans="2:3">
      <c r="B920" s="45"/>
      <c r="C920" s="45"/>
    </row>
    <row r="921" spans="2:3">
      <c r="B921" s="45"/>
      <c r="C921" s="45"/>
    </row>
    <row r="922" spans="2:3">
      <c r="B922" s="45"/>
      <c r="C922" s="45"/>
    </row>
    <row r="923" spans="2:3">
      <c r="B923" s="45"/>
      <c r="C923" s="45"/>
    </row>
    <row r="924" spans="2:3">
      <c r="B924" s="45"/>
      <c r="C924" s="45"/>
    </row>
    <row r="925" spans="2:3">
      <c r="B925" s="45"/>
      <c r="C925" s="45"/>
    </row>
    <row r="926" spans="2:3">
      <c r="B926" s="45"/>
      <c r="C926" s="45"/>
    </row>
    <row r="927" spans="2:3">
      <c r="B927" s="45"/>
      <c r="C927" s="45"/>
    </row>
    <row r="928" spans="2:3">
      <c r="B928" s="45"/>
      <c r="C928" s="45"/>
    </row>
    <row r="929" spans="2:3">
      <c r="B929" s="45"/>
      <c r="C929" s="45"/>
    </row>
    <row r="930" spans="2:3">
      <c r="B930" s="45"/>
      <c r="C930" s="45"/>
    </row>
    <row r="931" spans="2:3">
      <c r="B931" s="45"/>
      <c r="C931" s="45"/>
    </row>
    <row r="932" spans="2:3">
      <c r="B932" s="45"/>
      <c r="C932" s="45"/>
    </row>
    <row r="933" spans="2:3">
      <c r="B933" s="45"/>
      <c r="C933" s="45"/>
    </row>
    <row r="934" spans="2:3">
      <c r="B934" s="45"/>
      <c r="C934" s="45"/>
    </row>
    <row r="935" spans="2:3">
      <c r="B935" s="45"/>
      <c r="C935" s="45"/>
    </row>
    <row r="936" spans="2:3">
      <c r="B936" s="45"/>
      <c r="C936" s="45"/>
    </row>
    <row r="937" spans="2:3">
      <c r="B937" s="45"/>
      <c r="C937" s="45"/>
    </row>
    <row r="938" spans="2:3">
      <c r="B938" s="45"/>
      <c r="C938" s="45"/>
    </row>
    <row r="939" spans="2:3">
      <c r="B939" s="45"/>
      <c r="C939" s="45"/>
    </row>
    <row r="940" spans="2:3">
      <c r="B940" s="45"/>
      <c r="C940" s="45"/>
    </row>
    <row r="941" spans="2:3">
      <c r="B941" s="45"/>
      <c r="C941" s="45"/>
    </row>
    <row r="942" spans="2:3">
      <c r="B942" s="45"/>
      <c r="C942" s="45"/>
    </row>
    <row r="943" spans="2:3">
      <c r="B943" s="45"/>
      <c r="C943" s="45"/>
    </row>
    <row r="944" spans="2:3">
      <c r="B944" s="45"/>
      <c r="C944" s="45"/>
    </row>
    <row r="945" spans="2:3">
      <c r="B945" s="45"/>
      <c r="C945" s="45"/>
    </row>
    <row r="946" spans="2:3">
      <c r="B946" s="45"/>
      <c r="C946" s="45"/>
    </row>
    <row r="947" spans="2:3">
      <c r="B947" s="45"/>
      <c r="C947" s="45"/>
    </row>
    <row r="948" spans="2:3">
      <c r="B948" s="45"/>
      <c r="C948" s="45"/>
    </row>
    <row r="949" spans="2:3">
      <c r="B949" s="45"/>
      <c r="C949" s="45"/>
    </row>
    <row r="950" spans="2:3">
      <c r="B950" s="45"/>
      <c r="C950" s="45"/>
    </row>
    <row r="951" spans="2:3">
      <c r="B951" s="45"/>
      <c r="C951" s="45"/>
    </row>
    <row r="952" spans="2:3">
      <c r="B952" s="45"/>
      <c r="C952" s="45"/>
    </row>
    <row r="953" spans="2:3">
      <c r="B953" s="45"/>
      <c r="C953" s="45"/>
    </row>
    <row r="954" spans="2:3">
      <c r="B954" s="45"/>
      <c r="C954" s="45"/>
    </row>
    <row r="955" spans="2:3">
      <c r="B955" s="45"/>
      <c r="C955" s="45"/>
    </row>
    <row r="956" spans="2:3">
      <c r="B956" s="45"/>
      <c r="C956" s="45"/>
    </row>
    <row r="957" spans="2:3">
      <c r="B957" s="45"/>
      <c r="C957" s="45"/>
    </row>
    <row r="958" spans="2:3">
      <c r="B958" s="45"/>
      <c r="C958" s="45"/>
    </row>
    <row r="959" spans="2:3">
      <c r="B959" s="45"/>
      <c r="C959" s="45"/>
    </row>
    <row r="960" spans="2:3">
      <c r="B960" s="45"/>
      <c r="C960" s="45"/>
    </row>
    <row r="961" spans="2:3">
      <c r="B961" s="45"/>
      <c r="C961" s="45"/>
    </row>
    <row r="962" spans="2:3">
      <c r="B962" s="45"/>
      <c r="C962" s="45"/>
    </row>
    <row r="963" spans="2:3">
      <c r="B963" s="45"/>
      <c r="C963" s="45"/>
    </row>
    <row r="964" spans="2:3">
      <c r="B964" s="45"/>
      <c r="C964" s="45"/>
    </row>
    <row r="965" spans="2:3">
      <c r="B965" s="45"/>
      <c r="C965" s="45"/>
    </row>
    <row r="966" spans="2:3">
      <c r="B966" s="45"/>
      <c r="C966" s="45"/>
    </row>
    <row r="967" spans="2:3">
      <c r="B967" s="45"/>
      <c r="C967" s="45"/>
    </row>
    <row r="968" spans="2:3">
      <c r="B968" s="45"/>
      <c r="C968" s="45"/>
    </row>
    <row r="969" spans="2:3">
      <c r="B969" s="45"/>
      <c r="C969" s="45"/>
    </row>
    <row r="970" spans="2:3">
      <c r="B970" s="45"/>
      <c r="C970" s="45"/>
    </row>
    <row r="971" spans="2:3">
      <c r="B971" s="45"/>
      <c r="C971" s="45"/>
    </row>
    <row r="972" spans="2:3">
      <c r="B972" s="45"/>
      <c r="C972" s="45"/>
    </row>
    <row r="973" spans="2:3">
      <c r="B973" s="45"/>
      <c r="C973" s="45"/>
    </row>
    <row r="974" spans="2:3">
      <c r="B974" s="45"/>
      <c r="C974" s="45"/>
    </row>
    <row r="975" spans="2:3">
      <c r="B975" s="45"/>
      <c r="C975" s="45"/>
    </row>
    <row r="976" spans="2:3">
      <c r="B976" s="45"/>
      <c r="C976" s="45"/>
    </row>
    <row r="977" spans="2:3">
      <c r="B977" s="45"/>
      <c r="C977" s="45"/>
    </row>
    <row r="978" spans="2:3">
      <c r="B978" s="45"/>
      <c r="C978" s="45"/>
    </row>
    <row r="979" spans="2:3">
      <c r="B979" s="45"/>
      <c r="C979" s="45"/>
    </row>
    <row r="980" spans="2:3">
      <c r="B980" s="45"/>
      <c r="C980" s="45"/>
    </row>
    <row r="981" spans="2:3">
      <c r="B981" s="45"/>
      <c r="C981" s="45"/>
    </row>
    <row r="982" spans="2:3">
      <c r="B982" s="45"/>
      <c r="C982" s="45"/>
    </row>
    <row r="983" spans="2:3">
      <c r="B983" s="45"/>
      <c r="C983" s="45"/>
    </row>
    <row r="984" spans="2:3">
      <c r="B984" s="45"/>
      <c r="C984" s="45"/>
    </row>
    <row r="985" spans="2:3">
      <c r="B985" s="45"/>
      <c r="C985" s="45"/>
    </row>
    <row r="986" spans="2:3">
      <c r="B986" s="45"/>
      <c r="C986" s="45"/>
    </row>
    <row r="987" spans="2:3">
      <c r="B987" s="45"/>
      <c r="C987" s="45"/>
    </row>
    <row r="988" spans="2:3">
      <c r="B988" s="45"/>
      <c r="C988" s="45"/>
    </row>
    <row r="989" spans="2:3">
      <c r="B989" s="45"/>
      <c r="C989" s="45"/>
    </row>
    <row r="990" spans="2:3">
      <c r="B990" s="45"/>
      <c r="C990" s="45"/>
    </row>
    <row r="991" spans="2:3">
      <c r="B991" s="45"/>
      <c r="C991" s="45"/>
    </row>
    <row r="992" spans="2:3">
      <c r="B992" s="45"/>
      <c r="C992" s="45"/>
    </row>
    <row r="993" spans="2:3">
      <c r="B993" s="45"/>
      <c r="C993" s="45"/>
    </row>
    <row r="994" spans="2:3">
      <c r="B994" s="45"/>
      <c r="C994" s="45"/>
    </row>
    <row r="995" spans="2:3">
      <c r="B995" s="45"/>
      <c r="C995" s="45"/>
    </row>
    <row r="996" spans="2:3">
      <c r="B996" s="45"/>
      <c r="C996" s="45"/>
    </row>
    <row r="997" spans="2:3">
      <c r="B997" s="45"/>
      <c r="C997" s="45"/>
    </row>
    <row r="998" spans="2:3">
      <c r="B998" s="45"/>
      <c r="C998" s="45"/>
    </row>
    <row r="999" spans="2:3">
      <c r="B999" s="45"/>
      <c r="C999" s="45"/>
    </row>
    <row r="1000" spans="2:3">
      <c r="B1000" s="45"/>
      <c r="C1000" s="45"/>
    </row>
    <row r="1001" spans="2:3">
      <c r="B1001" s="45"/>
      <c r="C1001" s="45"/>
    </row>
    <row r="1002" spans="2:3">
      <c r="B1002" s="45"/>
      <c r="C1002" s="45"/>
    </row>
    <row r="1003" spans="2:3">
      <c r="B1003" s="45"/>
      <c r="C1003" s="45"/>
    </row>
    <row r="1004" spans="2:3">
      <c r="B1004" s="45"/>
      <c r="C1004" s="45"/>
    </row>
    <row r="1005" spans="2:3">
      <c r="B1005" s="45"/>
      <c r="C1005" s="45"/>
    </row>
    <row r="1006" spans="2:3">
      <c r="B1006" s="45"/>
      <c r="C1006" s="45"/>
    </row>
    <row r="1007" spans="2:3">
      <c r="B1007" s="45"/>
      <c r="C1007" s="45"/>
    </row>
    <row r="1008" spans="2:3">
      <c r="B1008" s="45"/>
      <c r="C1008" s="45"/>
    </row>
    <row r="1009" spans="2:3">
      <c r="B1009" s="45"/>
      <c r="C1009" s="45"/>
    </row>
    <row r="1010" spans="2:3">
      <c r="B1010" s="45"/>
      <c r="C1010" s="45"/>
    </row>
  </sheetData>
  <mergeCells count="60">
    <mergeCell ref="BD33:BE33"/>
    <mergeCell ref="BF33:BG33"/>
    <mergeCell ref="N33:O33"/>
    <mergeCell ref="P33:Q33"/>
    <mergeCell ref="R33:S33"/>
    <mergeCell ref="T33:U33"/>
    <mergeCell ref="V33:W33"/>
    <mergeCell ref="X33:Y33"/>
    <mergeCell ref="Z33:AA33"/>
    <mergeCell ref="AT33:AU33"/>
    <mergeCell ref="AV33:AW33"/>
    <mergeCell ref="AX33:AY33"/>
    <mergeCell ref="AZ33:BA33"/>
    <mergeCell ref="BB33:BC33"/>
    <mergeCell ref="J1:K1"/>
    <mergeCell ref="L1:M1"/>
    <mergeCell ref="A33:A34"/>
    <mergeCell ref="B33:C33"/>
    <mergeCell ref="D33:E33"/>
    <mergeCell ref="F33:G33"/>
    <mergeCell ref="H33:I33"/>
    <mergeCell ref="J33:K33"/>
    <mergeCell ref="L33:M33"/>
    <mergeCell ref="A1:A2"/>
    <mergeCell ref="B1:C1"/>
    <mergeCell ref="D1:E1"/>
    <mergeCell ref="F1:G1"/>
    <mergeCell ref="H1:I1"/>
    <mergeCell ref="BF1:BG1"/>
    <mergeCell ref="AP1:AQ1"/>
    <mergeCell ref="AR1:AS1"/>
    <mergeCell ref="AT1:AU1"/>
    <mergeCell ref="AV1:AW1"/>
    <mergeCell ref="AX1:AY1"/>
    <mergeCell ref="AZ1:BA1"/>
    <mergeCell ref="BB1:BC1"/>
    <mergeCell ref="AH1:AI1"/>
    <mergeCell ref="AJ1:AK1"/>
    <mergeCell ref="AL1:AM1"/>
    <mergeCell ref="AN1:AO1"/>
    <mergeCell ref="BD1:BE1"/>
    <mergeCell ref="X1:Y1"/>
    <mergeCell ref="Z1:AA1"/>
    <mergeCell ref="AB1:AC1"/>
    <mergeCell ref="AD1:AE1"/>
    <mergeCell ref="AF1:AG1"/>
    <mergeCell ref="N1:O1"/>
    <mergeCell ref="P1:Q1"/>
    <mergeCell ref="R1:S1"/>
    <mergeCell ref="T1:U1"/>
    <mergeCell ref="V1:W1"/>
    <mergeCell ref="AP33:AQ33"/>
    <mergeCell ref="AR33:AS33"/>
    <mergeCell ref="AB33:AC33"/>
    <mergeCell ref="AD33:AE33"/>
    <mergeCell ref="AF33:AG33"/>
    <mergeCell ref="AH33:AI33"/>
    <mergeCell ref="AJ33:AK33"/>
    <mergeCell ref="AL33:AM33"/>
    <mergeCell ref="AN33:AO33"/>
  </mergeCell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N16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2578125" defaultRowHeight="15.75" customHeight="1"/>
  <cols>
    <col min="1" max="2" width="9.85546875" customWidth="1"/>
    <col min="3" max="3" width="4.140625" customWidth="1"/>
    <col min="4" max="9" width="3.7109375" customWidth="1"/>
    <col min="10" max="10" width="3.5703125" customWidth="1"/>
    <col min="11" max="12" width="3.7109375" customWidth="1"/>
    <col min="13" max="13" width="4.140625" customWidth="1"/>
    <col min="14" max="14" width="3.85546875" customWidth="1"/>
    <col min="15" max="15" width="3.5703125" customWidth="1"/>
    <col min="16" max="17" width="3.7109375" customWidth="1"/>
    <col min="18" max="19" width="3.42578125" customWidth="1"/>
    <col min="20" max="20" width="3.7109375" customWidth="1"/>
    <col min="21" max="23" width="3.5703125" customWidth="1"/>
    <col min="24" max="26" width="4" customWidth="1"/>
    <col min="27" max="27" width="3.85546875" customWidth="1"/>
    <col min="28" max="28" width="3.7109375" customWidth="1"/>
    <col min="29" max="29" width="3.5703125" customWidth="1"/>
    <col min="30" max="30" width="3.85546875" customWidth="1"/>
    <col min="31" max="31" width="3.5703125" customWidth="1"/>
    <col min="32" max="32" width="3.7109375" customWidth="1"/>
    <col min="33" max="33" width="3.42578125" customWidth="1"/>
    <col min="34" max="34" width="3.7109375" customWidth="1"/>
    <col min="35" max="35" width="4.140625" customWidth="1"/>
    <col min="36" max="36" width="3.7109375" customWidth="1"/>
    <col min="37" max="37" width="3.5703125" customWidth="1"/>
    <col min="38" max="38" width="3.7109375" customWidth="1"/>
    <col min="39" max="39" width="3.5703125" customWidth="1"/>
    <col min="40" max="40" width="4.28515625" customWidth="1"/>
  </cols>
  <sheetData>
    <row r="1" spans="1:40" ht="16.5" customHeight="1">
      <c r="A1" s="133" t="s">
        <v>3</v>
      </c>
      <c r="B1" s="133" t="s">
        <v>1400</v>
      </c>
      <c r="C1" s="133" t="s">
        <v>176</v>
      </c>
      <c r="D1" s="134" t="s">
        <v>1401</v>
      </c>
      <c r="E1" s="134" t="s">
        <v>1403</v>
      </c>
      <c r="F1" s="133" t="s">
        <v>1404</v>
      </c>
      <c r="G1" s="133" t="s">
        <v>1405</v>
      </c>
      <c r="H1" s="133" t="s">
        <v>1406</v>
      </c>
      <c r="I1" s="133" t="s">
        <v>1407</v>
      </c>
      <c r="J1" s="133" t="s">
        <v>1408</v>
      </c>
      <c r="K1" s="133" t="s">
        <v>1409</v>
      </c>
      <c r="L1" s="134" t="s">
        <v>1410</v>
      </c>
      <c r="M1" s="134" t="s">
        <v>1411</v>
      </c>
      <c r="N1" s="134" t="s">
        <v>1412</v>
      </c>
      <c r="O1" s="134" t="s">
        <v>1413</v>
      </c>
      <c r="P1" s="134" t="s">
        <v>1414</v>
      </c>
      <c r="Q1" s="134" t="s">
        <v>1415</v>
      </c>
      <c r="R1" s="134" t="s">
        <v>1416</v>
      </c>
      <c r="S1" s="134" t="s">
        <v>1417</v>
      </c>
      <c r="T1" s="134" t="s">
        <v>1418</v>
      </c>
      <c r="U1" s="134" t="s">
        <v>1419</v>
      </c>
      <c r="V1" s="134" t="s">
        <v>1420</v>
      </c>
      <c r="W1" s="134" t="s">
        <v>1421</v>
      </c>
      <c r="X1" s="134" t="s">
        <v>1422</v>
      </c>
      <c r="Y1" s="134" t="s">
        <v>1423</v>
      </c>
      <c r="Z1" s="134" t="s">
        <v>1424</v>
      </c>
      <c r="AA1" s="134" t="s">
        <v>1425</v>
      </c>
      <c r="AB1" s="134" t="s">
        <v>1426</v>
      </c>
      <c r="AC1" s="134" t="s">
        <v>1427</v>
      </c>
      <c r="AD1" s="134" t="s">
        <v>1428</v>
      </c>
      <c r="AE1" s="134" t="s">
        <v>1429</v>
      </c>
      <c r="AF1" s="134" t="s">
        <v>1430</v>
      </c>
      <c r="AG1" s="134" t="s">
        <v>1431</v>
      </c>
      <c r="AH1" s="134" t="s">
        <v>1432</v>
      </c>
      <c r="AI1" s="134" t="s">
        <v>1433</v>
      </c>
      <c r="AJ1" s="134" t="s">
        <v>1434</v>
      </c>
      <c r="AK1" s="134" t="s">
        <v>1435</v>
      </c>
      <c r="AL1" s="134" t="s">
        <v>1437</v>
      </c>
      <c r="AM1" s="134" t="s">
        <v>1438</v>
      </c>
      <c r="AN1" s="134" t="s">
        <v>1439</v>
      </c>
    </row>
    <row r="2" spans="1:40" ht="16.5" customHeight="1">
      <c r="A2" s="135">
        <v>43904</v>
      </c>
      <c r="B2" s="86" t="s">
        <v>161</v>
      </c>
      <c r="C2" s="15">
        <f t="shared" ref="C2:C49" si="0">SUM(D2:AN2)</f>
        <v>79</v>
      </c>
      <c r="D2" s="15">
        <v>0</v>
      </c>
      <c r="E2" s="15">
        <v>1</v>
      </c>
      <c r="F2" s="86">
        <v>0</v>
      </c>
      <c r="G2" s="86">
        <v>0</v>
      </c>
      <c r="H2" s="86">
        <v>0</v>
      </c>
      <c r="I2" s="86">
        <v>0</v>
      </c>
      <c r="J2" s="15">
        <v>0</v>
      </c>
      <c r="K2" s="15">
        <v>0</v>
      </c>
      <c r="L2" s="15">
        <v>0</v>
      </c>
      <c r="M2" s="15">
        <v>7</v>
      </c>
      <c r="N2" s="15">
        <v>0</v>
      </c>
      <c r="O2" s="15">
        <v>0</v>
      </c>
      <c r="P2" s="15">
        <v>14</v>
      </c>
      <c r="Q2" s="15">
        <v>0</v>
      </c>
      <c r="R2" s="2">
        <v>0</v>
      </c>
      <c r="S2" s="15">
        <v>0</v>
      </c>
      <c r="T2" s="15">
        <v>6</v>
      </c>
      <c r="U2" s="15">
        <v>19</v>
      </c>
      <c r="V2" s="15">
        <v>0</v>
      </c>
      <c r="W2" s="15">
        <v>0</v>
      </c>
      <c r="X2" s="15">
        <v>0</v>
      </c>
      <c r="Y2" s="15">
        <v>14</v>
      </c>
      <c r="Z2" s="15">
        <v>0</v>
      </c>
      <c r="AA2" s="15">
        <v>0</v>
      </c>
      <c r="AB2" s="15">
        <v>0</v>
      </c>
      <c r="AC2" s="15">
        <v>0</v>
      </c>
      <c r="AD2" s="15">
        <v>0</v>
      </c>
      <c r="AE2" s="15">
        <v>0</v>
      </c>
      <c r="AF2" s="15">
        <v>1</v>
      </c>
      <c r="AG2" s="15">
        <v>3</v>
      </c>
      <c r="AH2" s="15">
        <v>0</v>
      </c>
      <c r="AI2" s="15">
        <v>1</v>
      </c>
      <c r="AJ2" s="15">
        <v>1</v>
      </c>
      <c r="AK2" s="15">
        <v>0</v>
      </c>
      <c r="AL2" s="15">
        <v>12</v>
      </c>
      <c r="AM2" s="15">
        <v>0</v>
      </c>
      <c r="AN2" s="15">
        <v>0</v>
      </c>
    </row>
    <row r="3" spans="1:40" ht="16.5" customHeight="1">
      <c r="A3" s="135">
        <v>43904</v>
      </c>
      <c r="B3" s="86" t="s">
        <v>51</v>
      </c>
      <c r="C3" s="15">
        <f t="shared" si="0"/>
        <v>9</v>
      </c>
      <c r="D3" s="15">
        <v>0</v>
      </c>
      <c r="E3" s="15">
        <v>0</v>
      </c>
      <c r="F3" s="86">
        <v>0</v>
      </c>
      <c r="G3" s="86">
        <v>0</v>
      </c>
      <c r="H3" s="86">
        <v>0</v>
      </c>
      <c r="I3" s="86">
        <v>0</v>
      </c>
      <c r="J3" s="15">
        <v>0</v>
      </c>
      <c r="K3" s="15">
        <v>0</v>
      </c>
      <c r="L3" s="15">
        <v>0</v>
      </c>
      <c r="M3" s="15">
        <v>1</v>
      </c>
      <c r="N3" s="15">
        <v>0</v>
      </c>
      <c r="O3" s="15">
        <v>0</v>
      </c>
      <c r="P3" s="15">
        <v>0</v>
      </c>
      <c r="Q3" s="15">
        <v>0</v>
      </c>
      <c r="R3" s="15">
        <v>0</v>
      </c>
      <c r="S3" s="15">
        <v>0</v>
      </c>
      <c r="T3" s="15">
        <v>0</v>
      </c>
      <c r="U3" s="15">
        <v>3</v>
      </c>
      <c r="V3" s="15">
        <v>0</v>
      </c>
      <c r="W3" s="15">
        <v>0</v>
      </c>
      <c r="X3" s="15">
        <v>0</v>
      </c>
      <c r="Y3" s="15">
        <v>0</v>
      </c>
      <c r="Z3" s="15">
        <v>0</v>
      </c>
      <c r="AA3" s="15">
        <v>0</v>
      </c>
      <c r="AB3" s="15">
        <v>0</v>
      </c>
      <c r="AC3" s="15">
        <v>0</v>
      </c>
      <c r="AD3" s="15">
        <v>0</v>
      </c>
      <c r="AE3" s="15">
        <v>0</v>
      </c>
      <c r="AF3" s="15">
        <v>0</v>
      </c>
      <c r="AG3" s="15">
        <v>1</v>
      </c>
      <c r="AH3" s="15">
        <v>0</v>
      </c>
      <c r="AI3" s="15">
        <v>0</v>
      </c>
      <c r="AJ3" s="15">
        <v>0</v>
      </c>
      <c r="AK3" s="15">
        <v>0</v>
      </c>
      <c r="AL3" s="2">
        <v>4</v>
      </c>
      <c r="AM3" s="15">
        <v>0</v>
      </c>
      <c r="AN3" s="15">
        <v>0</v>
      </c>
    </row>
    <row r="4" spans="1:40" ht="16.5" customHeight="1">
      <c r="A4" s="135">
        <v>43904</v>
      </c>
      <c r="B4" s="86" t="s">
        <v>42</v>
      </c>
      <c r="C4" s="15">
        <f t="shared" si="0"/>
        <v>2</v>
      </c>
      <c r="D4" s="15">
        <v>0</v>
      </c>
      <c r="E4" s="15">
        <v>0</v>
      </c>
      <c r="F4" s="86">
        <v>0</v>
      </c>
      <c r="G4" s="86">
        <v>0</v>
      </c>
      <c r="H4" s="86">
        <v>0</v>
      </c>
      <c r="I4" s="86">
        <v>0</v>
      </c>
      <c r="J4" s="15">
        <v>0</v>
      </c>
      <c r="K4" s="15">
        <v>0</v>
      </c>
      <c r="L4" s="15">
        <v>0</v>
      </c>
      <c r="M4" s="15">
        <v>1</v>
      </c>
      <c r="N4" s="15">
        <v>0</v>
      </c>
      <c r="O4" s="15">
        <v>0</v>
      </c>
      <c r="P4" s="15">
        <v>0</v>
      </c>
      <c r="Q4" s="15">
        <v>0</v>
      </c>
      <c r="R4" s="15">
        <v>0</v>
      </c>
      <c r="S4" s="15">
        <v>0</v>
      </c>
      <c r="T4" s="15">
        <v>1</v>
      </c>
      <c r="U4" s="15">
        <v>0</v>
      </c>
      <c r="V4" s="15">
        <v>0</v>
      </c>
      <c r="W4" s="15">
        <v>0</v>
      </c>
      <c r="X4" s="15">
        <v>0</v>
      </c>
      <c r="Y4" s="15">
        <v>0</v>
      </c>
      <c r="Z4" s="15">
        <v>0</v>
      </c>
      <c r="AA4" s="15">
        <v>0</v>
      </c>
      <c r="AB4" s="15">
        <v>0</v>
      </c>
      <c r="AC4" s="15">
        <v>0</v>
      </c>
      <c r="AD4" s="15">
        <v>0</v>
      </c>
      <c r="AE4" s="15">
        <v>0</v>
      </c>
      <c r="AF4" s="15">
        <v>0</v>
      </c>
      <c r="AG4" s="15">
        <v>0</v>
      </c>
      <c r="AH4" s="15">
        <v>0</v>
      </c>
      <c r="AI4" s="15">
        <v>0</v>
      </c>
      <c r="AJ4" s="15">
        <v>0</v>
      </c>
      <c r="AK4" s="15">
        <v>0</v>
      </c>
      <c r="AL4" s="15">
        <v>0</v>
      </c>
      <c r="AM4" s="15">
        <v>0</v>
      </c>
      <c r="AN4" s="15">
        <v>0</v>
      </c>
    </row>
    <row r="5" spans="1:40" ht="16.5" customHeight="1">
      <c r="A5" s="135">
        <v>43905</v>
      </c>
      <c r="B5" s="86" t="s">
        <v>161</v>
      </c>
      <c r="C5" s="15">
        <f t="shared" si="0"/>
        <v>28</v>
      </c>
      <c r="D5" s="15">
        <v>0</v>
      </c>
      <c r="E5" s="15">
        <v>0</v>
      </c>
      <c r="F5" s="86">
        <v>0</v>
      </c>
      <c r="G5" s="86">
        <v>0</v>
      </c>
      <c r="H5" s="86">
        <v>0</v>
      </c>
      <c r="I5" s="86">
        <v>0</v>
      </c>
      <c r="J5" s="15">
        <v>0</v>
      </c>
      <c r="K5" s="15">
        <v>0</v>
      </c>
      <c r="L5" s="15">
        <v>0</v>
      </c>
      <c r="M5" s="15">
        <v>0</v>
      </c>
      <c r="N5" s="15">
        <v>0</v>
      </c>
      <c r="O5" s="15">
        <v>0</v>
      </c>
      <c r="P5" s="15">
        <v>0</v>
      </c>
      <c r="Q5" s="15">
        <v>0</v>
      </c>
      <c r="R5" s="15">
        <v>1</v>
      </c>
      <c r="S5" s="15">
        <v>0</v>
      </c>
      <c r="T5" s="15">
        <v>0</v>
      </c>
      <c r="U5" s="15">
        <v>5</v>
      </c>
      <c r="V5" s="15">
        <v>0</v>
      </c>
      <c r="W5" s="15">
        <v>0</v>
      </c>
      <c r="X5" s="15">
        <v>0</v>
      </c>
      <c r="Y5" s="15">
        <v>18</v>
      </c>
      <c r="Z5" s="15">
        <v>0</v>
      </c>
      <c r="AA5" s="15">
        <v>0</v>
      </c>
      <c r="AB5" s="15">
        <v>0</v>
      </c>
      <c r="AC5" s="15">
        <v>0</v>
      </c>
      <c r="AD5" s="15">
        <v>0</v>
      </c>
      <c r="AE5" s="15">
        <v>0</v>
      </c>
      <c r="AF5" s="15">
        <v>0</v>
      </c>
      <c r="AG5" s="15">
        <v>1</v>
      </c>
      <c r="AH5" s="15">
        <v>0</v>
      </c>
      <c r="AI5" s="15">
        <v>0</v>
      </c>
      <c r="AJ5" s="15">
        <v>2</v>
      </c>
      <c r="AK5" s="15">
        <v>0</v>
      </c>
      <c r="AL5" s="15">
        <v>1</v>
      </c>
      <c r="AM5" s="15">
        <v>0</v>
      </c>
      <c r="AN5" s="15">
        <v>0</v>
      </c>
    </row>
    <row r="6" spans="1:40" ht="16.5" customHeight="1">
      <c r="A6" s="135">
        <v>43905</v>
      </c>
      <c r="B6" s="86" t="s">
        <v>51</v>
      </c>
      <c r="C6" s="15">
        <f t="shared" si="0"/>
        <v>4</v>
      </c>
      <c r="D6" s="15">
        <v>0</v>
      </c>
      <c r="E6" s="15">
        <v>0</v>
      </c>
      <c r="F6" s="86">
        <v>0</v>
      </c>
      <c r="G6" s="15">
        <v>0</v>
      </c>
      <c r="H6" s="15">
        <v>0</v>
      </c>
      <c r="I6" s="15">
        <v>0</v>
      </c>
      <c r="J6" s="15">
        <v>0</v>
      </c>
      <c r="K6" s="15">
        <v>0</v>
      </c>
      <c r="L6" s="15">
        <v>0</v>
      </c>
      <c r="M6" s="15">
        <v>1</v>
      </c>
      <c r="N6" s="15">
        <v>0</v>
      </c>
      <c r="O6" s="15">
        <v>0</v>
      </c>
      <c r="P6" s="15">
        <v>0</v>
      </c>
      <c r="Q6" s="15">
        <v>0</v>
      </c>
      <c r="R6" s="15">
        <v>0</v>
      </c>
      <c r="S6" s="15">
        <v>0</v>
      </c>
      <c r="T6" s="15">
        <v>0</v>
      </c>
      <c r="U6" s="15">
        <v>0</v>
      </c>
      <c r="V6" s="15">
        <v>0</v>
      </c>
      <c r="W6" s="15">
        <v>0</v>
      </c>
      <c r="X6" s="15">
        <v>0</v>
      </c>
      <c r="Y6" s="15">
        <v>0</v>
      </c>
      <c r="Z6" s="15">
        <v>0</v>
      </c>
      <c r="AA6" s="15">
        <v>0</v>
      </c>
      <c r="AB6" s="15">
        <v>0</v>
      </c>
      <c r="AC6" s="15">
        <v>0</v>
      </c>
      <c r="AD6" s="15">
        <v>0</v>
      </c>
      <c r="AE6" s="15">
        <v>0</v>
      </c>
      <c r="AF6" s="15">
        <v>0</v>
      </c>
      <c r="AG6" s="15">
        <v>2</v>
      </c>
      <c r="AH6" s="15">
        <v>0</v>
      </c>
      <c r="AI6" s="15">
        <v>0</v>
      </c>
      <c r="AJ6" s="15">
        <v>1</v>
      </c>
      <c r="AK6" s="15">
        <v>0</v>
      </c>
      <c r="AL6" s="2">
        <v>0</v>
      </c>
      <c r="AM6" s="15">
        <v>0</v>
      </c>
      <c r="AN6" s="15">
        <v>0</v>
      </c>
    </row>
    <row r="7" spans="1:40" ht="16.5" customHeight="1">
      <c r="A7" s="135">
        <v>43905</v>
      </c>
      <c r="B7" s="86" t="s">
        <v>42</v>
      </c>
      <c r="C7" s="15">
        <f t="shared" si="0"/>
        <v>0</v>
      </c>
      <c r="D7" s="15">
        <v>0</v>
      </c>
      <c r="E7" s="15">
        <v>0</v>
      </c>
      <c r="F7" s="15">
        <v>0</v>
      </c>
      <c r="G7" s="15">
        <v>0</v>
      </c>
      <c r="H7" s="15">
        <v>0</v>
      </c>
      <c r="I7" s="15">
        <v>0</v>
      </c>
      <c r="J7" s="15">
        <v>0</v>
      </c>
      <c r="K7" s="15">
        <v>0</v>
      </c>
      <c r="L7" s="15">
        <v>0</v>
      </c>
      <c r="M7" s="15">
        <v>0</v>
      </c>
      <c r="N7" s="15">
        <v>0</v>
      </c>
      <c r="O7" s="15">
        <v>0</v>
      </c>
      <c r="P7" s="15">
        <v>0</v>
      </c>
      <c r="Q7" s="15">
        <v>0</v>
      </c>
      <c r="R7" s="15">
        <v>0</v>
      </c>
      <c r="S7" s="15">
        <v>0</v>
      </c>
      <c r="T7" s="15">
        <v>0</v>
      </c>
      <c r="U7" s="15">
        <v>0</v>
      </c>
      <c r="V7" s="15">
        <v>0</v>
      </c>
      <c r="W7" s="15">
        <v>0</v>
      </c>
      <c r="X7" s="15">
        <v>0</v>
      </c>
      <c r="Y7" s="15">
        <v>0</v>
      </c>
      <c r="Z7" s="15">
        <v>0</v>
      </c>
      <c r="AA7" s="15">
        <v>0</v>
      </c>
      <c r="AB7" s="15">
        <v>0</v>
      </c>
      <c r="AC7" s="15">
        <v>0</v>
      </c>
      <c r="AD7" s="15">
        <v>0</v>
      </c>
      <c r="AE7" s="15">
        <v>0</v>
      </c>
      <c r="AF7" s="15">
        <v>0</v>
      </c>
      <c r="AG7" s="15">
        <v>0</v>
      </c>
      <c r="AH7" s="15">
        <v>0</v>
      </c>
      <c r="AI7" s="15">
        <v>0</v>
      </c>
      <c r="AJ7" s="15">
        <v>0</v>
      </c>
      <c r="AK7" s="15">
        <v>0</v>
      </c>
      <c r="AL7" s="15">
        <v>0</v>
      </c>
      <c r="AM7" s="15">
        <v>0</v>
      </c>
      <c r="AN7" s="15">
        <v>0</v>
      </c>
    </row>
    <row r="8" spans="1:40" ht="16.5" customHeight="1">
      <c r="A8" s="135">
        <v>43906</v>
      </c>
      <c r="B8" s="86" t="s">
        <v>161</v>
      </c>
      <c r="C8" s="15">
        <f t="shared" si="0"/>
        <v>14</v>
      </c>
      <c r="D8" s="15">
        <v>0</v>
      </c>
      <c r="E8" s="15">
        <v>0</v>
      </c>
      <c r="F8" s="15">
        <v>0</v>
      </c>
      <c r="G8" s="15">
        <v>0</v>
      </c>
      <c r="H8" s="15">
        <v>0</v>
      </c>
      <c r="I8" s="15">
        <v>0</v>
      </c>
      <c r="J8" s="15">
        <v>0</v>
      </c>
      <c r="K8" s="15">
        <v>0</v>
      </c>
      <c r="L8" s="15">
        <v>0</v>
      </c>
      <c r="M8" s="15">
        <v>0</v>
      </c>
      <c r="N8" s="15">
        <v>0</v>
      </c>
      <c r="O8" s="15">
        <v>0</v>
      </c>
      <c r="P8" s="15">
        <v>0</v>
      </c>
      <c r="Q8" s="15">
        <v>0</v>
      </c>
      <c r="R8" s="15">
        <v>0</v>
      </c>
      <c r="S8" s="15">
        <v>0</v>
      </c>
      <c r="T8" s="15">
        <v>1</v>
      </c>
      <c r="U8" s="15">
        <v>3</v>
      </c>
      <c r="V8" s="15">
        <v>0</v>
      </c>
      <c r="W8" s="15">
        <v>0</v>
      </c>
      <c r="Y8" s="15">
        <v>6</v>
      </c>
      <c r="Z8" s="15">
        <v>0</v>
      </c>
      <c r="AA8" s="15">
        <v>0</v>
      </c>
      <c r="AB8" s="15">
        <v>0</v>
      </c>
      <c r="AC8" s="15">
        <v>0</v>
      </c>
      <c r="AD8" s="15">
        <v>1</v>
      </c>
      <c r="AE8" s="15">
        <v>1</v>
      </c>
      <c r="AF8" s="15">
        <v>0</v>
      </c>
      <c r="AG8" s="15">
        <v>0</v>
      </c>
      <c r="AH8" s="15">
        <v>0</v>
      </c>
      <c r="AI8" s="15">
        <v>0</v>
      </c>
      <c r="AJ8" s="15">
        <v>1</v>
      </c>
      <c r="AK8" s="15">
        <v>0</v>
      </c>
      <c r="AL8" s="15">
        <v>0</v>
      </c>
      <c r="AM8" s="15">
        <v>1</v>
      </c>
      <c r="AN8" s="15">
        <v>0</v>
      </c>
    </row>
    <row r="9" spans="1:40" ht="16.5" customHeight="1">
      <c r="A9" s="135">
        <v>43906</v>
      </c>
      <c r="B9" s="86" t="s">
        <v>51</v>
      </c>
      <c r="C9" s="15">
        <f t="shared" si="0"/>
        <v>1</v>
      </c>
      <c r="D9" s="15">
        <v>0</v>
      </c>
      <c r="E9" s="15">
        <v>0</v>
      </c>
      <c r="F9" s="15">
        <v>0</v>
      </c>
      <c r="G9" s="15">
        <v>0</v>
      </c>
      <c r="H9" s="15">
        <v>0</v>
      </c>
      <c r="I9" s="15">
        <v>0</v>
      </c>
      <c r="J9" s="15">
        <v>0</v>
      </c>
      <c r="K9" s="15">
        <v>0</v>
      </c>
      <c r="L9" s="15">
        <v>0</v>
      </c>
      <c r="M9" s="15">
        <v>0</v>
      </c>
      <c r="N9" s="15">
        <v>0</v>
      </c>
      <c r="O9" s="15">
        <v>0</v>
      </c>
      <c r="P9" s="15">
        <v>0</v>
      </c>
      <c r="Q9" s="15">
        <v>0</v>
      </c>
      <c r="R9" s="15">
        <v>0</v>
      </c>
      <c r="S9" s="15">
        <v>0</v>
      </c>
      <c r="T9" s="15">
        <v>0</v>
      </c>
      <c r="U9" s="15">
        <v>0</v>
      </c>
      <c r="V9" s="15">
        <v>0</v>
      </c>
      <c r="W9" s="15">
        <v>0</v>
      </c>
      <c r="X9" s="15">
        <v>0</v>
      </c>
      <c r="Y9" s="15">
        <v>0</v>
      </c>
      <c r="Z9" s="15">
        <v>0</v>
      </c>
      <c r="AA9" s="15">
        <v>0</v>
      </c>
      <c r="AB9" s="15">
        <v>0</v>
      </c>
      <c r="AC9" s="15">
        <v>0</v>
      </c>
      <c r="AD9" s="15">
        <v>0</v>
      </c>
      <c r="AE9" s="15">
        <v>0</v>
      </c>
      <c r="AF9" s="15">
        <v>0</v>
      </c>
      <c r="AG9" s="15">
        <v>0</v>
      </c>
      <c r="AH9" s="15">
        <v>0</v>
      </c>
      <c r="AI9" s="15">
        <v>1</v>
      </c>
      <c r="AJ9" s="15">
        <v>0</v>
      </c>
      <c r="AK9" s="15">
        <v>0</v>
      </c>
      <c r="AL9" s="15">
        <v>0</v>
      </c>
      <c r="AM9" s="15">
        <v>0</v>
      </c>
      <c r="AN9" s="15">
        <v>0</v>
      </c>
    </row>
    <row r="10" spans="1:40" ht="16.5" customHeight="1">
      <c r="A10" s="135">
        <v>43906</v>
      </c>
      <c r="B10" s="86" t="s">
        <v>42</v>
      </c>
      <c r="C10" s="15">
        <f t="shared" si="0"/>
        <v>0</v>
      </c>
      <c r="D10" s="15">
        <v>0</v>
      </c>
      <c r="E10" s="15">
        <v>0</v>
      </c>
      <c r="F10" s="15">
        <v>0</v>
      </c>
      <c r="G10" s="15">
        <v>0</v>
      </c>
      <c r="H10" s="15">
        <v>0</v>
      </c>
      <c r="I10" s="15">
        <v>0</v>
      </c>
      <c r="J10" s="15">
        <v>0</v>
      </c>
      <c r="K10" s="15">
        <v>0</v>
      </c>
      <c r="L10" s="15">
        <v>0</v>
      </c>
      <c r="M10" s="15">
        <v>0</v>
      </c>
      <c r="N10" s="15">
        <v>0</v>
      </c>
      <c r="O10" s="15">
        <v>0</v>
      </c>
      <c r="P10" s="15">
        <v>0</v>
      </c>
      <c r="Q10" s="15">
        <v>0</v>
      </c>
      <c r="R10" s="15">
        <v>0</v>
      </c>
      <c r="S10" s="15">
        <v>0</v>
      </c>
      <c r="T10" s="15">
        <v>0</v>
      </c>
      <c r="U10" s="15">
        <v>0</v>
      </c>
      <c r="V10" s="15">
        <v>0</v>
      </c>
      <c r="W10" s="15">
        <v>0</v>
      </c>
      <c r="X10" s="15">
        <v>0</v>
      </c>
      <c r="Y10" s="15">
        <v>0</v>
      </c>
      <c r="Z10" s="15">
        <v>0</v>
      </c>
      <c r="AA10" s="15">
        <v>0</v>
      </c>
      <c r="AB10" s="15">
        <v>0</v>
      </c>
      <c r="AC10" s="15">
        <v>0</v>
      </c>
      <c r="AD10" s="15">
        <v>0</v>
      </c>
      <c r="AE10" s="15">
        <v>0</v>
      </c>
      <c r="AF10" s="15">
        <v>0</v>
      </c>
      <c r="AG10" s="15">
        <v>0</v>
      </c>
      <c r="AH10" s="15">
        <v>0</v>
      </c>
      <c r="AI10" s="15">
        <v>0</v>
      </c>
      <c r="AJ10" s="15">
        <v>0</v>
      </c>
      <c r="AK10" s="15">
        <v>0</v>
      </c>
      <c r="AL10" s="15">
        <v>0</v>
      </c>
      <c r="AM10" s="15">
        <v>0</v>
      </c>
      <c r="AN10" s="15">
        <v>0</v>
      </c>
    </row>
    <row r="11" spans="1:40" ht="16.5" customHeight="1">
      <c r="A11" s="135">
        <v>43907</v>
      </c>
      <c r="B11" s="86" t="s">
        <v>161</v>
      </c>
      <c r="C11" s="15">
        <f t="shared" si="0"/>
        <v>14</v>
      </c>
      <c r="D11" s="15">
        <v>0</v>
      </c>
      <c r="E11" s="15">
        <v>0</v>
      </c>
      <c r="F11" s="15">
        <v>0</v>
      </c>
      <c r="G11" s="15">
        <v>0</v>
      </c>
      <c r="H11" s="15">
        <v>0</v>
      </c>
      <c r="I11" s="15">
        <v>0</v>
      </c>
      <c r="J11" s="15">
        <v>0</v>
      </c>
      <c r="K11" s="15">
        <v>0</v>
      </c>
      <c r="L11" s="15">
        <v>0</v>
      </c>
      <c r="M11" s="15">
        <v>1</v>
      </c>
      <c r="N11" s="15">
        <v>0</v>
      </c>
      <c r="O11" s="15">
        <v>0</v>
      </c>
      <c r="P11" s="15">
        <v>1</v>
      </c>
      <c r="Q11" s="15">
        <v>0</v>
      </c>
      <c r="R11" s="15">
        <v>3</v>
      </c>
      <c r="S11" s="15">
        <v>0</v>
      </c>
      <c r="T11" s="15">
        <v>2</v>
      </c>
      <c r="U11" s="15">
        <v>0</v>
      </c>
      <c r="V11" s="15">
        <v>0</v>
      </c>
      <c r="W11" s="15">
        <v>0</v>
      </c>
      <c r="X11" s="15">
        <v>0</v>
      </c>
      <c r="Y11" s="15">
        <v>3</v>
      </c>
      <c r="Z11" s="15">
        <v>0</v>
      </c>
      <c r="AA11" s="15">
        <v>0</v>
      </c>
      <c r="AB11" s="15">
        <v>0</v>
      </c>
      <c r="AC11" s="15">
        <v>0</v>
      </c>
      <c r="AD11" s="15">
        <v>0</v>
      </c>
      <c r="AE11" s="15">
        <v>0</v>
      </c>
      <c r="AF11" s="15">
        <v>0</v>
      </c>
      <c r="AG11" s="15">
        <v>0</v>
      </c>
      <c r="AH11" s="15">
        <v>0</v>
      </c>
      <c r="AI11" s="15">
        <v>0</v>
      </c>
      <c r="AJ11" s="15">
        <v>1</v>
      </c>
      <c r="AK11" s="15">
        <v>0</v>
      </c>
      <c r="AL11" s="15">
        <v>2</v>
      </c>
      <c r="AM11" s="15">
        <v>0</v>
      </c>
      <c r="AN11" s="15">
        <v>1</v>
      </c>
    </row>
    <row r="12" spans="1:40" ht="16.5" customHeight="1">
      <c r="A12" s="135">
        <v>43907</v>
      </c>
      <c r="B12" s="86" t="s">
        <v>51</v>
      </c>
      <c r="C12" s="15">
        <f t="shared" si="0"/>
        <v>1</v>
      </c>
      <c r="D12" s="15">
        <v>0</v>
      </c>
      <c r="E12" s="15">
        <v>0</v>
      </c>
      <c r="F12" s="15">
        <v>0</v>
      </c>
      <c r="G12" s="15">
        <v>0</v>
      </c>
      <c r="H12" s="15">
        <v>0</v>
      </c>
      <c r="I12" s="15">
        <v>0</v>
      </c>
      <c r="J12" s="15">
        <v>0</v>
      </c>
      <c r="K12" s="15">
        <v>0</v>
      </c>
      <c r="L12" s="15">
        <v>0</v>
      </c>
      <c r="M12" s="15">
        <v>0</v>
      </c>
      <c r="N12" s="15">
        <v>0</v>
      </c>
      <c r="O12" s="15">
        <v>0</v>
      </c>
      <c r="P12" s="15">
        <v>0</v>
      </c>
      <c r="Q12" s="15">
        <v>0</v>
      </c>
      <c r="R12" s="15">
        <v>0</v>
      </c>
      <c r="S12" s="15">
        <v>0</v>
      </c>
      <c r="T12" s="15">
        <v>0</v>
      </c>
      <c r="U12" s="15">
        <v>0</v>
      </c>
      <c r="V12" s="15">
        <v>0</v>
      </c>
      <c r="W12" s="15">
        <v>0</v>
      </c>
      <c r="X12" s="15">
        <v>0</v>
      </c>
      <c r="Y12" s="15">
        <v>0</v>
      </c>
      <c r="Z12" s="15">
        <v>0</v>
      </c>
      <c r="AA12" s="15">
        <v>0</v>
      </c>
      <c r="AB12" s="15">
        <v>0</v>
      </c>
      <c r="AC12" s="15">
        <v>0</v>
      </c>
      <c r="AD12" s="15">
        <v>0</v>
      </c>
      <c r="AE12" s="15">
        <v>0</v>
      </c>
      <c r="AF12" s="15">
        <v>0</v>
      </c>
      <c r="AG12" s="15">
        <v>0</v>
      </c>
      <c r="AH12" s="15">
        <v>0</v>
      </c>
      <c r="AI12" s="15">
        <v>0</v>
      </c>
      <c r="AJ12" s="15">
        <v>0</v>
      </c>
      <c r="AK12" s="15">
        <v>0</v>
      </c>
      <c r="AL12" s="15">
        <v>1</v>
      </c>
      <c r="AM12" s="15">
        <v>0</v>
      </c>
      <c r="AN12" s="15">
        <v>0</v>
      </c>
    </row>
    <row r="13" spans="1:40" ht="16.5" customHeight="1">
      <c r="A13" s="135">
        <v>43907</v>
      </c>
      <c r="B13" s="86" t="s">
        <v>42</v>
      </c>
      <c r="C13" s="15">
        <f t="shared" si="0"/>
        <v>1</v>
      </c>
      <c r="D13" s="15">
        <v>0</v>
      </c>
      <c r="E13" s="15">
        <v>0</v>
      </c>
      <c r="F13" s="15">
        <v>0</v>
      </c>
      <c r="G13" s="15">
        <v>0</v>
      </c>
      <c r="H13" s="15">
        <v>0</v>
      </c>
      <c r="I13" s="15">
        <v>0</v>
      </c>
      <c r="J13" s="15">
        <v>0</v>
      </c>
      <c r="K13" s="15">
        <v>0</v>
      </c>
      <c r="L13" s="15">
        <v>0</v>
      </c>
      <c r="M13" s="15">
        <v>0</v>
      </c>
      <c r="N13" s="15">
        <v>0</v>
      </c>
      <c r="O13" s="15">
        <v>0</v>
      </c>
      <c r="P13" s="15">
        <v>0</v>
      </c>
      <c r="Q13" s="15">
        <v>0</v>
      </c>
      <c r="R13" s="15">
        <v>0</v>
      </c>
      <c r="S13" s="15">
        <v>0</v>
      </c>
      <c r="T13" s="15">
        <v>0</v>
      </c>
      <c r="U13" s="15">
        <v>0</v>
      </c>
      <c r="V13" s="15">
        <v>0</v>
      </c>
      <c r="W13" s="15">
        <v>0</v>
      </c>
      <c r="X13" s="15">
        <v>0</v>
      </c>
      <c r="Y13" s="15">
        <v>1</v>
      </c>
      <c r="Z13" s="15">
        <v>0</v>
      </c>
      <c r="AA13" s="15">
        <v>0</v>
      </c>
      <c r="AB13" s="15">
        <v>0</v>
      </c>
      <c r="AC13" s="15">
        <v>0</v>
      </c>
      <c r="AD13" s="15">
        <v>0</v>
      </c>
      <c r="AE13" s="15">
        <v>0</v>
      </c>
      <c r="AF13" s="15">
        <v>0</v>
      </c>
      <c r="AG13" s="15">
        <v>0</v>
      </c>
      <c r="AH13" s="15">
        <v>0</v>
      </c>
      <c r="AI13" s="15">
        <v>0</v>
      </c>
      <c r="AJ13" s="15">
        <v>0</v>
      </c>
      <c r="AK13" s="15">
        <v>0</v>
      </c>
      <c r="AL13" s="15">
        <v>0</v>
      </c>
      <c r="AM13" s="15">
        <v>0</v>
      </c>
      <c r="AN13" s="15">
        <v>0</v>
      </c>
    </row>
    <row r="14" spans="1:40" ht="16.5" customHeight="1">
      <c r="A14" s="135">
        <v>43908</v>
      </c>
      <c r="B14" s="86" t="s">
        <v>161</v>
      </c>
      <c r="C14" s="15">
        <f t="shared" si="0"/>
        <v>36</v>
      </c>
      <c r="D14" s="15">
        <v>0</v>
      </c>
      <c r="E14" s="15">
        <v>0</v>
      </c>
      <c r="F14" s="15">
        <v>0</v>
      </c>
      <c r="G14" s="15">
        <v>0</v>
      </c>
      <c r="H14" s="15">
        <v>0</v>
      </c>
      <c r="I14" s="15">
        <v>0</v>
      </c>
      <c r="J14" s="15">
        <v>0</v>
      </c>
      <c r="K14" s="15">
        <v>0</v>
      </c>
      <c r="L14" s="15">
        <v>0</v>
      </c>
      <c r="M14" s="15">
        <v>2</v>
      </c>
      <c r="N14" s="15">
        <v>0</v>
      </c>
      <c r="O14" s="15">
        <v>0</v>
      </c>
      <c r="P14" s="15">
        <v>1</v>
      </c>
      <c r="Q14" s="15">
        <v>0</v>
      </c>
      <c r="R14" s="2">
        <v>0</v>
      </c>
      <c r="S14" s="15">
        <v>0</v>
      </c>
      <c r="T14" s="15">
        <v>5</v>
      </c>
      <c r="U14" s="15">
        <v>0</v>
      </c>
      <c r="V14" s="15">
        <v>8</v>
      </c>
      <c r="W14" s="15">
        <v>0</v>
      </c>
      <c r="X14" s="15">
        <v>0</v>
      </c>
      <c r="Y14" s="15">
        <v>3</v>
      </c>
      <c r="Z14" s="15">
        <v>0</v>
      </c>
      <c r="AA14" s="15">
        <v>0</v>
      </c>
      <c r="AB14" s="15">
        <v>0</v>
      </c>
      <c r="AC14" s="15">
        <v>0</v>
      </c>
      <c r="AD14" s="15">
        <v>1</v>
      </c>
      <c r="AE14" s="15">
        <v>0</v>
      </c>
      <c r="AF14" s="15">
        <v>1</v>
      </c>
      <c r="AG14" s="15">
        <v>3</v>
      </c>
      <c r="AH14" s="15">
        <v>0</v>
      </c>
      <c r="AI14" s="15">
        <v>1</v>
      </c>
      <c r="AJ14" s="15">
        <v>8</v>
      </c>
      <c r="AK14" s="15">
        <v>0</v>
      </c>
      <c r="AL14" s="15">
        <v>2</v>
      </c>
      <c r="AM14" s="15">
        <v>1</v>
      </c>
      <c r="AN14" s="15">
        <v>0</v>
      </c>
    </row>
    <row r="15" spans="1:40" ht="16.5" customHeight="1">
      <c r="A15" s="135">
        <v>43908</v>
      </c>
      <c r="B15" s="86" t="s">
        <v>51</v>
      </c>
      <c r="C15" s="15">
        <f t="shared" si="0"/>
        <v>0</v>
      </c>
      <c r="D15" s="15">
        <v>0</v>
      </c>
      <c r="E15" s="15">
        <v>0</v>
      </c>
      <c r="F15" s="15">
        <v>0</v>
      </c>
      <c r="G15" s="15">
        <v>0</v>
      </c>
      <c r="H15" s="15">
        <v>0</v>
      </c>
      <c r="I15" s="15">
        <v>0</v>
      </c>
      <c r="J15" s="15">
        <v>0</v>
      </c>
      <c r="K15" s="15">
        <v>0</v>
      </c>
      <c r="L15" s="15">
        <v>0</v>
      </c>
      <c r="M15" s="15">
        <v>0</v>
      </c>
      <c r="N15" s="15">
        <v>0</v>
      </c>
      <c r="O15" s="15">
        <v>0</v>
      </c>
      <c r="P15" s="15">
        <v>0</v>
      </c>
      <c r="Q15" s="15">
        <v>0</v>
      </c>
      <c r="R15" s="15">
        <v>0</v>
      </c>
      <c r="S15" s="15">
        <v>0</v>
      </c>
      <c r="T15" s="15">
        <v>0</v>
      </c>
      <c r="U15" s="15">
        <v>0</v>
      </c>
      <c r="V15" s="15">
        <v>0</v>
      </c>
      <c r="W15" s="15">
        <v>0</v>
      </c>
      <c r="X15" s="15">
        <v>0</v>
      </c>
      <c r="Y15" s="15">
        <v>0</v>
      </c>
      <c r="Z15" s="15">
        <v>0</v>
      </c>
      <c r="AA15" s="15">
        <v>0</v>
      </c>
      <c r="AB15" s="15">
        <v>0</v>
      </c>
      <c r="AC15" s="15">
        <v>0</v>
      </c>
      <c r="AD15" s="15">
        <v>0</v>
      </c>
      <c r="AE15" s="15">
        <v>0</v>
      </c>
      <c r="AF15" s="15">
        <v>0</v>
      </c>
      <c r="AG15" s="15">
        <v>0</v>
      </c>
      <c r="AH15" s="15">
        <v>0</v>
      </c>
      <c r="AI15" s="15">
        <v>0</v>
      </c>
      <c r="AJ15" s="15">
        <v>0</v>
      </c>
      <c r="AK15" s="15">
        <v>0</v>
      </c>
      <c r="AL15" s="15">
        <v>0</v>
      </c>
      <c r="AM15" s="15">
        <v>0</v>
      </c>
      <c r="AN15" s="15">
        <v>0</v>
      </c>
    </row>
    <row r="16" spans="1:40" ht="16.5" customHeight="1">
      <c r="A16" s="135">
        <v>43908</v>
      </c>
      <c r="B16" s="86" t="s">
        <v>42</v>
      </c>
      <c r="C16" s="15">
        <f t="shared" si="0"/>
        <v>0</v>
      </c>
      <c r="D16" s="15">
        <v>0</v>
      </c>
      <c r="E16" s="15">
        <v>0</v>
      </c>
      <c r="F16" s="15">
        <v>0</v>
      </c>
      <c r="G16" s="15">
        <v>0</v>
      </c>
      <c r="H16" s="15">
        <v>0</v>
      </c>
      <c r="I16" s="15">
        <v>0</v>
      </c>
      <c r="J16" s="15">
        <v>0</v>
      </c>
      <c r="K16" s="15">
        <v>0</v>
      </c>
      <c r="L16" s="15">
        <v>0</v>
      </c>
      <c r="M16" s="15">
        <v>0</v>
      </c>
      <c r="N16" s="15">
        <v>0</v>
      </c>
      <c r="O16" s="15">
        <v>0</v>
      </c>
      <c r="P16" s="15">
        <v>0</v>
      </c>
      <c r="Q16" s="15">
        <v>0</v>
      </c>
      <c r="R16" s="15">
        <v>0</v>
      </c>
      <c r="S16" s="15">
        <v>0</v>
      </c>
      <c r="T16" s="15">
        <v>0</v>
      </c>
      <c r="U16" s="15">
        <v>0</v>
      </c>
      <c r="V16" s="15">
        <v>0</v>
      </c>
      <c r="W16" s="15">
        <v>0</v>
      </c>
      <c r="X16" s="15">
        <v>0</v>
      </c>
      <c r="Y16" s="15">
        <v>0</v>
      </c>
      <c r="Z16" s="15">
        <v>0</v>
      </c>
      <c r="AA16" s="15">
        <v>0</v>
      </c>
      <c r="AB16" s="15">
        <v>0</v>
      </c>
      <c r="AC16" s="15">
        <v>0</v>
      </c>
      <c r="AD16" s="15">
        <v>0</v>
      </c>
      <c r="AE16" s="15">
        <v>0</v>
      </c>
      <c r="AF16" s="15">
        <v>0</v>
      </c>
      <c r="AG16" s="15">
        <v>0</v>
      </c>
      <c r="AH16" s="15">
        <v>0</v>
      </c>
      <c r="AI16" s="15">
        <v>0</v>
      </c>
      <c r="AJ16" s="15">
        <v>0</v>
      </c>
      <c r="AK16" s="15">
        <v>0</v>
      </c>
      <c r="AL16" s="15">
        <v>0</v>
      </c>
      <c r="AM16" s="15">
        <v>0</v>
      </c>
      <c r="AN16" s="15">
        <v>0</v>
      </c>
    </row>
    <row r="17" spans="1:40" ht="16.5" customHeight="1">
      <c r="A17" s="135">
        <v>43909</v>
      </c>
      <c r="B17" s="86" t="s">
        <v>161</v>
      </c>
      <c r="C17" s="15">
        <f t="shared" si="0"/>
        <v>27</v>
      </c>
      <c r="D17" s="15">
        <v>0</v>
      </c>
      <c r="E17" s="15">
        <v>2</v>
      </c>
      <c r="F17" s="15">
        <v>0</v>
      </c>
      <c r="G17" s="15">
        <v>0</v>
      </c>
      <c r="H17" s="15">
        <v>0</v>
      </c>
      <c r="I17" s="15">
        <v>1</v>
      </c>
      <c r="J17" s="15">
        <v>1</v>
      </c>
      <c r="K17" s="15">
        <v>0</v>
      </c>
      <c r="L17" s="15">
        <v>0</v>
      </c>
      <c r="M17" s="15">
        <v>4</v>
      </c>
      <c r="N17" s="15">
        <v>0</v>
      </c>
      <c r="O17" s="15">
        <v>2</v>
      </c>
      <c r="P17" s="15">
        <v>1</v>
      </c>
      <c r="Q17" s="15">
        <v>0</v>
      </c>
      <c r="R17" s="15">
        <v>0</v>
      </c>
      <c r="S17" s="15">
        <v>0</v>
      </c>
      <c r="T17" s="15">
        <v>1</v>
      </c>
      <c r="U17" s="15">
        <v>1</v>
      </c>
      <c r="V17" s="15">
        <v>0</v>
      </c>
      <c r="W17" s="15">
        <v>0</v>
      </c>
      <c r="X17" s="15">
        <v>0</v>
      </c>
      <c r="Y17" s="15">
        <v>4</v>
      </c>
      <c r="Z17" s="15">
        <v>0</v>
      </c>
      <c r="AA17" s="15">
        <v>0</v>
      </c>
      <c r="AB17" s="15">
        <v>0</v>
      </c>
      <c r="AC17" s="15">
        <v>0</v>
      </c>
      <c r="AD17" s="15">
        <v>0</v>
      </c>
      <c r="AE17" s="15">
        <v>0</v>
      </c>
      <c r="AF17" s="15">
        <v>0</v>
      </c>
      <c r="AG17" s="15">
        <v>2</v>
      </c>
      <c r="AH17" s="15">
        <v>0</v>
      </c>
      <c r="AI17" s="15">
        <v>1</v>
      </c>
      <c r="AJ17" s="15">
        <v>3</v>
      </c>
      <c r="AK17" s="15">
        <v>0</v>
      </c>
      <c r="AL17" s="15">
        <v>3</v>
      </c>
      <c r="AM17" s="15">
        <v>1</v>
      </c>
      <c r="AN17" s="15">
        <v>0</v>
      </c>
    </row>
    <row r="18" spans="1:40" ht="16.5" customHeight="1">
      <c r="A18" s="135">
        <v>43909</v>
      </c>
      <c r="B18" s="86" t="s">
        <v>51</v>
      </c>
      <c r="C18" s="15">
        <f t="shared" si="0"/>
        <v>5</v>
      </c>
      <c r="D18" s="15">
        <v>0</v>
      </c>
      <c r="E18" s="15">
        <v>0</v>
      </c>
      <c r="F18" s="15">
        <v>0</v>
      </c>
      <c r="G18" s="15">
        <v>0</v>
      </c>
      <c r="H18" s="15">
        <v>0</v>
      </c>
      <c r="I18" s="15">
        <v>0</v>
      </c>
      <c r="J18" s="15">
        <v>0</v>
      </c>
      <c r="K18" s="15">
        <v>0</v>
      </c>
      <c r="L18" s="15">
        <v>0</v>
      </c>
      <c r="M18" s="15">
        <v>1</v>
      </c>
      <c r="N18" s="15">
        <v>0</v>
      </c>
      <c r="O18" s="15">
        <v>0</v>
      </c>
      <c r="P18" s="15">
        <v>0</v>
      </c>
      <c r="Q18" s="15">
        <v>0</v>
      </c>
      <c r="R18" s="15">
        <v>0</v>
      </c>
      <c r="S18" s="15">
        <v>0</v>
      </c>
      <c r="T18" s="15">
        <v>0</v>
      </c>
      <c r="U18" s="15">
        <v>0</v>
      </c>
      <c r="V18" s="15">
        <v>0</v>
      </c>
      <c r="W18" s="15">
        <v>0</v>
      </c>
      <c r="X18" s="15">
        <v>0</v>
      </c>
      <c r="Y18" s="15">
        <v>0</v>
      </c>
      <c r="Z18" s="15">
        <v>0</v>
      </c>
      <c r="AA18" s="15">
        <v>0</v>
      </c>
      <c r="AB18" s="15">
        <v>0</v>
      </c>
      <c r="AC18" s="15">
        <v>0</v>
      </c>
      <c r="AD18" s="15">
        <v>0</v>
      </c>
      <c r="AE18" s="15">
        <v>0</v>
      </c>
      <c r="AF18" s="15">
        <v>0</v>
      </c>
      <c r="AG18" s="15">
        <v>0</v>
      </c>
      <c r="AH18" s="15">
        <v>0</v>
      </c>
      <c r="AI18" s="15">
        <v>0</v>
      </c>
      <c r="AJ18" s="15">
        <v>0</v>
      </c>
      <c r="AK18" s="15">
        <v>0</v>
      </c>
      <c r="AL18" s="15">
        <v>4</v>
      </c>
      <c r="AM18" s="15">
        <v>0</v>
      </c>
      <c r="AN18" s="15">
        <v>0</v>
      </c>
    </row>
    <row r="19" spans="1:40" ht="16.5" customHeight="1">
      <c r="A19" s="135">
        <v>43909</v>
      </c>
      <c r="B19" s="86" t="s">
        <v>42</v>
      </c>
      <c r="C19" s="15">
        <f t="shared" si="0"/>
        <v>1</v>
      </c>
      <c r="D19" s="15">
        <v>0</v>
      </c>
      <c r="E19" s="15">
        <v>0</v>
      </c>
      <c r="F19" s="15">
        <v>0</v>
      </c>
      <c r="G19" s="15">
        <v>0</v>
      </c>
      <c r="H19" s="15">
        <v>0</v>
      </c>
      <c r="I19" s="15">
        <v>0</v>
      </c>
      <c r="J19" s="15">
        <v>0</v>
      </c>
      <c r="K19" s="15">
        <v>0</v>
      </c>
      <c r="L19" s="15">
        <v>0</v>
      </c>
      <c r="M19" s="15">
        <v>0</v>
      </c>
      <c r="N19" s="15">
        <v>0</v>
      </c>
      <c r="O19" s="15">
        <v>0</v>
      </c>
      <c r="P19" s="15">
        <v>0</v>
      </c>
      <c r="Q19" s="15">
        <v>0</v>
      </c>
      <c r="R19" s="15">
        <v>0</v>
      </c>
      <c r="S19" s="15">
        <v>0</v>
      </c>
      <c r="T19" s="15">
        <v>0</v>
      </c>
      <c r="U19" s="15">
        <v>0</v>
      </c>
      <c r="V19" s="15">
        <v>0</v>
      </c>
      <c r="W19" s="15">
        <v>0</v>
      </c>
      <c r="X19" s="15">
        <v>0</v>
      </c>
      <c r="Y19" s="15">
        <v>0</v>
      </c>
      <c r="Z19" s="15">
        <v>0</v>
      </c>
      <c r="AA19" s="15">
        <v>0</v>
      </c>
      <c r="AB19" s="15">
        <v>0</v>
      </c>
      <c r="AC19" s="15">
        <v>0</v>
      </c>
      <c r="AD19" s="15">
        <v>0</v>
      </c>
      <c r="AE19" s="15">
        <v>0</v>
      </c>
      <c r="AF19" s="15">
        <v>1</v>
      </c>
      <c r="AG19" s="15">
        <v>0</v>
      </c>
      <c r="AH19" s="15">
        <v>0</v>
      </c>
      <c r="AI19" s="15">
        <v>0</v>
      </c>
      <c r="AJ19" s="15">
        <v>0</v>
      </c>
      <c r="AK19" s="15">
        <v>0</v>
      </c>
      <c r="AL19" s="15">
        <v>0</v>
      </c>
      <c r="AM19" s="15">
        <v>0</v>
      </c>
      <c r="AN19" s="15">
        <v>0</v>
      </c>
    </row>
    <row r="20" spans="1:40" ht="16.5" customHeight="1">
      <c r="A20" s="135">
        <v>43910</v>
      </c>
      <c r="B20" s="86" t="s">
        <v>161</v>
      </c>
      <c r="C20" s="15">
        <f t="shared" si="0"/>
        <v>58</v>
      </c>
      <c r="D20" s="15">
        <v>0</v>
      </c>
      <c r="E20" s="15">
        <v>0</v>
      </c>
      <c r="F20" s="15">
        <v>0</v>
      </c>
      <c r="G20" s="15">
        <v>0</v>
      </c>
      <c r="H20" s="15">
        <v>0</v>
      </c>
      <c r="I20" s="15">
        <v>4</v>
      </c>
      <c r="J20" s="15">
        <v>0</v>
      </c>
      <c r="K20" s="15">
        <v>0</v>
      </c>
      <c r="L20" s="15">
        <v>0</v>
      </c>
      <c r="M20" s="15">
        <v>6</v>
      </c>
      <c r="N20" s="15">
        <v>0</v>
      </c>
      <c r="O20" s="15">
        <v>5</v>
      </c>
      <c r="P20" s="15">
        <v>2</v>
      </c>
      <c r="Q20" s="15">
        <v>2</v>
      </c>
      <c r="R20" s="15">
        <v>0</v>
      </c>
      <c r="S20" s="15">
        <v>0</v>
      </c>
      <c r="T20" s="15">
        <v>0</v>
      </c>
      <c r="U20" s="15">
        <v>12</v>
      </c>
      <c r="V20" s="15">
        <v>2</v>
      </c>
      <c r="W20" s="15">
        <v>0</v>
      </c>
      <c r="X20" s="15">
        <v>4</v>
      </c>
      <c r="Y20" s="15">
        <v>4</v>
      </c>
      <c r="Z20" s="15">
        <v>0</v>
      </c>
      <c r="AA20" s="15">
        <v>0</v>
      </c>
      <c r="AB20" s="15">
        <v>0</v>
      </c>
      <c r="AC20" s="15">
        <v>0</v>
      </c>
      <c r="AD20" s="15">
        <v>0</v>
      </c>
      <c r="AE20" s="15">
        <v>0</v>
      </c>
      <c r="AF20" s="15">
        <v>1</v>
      </c>
      <c r="AG20" s="15">
        <v>8</v>
      </c>
      <c r="AH20" s="15">
        <v>0</v>
      </c>
      <c r="AI20" s="15">
        <v>0</v>
      </c>
      <c r="AJ20" s="15">
        <v>3</v>
      </c>
      <c r="AK20" s="15">
        <v>0</v>
      </c>
      <c r="AL20" s="15">
        <v>4</v>
      </c>
      <c r="AM20" s="15">
        <v>0</v>
      </c>
      <c r="AN20" s="15">
        <v>1</v>
      </c>
    </row>
    <row r="21" spans="1:40" ht="16.5" customHeight="1">
      <c r="A21" s="135">
        <v>43910</v>
      </c>
      <c r="B21" s="86" t="s">
        <v>51</v>
      </c>
      <c r="C21" s="15">
        <f t="shared" si="0"/>
        <v>3</v>
      </c>
      <c r="D21" s="15">
        <v>0</v>
      </c>
      <c r="E21" s="15">
        <v>0</v>
      </c>
      <c r="F21" s="15">
        <v>0</v>
      </c>
      <c r="G21" s="15">
        <v>0</v>
      </c>
      <c r="H21" s="15">
        <v>0</v>
      </c>
      <c r="I21" s="15">
        <v>0</v>
      </c>
      <c r="J21" s="15">
        <v>0</v>
      </c>
      <c r="K21" s="15">
        <v>0</v>
      </c>
      <c r="L21" s="15">
        <v>0</v>
      </c>
      <c r="M21" s="15">
        <v>2</v>
      </c>
      <c r="N21" s="15">
        <v>0</v>
      </c>
      <c r="O21" s="15">
        <v>0</v>
      </c>
      <c r="P21" s="15">
        <v>0</v>
      </c>
      <c r="Q21" s="15">
        <v>0</v>
      </c>
      <c r="R21" s="15">
        <v>0</v>
      </c>
      <c r="S21" s="15">
        <v>0</v>
      </c>
      <c r="T21" s="15">
        <v>1</v>
      </c>
      <c r="U21" s="15">
        <v>0</v>
      </c>
      <c r="V21" s="15">
        <v>0</v>
      </c>
      <c r="W21" s="15">
        <v>0</v>
      </c>
      <c r="X21" s="15">
        <v>0</v>
      </c>
      <c r="Y21" s="15">
        <v>0</v>
      </c>
      <c r="Z21" s="15">
        <v>0</v>
      </c>
      <c r="AA21" s="15">
        <v>0</v>
      </c>
      <c r="AB21" s="15">
        <v>0</v>
      </c>
      <c r="AC21" s="15">
        <v>0</v>
      </c>
      <c r="AD21" s="15">
        <v>0</v>
      </c>
      <c r="AE21" s="15">
        <v>0</v>
      </c>
      <c r="AF21" s="15">
        <v>0</v>
      </c>
      <c r="AG21" s="15">
        <v>0</v>
      </c>
      <c r="AH21" s="15">
        <v>0</v>
      </c>
      <c r="AI21" s="15">
        <v>0</v>
      </c>
      <c r="AJ21" s="15">
        <v>0</v>
      </c>
      <c r="AK21" s="15">
        <v>0</v>
      </c>
      <c r="AL21" s="15">
        <v>0</v>
      </c>
      <c r="AM21" s="15">
        <v>0</v>
      </c>
      <c r="AN21" s="15">
        <v>0</v>
      </c>
    </row>
    <row r="22" spans="1:40" ht="16.5" customHeight="1">
      <c r="A22" s="135">
        <v>43910</v>
      </c>
      <c r="B22" s="86" t="s">
        <v>42</v>
      </c>
      <c r="C22" s="15">
        <f t="shared" si="0"/>
        <v>0</v>
      </c>
      <c r="D22" s="15">
        <v>0</v>
      </c>
      <c r="E22" s="15">
        <v>0</v>
      </c>
      <c r="F22" s="15">
        <v>0</v>
      </c>
      <c r="G22" s="15">
        <v>0</v>
      </c>
      <c r="H22" s="15">
        <v>0</v>
      </c>
      <c r="I22" s="15">
        <v>0</v>
      </c>
      <c r="J22" s="15">
        <v>0</v>
      </c>
      <c r="K22" s="15">
        <v>0</v>
      </c>
      <c r="L22" s="15">
        <v>0</v>
      </c>
      <c r="M22" s="15">
        <v>0</v>
      </c>
      <c r="N22" s="15">
        <v>0</v>
      </c>
      <c r="O22" s="15">
        <v>0</v>
      </c>
      <c r="P22" s="15">
        <v>0</v>
      </c>
      <c r="Q22" s="15">
        <v>0</v>
      </c>
      <c r="R22" s="15">
        <v>0</v>
      </c>
      <c r="S22" s="15">
        <v>0</v>
      </c>
      <c r="T22" s="15">
        <v>0</v>
      </c>
      <c r="U22" s="15">
        <v>0</v>
      </c>
      <c r="V22" s="15">
        <v>0</v>
      </c>
      <c r="W22" s="15">
        <v>0</v>
      </c>
      <c r="X22" s="15">
        <v>0</v>
      </c>
      <c r="Y22" s="15">
        <v>0</v>
      </c>
      <c r="Z22" s="15">
        <v>0</v>
      </c>
      <c r="AA22" s="15">
        <v>0</v>
      </c>
      <c r="AB22" s="15">
        <v>0</v>
      </c>
      <c r="AC22" s="15">
        <v>0</v>
      </c>
      <c r="AD22" s="15">
        <v>0</v>
      </c>
      <c r="AE22" s="15">
        <v>0</v>
      </c>
      <c r="AF22" s="15">
        <v>0</v>
      </c>
      <c r="AG22" s="15">
        <v>0</v>
      </c>
      <c r="AH22" s="15">
        <v>0</v>
      </c>
      <c r="AI22" s="15">
        <v>0</v>
      </c>
      <c r="AJ22" s="15">
        <v>0</v>
      </c>
      <c r="AK22" s="15">
        <v>0</v>
      </c>
      <c r="AL22" s="15">
        <v>0</v>
      </c>
      <c r="AM22" s="15">
        <v>0</v>
      </c>
      <c r="AN22" s="15">
        <v>0</v>
      </c>
    </row>
    <row r="23" spans="1:40" ht="16.5" customHeight="1">
      <c r="A23" s="135">
        <v>43911</v>
      </c>
      <c r="B23" s="86" t="s">
        <v>161</v>
      </c>
      <c r="C23" s="15">
        <f t="shared" si="0"/>
        <v>78</v>
      </c>
      <c r="D23" s="15">
        <v>0</v>
      </c>
      <c r="E23" s="15">
        <v>2</v>
      </c>
      <c r="F23" s="15">
        <v>0</v>
      </c>
      <c r="G23" s="86">
        <v>0</v>
      </c>
      <c r="H23" s="15">
        <v>0</v>
      </c>
      <c r="I23" s="15">
        <v>0</v>
      </c>
      <c r="J23" s="15">
        <v>0</v>
      </c>
      <c r="K23" s="15">
        <v>0</v>
      </c>
      <c r="L23" s="15">
        <v>0</v>
      </c>
      <c r="M23" s="15">
        <v>7</v>
      </c>
      <c r="N23" s="15">
        <v>0</v>
      </c>
      <c r="O23" s="15">
        <v>7</v>
      </c>
      <c r="P23" s="15">
        <v>2</v>
      </c>
      <c r="Q23" s="15">
        <v>0</v>
      </c>
      <c r="R23" s="15">
        <v>0</v>
      </c>
      <c r="S23" s="15">
        <v>0</v>
      </c>
      <c r="T23" s="15">
        <v>5</v>
      </c>
      <c r="U23" s="15">
        <v>12</v>
      </c>
      <c r="V23" s="15">
        <v>3</v>
      </c>
      <c r="W23" s="15">
        <v>0</v>
      </c>
      <c r="X23" s="15">
        <v>0</v>
      </c>
      <c r="Y23" s="15">
        <v>12</v>
      </c>
      <c r="Z23" s="15">
        <v>0</v>
      </c>
      <c r="AA23" s="15">
        <v>0</v>
      </c>
      <c r="AB23" s="15">
        <v>0</v>
      </c>
      <c r="AC23" s="15">
        <v>0</v>
      </c>
      <c r="AD23" s="15">
        <v>0</v>
      </c>
      <c r="AE23" s="15">
        <v>0</v>
      </c>
      <c r="AF23" s="15">
        <v>10</v>
      </c>
      <c r="AG23" s="15">
        <v>7</v>
      </c>
      <c r="AH23" s="15">
        <v>0</v>
      </c>
      <c r="AI23" s="15">
        <v>3</v>
      </c>
      <c r="AJ23" s="15">
        <v>2</v>
      </c>
      <c r="AK23" s="15">
        <v>0</v>
      </c>
      <c r="AL23" s="15">
        <v>4</v>
      </c>
      <c r="AM23" s="15">
        <v>0</v>
      </c>
      <c r="AN23" s="15">
        <v>2</v>
      </c>
    </row>
    <row r="24" spans="1:40" ht="16.5" customHeight="1">
      <c r="A24" s="135">
        <v>43911</v>
      </c>
      <c r="B24" s="86" t="s">
        <v>51</v>
      </c>
      <c r="C24" s="15">
        <f t="shared" si="0"/>
        <v>0</v>
      </c>
      <c r="D24" s="15">
        <v>0</v>
      </c>
      <c r="E24" s="15">
        <v>0</v>
      </c>
      <c r="F24" s="15">
        <v>0</v>
      </c>
      <c r="G24" s="15">
        <v>0</v>
      </c>
      <c r="H24" s="15">
        <v>0</v>
      </c>
      <c r="I24" s="15">
        <v>0</v>
      </c>
      <c r="J24" s="15">
        <v>0</v>
      </c>
      <c r="K24" s="15">
        <v>0</v>
      </c>
      <c r="L24" s="15">
        <v>0</v>
      </c>
      <c r="M24" s="15">
        <v>0</v>
      </c>
      <c r="N24" s="15">
        <v>0</v>
      </c>
      <c r="O24" s="15">
        <v>0</v>
      </c>
      <c r="P24" s="15">
        <v>0</v>
      </c>
      <c r="Q24" s="15">
        <v>0</v>
      </c>
      <c r="R24" s="15">
        <v>0</v>
      </c>
      <c r="S24" s="15">
        <v>0</v>
      </c>
      <c r="T24" s="15">
        <v>0</v>
      </c>
      <c r="U24" s="15">
        <v>0</v>
      </c>
      <c r="V24" s="15">
        <v>0</v>
      </c>
      <c r="W24" s="15">
        <v>0</v>
      </c>
      <c r="X24" s="15">
        <v>0</v>
      </c>
      <c r="Y24" s="15">
        <v>0</v>
      </c>
      <c r="Z24" s="15">
        <v>0</v>
      </c>
      <c r="AA24" s="15">
        <v>0</v>
      </c>
      <c r="AB24" s="15">
        <v>0</v>
      </c>
      <c r="AC24" s="15">
        <v>0</v>
      </c>
      <c r="AD24" s="15">
        <v>0</v>
      </c>
      <c r="AE24" s="15">
        <v>0</v>
      </c>
      <c r="AF24" s="15">
        <v>0</v>
      </c>
      <c r="AG24" s="15">
        <v>0</v>
      </c>
      <c r="AH24" s="15">
        <v>0</v>
      </c>
      <c r="AI24" s="15">
        <v>0</v>
      </c>
      <c r="AJ24" s="15">
        <v>0</v>
      </c>
      <c r="AK24" s="15">
        <v>0</v>
      </c>
      <c r="AL24" s="15">
        <v>0</v>
      </c>
      <c r="AM24" s="15">
        <v>0</v>
      </c>
      <c r="AN24" s="15">
        <v>0</v>
      </c>
    </row>
    <row r="25" spans="1:40" ht="16.5" customHeight="1">
      <c r="A25" s="135">
        <v>43911</v>
      </c>
      <c r="B25" s="86" t="s">
        <v>42</v>
      </c>
      <c r="C25" s="15">
        <f t="shared" si="0"/>
        <v>0</v>
      </c>
      <c r="D25" s="15">
        <v>0</v>
      </c>
      <c r="E25" s="15">
        <v>0</v>
      </c>
      <c r="F25" s="15">
        <v>0</v>
      </c>
      <c r="G25" s="15">
        <v>0</v>
      </c>
      <c r="H25" s="15">
        <v>0</v>
      </c>
      <c r="I25" s="15">
        <v>0</v>
      </c>
      <c r="J25" s="15">
        <v>0</v>
      </c>
      <c r="K25" s="15">
        <v>0</v>
      </c>
      <c r="L25" s="15">
        <v>0</v>
      </c>
      <c r="M25" s="15">
        <v>0</v>
      </c>
      <c r="N25" s="15">
        <v>0</v>
      </c>
      <c r="O25" s="15">
        <v>0</v>
      </c>
      <c r="P25" s="15">
        <v>0</v>
      </c>
      <c r="Q25" s="15">
        <v>0</v>
      </c>
      <c r="R25" s="15">
        <v>0</v>
      </c>
      <c r="S25" s="15">
        <v>0</v>
      </c>
      <c r="T25" s="15">
        <v>0</v>
      </c>
      <c r="U25" s="15">
        <v>0</v>
      </c>
      <c r="V25" s="15">
        <v>0</v>
      </c>
      <c r="W25" s="15">
        <v>0</v>
      </c>
      <c r="X25" s="15">
        <v>0</v>
      </c>
      <c r="Y25" s="15">
        <v>0</v>
      </c>
      <c r="Z25" s="15">
        <v>0</v>
      </c>
      <c r="AA25" s="15">
        <v>0</v>
      </c>
      <c r="AB25" s="15">
        <v>0</v>
      </c>
      <c r="AC25" s="15">
        <v>0</v>
      </c>
      <c r="AD25" s="15">
        <v>0</v>
      </c>
      <c r="AE25" s="15">
        <v>0</v>
      </c>
      <c r="AF25" s="15">
        <v>0</v>
      </c>
      <c r="AG25" s="15">
        <v>0</v>
      </c>
      <c r="AH25" s="15">
        <v>0</v>
      </c>
      <c r="AI25" s="15">
        <v>0</v>
      </c>
      <c r="AJ25" s="15">
        <v>0</v>
      </c>
      <c r="AK25" s="15">
        <v>0</v>
      </c>
      <c r="AL25" s="15">
        <v>0</v>
      </c>
      <c r="AM25" s="15">
        <v>0</v>
      </c>
      <c r="AN25" s="15">
        <v>0</v>
      </c>
    </row>
    <row r="26" spans="1:40" ht="16.5" customHeight="1">
      <c r="A26" s="135">
        <v>43912</v>
      </c>
      <c r="B26" s="86" t="s">
        <v>161</v>
      </c>
      <c r="C26" s="15">
        <f t="shared" si="0"/>
        <v>67</v>
      </c>
      <c r="D26" s="15">
        <v>0</v>
      </c>
      <c r="E26" s="15">
        <v>1</v>
      </c>
      <c r="F26" s="15">
        <v>0</v>
      </c>
      <c r="G26" s="86">
        <v>0</v>
      </c>
      <c r="H26" s="15">
        <v>2</v>
      </c>
      <c r="I26" s="15">
        <v>1</v>
      </c>
      <c r="J26" s="15">
        <v>0</v>
      </c>
      <c r="K26" s="15">
        <v>0</v>
      </c>
      <c r="L26" s="15">
        <v>0</v>
      </c>
      <c r="M26" s="15">
        <v>0</v>
      </c>
      <c r="N26" s="15">
        <v>0</v>
      </c>
      <c r="O26" s="15">
        <v>4</v>
      </c>
      <c r="P26" s="15">
        <v>0</v>
      </c>
      <c r="Q26" s="15">
        <v>0</v>
      </c>
      <c r="R26" s="15">
        <v>0</v>
      </c>
      <c r="S26" s="15">
        <v>0</v>
      </c>
      <c r="T26" s="15">
        <v>6</v>
      </c>
      <c r="U26" s="15">
        <v>15</v>
      </c>
      <c r="V26" s="15">
        <v>0</v>
      </c>
      <c r="W26" s="15">
        <v>0</v>
      </c>
      <c r="X26" s="15">
        <v>2</v>
      </c>
      <c r="Y26" s="15">
        <v>10</v>
      </c>
      <c r="Z26" s="15">
        <v>0</v>
      </c>
      <c r="AA26" s="15">
        <v>0</v>
      </c>
      <c r="AB26" s="15">
        <v>0</v>
      </c>
      <c r="AC26" s="15">
        <v>0</v>
      </c>
      <c r="AD26" s="15">
        <v>0</v>
      </c>
      <c r="AE26" s="15">
        <v>0</v>
      </c>
      <c r="AF26" s="15">
        <v>8</v>
      </c>
      <c r="AG26" s="15">
        <v>4</v>
      </c>
      <c r="AH26" s="15">
        <v>0</v>
      </c>
      <c r="AI26" s="15">
        <v>3</v>
      </c>
      <c r="AJ26" s="15">
        <v>6</v>
      </c>
      <c r="AK26" s="15">
        <v>0</v>
      </c>
      <c r="AL26" s="15">
        <v>2</v>
      </c>
      <c r="AM26" s="15">
        <v>0</v>
      </c>
      <c r="AN26" s="15">
        <v>3</v>
      </c>
    </row>
    <row r="27" spans="1:40" ht="16.5" customHeight="1">
      <c r="A27" s="135">
        <v>43912</v>
      </c>
      <c r="B27" s="86" t="s">
        <v>51</v>
      </c>
      <c r="C27" s="15">
        <f t="shared" si="0"/>
        <v>0</v>
      </c>
      <c r="D27" s="15">
        <v>0</v>
      </c>
      <c r="E27" s="15">
        <v>0</v>
      </c>
      <c r="F27" s="15">
        <v>0</v>
      </c>
      <c r="G27" s="15">
        <v>0</v>
      </c>
      <c r="H27" s="15">
        <v>0</v>
      </c>
      <c r="I27" s="15">
        <v>0</v>
      </c>
      <c r="J27" s="15">
        <v>0</v>
      </c>
      <c r="K27" s="15">
        <v>0</v>
      </c>
      <c r="L27" s="15">
        <v>0</v>
      </c>
      <c r="M27" s="15">
        <v>0</v>
      </c>
      <c r="N27" s="15">
        <v>0</v>
      </c>
      <c r="O27" s="15">
        <v>0</v>
      </c>
      <c r="P27" s="15">
        <v>0</v>
      </c>
      <c r="Q27" s="15">
        <v>0</v>
      </c>
      <c r="R27" s="15">
        <v>0</v>
      </c>
      <c r="S27" s="15">
        <v>0</v>
      </c>
      <c r="T27" s="15">
        <v>0</v>
      </c>
      <c r="U27" s="15">
        <v>0</v>
      </c>
      <c r="V27" s="15">
        <v>0</v>
      </c>
      <c r="W27" s="15">
        <v>0</v>
      </c>
      <c r="X27" s="15">
        <v>0</v>
      </c>
      <c r="Y27" s="15">
        <v>0</v>
      </c>
      <c r="Z27" s="15">
        <v>0</v>
      </c>
      <c r="AA27" s="15">
        <v>0</v>
      </c>
      <c r="AB27" s="15">
        <v>0</v>
      </c>
      <c r="AC27" s="15">
        <v>0</v>
      </c>
      <c r="AD27" s="15">
        <v>0</v>
      </c>
      <c r="AE27" s="15">
        <v>0</v>
      </c>
      <c r="AF27" s="15">
        <v>0</v>
      </c>
      <c r="AG27" s="15">
        <v>0</v>
      </c>
      <c r="AH27" s="15">
        <v>0</v>
      </c>
      <c r="AI27" s="15">
        <v>0</v>
      </c>
      <c r="AJ27" s="15">
        <v>0</v>
      </c>
      <c r="AK27" s="15">
        <v>0</v>
      </c>
      <c r="AL27" s="15">
        <v>0</v>
      </c>
      <c r="AM27" s="15">
        <v>0</v>
      </c>
      <c r="AN27" s="15">
        <v>0</v>
      </c>
    </row>
    <row r="28" spans="1:40" ht="16.5" customHeight="1">
      <c r="A28" s="135">
        <v>43912</v>
      </c>
      <c r="B28" s="86" t="s">
        <v>42</v>
      </c>
      <c r="C28" s="15">
        <f t="shared" si="0"/>
        <v>3</v>
      </c>
      <c r="D28" s="15">
        <v>0</v>
      </c>
      <c r="E28" s="15">
        <v>0</v>
      </c>
      <c r="F28" s="15">
        <v>0</v>
      </c>
      <c r="G28" s="15">
        <v>0</v>
      </c>
      <c r="H28" s="15">
        <v>1</v>
      </c>
      <c r="I28" s="15">
        <v>0</v>
      </c>
      <c r="J28" s="15">
        <v>0</v>
      </c>
      <c r="K28" s="15">
        <v>0</v>
      </c>
      <c r="L28" s="15">
        <v>0</v>
      </c>
      <c r="M28" s="15">
        <v>0</v>
      </c>
      <c r="N28" s="15">
        <v>0</v>
      </c>
      <c r="O28" s="15">
        <v>1</v>
      </c>
      <c r="P28" s="15">
        <v>0</v>
      </c>
      <c r="Q28" s="15">
        <v>0</v>
      </c>
      <c r="R28" s="15">
        <v>0</v>
      </c>
      <c r="S28" s="15">
        <v>0</v>
      </c>
      <c r="T28" s="15">
        <v>0</v>
      </c>
      <c r="U28" s="15">
        <v>0</v>
      </c>
      <c r="V28" s="15">
        <v>0</v>
      </c>
      <c r="W28" s="15">
        <v>0</v>
      </c>
      <c r="X28" s="15">
        <v>0</v>
      </c>
      <c r="Y28" s="15">
        <v>1</v>
      </c>
      <c r="Z28" s="15">
        <v>0</v>
      </c>
      <c r="AA28" s="15">
        <v>0</v>
      </c>
      <c r="AB28" s="15">
        <v>0</v>
      </c>
      <c r="AC28" s="15">
        <v>0</v>
      </c>
      <c r="AD28" s="15">
        <v>0</v>
      </c>
      <c r="AE28" s="15">
        <v>0</v>
      </c>
      <c r="AF28" s="15">
        <v>0</v>
      </c>
      <c r="AG28" s="15">
        <v>0</v>
      </c>
      <c r="AH28" s="15">
        <v>0</v>
      </c>
      <c r="AI28" s="15">
        <v>0</v>
      </c>
      <c r="AJ28" s="15">
        <v>0</v>
      </c>
      <c r="AK28" s="15">
        <v>0</v>
      </c>
      <c r="AL28" s="15">
        <v>0</v>
      </c>
      <c r="AM28" s="15">
        <v>0</v>
      </c>
      <c r="AN28" s="15">
        <v>0</v>
      </c>
    </row>
    <row r="29" spans="1:40" ht="16.5" customHeight="1">
      <c r="A29" s="135">
        <v>43913</v>
      </c>
      <c r="B29" s="86" t="s">
        <v>161</v>
      </c>
      <c r="C29" s="15">
        <f t="shared" si="0"/>
        <v>102</v>
      </c>
      <c r="D29" s="15">
        <v>0</v>
      </c>
      <c r="E29" s="15">
        <v>1</v>
      </c>
      <c r="F29" s="15">
        <v>0</v>
      </c>
      <c r="G29" s="15">
        <v>0</v>
      </c>
      <c r="H29" s="15">
        <v>1</v>
      </c>
      <c r="I29" s="15">
        <v>1</v>
      </c>
      <c r="J29" s="15">
        <v>0</v>
      </c>
      <c r="K29" s="15">
        <v>0</v>
      </c>
      <c r="L29" s="15">
        <v>0</v>
      </c>
      <c r="M29" s="15">
        <v>3</v>
      </c>
      <c r="N29" s="15">
        <v>0</v>
      </c>
      <c r="O29" s="15">
        <v>12</v>
      </c>
      <c r="P29" s="15">
        <v>7</v>
      </c>
      <c r="Q29" s="15">
        <v>1</v>
      </c>
      <c r="R29" s="15">
        <v>0</v>
      </c>
      <c r="S29" s="15">
        <v>0</v>
      </c>
      <c r="T29" s="15">
        <v>7</v>
      </c>
      <c r="U29" s="15">
        <v>28</v>
      </c>
      <c r="V29" s="15">
        <v>0</v>
      </c>
      <c r="W29" s="15">
        <v>0</v>
      </c>
      <c r="X29" s="15">
        <v>0</v>
      </c>
      <c r="Y29" s="15">
        <v>23</v>
      </c>
      <c r="Z29" s="15">
        <v>0</v>
      </c>
      <c r="AA29" s="15">
        <v>0</v>
      </c>
      <c r="AB29" s="15">
        <v>0</v>
      </c>
      <c r="AC29" s="15">
        <v>0</v>
      </c>
      <c r="AD29" s="15">
        <v>0</v>
      </c>
      <c r="AE29" s="15">
        <v>0</v>
      </c>
      <c r="AF29" s="15">
        <v>2</v>
      </c>
      <c r="AG29" s="15">
        <v>4</v>
      </c>
      <c r="AH29" s="15">
        <v>0</v>
      </c>
      <c r="AI29" s="15">
        <v>3</v>
      </c>
      <c r="AJ29" s="15">
        <v>6</v>
      </c>
      <c r="AK29" s="15">
        <v>0</v>
      </c>
      <c r="AL29" s="15">
        <v>2</v>
      </c>
      <c r="AM29" s="15">
        <v>1</v>
      </c>
      <c r="AN29" s="15">
        <v>0</v>
      </c>
    </row>
    <row r="30" spans="1:40" ht="16.5" customHeight="1">
      <c r="A30" s="135">
        <v>43913</v>
      </c>
      <c r="B30" s="86" t="s">
        <v>51</v>
      </c>
      <c r="C30" s="15">
        <f t="shared" si="0"/>
        <v>12</v>
      </c>
      <c r="D30" s="15">
        <v>0</v>
      </c>
      <c r="E30" s="15">
        <v>0</v>
      </c>
      <c r="F30" s="15">
        <v>0</v>
      </c>
      <c r="G30" s="15">
        <v>0</v>
      </c>
      <c r="H30" s="15">
        <v>0</v>
      </c>
      <c r="I30" s="15">
        <v>0</v>
      </c>
      <c r="J30" s="15">
        <v>0</v>
      </c>
      <c r="K30" s="15">
        <v>0</v>
      </c>
      <c r="L30" s="15">
        <v>0</v>
      </c>
      <c r="M30" s="15">
        <v>0</v>
      </c>
      <c r="N30" s="15">
        <v>0</v>
      </c>
      <c r="O30" s="15">
        <v>0</v>
      </c>
      <c r="P30" s="15">
        <v>11</v>
      </c>
      <c r="Q30" s="15">
        <v>0</v>
      </c>
      <c r="R30" s="15">
        <v>0</v>
      </c>
      <c r="S30" s="15">
        <v>0</v>
      </c>
      <c r="T30" s="15">
        <v>1</v>
      </c>
      <c r="U30" s="15">
        <v>0</v>
      </c>
      <c r="V30" s="15">
        <v>0</v>
      </c>
      <c r="W30" s="15">
        <v>0</v>
      </c>
      <c r="X30" s="15">
        <v>0</v>
      </c>
      <c r="Y30" s="15">
        <v>0</v>
      </c>
      <c r="Z30" s="15">
        <v>0</v>
      </c>
      <c r="AA30" s="15">
        <v>0</v>
      </c>
      <c r="AB30" s="15">
        <v>0</v>
      </c>
      <c r="AC30" s="15">
        <v>0</v>
      </c>
      <c r="AD30" s="15">
        <v>0</v>
      </c>
      <c r="AE30" s="15">
        <v>0</v>
      </c>
      <c r="AF30" s="15">
        <v>0</v>
      </c>
      <c r="AG30" s="15">
        <v>0</v>
      </c>
      <c r="AH30" s="15">
        <v>0</v>
      </c>
      <c r="AI30" s="15">
        <v>0</v>
      </c>
      <c r="AJ30" s="15">
        <v>0</v>
      </c>
      <c r="AK30" s="15">
        <v>0</v>
      </c>
      <c r="AL30" s="15">
        <v>0</v>
      </c>
      <c r="AM30" s="15">
        <v>0</v>
      </c>
      <c r="AN30" s="15">
        <v>0</v>
      </c>
    </row>
    <row r="31" spans="1:40" ht="16.5" customHeight="1">
      <c r="A31" s="135">
        <v>43913</v>
      </c>
      <c r="B31" s="86" t="s">
        <v>42</v>
      </c>
      <c r="C31" s="15">
        <f t="shared" si="0"/>
        <v>2</v>
      </c>
      <c r="D31" s="15">
        <v>0</v>
      </c>
      <c r="E31" s="15">
        <v>0</v>
      </c>
      <c r="F31" s="15">
        <v>0</v>
      </c>
      <c r="G31" s="15">
        <v>0</v>
      </c>
      <c r="H31" s="15">
        <v>0</v>
      </c>
      <c r="I31" s="15">
        <v>0</v>
      </c>
      <c r="J31" s="15">
        <v>0</v>
      </c>
      <c r="K31" s="15">
        <v>0</v>
      </c>
      <c r="L31" s="15">
        <v>0</v>
      </c>
      <c r="M31" s="15">
        <v>0</v>
      </c>
      <c r="N31" s="15">
        <v>0</v>
      </c>
      <c r="O31" s="15">
        <v>0</v>
      </c>
      <c r="P31" s="15">
        <v>0</v>
      </c>
      <c r="Q31" s="15">
        <v>1</v>
      </c>
      <c r="R31" s="15">
        <v>0</v>
      </c>
      <c r="S31" s="15">
        <v>0</v>
      </c>
      <c r="T31" s="15">
        <v>0</v>
      </c>
      <c r="U31" s="15">
        <v>0</v>
      </c>
      <c r="V31" s="15">
        <v>0</v>
      </c>
      <c r="W31" s="15">
        <v>0</v>
      </c>
      <c r="X31" s="15">
        <v>0</v>
      </c>
      <c r="Y31" s="15">
        <v>0</v>
      </c>
      <c r="Z31" s="15">
        <v>0</v>
      </c>
      <c r="AA31" s="15">
        <v>0</v>
      </c>
      <c r="AB31" s="15">
        <v>0</v>
      </c>
      <c r="AC31" s="15">
        <v>0</v>
      </c>
      <c r="AD31" s="15">
        <v>0</v>
      </c>
      <c r="AE31" s="15">
        <v>0</v>
      </c>
      <c r="AF31" s="15">
        <v>0</v>
      </c>
      <c r="AG31" s="15">
        <v>0</v>
      </c>
      <c r="AH31" s="15">
        <v>0</v>
      </c>
      <c r="AI31" s="15">
        <v>0</v>
      </c>
      <c r="AJ31" s="15">
        <v>0</v>
      </c>
      <c r="AK31" s="15">
        <v>0</v>
      </c>
      <c r="AL31" s="15">
        <v>0</v>
      </c>
      <c r="AM31" s="15">
        <v>0</v>
      </c>
      <c r="AN31" s="15">
        <v>1</v>
      </c>
    </row>
    <row r="32" spans="1:40" ht="16.5" customHeight="1">
      <c r="A32" s="135">
        <v>43914</v>
      </c>
      <c r="B32" s="86" t="s">
        <v>161</v>
      </c>
      <c r="C32" s="15">
        <f t="shared" si="0"/>
        <v>64</v>
      </c>
      <c r="D32" s="15">
        <v>0</v>
      </c>
      <c r="E32" s="15">
        <v>1</v>
      </c>
      <c r="F32" s="15">
        <v>0</v>
      </c>
      <c r="G32" s="15">
        <v>0</v>
      </c>
      <c r="H32" s="15">
        <v>0</v>
      </c>
      <c r="I32" s="15">
        <v>0</v>
      </c>
      <c r="J32" s="15">
        <v>0</v>
      </c>
      <c r="K32" s="15">
        <v>0</v>
      </c>
      <c r="L32" s="15">
        <v>0</v>
      </c>
      <c r="M32" s="15">
        <v>0</v>
      </c>
      <c r="N32" s="15">
        <v>0</v>
      </c>
      <c r="O32" s="15">
        <v>4</v>
      </c>
      <c r="P32" s="15">
        <v>2</v>
      </c>
      <c r="Q32" s="15">
        <v>0</v>
      </c>
      <c r="R32" s="15">
        <v>2</v>
      </c>
      <c r="S32" s="15">
        <v>0</v>
      </c>
      <c r="T32" s="15">
        <v>8</v>
      </c>
      <c r="U32" s="15">
        <v>14</v>
      </c>
      <c r="V32" s="15">
        <v>0</v>
      </c>
      <c r="W32" s="15">
        <v>0</v>
      </c>
      <c r="X32" s="15">
        <v>1</v>
      </c>
      <c r="Y32" s="15">
        <v>10</v>
      </c>
      <c r="Z32" s="15">
        <v>1</v>
      </c>
      <c r="AA32" s="15">
        <v>0</v>
      </c>
      <c r="AB32" s="15">
        <v>0</v>
      </c>
      <c r="AC32" s="15">
        <v>0</v>
      </c>
      <c r="AD32" s="15">
        <v>0</v>
      </c>
      <c r="AE32" s="15">
        <v>0</v>
      </c>
      <c r="AF32" s="15">
        <v>6</v>
      </c>
      <c r="AG32" s="15">
        <v>0</v>
      </c>
      <c r="AH32" s="15">
        <v>0</v>
      </c>
      <c r="AI32" s="15">
        <v>6</v>
      </c>
      <c r="AJ32" s="15">
        <v>4</v>
      </c>
      <c r="AK32" s="15">
        <v>0</v>
      </c>
      <c r="AL32" s="15">
        <v>3</v>
      </c>
      <c r="AM32" s="15">
        <v>0</v>
      </c>
      <c r="AN32" s="15">
        <v>2</v>
      </c>
    </row>
    <row r="33" spans="1:40" ht="16.5" customHeight="1">
      <c r="A33" s="135">
        <v>43914</v>
      </c>
      <c r="B33" s="86" t="s">
        <v>51</v>
      </c>
      <c r="C33" s="15">
        <f t="shared" si="0"/>
        <v>5</v>
      </c>
      <c r="D33" s="15">
        <v>0</v>
      </c>
      <c r="E33" s="15">
        <v>0</v>
      </c>
      <c r="F33" s="15">
        <v>0</v>
      </c>
      <c r="G33" s="15">
        <v>0</v>
      </c>
      <c r="H33" s="15">
        <v>0</v>
      </c>
      <c r="I33" s="15">
        <v>0</v>
      </c>
      <c r="J33" s="15">
        <v>0</v>
      </c>
      <c r="K33" s="15">
        <v>0</v>
      </c>
      <c r="L33" s="15">
        <v>0</v>
      </c>
      <c r="M33" s="15">
        <v>1</v>
      </c>
      <c r="N33" s="15">
        <v>0</v>
      </c>
      <c r="O33" s="15">
        <v>0</v>
      </c>
      <c r="P33" s="15">
        <v>0</v>
      </c>
      <c r="Q33" s="15">
        <v>0</v>
      </c>
      <c r="R33" s="15">
        <v>0</v>
      </c>
      <c r="S33" s="15">
        <v>0</v>
      </c>
      <c r="T33" s="15">
        <v>1</v>
      </c>
      <c r="U33" s="15">
        <v>1</v>
      </c>
      <c r="V33" s="15">
        <v>0</v>
      </c>
      <c r="W33" s="15">
        <v>0</v>
      </c>
      <c r="X33" s="15">
        <v>0</v>
      </c>
      <c r="Y33" s="15">
        <v>0</v>
      </c>
      <c r="Z33" s="15">
        <v>0</v>
      </c>
      <c r="AA33" s="15">
        <v>0</v>
      </c>
      <c r="AB33" s="15">
        <v>0</v>
      </c>
      <c r="AC33" s="15">
        <v>0</v>
      </c>
      <c r="AD33" s="15">
        <v>0</v>
      </c>
      <c r="AE33" s="15">
        <v>0</v>
      </c>
      <c r="AF33" s="15">
        <v>0</v>
      </c>
      <c r="AG33" s="15">
        <v>0</v>
      </c>
      <c r="AH33" s="15">
        <v>0</v>
      </c>
      <c r="AI33" s="15">
        <v>0</v>
      </c>
      <c r="AJ33" s="15">
        <v>0</v>
      </c>
      <c r="AK33" s="15">
        <v>0</v>
      </c>
      <c r="AL33" s="15">
        <v>2</v>
      </c>
      <c r="AM33" s="15">
        <v>0</v>
      </c>
      <c r="AN33" s="15">
        <v>0</v>
      </c>
    </row>
    <row r="34" spans="1:40" ht="16.5" customHeight="1">
      <c r="A34" s="135">
        <v>43914</v>
      </c>
      <c r="B34" s="86" t="s">
        <v>42</v>
      </c>
      <c r="C34" s="15">
        <f t="shared" si="0"/>
        <v>1</v>
      </c>
      <c r="D34" s="15">
        <v>0</v>
      </c>
      <c r="E34" s="15">
        <v>0</v>
      </c>
      <c r="F34" s="15">
        <v>0</v>
      </c>
      <c r="G34" s="15">
        <v>0</v>
      </c>
      <c r="H34" s="15">
        <v>0</v>
      </c>
      <c r="I34" s="15">
        <v>0</v>
      </c>
      <c r="J34" s="15">
        <v>0</v>
      </c>
      <c r="K34" s="15">
        <v>0</v>
      </c>
      <c r="L34" s="15">
        <v>0</v>
      </c>
      <c r="M34" s="15">
        <v>0</v>
      </c>
      <c r="N34" s="15">
        <v>0</v>
      </c>
      <c r="O34" s="15">
        <v>0</v>
      </c>
      <c r="P34" s="15">
        <v>0</v>
      </c>
      <c r="Q34" s="15">
        <v>0</v>
      </c>
      <c r="R34" s="15">
        <v>0</v>
      </c>
      <c r="S34" s="15">
        <v>0</v>
      </c>
      <c r="T34" s="15">
        <v>0</v>
      </c>
      <c r="U34" s="15">
        <v>0</v>
      </c>
      <c r="V34" s="15">
        <v>0</v>
      </c>
      <c r="W34" s="15">
        <v>0</v>
      </c>
      <c r="X34" s="15">
        <v>0</v>
      </c>
      <c r="Y34" s="15">
        <v>0</v>
      </c>
      <c r="Z34" s="15">
        <v>0</v>
      </c>
      <c r="AA34" s="15">
        <v>0</v>
      </c>
      <c r="AB34" s="15">
        <v>0</v>
      </c>
      <c r="AC34" s="15">
        <v>0</v>
      </c>
      <c r="AD34" s="15">
        <v>0</v>
      </c>
      <c r="AE34" s="15">
        <v>0</v>
      </c>
      <c r="AF34" s="15">
        <v>0</v>
      </c>
      <c r="AG34" s="15">
        <v>0</v>
      </c>
      <c r="AH34" s="15">
        <v>0</v>
      </c>
      <c r="AI34" s="15">
        <v>1</v>
      </c>
      <c r="AJ34" s="15">
        <v>0</v>
      </c>
      <c r="AK34" s="15">
        <v>0</v>
      </c>
      <c r="AL34" s="15">
        <v>0</v>
      </c>
      <c r="AM34" s="15">
        <v>0</v>
      </c>
      <c r="AN34" s="15">
        <v>0</v>
      </c>
    </row>
    <row r="35" spans="1:40" ht="16.5" customHeight="1">
      <c r="A35" s="135">
        <v>43915</v>
      </c>
      <c r="B35" s="86" t="s">
        <v>161</v>
      </c>
      <c r="C35" s="15">
        <f t="shared" si="0"/>
        <v>90</v>
      </c>
      <c r="D35" s="15">
        <v>0</v>
      </c>
      <c r="E35" s="15">
        <v>2</v>
      </c>
      <c r="F35" s="15">
        <v>0</v>
      </c>
      <c r="G35" s="15">
        <v>0</v>
      </c>
      <c r="H35" s="15">
        <v>1</v>
      </c>
      <c r="I35" s="15">
        <v>0</v>
      </c>
      <c r="J35" s="15">
        <v>2</v>
      </c>
      <c r="K35" s="15">
        <v>0</v>
      </c>
      <c r="L35" s="15">
        <v>0</v>
      </c>
      <c r="M35" s="15">
        <v>5</v>
      </c>
      <c r="N35" s="15">
        <v>3</v>
      </c>
      <c r="O35" s="15">
        <v>4</v>
      </c>
      <c r="P35" s="15">
        <v>1</v>
      </c>
      <c r="Q35" s="15">
        <v>0</v>
      </c>
      <c r="R35" s="15">
        <v>5</v>
      </c>
      <c r="S35" s="15">
        <v>0</v>
      </c>
      <c r="T35" s="15">
        <v>10</v>
      </c>
      <c r="U35" s="15">
        <v>9</v>
      </c>
      <c r="V35" s="15">
        <v>0</v>
      </c>
      <c r="W35" s="15">
        <v>0</v>
      </c>
      <c r="X35" s="15">
        <v>8</v>
      </c>
      <c r="Y35" s="15">
        <v>15</v>
      </c>
      <c r="Z35" s="15">
        <v>0</v>
      </c>
      <c r="AA35" s="15">
        <v>0</v>
      </c>
      <c r="AB35" s="15">
        <v>1</v>
      </c>
      <c r="AC35" s="15">
        <v>0</v>
      </c>
      <c r="AD35" s="15">
        <v>0</v>
      </c>
      <c r="AE35" s="15">
        <v>0</v>
      </c>
      <c r="AF35" s="15">
        <v>2</v>
      </c>
      <c r="AG35" s="15">
        <v>6</v>
      </c>
      <c r="AH35" s="15">
        <v>0</v>
      </c>
      <c r="AI35" s="15">
        <v>8</v>
      </c>
      <c r="AJ35" s="15">
        <v>4</v>
      </c>
      <c r="AK35" s="15">
        <v>0</v>
      </c>
      <c r="AL35" s="15">
        <v>3</v>
      </c>
      <c r="AM35" s="15">
        <v>1</v>
      </c>
      <c r="AN35" s="15">
        <v>0</v>
      </c>
    </row>
    <row r="36" spans="1:40" ht="16.5" customHeight="1">
      <c r="A36" s="135">
        <v>43915</v>
      </c>
      <c r="B36" s="86" t="s">
        <v>51</v>
      </c>
      <c r="C36" s="15">
        <f t="shared" si="0"/>
        <v>3</v>
      </c>
      <c r="D36" s="15">
        <v>0</v>
      </c>
      <c r="E36" s="15">
        <v>1</v>
      </c>
      <c r="F36" s="15">
        <v>0</v>
      </c>
      <c r="G36" s="15">
        <v>0</v>
      </c>
      <c r="H36" s="15">
        <v>0</v>
      </c>
      <c r="I36" s="15">
        <v>0</v>
      </c>
      <c r="J36" s="15">
        <v>0</v>
      </c>
      <c r="K36" s="15">
        <v>0</v>
      </c>
      <c r="L36" s="15">
        <v>0</v>
      </c>
      <c r="M36" s="15">
        <v>0</v>
      </c>
      <c r="N36" s="15">
        <v>0</v>
      </c>
      <c r="O36" s="15">
        <v>0</v>
      </c>
      <c r="P36" s="15">
        <v>0</v>
      </c>
      <c r="Q36" s="15">
        <v>0</v>
      </c>
      <c r="R36" s="15">
        <v>1</v>
      </c>
      <c r="S36" s="15">
        <v>0</v>
      </c>
      <c r="T36" s="15">
        <v>0</v>
      </c>
      <c r="U36" s="15">
        <v>0</v>
      </c>
      <c r="V36" s="15">
        <v>0</v>
      </c>
      <c r="W36" s="15">
        <v>0</v>
      </c>
      <c r="X36" s="15">
        <v>0</v>
      </c>
      <c r="Y36" s="15">
        <v>1</v>
      </c>
      <c r="Z36" s="15">
        <v>0</v>
      </c>
      <c r="AA36" s="15">
        <v>0</v>
      </c>
      <c r="AB36" s="15">
        <v>0</v>
      </c>
      <c r="AC36" s="15">
        <v>0</v>
      </c>
      <c r="AD36" s="15">
        <v>0</v>
      </c>
      <c r="AE36" s="15">
        <v>0</v>
      </c>
      <c r="AF36" s="15">
        <v>0</v>
      </c>
      <c r="AG36" s="15">
        <v>0</v>
      </c>
      <c r="AH36" s="15">
        <v>0</v>
      </c>
      <c r="AI36" s="15">
        <v>0</v>
      </c>
      <c r="AJ36" s="15">
        <v>0</v>
      </c>
      <c r="AK36" s="15">
        <v>0</v>
      </c>
      <c r="AL36" s="15">
        <v>0</v>
      </c>
      <c r="AM36" s="15">
        <v>0</v>
      </c>
      <c r="AN36" s="15">
        <v>0</v>
      </c>
    </row>
    <row r="37" spans="1:40" ht="16.5" customHeight="1">
      <c r="A37" s="135">
        <v>43915</v>
      </c>
      <c r="B37" s="86" t="s">
        <v>42</v>
      </c>
      <c r="C37" s="15">
        <f t="shared" si="0"/>
        <v>1</v>
      </c>
      <c r="D37" s="15">
        <v>0</v>
      </c>
      <c r="E37" s="15">
        <v>0</v>
      </c>
      <c r="F37" s="15">
        <v>0</v>
      </c>
      <c r="G37" s="15">
        <v>0</v>
      </c>
      <c r="H37" s="15">
        <v>0</v>
      </c>
      <c r="I37" s="15">
        <v>0</v>
      </c>
      <c r="J37" s="15">
        <v>0</v>
      </c>
      <c r="K37" s="15">
        <v>0</v>
      </c>
      <c r="L37" s="15">
        <v>0</v>
      </c>
      <c r="M37" s="15">
        <v>0</v>
      </c>
      <c r="N37" s="15">
        <v>0</v>
      </c>
      <c r="O37" s="15">
        <v>0</v>
      </c>
      <c r="P37" s="15">
        <v>0</v>
      </c>
      <c r="Q37" s="15">
        <v>0</v>
      </c>
      <c r="R37" s="15">
        <v>0</v>
      </c>
      <c r="S37" s="15">
        <v>0</v>
      </c>
      <c r="T37" s="15">
        <v>0</v>
      </c>
      <c r="U37" s="15">
        <v>0</v>
      </c>
      <c r="V37" s="15">
        <v>0</v>
      </c>
      <c r="W37" s="15">
        <v>0</v>
      </c>
      <c r="X37" s="15">
        <v>1</v>
      </c>
      <c r="Y37" s="15">
        <v>0</v>
      </c>
      <c r="Z37" s="15">
        <v>0</v>
      </c>
      <c r="AA37" s="15">
        <v>0</v>
      </c>
      <c r="AB37" s="15">
        <v>0</v>
      </c>
      <c r="AC37" s="15">
        <v>0</v>
      </c>
      <c r="AD37" s="15">
        <v>0</v>
      </c>
      <c r="AE37" s="15">
        <v>0</v>
      </c>
      <c r="AF37" s="15">
        <v>0</v>
      </c>
      <c r="AG37" s="15">
        <v>0</v>
      </c>
      <c r="AH37" s="15">
        <v>0</v>
      </c>
      <c r="AI37" s="15">
        <v>0</v>
      </c>
      <c r="AJ37" s="15">
        <v>0</v>
      </c>
      <c r="AK37" s="15">
        <v>0</v>
      </c>
      <c r="AL37" s="15">
        <v>0</v>
      </c>
      <c r="AM37" s="15">
        <v>0</v>
      </c>
      <c r="AN37" s="15">
        <v>0</v>
      </c>
    </row>
    <row r="38" spans="1:40" ht="16.5" customHeight="1">
      <c r="A38" s="135">
        <v>43916</v>
      </c>
      <c r="B38" s="86" t="s">
        <v>161</v>
      </c>
      <c r="C38" s="15">
        <f t="shared" si="0"/>
        <v>65</v>
      </c>
      <c r="D38" s="15">
        <v>1</v>
      </c>
      <c r="E38" s="15">
        <v>1</v>
      </c>
      <c r="F38" s="15">
        <v>0</v>
      </c>
      <c r="G38" s="15">
        <v>0</v>
      </c>
      <c r="H38" s="15">
        <v>3</v>
      </c>
      <c r="I38" s="15">
        <v>0</v>
      </c>
      <c r="J38" s="15">
        <v>3</v>
      </c>
      <c r="K38" s="15">
        <v>0</v>
      </c>
      <c r="L38" s="15">
        <v>0</v>
      </c>
      <c r="M38" s="15">
        <v>1</v>
      </c>
      <c r="N38" s="15">
        <v>0</v>
      </c>
      <c r="O38" s="15">
        <v>5</v>
      </c>
      <c r="P38" s="15">
        <v>1</v>
      </c>
      <c r="Q38" s="15">
        <v>0</v>
      </c>
      <c r="R38" s="15">
        <v>3</v>
      </c>
      <c r="S38" s="15">
        <v>0</v>
      </c>
      <c r="T38" s="15">
        <v>4</v>
      </c>
      <c r="U38" s="15">
        <v>19</v>
      </c>
      <c r="V38" s="15">
        <v>0</v>
      </c>
      <c r="W38" s="15">
        <v>0</v>
      </c>
      <c r="X38" s="15">
        <v>5</v>
      </c>
      <c r="Y38" s="15">
        <v>3</v>
      </c>
      <c r="Z38" s="15">
        <v>0</v>
      </c>
      <c r="AA38" s="15">
        <v>0</v>
      </c>
      <c r="AB38" s="15">
        <v>0</v>
      </c>
      <c r="AC38" s="15">
        <v>0</v>
      </c>
      <c r="AD38" s="15">
        <v>1</v>
      </c>
      <c r="AE38" s="15">
        <v>0</v>
      </c>
      <c r="AF38" s="15">
        <v>2</v>
      </c>
      <c r="AG38" s="15">
        <v>2</v>
      </c>
      <c r="AH38" s="15">
        <v>0</v>
      </c>
      <c r="AI38" s="15">
        <v>3</v>
      </c>
      <c r="AJ38" s="15">
        <v>3</v>
      </c>
      <c r="AK38" s="15">
        <v>0</v>
      </c>
      <c r="AL38" s="15">
        <v>4</v>
      </c>
      <c r="AM38" s="15">
        <v>0</v>
      </c>
      <c r="AN38" s="15">
        <v>1</v>
      </c>
    </row>
    <row r="39" spans="1:40" ht="16.5" customHeight="1">
      <c r="A39" s="135">
        <v>43916</v>
      </c>
      <c r="B39" s="86" t="s">
        <v>51</v>
      </c>
      <c r="C39" s="15">
        <f t="shared" si="0"/>
        <v>7</v>
      </c>
      <c r="D39" s="15">
        <v>0</v>
      </c>
      <c r="F39" s="15">
        <v>0</v>
      </c>
      <c r="G39" s="15">
        <v>0</v>
      </c>
      <c r="H39" s="15">
        <v>0</v>
      </c>
      <c r="I39" s="15">
        <v>0</v>
      </c>
      <c r="J39" s="15">
        <v>0</v>
      </c>
      <c r="K39" s="15">
        <v>0</v>
      </c>
      <c r="L39" s="15">
        <v>0</v>
      </c>
      <c r="M39" s="15">
        <v>0</v>
      </c>
      <c r="N39" s="15">
        <v>0</v>
      </c>
      <c r="O39" s="15">
        <v>0</v>
      </c>
      <c r="P39" s="15">
        <v>0</v>
      </c>
      <c r="Q39" s="15">
        <v>0</v>
      </c>
      <c r="R39" s="15">
        <v>0</v>
      </c>
      <c r="S39" s="15">
        <v>0</v>
      </c>
      <c r="T39" s="15">
        <v>0</v>
      </c>
      <c r="U39" s="15">
        <v>7</v>
      </c>
      <c r="V39" s="15">
        <v>0</v>
      </c>
      <c r="W39" s="15">
        <v>0</v>
      </c>
      <c r="X39" s="15">
        <v>0</v>
      </c>
      <c r="Y39" s="15">
        <v>0</v>
      </c>
      <c r="Z39" s="15">
        <v>0</v>
      </c>
      <c r="AA39" s="15">
        <v>0</v>
      </c>
      <c r="AB39" s="15">
        <v>0</v>
      </c>
      <c r="AC39" s="15">
        <v>0</v>
      </c>
      <c r="AD39" s="15">
        <v>0</v>
      </c>
      <c r="AE39" s="15">
        <v>0</v>
      </c>
      <c r="AF39" s="15">
        <v>0</v>
      </c>
      <c r="AG39" s="15">
        <v>0</v>
      </c>
      <c r="AH39" s="15">
        <v>0</v>
      </c>
      <c r="AI39" s="15">
        <v>0</v>
      </c>
      <c r="AJ39" s="15">
        <v>0</v>
      </c>
      <c r="AK39" s="15">
        <v>0</v>
      </c>
      <c r="AL39" s="15">
        <v>0</v>
      </c>
      <c r="AM39" s="15">
        <v>0</v>
      </c>
      <c r="AN39" s="15">
        <v>0</v>
      </c>
    </row>
    <row r="40" spans="1:40" ht="16.5" customHeight="1">
      <c r="A40" s="135">
        <v>43916</v>
      </c>
      <c r="B40" s="86" t="s">
        <v>42</v>
      </c>
      <c r="C40" s="15">
        <f t="shared" si="0"/>
        <v>5</v>
      </c>
      <c r="D40" s="15">
        <v>0</v>
      </c>
      <c r="E40" s="15">
        <v>0</v>
      </c>
      <c r="F40" s="15">
        <v>0</v>
      </c>
      <c r="G40" s="15">
        <v>0</v>
      </c>
      <c r="H40" s="15">
        <v>0</v>
      </c>
      <c r="I40" s="15">
        <v>0</v>
      </c>
      <c r="J40" s="15">
        <v>0</v>
      </c>
      <c r="K40" s="15">
        <v>0</v>
      </c>
      <c r="L40" s="15">
        <v>0</v>
      </c>
      <c r="M40" s="15">
        <v>0</v>
      </c>
      <c r="N40" s="15">
        <v>0</v>
      </c>
      <c r="O40" s="15">
        <v>2</v>
      </c>
      <c r="P40" s="15">
        <v>0</v>
      </c>
      <c r="Q40" s="15">
        <v>0</v>
      </c>
      <c r="R40" s="15">
        <v>1</v>
      </c>
      <c r="S40" s="15">
        <v>0</v>
      </c>
      <c r="T40" s="15">
        <v>1</v>
      </c>
      <c r="U40" s="15">
        <v>0</v>
      </c>
      <c r="V40" s="15">
        <v>0</v>
      </c>
      <c r="W40" s="15">
        <v>0</v>
      </c>
      <c r="X40" s="15">
        <v>0</v>
      </c>
      <c r="Y40" s="15">
        <v>1</v>
      </c>
      <c r="Z40" s="15">
        <v>0</v>
      </c>
      <c r="AA40" s="15">
        <v>0</v>
      </c>
      <c r="AB40" s="15">
        <v>0</v>
      </c>
      <c r="AC40" s="15">
        <v>0</v>
      </c>
      <c r="AD40" s="15">
        <v>0</v>
      </c>
      <c r="AE40" s="15">
        <v>0</v>
      </c>
      <c r="AF40" s="15">
        <v>0</v>
      </c>
      <c r="AG40" s="15">
        <v>0</v>
      </c>
      <c r="AH40" s="15">
        <v>0</v>
      </c>
      <c r="AI40" s="15">
        <v>0</v>
      </c>
      <c r="AJ40" s="15">
        <v>0</v>
      </c>
      <c r="AK40" s="15">
        <v>0</v>
      </c>
      <c r="AL40" s="15">
        <v>0</v>
      </c>
      <c r="AM40" s="15">
        <v>0</v>
      </c>
      <c r="AN40" s="15">
        <v>0</v>
      </c>
    </row>
    <row r="41" spans="1:40" ht="16.5" customHeight="1">
      <c r="A41" s="135">
        <v>43917</v>
      </c>
      <c r="B41" s="86" t="s">
        <v>161</v>
      </c>
      <c r="C41" s="15">
        <f t="shared" si="0"/>
        <v>164</v>
      </c>
      <c r="D41" s="15">
        <v>5</v>
      </c>
      <c r="E41" s="15">
        <v>2</v>
      </c>
      <c r="F41" s="15">
        <v>0</v>
      </c>
      <c r="G41" s="15">
        <v>0</v>
      </c>
      <c r="H41" s="15">
        <v>2</v>
      </c>
      <c r="I41" s="15">
        <v>1</v>
      </c>
      <c r="J41" s="15">
        <v>0</v>
      </c>
      <c r="K41" s="15">
        <v>0</v>
      </c>
      <c r="L41" s="15">
        <v>0</v>
      </c>
      <c r="M41" s="15">
        <v>4</v>
      </c>
      <c r="N41" s="15">
        <v>0</v>
      </c>
      <c r="O41" s="15">
        <v>4</v>
      </c>
      <c r="P41" s="15">
        <v>1</v>
      </c>
      <c r="Q41" s="15">
        <v>0</v>
      </c>
      <c r="R41" s="15">
        <v>6</v>
      </c>
      <c r="S41" s="15">
        <v>0</v>
      </c>
      <c r="T41" s="15">
        <v>9</v>
      </c>
      <c r="U41" s="15">
        <v>39</v>
      </c>
      <c r="V41" s="15">
        <v>0</v>
      </c>
      <c r="W41" s="15">
        <v>0</v>
      </c>
      <c r="X41" s="15">
        <v>9</v>
      </c>
      <c r="Y41" s="15">
        <v>31</v>
      </c>
      <c r="Z41" s="15">
        <v>0</v>
      </c>
      <c r="AA41" s="15">
        <v>0</v>
      </c>
      <c r="AB41" s="15">
        <v>0</v>
      </c>
      <c r="AC41" s="15">
        <v>0</v>
      </c>
      <c r="AD41" s="15">
        <v>0</v>
      </c>
      <c r="AE41" s="15">
        <v>0</v>
      </c>
      <c r="AF41" s="15">
        <v>5</v>
      </c>
      <c r="AG41" s="15">
        <v>10</v>
      </c>
      <c r="AH41" s="15">
        <v>0</v>
      </c>
      <c r="AI41" s="15">
        <v>9</v>
      </c>
      <c r="AJ41" s="15">
        <v>15</v>
      </c>
      <c r="AK41" s="15">
        <v>0</v>
      </c>
      <c r="AL41" s="15">
        <v>7</v>
      </c>
      <c r="AM41" s="15">
        <v>0</v>
      </c>
      <c r="AN41" s="15">
        <v>5</v>
      </c>
    </row>
    <row r="42" spans="1:40" ht="16.5" customHeight="1">
      <c r="A42" s="135">
        <v>43917</v>
      </c>
      <c r="B42" s="86" t="s">
        <v>51</v>
      </c>
      <c r="C42" s="15">
        <f t="shared" si="0"/>
        <v>26</v>
      </c>
      <c r="D42" s="15">
        <v>0</v>
      </c>
      <c r="E42" s="15">
        <v>0</v>
      </c>
      <c r="F42" s="15">
        <v>0</v>
      </c>
      <c r="G42" s="15">
        <v>0</v>
      </c>
      <c r="H42" s="15">
        <v>0</v>
      </c>
      <c r="I42" s="15">
        <v>0</v>
      </c>
      <c r="J42" s="15">
        <v>0</v>
      </c>
      <c r="K42" s="15">
        <v>0</v>
      </c>
      <c r="L42" s="15">
        <v>0</v>
      </c>
      <c r="M42" s="15">
        <v>0</v>
      </c>
      <c r="N42" s="15">
        <v>0</v>
      </c>
      <c r="O42" s="15">
        <v>0</v>
      </c>
      <c r="P42" s="15">
        <v>0</v>
      </c>
      <c r="Q42" s="15">
        <v>1</v>
      </c>
      <c r="R42" s="15">
        <v>0</v>
      </c>
      <c r="S42" s="15">
        <v>0</v>
      </c>
      <c r="T42" s="15">
        <v>2</v>
      </c>
      <c r="U42" s="15">
        <v>0</v>
      </c>
      <c r="V42" s="15">
        <v>3</v>
      </c>
      <c r="W42" s="15">
        <v>0</v>
      </c>
      <c r="X42" s="15">
        <v>0</v>
      </c>
      <c r="Y42" s="15">
        <v>18</v>
      </c>
      <c r="Z42" s="15">
        <v>0</v>
      </c>
      <c r="AA42" s="15">
        <v>0</v>
      </c>
      <c r="AB42" s="15">
        <v>0</v>
      </c>
      <c r="AC42" s="15">
        <v>0</v>
      </c>
      <c r="AD42" s="15">
        <v>0</v>
      </c>
      <c r="AE42" s="15">
        <v>0</v>
      </c>
      <c r="AF42" s="15">
        <v>1</v>
      </c>
      <c r="AG42" s="15">
        <v>0</v>
      </c>
      <c r="AH42" s="15">
        <v>0</v>
      </c>
      <c r="AI42" s="15">
        <v>1</v>
      </c>
      <c r="AJ42" s="15">
        <v>0</v>
      </c>
      <c r="AK42" s="15">
        <v>0</v>
      </c>
      <c r="AL42" s="15">
        <v>0</v>
      </c>
      <c r="AM42" s="15">
        <v>0</v>
      </c>
      <c r="AN42" s="15">
        <v>0</v>
      </c>
    </row>
    <row r="43" spans="1:40" ht="16.5" customHeight="1">
      <c r="A43" s="135">
        <v>43917</v>
      </c>
      <c r="B43" s="86" t="s">
        <v>42</v>
      </c>
      <c r="C43" s="15">
        <f t="shared" si="0"/>
        <v>3</v>
      </c>
      <c r="D43" s="15">
        <v>0</v>
      </c>
      <c r="E43" s="15">
        <v>0</v>
      </c>
      <c r="F43" s="15">
        <v>0</v>
      </c>
      <c r="G43" s="15">
        <v>0</v>
      </c>
      <c r="H43" s="15">
        <v>0</v>
      </c>
      <c r="I43" s="15">
        <v>0</v>
      </c>
      <c r="J43" s="15">
        <v>0</v>
      </c>
      <c r="K43" s="15">
        <v>0</v>
      </c>
      <c r="L43" s="15">
        <v>0</v>
      </c>
      <c r="M43" s="15">
        <v>0</v>
      </c>
      <c r="N43" s="15">
        <v>0</v>
      </c>
      <c r="O43" s="15">
        <v>0</v>
      </c>
      <c r="P43" s="15">
        <v>0</v>
      </c>
      <c r="Q43" s="15">
        <v>0</v>
      </c>
      <c r="R43" s="15">
        <v>0</v>
      </c>
      <c r="S43" s="15">
        <v>0</v>
      </c>
      <c r="T43" s="15">
        <v>1</v>
      </c>
      <c r="U43" s="15">
        <v>0</v>
      </c>
      <c r="V43" s="15">
        <v>0</v>
      </c>
      <c r="W43" s="15">
        <v>0</v>
      </c>
      <c r="X43" s="15">
        <v>1</v>
      </c>
      <c r="Y43" s="15">
        <v>1</v>
      </c>
      <c r="Z43" s="15">
        <v>0</v>
      </c>
      <c r="AA43" s="15">
        <v>0</v>
      </c>
      <c r="AB43" s="15">
        <v>0</v>
      </c>
      <c r="AC43" s="15">
        <v>0</v>
      </c>
      <c r="AD43" s="15">
        <v>0</v>
      </c>
      <c r="AE43" s="15">
        <v>0</v>
      </c>
      <c r="AF43" s="15">
        <v>0</v>
      </c>
      <c r="AG43" s="15">
        <v>0</v>
      </c>
      <c r="AH43" s="15">
        <v>0</v>
      </c>
      <c r="AI43" s="15">
        <v>0</v>
      </c>
      <c r="AJ43" s="15">
        <v>0</v>
      </c>
      <c r="AK43" s="15">
        <v>0</v>
      </c>
      <c r="AL43" s="15">
        <v>0</v>
      </c>
      <c r="AM43" s="15">
        <v>0</v>
      </c>
      <c r="AN43" s="15">
        <v>0</v>
      </c>
    </row>
    <row r="44" spans="1:40" ht="16.5" customHeight="1">
      <c r="A44" s="135">
        <v>43918</v>
      </c>
      <c r="B44" s="86" t="s">
        <v>161</v>
      </c>
      <c r="C44" s="15">
        <f t="shared" si="0"/>
        <v>143</v>
      </c>
      <c r="D44" s="15">
        <v>3</v>
      </c>
      <c r="E44" s="15">
        <v>6</v>
      </c>
      <c r="F44" s="15">
        <v>0</v>
      </c>
      <c r="G44" s="15">
        <v>0</v>
      </c>
      <c r="H44" s="15">
        <v>2</v>
      </c>
      <c r="I44" s="15">
        <v>0</v>
      </c>
      <c r="J44" s="15">
        <v>1</v>
      </c>
      <c r="K44" s="15">
        <v>0</v>
      </c>
      <c r="L44" s="15">
        <v>0</v>
      </c>
      <c r="M44" s="15">
        <v>9</v>
      </c>
      <c r="N44" s="15">
        <v>0</v>
      </c>
      <c r="O44" s="15">
        <v>8</v>
      </c>
      <c r="P44" s="15">
        <v>2</v>
      </c>
      <c r="Q44" s="15">
        <v>0</v>
      </c>
      <c r="R44" s="15">
        <v>13</v>
      </c>
      <c r="S44" s="15">
        <v>0</v>
      </c>
      <c r="T44" s="15">
        <v>17</v>
      </c>
      <c r="U44" s="15">
        <v>6</v>
      </c>
      <c r="V44" s="15">
        <v>0</v>
      </c>
      <c r="W44" s="15">
        <v>0</v>
      </c>
      <c r="X44" s="15">
        <v>10</v>
      </c>
      <c r="Y44" s="15">
        <v>30</v>
      </c>
      <c r="Z44" s="15">
        <v>0</v>
      </c>
      <c r="AA44" s="15">
        <v>0</v>
      </c>
      <c r="AB44" s="15">
        <v>0</v>
      </c>
      <c r="AC44" s="15">
        <v>0</v>
      </c>
      <c r="AD44" s="15">
        <v>0</v>
      </c>
      <c r="AE44" s="15">
        <v>0</v>
      </c>
      <c r="AF44" s="15">
        <v>0</v>
      </c>
      <c r="AG44" s="15">
        <v>4</v>
      </c>
      <c r="AH44" s="15">
        <v>0</v>
      </c>
      <c r="AI44" s="15">
        <v>4</v>
      </c>
      <c r="AJ44" s="15">
        <v>8</v>
      </c>
      <c r="AK44" s="15">
        <v>0</v>
      </c>
      <c r="AL44" s="15">
        <v>16</v>
      </c>
      <c r="AM44" s="15">
        <v>1</v>
      </c>
      <c r="AN44" s="15">
        <v>3</v>
      </c>
    </row>
    <row r="45" spans="1:40" ht="16.5" customHeight="1">
      <c r="A45" s="135">
        <v>43918</v>
      </c>
      <c r="B45" s="86" t="s">
        <v>51</v>
      </c>
      <c r="C45" s="15">
        <f t="shared" si="0"/>
        <v>9</v>
      </c>
      <c r="D45" s="15">
        <v>0</v>
      </c>
      <c r="E45" s="15">
        <v>0</v>
      </c>
      <c r="F45" s="15">
        <v>0</v>
      </c>
      <c r="G45" s="15">
        <v>0</v>
      </c>
      <c r="H45" s="15">
        <v>0</v>
      </c>
      <c r="I45" s="15">
        <v>0</v>
      </c>
      <c r="J45" s="15">
        <v>0</v>
      </c>
      <c r="K45" s="15">
        <v>0</v>
      </c>
      <c r="L45" s="15">
        <v>0</v>
      </c>
      <c r="M45" s="15">
        <v>0</v>
      </c>
      <c r="N45" s="15">
        <v>0</v>
      </c>
      <c r="O45" s="15">
        <v>0</v>
      </c>
      <c r="P45" s="15">
        <v>0</v>
      </c>
      <c r="Q45" s="15">
        <v>1</v>
      </c>
      <c r="R45" s="15">
        <v>0</v>
      </c>
      <c r="S45" s="15">
        <v>0</v>
      </c>
      <c r="T45" s="15">
        <v>0</v>
      </c>
      <c r="U45" s="15">
        <v>1</v>
      </c>
      <c r="V45" s="15">
        <v>0</v>
      </c>
      <c r="W45" s="15">
        <v>0</v>
      </c>
      <c r="X45" s="15">
        <v>0</v>
      </c>
      <c r="Y45" s="15">
        <v>6</v>
      </c>
      <c r="Z45" s="15">
        <v>0</v>
      </c>
      <c r="AA45" s="15">
        <v>0</v>
      </c>
      <c r="AB45" s="15">
        <v>0</v>
      </c>
      <c r="AC45" s="15">
        <v>0</v>
      </c>
      <c r="AD45" s="15">
        <v>0</v>
      </c>
      <c r="AE45" s="15">
        <v>0</v>
      </c>
      <c r="AF45" s="15">
        <v>0</v>
      </c>
      <c r="AG45" s="15">
        <v>0</v>
      </c>
      <c r="AH45" s="15">
        <v>0</v>
      </c>
      <c r="AI45" s="15">
        <v>0</v>
      </c>
      <c r="AJ45" s="15">
        <v>0</v>
      </c>
      <c r="AK45" s="15">
        <v>0</v>
      </c>
      <c r="AL45" s="15">
        <v>0</v>
      </c>
      <c r="AM45" s="15">
        <v>1</v>
      </c>
      <c r="AN45" s="15">
        <v>0</v>
      </c>
    </row>
    <row r="46" spans="1:40" ht="16.5" customHeight="1">
      <c r="A46" s="135">
        <v>43918</v>
      </c>
      <c r="B46" s="86" t="s">
        <v>42</v>
      </c>
      <c r="C46" s="15">
        <f t="shared" si="0"/>
        <v>5</v>
      </c>
      <c r="D46" s="15">
        <v>0</v>
      </c>
      <c r="E46" s="15">
        <v>0</v>
      </c>
      <c r="F46" s="15">
        <v>0</v>
      </c>
      <c r="G46" s="15">
        <v>0</v>
      </c>
      <c r="H46" s="15">
        <v>0</v>
      </c>
      <c r="I46" s="15">
        <v>0</v>
      </c>
      <c r="J46" s="15">
        <v>0</v>
      </c>
      <c r="K46" s="15">
        <v>0</v>
      </c>
      <c r="L46" s="15">
        <v>0</v>
      </c>
      <c r="M46" s="15">
        <v>0</v>
      </c>
      <c r="N46" s="15">
        <v>0</v>
      </c>
      <c r="O46" s="15">
        <v>1</v>
      </c>
      <c r="P46" s="15">
        <v>0</v>
      </c>
      <c r="Q46" s="15">
        <v>0</v>
      </c>
      <c r="R46" s="15">
        <v>0</v>
      </c>
      <c r="S46" s="15">
        <v>0</v>
      </c>
      <c r="T46" s="15">
        <v>0</v>
      </c>
      <c r="U46" s="15">
        <v>1</v>
      </c>
      <c r="V46" s="15">
        <v>0</v>
      </c>
      <c r="W46" s="15">
        <v>0</v>
      </c>
      <c r="X46" s="15">
        <v>0</v>
      </c>
      <c r="Y46" s="15">
        <v>2</v>
      </c>
      <c r="Z46" s="15">
        <v>0</v>
      </c>
      <c r="AA46" s="15">
        <v>0</v>
      </c>
      <c r="AB46" s="15">
        <v>0</v>
      </c>
      <c r="AC46" s="15">
        <v>0</v>
      </c>
      <c r="AD46" s="15">
        <v>0</v>
      </c>
      <c r="AE46" s="15">
        <v>0</v>
      </c>
      <c r="AF46" s="15">
        <v>0</v>
      </c>
      <c r="AG46" s="15">
        <v>0</v>
      </c>
      <c r="AH46" s="15">
        <v>0</v>
      </c>
      <c r="AI46" s="15">
        <v>0</v>
      </c>
      <c r="AJ46" s="15">
        <v>1</v>
      </c>
      <c r="AK46" s="15">
        <v>0</v>
      </c>
      <c r="AL46" s="15">
        <v>0</v>
      </c>
      <c r="AM46" s="15">
        <v>0</v>
      </c>
      <c r="AN46" s="15">
        <v>0</v>
      </c>
    </row>
    <row r="47" spans="1:40" ht="16.5" customHeight="1">
      <c r="A47" s="135">
        <v>43919</v>
      </c>
      <c r="B47" s="86" t="s">
        <v>161</v>
      </c>
      <c r="C47" s="15">
        <f t="shared" si="0"/>
        <v>110</v>
      </c>
      <c r="D47" s="15">
        <v>0</v>
      </c>
      <c r="E47" s="15">
        <v>2</v>
      </c>
      <c r="F47" s="15">
        <v>0</v>
      </c>
      <c r="G47" s="15">
        <v>0</v>
      </c>
      <c r="H47" s="15">
        <v>4</v>
      </c>
      <c r="I47" s="15">
        <v>0</v>
      </c>
      <c r="J47" s="15">
        <v>0</v>
      </c>
      <c r="K47" s="15">
        <v>0</v>
      </c>
      <c r="L47" s="15">
        <v>0</v>
      </c>
      <c r="M47" s="15">
        <v>23</v>
      </c>
      <c r="N47" s="15">
        <v>2</v>
      </c>
      <c r="O47" s="15">
        <v>8</v>
      </c>
      <c r="P47" s="15">
        <v>0</v>
      </c>
      <c r="Q47" s="15">
        <v>0</v>
      </c>
      <c r="R47" s="15">
        <v>5</v>
      </c>
      <c r="S47" s="15">
        <v>0</v>
      </c>
      <c r="T47" s="15">
        <v>2</v>
      </c>
      <c r="U47" s="15">
        <v>20</v>
      </c>
      <c r="V47" s="15">
        <v>0</v>
      </c>
      <c r="W47" s="15">
        <v>0</v>
      </c>
      <c r="X47" s="15">
        <v>0</v>
      </c>
      <c r="Y47" s="15">
        <v>17</v>
      </c>
      <c r="Z47" s="15">
        <v>0</v>
      </c>
      <c r="AA47" s="15">
        <v>0</v>
      </c>
      <c r="AB47" s="15">
        <v>0</v>
      </c>
      <c r="AC47" s="15">
        <v>0</v>
      </c>
      <c r="AD47" s="15">
        <v>0</v>
      </c>
      <c r="AE47" s="15">
        <v>0</v>
      </c>
      <c r="AF47" s="15">
        <v>0</v>
      </c>
      <c r="AG47" s="15">
        <v>5</v>
      </c>
      <c r="AH47" s="15">
        <v>0</v>
      </c>
      <c r="AI47" s="15">
        <v>8</v>
      </c>
      <c r="AJ47" s="15">
        <v>3</v>
      </c>
      <c r="AK47" s="15">
        <v>0</v>
      </c>
      <c r="AL47" s="15">
        <v>7</v>
      </c>
      <c r="AM47" s="15">
        <v>1</v>
      </c>
      <c r="AN47" s="15">
        <v>3</v>
      </c>
    </row>
    <row r="48" spans="1:40" ht="16.5" customHeight="1">
      <c r="A48" s="135">
        <v>43919</v>
      </c>
      <c r="B48" s="86" t="s">
        <v>51</v>
      </c>
      <c r="C48" s="15">
        <f t="shared" si="0"/>
        <v>5</v>
      </c>
      <c r="D48" s="15">
        <v>0</v>
      </c>
      <c r="E48" s="15">
        <v>0</v>
      </c>
      <c r="F48" s="15">
        <v>0</v>
      </c>
      <c r="G48" s="15">
        <v>0</v>
      </c>
      <c r="H48" s="15">
        <v>0</v>
      </c>
      <c r="I48" s="15">
        <v>0</v>
      </c>
      <c r="J48" s="15">
        <v>0</v>
      </c>
      <c r="K48" s="15">
        <v>0</v>
      </c>
      <c r="L48" s="15">
        <v>0</v>
      </c>
      <c r="M48" s="15">
        <v>0</v>
      </c>
      <c r="N48" s="15">
        <v>0</v>
      </c>
      <c r="O48" s="15">
        <v>1</v>
      </c>
      <c r="P48" s="15">
        <v>0</v>
      </c>
      <c r="Q48" s="15">
        <v>0</v>
      </c>
      <c r="R48" s="15">
        <v>0</v>
      </c>
      <c r="S48" s="15">
        <v>0</v>
      </c>
      <c r="T48" s="15">
        <v>0</v>
      </c>
      <c r="U48" s="15">
        <v>4</v>
      </c>
      <c r="V48" s="15">
        <v>0</v>
      </c>
      <c r="W48" s="15">
        <v>0</v>
      </c>
      <c r="X48" s="15">
        <v>0</v>
      </c>
      <c r="Y48" s="15">
        <v>0</v>
      </c>
      <c r="Z48" s="15">
        <v>0</v>
      </c>
      <c r="AA48" s="15">
        <v>0</v>
      </c>
      <c r="AB48" s="15">
        <v>0</v>
      </c>
      <c r="AC48" s="15">
        <v>0</v>
      </c>
      <c r="AD48" s="15">
        <v>0</v>
      </c>
      <c r="AE48" s="15">
        <v>0</v>
      </c>
      <c r="AF48" s="15">
        <v>0</v>
      </c>
      <c r="AG48" s="15">
        <v>0</v>
      </c>
      <c r="AH48" s="15">
        <v>0</v>
      </c>
      <c r="AI48" s="15">
        <v>0</v>
      </c>
      <c r="AJ48" s="15">
        <v>0</v>
      </c>
      <c r="AK48" s="15">
        <v>0</v>
      </c>
      <c r="AL48" s="15">
        <v>0</v>
      </c>
      <c r="AM48" s="15">
        <v>0</v>
      </c>
      <c r="AN48" s="15">
        <v>0</v>
      </c>
    </row>
    <row r="49" spans="1:40" ht="16.5" customHeight="1">
      <c r="A49" s="136">
        <v>43919</v>
      </c>
      <c r="B49" s="137" t="s">
        <v>42</v>
      </c>
      <c r="C49" s="138">
        <f t="shared" si="0"/>
        <v>3</v>
      </c>
      <c r="D49" s="138">
        <v>0</v>
      </c>
      <c r="E49" s="138">
        <v>0</v>
      </c>
      <c r="F49" s="138">
        <v>0</v>
      </c>
      <c r="G49" s="138">
        <v>0</v>
      </c>
      <c r="H49" s="138">
        <v>0</v>
      </c>
      <c r="I49" s="138">
        <v>0</v>
      </c>
      <c r="J49" s="138">
        <v>0</v>
      </c>
      <c r="K49" s="138">
        <v>0</v>
      </c>
      <c r="L49" s="138">
        <v>0</v>
      </c>
      <c r="M49" s="138">
        <v>1</v>
      </c>
      <c r="N49" s="138">
        <v>0</v>
      </c>
      <c r="O49" s="138">
        <v>1</v>
      </c>
      <c r="P49" s="138">
        <v>0</v>
      </c>
      <c r="Q49" s="138">
        <v>0</v>
      </c>
      <c r="R49" s="138">
        <v>0</v>
      </c>
      <c r="S49" s="138">
        <v>0</v>
      </c>
      <c r="T49" s="138">
        <v>0</v>
      </c>
      <c r="U49" s="138">
        <v>0</v>
      </c>
      <c r="V49" s="138">
        <v>0</v>
      </c>
      <c r="W49" s="138">
        <v>0</v>
      </c>
      <c r="X49" s="138">
        <v>0</v>
      </c>
      <c r="Y49" s="138">
        <v>1</v>
      </c>
      <c r="Z49" s="138">
        <v>0</v>
      </c>
      <c r="AA49" s="138">
        <v>0</v>
      </c>
      <c r="AB49" s="138">
        <v>0</v>
      </c>
      <c r="AC49" s="138">
        <v>0</v>
      </c>
      <c r="AD49" s="138">
        <v>0</v>
      </c>
      <c r="AE49" s="138">
        <v>0</v>
      </c>
      <c r="AF49" s="138">
        <v>0</v>
      </c>
      <c r="AG49" s="138">
        <v>0</v>
      </c>
      <c r="AH49" s="138">
        <v>0</v>
      </c>
      <c r="AI49" s="138">
        <v>0</v>
      </c>
      <c r="AJ49" s="138">
        <v>0</v>
      </c>
      <c r="AK49" s="138">
        <v>0</v>
      </c>
      <c r="AL49" s="138">
        <v>0</v>
      </c>
      <c r="AM49" s="138">
        <v>0</v>
      </c>
      <c r="AN49" s="138">
        <v>0</v>
      </c>
    </row>
    <row r="50" spans="1:40" ht="16.5" customHeight="1">
      <c r="A50" s="139">
        <v>43920</v>
      </c>
      <c r="B50" s="140" t="s">
        <v>161</v>
      </c>
      <c r="C50" s="141">
        <f t="shared" ref="C50:C73" si="1">SUM(D50:AN50)</f>
        <v>190</v>
      </c>
      <c r="D50" s="141">
        <f>IF($B50="Confirmed",(COUNTIFS(Raw_Data!$C:$C,$A50,Raw_Data!$J:$J,D$1)),(IF($B50="Recovered",(COUNTIFS(Death_and_Recovered!$B:$B,$A50,Death_and_Recovered!$E:$E,$B50,Death_and_Recovered!$I:$I,D$1)),(IF($B50="Deceased",(COUNTIFS(Death_and_Recovered!$B:$B,$A50,Death_and_Recovered!$E:$E,$B50,Death_and_Recovered!$I:$I,D$1)),"0")))))</f>
        <v>1</v>
      </c>
      <c r="E50" s="141">
        <f>IF($B50="Confirmed",(COUNTIFS(Raw_Data!$C:$C,$A50,Raw_Data!$J:$J,E$1)),(IF($B50="Recovered",(COUNTIFS(Death_and_Recovered!$B:$B,$A50,Death_and_Recovered!$E:$E,$B50,Death_and_Recovered!$I:$I,E$1)),(IF($B50="Deceased",(COUNTIFS(Death_and_Recovered!$B:$B,$A50,Death_and_Recovered!$E:$E,$B50,Death_and_Recovered!$I:$I,E$1)),"0")))))</f>
        <v>2</v>
      </c>
      <c r="F50" s="141">
        <f>IF($B50="Confirmed",(COUNTIFS(Raw_Data!$C:$C,$A50,Raw_Data!$J:$J,F$1)),(IF($B50="Recovered",(COUNTIFS(Death_and_Recovered!$B:$B,$A50,Death_and_Recovered!$E:$E,$B50,Death_and_Recovered!$I:$I,F$1)),(IF($B50="Deceased",(COUNTIFS(Death_and_Recovered!$B:$B,$A50,Death_and_Recovered!$E:$E,$B50,Death_and_Recovered!$I:$I,F$1)),"0")))))</f>
        <v>0</v>
      </c>
      <c r="G50" s="141">
        <f>IF($B50="Confirmed",(COUNTIFS(Raw_Data!$C:$C,$A50,Raw_Data!$J:$J,G$1)),(IF($B50="Recovered",(COUNTIFS(Death_and_Recovered!$B:$B,$A50,Death_and_Recovered!$E:$E,$B50,Death_and_Recovered!$I:$I,G$1)),(IF($B50="Deceased",(COUNTIFS(Death_and_Recovered!$B:$B,$A50,Death_and_Recovered!$E:$E,$B50,Death_and_Recovered!$I:$I,G$1)),"0")))))</f>
        <v>0</v>
      </c>
      <c r="H50" s="141">
        <f>IF($B50="Confirmed",(COUNTIFS(Raw_Data!$C:$C,$A50,Raw_Data!$J:$J,H$1)),(IF($B50="Recovered",(COUNTIFS(Death_and_Recovered!$B:$B,$A50,Death_and_Recovered!$E:$E,$B50,Death_and_Recovered!$I:$I,H$1)),(IF($B50="Deceased",(COUNTIFS(Death_and_Recovered!$B:$B,$A50,Death_and_Recovered!$E:$E,$B50,Death_and_Recovered!$I:$I,H$1)),"0")))))</f>
        <v>0</v>
      </c>
      <c r="I50" s="141">
        <f>IF($B50="Confirmed",(COUNTIFS(Raw_Data!$C:$C,$A50,Raw_Data!$J:$J,I$1)),(IF($B50="Recovered",(COUNTIFS(Death_and_Recovered!$B:$B,$A50,Death_and_Recovered!$E:$E,$B50,Death_and_Recovered!$I:$I,I$1)),(IF($B50="Deceased",(COUNTIFS(Death_and_Recovered!$B:$B,$A50,Death_and_Recovered!$E:$E,$B50,Death_and_Recovered!$I:$I,I$1)),"0")))))</f>
        <v>5</v>
      </c>
      <c r="J50" s="141">
        <f>IF($B50="Confirmed",(COUNTIFS(Raw_Data!$C:$C,$A50,Raw_Data!$J:$J,J$1)),(IF($B50="Recovered",(COUNTIFS(Death_and_Recovered!$B:$B,$A50,Death_and_Recovered!$E:$E,$B50,Death_and_Recovered!$I:$I,J$1)),(IF($B50="Deceased",(COUNTIFS(Death_and_Recovered!$B:$B,$A50,Death_and_Recovered!$E:$E,$B50,Death_and_Recovered!$I:$I,J$1)),"0")))))</f>
        <v>1</v>
      </c>
      <c r="K50" s="141">
        <f>IF($B50="Confirmed",(COUNTIFS(Raw_Data!$C:$C,$A50,Raw_Data!$J:$J,K$1)),(IF($B50="Recovered",(COUNTIFS(Death_and_Recovered!$B:$B,$A50,Death_and_Recovered!$E:$E,$B50,Death_and_Recovered!$I:$I,K$1)),(IF($B50="Deceased",(COUNTIFS(Death_and_Recovered!$B:$B,$A50,Death_and_Recovered!$E:$E,$B50,Death_and_Recovered!$I:$I,K$1)),"0")))))</f>
        <v>0</v>
      </c>
      <c r="L50" s="141">
        <f>IF($B50="Confirmed",(COUNTIFS(Raw_Data!$C:$C,$A50,Raw_Data!$J:$J,L$1)),(IF($B50="Recovered",(COUNTIFS(Death_and_Recovered!$B:$B,$A50,Death_and_Recovered!$E:$E,$B50,Death_and_Recovered!$I:$I,L$1)),(IF($B50="Deceased",(COUNTIFS(Death_and_Recovered!$B:$B,$A50,Death_and_Recovered!$E:$E,$B50,Death_and_Recovered!$I:$I,L$1)),"0")))))</f>
        <v>0</v>
      </c>
      <c r="M50" s="141">
        <f>IF($B50="Confirmed",(COUNTIFS(Raw_Data!$C:$C,$A50,Raw_Data!$J:$J,M$1)),(IF($B50="Recovered",(COUNTIFS(Death_and_Recovered!$B:$B,$A50,Death_and_Recovered!$E:$E,$B50,Death_and_Recovered!$I:$I,M$1)),(IF($B50="Deceased",(COUNTIFS(Death_and_Recovered!$B:$B,$A50,Death_and_Recovered!$E:$E,$B50,Death_and_Recovered!$I:$I,M$1)),"0")))))</f>
        <v>25</v>
      </c>
      <c r="N50" s="141">
        <f>IF($B50="Confirmed",(COUNTIFS(Raw_Data!$C:$C,$A50,Raw_Data!$J:$J,N$1)),(IF($B50="Recovered",(COUNTIFS(Death_and_Recovered!$B:$B,$A50,Death_and_Recovered!$E:$E,$B50,Death_and_Recovered!$I:$I,N$1)),(IF($B50="Deceased",(COUNTIFS(Death_and_Recovered!$B:$B,$A50,Death_and_Recovered!$E:$E,$B50,Death_and_Recovered!$I:$I,N$1)),"0")))))</f>
        <v>0</v>
      </c>
      <c r="O50" s="141">
        <f>IF($B50="Confirmed",(COUNTIFS(Raw_Data!$C:$C,$A50,Raw_Data!$J:$J,O$1)),(IF($B50="Recovered",(COUNTIFS(Death_and_Recovered!$B:$B,$A50,Death_and_Recovered!$E:$E,$B50,Death_and_Recovered!$I:$I,O$1)),(IF($B50="Deceased",(COUNTIFS(Death_and_Recovered!$B:$B,$A50,Death_and_Recovered!$E:$E,$B50,Death_and_Recovered!$I:$I,O$1)),"0")))))</f>
        <v>7</v>
      </c>
      <c r="P50" s="141">
        <f>IF($B50="Confirmed",(COUNTIFS(Raw_Data!$C:$C,$A50,Raw_Data!$J:$J,P$1)),(IF($B50="Recovered",(COUNTIFS(Death_and_Recovered!$B:$B,$A50,Death_and_Recovered!$E:$E,$B50,Death_and_Recovered!$I:$I,P$1)),(IF($B50="Deceased",(COUNTIFS(Death_and_Recovered!$B:$B,$A50,Death_and_Recovered!$E:$E,$B50,Death_and_Recovered!$I:$I,P$1)),"0")))))</f>
        <v>1</v>
      </c>
      <c r="Q50" s="141">
        <f>IF($B50="Confirmed",(COUNTIFS(Raw_Data!$C:$C,$A50,Raw_Data!$J:$J,Q$1)),(IF($B50="Recovered",(COUNTIFS(Death_and_Recovered!$B:$B,$A50,Death_and_Recovered!$E:$E,$B50,Death_and_Recovered!$I:$I,Q$1)),(IF($B50="Deceased",(COUNTIFS(Death_and_Recovered!$B:$B,$A50,Death_and_Recovered!$E:$E,$B50,Death_and_Recovered!$I:$I,Q$1)),"0")))))</f>
        <v>0</v>
      </c>
      <c r="R50" s="141">
        <f>IF($B50="Confirmed",(COUNTIFS(Raw_Data!$C:$C,$A50,Raw_Data!$J:$J,R$1)),(IF($B50="Recovered",(COUNTIFS(Death_and_Recovered!$B:$B,$A50,Death_and_Recovered!$E:$E,$B50,Death_and_Recovered!$I:$I,R$1)),(IF($B50="Deceased",(COUNTIFS(Death_and_Recovered!$B:$B,$A50,Death_and_Recovered!$E:$E,$B50,Death_and_Recovered!$I:$I,R$1)),"0")))))</f>
        <v>11</v>
      </c>
      <c r="S50" s="141">
        <f>IF($B50="Confirmed",(COUNTIFS(Raw_Data!$C:$C,$A50,Raw_Data!$J:$J,S$1)),(IF($B50="Recovered",(COUNTIFS(Death_and_Recovered!$B:$B,$A50,Death_and_Recovered!$E:$E,$B50,Death_and_Recovered!$I:$I,S$1)),(IF($B50="Deceased",(COUNTIFS(Death_and_Recovered!$B:$B,$A50,Death_and_Recovered!$E:$E,$B50,Death_and_Recovered!$I:$I,S$1)),"0")))))</f>
        <v>0</v>
      </c>
      <c r="T50" s="141">
        <f>IF($B50="Confirmed",(COUNTIFS(Raw_Data!$C:$C,$A50,Raw_Data!$J:$J,T$1)),(IF($B50="Recovered",(COUNTIFS(Death_and_Recovered!$B:$B,$A50,Death_and_Recovered!$E:$E,$B50,Death_and_Recovered!$I:$I,T$1)),(IF($B50="Deceased",(COUNTIFS(Death_and_Recovered!$B:$B,$A50,Death_and_Recovered!$E:$E,$B50,Death_and_Recovered!$I:$I,T$1)),"0")))))</f>
        <v>8</v>
      </c>
      <c r="U50" s="141">
        <f>IF($B50="Confirmed",(COUNTIFS(Raw_Data!$C:$C,$A50,Raw_Data!$J:$J,U$1)),(IF($B50="Recovered",(COUNTIFS(Death_and_Recovered!$B:$B,$A50,Death_and_Recovered!$E:$E,$B50,Death_and_Recovered!$I:$I,U$1)),(IF($B50="Deceased",(COUNTIFS(Death_and_Recovered!$B:$B,$A50,Death_and_Recovered!$E:$E,$B50,Death_and_Recovered!$I:$I,U$1)),"0")))))</f>
        <v>32</v>
      </c>
      <c r="V50" s="141">
        <f>IF($B50="Confirmed",(COUNTIFS(Raw_Data!$C:$C,$A50,Raw_Data!$J:$J,V$1)),(IF($B50="Recovered",(COUNTIFS(Death_and_Recovered!$B:$B,$A50,Death_and_Recovered!$E:$E,$B50,Death_and_Recovered!$I:$I,V$1)),(IF($B50="Deceased",(COUNTIFS(Death_and_Recovered!$B:$B,$A50,Death_and_Recovered!$E:$E,$B50,Death_and_Recovered!$I:$I,V$1)),"0")))))</f>
        <v>0</v>
      </c>
      <c r="W50" s="141">
        <f>IF($B50="Confirmed",(COUNTIFS(Raw_Data!$C:$C,$A50,Raw_Data!$J:$J,W$1)),(IF($B50="Recovered",(COUNTIFS(Death_and_Recovered!$B:$B,$A50,Death_and_Recovered!$E:$E,$B50,Death_and_Recovered!$I:$I,W$1)),(IF($B50="Deceased",(COUNTIFS(Death_and_Recovered!$B:$B,$A50,Death_and_Recovered!$E:$E,$B50,Death_and_Recovered!$I:$I,W$1)),"0")))))</f>
        <v>0</v>
      </c>
      <c r="X50" s="141">
        <f>IF($B50="Confirmed",(COUNTIFS(Raw_Data!$C:$C,$A50,Raw_Data!$J:$J,X$1)),(IF($B50="Recovered",(COUNTIFS(Death_and_Recovered!$B:$B,$A50,Death_and_Recovered!$E:$E,$B50,Death_and_Recovered!$I:$I,X$1)),(IF($B50="Deceased",(COUNTIFS(Death_and_Recovered!$B:$B,$A50,Death_and_Recovered!$E:$E,$B50,Death_and_Recovered!$I:$I,X$1)),"0")))))</f>
        <v>8</v>
      </c>
      <c r="Y50" s="141">
        <f>IF($B50="Confirmed",(COUNTIFS(Raw_Data!$C:$C,$A50,Raw_Data!$J:$J,Y$1)),(IF($B50="Recovered",(COUNTIFS(Death_and_Recovered!$B:$B,$A50,Death_and_Recovered!$E:$E,$B50,Death_and_Recovered!$I:$I,Y$1)),(IF($B50="Deceased",(COUNTIFS(Death_and_Recovered!$B:$B,$A50,Death_and_Recovered!$E:$E,$B50,Death_and_Recovered!$I:$I,Y$1)),"0")))))</f>
        <v>17</v>
      </c>
      <c r="Z50" s="141">
        <f>IF($B50="Confirmed",(COUNTIFS(Raw_Data!$C:$C,$A50,Raw_Data!$J:$J,Z$1)),(IF($B50="Recovered",(COUNTIFS(Death_and_Recovered!$B:$B,$A50,Death_and_Recovered!$E:$E,$B50,Death_and_Recovered!$I:$I,Z$1)),(IF($B50="Deceased",(COUNTIFS(Death_and_Recovered!$B:$B,$A50,Death_and_Recovered!$E:$E,$B50,Death_and_Recovered!$I:$I,Z$1)),"0")))))</f>
        <v>0</v>
      </c>
      <c r="AA50" s="141">
        <f>IF($B50="Confirmed",(COUNTIFS(Raw_Data!$C:$C,$A50,Raw_Data!$J:$J,AA$1)),(IF($B50="Recovered",(COUNTIFS(Death_and_Recovered!$B:$B,$A50,Death_and_Recovered!$E:$E,$B50,Death_and_Recovered!$I:$I,AA$1)),(IF($B50="Deceased",(COUNTIFS(Death_and_Recovered!$B:$B,$A50,Death_and_Recovered!$E:$E,$B50,Death_and_Recovered!$I:$I,AA$1)),"0")))))</f>
        <v>0</v>
      </c>
      <c r="AB50" s="141">
        <f>IF($B50="Confirmed",(COUNTIFS(Raw_Data!$C:$C,$A50,Raw_Data!$J:$J,AB$1)),(IF($B50="Recovered",(COUNTIFS(Death_and_Recovered!$B:$B,$A50,Death_and_Recovered!$E:$E,$B50,Death_and_Recovered!$I:$I,AB$1)),(IF($B50="Deceased",(COUNTIFS(Death_and_Recovered!$B:$B,$A50,Death_and_Recovered!$E:$E,$B50,Death_and_Recovered!$I:$I,AB$1)),"0")))))</f>
        <v>0</v>
      </c>
      <c r="AC50" s="141">
        <f>IF($B50="Confirmed",(COUNTIFS(Raw_Data!$C:$C,$A50,Raw_Data!$J:$J,AC$1)),(IF($B50="Recovered",(COUNTIFS(Death_and_Recovered!$B:$B,$A50,Death_and_Recovered!$E:$E,$B50,Death_and_Recovered!$I:$I,AC$1)),(IF($B50="Deceased",(COUNTIFS(Death_and_Recovered!$B:$B,$A50,Death_and_Recovered!$E:$E,$B50,Death_and_Recovered!$I:$I,AC$1)),"0")))))</f>
        <v>0</v>
      </c>
      <c r="AD50" s="141">
        <f>IF($B50="Confirmed",(COUNTIFS(Raw_Data!$C:$C,$A50,Raw_Data!$J:$J,AD$1)),(IF($B50="Recovered",(COUNTIFS(Death_and_Recovered!$B:$B,$A50,Death_and_Recovered!$E:$E,$B50,Death_and_Recovered!$I:$I,AD$1)),(IF($B50="Deceased",(COUNTIFS(Death_and_Recovered!$B:$B,$A50,Death_and_Recovered!$E:$E,$B50,Death_and_Recovered!$I:$I,AD$1)),"0")))))</f>
        <v>0</v>
      </c>
      <c r="AE50" s="141">
        <f>IF($B50="Confirmed",(COUNTIFS(Raw_Data!$C:$C,$A50,Raw_Data!$J:$J,AE$1)),(IF($B50="Recovered",(COUNTIFS(Death_and_Recovered!$B:$B,$A50,Death_and_Recovered!$E:$E,$B50,Death_and_Recovered!$I:$I,AE$1)),(IF($B50="Deceased",(COUNTIFS(Death_and_Recovered!$B:$B,$A50,Death_and_Recovered!$E:$E,$B50,Death_and_Recovered!$I:$I,AE$1)),"0")))))</f>
        <v>0</v>
      </c>
      <c r="AF50" s="141">
        <f>IF($B50="Confirmed",(COUNTIFS(Raw_Data!$C:$C,$A50,Raw_Data!$J:$J,AF$1)),(IF($B50="Recovered",(COUNTIFS(Death_and_Recovered!$B:$B,$A50,Death_and_Recovered!$E:$E,$B50,Death_and_Recovered!$I:$I,AF$1)),(IF($B50="Deceased",(COUNTIFS(Death_and_Recovered!$B:$B,$A50,Death_and_Recovered!$E:$E,$B50,Death_and_Recovered!$I:$I,AF$1)),"0")))))</f>
        <v>3</v>
      </c>
      <c r="AG50" s="141">
        <f>IF($B50="Confirmed",(COUNTIFS(Raw_Data!$C:$C,$A50,Raw_Data!$J:$J,AG$1)),(IF($B50="Recovered",(COUNTIFS(Death_and_Recovered!$B:$B,$A50,Death_and_Recovered!$E:$E,$B50,Death_and_Recovered!$I:$I,AG$1)),(IF($B50="Deceased",(COUNTIFS(Death_and_Recovered!$B:$B,$A50,Death_and_Recovered!$E:$E,$B50,Death_and_Recovered!$I:$I,AG$1)),"0")))))</f>
        <v>20</v>
      </c>
      <c r="AH50" s="141">
        <f>IF($B50="Confirmed",(COUNTIFS(Raw_Data!$C:$C,$A50,Raw_Data!$J:$J,AH$1)),(IF($B50="Recovered",(COUNTIFS(Death_and_Recovered!$B:$B,$A50,Death_and_Recovered!$E:$E,$B50,Death_and_Recovered!$I:$I,AH$1)),(IF($B50="Deceased",(COUNTIFS(Death_and_Recovered!$B:$B,$A50,Death_and_Recovered!$E:$E,$B50,Death_and_Recovered!$I:$I,AH$1)),"0")))))</f>
        <v>0</v>
      </c>
      <c r="AI50" s="141">
        <f>IF($B50="Confirmed",(COUNTIFS(Raw_Data!$C:$C,$A50,Raw_Data!$J:$J,AI$1)),(IF($B50="Recovered",(COUNTIFS(Death_and_Recovered!$B:$B,$A50,Death_and_Recovered!$E:$E,$B50,Death_and_Recovered!$I:$I,AI$1)),(IF($B50="Deceased",(COUNTIFS(Death_and_Recovered!$B:$B,$A50,Death_and_Recovered!$E:$E,$B50,Death_and_Recovered!$I:$I,AI$1)),"0")))))</f>
        <v>17</v>
      </c>
      <c r="AJ50" s="141">
        <f>IF($B50="Confirmed",(COUNTIFS(Raw_Data!$C:$C,$A50,Raw_Data!$J:$J,AJ$1)),(IF($B50="Recovered",(COUNTIFS(Death_and_Recovered!$B:$B,$A50,Death_and_Recovered!$E:$E,$B50,Death_and_Recovered!$I:$I,AJ$1)),(IF($B50="Deceased",(COUNTIFS(Death_and_Recovered!$B:$B,$A50,Death_and_Recovered!$E:$E,$B50,Death_and_Recovered!$I:$I,AJ$1)),"0")))))</f>
        <v>7</v>
      </c>
      <c r="AK50" s="141">
        <f>IF($B50="Confirmed",(COUNTIFS(Raw_Data!$C:$C,$A50,Raw_Data!$J:$J,AK$1)),(IF($B50="Recovered",(COUNTIFS(Death_and_Recovered!$B:$B,$A50,Death_and_Recovered!$E:$E,$B50,Death_and_Recovered!$I:$I,AK$1)),(IF($B50="Deceased",(COUNTIFS(Death_and_Recovered!$B:$B,$A50,Death_and_Recovered!$E:$E,$B50,Death_and_Recovered!$I:$I,AK$1)),"0")))))</f>
        <v>0</v>
      </c>
      <c r="AL50" s="141">
        <f>IF($B50="Confirmed",(COUNTIFS(Raw_Data!$C:$C,$A50,Raw_Data!$J:$J,AL$1)),(IF($B50="Recovered",(COUNTIFS(Death_and_Recovered!$B:$B,$A50,Death_and_Recovered!$E:$E,$B50,Death_and_Recovered!$I:$I,AL$1)),(IF($B50="Deceased",(COUNTIFS(Death_and_Recovered!$B:$B,$A50,Death_and_Recovered!$E:$E,$B50,Death_and_Recovered!$I:$I,AL$1)),"0")))))</f>
        <v>24</v>
      </c>
      <c r="AM50" s="141">
        <f>IF($B50="Confirmed",(COUNTIFS(Raw_Data!$C:$C,$A50,Raw_Data!$J:$J,AM$1)),(IF($B50="Recovered",(COUNTIFS(Death_and_Recovered!$B:$B,$A50,Death_and_Recovered!$E:$E,$B50,Death_and_Recovered!$I:$I,AM$1)),(IF($B50="Deceased",(COUNTIFS(Death_and_Recovered!$B:$B,$A50,Death_and_Recovered!$E:$E,$B50,Death_and_Recovered!$I:$I,AM$1)),"0")))))</f>
        <v>0</v>
      </c>
      <c r="AN50" s="141">
        <f>IF($B50="Confirmed",(COUNTIFS(Raw_Data!$C:$C,$A50,Raw_Data!$J:$J,AN$1)),(IF($B50="Recovered",(COUNTIFS(Death_and_Recovered!$B:$B,$A50,Death_and_Recovered!$E:$E,$B50,Death_and_Recovered!$I:$I,AN$1)),(IF($B50="Deceased",(COUNTIFS(Death_and_Recovered!$B:$B,$A50,Death_and_Recovered!$E:$E,$B50,Death_and_Recovered!$I:$I,AN$1)),"0")))))</f>
        <v>1</v>
      </c>
    </row>
    <row r="51" spans="1:40" ht="16.5" customHeight="1">
      <c r="A51" s="143">
        <v>43920</v>
      </c>
      <c r="B51" s="86" t="s">
        <v>51</v>
      </c>
      <c r="C51" s="15">
        <f t="shared" si="1"/>
        <v>49</v>
      </c>
      <c r="D51" s="15">
        <f>IF($B51="Confirmed",(COUNTIFS(Raw_Data!$C:$C,$A51,Raw_Data!$J:$J,D$1)),(IF($B51="Recovered",(COUNTIFS(Death_and_Recovered!$B:$B,$A51,Death_and_Recovered!$E:$E,$B51,Death_and_Recovered!$I:$I,D$1)),(IF($B51="Deceased",(COUNTIFS(Death_and_Recovered!$B:$B,$A51,Death_and_Recovered!$E:$E,$B51,Death_and_Recovered!$I:$I,D$1)),"0")))))</f>
        <v>0</v>
      </c>
      <c r="E51" s="15">
        <f>IF($B51="Confirmed",(COUNTIFS(Raw_Data!$C:$C,$A51,Raw_Data!$J:$J,E$1)),(IF($B51="Recovered",(COUNTIFS(Death_and_Recovered!$B:$B,$A51,Death_and_Recovered!$E:$E,$B51,Death_and_Recovered!$I:$I,E$1)),(IF($B51="Deceased",(COUNTIFS(Death_and_Recovered!$B:$B,$A51,Death_and_Recovered!$E:$E,$B51,Death_and_Recovered!$I:$I,E$1)),"0")))))</f>
        <v>0</v>
      </c>
      <c r="F51" s="15">
        <f>IF($B51="Confirmed",(COUNTIFS(Raw_Data!$C:$C,$A51,Raw_Data!$J:$J,F$1)),(IF($B51="Recovered",(COUNTIFS(Death_and_Recovered!$B:$B,$A51,Death_and_Recovered!$E:$E,$B51,Death_and_Recovered!$I:$I,F$1)),(IF($B51="Deceased",(COUNTIFS(Death_and_Recovered!$B:$B,$A51,Death_and_Recovered!$E:$E,$B51,Death_and_Recovered!$I:$I,F$1)),"0")))))</f>
        <v>0</v>
      </c>
      <c r="G51" s="15">
        <f>IF($B51="Confirmed",(COUNTIFS(Raw_Data!$C:$C,$A51,Raw_Data!$J:$J,G$1)),(IF($B51="Recovered",(COUNTIFS(Death_and_Recovered!$B:$B,$A51,Death_and_Recovered!$E:$E,$B51,Death_and_Recovered!$I:$I,G$1)),(IF($B51="Deceased",(COUNTIFS(Death_and_Recovered!$B:$B,$A51,Death_and_Recovered!$E:$E,$B51,Death_and_Recovered!$I:$I,G$1)),"0")))))</f>
        <v>0</v>
      </c>
      <c r="H51" s="15">
        <f>IF($B51="Confirmed",(COUNTIFS(Raw_Data!$C:$C,$A51,Raw_Data!$J:$J,H$1)),(IF($B51="Recovered",(COUNTIFS(Death_and_Recovered!$B:$B,$A51,Death_and_Recovered!$E:$E,$B51,Death_and_Recovered!$I:$I,H$1)),(IF($B51="Deceased",(COUNTIFS(Death_and_Recovered!$B:$B,$A51,Death_and_Recovered!$E:$E,$B51,Death_and_Recovered!$I:$I,H$1)),"0")))))</f>
        <v>0</v>
      </c>
      <c r="I51" s="15">
        <f>IF($B51="Confirmed",(COUNTIFS(Raw_Data!$C:$C,$A51,Raw_Data!$J:$J,I$1)),(IF($B51="Recovered",(COUNTIFS(Death_and_Recovered!$B:$B,$A51,Death_and_Recovered!$E:$E,$B51,Death_and_Recovered!$I:$I,I$1)),(IF($B51="Deceased",(COUNTIFS(Death_and_Recovered!$B:$B,$A51,Death_and_Recovered!$E:$E,$B51,Death_and_Recovered!$I:$I,I$1)),"0")))))</f>
        <v>0</v>
      </c>
      <c r="J51" s="15">
        <f>IF($B51="Confirmed",(COUNTIFS(Raw_Data!$C:$C,$A51,Raw_Data!$J:$J,J$1)),(IF($B51="Recovered",(COUNTIFS(Death_and_Recovered!$B:$B,$A51,Death_and_Recovered!$E:$E,$B51,Death_and_Recovered!$I:$I,J$1)),(IF($B51="Deceased",(COUNTIFS(Death_and_Recovered!$B:$B,$A51,Death_and_Recovered!$E:$E,$B51,Death_and_Recovered!$I:$I,J$1)),"0")))))</f>
        <v>0</v>
      </c>
      <c r="K51" s="15">
        <f>IF($B51="Confirmed",(COUNTIFS(Raw_Data!$C:$C,$A51,Raw_Data!$J:$J,K$1)),(IF($B51="Recovered",(COUNTIFS(Death_and_Recovered!$B:$B,$A51,Death_and_Recovered!$E:$E,$B51,Death_and_Recovered!$I:$I,K$1)),(IF($B51="Deceased",(COUNTIFS(Death_and_Recovered!$B:$B,$A51,Death_and_Recovered!$E:$E,$B51,Death_and_Recovered!$I:$I,K$1)),"0")))))</f>
        <v>0</v>
      </c>
      <c r="L51" s="15">
        <f>IF($B51="Confirmed",(COUNTIFS(Raw_Data!$C:$C,$A51,Raw_Data!$J:$J,L$1)),(IF($B51="Recovered",(COUNTIFS(Death_and_Recovered!$B:$B,$A51,Death_and_Recovered!$E:$E,$B51,Death_and_Recovered!$I:$I,L$1)),(IF($B51="Deceased",(COUNTIFS(Death_and_Recovered!$B:$B,$A51,Death_and_Recovered!$E:$E,$B51,Death_and_Recovered!$I:$I,L$1)),"0")))))</f>
        <v>0</v>
      </c>
      <c r="M51" s="15">
        <f>IF($B51="Confirmed",(COUNTIFS(Raw_Data!$C:$C,$A51,Raw_Data!$J:$J,M$1)),(IF($B51="Recovered",(COUNTIFS(Death_and_Recovered!$B:$B,$A51,Death_and_Recovered!$E:$E,$B51,Death_and_Recovered!$I:$I,M$1)),(IF($B51="Deceased",(COUNTIFS(Death_and_Recovered!$B:$B,$A51,Death_and_Recovered!$E:$E,$B51,Death_and_Recovered!$I:$I,M$1)),"0")))))</f>
        <v>0</v>
      </c>
      <c r="N51" s="15">
        <f>IF($B51="Confirmed",(COUNTIFS(Raw_Data!$C:$C,$A51,Raw_Data!$J:$J,N$1)),(IF($B51="Recovered",(COUNTIFS(Death_and_Recovered!$B:$B,$A51,Death_and_Recovered!$E:$E,$B51,Death_and_Recovered!$I:$I,N$1)),(IF($B51="Deceased",(COUNTIFS(Death_and_Recovered!$B:$B,$A51,Death_and_Recovered!$E:$E,$B51,Death_and_Recovered!$I:$I,N$1)),"0")))))</f>
        <v>0</v>
      </c>
      <c r="O51" s="15">
        <f>IF($B51="Confirmed",(COUNTIFS(Raw_Data!$C:$C,$A51,Raw_Data!$J:$J,O$1)),(IF($B51="Recovered",(COUNTIFS(Death_and_Recovered!$B:$B,$A51,Death_and_Recovered!$E:$E,$B51,Death_and_Recovered!$I:$I,O$1)),(IF($B51="Deceased",(COUNTIFS(Death_and_Recovered!$B:$B,$A51,Death_and_Recovered!$E:$E,$B51,Death_and_Recovered!$I:$I,O$1)),"0")))))</f>
        <v>2</v>
      </c>
      <c r="P51" s="15">
        <f>IF($B51="Confirmed",(COUNTIFS(Raw_Data!$C:$C,$A51,Raw_Data!$J:$J,P$1)),(IF($B51="Recovered",(COUNTIFS(Death_and_Recovered!$B:$B,$A51,Death_and_Recovered!$E:$E,$B51,Death_and_Recovered!$I:$I,P$1)),(IF($B51="Deceased",(COUNTIFS(Death_and_Recovered!$B:$B,$A51,Death_and_Recovered!$E:$E,$B51,Death_and_Recovered!$I:$I,P$1)),"0")))))</f>
        <v>6</v>
      </c>
      <c r="Q51" s="15">
        <f>IF($B51="Confirmed",(COUNTIFS(Raw_Data!$C:$C,$A51,Raw_Data!$J:$J,Q$1)),(IF($B51="Recovered",(COUNTIFS(Death_and_Recovered!$B:$B,$A51,Death_and_Recovered!$E:$E,$B51,Death_and_Recovered!$I:$I,Q$1)),(IF($B51="Deceased",(COUNTIFS(Death_and_Recovered!$B:$B,$A51,Death_and_Recovered!$E:$E,$B51,Death_and_Recovered!$I:$I,Q$1)),"0")))))</f>
        <v>0</v>
      </c>
      <c r="R51" s="15">
        <f>IF($B51="Confirmed",(COUNTIFS(Raw_Data!$C:$C,$A51,Raw_Data!$J:$J,R$1)),(IF($B51="Recovered",(COUNTIFS(Death_and_Recovered!$B:$B,$A51,Death_and_Recovered!$E:$E,$B51,Death_and_Recovered!$I:$I,R$1)),(IF($B51="Deceased",(COUNTIFS(Death_and_Recovered!$B:$B,$A51,Death_and_Recovered!$E:$E,$B51,Death_and_Recovered!$I:$I,R$1)),"0")))))</f>
        <v>0</v>
      </c>
      <c r="S51" s="15">
        <f>IF($B51="Confirmed",(COUNTIFS(Raw_Data!$C:$C,$A51,Raw_Data!$J:$J,S$1)),(IF($B51="Recovered",(COUNTIFS(Death_and_Recovered!$B:$B,$A51,Death_and_Recovered!$E:$E,$B51,Death_and_Recovered!$I:$I,S$1)),(IF($B51="Deceased",(COUNTIFS(Death_and_Recovered!$B:$B,$A51,Death_and_Recovered!$E:$E,$B51,Death_and_Recovered!$I:$I,S$1)),"0")))))</f>
        <v>0</v>
      </c>
      <c r="T51" s="15">
        <f>IF($B51="Confirmed",(COUNTIFS(Raw_Data!$C:$C,$A51,Raw_Data!$J:$J,T$1)),(IF($B51="Recovered",(COUNTIFS(Death_and_Recovered!$B:$B,$A51,Death_and_Recovered!$E:$E,$B51,Death_and_Recovered!$I:$I,T$1)),(IF($B51="Deceased",(COUNTIFS(Death_and_Recovered!$B:$B,$A51,Death_and_Recovered!$E:$E,$B51,Death_and_Recovered!$I:$I,T$1)),"0")))))</f>
        <v>1</v>
      </c>
      <c r="U51" s="86">
        <v>4</v>
      </c>
      <c r="V51" s="15">
        <f>IF($B51="Confirmed",(COUNTIFS(Raw_Data!$C:$C,$A51,Raw_Data!$J:$J,V$1)),(IF($B51="Recovered",(COUNTIFS(Death_and_Recovered!$B:$B,$A51,Death_and_Recovered!$E:$E,$B51,Death_and_Recovered!$I:$I,V$1)),(IF($B51="Deceased",(COUNTIFS(Death_and_Recovered!$B:$B,$A51,Death_and_Recovered!$E:$E,$B51,Death_and_Recovered!$I:$I,V$1)),"0")))))</f>
        <v>0</v>
      </c>
      <c r="W51" s="15">
        <f>IF($B51="Confirmed",(COUNTIFS(Raw_Data!$C:$C,$A51,Raw_Data!$J:$J,W$1)),(IF($B51="Recovered",(COUNTIFS(Death_and_Recovered!$B:$B,$A51,Death_and_Recovered!$E:$E,$B51,Death_and_Recovered!$I:$I,W$1)),(IF($B51="Deceased",(COUNTIFS(Death_and_Recovered!$B:$B,$A51,Death_and_Recovered!$E:$E,$B51,Death_and_Recovered!$I:$I,W$1)),"0")))))</f>
        <v>0</v>
      </c>
      <c r="X51" s="15">
        <f>IF($B51="Confirmed",(COUNTIFS(Raw_Data!$C:$C,$A51,Raw_Data!$J:$J,X$1)),(IF($B51="Recovered",(COUNTIFS(Death_and_Recovered!$B:$B,$A51,Death_and_Recovered!$E:$E,$B51,Death_and_Recovered!$I:$I,X$1)),(IF($B51="Deceased",(COUNTIFS(Death_and_Recovered!$B:$B,$A51,Death_and_Recovered!$E:$E,$B51,Death_and_Recovered!$I:$I,X$1)),"0")))))</f>
        <v>0</v>
      </c>
      <c r="Y51" s="15">
        <f>IF($B51="Confirmed",(COUNTIFS(Raw_Data!$C:$C,$A51,Raw_Data!$J:$J,Y$1)),(IF($B51="Recovered",(COUNTIFS(Death_and_Recovered!$B:$B,$A51,Death_and_Recovered!$E:$E,$B51,Death_and_Recovered!$I:$I,Y$1)),(IF($B51="Deceased",(COUNTIFS(Death_and_Recovered!$B:$B,$A51,Death_and_Recovered!$E:$E,$B51,Death_and_Recovered!$I:$I,Y$1)),"0")))))</f>
        <v>14</v>
      </c>
      <c r="Z51" s="15">
        <f>IF($B51="Confirmed",(COUNTIFS(Raw_Data!$C:$C,$A51,Raw_Data!$J:$J,Z$1)),(IF($B51="Recovered",(COUNTIFS(Death_and_Recovered!$B:$B,$A51,Death_and_Recovered!$E:$E,$B51,Death_and_Recovered!$I:$I,Z$1)),(IF($B51="Deceased",(COUNTIFS(Death_and_Recovered!$B:$B,$A51,Death_and_Recovered!$E:$E,$B51,Death_and_Recovered!$I:$I,Z$1)),"0")))))</f>
        <v>0</v>
      </c>
      <c r="AA51" s="15">
        <f>IF($B51="Confirmed",(COUNTIFS(Raw_Data!$C:$C,$A51,Raw_Data!$J:$J,AA$1)),(IF($B51="Recovered",(COUNTIFS(Death_and_Recovered!$B:$B,$A51,Death_and_Recovered!$E:$E,$B51,Death_and_Recovered!$I:$I,AA$1)),(IF($B51="Deceased",(COUNTIFS(Death_and_Recovered!$B:$B,$A51,Death_and_Recovered!$E:$E,$B51,Death_and_Recovered!$I:$I,AA$1)),"0")))))</f>
        <v>0</v>
      </c>
      <c r="AB51" s="15">
        <f>IF($B51="Confirmed",(COUNTIFS(Raw_Data!$C:$C,$A51,Raw_Data!$J:$J,AB$1)),(IF($B51="Recovered",(COUNTIFS(Death_and_Recovered!$B:$B,$A51,Death_and_Recovered!$E:$E,$B51,Death_and_Recovered!$I:$I,AB$1)),(IF($B51="Deceased",(COUNTIFS(Death_and_Recovered!$B:$B,$A51,Death_and_Recovered!$E:$E,$B51,Death_and_Recovered!$I:$I,AB$1)),"0")))))</f>
        <v>0</v>
      </c>
      <c r="AC51" s="15">
        <f>IF($B51="Confirmed",(COUNTIFS(Raw_Data!$C:$C,$A51,Raw_Data!$J:$J,AC$1)),(IF($B51="Recovered",(COUNTIFS(Death_and_Recovered!$B:$B,$A51,Death_and_Recovered!$E:$E,$B51,Death_and_Recovered!$I:$I,AC$1)),(IF($B51="Deceased",(COUNTIFS(Death_and_Recovered!$B:$B,$A51,Death_and_Recovered!$E:$E,$B51,Death_and_Recovered!$I:$I,AC$1)),"0")))))</f>
        <v>0</v>
      </c>
      <c r="AD51" s="15">
        <f>IF($B51="Confirmed",(COUNTIFS(Raw_Data!$C:$C,$A51,Raw_Data!$J:$J,AD$1)),(IF($B51="Recovered",(COUNTIFS(Death_and_Recovered!$B:$B,$A51,Death_and_Recovered!$E:$E,$B51,Death_and_Recovered!$I:$I,AD$1)),(IF($B51="Deceased",(COUNTIFS(Death_and_Recovered!$B:$B,$A51,Death_and_Recovered!$E:$E,$B51,Death_and_Recovered!$I:$I,AD$1)),"0")))))</f>
        <v>0</v>
      </c>
      <c r="AE51" s="15">
        <f>IF($B51="Confirmed",(COUNTIFS(Raw_Data!$C:$C,$A51,Raw_Data!$J:$J,AE$1)),(IF($B51="Recovered",(COUNTIFS(Death_and_Recovered!$B:$B,$A51,Death_and_Recovered!$E:$E,$B51,Death_and_Recovered!$I:$I,AE$1)),(IF($B51="Deceased",(COUNTIFS(Death_and_Recovered!$B:$B,$A51,Death_and_Recovered!$E:$E,$B51,Death_and_Recovered!$I:$I,AE$1)),"0")))))</f>
        <v>0</v>
      </c>
      <c r="AF51" s="15">
        <f>IF($B51="Confirmed",(COUNTIFS(Raw_Data!$C:$C,$A51,Raw_Data!$J:$J,AF$1)),(IF($B51="Recovered",(COUNTIFS(Death_and_Recovered!$B:$B,$A51,Death_and_Recovered!$E:$E,$B51,Death_and_Recovered!$I:$I,AF$1)),(IF($B51="Deceased",(COUNTIFS(Death_and_Recovered!$B:$B,$A51,Death_and_Recovered!$E:$E,$B51,Death_and_Recovered!$I:$I,AF$1)),"0")))))</f>
        <v>0</v>
      </c>
      <c r="AG51" s="15">
        <f>IF($B51="Confirmed",(COUNTIFS(Raw_Data!$C:$C,$A51,Raw_Data!$J:$J,AG$1)),(IF($B51="Recovered",(COUNTIFS(Death_and_Recovered!$B:$B,$A51,Death_and_Recovered!$E:$E,$B51,Death_and_Recovered!$I:$I,AG$1)),(IF($B51="Deceased",(COUNTIFS(Death_and_Recovered!$B:$B,$A51,Death_and_Recovered!$E:$E,$B51,Death_and_Recovered!$I:$I,AG$1)),"0")))))</f>
        <v>0</v>
      </c>
      <c r="AH51" s="15">
        <f>IF($B51="Confirmed",(COUNTIFS(Raw_Data!$C:$C,$A51,Raw_Data!$J:$J,AH$1)),(IF($B51="Recovered",(COUNTIFS(Death_and_Recovered!$B:$B,$A51,Death_and_Recovered!$E:$E,$B51,Death_and_Recovered!$I:$I,AH$1)),(IF($B51="Deceased",(COUNTIFS(Death_and_Recovered!$B:$B,$A51,Death_and_Recovered!$E:$E,$B51,Death_and_Recovered!$I:$I,AH$1)),"0")))))</f>
        <v>0</v>
      </c>
      <c r="AI51" s="86">
        <v>2</v>
      </c>
      <c r="AJ51" s="15">
        <f>IF($B51="Confirmed",(COUNTIFS(Raw_Data!$C:$C,$A51,Raw_Data!$J:$J,AJ$1)),(IF($B51="Recovered",(COUNTIFS(Death_and_Recovered!$B:$B,$A51,Death_and_Recovered!$E:$E,$B51,Death_and_Recovered!$I:$I,AJ$1)),(IF($B51="Deceased",(COUNTIFS(Death_and_Recovered!$B:$B,$A51,Death_and_Recovered!$E:$E,$B51,Death_and_Recovered!$I:$I,AJ$1)),"0")))))</f>
        <v>13</v>
      </c>
      <c r="AK51" s="15">
        <f>IF($B51="Confirmed",(COUNTIFS(Raw_Data!$C:$C,$A51,Raw_Data!$J:$J,AK$1)),(IF($B51="Recovered",(COUNTIFS(Death_and_Recovered!$B:$B,$A51,Death_and_Recovered!$E:$E,$B51,Death_and_Recovered!$I:$I,AK$1)),(IF($B51="Deceased",(COUNTIFS(Death_and_Recovered!$B:$B,$A51,Death_and_Recovered!$E:$E,$B51,Death_and_Recovered!$I:$I,AK$1)),"0")))))</f>
        <v>0</v>
      </c>
      <c r="AL51" s="15">
        <f>IF($B51="Confirmed",(COUNTIFS(Raw_Data!$C:$C,$A51,Raw_Data!$J:$J,AL$1)),(IF($B51="Recovered",(COUNTIFS(Death_and_Recovered!$B:$B,$A51,Death_and_Recovered!$E:$E,$B51,Death_and_Recovered!$I:$I,AL$1)),(IF($B51="Deceased",(COUNTIFS(Death_and_Recovered!$B:$B,$A51,Death_and_Recovered!$E:$E,$B51,Death_and_Recovered!$I:$I,AL$1)),"0")))))</f>
        <v>6</v>
      </c>
      <c r="AM51" s="86">
        <v>1</v>
      </c>
      <c r="AN51" s="15">
        <f>IF($B51="Confirmed",(COUNTIFS(Raw_Data!$C:$C,$A51,Raw_Data!$J:$J,AN$1)),(IF($B51="Recovered",(COUNTIFS(Death_and_Recovered!$B:$B,$A51,Death_and_Recovered!$E:$E,$B51,Death_and_Recovered!$I:$I,AN$1)),(IF($B51="Deceased",(COUNTIFS(Death_and_Recovered!$B:$B,$A51,Death_and_Recovered!$E:$E,$B51,Death_and_Recovered!$I:$I,AN$1)),"0")))))</f>
        <v>0</v>
      </c>
    </row>
    <row r="52" spans="1:40" ht="16.5" customHeight="1">
      <c r="A52" s="143">
        <v>43920</v>
      </c>
      <c r="B52" s="86" t="s">
        <v>42</v>
      </c>
      <c r="C52" s="15">
        <f t="shared" si="1"/>
        <v>13</v>
      </c>
      <c r="D52" s="15">
        <f>IF($B52="Confirmed",(COUNTIFS(Raw_Data!$C:$C,$A52,Raw_Data!$J:$J,D$1)),(IF($B52="Recovered",(COUNTIFS(Death_and_Recovered!$B:$B,$A52,Death_and_Recovered!$E:$E,$B52,Death_and_Recovered!$I:$I,D$1)),(IF($B52="Deceased",(COUNTIFS(Death_and_Recovered!$B:$B,$A52,Death_and_Recovered!$E:$E,$B52,Death_and_Recovered!$I:$I,D$1)),"0")))))</f>
        <v>0</v>
      </c>
      <c r="E52" s="15">
        <f>IF($B52="Confirmed",(COUNTIFS(Raw_Data!$C:$C,$A52,Raw_Data!$J:$J,E$1)),(IF($B52="Recovered",(COUNTIFS(Death_and_Recovered!$B:$B,$A52,Death_and_Recovered!$E:$E,$B52,Death_and_Recovered!$I:$I,E$1)),(IF($B52="Deceased",(COUNTIFS(Death_and_Recovered!$B:$B,$A52,Death_and_Recovered!$E:$E,$B52,Death_and_Recovered!$I:$I,E$1)),"0")))))</f>
        <v>0</v>
      </c>
      <c r="F52" s="15">
        <f>IF($B52="Confirmed",(COUNTIFS(Raw_Data!$C:$C,$A52,Raw_Data!$J:$J,F$1)),(IF($B52="Recovered",(COUNTIFS(Death_and_Recovered!$B:$B,$A52,Death_and_Recovered!$E:$E,$B52,Death_and_Recovered!$I:$I,F$1)),(IF($B52="Deceased",(COUNTIFS(Death_and_Recovered!$B:$B,$A52,Death_and_Recovered!$E:$E,$B52,Death_and_Recovered!$I:$I,F$1)),"0")))))</f>
        <v>0</v>
      </c>
      <c r="G52" s="15">
        <f>IF($B52="Confirmed",(COUNTIFS(Raw_Data!$C:$C,$A52,Raw_Data!$J:$J,G$1)),(IF($B52="Recovered",(COUNTIFS(Death_and_Recovered!$B:$B,$A52,Death_and_Recovered!$E:$E,$B52,Death_and_Recovered!$I:$I,G$1)),(IF($B52="Deceased",(COUNTIFS(Death_and_Recovered!$B:$B,$A52,Death_and_Recovered!$E:$E,$B52,Death_and_Recovered!$I:$I,G$1)),"0")))))</f>
        <v>0</v>
      </c>
      <c r="H52" s="15">
        <f>IF($B52="Confirmed",(COUNTIFS(Raw_Data!$C:$C,$A52,Raw_Data!$J:$J,H$1)),(IF($B52="Recovered",(COUNTIFS(Death_and_Recovered!$B:$B,$A52,Death_and_Recovered!$E:$E,$B52,Death_and_Recovered!$I:$I,H$1)),(IF($B52="Deceased",(COUNTIFS(Death_and_Recovered!$B:$B,$A52,Death_and_Recovered!$E:$E,$B52,Death_and_Recovered!$I:$I,H$1)),"0")))))</f>
        <v>0</v>
      </c>
      <c r="I52" s="15">
        <f>IF($B52="Confirmed",(COUNTIFS(Raw_Data!$C:$C,$A52,Raw_Data!$J:$J,I$1)),(IF($B52="Recovered",(COUNTIFS(Death_and_Recovered!$B:$B,$A52,Death_and_Recovered!$E:$E,$B52,Death_and_Recovered!$I:$I,I$1)),(IF($B52="Deceased",(COUNTIFS(Death_and_Recovered!$B:$B,$A52,Death_and_Recovered!$E:$E,$B52,Death_and_Recovered!$I:$I,I$1)),"0")))))</f>
        <v>0</v>
      </c>
      <c r="J52" s="15">
        <f>IF($B52="Confirmed",(COUNTIFS(Raw_Data!$C:$C,$A52,Raw_Data!$J:$J,J$1)),(IF($B52="Recovered",(COUNTIFS(Death_and_Recovered!$B:$B,$A52,Death_and_Recovered!$E:$E,$B52,Death_and_Recovered!$I:$I,J$1)),(IF($B52="Deceased",(COUNTIFS(Death_and_Recovered!$B:$B,$A52,Death_and_Recovered!$E:$E,$B52,Death_and_Recovered!$I:$I,J$1)),"0")))))</f>
        <v>0</v>
      </c>
      <c r="K52" s="15">
        <f>IF($B52="Confirmed",(COUNTIFS(Raw_Data!$C:$C,$A52,Raw_Data!$J:$J,K$1)),(IF($B52="Recovered",(COUNTIFS(Death_and_Recovered!$B:$B,$A52,Death_and_Recovered!$E:$E,$B52,Death_and_Recovered!$I:$I,K$1)),(IF($B52="Deceased",(COUNTIFS(Death_and_Recovered!$B:$B,$A52,Death_and_Recovered!$E:$E,$B52,Death_and_Recovered!$I:$I,K$1)),"0")))))</f>
        <v>0</v>
      </c>
      <c r="L52" s="15">
        <f>IF($B52="Confirmed",(COUNTIFS(Raw_Data!$C:$C,$A52,Raw_Data!$J:$J,L$1)),(IF($B52="Recovered",(COUNTIFS(Death_and_Recovered!$B:$B,$A52,Death_and_Recovered!$E:$E,$B52,Death_and_Recovered!$I:$I,L$1)),(IF($B52="Deceased",(COUNTIFS(Death_and_Recovered!$B:$B,$A52,Death_and_Recovered!$E:$E,$B52,Death_and_Recovered!$I:$I,L$1)),"0")))))</f>
        <v>0</v>
      </c>
      <c r="M52" s="15">
        <f>IF($B52="Confirmed",(COUNTIFS(Raw_Data!$C:$C,$A52,Raw_Data!$J:$J,M$1)),(IF($B52="Recovered",(COUNTIFS(Death_and_Recovered!$B:$B,$A52,Death_and_Recovered!$E:$E,$B52,Death_and_Recovered!$I:$I,M$1)),(IF($B52="Deceased",(COUNTIFS(Death_and_Recovered!$B:$B,$A52,Death_and_Recovered!$E:$E,$B52,Death_and_Recovered!$I:$I,M$1)),"0")))))</f>
        <v>0</v>
      </c>
      <c r="N52" s="15">
        <f>IF($B52="Confirmed",(COUNTIFS(Raw_Data!$C:$C,$A52,Raw_Data!$J:$J,N$1)),(IF($B52="Recovered",(COUNTIFS(Death_and_Recovered!$B:$B,$A52,Death_and_Recovered!$E:$E,$B52,Death_and_Recovered!$I:$I,N$1)),(IF($B52="Deceased",(COUNTIFS(Death_and_Recovered!$B:$B,$A52,Death_and_Recovered!$E:$E,$B52,Death_and_Recovered!$I:$I,N$1)),"0")))))</f>
        <v>0</v>
      </c>
      <c r="O52" s="15">
        <f>IF($B52="Confirmed",(COUNTIFS(Raw_Data!$C:$C,$A52,Raw_Data!$J:$J,O$1)),(IF($B52="Recovered",(COUNTIFS(Death_and_Recovered!$B:$B,$A52,Death_and_Recovered!$E:$E,$B52,Death_and_Recovered!$I:$I,O$1)),(IF($B52="Deceased",(COUNTIFS(Death_and_Recovered!$B:$B,$A52,Death_and_Recovered!$E:$E,$B52,Death_and_Recovered!$I:$I,O$1)),"0")))))</f>
        <v>1</v>
      </c>
      <c r="P52" s="15">
        <f>IF($B52="Confirmed",(COUNTIFS(Raw_Data!$C:$C,$A52,Raw_Data!$J:$J,P$1)),(IF($B52="Recovered",(COUNTIFS(Death_and_Recovered!$B:$B,$A52,Death_and_Recovered!$E:$E,$B52,Death_and_Recovered!$I:$I,P$1)),(IF($B52="Deceased",(COUNTIFS(Death_and_Recovered!$B:$B,$A52,Death_and_Recovered!$E:$E,$B52,Death_and_Recovered!$I:$I,P$1)),"0")))))</f>
        <v>0</v>
      </c>
      <c r="Q52" s="15">
        <f>IF($B52="Confirmed",(COUNTIFS(Raw_Data!$C:$C,$A52,Raw_Data!$J:$J,Q$1)),(IF($B52="Recovered",(COUNTIFS(Death_and_Recovered!$B:$B,$A52,Death_and_Recovered!$E:$E,$B52,Death_and_Recovered!$I:$I,Q$1)),(IF($B52="Deceased",(COUNTIFS(Death_and_Recovered!$B:$B,$A52,Death_and_Recovered!$E:$E,$B52,Death_and_Recovered!$I:$I,Q$1)),"0")))))</f>
        <v>0</v>
      </c>
      <c r="R52" s="15">
        <f>IF($B52="Confirmed",(COUNTIFS(Raw_Data!$C:$C,$A52,Raw_Data!$J:$J,R$1)),(IF($B52="Recovered",(COUNTIFS(Death_and_Recovered!$B:$B,$A52,Death_and_Recovered!$E:$E,$B52,Death_and_Recovered!$I:$I,R$1)),(IF($B52="Deceased",(COUNTIFS(Death_and_Recovered!$B:$B,$A52,Death_and_Recovered!$E:$E,$B52,Death_and_Recovered!$I:$I,R$1)),"0")))))</f>
        <v>0</v>
      </c>
      <c r="S52" s="15">
        <f>IF($B52="Confirmed",(COUNTIFS(Raw_Data!$C:$C,$A52,Raw_Data!$J:$J,S$1)),(IF($B52="Recovered",(COUNTIFS(Death_and_Recovered!$B:$B,$A52,Death_and_Recovered!$E:$E,$B52,Death_and_Recovered!$I:$I,S$1)),(IF($B52="Deceased",(COUNTIFS(Death_and_Recovered!$B:$B,$A52,Death_and_Recovered!$E:$E,$B52,Death_and_Recovered!$I:$I,S$1)),"0")))))</f>
        <v>0</v>
      </c>
      <c r="T52" s="15">
        <f>IF($B52="Confirmed",(COUNTIFS(Raw_Data!$C:$C,$A52,Raw_Data!$J:$J,T$1)),(IF($B52="Recovered",(COUNTIFS(Death_and_Recovered!$B:$B,$A52,Death_and_Recovered!$E:$E,$B52,Death_and_Recovered!$I:$I,T$1)),(IF($B52="Deceased",(COUNTIFS(Death_and_Recovered!$B:$B,$A52,Death_and_Recovered!$E:$E,$B52,Death_and_Recovered!$I:$I,T$1)),"0")))))</f>
        <v>0</v>
      </c>
      <c r="U52" s="15">
        <f>IF($B52="Confirmed",(COUNTIFS(Raw_Data!$C:$C,$A52,Raw_Data!$J:$J,U$1)),(IF($B52="Recovered",(COUNTIFS(Death_and_Recovered!$B:$B,$A52,Death_and_Recovered!$E:$E,$B52,Death_and_Recovered!$I:$I,U$1)),(IF($B52="Deceased",(COUNTIFS(Death_and_Recovered!$B:$B,$A52,Death_and_Recovered!$E:$E,$B52,Death_and_Recovered!$I:$I,U$1)),"0")))))</f>
        <v>0</v>
      </c>
      <c r="V52" s="15">
        <f>IF($B52="Confirmed",(COUNTIFS(Raw_Data!$C:$C,$A52,Raw_Data!$J:$J,V$1)),(IF($B52="Recovered",(COUNTIFS(Death_and_Recovered!$B:$B,$A52,Death_and_Recovered!$E:$E,$B52,Death_and_Recovered!$I:$I,V$1)),(IF($B52="Deceased",(COUNTIFS(Death_and_Recovered!$B:$B,$A52,Death_and_Recovered!$E:$E,$B52,Death_and_Recovered!$I:$I,V$1)),"0")))))</f>
        <v>0</v>
      </c>
      <c r="W52" s="15">
        <f>IF($B52="Confirmed",(COUNTIFS(Raw_Data!$C:$C,$A52,Raw_Data!$J:$J,W$1)),(IF($B52="Recovered",(COUNTIFS(Death_and_Recovered!$B:$B,$A52,Death_and_Recovered!$E:$E,$B52,Death_and_Recovered!$I:$I,W$1)),(IF($B52="Deceased",(COUNTIFS(Death_and_Recovered!$B:$B,$A52,Death_and_Recovered!$E:$E,$B52,Death_and_Recovered!$I:$I,W$1)),"0")))))</f>
        <v>0</v>
      </c>
      <c r="X52" s="15">
        <f>IF($B52="Confirmed",(COUNTIFS(Raw_Data!$C:$C,$A52,Raw_Data!$J:$J,X$1)),(IF($B52="Recovered",(COUNTIFS(Death_and_Recovered!$B:$B,$A52,Death_and_Recovered!$E:$E,$B52,Death_and_Recovered!$I:$I,X$1)),(IF($B52="Deceased",(COUNTIFS(Death_and_Recovered!$B:$B,$A52,Death_and_Recovered!$E:$E,$B52,Death_and_Recovered!$I:$I,X$1)),"0")))))</f>
        <v>2</v>
      </c>
      <c r="Y52" s="15">
        <f>IF($B52="Confirmed",(COUNTIFS(Raw_Data!$C:$C,$A52,Raw_Data!$J:$J,Y$1)),(IF($B52="Recovered",(COUNTIFS(Death_and_Recovered!$B:$B,$A52,Death_and_Recovered!$E:$E,$B52,Death_and_Recovered!$I:$I,Y$1)),(IF($B52="Deceased",(COUNTIFS(Death_and_Recovered!$B:$B,$A52,Death_and_Recovered!$E:$E,$B52,Death_and_Recovered!$I:$I,Y$1)),"0")))))</f>
        <v>2</v>
      </c>
      <c r="Z52" s="15">
        <f>IF($B52="Confirmed",(COUNTIFS(Raw_Data!$C:$C,$A52,Raw_Data!$J:$J,Z$1)),(IF($B52="Recovered",(COUNTIFS(Death_and_Recovered!$B:$B,$A52,Death_and_Recovered!$E:$E,$B52,Death_and_Recovered!$I:$I,Z$1)),(IF($B52="Deceased",(COUNTIFS(Death_and_Recovered!$B:$B,$A52,Death_and_Recovered!$E:$E,$B52,Death_and_Recovered!$I:$I,Z$1)),"0")))))</f>
        <v>0</v>
      </c>
      <c r="AA52" s="15">
        <f>IF($B52="Confirmed",(COUNTIFS(Raw_Data!$C:$C,$A52,Raw_Data!$J:$J,AA$1)),(IF($B52="Recovered",(COUNTIFS(Death_and_Recovered!$B:$B,$A52,Death_and_Recovered!$E:$E,$B52,Death_and_Recovered!$I:$I,AA$1)),(IF($B52="Deceased",(COUNTIFS(Death_and_Recovered!$B:$B,$A52,Death_and_Recovered!$E:$E,$B52,Death_and_Recovered!$I:$I,AA$1)),"0")))))</f>
        <v>0</v>
      </c>
      <c r="AB52" s="15">
        <f>IF($B52="Confirmed",(COUNTIFS(Raw_Data!$C:$C,$A52,Raw_Data!$J:$J,AB$1)),(IF($B52="Recovered",(COUNTIFS(Death_and_Recovered!$B:$B,$A52,Death_and_Recovered!$E:$E,$B52,Death_and_Recovered!$I:$I,AB$1)),(IF($B52="Deceased",(COUNTIFS(Death_and_Recovered!$B:$B,$A52,Death_and_Recovered!$E:$E,$B52,Death_and_Recovered!$I:$I,AB$1)),"0")))))</f>
        <v>0</v>
      </c>
      <c r="AC52" s="15">
        <f>IF($B52="Confirmed",(COUNTIFS(Raw_Data!$C:$C,$A52,Raw_Data!$J:$J,AC$1)),(IF($B52="Recovered",(COUNTIFS(Death_and_Recovered!$B:$B,$A52,Death_and_Recovered!$E:$E,$B52,Death_and_Recovered!$I:$I,AC$1)),(IF($B52="Deceased",(COUNTIFS(Death_and_Recovered!$B:$B,$A52,Death_and_Recovered!$E:$E,$B52,Death_and_Recovered!$I:$I,AC$1)),"0")))))</f>
        <v>0</v>
      </c>
      <c r="AD52" s="15">
        <f>IF($B52="Confirmed",(COUNTIFS(Raw_Data!$C:$C,$A52,Raw_Data!$J:$J,AD$1)),(IF($B52="Recovered",(COUNTIFS(Death_and_Recovered!$B:$B,$A52,Death_and_Recovered!$E:$E,$B52,Death_and_Recovered!$I:$I,AD$1)),(IF($B52="Deceased",(COUNTIFS(Death_and_Recovered!$B:$B,$A52,Death_and_Recovered!$E:$E,$B52,Death_and_Recovered!$I:$I,AD$1)),"0")))))</f>
        <v>0</v>
      </c>
      <c r="AE52" s="15">
        <f>IF($B52="Confirmed",(COUNTIFS(Raw_Data!$C:$C,$A52,Raw_Data!$J:$J,AE$1)),(IF($B52="Recovered",(COUNTIFS(Death_and_Recovered!$B:$B,$A52,Death_and_Recovered!$E:$E,$B52,Death_and_Recovered!$I:$I,AE$1)),(IF($B52="Deceased",(COUNTIFS(Death_and_Recovered!$B:$B,$A52,Death_and_Recovered!$E:$E,$B52,Death_and_Recovered!$I:$I,AE$1)),"0")))))</f>
        <v>0</v>
      </c>
      <c r="AF52" s="15">
        <f>IF($B52="Confirmed",(COUNTIFS(Raw_Data!$C:$C,$A52,Raw_Data!$J:$J,AF$1)),(IF($B52="Recovered",(COUNTIFS(Death_and_Recovered!$B:$B,$A52,Death_and_Recovered!$E:$E,$B52,Death_and_Recovered!$I:$I,AF$1)),(IF($B52="Deceased",(COUNTIFS(Death_and_Recovered!$B:$B,$A52,Death_and_Recovered!$E:$E,$B52,Death_and_Recovered!$I:$I,AF$1)),"0")))))</f>
        <v>2</v>
      </c>
      <c r="AG52" s="15">
        <f>IF($B52="Confirmed",(COUNTIFS(Raw_Data!$C:$C,$A52,Raw_Data!$J:$J,AG$1)),(IF($B52="Recovered",(COUNTIFS(Death_and_Recovered!$B:$B,$A52,Death_and_Recovered!$E:$E,$B52,Death_and_Recovered!$I:$I,AG$1)),(IF($B52="Deceased",(COUNTIFS(Death_and_Recovered!$B:$B,$A52,Death_and_Recovered!$E:$E,$B52,Death_and_Recovered!$I:$I,AG$1)),"0")))))</f>
        <v>0</v>
      </c>
      <c r="AH52" s="15">
        <f>IF($B52="Confirmed",(COUNTIFS(Raw_Data!$C:$C,$A52,Raw_Data!$J:$J,AH$1)),(IF($B52="Recovered",(COUNTIFS(Death_and_Recovered!$B:$B,$A52,Death_and_Recovered!$E:$E,$B52,Death_and_Recovered!$I:$I,AH$1)),(IF($B52="Deceased",(COUNTIFS(Death_and_Recovered!$B:$B,$A52,Death_and_Recovered!$E:$E,$B52,Death_and_Recovered!$I:$I,AH$1)),"0")))))</f>
        <v>0</v>
      </c>
      <c r="AI52" s="15">
        <f>IF($B52="Confirmed",(COUNTIFS(Raw_Data!$C:$C,$A52,Raw_Data!$J:$J,AI$1)),(IF($B52="Recovered",(COUNTIFS(Death_and_Recovered!$B:$B,$A52,Death_and_Recovered!$E:$E,$B52,Death_and_Recovered!$I:$I,AI$1)),(IF($B52="Deceased",(COUNTIFS(Death_and_Recovered!$B:$B,$A52,Death_and_Recovered!$E:$E,$B52,Death_and_Recovered!$I:$I,AI$1)),"0")))))</f>
        <v>0</v>
      </c>
      <c r="AJ52" s="15">
        <f>IF($B52="Confirmed",(COUNTIFS(Raw_Data!$C:$C,$A52,Raw_Data!$J:$J,AJ$1)),(IF($B52="Recovered",(COUNTIFS(Death_and_Recovered!$B:$B,$A52,Death_and_Recovered!$E:$E,$B52,Death_and_Recovered!$I:$I,AJ$1)),(IF($B52="Deceased",(COUNTIFS(Death_and_Recovered!$B:$B,$A52,Death_and_Recovered!$E:$E,$B52,Death_and_Recovered!$I:$I,AJ$1)),"0")))))</f>
        <v>5</v>
      </c>
      <c r="AK52" s="15">
        <f>IF($B52="Confirmed",(COUNTIFS(Raw_Data!$C:$C,$A52,Raw_Data!$J:$J,AK$1)),(IF($B52="Recovered",(COUNTIFS(Death_and_Recovered!$B:$B,$A52,Death_and_Recovered!$E:$E,$B52,Death_and_Recovered!$I:$I,AK$1)),(IF($B52="Deceased",(COUNTIFS(Death_and_Recovered!$B:$B,$A52,Death_and_Recovered!$E:$E,$B52,Death_and_Recovered!$I:$I,AK$1)),"0")))))</f>
        <v>0</v>
      </c>
      <c r="AL52" s="15">
        <f>IF($B52="Confirmed",(COUNTIFS(Raw_Data!$C:$C,$A52,Raw_Data!$J:$J,AL$1)),(IF($B52="Recovered",(COUNTIFS(Death_and_Recovered!$B:$B,$A52,Death_and_Recovered!$E:$E,$B52,Death_and_Recovered!$I:$I,AL$1)),(IF($B52="Deceased",(COUNTIFS(Death_and_Recovered!$B:$B,$A52,Death_and_Recovered!$E:$E,$B52,Death_and_Recovered!$I:$I,AL$1)),"0")))))</f>
        <v>0</v>
      </c>
      <c r="AM52" s="15">
        <f>IF($B52="Confirmed",(COUNTIFS(Raw_Data!$C:$C,$A52,Raw_Data!$J:$J,AM$1)),(IF($B52="Recovered",(COUNTIFS(Death_and_Recovered!$B:$B,$A52,Death_and_Recovered!$E:$E,$B52,Death_and_Recovered!$I:$I,AM$1)),(IF($B52="Deceased",(COUNTIFS(Death_and_Recovered!$B:$B,$A52,Death_and_Recovered!$E:$E,$B52,Death_and_Recovered!$I:$I,AM$1)),"0")))))</f>
        <v>0</v>
      </c>
      <c r="AN52" s="15">
        <f>IF($B52="Confirmed",(COUNTIFS(Raw_Data!$C:$C,$A52,Raw_Data!$J:$J,AN$1)),(IF($B52="Recovered",(COUNTIFS(Death_and_Recovered!$B:$B,$A52,Death_and_Recovered!$E:$E,$B52,Death_and_Recovered!$I:$I,AN$1)),(IF($B52="Deceased",(COUNTIFS(Death_and_Recovered!$B:$B,$A52,Death_and_Recovered!$E:$E,$B52,Death_and_Recovered!$I:$I,AN$1)),"0")))))</f>
        <v>1</v>
      </c>
    </row>
    <row r="53" spans="1:40" ht="16.5" customHeight="1">
      <c r="A53" s="143">
        <v>43921</v>
      </c>
      <c r="B53" s="86" t="s">
        <v>161</v>
      </c>
      <c r="C53" s="15">
        <f t="shared" si="1"/>
        <v>306</v>
      </c>
      <c r="D53" s="15">
        <f>IF($B53="Confirmed",(COUNTIFS(Raw_Data!$C:$C,$A53,Raw_Data!$J:$J,D$1)),(IF($B53="Recovered",(COUNTIFS(Death_and_Recovered!$B:$B,$A53,Death_and_Recovered!$E:$E,$B53,Death_and_Recovered!$I:$I,D$1)),(IF($B53="Deceased",(COUNTIFS(Death_and_Recovered!$B:$B,$A53,Death_and_Recovered!$E:$E,$B53,Death_and_Recovered!$I:$I,D$1)),"0")))))</f>
        <v>0</v>
      </c>
      <c r="E53" s="15">
        <f>IF($B53="Confirmed",(COUNTIFS(Raw_Data!$C:$C,$A53,Raw_Data!$J:$J,E$1)),(IF($B53="Recovered",(COUNTIFS(Death_and_Recovered!$B:$B,$A53,Death_and_Recovered!$E:$E,$B53,Death_and_Recovered!$I:$I,E$1)),(IF($B53="Deceased",(COUNTIFS(Death_and_Recovered!$B:$B,$A53,Death_and_Recovered!$E:$E,$B53,Death_and_Recovered!$I:$I,E$1)),"0")))))</f>
        <v>21</v>
      </c>
      <c r="F53" s="15">
        <f>IF($B53="Confirmed",(COUNTIFS(Raw_Data!$C:$C,$A53,Raw_Data!$J:$J,F$1)),(IF($B53="Recovered",(COUNTIFS(Death_and_Recovered!$B:$B,$A53,Death_and_Recovered!$E:$E,$B53,Death_and_Recovered!$I:$I,F$1)),(IF($B53="Deceased",(COUNTIFS(Death_and_Recovered!$B:$B,$A53,Death_and_Recovered!$E:$E,$B53,Death_and_Recovered!$I:$I,F$1)),"0")))))</f>
        <v>0</v>
      </c>
      <c r="G53" s="15">
        <f>IF($B53="Confirmed",(COUNTIFS(Raw_Data!$C:$C,$A53,Raw_Data!$J:$J,G$1)),(IF($B53="Recovered",(COUNTIFS(Death_and_Recovered!$B:$B,$A53,Death_and_Recovered!$E:$E,$B53,Death_and_Recovered!$I:$I,G$1)),(IF($B53="Deceased",(COUNTIFS(Death_and_Recovered!$B:$B,$A53,Death_and_Recovered!$E:$E,$B53,Death_and_Recovered!$I:$I,G$1)),"0")))))</f>
        <v>1</v>
      </c>
      <c r="H53" s="15">
        <f>IF($B53="Confirmed",(COUNTIFS(Raw_Data!$C:$C,$A53,Raw_Data!$J:$J,H$1)),(IF($B53="Recovered",(COUNTIFS(Death_and_Recovered!$B:$B,$A53,Death_and_Recovered!$E:$E,$B53,Death_and_Recovered!$I:$I,H$1)),(IF($B53="Deceased",(COUNTIFS(Death_and_Recovered!$B:$B,$A53,Death_and_Recovered!$E:$E,$B53,Death_and_Recovered!$I:$I,H$1)),"0")))))</f>
        <v>6</v>
      </c>
      <c r="I53" s="15">
        <f>IF($B53="Confirmed",(COUNTIFS(Raw_Data!$C:$C,$A53,Raw_Data!$J:$J,I$1)),(IF($B53="Recovered",(COUNTIFS(Death_and_Recovered!$B:$B,$A53,Death_and_Recovered!$E:$E,$B53,Death_and_Recovered!$I:$I,I$1)),(IF($B53="Deceased",(COUNTIFS(Death_and_Recovered!$B:$B,$A53,Death_and_Recovered!$E:$E,$B53,Death_and_Recovered!$I:$I,I$1)),"0")))))</f>
        <v>2</v>
      </c>
      <c r="J53" s="15">
        <f>IF($B53="Confirmed",(COUNTIFS(Raw_Data!$C:$C,$A53,Raw_Data!$J:$J,J$1)),(IF($B53="Recovered",(COUNTIFS(Death_and_Recovered!$B:$B,$A53,Death_and_Recovered!$E:$E,$B53,Death_and_Recovered!$I:$I,J$1)),(IF($B53="Deceased",(COUNTIFS(Death_and_Recovered!$B:$B,$A53,Death_and_Recovered!$E:$E,$B53,Death_and_Recovered!$I:$I,J$1)),"0")))))</f>
        <v>1</v>
      </c>
      <c r="K53" s="15">
        <f>IF($B53="Confirmed",(COUNTIFS(Raw_Data!$C:$C,$A53,Raw_Data!$J:$J,K$1)),(IF($B53="Recovered",(COUNTIFS(Death_and_Recovered!$B:$B,$A53,Death_and_Recovered!$E:$E,$B53,Death_and_Recovered!$I:$I,K$1)),(IF($B53="Deceased",(COUNTIFS(Death_and_Recovered!$B:$B,$A53,Death_and_Recovered!$E:$E,$B53,Death_and_Recovered!$I:$I,K$1)),"0")))))</f>
        <v>0</v>
      </c>
      <c r="L53" s="15">
        <f>IF($B53="Confirmed",(COUNTIFS(Raw_Data!$C:$C,$A53,Raw_Data!$J:$J,L$1)),(IF($B53="Recovered",(COUNTIFS(Death_and_Recovered!$B:$B,$A53,Death_and_Recovered!$E:$E,$B53,Death_and_Recovered!$I:$I,L$1)),(IF($B53="Deceased",(COUNTIFS(Death_and_Recovered!$B:$B,$A53,Death_and_Recovered!$E:$E,$B53,Death_and_Recovered!$I:$I,L$1)),"0")))))</f>
        <v>0</v>
      </c>
      <c r="M53" s="15">
        <f>IF($B53="Confirmed",(COUNTIFS(Raw_Data!$C:$C,$A53,Raw_Data!$J:$J,M$1)),(IF($B53="Recovered",(COUNTIFS(Death_and_Recovered!$B:$B,$A53,Death_and_Recovered!$E:$E,$B53,Death_and_Recovered!$I:$I,M$1)),(IF($B53="Deceased",(COUNTIFS(Death_and_Recovered!$B:$B,$A53,Death_and_Recovered!$E:$E,$B53,Death_and_Recovered!$I:$I,M$1)),"0")))))</f>
        <v>23</v>
      </c>
      <c r="N53" s="15">
        <f>IF($B53="Confirmed",(COUNTIFS(Raw_Data!$C:$C,$A53,Raw_Data!$J:$J,N$1)),(IF($B53="Recovered",(COUNTIFS(Death_and_Recovered!$B:$B,$A53,Death_and_Recovered!$E:$E,$B53,Death_and_Recovered!$I:$I,N$1)),(IF($B53="Deceased",(COUNTIFS(Death_and_Recovered!$B:$B,$A53,Death_and_Recovered!$E:$E,$B53,Death_and_Recovered!$I:$I,N$1)),"0")))))</f>
        <v>0</v>
      </c>
      <c r="O53" s="15">
        <f>IF($B53="Confirmed",(COUNTIFS(Raw_Data!$C:$C,$A53,Raw_Data!$J:$J,O$1)),(IF($B53="Recovered",(COUNTIFS(Death_and_Recovered!$B:$B,$A53,Death_and_Recovered!$E:$E,$B53,Death_and_Recovered!$I:$I,O$1)),(IF($B53="Deceased",(COUNTIFS(Death_and_Recovered!$B:$B,$A53,Death_and_Recovered!$E:$E,$B53,Death_and_Recovered!$I:$I,O$1)),"0")))))</f>
        <v>4</v>
      </c>
      <c r="P53" s="15">
        <f>IF($B53="Confirmed",(COUNTIFS(Raw_Data!$C:$C,$A53,Raw_Data!$J:$J,P$1)),(IF($B53="Recovered",(COUNTIFS(Death_and_Recovered!$B:$B,$A53,Death_and_Recovered!$E:$E,$B53,Death_and_Recovered!$I:$I,P$1)),(IF($B53="Deceased",(COUNTIFS(Death_and_Recovered!$B:$B,$A53,Death_and_Recovered!$E:$E,$B53,Death_and_Recovered!$I:$I,P$1)),"0")))))</f>
        <v>7</v>
      </c>
      <c r="Q53" s="15">
        <f>IF($B53="Confirmed",(COUNTIFS(Raw_Data!$C:$C,$A53,Raw_Data!$J:$J,Q$1)),(IF($B53="Recovered",(COUNTIFS(Death_and_Recovered!$B:$B,$A53,Death_and_Recovered!$E:$E,$B53,Death_and_Recovered!$I:$I,Q$1)),(IF($B53="Deceased",(COUNTIFS(Death_and_Recovered!$B:$B,$A53,Death_and_Recovered!$E:$E,$B53,Death_and_Recovered!$I:$I,Q$1)),"0")))))</f>
        <v>0</v>
      </c>
      <c r="R53" s="15">
        <f>IF($B53="Confirmed",(COUNTIFS(Raw_Data!$C:$C,$A53,Raw_Data!$J:$J,R$1)),(IF($B53="Recovered",(COUNTIFS(Death_and_Recovered!$B:$B,$A53,Death_and_Recovered!$E:$E,$B53,Death_and_Recovered!$I:$I,R$1)),(IF($B53="Deceased",(COUNTIFS(Death_and_Recovered!$B:$B,$A53,Death_and_Recovered!$E:$E,$B53,Death_and_Recovered!$I:$I,R$1)),"0")))))</f>
        <v>6</v>
      </c>
      <c r="S53" s="15">
        <f>IF($B53="Confirmed",(COUNTIFS(Raw_Data!$C:$C,$A53,Raw_Data!$J:$J,S$1)),(IF($B53="Recovered",(COUNTIFS(Death_and_Recovered!$B:$B,$A53,Death_and_Recovered!$E:$E,$B53,Death_and_Recovered!$I:$I,S$1)),(IF($B53="Deceased",(COUNTIFS(Death_and_Recovered!$B:$B,$A53,Death_and_Recovered!$E:$E,$B53,Death_and_Recovered!$I:$I,S$1)),"0")))))</f>
        <v>1</v>
      </c>
      <c r="T53" s="15">
        <f>IF($B53="Confirmed",(COUNTIFS(Raw_Data!$C:$C,$A53,Raw_Data!$J:$J,T$1)),(IF($B53="Recovered",(COUNTIFS(Death_and_Recovered!$B:$B,$A53,Death_and_Recovered!$E:$E,$B53,Death_and_Recovered!$I:$I,T$1)),(IF($B53="Deceased",(COUNTIFS(Death_and_Recovered!$B:$B,$A53,Death_and_Recovered!$E:$E,$B53,Death_and_Recovered!$I:$I,T$1)),"0")))))</f>
        <v>10</v>
      </c>
      <c r="U53" s="15">
        <f>IF($B53="Confirmed",(COUNTIFS(Raw_Data!$C:$C,$A53,Raw_Data!$J:$J,U$1)),(IF($B53="Recovered",(COUNTIFS(Death_and_Recovered!$B:$B,$A53,Death_and_Recovered!$E:$E,$B53,Death_and_Recovered!$I:$I,U$1)),(IF($B53="Deceased",(COUNTIFS(Death_and_Recovered!$B:$B,$A53,Death_and_Recovered!$E:$E,$B53,Death_and_Recovered!$I:$I,U$1)),"0")))))</f>
        <v>7</v>
      </c>
      <c r="V53" s="15">
        <f>IF($B53="Confirmed",(COUNTIFS(Raw_Data!$C:$C,$A53,Raw_Data!$J:$J,V$1)),(IF($B53="Recovered",(COUNTIFS(Death_and_Recovered!$B:$B,$A53,Death_and_Recovered!$E:$E,$B53,Death_and_Recovered!$I:$I,V$1)),(IF($B53="Deceased",(COUNTIFS(Death_and_Recovered!$B:$B,$A53,Death_and_Recovered!$E:$E,$B53,Death_and_Recovered!$I:$I,V$1)),"0")))))</f>
        <v>0</v>
      </c>
      <c r="W53" s="15">
        <f>IF($B53="Confirmed",(COUNTIFS(Raw_Data!$C:$C,$A53,Raw_Data!$J:$J,W$1)),(IF($B53="Recovered",(COUNTIFS(Death_and_Recovered!$B:$B,$A53,Death_and_Recovered!$E:$E,$B53,Death_and_Recovered!$I:$I,W$1)),(IF($B53="Deceased",(COUNTIFS(Death_and_Recovered!$B:$B,$A53,Death_and_Recovered!$E:$E,$B53,Death_and_Recovered!$I:$I,W$1)),"0")))))</f>
        <v>0</v>
      </c>
      <c r="X53" s="15">
        <f>IF($B53="Confirmed",(COUNTIFS(Raw_Data!$C:$C,$A53,Raw_Data!$J:$J,X$1)),(IF($B53="Recovered",(COUNTIFS(Death_and_Recovered!$B:$B,$A53,Death_and_Recovered!$E:$E,$B53,Death_and_Recovered!$I:$I,X$1)),(IF($B53="Deceased",(COUNTIFS(Death_and_Recovered!$B:$B,$A53,Death_and_Recovered!$E:$E,$B53,Death_and_Recovered!$I:$I,X$1)),"0")))))</f>
        <v>19</v>
      </c>
      <c r="Y53" s="15">
        <f>IF($B53="Confirmed",(COUNTIFS(Raw_Data!$C:$C,$A53,Raw_Data!$J:$J,Y$1)),(IF($B53="Recovered",(COUNTIFS(Death_and_Recovered!$B:$B,$A53,Death_and_Recovered!$E:$E,$B53,Death_and_Recovered!$I:$I,Y$1)),(IF($B53="Deceased",(COUNTIFS(Death_and_Recovered!$B:$B,$A53,Death_and_Recovered!$E:$E,$B53,Death_and_Recovered!$I:$I,Y$1)),"0")))))</f>
        <v>82</v>
      </c>
      <c r="Z53" s="15">
        <f>IF($B53="Confirmed",(COUNTIFS(Raw_Data!$C:$C,$A53,Raw_Data!$J:$J,Z$1)),(IF($B53="Recovered",(COUNTIFS(Death_and_Recovered!$B:$B,$A53,Death_and_Recovered!$E:$E,$B53,Death_and_Recovered!$I:$I,Z$1)),(IF($B53="Deceased",(COUNTIFS(Death_and_Recovered!$B:$B,$A53,Death_and_Recovered!$E:$E,$B53,Death_and_Recovered!$I:$I,Z$1)),"0")))))</f>
        <v>0</v>
      </c>
      <c r="AA53" s="15">
        <f>IF($B53="Confirmed",(COUNTIFS(Raw_Data!$C:$C,$A53,Raw_Data!$J:$J,AA$1)),(IF($B53="Recovered",(COUNTIFS(Death_and_Recovered!$B:$B,$A53,Death_and_Recovered!$E:$E,$B53,Death_and_Recovered!$I:$I,AA$1)),(IF($B53="Deceased",(COUNTIFS(Death_and_Recovered!$B:$B,$A53,Death_and_Recovered!$E:$E,$B53,Death_and_Recovered!$I:$I,AA$1)),"0")))))</f>
        <v>0</v>
      </c>
      <c r="AB53" s="15">
        <f>IF($B53="Confirmed",(COUNTIFS(Raw_Data!$C:$C,$A53,Raw_Data!$J:$J,AB$1)),(IF($B53="Recovered",(COUNTIFS(Death_and_Recovered!$B:$B,$A53,Death_and_Recovered!$E:$E,$B53,Death_and_Recovered!$I:$I,AB$1)),(IF($B53="Deceased",(COUNTIFS(Death_and_Recovered!$B:$B,$A53,Death_and_Recovered!$E:$E,$B53,Death_and_Recovered!$I:$I,AB$1)),"0")))))</f>
        <v>0</v>
      </c>
      <c r="AC53" s="15">
        <f>IF($B53="Confirmed",(COUNTIFS(Raw_Data!$C:$C,$A53,Raw_Data!$J:$J,AC$1)),(IF($B53="Recovered",(COUNTIFS(Death_and_Recovered!$B:$B,$A53,Death_and_Recovered!$E:$E,$B53,Death_and_Recovered!$I:$I,AC$1)),(IF($B53="Deceased",(COUNTIFS(Death_and_Recovered!$B:$B,$A53,Death_and_Recovered!$E:$E,$B53,Death_and_Recovered!$I:$I,AC$1)),"0")))))</f>
        <v>0</v>
      </c>
      <c r="AD53" s="15">
        <f>IF($B53="Confirmed",(COUNTIFS(Raw_Data!$C:$C,$A53,Raw_Data!$J:$J,AD$1)),(IF($B53="Recovered",(COUNTIFS(Death_and_Recovered!$B:$B,$A53,Death_and_Recovered!$E:$E,$B53,Death_and_Recovered!$I:$I,AD$1)),(IF($B53="Deceased",(COUNTIFS(Death_and_Recovered!$B:$B,$A53,Death_and_Recovered!$E:$E,$B53,Death_and_Recovered!$I:$I,AD$1)),"0")))))</f>
        <v>1</v>
      </c>
      <c r="AE53" s="15">
        <f>IF($B53="Confirmed",(COUNTIFS(Raw_Data!$C:$C,$A53,Raw_Data!$J:$J,AE$1)),(IF($B53="Recovered",(COUNTIFS(Death_and_Recovered!$B:$B,$A53,Death_and_Recovered!$E:$E,$B53,Death_and_Recovered!$I:$I,AE$1)),(IF($B53="Deceased",(COUNTIFS(Death_and_Recovered!$B:$B,$A53,Death_and_Recovered!$E:$E,$B53,Death_and_Recovered!$I:$I,AE$1)),"0")))))</f>
        <v>0</v>
      </c>
      <c r="AF53" s="15">
        <f>IF($B53="Confirmed",(COUNTIFS(Raw_Data!$C:$C,$A53,Raw_Data!$J:$J,AF$1)),(IF($B53="Recovered",(COUNTIFS(Death_and_Recovered!$B:$B,$A53,Death_and_Recovered!$E:$E,$B53,Death_and_Recovered!$I:$I,AF$1)),(IF($B53="Deceased",(COUNTIFS(Death_and_Recovered!$B:$B,$A53,Death_and_Recovered!$E:$E,$B53,Death_and_Recovered!$I:$I,AF$1)),"0")))))</f>
        <v>1</v>
      </c>
      <c r="AG53" s="15">
        <f>IF($B53="Confirmed",(COUNTIFS(Raw_Data!$C:$C,$A53,Raw_Data!$J:$J,AG$1)),(IF($B53="Recovered",(COUNTIFS(Death_and_Recovered!$B:$B,$A53,Death_and_Recovered!$E:$E,$B53,Death_and_Recovered!$I:$I,AG$1)),(IF($B53="Deceased",(COUNTIFS(Death_and_Recovered!$B:$B,$A53,Death_and_Recovered!$E:$E,$B53,Death_and_Recovered!$I:$I,AG$1)),"0")))))</f>
        <v>14</v>
      </c>
      <c r="AH53" s="15">
        <f>IF($B53="Confirmed",(COUNTIFS(Raw_Data!$C:$C,$A53,Raw_Data!$J:$J,AH$1)),(IF($B53="Recovered",(COUNTIFS(Death_and_Recovered!$B:$B,$A53,Death_and_Recovered!$E:$E,$B53,Death_and_Recovered!$I:$I,AH$1)),(IF($B53="Deceased",(COUNTIFS(Death_and_Recovered!$B:$B,$A53,Death_and_Recovered!$E:$E,$B53,Death_and_Recovered!$I:$I,AH$1)),"0")))))</f>
        <v>0</v>
      </c>
      <c r="AI53" s="15">
        <f>IF($B53="Confirmed",(COUNTIFS(Raw_Data!$C:$C,$A53,Raw_Data!$J:$J,AI$1)),(IF($B53="Recovered",(COUNTIFS(Death_and_Recovered!$B:$B,$A53,Death_and_Recovered!$E:$E,$B53,Death_and_Recovered!$I:$I,AI$1)),(IF($B53="Deceased",(COUNTIFS(Death_and_Recovered!$B:$B,$A53,Death_and_Recovered!$E:$E,$B53,Death_and_Recovered!$I:$I,AI$1)),"0")))))</f>
        <v>57</v>
      </c>
      <c r="AJ53" s="15">
        <f>IF($B53="Confirmed",(COUNTIFS(Raw_Data!$C:$C,$A53,Raw_Data!$J:$J,AJ$1)),(IF($B53="Recovered",(COUNTIFS(Death_and_Recovered!$B:$B,$A53,Death_and_Recovered!$E:$E,$B53,Death_and_Recovered!$I:$I,AJ$1)),(IF($B53="Deceased",(COUNTIFS(Death_and_Recovered!$B:$B,$A53,Death_and_Recovered!$E:$E,$B53,Death_and_Recovered!$I:$I,AJ$1)),"0")))))</f>
        <v>20</v>
      </c>
      <c r="AK53" s="15">
        <f>IF($B53="Confirmed",(COUNTIFS(Raw_Data!$C:$C,$A53,Raw_Data!$J:$J,AK$1)),(IF($B53="Recovered",(COUNTIFS(Death_and_Recovered!$B:$B,$A53,Death_and_Recovered!$E:$E,$B53,Death_and_Recovered!$I:$I,AK$1)),(IF($B53="Deceased",(COUNTIFS(Death_and_Recovered!$B:$B,$A53,Death_and_Recovered!$E:$E,$B53,Death_and_Recovered!$I:$I,AK$1)),"0")))))</f>
        <v>0</v>
      </c>
      <c r="AL53" s="15">
        <f>IF($B53="Confirmed",(COUNTIFS(Raw_Data!$C:$C,$A53,Raw_Data!$J:$J,AL$1)),(IF($B53="Recovered",(COUNTIFS(Death_and_Recovered!$B:$B,$A53,Death_and_Recovered!$E:$E,$B53,Death_and_Recovered!$I:$I,AL$1)),(IF($B53="Deceased",(COUNTIFS(Death_and_Recovered!$B:$B,$A53,Death_and_Recovered!$E:$E,$B53,Death_and_Recovered!$I:$I,AL$1)),"0")))))</f>
        <v>8</v>
      </c>
      <c r="AM53" s="15">
        <f>IF($B53="Confirmed",(COUNTIFS(Raw_Data!$C:$C,$A53,Raw_Data!$J:$J,AM$1)),(IF($B53="Recovered",(COUNTIFS(Death_and_Recovered!$B:$B,$A53,Death_and_Recovered!$E:$E,$B53,Death_and_Recovered!$I:$I,AM$1)),(IF($B53="Deceased",(COUNTIFS(Death_and_Recovered!$B:$B,$A53,Death_and_Recovered!$E:$E,$B53,Death_and_Recovered!$I:$I,AM$1)),"0")))))</f>
        <v>0</v>
      </c>
      <c r="AN53" s="15">
        <f>IF($B53="Confirmed",(COUNTIFS(Raw_Data!$C:$C,$A53,Raw_Data!$J:$J,AN$1)),(IF($B53="Recovered",(COUNTIFS(Death_and_Recovered!$B:$B,$A53,Death_and_Recovered!$E:$E,$B53,Death_and_Recovered!$I:$I,AN$1)),(IF($B53="Deceased",(COUNTIFS(Death_and_Recovered!$B:$B,$A53,Death_and_Recovered!$E:$E,$B53,Death_and_Recovered!$I:$I,AN$1)),"0")))))</f>
        <v>15</v>
      </c>
    </row>
    <row r="54" spans="1:40" ht="16.5" customHeight="1">
      <c r="A54" s="143">
        <v>43921</v>
      </c>
      <c r="B54" s="86" t="s">
        <v>51</v>
      </c>
      <c r="C54" s="15">
        <f t="shared" si="1"/>
        <v>15</v>
      </c>
      <c r="D54" s="15">
        <f>IF($B54="Confirmed",(COUNTIFS(Raw_Data!$C:$C,$A54,Raw_Data!$J:$J,D$1)),(IF($B54="Recovered",(COUNTIFS(Death_and_Recovered!$B:$B,$A54,Death_and_Recovered!$E:$E,$B54,Death_and_Recovered!$I:$I,D$1)),(IF($B54="Deceased",(COUNTIFS(Death_and_Recovered!$B:$B,$A54,Death_and_Recovered!$E:$E,$B54,Death_and_Recovered!$I:$I,D$1)),"0")))))</f>
        <v>0</v>
      </c>
      <c r="E54" s="15">
        <f>IF($B54="Confirmed",(COUNTIFS(Raw_Data!$C:$C,$A54,Raw_Data!$J:$J,E$1)),(IF($B54="Recovered",(COUNTIFS(Death_and_Recovered!$B:$B,$A54,Death_and_Recovered!$E:$E,$B54,Death_and_Recovered!$I:$I,E$1)),(IF($B54="Deceased",(COUNTIFS(Death_and_Recovered!$B:$B,$A54,Death_and_Recovered!$E:$E,$B54,Death_and_Recovered!$I:$I,E$1)),"0")))))</f>
        <v>0</v>
      </c>
      <c r="F54" s="15">
        <f>IF($B54="Confirmed",(COUNTIFS(Raw_Data!$C:$C,$A54,Raw_Data!$J:$J,F$1)),(IF($B54="Recovered",(COUNTIFS(Death_and_Recovered!$B:$B,$A54,Death_and_Recovered!$E:$E,$B54,Death_and_Recovered!$I:$I,F$1)),(IF($B54="Deceased",(COUNTIFS(Death_and_Recovered!$B:$B,$A54,Death_and_Recovered!$E:$E,$B54,Death_and_Recovered!$I:$I,F$1)),"0")))))</f>
        <v>0</v>
      </c>
      <c r="G54" s="15">
        <f>IF($B54="Confirmed",(COUNTIFS(Raw_Data!$C:$C,$A54,Raw_Data!$J:$J,G$1)),(IF($B54="Recovered",(COUNTIFS(Death_and_Recovered!$B:$B,$A54,Death_and_Recovered!$E:$E,$B54,Death_and_Recovered!$I:$I,G$1)),(IF($B54="Deceased",(COUNTIFS(Death_and_Recovered!$B:$B,$A54,Death_and_Recovered!$E:$E,$B54,Death_and_Recovered!$I:$I,G$1)),"0")))))</f>
        <v>0</v>
      </c>
      <c r="H54" s="15">
        <f>IF($B54="Confirmed",(COUNTIFS(Raw_Data!$C:$C,$A54,Raw_Data!$J:$J,H$1)),(IF($B54="Recovered",(COUNTIFS(Death_and_Recovered!$B:$B,$A54,Death_and_Recovered!$E:$E,$B54,Death_and_Recovered!$I:$I,H$1)),(IF($B54="Deceased",(COUNTIFS(Death_and_Recovered!$B:$B,$A54,Death_and_Recovered!$E:$E,$B54,Death_and_Recovered!$I:$I,H$1)),"0")))))</f>
        <v>0</v>
      </c>
      <c r="I54" s="15">
        <f>IF($B54="Confirmed",(COUNTIFS(Raw_Data!$C:$C,$A54,Raw_Data!$J:$J,I$1)),(IF($B54="Recovered",(COUNTIFS(Death_and_Recovered!$B:$B,$A54,Death_and_Recovered!$E:$E,$B54,Death_and_Recovered!$I:$I,I$1)),(IF($B54="Deceased",(COUNTIFS(Death_and_Recovered!$B:$B,$A54,Death_and_Recovered!$E:$E,$B54,Death_and_Recovered!$I:$I,I$1)),"0")))))</f>
        <v>0</v>
      </c>
      <c r="J54" s="15">
        <f>IF($B54="Confirmed",(COUNTIFS(Raw_Data!$C:$C,$A54,Raw_Data!$J:$J,J$1)),(IF($B54="Recovered",(COUNTIFS(Death_and_Recovered!$B:$B,$A54,Death_and_Recovered!$E:$E,$B54,Death_and_Recovered!$I:$I,J$1)),(IF($B54="Deceased",(COUNTIFS(Death_and_Recovered!$B:$B,$A54,Death_and_Recovered!$E:$E,$B54,Death_and_Recovered!$I:$I,J$1)),"0")))))</f>
        <v>2</v>
      </c>
      <c r="K54" s="15">
        <f>IF($B54="Confirmed",(COUNTIFS(Raw_Data!$C:$C,$A54,Raw_Data!$J:$J,K$1)),(IF($B54="Recovered",(COUNTIFS(Death_and_Recovered!$B:$B,$A54,Death_and_Recovered!$E:$E,$B54,Death_and_Recovered!$I:$I,K$1)),(IF($B54="Deceased",(COUNTIFS(Death_and_Recovered!$B:$B,$A54,Death_and_Recovered!$E:$E,$B54,Death_and_Recovered!$I:$I,K$1)),"0")))))</f>
        <v>0</v>
      </c>
      <c r="L54" s="15">
        <f>IF($B54="Confirmed",(COUNTIFS(Raw_Data!$C:$C,$A54,Raw_Data!$J:$J,L$1)),(IF($B54="Recovered",(COUNTIFS(Death_and_Recovered!$B:$B,$A54,Death_and_Recovered!$E:$E,$B54,Death_and_Recovered!$I:$I,L$1)),(IF($B54="Deceased",(COUNTIFS(Death_and_Recovered!$B:$B,$A54,Death_and_Recovered!$E:$E,$B54,Death_and_Recovered!$I:$I,L$1)),"0")))))</f>
        <v>0</v>
      </c>
      <c r="M54" s="15">
        <f>IF($B54="Confirmed",(COUNTIFS(Raw_Data!$C:$C,$A54,Raw_Data!$J:$J,M$1)),(IF($B54="Recovered",(COUNTIFS(Death_and_Recovered!$B:$B,$A54,Death_and_Recovered!$E:$E,$B54,Death_and_Recovered!$I:$I,M$1)),(IF($B54="Deceased",(COUNTIFS(Death_and_Recovered!$B:$B,$A54,Death_and_Recovered!$E:$E,$B54,Death_and_Recovered!$I:$I,M$1)),"0")))))</f>
        <v>0</v>
      </c>
      <c r="N54" s="15">
        <f>IF($B54="Confirmed",(COUNTIFS(Raw_Data!$C:$C,$A54,Raw_Data!$J:$J,N$1)),(IF($B54="Recovered",(COUNTIFS(Death_and_Recovered!$B:$B,$A54,Death_and_Recovered!$E:$E,$B54,Death_and_Recovered!$I:$I,N$1)),(IF($B54="Deceased",(COUNTIFS(Death_and_Recovered!$B:$B,$A54,Death_and_Recovered!$E:$E,$B54,Death_and_Recovered!$I:$I,N$1)),"0")))))</f>
        <v>0</v>
      </c>
      <c r="O54" s="15">
        <f>IF($B54="Confirmed",(COUNTIFS(Raw_Data!$C:$C,$A54,Raw_Data!$J:$J,O$1)),(IF($B54="Recovered",(COUNTIFS(Death_and_Recovered!$B:$B,$A54,Death_and_Recovered!$E:$E,$B54,Death_and_Recovered!$I:$I,O$1)),(IF($B54="Deceased",(COUNTIFS(Death_and_Recovered!$B:$B,$A54,Death_and_Recovered!$E:$E,$B54,Death_and_Recovered!$I:$I,O$1)),"0")))))</f>
        <v>2</v>
      </c>
      <c r="P54" s="86">
        <v>0</v>
      </c>
      <c r="Q54" s="15">
        <f>IF($B54="Confirmed",(COUNTIFS(Raw_Data!$C:$C,$A54,Raw_Data!$J:$J,Q$1)),(IF($B54="Recovered",(COUNTIFS(Death_and_Recovered!$B:$B,$A54,Death_and_Recovered!$E:$E,$B54,Death_and_Recovered!$I:$I,Q$1)),(IF($B54="Deceased",(COUNTIFS(Death_and_Recovered!$B:$B,$A54,Death_and_Recovered!$E:$E,$B54,Death_and_Recovered!$I:$I,Q$1)),"0")))))</f>
        <v>0</v>
      </c>
      <c r="R54" s="15">
        <f>IF($B54="Confirmed",(COUNTIFS(Raw_Data!$C:$C,$A54,Raw_Data!$J:$J,R$1)),(IF($B54="Recovered",(COUNTIFS(Death_and_Recovered!$B:$B,$A54,Death_and_Recovered!$E:$E,$B54,Death_and_Recovered!$I:$I,R$1)),(IF($B54="Deceased",(COUNTIFS(Death_and_Recovered!$B:$B,$A54,Death_and_Recovered!$E:$E,$B54,Death_and_Recovered!$I:$I,R$1)),"0")))))</f>
        <v>0</v>
      </c>
      <c r="S54" s="15">
        <f>IF($B54="Confirmed",(COUNTIFS(Raw_Data!$C:$C,$A54,Raw_Data!$J:$J,S$1)),(IF($B54="Recovered",(COUNTIFS(Death_and_Recovered!$B:$B,$A54,Death_and_Recovered!$E:$E,$B54,Death_and_Recovered!$I:$I,S$1)),(IF($B54="Deceased",(COUNTIFS(Death_and_Recovered!$B:$B,$A54,Death_and_Recovered!$E:$E,$B54,Death_and_Recovered!$I:$I,S$1)),"0")))))</f>
        <v>0</v>
      </c>
      <c r="T54" s="15">
        <f>IF($B54="Confirmed",(COUNTIFS(Raw_Data!$C:$C,$A54,Raw_Data!$J:$J,T$1)),(IF($B54="Recovered",(COUNTIFS(Death_and_Recovered!$B:$B,$A54,Death_and_Recovered!$E:$E,$B54,Death_and_Recovered!$I:$I,T$1)),(IF($B54="Deceased",(COUNTIFS(Death_and_Recovered!$B:$B,$A54,Death_and_Recovered!$E:$E,$B54,Death_and_Recovered!$I:$I,T$1)),"0")))))</f>
        <v>2</v>
      </c>
      <c r="U54" s="15">
        <f>IF($B54="Confirmed",(COUNTIFS(Raw_Data!$C:$C,$A54,Raw_Data!$J:$J,U$1)),(IF($B54="Recovered",(COUNTIFS(Death_and_Recovered!$B:$B,$A54,Death_and_Recovered!$E:$E,$B54,Death_and_Recovered!$I:$I,U$1)),(IF($B54="Deceased",(COUNTIFS(Death_and_Recovered!$B:$B,$A54,Death_and_Recovered!$E:$E,$B54,Death_and_Recovered!$I:$I,U$1)),"0")))))</f>
        <v>4</v>
      </c>
      <c r="V54" s="15">
        <f>IF($B54="Confirmed",(COUNTIFS(Raw_Data!$C:$C,$A54,Raw_Data!$J:$J,V$1)),(IF($B54="Recovered",(COUNTIFS(Death_and_Recovered!$B:$B,$A54,Death_and_Recovered!$E:$E,$B54,Death_and_Recovered!$I:$I,V$1)),(IF($B54="Deceased",(COUNTIFS(Death_and_Recovered!$B:$B,$A54,Death_and_Recovered!$E:$E,$B54,Death_and_Recovered!$I:$I,V$1)),"0")))))</f>
        <v>0</v>
      </c>
      <c r="W54" s="15">
        <f>IF($B54="Confirmed",(COUNTIFS(Raw_Data!$C:$C,$A54,Raw_Data!$J:$J,W$1)),(IF($B54="Recovered",(COUNTIFS(Death_and_Recovered!$B:$B,$A54,Death_and_Recovered!$E:$E,$B54,Death_and_Recovered!$I:$I,W$1)),(IF($B54="Deceased",(COUNTIFS(Death_and_Recovered!$B:$B,$A54,Death_and_Recovered!$E:$E,$B54,Death_and_Recovered!$I:$I,W$1)),"0")))))</f>
        <v>0</v>
      </c>
      <c r="X54" s="15">
        <f>IF($B54="Confirmed",(COUNTIFS(Raw_Data!$C:$C,$A54,Raw_Data!$J:$J,X$1)),(IF($B54="Recovered",(COUNTIFS(Death_and_Recovered!$B:$B,$A54,Death_and_Recovered!$E:$E,$B54,Death_and_Recovered!$I:$I,X$1)),(IF($B54="Deceased",(COUNTIFS(Death_and_Recovered!$B:$B,$A54,Death_and_Recovered!$E:$E,$B54,Death_and_Recovered!$I:$I,X$1)),"0")))))</f>
        <v>0</v>
      </c>
      <c r="Y54" s="15">
        <f>IF($B54="Confirmed",(COUNTIFS(Raw_Data!$C:$C,$A54,Raw_Data!$J:$J,Y$1)),(IF($B54="Recovered",(COUNTIFS(Death_and_Recovered!$B:$B,$A54,Death_and_Recovered!$E:$E,$B54,Death_and_Recovered!$I:$I,Y$1)),(IF($B54="Deceased",(COUNTIFS(Death_and_Recovered!$B:$B,$A54,Death_and_Recovered!$E:$E,$B54,Death_and_Recovered!$I:$I,Y$1)),"0")))))</f>
        <v>0</v>
      </c>
      <c r="Z54" s="15">
        <f>IF($B54="Confirmed",(COUNTIFS(Raw_Data!$C:$C,$A54,Raw_Data!$J:$J,Z$1)),(IF($B54="Recovered",(COUNTIFS(Death_and_Recovered!$B:$B,$A54,Death_and_Recovered!$E:$E,$B54,Death_and_Recovered!$I:$I,Z$1)),(IF($B54="Deceased",(COUNTIFS(Death_and_Recovered!$B:$B,$A54,Death_and_Recovered!$E:$E,$B54,Death_and_Recovered!$I:$I,Z$1)),"0")))))</f>
        <v>0</v>
      </c>
      <c r="AA54" s="15">
        <f>IF($B54="Confirmed",(COUNTIFS(Raw_Data!$C:$C,$A54,Raw_Data!$J:$J,AA$1)),(IF($B54="Recovered",(COUNTIFS(Death_and_Recovered!$B:$B,$A54,Death_and_Recovered!$E:$E,$B54,Death_and_Recovered!$I:$I,AA$1)),(IF($B54="Deceased",(COUNTIFS(Death_and_Recovered!$B:$B,$A54,Death_and_Recovered!$E:$E,$B54,Death_and_Recovered!$I:$I,AA$1)),"0")))))</f>
        <v>0</v>
      </c>
      <c r="AB54" s="15">
        <f>IF($B54="Confirmed",(COUNTIFS(Raw_Data!$C:$C,$A54,Raw_Data!$J:$J,AB$1)),(IF($B54="Recovered",(COUNTIFS(Death_and_Recovered!$B:$B,$A54,Death_and_Recovered!$E:$E,$B54,Death_and_Recovered!$I:$I,AB$1)),(IF($B54="Deceased",(COUNTIFS(Death_and_Recovered!$B:$B,$A54,Death_and_Recovered!$E:$E,$B54,Death_and_Recovered!$I:$I,AB$1)),"0")))))</f>
        <v>0</v>
      </c>
      <c r="AC54" s="15">
        <f>IF($B54="Confirmed",(COUNTIFS(Raw_Data!$C:$C,$A54,Raw_Data!$J:$J,AC$1)),(IF($B54="Recovered",(COUNTIFS(Death_and_Recovered!$B:$B,$A54,Death_and_Recovered!$E:$E,$B54,Death_and_Recovered!$I:$I,AC$1)),(IF($B54="Deceased",(COUNTIFS(Death_and_Recovered!$B:$B,$A54,Death_and_Recovered!$E:$E,$B54,Death_and_Recovered!$I:$I,AC$1)),"0")))))</f>
        <v>0</v>
      </c>
      <c r="AD54" s="15">
        <f>IF($B54="Confirmed",(COUNTIFS(Raw_Data!$C:$C,$A54,Raw_Data!$J:$J,AD$1)),(IF($B54="Recovered",(COUNTIFS(Death_and_Recovered!$B:$B,$A54,Death_and_Recovered!$E:$E,$B54,Death_and_Recovered!$I:$I,AD$1)),(IF($B54="Deceased",(COUNTIFS(Death_and_Recovered!$B:$B,$A54,Death_and_Recovered!$E:$E,$B54,Death_and_Recovered!$I:$I,AD$1)),"0")))))</f>
        <v>0</v>
      </c>
      <c r="AE54" s="15">
        <f>IF($B54="Confirmed",(COUNTIFS(Raw_Data!$C:$C,$A54,Raw_Data!$J:$J,AE$1)),(IF($B54="Recovered",(COUNTIFS(Death_and_Recovered!$B:$B,$A54,Death_and_Recovered!$E:$E,$B54,Death_and_Recovered!$I:$I,AE$1)),(IF($B54="Deceased",(COUNTIFS(Death_and_Recovered!$B:$B,$A54,Death_and_Recovered!$E:$E,$B54,Death_and_Recovered!$I:$I,AE$1)),"0")))))</f>
        <v>0</v>
      </c>
      <c r="AF54" s="15">
        <f>IF($B54="Confirmed",(COUNTIFS(Raw_Data!$C:$C,$A54,Raw_Data!$J:$J,AF$1)),(IF($B54="Recovered",(COUNTIFS(Death_and_Recovered!$B:$B,$A54,Death_and_Recovered!$E:$E,$B54,Death_and_Recovered!$I:$I,AF$1)),(IF($B54="Deceased",(COUNTIFS(Death_and_Recovered!$B:$B,$A54,Death_and_Recovered!$E:$E,$B54,Death_and_Recovered!$I:$I,AF$1)),"0")))))</f>
        <v>0</v>
      </c>
      <c r="AG54" s="15">
        <f>IF($B54="Confirmed",(COUNTIFS(Raw_Data!$C:$C,$A54,Raw_Data!$J:$J,AG$1)),(IF($B54="Recovered",(COUNTIFS(Death_and_Recovered!$B:$B,$A54,Death_and_Recovered!$E:$E,$B54,Death_and_Recovered!$I:$I,AG$1)),(IF($B54="Deceased",(COUNTIFS(Death_and_Recovered!$B:$B,$A54,Death_and_Recovered!$E:$E,$B54,Death_and_Recovered!$I:$I,AG$1)),"0")))))</f>
        <v>0</v>
      </c>
      <c r="AH54" s="15">
        <f>IF($B54="Confirmed",(COUNTIFS(Raw_Data!$C:$C,$A54,Raw_Data!$J:$J,AH$1)),(IF($B54="Recovered",(COUNTIFS(Death_and_Recovered!$B:$B,$A54,Death_and_Recovered!$E:$E,$B54,Death_and_Recovered!$I:$I,AH$1)),(IF($B54="Deceased",(COUNTIFS(Death_and_Recovered!$B:$B,$A54,Death_and_Recovered!$E:$E,$B54,Death_and_Recovered!$I:$I,AH$1)),"0")))))</f>
        <v>0</v>
      </c>
      <c r="AI54" s="15">
        <f>IF($B54="Confirmed",(COUNTIFS(Raw_Data!$C:$C,$A54,Raw_Data!$J:$J,AI$1)),(IF($B54="Recovered",(COUNTIFS(Death_and_Recovered!$B:$B,$A54,Death_and_Recovered!$E:$E,$B54,Death_and_Recovered!$I:$I,AI$1)),(IF($B54="Deceased",(COUNTIFS(Death_and_Recovered!$B:$B,$A54,Death_and_Recovered!$E:$E,$B54,Death_and_Recovered!$I:$I,AI$1)),"0")))))</f>
        <v>2</v>
      </c>
      <c r="AJ54" s="15">
        <f>IF($B54="Confirmed",(COUNTIFS(Raw_Data!$C:$C,$A54,Raw_Data!$J:$J,AJ$1)),(IF($B54="Recovered",(COUNTIFS(Death_and_Recovered!$B:$B,$A54,Death_and_Recovered!$E:$E,$B54,Death_and_Recovered!$I:$I,AJ$1)),(IF($B54="Deceased",(COUNTIFS(Death_and_Recovered!$B:$B,$A54,Death_and_Recovered!$E:$E,$B54,Death_and_Recovered!$I:$I,AJ$1)),"0")))))</f>
        <v>0</v>
      </c>
      <c r="AK54" s="15">
        <f>IF($B54="Confirmed",(COUNTIFS(Raw_Data!$C:$C,$A54,Raw_Data!$J:$J,AK$1)),(IF($B54="Recovered",(COUNTIFS(Death_and_Recovered!$B:$B,$A54,Death_and_Recovered!$E:$E,$B54,Death_and_Recovered!$I:$I,AK$1)),(IF($B54="Deceased",(COUNTIFS(Death_and_Recovered!$B:$B,$A54,Death_and_Recovered!$E:$E,$B54,Death_and_Recovered!$I:$I,AK$1)),"0")))))</f>
        <v>0</v>
      </c>
      <c r="AL54" s="15">
        <f>IF($B54="Confirmed",(COUNTIFS(Raw_Data!$C:$C,$A54,Raw_Data!$J:$J,AL$1)),(IF($B54="Recovered",(COUNTIFS(Death_and_Recovered!$B:$B,$A54,Death_and_Recovered!$E:$E,$B54,Death_and_Recovered!$I:$I,AL$1)),(IF($B54="Deceased",(COUNTIFS(Death_and_Recovered!$B:$B,$A54,Death_and_Recovered!$E:$E,$B54,Death_and_Recovered!$I:$I,AL$1)),"0")))))</f>
        <v>0</v>
      </c>
      <c r="AM54" s="15">
        <f>IF($B54="Confirmed",(COUNTIFS(Raw_Data!$C:$C,$A54,Raw_Data!$J:$J,AM$1)),(IF($B54="Recovered",(COUNTIFS(Death_and_Recovered!$B:$B,$A54,Death_and_Recovered!$E:$E,$B54,Death_and_Recovered!$I:$I,AM$1)),(IF($B54="Deceased",(COUNTIFS(Death_and_Recovered!$B:$B,$A54,Death_and_Recovered!$E:$E,$B54,Death_and_Recovered!$I:$I,AM$1)),"0")))))</f>
        <v>0</v>
      </c>
      <c r="AN54" s="15">
        <f>IF($B54="Confirmed",(COUNTIFS(Raw_Data!$C:$C,$A54,Raw_Data!$J:$J,AN$1)),(IF($B54="Recovered",(COUNTIFS(Death_and_Recovered!$B:$B,$A54,Death_and_Recovered!$E:$E,$B54,Death_and_Recovered!$I:$I,AN$1)),(IF($B54="Deceased",(COUNTIFS(Death_and_Recovered!$B:$B,$A54,Death_and_Recovered!$E:$E,$B54,Death_and_Recovered!$I:$I,AN$1)),"0")))))</f>
        <v>3</v>
      </c>
    </row>
    <row r="55" spans="1:40" ht="16.5" customHeight="1">
      <c r="A55" s="143">
        <v>43921</v>
      </c>
      <c r="B55" s="86" t="s">
        <v>42</v>
      </c>
      <c r="C55" s="15">
        <f t="shared" si="1"/>
        <v>6</v>
      </c>
      <c r="D55" s="15">
        <f>IF($B55="Confirmed",(COUNTIFS(Raw_Data!$C:$C,$A55,Raw_Data!$J:$J,D$1)),(IF($B55="Recovered",(COUNTIFS(Death_and_Recovered!$B:$B,$A55,Death_and_Recovered!$E:$E,$B55,Death_and_Recovered!$I:$I,D$1)),(IF($B55="Deceased",(COUNTIFS(Death_and_Recovered!$B:$B,$A55,Death_and_Recovered!$E:$E,$B55,Death_and_Recovered!$I:$I,D$1)),"0")))))</f>
        <v>0</v>
      </c>
      <c r="E55" s="15">
        <f>IF($B55="Confirmed",(COUNTIFS(Raw_Data!$C:$C,$A55,Raw_Data!$J:$J,E$1)),(IF($B55="Recovered",(COUNTIFS(Death_and_Recovered!$B:$B,$A55,Death_and_Recovered!$E:$E,$B55,Death_and_Recovered!$I:$I,E$1)),(IF($B55="Deceased",(COUNTIFS(Death_and_Recovered!$B:$B,$A55,Death_and_Recovered!$E:$E,$B55,Death_and_Recovered!$I:$I,E$1)),"0")))))</f>
        <v>0</v>
      </c>
      <c r="F55" s="15">
        <f>IF($B55="Confirmed",(COUNTIFS(Raw_Data!$C:$C,$A55,Raw_Data!$J:$J,F$1)),(IF($B55="Recovered",(COUNTIFS(Death_and_Recovered!$B:$B,$A55,Death_and_Recovered!$E:$E,$B55,Death_and_Recovered!$I:$I,F$1)),(IF($B55="Deceased",(COUNTIFS(Death_and_Recovered!$B:$B,$A55,Death_and_Recovered!$E:$E,$B55,Death_and_Recovered!$I:$I,F$1)),"0")))))</f>
        <v>0</v>
      </c>
      <c r="G55" s="15">
        <f>IF($B55="Confirmed",(COUNTIFS(Raw_Data!$C:$C,$A55,Raw_Data!$J:$J,G$1)),(IF($B55="Recovered",(COUNTIFS(Death_and_Recovered!$B:$B,$A55,Death_and_Recovered!$E:$E,$B55,Death_and_Recovered!$I:$I,G$1)),(IF($B55="Deceased",(COUNTIFS(Death_and_Recovered!$B:$B,$A55,Death_and_Recovered!$E:$E,$B55,Death_and_Recovered!$I:$I,G$1)),"0")))))</f>
        <v>0</v>
      </c>
      <c r="H55" s="15">
        <f>IF($B55="Confirmed",(COUNTIFS(Raw_Data!$C:$C,$A55,Raw_Data!$J:$J,H$1)),(IF($B55="Recovered",(COUNTIFS(Death_and_Recovered!$B:$B,$A55,Death_and_Recovered!$E:$E,$B55,Death_and_Recovered!$I:$I,H$1)),(IF($B55="Deceased",(COUNTIFS(Death_and_Recovered!$B:$B,$A55,Death_and_Recovered!$E:$E,$B55,Death_and_Recovered!$I:$I,H$1)),"0")))))</f>
        <v>0</v>
      </c>
      <c r="I55" s="15">
        <f>IF($B55="Confirmed",(COUNTIFS(Raw_Data!$C:$C,$A55,Raw_Data!$J:$J,I$1)),(IF($B55="Recovered",(COUNTIFS(Death_and_Recovered!$B:$B,$A55,Death_and_Recovered!$E:$E,$B55,Death_and_Recovered!$I:$I,I$1)),(IF($B55="Deceased",(COUNTIFS(Death_and_Recovered!$B:$B,$A55,Death_and_Recovered!$E:$E,$B55,Death_and_Recovered!$I:$I,I$1)),"0")))))</f>
        <v>0</v>
      </c>
      <c r="J55" s="15">
        <f>IF($B55="Confirmed",(COUNTIFS(Raw_Data!$C:$C,$A55,Raw_Data!$J:$J,J$1)),(IF($B55="Recovered",(COUNTIFS(Death_and_Recovered!$B:$B,$A55,Death_and_Recovered!$E:$E,$B55,Death_and_Recovered!$I:$I,J$1)),(IF($B55="Deceased",(COUNTIFS(Death_and_Recovered!$B:$B,$A55,Death_and_Recovered!$E:$E,$B55,Death_and_Recovered!$I:$I,J$1)),"0")))))</f>
        <v>0</v>
      </c>
      <c r="K55" s="15">
        <f>IF($B55="Confirmed",(COUNTIFS(Raw_Data!$C:$C,$A55,Raw_Data!$J:$J,K$1)),(IF($B55="Recovered",(COUNTIFS(Death_and_Recovered!$B:$B,$A55,Death_and_Recovered!$E:$E,$B55,Death_and_Recovered!$I:$I,K$1)),(IF($B55="Deceased",(COUNTIFS(Death_and_Recovered!$B:$B,$A55,Death_and_Recovered!$E:$E,$B55,Death_and_Recovered!$I:$I,K$1)),"0")))))</f>
        <v>0</v>
      </c>
      <c r="L55" s="15">
        <f>IF($B55="Confirmed",(COUNTIFS(Raw_Data!$C:$C,$A55,Raw_Data!$J:$J,L$1)),(IF($B55="Recovered",(COUNTIFS(Death_and_Recovered!$B:$B,$A55,Death_and_Recovered!$E:$E,$B55,Death_and_Recovered!$I:$I,L$1)),(IF($B55="Deceased",(COUNTIFS(Death_and_Recovered!$B:$B,$A55,Death_and_Recovered!$E:$E,$B55,Death_and_Recovered!$I:$I,L$1)),"0")))))</f>
        <v>0</v>
      </c>
      <c r="M55" s="15">
        <f>IF($B55="Confirmed",(COUNTIFS(Raw_Data!$C:$C,$A55,Raw_Data!$J:$J,M$1)),(IF($B55="Recovered",(COUNTIFS(Death_and_Recovered!$B:$B,$A55,Death_and_Recovered!$E:$E,$B55,Death_and_Recovered!$I:$I,M$1)),(IF($B55="Deceased",(COUNTIFS(Death_and_Recovered!$B:$B,$A55,Death_and_Recovered!$E:$E,$B55,Death_and_Recovered!$I:$I,M$1)),"0")))))</f>
        <v>0</v>
      </c>
      <c r="N55" s="15">
        <f>IF($B55="Confirmed",(COUNTIFS(Raw_Data!$C:$C,$A55,Raw_Data!$J:$J,N$1)),(IF($B55="Recovered",(COUNTIFS(Death_and_Recovered!$B:$B,$A55,Death_and_Recovered!$E:$E,$B55,Death_and_Recovered!$I:$I,N$1)),(IF($B55="Deceased",(COUNTIFS(Death_and_Recovered!$B:$B,$A55,Death_and_Recovered!$E:$E,$B55,Death_and_Recovered!$I:$I,N$1)),"0")))))</f>
        <v>0</v>
      </c>
      <c r="O55" s="15">
        <f>IF($B55="Confirmed",(COUNTIFS(Raw_Data!$C:$C,$A55,Raw_Data!$J:$J,O$1)),(IF($B55="Recovered",(COUNTIFS(Death_and_Recovered!$B:$B,$A55,Death_and_Recovered!$E:$E,$B55,Death_and_Recovered!$I:$I,O$1)),(IF($B55="Deceased",(COUNTIFS(Death_and_Recovered!$B:$B,$A55,Death_and_Recovered!$E:$E,$B55,Death_and_Recovered!$I:$I,O$1)),"0")))))</f>
        <v>0</v>
      </c>
      <c r="P55" s="15">
        <f>IF($B55="Confirmed",(COUNTIFS(Raw_Data!$C:$C,$A55,Raw_Data!$J:$J,P$1)),(IF($B55="Recovered",(COUNTIFS(Death_and_Recovered!$B:$B,$A55,Death_and_Recovered!$E:$E,$B55,Death_and_Recovered!$I:$I,P$1)),(IF($B55="Deceased",(COUNTIFS(Death_and_Recovered!$B:$B,$A55,Death_and_Recovered!$E:$E,$B55,Death_and_Recovered!$I:$I,P$1)),"0")))))</f>
        <v>0</v>
      </c>
      <c r="Q55" s="15">
        <f>IF($B55="Confirmed",(COUNTIFS(Raw_Data!$C:$C,$A55,Raw_Data!$J:$J,Q$1)),(IF($B55="Recovered",(COUNTIFS(Death_and_Recovered!$B:$B,$A55,Death_and_Recovered!$E:$E,$B55,Death_and_Recovered!$I:$I,Q$1)),(IF($B55="Deceased",(COUNTIFS(Death_and_Recovered!$B:$B,$A55,Death_and_Recovered!$E:$E,$B55,Death_and_Recovered!$I:$I,Q$1)),"0")))))</f>
        <v>0</v>
      </c>
      <c r="R55" s="15">
        <f>IF($B55="Confirmed",(COUNTIFS(Raw_Data!$C:$C,$A55,Raw_Data!$J:$J,R$1)),(IF($B55="Recovered",(COUNTIFS(Death_and_Recovered!$B:$B,$A55,Death_and_Recovered!$E:$E,$B55,Death_and_Recovered!$I:$I,R$1)),(IF($B55="Deceased",(COUNTIFS(Death_and_Recovered!$B:$B,$A55,Death_and_Recovered!$E:$E,$B55,Death_and_Recovered!$I:$I,R$1)),"0")))))</f>
        <v>1</v>
      </c>
      <c r="S55" s="15">
        <f>IF($B55="Confirmed",(COUNTIFS(Raw_Data!$C:$C,$A55,Raw_Data!$J:$J,S$1)),(IF($B55="Recovered",(COUNTIFS(Death_and_Recovered!$B:$B,$A55,Death_and_Recovered!$E:$E,$B55,Death_and_Recovered!$I:$I,S$1)),(IF($B55="Deceased",(COUNTIFS(Death_and_Recovered!$B:$B,$A55,Death_and_Recovered!$E:$E,$B55,Death_and_Recovered!$I:$I,S$1)),"0")))))</f>
        <v>0</v>
      </c>
      <c r="T55" s="15">
        <f>IF($B55="Confirmed",(COUNTIFS(Raw_Data!$C:$C,$A55,Raw_Data!$J:$J,T$1)),(IF($B55="Recovered",(COUNTIFS(Death_and_Recovered!$B:$B,$A55,Death_and_Recovered!$E:$E,$B55,Death_and_Recovered!$I:$I,T$1)),(IF($B55="Deceased",(COUNTIFS(Death_and_Recovered!$B:$B,$A55,Death_and_Recovered!$E:$E,$B55,Death_and_Recovered!$I:$I,T$1)),"0")))))</f>
        <v>0</v>
      </c>
      <c r="U55" s="15">
        <f>IF($B55="Confirmed",(COUNTIFS(Raw_Data!$C:$C,$A55,Raw_Data!$J:$J,U$1)),(IF($B55="Recovered",(COUNTIFS(Death_and_Recovered!$B:$B,$A55,Death_and_Recovered!$E:$E,$B55,Death_and_Recovered!$I:$I,U$1)),(IF($B55="Deceased",(COUNTIFS(Death_and_Recovered!$B:$B,$A55,Death_and_Recovered!$E:$E,$B55,Death_and_Recovered!$I:$I,U$1)),"0")))))</f>
        <v>1</v>
      </c>
      <c r="V55" s="15">
        <f>IF($B55="Confirmed",(COUNTIFS(Raw_Data!$C:$C,$A55,Raw_Data!$J:$J,V$1)),(IF($B55="Recovered",(COUNTIFS(Death_and_Recovered!$B:$B,$A55,Death_and_Recovered!$E:$E,$B55,Death_and_Recovered!$I:$I,V$1)),(IF($B55="Deceased",(COUNTIFS(Death_and_Recovered!$B:$B,$A55,Death_and_Recovered!$E:$E,$B55,Death_and_Recovered!$I:$I,V$1)),"0")))))</f>
        <v>0</v>
      </c>
      <c r="W55" s="15">
        <f>IF($B55="Confirmed",(COUNTIFS(Raw_Data!$C:$C,$A55,Raw_Data!$J:$J,W$1)),(IF($B55="Recovered",(COUNTIFS(Death_and_Recovered!$B:$B,$A55,Death_and_Recovered!$E:$E,$B55,Death_and_Recovered!$I:$I,W$1)),(IF($B55="Deceased",(COUNTIFS(Death_and_Recovered!$B:$B,$A55,Death_and_Recovered!$E:$E,$B55,Death_and_Recovered!$I:$I,W$1)),"0")))))</f>
        <v>0</v>
      </c>
      <c r="X55" s="15">
        <f>IF($B55="Confirmed",(COUNTIFS(Raw_Data!$C:$C,$A55,Raw_Data!$J:$J,X$1)),(IF($B55="Recovered",(COUNTIFS(Death_and_Recovered!$B:$B,$A55,Death_and_Recovered!$E:$E,$B55,Death_and_Recovered!$I:$I,X$1)),(IF($B55="Deceased",(COUNTIFS(Death_and_Recovered!$B:$B,$A55,Death_and_Recovered!$E:$E,$B55,Death_and_Recovered!$I:$I,X$1)),"0")))))</f>
        <v>1</v>
      </c>
      <c r="Y55" s="15">
        <f>IF($B55="Confirmed",(COUNTIFS(Raw_Data!$C:$C,$A55,Raw_Data!$J:$J,Y$1)),(IF($B55="Recovered",(COUNTIFS(Death_and_Recovered!$B:$B,$A55,Death_and_Recovered!$E:$E,$B55,Death_and_Recovered!$I:$I,Y$1)),(IF($B55="Deceased",(COUNTIFS(Death_and_Recovered!$B:$B,$A55,Death_and_Recovered!$E:$E,$B55,Death_and_Recovered!$I:$I,Y$1)),"0")))))</f>
        <v>1</v>
      </c>
      <c r="Z55" s="15">
        <f>IF($B55="Confirmed",(COUNTIFS(Raw_Data!$C:$C,$A55,Raw_Data!$J:$J,Z$1)),(IF($B55="Recovered",(COUNTIFS(Death_and_Recovered!$B:$B,$A55,Death_and_Recovered!$E:$E,$B55,Death_and_Recovered!$I:$I,Z$1)),(IF($B55="Deceased",(COUNTIFS(Death_and_Recovered!$B:$B,$A55,Death_and_Recovered!$E:$E,$B55,Death_and_Recovered!$I:$I,Z$1)),"0")))))</f>
        <v>0</v>
      </c>
      <c r="AA55" s="15">
        <f>IF($B55="Confirmed",(COUNTIFS(Raw_Data!$C:$C,$A55,Raw_Data!$J:$J,AA$1)),(IF($B55="Recovered",(COUNTIFS(Death_and_Recovered!$B:$B,$A55,Death_and_Recovered!$E:$E,$B55,Death_and_Recovered!$I:$I,AA$1)),(IF($B55="Deceased",(COUNTIFS(Death_and_Recovered!$B:$B,$A55,Death_and_Recovered!$E:$E,$B55,Death_and_Recovered!$I:$I,AA$1)),"0")))))</f>
        <v>0</v>
      </c>
      <c r="AB55" s="15">
        <f>IF($B55="Confirmed",(COUNTIFS(Raw_Data!$C:$C,$A55,Raw_Data!$J:$J,AB$1)),(IF($B55="Recovered",(COUNTIFS(Death_and_Recovered!$B:$B,$A55,Death_and_Recovered!$E:$E,$B55,Death_and_Recovered!$I:$I,AB$1)),(IF($B55="Deceased",(COUNTIFS(Death_and_Recovered!$B:$B,$A55,Death_and_Recovered!$E:$E,$B55,Death_and_Recovered!$I:$I,AB$1)),"0")))))</f>
        <v>0</v>
      </c>
      <c r="AC55" s="15">
        <f>IF($B55="Confirmed",(COUNTIFS(Raw_Data!$C:$C,$A55,Raw_Data!$J:$J,AC$1)),(IF($B55="Recovered",(COUNTIFS(Death_and_Recovered!$B:$B,$A55,Death_and_Recovered!$E:$E,$B55,Death_and_Recovered!$I:$I,AC$1)),(IF($B55="Deceased",(COUNTIFS(Death_and_Recovered!$B:$B,$A55,Death_and_Recovered!$E:$E,$B55,Death_and_Recovered!$I:$I,AC$1)),"0")))))</f>
        <v>0</v>
      </c>
      <c r="AD55" s="15">
        <f>IF($B55="Confirmed",(COUNTIFS(Raw_Data!$C:$C,$A55,Raw_Data!$J:$J,AD$1)),(IF($B55="Recovered",(COUNTIFS(Death_and_Recovered!$B:$B,$A55,Death_and_Recovered!$E:$E,$B55,Death_and_Recovered!$I:$I,AD$1)),(IF($B55="Deceased",(COUNTIFS(Death_and_Recovered!$B:$B,$A55,Death_and_Recovered!$E:$E,$B55,Death_and_Recovered!$I:$I,AD$1)),"0")))))</f>
        <v>0</v>
      </c>
      <c r="AE55" s="15">
        <f>IF($B55="Confirmed",(COUNTIFS(Raw_Data!$C:$C,$A55,Raw_Data!$J:$J,AE$1)),(IF($B55="Recovered",(COUNTIFS(Death_and_Recovered!$B:$B,$A55,Death_and_Recovered!$E:$E,$B55,Death_and_Recovered!$I:$I,AE$1)),(IF($B55="Deceased",(COUNTIFS(Death_and_Recovered!$B:$B,$A55,Death_and_Recovered!$E:$E,$B55,Death_and_Recovered!$I:$I,AE$1)),"0")))))</f>
        <v>0</v>
      </c>
      <c r="AF55" s="15">
        <f>IF($B55="Confirmed",(COUNTIFS(Raw_Data!$C:$C,$A55,Raw_Data!$J:$J,AF$1)),(IF($B55="Recovered",(COUNTIFS(Death_and_Recovered!$B:$B,$A55,Death_and_Recovered!$E:$E,$B55,Death_and_Recovered!$I:$I,AF$1)),(IF($B55="Deceased",(COUNTIFS(Death_and_Recovered!$B:$B,$A55,Death_and_Recovered!$E:$E,$B55,Death_and_Recovered!$I:$I,AF$1)),"0")))))</f>
        <v>1</v>
      </c>
      <c r="AG55" s="15">
        <f>IF($B55="Confirmed",(COUNTIFS(Raw_Data!$C:$C,$A55,Raw_Data!$J:$J,AG$1)),(IF($B55="Recovered",(COUNTIFS(Death_and_Recovered!$B:$B,$A55,Death_and_Recovered!$E:$E,$B55,Death_and_Recovered!$I:$I,AG$1)),(IF($B55="Deceased",(COUNTIFS(Death_and_Recovered!$B:$B,$A55,Death_and_Recovered!$E:$E,$B55,Death_and_Recovered!$I:$I,AG$1)),"0")))))</f>
        <v>0</v>
      </c>
      <c r="AH55" s="15">
        <f>IF($B55="Confirmed",(COUNTIFS(Raw_Data!$C:$C,$A55,Raw_Data!$J:$J,AH$1)),(IF($B55="Recovered",(COUNTIFS(Death_and_Recovered!$B:$B,$A55,Death_and_Recovered!$E:$E,$B55,Death_and_Recovered!$I:$I,AH$1)),(IF($B55="Deceased",(COUNTIFS(Death_and_Recovered!$B:$B,$A55,Death_and_Recovered!$E:$E,$B55,Death_and_Recovered!$I:$I,AH$1)),"0")))))</f>
        <v>0</v>
      </c>
      <c r="AI55" s="15">
        <f>IF($B55="Confirmed",(COUNTIFS(Raw_Data!$C:$C,$A55,Raw_Data!$J:$J,AI$1)),(IF($B55="Recovered",(COUNTIFS(Death_and_Recovered!$B:$B,$A55,Death_and_Recovered!$E:$E,$B55,Death_and_Recovered!$I:$I,AI$1)),(IF($B55="Deceased",(COUNTIFS(Death_and_Recovered!$B:$B,$A55,Death_and_Recovered!$E:$E,$B55,Death_and_Recovered!$I:$I,AI$1)),"0")))))</f>
        <v>0</v>
      </c>
      <c r="AJ55" s="15">
        <f>IF($B55="Confirmed",(COUNTIFS(Raw_Data!$C:$C,$A55,Raw_Data!$J:$J,AJ$1)),(IF($B55="Recovered",(COUNTIFS(Death_and_Recovered!$B:$B,$A55,Death_and_Recovered!$E:$E,$B55,Death_and_Recovered!$I:$I,AJ$1)),(IF($B55="Deceased",(COUNTIFS(Death_and_Recovered!$B:$B,$A55,Death_and_Recovered!$E:$E,$B55,Death_and_Recovered!$I:$I,AJ$1)),"0")))))</f>
        <v>0</v>
      </c>
      <c r="AK55" s="15">
        <f>IF($B55="Confirmed",(COUNTIFS(Raw_Data!$C:$C,$A55,Raw_Data!$J:$J,AK$1)),(IF($B55="Recovered",(COUNTIFS(Death_and_Recovered!$B:$B,$A55,Death_and_Recovered!$E:$E,$B55,Death_and_Recovered!$I:$I,AK$1)),(IF($B55="Deceased",(COUNTIFS(Death_and_Recovered!$B:$B,$A55,Death_and_Recovered!$E:$E,$B55,Death_and_Recovered!$I:$I,AK$1)),"0")))))</f>
        <v>0</v>
      </c>
      <c r="AL55" s="15">
        <f>IF($B55="Confirmed",(COUNTIFS(Raw_Data!$C:$C,$A55,Raw_Data!$J:$J,AL$1)),(IF($B55="Recovered",(COUNTIFS(Death_and_Recovered!$B:$B,$A55,Death_and_Recovered!$E:$E,$B55,Death_and_Recovered!$I:$I,AL$1)),(IF($B55="Deceased",(COUNTIFS(Death_and_Recovered!$B:$B,$A55,Death_and_Recovered!$E:$E,$B55,Death_and_Recovered!$I:$I,AL$1)),"0")))))</f>
        <v>0</v>
      </c>
      <c r="AM55" s="15">
        <f>IF($B55="Confirmed",(COUNTIFS(Raw_Data!$C:$C,$A55,Raw_Data!$J:$J,AM$1)),(IF($B55="Recovered",(COUNTIFS(Death_and_Recovered!$B:$B,$A55,Death_and_Recovered!$E:$E,$B55,Death_and_Recovered!$I:$I,AM$1)),(IF($B55="Deceased",(COUNTIFS(Death_and_Recovered!$B:$B,$A55,Death_and_Recovered!$E:$E,$B55,Death_and_Recovered!$I:$I,AM$1)),"0")))))</f>
        <v>0</v>
      </c>
      <c r="AN55" s="15">
        <f>IF($B55="Confirmed",(COUNTIFS(Raw_Data!$C:$C,$A55,Raw_Data!$J:$J,AN$1)),(IF($B55="Recovered",(COUNTIFS(Death_and_Recovered!$B:$B,$A55,Death_and_Recovered!$E:$E,$B55,Death_and_Recovered!$I:$I,AN$1)),(IF($B55="Deceased",(COUNTIFS(Death_and_Recovered!$B:$B,$A55,Death_and_Recovered!$E:$E,$B55,Death_and_Recovered!$I:$I,AN$1)),"0")))))</f>
        <v>1</v>
      </c>
    </row>
    <row r="56" spans="1:40" ht="16.5" customHeight="1">
      <c r="A56" s="135">
        <v>43922</v>
      </c>
      <c r="B56" s="86" t="s">
        <v>161</v>
      </c>
      <c r="C56" s="15">
        <f t="shared" si="1"/>
        <v>424</v>
      </c>
      <c r="D56" s="15">
        <f>IF($B56="Confirmed",(COUNTIFS(Raw_Data!$C:$C,$A56,Raw_Data!$J:$J,D$1)),(IF($B56="Recovered",(COUNTIFS(Death_and_Recovered!$B:$B,$A56,Death_and_Recovered!$E:$E,$B56,Death_and_Recovered!$I:$I,D$1)),(IF($B56="Deceased",(COUNTIFS(Death_and_Recovered!$B:$B,$A56,Death_and_Recovered!$E:$E,$B56,Death_and_Recovered!$I:$I,D$1)),"0")))))</f>
        <v>0</v>
      </c>
      <c r="E56" s="15">
        <f>IF($B56="Confirmed",(COUNTIFS(Raw_Data!$C:$C,$A56,Raw_Data!$J:$J,E$1)),(IF($B56="Recovered",(COUNTIFS(Death_and_Recovered!$B:$B,$A56,Death_and_Recovered!$E:$E,$B56,Death_and_Recovered!$I:$I,E$1)),(IF($B56="Deceased",(COUNTIFS(Death_and_Recovered!$B:$B,$A56,Death_and_Recovered!$E:$E,$B56,Death_and_Recovered!$I:$I,E$1)),"0")))))</f>
        <v>67</v>
      </c>
      <c r="F56" s="15">
        <f>IF($B56="Confirmed",(COUNTIFS(Raw_Data!$C:$C,$A56,Raw_Data!$J:$J,F$1)),(IF($B56="Recovered",(COUNTIFS(Death_and_Recovered!$B:$B,$A56,Death_and_Recovered!$E:$E,$B56,Death_and_Recovered!$I:$I,F$1)),(IF($B56="Deceased",(COUNTIFS(Death_and_Recovered!$B:$B,$A56,Death_and_Recovered!$E:$E,$B56,Death_and_Recovered!$I:$I,F$1)),"0")))))</f>
        <v>0</v>
      </c>
      <c r="G56" s="15">
        <f>IF($B56="Confirmed",(COUNTIFS(Raw_Data!$C:$C,$A56,Raw_Data!$J:$J,G$1)),(IF($B56="Recovered",(COUNTIFS(Death_and_Recovered!$B:$B,$A56,Death_and_Recovered!$E:$E,$B56,Death_and_Recovered!$I:$I,G$1)),(IF($B56="Deceased",(COUNTIFS(Death_and_Recovered!$B:$B,$A56,Death_and_Recovered!$E:$E,$B56,Death_and_Recovered!$I:$I,G$1)),"0")))))</f>
        <v>15</v>
      </c>
      <c r="H56" s="15">
        <f>IF($B56="Confirmed",(COUNTIFS(Raw_Data!$C:$C,$A56,Raw_Data!$J:$J,H$1)),(IF($B56="Recovered",(COUNTIFS(Death_and_Recovered!$B:$B,$A56,Death_and_Recovered!$E:$E,$B56,Death_and_Recovered!$I:$I,H$1)),(IF($B56="Deceased",(COUNTIFS(Death_and_Recovered!$B:$B,$A56,Death_and_Recovered!$E:$E,$B56,Death_and_Recovered!$I:$I,H$1)),"0")))))</f>
        <v>3</v>
      </c>
      <c r="I56" s="15">
        <f>IF($B56="Confirmed",(COUNTIFS(Raw_Data!$C:$C,$A56,Raw_Data!$J:$J,I$1)),(IF($B56="Recovered",(COUNTIFS(Death_and_Recovered!$B:$B,$A56,Death_and_Recovered!$E:$E,$B56,Death_and_Recovered!$I:$I,I$1)),(IF($B56="Deceased",(COUNTIFS(Death_and_Recovered!$B:$B,$A56,Death_and_Recovered!$E:$E,$B56,Death_and_Recovered!$I:$I,I$1)),"0")))))</f>
        <v>2</v>
      </c>
      <c r="J56" s="15">
        <f>IF($B56="Confirmed",(COUNTIFS(Raw_Data!$C:$C,$A56,Raw_Data!$J:$J,J$1)),(IF($B56="Recovered",(COUNTIFS(Death_and_Recovered!$B:$B,$A56,Death_and_Recovered!$E:$E,$B56,Death_and_Recovered!$I:$I,J$1)),(IF($B56="Deceased",(COUNTIFS(Death_and_Recovered!$B:$B,$A56,Death_and_Recovered!$E:$E,$B56,Death_and_Recovered!$I:$I,J$1)),"0")))))</f>
        <v>0</v>
      </c>
      <c r="K56" s="15">
        <f>IF($B56="Confirmed",(COUNTIFS(Raw_Data!$C:$C,$A56,Raw_Data!$J:$J,K$1)),(IF($B56="Recovered",(COUNTIFS(Death_and_Recovered!$B:$B,$A56,Death_and_Recovered!$E:$E,$B56,Death_and_Recovered!$I:$I,K$1)),(IF($B56="Deceased",(COUNTIFS(Death_and_Recovered!$B:$B,$A56,Death_and_Recovered!$E:$E,$B56,Death_and_Recovered!$I:$I,K$1)),"0")))))</f>
        <v>0</v>
      </c>
      <c r="L56" s="15">
        <f>IF($B56="Confirmed",(COUNTIFS(Raw_Data!$C:$C,$A56,Raw_Data!$J:$J,L$1)),(IF($B56="Recovered",(COUNTIFS(Death_and_Recovered!$B:$B,$A56,Death_and_Recovered!$E:$E,$B56,Death_and_Recovered!$I:$I,L$1)),(IF($B56="Deceased",(COUNTIFS(Death_and_Recovered!$B:$B,$A56,Death_and_Recovered!$E:$E,$B56,Death_and_Recovered!$I:$I,L$1)),"0")))))</f>
        <v>0</v>
      </c>
      <c r="M56" s="15">
        <f>IF($B56="Confirmed",(COUNTIFS(Raw_Data!$C:$C,$A56,Raw_Data!$J:$J,M$1)),(IF($B56="Recovered",(COUNTIFS(Death_and_Recovered!$B:$B,$A56,Death_and_Recovered!$E:$E,$B56,Death_and_Recovered!$I:$I,M$1)),(IF($B56="Deceased",(COUNTIFS(Death_and_Recovered!$B:$B,$A56,Death_and_Recovered!$E:$E,$B56,Death_and_Recovered!$I:$I,M$1)),"0")))))</f>
        <v>32</v>
      </c>
      <c r="N56" s="15">
        <f>IF($B56="Confirmed",(COUNTIFS(Raw_Data!$C:$C,$A56,Raw_Data!$J:$J,N$1)),(IF($B56="Recovered",(COUNTIFS(Death_and_Recovered!$B:$B,$A56,Death_and_Recovered!$E:$E,$B56,Death_and_Recovered!$I:$I,N$1)),(IF($B56="Deceased",(COUNTIFS(Death_and_Recovered!$B:$B,$A56,Death_and_Recovered!$E:$E,$B56,Death_and_Recovered!$I:$I,N$1)),"0")))))</f>
        <v>0</v>
      </c>
      <c r="O56" s="15">
        <f>IF($B56="Confirmed",(COUNTIFS(Raw_Data!$C:$C,$A56,Raw_Data!$J:$J,O$1)),(IF($B56="Recovered",(COUNTIFS(Death_and_Recovered!$B:$B,$A56,Death_and_Recovered!$E:$E,$B56,Death_and_Recovered!$I:$I,O$1)),(IF($B56="Deceased",(COUNTIFS(Death_and_Recovered!$B:$B,$A56,Death_and_Recovered!$E:$E,$B56,Death_and_Recovered!$I:$I,O$1)),"0")))))</f>
        <v>13</v>
      </c>
      <c r="P56" s="15">
        <f>IF($B56="Confirmed",(COUNTIFS(Raw_Data!$C:$C,$A56,Raw_Data!$J:$J,P$1)),(IF($B56="Recovered",(COUNTIFS(Death_and_Recovered!$B:$B,$A56,Death_and_Recovered!$E:$E,$B56,Death_and_Recovered!$I:$I,P$1)),(IF($B56="Deceased",(COUNTIFS(Death_and_Recovered!$B:$B,$A56,Death_and_Recovered!$E:$E,$B56,Death_and_Recovered!$I:$I,P$1)),"0")))))</f>
        <v>0</v>
      </c>
      <c r="Q56" s="15">
        <f>IF($B56="Confirmed",(COUNTIFS(Raw_Data!$C:$C,$A56,Raw_Data!$J:$J,Q$1)),(IF($B56="Recovered",(COUNTIFS(Death_and_Recovered!$B:$B,$A56,Death_and_Recovered!$E:$E,$B56,Death_and_Recovered!$I:$I,Q$1)),(IF($B56="Deceased",(COUNTIFS(Death_and_Recovered!$B:$B,$A56,Death_and_Recovered!$E:$E,$B56,Death_and_Recovered!$I:$I,Q$1)),"0")))))</f>
        <v>0</v>
      </c>
      <c r="R56" s="15">
        <f>IF($B56="Confirmed",(COUNTIFS(Raw_Data!$C:$C,$A56,Raw_Data!$J:$J,R$1)),(IF($B56="Recovered",(COUNTIFS(Death_and_Recovered!$B:$B,$A56,Death_and_Recovered!$E:$E,$B56,Death_and_Recovered!$I:$I,R$1)),(IF($B56="Deceased",(COUNTIFS(Death_and_Recovered!$B:$B,$A56,Death_and_Recovered!$E:$E,$B56,Death_and_Recovered!$I:$I,R$1)),"0")))))</f>
        <v>7</v>
      </c>
      <c r="S56" s="15">
        <f>IF($B56="Confirmed",(COUNTIFS(Raw_Data!$C:$C,$A56,Raw_Data!$J:$J,S$1)),(IF($B56="Recovered",(COUNTIFS(Death_and_Recovered!$B:$B,$A56,Death_and_Recovered!$E:$E,$B56,Death_and_Recovered!$I:$I,S$1)),(IF($B56="Deceased",(COUNTIFS(Death_and_Recovered!$B:$B,$A56,Death_and_Recovered!$E:$E,$B56,Death_and_Recovered!$I:$I,S$1)),"0")))))</f>
        <v>0</v>
      </c>
      <c r="T56" s="15">
        <f>IF($B56="Confirmed",(COUNTIFS(Raw_Data!$C:$C,$A56,Raw_Data!$J:$J,T$1)),(IF($B56="Recovered",(COUNTIFS(Death_and_Recovered!$B:$B,$A56,Death_and_Recovered!$E:$E,$B56,Death_and_Recovered!$I:$I,T$1)),(IF($B56="Deceased",(COUNTIFS(Death_and_Recovered!$B:$B,$A56,Death_and_Recovered!$E:$E,$B56,Death_and_Recovered!$I:$I,T$1)),"0")))))</f>
        <v>9</v>
      </c>
      <c r="U56" s="15">
        <f>IF($B56="Confirmed",(COUNTIFS(Raw_Data!$C:$C,$A56,Raw_Data!$J:$J,U$1)),(IF($B56="Recovered",(COUNTIFS(Death_and_Recovered!$B:$B,$A56,Death_and_Recovered!$E:$E,$B56,Death_and_Recovered!$I:$I,U$1)),(IF($B56="Deceased",(COUNTIFS(Death_and_Recovered!$B:$B,$A56,Death_and_Recovered!$E:$E,$B56,Death_and_Recovered!$I:$I,U$1)),"0")))))</f>
        <v>24</v>
      </c>
      <c r="V56" s="15">
        <f>IF($B56="Confirmed",(COUNTIFS(Raw_Data!$C:$C,$A56,Raw_Data!$J:$J,V$1)),(IF($B56="Recovered",(COUNTIFS(Death_and_Recovered!$B:$B,$A56,Death_and_Recovered!$E:$E,$B56,Death_and_Recovered!$I:$I,V$1)),(IF($B56="Deceased",(COUNTIFS(Death_and_Recovered!$B:$B,$A56,Death_and_Recovered!$E:$E,$B56,Death_and_Recovered!$I:$I,V$1)),"0")))))</f>
        <v>0</v>
      </c>
      <c r="W56" s="15">
        <f>IF($B56="Confirmed",(COUNTIFS(Raw_Data!$C:$C,$A56,Raw_Data!$J:$J,W$1)),(IF($B56="Recovered",(COUNTIFS(Death_and_Recovered!$B:$B,$A56,Death_and_Recovered!$E:$E,$B56,Death_and_Recovered!$I:$I,W$1)),(IF($B56="Deceased",(COUNTIFS(Death_and_Recovered!$B:$B,$A56,Death_and_Recovered!$E:$E,$B56,Death_and_Recovered!$I:$I,W$1)),"0")))))</f>
        <v>0</v>
      </c>
      <c r="X56" s="15">
        <f>IF($B56="Confirmed",(COUNTIFS(Raw_Data!$C:$C,$A56,Raw_Data!$J:$J,X$1)),(IF($B56="Recovered",(COUNTIFS(Death_and_Recovered!$B:$B,$A56,Death_and_Recovered!$E:$E,$B56,Death_and_Recovered!$I:$I,X$1)),(IF($B56="Deceased",(COUNTIFS(Death_and_Recovered!$B:$B,$A56,Death_and_Recovered!$E:$E,$B56,Death_and_Recovered!$I:$I,X$1)),"0")))))</f>
        <v>32</v>
      </c>
      <c r="Y56" s="15">
        <f>IF($B56="Confirmed",(COUNTIFS(Raw_Data!$C:$C,$A56,Raw_Data!$J:$J,Y$1)),(IF($B56="Recovered",(COUNTIFS(Death_and_Recovered!$B:$B,$A56,Death_and_Recovered!$E:$E,$B56,Death_and_Recovered!$I:$I,Y$1)),(IF($B56="Deceased",(COUNTIFS(Death_and_Recovered!$B:$B,$A56,Death_and_Recovered!$E:$E,$B56,Death_and_Recovered!$I:$I,Y$1)),"0")))))</f>
        <v>33</v>
      </c>
      <c r="Z56" s="15">
        <f>IF($B56="Confirmed",(COUNTIFS(Raw_Data!$C:$C,$A56,Raw_Data!$J:$J,Z$1)),(IF($B56="Recovered",(COUNTIFS(Death_and_Recovered!$B:$B,$A56,Death_and_Recovered!$E:$E,$B56,Death_and_Recovered!$I:$I,Z$1)),(IF($B56="Deceased",(COUNTIFS(Death_and_Recovered!$B:$B,$A56,Death_and_Recovered!$E:$E,$B56,Death_and_Recovered!$I:$I,Z$1)),"0")))))</f>
        <v>0</v>
      </c>
      <c r="AA56" s="15">
        <f>IF($B56="Confirmed",(COUNTIFS(Raw_Data!$C:$C,$A56,Raw_Data!$J:$J,AA$1)),(IF($B56="Recovered",(COUNTIFS(Death_and_Recovered!$B:$B,$A56,Death_and_Recovered!$E:$E,$B56,Death_and_Recovered!$I:$I,AA$1)),(IF($B56="Deceased",(COUNTIFS(Death_and_Recovered!$B:$B,$A56,Death_and_Recovered!$E:$E,$B56,Death_and_Recovered!$I:$I,AA$1)),"0")))))</f>
        <v>0</v>
      </c>
      <c r="AB56" s="15">
        <f>IF($B56="Confirmed",(COUNTIFS(Raw_Data!$C:$C,$A56,Raw_Data!$J:$J,AB$1)),(IF($B56="Recovered",(COUNTIFS(Death_and_Recovered!$B:$B,$A56,Death_and_Recovered!$E:$E,$B56,Death_and_Recovered!$I:$I,AB$1)),(IF($B56="Deceased",(COUNTIFS(Death_and_Recovered!$B:$B,$A56,Death_and_Recovered!$E:$E,$B56,Death_and_Recovered!$I:$I,AB$1)),"0")))))</f>
        <v>0</v>
      </c>
      <c r="AC56" s="15">
        <f>IF($B56="Confirmed",(COUNTIFS(Raw_Data!$C:$C,$A56,Raw_Data!$J:$J,AC$1)),(IF($B56="Recovered",(COUNTIFS(Death_and_Recovered!$B:$B,$A56,Death_and_Recovered!$E:$E,$B56,Death_and_Recovered!$I:$I,AC$1)),(IF($B56="Deceased",(COUNTIFS(Death_and_Recovered!$B:$B,$A56,Death_and_Recovered!$E:$E,$B56,Death_and_Recovered!$I:$I,AC$1)),"0")))))</f>
        <v>0</v>
      </c>
      <c r="AD56" s="15">
        <f>IF($B56="Confirmed",(COUNTIFS(Raw_Data!$C:$C,$A56,Raw_Data!$J:$J,AD$1)),(IF($B56="Recovered",(COUNTIFS(Death_and_Recovered!$B:$B,$A56,Death_and_Recovered!$E:$E,$B56,Death_and_Recovered!$I:$I,AD$1)),(IF($B56="Deceased",(COUNTIFS(Death_and_Recovered!$B:$B,$A56,Death_and_Recovered!$E:$E,$B56,Death_and_Recovered!$I:$I,AD$1)),"0")))))</f>
        <v>1</v>
      </c>
      <c r="AE56" s="15">
        <f>IF($B56="Confirmed",(COUNTIFS(Raw_Data!$C:$C,$A56,Raw_Data!$J:$J,AE$1)),(IF($B56="Recovered",(COUNTIFS(Death_and_Recovered!$B:$B,$A56,Death_and_Recovered!$E:$E,$B56,Death_and_Recovered!$I:$I,AE$1)),(IF($B56="Deceased",(COUNTIFS(Death_and_Recovered!$B:$B,$A56,Death_and_Recovered!$E:$E,$B56,Death_and_Recovered!$I:$I,AE$1)),"0")))))</f>
        <v>2</v>
      </c>
      <c r="AF56" s="15">
        <f>IF($B56="Confirmed",(COUNTIFS(Raw_Data!$C:$C,$A56,Raw_Data!$J:$J,AF$1)),(IF($B56="Recovered",(COUNTIFS(Death_and_Recovered!$B:$B,$A56,Death_and_Recovered!$E:$E,$B56,Death_and_Recovered!$I:$I,AF$1)),(IF($B56="Deceased",(COUNTIFS(Death_and_Recovered!$B:$B,$A56,Death_and_Recovered!$E:$E,$B56,Death_and_Recovered!$I:$I,AF$1)),"0")))))</f>
        <v>4</v>
      </c>
      <c r="AG56" s="15">
        <f>IF($B56="Confirmed",(COUNTIFS(Raw_Data!$C:$C,$A56,Raw_Data!$J:$J,AG$1)),(IF($B56="Recovered",(COUNTIFS(Death_and_Recovered!$B:$B,$A56,Death_and_Recovered!$E:$E,$B56,Death_and_Recovered!$I:$I,AG$1)),(IF($B56="Deceased",(COUNTIFS(Death_and_Recovered!$B:$B,$A56,Death_and_Recovered!$E:$E,$B56,Death_and_Recovered!$I:$I,AG$1)),"0")))))</f>
        <v>27</v>
      </c>
      <c r="AH56" s="15">
        <f>IF($B56="Confirmed",(COUNTIFS(Raw_Data!$C:$C,$A56,Raw_Data!$J:$J,AH$1)),(IF($B56="Recovered",(COUNTIFS(Death_and_Recovered!$B:$B,$A56,Death_and_Recovered!$E:$E,$B56,Death_and_Recovered!$I:$I,AH$1)),(IF($B56="Deceased",(COUNTIFS(Death_and_Recovered!$B:$B,$A56,Death_and_Recovered!$E:$E,$B56,Death_and_Recovered!$I:$I,AH$1)),"0")))))</f>
        <v>0</v>
      </c>
      <c r="AI56" s="15">
        <f>IF($B56="Confirmed",(COUNTIFS(Raw_Data!$C:$C,$A56,Raw_Data!$J:$J,AI$1)),(IF($B56="Recovered",(COUNTIFS(Death_and_Recovered!$B:$B,$A56,Death_and_Recovered!$E:$E,$B56,Death_and_Recovered!$I:$I,AI$1)),(IF($B56="Deceased",(COUNTIFS(Death_and_Recovered!$B:$B,$A56,Death_and_Recovered!$E:$E,$B56,Death_and_Recovered!$I:$I,AI$1)),"0")))))</f>
        <v>110</v>
      </c>
      <c r="AJ56" s="15">
        <f>IF($B56="Confirmed",(COUNTIFS(Raw_Data!$C:$C,$A56,Raw_Data!$J:$J,AJ$1)),(IF($B56="Recovered",(COUNTIFS(Death_and_Recovered!$B:$B,$A56,Death_and_Recovered!$E:$E,$B56,Death_and_Recovered!$I:$I,AJ$1)),(IF($B56="Deceased",(COUNTIFS(Death_and_Recovered!$B:$B,$A56,Death_and_Recovered!$E:$E,$B56,Death_and_Recovered!$I:$I,AJ$1)),"0")))))</f>
        <v>30</v>
      </c>
      <c r="AK56" s="15">
        <f>IF($B56="Confirmed",(COUNTIFS(Raw_Data!$C:$C,$A56,Raw_Data!$J:$J,AK$1)),(IF($B56="Recovered",(COUNTIFS(Death_and_Recovered!$B:$B,$A56,Death_and_Recovered!$E:$E,$B56,Death_and_Recovered!$I:$I,AK$1)),(IF($B56="Deceased",(COUNTIFS(Death_and_Recovered!$B:$B,$A56,Death_and_Recovered!$E:$E,$B56,Death_and_Recovered!$I:$I,AK$1)),"0")))))</f>
        <v>0</v>
      </c>
      <c r="AL56" s="15">
        <f>IF($B56="Confirmed",(COUNTIFS(Raw_Data!$C:$C,$A56,Raw_Data!$J:$J,AL$1)),(IF($B56="Recovered",(COUNTIFS(Death_and_Recovered!$B:$B,$A56,Death_and_Recovered!$E:$E,$B56,Death_and_Recovered!$I:$I,AL$1)),(IF($B56="Deceased",(COUNTIFS(Death_and_Recovered!$B:$B,$A56,Death_and_Recovered!$E:$E,$B56,Death_and_Recovered!$I:$I,AL$1)),"0")))))</f>
        <v>13</v>
      </c>
      <c r="AM56" s="15">
        <f>IF($B56="Confirmed",(COUNTIFS(Raw_Data!$C:$C,$A56,Raw_Data!$J:$J,AM$1)),(IF($B56="Recovered",(COUNTIFS(Death_and_Recovered!$B:$B,$A56,Death_and_Recovered!$E:$E,$B56,Death_and_Recovered!$I:$I,AM$1)),(IF($B56="Deceased",(COUNTIFS(Death_and_Recovered!$B:$B,$A56,Death_and_Recovered!$E:$E,$B56,Death_and_Recovered!$I:$I,AM$1)),"0")))))</f>
        <v>0</v>
      </c>
      <c r="AN56" s="15">
        <f>IF($B56="Confirmed",(COUNTIFS(Raw_Data!$C:$C,$A56,Raw_Data!$J:$J,AN$1)),(IF($B56="Recovered",(COUNTIFS(Death_and_Recovered!$B:$B,$A56,Death_and_Recovered!$E:$E,$B56,Death_and_Recovered!$I:$I,AN$1)),(IF($B56="Deceased",(COUNTIFS(Death_and_Recovered!$B:$B,$A56,Death_and_Recovered!$E:$E,$B56,Death_and_Recovered!$I:$I,AN$1)),"0")))))</f>
        <v>0</v>
      </c>
    </row>
    <row r="57" spans="1:40" ht="16.5" customHeight="1">
      <c r="A57" s="135">
        <v>43922</v>
      </c>
      <c r="B57" s="86" t="s">
        <v>51</v>
      </c>
      <c r="C57" s="15">
        <f t="shared" si="1"/>
        <v>16</v>
      </c>
      <c r="D57" s="15">
        <f>IF($B57="Confirmed",(COUNTIFS(Raw_Data!$C:$C,$A57,Raw_Data!$J:$J,D$1)),(IF($B57="Recovered",(COUNTIFS(Death_and_Recovered!$B:$B,$A57,Death_and_Recovered!$E:$E,$B57,Death_and_Recovered!$I:$I,D$1)),(IF($B57="Deceased",(COUNTIFS(Death_and_Recovered!$B:$B,$A57,Death_and_Recovered!$E:$E,$B57,Death_and_Recovered!$I:$I,D$1)),"0")))))</f>
        <v>0</v>
      </c>
      <c r="E57" s="15">
        <f>IF($B57="Confirmed",(COUNTIFS(Raw_Data!$C:$C,$A57,Raw_Data!$J:$J,E$1)),(IF($B57="Recovered",(COUNTIFS(Death_and_Recovered!$B:$B,$A57,Death_and_Recovered!$E:$E,$B57,Death_and_Recovered!$I:$I,E$1)),(IF($B57="Deceased",(COUNTIFS(Death_and_Recovered!$B:$B,$A57,Death_and_Recovered!$E:$E,$B57,Death_and_Recovered!$I:$I,E$1)),"0")))))</f>
        <v>1</v>
      </c>
      <c r="F57" s="15">
        <f>IF($B57="Confirmed",(COUNTIFS(Raw_Data!$C:$C,$A57,Raw_Data!$J:$J,F$1)),(IF($B57="Recovered",(COUNTIFS(Death_and_Recovered!$B:$B,$A57,Death_and_Recovered!$E:$E,$B57,Death_and_Recovered!$I:$I,F$1)),(IF($B57="Deceased",(COUNTIFS(Death_and_Recovered!$B:$B,$A57,Death_and_Recovered!$E:$E,$B57,Death_and_Recovered!$I:$I,F$1)),"0")))))</f>
        <v>0</v>
      </c>
      <c r="G57" s="15">
        <f>IF($B57="Confirmed",(COUNTIFS(Raw_Data!$C:$C,$A57,Raw_Data!$J:$J,G$1)),(IF($B57="Recovered",(COUNTIFS(Death_and_Recovered!$B:$B,$A57,Death_and_Recovered!$E:$E,$B57,Death_and_Recovered!$I:$I,G$1)),(IF($B57="Deceased",(COUNTIFS(Death_and_Recovered!$B:$B,$A57,Death_and_Recovered!$E:$E,$B57,Death_and_Recovered!$I:$I,G$1)),"0")))))</f>
        <v>0</v>
      </c>
      <c r="H57" s="15">
        <f>IF($B57="Confirmed",(COUNTIFS(Raw_Data!$C:$C,$A57,Raw_Data!$J:$J,H$1)),(IF($B57="Recovered",(COUNTIFS(Death_and_Recovered!$B:$B,$A57,Death_and_Recovered!$E:$E,$B57,Death_and_Recovered!$I:$I,H$1)),(IF($B57="Deceased",(COUNTIFS(Death_and_Recovered!$B:$B,$A57,Death_and_Recovered!$E:$E,$B57,Death_and_Recovered!$I:$I,H$1)),"0")))))</f>
        <v>0</v>
      </c>
      <c r="I57" s="15">
        <f>IF($B57="Confirmed",(COUNTIFS(Raw_Data!$C:$C,$A57,Raw_Data!$J:$J,I$1)),(IF($B57="Recovered",(COUNTIFS(Death_and_Recovered!$B:$B,$A57,Death_and_Recovered!$E:$E,$B57,Death_and_Recovered!$I:$I,I$1)),(IF($B57="Deceased",(COUNTIFS(Death_and_Recovered!$B:$B,$A57,Death_and_Recovered!$E:$E,$B57,Death_and_Recovered!$I:$I,I$1)),"0")))))</f>
        <v>0</v>
      </c>
      <c r="J57" s="15">
        <f>IF($B57="Confirmed",(COUNTIFS(Raw_Data!$C:$C,$A57,Raw_Data!$J:$J,J$1)),(IF($B57="Recovered",(COUNTIFS(Death_and_Recovered!$B:$B,$A57,Death_and_Recovered!$E:$E,$B57,Death_and_Recovered!$I:$I,J$1)),(IF($B57="Deceased",(COUNTIFS(Death_and_Recovered!$B:$B,$A57,Death_and_Recovered!$E:$E,$B57,Death_and_Recovered!$I:$I,J$1)),"0")))))</f>
        <v>0</v>
      </c>
      <c r="K57" s="15">
        <f>IF($B57="Confirmed",(COUNTIFS(Raw_Data!$C:$C,$A57,Raw_Data!$J:$J,K$1)),(IF($B57="Recovered",(COUNTIFS(Death_and_Recovered!$B:$B,$A57,Death_and_Recovered!$E:$E,$B57,Death_and_Recovered!$I:$I,K$1)),(IF($B57="Deceased",(COUNTIFS(Death_and_Recovered!$B:$B,$A57,Death_and_Recovered!$E:$E,$B57,Death_and_Recovered!$I:$I,K$1)),"0")))))</f>
        <v>0</v>
      </c>
      <c r="L57" s="15">
        <f>IF($B57="Confirmed",(COUNTIFS(Raw_Data!$C:$C,$A57,Raw_Data!$J:$J,L$1)),(IF($B57="Recovered",(COUNTIFS(Death_and_Recovered!$B:$B,$A57,Death_and_Recovered!$E:$E,$B57,Death_and_Recovered!$I:$I,L$1)),(IF($B57="Deceased",(COUNTIFS(Death_and_Recovered!$B:$B,$A57,Death_and_Recovered!$E:$E,$B57,Death_and_Recovered!$I:$I,L$1)),"0")))))</f>
        <v>0</v>
      </c>
      <c r="M57" s="15">
        <f>IF($B57="Confirmed",(COUNTIFS(Raw_Data!$C:$C,$A57,Raw_Data!$J:$J,M$1)),(IF($B57="Recovered",(COUNTIFS(Death_and_Recovered!$B:$B,$A57,Death_and_Recovered!$E:$E,$B57,Death_and_Recovered!$I:$I,M$1)),(IF($B57="Deceased",(COUNTIFS(Death_and_Recovered!$B:$B,$A57,Death_and_Recovered!$E:$E,$B57,Death_and_Recovered!$I:$I,M$1)),"0")))))</f>
        <v>0</v>
      </c>
      <c r="N57" s="15">
        <f>IF($B57="Confirmed",(COUNTIFS(Raw_Data!$C:$C,$A57,Raw_Data!$J:$J,N$1)),(IF($B57="Recovered",(COUNTIFS(Death_and_Recovered!$B:$B,$A57,Death_and_Recovered!$E:$E,$B57,Death_and_Recovered!$I:$I,N$1)),(IF($B57="Deceased",(COUNTIFS(Death_and_Recovered!$B:$B,$A57,Death_and_Recovered!$E:$E,$B57,Death_and_Recovered!$I:$I,N$1)),"0")))))</f>
        <v>0</v>
      </c>
      <c r="O57" s="15">
        <f>IF($B57="Confirmed",(COUNTIFS(Raw_Data!$C:$C,$A57,Raw_Data!$J:$J,O$1)),(IF($B57="Recovered",(COUNTIFS(Death_and_Recovered!$B:$B,$A57,Death_and_Recovered!$E:$E,$B57,Death_and_Recovered!$I:$I,O$1)),(IF($B57="Deceased",(COUNTIFS(Death_and_Recovered!$B:$B,$A57,Death_and_Recovered!$E:$E,$B57,Death_and_Recovered!$I:$I,O$1)),"0")))))</f>
        <v>0</v>
      </c>
      <c r="P57" s="86">
        <v>10</v>
      </c>
      <c r="Q57" s="15">
        <f>IF($B57="Confirmed",(COUNTIFS(Raw_Data!$C:$C,$A57,Raw_Data!$J:$J,Q$1)),(IF($B57="Recovered",(COUNTIFS(Death_and_Recovered!$B:$B,$A57,Death_and_Recovered!$E:$E,$B57,Death_and_Recovered!$I:$I,Q$1)),(IF($B57="Deceased",(COUNTIFS(Death_and_Recovered!$B:$B,$A57,Death_and_Recovered!$E:$E,$B57,Death_and_Recovered!$I:$I,Q$1)),"0")))))</f>
        <v>0</v>
      </c>
      <c r="R57" s="15">
        <f>IF($B57="Confirmed",(COUNTIFS(Raw_Data!$C:$C,$A57,Raw_Data!$J:$J,R$1)),(IF($B57="Recovered",(COUNTIFS(Death_and_Recovered!$B:$B,$A57,Death_and_Recovered!$E:$E,$B57,Death_and_Recovered!$I:$I,R$1)),(IF($B57="Deceased",(COUNTIFS(Death_and_Recovered!$B:$B,$A57,Death_and_Recovered!$E:$E,$B57,Death_and_Recovered!$I:$I,R$1)),"0")))))</f>
        <v>1</v>
      </c>
      <c r="S57" s="15">
        <f>IF($B57="Confirmed",(COUNTIFS(Raw_Data!$C:$C,$A57,Raw_Data!$J:$J,S$1)),(IF($B57="Recovered",(COUNTIFS(Death_and_Recovered!$B:$B,$A57,Death_and_Recovered!$E:$E,$B57,Death_and_Recovered!$I:$I,S$1)),(IF($B57="Deceased",(COUNTIFS(Death_and_Recovered!$B:$B,$A57,Death_and_Recovered!$E:$E,$B57,Death_and_Recovered!$I:$I,S$1)),"0")))))</f>
        <v>0</v>
      </c>
      <c r="T57" s="15">
        <f>IF($B57="Confirmed",(COUNTIFS(Raw_Data!$C:$C,$A57,Raw_Data!$J:$J,T$1)),(IF($B57="Recovered",(COUNTIFS(Death_and_Recovered!$B:$B,$A57,Death_and_Recovered!$E:$E,$B57,Death_and_Recovered!$I:$I,T$1)),(IF($B57="Deceased",(COUNTIFS(Death_and_Recovered!$B:$B,$A57,Death_and_Recovered!$E:$E,$B57,Death_and_Recovered!$I:$I,T$1)),"0")))))</f>
        <v>1</v>
      </c>
      <c r="U57" s="15">
        <f>IF($B57="Confirmed",(COUNTIFS(Raw_Data!$C:$C,$A57,Raw_Data!$J:$J,U$1)),(IF($B57="Recovered",(COUNTIFS(Death_and_Recovered!$B:$B,$A57,Death_and_Recovered!$E:$E,$B57,Death_and_Recovered!$I:$I,U$1)),(IF($B57="Deceased",(COUNTIFS(Death_and_Recovered!$B:$B,$A57,Death_and_Recovered!$E:$E,$B57,Death_and_Recovered!$I:$I,U$1)),"0")))))</f>
        <v>2</v>
      </c>
      <c r="V57" s="15">
        <f>IF($B57="Confirmed",(COUNTIFS(Raw_Data!$C:$C,$A57,Raw_Data!$J:$J,V$1)),(IF($B57="Recovered",(COUNTIFS(Death_and_Recovered!$B:$B,$A57,Death_and_Recovered!$E:$E,$B57,Death_and_Recovered!$I:$I,V$1)),(IF($B57="Deceased",(COUNTIFS(Death_and_Recovered!$B:$B,$A57,Death_and_Recovered!$E:$E,$B57,Death_and_Recovered!$I:$I,V$1)),"0")))))</f>
        <v>0</v>
      </c>
      <c r="W57" s="15">
        <f>IF($B57="Confirmed",(COUNTIFS(Raw_Data!$C:$C,$A57,Raw_Data!$J:$J,W$1)),(IF($B57="Recovered",(COUNTIFS(Death_and_Recovered!$B:$B,$A57,Death_and_Recovered!$E:$E,$B57,Death_and_Recovered!$I:$I,W$1)),(IF($B57="Deceased",(COUNTIFS(Death_and_Recovered!$B:$B,$A57,Death_and_Recovered!$E:$E,$B57,Death_and_Recovered!$I:$I,W$1)),"0")))))</f>
        <v>0</v>
      </c>
      <c r="X57" s="15">
        <f>IF($B57="Confirmed",(COUNTIFS(Raw_Data!$C:$C,$A57,Raw_Data!$J:$J,X$1)),(IF($B57="Recovered",(COUNTIFS(Death_and_Recovered!$B:$B,$A57,Death_and_Recovered!$E:$E,$B57,Death_and_Recovered!$I:$I,X$1)),(IF($B57="Deceased",(COUNTIFS(Death_and_Recovered!$B:$B,$A57,Death_and_Recovered!$E:$E,$B57,Death_and_Recovered!$I:$I,X$1)),"0")))))</f>
        <v>0</v>
      </c>
      <c r="Y57" s="15">
        <f>IF($B57="Confirmed",(COUNTIFS(Raw_Data!$C:$C,$A57,Raw_Data!$J:$J,Y$1)),(IF($B57="Recovered",(COUNTIFS(Death_and_Recovered!$B:$B,$A57,Death_and_Recovered!$E:$E,$B57,Death_and_Recovered!$I:$I,Y$1)),(IF($B57="Deceased",(COUNTIFS(Death_and_Recovered!$B:$B,$A57,Death_and_Recovered!$E:$E,$B57,Death_and_Recovered!$I:$I,Y$1)),"0")))))</f>
        <v>0</v>
      </c>
      <c r="Z57" s="15">
        <f>IF($B57="Confirmed",(COUNTIFS(Raw_Data!$C:$C,$A57,Raw_Data!$J:$J,Z$1)),(IF($B57="Recovered",(COUNTIFS(Death_and_Recovered!$B:$B,$A57,Death_and_Recovered!$E:$E,$B57,Death_and_Recovered!$I:$I,Z$1)),(IF($B57="Deceased",(COUNTIFS(Death_and_Recovered!$B:$B,$A57,Death_and_Recovered!$E:$E,$B57,Death_and_Recovered!$I:$I,Z$1)),"0")))))</f>
        <v>0</v>
      </c>
      <c r="AA57" s="15">
        <f>IF($B57="Confirmed",(COUNTIFS(Raw_Data!$C:$C,$A57,Raw_Data!$J:$J,AA$1)),(IF($B57="Recovered",(COUNTIFS(Death_and_Recovered!$B:$B,$A57,Death_and_Recovered!$E:$E,$B57,Death_and_Recovered!$I:$I,AA$1)),(IF($B57="Deceased",(COUNTIFS(Death_and_Recovered!$B:$B,$A57,Death_and_Recovered!$E:$E,$B57,Death_and_Recovered!$I:$I,AA$1)),"0")))))</f>
        <v>0</v>
      </c>
      <c r="AB57" s="15">
        <f>IF($B57="Confirmed",(COUNTIFS(Raw_Data!$C:$C,$A57,Raw_Data!$J:$J,AB$1)),(IF($B57="Recovered",(COUNTIFS(Death_and_Recovered!$B:$B,$A57,Death_and_Recovered!$E:$E,$B57,Death_and_Recovered!$I:$I,AB$1)),(IF($B57="Deceased",(COUNTIFS(Death_and_Recovered!$B:$B,$A57,Death_and_Recovered!$E:$E,$B57,Death_and_Recovered!$I:$I,AB$1)),"0")))))</f>
        <v>0</v>
      </c>
      <c r="AC57" s="15">
        <f>IF($B57="Confirmed",(COUNTIFS(Raw_Data!$C:$C,$A57,Raw_Data!$J:$J,AC$1)),(IF($B57="Recovered",(COUNTIFS(Death_and_Recovered!$B:$B,$A57,Death_and_Recovered!$E:$E,$B57,Death_and_Recovered!$I:$I,AC$1)),(IF($B57="Deceased",(COUNTIFS(Death_and_Recovered!$B:$B,$A57,Death_and_Recovered!$E:$E,$B57,Death_and_Recovered!$I:$I,AC$1)),"0")))))</f>
        <v>0</v>
      </c>
      <c r="AD57" s="15">
        <f>IF($B57="Confirmed",(COUNTIFS(Raw_Data!$C:$C,$A57,Raw_Data!$J:$J,AD$1)),(IF($B57="Recovered",(COUNTIFS(Death_and_Recovered!$B:$B,$A57,Death_and_Recovered!$E:$E,$B57,Death_and_Recovered!$I:$I,AD$1)),(IF($B57="Deceased",(COUNTIFS(Death_and_Recovered!$B:$B,$A57,Death_and_Recovered!$E:$E,$B57,Death_and_Recovered!$I:$I,AD$1)),"0")))))</f>
        <v>1</v>
      </c>
      <c r="AE57" s="15">
        <f>IF($B57="Confirmed",(COUNTIFS(Raw_Data!$C:$C,$A57,Raw_Data!$J:$J,AE$1)),(IF($B57="Recovered",(COUNTIFS(Death_and_Recovered!$B:$B,$A57,Death_and_Recovered!$E:$E,$B57,Death_and_Recovered!$I:$I,AE$1)),(IF($B57="Deceased",(COUNTIFS(Death_and_Recovered!$B:$B,$A57,Death_and_Recovered!$E:$E,$B57,Death_and_Recovered!$I:$I,AE$1)),"0")))))</f>
        <v>0</v>
      </c>
      <c r="AF57" s="15">
        <f>IF($B57="Confirmed",(COUNTIFS(Raw_Data!$C:$C,$A57,Raw_Data!$J:$J,AF$1)),(IF($B57="Recovered",(COUNTIFS(Death_and_Recovered!$B:$B,$A57,Death_and_Recovered!$E:$E,$B57,Death_and_Recovered!$I:$I,AF$1)),(IF($B57="Deceased",(COUNTIFS(Death_and_Recovered!$B:$B,$A57,Death_and_Recovered!$E:$E,$B57,Death_and_Recovered!$I:$I,AF$1)),"0")))))</f>
        <v>0</v>
      </c>
      <c r="AG57" s="15">
        <f>IF($B57="Confirmed",(COUNTIFS(Raw_Data!$C:$C,$A57,Raw_Data!$J:$J,AG$1)),(IF($B57="Recovered",(COUNTIFS(Death_and_Recovered!$B:$B,$A57,Death_and_Recovered!$E:$E,$B57,Death_and_Recovered!$I:$I,AG$1)),(IF($B57="Deceased",(COUNTIFS(Death_and_Recovered!$B:$B,$A57,Death_and_Recovered!$E:$E,$B57,Death_and_Recovered!$I:$I,AG$1)),"0")))))</f>
        <v>0</v>
      </c>
      <c r="AH57" s="15">
        <f>IF($B57="Confirmed",(COUNTIFS(Raw_Data!$C:$C,$A57,Raw_Data!$J:$J,AH$1)),(IF($B57="Recovered",(COUNTIFS(Death_and_Recovered!$B:$B,$A57,Death_and_Recovered!$E:$E,$B57,Death_and_Recovered!$I:$I,AH$1)),(IF($B57="Deceased",(COUNTIFS(Death_and_Recovered!$B:$B,$A57,Death_and_Recovered!$E:$E,$B57,Death_and_Recovered!$I:$I,AH$1)),"0")))))</f>
        <v>0</v>
      </c>
      <c r="AI57" s="15">
        <f>IF($B57="Confirmed",(COUNTIFS(Raw_Data!$C:$C,$A57,Raw_Data!$J:$J,AI$1)),(IF($B57="Recovered",(COUNTIFS(Death_and_Recovered!$B:$B,$A57,Death_and_Recovered!$E:$E,$B57,Death_and_Recovered!$I:$I,AI$1)),(IF($B57="Deceased",(COUNTIFS(Death_and_Recovered!$B:$B,$A57,Death_and_Recovered!$E:$E,$B57,Death_and_Recovered!$I:$I,AI$1)),"0")))))</f>
        <v>0</v>
      </c>
      <c r="AJ57" s="15">
        <f>IF($B57="Confirmed",(COUNTIFS(Raw_Data!$C:$C,$A57,Raw_Data!$J:$J,AJ$1)),(IF($B57="Recovered",(COUNTIFS(Death_and_Recovered!$B:$B,$A57,Death_and_Recovered!$E:$E,$B57,Death_and_Recovered!$I:$I,AJ$1)),(IF($B57="Deceased",(COUNTIFS(Death_and_Recovered!$B:$B,$A57,Death_and_Recovered!$E:$E,$B57,Death_and_Recovered!$I:$I,AJ$1)),"0")))))</f>
        <v>0</v>
      </c>
      <c r="AK57" s="15">
        <f>IF($B57="Confirmed",(COUNTIFS(Raw_Data!$C:$C,$A57,Raw_Data!$J:$J,AK$1)),(IF($B57="Recovered",(COUNTIFS(Death_and_Recovered!$B:$B,$A57,Death_and_Recovered!$E:$E,$B57,Death_and_Recovered!$I:$I,AK$1)),(IF($B57="Deceased",(COUNTIFS(Death_and_Recovered!$B:$B,$A57,Death_and_Recovered!$E:$E,$B57,Death_and_Recovered!$I:$I,AK$1)),"0")))))</f>
        <v>0</v>
      </c>
      <c r="AL57" s="15">
        <f>IF($B57="Confirmed",(COUNTIFS(Raw_Data!$C:$C,$A57,Raw_Data!$J:$J,AL$1)),(IF($B57="Recovered",(COUNTIFS(Death_and_Recovered!$B:$B,$A57,Death_and_Recovered!$E:$E,$B57,Death_and_Recovered!$I:$I,AL$1)),(IF($B57="Deceased",(COUNTIFS(Death_and_Recovered!$B:$B,$A57,Death_and_Recovered!$E:$E,$B57,Death_and_Recovered!$I:$I,AL$1)),"0")))))</f>
        <v>0</v>
      </c>
      <c r="AM57" s="15">
        <f>IF($B57="Confirmed",(COUNTIFS(Raw_Data!$C:$C,$A57,Raw_Data!$J:$J,AM$1)),(IF($B57="Recovered",(COUNTIFS(Death_and_Recovered!$B:$B,$A57,Death_and_Recovered!$E:$E,$B57,Death_and_Recovered!$I:$I,AM$1)),(IF($B57="Deceased",(COUNTIFS(Death_and_Recovered!$B:$B,$A57,Death_and_Recovered!$E:$E,$B57,Death_and_Recovered!$I:$I,AM$1)),"0")))))</f>
        <v>0</v>
      </c>
      <c r="AN57" s="15">
        <f>IF($B57="Confirmed",(COUNTIFS(Raw_Data!$C:$C,$A57,Raw_Data!$J:$J,AN$1)),(IF($B57="Recovered",(COUNTIFS(Death_and_Recovered!$B:$B,$A57,Death_and_Recovered!$E:$E,$B57,Death_and_Recovered!$I:$I,AN$1)),(IF($B57="Deceased",(COUNTIFS(Death_and_Recovered!$B:$B,$A57,Death_and_Recovered!$E:$E,$B57,Death_and_Recovered!$I:$I,AN$1)),"0")))))</f>
        <v>0</v>
      </c>
    </row>
    <row r="58" spans="1:40" ht="16.5" customHeight="1">
      <c r="A58" s="135">
        <v>43922</v>
      </c>
      <c r="B58" s="86" t="s">
        <v>42</v>
      </c>
      <c r="C58" s="15">
        <f t="shared" si="1"/>
        <v>9</v>
      </c>
      <c r="D58" s="15">
        <f>IF($B58="Confirmed",(COUNTIFS(Raw_Data!$C:$C,$A58,Raw_Data!$J:$J,D$1)),(IF($B58="Recovered",(COUNTIFS(Death_and_Recovered!$B:$B,$A58,Death_and_Recovered!$E:$E,$B58,Death_and_Recovered!$I:$I,D$1)),(IF($B58="Deceased",(COUNTIFS(Death_and_Recovered!$B:$B,$A58,Death_and_Recovered!$E:$E,$B58,Death_and_Recovered!$I:$I,D$1)),"0")))))</f>
        <v>0</v>
      </c>
      <c r="E58" s="15">
        <f>IF($B58="Confirmed",(COUNTIFS(Raw_Data!$C:$C,$A58,Raw_Data!$J:$J,E$1)),(IF($B58="Recovered",(COUNTIFS(Death_and_Recovered!$B:$B,$A58,Death_and_Recovered!$E:$E,$B58,Death_and_Recovered!$I:$I,E$1)),(IF($B58="Deceased",(COUNTIFS(Death_and_Recovered!$B:$B,$A58,Death_and_Recovered!$E:$E,$B58,Death_and_Recovered!$I:$I,E$1)),"0")))))</f>
        <v>0</v>
      </c>
      <c r="F58" s="15">
        <f>IF($B58="Confirmed",(COUNTIFS(Raw_Data!$C:$C,$A58,Raw_Data!$J:$J,F$1)),(IF($B58="Recovered",(COUNTIFS(Death_and_Recovered!$B:$B,$A58,Death_and_Recovered!$E:$E,$B58,Death_and_Recovered!$I:$I,F$1)),(IF($B58="Deceased",(COUNTIFS(Death_and_Recovered!$B:$B,$A58,Death_and_Recovered!$E:$E,$B58,Death_and_Recovered!$I:$I,F$1)),"0")))))</f>
        <v>0</v>
      </c>
      <c r="G58" s="15">
        <f>IF($B58="Confirmed",(COUNTIFS(Raw_Data!$C:$C,$A58,Raw_Data!$J:$J,G$1)),(IF($B58="Recovered",(COUNTIFS(Death_and_Recovered!$B:$B,$A58,Death_and_Recovered!$E:$E,$B58,Death_and_Recovered!$I:$I,G$1)),(IF($B58="Deceased",(COUNTIFS(Death_and_Recovered!$B:$B,$A58,Death_and_Recovered!$E:$E,$B58,Death_and_Recovered!$I:$I,G$1)),"0")))))</f>
        <v>0</v>
      </c>
      <c r="H58" s="15">
        <f>IF($B58="Confirmed",(COUNTIFS(Raw_Data!$C:$C,$A58,Raw_Data!$J:$J,H$1)),(IF($B58="Recovered",(COUNTIFS(Death_and_Recovered!$B:$B,$A58,Death_and_Recovered!$E:$E,$B58,Death_and_Recovered!$I:$I,H$1)),(IF($B58="Deceased",(COUNTIFS(Death_and_Recovered!$B:$B,$A58,Death_and_Recovered!$E:$E,$B58,Death_and_Recovered!$I:$I,H$1)),"0")))))</f>
        <v>0</v>
      </c>
      <c r="I58" s="15">
        <f>IF($B58="Confirmed",(COUNTIFS(Raw_Data!$C:$C,$A58,Raw_Data!$J:$J,I$1)),(IF($B58="Recovered",(COUNTIFS(Death_and_Recovered!$B:$B,$A58,Death_and_Recovered!$E:$E,$B58,Death_and_Recovered!$I:$I,I$1)),(IF($B58="Deceased",(COUNTIFS(Death_and_Recovered!$B:$B,$A58,Death_and_Recovered!$E:$E,$B58,Death_and_Recovered!$I:$I,I$1)),"0")))))</f>
        <v>0</v>
      </c>
      <c r="J58" s="15">
        <f>IF($B58="Confirmed",(COUNTIFS(Raw_Data!$C:$C,$A58,Raw_Data!$J:$J,J$1)),(IF($B58="Recovered",(COUNTIFS(Death_and_Recovered!$B:$B,$A58,Death_and_Recovered!$E:$E,$B58,Death_and_Recovered!$I:$I,J$1)),(IF($B58="Deceased",(COUNTIFS(Death_and_Recovered!$B:$B,$A58,Death_and_Recovered!$E:$E,$B58,Death_and_Recovered!$I:$I,J$1)),"0")))))</f>
        <v>0</v>
      </c>
      <c r="K58" s="15">
        <f>IF($B58="Confirmed",(COUNTIFS(Raw_Data!$C:$C,$A58,Raw_Data!$J:$J,K$1)),(IF($B58="Recovered",(COUNTIFS(Death_and_Recovered!$B:$B,$A58,Death_and_Recovered!$E:$E,$B58,Death_and_Recovered!$I:$I,K$1)),(IF($B58="Deceased",(COUNTIFS(Death_and_Recovered!$B:$B,$A58,Death_and_Recovered!$E:$E,$B58,Death_and_Recovered!$I:$I,K$1)),"0")))))</f>
        <v>0</v>
      </c>
      <c r="L58" s="15">
        <f>IF($B58="Confirmed",(COUNTIFS(Raw_Data!$C:$C,$A58,Raw_Data!$J:$J,L$1)),(IF($B58="Recovered",(COUNTIFS(Death_and_Recovered!$B:$B,$A58,Death_and_Recovered!$E:$E,$B58,Death_and_Recovered!$I:$I,L$1)),(IF($B58="Deceased",(COUNTIFS(Death_and_Recovered!$B:$B,$A58,Death_and_Recovered!$E:$E,$B58,Death_and_Recovered!$I:$I,L$1)),"0")))))</f>
        <v>0</v>
      </c>
      <c r="M58" s="15">
        <f>IF($B58="Confirmed",(COUNTIFS(Raw_Data!$C:$C,$A58,Raw_Data!$J:$J,M$1)),(IF($B58="Recovered",(COUNTIFS(Death_and_Recovered!$B:$B,$A58,Death_and_Recovered!$E:$E,$B58,Death_and_Recovered!$I:$I,M$1)),(IF($B58="Deceased",(COUNTIFS(Death_and_Recovered!$B:$B,$A58,Death_and_Recovered!$E:$E,$B58,Death_and_Recovered!$I:$I,M$1)),"0")))))</f>
        <v>0</v>
      </c>
      <c r="N58" s="15">
        <f>IF($B58="Confirmed",(COUNTIFS(Raw_Data!$C:$C,$A58,Raw_Data!$J:$J,N$1)),(IF($B58="Recovered",(COUNTIFS(Death_and_Recovered!$B:$B,$A58,Death_and_Recovered!$E:$E,$B58,Death_and_Recovered!$I:$I,N$1)),(IF($B58="Deceased",(COUNTIFS(Death_and_Recovered!$B:$B,$A58,Death_and_Recovered!$E:$E,$B58,Death_and_Recovered!$I:$I,N$1)),"0")))))</f>
        <v>0</v>
      </c>
      <c r="O58" s="15">
        <f>IF($B58="Confirmed",(COUNTIFS(Raw_Data!$C:$C,$A58,Raw_Data!$J:$J,O$1)),(IF($B58="Recovered",(COUNTIFS(Death_and_Recovered!$B:$B,$A58,Death_and_Recovered!$E:$E,$B58,Death_and_Recovered!$I:$I,O$1)),(IF($B58="Deceased",(COUNTIFS(Death_and_Recovered!$B:$B,$A58,Death_and_Recovered!$E:$E,$B58,Death_and_Recovered!$I:$I,O$1)),"0")))))</f>
        <v>0</v>
      </c>
      <c r="P58" s="15">
        <f>IF($B58="Confirmed",(COUNTIFS(Raw_Data!$C:$C,$A58,Raw_Data!$J:$J,P$1)),(IF($B58="Recovered",(COUNTIFS(Death_and_Recovered!$B:$B,$A58,Death_and_Recovered!$E:$E,$B58,Death_and_Recovered!$I:$I,P$1)),(IF($B58="Deceased",(COUNTIFS(Death_and_Recovered!$B:$B,$A58,Death_and_Recovered!$E:$E,$B58,Death_and_Recovered!$I:$I,P$1)),"0")))))</f>
        <v>0</v>
      </c>
      <c r="Q58" s="15">
        <f>IF($B58="Confirmed",(COUNTIFS(Raw_Data!$C:$C,$A58,Raw_Data!$J:$J,Q$1)),(IF($B58="Recovered",(COUNTIFS(Death_and_Recovered!$B:$B,$A58,Death_and_Recovered!$E:$E,$B58,Death_and_Recovered!$I:$I,Q$1)),(IF($B58="Deceased",(COUNTIFS(Death_and_Recovered!$B:$B,$A58,Death_and_Recovered!$E:$E,$B58,Death_and_Recovered!$I:$I,Q$1)),"0")))))</f>
        <v>0</v>
      </c>
      <c r="R58" s="15">
        <f>IF($B58="Confirmed",(COUNTIFS(Raw_Data!$C:$C,$A58,Raw_Data!$J:$J,R$1)),(IF($B58="Recovered",(COUNTIFS(Death_and_Recovered!$B:$B,$A58,Death_and_Recovered!$E:$E,$B58,Death_and_Recovered!$I:$I,R$1)),(IF($B58="Deceased",(COUNTIFS(Death_and_Recovered!$B:$B,$A58,Death_and_Recovered!$E:$E,$B58,Death_and_Recovered!$I:$I,R$1)),"0")))))</f>
        <v>0</v>
      </c>
      <c r="S58" s="15">
        <f>IF($B58="Confirmed",(COUNTIFS(Raw_Data!$C:$C,$A58,Raw_Data!$J:$J,S$1)),(IF($B58="Recovered",(COUNTIFS(Death_and_Recovered!$B:$B,$A58,Death_and_Recovered!$E:$E,$B58,Death_and_Recovered!$I:$I,S$1)),(IF($B58="Deceased",(COUNTIFS(Death_and_Recovered!$B:$B,$A58,Death_and_Recovered!$E:$E,$B58,Death_and_Recovered!$I:$I,S$1)),"0")))))</f>
        <v>0</v>
      </c>
      <c r="T58" s="15">
        <f>IF($B58="Confirmed",(COUNTIFS(Raw_Data!$C:$C,$A58,Raw_Data!$J:$J,T$1)),(IF($B58="Recovered",(COUNTIFS(Death_and_Recovered!$B:$B,$A58,Death_and_Recovered!$E:$E,$B58,Death_and_Recovered!$I:$I,T$1)),(IF($B58="Deceased",(COUNTIFS(Death_and_Recovered!$B:$B,$A58,Death_and_Recovered!$E:$E,$B58,Death_and_Recovered!$I:$I,T$1)),"0")))))</f>
        <v>0</v>
      </c>
      <c r="U58" s="15">
        <f>IF($B58="Confirmed",(COUNTIFS(Raw_Data!$C:$C,$A58,Raw_Data!$J:$J,U$1)),(IF($B58="Recovered",(COUNTIFS(Death_and_Recovered!$B:$B,$A58,Death_and_Recovered!$E:$E,$B58,Death_and_Recovered!$I:$I,U$1)),(IF($B58="Deceased",(COUNTIFS(Death_and_Recovered!$B:$B,$A58,Death_and_Recovered!$E:$E,$B58,Death_and_Recovered!$I:$I,U$1)),"0")))))</f>
        <v>0</v>
      </c>
      <c r="V58" s="15">
        <f>IF($B58="Confirmed",(COUNTIFS(Raw_Data!$C:$C,$A58,Raw_Data!$J:$J,V$1)),(IF($B58="Recovered",(COUNTIFS(Death_and_Recovered!$B:$B,$A58,Death_and_Recovered!$E:$E,$B58,Death_and_Recovered!$I:$I,V$1)),(IF($B58="Deceased",(COUNTIFS(Death_and_Recovered!$B:$B,$A58,Death_and_Recovered!$E:$E,$B58,Death_and_Recovered!$I:$I,V$1)),"0")))))</f>
        <v>0</v>
      </c>
      <c r="W58" s="15">
        <f>IF($B58="Confirmed",(COUNTIFS(Raw_Data!$C:$C,$A58,Raw_Data!$J:$J,W$1)),(IF($B58="Recovered",(COUNTIFS(Death_and_Recovered!$B:$B,$A58,Death_and_Recovered!$E:$E,$B58,Death_and_Recovered!$I:$I,W$1)),(IF($B58="Deceased",(COUNTIFS(Death_and_Recovered!$B:$B,$A58,Death_and_Recovered!$E:$E,$B58,Death_and_Recovered!$I:$I,W$1)),"0")))))</f>
        <v>0</v>
      </c>
      <c r="X58" s="15">
        <f>IF($B58="Confirmed",(COUNTIFS(Raw_Data!$C:$C,$A58,Raw_Data!$J:$J,X$1)),(IF($B58="Recovered",(COUNTIFS(Death_and_Recovered!$B:$B,$A58,Death_and_Recovered!$E:$E,$B58,Death_and_Recovered!$I:$I,X$1)),(IF($B58="Deceased",(COUNTIFS(Death_and_Recovered!$B:$B,$A58,Death_and_Recovered!$E:$E,$B58,Death_and_Recovered!$I:$I,X$1)),"0")))))</f>
        <v>1</v>
      </c>
      <c r="Y58" s="86">
        <v>3</v>
      </c>
      <c r="Z58" s="15">
        <f>IF($B58="Confirmed",(COUNTIFS(Raw_Data!$C:$C,$A58,Raw_Data!$J:$J,Z$1)),(IF($B58="Recovered",(COUNTIFS(Death_and_Recovered!$B:$B,$A58,Death_and_Recovered!$E:$E,$B58,Death_and_Recovered!$I:$I,Z$1)),(IF($B58="Deceased",(COUNTIFS(Death_and_Recovered!$B:$B,$A58,Death_and_Recovered!$E:$E,$B58,Death_and_Recovered!$I:$I,Z$1)),"0")))))</f>
        <v>0</v>
      </c>
      <c r="AA58" s="15">
        <f>IF($B58="Confirmed",(COUNTIFS(Raw_Data!$C:$C,$A58,Raw_Data!$J:$J,AA$1)),(IF($B58="Recovered",(COUNTIFS(Death_and_Recovered!$B:$B,$A58,Death_and_Recovered!$E:$E,$B58,Death_and_Recovered!$I:$I,AA$1)),(IF($B58="Deceased",(COUNTIFS(Death_and_Recovered!$B:$B,$A58,Death_and_Recovered!$E:$E,$B58,Death_and_Recovered!$I:$I,AA$1)),"0")))))</f>
        <v>0</v>
      </c>
      <c r="AB58" s="15">
        <f>IF($B58="Confirmed",(COUNTIFS(Raw_Data!$C:$C,$A58,Raw_Data!$J:$J,AB$1)),(IF($B58="Recovered",(COUNTIFS(Death_and_Recovered!$B:$B,$A58,Death_and_Recovered!$E:$E,$B58,Death_and_Recovered!$I:$I,AB$1)),(IF($B58="Deceased",(COUNTIFS(Death_and_Recovered!$B:$B,$A58,Death_and_Recovered!$E:$E,$B58,Death_and_Recovered!$I:$I,AB$1)),"0")))))</f>
        <v>0</v>
      </c>
      <c r="AC58" s="15">
        <f>IF($B58="Confirmed",(COUNTIFS(Raw_Data!$C:$C,$A58,Raw_Data!$J:$J,AC$1)),(IF($B58="Recovered",(COUNTIFS(Death_and_Recovered!$B:$B,$A58,Death_and_Recovered!$E:$E,$B58,Death_and_Recovered!$I:$I,AC$1)),(IF($B58="Deceased",(COUNTIFS(Death_and_Recovered!$B:$B,$A58,Death_and_Recovered!$E:$E,$B58,Death_and_Recovered!$I:$I,AC$1)),"0")))))</f>
        <v>0</v>
      </c>
      <c r="AD58" s="15">
        <f>IF($B58="Confirmed",(COUNTIFS(Raw_Data!$C:$C,$A58,Raw_Data!$J:$J,AD$1)),(IF($B58="Recovered",(COUNTIFS(Death_and_Recovered!$B:$B,$A58,Death_and_Recovered!$E:$E,$B58,Death_and_Recovered!$I:$I,AD$1)),(IF($B58="Deceased",(COUNTIFS(Death_and_Recovered!$B:$B,$A58,Death_and_Recovered!$E:$E,$B58,Death_and_Recovered!$I:$I,AD$1)),"0")))))</f>
        <v>0</v>
      </c>
      <c r="AE58" s="15">
        <f>IF($B58="Confirmed",(COUNTIFS(Raw_Data!$C:$C,$A58,Raw_Data!$J:$J,AE$1)),(IF($B58="Recovered",(COUNTIFS(Death_and_Recovered!$B:$B,$A58,Death_and_Recovered!$E:$E,$B58,Death_and_Recovered!$I:$I,AE$1)),(IF($B58="Deceased",(COUNTIFS(Death_and_Recovered!$B:$B,$A58,Death_and_Recovered!$E:$E,$B58,Death_and_Recovered!$I:$I,AE$1)),"0")))))</f>
        <v>0</v>
      </c>
      <c r="AF58" s="15">
        <f>IF($B58="Confirmed",(COUNTIFS(Raw_Data!$C:$C,$A58,Raw_Data!$J:$J,AF$1)),(IF($B58="Recovered",(COUNTIFS(Death_and_Recovered!$B:$B,$A58,Death_and_Recovered!$E:$E,$B58,Death_and_Recovered!$I:$I,AF$1)),(IF($B58="Deceased",(COUNTIFS(Death_and_Recovered!$B:$B,$A58,Death_and_Recovered!$E:$E,$B58,Death_and_Recovered!$I:$I,AF$1)),"0")))))</f>
        <v>0</v>
      </c>
      <c r="AG58" s="15">
        <f>IF($B58="Confirmed",(COUNTIFS(Raw_Data!$C:$C,$A58,Raw_Data!$J:$J,AG$1)),(IF($B58="Recovered",(COUNTIFS(Death_and_Recovered!$B:$B,$A58,Death_and_Recovered!$E:$E,$B58,Death_and_Recovered!$I:$I,AG$1)),(IF($B58="Deceased",(COUNTIFS(Death_and_Recovered!$B:$B,$A58,Death_and_Recovered!$E:$E,$B58,Death_and_Recovered!$I:$I,AG$1)),"0")))))</f>
        <v>0</v>
      </c>
      <c r="AH58" s="15">
        <f>IF($B58="Confirmed",(COUNTIFS(Raw_Data!$C:$C,$A58,Raw_Data!$J:$J,AH$1)),(IF($B58="Recovered",(COUNTIFS(Death_and_Recovered!$B:$B,$A58,Death_and_Recovered!$E:$E,$B58,Death_and_Recovered!$I:$I,AH$1)),(IF($B58="Deceased",(COUNTIFS(Death_and_Recovered!$B:$B,$A58,Death_and_Recovered!$E:$E,$B58,Death_and_Recovered!$I:$I,AH$1)),"0")))))</f>
        <v>0</v>
      </c>
      <c r="AI58" s="15">
        <f>IF($B58="Confirmed",(COUNTIFS(Raw_Data!$C:$C,$A58,Raw_Data!$J:$J,AI$1)),(IF($B58="Recovered",(COUNTIFS(Death_and_Recovered!$B:$B,$A58,Death_and_Recovered!$E:$E,$B58,Death_and_Recovered!$I:$I,AI$1)),(IF($B58="Deceased",(COUNTIFS(Death_and_Recovered!$B:$B,$A58,Death_and_Recovered!$E:$E,$B58,Death_and_Recovered!$I:$I,AI$1)),"0")))))</f>
        <v>0</v>
      </c>
      <c r="AJ58" s="15">
        <f>IF($B58="Confirmed",(COUNTIFS(Raw_Data!$C:$C,$A58,Raw_Data!$J:$J,AJ$1)),(IF($B58="Recovered",(COUNTIFS(Death_and_Recovered!$B:$B,$A58,Death_and_Recovered!$E:$E,$B58,Death_and_Recovered!$I:$I,AJ$1)),(IF($B58="Deceased",(COUNTIFS(Death_and_Recovered!$B:$B,$A58,Death_and_Recovered!$E:$E,$B58,Death_and_Recovered!$I:$I,AJ$1)),"0")))))</f>
        <v>3</v>
      </c>
      <c r="AK58" s="15">
        <f>IF($B58="Confirmed",(COUNTIFS(Raw_Data!$C:$C,$A58,Raw_Data!$J:$J,AK$1)),(IF($B58="Recovered",(COUNTIFS(Death_and_Recovered!$B:$B,$A58,Death_and_Recovered!$E:$E,$B58,Death_and_Recovered!$I:$I,AK$1)),(IF($B58="Deceased",(COUNTIFS(Death_and_Recovered!$B:$B,$A58,Death_and_Recovered!$E:$E,$B58,Death_and_Recovered!$I:$I,AK$1)),"0")))))</f>
        <v>0</v>
      </c>
      <c r="AL58" s="15">
        <f>IF($B58="Confirmed",(COUNTIFS(Raw_Data!$C:$C,$A58,Raw_Data!$J:$J,AL$1)),(IF($B58="Recovered",(COUNTIFS(Death_and_Recovered!$B:$B,$A58,Death_and_Recovered!$E:$E,$B58,Death_and_Recovered!$I:$I,AL$1)),(IF($B58="Deceased",(COUNTIFS(Death_and_Recovered!$B:$B,$A58,Death_and_Recovered!$E:$E,$B58,Death_and_Recovered!$I:$I,AL$1)),"0")))))</f>
        <v>2</v>
      </c>
      <c r="AM58" s="15">
        <f>IF($B58="Confirmed",(COUNTIFS(Raw_Data!$C:$C,$A58,Raw_Data!$J:$J,AM$1)),(IF($B58="Recovered",(COUNTIFS(Death_and_Recovered!$B:$B,$A58,Death_and_Recovered!$E:$E,$B58,Death_and_Recovered!$I:$I,AM$1)),(IF($B58="Deceased",(COUNTIFS(Death_and_Recovered!$B:$B,$A58,Death_and_Recovered!$E:$E,$B58,Death_and_Recovered!$I:$I,AM$1)),"0")))))</f>
        <v>0</v>
      </c>
      <c r="AN58" s="15">
        <f>IF($B58="Confirmed",(COUNTIFS(Raw_Data!$C:$C,$A58,Raw_Data!$J:$J,AN$1)),(IF($B58="Recovered",(COUNTIFS(Death_and_Recovered!$B:$B,$A58,Death_and_Recovered!$E:$E,$B58,Death_and_Recovered!$I:$I,AN$1)),(IF($B58="Deceased",(COUNTIFS(Death_and_Recovered!$B:$B,$A58,Death_and_Recovered!$E:$E,$B58,Death_and_Recovered!$I:$I,AN$1)),"0")))))</f>
        <v>0</v>
      </c>
    </row>
    <row r="59" spans="1:40" ht="16.5" customHeight="1">
      <c r="A59" s="135">
        <v>43923</v>
      </c>
      <c r="B59" s="86" t="s">
        <v>161</v>
      </c>
      <c r="C59" s="15">
        <f t="shared" si="1"/>
        <v>486</v>
      </c>
      <c r="D59" s="15">
        <f>IF($B59="Confirmed",(COUNTIFS(Raw_Data!$C:$C,$A59,Raw_Data!$J:$J,D$1)),(IF($B59="Recovered",(COUNTIFS(Death_and_Recovered!$B:$B,$A59,Death_and_Recovered!$E:$E,$B59,Death_and_Recovered!$I:$I,D$1)),(IF($B59="Deceased",(COUNTIFS(Death_and_Recovered!$B:$B,$A59,Death_and_Recovered!$E:$E,$B59,Death_and_Recovered!$I:$I,D$1)),"0")))))</f>
        <v>0</v>
      </c>
      <c r="E59" s="15">
        <f>IF($B59="Confirmed",(COUNTIFS(Raw_Data!$C:$C,$A59,Raw_Data!$J:$J,E$1)),(IF($B59="Recovered",(COUNTIFS(Death_and_Recovered!$B:$B,$A59,Death_and_Recovered!$E:$E,$B59,Death_and_Recovered!$I:$I,E$1)),(IF($B59="Deceased",(COUNTIFS(Death_and_Recovered!$B:$B,$A59,Death_and_Recovered!$E:$E,$B59,Death_and_Recovered!$I:$I,E$1)),"0")))))</f>
        <v>38</v>
      </c>
      <c r="F59" s="15">
        <f>IF($B59="Confirmed",(COUNTIFS(Raw_Data!$C:$C,$A59,Raw_Data!$J:$J,F$1)),(IF($B59="Recovered",(COUNTIFS(Death_and_Recovered!$B:$B,$A59,Death_and_Recovered!$E:$E,$B59,Death_and_Recovered!$I:$I,F$1)),(IF($B59="Deceased",(COUNTIFS(Death_and_Recovered!$B:$B,$A59,Death_and_Recovered!$E:$E,$B59,Death_and_Recovered!$I:$I,F$1)),"0")))))</f>
        <v>1</v>
      </c>
      <c r="G59" s="15">
        <f>IF($B59="Confirmed",(COUNTIFS(Raw_Data!$C:$C,$A59,Raw_Data!$J:$J,G$1)),(IF($B59="Recovered",(COUNTIFS(Death_and_Recovered!$B:$B,$A59,Death_and_Recovered!$E:$E,$B59,Death_and_Recovered!$I:$I,G$1)),(IF($B59="Deceased",(COUNTIFS(Death_and_Recovered!$B:$B,$A59,Death_and_Recovered!$E:$E,$B59,Death_and_Recovered!$I:$I,G$1)),"0")))))</f>
        <v>0</v>
      </c>
      <c r="H59" s="15">
        <f>IF($B59="Confirmed",(COUNTIFS(Raw_Data!$C:$C,$A59,Raw_Data!$J:$J,H$1)),(IF($B59="Recovered",(COUNTIFS(Death_and_Recovered!$B:$B,$A59,Death_and_Recovered!$E:$E,$B59,Death_and_Recovered!$I:$I,H$1)),(IF($B59="Deceased",(COUNTIFS(Death_and_Recovered!$B:$B,$A59,Death_and_Recovered!$E:$E,$B59,Death_and_Recovered!$I:$I,H$1)),"0")))))</f>
        <v>5</v>
      </c>
      <c r="I59" s="15">
        <f>IF($B59="Confirmed",(COUNTIFS(Raw_Data!$C:$C,$A59,Raw_Data!$J:$J,I$1)),(IF($B59="Recovered",(COUNTIFS(Death_and_Recovered!$B:$B,$A59,Death_and_Recovered!$E:$E,$B59,Death_and_Recovered!$I:$I,I$1)),(IF($B59="Deceased",(COUNTIFS(Death_and_Recovered!$B:$B,$A59,Death_and_Recovered!$E:$E,$B59,Death_and_Recovered!$I:$I,I$1)),"0")))))</f>
        <v>1</v>
      </c>
      <c r="J59" s="15">
        <f>IF($B59="Confirmed",(COUNTIFS(Raw_Data!$C:$C,$A59,Raw_Data!$J:$J,J$1)),(IF($B59="Recovered",(COUNTIFS(Death_and_Recovered!$B:$B,$A59,Death_and_Recovered!$E:$E,$B59,Death_and_Recovered!$I:$I,J$1)),(IF($B59="Deceased",(COUNTIFS(Death_and_Recovered!$B:$B,$A59,Death_and_Recovered!$E:$E,$B59,Death_and_Recovered!$I:$I,J$1)),"0")))))</f>
        <v>0</v>
      </c>
      <c r="K59" s="15">
        <f>IF($B59="Confirmed",(COUNTIFS(Raw_Data!$C:$C,$A59,Raw_Data!$J:$J,K$1)),(IF($B59="Recovered",(COUNTIFS(Death_and_Recovered!$B:$B,$A59,Death_and_Recovered!$E:$E,$B59,Death_and_Recovered!$I:$I,K$1)),(IF($B59="Deceased",(COUNTIFS(Death_and_Recovered!$B:$B,$A59,Death_and_Recovered!$E:$E,$B59,Death_and_Recovered!$I:$I,K$1)),"0")))))</f>
        <v>0</v>
      </c>
      <c r="L59" s="15">
        <f>IF($B59="Confirmed",(COUNTIFS(Raw_Data!$C:$C,$A59,Raw_Data!$J:$J,L$1)),(IF($B59="Recovered",(COUNTIFS(Death_and_Recovered!$B:$B,$A59,Death_and_Recovered!$E:$E,$B59,Death_and_Recovered!$I:$I,L$1)),(IF($B59="Deceased",(COUNTIFS(Death_and_Recovered!$B:$B,$A59,Death_and_Recovered!$E:$E,$B59,Death_and_Recovered!$I:$I,L$1)),"0")))))</f>
        <v>0</v>
      </c>
      <c r="M59" s="15">
        <f>IF($B59="Confirmed",(COUNTIFS(Raw_Data!$C:$C,$A59,Raw_Data!$J:$J,M$1)),(IF($B59="Recovered",(COUNTIFS(Death_and_Recovered!$B:$B,$A59,Death_and_Recovered!$E:$E,$B59,Death_and_Recovered!$I:$I,M$1)),(IF($B59="Deceased",(COUNTIFS(Death_and_Recovered!$B:$B,$A59,Death_and_Recovered!$E:$E,$B59,Death_and_Recovered!$I:$I,M$1)),"0")))))</f>
        <v>141</v>
      </c>
      <c r="N59" s="15">
        <f>IF($B59="Confirmed",(COUNTIFS(Raw_Data!$C:$C,$A59,Raw_Data!$J:$J,N$1)),(IF($B59="Recovered",(COUNTIFS(Death_and_Recovered!$B:$B,$A59,Death_and_Recovered!$E:$E,$B59,Death_and_Recovered!$I:$I,N$1)),(IF($B59="Deceased",(COUNTIFS(Death_and_Recovered!$B:$B,$A59,Death_and_Recovered!$E:$E,$B59,Death_and_Recovered!$I:$I,N$1)),"0")))))</f>
        <v>0</v>
      </c>
      <c r="O59" s="15">
        <f>IF($B59="Confirmed",(COUNTIFS(Raw_Data!$C:$C,$A59,Raw_Data!$J:$J,O$1)),(IF($B59="Recovered",(COUNTIFS(Death_and_Recovered!$B:$B,$A59,Death_and_Recovered!$E:$E,$B59,Death_and_Recovered!$I:$I,O$1)),(IF($B59="Deceased",(COUNTIFS(Death_and_Recovered!$B:$B,$A59,Death_and_Recovered!$E:$E,$B59,Death_and_Recovered!$I:$I,O$1)),"0")))))</f>
        <v>1</v>
      </c>
      <c r="P59" s="15">
        <f>IF($B59="Confirmed",(COUNTIFS(Raw_Data!$C:$C,$A59,Raw_Data!$J:$J,P$1)),(IF($B59="Recovered",(COUNTIFS(Death_and_Recovered!$B:$B,$A59,Death_and_Recovered!$E:$E,$B59,Death_and_Recovered!$I:$I,P$1)),(IF($B59="Deceased",(COUNTIFS(Death_and_Recovered!$B:$B,$A59,Death_and_Recovered!$E:$E,$B59,Death_and_Recovered!$I:$I,P$1)),"0")))))</f>
        <v>6</v>
      </c>
      <c r="Q59" s="15">
        <f>IF($B59="Confirmed",(COUNTIFS(Raw_Data!$C:$C,$A59,Raw_Data!$J:$J,Q$1)),(IF($B59="Recovered",(COUNTIFS(Death_and_Recovered!$B:$B,$A59,Death_and_Recovered!$E:$E,$B59,Death_and_Recovered!$I:$I,Q$1)),(IF($B59="Deceased",(COUNTIFS(Death_and_Recovered!$B:$B,$A59,Death_and_Recovered!$E:$E,$B59,Death_and_Recovered!$I:$I,Q$1)),"0")))))</f>
        <v>3</v>
      </c>
      <c r="R59" s="15">
        <f>IF($B59="Confirmed",(COUNTIFS(Raw_Data!$C:$C,$A59,Raw_Data!$J:$J,R$1)),(IF($B59="Recovered",(COUNTIFS(Death_and_Recovered!$B:$B,$A59,Death_and_Recovered!$E:$E,$B59,Death_and_Recovered!$I:$I,R$1)),(IF($B59="Deceased",(COUNTIFS(Death_and_Recovered!$B:$B,$A59,Death_and_Recovered!$E:$E,$B59,Death_and_Recovered!$I:$I,R$1)),"0")))))</f>
        <v>8</v>
      </c>
      <c r="S59" s="15">
        <f>IF($B59="Confirmed",(COUNTIFS(Raw_Data!$C:$C,$A59,Raw_Data!$J:$J,S$1)),(IF($B59="Recovered",(COUNTIFS(Death_and_Recovered!$B:$B,$A59,Death_and_Recovered!$E:$E,$B59,Death_and_Recovered!$I:$I,S$1)),(IF($B59="Deceased",(COUNTIFS(Death_and_Recovered!$B:$B,$A59,Death_and_Recovered!$E:$E,$B59,Death_and_Recovered!$I:$I,S$1)),"0")))))</f>
        <v>1</v>
      </c>
      <c r="T59" s="15">
        <f>IF($B59="Confirmed",(COUNTIFS(Raw_Data!$C:$C,$A59,Raw_Data!$J:$J,T$1)),(IF($B59="Recovered",(COUNTIFS(Death_and_Recovered!$B:$B,$A59,Death_and_Recovered!$E:$E,$B59,Death_and_Recovered!$I:$I,T$1)),(IF($B59="Deceased",(COUNTIFS(Death_and_Recovered!$B:$B,$A59,Death_and_Recovered!$E:$E,$B59,Death_and_Recovered!$I:$I,T$1)),"0")))))</f>
        <v>14</v>
      </c>
      <c r="U59" s="15">
        <f>IF($B59="Confirmed",(COUNTIFS(Raw_Data!$C:$C,$A59,Raw_Data!$J:$J,U$1)),(IF($B59="Recovered",(COUNTIFS(Death_and_Recovered!$B:$B,$A59,Death_and_Recovered!$E:$E,$B59,Death_and_Recovered!$I:$I,U$1)),(IF($B59="Deceased",(COUNTIFS(Death_and_Recovered!$B:$B,$A59,Death_and_Recovered!$E:$E,$B59,Death_and_Recovered!$I:$I,U$1)),"0")))))</f>
        <v>21</v>
      </c>
      <c r="V59" s="15">
        <f>IF($B59="Confirmed",(COUNTIFS(Raw_Data!$C:$C,$A59,Raw_Data!$J:$J,V$1)),(IF($B59="Recovered",(COUNTIFS(Death_and_Recovered!$B:$B,$A59,Death_and_Recovered!$E:$E,$B59,Death_and_Recovered!$I:$I,V$1)),(IF($B59="Deceased",(COUNTIFS(Death_and_Recovered!$B:$B,$A59,Death_and_Recovered!$E:$E,$B59,Death_and_Recovered!$I:$I,V$1)),"0")))))</f>
        <v>0</v>
      </c>
      <c r="W59" s="15">
        <f>IF($B59="Confirmed",(COUNTIFS(Raw_Data!$C:$C,$A59,Raw_Data!$J:$J,W$1)),(IF($B59="Recovered",(COUNTIFS(Death_and_Recovered!$B:$B,$A59,Death_and_Recovered!$E:$E,$B59,Death_and_Recovered!$I:$I,W$1)),(IF($B59="Deceased",(COUNTIFS(Death_and_Recovered!$B:$B,$A59,Death_and_Recovered!$E:$E,$B59,Death_and_Recovered!$I:$I,W$1)),"0")))))</f>
        <v>0</v>
      </c>
      <c r="X59" s="15">
        <f>IF($B59="Confirmed",(COUNTIFS(Raw_Data!$C:$C,$A59,Raw_Data!$J:$J,X$1)),(IF($B59="Recovered",(COUNTIFS(Death_and_Recovered!$B:$B,$A59,Death_and_Recovered!$E:$E,$B59,Death_and_Recovered!$I:$I,X$1)),(IF($B59="Deceased",(COUNTIFS(Death_and_Recovered!$B:$B,$A59,Death_and_Recovered!$E:$E,$B59,Death_and_Recovered!$I:$I,X$1)),"0")))))</f>
        <v>9</v>
      </c>
      <c r="Y59" s="15">
        <f>IF($B59="Confirmed",(COUNTIFS(Raw_Data!$C:$C,$A59,Raw_Data!$J:$J,Y$1)),(IF($B59="Recovered",(COUNTIFS(Death_and_Recovered!$B:$B,$A59,Death_and_Recovered!$E:$E,$B59,Death_and_Recovered!$I:$I,Y$1)),(IF($B59="Deceased",(COUNTIFS(Death_and_Recovered!$B:$B,$A59,Death_and_Recovered!$E:$E,$B59,Death_and_Recovered!$I:$I,Y$1)),"0")))))</f>
        <v>88</v>
      </c>
      <c r="Z59" s="15">
        <f>IF($B59="Confirmed",(COUNTIFS(Raw_Data!$C:$C,$A59,Raw_Data!$J:$J,Z$1)),(IF($B59="Recovered",(COUNTIFS(Death_and_Recovered!$B:$B,$A59,Death_and_Recovered!$E:$E,$B59,Death_and_Recovered!$I:$I,Z$1)),(IF($B59="Deceased",(COUNTIFS(Death_and_Recovered!$B:$B,$A59,Death_and_Recovered!$E:$E,$B59,Death_and_Recovered!$I:$I,Z$1)),"0")))))</f>
        <v>1</v>
      </c>
      <c r="AA59" s="15">
        <f>IF($B59="Confirmed",(COUNTIFS(Raw_Data!$C:$C,$A59,Raw_Data!$J:$J,AA$1)),(IF($B59="Recovered",(COUNTIFS(Death_and_Recovered!$B:$B,$A59,Death_and_Recovered!$E:$E,$B59,Death_and_Recovered!$I:$I,AA$1)),(IF($B59="Deceased",(COUNTIFS(Death_and_Recovered!$B:$B,$A59,Death_and_Recovered!$E:$E,$B59,Death_and_Recovered!$I:$I,AA$1)),"0")))))</f>
        <v>0</v>
      </c>
      <c r="AB59" s="15">
        <f>IF($B59="Confirmed",(COUNTIFS(Raw_Data!$C:$C,$A59,Raw_Data!$J:$J,AB$1)),(IF($B59="Recovered",(COUNTIFS(Death_and_Recovered!$B:$B,$A59,Death_and_Recovered!$E:$E,$B59,Death_and_Recovered!$I:$I,AB$1)),(IF($B59="Deceased",(COUNTIFS(Death_and_Recovered!$B:$B,$A59,Death_and_Recovered!$E:$E,$B59,Death_and_Recovered!$I:$I,AB$1)),"0")))))</f>
        <v>0</v>
      </c>
      <c r="AC59" s="15">
        <f>IF($B59="Confirmed",(COUNTIFS(Raw_Data!$C:$C,$A59,Raw_Data!$J:$J,AC$1)),(IF($B59="Recovered",(COUNTIFS(Death_and_Recovered!$B:$B,$A59,Death_and_Recovered!$E:$E,$B59,Death_and_Recovered!$I:$I,AC$1)),(IF($B59="Deceased",(COUNTIFS(Death_and_Recovered!$B:$B,$A59,Death_and_Recovered!$E:$E,$B59,Death_and_Recovered!$I:$I,AC$1)),"0")))))</f>
        <v>0</v>
      </c>
      <c r="AD59" s="15">
        <f>IF($B59="Confirmed",(COUNTIFS(Raw_Data!$C:$C,$A59,Raw_Data!$J:$J,AD$1)),(IF($B59="Recovered",(COUNTIFS(Death_and_Recovered!$B:$B,$A59,Death_and_Recovered!$E:$E,$B59,Death_and_Recovered!$I:$I,AD$1)),(IF($B59="Deceased",(COUNTIFS(Death_and_Recovered!$B:$B,$A59,Death_and_Recovered!$E:$E,$B59,Death_and_Recovered!$I:$I,AD$1)),"0")))))</f>
        <v>0</v>
      </c>
      <c r="AE59" s="15">
        <f>IF($B59="Confirmed",(COUNTIFS(Raw_Data!$C:$C,$A59,Raw_Data!$J:$J,AE$1)),(IF($B59="Recovered",(COUNTIFS(Death_and_Recovered!$B:$B,$A59,Death_and_Recovered!$E:$E,$B59,Death_and_Recovered!$I:$I,AE$1)),(IF($B59="Deceased",(COUNTIFS(Death_and_Recovered!$B:$B,$A59,Death_and_Recovered!$E:$E,$B59,Death_and_Recovered!$I:$I,AE$1)),"0")))))</f>
        <v>2</v>
      </c>
      <c r="AF59" s="15">
        <f>IF($B59="Confirmed",(COUNTIFS(Raw_Data!$C:$C,$A59,Raw_Data!$J:$J,AF$1)),(IF($B59="Recovered",(COUNTIFS(Death_and_Recovered!$B:$B,$A59,Death_and_Recovered!$E:$E,$B59,Death_and_Recovered!$I:$I,AF$1)),(IF($B59="Deceased",(COUNTIFS(Death_and_Recovered!$B:$B,$A59,Death_and_Recovered!$E:$E,$B59,Death_and_Recovered!$I:$I,AF$1)),"0")))))</f>
        <v>1</v>
      </c>
      <c r="AG59" s="15">
        <f>IF($B59="Confirmed",(COUNTIFS(Raw_Data!$C:$C,$A59,Raw_Data!$J:$J,AG$1)),(IF($B59="Recovered",(COUNTIFS(Death_and_Recovered!$B:$B,$A59,Death_and_Recovered!$E:$E,$B59,Death_and_Recovered!$I:$I,AG$1)),(IF($B59="Deceased",(COUNTIFS(Death_and_Recovered!$B:$B,$A59,Death_and_Recovered!$E:$E,$B59,Death_and_Recovered!$I:$I,AG$1)),"0")))))</f>
        <v>13</v>
      </c>
      <c r="AH59" s="15">
        <f>IF($B59="Confirmed",(COUNTIFS(Raw_Data!$C:$C,$A59,Raw_Data!$J:$J,AH$1)),(IF($B59="Recovered",(COUNTIFS(Death_and_Recovered!$B:$B,$A59,Death_and_Recovered!$E:$E,$B59,Death_and_Recovered!$I:$I,AH$1)),(IF($B59="Deceased",(COUNTIFS(Death_and_Recovered!$B:$B,$A59,Death_and_Recovered!$E:$E,$B59,Death_and_Recovered!$I:$I,AH$1)),"0")))))</f>
        <v>0</v>
      </c>
      <c r="AI59" s="15">
        <f>IF($B59="Confirmed",(COUNTIFS(Raw_Data!$C:$C,$A59,Raw_Data!$J:$J,AI$1)),(IF($B59="Recovered",(COUNTIFS(Death_and_Recovered!$B:$B,$A59,Death_and_Recovered!$E:$E,$B59,Death_and_Recovered!$I:$I,AI$1)),(IF($B59="Deceased",(COUNTIFS(Death_and_Recovered!$B:$B,$A59,Death_and_Recovered!$E:$E,$B59,Death_and_Recovered!$I:$I,AI$1)),"0")))))</f>
        <v>75</v>
      </c>
      <c r="AJ59" s="15">
        <f>IF($B59="Confirmed",(COUNTIFS(Raw_Data!$C:$C,$A59,Raw_Data!$J:$J,AJ$1)),(IF($B59="Recovered",(COUNTIFS(Death_and_Recovered!$B:$B,$A59,Death_and_Recovered!$E:$E,$B59,Death_and_Recovered!$I:$I,AJ$1)),(IF($B59="Deceased",(COUNTIFS(Death_and_Recovered!$B:$B,$A59,Death_and_Recovered!$E:$E,$B59,Death_and_Recovered!$I:$I,AJ$1)),"0")))))</f>
        <v>27</v>
      </c>
      <c r="AK59" s="15">
        <f>IF($B59="Confirmed",(COUNTIFS(Raw_Data!$C:$C,$A59,Raw_Data!$J:$J,AK$1)),(IF($B59="Recovered",(COUNTIFS(Death_and_Recovered!$B:$B,$A59,Death_and_Recovered!$E:$E,$B59,Death_and_Recovered!$I:$I,AK$1)),(IF($B59="Deceased",(COUNTIFS(Death_and_Recovered!$B:$B,$A59,Death_and_Recovered!$E:$E,$B59,Death_and_Recovered!$I:$I,AK$1)),"0")))))</f>
        <v>0</v>
      </c>
      <c r="AL59" s="15">
        <f>IF($B59="Confirmed",(COUNTIFS(Raw_Data!$C:$C,$A59,Raw_Data!$J:$J,AL$1)),(IF($B59="Recovered",(COUNTIFS(Death_and_Recovered!$B:$B,$A59,Death_and_Recovered!$E:$E,$B59,Death_and_Recovered!$I:$I,AL$1)),(IF($B59="Deceased",(COUNTIFS(Death_and_Recovered!$B:$B,$A59,Death_and_Recovered!$E:$E,$B59,Death_and_Recovered!$I:$I,AL$1)),"0")))))</f>
        <v>11</v>
      </c>
      <c r="AM59" s="15">
        <f>IF($B59="Confirmed",(COUNTIFS(Raw_Data!$C:$C,$A59,Raw_Data!$J:$J,AM$1)),(IF($B59="Recovered",(COUNTIFS(Death_and_Recovered!$B:$B,$A59,Death_and_Recovered!$E:$E,$B59,Death_and_Recovered!$I:$I,AM$1)),(IF($B59="Deceased",(COUNTIFS(Death_and_Recovered!$B:$B,$A59,Death_and_Recovered!$E:$E,$B59,Death_and_Recovered!$I:$I,AM$1)),"0")))))</f>
        <v>3</v>
      </c>
      <c r="AN59" s="15">
        <f>IF($B59="Confirmed",(COUNTIFS(Raw_Data!$C:$C,$A59,Raw_Data!$J:$J,AN$1)),(IF($B59="Recovered",(COUNTIFS(Death_and_Recovered!$B:$B,$A59,Death_and_Recovered!$E:$E,$B59,Death_and_Recovered!$I:$I,AN$1)),(IF($B59="Deceased",(COUNTIFS(Death_and_Recovered!$B:$B,$A59,Death_and_Recovered!$E:$E,$B59,Death_and_Recovered!$I:$I,AN$1)),"0")))))</f>
        <v>16</v>
      </c>
    </row>
    <row r="60" spans="1:40" ht="16.5" customHeight="1">
      <c r="A60" s="135">
        <v>43923</v>
      </c>
      <c r="B60" s="86" t="s">
        <v>51</v>
      </c>
      <c r="C60" s="15">
        <f t="shared" si="1"/>
        <v>22</v>
      </c>
      <c r="D60" s="15">
        <f>IF($B60="Confirmed",(COUNTIFS(Raw_Data!$C:$C,$A60,Raw_Data!$J:$J,D$1)),(IF($B60="Recovered",(COUNTIFS(Death_and_Recovered!$B:$B,$A60,Death_and_Recovered!$E:$E,$B60,Death_and_Recovered!$I:$I,D$1)),(IF($B60="Deceased",(COUNTIFS(Death_and_Recovered!$B:$B,$A60,Death_and_Recovered!$E:$E,$B60,Death_and_Recovered!$I:$I,D$1)),"0")))))</f>
        <v>0</v>
      </c>
      <c r="E60" s="15">
        <f>IF($B60="Confirmed",(COUNTIFS(Raw_Data!$C:$C,$A60,Raw_Data!$J:$J,E$1)),(IF($B60="Recovered",(COUNTIFS(Death_and_Recovered!$B:$B,$A60,Death_and_Recovered!$E:$E,$B60,Death_and_Recovered!$I:$I,E$1)),(IF($B60="Deceased",(COUNTIFS(Death_and_Recovered!$B:$B,$A60,Death_and_Recovered!$E:$E,$B60,Death_and_Recovered!$I:$I,E$1)),"0")))))</f>
        <v>0</v>
      </c>
      <c r="F60" s="15">
        <f>IF($B60="Confirmed",(COUNTIFS(Raw_Data!$C:$C,$A60,Raw_Data!$J:$J,F$1)),(IF($B60="Recovered",(COUNTIFS(Death_and_Recovered!$B:$B,$A60,Death_and_Recovered!$E:$E,$B60,Death_and_Recovered!$I:$I,F$1)),(IF($B60="Deceased",(COUNTIFS(Death_and_Recovered!$B:$B,$A60,Death_and_Recovered!$E:$E,$B60,Death_and_Recovered!$I:$I,F$1)),"0")))))</f>
        <v>0</v>
      </c>
      <c r="G60" s="15">
        <f>IF($B60="Confirmed",(COUNTIFS(Raw_Data!$C:$C,$A60,Raw_Data!$J:$J,G$1)),(IF($B60="Recovered",(COUNTIFS(Death_and_Recovered!$B:$B,$A60,Death_and_Recovered!$E:$E,$B60,Death_and_Recovered!$I:$I,G$1)),(IF($B60="Deceased",(COUNTIFS(Death_and_Recovered!$B:$B,$A60,Death_and_Recovered!$E:$E,$B60,Death_and_Recovered!$I:$I,G$1)),"0")))))</f>
        <v>0</v>
      </c>
      <c r="H60" s="15">
        <f>IF($B60="Confirmed",(COUNTIFS(Raw_Data!$C:$C,$A60,Raw_Data!$J:$J,H$1)),(IF($B60="Recovered",(COUNTIFS(Death_and_Recovered!$B:$B,$A60,Death_and_Recovered!$E:$E,$B60,Death_and_Recovered!$I:$I,H$1)),(IF($B60="Deceased",(COUNTIFS(Death_and_Recovered!$B:$B,$A60,Death_and_Recovered!$E:$E,$B60,Death_and_Recovered!$I:$I,H$1)),"0")))))</f>
        <v>3</v>
      </c>
      <c r="I60" s="15">
        <f>IF($B60="Confirmed",(COUNTIFS(Raw_Data!$C:$C,$A60,Raw_Data!$J:$J,I$1)),(IF($B60="Recovered",(COUNTIFS(Death_and_Recovered!$B:$B,$A60,Death_and_Recovered!$E:$E,$B60,Death_and_Recovered!$I:$I,I$1)),(IF($B60="Deceased",(COUNTIFS(Death_and_Recovered!$B:$B,$A60,Death_and_Recovered!$E:$E,$B60,Death_and_Recovered!$I:$I,I$1)),"0")))))</f>
        <v>0</v>
      </c>
      <c r="J60" s="15">
        <f>IF($B60="Confirmed",(COUNTIFS(Raw_Data!$C:$C,$A60,Raw_Data!$J:$J,J$1)),(IF($B60="Recovered",(COUNTIFS(Death_and_Recovered!$B:$B,$A60,Death_and_Recovered!$E:$E,$B60,Death_and_Recovered!$I:$I,J$1)),(IF($B60="Deceased",(COUNTIFS(Death_and_Recovered!$B:$B,$A60,Death_and_Recovered!$E:$E,$B60,Death_and_Recovered!$I:$I,J$1)),"0")))))</f>
        <v>1</v>
      </c>
      <c r="K60" s="15">
        <f>IF($B60="Confirmed",(COUNTIFS(Raw_Data!$C:$C,$A60,Raw_Data!$J:$J,K$1)),(IF($B60="Recovered",(COUNTIFS(Death_and_Recovered!$B:$B,$A60,Death_and_Recovered!$E:$E,$B60,Death_and_Recovered!$I:$I,K$1)),(IF($B60="Deceased",(COUNTIFS(Death_and_Recovered!$B:$B,$A60,Death_and_Recovered!$E:$E,$B60,Death_and_Recovered!$I:$I,K$1)),"0")))))</f>
        <v>0</v>
      </c>
      <c r="L60" s="15">
        <f>IF($B60="Confirmed",(COUNTIFS(Raw_Data!$C:$C,$A60,Raw_Data!$J:$J,L$1)),(IF($B60="Recovered",(COUNTIFS(Death_and_Recovered!$B:$B,$A60,Death_and_Recovered!$E:$E,$B60,Death_and_Recovered!$I:$I,L$1)),(IF($B60="Deceased",(COUNTIFS(Death_and_Recovered!$B:$B,$A60,Death_and_Recovered!$E:$E,$B60,Death_and_Recovered!$I:$I,L$1)),"0")))))</f>
        <v>0</v>
      </c>
      <c r="M60" s="15">
        <f>IF($B60="Confirmed",(COUNTIFS(Raw_Data!$C:$C,$A60,Raw_Data!$J:$J,M$1)),(IF($B60="Recovered",(COUNTIFS(Death_and_Recovered!$B:$B,$A60,Death_and_Recovered!$E:$E,$B60,Death_and_Recovered!$I:$I,M$1)),(IF($B60="Deceased",(COUNTIFS(Death_and_Recovered!$B:$B,$A60,Death_and_Recovered!$E:$E,$B60,Death_and_Recovered!$I:$I,M$1)),"0")))))</f>
        <v>2</v>
      </c>
      <c r="N60" s="15">
        <f>IF($B60="Confirmed",(COUNTIFS(Raw_Data!$C:$C,$A60,Raw_Data!$J:$J,N$1)),(IF($B60="Recovered",(COUNTIFS(Death_and_Recovered!$B:$B,$A60,Death_and_Recovered!$E:$E,$B60,Death_and_Recovered!$I:$I,N$1)),(IF($B60="Deceased",(COUNTIFS(Death_and_Recovered!$B:$B,$A60,Death_and_Recovered!$E:$E,$B60,Death_and_Recovered!$I:$I,N$1)),"0")))))</f>
        <v>0</v>
      </c>
      <c r="O60" s="15">
        <f>IF($B60="Confirmed",(COUNTIFS(Raw_Data!$C:$C,$A60,Raw_Data!$J:$J,O$1)),(IF($B60="Recovered",(COUNTIFS(Death_and_Recovered!$B:$B,$A60,Death_and_Recovered!$E:$E,$B60,Death_and_Recovered!$I:$I,O$1)),(IF($B60="Deceased",(COUNTIFS(Death_and_Recovered!$B:$B,$A60,Death_and_Recovered!$E:$E,$B60,Death_and_Recovered!$I:$I,O$1)),"0")))))</f>
        <v>5</v>
      </c>
      <c r="P60" s="15">
        <f>IF($B60="Confirmed",(COUNTIFS(Raw_Data!$C:$C,$A60,Raw_Data!$J:$J,P$1)),(IF($B60="Recovered",(COUNTIFS(Death_and_Recovered!$B:$B,$A60,Death_and_Recovered!$E:$E,$B60,Death_and_Recovered!$I:$I,P$1)),(IF($B60="Deceased",(COUNTIFS(Death_and_Recovered!$B:$B,$A60,Death_and_Recovered!$E:$E,$B60,Death_and_Recovered!$I:$I,P$1)),"0")))))</f>
        <v>0</v>
      </c>
      <c r="Q60" s="15">
        <f>IF($B60="Confirmed",(COUNTIFS(Raw_Data!$C:$C,$A60,Raw_Data!$J:$J,Q$1)),(IF($B60="Recovered",(COUNTIFS(Death_and_Recovered!$B:$B,$A60,Death_and_Recovered!$E:$E,$B60,Death_and_Recovered!$I:$I,Q$1)),(IF($B60="Deceased",(COUNTIFS(Death_and_Recovered!$B:$B,$A60,Death_and_Recovered!$E:$E,$B60,Death_and_Recovered!$I:$I,Q$1)),"0")))))</f>
        <v>0</v>
      </c>
      <c r="R60" s="15">
        <f>IF($B60="Confirmed",(COUNTIFS(Raw_Data!$C:$C,$A60,Raw_Data!$J:$J,R$1)),(IF($B60="Recovered",(COUNTIFS(Death_and_Recovered!$B:$B,$A60,Death_and_Recovered!$E:$E,$B60,Death_and_Recovered!$I:$I,R$1)),(IF($B60="Deceased",(COUNTIFS(Death_and_Recovered!$B:$B,$A60,Death_and_Recovered!$E:$E,$B60,Death_and_Recovered!$I:$I,R$1)),"0")))))</f>
        <v>1</v>
      </c>
      <c r="S60" s="15">
        <f>IF($B60="Confirmed",(COUNTIFS(Raw_Data!$C:$C,$A60,Raw_Data!$J:$J,S$1)),(IF($B60="Recovered",(COUNTIFS(Death_and_Recovered!$B:$B,$A60,Death_and_Recovered!$E:$E,$B60,Death_and_Recovered!$I:$I,S$1)),(IF($B60="Deceased",(COUNTIFS(Death_and_Recovered!$B:$B,$A60,Death_and_Recovered!$E:$E,$B60,Death_and_Recovered!$I:$I,S$1)),"0")))))</f>
        <v>0</v>
      </c>
      <c r="T60" s="15">
        <f>IF($B60="Confirmed",(COUNTIFS(Raw_Data!$C:$C,$A60,Raw_Data!$J:$J,T$1)),(IF($B60="Recovered",(COUNTIFS(Death_and_Recovered!$B:$B,$A60,Death_and_Recovered!$E:$E,$B60,Death_and_Recovered!$I:$I,T$1)),(IF($B60="Deceased",(COUNTIFS(Death_and_Recovered!$B:$B,$A60,Death_and_Recovered!$E:$E,$B60,Death_and_Recovered!$I:$I,T$1)),"0")))))</f>
        <v>2</v>
      </c>
      <c r="U60" s="15">
        <f>IF($B60="Confirmed",(COUNTIFS(Raw_Data!$C:$C,$A60,Raw_Data!$J:$J,U$1)),(IF($B60="Recovered",(COUNTIFS(Death_and_Recovered!$B:$B,$A60,Death_and_Recovered!$E:$E,$B60,Death_and_Recovered!$I:$I,U$1)),(IF($B60="Deceased",(COUNTIFS(Death_and_Recovered!$B:$B,$A60,Death_and_Recovered!$E:$E,$B60,Death_and_Recovered!$I:$I,U$1)),"0")))))</f>
        <v>2</v>
      </c>
      <c r="V60" s="15">
        <f>IF($B60="Confirmed",(COUNTIFS(Raw_Data!$C:$C,$A60,Raw_Data!$J:$J,V$1)),(IF($B60="Recovered",(COUNTIFS(Death_and_Recovered!$B:$B,$A60,Death_and_Recovered!$E:$E,$B60,Death_and_Recovered!$I:$I,V$1)),(IF($B60="Deceased",(COUNTIFS(Death_and_Recovered!$B:$B,$A60,Death_and_Recovered!$E:$E,$B60,Death_and_Recovered!$I:$I,V$1)),"0")))))</f>
        <v>0</v>
      </c>
      <c r="W60" s="15">
        <f>IF($B60="Confirmed",(COUNTIFS(Raw_Data!$C:$C,$A60,Raw_Data!$J:$J,W$1)),(IF($B60="Recovered",(COUNTIFS(Death_and_Recovered!$B:$B,$A60,Death_and_Recovered!$E:$E,$B60,Death_and_Recovered!$I:$I,W$1)),(IF($B60="Deceased",(COUNTIFS(Death_and_Recovered!$B:$B,$A60,Death_and_Recovered!$E:$E,$B60,Death_and_Recovered!$I:$I,W$1)),"0")))))</f>
        <v>0</v>
      </c>
      <c r="X60" s="15">
        <f>IF($B60="Confirmed",(COUNTIFS(Raw_Data!$C:$C,$A60,Raw_Data!$J:$J,X$1)),(IF($B60="Recovered",(COUNTIFS(Death_and_Recovered!$B:$B,$A60,Death_and_Recovered!$E:$E,$B60,Death_and_Recovered!$I:$I,X$1)),(IF($B60="Deceased",(COUNTIFS(Death_and_Recovered!$B:$B,$A60,Death_and_Recovered!$E:$E,$B60,Death_and_Recovered!$I:$I,X$1)),"0")))))</f>
        <v>0</v>
      </c>
      <c r="Y60" s="15">
        <f>IF($B60="Confirmed",(COUNTIFS(Raw_Data!$C:$C,$A60,Raw_Data!$J:$J,Y$1)),(IF($B60="Recovered",(COUNTIFS(Death_and_Recovered!$B:$B,$A60,Death_and_Recovered!$E:$E,$B60,Death_and_Recovered!$I:$I,Y$1)),(IF($B60="Deceased",(COUNTIFS(Death_and_Recovered!$B:$B,$A60,Death_and_Recovered!$E:$E,$B60,Death_and_Recovered!$I:$I,Y$1)),"0")))))</f>
        <v>3</v>
      </c>
      <c r="Z60" s="15">
        <f>IF($B60="Confirmed",(COUNTIFS(Raw_Data!$C:$C,$A60,Raw_Data!$J:$J,Z$1)),(IF($B60="Recovered",(COUNTIFS(Death_and_Recovered!$B:$B,$A60,Death_and_Recovered!$E:$E,$B60,Death_and_Recovered!$I:$I,Z$1)),(IF($B60="Deceased",(COUNTIFS(Death_and_Recovered!$B:$B,$A60,Death_and_Recovered!$E:$E,$B60,Death_and_Recovered!$I:$I,Z$1)),"0")))))</f>
        <v>0</v>
      </c>
      <c r="AA60" s="15">
        <f>IF($B60="Confirmed",(COUNTIFS(Raw_Data!$C:$C,$A60,Raw_Data!$J:$J,AA$1)),(IF($B60="Recovered",(COUNTIFS(Death_and_Recovered!$B:$B,$A60,Death_and_Recovered!$E:$E,$B60,Death_and_Recovered!$I:$I,AA$1)),(IF($B60="Deceased",(COUNTIFS(Death_and_Recovered!$B:$B,$A60,Death_and_Recovered!$E:$E,$B60,Death_and_Recovered!$I:$I,AA$1)),"0")))))</f>
        <v>0</v>
      </c>
      <c r="AB60" s="15">
        <f>IF($B60="Confirmed",(COUNTIFS(Raw_Data!$C:$C,$A60,Raw_Data!$J:$J,AB$1)),(IF($B60="Recovered",(COUNTIFS(Death_and_Recovered!$B:$B,$A60,Death_and_Recovered!$E:$E,$B60,Death_and_Recovered!$I:$I,AB$1)),(IF($B60="Deceased",(COUNTIFS(Death_and_Recovered!$B:$B,$A60,Death_and_Recovered!$E:$E,$B60,Death_and_Recovered!$I:$I,AB$1)),"0")))))</f>
        <v>0</v>
      </c>
      <c r="AC60" s="15">
        <f>IF($B60="Confirmed",(COUNTIFS(Raw_Data!$C:$C,$A60,Raw_Data!$J:$J,AC$1)),(IF($B60="Recovered",(COUNTIFS(Death_and_Recovered!$B:$B,$A60,Death_and_Recovered!$E:$E,$B60,Death_and_Recovered!$I:$I,AC$1)),(IF($B60="Deceased",(COUNTIFS(Death_and_Recovered!$B:$B,$A60,Death_and_Recovered!$E:$E,$B60,Death_and_Recovered!$I:$I,AC$1)),"0")))))</f>
        <v>0</v>
      </c>
      <c r="AD60" s="15">
        <f>IF($B60="Confirmed",(COUNTIFS(Raw_Data!$C:$C,$A60,Raw_Data!$J:$J,AD$1)),(IF($B60="Recovered",(COUNTIFS(Death_and_Recovered!$B:$B,$A60,Death_and_Recovered!$E:$E,$B60,Death_and_Recovered!$I:$I,AD$1)),(IF($B60="Deceased",(COUNTIFS(Death_and_Recovered!$B:$B,$A60,Death_and_Recovered!$E:$E,$B60,Death_and_Recovered!$I:$I,AD$1)),"0")))))</f>
        <v>0</v>
      </c>
      <c r="AE60" s="15">
        <f>IF($B60="Confirmed",(COUNTIFS(Raw_Data!$C:$C,$A60,Raw_Data!$J:$J,AE$1)),(IF($B60="Recovered",(COUNTIFS(Death_and_Recovered!$B:$B,$A60,Death_and_Recovered!$E:$E,$B60,Death_and_Recovered!$I:$I,AE$1)),(IF($B60="Deceased",(COUNTIFS(Death_and_Recovered!$B:$B,$A60,Death_and_Recovered!$E:$E,$B60,Death_and_Recovered!$I:$I,AE$1)),"0")))))</f>
        <v>0</v>
      </c>
      <c r="AF60" s="15">
        <f>IF($B60="Confirmed",(COUNTIFS(Raw_Data!$C:$C,$A60,Raw_Data!$J:$J,AF$1)),(IF($B60="Recovered",(COUNTIFS(Death_and_Recovered!$B:$B,$A60,Death_and_Recovered!$E:$E,$B60,Death_and_Recovered!$I:$I,AF$1)),(IF($B60="Deceased",(COUNTIFS(Death_and_Recovered!$B:$B,$A60,Death_and_Recovered!$E:$E,$B60,Death_and_Recovered!$I:$I,AF$1)),"0")))))</f>
        <v>0</v>
      </c>
      <c r="AG60" s="15">
        <f>IF($B60="Confirmed",(COUNTIFS(Raw_Data!$C:$C,$A60,Raw_Data!$J:$J,AG$1)),(IF($B60="Recovered",(COUNTIFS(Death_and_Recovered!$B:$B,$A60,Death_and_Recovered!$E:$E,$B60,Death_and_Recovered!$I:$I,AG$1)),(IF($B60="Deceased",(COUNTIFS(Death_and_Recovered!$B:$B,$A60,Death_and_Recovered!$E:$E,$B60,Death_and_Recovered!$I:$I,AG$1)),"0")))))</f>
        <v>0</v>
      </c>
      <c r="AH60" s="15">
        <f>IF($B60="Confirmed",(COUNTIFS(Raw_Data!$C:$C,$A60,Raw_Data!$J:$J,AH$1)),(IF($B60="Recovered",(COUNTIFS(Death_and_Recovered!$B:$B,$A60,Death_and_Recovered!$E:$E,$B60,Death_and_Recovered!$I:$I,AH$1)),(IF($B60="Deceased",(COUNTIFS(Death_and_Recovered!$B:$B,$A60,Death_and_Recovered!$E:$E,$B60,Death_and_Recovered!$I:$I,AH$1)),"0")))))</f>
        <v>0</v>
      </c>
      <c r="AI60" s="15">
        <f>IF($B60="Confirmed",(COUNTIFS(Raw_Data!$C:$C,$A60,Raw_Data!$J:$J,AI$1)),(IF($B60="Recovered",(COUNTIFS(Death_and_Recovered!$B:$B,$A60,Death_and_Recovered!$E:$E,$B60,Death_and_Recovered!$I:$I,AI$1)),(IF($B60="Deceased",(COUNTIFS(Death_and_Recovered!$B:$B,$A60,Death_and_Recovered!$E:$E,$B60,Death_and_Recovered!$I:$I,AI$1)),"0")))))</f>
        <v>0</v>
      </c>
      <c r="AJ60" s="15">
        <f>IF($B60="Confirmed",(COUNTIFS(Raw_Data!$C:$C,$A60,Raw_Data!$J:$J,AJ$1)),(IF($B60="Recovered",(COUNTIFS(Death_and_Recovered!$B:$B,$A60,Death_and_Recovered!$E:$E,$B60,Death_and_Recovered!$I:$I,AJ$1)),(IF($B60="Deceased",(COUNTIFS(Death_and_Recovered!$B:$B,$A60,Death_and_Recovered!$E:$E,$B60,Death_and_Recovered!$I:$I,AJ$1)),"0")))))</f>
        <v>3</v>
      </c>
      <c r="AK60" s="15">
        <f>IF($B60="Confirmed",(COUNTIFS(Raw_Data!$C:$C,$A60,Raw_Data!$J:$J,AK$1)),(IF($B60="Recovered",(COUNTIFS(Death_and_Recovered!$B:$B,$A60,Death_and_Recovered!$E:$E,$B60,Death_and_Recovered!$I:$I,AK$1)),(IF($B60="Deceased",(COUNTIFS(Death_and_Recovered!$B:$B,$A60,Death_and_Recovered!$E:$E,$B60,Death_and_Recovered!$I:$I,AK$1)),"0")))))</f>
        <v>0</v>
      </c>
      <c r="AL60" s="15">
        <f>IF($B60="Confirmed",(COUNTIFS(Raw_Data!$C:$C,$A60,Raw_Data!$J:$J,AL$1)),(IF($B60="Recovered",(COUNTIFS(Death_and_Recovered!$B:$B,$A60,Death_and_Recovered!$E:$E,$B60,Death_and_Recovered!$I:$I,AL$1)),(IF($B60="Deceased",(COUNTIFS(Death_and_Recovered!$B:$B,$A60,Death_and_Recovered!$E:$E,$B60,Death_and_Recovered!$I:$I,AL$1)),"0")))))</f>
        <v>0</v>
      </c>
      <c r="AM60" s="15">
        <f>IF($B60="Confirmed",(COUNTIFS(Raw_Data!$C:$C,$A60,Raw_Data!$J:$J,AM$1)),(IF($B60="Recovered",(COUNTIFS(Death_and_Recovered!$B:$B,$A60,Death_and_Recovered!$E:$E,$B60,Death_and_Recovered!$I:$I,AM$1)),(IF($B60="Deceased",(COUNTIFS(Death_and_Recovered!$B:$B,$A60,Death_and_Recovered!$E:$E,$B60,Death_and_Recovered!$I:$I,AM$1)),"0")))))</f>
        <v>0</v>
      </c>
      <c r="AN60" s="15">
        <f>IF($B60="Confirmed",(COUNTIFS(Raw_Data!$C:$C,$A60,Raw_Data!$J:$J,AN$1)),(IF($B60="Recovered",(COUNTIFS(Death_and_Recovered!$B:$B,$A60,Death_and_Recovered!$E:$E,$B60,Death_and_Recovered!$I:$I,AN$1)),(IF($B60="Deceased",(COUNTIFS(Death_and_Recovered!$B:$B,$A60,Death_and_Recovered!$E:$E,$B60,Death_and_Recovered!$I:$I,AN$1)),"0")))))</f>
        <v>0</v>
      </c>
    </row>
    <row r="61" spans="1:40" ht="16.5" customHeight="1">
      <c r="A61" s="135">
        <v>43923</v>
      </c>
      <c r="B61" s="86" t="s">
        <v>42</v>
      </c>
      <c r="C61" s="15">
        <f t="shared" si="1"/>
        <v>14</v>
      </c>
      <c r="D61" s="15">
        <f>IF($B61="Confirmed",(COUNTIFS(Raw_Data!$C:$C,$A61,Raw_Data!$J:$J,D$1)),(IF($B61="Recovered",(COUNTIFS(Death_and_Recovered!$B:$B,$A61,Death_and_Recovered!$E:$E,$B61,Death_and_Recovered!$I:$I,D$1)),(IF($B61="Deceased",(COUNTIFS(Death_and_Recovered!$B:$B,$A61,Death_and_Recovered!$E:$E,$B61,Death_and_Recovered!$I:$I,D$1)),"0")))))</f>
        <v>0</v>
      </c>
      <c r="E61" s="15">
        <f>IF($B61="Confirmed",(COUNTIFS(Raw_Data!$C:$C,$A61,Raw_Data!$J:$J,E$1)),(IF($B61="Recovered",(COUNTIFS(Death_and_Recovered!$B:$B,$A61,Death_and_Recovered!$E:$E,$B61,Death_and_Recovered!$I:$I,E$1)),(IF($B61="Deceased",(COUNTIFS(Death_and_Recovered!$B:$B,$A61,Death_and_Recovered!$E:$E,$B61,Death_and_Recovered!$I:$I,E$1)),"0")))))</f>
        <v>0</v>
      </c>
      <c r="F61" s="15">
        <f>IF($B61="Confirmed",(COUNTIFS(Raw_Data!$C:$C,$A61,Raw_Data!$J:$J,F$1)),(IF($B61="Recovered",(COUNTIFS(Death_and_Recovered!$B:$B,$A61,Death_and_Recovered!$E:$E,$B61,Death_and_Recovered!$I:$I,F$1)),(IF($B61="Deceased",(COUNTIFS(Death_and_Recovered!$B:$B,$A61,Death_and_Recovered!$E:$E,$B61,Death_and_Recovered!$I:$I,F$1)),"0")))))</f>
        <v>0</v>
      </c>
      <c r="G61" s="15">
        <f>IF($B61="Confirmed",(COUNTIFS(Raw_Data!$C:$C,$A61,Raw_Data!$J:$J,G$1)),(IF($B61="Recovered",(COUNTIFS(Death_and_Recovered!$B:$B,$A61,Death_and_Recovered!$E:$E,$B61,Death_and_Recovered!$I:$I,G$1)),(IF($B61="Deceased",(COUNTIFS(Death_and_Recovered!$B:$B,$A61,Death_and_Recovered!$E:$E,$B61,Death_and_Recovered!$I:$I,G$1)),"0")))))</f>
        <v>0</v>
      </c>
      <c r="H61" s="15">
        <f>IF($B61="Confirmed",(COUNTIFS(Raw_Data!$C:$C,$A61,Raw_Data!$J:$J,H$1)),(IF($B61="Recovered",(COUNTIFS(Death_and_Recovered!$B:$B,$A61,Death_and_Recovered!$E:$E,$B61,Death_and_Recovered!$I:$I,H$1)),(IF($B61="Deceased",(COUNTIFS(Death_and_Recovered!$B:$B,$A61,Death_and_Recovered!$E:$E,$B61,Death_and_Recovered!$I:$I,H$1)),"0")))))</f>
        <v>0</v>
      </c>
      <c r="I61" s="15">
        <f>IF($B61="Confirmed",(COUNTIFS(Raw_Data!$C:$C,$A61,Raw_Data!$J:$J,I$1)),(IF($B61="Recovered",(COUNTIFS(Death_and_Recovered!$B:$B,$A61,Death_and_Recovered!$E:$E,$B61,Death_and_Recovered!$I:$I,I$1)),(IF($B61="Deceased",(COUNTIFS(Death_and_Recovered!$B:$B,$A61,Death_and_Recovered!$E:$E,$B61,Death_and_Recovered!$I:$I,I$1)),"0")))))</f>
        <v>0</v>
      </c>
      <c r="J61" s="15">
        <f>IF($B61="Confirmed",(COUNTIFS(Raw_Data!$C:$C,$A61,Raw_Data!$J:$J,J$1)),(IF($B61="Recovered",(COUNTIFS(Death_and_Recovered!$B:$B,$A61,Death_and_Recovered!$E:$E,$B61,Death_and_Recovered!$I:$I,J$1)),(IF($B61="Deceased",(COUNTIFS(Death_and_Recovered!$B:$B,$A61,Death_and_Recovered!$E:$E,$B61,Death_and_Recovered!$I:$I,J$1)),"0")))))</f>
        <v>0</v>
      </c>
      <c r="K61" s="15">
        <f>IF($B61="Confirmed",(COUNTIFS(Raw_Data!$C:$C,$A61,Raw_Data!$J:$J,K$1)),(IF($B61="Recovered",(COUNTIFS(Death_and_Recovered!$B:$B,$A61,Death_and_Recovered!$E:$E,$B61,Death_and_Recovered!$I:$I,K$1)),(IF($B61="Deceased",(COUNTIFS(Death_and_Recovered!$B:$B,$A61,Death_and_Recovered!$E:$E,$B61,Death_and_Recovered!$I:$I,K$1)),"0")))))</f>
        <v>0</v>
      </c>
      <c r="L61" s="15">
        <f>IF($B61="Confirmed",(COUNTIFS(Raw_Data!$C:$C,$A61,Raw_Data!$J:$J,L$1)),(IF($B61="Recovered",(COUNTIFS(Death_and_Recovered!$B:$B,$A61,Death_and_Recovered!$E:$E,$B61,Death_and_Recovered!$I:$I,L$1)),(IF($B61="Deceased",(COUNTIFS(Death_and_Recovered!$B:$B,$A61,Death_and_Recovered!$E:$E,$B61,Death_and_Recovered!$I:$I,L$1)),"0")))))</f>
        <v>0</v>
      </c>
      <c r="M61" s="15">
        <f>IF($B61="Confirmed",(COUNTIFS(Raw_Data!$C:$C,$A61,Raw_Data!$J:$J,M$1)),(IF($B61="Recovered",(COUNTIFS(Death_and_Recovered!$B:$B,$A61,Death_and_Recovered!$E:$E,$B61,Death_and_Recovered!$I:$I,M$1)),(IF($B61="Deceased",(COUNTIFS(Death_and_Recovered!$B:$B,$A61,Death_and_Recovered!$E:$E,$B61,Death_and_Recovered!$I:$I,M$1)),"0")))))</f>
        <v>2</v>
      </c>
      <c r="N61" s="15">
        <f>IF($B61="Confirmed",(COUNTIFS(Raw_Data!$C:$C,$A61,Raw_Data!$J:$J,N$1)),(IF($B61="Recovered",(COUNTIFS(Death_and_Recovered!$B:$B,$A61,Death_and_Recovered!$E:$E,$B61,Death_and_Recovered!$I:$I,N$1)),(IF($B61="Deceased",(COUNTIFS(Death_and_Recovered!$B:$B,$A61,Death_and_Recovered!$E:$E,$B61,Death_and_Recovered!$I:$I,N$1)),"0")))))</f>
        <v>0</v>
      </c>
      <c r="O61" s="15">
        <f>IF($B61="Confirmed",(COUNTIFS(Raw_Data!$C:$C,$A61,Raw_Data!$J:$J,O$1)),(IF($B61="Recovered",(COUNTIFS(Death_and_Recovered!$B:$B,$A61,Death_and_Recovered!$E:$E,$B61,Death_and_Recovered!$I:$I,O$1)),(IF($B61="Deceased",(COUNTIFS(Death_and_Recovered!$B:$B,$A61,Death_and_Recovered!$E:$E,$B61,Death_and_Recovered!$I:$I,O$1)),"0")))))</f>
        <v>1</v>
      </c>
      <c r="P61" s="15">
        <f>IF($B61="Confirmed",(COUNTIFS(Raw_Data!$C:$C,$A61,Raw_Data!$J:$J,P$1)),(IF($B61="Recovered",(COUNTIFS(Death_and_Recovered!$B:$B,$A61,Death_and_Recovered!$E:$E,$B61,Death_and_Recovered!$I:$I,P$1)),(IF($B61="Deceased",(COUNTIFS(Death_and_Recovered!$B:$B,$A61,Death_and_Recovered!$E:$E,$B61,Death_and_Recovered!$I:$I,P$1)),"0")))))</f>
        <v>0</v>
      </c>
      <c r="Q61" s="15">
        <f>IF($B61="Confirmed",(COUNTIFS(Raw_Data!$C:$C,$A61,Raw_Data!$J:$J,Q$1)),(IF($B61="Recovered",(COUNTIFS(Death_and_Recovered!$B:$B,$A61,Death_and_Recovered!$E:$E,$B61,Death_and_Recovered!$I:$I,Q$1)),(IF($B61="Deceased",(COUNTIFS(Death_and_Recovered!$B:$B,$A61,Death_and_Recovered!$E:$E,$B61,Death_and_Recovered!$I:$I,Q$1)),"0")))))</f>
        <v>0</v>
      </c>
      <c r="R61" s="15">
        <f>IF($B61="Confirmed",(COUNTIFS(Raw_Data!$C:$C,$A61,Raw_Data!$J:$J,R$1)),(IF($B61="Recovered",(COUNTIFS(Death_and_Recovered!$B:$B,$A61,Death_and_Recovered!$E:$E,$B61,Death_and_Recovered!$I:$I,R$1)),(IF($B61="Deceased",(COUNTIFS(Death_and_Recovered!$B:$B,$A61,Death_and_Recovered!$E:$E,$B61,Death_and_Recovered!$I:$I,R$1)),"0")))))</f>
        <v>0</v>
      </c>
      <c r="S61" s="15">
        <f>IF($B61="Confirmed",(COUNTIFS(Raw_Data!$C:$C,$A61,Raw_Data!$J:$J,S$1)),(IF($B61="Recovered",(COUNTIFS(Death_and_Recovered!$B:$B,$A61,Death_and_Recovered!$E:$E,$B61,Death_and_Recovered!$I:$I,S$1)),(IF($B61="Deceased",(COUNTIFS(Death_and_Recovered!$B:$B,$A61,Death_and_Recovered!$E:$E,$B61,Death_and_Recovered!$I:$I,S$1)),"0")))))</f>
        <v>0</v>
      </c>
      <c r="T61" s="15">
        <f>IF($B61="Confirmed",(COUNTIFS(Raw_Data!$C:$C,$A61,Raw_Data!$J:$J,T$1)),(IF($B61="Recovered",(COUNTIFS(Death_and_Recovered!$B:$B,$A61,Death_and_Recovered!$E:$E,$B61,Death_and_Recovered!$I:$I,T$1)),(IF($B61="Deceased",(COUNTIFS(Death_and_Recovered!$B:$B,$A61,Death_and_Recovered!$E:$E,$B61,Death_and_Recovered!$I:$I,T$1)),"0")))))</f>
        <v>0</v>
      </c>
      <c r="U61" s="15">
        <f>IF($B61="Confirmed",(COUNTIFS(Raw_Data!$C:$C,$A61,Raw_Data!$J:$J,U$1)),(IF($B61="Recovered",(COUNTIFS(Death_and_Recovered!$B:$B,$A61,Death_and_Recovered!$E:$E,$B61,Death_and_Recovered!$I:$I,U$1)),(IF($B61="Deceased",(COUNTIFS(Death_and_Recovered!$B:$B,$A61,Death_and_Recovered!$E:$E,$B61,Death_and_Recovered!$I:$I,U$1)),"0")))))</f>
        <v>0</v>
      </c>
      <c r="V61" s="15">
        <f>IF($B61="Confirmed",(COUNTIFS(Raw_Data!$C:$C,$A61,Raw_Data!$J:$J,V$1)),(IF($B61="Recovered",(COUNTIFS(Death_and_Recovered!$B:$B,$A61,Death_and_Recovered!$E:$E,$B61,Death_and_Recovered!$I:$I,V$1)),(IF($B61="Deceased",(COUNTIFS(Death_and_Recovered!$B:$B,$A61,Death_and_Recovered!$E:$E,$B61,Death_and_Recovered!$I:$I,V$1)),"0")))))</f>
        <v>0</v>
      </c>
      <c r="W61" s="15">
        <f>IF($B61="Confirmed",(COUNTIFS(Raw_Data!$C:$C,$A61,Raw_Data!$J:$J,W$1)),(IF($B61="Recovered",(COUNTIFS(Death_and_Recovered!$B:$B,$A61,Death_and_Recovered!$E:$E,$B61,Death_and_Recovered!$I:$I,W$1)),(IF($B61="Deceased",(COUNTIFS(Death_and_Recovered!$B:$B,$A61,Death_and_Recovered!$E:$E,$B61,Death_and_Recovered!$I:$I,W$1)),"0")))))</f>
        <v>0</v>
      </c>
      <c r="X61" s="15">
        <f>IF($B61="Confirmed",(COUNTIFS(Raw_Data!$C:$C,$A61,Raw_Data!$J:$J,X$1)),(IF($B61="Recovered",(COUNTIFS(Death_and_Recovered!$B:$B,$A61,Death_and_Recovered!$E:$E,$B61,Death_and_Recovered!$I:$I,X$1)),(IF($B61="Deceased",(COUNTIFS(Death_and_Recovered!$B:$B,$A61,Death_and_Recovered!$E:$E,$B61,Death_and_Recovered!$I:$I,X$1)),"0")))))</f>
        <v>2</v>
      </c>
      <c r="Y61" s="86">
        <v>8</v>
      </c>
      <c r="Z61" s="15">
        <f>IF($B61="Confirmed",(COUNTIFS(Raw_Data!$C:$C,$A61,Raw_Data!$J:$J,Z$1)),(IF($B61="Recovered",(COUNTIFS(Death_and_Recovered!$B:$B,$A61,Death_and_Recovered!$E:$E,$B61,Death_and_Recovered!$I:$I,Z$1)),(IF($B61="Deceased",(COUNTIFS(Death_and_Recovered!$B:$B,$A61,Death_and_Recovered!$E:$E,$B61,Death_and_Recovered!$I:$I,Z$1)),"0")))))</f>
        <v>0</v>
      </c>
      <c r="AA61" s="15">
        <f>IF($B61="Confirmed",(COUNTIFS(Raw_Data!$C:$C,$A61,Raw_Data!$J:$J,AA$1)),(IF($B61="Recovered",(COUNTIFS(Death_and_Recovered!$B:$B,$A61,Death_and_Recovered!$E:$E,$B61,Death_and_Recovered!$I:$I,AA$1)),(IF($B61="Deceased",(COUNTIFS(Death_and_Recovered!$B:$B,$A61,Death_and_Recovered!$E:$E,$B61,Death_and_Recovered!$I:$I,AA$1)),"0")))))</f>
        <v>0</v>
      </c>
      <c r="AB61" s="15">
        <f>IF($B61="Confirmed",(COUNTIFS(Raw_Data!$C:$C,$A61,Raw_Data!$J:$J,AB$1)),(IF($B61="Recovered",(COUNTIFS(Death_and_Recovered!$B:$B,$A61,Death_and_Recovered!$E:$E,$B61,Death_and_Recovered!$I:$I,AB$1)),(IF($B61="Deceased",(COUNTIFS(Death_and_Recovered!$B:$B,$A61,Death_and_Recovered!$E:$E,$B61,Death_and_Recovered!$I:$I,AB$1)),"0")))))</f>
        <v>0</v>
      </c>
      <c r="AC61" s="15">
        <f>IF($B61="Confirmed",(COUNTIFS(Raw_Data!$C:$C,$A61,Raw_Data!$J:$J,AC$1)),(IF($B61="Recovered",(COUNTIFS(Death_and_Recovered!$B:$B,$A61,Death_and_Recovered!$E:$E,$B61,Death_and_Recovered!$I:$I,AC$1)),(IF($B61="Deceased",(COUNTIFS(Death_and_Recovered!$B:$B,$A61,Death_and_Recovered!$E:$E,$B61,Death_and_Recovered!$I:$I,AC$1)),"0")))))</f>
        <v>0</v>
      </c>
      <c r="AD61" s="15">
        <f>IF($B61="Confirmed",(COUNTIFS(Raw_Data!$C:$C,$A61,Raw_Data!$J:$J,AD$1)),(IF($B61="Recovered",(COUNTIFS(Death_and_Recovered!$B:$B,$A61,Death_and_Recovered!$E:$E,$B61,Death_and_Recovered!$I:$I,AD$1)),(IF($B61="Deceased",(COUNTIFS(Death_and_Recovered!$B:$B,$A61,Death_and_Recovered!$E:$E,$B61,Death_and_Recovered!$I:$I,AD$1)),"0")))))</f>
        <v>0</v>
      </c>
      <c r="AE61" s="15">
        <f>IF($B61="Confirmed",(COUNTIFS(Raw_Data!$C:$C,$A61,Raw_Data!$J:$J,AE$1)),(IF($B61="Recovered",(COUNTIFS(Death_and_Recovered!$B:$B,$A61,Death_and_Recovered!$E:$E,$B61,Death_and_Recovered!$I:$I,AE$1)),(IF($B61="Deceased",(COUNTIFS(Death_and_Recovered!$B:$B,$A61,Death_and_Recovered!$E:$E,$B61,Death_and_Recovered!$I:$I,AE$1)),"0")))))</f>
        <v>0</v>
      </c>
      <c r="AF61" s="15">
        <f>IF($B61="Confirmed",(COUNTIFS(Raw_Data!$C:$C,$A61,Raw_Data!$J:$J,AF$1)),(IF($B61="Recovered",(COUNTIFS(Death_and_Recovered!$B:$B,$A61,Death_and_Recovered!$E:$E,$B61,Death_and_Recovered!$I:$I,AF$1)),(IF($B61="Deceased",(COUNTIFS(Death_and_Recovered!$B:$B,$A61,Death_and_Recovered!$E:$E,$B61,Death_and_Recovered!$I:$I,AF$1)),"0")))))</f>
        <v>1</v>
      </c>
      <c r="AG61" s="15">
        <f>IF($B61="Confirmed",(COUNTIFS(Raw_Data!$C:$C,$A61,Raw_Data!$J:$J,AG$1)),(IF($B61="Recovered",(COUNTIFS(Death_and_Recovered!$B:$B,$A61,Death_and_Recovered!$E:$E,$B61,Death_and_Recovered!$I:$I,AG$1)),(IF($B61="Deceased",(COUNTIFS(Death_and_Recovered!$B:$B,$A61,Death_and_Recovered!$E:$E,$B61,Death_and_Recovered!$I:$I,AG$1)),"0")))))</f>
        <v>0</v>
      </c>
      <c r="AH61" s="15">
        <f>IF($B61="Confirmed",(COUNTIFS(Raw_Data!$C:$C,$A61,Raw_Data!$J:$J,AH$1)),(IF($B61="Recovered",(COUNTIFS(Death_and_Recovered!$B:$B,$A61,Death_and_Recovered!$E:$E,$B61,Death_and_Recovered!$I:$I,AH$1)),(IF($B61="Deceased",(COUNTIFS(Death_and_Recovered!$B:$B,$A61,Death_and_Recovered!$E:$E,$B61,Death_and_Recovered!$I:$I,AH$1)),"0")))))</f>
        <v>0</v>
      </c>
      <c r="AI61" s="15">
        <f>IF($B61="Confirmed",(COUNTIFS(Raw_Data!$C:$C,$A61,Raw_Data!$J:$J,AI$1)),(IF($B61="Recovered",(COUNTIFS(Death_and_Recovered!$B:$B,$A61,Death_and_Recovered!$E:$E,$B61,Death_and_Recovered!$I:$I,AI$1)),(IF($B61="Deceased",(COUNTIFS(Death_and_Recovered!$B:$B,$A61,Death_and_Recovered!$E:$E,$B61,Death_and_Recovered!$I:$I,AI$1)),"0")))))</f>
        <v>0</v>
      </c>
      <c r="AJ61" s="15">
        <f>IF($B61="Confirmed",(COUNTIFS(Raw_Data!$C:$C,$A61,Raw_Data!$J:$J,AJ$1)),(IF($B61="Recovered",(COUNTIFS(Death_and_Recovered!$B:$B,$A61,Death_and_Recovered!$E:$E,$B61,Death_and_Recovered!$I:$I,AJ$1)),(IF($B61="Deceased",(COUNTIFS(Death_and_Recovered!$B:$B,$A61,Death_and_Recovered!$E:$E,$B61,Death_and_Recovered!$I:$I,AJ$1)),"0")))))</f>
        <v>0</v>
      </c>
      <c r="AK61" s="15">
        <f>IF($B61="Confirmed",(COUNTIFS(Raw_Data!$C:$C,$A61,Raw_Data!$J:$J,AK$1)),(IF($B61="Recovered",(COUNTIFS(Death_and_Recovered!$B:$B,$A61,Death_and_Recovered!$E:$E,$B61,Death_and_Recovered!$I:$I,AK$1)),(IF($B61="Deceased",(COUNTIFS(Death_and_Recovered!$B:$B,$A61,Death_and_Recovered!$E:$E,$B61,Death_and_Recovered!$I:$I,AK$1)),"0")))))</f>
        <v>0</v>
      </c>
      <c r="AL61" s="15">
        <f>IF($B61="Confirmed",(COUNTIFS(Raw_Data!$C:$C,$A61,Raw_Data!$J:$J,AL$1)),(IF($B61="Recovered",(COUNTIFS(Death_and_Recovered!$B:$B,$A61,Death_and_Recovered!$E:$E,$B61,Death_and_Recovered!$I:$I,AL$1)),(IF($B61="Deceased",(COUNTIFS(Death_and_Recovered!$B:$B,$A61,Death_and_Recovered!$E:$E,$B61,Death_and_Recovered!$I:$I,AL$1)),"0")))))</f>
        <v>0</v>
      </c>
      <c r="AM61" s="15">
        <f>IF($B61="Confirmed",(COUNTIFS(Raw_Data!$C:$C,$A61,Raw_Data!$J:$J,AM$1)),(IF($B61="Recovered",(COUNTIFS(Death_and_Recovered!$B:$B,$A61,Death_and_Recovered!$E:$E,$B61,Death_and_Recovered!$I:$I,AM$1)),(IF($B61="Deceased",(COUNTIFS(Death_and_Recovered!$B:$B,$A61,Death_and_Recovered!$E:$E,$B61,Death_and_Recovered!$I:$I,AM$1)),"0")))))</f>
        <v>0</v>
      </c>
      <c r="AN61" s="15">
        <f>IF($B61="Confirmed",(COUNTIFS(Raw_Data!$C:$C,$A61,Raw_Data!$J:$J,AN$1)),(IF($B61="Recovered",(COUNTIFS(Death_and_Recovered!$B:$B,$A61,Death_and_Recovered!$E:$E,$B61,Death_and_Recovered!$I:$I,AN$1)),(IF($B61="Deceased",(COUNTIFS(Death_and_Recovered!$B:$B,$A61,Death_and_Recovered!$E:$E,$B61,Death_and_Recovered!$I:$I,AN$1)),"0")))))</f>
        <v>0</v>
      </c>
    </row>
    <row r="62" spans="1:40" ht="16.5" customHeight="1">
      <c r="A62" s="135">
        <v>43924</v>
      </c>
      <c r="B62" s="86" t="s">
        <v>161</v>
      </c>
      <c r="C62" s="15">
        <f t="shared" si="1"/>
        <v>560</v>
      </c>
      <c r="D62" s="15">
        <f>IF($B62="Confirmed",(COUNTIFS(Raw_Data!$C:$C,$A62,Raw_Data!$J:$J,D$1)),(IF($B62="Recovered",(COUNTIFS(Death_and_Recovered!$B:$B,$A62,Death_and_Recovered!$E:$E,$B62,Death_and_Recovered!$I:$I,D$1)),(IF($B62="Deceased",(COUNTIFS(Death_and_Recovered!$B:$B,$A62,Death_and_Recovered!$E:$E,$B62,Death_and_Recovered!$I:$I,D$1)),"0")))))</f>
        <v>0</v>
      </c>
      <c r="E62" s="15">
        <f>IF($B62="Confirmed",(COUNTIFS(Raw_Data!$C:$C,$A62,Raw_Data!$J:$J,E$1)),(IF($B62="Recovered",(COUNTIFS(Death_and_Recovered!$B:$B,$A62,Death_and_Recovered!$E:$E,$B62,Death_and_Recovered!$I:$I,E$1)),(IF($B62="Deceased",(COUNTIFS(Death_and_Recovered!$B:$B,$A62,Death_and_Recovered!$E:$E,$B62,Death_and_Recovered!$I:$I,E$1)),"0")))))</f>
        <v>15</v>
      </c>
      <c r="F62" s="15">
        <f>IF($B62="Confirmed",(COUNTIFS(Raw_Data!$C:$C,$A62,Raw_Data!$J:$J,F$1)),(IF($B62="Recovered",(COUNTIFS(Death_and_Recovered!$B:$B,$A62,Death_and_Recovered!$E:$E,$B62,Death_and_Recovered!$I:$I,F$1)),(IF($B62="Deceased",(COUNTIFS(Death_and_Recovered!$B:$B,$A62,Death_and_Recovered!$E:$E,$B62,Death_and_Recovered!$I:$I,F$1)),"0")))))</f>
        <v>0</v>
      </c>
      <c r="G62" s="15">
        <f>IF($B62="Confirmed",(COUNTIFS(Raw_Data!$C:$C,$A62,Raw_Data!$J:$J,G$1)),(IF($B62="Recovered",(COUNTIFS(Death_and_Recovered!$B:$B,$A62,Death_and_Recovered!$E:$E,$B62,Death_and_Recovered!$I:$I,G$1)),(IF($B62="Deceased",(COUNTIFS(Death_and_Recovered!$B:$B,$A62,Death_and_Recovered!$E:$E,$B62,Death_and_Recovered!$I:$I,G$1)),"0")))))</f>
        <v>7</v>
      </c>
      <c r="H62" s="15">
        <f>IF($B62="Confirmed",(COUNTIFS(Raw_Data!$C:$C,$A62,Raw_Data!$J:$J,H$1)),(IF($B62="Recovered",(COUNTIFS(Death_and_Recovered!$B:$B,$A62,Death_and_Recovered!$E:$E,$B62,Death_and_Recovered!$I:$I,H$1)),(IF($B62="Deceased",(COUNTIFS(Death_and_Recovered!$B:$B,$A62,Death_and_Recovered!$E:$E,$B62,Death_and_Recovered!$I:$I,H$1)),"0")))))</f>
        <v>2</v>
      </c>
      <c r="I62" s="15">
        <f>IF($B62="Confirmed",(COUNTIFS(Raw_Data!$C:$C,$A62,Raw_Data!$J:$J,I$1)),(IF($B62="Recovered",(COUNTIFS(Death_and_Recovered!$B:$B,$A62,Death_and_Recovered!$E:$E,$B62,Death_and_Recovered!$I:$I,I$1)),(IF($B62="Deceased",(COUNTIFS(Death_and_Recovered!$B:$B,$A62,Death_and_Recovered!$E:$E,$B62,Death_and_Recovered!$I:$I,I$1)),"0")))))</f>
        <v>0</v>
      </c>
      <c r="J62" s="15">
        <f>IF($B62="Confirmed",(COUNTIFS(Raw_Data!$C:$C,$A62,Raw_Data!$J:$J,J$1)),(IF($B62="Recovered",(COUNTIFS(Death_and_Recovered!$B:$B,$A62,Death_and_Recovered!$E:$E,$B62,Death_and_Recovered!$I:$I,J$1)),(IF($B62="Deceased",(COUNTIFS(Death_and_Recovered!$B:$B,$A62,Death_and_Recovered!$E:$E,$B62,Death_and_Recovered!$I:$I,J$1)),"0")))))</f>
        <v>0</v>
      </c>
      <c r="K62" s="15">
        <f>IF($B62="Confirmed",(COUNTIFS(Raw_Data!$C:$C,$A62,Raw_Data!$J:$J,K$1)),(IF($B62="Recovered",(COUNTIFS(Death_and_Recovered!$B:$B,$A62,Death_and_Recovered!$E:$E,$B62,Death_and_Recovered!$I:$I,K$1)),(IF($B62="Deceased",(COUNTIFS(Death_and_Recovered!$B:$B,$A62,Death_and_Recovered!$E:$E,$B62,Death_and_Recovered!$I:$I,K$1)),"0")))))</f>
        <v>0</v>
      </c>
      <c r="L62" s="15">
        <f>IF($B62="Confirmed",(COUNTIFS(Raw_Data!$C:$C,$A62,Raw_Data!$J:$J,L$1)),(IF($B62="Recovered",(COUNTIFS(Death_and_Recovered!$B:$B,$A62,Death_and_Recovered!$E:$E,$B62,Death_and_Recovered!$I:$I,L$1)),(IF($B62="Deceased",(COUNTIFS(Death_and_Recovered!$B:$B,$A62,Death_and_Recovered!$E:$E,$B62,Death_and_Recovered!$I:$I,L$1)),"0")))))</f>
        <v>0</v>
      </c>
      <c r="M62" s="15">
        <f>IF($B62="Confirmed",(COUNTIFS(Raw_Data!$C:$C,$A62,Raw_Data!$J:$J,M$1)),(IF($B62="Recovered",(COUNTIFS(Death_and_Recovered!$B:$B,$A62,Death_and_Recovered!$E:$E,$B62,Death_and_Recovered!$I:$I,M$1)),(IF($B62="Deceased",(COUNTIFS(Death_and_Recovered!$B:$B,$A62,Death_and_Recovered!$E:$E,$B62,Death_and_Recovered!$I:$I,M$1)),"0")))))</f>
        <v>93</v>
      </c>
      <c r="N62" s="15">
        <f>IF($B62="Confirmed",(COUNTIFS(Raw_Data!$C:$C,$A62,Raw_Data!$J:$J,N$1)),(IF($B62="Recovered",(COUNTIFS(Death_and_Recovered!$B:$B,$A62,Death_and_Recovered!$E:$E,$B62,Death_and_Recovered!$I:$I,N$1)),(IF($B62="Deceased",(COUNTIFS(Death_and_Recovered!$B:$B,$A62,Death_and_Recovered!$E:$E,$B62,Death_and_Recovered!$I:$I,N$1)),"0")))))</f>
        <v>1</v>
      </c>
      <c r="O62" s="15">
        <f>IF($B62="Confirmed",(COUNTIFS(Raw_Data!$C:$C,$A62,Raw_Data!$J:$J,O$1)),(IF($B62="Recovered",(COUNTIFS(Death_and_Recovered!$B:$B,$A62,Death_and_Recovered!$E:$E,$B62,Death_and_Recovered!$I:$I,O$1)),(IF($B62="Deceased",(COUNTIFS(Death_and_Recovered!$B:$B,$A62,Death_and_Recovered!$E:$E,$B62,Death_and_Recovered!$I:$I,O$1)),"0")))))</f>
        <v>7</v>
      </c>
      <c r="P62" s="15">
        <f>IF($B62="Confirmed",(COUNTIFS(Raw_Data!$C:$C,$A62,Raw_Data!$J:$J,P$1)),(IF($B62="Recovered",(COUNTIFS(Death_and_Recovered!$B:$B,$A62,Death_and_Recovered!$E:$E,$B62,Death_and_Recovered!$I:$I,P$1)),(IF($B62="Deceased",(COUNTIFS(Death_and_Recovered!$B:$B,$A62,Death_and_Recovered!$E:$E,$B62,Death_and_Recovered!$I:$I,P$1)),"0")))))</f>
        <v>9</v>
      </c>
      <c r="Q62" s="15">
        <f>IF($B62="Confirmed",(COUNTIFS(Raw_Data!$C:$C,$A62,Raw_Data!$J:$J,Q$1)),(IF($B62="Recovered",(COUNTIFS(Death_and_Recovered!$B:$B,$A62,Death_and_Recovered!$E:$E,$B62,Death_and_Recovered!$I:$I,Q$1)),(IF($B62="Deceased",(COUNTIFS(Death_and_Recovered!$B:$B,$A62,Death_and_Recovered!$E:$E,$B62,Death_and_Recovered!$I:$I,Q$1)),"0")))))</f>
        <v>0</v>
      </c>
      <c r="R62" s="15">
        <f>IF($B62="Confirmed",(COUNTIFS(Raw_Data!$C:$C,$A62,Raw_Data!$J:$J,R$1)),(IF($B62="Recovered",(COUNTIFS(Death_and_Recovered!$B:$B,$A62,Death_and_Recovered!$E:$E,$B62,Death_and_Recovered!$I:$I,R$1)),(IF($B62="Deceased",(COUNTIFS(Death_and_Recovered!$B:$B,$A62,Death_and_Recovered!$E:$E,$B62,Death_and_Recovered!$I:$I,R$1)),"0")))))</f>
        <v>5</v>
      </c>
      <c r="S62" s="15">
        <f>IF($B62="Confirmed",(COUNTIFS(Raw_Data!$C:$C,$A62,Raw_Data!$J:$J,S$1)),(IF($B62="Recovered",(COUNTIFS(Death_and_Recovered!$B:$B,$A62,Death_and_Recovered!$E:$E,$B62,Death_and_Recovered!$I:$I,S$1)),(IF($B62="Deceased",(COUNTIFS(Death_and_Recovered!$B:$B,$A62,Death_and_Recovered!$E:$E,$B62,Death_and_Recovered!$I:$I,S$1)),"0")))))</f>
        <v>0</v>
      </c>
      <c r="T62" s="15">
        <f>IF($B62="Confirmed",(COUNTIFS(Raw_Data!$C:$C,$A62,Raw_Data!$J:$J,T$1)),(IF($B62="Recovered",(COUNTIFS(Death_and_Recovered!$B:$B,$A62,Death_and_Recovered!$E:$E,$B62,Death_and_Recovered!$I:$I,T$1)),(IF($B62="Deceased",(COUNTIFS(Death_and_Recovered!$B:$B,$A62,Death_and_Recovered!$E:$E,$B62,Death_and_Recovered!$I:$I,T$1)),"0")))))</f>
        <v>4</v>
      </c>
      <c r="U62" s="15">
        <f>IF($B62="Confirmed",(COUNTIFS(Raw_Data!$C:$C,$A62,Raw_Data!$J:$J,U$1)),(IF($B62="Recovered",(COUNTIFS(Death_and_Recovered!$B:$B,$A62,Death_and_Recovered!$E:$E,$B62,Death_and_Recovered!$I:$I,U$1)),(IF($B62="Deceased",(COUNTIFS(Death_and_Recovered!$B:$B,$A62,Death_and_Recovered!$E:$E,$B62,Death_and_Recovered!$I:$I,U$1)),"0")))))</f>
        <v>9</v>
      </c>
      <c r="V62" s="15">
        <f>IF($B62="Confirmed",(COUNTIFS(Raw_Data!$C:$C,$A62,Raw_Data!$J:$J,V$1)),(IF($B62="Recovered",(COUNTIFS(Death_and_Recovered!$B:$B,$A62,Death_and_Recovered!$E:$E,$B62,Death_and_Recovered!$I:$I,V$1)),(IF($B62="Deceased",(COUNTIFS(Death_and_Recovered!$B:$B,$A62,Death_and_Recovered!$E:$E,$B62,Death_and_Recovered!$I:$I,V$1)),"0")))))</f>
        <v>1</v>
      </c>
      <c r="W62" s="15">
        <f>IF($B62="Confirmed",(COUNTIFS(Raw_Data!$C:$C,$A62,Raw_Data!$J:$J,W$1)),(IF($B62="Recovered",(COUNTIFS(Death_and_Recovered!$B:$B,$A62,Death_and_Recovered!$E:$E,$B62,Death_and_Recovered!$I:$I,W$1)),(IF($B62="Deceased",(COUNTIFS(Death_and_Recovered!$B:$B,$A62,Death_and_Recovered!$E:$E,$B62,Death_and_Recovered!$I:$I,W$1)),"0")))))</f>
        <v>0</v>
      </c>
      <c r="X62" s="15">
        <f>IF($B62="Confirmed",(COUNTIFS(Raw_Data!$C:$C,$A62,Raw_Data!$J:$J,X$1)),(IF($B62="Recovered",(COUNTIFS(Death_and_Recovered!$B:$B,$A62,Death_and_Recovered!$E:$E,$B62,Death_and_Recovered!$I:$I,X$1)),(IF($B62="Deceased",(COUNTIFS(Death_and_Recovered!$B:$B,$A62,Death_and_Recovered!$E:$E,$B62,Death_and_Recovered!$I:$I,X$1)),"0")))))</f>
        <v>47</v>
      </c>
      <c r="Y62" s="15">
        <f>IF($B62="Confirmed",(COUNTIFS(Raw_Data!$C:$C,$A62,Raw_Data!$J:$J,Y$1)),(IF($B62="Recovered",(COUNTIFS(Death_and_Recovered!$B:$B,$A62,Death_and_Recovered!$E:$E,$B62,Death_and_Recovered!$I:$I,Y$1)),(IF($B62="Deceased",(COUNTIFS(Death_and_Recovered!$B:$B,$A62,Death_and_Recovered!$E:$E,$B62,Death_and_Recovered!$I:$I,Y$1)),"0")))))</f>
        <v>64</v>
      </c>
      <c r="Z62" s="15">
        <f>IF($B62="Confirmed",(COUNTIFS(Raw_Data!$C:$C,$A62,Raw_Data!$J:$J,Z$1)),(IF($B62="Recovered",(COUNTIFS(Death_and_Recovered!$B:$B,$A62,Death_and_Recovered!$E:$E,$B62,Death_and_Recovered!$I:$I,Z$1)),(IF($B62="Deceased",(COUNTIFS(Death_and_Recovered!$B:$B,$A62,Death_and_Recovered!$E:$E,$B62,Death_and_Recovered!$I:$I,Z$1)),"0")))))</f>
        <v>0</v>
      </c>
      <c r="AA62" s="15">
        <f>IF($B62="Confirmed",(COUNTIFS(Raw_Data!$C:$C,$A62,Raw_Data!$J:$J,AA$1)),(IF($B62="Recovered",(COUNTIFS(Death_and_Recovered!$B:$B,$A62,Death_and_Recovered!$E:$E,$B62,Death_and_Recovered!$I:$I,AA$1)),(IF($B62="Deceased",(COUNTIFS(Death_and_Recovered!$B:$B,$A62,Death_and_Recovered!$E:$E,$B62,Death_and_Recovered!$I:$I,AA$1)),"0")))))</f>
        <v>0</v>
      </c>
      <c r="AB62" s="15">
        <f>IF($B62="Confirmed",(COUNTIFS(Raw_Data!$C:$C,$A62,Raw_Data!$J:$J,AB$1)),(IF($B62="Recovered",(COUNTIFS(Death_and_Recovered!$B:$B,$A62,Death_and_Recovered!$E:$E,$B62,Death_and_Recovered!$I:$I,AB$1)),(IF($B62="Deceased",(COUNTIFS(Death_and_Recovered!$B:$B,$A62,Death_and_Recovered!$E:$E,$B62,Death_and_Recovered!$I:$I,AB$1)),"0")))))</f>
        <v>0</v>
      </c>
      <c r="AC62" s="15">
        <f>IF($B62="Confirmed",(COUNTIFS(Raw_Data!$C:$C,$A62,Raw_Data!$J:$J,AC$1)),(IF($B62="Recovered",(COUNTIFS(Death_and_Recovered!$B:$B,$A62,Death_and_Recovered!$E:$E,$B62,Death_and_Recovered!$I:$I,AC$1)),(IF($B62="Deceased",(COUNTIFS(Death_and_Recovered!$B:$B,$A62,Death_and_Recovered!$E:$E,$B62,Death_and_Recovered!$I:$I,AC$1)),"0")))))</f>
        <v>0</v>
      </c>
      <c r="AD62" s="15">
        <f>IF($B62="Confirmed",(COUNTIFS(Raw_Data!$C:$C,$A62,Raw_Data!$J:$J,AD$1)),(IF($B62="Recovered",(COUNTIFS(Death_and_Recovered!$B:$B,$A62,Death_and_Recovered!$E:$E,$B62,Death_and_Recovered!$I:$I,AD$1)),(IF($B62="Deceased",(COUNTIFS(Death_and_Recovered!$B:$B,$A62,Death_and_Recovered!$E:$E,$B62,Death_and_Recovered!$I:$I,AD$1)),"0")))))</f>
        <v>15</v>
      </c>
      <c r="AE62" s="15">
        <f>IF($B62="Confirmed",(COUNTIFS(Raw_Data!$C:$C,$A62,Raw_Data!$J:$J,AE$1)),(IF($B62="Recovered",(COUNTIFS(Death_and_Recovered!$B:$B,$A62,Death_and_Recovered!$E:$E,$B62,Death_and_Recovered!$I:$I,AE$1)),(IF($B62="Deceased",(COUNTIFS(Death_and_Recovered!$B:$B,$A62,Death_and_Recovered!$E:$E,$B62,Death_and_Recovered!$I:$I,AE$1)),"0")))))</f>
        <v>0</v>
      </c>
      <c r="AF62" s="15">
        <f>IF($B62="Confirmed",(COUNTIFS(Raw_Data!$C:$C,$A62,Raw_Data!$J:$J,AF$1)),(IF($B62="Recovered",(COUNTIFS(Death_and_Recovered!$B:$B,$A62,Death_and_Recovered!$E:$E,$B62,Death_and_Recovered!$I:$I,AF$1)),(IF($B62="Deceased",(COUNTIFS(Death_and_Recovered!$B:$B,$A62,Death_and_Recovered!$E:$E,$B62,Death_and_Recovered!$I:$I,AF$1)),"0")))))</f>
        <v>6</v>
      </c>
      <c r="AG62" s="15">
        <f>IF($B62="Confirmed",(COUNTIFS(Raw_Data!$C:$C,$A62,Raw_Data!$J:$J,AG$1)),(IF($B62="Recovered",(COUNTIFS(Death_and_Recovered!$B:$B,$A62,Death_and_Recovered!$E:$E,$B62,Death_and_Recovered!$I:$I,AG$1)),(IF($B62="Deceased",(COUNTIFS(Death_and_Recovered!$B:$B,$A62,Death_and_Recovered!$E:$E,$B62,Death_and_Recovered!$I:$I,AG$1)),"0")))))</f>
        <v>46</v>
      </c>
      <c r="AH62" s="15">
        <f>IF($B62="Confirmed",(COUNTIFS(Raw_Data!$C:$C,$A62,Raw_Data!$J:$J,AH$1)),(IF($B62="Recovered",(COUNTIFS(Death_and_Recovered!$B:$B,$A62,Death_and_Recovered!$E:$E,$B62,Death_and_Recovered!$I:$I,AH$1)),(IF($B62="Deceased",(COUNTIFS(Death_and_Recovered!$B:$B,$A62,Death_and_Recovered!$E:$E,$B62,Death_and_Recovered!$I:$I,AH$1)),"0")))))</f>
        <v>0</v>
      </c>
      <c r="AI62" s="15">
        <f>IF($B62="Confirmed",(COUNTIFS(Raw_Data!$C:$C,$A62,Raw_Data!$J:$J,AI$1)),(IF($B62="Recovered",(COUNTIFS(Death_and_Recovered!$B:$B,$A62,Death_and_Recovered!$E:$E,$B62,Death_and_Recovered!$I:$I,AI$1)),(IF($B62="Deceased",(COUNTIFS(Death_and_Recovered!$B:$B,$A62,Death_and_Recovered!$E:$E,$B62,Death_and_Recovered!$I:$I,AI$1)),"0")))))</f>
        <v>102</v>
      </c>
      <c r="AJ62" s="15">
        <f>IF($B62="Confirmed",(COUNTIFS(Raw_Data!$C:$C,$A62,Raw_Data!$J:$J,AJ$1)),(IF($B62="Recovered",(COUNTIFS(Death_and_Recovered!$B:$B,$A62,Death_and_Recovered!$E:$E,$B62,Death_and_Recovered!$I:$I,AJ$1)),(IF($B62="Deceased",(COUNTIFS(Death_and_Recovered!$B:$B,$A62,Death_and_Recovered!$E:$E,$B62,Death_and_Recovered!$I:$I,AJ$1)),"0")))))</f>
        <v>75</v>
      </c>
      <c r="AK62" s="15">
        <f>IF($B62="Confirmed",(COUNTIFS(Raw_Data!$C:$C,$A62,Raw_Data!$J:$J,AK$1)),(IF($B62="Recovered",(COUNTIFS(Death_and_Recovered!$B:$B,$A62,Death_and_Recovered!$E:$E,$B62,Death_and_Recovered!$I:$I,AK$1)),(IF($B62="Deceased",(COUNTIFS(Death_and_Recovered!$B:$B,$A62,Death_and_Recovered!$E:$E,$B62,Death_and_Recovered!$I:$I,AK$1)),"0")))))</f>
        <v>0</v>
      </c>
      <c r="AL62" s="15">
        <f>IF($B62="Confirmed",(COUNTIFS(Raw_Data!$C:$C,$A62,Raw_Data!$J:$J,AL$1)),(IF($B62="Recovered",(COUNTIFS(Death_and_Recovered!$B:$B,$A62,Death_and_Recovered!$E:$E,$B62,Death_and_Recovered!$I:$I,AL$1)),(IF($B62="Deceased",(COUNTIFS(Death_and_Recovered!$B:$B,$A62,Death_and_Recovered!$E:$E,$B62,Death_and_Recovered!$I:$I,AL$1)),"0")))))</f>
        <v>46</v>
      </c>
      <c r="AM62" s="15">
        <f>IF($B62="Confirmed",(COUNTIFS(Raw_Data!$C:$C,$A62,Raw_Data!$J:$J,AM$1)),(IF($B62="Recovered",(COUNTIFS(Death_and_Recovered!$B:$B,$A62,Death_and_Recovered!$E:$E,$B62,Death_and_Recovered!$I:$I,AM$1)),(IF($B62="Deceased",(COUNTIFS(Death_and_Recovered!$B:$B,$A62,Death_and_Recovered!$E:$E,$B62,Death_and_Recovered!$I:$I,AM$1)),"0")))))</f>
        <v>6</v>
      </c>
      <c r="AN62" s="15">
        <f>IF($B62="Confirmed",(COUNTIFS(Raw_Data!$C:$C,$A62,Raw_Data!$J:$J,AN$1)),(IF($B62="Recovered",(COUNTIFS(Death_and_Recovered!$B:$B,$A62,Death_and_Recovered!$E:$E,$B62,Death_and_Recovered!$I:$I,AN$1)),(IF($B62="Deceased",(COUNTIFS(Death_and_Recovered!$B:$B,$A62,Death_and_Recovered!$E:$E,$B62,Death_and_Recovered!$I:$I,AN$1)),"0")))))</f>
        <v>0</v>
      </c>
    </row>
    <row r="63" spans="1:40" ht="16.5" customHeight="1">
      <c r="A63" s="135">
        <v>43924</v>
      </c>
      <c r="B63" s="86" t="s">
        <v>51</v>
      </c>
      <c r="C63" s="15">
        <f t="shared" si="1"/>
        <v>38</v>
      </c>
      <c r="D63" s="15">
        <f>IF($B63="Confirmed",(COUNTIFS(Raw_Data!$C:$C,$A63,Raw_Data!$J:$J,D$1)),(IF($B63="Recovered",(COUNTIFS(Death_and_Recovered!$B:$B,$A63,Death_and_Recovered!$E:$E,$B63,Death_and_Recovered!$I:$I,D$1)),(IF($B63="Deceased",(COUNTIFS(Death_and_Recovered!$B:$B,$A63,Death_and_Recovered!$E:$E,$B63,Death_and_Recovered!$I:$I,D$1)),"0")))))</f>
        <v>0</v>
      </c>
      <c r="E63" s="15">
        <f>IF($B63="Confirmed",(COUNTIFS(Raw_Data!$C:$C,$A63,Raw_Data!$J:$J,E$1)),(IF($B63="Recovered",(COUNTIFS(Death_and_Recovered!$B:$B,$A63,Death_and_Recovered!$E:$E,$B63,Death_and_Recovered!$I:$I,E$1)),(IF($B63="Deceased",(COUNTIFS(Death_and_Recovered!$B:$B,$A63,Death_and_Recovered!$E:$E,$B63,Death_and_Recovered!$I:$I,E$1)),"0")))))</f>
        <v>0</v>
      </c>
      <c r="F63" s="15">
        <f>IF($B63="Confirmed",(COUNTIFS(Raw_Data!$C:$C,$A63,Raw_Data!$J:$J,F$1)),(IF($B63="Recovered",(COUNTIFS(Death_and_Recovered!$B:$B,$A63,Death_and_Recovered!$E:$E,$B63,Death_and_Recovered!$I:$I,F$1)),(IF($B63="Deceased",(COUNTIFS(Death_and_Recovered!$B:$B,$A63,Death_and_Recovered!$E:$E,$B63,Death_and_Recovered!$I:$I,F$1)),"0")))))</f>
        <v>0</v>
      </c>
      <c r="G63" s="15">
        <f>IF($B63="Confirmed",(COUNTIFS(Raw_Data!$C:$C,$A63,Raw_Data!$J:$J,G$1)),(IF($B63="Recovered",(COUNTIFS(Death_and_Recovered!$B:$B,$A63,Death_and_Recovered!$E:$E,$B63,Death_and_Recovered!$I:$I,G$1)),(IF($B63="Deceased",(COUNTIFS(Death_and_Recovered!$B:$B,$A63,Death_and_Recovered!$E:$E,$B63,Death_and_Recovered!$I:$I,G$1)),"0")))))</f>
        <v>0</v>
      </c>
      <c r="H63" s="15">
        <f>IF($B63="Confirmed",(COUNTIFS(Raw_Data!$C:$C,$A63,Raw_Data!$J:$J,H$1)),(IF($B63="Recovered",(COUNTIFS(Death_and_Recovered!$B:$B,$A63,Death_and_Recovered!$E:$E,$B63,Death_and_Recovered!$I:$I,H$1)),(IF($B63="Deceased",(COUNTIFS(Death_and_Recovered!$B:$B,$A63,Death_and_Recovered!$E:$E,$B63,Death_and_Recovered!$I:$I,H$1)),"0")))))</f>
        <v>0</v>
      </c>
      <c r="I63" s="15">
        <f>IF($B63="Confirmed",(COUNTIFS(Raw_Data!$C:$C,$A63,Raw_Data!$J:$J,I$1)),(IF($B63="Recovered",(COUNTIFS(Death_and_Recovered!$B:$B,$A63,Death_and_Recovered!$E:$E,$B63,Death_and_Recovered!$I:$I,I$1)),(IF($B63="Deceased",(COUNTIFS(Death_and_Recovered!$B:$B,$A63,Death_and_Recovered!$E:$E,$B63,Death_and_Recovered!$I:$I,I$1)),"0")))))</f>
        <v>0</v>
      </c>
      <c r="J63" s="15">
        <f>IF($B63="Confirmed",(COUNTIFS(Raw_Data!$C:$C,$A63,Raw_Data!$J:$J,J$1)),(IF($B63="Recovered",(COUNTIFS(Death_and_Recovered!$B:$B,$A63,Death_and_Recovered!$E:$E,$B63,Death_and_Recovered!$I:$I,J$1)),(IF($B63="Deceased",(COUNTIFS(Death_and_Recovered!$B:$B,$A63,Death_and_Recovered!$E:$E,$B63,Death_and_Recovered!$I:$I,J$1)),"0")))))</f>
        <v>0</v>
      </c>
      <c r="K63" s="15">
        <f>IF($B63="Confirmed",(COUNTIFS(Raw_Data!$C:$C,$A63,Raw_Data!$J:$J,K$1)),(IF($B63="Recovered",(COUNTIFS(Death_and_Recovered!$B:$B,$A63,Death_and_Recovered!$E:$E,$B63,Death_and_Recovered!$I:$I,K$1)),(IF($B63="Deceased",(COUNTIFS(Death_and_Recovered!$B:$B,$A63,Death_and_Recovered!$E:$E,$B63,Death_and_Recovered!$I:$I,K$1)),"0")))))</f>
        <v>0</v>
      </c>
      <c r="L63" s="15">
        <f>IF($B63="Confirmed",(COUNTIFS(Raw_Data!$C:$C,$A63,Raw_Data!$J:$J,L$1)),(IF($B63="Recovered",(COUNTIFS(Death_and_Recovered!$B:$B,$A63,Death_and_Recovered!$E:$E,$B63,Death_and_Recovered!$I:$I,L$1)),(IF($B63="Deceased",(COUNTIFS(Death_and_Recovered!$B:$B,$A63,Death_and_Recovered!$E:$E,$B63,Death_and_Recovered!$I:$I,L$1)),"0")))))</f>
        <v>0</v>
      </c>
      <c r="M63" s="15">
        <f>IF($B63="Confirmed",(COUNTIFS(Raw_Data!$C:$C,$A63,Raw_Data!$J:$J,M$1)),(IF($B63="Recovered",(COUNTIFS(Death_and_Recovered!$B:$B,$A63,Death_and_Recovered!$E:$E,$B63,Death_and_Recovered!$I:$I,M$1)),(IF($B63="Deceased",(COUNTIFS(Death_and_Recovered!$B:$B,$A63,Death_and_Recovered!$E:$E,$B63,Death_and_Recovered!$I:$I,M$1)),"0")))))</f>
        <v>0</v>
      </c>
      <c r="N63" s="15">
        <f>IF($B63="Confirmed",(COUNTIFS(Raw_Data!$C:$C,$A63,Raw_Data!$J:$J,N$1)),(IF($B63="Recovered",(COUNTIFS(Death_and_Recovered!$B:$B,$A63,Death_and_Recovered!$E:$E,$B63,Death_and_Recovered!$I:$I,N$1)),(IF($B63="Deceased",(COUNTIFS(Death_and_Recovered!$B:$B,$A63,Death_and_Recovered!$E:$E,$B63,Death_and_Recovered!$I:$I,N$1)),"0")))))</f>
        <v>0</v>
      </c>
      <c r="O63" s="15">
        <f>IF($B63="Confirmed",(COUNTIFS(Raw_Data!$C:$C,$A63,Raw_Data!$J:$J,O$1)),(IF($B63="Recovered",(COUNTIFS(Death_and_Recovered!$B:$B,$A63,Death_and_Recovered!$E:$E,$B63,Death_and_Recovered!$I:$I,O$1)),(IF($B63="Deceased",(COUNTIFS(Death_and_Recovered!$B:$B,$A63,Death_and_Recovered!$E:$E,$B63,Death_and_Recovered!$I:$I,O$1)),"0")))))</f>
        <v>0</v>
      </c>
      <c r="P63" s="86">
        <v>0</v>
      </c>
      <c r="Q63" s="15">
        <f>IF($B63="Confirmed",(COUNTIFS(Raw_Data!$C:$C,$A63,Raw_Data!$J:$J,Q$1)),(IF($B63="Recovered",(COUNTIFS(Death_and_Recovered!$B:$B,$A63,Death_and_Recovered!$E:$E,$B63,Death_and_Recovered!$I:$I,Q$1)),(IF($B63="Deceased",(COUNTIFS(Death_and_Recovered!$B:$B,$A63,Death_and_Recovered!$E:$E,$B63,Death_and_Recovered!$I:$I,Q$1)),"0")))))</f>
        <v>0</v>
      </c>
      <c r="R63" s="15">
        <f>IF($B63="Confirmed",(COUNTIFS(Raw_Data!$C:$C,$A63,Raw_Data!$J:$J,R$1)),(IF($B63="Recovered",(COUNTIFS(Death_and_Recovered!$B:$B,$A63,Death_and_Recovered!$E:$E,$B63,Death_and_Recovered!$I:$I,R$1)),(IF($B63="Deceased",(COUNTIFS(Death_and_Recovered!$B:$B,$A63,Death_and_Recovered!$E:$E,$B63,Death_and_Recovered!$I:$I,R$1)),"0")))))</f>
        <v>0</v>
      </c>
      <c r="S63" s="15">
        <f>IF($B63="Confirmed",(COUNTIFS(Raw_Data!$C:$C,$A63,Raw_Data!$J:$J,S$1)),(IF($B63="Recovered",(COUNTIFS(Death_and_Recovered!$B:$B,$A63,Death_and_Recovered!$E:$E,$B63,Death_and_Recovered!$I:$I,S$1)),(IF($B63="Deceased",(COUNTIFS(Death_and_Recovered!$B:$B,$A63,Death_and_Recovered!$E:$E,$B63,Death_and_Recovered!$I:$I,S$1)),"0")))))</f>
        <v>0</v>
      </c>
      <c r="T63" s="15">
        <f>IF($B63="Confirmed",(COUNTIFS(Raw_Data!$C:$C,$A63,Raw_Data!$J:$J,T$1)),(IF($B63="Recovered",(COUNTIFS(Death_and_Recovered!$B:$B,$A63,Death_and_Recovered!$E:$E,$B63,Death_and_Recovered!$I:$I,T$1)),(IF($B63="Deceased",(COUNTIFS(Death_and_Recovered!$B:$B,$A63,Death_and_Recovered!$E:$E,$B63,Death_and_Recovered!$I:$I,T$1)),"0")))))</f>
        <v>0</v>
      </c>
      <c r="U63" s="15">
        <f>IF($B63="Confirmed",(COUNTIFS(Raw_Data!$C:$C,$A63,Raw_Data!$J:$J,U$1)),(IF($B63="Recovered",(COUNTIFS(Death_and_Recovered!$B:$B,$A63,Death_and_Recovered!$E:$E,$B63,Death_and_Recovered!$I:$I,U$1)),(IF($B63="Deceased",(COUNTIFS(Death_and_Recovered!$B:$B,$A63,Death_and_Recovered!$E:$E,$B63,Death_and_Recovered!$I:$I,U$1)),"0")))))</f>
        <v>14</v>
      </c>
      <c r="V63" s="15">
        <f>IF($B63="Confirmed",(COUNTIFS(Raw_Data!$C:$C,$A63,Raw_Data!$J:$J,V$1)),(IF($B63="Recovered",(COUNTIFS(Death_and_Recovered!$B:$B,$A63,Death_and_Recovered!$E:$E,$B63,Death_and_Recovered!$I:$I,V$1)),(IF($B63="Deceased",(COUNTIFS(Death_and_Recovered!$B:$B,$A63,Death_and_Recovered!$E:$E,$B63,Death_and_Recovered!$I:$I,V$1)),"0")))))</f>
        <v>0</v>
      </c>
      <c r="W63" s="15">
        <f>IF($B63="Confirmed",(COUNTIFS(Raw_Data!$C:$C,$A63,Raw_Data!$J:$J,W$1)),(IF($B63="Recovered",(COUNTIFS(Death_and_Recovered!$B:$B,$A63,Death_and_Recovered!$E:$E,$B63,Death_and_Recovered!$I:$I,W$1)),(IF($B63="Deceased",(COUNTIFS(Death_and_Recovered!$B:$B,$A63,Death_and_Recovered!$E:$E,$B63,Death_and_Recovered!$I:$I,W$1)),"0")))))</f>
        <v>0</v>
      </c>
      <c r="X63" s="15">
        <f>IF($B63="Confirmed",(COUNTIFS(Raw_Data!$C:$C,$A63,Raw_Data!$J:$J,X$1)),(IF($B63="Recovered",(COUNTIFS(Death_and_Recovered!$B:$B,$A63,Death_and_Recovered!$E:$E,$B63,Death_and_Recovered!$I:$I,X$1)),(IF($B63="Deceased",(COUNTIFS(Death_and_Recovered!$B:$B,$A63,Death_and_Recovered!$E:$E,$B63,Death_and_Recovered!$I:$I,X$1)),"0")))))</f>
        <v>0</v>
      </c>
      <c r="Y63" s="15">
        <f>IF($B63="Confirmed",(COUNTIFS(Raw_Data!$C:$C,$A63,Raw_Data!$J:$J,Y$1)),(IF($B63="Recovered",(COUNTIFS(Death_and_Recovered!$B:$B,$A63,Death_and_Recovered!$E:$E,$B63,Death_and_Recovered!$I:$I,Y$1)),(IF($B63="Deceased",(COUNTIFS(Death_and_Recovered!$B:$B,$A63,Death_and_Recovered!$E:$E,$B63,Death_and_Recovered!$I:$I,Y$1)),"0")))))</f>
        <v>8</v>
      </c>
      <c r="Z63" s="15">
        <f>IF($B63="Confirmed",(COUNTIFS(Raw_Data!$C:$C,$A63,Raw_Data!$J:$J,Z$1)),(IF($B63="Recovered",(COUNTIFS(Death_and_Recovered!$B:$B,$A63,Death_and_Recovered!$E:$E,$B63,Death_and_Recovered!$I:$I,Z$1)),(IF($B63="Deceased",(COUNTIFS(Death_and_Recovered!$B:$B,$A63,Death_and_Recovered!$E:$E,$B63,Death_and_Recovered!$I:$I,Z$1)),"0")))))</f>
        <v>0</v>
      </c>
      <c r="AA63" s="15">
        <f>IF($B63="Confirmed",(COUNTIFS(Raw_Data!$C:$C,$A63,Raw_Data!$J:$J,AA$1)),(IF($B63="Recovered",(COUNTIFS(Death_and_Recovered!$B:$B,$A63,Death_and_Recovered!$E:$E,$B63,Death_and_Recovered!$I:$I,AA$1)),(IF($B63="Deceased",(COUNTIFS(Death_and_Recovered!$B:$B,$A63,Death_and_Recovered!$E:$E,$B63,Death_and_Recovered!$I:$I,AA$1)),"0")))))</f>
        <v>0</v>
      </c>
      <c r="AB63" s="15">
        <f>IF($B63="Confirmed",(COUNTIFS(Raw_Data!$C:$C,$A63,Raw_Data!$J:$J,AB$1)),(IF($B63="Recovered",(COUNTIFS(Death_and_Recovered!$B:$B,$A63,Death_and_Recovered!$E:$E,$B63,Death_and_Recovered!$I:$I,AB$1)),(IF($B63="Deceased",(COUNTIFS(Death_and_Recovered!$B:$B,$A63,Death_and_Recovered!$E:$E,$B63,Death_and_Recovered!$I:$I,AB$1)),"0")))))</f>
        <v>0</v>
      </c>
      <c r="AC63" s="15">
        <f>IF($B63="Confirmed",(COUNTIFS(Raw_Data!$C:$C,$A63,Raw_Data!$J:$J,AC$1)),(IF($B63="Recovered",(COUNTIFS(Death_and_Recovered!$B:$B,$A63,Death_and_Recovered!$E:$E,$B63,Death_and_Recovered!$I:$I,AC$1)),(IF($B63="Deceased",(COUNTIFS(Death_and_Recovered!$B:$B,$A63,Death_and_Recovered!$E:$E,$B63,Death_and_Recovered!$I:$I,AC$1)),"0")))))</f>
        <v>0</v>
      </c>
      <c r="AD63" s="15">
        <f>IF($B63="Confirmed",(COUNTIFS(Raw_Data!$C:$C,$A63,Raw_Data!$J:$J,AD$1)),(IF($B63="Recovered",(COUNTIFS(Death_and_Recovered!$B:$B,$A63,Death_and_Recovered!$E:$E,$B63,Death_and_Recovered!$I:$I,AD$1)),(IF($B63="Deceased",(COUNTIFS(Death_and_Recovered!$B:$B,$A63,Death_and_Recovered!$E:$E,$B63,Death_and_Recovered!$I:$I,AD$1)),"0")))))</f>
        <v>1</v>
      </c>
      <c r="AE63" s="15">
        <f>IF($B63="Confirmed",(COUNTIFS(Raw_Data!$C:$C,$A63,Raw_Data!$J:$J,AE$1)),(IF($B63="Recovered",(COUNTIFS(Death_and_Recovered!$B:$B,$A63,Death_and_Recovered!$E:$E,$B63,Death_and_Recovered!$I:$I,AE$1)),(IF($B63="Deceased",(COUNTIFS(Death_and_Recovered!$B:$B,$A63,Death_and_Recovered!$E:$E,$B63,Death_and_Recovered!$I:$I,AE$1)),"0")))))</f>
        <v>0</v>
      </c>
      <c r="AF63" s="15">
        <f>IF($B63="Confirmed",(COUNTIFS(Raw_Data!$C:$C,$A63,Raw_Data!$J:$J,AF$1)),(IF($B63="Recovered",(COUNTIFS(Death_and_Recovered!$B:$B,$A63,Death_and_Recovered!$E:$E,$B63,Death_and_Recovered!$I:$I,AF$1)),(IF($B63="Deceased",(COUNTIFS(Death_and_Recovered!$B:$B,$A63,Death_and_Recovered!$E:$E,$B63,Death_and_Recovered!$I:$I,AF$1)),"0")))))</f>
        <v>0</v>
      </c>
      <c r="AG63" s="15">
        <f>IF($B63="Confirmed",(COUNTIFS(Raw_Data!$C:$C,$A63,Raw_Data!$J:$J,AG$1)),(IF($B63="Recovered",(COUNTIFS(Death_and_Recovered!$B:$B,$A63,Death_and_Recovered!$E:$E,$B63,Death_and_Recovered!$I:$I,AG$1)),(IF($B63="Deceased",(COUNTIFS(Death_and_Recovered!$B:$B,$A63,Death_and_Recovered!$E:$E,$B63,Death_and_Recovered!$I:$I,AG$1)),"0")))))</f>
        <v>0</v>
      </c>
      <c r="AH63" s="15">
        <f>IF($B63="Confirmed",(COUNTIFS(Raw_Data!$C:$C,$A63,Raw_Data!$J:$J,AH$1)),(IF($B63="Recovered",(COUNTIFS(Death_and_Recovered!$B:$B,$A63,Death_and_Recovered!$E:$E,$B63,Death_and_Recovered!$I:$I,AH$1)),(IF($B63="Deceased",(COUNTIFS(Death_and_Recovered!$B:$B,$A63,Death_and_Recovered!$E:$E,$B63,Death_and_Recovered!$I:$I,AH$1)),"0")))))</f>
        <v>0</v>
      </c>
      <c r="AI63" s="15">
        <f>IF($B63="Confirmed",(COUNTIFS(Raw_Data!$C:$C,$A63,Raw_Data!$J:$J,AI$1)),(IF($B63="Recovered",(COUNTIFS(Death_and_Recovered!$B:$B,$A63,Death_and_Recovered!$E:$E,$B63,Death_and_Recovered!$I:$I,AI$1)),(IF($B63="Deceased",(COUNTIFS(Death_and_Recovered!$B:$B,$A63,Death_and_Recovered!$E:$E,$B63,Death_and_Recovered!$I:$I,AI$1)),"0")))))</f>
        <v>0</v>
      </c>
      <c r="AJ63" s="15">
        <f>IF($B63="Confirmed",(COUNTIFS(Raw_Data!$C:$C,$A63,Raw_Data!$J:$J,AJ$1)),(IF($B63="Recovered",(COUNTIFS(Death_and_Recovered!$B:$B,$A63,Death_and_Recovered!$E:$E,$B63,Death_and_Recovered!$I:$I,AJ$1)),(IF($B63="Deceased",(COUNTIFS(Death_and_Recovered!$B:$B,$A63,Death_and_Recovered!$E:$E,$B63,Death_and_Recovered!$I:$I,AJ$1)),"0")))))</f>
        <v>15</v>
      </c>
      <c r="AK63" s="15">
        <f>IF($B63="Confirmed",(COUNTIFS(Raw_Data!$C:$C,$A63,Raw_Data!$J:$J,AK$1)),(IF($B63="Recovered",(COUNTIFS(Death_and_Recovered!$B:$B,$A63,Death_and_Recovered!$E:$E,$B63,Death_and_Recovered!$I:$I,AK$1)),(IF($B63="Deceased",(COUNTIFS(Death_and_Recovered!$B:$B,$A63,Death_and_Recovered!$E:$E,$B63,Death_and_Recovered!$I:$I,AK$1)),"0")))))</f>
        <v>0</v>
      </c>
      <c r="AL63" s="15">
        <f>IF($B63="Confirmed",(COUNTIFS(Raw_Data!$C:$C,$A63,Raw_Data!$J:$J,AL$1)),(IF($B63="Recovered",(COUNTIFS(Death_and_Recovered!$B:$B,$A63,Death_and_Recovered!$E:$E,$B63,Death_and_Recovered!$I:$I,AL$1)),(IF($B63="Deceased",(COUNTIFS(Death_and_Recovered!$B:$B,$A63,Death_and_Recovered!$E:$E,$B63,Death_and_Recovered!$I:$I,AL$1)),"0")))))</f>
        <v>0</v>
      </c>
      <c r="AM63" s="15">
        <f>IF($B63="Confirmed",(COUNTIFS(Raw_Data!$C:$C,$A63,Raw_Data!$J:$J,AM$1)),(IF($B63="Recovered",(COUNTIFS(Death_and_Recovered!$B:$B,$A63,Death_and_Recovered!$E:$E,$B63,Death_and_Recovered!$I:$I,AM$1)),(IF($B63="Deceased",(COUNTIFS(Death_and_Recovered!$B:$B,$A63,Death_and_Recovered!$E:$E,$B63,Death_and_Recovered!$I:$I,AM$1)),"0")))))</f>
        <v>0</v>
      </c>
      <c r="AN63" s="15">
        <f>IF($B63="Confirmed",(COUNTIFS(Raw_Data!$C:$C,$A63,Raw_Data!$J:$J,AN$1)),(IF($B63="Recovered",(COUNTIFS(Death_and_Recovered!$B:$B,$A63,Death_and_Recovered!$E:$E,$B63,Death_and_Recovered!$I:$I,AN$1)),(IF($B63="Deceased",(COUNTIFS(Death_and_Recovered!$B:$B,$A63,Death_and_Recovered!$E:$E,$B63,Death_and_Recovered!$I:$I,AN$1)),"0")))))</f>
        <v>0</v>
      </c>
    </row>
    <row r="64" spans="1:40" ht="16.5" customHeight="1">
      <c r="A64" s="135">
        <v>43924</v>
      </c>
      <c r="B64" s="86" t="s">
        <v>42</v>
      </c>
      <c r="C64" s="15">
        <f t="shared" si="1"/>
        <v>14</v>
      </c>
      <c r="D64" s="15">
        <f>IF($B64="Confirmed",(COUNTIFS(Raw_Data!$C:$C,$A64,Raw_Data!$J:$J,D$1)),(IF($B64="Recovered",(COUNTIFS(Death_and_Recovered!$B:$B,$A64,Death_and_Recovered!$E:$E,$B64,Death_and_Recovered!$I:$I,D$1)),(IF($B64="Deceased",(COUNTIFS(Death_and_Recovered!$B:$B,$A64,Death_and_Recovered!$E:$E,$B64,Death_and_Recovered!$I:$I,D$1)),"0")))))</f>
        <v>0</v>
      </c>
      <c r="E64" s="15">
        <f>IF($B64="Confirmed",(COUNTIFS(Raw_Data!$C:$C,$A64,Raw_Data!$J:$J,E$1)),(IF($B64="Recovered",(COUNTIFS(Death_and_Recovered!$B:$B,$A64,Death_and_Recovered!$E:$E,$B64,Death_and_Recovered!$I:$I,E$1)),(IF($B64="Deceased",(COUNTIFS(Death_and_Recovered!$B:$B,$A64,Death_and_Recovered!$E:$E,$B64,Death_and_Recovered!$I:$I,E$1)),"0")))))</f>
        <v>1</v>
      </c>
      <c r="F64" s="15">
        <f>IF($B64="Confirmed",(COUNTIFS(Raw_Data!$C:$C,$A64,Raw_Data!$J:$J,F$1)),(IF($B64="Recovered",(COUNTIFS(Death_and_Recovered!$B:$B,$A64,Death_and_Recovered!$E:$E,$B64,Death_and_Recovered!$I:$I,F$1)),(IF($B64="Deceased",(COUNTIFS(Death_and_Recovered!$B:$B,$A64,Death_and_Recovered!$E:$E,$B64,Death_and_Recovered!$I:$I,F$1)),"0")))))</f>
        <v>0</v>
      </c>
      <c r="G64" s="15">
        <f>IF($B64="Confirmed",(COUNTIFS(Raw_Data!$C:$C,$A64,Raw_Data!$J:$J,G$1)),(IF($B64="Recovered",(COUNTIFS(Death_and_Recovered!$B:$B,$A64,Death_and_Recovered!$E:$E,$B64,Death_and_Recovered!$I:$I,G$1)),(IF($B64="Deceased",(COUNTIFS(Death_and_Recovered!$B:$B,$A64,Death_and_Recovered!$E:$E,$B64,Death_and_Recovered!$I:$I,G$1)),"0")))))</f>
        <v>0</v>
      </c>
      <c r="H64" s="15">
        <f>IF($B64="Confirmed",(COUNTIFS(Raw_Data!$C:$C,$A64,Raw_Data!$J:$J,H$1)),(IF($B64="Recovered",(COUNTIFS(Death_and_Recovered!$B:$B,$A64,Death_and_Recovered!$E:$E,$B64,Death_and_Recovered!$I:$I,H$1)),(IF($B64="Deceased",(COUNTIFS(Death_and_Recovered!$B:$B,$A64,Death_and_Recovered!$E:$E,$B64,Death_and_Recovered!$I:$I,H$1)),"0")))))</f>
        <v>0</v>
      </c>
      <c r="I64" s="15">
        <f>IF($B64="Confirmed",(COUNTIFS(Raw_Data!$C:$C,$A64,Raw_Data!$J:$J,I$1)),(IF($B64="Recovered",(COUNTIFS(Death_and_Recovered!$B:$B,$A64,Death_and_Recovered!$E:$E,$B64,Death_and_Recovered!$I:$I,I$1)),(IF($B64="Deceased",(COUNTIFS(Death_and_Recovered!$B:$B,$A64,Death_and_Recovered!$E:$E,$B64,Death_and_Recovered!$I:$I,I$1)),"0")))))</f>
        <v>0</v>
      </c>
      <c r="J64" s="15">
        <f>IF($B64="Confirmed",(COUNTIFS(Raw_Data!$C:$C,$A64,Raw_Data!$J:$J,J$1)),(IF($B64="Recovered",(COUNTIFS(Death_and_Recovered!$B:$B,$A64,Death_and_Recovered!$E:$E,$B64,Death_and_Recovered!$I:$I,J$1)),(IF($B64="Deceased",(COUNTIFS(Death_and_Recovered!$B:$B,$A64,Death_and_Recovered!$E:$E,$B64,Death_and_Recovered!$I:$I,J$1)),"0")))))</f>
        <v>0</v>
      </c>
      <c r="K64" s="15">
        <f>IF($B64="Confirmed",(COUNTIFS(Raw_Data!$C:$C,$A64,Raw_Data!$J:$J,K$1)),(IF($B64="Recovered",(COUNTIFS(Death_and_Recovered!$B:$B,$A64,Death_and_Recovered!$E:$E,$B64,Death_and_Recovered!$I:$I,K$1)),(IF($B64="Deceased",(COUNTIFS(Death_and_Recovered!$B:$B,$A64,Death_and_Recovered!$E:$E,$B64,Death_and_Recovered!$I:$I,K$1)),"0")))))</f>
        <v>0</v>
      </c>
      <c r="L64" s="15">
        <f>IF($B64="Confirmed",(COUNTIFS(Raw_Data!$C:$C,$A64,Raw_Data!$J:$J,L$1)),(IF($B64="Recovered",(COUNTIFS(Death_and_Recovered!$B:$B,$A64,Death_and_Recovered!$E:$E,$B64,Death_and_Recovered!$I:$I,L$1)),(IF($B64="Deceased",(COUNTIFS(Death_and_Recovered!$B:$B,$A64,Death_and_Recovered!$E:$E,$B64,Death_and_Recovered!$I:$I,L$1)),"0")))))</f>
        <v>0</v>
      </c>
      <c r="M64" s="15">
        <f>IF($B64="Confirmed",(COUNTIFS(Raw_Data!$C:$C,$A64,Raw_Data!$J:$J,M$1)),(IF($B64="Recovered",(COUNTIFS(Death_and_Recovered!$B:$B,$A64,Death_and_Recovered!$E:$E,$B64,Death_and_Recovered!$I:$I,M$1)),(IF($B64="Deceased",(COUNTIFS(Death_and_Recovered!$B:$B,$A64,Death_and_Recovered!$E:$E,$B64,Death_and_Recovered!$I:$I,M$1)),"0")))))</f>
        <v>2</v>
      </c>
      <c r="N64" s="15">
        <f>IF($B64="Confirmed",(COUNTIFS(Raw_Data!$C:$C,$A64,Raw_Data!$J:$J,N$1)),(IF($B64="Recovered",(COUNTIFS(Death_and_Recovered!$B:$B,$A64,Death_and_Recovered!$E:$E,$B64,Death_and_Recovered!$I:$I,N$1)),(IF($B64="Deceased",(COUNTIFS(Death_and_Recovered!$B:$B,$A64,Death_and_Recovered!$E:$E,$B64,Death_and_Recovered!$I:$I,N$1)),"0")))))</f>
        <v>0</v>
      </c>
      <c r="O64" s="15">
        <f>IF($B64="Confirmed",(COUNTIFS(Raw_Data!$C:$C,$A64,Raw_Data!$J:$J,O$1)),(IF($B64="Recovered",(COUNTIFS(Death_and_Recovered!$B:$B,$A64,Death_and_Recovered!$E:$E,$B64,Death_and_Recovered!$I:$I,O$1)),(IF($B64="Deceased",(COUNTIFS(Death_and_Recovered!$B:$B,$A64,Death_and_Recovered!$E:$E,$B64,Death_and_Recovered!$I:$I,O$1)),"0")))))</f>
        <v>2</v>
      </c>
      <c r="P64" s="15">
        <f>IF($B64="Confirmed",(COUNTIFS(Raw_Data!$C:$C,$A64,Raw_Data!$J:$J,P$1)),(IF($B64="Recovered",(COUNTIFS(Death_and_Recovered!$B:$B,$A64,Death_and_Recovered!$E:$E,$B64,Death_and_Recovered!$I:$I,P$1)),(IF($B64="Deceased",(COUNTIFS(Death_and_Recovered!$B:$B,$A64,Death_and_Recovered!$E:$E,$B64,Death_and_Recovered!$I:$I,P$1)),"0")))))</f>
        <v>0</v>
      </c>
      <c r="Q64" s="15">
        <f>IF($B64="Confirmed",(COUNTIFS(Raw_Data!$C:$C,$A64,Raw_Data!$J:$J,Q$1)),(IF($B64="Recovered",(COUNTIFS(Death_and_Recovered!$B:$B,$A64,Death_and_Recovered!$E:$E,$B64,Death_and_Recovered!$I:$I,Q$1)),(IF($B64="Deceased",(COUNTIFS(Death_and_Recovered!$B:$B,$A64,Death_and_Recovered!$E:$E,$B64,Death_and_Recovered!$I:$I,Q$1)),"0")))))</f>
        <v>1</v>
      </c>
      <c r="R64" s="15">
        <f>IF($B64="Confirmed",(COUNTIFS(Raw_Data!$C:$C,$A64,Raw_Data!$J:$J,R$1)),(IF($B64="Recovered",(COUNTIFS(Death_and_Recovered!$B:$B,$A64,Death_and_Recovered!$E:$E,$B64,Death_and_Recovered!$I:$I,R$1)),(IF($B64="Deceased",(COUNTIFS(Death_and_Recovered!$B:$B,$A64,Death_and_Recovered!$E:$E,$B64,Death_and_Recovered!$I:$I,R$1)),"0")))))</f>
        <v>0</v>
      </c>
      <c r="S64" s="15">
        <f>IF($B64="Confirmed",(COUNTIFS(Raw_Data!$C:$C,$A64,Raw_Data!$J:$J,S$1)),(IF($B64="Recovered",(COUNTIFS(Death_and_Recovered!$B:$B,$A64,Death_and_Recovered!$E:$E,$B64,Death_and_Recovered!$I:$I,S$1)),(IF($B64="Deceased",(COUNTIFS(Death_and_Recovered!$B:$B,$A64,Death_and_Recovered!$E:$E,$B64,Death_and_Recovered!$I:$I,S$1)),"0")))))</f>
        <v>0</v>
      </c>
      <c r="T64" s="15">
        <f>IF($B64="Confirmed",(COUNTIFS(Raw_Data!$C:$C,$A64,Raw_Data!$J:$J,T$1)),(IF($B64="Recovered",(COUNTIFS(Death_and_Recovered!$B:$B,$A64,Death_and_Recovered!$E:$E,$B64,Death_and_Recovered!$I:$I,T$1)),(IF($B64="Deceased",(COUNTIFS(Death_and_Recovered!$B:$B,$A64,Death_and_Recovered!$E:$E,$B64,Death_and_Recovered!$I:$I,T$1)),"0")))))</f>
        <v>1</v>
      </c>
      <c r="U64" s="15">
        <f>IF($B64="Confirmed",(COUNTIFS(Raw_Data!$C:$C,$A64,Raw_Data!$J:$J,U$1)),(IF($B64="Recovered",(COUNTIFS(Death_and_Recovered!$B:$B,$A64,Death_and_Recovered!$E:$E,$B64,Death_and_Recovered!$I:$I,U$1)),(IF($B64="Deceased",(COUNTIFS(Death_and_Recovered!$B:$B,$A64,Death_and_Recovered!$E:$E,$B64,Death_and_Recovered!$I:$I,U$1)),"0")))))</f>
        <v>0</v>
      </c>
      <c r="V64" s="15">
        <f>IF($B64="Confirmed",(COUNTIFS(Raw_Data!$C:$C,$A64,Raw_Data!$J:$J,V$1)),(IF($B64="Recovered",(COUNTIFS(Death_and_Recovered!$B:$B,$A64,Death_and_Recovered!$E:$E,$B64,Death_and_Recovered!$I:$I,V$1)),(IF($B64="Deceased",(COUNTIFS(Death_and_Recovered!$B:$B,$A64,Death_and_Recovered!$E:$E,$B64,Death_and_Recovered!$I:$I,V$1)),"0")))))</f>
        <v>0</v>
      </c>
      <c r="W64" s="15">
        <f>IF($B64="Confirmed",(COUNTIFS(Raw_Data!$C:$C,$A64,Raw_Data!$J:$J,W$1)),(IF($B64="Recovered",(COUNTIFS(Death_and_Recovered!$B:$B,$A64,Death_and_Recovered!$E:$E,$B64,Death_and_Recovered!$I:$I,W$1)),(IF($B64="Deceased",(COUNTIFS(Death_and_Recovered!$B:$B,$A64,Death_and_Recovered!$E:$E,$B64,Death_and_Recovered!$I:$I,W$1)),"0")))))</f>
        <v>0</v>
      </c>
      <c r="X64" s="15">
        <f>IF($B64="Confirmed",(COUNTIFS(Raw_Data!$C:$C,$A64,Raw_Data!$J:$J,X$1)),(IF($B64="Recovered",(COUNTIFS(Death_and_Recovered!$B:$B,$A64,Death_and_Recovered!$E:$E,$B64,Death_and_Recovered!$I:$I,X$1)),(IF($B64="Deceased",(COUNTIFS(Death_and_Recovered!$B:$B,$A64,Death_and_Recovered!$E:$E,$B64,Death_and_Recovered!$I:$I,X$1)),"0")))))</f>
        <v>0</v>
      </c>
      <c r="Y64" s="15">
        <f>IF($B64="Confirmed",(COUNTIFS(Raw_Data!$C:$C,$A64,Raw_Data!$J:$J,Y$1)),(IF($B64="Recovered",(COUNTIFS(Death_and_Recovered!$B:$B,$A64,Death_and_Recovered!$E:$E,$B64,Death_and_Recovered!$I:$I,Y$1)),(IF($B64="Deceased",(COUNTIFS(Death_and_Recovered!$B:$B,$A64,Death_and_Recovered!$E:$E,$B64,Death_and_Recovered!$I:$I,Y$1)),"0")))))</f>
        <v>5</v>
      </c>
      <c r="Z64" s="15">
        <f>IF($B64="Confirmed",(COUNTIFS(Raw_Data!$C:$C,$A64,Raw_Data!$J:$J,Z$1)),(IF($B64="Recovered",(COUNTIFS(Death_and_Recovered!$B:$B,$A64,Death_and_Recovered!$E:$E,$B64,Death_and_Recovered!$I:$I,Z$1)),(IF($B64="Deceased",(COUNTIFS(Death_and_Recovered!$B:$B,$A64,Death_and_Recovered!$E:$E,$B64,Death_and_Recovered!$I:$I,Z$1)),"0")))))</f>
        <v>0</v>
      </c>
      <c r="AA64" s="15">
        <f>IF($B64="Confirmed",(COUNTIFS(Raw_Data!$C:$C,$A64,Raw_Data!$J:$J,AA$1)),(IF($B64="Recovered",(COUNTIFS(Death_and_Recovered!$B:$B,$A64,Death_and_Recovered!$E:$E,$B64,Death_and_Recovered!$I:$I,AA$1)),(IF($B64="Deceased",(COUNTIFS(Death_and_Recovered!$B:$B,$A64,Death_and_Recovered!$E:$E,$B64,Death_and_Recovered!$I:$I,AA$1)),"0")))))</f>
        <v>0</v>
      </c>
      <c r="AB64" s="15">
        <f>IF($B64="Confirmed",(COUNTIFS(Raw_Data!$C:$C,$A64,Raw_Data!$J:$J,AB$1)),(IF($B64="Recovered",(COUNTIFS(Death_and_Recovered!$B:$B,$A64,Death_and_Recovered!$E:$E,$B64,Death_and_Recovered!$I:$I,AB$1)),(IF($B64="Deceased",(COUNTIFS(Death_and_Recovered!$B:$B,$A64,Death_and_Recovered!$E:$E,$B64,Death_and_Recovered!$I:$I,AB$1)),"0")))))</f>
        <v>0</v>
      </c>
      <c r="AC64" s="15">
        <f>IF($B64="Confirmed",(COUNTIFS(Raw_Data!$C:$C,$A64,Raw_Data!$J:$J,AC$1)),(IF($B64="Recovered",(COUNTIFS(Death_and_Recovered!$B:$B,$A64,Death_and_Recovered!$E:$E,$B64,Death_and_Recovered!$I:$I,AC$1)),(IF($B64="Deceased",(COUNTIFS(Death_and_Recovered!$B:$B,$A64,Death_and_Recovered!$E:$E,$B64,Death_and_Recovered!$I:$I,AC$1)),"0")))))</f>
        <v>0</v>
      </c>
      <c r="AD64" s="15">
        <f>IF($B64="Confirmed",(COUNTIFS(Raw_Data!$C:$C,$A64,Raw_Data!$J:$J,AD$1)),(IF($B64="Recovered",(COUNTIFS(Death_and_Recovered!$B:$B,$A64,Death_and_Recovered!$E:$E,$B64,Death_and_Recovered!$I:$I,AD$1)),(IF($B64="Deceased",(COUNTIFS(Death_and_Recovered!$B:$B,$A64,Death_and_Recovered!$E:$E,$B64,Death_and_Recovered!$I:$I,AD$1)),"0")))))</f>
        <v>0</v>
      </c>
      <c r="AE64" s="15">
        <f>IF($B64="Confirmed",(COUNTIFS(Raw_Data!$C:$C,$A64,Raw_Data!$J:$J,AE$1)),(IF($B64="Recovered",(COUNTIFS(Death_and_Recovered!$B:$B,$A64,Death_and_Recovered!$E:$E,$B64,Death_and_Recovered!$I:$I,AE$1)),(IF($B64="Deceased",(COUNTIFS(Death_and_Recovered!$B:$B,$A64,Death_and_Recovered!$E:$E,$B64,Death_and_Recovered!$I:$I,AE$1)),"0")))))</f>
        <v>0</v>
      </c>
      <c r="AF64" s="15">
        <f>IF($B64="Confirmed",(COUNTIFS(Raw_Data!$C:$C,$A64,Raw_Data!$J:$J,AF$1)),(IF($B64="Recovered",(COUNTIFS(Death_and_Recovered!$B:$B,$A64,Death_and_Recovered!$E:$E,$B64,Death_and_Recovered!$I:$I,AF$1)),(IF($B64="Deceased",(COUNTIFS(Death_and_Recovered!$B:$B,$A64,Death_and_Recovered!$E:$E,$B64,Death_and_Recovered!$I:$I,AF$1)),"0")))))</f>
        <v>0</v>
      </c>
      <c r="AG64" s="15">
        <f>IF($B64="Confirmed",(COUNTIFS(Raw_Data!$C:$C,$A64,Raw_Data!$J:$J,AG$1)),(IF($B64="Recovered",(COUNTIFS(Death_and_Recovered!$B:$B,$A64,Death_and_Recovered!$E:$E,$B64,Death_and_Recovered!$I:$I,AG$1)),(IF($B64="Deceased",(COUNTIFS(Death_and_Recovered!$B:$B,$A64,Death_and_Recovered!$E:$E,$B64,Death_and_Recovered!$I:$I,AG$1)),"0")))))</f>
        <v>0</v>
      </c>
      <c r="AH64" s="15">
        <f>IF($B64="Confirmed",(COUNTIFS(Raw_Data!$C:$C,$A64,Raw_Data!$J:$J,AH$1)),(IF($B64="Recovered",(COUNTIFS(Death_and_Recovered!$B:$B,$A64,Death_and_Recovered!$E:$E,$B64,Death_and_Recovered!$I:$I,AH$1)),(IF($B64="Deceased",(COUNTIFS(Death_and_Recovered!$B:$B,$A64,Death_and_Recovered!$E:$E,$B64,Death_and_Recovered!$I:$I,AH$1)),"0")))))</f>
        <v>0</v>
      </c>
      <c r="AI64" s="15">
        <f>IF($B64="Confirmed",(COUNTIFS(Raw_Data!$C:$C,$A64,Raw_Data!$J:$J,AI$1)),(IF($B64="Recovered",(COUNTIFS(Death_and_Recovered!$B:$B,$A64,Death_and_Recovered!$E:$E,$B64,Death_and_Recovered!$I:$I,AI$1)),(IF($B64="Deceased",(COUNTIFS(Death_and_Recovered!$B:$B,$A64,Death_and_Recovered!$E:$E,$B64,Death_and_Recovered!$I:$I,AI$1)),"0")))))</f>
        <v>0</v>
      </c>
      <c r="AJ64" s="15">
        <f>IF($B64="Confirmed",(COUNTIFS(Raw_Data!$C:$C,$A64,Raw_Data!$J:$J,AJ$1)),(IF($B64="Recovered",(COUNTIFS(Death_and_Recovered!$B:$B,$A64,Death_and_Recovered!$E:$E,$B64,Death_and_Recovered!$I:$I,AJ$1)),(IF($B64="Deceased",(COUNTIFS(Death_and_Recovered!$B:$B,$A64,Death_and_Recovered!$E:$E,$B64,Death_and_Recovered!$I:$I,AJ$1)),"0")))))</f>
        <v>2</v>
      </c>
      <c r="AK64" s="15">
        <f>IF($B64="Confirmed",(COUNTIFS(Raw_Data!$C:$C,$A64,Raw_Data!$J:$J,AK$1)),(IF($B64="Recovered",(COUNTIFS(Death_and_Recovered!$B:$B,$A64,Death_and_Recovered!$E:$E,$B64,Death_and_Recovered!$I:$I,AK$1)),(IF($B64="Deceased",(COUNTIFS(Death_and_Recovered!$B:$B,$A64,Death_and_Recovered!$E:$E,$B64,Death_and_Recovered!$I:$I,AK$1)),"0")))))</f>
        <v>0</v>
      </c>
      <c r="AL64" s="15">
        <f>IF($B64="Confirmed",(COUNTIFS(Raw_Data!$C:$C,$A64,Raw_Data!$J:$J,AL$1)),(IF($B64="Recovered",(COUNTIFS(Death_and_Recovered!$B:$B,$A64,Death_and_Recovered!$E:$E,$B64,Death_and_Recovered!$I:$I,AL$1)),(IF($B64="Deceased",(COUNTIFS(Death_and_Recovered!$B:$B,$A64,Death_and_Recovered!$E:$E,$B64,Death_and_Recovered!$I:$I,AL$1)),"0")))))</f>
        <v>0</v>
      </c>
      <c r="AM64" s="15">
        <f>IF($B64="Confirmed",(COUNTIFS(Raw_Data!$C:$C,$A64,Raw_Data!$J:$J,AM$1)),(IF($B64="Recovered",(COUNTIFS(Death_and_Recovered!$B:$B,$A64,Death_and_Recovered!$E:$E,$B64,Death_and_Recovered!$I:$I,AM$1)),(IF($B64="Deceased",(COUNTIFS(Death_and_Recovered!$B:$B,$A64,Death_and_Recovered!$E:$E,$B64,Death_and_Recovered!$I:$I,AM$1)),"0")))))</f>
        <v>0</v>
      </c>
      <c r="AN64" s="15">
        <f>IF($B64="Confirmed",(COUNTIFS(Raw_Data!$C:$C,$A64,Raw_Data!$J:$J,AN$1)),(IF($B64="Recovered",(COUNTIFS(Death_and_Recovered!$B:$B,$A64,Death_and_Recovered!$E:$E,$B64,Death_and_Recovered!$I:$I,AN$1)),(IF($B64="Deceased",(COUNTIFS(Death_and_Recovered!$B:$B,$A64,Death_and_Recovered!$E:$E,$B64,Death_and_Recovered!$I:$I,AN$1)),"0")))))</f>
        <v>0</v>
      </c>
    </row>
    <row r="65" spans="1:40" ht="15.75" customHeight="1">
      <c r="A65" s="135">
        <v>43925</v>
      </c>
      <c r="B65" s="86" t="s">
        <v>161</v>
      </c>
      <c r="C65" s="15">
        <f t="shared" si="1"/>
        <v>579</v>
      </c>
      <c r="D65" s="15">
        <f>IF($B65="Confirmed",(COUNTIFS(Raw_Data!$C:$C,$A65,Raw_Data!$J:$J,D$1)),(IF($B65="Recovered",(COUNTIFS(Death_and_Recovered!$B:$B,$A65,Death_and_Recovered!$E:$E,$B65,Death_and_Recovered!$I:$I,D$1)),(IF($B65="Deceased",(COUNTIFS(Death_and_Recovered!$B:$B,$A65,Death_and_Recovered!$E:$E,$B65,Death_and_Recovered!$I:$I,D$1)),"0")))))</f>
        <v>0</v>
      </c>
      <c r="E65" s="15">
        <f>IF($B65="Confirmed",(COUNTIFS(Raw_Data!$C:$C,$A65,Raw_Data!$J:$J,E$1)),(IF($B65="Recovered",(COUNTIFS(Death_and_Recovered!$B:$B,$A65,Death_and_Recovered!$E:$E,$B65,Death_and_Recovered!$I:$I,E$1)),(IF($B65="Deceased",(COUNTIFS(Death_and_Recovered!$B:$B,$A65,Death_and_Recovered!$E:$E,$B65,Death_and_Recovered!$I:$I,E$1)),"0")))))</f>
        <v>28</v>
      </c>
      <c r="F65" s="15">
        <f>IF($B65="Confirmed",(COUNTIFS(Raw_Data!$C:$C,$A65,Raw_Data!$J:$J,F$1)),(IF($B65="Recovered",(COUNTIFS(Death_and_Recovered!$B:$B,$A65,Death_and_Recovered!$E:$E,$B65,Death_and_Recovered!$I:$I,F$1)),(IF($B65="Deceased",(COUNTIFS(Death_and_Recovered!$B:$B,$A65,Death_and_Recovered!$E:$E,$B65,Death_and_Recovered!$I:$I,F$1)),"0")))))</f>
        <v>0</v>
      </c>
      <c r="G65" s="15">
        <f>IF($B65="Confirmed",(COUNTIFS(Raw_Data!$C:$C,$A65,Raw_Data!$J:$J,G$1)),(IF($B65="Recovered",(COUNTIFS(Death_and_Recovered!$B:$B,$A65,Death_and_Recovered!$E:$E,$B65,Death_and_Recovered!$I:$I,G$1)),(IF($B65="Deceased",(COUNTIFS(Death_and_Recovered!$B:$B,$A65,Death_and_Recovered!$E:$E,$B65,Death_and_Recovered!$I:$I,G$1)),"0")))))</f>
        <v>3</v>
      </c>
      <c r="H65" s="15">
        <f>IF($B65="Confirmed",(COUNTIFS(Raw_Data!$C:$C,$A65,Raw_Data!$J:$J,H$1)),(IF($B65="Recovered",(COUNTIFS(Death_and_Recovered!$B:$B,$A65,Death_and_Recovered!$E:$E,$B65,Death_and_Recovered!$I:$I,H$1)),(IF($B65="Deceased",(COUNTIFS(Death_and_Recovered!$B:$B,$A65,Death_and_Recovered!$E:$E,$B65,Death_and_Recovered!$I:$I,H$1)),"0")))))</f>
        <v>1</v>
      </c>
      <c r="I65" s="15">
        <f>IF($B65="Confirmed",(COUNTIFS(Raw_Data!$C:$C,$A65,Raw_Data!$J:$J,I$1)),(IF($B65="Recovered",(COUNTIFS(Death_and_Recovered!$B:$B,$A65,Death_and_Recovered!$E:$E,$B65,Death_and_Recovered!$I:$I,I$1)),(IF($B65="Deceased",(COUNTIFS(Death_and_Recovered!$B:$B,$A65,Death_and_Recovered!$E:$E,$B65,Death_and_Recovered!$I:$I,I$1)),"0")))))</f>
        <v>0</v>
      </c>
      <c r="J65" s="15">
        <f>IF($B65="Confirmed",(COUNTIFS(Raw_Data!$C:$C,$A65,Raw_Data!$J:$J,J$1)),(IF($B65="Recovered",(COUNTIFS(Death_and_Recovered!$B:$B,$A65,Death_and_Recovered!$E:$E,$B65,Death_and_Recovered!$I:$I,J$1)),(IF($B65="Deceased",(COUNTIFS(Death_and_Recovered!$B:$B,$A65,Death_and_Recovered!$E:$E,$B65,Death_and_Recovered!$I:$I,J$1)),"0")))))</f>
        <v>1</v>
      </c>
      <c r="K65" s="15">
        <f>IF($B65="Confirmed",(COUNTIFS(Raw_Data!$C:$C,$A65,Raw_Data!$J:$J,K$1)),(IF($B65="Recovered",(COUNTIFS(Death_and_Recovered!$B:$B,$A65,Death_and_Recovered!$E:$E,$B65,Death_and_Recovered!$I:$I,K$1)),(IF($B65="Deceased",(COUNTIFS(Death_and_Recovered!$B:$B,$A65,Death_and_Recovered!$E:$E,$B65,Death_and_Recovered!$I:$I,K$1)),"0")))))</f>
        <v>0</v>
      </c>
      <c r="L65" s="15">
        <f>IF($B65="Confirmed",(COUNTIFS(Raw_Data!$C:$C,$A65,Raw_Data!$J:$J,L$1)),(IF($B65="Recovered",(COUNTIFS(Death_and_Recovered!$B:$B,$A65,Death_and_Recovered!$E:$E,$B65,Death_and_Recovered!$I:$I,L$1)),(IF($B65="Deceased",(COUNTIFS(Death_and_Recovered!$B:$B,$A65,Death_and_Recovered!$E:$E,$B65,Death_and_Recovered!$I:$I,L$1)),"0")))))</f>
        <v>0</v>
      </c>
      <c r="M65" s="15">
        <f>IF($B65="Confirmed",(COUNTIFS(Raw_Data!$C:$C,$A65,Raw_Data!$J:$J,M$1)),(IF($B65="Recovered",(COUNTIFS(Death_and_Recovered!$B:$B,$A65,Death_and_Recovered!$E:$E,$B65,Death_and_Recovered!$I:$I,M$1)),(IF($B65="Deceased",(COUNTIFS(Death_and_Recovered!$B:$B,$A65,Death_and_Recovered!$E:$E,$B65,Death_and_Recovered!$I:$I,M$1)),"0")))))</f>
        <v>59</v>
      </c>
      <c r="N65" s="15">
        <f>IF($B65="Confirmed",(COUNTIFS(Raw_Data!$C:$C,$A65,Raw_Data!$J:$J,N$1)),(IF($B65="Recovered",(COUNTIFS(Death_and_Recovered!$B:$B,$A65,Death_and_Recovered!$E:$E,$B65,Death_and_Recovered!$I:$I,N$1)),(IF($B65="Deceased",(COUNTIFS(Death_and_Recovered!$B:$B,$A65,Death_and_Recovered!$E:$E,$B65,Death_and_Recovered!$I:$I,N$1)),"0")))))</f>
        <v>1</v>
      </c>
      <c r="O65" s="15">
        <f>IF($B65="Confirmed",(COUNTIFS(Raw_Data!$C:$C,$A65,Raw_Data!$J:$J,O$1)),(IF($B65="Recovered",(COUNTIFS(Death_and_Recovered!$B:$B,$A65,Death_and_Recovered!$E:$E,$B65,Death_and_Recovered!$I:$I,O$1)),(IF($B65="Deceased",(COUNTIFS(Death_and_Recovered!$B:$B,$A65,Death_and_Recovered!$E:$E,$B65,Death_and_Recovered!$I:$I,O$1)),"0")))))</f>
        <v>13</v>
      </c>
      <c r="P65" s="15">
        <f>IF($B65="Confirmed",(COUNTIFS(Raw_Data!$C:$C,$A65,Raw_Data!$J:$J,P$1)),(IF($B65="Recovered",(COUNTIFS(Death_and_Recovered!$B:$B,$A65,Death_and_Recovered!$E:$E,$B65,Death_and_Recovered!$I:$I,P$1)),(IF($B65="Deceased",(COUNTIFS(Death_and_Recovered!$B:$B,$A65,Death_and_Recovered!$E:$E,$B65,Death_and_Recovered!$I:$I,P$1)),"0")))))</f>
        <v>26</v>
      </c>
      <c r="Q65" s="15">
        <f>IF($B65="Confirmed",(COUNTIFS(Raw_Data!$C:$C,$A65,Raw_Data!$J:$J,Q$1)),(IF($B65="Recovered",(COUNTIFS(Death_and_Recovered!$B:$B,$A65,Death_and_Recovered!$E:$E,$B65,Death_and_Recovered!$I:$I,Q$1)),(IF($B65="Deceased",(COUNTIFS(Death_and_Recovered!$B:$B,$A65,Death_and_Recovered!$E:$E,$B65,Death_and_Recovered!$I:$I,Q$1)),"0")))))</f>
        <v>7</v>
      </c>
      <c r="R65" s="15">
        <f>IF($B65="Confirmed",(COUNTIFS(Raw_Data!$C:$C,$A65,Raw_Data!$J:$J,R$1)),(IF($B65="Recovered",(COUNTIFS(Death_and_Recovered!$B:$B,$A65,Death_and_Recovered!$E:$E,$B65,Death_and_Recovered!$I:$I,R$1)),(IF($B65="Deceased",(COUNTIFS(Death_and_Recovered!$B:$B,$A65,Death_and_Recovered!$E:$E,$B65,Death_and_Recovered!$I:$I,R$1)),"0")))))</f>
        <v>17</v>
      </c>
      <c r="S65" s="15">
        <f>IF($B65="Confirmed",(COUNTIFS(Raw_Data!$C:$C,$A65,Raw_Data!$J:$J,S$1)),(IF($B65="Recovered",(COUNTIFS(Death_and_Recovered!$B:$B,$A65,Death_and_Recovered!$E:$E,$B65,Death_and_Recovered!$I:$I,S$1)),(IF($B65="Deceased",(COUNTIFS(Death_and_Recovered!$B:$B,$A65,Death_and_Recovered!$E:$E,$B65,Death_and_Recovered!$I:$I,S$1)),"0")))))</f>
        <v>0</v>
      </c>
      <c r="T65" s="15">
        <f>IF($B65="Confirmed",(COUNTIFS(Raw_Data!$C:$C,$A65,Raw_Data!$J:$J,T$1)),(IF($B65="Recovered",(COUNTIFS(Death_and_Recovered!$B:$B,$A65,Death_and_Recovered!$E:$E,$B65,Death_and_Recovered!$I:$I,T$1)),(IF($B65="Deceased",(COUNTIFS(Death_and_Recovered!$B:$B,$A65,Death_and_Recovered!$E:$E,$B65,Death_and_Recovered!$I:$I,T$1)),"0")))))</f>
        <v>16</v>
      </c>
      <c r="U65" s="15">
        <f>IF($B65="Confirmed",(COUNTIFS(Raw_Data!$C:$C,$A65,Raw_Data!$J:$J,U$1)),(IF($B65="Recovered",(COUNTIFS(Death_and_Recovered!$B:$B,$A65,Death_and_Recovered!$E:$E,$B65,Death_and_Recovered!$I:$I,U$1)),(IF($B65="Deceased",(COUNTIFS(Death_and_Recovered!$B:$B,$A65,Death_and_Recovered!$E:$E,$B65,Death_and_Recovered!$I:$I,U$1)),"0")))))</f>
        <v>11</v>
      </c>
      <c r="V65" s="15">
        <f>IF($B65="Confirmed",(COUNTIFS(Raw_Data!$C:$C,$A65,Raw_Data!$J:$J,V$1)),(IF($B65="Recovered",(COUNTIFS(Death_and_Recovered!$B:$B,$A65,Death_and_Recovered!$E:$E,$B65,Death_and_Recovered!$I:$I,V$1)),(IF($B65="Deceased",(COUNTIFS(Death_and_Recovered!$B:$B,$A65,Death_and_Recovered!$E:$E,$B65,Death_and_Recovered!$I:$I,V$1)),"0")))))</f>
        <v>0</v>
      </c>
      <c r="W65" s="15">
        <f>IF($B65="Confirmed",(COUNTIFS(Raw_Data!$C:$C,$A65,Raw_Data!$J:$J,W$1)),(IF($B65="Recovered",(COUNTIFS(Death_and_Recovered!$B:$B,$A65,Death_and_Recovered!$E:$E,$B65,Death_and_Recovered!$I:$I,W$1)),(IF($B65="Deceased",(COUNTIFS(Death_and_Recovered!$B:$B,$A65,Death_and_Recovered!$E:$E,$B65,Death_and_Recovered!$I:$I,W$1)),"0")))))</f>
        <v>0</v>
      </c>
      <c r="X65" s="15">
        <f>IF($B65="Confirmed",(COUNTIFS(Raw_Data!$C:$C,$A65,Raw_Data!$J:$J,X$1)),(IF($B65="Recovered",(COUNTIFS(Death_and_Recovered!$B:$B,$A65,Death_and_Recovered!$E:$E,$B65,Death_and_Recovered!$I:$I,X$1)),(IF($B65="Deceased",(COUNTIFS(Death_and_Recovered!$B:$B,$A65,Death_and_Recovered!$E:$E,$B65,Death_and_Recovered!$I:$I,X$1)),"0")))))</f>
        <v>25</v>
      </c>
      <c r="Y65" s="15">
        <f>IF($B65="Confirmed",(COUNTIFS(Raw_Data!$C:$C,$A65,Raw_Data!$J:$J,Y$1)),(IF($B65="Recovered",(COUNTIFS(Death_and_Recovered!$B:$B,$A65,Death_and_Recovered!$E:$E,$B65,Death_and_Recovered!$I:$I,Y$1)),(IF($B65="Deceased",(COUNTIFS(Death_and_Recovered!$B:$B,$A65,Death_and_Recovered!$E:$E,$B65,Death_and_Recovered!$I:$I,Y$1)),"0")))))</f>
        <v>148</v>
      </c>
      <c r="Z65" s="15">
        <f>IF($B65="Confirmed",(COUNTIFS(Raw_Data!$C:$C,$A65,Raw_Data!$J:$J,Z$1)),(IF($B65="Recovered",(COUNTIFS(Death_and_Recovered!$B:$B,$A65,Death_and_Recovered!$E:$E,$B65,Death_and_Recovered!$I:$I,Z$1)),(IF($B65="Deceased",(COUNTIFS(Death_and_Recovered!$B:$B,$A65,Death_and_Recovered!$E:$E,$B65,Death_and_Recovered!$I:$I,Z$1)),"0")))))</f>
        <v>0</v>
      </c>
      <c r="AA65" s="15">
        <f>IF($B65="Confirmed",(COUNTIFS(Raw_Data!$C:$C,$A65,Raw_Data!$J:$J,AA$1)),(IF($B65="Recovered",(COUNTIFS(Death_and_Recovered!$B:$B,$A65,Death_and_Recovered!$E:$E,$B65,Death_and_Recovered!$I:$I,AA$1)),(IF($B65="Deceased",(COUNTIFS(Death_and_Recovered!$B:$B,$A65,Death_and_Recovered!$E:$E,$B65,Death_and_Recovered!$I:$I,AA$1)),"0")))))</f>
        <v>0</v>
      </c>
      <c r="AB65" s="15">
        <f>IF($B65="Confirmed",(COUNTIFS(Raw_Data!$C:$C,$A65,Raw_Data!$J:$J,AB$1)),(IF($B65="Recovered",(COUNTIFS(Death_and_Recovered!$B:$B,$A65,Death_and_Recovered!$E:$E,$B65,Death_and_Recovered!$I:$I,AB$1)),(IF($B65="Deceased",(COUNTIFS(Death_and_Recovered!$B:$B,$A65,Death_and_Recovered!$E:$E,$B65,Death_and_Recovered!$I:$I,AB$1)),"0")))))</f>
        <v>0</v>
      </c>
      <c r="AC65" s="15">
        <f>IF($B65="Confirmed",(COUNTIFS(Raw_Data!$C:$C,$A65,Raw_Data!$J:$J,AC$1)),(IF($B65="Recovered",(COUNTIFS(Death_and_Recovered!$B:$B,$A65,Death_and_Recovered!$E:$E,$B65,Death_and_Recovered!$I:$I,AC$1)),(IF($B65="Deceased",(COUNTIFS(Death_and_Recovered!$B:$B,$A65,Death_and_Recovered!$E:$E,$B65,Death_and_Recovered!$I:$I,AC$1)),"0")))))</f>
        <v>0</v>
      </c>
      <c r="AD65" s="15">
        <f>IF($B65="Confirmed",(COUNTIFS(Raw_Data!$C:$C,$A65,Raw_Data!$J:$J,AD$1)),(IF($B65="Recovered",(COUNTIFS(Death_and_Recovered!$B:$B,$A65,Death_and_Recovered!$E:$E,$B65,Death_and_Recovered!$I:$I,AD$1)),(IF($B65="Deceased",(COUNTIFS(Death_and_Recovered!$B:$B,$A65,Death_and_Recovered!$E:$E,$B65,Death_and_Recovered!$I:$I,AD$1)),"0")))))</f>
        <v>1</v>
      </c>
      <c r="AE65" s="15">
        <f>IF($B65="Confirmed",(COUNTIFS(Raw_Data!$C:$C,$A65,Raw_Data!$J:$J,AE$1)),(IF($B65="Recovered",(COUNTIFS(Death_and_Recovered!$B:$B,$A65,Death_and_Recovered!$E:$E,$B65,Death_and_Recovered!$I:$I,AE$1)),(IF($B65="Deceased",(COUNTIFS(Death_and_Recovered!$B:$B,$A65,Death_and_Recovered!$E:$E,$B65,Death_and_Recovered!$I:$I,AE$1)),"0")))))</f>
        <v>0</v>
      </c>
      <c r="AF65" s="15">
        <f>IF($B65="Confirmed",(COUNTIFS(Raw_Data!$C:$C,$A65,Raw_Data!$J:$J,AF$1)),(IF($B65="Recovered",(COUNTIFS(Death_and_Recovered!$B:$B,$A65,Death_and_Recovered!$E:$E,$B65,Death_and_Recovered!$I:$I,AF$1)),(IF($B65="Deceased",(COUNTIFS(Death_and_Recovered!$B:$B,$A65,Death_and_Recovered!$E:$E,$B65,Death_and_Recovered!$I:$I,AF$1)),"0")))))</f>
        <v>12</v>
      </c>
      <c r="AG65" s="15">
        <f>IF($B65="Confirmed",(COUNTIFS(Raw_Data!$C:$C,$A65,Raw_Data!$J:$J,AG$1)),(IF($B65="Recovered",(COUNTIFS(Death_and_Recovered!$B:$B,$A65,Death_and_Recovered!$E:$E,$B65,Death_and_Recovered!$I:$I,AG$1)),(IF($B65="Deceased",(COUNTIFS(Death_and_Recovered!$B:$B,$A65,Death_and_Recovered!$E:$E,$B65,Death_and_Recovered!$I:$I,AG$1)),"0")))))</f>
        <v>27</v>
      </c>
      <c r="AH65" s="15">
        <f>IF($B65="Confirmed",(COUNTIFS(Raw_Data!$C:$C,$A65,Raw_Data!$J:$J,AH$1)),(IF($B65="Recovered",(COUNTIFS(Death_and_Recovered!$B:$B,$A65,Death_and_Recovered!$E:$E,$B65,Death_and_Recovered!$I:$I,AH$1)),(IF($B65="Deceased",(COUNTIFS(Death_and_Recovered!$B:$B,$A65,Death_and_Recovered!$E:$E,$B65,Death_and_Recovered!$I:$I,AH$1)),"0")))))</f>
        <v>0</v>
      </c>
      <c r="AI65" s="15">
        <f>IF($B65="Confirmed",(COUNTIFS(Raw_Data!$C:$C,$A65,Raw_Data!$J:$J,AI$1)),(IF($B65="Recovered",(COUNTIFS(Death_and_Recovered!$B:$B,$A65,Death_and_Recovered!$E:$E,$B65,Death_and_Recovered!$I:$I,AI$1)),(IF($B65="Deceased",(COUNTIFS(Death_and_Recovered!$B:$B,$A65,Death_and_Recovered!$E:$E,$B65,Death_and_Recovered!$I:$I,AI$1)),"0")))))</f>
        <v>74</v>
      </c>
      <c r="AJ65" s="15">
        <f>IF($B65="Confirmed",(COUNTIFS(Raw_Data!$C:$C,$A65,Raw_Data!$J:$J,AJ$1)),(IF($B65="Recovered",(COUNTIFS(Death_and_Recovered!$B:$B,$A65,Death_and_Recovered!$E:$E,$B65,Death_and_Recovered!$I:$I,AJ$1)),(IF($B65="Deceased",(COUNTIFS(Death_and_Recovered!$B:$B,$A65,Death_and_Recovered!$E:$E,$B65,Death_and_Recovered!$I:$I,AJ$1)),"0")))))</f>
        <v>43</v>
      </c>
      <c r="AK65" s="15">
        <f>IF($B65="Confirmed",(COUNTIFS(Raw_Data!$C:$C,$A65,Raw_Data!$J:$J,AK$1)),(IF($B65="Recovered",(COUNTIFS(Death_and_Recovered!$B:$B,$A65,Death_and_Recovered!$E:$E,$B65,Death_and_Recovered!$I:$I,AK$1)),(IF($B65="Deceased",(COUNTIFS(Death_and_Recovered!$B:$B,$A65,Death_and_Recovered!$E:$E,$B65,Death_and_Recovered!$I:$I,AK$1)),"0")))))</f>
        <v>0</v>
      </c>
      <c r="AL65" s="15">
        <f>IF($B65="Confirmed",(COUNTIFS(Raw_Data!$C:$C,$A65,Raw_Data!$J:$J,AL$1)),(IF($B65="Recovered",(COUNTIFS(Death_and_Recovered!$B:$B,$A65,Death_and_Recovered!$E:$E,$B65,Death_and_Recovered!$I:$I,AL$1)),(IF($B65="Deceased",(COUNTIFS(Death_and_Recovered!$B:$B,$A65,Death_and_Recovered!$E:$E,$B65,Death_and_Recovered!$I:$I,AL$1)),"0")))))</f>
        <v>60</v>
      </c>
      <c r="AM65" s="15">
        <f>IF($B65="Confirmed",(COUNTIFS(Raw_Data!$C:$C,$A65,Raw_Data!$J:$J,AM$1)),(IF($B65="Recovered",(COUNTIFS(Death_and_Recovered!$B:$B,$A65,Death_and_Recovered!$E:$E,$B65,Death_and_Recovered!$I:$I,AM$1)),(IF($B65="Deceased",(COUNTIFS(Death_and_Recovered!$B:$B,$A65,Death_and_Recovered!$E:$E,$B65,Death_and_Recovered!$I:$I,AM$1)),"0")))))</f>
        <v>6</v>
      </c>
      <c r="AN65" s="15">
        <f>IF($B65="Confirmed",(COUNTIFS(Raw_Data!$C:$C,$A65,Raw_Data!$J:$J,AN$1)),(IF($B65="Recovered",(COUNTIFS(Death_and_Recovered!$B:$B,$A65,Death_and_Recovered!$E:$E,$B65,Death_and_Recovered!$I:$I,AN$1)),(IF($B65="Deceased",(COUNTIFS(Death_and_Recovered!$B:$B,$A65,Death_and_Recovered!$E:$E,$B65,Death_and_Recovered!$I:$I,AN$1)),"0")))))</f>
        <v>0</v>
      </c>
    </row>
    <row r="66" spans="1:40" ht="16.5" customHeight="1">
      <c r="A66" s="135">
        <v>43925</v>
      </c>
      <c r="B66" s="86" t="s">
        <v>51</v>
      </c>
      <c r="C66" s="15">
        <f t="shared" si="1"/>
        <v>56</v>
      </c>
      <c r="D66" s="15">
        <f>IF($B66="Confirmed",(COUNTIFS(Raw_Data!$C:$C,$A66,Raw_Data!$J:$J,D$1)),(IF($B66="Recovered",(COUNTIFS(Death_and_Recovered!$B:$B,$A66,Death_and_Recovered!$E:$E,$B66,Death_and_Recovered!$I:$I,D$1)),(IF($B66="Deceased",(COUNTIFS(Death_and_Recovered!$B:$B,$A66,Death_and_Recovered!$E:$E,$B66,Death_and_Recovered!$I:$I,D$1)),"0")))))</f>
        <v>0</v>
      </c>
      <c r="E66" s="15">
        <f>IF($B66="Confirmed",(COUNTIFS(Raw_Data!$C:$C,$A66,Raw_Data!$J:$J,E$1)),(IF($B66="Recovered",(COUNTIFS(Death_and_Recovered!$B:$B,$A66,Death_and_Recovered!$E:$E,$B66,Death_and_Recovered!$I:$I,E$1)),(IF($B66="Deceased",(COUNTIFS(Death_and_Recovered!$B:$B,$A66,Death_and_Recovered!$E:$E,$B66,Death_and_Recovered!$I:$I,E$1)),"0")))))</f>
        <v>0</v>
      </c>
      <c r="F66" s="15">
        <f>IF($B66="Confirmed",(COUNTIFS(Raw_Data!$C:$C,$A66,Raw_Data!$J:$J,F$1)),(IF($B66="Recovered",(COUNTIFS(Death_and_Recovered!$B:$B,$A66,Death_and_Recovered!$E:$E,$B66,Death_and_Recovered!$I:$I,F$1)),(IF($B66="Deceased",(COUNTIFS(Death_and_Recovered!$B:$B,$A66,Death_and_Recovered!$E:$E,$B66,Death_and_Recovered!$I:$I,F$1)),"0")))))</f>
        <v>0</v>
      </c>
      <c r="G66" s="15">
        <f>IF($B66="Confirmed",(COUNTIFS(Raw_Data!$C:$C,$A66,Raw_Data!$J:$J,G$1)),(IF($B66="Recovered",(COUNTIFS(Death_and_Recovered!$B:$B,$A66,Death_and_Recovered!$E:$E,$B66,Death_and_Recovered!$I:$I,G$1)),(IF($B66="Deceased",(COUNTIFS(Death_and_Recovered!$B:$B,$A66,Death_and_Recovered!$E:$E,$B66,Death_and_Recovered!$I:$I,G$1)),"0")))))</f>
        <v>0</v>
      </c>
      <c r="H66" s="15">
        <f>IF($B66="Confirmed",(COUNTIFS(Raw_Data!$C:$C,$A66,Raw_Data!$J:$J,H$1)),(IF($B66="Recovered",(COUNTIFS(Death_and_Recovered!$B:$B,$A66,Death_and_Recovered!$E:$E,$B66,Death_and_Recovered!$I:$I,H$1)),(IF($B66="Deceased",(COUNTIFS(Death_and_Recovered!$B:$B,$A66,Death_and_Recovered!$E:$E,$B66,Death_and_Recovered!$I:$I,H$1)),"0")))))</f>
        <v>0</v>
      </c>
      <c r="I66" s="15">
        <f>IF($B66="Confirmed",(COUNTIFS(Raw_Data!$C:$C,$A66,Raw_Data!$J:$J,I$1)),(IF($B66="Recovered",(COUNTIFS(Death_and_Recovered!$B:$B,$A66,Death_and_Recovered!$E:$E,$B66,Death_and_Recovered!$I:$I,I$1)),(IF($B66="Deceased",(COUNTIFS(Death_and_Recovered!$B:$B,$A66,Death_and_Recovered!$E:$E,$B66,Death_and_Recovered!$I:$I,I$1)),"0")))))</f>
        <v>3</v>
      </c>
      <c r="J66" s="15">
        <f>IF($B66="Confirmed",(COUNTIFS(Raw_Data!$C:$C,$A66,Raw_Data!$J:$J,J$1)),(IF($B66="Recovered",(COUNTIFS(Death_and_Recovered!$B:$B,$A66,Death_and_Recovered!$E:$E,$B66,Death_and_Recovered!$I:$I,J$1)),(IF($B66="Deceased",(COUNTIFS(Death_and_Recovered!$B:$B,$A66,Death_and_Recovered!$E:$E,$B66,Death_and_Recovered!$I:$I,J$1)),"0")))))</f>
        <v>0</v>
      </c>
      <c r="K66" s="15">
        <f>IF($B66="Confirmed",(COUNTIFS(Raw_Data!$C:$C,$A66,Raw_Data!$J:$J,K$1)),(IF($B66="Recovered",(COUNTIFS(Death_and_Recovered!$B:$B,$A66,Death_and_Recovered!$E:$E,$B66,Death_and_Recovered!$I:$I,K$1)),(IF($B66="Deceased",(COUNTIFS(Death_and_Recovered!$B:$B,$A66,Death_and_Recovered!$E:$E,$B66,Death_and_Recovered!$I:$I,K$1)),"0")))))</f>
        <v>0</v>
      </c>
      <c r="L66" s="15">
        <f>IF($B66="Confirmed",(COUNTIFS(Raw_Data!$C:$C,$A66,Raw_Data!$J:$J,L$1)),(IF($B66="Recovered",(COUNTIFS(Death_and_Recovered!$B:$B,$A66,Death_and_Recovered!$E:$E,$B66,Death_and_Recovered!$I:$I,L$1)),(IF($B66="Deceased",(COUNTIFS(Death_and_Recovered!$B:$B,$A66,Death_and_Recovered!$E:$E,$B66,Death_and_Recovered!$I:$I,L$1)),"0")))))</f>
        <v>0</v>
      </c>
      <c r="M66" s="15">
        <f>IF($B66="Confirmed",(COUNTIFS(Raw_Data!$C:$C,$A66,Raw_Data!$J:$J,M$1)),(IF($B66="Recovered",(COUNTIFS(Death_and_Recovered!$B:$B,$A66,Death_and_Recovered!$E:$E,$B66,Death_and_Recovered!$I:$I,M$1)),(IF($B66="Deceased",(COUNTIFS(Death_and_Recovered!$B:$B,$A66,Death_and_Recovered!$E:$E,$B66,Death_and_Recovered!$I:$I,M$1)),"0")))))</f>
        <v>8</v>
      </c>
      <c r="N66" s="15">
        <f>IF($B66="Confirmed",(COUNTIFS(Raw_Data!$C:$C,$A66,Raw_Data!$J:$J,N$1)),(IF($B66="Recovered",(COUNTIFS(Death_and_Recovered!$B:$B,$A66,Death_and_Recovered!$E:$E,$B66,Death_and_Recovered!$I:$I,N$1)),(IF($B66="Deceased",(COUNTIFS(Death_and_Recovered!$B:$B,$A66,Death_and_Recovered!$E:$E,$B66,Death_and_Recovered!$I:$I,N$1)),"0")))))</f>
        <v>0</v>
      </c>
      <c r="O66" s="15">
        <f>IF($B66="Confirmed",(COUNTIFS(Raw_Data!$C:$C,$A66,Raw_Data!$J:$J,O$1)),(IF($B66="Recovered",(COUNTIFS(Death_and_Recovered!$B:$B,$A66,Death_and_Recovered!$E:$E,$B66,Death_and_Recovered!$I:$I,O$1)),(IF($B66="Deceased",(COUNTIFS(Death_and_Recovered!$B:$B,$A66,Death_and_Recovered!$E:$E,$B66,Death_and_Recovered!$I:$I,O$1)),"0")))))</f>
        <v>3</v>
      </c>
      <c r="P66" s="86">
        <v>1</v>
      </c>
      <c r="Q66" s="15">
        <f>IF($B66="Confirmed",(COUNTIFS(Raw_Data!$C:$C,$A66,Raw_Data!$J:$J,Q$1)),(IF($B66="Recovered",(COUNTIFS(Death_and_Recovered!$B:$B,$A66,Death_and_Recovered!$E:$E,$B66,Death_and_Recovered!$I:$I,Q$1)),(IF($B66="Deceased",(COUNTIFS(Death_and_Recovered!$B:$B,$A66,Death_and_Recovered!$E:$E,$B66,Death_and_Recovered!$I:$I,Q$1)),"0")))))</f>
        <v>0</v>
      </c>
      <c r="R66" s="15">
        <f>IF($B66="Confirmed",(COUNTIFS(Raw_Data!$C:$C,$A66,Raw_Data!$J:$J,R$1)),(IF($B66="Recovered",(COUNTIFS(Death_and_Recovered!$B:$B,$A66,Death_and_Recovered!$E:$E,$B66,Death_and_Recovered!$I:$I,R$1)),(IF($B66="Deceased",(COUNTIFS(Death_and_Recovered!$B:$B,$A66,Death_and_Recovered!$E:$E,$B66,Death_and_Recovered!$I:$I,R$1)),"0")))))</f>
        <v>0</v>
      </c>
      <c r="S66" s="15">
        <f>IF($B66="Confirmed",(COUNTIFS(Raw_Data!$C:$C,$A66,Raw_Data!$J:$J,S$1)),(IF($B66="Recovered",(COUNTIFS(Death_and_Recovered!$B:$B,$A66,Death_and_Recovered!$E:$E,$B66,Death_and_Recovered!$I:$I,S$1)),(IF($B66="Deceased",(COUNTIFS(Death_and_Recovered!$B:$B,$A66,Death_and_Recovered!$E:$E,$B66,Death_and_Recovered!$I:$I,S$1)),"0")))))</f>
        <v>0</v>
      </c>
      <c r="T66" s="15">
        <f>IF($B66="Confirmed",(COUNTIFS(Raw_Data!$C:$C,$A66,Raw_Data!$J:$J,T$1)),(IF($B66="Recovered",(COUNTIFS(Death_and_Recovered!$B:$B,$A66,Death_and_Recovered!$E:$E,$B66,Death_and_Recovered!$I:$I,T$1)),(IF($B66="Deceased",(COUNTIFS(Death_and_Recovered!$B:$B,$A66,Death_and_Recovered!$E:$E,$B66,Death_and_Recovered!$I:$I,T$1)),"0")))))</f>
        <v>0</v>
      </c>
      <c r="U66" s="15">
        <f>IF($B66="Confirmed",(COUNTIFS(Raw_Data!$C:$C,$A66,Raw_Data!$J:$J,U$1)),(IF($B66="Recovered",(COUNTIFS(Death_and_Recovered!$B:$B,$A66,Death_and_Recovered!$E:$E,$B66,Death_and_Recovered!$I:$I,U$1)),(IF($B66="Deceased",(COUNTIFS(Death_and_Recovered!$B:$B,$A66,Death_and_Recovered!$E:$E,$B66,Death_and_Recovered!$I:$I,U$1)),"0")))))</f>
        <v>8</v>
      </c>
      <c r="V66" s="15">
        <f>IF($B66="Confirmed",(COUNTIFS(Raw_Data!$C:$C,$A66,Raw_Data!$J:$J,V$1)),(IF($B66="Recovered",(COUNTIFS(Death_and_Recovered!$B:$B,$A66,Death_and_Recovered!$E:$E,$B66,Death_and_Recovered!$I:$I,V$1)),(IF($B66="Deceased",(COUNTIFS(Death_and_Recovered!$B:$B,$A66,Death_and_Recovered!$E:$E,$B66,Death_and_Recovered!$I:$I,V$1)),"0")))))</f>
        <v>0</v>
      </c>
      <c r="W66" s="15">
        <f>IF($B66="Confirmed",(COUNTIFS(Raw_Data!$C:$C,$A66,Raw_Data!$J:$J,W$1)),(IF($B66="Recovered",(COUNTIFS(Death_and_Recovered!$B:$B,$A66,Death_and_Recovered!$E:$E,$B66,Death_and_Recovered!$I:$I,W$1)),(IF($B66="Deceased",(COUNTIFS(Death_and_Recovered!$B:$B,$A66,Death_and_Recovered!$E:$E,$B66,Death_and_Recovered!$I:$I,W$1)),"0")))))</f>
        <v>0</v>
      </c>
      <c r="X66" s="15">
        <f>IF($B66="Confirmed",(COUNTIFS(Raw_Data!$C:$C,$A66,Raw_Data!$J:$J,X$1)),(IF($B66="Recovered",(COUNTIFS(Death_and_Recovered!$B:$B,$A66,Death_and_Recovered!$E:$E,$B66,Death_and_Recovered!$I:$I,X$1)),(IF($B66="Deceased",(COUNTIFS(Death_and_Recovered!$B:$B,$A66,Death_and_Recovered!$E:$E,$B66,Death_and_Recovered!$I:$I,X$1)),"0")))))</f>
        <v>0</v>
      </c>
      <c r="Y66" s="15">
        <f>IF($B66="Confirmed",(COUNTIFS(Raw_Data!$C:$C,$A66,Raw_Data!$J:$J,Y$1)),(IF($B66="Recovered",(COUNTIFS(Death_and_Recovered!$B:$B,$A66,Death_and_Recovered!$E:$E,$B66,Death_and_Recovered!$I:$I,Y$1)),(IF($B66="Deceased",(COUNTIFS(Death_and_Recovered!$B:$B,$A66,Death_and_Recovered!$E:$E,$B66,Death_and_Recovered!$I:$I,Y$1)),"0")))))</f>
        <v>2</v>
      </c>
      <c r="Z66" s="15">
        <f>IF($B66="Confirmed",(COUNTIFS(Raw_Data!$C:$C,$A66,Raw_Data!$J:$J,Z$1)),(IF($B66="Recovered",(COUNTIFS(Death_and_Recovered!$B:$B,$A66,Death_and_Recovered!$E:$E,$B66,Death_and_Recovered!$I:$I,Z$1)),(IF($B66="Deceased",(COUNTIFS(Death_and_Recovered!$B:$B,$A66,Death_and_Recovered!$E:$E,$B66,Death_and_Recovered!$I:$I,Z$1)),"0")))))</f>
        <v>0</v>
      </c>
      <c r="AA66" s="15">
        <f>IF($B66="Confirmed",(COUNTIFS(Raw_Data!$C:$C,$A66,Raw_Data!$J:$J,AA$1)),(IF($B66="Recovered",(COUNTIFS(Death_and_Recovered!$B:$B,$A66,Death_and_Recovered!$E:$E,$B66,Death_and_Recovered!$I:$I,AA$1)),(IF($B66="Deceased",(COUNTIFS(Death_and_Recovered!$B:$B,$A66,Death_and_Recovered!$E:$E,$B66,Death_and_Recovered!$I:$I,AA$1)),"0")))))</f>
        <v>0</v>
      </c>
      <c r="AB66" s="15">
        <f>IF($B66="Confirmed",(COUNTIFS(Raw_Data!$C:$C,$A66,Raw_Data!$J:$J,AB$1)),(IF($B66="Recovered",(COUNTIFS(Death_and_Recovered!$B:$B,$A66,Death_and_Recovered!$E:$E,$B66,Death_and_Recovered!$I:$I,AB$1)),(IF($B66="Deceased",(COUNTIFS(Death_and_Recovered!$B:$B,$A66,Death_and_Recovered!$E:$E,$B66,Death_and_Recovered!$I:$I,AB$1)),"0")))))</f>
        <v>0</v>
      </c>
      <c r="AC66" s="15">
        <f>IF($B66="Confirmed",(COUNTIFS(Raw_Data!$C:$C,$A66,Raw_Data!$J:$J,AC$1)),(IF($B66="Recovered",(COUNTIFS(Death_and_Recovered!$B:$B,$A66,Death_and_Recovered!$E:$E,$B66,Death_and_Recovered!$I:$I,AC$1)),(IF($B66="Deceased",(COUNTIFS(Death_and_Recovered!$B:$B,$A66,Death_and_Recovered!$E:$E,$B66,Death_and_Recovered!$I:$I,AC$1)),"0")))))</f>
        <v>0</v>
      </c>
      <c r="AD66" s="15">
        <f>IF($B66="Confirmed",(COUNTIFS(Raw_Data!$C:$C,$A66,Raw_Data!$J:$J,AD$1)),(IF($B66="Recovered",(COUNTIFS(Death_and_Recovered!$B:$B,$A66,Death_and_Recovered!$E:$E,$B66,Death_and_Recovered!$I:$I,AD$1)),(IF($B66="Deceased",(COUNTIFS(Death_and_Recovered!$B:$B,$A66,Death_and_Recovered!$E:$E,$B66,Death_and_Recovered!$I:$I,AD$1)),"0")))))</f>
        <v>0</v>
      </c>
      <c r="AE66" s="15">
        <f>IF($B66="Confirmed",(COUNTIFS(Raw_Data!$C:$C,$A66,Raw_Data!$J:$J,AE$1)),(IF($B66="Recovered",(COUNTIFS(Death_and_Recovered!$B:$B,$A66,Death_and_Recovered!$E:$E,$B66,Death_and_Recovered!$I:$I,AE$1)),(IF($B66="Deceased",(COUNTIFS(Death_and_Recovered!$B:$B,$A66,Death_and_Recovered!$E:$E,$B66,Death_and_Recovered!$I:$I,AE$1)),"0")))))</f>
        <v>0</v>
      </c>
      <c r="AF66" s="15">
        <f>IF($B66="Confirmed",(COUNTIFS(Raw_Data!$C:$C,$A66,Raw_Data!$J:$J,AF$1)),(IF($B66="Recovered",(COUNTIFS(Death_and_Recovered!$B:$B,$A66,Death_and_Recovered!$E:$E,$B66,Death_and_Recovered!$I:$I,AF$1)),(IF($B66="Deceased",(COUNTIFS(Death_and_Recovered!$B:$B,$A66,Death_and_Recovered!$E:$E,$B66,Death_and_Recovered!$I:$I,AF$1)),"0")))))</f>
        <v>2</v>
      </c>
      <c r="AG66" s="15">
        <f>IF($B66="Confirmed",(COUNTIFS(Raw_Data!$C:$C,$A66,Raw_Data!$J:$J,AG$1)),(IF($B66="Recovered",(COUNTIFS(Death_and_Recovered!$B:$B,$A66,Death_and_Recovered!$E:$E,$B66,Death_and_Recovered!$I:$I,AG$1)),(IF($B66="Deceased",(COUNTIFS(Death_and_Recovered!$B:$B,$A66,Death_and_Recovered!$E:$E,$B66,Death_and_Recovered!$I:$I,AG$1)),"0")))))</f>
        <v>22</v>
      </c>
      <c r="AH66" s="15">
        <f>IF($B66="Confirmed",(COUNTIFS(Raw_Data!$C:$C,$A66,Raw_Data!$J:$J,AH$1)),(IF($B66="Recovered",(COUNTIFS(Death_and_Recovered!$B:$B,$A66,Death_and_Recovered!$E:$E,$B66,Death_and_Recovered!$I:$I,AH$1)),(IF($B66="Deceased",(COUNTIFS(Death_and_Recovered!$B:$B,$A66,Death_and_Recovered!$E:$E,$B66,Death_and_Recovered!$I:$I,AH$1)),"0")))))</f>
        <v>0</v>
      </c>
      <c r="AI66" s="15">
        <f>IF($B66="Confirmed",(COUNTIFS(Raw_Data!$C:$C,$A66,Raw_Data!$J:$J,AI$1)),(IF($B66="Recovered",(COUNTIFS(Death_and_Recovered!$B:$B,$A66,Death_and_Recovered!$E:$E,$B66,Death_and_Recovered!$I:$I,AI$1)),(IF($B66="Deceased",(COUNTIFS(Death_and_Recovered!$B:$B,$A66,Death_and_Recovered!$E:$E,$B66,Death_and_Recovered!$I:$I,AI$1)),"0")))))</f>
        <v>2</v>
      </c>
      <c r="AJ66" s="15">
        <f>IF($B66="Confirmed",(COUNTIFS(Raw_Data!$C:$C,$A66,Raw_Data!$J:$J,AJ$1)),(IF($B66="Recovered",(COUNTIFS(Death_and_Recovered!$B:$B,$A66,Death_and_Recovered!$E:$E,$B66,Death_and_Recovered!$I:$I,AJ$1)),(IF($B66="Deceased",(COUNTIFS(Death_and_Recovered!$B:$B,$A66,Death_and_Recovered!$E:$E,$B66,Death_and_Recovered!$I:$I,AJ$1)),"0")))))</f>
        <v>1</v>
      </c>
      <c r="AK66" s="15">
        <f>IF($B66="Confirmed",(COUNTIFS(Raw_Data!$C:$C,$A66,Raw_Data!$J:$J,AK$1)),(IF($B66="Recovered",(COUNTIFS(Death_and_Recovered!$B:$B,$A66,Death_and_Recovered!$E:$E,$B66,Death_and_Recovered!$I:$I,AK$1)),(IF($B66="Deceased",(COUNTIFS(Death_and_Recovered!$B:$B,$A66,Death_and_Recovered!$E:$E,$B66,Death_and_Recovered!$I:$I,AK$1)),"0")))))</f>
        <v>0</v>
      </c>
      <c r="AL66" s="15">
        <f>IF($B66="Confirmed",(COUNTIFS(Raw_Data!$C:$C,$A66,Raw_Data!$J:$J,AL$1)),(IF($B66="Recovered",(COUNTIFS(Death_and_Recovered!$B:$B,$A66,Death_and_Recovered!$E:$E,$B66,Death_and_Recovered!$I:$I,AL$1)),(IF($B66="Deceased",(COUNTIFS(Death_and_Recovered!$B:$B,$A66,Death_and_Recovered!$E:$E,$B66,Death_and_Recovered!$I:$I,AL$1)),"0")))))</f>
        <v>4</v>
      </c>
      <c r="AM66" s="15">
        <f>IF($B66="Confirmed",(COUNTIFS(Raw_Data!$C:$C,$A66,Raw_Data!$J:$J,AM$1)),(IF($B66="Recovered",(COUNTIFS(Death_and_Recovered!$B:$B,$A66,Death_and_Recovered!$E:$E,$B66,Death_and_Recovered!$I:$I,AM$1)),(IF($B66="Deceased",(COUNTIFS(Death_and_Recovered!$B:$B,$A66,Death_and_Recovered!$E:$E,$B66,Death_and_Recovered!$I:$I,AM$1)),"0")))))</f>
        <v>0</v>
      </c>
      <c r="AN66" s="15">
        <f>IF($B66="Confirmed",(COUNTIFS(Raw_Data!$C:$C,$A66,Raw_Data!$J:$J,AN$1)),(IF($B66="Recovered",(COUNTIFS(Death_and_Recovered!$B:$B,$A66,Death_and_Recovered!$E:$E,$B66,Death_and_Recovered!$I:$I,AN$1)),(IF($B66="Deceased",(COUNTIFS(Death_and_Recovered!$B:$B,$A66,Death_and_Recovered!$E:$E,$B66,Death_and_Recovered!$I:$I,AN$1)),"0")))))</f>
        <v>0</v>
      </c>
    </row>
    <row r="67" spans="1:40" ht="16.5" customHeight="1">
      <c r="A67" s="135">
        <v>43925</v>
      </c>
      <c r="B67" s="86" t="s">
        <v>42</v>
      </c>
      <c r="C67" s="15">
        <f t="shared" si="1"/>
        <v>13</v>
      </c>
      <c r="D67" s="15">
        <f>IF($B67="Confirmed",(COUNTIFS(Raw_Data!$C:$C,$A67,Raw_Data!$J:$J,D$1)),(IF($B67="Recovered",(COUNTIFS(Death_and_Recovered!$B:$B,$A67,Death_and_Recovered!$E:$E,$B67,Death_and_Recovered!$I:$I,D$1)),(IF($B67="Deceased",(COUNTIFS(Death_and_Recovered!$B:$B,$A67,Death_and_Recovered!$E:$E,$B67,Death_and_Recovered!$I:$I,D$1)),"0")))))</f>
        <v>0</v>
      </c>
      <c r="E67" s="15">
        <f>IF($B67="Confirmed",(COUNTIFS(Raw_Data!$C:$C,$A67,Raw_Data!$J:$J,E$1)),(IF($B67="Recovered",(COUNTIFS(Death_and_Recovered!$B:$B,$A67,Death_and_Recovered!$E:$E,$B67,Death_and_Recovered!$I:$I,E$1)),(IF($B67="Deceased",(COUNTIFS(Death_and_Recovered!$B:$B,$A67,Death_and_Recovered!$E:$E,$B67,Death_and_Recovered!$I:$I,E$1)),"0")))))</f>
        <v>0</v>
      </c>
      <c r="F67" s="15">
        <f>IF($B67="Confirmed",(COUNTIFS(Raw_Data!$C:$C,$A67,Raw_Data!$J:$J,F$1)),(IF($B67="Recovered",(COUNTIFS(Death_and_Recovered!$B:$B,$A67,Death_and_Recovered!$E:$E,$B67,Death_and_Recovered!$I:$I,F$1)),(IF($B67="Deceased",(COUNTIFS(Death_and_Recovered!$B:$B,$A67,Death_and_Recovered!$E:$E,$B67,Death_and_Recovered!$I:$I,F$1)),"0")))))</f>
        <v>0</v>
      </c>
      <c r="G67" s="15">
        <f>IF($B67="Confirmed",(COUNTIFS(Raw_Data!$C:$C,$A67,Raw_Data!$J:$J,G$1)),(IF($B67="Recovered",(COUNTIFS(Death_and_Recovered!$B:$B,$A67,Death_and_Recovered!$E:$E,$B67,Death_and_Recovered!$I:$I,G$1)),(IF($B67="Deceased",(COUNTIFS(Death_and_Recovered!$B:$B,$A67,Death_and_Recovered!$E:$E,$B67,Death_and_Recovered!$I:$I,G$1)),"0")))))</f>
        <v>0</v>
      </c>
      <c r="H67" s="15">
        <f>IF($B67="Confirmed",(COUNTIFS(Raw_Data!$C:$C,$A67,Raw_Data!$J:$J,H$1)),(IF($B67="Recovered",(COUNTIFS(Death_and_Recovered!$B:$B,$A67,Death_and_Recovered!$E:$E,$B67,Death_and_Recovered!$I:$I,H$1)),(IF($B67="Deceased",(COUNTIFS(Death_and_Recovered!$B:$B,$A67,Death_and_Recovered!$E:$E,$B67,Death_and_Recovered!$I:$I,H$1)),"0")))))</f>
        <v>0</v>
      </c>
      <c r="I67" s="15">
        <f>IF($B67="Confirmed",(COUNTIFS(Raw_Data!$C:$C,$A67,Raw_Data!$J:$J,I$1)),(IF($B67="Recovered",(COUNTIFS(Death_and_Recovered!$B:$B,$A67,Death_and_Recovered!$E:$E,$B67,Death_and_Recovered!$I:$I,I$1)),(IF($B67="Deceased",(COUNTIFS(Death_and_Recovered!$B:$B,$A67,Death_and_Recovered!$E:$E,$B67,Death_and_Recovered!$I:$I,I$1)),"0")))))</f>
        <v>0</v>
      </c>
      <c r="J67" s="15">
        <f>IF($B67="Confirmed",(COUNTIFS(Raw_Data!$C:$C,$A67,Raw_Data!$J:$J,J$1)),(IF($B67="Recovered",(COUNTIFS(Death_and_Recovered!$B:$B,$A67,Death_and_Recovered!$E:$E,$B67,Death_and_Recovered!$I:$I,J$1)),(IF($B67="Deceased",(COUNTIFS(Death_and_Recovered!$B:$B,$A67,Death_and_Recovered!$E:$E,$B67,Death_and_Recovered!$I:$I,J$1)),"0")))))</f>
        <v>0</v>
      </c>
      <c r="K67" s="15">
        <f>IF($B67="Confirmed",(COUNTIFS(Raw_Data!$C:$C,$A67,Raw_Data!$J:$J,K$1)),(IF($B67="Recovered",(COUNTIFS(Death_and_Recovered!$B:$B,$A67,Death_and_Recovered!$E:$E,$B67,Death_and_Recovered!$I:$I,K$1)),(IF($B67="Deceased",(COUNTIFS(Death_and_Recovered!$B:$B,$A67,Death_and_Recovered!$E:$E,$B67,Death_and_Recovered!$I:$I,K$1)),"0")))))</f>
        <v>0</v>
      </c>
      <c r="L67" s="15">
        <f>IF($B67="Confirmed",(COUNTIFS(Raw_Data!$C:$C,$A67,Raw_Data!$J:$J,L$1)),(IF($B67="Recovered",(COUNTIFS(Death_and_Recovered!$B:$B,$A67,Death_and_Recovered!$E:$E,$B67,Death_and_Recovered!$I:$I,L$1)),(IF($B67="Deceased",(COUNTIFS(Death_and_Recovered!$B:$B,$A67,Death_and_Recovered!$E:$E,$B67,Death_and_Recovered!$I:$I,L$1)),"0")))))</f>
        <v>0</v>
      </c>
      <c r="M67" s="15">
        <f>IF($B67="Confirmed",(COUNTIFS(Raw_Data!$C:$C,$A67,Raw_Data!$J:$J,M$1)),(IF($B67="Recovered",(COUNTIFS(Death_and_Recovered!$B:$B,$A67,Death_and_Recovered!$E:$E,$B67,Death_and_Recovered!$I:$I,M$1)),(IF($B67="Deceased",(COUNTIFS(Death_and_Recovered!$B:$B,$A67,Death_and_Recovered!$E:$E,$B67,Death_and_Recovered!$I:$I,M$1)),"0")))))</f>
        <v>0</v>
      </c>
      <c r="N67" s="15">
        <f>IF($B67="Confirmed",(COUNTIFS(Raw_Data!$C:$C,$A67,Raw_Data!$J:$J,N$1)),(IF($B67="Recovered",(COUNTIFS(Death_and_Recovered!$B:$B,$A67,Death_and_Recovered!$E:$E,$B67,Death_and_Recovered!$I:$I,N$1)),(IF($B67="Deceased",(COUNTIFS(Death_and_Recovered!$B:$B,$A67,Death_and_Recovered!$E:$E,$B67,Death_and_Recovered!$I:$I,N$1)),"0")))))</f>
        <v>0</v>
      </c>
      <c r="O67" s="15">
        <f>IF($B67="Confirmed",(COUNTIFS(Raw_Data!$C:$C,$A67,Raw_Data!$J:$J,O$1)),(IF($B67="Recovered",(COUNTIFS(Death_and_Recovered!$B:$B,$A67,Death_and_Recovered!$E:$E,$B67,Death_and_Recovered!$I:$I,O$1)),(IF($B67="Deceased",(COUNTIFS(Death_and_Recovered!$B:$B,$A67,Death_and_Recovered!$E:$E,$B67,Death_and_Recovered!$I:$I,O$1)),"0")))))</f>
        <v>1</v>
      </c>
      <c r="P67" s="15">
        <f>IF($B67="Confirmed",(COUNTIFS(Raw_Data!$C:$C,$A67,Raw_Data!$J:$J,P$1)),(IF($B67="Recovered",(COUNTIFS(Death_and_Recovered!$B:$B,$A67,Death_and_Recovered!$E:$E,$B67,Death_and_Recovered!$I:$I,P$1)),(IF($B67="Deceased",(COUNTIFS(Death_and_Recovered!$B:$B,$A67,Death_and_Recovered!$E:$E,$B67,Death_and_Recovered!$I:$I,P$1)),"0")))))</f>
        <v>0</v>
      </c>
      <c r="Q67" s="15">
        <f>IF($B67="Confirmed",(COUNTIFS(Raw_Data!$C:$C,$A67,Raw_Data!$J:$J,Q$1)),(IF($B67="Recovered",(COUNTIFS(Death_and_Recovered!$B:$B,$A67,Death_and_Recovered!$E:$E,$B67,Death_and_Recovered!$I:$I,Q$1)),(IF($B67="Deceased",(COUNTIFS(Death_and_Recovered!$B:$B,$A67,Death_and_Recovered!$E:$E,$B67,Death_and_Recovered!$I:$I,Q$1)),"0")))))</f>
        <v>0</v>
      </c>
      <c r="R67" s="15">
        <f>IF($B67="Confirmed",(COUNTIFS(Raw_Data!$C:$C,$A67,Raw_Data!$J:$J,R$1)),(IF($B67="Recovered",(COUNTIFS(Death_and_Recovered!$B:$B,$A67,Death_and_Recovered!$E:$E,$B67,Death_and_Recovered!$I:$I,R$1)),(IF($B67="Deceased",(COUNTIFS(Death_and_Recovered!$B:$B,$A67,Death_and_Recovered!$E:$E,$B67,Death_and_Recovered!$I:$I,R$1)),"0")))))</f>
        <v>0</v>
      </c>
      <c r="S67" s="15">
        <f>IF($B67="Confirmed",(COUNTIFS(Raw_Data!$C:$C,$A67,Raw_Data!$J:$J,S$1)),(IF($B67="Recovered",(COUNTIFS(Death_and_Recovered!$B:$B,$A67,Death_and_Recovered!$E:$E,$B67,Death_and_Recovered!$I:$I,S$1)),(IF($B67="Deceased",(COUNTIFS(Death_and_Recovered!$B:$B,$A67,Death_and_Recovered!$E:$E,$B67,Death_and_Recovered!$I:$I,S$1)),"0")))))</f>
        <v>0</v>
      </c>
      <c r="T67" s="15">
        <f>IF($B67="Confirmed",(COUNTIFS(Raw_Data!$C:$C,$A67,Raw_Data!$J:$J,T$1)),(IF($B67="Recovered",(COUNTIFS(Death_and_Recovered!$B:$B,$A67,Death_and_Recovered!$E:$E,$B67,Death_and_Recovered!$I:$I,T$1)),(IF($B67="Deceased",(COUNTIFS(Death_and_Recovered!$B:$B,$A67,Death_and_Recovered!$E:$E,$B67,Death_and_Recovered!$I:$I,T$1)),"0")))))</f>
        <v>0</v>
      </c>
      <c r="U67" s="15">
        <f>IF($B67="Confirmed",(COUNTIFS(Raw_Data!$C:$C,$A67,Raw_Data!$J:$J,U$1)),(IF($B67="Recovered",(COUNTIFS(Death_and_Recovered!$B:$B,$A67,Death_and_Recovered!$E:$E,$B67,Death_and_Recovered!$I:$I,U$1)),(IF($B67="Deceased",(COUNTIFS(Death_and_Recovered!$B:$B,$A67,Death_and_Recovered!$E:$E,$B67,Death_and_Recovered!$I:$I,U$1)),"0")))))</f>
        <v>0</v>
      </c>
      <c r="V67" s="15">
        <f>IF($B67="Confirmed",(COUNTIFS(Raw_Data!$C:$C,$A67,Raw_Data!$J:$J,V$1)),(IF($B67="Recovered",(COUNTIFS(Death_and_Recovered!$B:$B,$A67,Death_and_Recovered!$E:$E,$B67,Death_and_Recovered!$I:$I,V$1)),(IF($B67="Deceased",(COUNTIFS(Death_and_Recovered!$B:$B,$A67,Death_and_Recovered!$E:$E,$B67,Death_and_Recovered!$I:$I,V$1)),"0")))))</f>
        <v>0</v>
      </c>
      <c r="W67" s="15">
        <f>IF($B67="Confirmed",(COUNTIFS(Raw_Data!$C:$C,$A67,Raw_Data!$J:$J,W$1)),(IF($B67="Recovered",(COUNTIFS(Death_and_Recovered!$B:$B,$A67,Death_and_Recovered!$E:$E,$B67,Death_and_Recovered!$I:$I,W$1)),(IF($B67="Deceased",(COUNTIFS(Death_and_Recovered!$B:$B,$A67,Death_and_Recovered!$E:$E,$B67,Death_and_Recovered!$I:$I,W$1)),"0")))))</f>
        <v>0</v>
      </c>
      <c r="X67" s="15">
        <f>IF($B67="Confirmed",(COUNTIFS(Raw_Data!$C:$C,$A67,Raw_Data!$J:$J,X$1)),(IF($B67="Recovered",(COUNTIFS(Death_and_Recovered!$B:$B,$A67,Death_and_Recovered!$E:$E,$B67,Death_and_Recovered!$I:$I,X$1)),(IF($B67="Deceased",(COUNTIFS(Death_and_Recovered!$B:$B,$A67,Death_and_Recovered!$E:$E,$B67,Death_and_Recovered!$I:$I,X$1)),"0")))))</f>
        <v>3</v>
      </c>
      <c r="Y67" s="15">
        <f>IF($B67="Confirmed",(COUNTIFS(Raw_Data!$C:$C,$A67,Raw_Data!$J:$J,Y$1)),(IF($B67="Recovered",(COUNTIFS(Death_and_Recovered!$B:$B,$A67,Death_and_Recovered!$E:$E,$B67,Death_and_Recovered!$I:$I,Y$1)),(IF($B67="Deceased",(COUNTIFS(Death_and_Recovered!$B:$B,$A67,Death_and_Recovered!$E:$E,$B67,Death_and_Recovered!$I:$I,Y$1)),"0")))))</f>
        <v>6</v>
      </c>
      <c r="Z67" s="15">
        <f>IF($B67="Confirmed",(COUNTIFS(Raw_Data!$C:$C,$A67,Raw_Data!$J:$J,Z$1)),(IF($B67="Recovered",(COUNTIFS(Death_and_Recovered!$B:$B,$A67,Death_and_Recovered!$E:$E,$B67,Death_and_Recovered!$I:$I,Z$1)),(IF($B67="Deceased",(COUNTIFS(Death_and_Recovered!$B:$B,$A67,Death_and_Recovered!$E:$E,$B67,Death_and_Recovered!$I:$I,Z$1)),"0")))))</f>
        <v>0</v>
      </c>
      <c r="AA67" s="15">
        <f>IF($B67="Confirmed",(COUNTIFS(Raw_Data!$C:$C,$A67,Raw_Data!$J:$J,AA$1)),(IF($B67="Recovered",(COUNTIFS(Death_and_Recovered!$B:$B,$A67,Death_and_Recovered!$E:$E,$B67,Death_and_Recovered!$I:$I,AA$1)),(IF($B67="Deceased",(COUNTIFS(Death_and_Recovered!$B:$B,$A67,Death_and_Recovered!$E:$E,$B67,Death_and_Recovered!$I:$I,AA$1)),"0")))))</f>
        <v>0</v>
      </c>
      <c r="AB67" s="15">
        <f>IF($B67="Confirmed",(COUNTIFS(Raw_Data!$C:$C,$A67,Raw_Data!$J:$J,AB$1)),(IF($B67="Recovered",(COUNTIFS(Death_and_Recovered!$B:$B,$A67,Death_and_Recovered!$E:$E,$B67,Death_and_Recovered!$I:$I,AB$1)),(IF($B67="Deceased",(COUNTIFS(Death_and_Recovered!$B:$B,$A67,Death_and_Recovered!$E:$E,$B67,Death_and_Recovered!$I:$I,AB$1)),"0")))))</f>
        <v>0</v>
      </c>
      <c r="AC67" s="15">
        <f>IF($B67="Confirmed",(COUNTIFS(Raw_Data!$C:$C,$A67,Raw_Data!$J:$J,AC$1)),(IF($B67="Recovered",(COUNTIFS(Death_and_Recovered!$B:$B,$A67,Death_and_Recovered!$E:$E,$B67,Death_and_Recovered!$I:$I,AC$1)),(IF($B67="Deceased",(COUNTIFS(Death_and_Recovered!$B:$B,$A67,Death_and_Recovered!$E:$E,$B67,Death_and_Recovered!$I:$I,AC$1)),"0")))))</f>
        <v>0</v>
      </c>
      <c r="AD67" s="15">
        <f>IF($B67="Confirmed",(COUNTIFS(Raw_Data!$C:$C,$A67,Raw_Data!$J:$J,AD$1)),(IF($B67="Recovered",(COUNTIFS(Death_and_Recovered!$B:$B,$A67,Death_and_Recovered!$E:$E,$B67,Death_and_Recovered!$I:$I,AD$1)),(IF($B67="Deceased",(COUNTIFS(Death_and_Recovered!$B:$B,$A67,Death_and_Recovered!$E:$E,$B67,Death_and_Recovered!$I:$I,AD$1)),"0")))))</f>
        <v>0</v>
      </c>
      <c r="AE67" s="15">
        <f>IF($B67="Confirmed",(COUNTIFS(Raw_Data!$C:$C,$A67,Raw_Data!$J:$J,AE$1)),(IF($B67="Recovered",(COUNTIFS(Death_and_Recovered!$B:$B,$A67,Death_and_Recovered!$E:$E,$B67,Death_and_Recovered!$I:$I,AE$1)),(IF($B67="Deceased",(COUNTIFS(Death_and_Recovered!$B:$B,$A67,Death_and_Recovered!$E:$E,$B67,Death_and_Recovered!$I:$I,AE$1)),"0")))))</f>
        <v>0</v>
      </c>
      <c r="AF67" s="15">
        <f>IF($B67="Confirmed",(COUNTIFS(Raw_Data!$C:$C,$A67,Raw_Data!$J:$J,AF$1)),(IF($B67="Recovered",(COUNTIFS(Death_and_Recovered!$B:$B,$A67,Death_and_Recovered!$E:$E,$B67,Death_and_Recovered!$I:$I,AF$1)),(IF($B67="Deceased",(COUNTIFS(Death_and_Recovered!$B:$B,$A67,Death_and_Recovered!$E:$E,$B67,Death_and_Recovered!$I:$I,AF$1)),"0")))))</f>
        <v>0</v>
      </c>
      <c r="AG67" s="15">
        <f>IF($B67="Confirmed",(COUNTIFS(Raw_Data!$C:$C,$A67,Raw_Data!$J:$J,AG$1)),(IF($B67="Recovered",(COUNTIFS(Death_and_Recovered!$B:$B,$A67,Death_and_Recovered!$E:$E,$B67,Death_and_Recovered!$I:$I,AG$1)),(IF($B67="Deceased",(COUNTIFS(Death_and_Recovered!$B:$B,$A67,Death_and_Recovered!$E:$E,$B67,Death_and_Recovered!$I:$I,AG$1)),"0")))))</f>
        <v>1</v>
      </c>
      <c r="AH67" s="15">
        <f>IF($B67="Confirmed",(COUNTIFS(Raw_Data!$C:$C,$A67,Raw_Data!$J:$J,AH$1)),(IF($B67="Recovered",(COUNTIFS(Death_and_Recovered!$B:$B,$A67,Death_and_Recovered!$E:$E,$B67,Death_and_Recovered!$I:$I,AH$1)),(IF($B67="Deceased",(COUNTIFS(Death_and_Recovered!$B:$B,$A67,Death_and_Recovered!$E:$E,$B67,Death_and_Recovered!$I:$I,AH$1)),"0")))))</f>
        <v>0</v>
      </c>
      <c r="AI67" s="15">
        <f>IF($B67="Confirmed",(COUNTIFS(Raw_Data!$C:$C,$A67,Raw_Data!$J:$J,AI$1)),(IF($B67="Recovered",(COUNTIFS(Death_and_Recovered!$B:$B,$A67,Death_and_Recovered!$E:$E,$B67,Death_and_Recovered!$I:$I,AI$1)),(IF($B67="Deceased",(COUNTIFS(Death_and_Recovered!$B:$B,$A67,Death_and_Recovered!$E:$E,$B67,Death_and_Recovered!$I:$I,AI$1)),"0")))))</f>
        <v>2</v>
      </c>
      <c r="AJ67" s="15">
        <f>IF($B67="Confirmed",(COUNTIFS(Raw_Data!$C:$C,$A67,Raw_Data!$J:$J,AJ$1)),(IF($B67="Recovered",(COUNTIFS(Death_and_Recovered!$B:$B,$A67,Death_and_Recovered!$E:$E,$B67,Death_and_Recovered!$I:$I,AJ$1)),(IF($B67="Deceased",(COUNTIFS(Death_and_Recovered!$B:$B,$A67,Death_and_Recovered!$E:$E,$B67,Death_and_Recovered!$I:$I,AJ$1)),"0")))))</f>
        <v>0</v>
      </c>
      <c r="AK67" s="15">
        <f>IF($B67="Confirmed",(COUNTIFS(Raw_Data!$C:$C,$A67,Raw_Data!$J:$J,AK$1)),(IF($B67="Recovered",(COUNTIFS(Death_and_Recovered!$B:$B,$A67,Death_and_Recovered!$E:$E,$B67,Death_and_Recovered!$I:$I,AK$1)),(IF($B67="Deceased",(COUNTIFS(Death_and_Recovered!$B:$B,$A67,Death_and_Recovered!$E:$E,$B67,Death_and_Recovered!$I:$I,AK$1)),"0")))))</f>
        <v>0</v>
      </c>
      <c r="AL67" s="15">
        <f>IF($B67="Confirmed",(COUNTIFS(Raw_Data!$C:$C,$A67,Raw_Data!$J:$J,AL$1)),(IF($B67="Recovered",(COUNTIFS(Death_and_Recovered!$B:$B,$A67,Death_and_Recovered!$E:$E,$B67,Death_and_Recovered!$I:$I,AL$1)),(IF($B67="Deceased",(COUNTIFS(Death_and_Recovered!$B:$B,$A67,Death_and_Recovered!$E:$E,$B67,Death_and_Recovered!$I:$I,AL$1)),"0")))))</f>
        <v>0</v>
      </c>
      <c r="AM67" s="15">
        <f>IF($B67="Confirmed",(COUNTIFS(Raw_Data!$C:$C,$A67,Raw_Data!$J:$J,AM$1)),(IF($B67="Recovered",(COUNTIFS(Death_and_Recovered!$B:$B,$A67,Death_and_Recovered!$E:$E,$B67,Death_and_Recovered!$I:$I,AM$1)),(IF($B67="Deceased",(COUNTIFS(Death_and_Recovered!$B:$B,$A67,Death_and_Recovered!$E:$E,$B67,Death_and_Recovered!$I:$I,AM$1)),"0")))))</f>
        <v>0</v>
      </c>
      <c r="AN67" s="15">
        <f>IF($B67="Confirmed",(COUNTIFS(Raw_Data!$C:$C,$A67,Raw_Data!$J:$J,AN$1)),(IF($B67="Recovered",(COUNTIFS(Death_and_Recovered!$B:$B,$A67,Death_and_Recovered!$E:$E,$B67,Death_and_Recovered!$I:$I,AN$1)),(IF($B67="Deceased",(COUNTIFS(Death_and_Recovered!$B:$B,$A67,Death_and_Recovered!$E:$E,$B67,Death_and_Recovered!$I:$I,AN$1)),"0")))))</f>
        <v>0</v>
      </c>
    </row>
    <row r="68" spans="1:40" ht="15.75" customHeight="1">
      <c r="A68" s="199">
        <v>43926</v>
      </c>
      <c r="B68" s="86" t="s">
        <v>161</v>
      </c>
      <c r="C68" s="15">
        <f t="shared" si="1"/>
        <v>605</v>
      </c>
      <c r="D68" s="15">
        <f>IF($B68="Confirmed",(COUNTIFS(Raw_Data!$C:$C,$A68,Raw_Data!$J:$J,D$1)),(IF($B68="Recovered",(COUNTIFS(Death_and_Recovered!$B:$B,$A68,Death_and_Recovered!$E:$E,$B68,Death_and_Recovered!$I:$I,D$1)),(IF($B68="Deceased",(COUNTIFS(Death_and_Recovered!$B:$B,$A68,Death_and_Recovered!$E:$E,$B68,Death_and_Recovered!$I:$I,D$1)),"0")))))</f>
        <v>0</v>
      </c>
      <c r="E68" s="15">
        <f>IF($B68="Confirmed",(COUNTIFS(Raw_Data!$C:$C,$A68,Raw_Data!$J:$J,E$1)),(IF($B68="Recovered",(COUNTIFS(Death_and_Recovered!$B:$B,$A68,Death_and_Recovered!$E:$E,$B68,Death_and_Recovered!$I:$I,E$1)),(IF($B68="Deceased",(COUNTIFS(Death_and_Recovered!$B:$B,$A68,Death_and_Recovered!$E:$E,$B68,Death_and_Recovered!$I:$I,E$1)),"0")))))</f>
        <v>60</v>
      </c>
      <c r="F68" s="15">
        <f>IF($B68="Confirmed",(COUNTIFS(Raw_Data!$C:$C,$A68,Raw_Data!$J:$J,F$1)),(IF($B68="Recovered",(COUNTIFS(Death_and_Recovered!$B:$B,$A68,Death_and_Recovered!$E:$E,$B68,Death_and_Recovered!$I:$I,F$1)),(IF($B68="Deceased",(COUNTIFS(Death_and_Recovered!$B:$B,$A68,Death_and_Recovered!$E:$E,$B68,Death_and_Recovered!$I:$I,F$1)),"0")))))</f>
        <v>0</v>
      </c>
      <c r="G68" s="15">
        <f>IF($B68="Confirmed",(COUNTIFS(Raw_Data!$C:$C,$A68,Raw_Data!$J:$J,G$1)),(IF($B68="Recovered",(COUNTIFS(Death_and_Recovered!$B:$B,$A68,Death_and_Recovered!$E:$E,$B68,Death_and_Recovered!$I:$I,G$1)),(IF($B68="Deceased",(COUNTIFS(Death_and_Recovered!$B:$B,$A68,Death_and_Recovered!$E:$E,$B68,Death_and_Recovered!$I:$I,G$1)),"0")))))</f>
        <v>0</v>
      </c>
      <c r="H68" s="15">
        <f>IF($B68="Confirmed",(COUNTIFS(Raw_Data!$C:$C,$A68,Raw_Data!$J:$J,H$1)),(IF($B68="Recovered",(COUNTIFS(Death_and_Recovered!$B:$B,$A68,Death_and_Recovered!$E:$E,$B68,Death_and_Recovered!$I:$I,H$1)),(IF($B68="Deceased",(COUNTIFS(Death_and_Recovered!$B:$B,$A68,Death_and_Recovered!$E:$E,$B68,Death_and_Recovered!$I:$I,H$1)),"0")))))</f>
        <v>0</v>
      </c>
      <c r="I68" s="15">
        <f>IF($B68="Confirmed",(COUNTIFS(Raw_Data!$C:$C,$A68,Raw_Data!$J:$J,I$1)),(IF($B68="Recovered",(COUNTIFS(Death_and_Recovered!$B:$B,$A68,Death_and_Recovered!$E:$E,$B68,Death_and_Recovered!$I:$I,I$1)),(IF($B68="Deceased",(COUNTIFS(Death_and_Recovered!$B:$B,$A68,Death_and_Recovered!$E:$E,$B68,Death_and_Recovered!$I:$I,I$1)),"0")))))</f>
        <v>0</v>
      </c>
      <c r="J68" s="15">
        <f>IF($B68="Confirmed",(COUNTIFS(Raw_Data!$C:$C,$A68,Raw_Data!$J:$J,J$1)),(IF($B68="Recovered",(COUNTIFS(Death_and_Recovered!$B:$B,$A68,Death_and_Recovered!$E:$E,$B68,Death_and_Recovered!$I:$I,J$1)),(IF($B68="Deceased",(COUNTIFS(Death_and_Recovered!$B:$B,$A68,Death_and_Recovered!$E:$E,$B68,Death_and_Recovered!$I:$I,J$1)),"0")))))</f>
        <v>0</v>
      </c>
      <c r="K68" s="15">
        <f>IF($B68="Confirmed",(COUNTIFS(Raw_Data!$C:$C,$A68,Raw_Data!$J:$J,K$1)),(IF($B68="Recovered",(COUNTIFS(Death_and_Recovered!$B:$B,$A68,Death_and_Recovered!$E:$E,$B68,Death_and_Recovered!$I:$I,K$1)),(IF($B68="Deceased",(COUNTIFS(Death_and_Recovered!$B:$B,$A68,Death_and_Recovered!$E:$E,$B68,Death_and_Recovered!$I:$I,K$1)),"0")))))</f>
        <v>0</v>
      </c>
      <c r="L68" s="15">
        <f>IF($B68="Confirmed",(COUNTIFS(Raw_Data!$C:$C,$A68,Raw_Data!$J:$J,L$1)),(IF($B68="Recovered",(COUNTIFS(Death_and_Recovered!$B:$B,$A68,Death_and_Recovered!$E:$E,$B68,Death_and_Recovered!$I:$I,L$1)),(IF($B68="Deceased",(COUNTIFS(Death_and_Recovered!$B:$B,$A68,Death_and_Recovered!$E:$E,$B68,Death_and_Recovered!$I:$I,L$1)),"0")))))</f>
        <v>0</v>
      </c>
      <c r="M68" s="15">
        <f>IF($B68="Confirmed",(COUNTIFS(Raw_Data!$C:$C,$A68,Raw_Data!$J:$J,M$1)),(IF($B68="Recovered",(COUNTIFS(Death_and_Recovered!$B:$B,$A68,Death_and_Recovered!$E:$E,$B68,Death_and_Recovered!$I:$I,M$1)),(IF($B68="Deceased",(COUNTIFS(Death_and_Recovered!$B:$B,$A68,Death_and_Recovered!$E:$E,$B68,Death_and_Recovered!$I:$I,M$1)),"0")))))</f>
        <v>58</v>
      </c>
      <c r="N68" s="15">
        <f>IF($B68="Confirmed",(COUNTIFS(Raw_Data!$C:$C,$A68,Raw_Data!$J:$J,N$1)),(IF($B68="Recovered",(COUNTIFS(Death_and_Recovered!$B:$B,$A68,Death_and_Recovered!$E:$E,$B68,Death_and_Recovered!$I:$I,N$1)),(IF($B68="Deceased",(COUNTIFS(Death_and_Recovered!$B:$B,$A68,Death_and_Recovered!$E:$E,$B68,Death_and_Recovered!$I:$I,N$1)),"0")))))</f>
        <v>0</v>
      </c>
      <c r="O68" s="15">
        <f>IF($B68="Confirmed",(COUNTIFS(Raw_Data!$C:$C,$A68,Raw_Data!$J:$J,O$1)),(IF($B68="Recovered",(COUNTIFS(Death_and_Recovered!$B:$B,$A68,Death_and_Recovered!$E:$E,$B68,Death_and_Recovered!$I:$I,O$1)),(IF($B68="Deceased",(COUNTIFS(Death_and_Recovered!$B:$B,$A68,Death_and_Recovered!$E:$E,$B68,Death_and_Recovered!$I:$I,O$1)),"0")))))</f>
        <v>20</v>
      </c>
      <c r="P68" s="15">
        <f>IF($B68="Confirmed",(COUNTIFS(Raw_Data!$C:$C,$A68,Raw_Data!$J:$J,P$1)),(IF($B68="Recovered",(COUNTIFS(Death_and_Recovered!$B:$B,$A68,Death_and_Recovered!$E:$E,$B68,Death_and_Recovered!$I:$I,P$1)),(IF($B68="Deceased",(COUNTIFS(Death_and_Recovered!$B:$B,$A68,Death_and_Recovered!$E:$E,$B68,Death_and_Recovered!$I:$I,P$1)),"0")))))</f>
        <v>6</v>
      </c>
      <c r="Q68" s="15">
        <f>IF($B68="Confirmed",(COUNTIFS(Raw_Data!$C:$C,$A68,Raw_Data!$J:$J,Q$1)),(IF($B68="Recovered",(COUNTIFS(Death_and_Recovered!$B:$B,$A68,Death_and_Recovered!$E:$E,$B68,Death_and_Recovered!$I:$I,Q$1)),(IF($B68="Deceased",(COUNTIFS(Death_and_Recovered!$B:$B,$A68,Death_and_Recovered!$E:$E,$B68,Death_and_Recovered!$I:$I,Q$1)),"0")))))</f>
        <v>1</v>
      </c>
      <c r="R68" s="15">
        <f>IF($B68="Confirmed",(COUNTIFS(Raw_Data!$C:$C,$A68,Raw_Data!$J:$J,R$1)),(IF($B68="Recovered",(COUNTIFS(Death_and_Recovered!$B:$B,$A68,Death_and_Recovered!$E:$E,$B68,Death_and_Recovered!$I:$I,R$1)),(IF($B68="Deceased",(COUNTIFS(Death_and_Recovered!$B:$B,$A68,Death_and_Recovered!$E:$E,$B68,Death_and_Recovered!$I:$I,R$1)),"0")))))</f>
        <v>14</v>
      </c>
      <c r="S68" s="15">
        <f>IF($B68="Confirmed",(COUNTIFS(Raw_Data!$C:$C,$A68,Raw_Data!$J:$J,S$1)),(IF($B68="Recovered",(COUNTIFS(Death_and_Recovered!$B:$B,$A68,Death_and_Recovered!$E:$E,$B68,Death_and_Recovered!$I:$I,S$1)),(IF($B68="Deceased",(COUNTIFS(Death_and_Recovered!$B:$B,$A68,Death_and_Recovered!$E:$E,$B68,Death_and_Recovered!$I:$I,S$1)),"0")))))</f>
        <v>1</v>
      </c>
      <c r="T68" s="15">
        <f>IF($B68="Confirmed",(COUNTIFS(Raw_Data!$C:$C,$A68,Raw_Data!$J:$J,T$1)),(IF($B68="Recovered",(COUNTIFS(Death_and_Recovered!$B:$B,$A68,Death_and_Recovered!$E:$E,$B68,Death_and_Recovered!$I:$I,T$1)),(IF($B68="Deceased",(COUNTIFS(Death_and_Recovered!$B:$B,$A68,Death_and_Recovered!$E:$E,$B68,Death_and_Recovered!$I:$I,T$1)),"0")))))</f>
        <v>7</v>
      </c>
      <c r="U68" s="15">
        <f>IF($B68="Confirmed",(COUNTIFS(Raw_Data!$C:$C,$A68,Raw_Data!$J:$J,U$1)),(IF($B68="Recovered",(COUNTIFS(Death_and_Recovered!$B:$B,$A68,Death_and_Recovered!$E:$E,$B68,Death_and_Recovered!$I:$I,U$1)),(IF($B68="Deceased",(COUNTIFS(Death_and_Recovered!$B:$B,$A68,Death_and_Recovered!$E:$E,$B68,Death_and_Recovered!$I:$I,U$1)),"0")))))</f>
        <v>8</v>
      </c>
      <c r="V68" s="15">
        <f>IF($B68="Confirmed",(COUNTIFS(Raw_Data!$C:$C,$A68,Raw_Data!$J:$J,V$1)),(IF($B68="Recovered",(COUNTIFS(Death_and_Recovered!$B:$B,$A68,Death_and_Recovered!$E:$E,$B68,Death_and_Recovered!$I:$I,V$1)),(IF($B68="Deceased",(COUNTIFS(Death_and_Recovered!$B:$B,$A68,Death_and_Recovered!$E:$E,$B68,Death_and_Recovered!$I:$I,V$1)),"0")))))</f>
        <v>0</v>
      </c>
      <c r="W68" s="15">
        <f>IF($B68="Confirmed",(COUNTIFS(Raw_Data!$C:$C,$A68,Raw_Data!$J:$J,W$1)),(IF($B68="Recovered",(COUNTIFS(Death_and_Recovered!$B:$B,$A68,Death_and_Recovered!$E:$E,$B68,Death_and_Recovered!$I:$I,W$1)),(IF($B68="Deceased",(COUNTIFS(Death_and_Recovered!$B:$B,$A68,Death_and_Recovered!$E:$E,$B68,Death_and_Recovered!$I:$I,W$1)),"0")))))</f>
        <v>0</v>
      </c>
      <c r="X68" s="15">
        <f>IF($B68="Confirmed",(COUNTIFS(Raw_Data!$C:$C,$A68,Raw_Data!$J:$J,X$1)),(IF($B68="Recovered",(COUNTIFS(Death_and_Recovered!$B:$B,$A68,Death_and_Recovered!$E:$E,$B68,Death_and_Recovered!$I:$I,X$1)),(IF($B68="Deceased",(COUNTIFS(Death_and_Recovered!$B:$B,$A68,Death_and_Recovered!$E:$E,$B68,Death_and_Recovered!$I:$I,X$1)),"0")))))</f>
        <v>14</v>
      </c>
      <c r="Y68" s="15">
        <f>IF($B68="Confirmed",(COUNTIFS(Raw_Data!$C:$C,$A68,Raw_Data!$J:$J,Y$1)),(IF($B68="Recovered",(COUNTIFS(Death_and_Recovered!$B:$B,$A68,Death_and_Recovered!$E:$E,$B68,Death_and_Recovered!$I:$I,Y$1)),(IF($B68="Deceased",(COUNTIFS(Death_and_Recovered!$B:$B,$A68,Death_and_Recovered!$E:$E,$B68,Death_and_Recovered!$I:$I,Y$1)),"0")))))</f>
        <v>112</v>
      </c>
      <c r="Z68" s="15">
        <f>IF($B68="Confirmed",(COUNTIFS(Raw_Data!$C:$C,$A68,Raw_Data!$J:$J,Z$1)),(IF($B68="Recovered",(COUNTIFS(Death_and_Recovered!$B:$B,$A68,Death_and_Recovered!$E:$E,$B68,Death_and_Recovered!$I:$I,Z$1)),(IF($B68="Deceased",(COUNTIFS(Death_and_Recovered!$B:$B,$A68,Death_and_Recovered!$E:$E,$B68,Death_and_Recovered!$I:$I,Z$1)),"0")))))</f>
        <v>0</v>
      </c>
      <c r="AA68" s="15">
        <f>IF($B68="Confirmed",(COUNTIFS(Raw_Data!$C:$C,$A68,Raw_Data!$J:$J,AA$1)),(IF($B68="Recovered",(COUNTIFS(Death_and_Recovered!$B:$B,$A68,Death_and_Recovered!$E:$E,$B68,Death_and_Recovered!$I:$I,AA$1)),(IF($B68="Deceased",(COUNTIFS(Death_and_Recovered!$B:$B,$A68,Death_and_Recovered!$E:$E,$B68,Death_and_Recovered!$I:$I,AA$1)),"0")))))</f>
        <v>0</v>
      </c>
      <c r="AB68" s="15">
        <f>IF($B68="Confirmed",(COUNTIFS(Raw_Data!$C:$C,$A68,Raw_Data!$J:$J,AB$1)),(IF($B68="Recovered",(COUNTIFS(Death_and_Recovered!$B:$B,$A68,Death_and_Recovered!$E:$E,$B68,Death_and_Recovered!$I:$I,AB$1)),(IF($B68="Deceased",(COUNTIFS(Death_and_Recovered!$B:$B,$A68,Death_and_Recovered!$E:$E,$B68,Death_and_Recovered!$I:$I,AB$1)),"0")))))</f>
        <v>0</v>
      </c>
      <c r="AC68" s="15">
        <f>IF($B68="Confirmed",(COUNTIFS(Raw_Data!$C:$C,$A68,Raw_Data!$J:$J,AC$1)),(IF($B68="Recovered",(COUNTIFS(Death_and_Recovered!$B:$B,$A68,Death_and_Recovered!$E:$E,$B68,Death_and_Recovered!$I:$I,AC$1)),(IF($B68="Deceased",(COUNTIFS(Death_and_Recovered!$B:$B,$A68,Death_and_Recovered!$E:$E,$B68,Death_and_Recovered!$I:$I,AC$1)),"0")))))</f>
        <v>0</v>
      </c>
      <c r="AD68" s="15">
        <f>IF($B68="Confirmed",(COUNTIFS(Raw_Data!$C:$C,$A68,Raw_Data!$J:$J,AD$1)),(IF($B68="Recovered",(COUNTIFS(Death_and_Recovered!$B:$B,$A68,Death_and_Recovered!$E:$E,$B68,Death_and_Recovered!$I:$I,AD$1)),(IF($B68="Deceased",(COUNTIFS(Death_and_Recovered!$B:$B,$A68,Death_and_Recovered!$E:$E,$B68,Death_and_Recovered!$I:$I,AD$1)),"0")))))</f>
        <v>18</v>
      </c>
      <c r="AE68" s="15">
        <f>IF($B68="Confirmed",(COUNTIFS(Raw_Data!$C:$C,$A68,Raw_Data!$J:$J,AE$1)),(IF($B68="Recovered",(COUNTIFS(Death_and_Recovered!$B:$B,$A68,Death_and_Recovered!$E:$E,$B68,Death_and_Recovered!$I:$I,AE$1)),(IF($B68="Deceased",(COUNTIFS(Death_and_Recovered!$B:$B,$A68,Death_and_Recovered!$E:$E,$B68,Death_and_Recovered!$I:$I,AE$1)),"0")))))</f>
        <v>0</v>
      </c>
      <c r="AF68" s="15">
        <f>IF($B68="Confirmed",(COUNTIFS(Raw_Data!$C:$C,$A68,Raw_Data!$J:$J,AF$1)),(IF($B68="Recovered",(COUNTIFS(Death_and_Recovered!$B:$B,$A68,Death_and_Recovered!$E:$E,$B68,Death_and_Recovered!$I:$I,AF$1)),(IF($B68="Deceased",(COUNTIFS(Death_and_Recovered!$B:$B,$A68,Death_and_Recovered!$E:$E,$B68,Death_and_Recovered!$I:$I,AF$1)),"0")))))</f>
        <v>3</v>
      </c>
      <c r="AG68" s="15">
        <f>IF($B68="Confirmed",(COUNTIFS(Raw_Data!$C:$C,$A68,Raw_Data!$J:$J,AG$1)),(IF($B68="Recovered",(COUNTIFS(Death_and_Recovered!$B:$B,$A68,Death_and_Recovered!$E:$E,$B68,Death_and_Recovered!$I:$I,AG$1)),(IF($B68="Deceased",(COUNTIFS(Death_and_Recovered!$B:$B,$A68,Death_and_Recovered!$E:$E,$B68,Death_and_Recovered!$I:$I,AG$1)),"0")))))</f>
        <v>60</v>
      </c>
      <c r="AH68" s="15">
        <f>IF($B68="Confirmed",(COUNTIFS(Raw_Data!$C:$C,$A68,Raw_Data!$J:$J,AH$1)),(IF($B68="Recovered",(COUNTIFS(Death_and_Recovered!$B:$B,$A68,Death_and_Recovered!$E:$E,$B68,Death_and_Recovered!$I:$I,AH$1)),(IF($B68="Deceased",(COUNTIFS(Death_and_Recovered!$B:$B,$A68,Death_and_Recovered!$E:$E,$B68,Death_and_Recovered!$I:$I,AH$1)),"0")))))</f>
        <v>0</v>
      </c>
      <c r="AI68" s="15">
        <f>IF($B68="Confirmed",(COUNTIFS(Raw_Data!$C:$C,$A68,Raw_Data!$J:$J,AI$1)),(IF($B68="Recovered",(COUNTIFS(Death_and_Recovered!$B:$B,$A68,Death_and_Recovered!$E:$E,$B68,Death_and_Recovered!$I:$I,AI$1)),(IF($B68="Deceased",(COUNTIFS(Death_and_Recovered!$B:$B,$A68,Death_and_Recovered!$E:$E,$B68,Death_and_Recovered!$I:$I,AI$1)),"0")))))</f>
        <v>86</v>
      </c>
      <c r="AJ68" s="15">
        <f>IF($B68="Confirmed",(COUNTIFS(Raw_Data!$C:$C,$A68,Raw_Data!$J:$J,AJ$1)),(IF($B68="Recovered",(COUNTIFS(Death_and_Recovered!$B:$B,$A68,Death_and_Recovered!$E:$E,$B68,Death_and_Recovered!$I:$I,AJ$1)),(IF($B68="Deceased",(COUNTIFS(Death_and_Recovered!$B:$B,$A68,Death_and_Recovered!$E:$E,$B68,Death_and_Recovered!$I:$I,AJ$1)),"0")))))</f>
        <v>62</v>
      </c>
      <c r="AK68" s="15">
        <f>IF($B68="Confirmed",(COUNTIFS(Raw_Data!$C:$C,$A68,Raw_Data!$J:$J,AK$1)),(IF($B68="Recovered",(COUNTIFS(Death_and_Recovered!$B:$B,$A68,Death_and_Recovered!$E:$E,$B68,Death_and_Recovered!$I:$I,AK$1)),(IF($B68="Deceased",(COUNTIFS(Death_and_Recovered!$B:$B,$A68,Death_and_Recovered!$E:$E,$B68,Death_and_Recovered!$I:$I,AK$1)),"0")))))</f>
        <v>0</v>
      </c>
      <c r="AL68" s="15">
        <f>IF($B68="Confirmed",(COUNTIFS(Raw_Data!$C:$C,$A68,Raw_Data!$J:$J,AL$1)),(IF($B68="Recovered",(COUNTIFS(Death_and_Recovered!$B:$B,$A68,Death_and_Recovered!$E:$E,$B68,Death_and_Recovered!$I:$I,AL$1)),(IF($B68="Deceased",(COUNTIFS(Death_and_Recovered!$B:$B,$A68,Death_and_Recovered!$E:$E,$B68,Death_and_Recovered!$I:$I,AL$1)),"0")))))</f>
        <v>44</v>
      </c>
      <c r="AM68" s="15">
        <f>IF($B68="Confirmed",(COUNTIFS(Raw_Data!$C:$C,$A68,Raw_Data!$J:$J,AM$1)),(IF($B68="Recovered",(COUNTIFS(Death_and_Recovered!$B:$B,$A68,Death_and_Recovered!$E:$E,$B68,Death_and_Recovered!$I:$I,AM$1)),(IF($B68="Deceased",(COUNTIFS(Death_and_Recovered!$B:$B,$A68,Death_and_Recovered!$E:$E,$B68,Death_and_Recovered!$I:$I,AM$1)),"0")))))</f>
        <v>4</v>
      </c>
      <c r="AN68" s="15">
        <f>IF($B68="Confirmed",(COUNTIFS(Raw_Data!$C:$C,$A68,Raw_Data!$J:$J,AN$1)),(IF($B68="Recovered",(COUNTIFS(Death_and_Recovered!$B:$B,$A68,Death_and_Recovered!$E:$E,$B68,Death_and_Recovered!$I:$I,AN$1)),(IF($B68="Deceased",(COUNTIFS(Death_and_Recovered!$B:$B,$A68,Death_and_Recovered!$E:$E,$B68,Death_and_Recovered!$I:$I,AN$1)),"0")))))</f>
        <v>27</v>
      </c>
    </row>
    <row r="69" spans="1:40" ht="16.5" customHeight="1">
      <c r="A69" s="199">
        <v>43926</v>
      </c>
      <c r="B69" s="86" t="s">
        <v>51</v>
      </c>
      <c r="C69" s="15">
        <f t="shared" si="1"/>
        <v>44</v>
      </c>
      <c r="D69" s="15">
        <f>IF($B69="Confirmed",(COUNTIFS(Raw_Data!$C:$C,$A69,Raw_Data!$J:$J,D$1)),(IF($B69="Recovered",(COUNTIFS(Death_and_Recovered!$B:$B,$A69,Death_and_Recovered!$E:$E,$B69,Death_and_Recovered!$I:$I,D$1)),(IF($B69="Deceased",(COUNTIFS(Death_and_Recovered!$B:$B,$A69,Death_and_Recovered!$E:$E,$B69,Death_and_Recovered!$I:$I,D$1)),"0")))))</f>
        <v>0</v>
      </c>
      <c r="E69" s="15">
        <f>IF($B69="Confirmed",(COUNTIFS(Raw_Data!$C:$C,$A69,Raw_Data!$J:$J,E$1)),(IF($B69="Recovered",(COUNTIFS(Death_and_Recovered!$B:$B,$A69,Death_and_Recovered!$E:$E,$B69,Death_and_Recovered!$I:$I,E$1)),(IF($B69="Deceased",(COUNTIFS(Death_and_Recovered!$B:$B,$A69,Death_and_Recovered!$E:$E,$B69,Death_and_Recovered!$I:$I,E$1)),"0")))))</f>
        <v>3</v>
      </c>
      <c r="F69" s="15">
        <f>IF($B69="Confirmed",(COUNTIFS(Raw_Data!$C:$C,$A69,Raw_Data!$J:$J,F$1)),(IF($B69="Recovered",(COUNTIFS(Death_and_Recovered!$B:$B,$A69,Death_and_Recovered!$E:$E,$B69,Death_and_Recovered!$I:$I,F$1)),(IF($B69="Deceased",(COUNTIFS(Death_and_Recovered!$B:$B,$A69,Death_and_Recovered!$E:$E,$B69,Death_and_Recovered!$I:$I,F$1)),"0")))))</f>
        <v>0</v>
      </c>
      <c r="G69" s="15">
        <f>IF($B69="Confirmed",(COUNTIFS(Raw_Data!$C:$C,$A69,Raw_Data!$J:$J,G$1)),(IF($B69="Recovered",(COUNTIFS(Death_and_Recovered!$B:$B,$A69,Death_and_Recovered!$E:$E,$B69,Death_and_Recovered!$I:$I,G$1)),(IF($B69="Deceased",(COUNTIFS(Death_and_Recovered!$B:$B,$A69,Death_and_Recovered!$E:$E,$B69,Death_and_Recovered!$I:$I,G$1)),"0")))))</f>
        <v>0</v>
      </c>
      <c r="H69" s="15">
        <f>IF($B69="Confirmed",(COUNTIFS(Raw_Data!$C:$C,$A69,Raw_Data!$J:$J,H$1)),(IF($B69="Recovered",(COUNTIFS(Death_and_Recovered!$B:$B,$A69,Death_and_Recovered!$E:$E,$B69,Death_and_Recovered!$I:$I,H$1)),(IF($B69="Deceased",(COUNTIFS(Death_and_Recovered!$B:$B,$A69,Death_and_Recovered!$E:$E,$B69,Death_and_Recovered!$I:$I,H$1)),"0")))))</f>
        <v>0</v>
      </c>
      <c r="I69" s="15">
        <f>IF($B69="Confirmed",(COUNTIFS(Raw_Data!$C:$C,$A69,Raw_Data!$J:$J,I$1)),(IF($B69="Recovered",(COUNTIFS(Death_and_Recovered!$B:$B,$A69,Death_and_Recovered!$E:$E,$B69,Death_and_Recovered!$I:$I,I$1)),(IF($B69="Deceased",(COUNTIFS(Death_and_Recovered!$B:$B,$A69,Death_and_Recovered!$E:$E,$B69,Death_and_Recovered!$I:$I,I$1)),"0")))))</f>
        <v>2</v>
      </c>
      <c r="J69" s="15">
        <f>IF($B69="Confirmed",(COUNTIFS(Raw_Data!$C:$C,$A69,Raw_Data!$J:$J,J$1)),(IF($B69="Recovered",(COUNTIFS(Death_and_Recovered!$B:$B,$A69,Death_and_Recovered!$E:$E,$B69,Death_and_Recovered!$I:$I,J$1)),(IF($B69="Deceased",(COUNTIFS(Death_and_Recovered!$B:$B,$A69,Death_and_Recovered!$E:$E,$B69,Death_and_Recovered!$I:$I,J$1)),"0")))))</f>
        <v>5</v>
      </c>
      <c r="K69" s="15">
        <f>IF($B69="Confirmed",(COUNTIFS(Raw_Data!$C:$C,$A69,Raw_Data!$J:$J,K$1)),(IF($B69="Recovered",(COUNTIFS(Death_and_Recovered!$B:$B,$A69,Death_and_Recovered!$E:$E,$B69,Death_and_Recovered!$I:$I,K$1)),(IF($B69="Deceased",(COUNTIFS(Death_and_Recovered!$B:$B,$A69,Death_and_Recovered!$E:$E,$B69,Death_and_Recovered!$I:$I,K$1)),"0")))))</f>
        <v>0</v>
      </c>
      <c r="L69" s="15">
        <f>IF($B69="Confirmed",(COUNTIFS(Raw_Data!$C:$C,$A69,Raw_Data!$J:$J,L$1)),(IF($B69="Recovered",(COUNTIFS(Death_and_Recovered!$B:$B,$A69,Death_and_Recovered!$E:$E,$B69,Death_and_Recovered!$I:$I,L$1)),(IF($B69="Deceased",(COUNTIFS(Death_and_Recovered!$B:$B,$A69,Death_and_Recovered!$E:$E,$B69,Death_and_Recovered!$I:$I,L$1)),"0")))))</f>
        <v>0</v>
      </c>
      <c r="M69" s="15">
        <f>IF($B69="Confirmed",(COUNTIFS(Raw_Data!$C:$C,$A69,Raw_Data!$J:$J,M$1)),(IF($B69="Recovered",(COUNTIFS(Death_and_Recovered!$B:$B,$A69,Death_and_Recovered!$E:$E,$B69,Death_and_Recovered!$I:$I,M$1)),(IF($B69="Deceased",(COUNTIFS(Death_and_Recovered!$B:$B,$A69,Death_and_Recovered!$E:$E,$B69,Death_and_Recovered!$I:$I,M$1)),"0")))))</f>
        <v>0</v>
      </c>
      <c r="N69" s="15">
        <f>IF($B69="Confirmed",(COUNTIFS(Raw_Data!$C:$C,$A69,Raw_Data!$J:$J,N$1)),(IF($B69="Recovered",(COUNTIFS(Death_and_Recovered!$B:$B,$A69,Death_and_Recovered!$E:$E,$B69,Death_and_Recovered!$I:$I,N$1)),(IF($B69="Deceased",(COUNTIFS(Death_and_Recovered!$B:$B,$A69,Death_and_Recovered!$E:$E,$B69,Death_and_Recovered!$I:$I,N$1)),"0")))))</f>
        <v>0</v>
      </c>
      <c r="O69" s="15">
        <f>IF($B69="Confirmed",(COUNTIFS(Raw_Data!$C:$C,$A69,Raw_Data!$J:$J,O$1)),(IF($B69="Recovered",(COUNTIFS(Death_and_Recovered!$B:$B,$A69,Death_and_Recovered!$E:$E,$B69,Death_and_Recovered!$I:$I,O$1)),(IF($B69="Deceased",(COUNTIFS(Death_and_Recovered!$B:$B,$A69,Death_and_Recovered!$E:$E,$B69,Death_and_Recovered!$I:$I,O$1)),"0")))))</f>
        <v>8</v>
      </c>
      <c r="P69" s="86">
        <v>1</v>
      </c>
      <c r="Q69" s="15">
        <f>IF($B69="Confirmed",(COUNTIFS(Raw_Data!$C:$C,$A69,Raw_Data!$J:$J,Q$1)),(IF($B69="Recovered",(COUNTIFS(Death_and_Recovered!$B:$B,$A69,Death_and_Recovered!$E:$E,$B69,Death_and_Recovered!$I:$I,Q$1)),(IF($B69="Deceased",(COUNTIFS(Death_and_Recovered!$B:$B,$A69,Death_and_Recovered!$E:$E,$B69,Death_and_Recovered!$I:$I,Q$1)),"0")))))</f>
        <v>0</v>
      </c>
      <c r="R69" s="15">
        <f>IF($B69="Confirmed",(COUNTIFS(Raw_Data!$C:$C,$A69,Raw_Data!$J:$J,R$1)),(IF($B69="Recovered",(COUNTIFS(Death_and_Recovered!$B:$B,$A69,Death_and_Recovered!$E:$E,$B69,Death_and_Recovered!$I:$I,R$1)),(IF($B69="Deceased",(COUNTIFS(Death_and_Recovered!$B:$B,$A69,Death_and_Recovered!$E:$E,$B69,Death_and_Recovered!$I:$I,R$1)),"0")))))</f>
        <v>1</v>
      </c>
      <c r="S69" s="15">
        <f>IF($B69="Confirmed",(COUNTIFS(Raw_Data!$C:$C,$A69,Raw_Data!$J:$J,S$1)),(IF($B69="Recovered",(COUNTIFS(Death_and_Recovered!$B:$B,$A69,Death_and_Recovered!$E:$E,$B69,Death_and_Recovered!$I:$I,S$1)),(IF($B69="Deceased",(COUNTIFS(Death_and_Recovered!$B:$B,$A69,Death_and_Recovered!$E:$E,$B69,Death_and_Recovered!$I:$I,S$1)),"0")))))</f>
        <v>0</v>
      </c>
      <c r="T69" s="15">
        <f>IF($B69="Confirmed",(COUNTIFS(Raw_Data!$C:$C,$A69,Raw_Data!$J:$J,T$1)),(IF($B69="Recovered",(COUNTIFS(Death_and_Recovered!$B:$B,$A69,Death_and_Recovered!$E:$E,$B69,Death_and_Recovered!$I:$I,T$1)),(IF($B69="Deceased",(COUNTIFS(Death_and_Recovered!$B:$B,$A69,Death_and_Recovered!$E:$E,$B69,Death_and_Recovered!$I:$I,T$1)),"0")))))</f>
        <v>1</v>
      </c>
      <c r="U69" s="15">
        <f>IF($B69="Confirmed",(COUNTIFS(Raw_Data!$C:$C,$A69,Raw_Data!$J:$J,U$1)),(IF($B69="Recovered",(COUNTIFS(Death_and_Recovered!$B:$B,$A69,Death_and_Recovered!$E:$E,$B69,Death_and_Recovered!$I:$I,U$1)),(IF($B69="Deceased",(COUNTIFS(Death_and_Recovered!$B:$B,$A69,Death_and_Recovered!$E:$E,$B69,Death_and_Recovered!$I:$I,U$1)),"0")))))</f>
        <v>6</v>
      </c>
      <c r="V69" s="15">
        <f>IF($B69="Confirmed",(COUNTIFS(Raw_Data!$C:$C,$A69,Raw_Data!$J:$J,V$1)),(IF($B69="Recovered",(COUNTIFS(Death_and_Recovered!$B:$B,$A69,Death_and_Recovered!$E:$E,$B69,Death_and_Recovered!$I:$I,V$1)),(IF($B69="Deceased",(COUNTIFS(Death_and_Recovered!$B:$B,$A69,Death_and_Recovered!$E:$E,$B69,Death_and_Recovered!$I:$I,V$1)),"0")))))</f>
        <v>0</v>
      </c>
      <c r="W69" s="15">
        <f>IF($B69="Confirmed",(COUNTIFS(Raw_Data!$C:$C,$A69,Raw_Data!$J:$J,W$1)),(IF($B69="Recovered",(COUNTIFS(Death_and_Recovered!$B:$B,$A69,Death_and_Recovered!$E:$E,$B69,Death_and_Recovered!$I:$I,W$1)),(IF($B69="Deceased",(COUNTIFS(Death_and_Recovered!$B:$B,$A69,Death_and_Recovered!$E:$E,$B69,Death_and_Recovered!$I:$I,W$1)),"0")))))</f>
        <v>0</v>
      </c>
      <c r="X69" s="15">
        <f>IF($B69="Confirmed",(COUNTIFS(Raw_Data!$C:$C,$A69,Raw_Data!$J:$J,X$1)),(IF($B69="Recovered",(COUNTIFS(Death_and_Recovered!$B:$B,$A69,Death_and_Recovered!$E:$E,$B69,Death_and_Recovered!$I:$I,X$1)),(IF($B69="Deceased",(COUNTIFS(Death_and_Recovered!$B:$B,$A69,Death_and_Recovered!$E:$E,$B69,Death_and_Recovered!$I:$I,X$1)),"0")))))</f>
        <v>3</v>
      </c>
      <c r="Y69" s="15">
        <f>IF($B69="Confirmed",(COUNTIFS(Raw_Data!$C:$C,$A69,Raw_Data!$J:$J,Y$1)),(IF($B69="Recovered",(COUNTIFS(Death_and_Recovered!$B:$B,$A69,Death_and_Recovered!$E:$E,$B69,Death_and_Recovered!$I:$I,Y$1)),(IF($B69="Deceased",(COUNTIFS(Death_and_Recovered!$B:$B,$A69,Death_and_Recovered!$E:$E,$B69,Death_and_Recovered!$I:$I,Y$1)),"0")))))</f>
        <v>4</v>
      </c>
      <c r="Z69" s="15">
        <f>IF($B69="Confirmed",(COUNTIFS(Raw_Data!$C:$C,$A69,Raw_Data!$J:$J,Z$1)),(IF($B69="Recovered",(COUNTIFS(Death_and_Recovered!$B:$B,$A69,Death_and_Recovered!$E:$E,$B69,Death_and_Recovered!$I:$I,Z$1)),(IF($B69="Deceased",(COUNTIFS(Death_and_Recovered!$B:$B,$A69,Death_and_Recovered!$E:$E,$B69,Death_and_Recovered!$I:$I,Z$1)),"0")))))</f>
        <v>0</v>
      </c>
      <c r="AA69" s="15">
        <f>IF($B69="Confirmed",(COUNTIFS(Raw_Data!$C:$C,$A69,Raw_Data!$J:$J,AA$1)),(IF($B69="Recovered",(COUNTIFS(Death_and_Recovered!$B:$B,$A69,Death_and_Recovered!$E:$E,$B69,Death_and_Recovered!$I:$I,AA$1)),(IF($B69="Deceased",(COUNTIFS(Death_and_Recovered!$B:$B,$A69,Death_and_Recovered!$E:$E,$B69,Death_and_Recovered!$I:$I,AA$1)),"0")))))</f>
        <v>0</v>
      </c>
      <c r="AB69" s="15">
        <f>IF($B69="Confirmed",(COUNTIFS(Raw_Data!$C:$C,$A69,Raw_Data!$J:$J,AB$1)),(IF($B69="Recovered",(COUNTIFS(Death_and_Recovered!$B:$B,$A69,Death_and_Recovered!$E:$E,$B69,Death_and_Recovered!$I:$I,AB$1)),(IF($B69="Deceased",(COUNTIFS(Death_and_Recovered!$B:$B,$A69,Death_and_Recovered!$E:$E,$B69,Death_and_Recovered!$I:$I,AB$1)),"0")))))</f>
        <v>0</v>
      </c>
      <c r="AC69" s="15">
        <f>IF($B69="Confirmed",(COUNTIFS(Raw_Data!$C:$C,$A69,Raw_Data!$J:$J,AC$1)),(IF($B69="Recovered",(COUNTIFS(Death_and_Recovered!$B:$B,$A69,Death_and_Recovered!$E:$E,$B69,Death_and_Recovered!$I:$I,AC$1)),(IF($B69="Deceased",(COUNTIFS(Death_and_Recovered!$B:$B,$A69,Death_and_Recovered!$E:$E,$B69,Death_and_Recovered!$I:$I,AC$1)),"0")))))</f>
        <v>0</v>
      </c>
      <c r="AD69" s="15">
        <f>IF($B69="Confirmed",(COUNTIFS(Raw_Data!$C:$C,$A69,Raw_Data!$J:$J,AD$1)),(IF($B69="Recovered",(COUNTIFS(Death_and_Recovered!$B:$B,$A69,Death_and_Recovered!$E:$E,$B69,Death_and_Recovered!$I:$I,AD$1)),(IF($B69="Deceased",(COUNTIFS(Death_and_Recovered!$B:$B,$A69,Death_and_Recovered!$E:$E,$B69,Death_and_Recovered!$I:$I,AD$1)),"0")))))</f>
        <v>0</v>
      </c>
      <c r="AE69" s="15">
        <f>IF($B69="Confirmed",(COUNTIFS(Raw_Data!$C:$C,$A69,Raw_Data!$J:$J,AE$1)),(IF($B69="Recovered",(COUNTIFS(Death_and_Recovered!$B:$B,$A69,Death_and_Recovered!$E:$E,$B69,Death_and_Recovered!$I:$I,AE$1)),(IF($B69="Deceased",(COUNTIFS(Death_and_Recovered!$B:$B,$A69,Death_and_Recovered!$E:$E,$B69,Death_and_Recovered!$I:$I,AE$1)),"0")))))</f>
        <v>0</v>
      </c>
      <c r="AF69" s="15">
        <f>IF($B69="Confirmed",(COUNTIFS(Raw_Data!$C:$C,$A69,Raw_Data!$J:$J,AF$1)),(IF($B69="Recovered",(COUNTIFS(Death_and_Recovered!$B:$B,$A69,Death_and_Recovered!$E:$E,$B69,Death_and_Recovered!$I:$I,AF$1)),(IF($B69="Deceased",(COUNTIFS(Death_and_Recovered!$B:$B,$A69,Death_and_Recovered!$E:$E,$B69,Death_and_Recovered!$I:$I,AF$1)),"0")))))</f>
        <v>1</v>
      </c>
      <c r="AG69" s="15">
        <f>IF($B69="Confirmed",(COUNTIFS(Raw_Data!$C:$C,$A69,Raw_Data!$J:$J,AG$1)),(IF($B69="Recovered",(COUNTIFS(Death_and_Recovered!$B:$B,$A69,Death_and_Recovered!$E:$E,$B69,Death_and_Recovered!$I:$I,AG$1)),(IF($B69="Deceased",(COUNTIFS(Death_and_Recovered!$B:$B,$A69,Death_and_Recovered!$E:$E,$B69,Death_and_Recovered!$I:$I,AG$1)),"0")))))</f>
        <v>0</v>
      </c>
      <c r="AH69" s="15">
        <f>IF($B69="Confirmed",(COUNTIFS(Raw_Data!$C:$C,$A69,Raw_Data!$J:$J,AH$1)),(IF($B69="Recovered",(COUNTIFS(Death_and_Recovered!$B:$B,$A69,Death_and_Recovered!$E:$E,$B69,Death_and_Recovered!$I:$I,AH$1)),(IF($B69="Deceased",(COUNTIFS(Death_and_Recovered!$B:$B,$A69,Death_and_Recovered!$E:$E,$B69,Death_and_Recovered!$I:$I,AH$1)),"0")))))</f>
        <v>0</v>
      </c>
      <c r="AI69" s="15">
        <f>IF($B69="Confirmed",(COUNTIFS(Raw_Data!$C:$C,$A69,Raw_Data!$J:$J,AI$1)),(IF($B69="Recovered",(COUNTIFS(Death_and_Recovered!$B:$B,$A69,Death_and_Recovered!$E:$E,$B69,Death_and_Recovered!$I:$I,AI$1)),(IF($B69="Deceased",(COUNTIFS(Death_and_Recovered!$B:$B,$A69,Death_and_Recovered!$E:$E,$B69,Death_and_Recovered!$I:$I,AI$1)),"0")))))</f>
        <v>0</v>
      </c>
      <c r="AJ69" s="15">
        <f>IF($B69="Confirmed",(COUNTIFS(Raw_Data!$C:$C,$A69,Raw_Data!$J:$J,AJ$1)),(IF($B69="Recovered",(COUNTIFS(Death_and_Recovered!$B:$B,$A69,Death_and_Recovered!$E:$E,$B69,Death_and_Recovered!$I:$I,AJ$1)),(IF($B69="Deceased",(COUNTIFS(Death_and_Recovered!$B:$B,$A69,Death_and_Recovered!$E:$E,$B69,Death_and_Recovered!$I:$I,AJ$1)),"0")))))</f>
        <v>0</v>
      </c>
      <c r="AK69" s="15">
        <f>IF($B69="Confirmed",(COUNTIFS(Raw_Data!$C:$C,$A69,Raw_Data!$J:$J,AK$1)),(IF($B69="Recovered",(COUNTIFS(Death_and_Recovered!$B:$B,$A69,Death_and_Recovered!$E:$E,$B69,Death_and_Recovered!$I:$I,AK$1)),(IF($B69="Deceased",(COUNTIFS(Death_and_Recovered!$B:$B,$A69,Death_and_Recovered!$E:$E,$B69,Death_and_Recovered!$I:$I,AK$1)),"0")))))</f>
        <v>0</v>
      </c>
      <c r="AL69" s="15">
        <f>IF($B69="Confirmed",(COUNTIFS(Raw_Data!$C:$C,$A69,Raw_Data!$J:$J,AL$1)),(IF($B69="Recovered",(COUNTIFS(Death_and_Recovered!$B:$B,$A69,Death_and_Recovered!$E:$E,$B69,Death_and_Recovered!$I:$I,AL$1)),(IF($B69="Deceased",(COUNTIFS(Death_and_Recovered!$B:$B,$A69,Death_and_Recovered!$E:$E,$B69,Death_and_Recovered!$I:$I,AL$1)),"0")))))</f>
        <v>0</v>
      </c>
      <c r="AM69" s="15">
        <f>IF($B69="Confirmed",(COUNTIFS(Raw_Data!$C:$C,$A69,Raw_Data!$J:$J,AM$1)),(IF($B69="Recovered",(COUNTIFS(Death_and_Recovered!$B:$B,$A69,Death_and_Recovered!$E:$E,$B69,Death_and_Recovered!$I:$I,AM$1)),(IF($B69="Deceased",(COUNTIFS(Death_and_Recovered!$B:$B,$A69,Death_and_Recovered!$E:$E,$B69,Death_and_Recovered!$I:$I,AM$1)),"0")))))</f>
        <v>2</v>
      </c>
      <c r="AN69" s="15">
        <f>IF($B69="Confirmed",(COUNTIFS(Raw_Data!$C:$C,$A69,Raw_Data!$J:$J,AN$1)),(IF($B69="Recovered",(COUNTIFS(Death_and_Recovered!$B:$B,$A69,Death_and_Recovered!$E:$E,$B69,Death_and_Recovered!$I:$I,AN$1)),(IF($B69="Deceased",(COUNTIFS(Death_and_Recovered!$B:$B,$A69,Death_and_Recovered!$E:$E,$B69,Death_and_Recovered!$I:$I,AN$1)),"0")))))</f>
        <v>7</v>
      </c>
    </row>
    <row r="70" spans="1:40" ht="16.5" customHeight="1">
      <c r="A70" s="199">
        <v>43926</v>
      </c>
      <c r="B70" s="86" t="s">
        <v>42</v>
      </c>
      <c r="C70" s="15">
        <f t="shared" si="1"/>
        <v>22</v>
      </c>
      <c r="D70" s="15">
        <f>IF($B70="Confirmed",(COUNTIFS(Raw_Data!$C:$C,$A70,Raw_Data!$J:$J,D$1)),(IF($B70="Recovered",(COUNTIFS(Death_and_Recovered!$B:$B,$A70,Death_and_Recovered!$E:$E,$B70,Death_and_Recovered!$I:$I,D$1)),(IF($B70="Deceased",(COUNTIFS(Death_and_Recovered!$B:$B,$A70,Death_and_Recovered!$E:$E,$B70,Death_and_Recovered!$I:$I,D$1)),"0")))))</f>
        <v>0</v>
      </c>
      <c r="E70" s="15">
        <f>IF($B70="Confirmed",(COUNTIFS(Raw_Data!$C:$C,$A70,Raw_Data!$J:$J,E$1)),(IF($B70="Recovered",(COUNTIFS(Death_and_Recovered!$B:$B,$A70,Death_and_Recovered!$E:$E,$B70,Death_and_Recovered!$I:$I,E$1)),(IF($B70="Deceased",(COUNTIFS(Death_and_Recovered!$B:$B,$A70,Death_and_Recovered!$E:$E,$B70,Death_and_Recovered!$I:$I,E$1)),"0")))))</f>
        <v>0</v>
      </c>
      <c r="F70" s="15">
        <f>IF($B70="Confirmed",(COUNTIFS(Raw_Data!$C:$C,$A70,Raw_Data!$J:$J,F$1)),(IF($B70="Recovered",(COUNTIFS(Death_and_Recovered!$B:$B,$A70,Death_and_Recovered!$E:$E,$B70,Death_and_Recovered!$I:$I,F$1)),(IF($B70="Deceased",(COUNTIFS(Death_and_Recovered!$B:$B,$A70,Death_and_Recovered!$E:$E,$B70,Death_and_Recovered!$I:$I,F$1)),"0")))))</f>
        <v>0</v>
      </c>
      <c r="G70" s="15">
        <f>IF($B70="Confirmed",(COUNTIFS(Raw_Data!$C:$C,$A70,Raw_Data!$J:$J,G$1)),(IF($B70="Recovered",(COUNTIFS(Death_and_Recovered!$B:$B,$A70,Death_and_Recovered!$E:$E,$B70,Death_and_Recovered!$I:$I,G$1)),(IF($B70="Deceased",(COUNTIFS(Death_and_Recovered!$B:$B,$A70,Death_and_Recovered!$E:$E,$B70,Death_and_Recovered!$I:$I,G$1)),"0")))))</f>
        <v>0</v>
      </c>
      <c r="H70" s="15">
        <f>IF($B70="Confirmed",(COUNTIFS(Raw_Data!$C:$C,$A70,Raw_Data!$J:$J,H$1)),(IF($B70="Recovered",(COUNTIFS(Death_and_Recovered!$B:$B,$A70,Death_and_Recovered!$E:$E,$B70,Death_and_Recovered!$I:$I,H$1)),(IF($B70="Deceased",(COUNTIFS(Death_and_Recovered!$B:$B,$A70,Death_and_Recovered!$E:$E,$B70,Death_and_Recovered!$I:$I,H$1)),"0")))))</f>
        <v>0</v>
      </c>
      <c r="I70" s="15">
        <f>IF($B70="Confirmed",(COUNTIFS(Raw_Data!$C:$C,$A70,Raw_Data!$J:$J,I$1)),(IF($B70="Recovered",(COUNTIFS(Death_and_Recovered!$B:$B,$A70,Death_and_Recovered!$E:$E,$B70,Death_and_Recovered!$I:$I,I$1)),(IF($B70="Deceased",(COUNTIFS(Death_and_Recovered!$B:$B,$A70,Death_and_Recovered!$E:$E,$B70,Death_and_Recovered!$I:$I,I$1)),"0")))))</f>
        <v>0</v>
      </c>
      <c r="J70" s="15">
        <f>IF($B70="Confirmed",(COUNTIFS(Raw_Data!$C:$C,$A70,Raw_Data!$J:$J,J$1)),(IF($B70="Recovered",(COUNTIFS(Death_and_Recovered!$B:$B,$A70,Death_and_Recovered!$E:$E,$B70,Death_and_Recovered!$I:$I,J$1)),(IF($B70="Deceased",(COUNTIFS(Death_and_Recovered!$B:$B,$A70,Death_and_Recovered!$E:$E,$B70,Death_and_Recovered!$I:$I,J$1)),"0")))))</f>
        <v>0</v>
      </c>
      <c r="K70" s="15">
        <f>IF($B70="Confirmed",(COUNTIFS(Raw_Data!$C:$C,$A70,Raw_Data!$J:$J,K$1)),(IF($B70="Recovered",(COUNTIFS(Death_and_Recovered!$B:$B,$A70,Death_and_Recovered!$E:$E,$B70,Death_and_Recovered!$I:$I,K$1)),(IF($B70="Deceased",(COUNTIFS(Death_and_Recovered!$B:$B,$A70,Death_and_Recovered!$E:$E,$B70,Death_and_Recovered!$I:$I,K$1)),"0")))))</f>
        <v>0</v>
      </c>
      <c r="L70" s="15">
        <f>IF($B70="Confirmed",(COUNTIFS(Raw_Data!$C:$C,$A70,Raw_Data!$J:$J,L$1)),(IF($B70="Recovered",(COUNTIFS(Death_and_Recovered!$B:$B,$A70,Death_and_Recovered!$E:$E,$B70,Death_and_Recovered!$I:$I,L$1)),(IF($B70="Deceased",(COUNTIFS(Death_and_Recovered!$B:$B,$A70,Death_and_Recovered!$E:$E,$B70,Death_and_Recovered!$I:$I,L$1)),"0")))))</f>
        <v>0</v>
      </c>
      <c r="M70" s="15">
        <f>IF($B70="Confirmed",(COUNTIFS(Raw_Data!$C:$C,$A70,Raw_Data!$J:$J,M$1)),(IF($B70="Recovered",(COUNTIFS(Death_and_Recovered!$B:$B,$A70,Death_and_Recovered!$E:$E,$B70,Death_and_Recovered!$I:$I,M$1)),(IF($B70="Deceased",(COUNTIFS(Death_and_Recovered!$B:$B,$A70,Death_and_Recovered!$E:$E,$B70,Death_and_Recovered!$I:$I,M$1)),"0")))))</f>
        <v>1</v>
      </c>
      <c r="N70" s="15">
        <f>IF($B70="Confirmed",(COUNTIFS(Raw_Data!$C:$C,$A70,Raw_Data!$J:$J,N$1)),(IF($B70="Recovered",(COUNTIFS(Death_and_Recovered!$B:$B,$A70,Death_and_Recovered!$E:$E,$B70,Death_and_Recovered!$I:$I,N$1)),(IF($B70="Deceased",(COUNTIFS(Death_and_Recovered!$B:$B,$A70,Death_and_Recovered!$E:$E,$B70,Death_and_Recovered!$I:$I,N$1)),"0")))))</f>
        <v>0</v>
      </c>
      <c r="O70" s="15">
        <f>IF($B70="Confirmed",(COUNTIFS(Raw_Data!$C:$C,$A70,Raw_Data!$J:$J,O$1)),(IF($B70="Recovered",(COUNTIFS(Death_and_Recovered!$B:$B,$A70,Death_and_Recovered!$E:$E,$B70,Death_and_Recovered!$I:$I,O$1)),(IF($B70="Deceased",(COUNTIFS(Death_and_Recovered!$B:$B,$A70,Death_and_Recovered!$E:$E,$B70,Death_and_Recovered!$I:$I,O$1)),"0")))))</f>
        <v>1</v>
      </c>
      <c r="P70" s="15">
        <f>IF($B70="Confirmed",(COUNTIFS(Raw_Data!$C:$C,$A70,Raw_Data!$J:$J,P$1)),(IF($B70="Recovered",(COUNTIFS(Death_and_Recovered!$B:$B,$A70,Death_and_Recovered!$E:$E,$B70,Death_and_Recovered!$I:$I,P$1)),(IF($B70="Deceased",(COUNTIFS(Death_and_Recovered!$B:$B,$A70,Death_and_Recovered!$E:$E,$B70,Death_and_Recovered!$I:$I,P$1)),"0")))))</f>
        <v>0</v>
      </c>
      <c r="Q70" s="15">
        <f>IF($B70="Confirmed",(COUNTIFS(Raw_Data!$C:$C,$A70,Raw_Data!$J:$J,Q$1)),(IF($B70="Recovered",(COUNTIFS(Death_and_Recovered!$B:$B,$A70,Death_and_Recovered!$E:$E,$B70,Death_and_Recovered!$I:$I,Q$1)),(IF($B70="Deceased",(COUNTIFS(Death_and_Recovered!$B:$B,$A70,Death_and_Recovered!$E:$E,$B70,Death_and_Recovered!$I:$I,Q$1)),"0")))))</f>
        <v>0</v>
      </c>
      <c r="R70" s="15">
        <f>IF($B70="Confirmed",(COUNTIFS(Raw_Data!$C:$C,$A70,Raw_Data!$J:$J,R$1)),(IF($B70="Recovered",(COUNTIFS(Death_and_Recovered!$B:$B,$A70,Death_and_Recovered!$E:$E,$B70,Death_and_Recovered!$I:$I,R$1)),(IF($B70="Deceased",(COUNTIFS(Death_and_Recovered!$B:$B,$A70,Death_and_Recovered!$E:$E,$B70,Death_and_Recovered!$I:$I,R$1)),"0")))))</f>
        <v>0</v>
      </c>
      <c r="S70" s="15">
        <f>IF($B70="Confirmed",(COUNTIFS(Raw_Data!$C:$C,$A70,Raw_Data!$J:$J,S$1)),(IF($B70="Recovered",(COUNTIFS(Death_and_Recovered!$B:$B,$A70,Death_and_Recovered!$E:$E,$B70,Death_and_Recovered!$I:$I,S$1)),(IF($B70="Deceased",(COUNTIFS(Death_and_Recovered!$B:$B,$A70,Death_and_Recovered!$E:$E,$B70,Death_and_Recovered!$I:$I,S$1)),"0")))))</f>
        <v>0</v>
      </c>
      <c r="T70" s="15">
        <f>IF($B70="Confirmed",(COUNTIFS(Raw_Data!$C:$C,$A70,Raw_Data!$J:$J,T$1)),(IF($B70="Recovered",(COUNTIFS(Death_and_Recovered!$B:$B,$A70,Death_and_Recovered!$E:$E,$B70,Death_and_Recovered!$I:$I,T$1)),(IF($B70="Deceased",(COUNTIFS(Death_and_Recovered!$B:$B,$A70,Death_and_Recovered!$E:$E,$B70,Death_and_Recovered!$I:$I,T$1)),"0")))))</f>
        <v>0</v>
      </c>
      <c r="U70" s="15">
        <f>IF($B70="Confirmed",(COUNTIFS(Raw_Data!$C:$C,$A70,Raw_Data!$J:$J,U$1)),(IF($B70="Recovered",(COUNTIFS(Death_and_Recovered!$B:$B,$A70,Death_and_Recovered!$E:$E,$B70,Death_and_Recovered!$I:$I,U$1)),(IF($B70="Deceased",(COUNTIFS(Death_and_Recovered!$B:$B,$A70,Death_and_Recovered!$E:$E,$B70,Death_and_Recovered!$I:$I,U$1)),"0")))))</f>
        <v>0</v>
      </c>
      <c r="V70" s="15">
        <f>IF($B70="Confirmed",(COUNTIFS(Raw_Data!$C:$C,$A70,Raw_Data!$J:$J,V$1)),(IF($B70="Recovered",(COUNTIFS(Death_and_Recovered!$B:$B,$A70,Death_and_Recovered!$E:$E,$B70,Death_and_Recovered!$I:$I,V$1)),(IF($B70="Deceased",(COUNTIFS(Death_and_Recovered!$B:$B,$A70,Death_and_Recovered!$E:$E,$B70,Death_and_Recovered!$I:$I,V$1)),"0")))))</f>
        <v>0</v>
      </c>
      <c r="W70" s="15">
        <f>IF($B70="Confirmed",(COUNTIFS(Raw_Data!$C:$C,$A70,Raw_Data!$J:$J,W$1)),(IF($B70="Recovered",(COUNTIFS(Death_and_Recovered!$B:$B,$A70,Death_and_Recovered!$E:$E,$B70,Death_and_Recovered!$I:$I,W$1)),(IF($B70="Deceased",(COUNTIFS(Death_and_Recovered!$B:$B,$A70,Death_and_Recovered!$E:$E,$B70,Death_and_Recovered!$I:$I,W$1)),"0")))))</f>
        <v>0</v>
      </c>
      <c r="X70" s="15">
        <f>IF($B70="Confirmed",(COUNTIFS(Raw_Data!$C:$C,$A70,Raw_Data!$J:$J,X$1)),(IF($B70="Recovered",(COUNTIFS(Death_and_Recovered!$B:$B,$A70,Death_and_Recovered!$E:$E,$B70,Death_and_Recovered!$I:$I,X$1)),(IF($B70="Deceased",(COUNTIFS(Death_and_Recovered!$B:$B,$A70,Death_and_Recovered!$E:$E,$B70,Death_and_Recovered!$I:$I,X$1)),"0")))))</f>
        <v>2</v>
      </c>
      <c r="Y70" s="15">
        <f>IF($B70="Confirmed",(COUNTIFS(Raw_Data!$C:$C,$A70,Raw_Data!$J:$J,Y$1)),(IF($B70="Recovered",(COUNTIFS(Death_and_Recovered!$B:$B,$A70,Death_and_Recovered!$E:$E,$B70,Death_and_Recovered!$I:$I,Y$1)),(IF($B70="Deceased",(COUNTIFS(Death_and_Recovered!$B:$B,$A70,Death_and_Recovered!$E:$E,$B70,Death_and_Recovered!$I:$I,Y$1)),"0")))))</f>
        <v>13</v>
      </c>
      <c r="Z70" s="15">
        <f>IF($B70="Confirmed",(COUNTIFS(Raw_Data!$C:$C,$A70,Raw_Data!$J:$J,Z$1)),(IF($B70="Recovered",(COUNTIFS(Death_and_Recovered!$B:$B,$A70,Death_and_Recovered!$E:$E,$B70,Death_and_Recovered!$I:$I,Z$1)),(IF($B70="Deceased",(COUNTIFS(Death_and_Recovered!$B:$B,$A70,Death_and_Recovered!$E:$E,$B70,Death_and_Recovered!$I:$I,Z$1)),"0")))))</f>
        <v>0</v>
      </c>
      <c r="AA70" s="15">
        <f>IF($B70="Confirmed",(COUNTIFS(Raw_Data!$C:$C,$A70,Raw_Data!$J:$J,AA$1)),(IF($B70="Recovered",(COUNTIFS(Death_and_Recovered!$B:$B,$A70,Death_and_Recovered!$E:$E,$B70,Death_and_Recovered!$I:$I,AA$1)),(IF($B70="Deceased",(COUNTIFS(Death_and_Recovered!$B:$B,$A70,Death_and_Recovered!$E:$E,$B70,Death_and_Recovered!$I:$I,AA$1)),"0")))))</f>
        <v>0</v>
      </c>
      <c r="AB70" s="15">
        <f>IF($B70="Confirmed",(COUNTIFS(Raw_Data!$C:$C,$A70,Raw_Data!$J:$J,AB$1)),(IF($B70="Recovered",(COUNTIFS(Death_and_Recovered!$B:$B,$A70,Death_and_Recovered!$E:$E,$B70,Death_and_Recovered!$I:$I,AB$1)),(IF($B70="Deceased",(COUNTIFS(Death_and_Recovered!$B:$B,$A70,Death_and_Recovered!$E:$E,$B70,Death_and_Recovered!$I:$I,AB$1)),"0")))))</f>
        <v>0</v>
      </c>
      <c r="AC70" s="15">
        <f>IF($B70="Confirmed",(COUNTIFS(Raw_Data!$C:$C,$A70,Raw_Data!$J:$J,AC$1)),(IF($B70="Recovered",(COUNTIFS(Death_and_Recovered!$B:$B,$A70,Death_and_Recovered!$E:$E,$B70,Death_and_Recovered!$I:$I,AC$1)),(IF($B70="Deceased",(COUNTIFS(Death_and_Recovered!$B:$B,$A70,Death_and_Recovered!$E:$E,$B70,Death_and_Recovered!$I:$I,AC$1)),"0")))))</f>
        <v>0</v>
      </c>
      <c r="AD70" s="15">
        <f>IF($B70="Confirmed",(COUNTIFS(Raw_Data!$C:$C,$A70,Raw_Data!$J:$J,AD$1)),(IF($B70="Recovered",(COUNTIFS(Death_and_Recovered!$B:$B,$A70,Death_and_Recovered!$E:$E,$B70,Death_and_Recovered!$I:$I,AD$1)),(IF($B70="Deceased",(COUNTIFS(Death_and_Recovered!$B:$B,$A70,Death_and_Recovered!$E:$E,$B70,Death_and_Recovered!$I:$I,AD$1)),"0")))))</f>
        <v>0</v>
      </c>
      <c r="AE70" s="15">
        <f>IF($B70="Confirmed",(COUNTIFS(Raw_Data!$C:$C,$A70,Raw_Data!$J:$J,AE$1)),(IF($B70="Recovered",(COUNTIFS(Death_and_Recovered!$B:$B,$A70,Death_and_Recovered!$E:$E,$B70,Death_and_Recovered!$I:$I,AE$1)),(IF($B70="Deceased",(COUNTIFS(Death_and_Recovered!$B:$B,$A70,Death_and_Recovered!$E:$E,$B70,Death_and_Recovered!$I:$I,AE$1)),"0")))))</f>
        <v>0</v>
      </c>
      <c r="AF70" s="15">
        <f>IF($B70="Confirmed",(COUNTIFS(Raw_Data!$C:$C,$A70,Raw_Data!$J:$J,AF$1)),(IF($B70="Recovered",(COUNTIFS(Death_and_Recovered!$B:$B,$A70,Death_and_Recovered!$E:$E,$B70,Death_and_Recovered!$I:$I,AF$1)),(IF($B70="Deceased",(COUNTIFS(Death_and_Recovered!$B:$B,$A70,Death_and_Recovered!$E:$E,$B70,Death_and_Recovered!$I:$I,AF$1)),"0")))))</f>
        <v>2</v>
      </c>
      <c r="AG70" s="15">
        <f>IF($B70="Confirmed",(COUNTIFS(Raw_Data!$C:$C,$A70,Raw_Data!$J:$J,AG$1)),(IF($B70="Recovered",(COUNTIFS(Death_and_Recovered!$B:$B,$A70,Death_and_Recovered!$E:$E,$B70,Death_and_Recovered!$I:$I,AG$1)),(IF($B70="Deceased",(COUNTIFS(Death_and_Recovered!$B:$B,$A70,Death_and_Recovered!$E:$E,$B70,Death_and_Recovered!$I:$I,AG$1)),"0")))))</f>
        <v>0</v>
      </c>
      <c r="AH70" s="15">
        <f>IF($B70="Confirmed",(COUNTIFS(Raw_Data!$C:$C,$A70,Raw_Data!$J:$J,AH$1)),(IF($B70="Recovered",(COUNTIFS(Death_and_Recovered!$B:$B,$A70,Death_and_Recovered!$E:$E,$B70,Death_and_Recovered!$I:$I,AH$1)),(IF($B70="Deceased",(COUNTIFS(Death_and_Recovered!$B:$B,$A70,Death_and_Recovered!$E:$E,$B70,Death_and_Recovered!$I:$I,AH$1)),"0")))))</f>
        <v>0</v>
      </c>
      <c r="AI70" s="15">
        <f>IF($B70="Confirmed",(COUNTIFS(Raw_Data!$C:$C,$A70,Raw_Data!$J:$J,AI$1)),(IF($B70="Recovered",(COUNTIFS(Death_and_Recovered!$B:$B,$A70,Death_and_Recovered!$E:$E,$B70,Death_and_Recovered!$I:$I,AI$1)),(IF($B70="Deceased",(COUNTIFS(Death_and_Recovered!$B:$B,$A70,Death_and_Recovered!$E:$E,$B70,Death_and_Recovered!$I:$I,AI$1)),"0")))))</f>
        <v>2</v>
      </c>
      <c r="AJ70" s="15">
        <f>IF($B70="Confirmed",(COUNTIFS(Raw_Data!$C:$C,$A70,Raw_Data!$J:$J,AJ$1)),(IF($B70="Recovered",(COUNTIFS(Death_and_Recovered!$B:$B,$A70,Death_and_Recovered!$E:$E,$B70,Death_and_Recovered!$I:$I,AJ$1)),(IF($B70="Deceased",(COUNTIFS(Death_and_Recovered!$B:$B,$A70,Death_and_Recovered!$E:$E,$B70,Death_and_Recovered!$I:$I,AJ$1)),"0")))))</f>
        <v>0</v>
      </c>
      <c r="AK70" s="15">
        <f>IF($B70="Confirmed",(COUNTIFS(Raw_Data!$C:$C,$A70,Raw_Data!$J:$J,AK$1)),(IF($B70="Recovered",(COUNTIFS(Death_and_Recovered!$B:$B,$A70,Death_and_Recovered!$E:$E,$B70,Death_and_Recovered!$I:$I,AK$1)),(IF($B70="Deceased",(COUNTIFS(Death_and_Recovered!$B:$B,$A70,Death_and_Recovered!$E:$E,$B70,Death_and_Recovered!$I:$I,AK$1)),"0")))))</f>
        <v>0</v>
      </c>
      <c r="AL70" s="15">
        <f>IF($B70="Confirmed",(COUNTIFS(Raw_Data!$C:$C,$A70,Raw_Data!$J:$J,AL$1)),(IF($B70="Recovered",(COUNTIFS(Death_and_Recovered!$B:$B,$A70,Death_and_Recovered!$E:$E,$B70,Death_and_Recovered!$I:$I,AL$1)),(IF($B70="Deceased",(COUNTIFS(Death_and_Recovered!$B:$B,$A70,Death_and_Recovered!$E:$E,$B70,Death_and_Recovered!$I:$I,AL$1)),"0")))))</f>
        <v>1</v>
      </c>
      <c r="AM70" s="15">
        <f>IF($B70="Confirmed",(COUNTIFS(Raw_Data!$C:$C,$A70,Raw_Data!$J:$J,AM$1)),(IF($B70="Recovered",(COUNTIFS(Death_and_Recovered!$B:$B,$A70,Death_and_Recovered!$E:$E,$B70,Death_and_Recovered!$I:$I,AM$1)),(IF($B70="Deceased",(COUNTIFS(Death_and_Recovered!$B:$B,$A70,Death_and_Recovered!$E:$E,$B70,Death_and_Recovered!$I:$I,AM$1)),"0")))))</f>
        <v>0</v>
      </c>
      <c r="AN70" s="15">
        <f>IF($B70="Confirmed",(COUNTIFS(Raw_Data!$C:$C,$A70,Raw_Data!$J:$J,AN$1)),(IF($B70="Recovered",(COUNTIFS(Death_and_Recovered!$B:$B,$A70,Death_and_Recovered!$E:$E,$B70,Death_and_Recovered!$I:$I,AN$1)),(IF($B70="Deceased",(COUNTIFS(Death_and_Recovered!$B:$B,$A70,Death_and_Recovered!$E:$E,$B70,Death_and_Recovered!$I:$I,AN$1)),"0")))))</f>
        <v>0</v>
      </c>
    </row>
    <row r="71" spans="1:40" ht="15.75" customHeight="1">
      <c r="A71" s="199">
        <v>43927</v>
      </c>
      <c r="B71" s="86" t="s">
        <v>161</v>
      </c>
      <c r="C71" s="15">
        <f t="shared" si="1"/>
        <v>489</v>
      </c>
      <c r="D71" s="15">
        <f>IF($B71="Confirmed",(COUNTIFS(Raw_Data!$C:$C,$A71,Raw_Data!$J:$J,D$1)),(IF($B71="Recovered",(COUNTIFS(Death_and_Recovered!$B:$B,$A71,Death_and_Recovered!$E:$E,$B71,Death_and_Recovered!$I:$I,D$1)),(IF($B71="Deceased",(COUNTIFS(Death_and_Recovered!$B:$B,$A71,Death_and_Recovered!$E:$E,$B71,Death_and_Recovered!$I:$I,D$1)),"0")))))</f>
        <v>0</v>
      </c>
      <c r="E71" s="15">
        <f>IF($B71="Confirmed",(COUNTIFS(Raw_Data!$C:$C,$A71,Raw_Data!$J:$J,E$1)),(IF($B71="Recovered",(COUNTIFS(Death_and_Recovered!$B:$B,$A71,Death_and_Recovered!$E:$E,$B71,Death_and_Recovered!$I:$I,E$1)),(IF($B71="Deceased",(COUNTIFS(Death_and_Recovered!$B:$B,$A71,Death_and_Recovered!$E:$E,$B71,Death_and_Recovered!$I:$I,E$1)),"0")))))</f>
        <v>51</v>
      </c>
      <c r="F71" s="15">
        <f>IF($B71="Confirmed",(COUNTIFS(Raw_Data!$C:$C,$A71,Raw_Data!$J:$J,F$1)),(IF($B71="Recovered",(COUNTIFS(Death_and_Recovered!$B:$B,$A71,Death_and_Recovered!$E:$E,$B71,Death_and_Recovered!$I:$I,F$1)),(IF($B71="Deceased",(COUNTIFS(Death_and_Recovered!$B:$B,$A71,Death_and_Recovered!$E:$E,$B71,Death_and_Recovered!$I:$I,F$1)),"0")))))</f>
        <v>0</v>
      </c>
      <c r="G71" s="15">
        <f>IF($B71="Confirmed",(COUNTIFS(Raw_Data!$C:$C,$A71,Raw_Data!$J:$J,G$1)),(IF($B71="Recovered",(COUNTIFS(Death_and_Recovered!$B:$B,$A71,Death_and_Recovered!$E:$E,$B71,Death_and_Recovered!$I:$I,G$1)),(IF($B71="Deceased",(COUNTIFS(Death_and_Recovered!$B:$B,$A71,Death_and_Recovered!$E:$E,$B71,Death_and_Recovered!$I:$I,G$1)),"0")))))</f>
        <v>0</v>
      </c>
      <c r="H71" s="15">
        <f>IF($B71="Confirmed",(COUNTIFS(Raw_Data!$C:$C,$A71,Raw_Data!$J:$J,H$1)),(IF($B71="Recovered",(COUNTIFS(Death_and_Recovered!$B:$B,$A71,Death_and_Recovered!$E:$E,$B71,Death_and_Recovered!$I:$I,H$1)),(IF($B71="Deceased",(COUNTIFS(Death_and_Recovered!$B:$B,$A71,Death_and_Recovered!$E:$E,$B71,Death_and_Recovered!$I:$I,H$1)),"0")))))</f>
        <v>0</v>
      </c>
      <c r="I71" s="15">
        <f>IF($B71="Confirmed",(COUNTIFS(Raw_Data!$C:$C,$A71,Raw_Data!$J:$J,I$1)),(IF($B71="Recovered",(COUNTIFS(Death_and_Recovered!$B:$B,$A71,Death_and_Recovered!$E:$E,$B71,Death_and_Recovered!$I:$I,I$1)),(IF($B71="Deceased",(COUNTIFS(Death_and_Recovered!$B:$B,$A71,Death_and_Recovered!$E:$E,$B71,Death_and_Recovered!$I:$I,I$1)),"0")))))</f>
        <v>0</v>
      </c>
      <c r="J71" s="15">
        <f>IF($B71="Confirmed",(COUNTIFS(Raw_Data!$C:$C,$A71,Raw_Data!$J:$J,J$1)),(IF($B71="Recovered",(COUNTIFS(Death_and_Recovered!$B:$B,$A71,Death_and_Recovered!$E:$E,$B71,Death_and_Recovered!$I:$I,J$1)),(IF($B71="Deceased",(COUNTIFS(Death_and_Recovered!$B:$B,$A71,Death_and_Recovered!$E:$E,$B71,Death_and_Recovered!$I:$I,J$1)),"0")))))</f>
        <v>0</v>
      </c>
      <c r="K71" s="15">
        <f>IF($B71="Confirmed",(COUNTIFS(Raw_Data!$C:$C,$A71,Raw_Data!$J:$J,K$1)),(IF($B71="Recovered",(COUNTIFS(Death_and_Recovered!$B:$B,$A71,Death_and_Recovered!$E:$E,$B71,Death_and_Recovered!$I:$I,K$1)),(IF($B71="Deceased",(COUNTIFS(Death_and_Recovered!$B:$B,$A71,Death_and_Recovered!$E:$E,$B71,Death_and_Recovered!$I:$I,K$1)),"0")))))</f>
        <v>1</v>
      </c>
      <c r="L71" s="15">
        <f>IF($B71="Confirmed",(COUNTIFS(Raw_Data!$C:$C,$A71,Raw_Data!$J:$J,L$1)),(IF($B71="Recovered",(COUNTIFS(Death_and_Recovered!$B:$B,$A71,Death_and_Recovered!$E:$E,$B71,Death_and_Recovered!$I:$I,L$1)),(IF($B71="Deceased",(COUNTIFS(Death_and_Recovered!$B:$B,$A71,Death_and_Recovered!$E:$E,$B71,Death_and_Recovered!$I:$I,L$1)),"0")))))</f>
        <v>0</v>
      </c>
      <c r="M71" s="15">
        <f>IF($B71="Confirmed",(COUNTIFS(Raw_Data!$C:$C,$A71,Raw_Data!$J:$J,M$1)),(IF($B71="Recovered",(COUNTIFS(Death_and_Recovered!$B:$B,$A71,Death_and_Recovered!$E:$E,$B71,Death_and_Recovered!$I:$I,M$1)),(IF($B71="Deceased",(COUNTIFS(Death_and_Recovered!$B:$B,$A71,Death_and_Recovered!$E:$E,$B71,Death_and_Recovered!$I:$I,M$1)),"0")))))</f>
        <v>22</v>
      </c>
      <c r="N71" s="15">
        <f>IF($B71="Confirmed",(COUNTIFS(Raw_Data!$C:$C,$A71,Raw_Data!$J:$J,N$1)),(IF($B71="Recovered",(COUNTIFS(Death_and_Recovered!$B:$B,$A71,Death_and_Recovered!$E:$E,$B71,Death_and_Recovered!$I:$I,N$1)),(IF($B71="Deceased",(COUNTIFS(Death_and_Recovered!$B:$B,$A71,Death_and_Recovered!$E:$E,$B71,Death_and_Recovered!$I:$I,N$1)),"0")))))</f>
        <v>0</v>
      </c>
      <c r="O71" s="15">
        <f>IF($B71="Confirmed",(COUNTIFS(Raw_Data!$C:$C,$A71,Raw_Data!$J:$J,O$1)),(IF($B71="Recovered",(COUNTIFS(Death_and_Recovered!$B:$B,$A71,Death_and_Recovered!$E:$E,$B71,Death_and_Recovered!$I:$I,O$1)),(IF($B71="Deceased",(COUNTIFS(Death_and_Recovered!$B:$B,$A71,Death_and_Recovered!$E:$E,$B71,Death_and_Recovered!$I:$I,O$1)),"0")))))</f>
        <v>18</v>
      </c>
      <c r="P71" s="15">
        <f>IF($B71="Confirmed",(COUNTIFS(Raw_Data!$C:$C,$A71,Raw_Data!$J:$J,P$1)),(IF($B71="Recovered",(COUNTIFS(Death_and_Recovered!$B:$B,$A71,Death_and_Recovered!$E:$E,$B71,Death_and_Recovered!$I:$I,P$1)),(IF($B71="Deceased",(COUNTIFS(Death_and_Recovered!$B:$B,$A71,Death_and_Recovered!$E:$E,$B71,Death_and_Recovered!$I:$I,P$1)),"0")))))</f>
        <v>20</v>
      </c>
      <c r="Q71" s="15">
        <f>IF($B71="Confirmed",(COUNTIFS(Raw_Data!$C:$C,$A71,Raw_Data!$J:$J,Q$1)),(IF($B71="Recovered",(COUNTIFS(Death_and_Recovered!$B:$B,$A71,Death_and_Recovered!$E:$E,$B71,Death_and_Recovered!$I:$I,Q$1)),(IF($B71="Deceased",(COUNTIFS(Death_and_Recovered!$B:$B,$A71,Death_and_Recovered!$E:$E,$B71,Death_and_Recovered!$I:$I,Q$1)),"0")))))</f>
        <v>4</v>
      </c>
      <c r="R71" s="15">
        <f>IF($B71="Confirmed",(COUNTIFS(Raw_Data!$C:$C,$A71,Raw_Data!$J:$J,R$1)),(IF($B71="Recovered",(COUNTIFS(Death_and_Recovered!$B:$B,$A71,Death_and_Recovered!$E:$E,$B71,Death_and_Recovered!$I:$I,R$1)),(IF($B71="Deceased",(COUNTIFS(Death_and_Recovered!$B:$B,$A71,Death_and_Recovered!$E:$E,$B71,Death_and_Recovered!$I:$I,R$1)),"0")))))</f>
        <v>3</v>
      </c>
      <c r="S71" s="15">
        <f>IF($B71="Confirmed",(COUNTIFS(Raw_Data!$C:$C,$A71,Raw_Data!$J:$J,S$1)),(IF($B71="Recovered",(COUNTIFS(Death_and_Recovered!$B:$B,$A71,Death_and_Recovered!$E:$E,$B71,Death_and_Recovered!$I:$I,S$1)),(IF($B71="Deceased",(COUNTIFS(Death_and_Recovered!$B:$B,$A71,Death_and_Recovered!$E:$E,$B71,Death_and_Recovered!$I:$I,S$1)),"0")))))</f>
        <v>1</v>
      </c>
      <c r="T71" s="15">
        <f>IF($B71="Confirmed",(COUNTIFS(Raw_Data!$C:$C,$A71,Raw_Data!$J:$J,T$1)),(IF($B71="Recovered",(COUNTIFS(Death_and_Recovered!$B:$B,$A71,Death_and_Recovered!$E:$E,$B71,Death_and_Recovered!$I:$I,T$1)),(IF($B71="Deceased",(COUNTIFS(Death_and_Recovered!$B:$B,$A71,Death_and_Recovered!$E:$E,$B71,Death_and_Recovered!$I:$I,T$1)),"0")))))</f>
        <v>12</v>
      </c>
      <c r="U71" s="15">
        <f>IF($B71="Confirmed",(COUNTIFS(Raw_Data!$C:$C,$A71,Raw_Data!$J:$J,U$1)),(IF($B71="Recovered",(COUNTIFS(Death_and_Recovered!$B:$B,$A71,Death_and_Recovered!$E:$E,$B71,Death_and_Recovered!$I:$I,U$1)),(IF($B71="Deceased",(COUNTIFS(Death_and_Recovered!$B:$B,$A71,Death_and_Recovered!$E:$E,$B71,Death_and_Recovered!$I:$I,U$1)),"0")))))</f>
        <v>13</v>
      </c>
      <c r="V71" s="15">
        <f>IF($B71="Confirmed",(COUNTIFS(Raw_Data!$C:$C,$A71,Raw_Data!$J:$J,V$1)),(IF($B71="Recovered",(COUNTIFS(Death_and_Recovered!$B:$B,$A71,Death_and_Recovered!$E:$E,$B71,Death_and_Recovered!$I:$I,V$1)),(IF($B71="Deceased",(COUNTIFS(Death_and_Recovered!$B:$B,$A71,Death_and_Recovered!$E:$E,$B71,Death_and_Recovered!$I:$I,V$1)),"0")))))</f>
        <v>0</v>
      </c>
      <c r="W71" s="15">
        <f>IF($B71="Confirmed",(COUNTIFS(Raw_Data!$C:$C,$A71,Raw_Data!$J:$J,W$1)),(IF($B71="Recovered",(COUNTIFS(Death_and_Recovered!$B:$B,$A71,Death_and_Recovered!$E:$E,$B71,Death_and_Recovered!$I:$I,W$1)),(IF($B71="Deceased",(COUNTIFS(Death_and_Recovered!$B:$B,$A71,Death_and_Recovered!$E:$E,$B71,Death_and_Recovered!$I:$I,W$1)),"0")))))</f>
        <v>0</v>
      </c>
      <c r="X71" s="15">
        <f>IF($B71="Confirmed",(COUNTIFS(Raw_Data!$C:$C,$A71,Raw_Data!$J:$J,X$1)),(IF($B71="Recovered",(COUNTIFS(Death_and_Recovered!$B:$B,$A71,Death_and_Recovered!$E:$E,$B71,Death_and_Recovered!$I:$I,X$1)),(IF($B71="Deceased",(COUNTIFS(Death_and_Recovered!$B:$B,$A71,Death_and_Recovered!$E:$E,$B71,Death_and_Recovered!$I:$I,X$1)),"0")))))</f>
        <v>63</v>
      </c>
      <c r="Y71" s="15">
        <f>IF($B71="Confirmed",(COUNTIFS(Raw_Data!$C:$C,$A71,Raw_Data!$J:$J,Y$1)),(IF($B71="Recovered",(COUNTIFS(Death_and_Recovered!$B:$B,$A71,Death_and_Recovered!$E:$E,$B71,Death_and_Recovered!$I:$I,Y$1)),(IF($B71="Deceased",(COUNTIFS(Death_and_Recovered!$B:$B,$A71,Death_and_Recovered!$E:$E,$B71,Death_and_Recovered!$I:$I,Y$1)),"0")))))</f>
        <v>121</v>
      </c>
      <c r="Z71" s="15">
        <f>IF($B71="Confirmed",(COUNTIFS(Raw_Data!$C:$C,$A71,Raw_Data!$J:$J,Z$1)),(IF($B71="Recovered",(COUNTIFS(Death_and_Recovered!$B:$B,$A71,Death_and_Recovered!$E:$E,$B71,Death_and_Recovered!$I:$I,Z$1)),(IF($B71="Deceased",(COUNTIFS(Death_and_Recovered!$B:$B,$A71,Death_and_Recovered!$E:$E,$B71,Death_and_Recovered!$I:$I,Z$1)),"0")))))</f>
        <v>0</v>
      </c>
      <c r="AA71" s="15">
        <f>IF($B71="Confirmed",(COUNTIFS(Raw_Data!$C:$C,$A71,Raw_Data!$J:$J,AA$1)),(IF($B71="Recovered",(COUNTIFS(Death_and_Recovered!$B:$B,$A71,Death_and_Recovered!$E:$E,$B71,Death_and_Recovered!$I:$I,AA$1)),(IF($B71="Deceased",(COUNTIFS(Death_and_Recovered!$B:$B,$A71,Death_and_Recovered!$E:$E,$B71,Death_and_Recovered!$I:$I,AA$1)),"0")))))</f>
        <v>0</v>
      </c>
      <c r="AB71" s="15">
        <f>IF($B71="Confirmed",(COUNTIFS(Raw_Data!$C:$C,$A71,Raw_Data!$J:$J,AB$1)),(IF($B71="Recovered",(COUNTIFS(Death_and_Recovered!$B:$B,$A71,Death_and_Recovered!$E:$E,$B71,Death_and_Recovered!$I:$I,AB$1)),(IF($B71="Deceased",(COUNTIFS(Death_and_Recovered!$B:$B,$A71,Death_and_Recovered!$E:$E,$B71,Death_and_Recovered!$I:$I,AB$1)),"0")))))</f>
        <v>0</v>
      </c>
      <c r="AC71" s="15">
        <f>IF($B71="Confirmed",(COUNTIFS(Raw_Data!$C:$C,$A71,Raw_Data!$J:$J,AC$1)),(IF($B71="Recovered",(COUNTIFS(Death_and_Recovered!$B:$B,$A71,Death_and_Recovered!$E:$E,$B71,Death_and_Recovered!$I:$I,AC$1)),(IF($B71="Deceased",(COUNTIFS(Death_and_Recovered!$B:$B,$A71,Death_and_Recovered!$E:$E,$B71,Death_and_Recovered!$I:$I,AC$1)),"0")))))</f>
        <v>0</v>
      </c>
      <c r="AD71" s="15">
        <f>IF($B71="Confirmed",(COUNTIFS(Raw_Data!$C:$C,$A71,Raw_Data!$J:$J,AD$1)),(IF($B71="Recovered",(COUNTIFS(Death_and_Recovered!$B:$B,$A71,Death_and_Recovered!$E:$E,$B71,Death_and_Recovered!$I:$I,AD$1)),(IF($B71="Deceased",(COUNTIFS(Death_and_Recovered!$B:$B,$A71,Death_and_Recovered!$E:$E,$B71,Death_and_Recovered!$I:$I,AD$1)),"0")))))</f>
        <v>1</v>
      </c>
      <c r="AE71" s="15">
        <f>IF($B71="Confirmed",(COUNTIFS(Raw_Data!$C:$C,$A71,Raw_Data!$J:$J,AE$1)),(IF($B71="Recovered",(COUNTIFS(Death_and_Recovered!$B:$B,$A71,Death_and_Recovered!$E:$E,$B71,Death_and_Recovered!$I:$I,AE$1)),(IF($B71="Deceased",(COUNTIFS(Death_and_Recovered!$B:$B,$A71,Death_and_Recovered!$E:$E,$B71,Death_and_Recovered!$I:$I,AE$1)),"0")))))</f>
        <v>0</v>
      </c>
      <c r="AF71" s="15">
        <f>IF($B71="Confirmed",(COUNTIFS(Raw_Data!$C:$C,$A71,Raw_Data!$J:$J,AF$1)),(IF($B71="Recovered",(COUNTIFS(Death_and_Recovered!$B:$B,$A71,Death_and_Recovered!$E:$E,$B71,Death_and_Recovered!$I:$I,AF$1)),(IF($B71="Deceased",(COUNTIFS(Death_and_Recovered!$B:$B,$A71,Death_and_Recovered!$E:$E,$B71,Death_and_Recovered!$I:$I,AF$1)),"0")))))</f>
        <v>11</v>
      </c>
      <c r="AG71" s="15">
        <f>IF($B71="Confirmed",(COUNTIFS(Raw_Data!$C:$C,$A71,Raw_Data!$J:$J,AG$1)),(IF($B71="Recovered",(COUNTIFS(Death_and_Recovered!$B:$B,$A71,Death_and_Recovered!$E:$E,$B71,Death_and_Recovered!$I:$I,AG$1)),(IF($B71="Deceased",(COUNTIFS(Death_and_Recovered!$B:$B,$A71,Death_and_Recovered!$E:$E,$B71,Death_and_Recovered!$I:$I,AG$1)),"0")))))</f>
        <v>35</v>
      </c>
      <c r="AH71" s="15">
        <f>IF($B71="Confirmed",(COUNTIFS(Raw_Data!$C:$C,$A71,Raw_Data!$J:$J,AH$1)),(IF($B71="Recovered",(COUNTIFS(Death_and_Recovered!$B:$B,$A71,Death_and_Recovered!$E:$E,$B71,Death_and_Recovered!$I:$I,AH$1)),(IF($B71="Deceased",(COUNTIFS(Death_and_Recovered!$B:$B,$A71,Death_and_Recovered!$E:$E,$B71,Death_and_Recovered!$I:$I,AH$1)),"0")))))</f>
        <v>0</v>
      </c>
      <c r="AI71" s="15">
        <f>IF($B71="Confirmed",(COUNTIFS(Raw_Data!$C:$C,$A71,Raw_Data!$J:$J,AI$1)),(IF($B71="Recovered",(COUNTIFS(Death_and_Recovered!$B:$B,$A71,Death_and_Recovered!$E:$E,$B71,Death_and_Recovered!$I:$I,AI$1)),(IF($B71="Deceased",(COUNTIFS(Death_and_Recovered!$B:$B,$A71,Death_and_Recovered!$E:$E,$B71,Death_and_Recovered!$I:$I,AI$1)),"0")))))</f>
        <v>50</v>
      </c>
      <c r="AJ71" s="15">
        <f>IF($B71="Confirmed",(COUNTIFS(Raw_Data!$C:$C,$A71,Raw_Data!$J:$J,AJ$1)),(IF($B71="Recovered",(COUNTIFS(Death_and_Recovered!$B:$B,$A71,Death_and_Recovered!$E:$E,$B71,Death_and_Recovered!$I:$I,AJ$1)),(IF($B71="Deceased",(COUNTIFS(Death_and_Recovered!$B:$B,$A71,Death_and_Recovered!$E:$E,$B71,Death_and_Recovered!$I:$I,AJ$1)),"0")))))</f>
        <v>30</v>
      </c>
      <c r="AK71" s="15">
        <f>IF($B71="Confirmed",(COUNTIFS(Raw_Data!$C:$C,$A71,Raw_Data!$J:$J,AK$1)),(IF($B71="Recovered",(COUNTIFS(Death_and_Recovered!$B:$B,$A71,Death_and_Recovered!$E:$E,$B71,Death_and_Recovered!$I:$I,AK$1)),(IF($B71="Deceased",(COUNTIFS(Death_and_Recovered!$B:$B,$A71,Death_and_Recovered!$E:$E,$B71,Death_and_Recovered!$I:$I,AK$1)),"0")))))</f>
        <v>1</v>
      </c>
      <c r="AL71" s="15">
        <f>IF($B71="Confirmed",(COUNTIFS(Raw_Data!$C:$C,$A71,Raw_Data!$J:$J,AL$1)),(IF($B71="Recovered",(COUNTIFS(Death_and_Recovered!$B:$B,$A71,Death_and_Recovered!$E:$E,$B71,Death_and_Recovered!$I:$I,AL$1)),(IF($B71="Deceased",(COUNTIFS(Death_and_Recovered!$B:$B,$A71,Death_and_Recovered!$E:$E,$B71,Death_and_Recovered!$I:$I,AL$1)),"0")))))</f>
        <v>27</v>
      </c>
      <c r="AM71" s="15">
        <f>IF($B71="Confirmed",(COUNTIFS(Raw_Data!$C:$C,$A71,Raw_Data!$J:$J,AM$1)),(IF($B71="Recovered",(COUNTIFS(Death_and_Recovered!$B:$B,$A71,Death_and_Recovered!$E:$E,$B71,Death_and_Recovered!$I:$I,AM$1)),(IF($B71="Deceased",(COUNTIFS(Death_and_Recovered!$B:$B,$A71,Death_and_Recovered!$E:$E,$B71,Death_and_Recovered!$I:$I,AM$1)),"0")))))</f>
        <v>5</v>
      </c>
      <c r="AN71" s="15">
        <f>IF($B71="Confirmed",(COUNTIFS(Raw_Data!$C:$C,$A71,Raw_Data!$J:$J,AN$1)),(IF($B71="Recovered",(COUNTIFS(Death_and_Recovered!$B:$B,$A71,Death_and_Recovered!$E:$E,$B71,Death_and_Recovered!$I:$I,AN$1)),(IF($B71="Deceased",(COUNTIFS(Death_and_Recovered!$B:$B,$A71,Death_and_Recovered!$E:$E,$B71,Death_and_Recovered!$I:$I,AN$1)),"0")))))</f>
        <v>0</v>
      </c>
    </row>
    <row r="72" spans="1:40" ht="16.5" customHeight="1">
      <c r="A72" s="199">
        <v>43927</v>
      </c>
      <c r="B72" s="86" t="s">
        <v>51</v>
      </c>
      <c r="C72" s="15">
        <f t="shared" si="1"/>
        <v>54</v>
      </c>
      <c r="D72" s="15">
        <f>IF($B72="Confirmed",(COUNTIFS(Raw_Data!$C:$C,$A72,Raw_Data!$J:$J,D$1)),(IF($B72="Recovered",(COUNTIFS(Death_and_Recovered!$B:$B,$A72,Death_and_Recovered!$E:$E,$B72,Death_and_Recovered!$I:$I,D$1)),(IF($B72="Deceased",(COUNTIFS(Death_and_Recovered!$B:$B,$A72,Death_and_Recovered!$E:$E,$B72,Death_and_Recovered!$I:$I,D$1)),"0")))))</f>
        <v>0</v>
      </c>
      <c r="E72" s="15">
        <f>IF($B72="Confirmed",(COUNTIFS(Raw_Data!$C:$C,$A72,Raw_Data!$J:$J,E$1)),(IF($B72="Recovered",(COUNTIFS(Death_and_Recovered!$B:$B,$A72,Death_and_Recovered!$E:$E,$B72,Death_and_Recovered!$I:$I,E$1)),(IF($B72="Deceased",(COUNTIFS(Death_and_Recovered!$B:$B,$A72,Death_and_Recovered!$E:$E,$B72,Death_and_Recovered!$I:$I,E$1)),"0")))))</f>
        <v>0</v>
      </c>
      <c r="F72" s="15">
        <f>IF($B72="Confirmed",(COUNTIFS(Raw_Data!$C:$C,$A72,Raw_Data!$J:$J,F$1)),(IF($B72="Recovered",(COUNTIFS(Death_and_Recovered!$B:$B,$A72,Death_and_Recovered!$E:$E,$B72,Death_and_Recovered!$I:$I,F$1)),(IF($B72="Deceased",(COUNTIFS(Death_and_Recovered!$B:$B,$A72,Death_and_Recovered!$E:$E,$B72,Death_and_Recovered!$I:$I,F$1)),"0")))))</f>
        <v>0</v>
      </c>
      <c r="G72" s="15">
        <f>IF($B72="Confirmed",(COUNTIFS(Raw_Data!$C:$C,$A72,Raw_Data!$J:$J,G$1)),(IF($B72="Recovered",(COUNTIFS(Death_and_Recovered!$B:$B,$A72,Death_and_Recovered!$E:$E,$B72,Death_and_Recovered!$I:$I,G$1)),(IF($B72="Deceased",(COUNTIFS(Death_and_Recovered!$B:$B,$A72,Death_and_Recovered!$E:$E,$B72,Death_and_Recovered!$I:$I,G$1)),"0")))))</f>
        <v>0</v>
      </c>
      <c r="H72" s="15">
        <f>IF($B72="Confirmed",(COUNTIFS(Raw_Data!$C:$C,$A72,Raw_Data!$J:$J,H$1)),(IF($B72="Recovered",(COUNTIFS(Death_and_Recovered!$B:$B,$A72,Death_and_Recovered!$E:$E,$B72,Death_and_Recovered!$I:$I,H$1)),(IF($B72="Deceased",(COUNTIFS(Death_and_Recovered!$B:$B,$A72,Death_and_Recovered!$E:$E,$B72,Death_and_Recovered!$I:$I,H$1)),"0")))))</f>
        <v>6</v>
      </c>
      <c r="I72" s="15">
        <f>IF($B72="Confirmed",(COUNTIFS(Raw_Data!$C:$C,$A72,Raw_Data!$J:$J,I$1)),(IF($B72="Recovered",(COUNTIFS(Death_and_Recovered!$B:$B,$A72,Death_and_Recovered!$E:$E,$B72,Death_and_Recovered!$I:$I,I$1)),(IF($B72="Deceased",(COUNTIFS(Death_and_Recovered!$B:$B,$A72,Death_and_Recovered!$E:$E,$B72,Death_and_Recovered!$I:$I,I$1)),"0")))))</f>
        <v>0</v>
      </c>
      <c r="J72" s="15">
        <f>IF($B72="Confirmed",(COUNTIFS(Raw_Data!$C:$C,$A72,Raw_Data!$J:$J,J$1)),(IF($B72="Recovered",(COUNTIFS(Death_and_Recovered!$B:$B,$A72,Death_and_Recovered!$E:$E,$B72,Death_and_Recovered!$I:$I,J$1)),(IF($B72="Deceased",(COUNTIFS(Death_and_Recovered!$B:$B,$A72,Death_and_Recovered!$E:$E,$B72,Death_and_Recovered!$I:$I,J$1)),"0")))))</f>
        <v>0</v>
      </c>
      <c r="K72" s="15">
        <f>IF($B72="Confirmed",(COUNTIFS(Raw_Data!$C:$C,$A72,Raw_Data!$J:$J,K$1)),(IF($B72="Recovered",(COUNTIFS(Death_and_Recovered!$B:$B,$A72,Death_and_Recovered!$E:$E,$B72,Death_and_Recovered!$I:$I,K$1)),(IF($B72="Deceased",(COUNTIFS(Death_and_Recovered!$B:$B,$A72,Death_and_Recovered!$E:$E,$B72,Death_and_Recovered!$I:$I,K$1)),"0")))))</f>
        <v>0</v>
      </c>
      <c r="L72" s="15">
        <f>IF($B72="Confirmed",(COUNTIFS(Raw_Data!$C:$C,$A72,Raw_Data!$J:$J,L$1)),(IF($B72="Recovered",(COUNTIFS(Death_and_Recovered!$B:$B,$A72,Death_and_Recovered!$E:$E,$B72,Death_and_Recovered!$I:$I,L$1)),(IF($B72="Deceased",(COUNTIFS(Death_and_Recovered!$B:$B,$A72,Death_and_Recovered!$E:$E,$B72,Death_and_Recovered!$I:$I,L$1)),"0")))))</f>
        <v>0</v>
      </c>
      <c r="M72" s="15">
        <f>IF($B72="Confirmed",(COUNTIFS(Raw_Data!$C:$C,$A72,Raw_Data!$J:$J,M$1)),(IF($B72="Recovered",(COUNTIFS(Death_and_Recovered!$B:$B,$A72,Death_and_Recovered!$E:$E,$B72,Death_and_Recovered!$I:$I,M$1)),(IF($B72="Deceased",(COUNTIFS(Death_and_Recovered!$B:$B,$A72,Death_and_Recovered!$E:$E,$B72,Death_and_Recovered!$I:$I,M$1)),"0")))))</f>
        <v>0</v>
      </c>
      <c r="N72" s="15">
        <f>IF($B72="Confirmed",(COUNTIFS(Raw_Data!$C:$C,$A72,Raw_Data!$J:$J,N$1)),(IF($B72="Recovered",(COUNTIFS(Death_and_Recovered!$B:$B,$A72,Death_and_Recovered!$E:$E,$B72,Death_and_Recovered!$I:$I,N$1)),(IF($B72="Deceased",(COUNTIFS(Death_and_Recovered!$B:$B,$A72,Death_and_Recovered!$E:$E,$B72,Death_and_Recovered!$I:$I,N$1)),"0")))))</f>
        <v>0</v>
      </c>
      <c r="O72" s="15">
        <f>IF($B72="Confirmed",(COUNTIFS(Raw_Data!$C:$C,$A72,Raw_Data!$J:$J,O$1)),(IF($B72="Recovered",(COUNTIFS(Death_and_Recovered!$B:$B,$A72,Death_and_Recovered!$E:$E,$B72,Death_and_Recovered!$I:$I,O$1)),(IF($B72="Deceased",(COUNTIFS(Death_and_Recovered!$B:$B,$A72,Death_and_Recovered!$E:$E,$B72,Death_and_Recovered!$I:$I,O$1)),"0")))))</f>
        <v>1</v>
      </c>
      <c r="P72" s="86">
        <v>1</v>
      </c>
      <c r="Q72" s="15">
        <f>IF($B72="Confirmed",(COUNTIFS(Raw_Data!$C:$C,$A72,Raw_Data!$J:$J,Q$1)),(IF($B72="Recovered",(COUNTIFS(Death_and_Recovered!$B:$B,$A72,Death_and_Recovered!$E:$E,$B72,Death_and_Recovered!$I:$I,Q$1)),(IF($B72="Deceased",(COUNTIFS(Death_and_Recovered!$B:$B,$A72,Death_and_Recovered!$E:$E,$B72,Death_and_Recovered!$I:$I,Q$1)),"0")))))</f>
        <v>0</v>
      </c>
      <c r="R72" s="15">
        <f>IF($B72="Confirmed",(COUNTIFS(Raw_Data!$C:$C,$A72,Raw_Data!$J:$J,R$1)),(IF($B72="Recovered",(COUNTIFS(Death_and_Recovered!$B:$B,$A72,Death_and_Recovered!$E:$E,$B72,Death_and_Recovered!$I:$I,R$1)),(IF($B72="Deceased",(COUNTIFS(Death_and_Recovered!$B:$B,$A72,Death_and_Recovered!$E:$E,$B72,Death_and_Recovered!$I:$I,R$1)),"0")))))</f>
        <v>0</v>
      </c>
      <c r="S72" s="15">
        <f>IF($B72="Confirmed",(COUNTIFS(Raw_Data!$C:$C,$A72,Raw_Data!$J:$J,S$1)),(IF($B72="Recovered",(COUNTIFS(Death_and_Recovered!$B:$B,$A72,Death_and_Recovered!$E:$E,$B72,Death_and_Recovered!$I:$I,S$1)),(IF($B72="Deceased",(COUNTIFS(Death_and_Recovered!$B:$B,$A72,Death_and_Recovered!$E:$E,$B72,Death_and_Recovered!$I:$I,S$1)),"0")))))</f>
        <v>0</v>
      </c>
      <c r="T72" s="15">
        <f>IF($B72="Confirmed",(COUNTIFS(Raw_Data!$C:$C,$A72,Raw_Data!$J:$J,T$1)),(IF($B72="Recovered",(COUNTIFS(Death_and_Recovered!$B:$B,$A72,Death_and_Recovered!$E:$E,$B72,Death_and_Recovered!$I:$I,T$1)),(IF($B72="Deceased",(COUNTIFS(Death_and_Recovered!$B:$B,$A72,Death_and_Recovered!$E:$E,$B72,Death_and_Recovered!$I:$I,T$1)),"0")))))</f>
        <v>8</v>
      </c>
      <c r="U72" s="15">
        <f>IF($B72="Confirmed",(COUNTIFS(Raw_Data!$C:$C,$A72,Raw_Data!$J:$J,U$1)),(IF($B72="Recovered",(COUNTIFS(Death_and_Recovered!$B:$B,$A72,Death_and_Recovered!$E:$E,$B72,Death_and_Recovered!$I:$I,U$1)),(IF($B72="Deceased",(COUNTIFS(Death_and_Recovered!$B:$B,$A72,Death_and_Recovered!$E:$E,$B72,Death_and_Recovered!$I:$I,U$1)),"0")))))</f>
        <v>3</v>
      </c>
      <c r="V72" s="15">
        <f>IF($B72="Confirmed",(COUNTIFS(Raw_Data!$C:$C,$A72,Raw_Data!$J:$J,V$1)),(IF($B72="Recovered",(COUNTIFS(Death_and_Recovered!$B:$B,$A72,Death_and_Recovered!$E:$E,$B72,Death_and_Recovered!$I:$I,V$1)),(IF($B72="Deceased",(COUNTIFS(Death_and_Recovered!$B:$B,$A72,Death_and_Recovered!$E:$E,$B72,Death_and_Recovered!$I:$I,V$1)),"0")))))</f>
        <v>7</v>
      </c>
      <c r="W72" s="15">
        <f>IF($B72="Confirmed",(COUNTIFS(Raw_Data!$C:$C,$A72,Raw_Data!$J:$J,W$1)),(IF($B72="Recovered",(COUNTIFS(Death_and_Recovered!$B:$B,$A72,Death_and_Recovered!$E:$E,$B72,Death_and_Recovered!$I:$I,W$1)),(IF($B72="Deceased",(COUNTIFS(Death_and_Recovered!$B:$B,$A72,Death_and_Recovered!$E:$E,$B72,Death_and_Recovered!$I:$I,W$1)),"0")))))</f>
        <v>0</v>
      </c>
      <c r="X72" s="15">
        <f>IF($B72="Confirmed",(COUNTIFS(Raw_Data!$C:$C,$A72,Raw_Data!$J:$J,X$1)),(IF($B72="Recovered",(COUNTIFS(Death_and_Recovered!$B:$B,$A72,Death_and_Recovered!$E:$E,$B72,Death_and_Recovered!$I:$I,X$1)),(IF($B72="Deceased",(COUNTIFS(Death_and_Recovered!$B:$B,$A72,Death_and_Recovered!$E:$E,$B72,Death_and_Recovered!$I:$I,X$1)),"0")))))</f>
        <v>8</v>
      </c>
      <c r="Y72" s="15">
        <f>IF($B72="Confirmed",(COUNTIFS(Raw_Data!$C:$C,$A72,Raw_Data!$J:$J,Y$1)),(IF($B72="Recovered",(COUNTIFS(Death_and_Recovered!$B:$B,$A72,Death_and_Recovered!$E:$E,$B72,Death_and_Recovered!$I:$I,Y$1)),(IF($B72="Deceased",(COUNTIFS(Death_and_Recovered!$B:$B,$A72,Death_and_Recovered!$E:$E,$B72,Death_and_Recovered!$I:$I,Y$1)),"0")))))</f>
        <v>14</v>
      </c>
      <c r="Z72" s="15">
        <f>IF($B72="Confirmed",(COUNTIFS(Raw_Data!$C:$C,$A72,Raw_Data!$J:$J,Z$1)),(IF($B72="Recovered",(COUNTIFS(Death_and_Recovered!$B:$B,$A72,Death_and_Recovered!$E:$E,$B72,Death_and_Recovered!$I:$I,Z$1)),(IF($B72="Deceased",(COUNTIFS(Death_and_Recovered!$B:$B,$A72,Death_and_Recovered!$E:$E,$B72,Death_and_Recovered!$I:$I,Z$1)),"0")))))</f>
        <v>1</v>
      </c>
      <c r="AA72" s="15">
        <f>IF($B72="Confirmed",(COUNTIFS(Raw_Data!$C:$C,$A72,Raw_Data!$J:$J,AA$1)),(IF($B72="Recovered",(COUNTIFS(Death_and_Recovered!$B:$B,$A72,Death_and_Recovered!$E:$E,$B72,Death_and_Recovered!$I:$I,AA$1)),(IF($B72="Deceased",(COUNTIFS(Death_and_Recovered!$B:$B,$A72,Death_and_Recovered!$E:$E,$B72,Death_and_Recovered!$I:$I,AA$1)),"0")))))</f>
        <v>0</v>
      </c>
      <c r="AB72" s="15">
        <f>IF($B72="Confirmed",(COUNTIFS(Raw_Data!$C:$C,$A72,Raw_Data!$J:$J,AB$1)),(IF($B72="Recovered",(COUNTIFS(Death_and_Recovered!$B:$B,$A72,Death_and_Recovered!$E:$E,$B72,Death_and_Recovered!$I:$I,AB$1)),(IF($B72="Deceased",(COUNTIFS(Death_and_Recovered!$B:$B,$A72,Death_and_Recovered!$E:$E,$B72,Death_and_Recovered!$I:$I,AB$1)),"0")))))</f>
        <v>0</v>
      </c>
      <c r="AC72" s="15">
        <f>IF($B72="Confirmed",(COUNTIFS(Raw_Data!$C:$C,$A72,Raw_Data!$J:$J,AC$1)),(IF($B72="Recovered",(COUNTIFS(Death_and_Recovered!$B:$B,$A72,Death_and_Recovered!$E:$E,$B72,Death_and_Recovered!$I:$I,AC$1)),(IF($B72="Deceased",(COUNTIFS(Death_and_Recovered!$B:$B,$A72,Death_and_Recovered!$E:$E,$B72,Death_and_Recovered!$I:$I,AC$1)),"0")))))</f>
        <v>0</v>
      </c>
      <c r="AD72" s="15">
        <f>IF($B72="Confirmed",(COUNTIFS(Raw_Data!$C:$C,$A72,Raw_Data!$J:$J,AD$1)),(IF($B72="Recovered",(COUNTIFS(Death_and_Recovered!$B:$B,$A72,Death_and_Recovered!$E:$E,$B72,Death_and_Recovered!$I:$I,AD$1)),(IF($B72="Deceased",(COUNTIFS(Death_and_Recovered!$B:$B,$A72,Death_and_Recovered!$E:$E,$B72,Death_and_Recovered!$I:$I,AD$1)),"0")))))</f>
        <v>0</v>
      </c>
      <c r="AE72" s="15">
        <f>IF($B72="Confirmed",(COUNTIFS(Raw_Data!$C:$C,$A72,Raw_Data!$J:$J,AE$1)),(IF($B72="Recovered",(COUNTIFS(Death_and_Recovered!$B:$B,$A72,Death_and_Recovered!$E:$E,$B72,Death_and_Recovered!$I:$I,AE$1)),(IF($B72="Deceased",(COUNTIFS(Death_and_Recovered!$B:$B,$A72,Death_and_Recovered!$E:$E,$B72,Death_and_Recovered!$I:$I,AE$1)),"0")))))</f>
        <v>0</v>
      </c>
      <c r="AF72" s="15">
        <f>IF($B72="Confirmed",(COUNTIFS(Raw_Data!$C:$C,$A72,Raw_Data!$J:$J,AF$1)),(IF($B72="Recovered",(COUNTIFS(Death_and_Recovered!$B:$B,$A72,Death_and_Recovered!$E:$E,$B72,Death_and_Recovered!$I:$I,AF$1)),(IF($B72="Deceased",(COUNTIFS(Death_and_Recovered!$B:$B,$A72,Death_and_Recovered!$E:$E,$B72,Death_and_Recovered!$I:$I,AF$1)),"0")))))</f>
        <v>0</v>
      </c>
      <c r="AG72" s="15">
        <f>IF($B72="Confirmed",(COUNTIFS(Raw_Data!$C:$C,$A72,Raw_Data!$J:$J,AG$1)),(IF($B72="Recovered",(COUNTIFS(Death_and_Recovered!$B:$B,$A72,Death_and_Recovered!$E:$E,$B72,Death_and_Recovered!$I:$I,AG$1)),(IF($B72="Deceased",(COUNTIFS(Death_and_Recovered!$B:$B,$A72,Death_and_Recovered!$E:$E,$B72,Death_and_Recovered!$I:$I,AG$1)),"0")))))</f>
        <v>0</v>
      </c>
      <c r="AH72" s="15">
        <f>IF($B72="Confirmed",(COUNTIFS(Raw_Data!$C:$C,$A72,Raw_Data!$J:$J,AH$1)),(IF($B72="Recovered",(COUNTIFS(Death_and_Recovered!$B:$B,$A72,Death_and_Recovered!$E:$E,$B72,Death_and_Recovered!$I:$I,AH$1)),(IF($B72="Deceased",(COUNTIFS(Death_and_Recovered!$B:$B,$A72,Death_and_Recovered!$E:$E,$B72,Death_and_Recovered!$I:$I,AH$1)),"0")))))</f>
        <v>0</v>
      </c>
      <c r="AI72" s="15">
        <f>IF($B72="Confirmed",(COUNTIFS(Raw_Data!$C:$C,$A72,Raw_Data!$J:$J,AI$1)),(IF($B72="Recovered",(COUNTIFS(Death_and_Recovered!$B:$B,$A72,Death_and_Recovered!$E:$E,$B72,Death_and_Recovered!$I:$I,AI$1)),(IF($B72="Deceased",(COUNTIFS(Death_and_Recovered!$B:$B,$A72,Death_and_Recovered!$E:$E,$B72,Death_and_Recovered!$I:$I,AI$1)),"0")))))</f>
        <v>5</v>
      </c>
      <c r="AJ72" s="15">
        <f>IF($B72="Confirmed",(COUNTIFS(Raw_Data!$C:$C,$A72,Raw_Data!$J:$J,AJ$1)),(IF($B72="Recovered",(COUNTIFS(Death_and_Recovered!$B:$B,$A72,Death_and_Recovered!$E:$E,$B72,Death_and_Recovered!$I:$I,AJ$1)),(IF($B72="Deceased",(COUNTIFS(Death_and_Recovered!$B:$B,$A72,Death_and_Recovered!$E:$E,$B72,Death_and_Recovered!$I:$I,AJ$1)),"0")))))</f>
        <v>0</v>
      </c>
      <c r="AK72" s="15">
        <f>IF($B72="Confirmed",(COUNTIFS(Raw_Data!$C:$C,$A72,Raw_Data!$J:$J,AK$1)),(IF($B72="Recovered",(COUNTIFS(Death_and_Recovered!$B:$B,$A72,Death_and_Recovered!$E:$E,$B72,Death_and_Recovered!$I:$I,AK$1)),(IF($B72="Deceased",(COUNTIFS(Death_and_Recovered!$B:$B,$A72,Death_and_Recovered!$E:$E,$B72,Death_and_Recovered!$I:$I,AK$1)),"0")))))</f>
        <v>0</v>
      </c>
      <c r="AL72" s="15">
        <f>IF($B72="Confirmed",(COUNTIFS(Raw_Data!$C:$C,$A72,Raw_Data!$J:$J,AL$1)),(IF($B72="Recovered",(COUNTIFS(Death_and_Recovered!$B:$B,$A72,Death_and_Recovered!$E:$E,$B72,Death_and_Recovered!$I:$I,AL$1)),(IF($B72="Deceased",(COUNTIFS(Death_and_Recovered!$B:$B,$A72,Death_and_Recovered!$E:$E,$B72,Death_and_Recovered!$I:$I,AL$1)),"0")))))</f>
        <v>0</v>
      </c>
      <c r="AM72" s="15">
        <f>IF($B72="Confirmed",(COUNTIFS(Raw_Data!$C:$C,$A72,Raw_Data!$J:$J,AM$1)),(IF($B72="Recovered",(COUNTIFS(Death_and_Recovered!$B:$B,$A72,Death_and_Recovered!$E:$E,$B72,Death_and_Recovered!$I:$I,AM$1)),(IF($B72="Deceased",(COUNTIFS(Death_and_Recovered!$B:$B,$A72,Death_and_Recovered!$E:$E,$B72,Death_and_Recovered!$I:$I,AM$1)),"0")))))</f>
        <v>0</v>
      </c>
      <c r="AN72" s="15">
        <f>IF($B72="Confirmed",(COUNTIFS(Raw_Data!$C:$C,$A72,Raw_Data!$J:$J,AN$1)),(IF($B72="Recovered",(COUNTIFS(Death_and_Recovered!$B:$B,$A72,Death_and_Recovered!$E:$E,$B72,Death_and_Recovered!$I:$I,AN$1)),(IF($B72="Deceased",(COUNTIFS(Death_and_Recovered!$B:$B,$A72,Death_and_Recovered!$E:$E,$B72,Death_and_Recovered!$I:$I,AN$1)),"0")))))</f>
        <v>0</v>
      </c>
    </row>
    <row r="73" spans="1:40" ht="16.5" customHeight="1">
      <c r="A73" s="199">
        <v>43927</v>
      </c>
      <c r="B73" s="86" t="s">
        <v>42</v>
      </c>
      <c r="C73" s="15">
        <f t="shared" si="1"/>
        <v>15</v>
      </c>
      <c r="D73" s="15">
        <f>IF($B73="Confirmed",(COUNTIFS(Raw_Data!$C:$C,$A73,Raw_Data!$J:$J,D$1)),(IF($B73="Recovered",(COUNTIFS(Death_and_Recovered!$B:$B,$A73,Death_and_Recovered!$E:$E,$B73,Death_and_Recovered!$I:$I,D$1)),(IF($B73="Deceased",(COUNTIFS(Death_and_Recovered!$B:$B,$A73,Death_and_Recovered!$E:$E,$B73,Death_and_Recovered!$I:$I,D$1)),"0")))))</f>
        <v>0</v>
      </c>
      <c r="E73" s="15">
        <f>IF($B73="Confirmed",(COUNTIFS(Raw_Data!$C:$C,$A73,Raw_Data!$J:$J,E$1)),(IF($B73="Recovered",(COUNTIFS(Death_and_Recovered!$B:$B,$A73,Death_and_Recovered!$E:$E,$B73,Death_and_Recovered!$I:$I,E$1)),(IF($B73="Deceased",(COUNTIFS(Death_and_Recovered!$B:$B,$A73,Death_and_Recovered!$E:$E,$B73,Death_and_Recovered!$I:$I,E$1)),"0")))))</f>
        <v>2</v>
      </c>
      <c r="F73" s="15">
        <f>IF($B73="Confirmed",(COUNTIFS(Raw_Data!$C:$C,$A73,Raw_Data!$J:$J,F$1)),(IF($B73="Recovered",(COUNTIFS(Death_and_Recovered!$B:$B,$A73,Death_and_Recovered!$E:$E,$B73,Death_and_Recovered!$I:$I,F$1)),(IF($B73="Deceased",(COUNTIFS(Death_and_Recovered!$B:$B,$A73,Death_and_Recovered!$E:$E,$B73,Death_and_Recovered!$I:$I,F$1)),"0")))))</f>
        <v>0</v>
      </c>
      <c r="G73" s="15">
        <f>IF($B73="Confirmed",(COUNTIFS(Raw_Data!$C:$C,$A73,Raw_Data!$J:$J,G$1)),(IF($B73="Recovered",(COUNTIFS(Death_and_Recovered!$B:$B,$A73,Death_and_Recovered!$E:$E,$B73,Death_and_Recovered!$I:$I,G$1)),(IF($B73="Deceased",(COUNTIFS(Death_and_Recovered!$B:$B,$A73,Death_and_Recovered!$E:$E,$B73,Death_and_Recovered!$I:$I,G$1)),"0")))))</f>
        <v>0</v>
      </c>
      <c r="H73" s="15">
        <f>IF($B73="Confirmed",(COUNTIFS(Raw_Data!$C:$C,$A73,Raw_Data!$J:$J,H$1)),(IF($B73="Recovered",(COUNTIFS(Death_and_Recovered!$B:$B,$A73,Death_and_Recovered!$E:$E,$B73,Death_and_Recovered!$I:$I,H$1)),(IF($B73="Deceased",(COUNTIFS(Death_and_Recovered!$B:$B,$A73,Death_and_Recovered!$E:$E,$B73,Death_and_Recovered!$I:$I,H$1)),"0")))))</f>
        <v>0</v>
      </c>
      <c r="I73" s="15">
        <f>IF($B73="Confirmed",(COUNTIFS(Raw_Data!$C:$C,$A73,Raw_Data!$J:$J,I$1)),(IF($B73="Recovered",(COUNTIFS(Death_and_Recovered!$B:$B,$A73,Death_and_Recovered!$E:$E,$B73,Death_and_Recovered!$I:$I,I$1)),(IF($B73="Deceased",(COUNTIFS(Death_and_Recovered!$B:$B,$A73,Death_and_Recovered!$E:$E,$B73,Death_and_Recovered!$I:$I,I$1)),"0")))))</f>
        <v>0</v>
      </c>
      <c r="J73" s="15">
        <f>IF($B73="Confirmed",(COUNTIFS(Raw_Data!$C:$C,$A73,Raw_Data!$J:$J,J$1)),(IF($B73="Recovered",(COUNTIFS(Death_and_Recovered!$B:$B,$A73,Death_and_Recovered!$E:$E,$B73,Death_and_Recovered!$I:$I,J$1)),(IF($B73="Deceased",(COUNTIFS(Death_and_Recovered!$B:$B,$A73,Death_and_Recovered!$E:$E,$B73,Death_and_Recovered!$I:$I,J$1)),"0")))))</f>
        <v>0</v>
      </c>
      <c r="K73" s="15">
        <f>IF($B73="Confirmed",(COUNTIFS(Raw_Data!$C:$C,$A73,Raw_Data!$J:$J,K$1)),(IF($B73="Recovered",(COUNTIFS(Death_and_Recovered!$B:$B,$A73,Death_and_Recovered!$E:$E,$B73,Death_and_Recovered!$I:$I,K$1)),(IF($B73="Deceased",(COUNTIFS(Death_and_Recovered!$B:$B,$A73,Death_and_Recovered!$E:$E,$B73,Death_and_Recovered!$I:$I,K$1)),"0")))))</f>
        <v>0</v>
      </c>
      <c r="L73" s="15">
        <f>IF($B73="Confirmed",(COUNTIFS(Raw_Data!$C:$C,$A73,Raw_Data!$J:$J,L$1)),(IF($B73="Recovered",(COUNTIFS(Death_and_Recovered!$B:$B,$A73,Death_and_Recovered!$E:$E,$B73,Death_and_Recovered!$I:$I,L$1)),(IF($B73="Deceased",(COUNTIFS(Death_and_Recovered!$B:$B,$A73,Death_and_Recovered!$E:$E,$B73,Death_and_Recovered!$I:$I,L$1)),"0")))))</f>
        <v>0</v>
      </c>
      <c r="M73" s="15">
        <f>IF($B73="Confirmed",(COUNTIFS(Raw_Data!$C:$C,$A73,Raw_Data!$J:$J,M$1)),(IF($B73="Recovered",(COUNTIFS(Death_and_Recovered!$B:$B,$A73,Death_and_Recovered!$E:$E,$B73,Death_and_Recovered!$I:$I,M$1)),(IF($B73="Deceased",(COUNTIFS(Death_and_Recovered!$B:$B,$A73,Death_and_Recovered!$E:$E,$B73,Death_and_Recovered!$I:$I,M$1)),"0")))))</f>
        <v>0</v>
      </c>
      <c r="N73" s="15">
        <f>IF($B73="Confirmed",(COUNTIFS(Raw_Data!$C:$C,$A73,Raw_Data!$J:$J,N$1)),(IF($B73="Recovered",(COUNTIFS(Death_and_Recovered!$B:$B,$A73,Death_and_Recovered!$E:$E,$B73,Death_and_Recovered!$I:$I,N$1)),(IF($B73="Deceased",(COUNTIFS(Death_and_Recovered!$B:$B,$A73,Death_and_Recovered!$E:$E,$B73,Death_and_Recovered!$I:$I,N$1)),"0")))))</f>
        <v>0</v>
      </c>
      <c r="O73" s="15">
        <f>IF($B73="Confirmed",(COUNTIFS(Raw_Data!$C:$C,$A73,Raw_Data!$J:$J,O$1)),(IF($B73="Recovered",(COUNTIFS(Death_and_Recovered!$B:$B,$A73,Death_and_Recovered!$E:$E,$B73,Death_and_Recovered!$I:$I,O$1)),(IF($B73="Deceased",(COUNTIFS(Death_and_Recovered!$B:$B,$A73,Death_and_Recovered!$E:$E,$B73,Death_and_Recovered!$I:$I,O$1)),"0")))))</f>
        <v>1</v>
      </c>
      <c r="P73" s="15">
        <f>IF($B73="Confirmed",(COUNTIFS(Raw_Data!$C:$C,$A73,Raw_Data!$J:$J,P$1)),(IF($B73="Recovered",(COUNTIFS(Death_and_Recovered!$B:$B,$A73,Death_and_Recovered!$E:$E,$B73,Death_and_Recovered!$I:$I,P$1)),(IF($B73="Deceased",(COUNTIFS(Death_and_Recovered!$B:$B,$A73,Death_and_Recovered!$E:$E,$B73,Death_and_Recovered!$I:$I,P$1)),"0")))))</f>
        <v>2</v>
      </c>
      <c r="Q73" s="15">
        <f>IF($B73="Confirmed",(COUNTIFS(Raw_Data!$C:$C,$A73,Raw_Data!$J:$J,Q$1)),(IF($B73="Recovered",(COUNTIFS(Death_and_Recovered!$B:$B,$A73,Death_and_Recovered!$E:$E,$B73,Death_and_Recovered!$I:$I,Q$1)),(IF($B73="Deceased",(COUNTIFS(Death_and_Recovered!$B:$B,$A73,Death_and_Recovered!$E:$E,$B73,Death_and_Recovered!$I:$I,Q$1)),"0")))))</f>
        <v>0</v>
      </c>
      <c r="R73" s="15">
        <f>IF($B73="Confirmed",(COUNTIFS(Raw_Data!$C:$C,$A73,Raw_Data!$J:$J,R$1)),(IF($B73="Recovered",(COUNTIFS(Death_and_Recovered!$B:$B,$A73,Death_and_Recovered!$E:$E,$B73,Death_and_Recovered!$I:$I,R$1)),(IF($B73="Deceased",(COUNTIFS(Death_and_Recovered!$B:$B,$A73,Death_and_Recovered!$E:$E,$B73,Death_and_Recovered!$I:$I,R$1)),"0")))))</f>
        <v>0</v>
      </c>
      <c r="S73" s="15">
        <f>IF($B73="Confirmed",(COUNTIFS(Raw_Data!$C:$C,$A73,Raw_Data!$J:$J,S$1)),(IF($B73="Recovered",(COUNTIFS(Death_and_Recovered!$B:$B,$A73,Death_and_Recovered!$E:$E,$B73,Death_and_Recovered!$I:$I,S$1)),(IF($B73="Deceased",(COUNTIFS(Death_and_Recovered!$B:$B,$A73,Death_and_Recovered!$E:$E,$B73,Death_and_Recovered!$I:$I,S$1)),"0")))))</f>
        <v>0</v>
      </c>
      <c r="T73" s="15">
        <f>IF($B73="Confirmed",(COUNTIFS(Raw_Data!$C:$C,$A73,Raw_Data!$J:$J,T$1)),(IF($B73="Recovered",(COUNTIFS(Death_and_Recovered!$B:$B,$A73,Death_and_Recovered!$E:$E,$B73,Death_and_Recovered!$I:$I,T$1)),(IF($B73="Deceased",(COUNTIFS(Death_and_Recovered!$B:$B,$A73,Death_and_Recovered!$E:$E,$B73,Death_and_Recovered!$I:$I,T$1)),"0")))))</f>
        <v>0</v>
      </c>
      <c r="U73" s="15">
        <f>IF($B73="Confirmed",(COUNTIFS(Raw_Data!$C:$C,$A73,Raw_Data!$J:$J,U$1)),(IF($B73="Recovered",(COUNTIFS(Death_and_Recovered!$B:$B,$A73,Death_and_Recovered!$E:$E,$B73,Death_and_Recovered!$I:$I,U$1)),(IF($B73="Deceased",(COUNTIFS(Death_and_Recovered!$B:$B,$A73,Death_and_Recovered!$E:$E,$B73,Death_and_Recovered!$I:$I,U$1)),"0")))))</f>
        <v>0</v>
      </c>
      <c r="V73" s="15">
        <f>IF($B73="Confirmed",(COUNTIFS(Raw_Data!$C:$C,$A73,Raw_Data!$J:$J,V$1)),(IF($B73="Recovered",(COUNTIFS(Death_and_Recovered!$B:$B,$A73,Death_and_Recovered!$E:$E,$B73,Death_and_Recovered!$I:$I,V$1)),(IF($B73="Deceased",(COUNTIFS(Death_and_Recovered!$B:$B,$A73,Death_and_Recovered!$E:$E,$B73,Death_and_Recovered!$I:$I,V$1)),"0")))))</f>
        <v>0</v>
      </c>
      <c r="W73" s="15">
        <f>IF($B73="Confirmed",(COUNTIFS(Raw_Data!$C:$C,$A73,Raw_Data!$J:$J,W$1)),(IF($B73="Recovered",(COUNTIFS(Death_and_Recovered!$B:$B,$A73,Death_and_Recovered!$E:$E,$B73,Death_and_Recovered!$I:$I,W$1)),(IF($B73="Deceased",(COUNTIFS(Death_and_Recovered!$B:$B,$A73,Death_and_Recovered!$E:$E,$B73,Death_and_Recovered!$I:$I,W$1)),"0")))))</f>
        <v>0</v>
      </c>
      <c r="X73" s="15">
        <f>IF($B73="Confirmed",(COUNTIFS(Raw_Data!$C:$C,$A73,Raw_Data!$J:$J,X$1)),(IF($B73="Recovered",(COUNTIFS(Death_and_Recovered!$B:$B,$A73,Death_and_Recovered!$E:$E,$B73,Death_and_Recovered!$I:$I,X$1)),(IF($B73="Deceased",(COUNTIFS(Death_and_Recovered!$B:$B,$A73,Death_and_Recovered!$E:$E,$B73,Death_and_Recovered!$I:$I,X$1)),"0")))))</f>
        <v>2</v>
      </c>
      <c r="Y73" s="15">
        <f>IF($B73="Confirmed",(COUNTIFS(Raw_Data!$C:$C,$A73,Raw_Data!$J:$J,Y$1)),(IF($B73="Recovered",(COUNTIFS(Death_and_Recovered!$B:$B,$A73,Death_and_Recovered!$E:$E,$B73,Death_and_Recovered!$I:$I,Y$1)),(IF($B73="Deceased",(COUNTIFS(Death_and_Recovered!$B:$B,$A73,Death_and_Recovered!$E:$E,$B73,Death_and_Recovered!$I:$I,Y$1)),"0")))))</f>
        <v>7</v>
      </c>
      <c r="Z73" s="15">
        <f>IF($B73="Confirmed",(COUNTIFS(Raw_Data!$C:$C,$A73,Raw_Data!$J:$J,Z$1)),(IF($B73="Recovered",(COUNTIFS(Death_and_Recovered!$B:$B,$A73,Death_and_Recovered!$E:$E,$B73,Death_and_Recovered!$I:$I,Z$1)),(IF($B73="Deceased",(COUNTIFS(Death_and_Recovered!$B:$B,$A73,Death_and_Recovered!$E:$E,$B73,Death_and_Recovered!$I:$I,Z$1)),"0")))))</f>
        <v>0</v>
      </c>
      <c r="AA73" s="15">
        <f>IF($B73="Confirmed",(COUNTIFS(Raw_Data!$C:$C,$A73,Raw_Data!$J:$J,AA$1)),(IF($B73="Recovered",(COUNTIFS(Death_and_Recovered!$B:$B,$A73,Death_and_Recovered!$E:$E,$B73,Death_and_Recovered!$I:$I,AA$1)),(IF($B73="Deceased",(COUNTIFS(Death_and_Recovered!$B:$B,$A73,Death_and_Recovered!$E:$E,$B73,Death_and_Recovered!$I:$I,AA$1)),"0")))))</f>
        <v>0</v>
      </c>
      <c r="AB73" s="15">
        <f>IF($B73="Confirmed",(COUNTIFS(Raw_Data!$C:$C,$A73,Raw_Data!$J:$J,AB$1)),(IF($B73="Recovered",(COUNTIFS(Death_and_Recovered!$B:$B,$A73,Death_and_Recovered!$E:$E,$B73,Death_and_Recovered!$I:$I,AB$1)),(IF($B73="Deceased",(COUNTIFS(Death_and_Recovered!$B:$B,$A73,Death_and_Recovered!$E:$E,$B73,Death_and_Recovered!$I:$I,AB$1)),"0")))))</f>
        <v>0</v>
      </c>
      <c r="AC73" s="15">
        <f>IF($B73="Confirmed",(COUNTIFS(Raw_Data!$C:$C,$A73,Raw_Data!$J:$J,AC$1)),(IF($B73="Recovered",(COUNTIFS(Death_and_Recovered!$B:$B,$A73,Death_and_Recovered!$E:$E,$B73,Death_and_Recovered!$I:$I,AC$1)),(IF($B73="Deceased",(COUNTIFS(Death_and_Recovered!$B:$B,$A73,Death_and_Recovered!$E:$E,$B73,Death_and_Recovered!$I:$I,AC$1)),"0")))))</f>
        <v>0</v>
      </c>
      <c r="AD73" s="15">
        <f>IF($B73="Confirmed",(COUNTIFS(Raw_Data!$C:$C,$A73,Raw_Data!$J:$J,AD$1)),(IF($B73="Recovered",(COUNTIFS(Death_and_Recovered!$B:$B,$A73,Death_and_Recovered!$E:$E,$B73,Death_and_Recovered!$I:$I,AD$1)),(IF($B73="Deceased",(COUNTIFS(Death_and_Recovered!$B:$B,$A73,Death_and_Recovered!$E:$E,$B73,Death_and_Recovered!$I:$I,AD$1)),"0")))))</f>
        <v>0</v>
      </c>
      <c r="AE73" s="15">
        <f>IF($B73="Confirmed",(COUNTIFS(Raw_Data!$C:$C,$A73,Raw_Data!$J:$J,AE$1)),(IF($B73="Recovered",(COUNTIFS(Death_and_Recovered!$B:$B,$A73,Death_and_Recovered!$E:$E,$B73,Death_and_Recovered!$I:$I,AE$1)),(IF($B73="Deceased",(COUNTIFS(Death_and_Recovered!$B:$B,$A73,Death_and_Recovered!$E:$E,$B73,Death_and_Recovered!$I:$I,AE$1)),"0")))))</f>
        <v>0</v>
      </c>
      <c r="AF73" s="15">
        <f>IF($B73="Confirmed",(COUNTIFS(Raw_Data!$C:$C,$A73,Raw_Data!$J:$J,AF$1)),(IF($B73="Recovered",(COUNTIFS(Death_and_Recovered!$B:$B,$A73,Death_and_Recovered!$E:$E,$B73,Death_and_Recovered!$I:$I,AF$1)),(IF($B73="Deceased",(COUNTIFS(Death_and_Recovered!$B:$B,$A73,Death_and_Recovered!$E:$E,$B73,Death_and_Recovered!$I:$I,AF$1)),"0")))))</f>
        <v>0</v>
      </c>
      <c r="AG73" s="15">
        <f>IF($B73="Confirmed",(COUNTIFS(Raw_Data!$C:$C,$A73,Raw_Data!$J:$J,AG$1)),(IF($B73="Recovered",(COUNTIFS(Death_and_Recovered!$B:$B,$A73,Death_and_Recovered!$E:$E,$B73,Death_and_Recovered!$I:$I,AG$1)),(IF($B73="Deceased",(COUNTIFS(Death_and_Recovered!$B:$B,$A73,Death_and_Recovered!$E:$E,$B73,Death_and_Recovered!$I:$I,AG$1)),"0")))))</f>
        <v>1</v>
      </c>
      <c r="AH73" s="15">
        <f>IF($B73="Confirmed",(COUNTIFS(Raw_Data!$C:$C,$A73,Raw_Data!$J:$J,AH$1)),(IF($B73="Recovered",(COUNTIFS(Death_and_Recovered!$B:$B,$A73,Death_and_Recovered!$E:$E,$B73,Death_and_Recovered!$I:$I,AH$1)),(IF($B73="Deceased",(COUNTIFS(Death_and_Recovered!$B:$B,$A73,Death_and_Recovered!$E:$E,$B73,Death_and_Recovered!$I:$I,AH$1)),"0")))))</f>
        <v>0</v>
      </c>
      <c r="AI73" s="15">
        <f>IF($B73="Confirmed",(COUNTIFS(Raw_Data!$C:$C,$A73,Raw_Data!$J:$J,AI$1)),(IF($B73="Recovered",(COUNTIFS(Death_and_Recovered!$B:$B,$A73,Death_and_Recovered!$E:$E,$B73,Death_and_Recovered!$I:$I,AI$1)),(IF($B73="Deceased",(COUNTIFS(Death_and_Recovered!$B:$B,$A73,Death_and_Recovered!$E:$E,$B73,Death_and_Recovered!$I:$I,AI$1)),"0")))))</f>
        <v>0</v>
      </c>
      <c r="AJ73" s="15">
        <f>IF($B73="Confirmed",(COUNTIFS(Raw_Data!$C:$C,$A73,Raw_Data!$J:$J,AJ$1)),(IF($B73="Recovered",(COUNTIFS(Death_and_Recovered!$B:$B,$A73,Death_and_Recovered!$E:$E,$B73,Death_and_Recovered!$I:$I,AJ$1)),(IF($B73="Deceased",(COUNTIFS(Death_and_Recovered!$B:$B,$A73,Death_and_Recovered!$E:$E,$B73,Death_and_Recovered!$I:$I,AJ$1)),"0")))))</f>
        <v>0</v>
      </c>
      <c r="AK73" s="15">
        <f>IF($B73="Confirmed",(COUNTIFS(Raw_Data!$C:$C,$A73,Raw_Data!$J:$J,AK$1)),(IF($B73="Recovered",(COUNTIFS(Death_and_Recovered!$B:$B,$A73,Death_and_Recovered!$E:$E,$B73,Death_and_Recovered!$I:$I,AK$1)),(IF($B73="Deceased",(COUNTIFS(Death_and_Recovered!$B:$B,$A73,Death_and_Recovered!$E:$E,$B73,Death_and_Recovered!$I:$I,AK$1)),"0")))))</f>
        <v>0</v>
      </c>
      <c r="AL73" s="15">
        <f>IF($B73="Confirmed",(COUNTIFS(Raw_Data!$C:$C,$A73,Raw_Data!$J:$J,AL$1)),(IF($B73="Recovered",(COUNTIFS(Death_and_Recovered!$B:$B,$A73,Death_and_Recovered!$E:$E,$B73,Death_and_Recovered!$I:$I,AL$1)),(IF($B73="Deceased",(COUNTIFS(Death_and_Recovered!$B:$B,$A73,Death_and_Recovered!$E:$E,$B73,Death_and_Recovered!$I:$I,AL$1)),"0")))))</f>
        <v>0</v>
      </c>
      <c r="AM73" s="15">
        <f>IF($B73="Confirmed",(COUNTIFS(Raw_Data!$C:$C,$A73,Raw_Data!$J:$J,AM$1)),(IF($B73="Recovered",(COUNTIFS(Death_and_Recovered!$B:$B,$A73,Death_and_Recovered!$E:$E,$B73,Death_and_Recovered!$I:$I,AM$1)),(IF($B73="Deceased",(COUNTIFS(Death_and_Recovered!$B:$B,$A73,Death_and_Recovered!$E:$E,$B73,Death_and_Recovered!$I:$I,AM$1)),"0")))))</f>
        <v>0</v>
      </c>
      <c r="AN73" s="15">
        <f>IF($B73="Confirmed",(COUNTIFS(Raw_Data!$C:$C,$A73,Raw_Data!$J:$J,AN$1)),(IF($B73="Recovered",(COUNTIFS(Death_and_Recovered!$B:$B,$A73,Death_and_Recovered!$E:$E,$B73,Death_and_Recovered!$I:$I,AN$1)),(IF($B73="Deceased",(COUNTIFS(Death_and_Recovered!$B:$B,$A73,Death_and_Recovered!$E:$E,$B73,Death_and_Recovered!$I:$I,AN$1)),"0")))))</f>
        <v>0</v>
      </c>
    </row>
    <row r="74" spans="1:40" ht="16.5" customHeight="1">
      <c r="A74" s="135"/>
      <c r="B74" s="86"/>
    </row>
    <row r="75" spans="1:40" ht="16.5" customHeight="1">
      <c r="A75" s="135"/>
      <c r="B75" s="86"/>
    </row>
    <row r="76" spans="1:40" ht="16.5" customHeight="1">
      <c r="A76" s="135"/>
      <c r="B76" s="86"/>
    </row>
    <row r="77" spans="1:40" ht="16.5" customHeight="1">
      <c r="A77" s="135"/>
      <c r="B77" s="86"/>
    </row>
    <row r="78" spans="1:40" ht="16.5" customHeight="1">
      <c r="A78" s="135"/>
      <c r="B78" s="86"/>
    </row>
    <row r="79" spans="1:40" ht="16.5" customHeight="1">
      <c r="A79" s="135"/>
      <c r="B79" s="86"/>
    </row>
    <row r="80" spans="1:40" ht="16.5" customHeight="1">
      <c r="A80" s="135"/>
      <c r="B80" s="86"/>
    </row>
    <row r="81" spans="1:2" ht="16.5" customHeight="1">
      <c r="A81" s="135"/>
      <c r="B81" s="86"/>
    </row>
    <row r="82" spans="1:2" ht="16.5" customHeight="1">
      <c r="A82" s="135"/>
      <c r="B82" s="86"/>
    </row>
    <row r="83" spans="1:2" ht="16.5" customHeight="1">
      <c r="A83" s="135"/>
      <c r="B83" s="86"/>
    </row>
    <row r="84" spans="1:2" ht="16.5" customHeight="1">
      <c r="A84" s="135"/>
      <c r="B84" s="86"/>
    </row>
    <row r="85" spans="1:2" ht="16.5" customHeight="1">
      <c r="A85" s="135"/>
      <c r="B85" s="86"/>
    </row>
    <row r="86" spans="1:2" ht="16.5" customHeight="1">
      <c r="A86" s="135"/>
      <c r="B86" s="86"/>
    </row>
    <row r="87" spans="1:2" ht="16.5" customHeight="1">
      <c r="A87" s="135"/>
      <c r="B87" s="86"/>
    </row>
    <row r="88" spans="1:2" ht="16.5" customHeight="1">
      <c r="A88" s="135"/>
      <c r="B88" s="86"/>
    </row>
    <row r="89" spans="1:2" ht="16.5" customHeight="1">
      <c r="A89" s="135"/>
      <c r="B89" s="86"/>
    </row>
    <row r="90" spans="1:2" ht="16.5" customHeight="1">
      <c r="A90" s="135"/>
      <c r="B90" s="86"/>
    </row>
    <row r="91" spans="1:2" ht="16.5" customHeight="1">
      <c r="A91" s="135"/>
      <c r="B91" s="86"/>
    </row>
    <row r="92" spans="1:2" ht="16.5" customHeight="1">
      <c r="A92" s="135"/>
      <c r="B92" s="86"/>
    </row>
    <row r="93" spans="1:2" ht="16.5" customHeight="1">
      <c r="A93" s="135"/>
      <c r="B93" s="86"/>
    </row>
    <row r="94" spans="1:2" ht="16.5" customHeight="1">
      <c r="A94" s="135"/>
      <c r="B94" s="86"/>
    </row>
    <row r="95" spans="1:2" ht="16.5" customHeight="1">
      <c r="A95" s="135"/>
      <c r="B95" s="86"/>
    </row>
    <row r="96" spans="1:2" ht="16.5" customHeight="1">
      <c r="A96" s="135"/>
      <c r="B96" s="86"/>
    </row>
    <row r="97" spans="1:2" ht="16.5" customHeight="1">
      <c r="A97" s="135"/>
      <c r="B97" s="86"/>
    </row>
    <row r="98" spans="1:2" ht="16.5" customHeight="1">
      <c r="A98" s="135"/>
      <c r="B98" s="86"/>
    </row>
    <row r="99" spans="1:2" ht="16.5" customHeight="1">
      <c r="A99" s="135"/>
      <c r="B99" s="86"/>
    </row>
    <row r="100" spans="1:2" ht="16.5" customHeight="1">
      <c r="A100" s="135"/>
      <c r="B100" s="86"/>
    </row>
    <row r="101" spans="1:2" ht="16.5" customHeight="1">
      <c r="A101" s="135"/>
      <c r="B101" s="86"/>
    </row>
    <row r="102" spans="1:2" ht="16.5" customHeight="1">
      <c r="A102" s="135"/>
      <c r="B102" s="86"/>
    </row>
    <row r="103" spans="1:2" ht="16.5" customHeight="1">
      <c r="A103" s="135"/>
      <c r="B103" s="86"/>
    </row>
    <row r="104" spans="1:2" ht="16.5" customHeight="1">
      <c r="A104" s="135"/>
      <c r="B104" s="86"/>
    </row>
    <row r="105" spans="1:2" ht="16.5" customHeight="1">
      <c r="A105" s="135"/>
      <c r="B105" s="86"/>
    </row>
    <row r="106" spans="1:2" ht="16.5" customHeight="1">
      <c r="A106" s="135"/>
      <c r="B106" s="86"/>
    </row>
    <row r="107" spans="1:2" ht="16.5" customHeight="1">
      <c r="A107" s="135"/>
      <c r="B107" s="86"/>
    </row>
    <row r="108" spans="1:2" ht="16.5" customHeight="1">
      <c r="A108" s="135"/>
      <c r="B108" s="86"/>
    </row>
    <row r="109" spans="1:2" ht="16.5" customHeight="1">
      <c r="A109" s="135"/>
      <c r="B109" s="86"/>
    </row>
    <row r="110" spans="1:2" ht="16.5" customHeight="1">
      <c r="A110" s="135"/>
      <c r="B110" s="86"/>
    </row>
    <row r="111" spans="1:2" ht="16.5" customHeight="1">
      <c r="A111" s="135"/>
      <c r="B111" s="86"/>
    </row>
    <row r="112" spans="1:2" ht="16.5" customHeight="1">
      <c r="A112" s="135"/>
      <c r="B112" s="86"/>
    </row>
    <row r="113" spans="1:2" ht="16.5" customHeight="1">
      <c r="A113" s="135"/>
      <c r="B113" s="86"/>
    </row>
    <row r="114" spans="1:2" ht="16.5" customHeight="1">
      <c r="A114" s="135"/>
      <c r="B114" s="86"/>
    </row>
    <row r="115" spans="1:2" ht="16.5" customHeight="1">
      <c r="A115" s="135"/>
      <c r="B115" s="86"/>
    </row>
    <row r="116" spans="1:2" ht="16.5" customHeight="1">
      <c r="A116" s="135"/>
      <c r="B116" s="86"/>
    </row>
    <row r="117" spans="1:2" ht="16.5" customHeight="1">
      <c r="A117" s="135"/>
      <c r="B117" s="86"/>
    </row>
    <row r="118" spans="1:2" ht="16.5" customHeight="1">
      <c r="A118" s="135"/>
      <c r="B118" s="86"/>
    </row>
    <row r="119" spans="1:2" ht="16.5" customHeight="1">
      <c r="A119" s="135"/>
      <c r="B119" s="86"/>
    </row>
    <row r="120" spans="1:2" ht="16.5" customHeight="1">
      <c r="A120" s="135"/>
      <c r="B120" s="86"/>
    </row>
    <row r="121" spans="1:2" ht="16.5" customHeight="1">
      <c r="A121" s="135"/>
      <c r="B121" s="86"/>
    </row>
    <row r="122" spans="1:2" ht="16.5" customHeight="1">
      <c r="A122" s="135"/>
      <c r="B122" s="86"/>
    </row>
    <row r="123" spans="1:2" ht="16.5" customHeight="1">
      <c r="A123" s="135"/>
      <c r="B123" s="86"/>
    </row>
    <row r="124" spans="1:2" ht="16.5" customHeight="1">
      <c r="A124" s="135"/>
      <c r="B124" s="86"/>
    </row>
    <row r="125" spans="1:2" ht="16.5" customHeight="1">
      <c r="A125" s="135"/>
      <c r="B125" s="86"/>
    </row>
    <row r="126" spans="1:2" ht="16.5" customHeight="1">
      <c r="A126" s="135"/>
      <c r="B126" s="86"/>
    </row>
    <row r="127" spans="1:2" ht="16.5" customHeight="1">
      <c r="A127" s="135"/>
      <c r="B127" s="86"/>
    </row>
    <row r="128" spans="1:2" ht="16.5" customHeight="1">
      <c r="A128" s="135"/>
      <c r="B128" s="86"/>
    </row>
    <row r="129" spans="1:2" ht="16.5" customHeight="1">
      <c r="A129" s="135"/>
      <c r="B129" s="86"/>
    </row>
    <row r="130" spans="1:2" ht="16.5" customHeight="1">
      <c r="A130" s="135"/>
      <c r="B130" s="86"/>
    </row>
    <row r="131" spans="1:2" ht="16.5" customHeight="1">
      <c r="A131" s="135"/>
      <c r="B131" s="86"/>
    </row>
    <row r="132" spans="1:2" ht="16.5" customHeight="1">
      <c r="A132" s="135"/>
      <c r="B132" s="86"/>
    </row>
    <row r="133" spans="1:2" ht="16.5" customHeight="1">
      <c r="A133" s="135"/>
      <c r="B133" s="86"/>
    </row>
    <row r="134" spans="1:2" ht="16.5" customHeight="1">
      <c r="A134" s="135"/>
      <c r="B134" s="86"/>
    </row>
    <row r="135" spans="1:2" ht="16.5" customHeight="1">
      <c r="A135" s="135"/>
      <c r="B135" s="86"/>
    </row>
    <row r="136" spans="1:2" ht="16.5" customHeight="1">
      <c r="A136" s="135"/>
      <c r="B136" s="86"/>
    </row>
    <row r="137" spans="1:2" ht="16.5" customHeight="1">
      <c r="A137" s="135"/>
      <c r="B137" s="86"/>
    </row>
    <row r="138" spans="1:2" ht="16.5" customHeight="1">
      <c r="A138" s="135"/>
      <c r="B138" s="86"/>
    </row>
    <row r="139" spans="1:2" ht="16.5" customHeight="1">
      <c r="A139" s="135"/>
      <c r="B139" s="86"/>
    </row>
    <row r="140" spans="1:2" ht="16.5" customHeight="1">
      <c r="A140" s="135"/>
      <c r="B140" s="86"/>
    </row>
    <row r="141" spans="1:2" ht="16.5" customHeight="1">
      <c r="A141" s="135"/>
      <c r="B141" s="86"/>
    </row>
    <row r="142" spans="1:2" ht="16.5" customHeight="1">
      <c r="A142" s="135"/>
      <c r="B142" s="86"/>
    </row>
    <row r="143" spans="1:2" ht="16.5" customHeight="1">
      <c r="A143" s="135"/>
      <c r="B143" s="86"/>
    </row>
    <row r="144" spans="1:2" ht="16.5" customHeight="1">
      <c r="A144" s="135"/>
      <c r="B144" s="86"/>
    </row>
    <row r="145" spans="1:2" ht="16.5" customHeight="1">
      <c r="A145" s="135"/>
      <c r="B145" s="86"/>
    </row>
    <row r="146" spans="1:2" ht="16.5" customHeight="1">
      <c r="A146" s="135"/>
      <c r="B146" s="86"/>
    </row>
    <row r="147" spans="1:2" ht="16.5" customHeight="1">
      <c r="A147" s="135"/>
      <c r="B147" s="86"/>
    </row>
    <row r="148" spans="1:2" ht="16.5" customHeight="1">
      <c r="A148" s="135"/>
      <c r="B148" s="86"/>
    </row>
    <row r="149" spans="1:2" ht="16.5" customHeight="1">
      <c r="A149" s="135"/>
      <c r="B149" s="86"/>
    </row>
    <row r="150" spans="1:2" ht="16.5" customHeight="1">
      <c r="A150" s="135"/>
      <c r="B150" s="86"/>
    </row>
    <row r="151" spans="1:2" ht="16.5" customHeight="1">
      <c r="A151" s="135"/>
      <c r="B151" s="86"/>
    </row>
    <row r="152" spans="1:2" ht="16.5" customHeight="1">
      <c r="A152" s="135"/>
      <c r="B152" s="86"/>
    </row>
    <row r="153" spans="1:2" ht="16.5" customHeight="1">
      <c r="A153" s="135"/>
      <c r="B153" s="86"/>
    </row>
    <row r="154" spans="1:2" ht="16.5" customHeight="1">
      <c r="A154" s="135"/>
      <c r="B154" s="86"/>
    </row>
    <row r="155" spans="1:2" ht="16.5" customHeight="1">
      <c r="A155" s="135"/>
      <c r="B155" s="86"/>
    </row>
    <row r="156" spans="1:2" ht="16.5" customHeight="1">
      <c r="A156" s="135"/>
      <c r="B156" s="86"/>
    </row>
    <row r="157" spans="1:2" ht="16.5" customHeight="1">
      <c r="A157" s="135"/>
      <c r="B157" s="86"/>
    </row>
    <row r="158" spans="1:2" ht="16.5" customHeight="1">
      <c r="A158" s="135"/>
      <c r="B158" s="86"/>
    </row>
    <row r="159" spans="1:2" ht="16.5" customHeight="1">
      <c r="A159" s="135"/>
      <c r="B159" s="86"/>
    </row>
    <row r="160" spans="1:2" ht="16.5" customHeight="1">
      <c r="A160" s="135"/>
      <c r="B160" s="86"/>
    </row>
    <row r="161" spans="1:2" ht="16.5" customHeight="1">
      <c r="A161" s="135"/>
      <c r="B161" s="86"/>
    </row>
    <row r="162" spans="1:2" ht="16.5" customHeight="1">
      <c r="A162" s="135"/>
      <c r="B162" s="86"/>
    </row>
    <row r="163" spans="1:2" ht="16.5" customHeight="1">
      <c r="A163" s="135"/>
      <c r="B163" s="86"/>
    </row>
    <row r="164" spans="1:2" ht="16.5" customHeight="1">
      <c r="A164" s="135"/>
      <c r="B164" s="86"/>
    </row>
    <row r="165" spans="1:2" ht="16.5" customHeight="1">
      <c r="A165" s="135"/>
      <c r="B165" s="86"/>
    </row>
    <row r="166" spans="1:2" ht="16.5" customHeight="1">
      <c r="A166" s="135"/>
      <c r="B166" s="86"/>
    </row>
    <row r="167" spans="1:2" ht="16.5" customHeight="1">
      <c r="A167" s="135"/>
      <c r="B167" s="86"/>
    </row>
    <row r="168" spans="1:2" ht="16.5" customHeight="1">
      <c r="A168" s="135"/>
      <c r="B168" s="86"/>
    </row>
  </sheetData>
  <conditionalFormatting sqref="C2:AN168">
    <cfRule type="cellIs" dxfId="5" priority="1" operator="lessThan">
      <formula>0</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N76"/>
  <sheetViews>
    <sheetView workbookViewId="0">
      <pane ySplit="1" topLeftCell="A2" activePane="bottomLeft" state="frozen"/>
      <selection pane="bottomLeft" activeCell="B3" sqref="B3"/>
    </sheetView>
  </sheetViews>
  <sheetFormatPr defaultColWidth="14.42578125" defaultRowHeight="15.75" customHeight="1"/>
  <cols>
    <col min="3" max="3" width="5.140625" customWidth="1"/>
    <col min="4" max="4" width="3.7109375" customWidth="1"/>
    <col min="5" max="6" width="3.42578125" customWidth="1"/>
    <col min="7" max="7" width="3.28515625" customWidth="1"/>
    <col min="8" max="8" width="3.42578125" customWidth="1"/>
    <col min="9" max="9" width="3.5703125" customWidth="1"/>
    <col min="10" max="10" width="3.28515625" customWidth="1"/>
    <col min="11" max="12" width="3.7109375" customWidth="1"/>
    <col min="13" max="13" width="4.28515625" customWidth="1"/>
    <col min="14" max="14" width="3.5703125" customWidth="1"/>
    <col min="15" max="15" width="3.28515625" customWidth="1"/>
    <col min="16" max="16" width="3.5703125" customWidth="1"/>
    <col min="17" max="17" width="3.42578125" customWidth="1"/>
    <col min="18" max="18" width="3.28515625" customWidth="1"/>
    <col min="19" max="19" width="3" customWidth="1"/>
    <col min="20" max="20" width="3.42578125" customWidth="1"/>
    <col min="21" max="21" width="3.28515625" customWidth="1"/>
    <col min="22" max="22" width="3.140625" customWidth="1"/>
    <col min="23" max="23" width="3.28515625" customWidth="1"/>
    <col min="24" max="24" width="4" customWidth="1"/>
    <col min="25" max="26" width="4.140625" customWidth="1"/>
    <col min="27" max="27" width="3.7109375" customWidth="1"/>
    <col min="28" max="28" width="3.85546875" customWidth="1"/>
    <col min="29" max="29" width="3.28515625" customWidth="1"/>
    <col min="30" max="30" width="3.5703125" customWidth="1"/>
    <col min="31" max="31" width="3.140625" customWidth="1"/>
    <col min="32" max="33" width="3.28515625" customWidth="1"/>
    <col min="34" max="34" width="3.140625" customWidth="1"/>
    <col min="35" max="35" width="4.28515625" customWidth="1"/>
    <col min="36" max="36" width="3.42578125" customWidth="1"/>
    <col min="37" max="37" width="3.28515625" customWidth="1"/>
    <col min="38" max="38" width="3.5703125" customWidth="1"/>
    <col min="39" max="39" width="3.42578125" customWidth="1"/>
    <col min="40" max="40" width="4" customWidth="1"/>
  </cols>
  <sheetData>
    <row r="1" spans="1:40" ht="16.5" customHeight="1">
      <c r="A1" s="173" t="s">
        <v>3</v>
      </c>
      <c r="B1" s="174" t="s">
        <v>1400</v>
      </c>
      <c r="C1" s="175" t="s">
        <v>176</v>
      </c>
      <c r="D1" s="176" t="s">
        <v>1401</v>
      </c>
      <c r="E1" s="176" t="s">
        <v>1403</v>
      </c>
      <c r="F1" s="175" t="s">
        <v>1404</v>
      </c>
      <c r="G1" s="175" t="s">
        <v>1405</v>
      </c>
      <c r="H1" s="175" t="s">
        <v>1406</v>
      </c>
      <c r="I1" s="175" t="s">
        <v>1407</v>
      </c>
      <c r="J1" s="175" t="s">
        <v>1408</v>
      </c>
      <c r="K1" s="175" t="s">
        <v>1409</v>
      </c>
      <c r="L1" s="176" t="s">
        <v>1410</v>
      </c>
      <c r="M1" s="176" t="s">
        <v>1411</v>
      </c>
      <c r="N1" s="176" t="s">
        <v>1412</v>
      </c>
      <c r="O1" s="176" t="s">
        <v>1413</v>
      </c>
      <c r="P1" s="176" t="s">
        <v>1414</v>
      </c>
      <c r="Q1" s="176" t="s">
        <v>1415</v>
      </c>
      <c r="R1" s="176" t="s">
        <v>1416</v>
      </c>
      <c r="S1" s="176" t="s">
        <v>1417</v>
      </c>
      <c r="T1" s="176" t="s">
        <v>1418</v>
      </c>
      <c r="U1" s="176" t="s">
        <v>1419</v>
      </c>
      <c r="V1" s="176" t="s">
        <v>1420</v>
      </c>
      <c r="W1" s="176" t="s">
        <v>1421</v>
      </c>
      <c r="X1" s="176" t="s">
        <v>1422</v>
      </c>
      <c r="Y1" s="176" t="s">
        <v>1423</v>
      </c>
      <c r="Z1" s="176" t="s">
        <v>1424</v>
      </c>
      <c r="AA1" s="176" t="s">
        <v>1425</v>
      </c>
      <c r="AB1" s="176" t="s">
        <v>1426</v>
      </c>
      <c r="AC1" s="176" t="s">
        <v>1427</v>
      </c>
      <c r="AD1" s="176" t="s">
        <v>1428</v>
      </c>
      <c r="AE1" s="176" t="s">
        <v>1429</v>
      </c>
      <c r="AF1" s="176" t="s">
        <v>1430</v>
      </c>
      <c r="AG1" s="176" t="s">
        <v>1431</v>
      </c>
      <c r="AH1" s="176" t="s">
        <v>1432</v>
      </c>
      <c r="AI1" s="176" t="s">
        <v>1433</v>
      </c>
      <c r="AJ1" s="176" t="s">
        <v>1434</v>
      </c>
      <c r="AK1" s="176" t="s">
        <v>1435</v>
      </c>
      <c r="AL1" s="176" t="s">
        <v>1437</v>
      </c>
      <c r="AM1" s="176" t="s">
        <v>1438</v>
      </c>
      <c r="AN1" s="176" t="s">
        <v>1439</v>
      </c>
    </row>
    <row r="2" spans="1:40" ht="16.5" customHeight="1">
      <c r="A2" s="177">
        <v>43904</v>
      </c>
      <c r="B2" s="178" t="s">
        <v>161</v>
      </c>
      <c r="C2" s="179">
        <f t="shared" ref="C2:C49" si="0">SUM(D2:AN2)</f>
        <v>84</v>
      </c>
      <c r="D2" s="180">
        <v>0</v>
      </c>
      <c r="E2" s="181">
        <v>1</v>
      </c>
      <c r="F2" s="182">
        <v>0</v>
      </c>
      <c r="G2" s="182">
        <v>0</v>
      </c>
      <c r="H2" s="182">
        <v>0</v>
      </c>
      <c r="I2" s="182">
        <v>0</v>
      </c>
      <c r="J2" s="181">
        <v>0</v>
      </c>
      <c r="K2" s="181">
        <v>0</v>
      </c>
      <c r="L2" s="181">
        <v>0</v>
      </c>
      <c r="M2" s="181">
        <v>7</v>
      </c>
      <c r="N2" s="181">
        <v>0</v>
      </c>
      <c r="O2" s="181">
        <v>0</v>
      </c>
      <c r="P2" s="181">
        <v>14</v>
      </c>
      <c r="Q2" s="181">
        <v>0</v>
      </c>
      <c r="R2" s="181">
        <v>5</v>
      </c>
      <c r="S2" s="181">
        <v>0</v>
      </c>
      <c r="T2" s="181">
        <v>6</v>
      </c>
      <c r="U2" s="181">
        <v>19</v>
      </c>
      <c r="V2" s="181">
        <v>0</v>
      </c>
      <c r="W2" s="181">
        <v>0</v>
      </c>
      <c r="X2" s="181">
        <v>0</v>
      </c>
      <c r="Y2" s="181">
        <v>14</v>
      </c>
      <c r="Z2" s="181">
        <v>0</v>
      </c>
      <c r="AA2" s="181">
        <v>0</v>
      </c>
      <c r="AB2" s="181">
        <v>0</v>
      </c>
      <c r="AC2" s="181">
        <v>0</v>
      </c>
      <c r="AD2" s="181">
        <v>0</v>
      </c>
      <c r="AE2" s="181">
        <v>0</v>
      </c>
      <c r="AF2" s="181">
        <v>1</v>
      </c>
      <c r="AG2" s="181">
        <v>3</v>
      </c>
      <c r="AH2" s="181">
        <v>0</v>
      </c>
      <c r="AI2" s="181">
        <v>1</v>
      </c>
      <c r="AJ2" s="181">
        <v>1</v>
      </c>
      <c r="AK2" s="181">
        <v>0</v>
      </c>
      <c r="AL2" s="181">
        <v>12</v>
      </c>
      <c r="AM2" s="181">
        <v>0</v>
      </c>
      <c r="AN2" s="181">
        <v>0</v>
      </c>
    </row>
    <row r="3" spans="1:40" ht="16.5" customHeight="1">
      <c r="A3" s="177">
        <v>43904</v>
      </c>
      <c r="B3" s="178" t="s">
        <v>51</v>
      </c>
      <c r="C3" s="179">
        <f t="shared" si="0"/>
        <v>10</v>
      </c>
      <c r="D3" s="183">
        <v>0</v>
      </c>
      <c r="E3" s="183">
        <v>0</v>
      </c>
      <c r="F3" s="184">
        <v>0</v>
      </c>
      <c r="G3" s="184">
        <v>0</v>
      </c>
      <c r="H3" s="184">
        <v>0</v>
      </c>
      <c r="I3" s="184">
        <v>0</v>
      </c>
      <c r="J3" s="183">
        <v>0</v>
      </c>
      <c r="K3" s="183">
        <v>0</v>
      </c>
      <c r="L3" s="183">
        <v>0</v>
      </c>
      <c r="M3" s="183">
        <v>1</v>
      </c>
      <c r="N3" s="183">
        <v>0</v>
      </c>
      <c r="O3" s="183">
        <v>0</v>
      </c>
      <c r="P3" s="183">
        <v>0</v>
      </c>
      <c r="Q3" s="183">
        <v>0</v>
      </c>
      <c r="R3" s="183">
        <v>0</v>
      </c>
      <c r="S3" s="183">
        <v>0</v>
      </c>
      <c r="T3" s="183">
        <v>0</v>
      </c>
      <c r="U3" s="183">
        <v>3</v>
      </c>
      <c r="V3" s="183">
        <v>0</v>
      </c>
      <c r="W3" s="183">
        <v>0</v>
      </c>
      <c r="X3" s="183">
        <v>0</v>
      </c>
      <c r="Y3" s="183">
        <v>0</v>
      </c>
      <c r="Z3" s="183">
        <v>0</v>
      </c>
      <c r="AA3" s="183">
        <v>0</v>
      </c>
      <c r="AB3" s="183">
        <v>0</v>
      </c>
      <c r="AC3" s="183">
        <v>0</v>
      </c>
      <c r="AD3" s="183">
        <v>0</v>
      </c>
      <c r="AE3" s="183">
        <v>0</v>
      </c>
      <c r="AF3" s="183">
        <v>0</v>
      </c>
      <c r="AG3" s="183">
        <v>1</v>
      </c>
      <c r="AH3" s="183">
        <v>0</v>
      </c>
      <c r="AI3" s="183">
        <v>0</v>
      </c>
      <c r="AJ3" s="183">
        <v>0</v>
      </c>
      <c r="AK3" s="183">
        <v>0</v>
      </c>
      <c r="AL3" s="183">
        <v>5</v>
      </c>
      <c r="AM3" s="183">
        <v>0</v>
      </c>
      <c r="AN3" s="183">
        <v>0</v>
      </c>
    </row>
    <row r="4" spans="1:40" ht="16.5" customHeight="1">
      <c r="A4" s="177">
        <v>43904</v>
      </c>
      <c r="B4" s="178" t="s">
        <v>42</v>
      </c>
      <c r="C4" s="179">
        <f t="shared" si="0"/>
        <v>2</v>
      </c>
      <c r="D4" s="181">
        <v>0</v>
      </c>
      <c r="E4" s="181">
        <v>0</v>
      </c>
      <c r="F4" s="182">
        <v>0</v>
      </c>
      <c r="G4" s="182">
        <v>0</v>
      </c>
      <c r="H4" s="182">
        <v>0</v>
      </c>
      <c r="I4" s="182">
        <v>0</v>
      </c>
      <c r="J4" s="181">
        <v>0</v>
      </c>
      <c r="K4" s="181">
        <v>0</v>
      </c>
      <c r="L4" s="181">
        <v>0</v>
      </c>
      <c r="M4" s="181">
        <v>1</v>
      </c>
      <c r="N4" s="181">
        <v>0</v>
      </c>
      <c r="O4" s="181">
        <v>0</v>
      </c>
      <c r="P4" s="181">
        <v>0</v>
      </c>
      <c r="Q4" s="181">
        <v>0</v>
      </c>
      <c r="R4" s="181">
        <v>0</v>
      </c>
      <c r="S4" s="181">
        <v>0</v>
      </c>
      <c r="T4" s="181">
        <v>1</v>
      </c>
      <c r="U4" s="181">
        <v>0</v>
      </c>
      <c r="V4" s="181">
        <v>0</v>
      </c>
      <c r="W4" s="181">
        <v>0</v>
      </c>
      <c r="X4" s="181">
        <v>0</v>
      </c>
      <c r="Y4" s="181">
        <v>0</v>
      </c>
      <c r="Z4" s="181">
        <v>0</v>
      </c>
      <c r="AA4" s="181">
        <v>0</v>
      </c>
      <c r="AB4" s="181">
        <v>0</v>
      </c>
      <c r="AC4" s="181">
        <v>0</v>
      </c>
      <c r="AD4" s="181">
        <v>0</v>
      </c>
      <c r="AE4" s="181">
        <v>0</v>
      </c>
      <c r="AF4" s="181">
        <v>0</v>
      </c>
      <c r="AG4" s="181">
        <v>0</v>
      </c>
      <c r="AH4" s="181">
        <v>0</v>
      </c>
      <c r="AI4" s="181">
        <v>0</v>
      </c>
      <c r="AJ4" s="181">
        <v>0</v>
      </c>
      <c r="AK4" s="181">
        <v>0</v>
      </c>
      <c r="AL4" s="181">
        <v>0</v>
      </c>
      <c r="AM4" s="181">
        <v>0</v>
      </c>
      <c r="AN4" s="181">
        <v>0</v>
      </c>
    </row>
    <row r="5" spans="1:40" ht="16.5" customHeight="1">
      <c r="A5" s="177">
        <v>43905</v>
      </c>
      <c r="B5" s="178" t="s">
        <v>161</v>
      </c>
      <c r="C5" s="179">
        <f t="shared" si="0"/>
        <v>28</v>
      </c>
      <c r="D5" s="181">
        <v>0</v>
      </c>
      <c r="E5" s="181">
        <v>0</v>
      </c>
      <c r="F5" s="182">
        <v>0</v>
      </c>
      <c r="G5" s="182">
        <v>0</v>
      </c>
      <c r="H5" s="182">
        <v>0</v>
      </c>
      <c r="I5" s="182">
        <v>0</v>
      </c>
      <c r="J5" s="181">
        <v>0</v>
      </c>
      <c r="K5" s="181">
        <v>0</v>
      </c>
      <c r="L5" s="181">
        <v>0</v>
      </c>
      <c r="M5" s="181">
        <v>0</v>
      </c>
      <c r="N5" s="181">
        <v>0</v>
      </c>
      <c r="O5" s="181">
        <v>0</v>
      </c>
      <c r="P5" s="181">
        <v>0</v>
      </c>
      <c r="Q5" s="181">
        <v>0</v>
      </c>
      <c r="R5" s="181">
        <v>1</v>
      </c>
      <c r="S5" s="181">
        <v>0</v>
      </c>
      <c r="T5" s="181">
        <v>0</v>
      </c>
      <c r="U5" s="181">
        <v>5</v>
      </c>
      <c r="V5" s="181">
        <v>0</v>
      </c>
      <c r="W5" s="181">
        <v>0</v>
      </c>
      <c r="X5" s="181">
        <v>0</v>
      </c>
      <c r="Y5" s="181">
        <v>18</v>
      </c>
      <c r="Z5" s="181">
        <v>0</v>
      </c>
      <c r="AA5" s="181">
        <v>0</v>
      </c>
      <c r="AB5" s="181">
        <v>0</v>
      </c>
      <c r="AC5" s="181">
        <v>0</v>
      </c>
      <c r="AD5" s="181">
        <v>0</v>
      </c>
      <c r="AE5" s="181">
        <v>0</v>
      </c>
      <c r="AF5" s="181">
        <v>0</v>
      </c>
      <c r="AG5" s="181">
        <v>1</v>
      </c>
      <c r="AH5" s="181">
        <v>0</v>
      </c>
      <c r="AI5" s="181">
        <v>0</v>
      </c>
      <c r="AJ5" s="181">
        <v>2</v>
      </c>
      <c r="AK5" s="181">
        <v>0</v>
      </c>
      <c r="AL5" s="181">
        <v>1</v>
      </c>
      <c r="AM5" s="181">
        <v>0</v>
      </c>
      <c r="AN5" s="181">
        <v>0</v>
      </c>
    </row>
    <row r="6" spans="1:40" ht="16.5" customHeight="1">
      <c r="A6" s="177">
        <v>43905</v>
      </c>
      <c r="B6" s="178" t="s">
        <v>51</v>
      </c>
      <c r="C6" s="179">
        <f t="shared" si="0"/>
        <v>3</v>
      </c>
      <c r="D6" s="183">
        <v>0</v>
      </c>
      <c r="E6" s="183">
        <v>0</v>
      </c>
      <c r="F6" s="184">
        <v>0</v>
      </c>
      <c r="G6" s="183">
        <v>0</v>
      </c>
      <c r="H6" s="183">
        <v>0</v>
      </c>
      <c r="I6" s="183">
        <v>0</v>
      </c>
      <c r="J6" s="183">
        <v>0</v>
      </c>
      <c r="K6" s="183">
        <v>0</v>
      </c>
      <c r="L6" s="183">
        <v>0</v>
      </c>
      <c r="M6" s="183">
        <v>1</v>
      </c>
      <c r="N6" s="183">
        <v>0</v>
      </c>
      <c r="O6" s="183">
        <v>0</v>
      </c>
      <c r="P6" s="183">
        <v>0</v>
      </c>
      <c r="Q6" s="183">
        <v>0</v>
      </c>
      <c r="R6" s="183">
        <v>0</v>
      </c>
      <c r="S6" s="183">
        <v>0</v>
      </c>
      <c r="T6" s="183">
        <v>0</v>
      </c>
      <c r="U6" s="183">
        <v>0</v>
      </c>
      <c r="V6" s="183">
        <v>0</v>
      </c>
      <c r="W6" s="183">
        <v>0</v>
      </c>
      <c r="X6" s="183">
        <v>0</v>
      </c>
      <c r="Y6" s="183">
        <v>0</v>
      </c>
      <c r="Z6" s="183">
        <v>0</v>
      </c>
      <c r="AA6" s="183">
        <v>0</v>
      </c>
      <c r="AB6" s="183">
        <v>0</v>
      </c>
      <c r="AC6" s="183">
        <v>0</v>
      </c>
      <c r="AD6" s="183">
        <v>0</v>
      </c>
      <c r="AE6" s="183">
        <v>0</v>
      </c>
      <c r="AF6" s="183">
        <v>0</v>
      </c>
      <c r="AG6" s="183">
        <v>2</v>
      </c>
      <c r="AH6" s="183">
        <v>0</v>
      </c>
      <c r="AI6" s="183">
        <v>0</v>
      </c>
      <c r="AJ6" s="183">
        <v>1</v>
      </c>
      <c r="AK6" s="183">
        <v>0</v>
      </c>
      <c r="AL6" s="183">
        <v>-1</v>
      </c>
      <c r="AM6" s="183">
        <v>0</v>
      </c>
      <c r="AN6" s="183">
        <v>0</v>
      </c>
    </row>
    <row r="7" spans="1:40" ht="16.5" customHeight="1">
      <c r="A7" s="177">
        <v>43905</v>
      </c>
      <c r="B7" s="178" t="s">
        <v>42</v>
      </c>
      <c r="C7" s="179">
        <f t="shared" si="0"/>
        <v>0</v>
      </c>
      <c r="D7" s="181">
        <v>0</v>
      </c>
      <c r="E7" s="181">
        <v>0</v>
      </c>
      <c r="F7" s="181">
        <v>0</v>
      </c>
      <c r="G7" s="181">
        <v>0</v>
      </c>
      <c r="H7" s="181">
        <v>0</v>
      </c>
      <c r="I7" s="181">
        <v>0</v>
      </c>
      <c r="J7" s="181">
        <v>0</v>
      </c>
      <c r="K7" s="181">
        <v>0</v>
      </c>
      <c r="L7" s="181">
        <v>0</v>
      </c>
      <c r="M7" s="181">
        <v>0</v>
      </c>
      <c r="N7" s="181">
        <v>0</v>
      </c>
      <c r="O7" s="181">
        <v>0</v>
      </c>
      <c r="P7" s="181">
        <v>0</v>
      </c>
      <c r="Q7" s="181">
        <v>0</v>
      </c>
      <c r="R7" s="181">
        <v>0</v>
      </c>
      <c r="S7" s="181">
        <v>0</v>
      </c>
      <c r="T7" s="181">
        <v>0</v>
      </c>
      <c r="U7" s="181">
        <v>0</v>
      </c>
      <c r="V7" s="181">
        <v>0</v>
      </c>
      <c r="W7" s="181">
        <v>0</v>
      </c>
      <c r="X7" s="181">
        <v>0</v>
      </c>
      <c r="Y7" s="181">
        <v>0</v>
      </c>
      <c r="Z7" s="181">
        <v>0</v>
      </c>
      <c r="AA7" s="181">
        <v>0</v>
      </c>
      <c r="AB7" s="181">
        <v>0</v>
      </c>
      <c r="AC7" s="181">
        <v>0</v>
      </c>
      <c r="AD7" s="181">
        <v>0</v>
      </c>
      <c r="AE7" s="181">
        <v>0</v>
      </c>
      <c r="AF7" s="181">
        <v>0</v>
      </c>
      <c r="AG7" s="181">
        <v>0</v>
      </c>
      <c r="AH7" s="181">
        <v>0</v>
      </c>
      <c r="AI7" s="181">
        <v>0</v>
      </c>
      <c r="AJ7" s="181">
        <v>0</v>
      </c>
      <c r="AK7" s="181">
        <v>0</v>
      </c>
      <c r="AL7" s="181">
        <v>0</v>
      </c>
      <c r="AM7" s="181">
        <v>0</v>
      </c>
      <c r="AN7" s="181">
        <v>0</v>
      </c>
    </row>
    <row r="8" spans="1:40" ht="16.5" customHeight="1">
      <c r="A8" s="177">
        <v>43906</v>
      </c>
      <c r="B8" s="178" t="s">
        <v>161</v>
      </c>
      <c r="C8" s="179">
        <f t="shared" si="0"/>
        <v>14</v>
      </c>
      <c r="D8" s="181">
        <v>0</v>
      </c>
      <c r="E8" s="181">
        <v>0</v>
      </c>
      <c r="F8" s="181">
        <v>0</v>
      </c>
      <c r="G8" s="181">
        <v>0</v>
      </c>
      <c r="H8" s="181">
        <v>0</v>
      </c>
      <c r="I8" s="181">
        <v>0</v>
      </c>
      <c r="J8" s="181">
        <v>0</v>
      </c>
      <c r="K8" s="181">
        <v>0</v>
      </c>
      <c r="L8" s="181">
        <v>0</v>
      </c>
      <c r="M8" s="181">
        <v>0</v>
      </c>
      <c r="N8" s="181">
        <v>0</v>
      </c>
      <c r="O8" s="181">
        <v>0</v>
      </c>
      <c r="P8" s="181">
        <v>0</v>
      </c>
      <c r="Q8" s="181">
        <v>0</v>
      </c>
      <c r="R8" s="181">
        <v>0</v>
      </c>
      <c r="S8" s="181">
        <v>0</v>
      </c>
      <c r="T8" s="181">
        <v>1</v>
      </c>
      <c r="U8" s="181">
        <v>3</v>
      </c>
      <c r="V8" s="181">
        <v>0</v>
      </c>
      <c r="W8" s="181">
        <v>0</v>
      </c>
      <c r="X8" s="185"/>
      <c r="Y8" s="181">
        <v>6</v>
      </c>
      <c r="Z8" s="181">
        <v>0</v>
      </c>
      <c r="AA8" s="181">
        <v>0</v>
      </c>
      <c r="AB8" s="181">
        <v>0</v>
      </c>
      <c r="AC8" s="181">
        <v>0</v>
      </c>
      <c r="AD8" s="181">
        <v>1</v>
      </c>
      <c r="AE8" s="181">
        <v>1</v>
      </c>
      <c r="AF8" s="181">
        <v>0</v>
      </c>
      <c r="AG8" s="181">
        <v>0</v>
      </c>
      <c r="AH8" s="181">
        <v>0</v>
      </c>
      <c r="AI8" s="181">
        <v>0</v>
      </c>
      <c r="AJ8" s="181">
        <v>1</v>
      </c>
      <c r="AK8" s="181">
        <v>0</v>
      </c>
      <c r="AL8" s="181">
        <v>0</v>
      </c>
      <c r="AM8" s="181">
        <v>1</v>
      </c>
      <c r="AN8" s="181">
        <v>0</v>
      </c>
    </row>
    <row r="9" spans="1:40" ht="16.5" customHeight="1">
      <c r="A9" s="177">
        <v>43906</v>
      </c>
      <c r="B9" s="178" t="s">
        <v>51</v>
      </c>
      <c r="C9" s="179">
        <f t="shared" si="0"/>
        <v>1</v>
      </c>
      <c r="D9" s="183">
        <v>0</v>
      </c>
      <c r="E9" s="183">
        <v>0</v>
      </c>
      <c r="F9" s="183">
        <v>0</v>
      </c>
      <c r="G9" s="183">
        <v>0</v>
      </c>
      <c r="H9" s="183">
        <v>0</v>
      </c>
      <c r="I9" s="183">
        <v>0</v>
      </c>
      <c r="J9" s="183">
        <v>0</v>
      </c>
      <c r="K9" s="183">
        <v>0</v>
      </c>
      <c r="L9" s="183">
        <v>0</v>
      </c>
      <c r="M9" s="183">
        <v>0</v>
      </c>
      <c r="N9" s="183">
        <v>0</v>
      </c>
      <c r="O9" s="183">
        <v>0</v>
      </c>
      <c r="P9" s="183">
        <v>0</v>
      </c>
      <c r="Q9" s="183">
        <v>0</v>
      </c>
      <c r="R9" s="183">
        <v>0</v>
      </c>
      <c r="S9" s="183">
        <v>0</v>
      </c>
      <c r="T9" s="183">
        <v>0</v>
      </c>
      <c r="U9" s="183">
        <v>0</v>
      </c>
      <c r="V9" s="183">
        <v>0</v>
      </c>
      <c r="W9" s="183">
        <v>0</v>
      </c>
      <c r="X9" s="183">
        <v>0</v>
      </c>
      <c r="Y9" s="183">
        <v>0</v>
      </c>
      <c r="Z9" s="183">
        <v>0</v>
      </c>
      <c r="AA9" s="183">
        <v>0</v>
      </c>
      <c r="AB9" s="183">
        <v>0</v>
      </c>
      <c r="AC9" s="183">
        <v>0</v>
      </c>
      <c r="AD9" s="183">
        <v>0</v>
      </c>
      <c r="AE9" s="183">
        <v>0</v>
      </c>
      <c r="AF9" s="183">
        <v>0</v>
      </c>
      <c r="AG9" s="183">
        <v>0</v>
      </c>
      <c r="AH9" s="183">
        <v>0</v>
      </c>
      <c r="AI9" s="183">
        <v>1</v>
      </c>
      <c r="AJ9" s="183">
        <v>0</v>
      </c>
      <c r="AK9" s="183">
        <v>0</v>
      </c>
      <c r="AL9" s="183">
        <v>0</v>
      </c>
      <c r="AM9" s="183">
        <v>0</v>
      </c>
      <c r="AN9" s="183">
        <v>0</v>
      </c>
    </row>
    <row r="10" spans="1:40" ht="16.5" customHeight="1">
      <c r="A10" s="177">
        <v>43906</v>
      </c>
      <c r="B10" s="178" t="s">
        <v>42</v>
      </c>
      <c r="C10" s="179">
        <f t="shared" si="0"/>
        <v>0</v>
      </c>
      <c r="D10" s="181">
        <v>0</v>
      </c>
      <c r="E10" s="181">
        <v>0</v>
      </c>
      <c r="F10" s="181">
        <v>0</v>
      </c>
      <c r="G10" s="181">
        <v>0</v>
      </c>
      <c r="H10" s="181">
        <v>0</v>
      </c>
      <c r="I10" s="181">
        <v>0</v>
      </c>
      <c r="J10" s="181">
        <v>0</v>
      </c>
      <c r="K10" s="181">
        <v>0</v>
      </c>
      <c r="L10" s="181">
        <v>0</v>
      </c>
      <c r="M10" s="181">
        <v>0</v>
      </c>
      <c r="N10" s="181">
        <v>0</v>
      </c>
      <c r="O10" s="181">
        <v>0</v>
      </c>
      <c r="P10" s="181">
        <v>0</v>
      </c>
      <c r="Q10" s="181">
        <v>0</v>
      </c>
      <c r="R10" s="181">
        <v>0</v>
      </c>
      <c r="S10" s="181">
        <v>0</v>
      </c>
      <c r="T10" s="181">
        <v>0</v>
      </c>
      <c r="U10" s="181">
        <v>0</v>
      </c>
      <c r="V10" s="181">
        <v>0</v>
      </c>
      <c r="W10" s="181">
        <v>0</v>
      </c>
      <c r="X10" s="181">
        <v>0</v>
      </c>
      <c r="Y10" s="181">
        <v>0</v>
      </c>
      <c r="Z10" s="181">
        <v>0</v>
      </c>
      <c r="AA10" s="181">
        <v>0</v>
      </c>
      <c r="AB10" s="181">
        <v>0</v>
      </c>
      <c r="AC10" s="181">
        <v>0</v>
      </c>
      <c r="AD10" s="181">
        <v>0</v>
      </c>
      <c r="AE10" s="181">
        <v>0</v>
      </c>
      <c r="AF10" s="181">
        <v>0</v>
      </c>
      <c r="AG10" s="181">
        <v>0</v>
      </c>
      <c r="AH10" s="181">
        <v>0</v>
      </c>
      <c r="AI10" s="181">
        <v>0</v>
      </c>
      <c r="AJ10" s="181">
        <v>0</v>
      </c>
      <c r="AK10" s="181">
        <v>0</v>
      </c>
      <c r="AL10" s="181">
        <v>0</v>
      </c>
      <c r="AM10" s="181">
        <v>0</v>
      </c>
      <c r="AN10" s="181">
        <v>0</v>
      </c>
    </row>
    <row r="11" spans="1:40" ht="16.5" customHeight="1">
      <c r="A11" s="177">
        <v>43907</v>
      </c>
      <c r="B11" s="178" t="s">
        <v>161</v>
      </c>
      <c r="C11" s="179">
        <f t="shared" si="0"/>
        <v>14</v>
      </c>
      <c r="D11" s="181">
        <v>0</v>
      </c>
      <c r="E11" s="181">
        <v>0</v>
      </c>
      <c r="F11" s="181">
        <v>0</v>
      </c>
      <c r="G11" s="181">
        <v>0</v>
      </c>
      <c r="H11" s="181">
        <v>0</v>
      </c>
      <c r="I11" s="181">
        <v>0</v>
      </c>
      <c r="J11" s="181">
        <v>0</v>
      </c>
      <c r="K11" s="181">
        <v>0</v>
      </c>
      <c r="L11" s="181">
        <v>0</v>
      </c>
      <c r="M11" s="181">
        <v>1</v>
      </c>
      <c r="N11" s="181">
        <v>0</v>
      </c>
      <c r="O11" s="181">
        <v>0</v>
      </c>
      <c r="P11" s="181">
        <v>1</v>
      </c>
      <c r="Q11" s="181">
        <v>0</v>
      </c>
      <c r="R11" s="181">
        <v>3</v>
      </c>
      <c r="S11" s="181">
        <v>0</v>
      </c>
      <c r="T11" s="181">
        <v>2</v>
      </c>
      <c r="U11" s="181">
        <v>0</v>
      </c>
      <c r="V11" s="181">
        <v>0</v>
      </c>
      <c r="W11" s="181">
        <v>0</v>
      </c>
      <c r="X11" s="181">
        <v>0</v>
      </c>
      <c r="Y11" s="181">
        <v>3</v>
      </c>
      <c r="Z11" s="183">
        <v>0</v>
      </c>
      <c r="AA11" s="183">
        <v>0</v>
      </c>
      <c r="AB11" s="183">
        <v>0</v>
      </c>
      <c r="AC11" s="183">
        <v>0</v>
      </c>
      <c r="AD11" s="181">
        <v>0</v>
      </c>
      <c r="AE11" s="181">
        <v>0</v>
      </c>
      <c r="AF11" s="181">
        <v>0</v>
      </c>
      <c r="AG11" s="181">
        <v>0</v>
      </c>
      <c r="AH11" s="181">
        <v>0</v>
      </c>
      <c r="AI11" s="181">
        <v>0</v>
      </c>
      <c r="AJ11" s="181">
        <v>1</v>
      </c>
      <c r="AK11" s="181">
        <v>0</v>
      </c>
      <c r="AL11" s="181">
        <v>2</v>
      </c>
      <c r="AM11" s="181">
        <v>0</v>
      </c>
      <c r="AN11" s="181">
        <v>1</v>
      </c>
    </row>
    <row r="12" spans="1:40" ht="16.5" customHeight="1">
      <c r="A12" s="177">
        <v>43907</v>
      </c>
      <c r="B12" s="178" t="s">
        <v>51</v>
      </c>
      <c r="C12" s="179">
        <f t="shared" si="0"/>
        <v>1</v>
      </c>
      <c r="D12" s="183">
        <v>0</v>
      </c>
      <c r="E12" s="183">
        <v>0</v>
      </c>
      <c r="F12" s="183">
        <v>0</v>
      </c>
      <c r="G12" s="183">
        <v>0</v>
      </c>
      <c r="H12" s="183">
        <v>0</v>
      </c>
      <c r="I12" s="183">
        <v>0</v>
      </c>
      <c r="J12" s="183">
        <v>0</v>
      </c>
      <c r="K12" s="183">
        <v>0</v>
      </c>
      <c r="L12" s="183">
        <v>0</v>
      </c>
      <c r="M12" s="183">
        <v>0</v>
      </c>
      <c r="N12" s="183">
        <v>0</v>
      </c>
      <c r="O12" s="183">
        <v>0</v>
      </c>
      <c r="P12" s="183">
        <v>0</v>
      </c>
      <c r="Q12" s="183">
        <v>0</v>
      </c>
      <c r="R12" s="183">
        <v>0</v>
      </c>
      <c r="S12" s="183">
        <v>0</v>
      </c>
      <c r="T12" s="183">
        <v>0</v>
      </c>
      <c r="U12" s="183">
        <v>0</v>
      </c>
      <c r="V12" s="183">
        <v>0</v>
      </c>
      <c r="W12" s="183">
        <v>0</v>
      </c>
      <c r="X12" s="183">
        <v>0</v>
      </c>
      <c r="Y12" s="183">
        <v>0</v>
      </c>
      <c r="Z12" s="183">
        <v>0</v>
      </c>
      <c r="AA12" s="183">
        <v>0</v>
      </c>
      <c r="AB12" s="183">
        <v>0</v>
      </c>
      <c r="AC12" s="183">
        <v>0</v>
      </c>
      <c r="AD12" s="183">
        <v>0</v>
      </c>
      <c r="AE12" s="183">
        <v>0</v>
      </c>
      <c r="AF12" s="183">
        <v>0</v>
      </c>
      <c r="AG12" s="183">
        <v>0</v>
      </c>
      <c r="AH12" s="183">
        <v>0</v>
      </c>
      <c r="AI12" s="183">
        <v>0</v>
      </c>
      <c r="AJ12" s="183">
        <v>0</v>
      </c>
      <c r="AK12" s="183">
        <v>0</v>
      </c>
      <c r="AL12" s="183">
        <v>1</v>
      </c>
      <c r="AM12" s="183">
        <v>0</v>
      </c>
      <c r="AN12" s="183">
        <v>0</v>
      </c>
    </row>
    <row r="13" spans="1:40" ht="16.5" customHeight="1">
      <c r="A13" s="177">
        <v>43907</v>
      </c>
      <c r="B13" s="178" t="s">
        <v>42</v>
      </c>
      <c r="C13" s="179">
        <f t="shared" si="0"/>
        <v>1</v>
      </c>
      <c r="D13" s="181">
        <v>0</v>
      </c>
      <c r="E13" s="181">
        <v>0</v>
      </c>
      <c r="F13" s="181">
        <v>0</v>
      </c>
      <c r="G13" s="181">
        <v>0</v>
      </c>
      <c r="H13" s="181">
        <v>0</v>
      </c>
      <c r="I13" s="181">
        <v>0</v>
      </c>
      <c r="J13" s="181">
        <v>0</v>
      </c>
      <c r="K13" s="181">
        <v>0</v>
      </c>
      <c r="L13" s="181">
        <v>0</v>
      </c>
      <c r="M13" s="181">
        <v>0</v>
      </c>
      <c r="N13" s="181">
        <v>0</v>
      </c>
      <c r="O13" s="181">
        <v>0</v>
      </c>
      <c r="P13" s="181">
        <v>0</v>
      </c>
      <c r="Q13" s="181">
        <v>0</v>
      </c>
      <c r="R13" s="181">
        <v>0</v>
      </c>
      <c r="S13" s="181">
        <v>0</v>
      </c>
      <c r="T13" s="181">
        <v>0</v>
      </c>
      <c r="U13" s="181">
        <v>0</v>
      </c>
      <c r="V13" s="181">
        <v>0</v>
      </c>
      <c r="W13" s="181">
        <v>0</v>
      </c>
      <c r="X13" s="181">
        <v>0</v>
      </c>
      <c r="Y13" s="181">
        <v>1</v>
      </c>
      <c r="Z13" s="181">
        <v>0</v>
      </c>
      <c r="AA13" s="181">
        <v>0</v>
      </c>
      <c r="AB13" s="181">
        <v>0</v>
      </c>
      <c r="AC13" s="181">
        <v>0</v>
      </c>
      <c r="AD13" s="181">
        <v>0</v>
      </c>
      <c r="AE13" s="181">
        <v>0</v>
      </c>
      <c r="AF13" s="181">
        <v>0</v>
      </c>
      <c r="AG13" s="181">
        <v>0</v>
      </c>
      <c r="AH13" s="181">
        <v>0</v>
      </c>
      <c r="AI13" s="181">
        <v>0</v>
      </c>
      <c r="AJ13" s="181">
        <v>0</v>
      </c>
      <c r="AK13" s="181">
        <v>0</v>
      </c>
      <c r="AL13" s="181">
        <v>0</v>
      </c>
      <c r="AM13" s="181">
        <v>0</v>
      </c>
      <c r="AN13" s="181">
        <v>0</v>
      </c>
    </row>
    <row r="14" spans="1:40" ht="16.5" customHeight="1">
      <c r="A14" s="177">
        <v>43908</v>
      </c>
      <c r="B14" s="178" t="s">
        <v>161</v>
      </c>
      <c r="C14" s="179">
        <f t="shared" si="0"/>
        <v>31</v>
      </c>
      <c r="D14" s="181">
        <v>0</v>
      </c>
      <c r="E14" s="181">
        <v>0</v>
      </c>
      <c r="F14" s="181">
        <v>0</v>
      </c>
      <c r="G14" s="181">
        <v>0</v>
      </c>
      <c r="H14" s="181">
        <v>0</v>
      </c>
      <c r="I14" s="181">
        <v>0</v>
      </c>
      <c r="J14" s="181">
        <v>0</v>
      </c>
      <c r="K14" s="181">
        <v>0</v>
      </c>
      <c r="L14" s="181">
        <v>0</v>
      </c>
      <c r="M14" s="181">
        <v>2</v>
      </c>
      <c r="N14" s="181">
        <v>0</v>
      </c>
      <c r="O14" s="181">
        <v>0</v>
      </c>
      <c r="P14" s="181">
        <v>1</v>
      </c>
      <c r="Q14" s="181">
        <v>0</v>
      </c>
      <c r="R14" s="181">
        <v>-5</v>
      </c>
      <c r="S14" s="181">
        <v>0</v>
      </c>
      <c r="T14" s="181">
        <v>5</v>
      </c>
      <c r="U14" s="181">
        <v>0</v>
      </c>
      <c r="V14" s="181">
        <v>8</v>
      </c>
      <c r="W14" s="181">
        <v>0</v>
      </c>
      <c r="X14" s="181">
        <v>0</v>
      </c>
      <c r="Y14" s="181">
        <v>3</v>
      </c>
      <c r="Z14" s="181">
        <v>0</v>
      </c>
      <c r="AA14" s="181">
        <v>0</v>
      </c>
      <c r="AB14" s="181">
        <v>0</v>
      </c>
      <c r="AC14" s="181">
        <v>0</v>
      </c>
      <c r="AD14" s="181">
        <v>1</v>
      </c>
      <c r="AE14" s="181">
        <v>0</v>
      </c>
      <c r="AF14" s="181">
        <v>1</v>
      </c>
      <c r="AG14" s="181">
        <v>3</v>
      </c>
      <c r="AH14" s="181">
        <v>0</v>
      </c>
      <c r="AI14" s="181">
        <v>1</v>
      </c>
      <c r="AJ14" s="181">
        <v>8</v>
      </c>
      <c r="AK14" s="181">
        <v>0</v>
      </c>
      <c r="AL14" s="181">
        <v>2</v>
      </c>
      <c r="AM14" s="181">
        <v>1</v>
      </c>
      <c r="AN14" s="181">
        <v>0</v>
      </c>
    </row>
    <row r="15" spans="1:40" ht="16.5" customHeight="1">
      <c r="A15" s="177">
        <v>43908</v>
      </c>
      <c r="B15" s="178" t="s">
        <v>51</v>
      </c>
      <c r="C15" s="179">
        <f t="shared" si="0"/>
        <v>0</v>
      </c>
      <c r="D15" s="183">
        <v>0</v>
      </c>
      <c r="E15" s="183">
        <v>0</v>
      </c>
      <c r="F15" s="183">
        <v>0</v>
      </c>
      <c r="G15" s="183">
        <v>0</v>
      </c>
      <c r="H15" s="183">
        <v>0</v>
      </c>
      <c r="I15" s="183">
        <v>0</v>
      </c>
      <c r="J15" s="183">
        <v>0</v>
      </c>
      <c r="K15" s="183">
        <v>0</v>
      </c>
      <c r="L15" s="183">
        <v>0</v>
      </c>
      <c r="M15" s="183">
        <v>0</v>
      </c>
      <c r="N15" s="183">
        <v>0</v>
      </c>
      <c r="O15" s="183">
        <v>0</v>
      </c>
      <c r="P15" s="183">
        <v>0</v>
      </c>
      <c r="Q15" s="183">
        <v>0</v>
      </c>
      <c r="R15" s="183">
        <v>0</v>
      </c>
      <c r="S15" s="183">
        <v>0</v>
      </c>
      <c r="T15" s="183">
        <v>0</v>
      </c>
      <c r="U15" s="183">
        <v>0</v>
      </c>
      <c r="V15" s="183">
        <v>0</v>
      </c>
      <c r="W15" s="183">
        <v>0</v>
      </c>
      <c r="X15" s="183">
        <v>0</v>
      </c>
      <c r="Y15" s="183">
        <v>0</v>
      </c>
      <c r="Z15" s="183">
        <v>0</v>
      </c>
      <c r="AA15" s="183">
        <v>0</v>
      </c>
      <c r="AB15" s="183">
        <v>0</v>
      </c>
      <c r="AC15" s="183">
        <v>0</v>
      </c>
      <c r="AD15" s="183">
        <v>0</v>
      </c>
      <c r="AE15" s="183">
        <v>0</v>
      </c>
      <c r="AF15" s="183">
        <v>0</v>
      </c>
      <c r="AG15" s="183">
        <v>0</v>
      </c>
      <c r="AH15" s="183">
        <v>0</v>
      </c>
      <c r="AI15" s="183">
        <v>0</v>
      </c>
      <c r="AJ15" s="183">
        <v>0</v>
      </c>
      <c r="AK15" s="183">
        <v>0</v>
      </c>
      <c r="AL15" s="183">
        <v>0</v>
      </c>
      <c r="AM15" s="183">
        <v>0</v>
      </c>
      <c r="AN15" s="183">
        <v>0</v>
      </c>
    </row>
    <row r="16" spans="1:40" ht="16.5" customHeight="1">
      <c r="A16" s="177">
        <v>43908</v>
      </c>
      <c r="B16" s="178" t="s">
        <v>42</v>
      </c>
      <c r="C16" s="179">
        <f t="shared" si="0"/>
        <v>0</v>
      </c>
      <c r="D16" s="181">
        <v>0</v>
      </c>
      <c r="E16" s="181">
        <v>0</v>
      </c>
      <c r="F16" s="181">
        <v>0</v>
      </c>
      <c r="G16" s="181">
        <v>0</v>
      </c>
      <c r="H16" s="181">
        <v>0</v>
      </c>
      <c r="I16" s="181">
        <v>0</v>
      </c>
      <c r="J16" s="181">
        <v>0</v>
      </c>
      <c r="K16" s="181">
        <v>0</v>
      </c>
      <c r="L16" s="181">
        <v>0</v>
      </c>
      <c r="M16" s="181">
        <v>0</v>
      </c>
      <c r="N16" s="181">
        <v>0</v>
      </c>
      <c r="O16" s="181">
        <v>0</v>
      </c>
      <c r="P16" s="181">
        <v>0</v>
      </c>
      <c r="Q16" s="181">
        <v>0</v>
      </c>
      <c r="R16" s="181">
        <v>0</v>
      </c>
      <c r="S16" s="181">
        <v>0</v>
      </c>
      <c r="T16" s="181">
        <v>0</v>
      </c>
      <c r="U16" s="181">
        <v>0</v>
      </c>
      <c r="V16" s="181">
        <v>0</v>
      </c>
      <c r="W16" s="181">
        <v>0</v>
      </c>
      <c r="X16" s="181">
        <v>0</v>
      </c>
      <c r="Y16" s="181">
        <v>0</v>
      </c>
      <c r="Z16" s="181">
        <v>0</v>
      </c>
      <c r="AA16" s="181">
        <v>0</v>
      </c>
      <c r="AB16" s="181">
        <v>0</v>
      </c>
      <c r="AC16" s="181">
        <v>0</v>
      </c>
      <c r="AD16" s="181">
        <v>0</v>
      </c>
      <c r="AE16" s="181">
        <v>0</v>
      </c>
      <c r="AF16" s="181">
        <v>0</v>
      </c>
      <c r="AG16" s="181">
        <v>0</v>
      </c>
      <c r="AH16" s="181">
        <v>0</v>
      </c>
      <c r="AI16" s="181">
        <v>0</v>
      </c>
      <c r="AJ16" s="181">
        <v>0</v>
      </c>
      <c r="AK16" s="181">
        <v>0</v>
      </c>
      <c r="AL16" s="181">
        <v>0</v>
      </c>
      <c r="AM16" s="181">
        <v>0</v>
      </c>
      <c r="AN16" s="181">
        <v>0</v>
      </c>
    </row>
    <row r="17" spans="1:40" ht="16.5" customHeight="1">
      <c r="A17" s="177">
        <v>43909</v>
      </c>
      <c r="B17" s="178" t="s">
        <v>161</v>
      </c>
      <c r="C17" s="179">
        <f t="shared" si="0"/>
        <v>27</v>
      </c>
      <c r="D17" s="181">
        <v>0</v>
      </c>
      <c r="E17" s="181">
        <v>2</v>
      </c>
      <c r="F17" s="181">
        <v>0</v>
      </c>
      <c r="G17" s="181">
        <v>0</v>
      </c>
      <c r="H17" s="181">
        <v>0</v>
      </c>
      <c r="I17" s="181">
        <v>1</v>
      </c>
      <c r="J17" s="181">
        <v>1</v>
      </c>
      <c r="K17" s="181">
        <v>0</v>
      </c>
      <c r="L17" s="181">
        <v>0</v>
      </c>
      <c r="M17" s="181">
        <v>4</v>
      </c>
      <c r="N17" s="181">
        <v>0</v>
      </c>
      <c r="O17" s="181">
        <v>2</v>
      </c>
      <c r="P17" s="181">
        <v>1</v>
      </c>
      <c r="Q17" s="181">
        <v>0</v>
      </c>
      <c r="R17" s="181">
        <v>0</v>
      </c>
      <c r="S17" s="181">
        <v>0</v>
      </c>
      <c r="T17" s="181">
        <v>1</v>
      </c>
      <c r="U17" s="181">
        <v>1</v>
      </c>
      <c r="V17" s="181">
        <v>0</v>
      </c>
      <c r="W17" s="181">
        <v>0</v>
      </c>
      <c r="X17" s="181">
        <v>0</v>
      </c>
      <c r="Y17" s="181">
        <v>4</v>
      </c>
      <c r="Z17" s="181">
        <v>0</v>
      </c>
      <c r="AA17" s="181">
        <v>0</v>
      </c>
      <c r="AB17" s="181">
        <v>0</v>
      </c>
      <c r="AC17" s="181">
        <v>0</v>
      </c>
      <c r="AD17" s="181">
        <v>0</v>
      </c>
      <c r="AE17" s="181">
        <v>0</v>
      </c>
      <c r="AF17" s="181">
        <v>0</v>
      </c>
      <c r="AG17" s="181">
        <v>2</v>
      </c>
      <c r="AH17" s="181">
        <v>0</v>
      </c>
      <c r="AI17" s="181">
        <v>1</v>
      </c>
      <c r="AJ17" s="181">
        <v>3</v>
      </c>
      <c r="AK17" s="181">
        <v>0</v>
      </c>
      <c r="AL17" s="181">
        <v>3</v>
      </c>
      <c r="AM17" s="181">
        <v>1</v>
      </c>
      <c r="AN17" s="181">
        <v>0</v>
      </c>
    </row>
    <row r="18" spans="1:40" ht="16.5" customHeight="1">
      <c r="A18" s="177">
        <v>43909</v>
      </c>
      <c r="B18" s="178" t="s">
        <v>51</v>
      </c>
      <c r="C18" s="179">
        <f t="shared" si="0"/>
        <v>5</v>
      </c>
      <c r="D18" s="183">
        <v>0</v>
      </c>
      <c r="E18" s="183">
        <v>0</v>
      </c>
      <c r="F18" s="183">
        <v>0</v>
      </c>
      <c r="G18" s="183">
        <v>0</v>
      </c>
      <c r="H18" s="183">
        <v>0</v>
      </c>
      <c r="I18" s="183">
        <v>0</v>
      </c>
      <c r="J18" s="183">
        <v>0</v>
      </c>
      <c r="K18" s="183">
        <v>0</v>
      </c>
      <c r="L18" s="183">
        <v>0</v>
      </c>
      <c r="M18" s="183">
        <v>1</v>
      </c>
      <c r="N18" s="183">
        <v>0</v>
      </c>
      <c r="O18" s="183">
        <v>0</v>
      </c>
      <c r="P18" s="183">
        <v>0</v>
      </c>
      <c r="Q18" s="183">
        <v>0</v>
      </c>
      <c r="R18" s="183">
        <v>0</v>
      </c>
      <c r="S18" s="183">
        <v>0</v>
      </c>
      <c r="T18" s="183">
        <v>0</v>
      </c>
      <c r="U18" s="183">
        <v>0</v>
      </c>
      <c r="V18" s="183">
        <v>0</v>
      </c>
      <c r="W18" s="183">
        <v>0</v>
      </c>
      <c r="X18" s="183">
        <v>0</v>
      </c>
      <c r="Y18" s="183">
        <v>0</v>
      </c>
      <c r="Z18" s="183">
        <v>0</v>
      </c>
      <c r="AA18" s="183">
        <v>0</v>
      </c>
      <c r="AB18" s="183">
        <v>0</v>
      </c>
      <c r="AC18" s="183">
        <v>0</v>
      </c>
      <c r="AD18" s="183">
        <v>0</v>
      </c>
      <c r="AE18" s="183">
        <v>0</v>
      </c>
      <c r="AF18" s="183">
        <v>0</v>
      </c>
      <c r="AG18" s="183">
        <v>0</v>
      </c>
      <c r="AH18" s="183">
        <v>0</v>
      </c>
      <c r="AI18" s="183">
        <v>0</v>
      </c>
      <c r="AJ18" s="183">
        <v>0</v>
      </c>
      <c r="AK18" s="183">
        <v>0</v>
      </c>
      <c r="AL18" s="183">
        <v>4</v>
      </c>
      <c r="AM18" s="183">
        <v>0</v>
      </c>
      <c r="AN18" s="183">
        <v>0</v>
      </c>
    </row>
    <row r="19" spans="1:40" ht="16.5" customHeight="1">
      <c r="A19" s="177">
        <v>43909</v>
      </c>
      <c r="B19" s="178" t="s">
        <v>42</v>
      </c>
      <c r="C19" s="179">
        <f t="shared" si="0"/>
        <v>1</v>
      </c>
      <c r="D19" s="181">
        <v>0</v>
      </c>
      <c r="E19" s="181">
        <v>0</v>
      </c>
      <c r="F19" s="181">
        <v>0</v>
      </c>
      <c r="G19" s="181">
        <v>0</v>
      </c>
      <c r="H19" s="181">
        <v>0</v>
      </c>
      <c r="I19" s="181">
        <v>0</v>
      </c>
      <c r="J19" s="181">
        <v>0</v>
      </c>
      <c r="K19" s="181">
        <v>0</v>
      </c>
      <c r="L19" s="181">
        <v>0</v>
      </c>
      <c r="M19" s="181">
        <v>0</v>
      </c>
      <c r="N19" s="181">
        <v>0</v>
      </c>
      <c r="O19" s="181">
        <v>0</v>
      </c>
      <c r="P19" s="181">
        <v>0</v>
      </c>
      <c r="Q19" s="181">
        <v>0</v>
      </c>
      <c r="R19" s="181">
        <v>0</v>
      </c>
      <c r="S19" s="181">
        <v>0</v>
      </c>
      <c r="T19" s="181">
        <v>0</v>
      </c>
      <c r="U19" s="181">
        <v>0</v>
      </c>
      <c r="V19" s="181">
        <v>0</v>
      </c>
      <c r="W19" s="181">
        <v>0</v>
      </c>
      <c r="X19" s="181">
        <v>0</v>
      </c>
      <c r="Y19" s="181">
        <v>0</v>
      </c>
      <c r="Z19" s="181">
        <v>0</v>
      </c>
      <c r="AA19" s="181">
        <v>0</v>
      </c>
      <c r="AB19" s="181">
        <v>0</v>
      </c>
      <c r="AC19" s="181">
        <v>0</v>
      </c>
      <c r="AD19" s="181">
        <v>0</v>
      </c>
      <c r="AE19" s="181">
        <v>0</v>
      </c>
      <c r="AF19" s="181">
        <v>1</v>
      </c>
      <c r="AG19" s="181">
        <v>0</v>
      </c>
      <c r="AH19" s="181">
        <v>0</v>
      </c>
      <c r="AI19" s="181">
        <v>0</v>
      </c>
      <c r="AJ19" s="181">
        <v>0</v>
      </c>
      <c r="AK19" s="181">
        <v>0</v>
      </c>
      <c r="AL19" s="181">
        <v>0</v>
      </c>
      <c r="AM19" s="181">
        <v>0</v>
      </c>
      <c r="AN19" s="181">
        <v>0</v>
      </c>
    </row>
    <row r="20" spans="1:40" ht="16.5" customHeight="1">
      <c r="A20" s="177">
        <v>43910</v>
      </c>
      <c r="B20" s="178" t="s">
        <v>161</v>
      </c>
      <c r="C20" s="179">
        <f t="shared" si="0"/>
        <v>58</v>
      </c>
      <c r="D20" s="181">
        <v>0</v>
      </c>
      <c r="E20" s="181">
        <v>0</v>
      </c>
      <c r="F20" s="181">
        <v>0</v>
      </c>
      <c r="G20" s="181">
        <v>0</v>
      </c>
      <c r="H20" s="181">
        <v>0</v>
      </c>
      <c r="I20" s="181">
        <v>4</v>
      </c>
      <c r="J20" s="181">
        <v>0</v>
      </c>
      <c r="K20" s="181">
        <v>0</v>
      </c>
      <c r="L20" s="181">
        <v>0</v>
      </c>
      <c r="M20" s="181">
        <v>6</v>
      </c>
      <c r="N20" s="181">
        <v>0</v>
      </c>
      <c r="O20" s="181">
        <v>5</v>
      </c>
      <c r="P20" s="181">
        <v>2</v>
      </c>
      <c r="Q20" s="181">
        <v>2</v>
      </c>
      <c r="R20" s="181">
        <v>0</v>
      </c>
      <c r="S20" s="181">
        <v>0</v>
      </c>
      <c r="T20" s="181">
        <v>0</v>
      </c>
      <c r="U20" s="181">
        <v>12</v>
      </c>
      <c r="V20" s="181">
        <v>2</v>
      </c>
      <c r="W20" s="181">
        <v>0</v>
      </c>
      <c r="X20" s="181">
        <v>4</v>
      </c>
      <c r="Y20" s="181">
        <v>4</v>
      </c>
      <c r="Z20" s="181">
        <v>0</v>
      </c>
      <c r="AA20" s="181">
        <v>0</v>
      </c>
      <c r="AB20" s="181">
        <v>0</v>
      </c>
      <c r="AC20" s="181">
        <v>0</v>
      </c>
      <c r="AD20" s="181">
        <v>0</v>
      </c>
      <c r="AE20" s="181">
        <v>0</v>
      </c>
      <c r="AF20" s="181">
        <v>1</v>
      </c>
      <c r="AG20" s="181">
        <v>8</v>
      </c>
      <c r="AH20" s="181">
        <v>0</v>
      </c>
      <c r="AI20" s="181">
        <v>0</v>
      </c>
      <c r="AJ20" s="181">
        <v>3</v>
      </c>
      <c r="AK20" s="181">
        <v>0</v>
      </c>
      <c r="AL20" s="181">
        <v>4</v>
      </c>
      <c r="AM20" s="181">
        <v>0</v>
      </c>
      <c r="AN20" s="181">
        <v>1</v>
      </c>
    </row>
    <row r="21" spans="1:40" ht="16.5" customHeight="1">
      <c r="A21" s="177">
        <v>43910</v>
      </c>
      <c r="B21" s="178" t="s">
        <v>51</v>
      </c>
      <c r="C21" s="179">
        <f t="shared" si="0"/>
        <v>3</v>
      </c>
      <c r="D21" s="183">
        <v>0</v>
      </c>
      <c r="E21" s="183">
        <v>0</v>
      </c>
      <c r="F21" s="183">
        <v>0</v>
      </c>
      <c r="G21" s="183">
        <v>0</v>
      </c>
      <c r="H21" s="183">
        <v>0</v>
      </c>
      <c r="I21" s="183">
        <v>0</v>
      </c>
      <c r="J21" s="183">
        <v>0</v>
      </c>
      <c r="K21" s="183">
        <v>0</v>
      </c>
      <c r="L21" s="183">
        <v>0</v>
      </c>
      <c r="M21" s="183">
        <v>2</v>
      </c>
      <c r="N21" s="183">
        <v>0</v>
      </c>
      <c r="O21" s="183">
        <v>0</v>
      </c>
      <c r="P21" s="183">
        <v>0</v>
      </c>
      <c r="Q21" s="183">
        <v>0</v>
      </c>
      <c r="R21" s="183">
        <v>0</v>
      </c>
      <c r="S21" s="183">
        <v>0</v>
      </c>
      <c r="T21" s="183">
        <v>1</v>
      </c>
      <c r="U21" s="183">
        <v>0</v>
      </c>
      <c r="V21" s="183">
        <v>0</v>
      </c>
      <c r="W21" s="183">
        <v>0</v>
      </c>
      <c r="X21" s="183">
        <v>0</v>
      </c>
      <c r="Y21" s="183">
        <v>0</v>
      </c>
      <c r="Z21" s="183">
        <v>0</v>
      </c>
      <c r="AA21" s="183">
        <v>0</v>
      </c>
      <c r="AB21" s="183">
        <v>0</v>
      </c>
      <c r="AC21" s="183">
        <v>0</v>
      </c>
      <c r="AD21" s="183">
        <v>0</v>
      </c>
      <c r="AE21" s="183">
        <v>0</v>
      </c>
      <c r="AF21" s="183">
        <v>0</v>
      </c>
      <c r="AG21" s="183">
        <v>0</v>
      </c>
      <c r="AH21" s="183">
        <v>0</v>
      </c>
      <c r="AI21" s="183">
        <v>0</v>
      </c>
      <c r="AJ21" s="183">
        <v>0</v>
      </c>
      <c r="AK21" s="183">
        <v>0</v>
      </c>
      <c r="AL21" s="183">
        <v>0</v>
      </c>
      <c r="AM21" s="183">
        <v>0</v>
      </c>
      <c r="AN21" s="183">
        <v>0</v>
      </c>
    </row>
    <row r="22" spans="1:40" ht="16.5" customHeight="1">
      <c r="A22" s="177">
        <v>43910</v>
      </c>
      <c r="B22" s="178" t="s">
        <v>42</v>
      </c>
      <c r="C22" s="179">
        <f t="shared" si="0"/>
        <v>0</v>
      </c>
      <c r="D22" s="181">
        <v>0</v>
      </c>
      <c r="E22" s="181">
        <v>0</v>
      </c>
      <c r="F22" s="181">
        <v>0</v>
      </c>
      <c r="G22" s="181">
        <v>0</v>
      </c>
      <c r="H22" s="181">
        <v>0</v>
      </c>
      <c r="I22" s="181">
        <v>0</v>
      </c>
      <c r="J22" s="181">
        <v>0</v>
      </c>
      <c r="K22" s="181">
        <v>0</v>
      </c>
      <c r="L22" s="181">
        <v>0</v>
      </c>
      <c r="M22" s="181">
        <v>0</v>
      </c>
      <c r="N22" s="181">
        <v>0</v>
      </c>
      <c r="O22" s="181">
        <v>0</v>
      </c>
      <c r="P22" s="181">
        <v>0</v>
      </c>
      <c r="Q22" s="181">
        <v>0</v>
      </c>
      <c r="R22" s="181">
        <v>0</v>
      </c>
      <c r="S22" s="181">
        <v>0</v>
      </c>
      <c r="T22" s="181">
        <v>0</v>
      </c>
      <c r="U22" s="181">
        <v>0</v>
      </c>
      <c r="V22" s="181">
        <v>0</v>
      </c>
      <c r="W22" s="181">
        <v>0</v>
      </c>
      <c r="X22" s="181">
        <v>0</v>
      </c>
      <c r="Y22" s="181">
        <v>0</v>
      </c>
      <c r="Z22" s="181">
        <v>0</v>
      </c>
      <c r="AA22" s="181">
        <v>0</v>
      </c>
      <c r="AB22" s="181">
        <v>0</v>
      </c>
      <c r="AC22" s="181">
        <v>0</v>
      </c>
      <c r="AD22" s="181">
        <v>0</v>
      </c>
      <c r="AE22" s="181">
        <v>0</v>
      </c>
      <c r="AF22" s="181">
        <v>0</v>
      </c>
      <c r="AG22" s="181">
        <v>0</v>
      </c>
      <c r="AH22" s="181">
        <v>0</v>
      </c>
      <c r="AI22" s="181">
        <v>0</v>
      </c>
      <c r="AJ22" s="181">
        <v>0</v>
      </c>
      <c r="AK22" s="181">
        <v>0</v>
      </c>
      <c r="AL22" s="181">
        <v>0</v>
      </c>
      <c r="AM22" s="181">
        <v>0</v>
      </c>
      <c r="AN22" s="181">
        <v>0</v>
      </c>
    </row>
    <row r="23" spans="1:40" ht="16.5" customHeight="1">
      <c r="A23" s="177">
        <v>43911</v>
      </c>
      <c r="B23" s="178" t="s">
        <v>161</v>
      </c>
      <c r="C23" s="179">
        <f t="shared" si="0"/>
        <v>78</v>
      </c>
      <c r="D23" s="181">
        <v>0</v>
      </c>
      <c r="E23" s="181">
        <v>2</v>
      </c>
      <c r="F23" s="181">
        <v>0</v>
      </c>
      <c r="G23" s="186">
        <v>0</v>
      </c>
      <c r="H23" s="181">
        <v>0</v>
      </c>
      <c r="I23" s="181">
        <v>0</v>
      </c>
      <c r="J23" s="181">
        <v>0</v>
      </c>
      <c r="K23" s="181">
        <v>0</v>
      </c>
      <c r="L23" s="181">
        <v>0</v>
      </c>
      <c r="M23" s="181">
        <v>7</v>
      </c>
      <c r="N23" s="181">
        <v>0</v>
      </c>
      <c r="O23" s="181">
        <v>7</v>
      </c>
      <c r="P23" s="181">
        <v>2</v>
      </c>
      <c r="Q23" s="181">
        <v>0</v>
      </c>
      <c r="R23" s="181">
        <v>0</v>
      </c>
      <c r="S23" s="181">
        <v>0</v>
      </c>
      <c r="T23" s="181">
        <v>5</v>
      </c>
      <c r="U23" s="181">
        <v>12</v>
      </c>
      <c r="V23" s="181">
        <v>3</v>
      </c>
      <c r="W23" s="181">
        <v>0</v>
      </c>
      <c r="X23" s="181">
        <v>0</v>
      </c>
      <c r="Y23" s="181">
        <v>12</v>
      </c>
      <c r="Z23" s="181">
        <v>0</v>
      </c>
      <c r="AA23" s="181">
        <v>0</v>
      </c>
      <c r="AB23" s="181">
        <v>0</v>
      </c>
      <c r="AC23" s="181">
        <v>0</v>
      </c>
      <c r="AD23" s="181">
        <v>0</v>
      </c>
      <c r="AE23" s="181">
        <v>0</v>
      </c>
      <c r="AF23" s="181">
        <v>10</v>
      </c>
      <c r="AG23" s="181">
        <v>7</v>
      </c>
      <c r="AH23" s="181">
        <v>0</v>
      </c>
      <c r="AI23" s="181">
        <v>3</v>
      </c>
      <c r="AJ23" s="181">
        <v>2</v>
      </c>
      <c r="AK23" s="181">
        <v>0</v>
      </c>
      <c r="AL23" s="181">
        <v>4</v>
      </c>
      <c r="AM23" s="181">
        <v>0</v>
      </c>
      <c r="AN23" s="181">
        <v>2</v>
      </c>
    </row>
    <row r="24" spans="1:40" ht="16.5" customHeight="1">
      <c r="A24" s="177">
        <v>43911</v>
      </c>
      <c r="B24" s="178" t="s">
        <v>51</v>
      </c>
      <c r="C24" s="179">
        <f t="shared" si="0"/>
        <v>0</v>
      </c>
      <c r="D24" s="183">
        <v>0</v>
      </c>
      <c r="E24" s="183">
        <v>0</v>
      </c>
      <c r="F24" s="183">
        <v>0</v>
      </c>
      <c r="G24" s="183">
        <v>0</v>
      </c>
      <c r="H24" s="183">
        <v>0</v>
      </c>
      <c r="I24" s="183">
        <v>0</v>
      </c>
      <c r="J24" s="183">
        <v>0</v>
      </c>
      <c r="K24" s="183">
        <v>0</v>
      </c>
      <c r="L24" s="183">
        <v>0</v>
      </c>
      <c r="M24" s="183">
        <v>0</v>
      </c>
      <c r="N24" s="183">
        <v>0</v>
      </c>
      <c r="O24" s="183">
        <v>0</v>
      </c>
      <c r="P24" s="183">
        <v>0</v>
      </c>
      <c r="Q24" s="183">
        <v>0</v>
      </c>
      <c r="R24" s="183">
        <v>0</v>
      </c>
      <c r="S24" s="183">
        <v>0</v>
      </c>
      <c r="T24" s="183">
        <v>0</v>
      </c>
      <c r="U24" s="183">
        <v>0</v>
      </c>
      <c r="V24" s="183">
        <v>0</v>
      </c>
      <c r="W24" s="183">
        <v>0</v>
      </c>
      <c r="X24" s="183">
        <v>0</v>
      </c>
      <c r="Y24" s="183">
        <v>0</v>
      </c>
      <c r="Z24" s="183">
        <v>0</v>
      </c>
      <c r="AA24" s="183">
        <v>0</v>
      </c>
      <c r="AB24" s="183">
        <v>0</v>
      </c>
      <c r="AC24" s="183">
        <v>0</v>
      </c>
      <c r="AD24" s="183">
        <v>0</v>
      </c>
      <c r="AE24" s="183">
        <v>0</v>
      </c>
      <c r="AF24" s="183">
        <v>0</v>
      </c>
      <c r="AG24" s="183">
        <v>0</v>
      </c>
      <c r="AH24" s="183">
        <v>0</v>
      </c>
      <c r="AI24" s="183">
        <v>0</v>
      </c>
      <c r="AJ24" s="183">
        <v>0</v>
      </c>
      <c r="AK24" s="183">
        <v>0</v>
      </c>
      <c r="AL24" s="183">
        <v>0</v>
      </c>
      <c r="AM24" s="183">
        <v>0</v>
      </c>
      <c r="AN24" s="183">
        <v>0</v>
      </c>
    </row>
    <row r="25" spans="1:40" ht="16.5" customHeight="1">
      <c r="A25" s="177">
        <v>43911</v>
      </c>
      <c r="B25" s="178" t="s">
        <v>42</v>
      </c>
      <c r="C25" s="179">
        <f t="shared" si="0"/>
        <v>0</v>
      </c>
      <c r="D25" s="181">
        <v>0</v>
      </c>
      <c r="E25" s="181">
        <v>0</v>
      </c>
      <c r="F25" s="181">
        <v>0</v>
      </c>
      <c r="G25" s="181">
        <v>0</v>
      </c>
      <c r="H25" s="181">
        <v>0</v>
      </c>
      <c r="I25" s="181">
        <v>0</v>
      </c>
      <c r="J25" s="181">
        <v>0</v>
      </c>
      <c r="K25" s="181">
        <v>0</v>
      </c>
      <c r="L25" s="181">
        <v>0</v>
      </c>
      <c r="M25" s="181">
        <v>0</v>
      </c>
      <c r="N25" s="181">
        <v>0</v>
      </c>
      <c r="O25" s="181">
        <v>0</v>
      </c>
      <c r="P25" s="181">
        <v>0</v>
      </c>
      <c r="Q25" s="181">
        <v>0</v>
      </c>
      <c r="R25" s="181">
        <v>0</v>
      </c>
      <c r="S25" s="181">
        <v>0</v>
      </c>
      <c r="T25" s="181">
        <v>0</v>
      </c>
      <c r="U25" s="181">
        <v>0</v>
      </c>
      <c r="V25" s="181">
        <v>0</v>
      </c>
      <c r="W25" s="181">
        <v>0</v>
      </c>
      <c r="X25" s="181">
        <v>0</v>
      </c>
      <c r="Y25" s="181">
        <v>0</v>
      </c>
      <c r="Z25" s="181">
        <v>0</v>
      </c>
      <c r="AA25" s="181">
        <v>0</v>
      </c>
      <c r="AB25" s="181">
        <v>0</v>
      </c>
      <c r="AC25" s="181">
        <v>0</v>
      </c>
      <c r="AD25" s="181">
        <v>0</v>
      </c>
      <c r="AE25" s="181">
        <v>0</v>
      </c>
      <c r="AF25" s="181">
        <v>0</v>
      </c>
      <c r="AG25" s="181">
        <v>0</v>
      </c>
      <c r="AH25" s="181">
        <v>0</v>
      </c>
      <c r="AI25" s="181">
        <v>0</v>
      </c>
      <c r="AJ25" s="181">
        <v>0</v>
      </c>
      <c r="AK25" s="181">
        <v>0</v>
      </c>
      <c r="AL25" s="181">
        <v>0</v>
      </c>
      <c r="AM25" s="181">
        <v>0</v>
      </c>
      <c r="AN25" s="181">
        <v>0</v>
      </c>
    </row>
    <row r="26" spans="1:40" ht="16.5" customHeight="1">
      <c r="A26" s="177">
        <v>43912</v>
      </c>
      <c r="B26" s="178" t="s">
        <v>161</v>
      </c>
      <c r="C26" s="179">
        <f t="shared" si="0"/>
        <v>67</v>
      </c>
      <c r="D26" s="181">
        <v>0</v>
      </c>
      <c r="E26" s="181">
        <v>1</v>
      </c>
      <c r="F26" s="181">
        <v>0</v>
      </c>
      <c r="G26" s="186">
        <v>0</v>
      </c>
      <c r="H26" s="181">
        <v>2</v>
      </c>
      <c r="I26" s="181">
        <v>1</v>
      </c>
      <c r="J26" s="181">
        <v>0</v>
      </c>
      <c r="K26" s="181">
        <v>0</v>
      </c>
      <c r="L26" s="181">
        <v>0</v>
      </c>
      <c r="M26" s="181">
        <v>0</v>
      </c>
      <c r="N26" s="181">
        <v>0</v>
      </c>
      <c r="O26" s="181">
        <v>4</v>
      </c>
      <c r="P26" s="181">
        <v>0</v>
      </c>
      <c r="Q26" s="181">
        <v>0</v>
      </c>
      <c r="R26" s="181">
        <v>0</v>
      </c>
      <c r="S26" s="181">
        <v>0</v>
      </c>
      <c r="T26" s="181">
        <v>6</v>
      </c>
      <c r="U26" s="181">
        <v>15</v>
      </c>
      <c r="V26" s="181">
        <v>0</v>
      </c>
      <c r="W26" s="181">
        <v>0</v>
      </c>
      <c r="X26" s="181">
        <v>2</v>
      </c>
      <c r="Y26" s="181">
        <v>10</v>
      </c>
      <c r="Z26" s="181">
        <v>0</v>
      </c>
      <c r="AA26" s="181">
        <v>0</v>
      </c>
      <c r="AB26" s="181">
        <v>0</v>
      </c>
      <c r="AC26" s="181">
        <v>0</v>
      </c>
      <c r="AD26" s="181">
        <v>0</v>
      </c>
      <c r="AE26" s="181">
        <v>0</v>
      </c>
      <c r="AF26" s="181">
        <v>8</v>
      </c>
      <c r="AG26" s="181">
        <v>4</v>
      </c>
      <c r="AH26" s="181">
        <v>0</v>
      </c>
      <c r="AI26" s="181">
        <v>3</v>
      </c>
      <c r="AJ26" s="181">
        <v>6</v>
      </c>
      <c r="AK26" s="181">
        <v>0</v>
      </c>
      <c r="AL26" s="181">
        <v>2</v>
      </c>
      <c r="AM26" s="181">
        <v>0</v>
      </c>
      <c r="AN26" s="181">
        <v>3</v>
      </c>
    </row>
    <row r="27" spans="1:40" ht="16.5" customHeight="1">
      <c r="A27" s="177">
        <v>43912</v>
      </c>
      <c r="B27" s="178" t="s">
        <v>51</v>
      </c>
      <c r="C27" s="179">
        <f t="shared" si="0"/>
        <v>0</v>
      </c>
      <c r="D27" s="183">
        <v>0</v>
      </c>
      <c r="E27" s="183">
        <v>0</v>
      </c>
      <c r="F27" s="183">
        <v>0</v>
      </c>
      <c r="G27" s="183">
        <v>0</v>
      </c>
      <c r="H27" s="183">
        <v>0</v>
      </c>
      <c r="I27" s="183">
        <v>0</v>
      </c>
      <c r="J27" s="183">
        <v>0</v>
      </c>
      <c r="K27" s="183">
        <v>0</v>
      </c>
      <c r="L27" s="183">
        <v>0</v>
      </c>
      <c r="M27" s="183">
        <v>0</v>
      </c>
      <c r="N27" s="183">
        <v>0</v>
      </c>
      <c r="O27" s="183">
        <v>0</v>
      </c>
      <c r="P27" s="183">
        <v>0</v>
      </c>
      <c r="Q27" s="183">
        <v>0</v>
      </c>
      <c r="R27" s="183">
        <v>0</v>
      </c>
      <c r="S27" s="183">
        <v>0</v>
      </c>
      <c r="T27" s="183">
        <v>0</v>
      </c>
      <c r="U27" s="183">
        <v>0</v>
      </c>
      <c r="V27" s="183">
        <v>0</v>
      </c>
      <c r="W27" s="183">
        <v>0</v>
      </c>
      <c r="X27" s="183">
        <v>0</v>
      </c>
      <c r="Y27" s="183">
        <v>0</v>
      </c>
      <c r="Z27" s="183">
        <v>0</v>
      </c>
      <c r="AA27" s="183">
        <v>0</v>
      </c>
      <c r="AB27" s="183">
        <v>0</v>
      </c>
      <c r="AC27" s="183">
        <v>0</v>
      </c>
      <c r="AD27" s="183">
        <v>0</v>
      </c>
      <c r="AE27" s="183">
        <v>0</v>
      </c>
      <c r="AF27" s="183">
        <v>0</v>
      </c>
      <c r="AG27" s="183">
        <v>0</v>
      </c>
      <c r="AH27" s="183">
        <v>0</v>
      </c>
      <c r="AI27" s="183">
        <v>0</v>
      </c>
      <c r="AJ27" s="183">
        <v>0</v>
      </c>
      <c r="AK27" s="183">
        <v>0</v>
      </c>
      <c r="AL27" s="183">
        <v>0</v>
      </c>
      <c r="AM27" s="183">
        <v>0</v>
      </c>
      <c r="AN27" s="183">
        <v>0</v>
      </c>
    </row>
    <row r="28" spans="1:40" ht="16.5" customHeight="1">
      <c r="A28" s="177">
        <v>43912</v>
      </c>
      <c r="B28" s="178" t="s">
        <v>42</v>
      </c>
      <c r="C28" s="179">
        <f t="shared" si="0"/>
        <v>3</v>
      </c>
      <c r="D28" s="181">
        <v>0</v>
      </c>
      <c r="E28" s="181">
        <v>0</v>
      </c>
      <c r="F28" s="181">
        <v>0</v>
      </c>
      <c r="G28" s="181">
        <v>0</v>
      </c>
      <c r="H28" s="181">
        <v>1</v>
      </c>
      <c r="I28" s="181">
        <v>0</v>
      </c>
      <c r="J28" s="181">
        <v>0</v>
      </c>
      <c r="K28" s="181">
        <v>0</v>
      </c>
      <c r="L28" s="181">
        <v>0</v>
      </c>
      <c r="M28" s="181">
        <v>0</v>
      </c>
      <c r="N28" s="181">
        <v>0</v>
      </c>
      <c r="O28" s="181">
        <v>1</v>
      </c>
      <c r="P28" s="181">
        <v>0</v>
      </c>
      <c r="Q28" s="181">
        <v>0</v>
      </c>
      <c r="R28" s="181">
        <v>0</v>
      </c>
      <c r="S28" s="181">
        <v>0</v>
      </c>
      <c r="T28" s="181">
        <v>0</v>
      </c>
      <c r="U28" s="181">
        <v>0</v>
      </c>
      <c r="V28" s="181">
        <v>0</v>
      </c>
      <c r="W28" s="181">
        <v>0</v>
      </c>
      <c r="X28" s="181">
        <v>0</v>
      </c>
      <c r="Y28" s="181">
        <v>1</v>
      </c>
      <c r="Z28" s="181">
        <v>0</v>
      </c>
      <c r="AA28" s="181">
        <v>0</v>
      </c>
      <c r="AB28" s="181">
        <v>0</v>
      </c>
      <c r="AC28" s="181">
        <v>0</v>
      </c>
      <c r="AD28" s="181">
        <v>0</v>
      </c>
      <c r="AE28" s="181">
        <v>0</v>
      </c>
      <c r="AF28" s="181">
        <v>0</v>
      </c>
      <c r="AG28" s="181">
        <v>0</v>
      </c>
      <c r="AH28" s="181">
        <v>0</v>
      </c>
      <c r="AI28" s="181">
        <v>0</v>
      </c>
      <c r="AJ28" s="181">
        <v>0</v>
      </c>
      <c r="AK28" s="181">
        <v>0</v>
      </c>
      <c r="AL28" s="181">
        <v>0</v>
      </c>
      <c r="AM28" s="181">
        <v>0</v>
      </c>
      <c r="AN28" s="181">
        <v>0</v>
      </c>
    </row>
    <row r="29" spans="1:40" ht="16.5" customHeight="1">
      <c r="A29" s="177">
        <v>43913</v>
      </c>
      <c r="B29" s="178" t="s">
        <v>161</v>
      </c>
      <c r="C29" s="179">
        <f t="shared" si="0"/>
        <v>102</v>
      </c>
      <c r="D29" s="181">
        <v>0</v>
      </c>
      <c r="E29" s="181">
        <v>1</v>
      </c>
      <c r="F29" s="181">
        <v>0</v>
      </c>
      <c r="G29" s="181">
        <v>0</v>
      </c>
      <c r="H29" s="181">
        <v>1</v>
      </c>
      <c r="I29" s="181">
        <v>1</v>
      </c>
      <c r="J29" s="181">
        <v>0</v>
      </c>
      <c r="K29" s="181">
        <v>0</v>
      </c>
      <c r="L29" s="181">
        <v>0</v>
      </c>
      <c r="M29" s="181">
        <v>3</v>
      </c>
      <c r="N29" s="181">
        <v>0</v>
      </c>
      <c r="O29" s="181">
        <v>12</v>
      </c>
      <c r="P29" s="181">
        <v>7</v>
      </c>
      <c r="Q29" s="181">
        <v>1</v>
      </c>
      <c r="R29" s="181">
        <v>0</v>
      </c>
      <c r="S29" s="181">
        <v>0</v>
      </c>
      <c r="T29" s="181">
        <v>7</v>
      </c>
      <c r="U29" s="181">
        <v>28</v>
      </c>
      <c r="V29" s="181">
        <v>0</v>
      </c>
      <c r="W29" s="181">
        <v>0</v>
      </c>
      <c r="X29" s="181">
        <v>0</v>
      </c>
      <c r="Y29" s="181">
        <v>23</v>
      </c>
      <c r="Z29" s="181">
        <v>0</v>
      </c>
      <c r="AA29" s="181">
        <v>0</v>
      </c>
      <c r="AB29" s="181">
        <v>0</v>
      </c>
      <c r="AC29" s="181">
        <v>0</v>
      </c>
      <c r="AD29" s="181">
        <v>0</v>
      </c>
      <c r="AE29" s="181">
        <v>0</v>
      </c>
      <c r="AF29" s="181">
        <v>2</v>
      </c>
      <c r="AG29" s="181">
        <v>4</v>
      </c>
      <c r="AH29" s="181">
        <v>0</v>
      </c>
      <c r="AI29" s="181">
        <v>3</v>
      </c>
      <c r="AJ29" s="181">
        <v>6</v>
      </c>
      <c r="AK29" s="181">
        <v>0</v>
      </c>
      <c r="AL29" s="181">
        <v>2</v>
      </c>
      <c r="AM29" s="181">
        <v>1</v>
      </c>
      <c r="AN29" s="181">
        <v>0</v>
      </c>
    </row>
    <row r="30" spans="1:40" ht="16.5" customHeight="1">
      <c r="A30" s="177">
        <v>43913</v>
      </c>
      <c r="B30" s="178" t="s">
        <v>51</v>
      </c>
      <c r="C30" s="179">
        <f t="shared" si="0"/>
        <v>12</v>
      </c>
      <c r="D30" s="183">
        <v>0</v>
      </c>
      <c r="E30" s="183">
        <v>0</v>
      </c>
      <c r="F30" s="183">
        <v>0</v>
      </c>
      <c r="G30" s="183">
        <v>0</v>
      </c>
      <c r="H30" s="183">
        <v>0</v>
      </c>
      <c r="I30" s="183">
        <v>0</v>
      </c>
      <c r="J30" s="183">
        <v>0</v>
      </c>
      <c r="K30" s="183">
        <v>0</v>
      </c>
      <c r="L30" s="183">
        <v>0</v>
      </c>
      <c r="M30" s="183">
        <v>0</v>
      </c>
      <c r="N30" s="183">
        <v>0</v>
      </c>
      <c r="O30" s="183">
        <v>0</v>
      </c>
      <c r="P30" s="183">
        <v>11</v>
      </c>
      <c r="Q30" s="183">
        <v>0</v>
      </c>
      <c r="R30" s="183">
        <v>0</v>
      </c>
      <c r="S30" s="183">
        <v>0</v>
      </c>
      <c r="T30" s="183">
        <v>1</v>
      </c>
      <c r="U30" s="183">
        <v>0</v>
      </c>
      <c r="V30" s="183">
        <v>0</v>
      </c>
      <c r="W30" s="183">
        <v>0</v>
      </c>
      <c r="X30" s="183">
        <v>0</v>
      </c>
      <c r="Y30" s="183">
        <v>0</v>
      </c>
      <c r="Z30" s="183">
        <v>0</v>
      </c>
      <c r="AA30" s="183">
        <v>0</v>
      </c>
      <c r="AB30" s="183">
        <v>0</v>
      </c>
      <c r="AC30" s="183">
        <v>0</v>
      </c>
      <c r="AD30" s="183">
        <v>0</v>
      </c>
      <c r="AE30" s="183">
        <v>0</v>
      </c>
      <c r="AF30" s="183">
        <v>0</v>
      </c>
      <c r="AG30" s="183">
        <v>0</v>
      </c>
      <c r="AH30" s="183">
        <v>0</v>
      </c>
      <c r="AI30" s="183">
        <v>0</v>
      </c>
      <c r="AJ30" s="183">
        <v>0</v>
      </c>
      <c r="AK30" s="183">
        <v>0</v>
      </c>
      <c r="AL30" s="183">
        <v>0</v>
      </c>
      <c r="AM30" s="183">
        <v>0</v>
      </c>
      <c r="AN30" s="183">
        <v>0</v>
      </c>
    </row>
    <row r="31" spans="1:40" ht="16.5" customHeight="1">
      <c r="A31" s="177">
        <v>43913</v>
      </c>
      <c r="B31" s="178" t="s">
        <v>42</v>
      </c>
      <c r="C31" s="179">
        <f t="shared" si="0"/>
        <v>2</v>
      </c>
      <c r="D31" s="181">
        <v>0</v>
      </c>
      <c r="E31" s="181">
        <v>0</v>
      </c>
      <c r="F31" s="181">
        <v>0</v>
      </c>
      <c r="G31" s="181">
        <v>0</v>
      </c>
      <c r="H31" s="181">
        <v>0</v>
      </c>
      <c r="I31" s="181">
        <v>0</v>
      </c>
      <c r="J31" s="181">
        <v>0</v>
      </c>
      <c r="K31" s="181">
        <v>0</v>
      </c>
      <c r="L31" s="181">
        <v>0</v>
      </c>
      <c r="M31" s="181">
        <v>0</v>
      </c>
      <c r="N31" s="181">
        <v>0</v>
      </c>
      <c r="O31" s="181">
        <v>0</v>
      </c>
      <c r="P31" s="181">
        <v>0</v>
      </c>
      <c r="Q31" s="181">
        <v>1</v>
      </c>
      <c r="R31" s="181">
        <v>0</v>
      </c>
      <c r="S31" s="181">
        <v>0</v>
      </c>
      <c r="T31" s="181">
        <v>0</v>
      </c>
      <c r="U31" s="181">
        <v>0</v>
      </c>
      <c r="V31" s="181">
        <v>0</v>
      </c>
      <c r="W31" s="181">
        <v>0</v>
      </c>
      <c r="X31" s="181">
        <v>0</v>
      </c>
      <c r="Y31" s="181">
        <v>0</v>
      </c>
      <c r="Z31" s="181">
        <v>0</v>
      </c>
      <c r="AA31" s="181">
        <v>0</v>
      </c>
      <c r="AB31" s="181">
        <v>0</v>
      </c>
      <c r="AC31" s="181">
        <v>0</v>
      </c>
      <c r="AD31" s="181">
        <v>0</v>
      </c>
      <c r="AE31" s="181">
        <v>0</v>
      </c>
      <c r="AF31" s="181">
        <v>0</v>
      </c>
      <c r="AG31" s="181">
        <v>0</v>
      </c>
      <c r="AH31" s="181">
        <v>0</v>
      </c>
      <c r="AI31" s="181">
        <v>0</v>
      </c>
      <c r="AJ31" s="181">
        <v>0</v>
      </c>
      <c r="AK31" s="181">
        <v>0</v>
      </c>
      <c r="AL31" s="181">
        <v>0</v>
      </c>
      <c r="AM31" s="181">
        <v>0</v>
      </c>
      <c r="AN31" s="181">
        <v>1</v>
      </c>
    </row>
    <row r="32" spans="1:40" ht="16.5" customHeight="1">
      <c r="A32" s="177">
        <v>43914</v>
      </c>
      <c r="B32" s="178" t="s">
        <v>161</v>
      </c>
      <c r="C32" s="179">
        <f t="shared" si="0"/>
        <v>64</v>
      </c>
      <c r="D32" s="181">
        <v>0</v>
      </c>
      <c r="E32" s="181">
        <v>1</v>
      </c>
      <c r="F32" s="181">
        <v>0</v>
      </c>
      <c r="G32" s="181">
        <v>0</v>
      </c>
      <c r="H32" s="181">
        <v>0</v>
      </c>
      <c r="I32" s="181">
        <v>0</v>
      </c>
      <c r="J32" s="181">
        <v>0</v>
      </c>
      <c r="K32" s="181">
        <v>0</v>
      </c>
      <c r="L32" s="181">
        <v>0</v>
      </c>
      <c r="M32" s="181">
        <v>0</v>
      </c>
      <c r="N32" s="181">
        <v>0</v>
      </c>
      <c r="O32" s="181">
        <v>4</v>
      </c>
      <c r="P32" s="181">
        <v>2</v>
      </c>
      <c r="Q32" s="181">
        <v>0</v>
      </c>
      <c r="R32" s="181">
        <v>2</v>
      </c>
      <c r="S32" s="181">
        <v>0</v>
      </c>
      <c r="T32" s="181">
        <v>8</v>
      </c>
      <c r="U32" s="181">
        <v>14</v>
      </c>
      <c r="V32" s="181">
        <v>0</v>
      </c>
      <c r="W32" s="181">
        <v>0</v>
      </c>
      <c r="X32" s="181">
        <v>1</v>
      </c>
      <c r="Y32" s="181">
        <v>10</v>
      </c>
      <c r="Z32" s="181">
        <v>1</v>
      </c>
      <c r="AA32" s="181">
        <v>0</v>
      </c>
      <c r="AB32" s="181">
        <v>0</v>
      </c>
      <c r="AC32" s="181">
        <v>0</v>
      </c>
      <c r="AD32" s="181">
        <v>0</v>
      </c>
      <c r="AE32" s="181">
        <v>0</v>
      </c>
      <c r="AF32" s="181">
        <v>6</v>
      </c>
      <c r="AG32" s="181">
        <v>0</v>
      </c>
      <c r="AH32" s="181">
        <v>0</v>
      </c>
      <c r="AI32" s="181">
        <v>6</v>
      </c>
      <c r="AJ32" s="181">
        <v>4</v>
      </c>
      <c r="AK32" s="181">
        <v>0</v>
      </c>
      <c r="AL32" s="181">
        <v>3</v>
      </c>
      <c r="AM32" s="181">
        <v>0</v>
      </c>
      <c r="AN32" s="181">
        <v>2</v>
      </c>
    </row>
    <row r="33" spans="1:40" ht="16.5" customHeight="1">
      <c r="A33" s="177">
        <v>43914</v>
      </c>
      <c r="B33" s="178" t="s">
        <v>51</v>
      </c>
      <c r="C33" s="179">
        <f t="shared" si="0"/>
        <v>5</v>
      </c>
      <c r="D33" s="183">
        <v>0</v>
      </c>
      <c r="E33" s="183">
        <v>0</v>
      </c>
      <c r="F33" s="183">
        <v>0</v>
      </c>
      <c r="G33" s="183">
        <v>0</v>
      </c>
      <c r="H33" s="183">
        <v>0</v>
      </c>
      <c r="I33" s="183">
        <v>0</v>
      </c>
      <c r="J33" s="183">
        <v>0</v>
      </c>
      <c r="K33" s="183">
        <v>0</v>
      </c>
      <c r="L33" s="183">
        <v>0</v>
      </c>
      <c r="M33" s="183">
        <v>1</v>
      </c>
      <c r="N33" s="183">
        <v>0</v>
      </c>
      <c r="O33" s="183">
        <v>0</v>
      </c>
      <c r="P33" s="183">
        <v>0</v>
      </c>
      <c r="Q33" s="183">
        <v>0</v>
      </c>
      <c r="R33" s="183">
        <v>0</v>
      </c>
      <c r="S33" s="183">
        <v>0</v>
      </c>
      <c r="T33" s="183">
        <v>1</v>
      </c>
      <c r="U33" s="183">
        <v>1</v>
      </c>
      <c r="V33" s="183">
        <v>0</v>
      </c>
      <c r="W33" s="183">
        <v>0</v>
      </c>
      <c r="X33" s="183">
        <v>0</v>
      </c>
      <c r="Y33" s="183">
        <v>0</v>
      </c>
      <c r="Z33" s="183">
        <v>0</v>
      </c>
      <c r="AA33" s="183">
        <v>0</v>
      </c>
      <c r="AB33" s="183">
        <v>0</v>
      </c>
      <c r="AC33" s="183">
        <v>0</v>
      </c>
      <c r="AD33" s="183">
        <v>0</v>
      </c>
      <c r="AE33" s="183">
        <v>0</v>
      </c>
      <c r="AF33" s="183">
        <v>0</v>
      </c>
      <c r="AG33" s="183">
        <v>0</v>
      </c>
      <c r="AH33" s="183">
        <v>0</v>
      </c>
      <c r="AI33" s="183">
        <v>0</v>
      </c>
      <c r="AJ33" s="183">
        <v>0</v>
      </c>
      <c r="AK33" s="183">
        <v>0</v>
      </c>
      <c r="AL33" s="183">
        <v>2</v>
      </c>
      <c r="AM33" s="183">
        <v>0</v>
      </c>
      <c r="AN33" s="183">
        <v>0</v>
      </c>
    </row>
    <row r="34" spans="1:40" ht="16.5" customHeight="1">
      <c r="A34" s="177">
        <v>43914</v>
      </c>
      <c r="B34" s="178" t="s">
        <v>42</v>
      </c>
      <c r="C34" s="179">
        <f t="shared" si="0"/>
        <v>1</v>
      </c>
      <c r="D34" s="181">
        <v>0</v>
      </c>
      <c r="E34" s="181">
        <v>0</v>
      </c>
      <c r="F34" s="181">
        <v>0</v>
      </c>
      <c r="G34" s="181">
        <v>0</v>
      </c>
      <c r="H34" s="181">
        <v>0</v>
      </c>
      <c r="I34" s="181">
        <v>0</v>
      </c>
      <c r="J34" s="181">
        <v>0</v>
      </c>
      <c r="K34" s="181">
        <v>0</v>
      </c>
      <c r="L34" s="181">
        <v>0</v>
      </c>
      <c r="M34" s="181">
        <v>0</v>
      </c>
      <c r="N34" s="181">
        <v>0</v>
      </c>
      <c r="O34" s="181">
        <v>0</v>
      </c>
      <c r="P34" s="181">
        <v>0</v>
      </c>
      <c r="Q34" s="181">
        <v>0</v>
      </c>
      <c r="R34" s="181">
        <v>0</v>
      </c>
      <c r="S34" s="181">
        <v>0</v>
      </c>
      <c r="T34" s="181">
        <v>0</v>
      </c>
      <c r="U34" s="181">
        <v>0</v>
      </c>
      <c r="V34" s="181">
        <v>0</v>
      </c>
      <c r="W34" s="181">
        <v>0</v>
      </c>
      <c r="X34" s="181">
        <v>0</v>
      </c>
      <c r="Y34" s="181">
        <v>0</v>
      </c>
      <c r="Z34" s="181">
        <v>0</v>
      </c>
      <c r="AA34" s="181">
        <v>0</v>
      </c>
      <c r="AB34" s="181">
        <v>0</v>
      </c>
      <c r="AC34" s="181">
        <v>0</v>
      </c>
      <c r="AD34" s="181">
        <v>0</v>
      </c>
      <c r="AE34" s="181">
        <v>0</v>
      </c>
      <c r="AF34" s="181">
        <v>0</v>
      </c>
      <c r="AG34" s="181">
        <v>0</v>
      </c>
      <c r="AH34" s="181">
        <v>0</v>
      </c>
      <c r="AI34" s="181">
        <v>1</v>
      </c>
      <c r="AJ34" s="181">
        <v>0</v>
      </c>
      <c r="AK34" s="181">
        <v>0</v>
      </c>
      <c r="AL34" s="181">
        <v>0</v>
      </c>
      <c r="AM34" s="181">
        <v>0</v>
      </c>
      <c r="AN34" s="181">
        <v>0</v>
      </c>
    </row>
    <row r="35" spans="1:40" ht="16.5" customHeight="1">
      <c r="A35" s="177">
        <v>43915</v>
      </c>
      <c r="B35" s="178" t="s">
        <v>161</v>
      </c>
      <c r="C35" s="179">
        <f t="shared" si="0"/>
        <v>90</v>
      </c>
      <c r="D35" s="181">
        <v>0</v>
      </c>
      <c r="E35" s="181">
        <v>2</v>
      </c>
      <c r="F35" s="181">
        <v>0</v>
      </c>
      <c r="G35" s="181">
        <v>0</v>
      </c>
      <c r="H35" s="181">
        <v>1</v>
      </c>
      <c r="I35" s="181">
        <v>0</v>
      </c>
      <c r="J35" s="181">
        <v>2</v>
      </c>
      <c r="K35" s="181">
        <v>0</v>
      </c>
      <c r="L35" s="181">
        <v>0</v>
      </c>
      <c r="M35" s="181">
        <v>5</v>
      </c>
      <c r="N35" s="181">
        <v>3</v>
      </c>
      <c r="O35" s="188">
        <v>4</v>
      </c>
      <c r="P35" s="181">
        <v>1</v>
      </c>
      <c r="Q35" s="181">
        <v>0</v>
      </c>
      <c r="R35" s="181">
        <v>5</v>
      </c>
      <c r="S35" s="181">
        <v>0</v>
      </c>
      <c r="T35" s="181">
        <v>10</v>
      </c>
      <c r="U35" s="181">
        <v>9</v>
      </c>
      <c r="V35" s="181">
        <v>0</v>
      </c>
      <c r="W35" s="181">
        <v>0</v>
      </c>
      <c r="X35" s="181">
        <v>8</v>
      </c>
      <c r="Y35" s="181">
        <v>15</v>
      </c>
      <c r="Z35" s="181">
        <v>0</v>
      </c>
      <c r="AA35" s="181">
        <v>0</v>
      </c>
      <c r="AB35" s="181">
        <v>1</v>
      </c>
      <c r="AC35" s="181">
        <v>0</v>
      </c>
      <c r="AD35" s="181">
        <v>0</v>
      </c>
      <c r="AE35" s="181">
        <v>0</v>
      </c>
      <c r="AF35" s="181">
        <v>2</v>
      </c>
      <c r="AG35" s="181">
        <v>6</v>
      </c>
      <c r="AH35" s="181">
        <v>0</v>
      </c>
      <c r="AI35" s="181">
        <v>8</v>
      </c>
      <c r="AJ35" s="188">
        <v>4</v>
      </c>
      <c r="AK35" s="181">
        <v>0</v>
      </c>
      <c r="AL35" s="181">
        <v>3</v>
      </c>
      <c r="AM35" s="181">
        <v>1</v>
      </c>
      <c r="AN35" s="181">
        <v>0</v>
      </c>
    </row>
    <row r="36" spans="1:40" ht="16.5" customHeight="1">
      <c r="A36" s="177">
        <v>43915</v>
      </c>
      <c r="B36" s="178" t="s">
        <v>51</v>
      </c>
      <c r="C36" s="179">
        <f t="shared" si="0"/>
        <v>3</v>
      </c>
      <c r="D36" s="183">
        <v>0</v>
      </c>
      <c r="E36" s="188">
        <v>1</v>
      </c>
      <c r="F36" s="183">
        <v>0</v>
      </c>
      <c r="G36" s="183">
        <v>0</v>
      </c>
      <c r="H36" s="183">
        <v>0</v>
      </c>
      <c r="I36" s="183">
        <v>0</v>
      </c>
      <c r="J36" s="183">
        <v>0</v>
      </c>
      <c r="K36" s="183">
        <v>0</v>
      </c>
      <c r="L36" s="183">
        <v>0</v>
      </c>
      <c r="M36" s="183">
        <v>0</v>
      </c>
      <c r="N36" s="183">
        <v>0</v>
      </c>
      <c r="O36" s="183">
        <v>0</v>
      </c>
      <c r="P36" s="183">
        <v>0</v>
      </c>
      <c r="Q36" s="183">
        <v>0</v>
      </c>
      <c r="R36" s="188">
        <v>1</v>
      </c>
      <c r="S36" s="183">
        <v>0</v>
      </c>
      <c r="T36" s="183">
        <v>0</v>
      </c>
      <c r="U36" s="183">
        <v>0</v>
      </c>
      <c r="V36" s="183">
        <v>0</v>
      </c>
      <c r="W36" s="183">
        <v>0</v>
      </c>
      <c r="X36" s="183">
        <v>0</v>
      </c>
      <c r="Y36" s="188">
        <v>1</v>
      </c>
      <c r="Z36" s="183">
        <v>0</v>
      </c>
      <c r="AA36" s="183">
        <v>0</v>
      </c>
      <c r="AB36" s="183">
        <v>0</v>
      </c>
      <c r="AC36" s="183">
        <v>0</v>
      </c>
      <c r="AD36" s="183">
        <v>0</v>
      </c>
      <c r="AE36" s="183">
        <v>0</v>
      </c>
      <c r="AF36" s="183">
        <v>0</v>
      </c>
      <c r="AG36" s="183">
        <v>0</v>
      </c>
      <c r="AH36" s="183">
        <v>0</v>
      </c>
      <c r="AI36" s="183">
        <v>0</v>
      </c>
      <c r="AJ36" s="183">
        <v>0</v>
      </c>
      <c r="AK36" s="183">
        <v>0</v>
      </c>
      <c r="AL36" s="183">
        <v>0</v>
      </c>
      <c r="AM36" s="183">
        <v>0</v>
      </c>
      <c r="AN36" s="183">
        <v>0</v>
      </c>
    </row>
    <row r="37" spans="1:40" ht="16.5" customHeight="1">
      <c r="A37" s="177">
        <v>43915</v>
      </c>
      <c r="B37" s="178" t="s">
        <v>42</v>
      </c>
      <c r="C37" s="179">
        <f t="shared" si="0"/>
        <v>1</v>
      </c>
      <c r="D37" s="181">
        <v>0</v>
      </c>
      <c r="E37" s="181">
        <v>0</v>
      </c>
      <c r="F37" s="181">
        <v>0</v>
      </c>
      <c r="G37" s="181">
        <v>0</v>
      </c>
      <c r="H37" s="181">
        <v>0</v>
      </c>
      <c r="I37" s="181">
        <v>0</v>
      </c>
      <c r="J37" s="181">
        <v>0</v>
      </c>
      <c r="K37" s="181">
        <v>0</v>
      </c>
      <c r="L37" s="181">
        <v>0</v>
      </c>
      <c r="M37" s="181">
        <v>0</v>
      </c>
      <c r="N37" s="181">
        <v>0</v>
      </c>
      <c r="O37" s="181">
        <v>0</v>
      </c>
      <c r="P37" s="181">
        <v>0</v>
      </c>
      <c r="Q37" s="181">
        <v>0</v>
      </c>
      <c r="R37" s="181">
        <v>0</v>
      </c>
      <c r="S37" s="181">
        <v>0</v>
      </c>
      <c r="T37" s="181">
        <v>0</v>
      </c>
      <c r="U37" s="181">
        <v>0</v>
      </c>
      <c r="V37" s="181">
        <v>0</v>
      </c>
      <c r="W37" s="181">
        <v>0</v>
      </c>
      <c r="X37" s="181">
        <v>1</v>
      </c>
      <c r="Y37" s="181">
        <v>0</v>
      </c>
      <c r="Z37" s="181">
        <v>0</v>
      </c>
      <c r="AA37" s="181">
        <v>0</v>
      </c>
      <c r="AB37" s="181">
        <v>0</v>
      </c>
      <c r="AC37" s="181">
        <v>0</v>
      </c>
      <c r="AD37" s="181">
        <v>0</v>
      </c>
      <c r="AE37" s="181">
        <v>0</v>
      </c>
      <c r="AF37" s="181">
        <v>0</v>
      </c>
      <c r="AG37" s="181">
        <v>0</v>
      </c>
      <c r="AH37" s="181">
        <v>0</v>
      </c>
      <c r="AI37" s="181">
        <v>0</v>
      </c>
      <c r="AJ37" s="181">
        <v>0</v>
      </c>
      <c r="AK37" s="181">
        <v>0</v>
      </c>
      <c r="AL37" s="181">
        <v>0</v>
      </c>
      <c r="AM37" s="181">
        <v>0</v>
      </c>
      <c r="AN37" s="181">
        <v>0</v>
      </c>
    </row>
    <row r="38" spans="1:40" ht="16.5" customHeight="1">
      <c r="A38" s="177">
        <v>43916</v>
      </c>
      <c r="B38" s="178" t="s">
        <v>161</v>
      </c>
      <c r="C38" s="179">
        <f t="shared" si="0"/>
        <v>65</v>
      </c>
      <c r="D38" s="181">
        <v>1</v>
      </c>
      <c r="E38" s="181">
        <v>1</v>
      </c>
      <c r="F38" s="181">
        <v>0</v>
      </c>
      <c r="G38" s="181">
        <v>0</v>
      </c>
      <c r="H38" s="181">
        <v>3</v>
      </c>
      <c r="I38" s="181">
        <v>0</v>
      </c>
      <c r="J38" s="181">
        <v>3</v>
      </c>
      <c r="K38" s="181">
        <v>0</v>
      </c>
      <c r="L38" s="181">
        <v>0</v>
      </c>
      <c r="M38" s="181">
        <v>1</v>
      </c>
      <c r="N38" s="181">
        <v>0</v>
      </c>
      <c r="O38" s="181">
        <v>5</v>
      </c>
      <c r="P38" s="181">
        <v>1</v>
      </c>
      <c r="Q38" s="181">
        <v>0</v>
      </c>
      <c r="R38" s="181">
        <v>3</v>
      </c>
      <c r="S38" s="181">
        <v>0</v>
      </c>
      <c r="T38" s="181">
        <v>4</v>
      </c>
      <c r="U38" s="181">
        <v>19</v>
      </c>
      <c r="V38" s="181">
        <v>0</v>
      </c>
      <c r="W38" s="181">
        <v>0</v>
      </c>
      <c r="X38" s="181">
        <v>5</v>
      </c>
      <c r="Y38" s="181">
        <v>3</v>
      </c>
      <c r="Z38" s="181">
        <v>0</v>
      </c>
      <c r="AA38" s="181">
        <v>0</v>
      </c>
      <c r="AB38" s="181">
        <v>0</v>
      </c>
      <c r="AC38" s="181">
        <v>0</v>
      </c>
      <c r="AD38" s="181">
        <v>1</v>
      </c>
      <c r="AE38" s="181">
        <v>0</v>
      </c>
      <c r="AF38" s="181">
        <v>2</v>
      </c>
      <c r="AG38" s="181">
        <v>2</v>
      </c>
      <c r="AH38" s="181">
        <v>0</v>
      </c>
      <c r="AI38" s="181">
        <v>3</v>
      </c>
      <c r="AJ38" s="181">
        <v>3</v>
      </c>
      <c r="AK38" s="181">
        <v>0</v>
      </c>
      <c r="AL38" s="181">
        <v>4</v>
      </c>
      <c r="AM38" s="181">
        <v>0</v>
      </c>
      <c r="AN38" s="181">
        <v>1</v>
      </c>
    </row>
    <row r="39" spans="1:40" ht="16.5" customHeight="1">
      <c r="A39" s="177">
        <v>43916</v>
      </c>
      <c r="B39" s="178" t="s">
        <v>51</v>
      </c>
      <c r="C39" s="179">
        <f t="shared" si="0"/>
        <v>7</v>
      </c>
      <c r="D39" s="183">
        <v>0</v>
      </c>
      <c r="E39" s="189"/>
      <c r="F39" s="183">
        <v>0</v>
      </c>
      <c r="G39" s="183">
        <v>0</v>
      </c>
      <c r="H39" s="183">
        <v>0</v>
      </c>
      <c r="I39" s="183">
        <v>0</v>
      </c>
      <c r="J39" s="183">
        <v>0</v>
      </c>
      <c r="K39" s="183">
        <v>0</v>
      </c>
      <c r="L39" s="183">
        <v>0</v>
      </c>
      <c r="M39" s="183">
        <v>0</v>
      </c>
      <c r="N39" s="183">
        <v>0</v>
      </c>
      <c r="O39" s="183">
        <v>0</v>
      </c>
      <c r="P39" s="183">
        <v>0</v>
      </c>
      <c r="Q39" s="183">
        <v>0</v>
      </c>
      <c r="R39" s="183">
        <v>0</v>
      </c>
      <c r="S39" s="183">
        <v>0</v>
      </c>
      <c r="T39" s="183">
        <v>0</v>
      </c>
      <c r="U39" s="188">
        <v>7</v>
      </c>
      <c r="V39" s="183">
        <v>0</v>
      </c>
      <c r="W39" s="183">
        <v>0</v>
      </c>
      <c r="X39" s="183">
        <v>0</v>
      </c>
      <c r="Y39" s="183">
        <v>0</v>
      </c>
      <c r="Z39" s="183">
        <v>0</v>
      </c>
      <c r="AA39" s="183">
        <v>0</v>
      </c>
      <c r="AB39" s="183">
        <v>0</v>
      </c>
      <c r="AC39" s="183">
        <v>0</v>
      </c>
      <c r="AD39" s="183">
        <v>0</v>
      </c>
      <c r="AE39" s="183">
        <v>0</v>
      </c>
      <c r="AF39" s="183">
        <v>0</v>
      </c>
      <c r="AG39" s="183">
        <v>0</v>
      </c>
      <c r="AH39" s="183">
        <v>0</v>
      </c>
      <c r="AI39" s="183">
        <v>0</v>
      </c>
      <c r="AJ39" s="183">
        <v>0</v>
      </c>
      <c r="AK39" s="183">
        <v>0</v>
      </c>
      <c r="AL39" s="183">
        <v>0</v>
      </c>
      <c r="AM39" s="183">
        <v>0</v>
      </c>
      <c r="AN39" s="183">
        <v>0</v>
      </c>
    </row>
    <row r="40" spans="1:40" ht="16.5" customHeight="1">
      <c r="A40" s="177">
        <v>43916</v>
      </c>
      <c r="B40" s="178" t="s">
        <v>42</v>
      </c>
      <c r="C40" s="179">
        <f t="shared" si="0"/>
        <v>5</v>
      </c>
      <c r="D40" s="181">
        <v>0</v>
      </c>
      <c r="E40" s="181">
        <v>0</v>
      </c>
      <c r="F40" s="181">
        <v>0</v>
      </c>
      <c r="G40" s="181">
        <v>0</v>
      </c>
      <c r="H40" s="181">
        <v>0</v>
      </c>
      <c r="I40" s="181">
        <v>0</v>
      </c>
      <c r="J40" s="181">
        <v>0</v>
      </c>
      <c r="K40" s="181">
        <v>0</v>
      </c>
      <c r="L40" s="181">
        <v>0</v>
      </c>
      <c r="M40" s="181">
        <v>0</v>
      </c>
      <c r="N40" s="181">
        <v>0</v>
      </c>
      <c r="O40" s="188">
        <v>2</v>
      </c>
      <c r="P40" s="181">
        <v>0</v>
      </c>
      <c r="Q40" s="181">
        <v>0</v>
      </c>
      <c r="R40" s="188">
        <v>1</v>
      </c>
      <c r="S40" s="181">
        <v>0</v>
      </c>
      <c r="T40" s="181">
        <v>1</v>
      </c>
      <c r="U40" s="181">
        <v>0</v>
      </c>
      <c r="V40" s="181">
        <v>0</v>
      </c>
      <c r="W40" s="181">
        <v>0</v>
      </c>
      <c r="X40" s="181">
        <v>0</v>
      </c>
      <c r="Y40" s="188">
        <v>1</v>
      </c>
      <c r="Z40" s="181">
        <v>0</v>
      </c>
      <c r="AA40" s="181">
        <v>0</v>
      </c>
      <c r="AB40" s="181">
        <v>0</v>
      </c>
      <c r="AC40" s="181">
        <v>0</v>
      </c>
      <c r="AD40" s="181">
        <v>0</v>
      </c>
      <c r="AE40" s="181">
        <v>0</v>
      </c>
      <c r="AF40" s="181">
        <v>0</v>
      </c>
      <c r="AG40" s="181">
        <v>0</v>
      </c>
      <c r="AH40" s="181">
        <v>0</v>
      </c>
      <c r="AI40" s="181">
        <v>0</v>
      </c>
      <c r="AJ40" s="181">
        <v>0</v>
      </c>
      <c r="AK40" s="181">
        <v>0</v>
      </c>
      <c r="AL40" s="181">
        <v>0</v>
      </c>
      <c r="AM40" s="181">
        <v>0</v>
      </c>
      <c r="AN40" s="181">
        <v>0</v>
      </c>
    </row>
    <row r="41" spans="1:40" ht="16.5" customHeight="1">
      <c r="A41" s="177">
        <v>43917</v>
      </c>
      <c r="B41" s="178" t="s">
        <v>161</v>
      </c>
      <c r="C41" s="179">
        <f t="shared" si="0"/>
        <v>164</v>
      </c>
      <c r="D41" s="181">
        <v>5</v>
      </c>
      <c r="E41" s="181">
        <v>2</v>
      </c>
      <c r="F41" s="181">
        <v>0</v>
      </c>
      <c r="G41" s="181">
        <v>0</v>
      </c>
      <c r="H41" s="181">
        <v>2</v>
      </c>
      <c r="I41" s="181">
        <v>1</v>
      </c>
      <c r="J41" s="181">
        <v>0</v>
      </c>
      <c r="K41" s="181">
        <v>0</v>
      </c>
      <c r="L41" s="181">
        <v>0</v>
      </c>
      <c r="M41" s="188">
        <v>4</v>
      </c>
      <c r="N41" s="181">
        <v>0</v>
      </c>
      <c r="O41" s="188">
        <v>4</v>
      </c>
      <c r="P41" s="181">
        <v>1</v>
      </c>
      <c r="Q41" s="181">
        <v>0</v>
      </c>
      <c r="R41" s="181">
        <v>6</v>
      </c>
      <c r="S41" s="181">
        <v>0</v>
      </c>
      <c r="T41" s="181">
        <v>9</v>
      </c>
      <c r="U41" s="181">
        <v>39</v>
      </c>
      <c r="V41" s="181">
        <v>0</v>
      </c>
      <c r="W41" s="181">
        <v>0</v>
      </c>
      <c r="X41" s="181">
        <v>9</v>
      </c>
      <c r="Y41" s="188">
        <v>31</v>
      </c>
      <c r="Z41" s="181">
        <v>0</v>
      </c>
      <c r="AA41" s="181">
        <v>0</v>
      </c>
      <c r="AB41" s="181">
        <v>0</v>
      </c>
      <c r="AC41" s="181">
        <v>0</v>
      </c>
      <c r="AD41" s="181">
        <v>0</v>
      </c>
      <c r="AE41" s="181">
        <v>0</v>
      </c>
      <c r="AF41" s="181">
        <v>5</v>
      </c>
      <c r="AG41" s="188">
        <v>10</v>
      </c>
      <c r="AH41" s="181">
        <v>0</v>
      </c>
      <c r="AI41" s="181">
        <v>9</v>
      </c>
      <c r="AJ41" s="188">
        <v>15</v>
      </c>
      <c r="AK41" s="181">
        <v>0</v>
      </c>
      <c r="AL41" s="181">
        <v>7</v>
      </c>
      <c r="AM41" s="181">
        <v>0</v>
      </c>
      <c r="AN41" s="181">
        <v>5</v>
      </c>
    </row>
    <row r="42" spans="1:40" ht="16.5" customHeight="1">
      <c r="A42" s="177">
        <v>43917</v>
      </c>
      <c r="B42" s="178" t="s">
        <v>51</v>
      </c>
      <c r="C42" s="179">
        <f t="shared" si="0"/>
        <v>26</v>
      </c>
      <c r="D42" s="183">
        <v>0</v>
      </c>
      <c r="E42" s="183">
        <v>0</v>
      </c>
      <c r="F42" s="183">
        <v>0</v>
      </c>
      <c r="G42" s="183">
        <v>0</v>
      </c>
      <c r="H42" s="183">
        <v>0</v>
      </c>
      <c r="I42" s="183">
        <v>0</v>
      </c>
      <c r="J42" s="183">
        <v>0</v>
      </c>
      <c r="K42" s="183">
        <v>0</v>
      </c>
      <c r="L42" s="183">
        <v>0</v>
      </c>
      <c r="M42" s="183">
        <v>0</v>
      </c>
      <c r="N42" s="183">
        <v>0</v>
      </c>
      <c r="O42" s="183">
        <v>0</v>
      </c>
      <c r="P42" s="183">
        <v>0</v>
      </c>
      <c r="Q42" s="183">
        <v>1</v>
      </c>
      <c r="R42" s="183">
        <v>0</v>
      </c>
      <c r="S42" s="183">
        <v>0</v>
      </c>
      <c r="T42" s="188">
        <v>2</v>
      </c>
      <c r="U42" s="183">
        <v>0</v>
      </c>
      <c r="V42" s="188">
        <v>3</v>
      </c>
      <c r="W42" s="183">
        <v>0</v>
      </c>
      <c r="X42" s="183">
        <v>0</v>
      </c>
      <c r="Y42" s="188">
        <v>18</v>
      </c>
      <c r="Z42" s="183">
        <v>0</v>
      </c>
      <c r="AA42" s="183">
        <v>0</v>
      </c>
      <c r="AB42" s="183">
        <v>0</v>
      </c>
      <c r="AC42" s="183">
        <v>0</v>
      </c>
      <c r="AD42" s="183">
        <v>0</v>
      </c>
      <c r="AE42" s="183">
        <v>0</v>
      </c>
      <c r="AF42" s="188">
        <v>1</v>
      </c>
      <c r="AG42" s="183">
        <v>0</v>
      </c>
      <c r="AH42" s="183">
        <v>0</v>
      </c>
      <c r="AI42" s="183">
        <v>1</v>
      </c>
      <c r="AJ42" s="183">
        <v>0</v>
      </c>
      <c r="AK42" s="183">
        <v>0</v>
      </c>
      <c r="AL42" s="183">
        <v>0</v>
      </c>
      <c r="AM42" s="183">
        <v>0</v>
      </c>
      <c r="AN42" s="183">
        <v>0</v>
      </c>
    </row>
    <row r="43" spans="1:40" ht="16.5" customHeight="1">
      <c r="A43" s="177">
        <v>43917</v>
      </c>
      <c r="B43" s="178" t="s">
        <v>42</v>
      </c>
      <c r="C43" s="179">
        <f t="shared" si="0"/>
        <v>3</v>
      </c>
      <c r="D43" s="181">
        <v>0</v>
      </c>
      <c r="E43" s="181">
        <v>0</v>
      </c>
      <c r="F43" s="181">
        <v>0</v>
      </c>
      <c r="G43" s="181">
        <v>0</v>
      </c>
      <c r="H43" s="181">
        <v>0</v>
      </c>
      <c r="I43" s="181">
        <v>0</v>
      </c>
      <c r="J43" s="181">
        <v>0</v>
      </c>
      <c r="K43" s="181">
        <v>0</v>
      </c>
      <c r="L43" s="181">
        <v>0</v>
      </c>
      <c r="M43" s="181">
        <v>0</v>
      </c>
      <c r="N43" s="181">
        <v>0</v>
      </c>
      <c r="O43" s="181">
        <v>0</v>
      </c>
      <c r="P43" s="181">
        <v>0</v>
      </c>
      <c r="Q43" s="181">
        <v>0</v>
      </c>
      <c r="R43" s="181">
        <v>0</v>
      </c>
      <c r="S43" s="181">
        <v>0</v>
      </c>
      <c r="T43" s="183">
        <v>1</v>
      </c>
      <c r="U43" s="181">
        <v>0</v>
      </c>
      <c r="V43" s="181">
        <v>0</v>
      </c>
      <c r="W43" s="181">
        <v>0</v>
      </c>
      <c r="X43" s="183">
        <v>1</v>
      </c>
      <c r="Y43" s="188">
        <v>1</v>
      </c>
      <c r="Z43" s="181">
        <v>0</v>
      </c>
      <c r="AA43" s="181">
        <v>0</v>
      </c>
      <c r="AB43" s="181">
        <v>0</v>
      </c>
      <c r="AC43" s="181">
        <v>0</v>
      </c>
      <c r="AD43" s="181">
        <v>0</v>
      </c>
      <c r="AE43" s="181">
        <v>0</v>
      </c>
      <c r="AF43" s="181">
        <v>0</v>
      </c>
      <c r="AG43" s="181">
        <v>0</v>
      </c>
      <c r="AH43" s="181">
        <v>0</v>
      </c>
      <c r="AI43" s="181">
        <v>0</v>
      </c>
      <c r="AJ43" s="181">
        <v>0</v>
      </c>
      <c r="AK43" s="181">
        <v>0</v>
      </c>
      <c r="AL43" s="181">
        <v>0</v>
      </c>
      <c r="AM43" s="181">
        <v>0</v>
      </c>
      <c r="AN43" s="181">
        <v>0</v>
      </c>
    </row>
    <row r="44" spans="1:40" ht="16.5" customHeight="1">
      <c r="A44" s="177">
        <v>43918</v>
      </c>
      <c r="B44" s="178" t="s">
        <v>161</v>
      </c>
      <c r="C44" s="179">
        <f t="shared" si="0"/>
        <v>143</v>
      </c>
      <c r="D44" s="181">
        <v>3</v>
      </c>
      <c r="E44" s="181">
        <v>6</v>
      </c>
      <c r="F44" s="181">
        <v>0</v>
      </c>
      <c r="G44" s="181">
        <v>0</v>
      </c>
      <c r="H44" s="181">
        <v>2</v>
      </c>
      <c r="I44" s="181">
        <v>0</v>
      </c>
      <c r="J44" s="181">
        <v>1</v>
      </c>
      <c r="K44" s="181">
        <v>0</v>
      </c>
      <c r="L44" s="181">
        <v>0</v>
      </c>
      <c r="M44" s="181">
        <v>9</v>
      </c>
      <c r="N44" s="181">
        <v>0</v>
      </c>
      <c r="O44" s="181">
        <v>8</v>
      </c>
      <c r="P44" s="188">
        <v>2</v>
      </c>
      <c r="Q44" s="181">
        <v>0</v>
      </c>
      <c r="R44" s="181">
        <v>13</v>
      </c>
      <c r="S44" s="181">
        <v>0</v>
      </c>
      <c r="T44" s="181">
        <v>17</v>
      </c>
      <c r="U44" s="181">
        <v>6</v>
      </c>
      <c r="V44" s="181">
        <v>0</v>
      </c>
      <c r="W44" s="181">
        <v>0</v>
      </c>
      <c r="X44" s="188">
        <v>10</v>
      </c>
      <c r="Y44" s="181">
        <v>30</v>
      </c>
      <c r="Z44" s="181">
        <v>0</v>
      </c>
      <c r="AA44" s="181">
        <v>0</v>
      </c>
      <c r="AB44" s="181">
        <v>0</v>
      </c>
      <c r="AC44" s="181">
        <v>0</v>
      </c>
      <c r="AD44" s="181">
        <v>0</v>
      </c>
      <c r="AE44" s="181">
        <v>0</v>
      </c>
      <c r="AF44" s="181">
        <v>0</v>
      </c>
      <c r="AG44" s="181">
        <v>4</v>
      </c>
      <c r="AH44" s="181">
        <v>0</v>
      </c>
      <c r="AI44" s="181">
        <v>4</v>
      </c>
      <c r="AJ44" s="181">
        <v>8</v>
      </c>
      <c r="AK44" s="181">
        <v>0</v>
      </c>
      <c r="AL44" s="188">
        <v>16</v>
      </c>
      <c r="AM44" s="181">
        <v>1</v>
      </c>
      <c r="AN44" s="181">
        <v>3</v>
      </c>
    </row>
    <row r="45" spans="1:40" ht="16.5" customHeight="1">
      <c r="A45" s="177">
        <v>43918</v>
      </c>
      <c r="B45" s="178" t="s">
        <v>51</v>
      </c>
      <c r="C45" s="179">
        <f t="shared" si="0"/>
        <v>9</v>
      </c>
      <c r="D45" s="183">
        <v>0</v>
      </c>
      <c r="E45" s="183">
        <v>0</v>
      </c>
      <c r="F45" s="183">
        <v>0</v>
      </c>
      <c r="G45" s="183">
        <v>0</v>
      </c>
      <c r="H45" s="183">
        <v>0</v>
      </c>
      <c r="I45" s="183">
        <v>0</v>
      </c>
      <c r="J45" s="183">
        <v>0</v>
      </c>
      <c r="K45" s="183">
        <v>0</v>
      </c>
      <c r="L45" s="183">
        <v>0</v>
      </c>
      <c r="M45" s="183">
        <v>0</v>
      </c>
      <c r="N45" s="183">
        <v>0</v>
      </c>
      <c r="O45" s="183">
        <v>0</v>
      </c>
      <c r="P45" s="183">
        <v>0</v>
      </c>
      <c r="Q45" s="188">
        <v>1</v>
      </c>
      <c r="R45" s="183">
        <v>0</v>
      </c>
      <c r="S45" s="183">
        <v>0</v>
      </c>
      <c r="T45" s="183">
        <v>0</v>
      </c>
      <c r="U45" s="188">
        <v>1</v>
      </c>
      <c r="V45" s="183">
        <v>0</v>
      </c>
      <c r="W45" s="183">
        <v>0</v>
      </c>
      <c r="X45" s="183">
        <v>0</v>
      </c>
      <c r="Y45" s="188">
        <v>6</v>
      </c>
      <c r="Z45" s="183">
        <v>0</v>
      </c>
      <c r="AA45" s="183">
        <v>0</v>
      </c>
      <c r="AB45" s="183">
        <v>0</v>
      </c>
      <c r="AC45" s="183">
        <v>0</v>
      </c>
      <c r="AD45" s="183">
        <v>0</v>
      </c>
      <c r="AE45" s="183">
        <v>0</v>
      </c>
      <c r="AF45" s="183">
        <v>0</v>
      </c>
      <c r="AG45" s="183">
        <v>0</v>
      </c>
      <c r="AH45" s="183">
        <v>0</v>
      </c>
      <c r="AI45" s="183">
        <v>0</v>
      </c>
      <c r="AJ45" s="183">
        <v>0</v>
      </c>
      <c r="AK45" s="183">
        <v>0</v>
      </c>
      <c r="AL45" s="183">
        <v>0</v>
      </c>
      <c r="AM45" s="188">
        <v>1</v>
      </c>
      <c r="AN45" s="183">
        <v>0</v>
      </c>
    </row>
    <row r="46" spans="1:40" ht="16.5" customHeight="1">
      <c r="A46" s="177">
        <v>43918</v>
      </c>
      <c r="B46" s="178" t="s">
        <v>42</v>
      </c>
      <c r="C46" s="179">
        <f t="shared" si="0"/>
        <v>5</v>
      </c>
      <c r="D46" s="181">
        <v>0</v>
      </c>
      <c r="E46" s="181">
        <v>0</v>
      </c>
      <c r="F46" s="181">
        <v>0</v>
      </c>
      <c r="G46" s="181">
        <v>0</v>
      </c>
      <c r="H46" s="181">
        <v>0</v>
      </c>
      <c r="I46" s="181">
        <v>0</v>
      </c>
      <c r="J46" s="181">
        <v>0</v>
      </c>
      <c r="K46" s="181">
        <v>0</v>
      </c>
      <c r="L46" s="181">
        <v>0</v>
      </c>
      <c r="M46" s="181">
        <v>0</v>
      </c>
      <c r="N46" s="181">
        <v>0</v>
      </c>
      <c r="O46" s="188">
        <v>1</v>
      </c>
      <c r="P46" s="181">
        <v>0</v>
      </c>
      <c r="Q46" s="181">
        <v>0</v>
      </c>
      <c r="R46" s="181">
        <v>0</v>
      </c>
      <c r="S46" s="181">
        <v>0</v>
      </c>
      <c r="T46" s="181">
        <v>0</v>
      </c>
      <c r="U46" s="188">
        <v>1</v>
      </c>
      <c r="V46" s="181">
        <v>0</v>
      </c>
      <c r="W46" s="181">
        <v>0</v>
      </c>
      <c r="X46" s="181">
        <v>0</v>
      </c>
      <c r="Y46" s="188">
        <v>2</v>
      </c>
      <c r="Z46" s="181">
        <v>0</v>
      </c>
      <c r="AA46" s="181">
        <v>0</v>
      </c>
      <c r="AB46" s="181">
        <v>0</v>
      </c>
      <c r="AC46" s="181">
        <v>0</v>
      </c>
      <c r="AD46" s="181">
        <v>0</v>
      </c>
      <c r="AE46" s="181">
        <v>0</v>
      </c>
      <c r="AF46" s="181">
        <v>0</v>
      </c>
      <c r="AG46" s="181">
        <v>0</v>
      </c>
      <c r="AH46" s="181">
        <v>0</v>
      </c>
      <c r="AI46" s="181">
        <v>0</v>
      </c>
      <c r="AJ46" s="188">
        <v>1</v>
      </c>
      <c r="AK46" s="181">
        <v>0</v>
      </c>
      <c r="AL46" s="181">
        <v>0</v>
      </c>
      <c r="AM46" s="181">
        <v>0</v>
      </c>
      <c r="AN46" s="181">
        <v>0</v>
      </c>
    </row>
    <row r="47" spans="1:40" ht="16.5" customHeight="1">
      <c r="A47" s="177">
        <v>43919</v>
      </c>
      <c r="B47" s="178" t="s">
        <v>161</v>
      </c>
      <c r="C47" s="179">
        <f t="shared" si="0"/>
        <v>110</v>
      </c>
      <c r="D47" s="181">
        <v>0</v>
      </c>
      <c r="E47" s="181">
        <v>2</v>
      </c>
      <c r="F47" s="181">
        <v>0</v>
      </c>
      <c r="G47" s="181">
        <v>0</v>
      </c>
      <c r="H47" s="181">
        <v>4</v>
      </c>
      <c r="I47" s="181">
        <v>0</v>
      </c>
      <c r="J47" s="181">
        <v>0</v>
      </c>
      <c r="K47" s="181">
        <v>0</v>
      </c>
      <c r="L47" s="181">
        <v>0</v>
      </c>
      <c r="M47" s="181">
        <v>23</v>
      </c>
      <c r="N47" s="181">
        <v>2</v>
      </c>
      <c r="O47" s="181">
        <v>8</v>
      </c>
      <c r="P47" s="181">
        <v>0</v>
      </c>
      <c r="Q47" s="181">
        <v>0</v>
      </c>
      <c r="R47" s="181">
        <v>5</v>
      </c>
      <c r="S47" s="181">
        <v>0</v>
      </c>
      <c r="T47" s="181">
        <v>2</v>
      </c>
      <c r="U47" s="181">
        <v>20</v>
      </c>
      <c r="V47" s="181">
        <v>0</v>
      </c>
      <c r="W47" s="181">
        <v>0</v>
      </c>
      <c r="X47" s="181">
        <v>0</v>
      </c>
      <c r="Y47" s="181">
        <v>17</v>
      </c>
      <c r="Z47" s="181">
        <v>0</v>
      </c>
      <c r="AA47" s="181">
        <v>0</v>
      </c>
      <c r="AB47" s="181">
        <v>0</v>
      </c>
      <c r="AC47" s="181">
        <v>0</v>
      </c>
      <c r="AD47" s="181">
        <v>0</v>
      </c>
      <c r="AE47" s="181">
        <v>0</v>
      </c>
      <c r="AF47" s="181">
        <v>0</v>
      </c>
      <c r="AG47" s="181">
        <v>5</v>
      </c>
      <c r="AH47" s="181">
        <v>0</v>
      </c>
      <c r="AI47" s="181">
        <v>8</v>
      </c>
      <c r="AJ47" s="181">
        <v>3</v>
      </c>
      <c r="AK47" s="181">
        <v>0</v>
      </c>
      <c r="AL47" s="181">
        <v>7</v>
      </c>
      <c r="AM47" s="181">
        <v>1</v>
      </c>
      <c r="AN47" s="181">
        <v>3</v>
      </c>
    </row>
    <row r="48" spans="1:40" ht="16.5" customHeight="1">
      <c r="A48" s="177">
        <v>43919</v>
      </c>
      <c r="B48" s="178" t="s">
        <v>51</v>
      </c>
      <c r="C48" s="179">
        <f t="shared" si="0"/>
        <v>5</v>
      </c>
      <c r="D48" s="183">
        <v>0</v>
      </c>
      <c r="E48" s="183">
        <v>0</v>
      </c>
      <c r="F48" s="183">
        <v>0</v>
      </c>
      <c r="G48" s="183">
        <v>0</v>
      </c>
      <c r="H48" s="183">
        <v>0</v>
      </c>
      <c r="I48" s="183">
        <v>0</v>
      </c>
      <c r="J48" s="183">
        <v>0</v>
      </c>
      <c r="K48" s="183">
        <v>0</v>
      </c>
      <c r="L48" s="183">
        <v>0</v>
      </c>
      <c r="M48" s="183">
        <v>0</v>
      </c>
      <c r="N48" s="183">
        <v>0</v>
      </c>
      <c r="O48" s="188">
        <v>1</v>
      </c>
      <c r="P48" s="183">
        <v>0</v>
      </c>
      <c r="Q48" s="183">
        <v>0</v>
      </c>
      <c r="R48" s="183">
        <v>0</v>
      </c>
      <c r="S48" s="183">
        <v>0</v>
      </c>
      <c r="T48" s="183">
        <v>0</v>
      </c>
      <c r="U48" s="188">
        <v>4</v>
      </c>
      <c r="V48" s="183">
        <v>0</v>
      </c>
      <c r="W48" s="183">
        <v>0</v>
      </c>
      <c r="X48" s="183">
        <v>0</v>
      </c>
      <c r="Y48" s="183">
        <v>0</v>
      </c>
      <c r="Z48" s="183">
        <v>0</v>
      </c>
      <c r="AA48" s="183">
        <v>0</v>
      </c>
      <c r="AB48" s="183">
        <v>0</v>
      </c>
      <c r="AC48" s="183">
        <v>0</v>
      </c>
      <c r="AD48" s="183">
        <v>0</v>
      </c>
      <c r="AE48" s="183">
        <v>0</v>
      </c>
      <c r="AF48" s="183">
        <v>0</v>
      </c>
      <c r="AG48" s="183">
        <v>0</v>
      </c>
      <c r="AH48" s="183">
        <v>0</v>
      </c>
      <c r="AI48" s="183">
        <v>0</v>
      </c>
      <c r="AJ48" s="183">
        <v>0</v>
      </c>
      <c r="AK48" s="183">
        <v>0</v>
      </c>
      <c r="AL48" s="183">
        <v>0</v>
      </c>
      <c r="AM48" s="183">
        <v>0</v>
      </c>
      <c r="AN48" s="183">
        <v>0</v>
      </c>
    </row>
    <row r="49" spans="1:40" ht="16.5" customHeight="1">
      <c r="A49" s="190">
        <v>43919</v>
      </c>
      <c r="B49" s="191" t="s">
        <v>42</v>
      </c>
      <c r="C49" s="179">
        <f t="shared" si="0"/>
        <v>3</v>
      </c>
      <c r="D49" s="181">
        <v>0</v>
      </c>
      <c r="E49" s="181">
        <v>0</v>
      </c>
      <c r="F49" s="181">
        <v>0</v>
      </c>
      <c r="G49" s="181">
        <v>0</v>
      </c>
      <c r="H49" s="181">
        <v>0</v>
      </c>
      <c r="I49" s="181">
        <v>0</v>
      </c>
      <c r="J49" s="181">
        <v>0</v>
      </c>
      <c r="K49" s="181">
        <v>0</v>
      </c>
      <c r="L49" s="181">
        <v>0</v>
      </c>
      <c r="M49" s="188">
        <v>1</v>
      </c>
      <c r="N49" s="181">
        <v>0</v>
      </c>
      <c r="O49" s="188">
        <v>1</v>
      </c>
      <c r="P49" s="181">
        <v>0</v>
      </c>
      <c r="Q49" s="181">
        <v>0</v>
      </c>
      <c r="R49" s="181">
        <v>0</v>
      </c>
      <c r="S49" s="181">
        <v>0</v>
      </c>
      <c r="T49" s="181">
        <v>0</v>
      </c>
      <c r="U49" s="181">
        <v>0</v>
      </c>
      <c r="V49" s="181">
        <v>0</v>
      </c>
      <c r="W49" s="181">
        <v>0</v>
      </c>
      <c r="X49" s="181">
        <v>0</v>
      </c>
      <c r="Y49" s="188">
        <v>1</v>
      </c>
      <c r="Z49" s="181">
        <v>0</v>
      </c>
      <c r="AA49" s="181">
        <v>0</v>
      </c>
      <c r="AB49" s="181">
        <v>0</v>
      </c>
      <c r="AC49" s="181">
        <v>0</v>
      </c>
      <c r="AD49" s="181">
        <v>0</v>
      </c>
      <c r="AE49" s="181">
        <v>0</v>
      </c>
      <c r="AF49" s="181">
        <v>0</v>
      </c>
      <c r="AG49" s="181">
        <v>0</v>
      </c>
      <c r="AH49" s="181">
        <v>0</v>
      </c>
      <c r="AI49" s="181">
        <v>0</v>
      </c>
      <c r="AJ49" s="181">
        <v>0</v>
      </c>
      <c r="AK49" s="181">
        <v>0</v>
      </c>
      <c r="AL49" s="181">
        <v>0</v>
      </c>
      <c r="AM49" s="181">
        <v>0</v>
      </c>
      <c r="AN49" s="181">
        <v>0</v>
      </c>
    </row>
    <row r="50" spans="1:40" ht="16.5" customHeight="1">
      <c r="A50" s="192">
        <v>43920</v>
      </c>
      <c r="B50" s="193" t="s">
        <v>161</v>
      </c>
      <c r="C50" s="194">
        <f t="shared" ref="C50:C70" si="1">SUM(D50:AN50)</f>
        <v>190</v>
      </c>
      <c r="D50" s="195">
        <f>IF($B50="Confirmed",(COUNTIFS(Raw_Data!$C:$C,$A50,Raw_Data!$J:$J,D$1)),(IF($B50="Recovered",(COUNTIFS(Death_and_Recovered!$B:$B,$A50,Death_and_Recovered!$E:$E,$B50,Death_and_Recovered!$I:$I,D$1)),(IF($B50="Deceased",(COUNTIFS(Death_and_Recovered!$B:$B,$A50,Death_and_Recovered!$E:$E,$B50,Death_and_Recovered!$I:$I,D$1)),"0")))))</f>
        <v>1</v>
      </c>
      <c r="E50" s="195">
        <f>IF($B50="Confirmed",(COUNTIFS(Raw_Data!$C:$C,$A50,Raw_Data!$J:$J,E$1)),(IF($B50="Recovered",(COUNTIFS(Death_and_Recovered!$B:$B,$A50,Death_and_Recovered!$E:$E,$B50,Death_and_Recovered!$I:$I,E$1)),(IF($B50="Deceased",(COUNTIFS(Death_and_Recovered!$B:$B,$A50,Death_and_Recovered!$E:$E,$B50,Death_and_Recovered!$I:$I,E$1)),"0")))))</f>
        <v>2</v>
      </c>
      <c r="F50" s="195">
        <f>IF($B50="Confirmed",(COUNTIFS(Raw_Data!$C:$C,$A50,Raw_Data!$J:$J,F$1)),(IF($B50="Recovered",(COUNTIFS(Death_and_Recovered!$B:$B,$A50,Death_and_Recovered!$E:$E,$B50,Death_and_Recovered!$I:$I,F$1)),(IF($B50="Deceased",(COUNTIFS(Death_and_Recovered!$B:$B,$A50,Death_and_Recovered!$E:$E,$B50,Death_and_Recovered!$I:$I,F$1)),"0")))))</f>
        <v>0</v>
      </c>
      <c r="G50" s="195">
        <f>IF($B50="Confirmed",(COUNTIFS(Raw_Data!$C:$C,$A50,Raw_Data!$J:$J,G$1)),(IF($B50="Recovered",(COUNTIFS(Death_and_Recovered!$B:$B,$A50,Death_and_Recovered!$E:$E,$B50,Death_and_Recovered!$I:$I,G$1)),(IF($B50="Deceased",(COUNTIFS(Death_and_Recovered!$B:$B,$A50,Death_and_Recovered!$E:$E,$B50,Death_and_Recovered!$I:$I,G$1)),"0")))))</f>
        <v>0</v>
      </c>
      <c r="H50" s="195">
        <f>IF($B50="Confirmed",(COUNTIFS(Raw_Data!$C:$C,$A50,Raw_Data!$J:$J,H$1)),(IF($B50="Recovered",(COUNTIFS(Death_and_Recovered!$B:$B,$A50,Death_and_Recovered!$E:$E,$B50,Death_and_Recovered!$I:$I,H$1)),(IF($B50="Deceased",(COUNTIFS(Death_and_Recovered!$B:$B,$A50,Death_and_Recovered!$E:$E,$B50,Death_and_Recovered!$I:$I,H$1)),"0")))))</f>
        <v>0</v>
      </c>
      <c r="I50" s="195">
        <f>IF($B50="Confirmed",(COUNTIFS(Raw_Data!$C:$C,$A50,Raw_Data!$J:$J,I$1)),(IF($B50="Recovered",(COUNTIFS(Death_and_Recovered!$B:$B,$A50,Death_and_Recovered!$E:$E,$B50,Death_and_Recovered!$I:$I,I$1)),(IF($B50="Deceased",(COUNTIFS(Death_and_Recovered!$B:$B,$A50,Death_and_Recovered!$E:$E,$B50,Death_and_Recovered!$I:$I,I$1)),"0")))))</f>
        <v>5</v>
      </c>
      <c r="J50" s="195">
        <f>IF($B50="Confirmed",(COUNTIFS(Raw_Data!$C:$C,$A50,Raw_Data!$J:$J,J$1)),(IF($B50="Recovered",(COUNTIFS(Death_and_Recovered!$B:$B,$A50,Death_and_Recovered!$E:$E,$B50,Death_and_Recovered!$I:$I,J$1)),(IF($B50="Deceased",(COUNTIFS(Death_and_Recovered!$B:$B,$A50,Death_and_Recovered!$E:$E,$B50,Death_and_Recovered!$I:$I,J$1)),"0")))))</f>
        <v>1</v>
      </c>
      <c r="K50" s="195">
        <f>IF($B50="Confirmed",(COUNTIFS(Raw_Data!$C:$C,$A50,Raw_Data!$J:$J,K$1)),(IF($B50="Recovered",(COUNTIFS(Death_and_Recovered!$B:$B,$A50,Death_and_Recovered!$E:$E,$B50,Death_and_Recovered!$I:$I,K$1)),(IF($B50="Deceased",(COUNTIFS(Death_and_Recovered!$B:$B,$A50,Death_and_Recovered!$E:$E,$B50,Death_and_Recovered!$I:$I,K$1)),"0")))))</f>
        <v>0</v>
      </c>
      <c r="L50" s="195">
        <f>IF($B50="Confirmed",(COUNTIFS(Raw_Data!$C:$C,$A50,Raw_Data!$J:$J,L$1)),(IF($B50="Recovered",(COUNTIFS(Death_and_Recovered!$B:$B,$A50,Death_and_Recovered!$E:$E,$B50,Death_and_Recovered!$I:$I,L$1)),(IF($B50="Deceased",(COUNTIFS(Death_and_Recovered!$B:$B,$A50,Death_and_Recovered!$E:$E,$B50,Death_and_Recovered!$I:$I,L$1)),"0")))))</f>
        <v>0</v>
      </c>
      <c r="M50" s="195">
        <f>IF($B50="Confirmed",(COUNTIFS(Raw_Data!$C:$C,$A50,Raw_Data!$J:$J,M$1)),(IF($B50="Recovered",(COUNTIFS(Death_and_Recovered!$B:$B,$A50,Death_and_Recovered!$E:$E,$B50,Death_and_Recovered!$I:$I,M$1)),(IF($B50="Deceased",(COUNTIFS(Death_and_Recovered!$B:$B,$A50,Death_and_Recovered!$E:$E,$B50,Death_and_Recovered!$I:$I,M$1)),"0")))))</f>
        <v>25</v>
      </c>
      <c r="N50" s="195">
        <f>IF($B50="Confirmed",(COUNTIFS(Raw_Data!$C:$C,$A50,Raw_Data!$J:$J,N$1)),(IF($B50="Recovered",(COUNTIFS(Death_and_Recovered!$B:$B,$A50,Death_and_Recovered!$E:$E,$B50,Death_and_Recovered!$I:$I,N$1)),(IF($B50="Deceased",(COUNTIFS(Death_and_Recovered!$B:$B,$A50,Death_and_Recovered!$E:$E,$B50,Death_and_Recovered!$I:$I,N$1)),"0")))))</f>
        <v>0</v>
      </c>
      <c r="O50" s="195">
        <f>IF($B50="Confirmed",(COUNTIFS(Raw_Data!$C:$C,$A50,Raw_Data!$J:$J,O$1)),(IF($B50="Recovered",(COUNTIFS(Death_and_Recovered!$B:$B,$A50,Death_and_Recovered!$E:$E,$B50,Death_and_Recovered!$I:$I,O$1)),(IF($B50="Deceased",(COUNTIFS(Death_and_Recovered!$B:$B,$A50,Death_and_Recovered!$E:$E,$B50,Death_and_Recovered!$I:$I,O$1)),"0")))))</f>
        <v>7</v>
      </c>
      <c r="P50" s="195">
        <f>IF($B50="Confirmed",(COUNTIFS(Raw_Data!$C:$C,$A50,Raw_Data!$J:$J,P$1)),(IF($B50="Recovered",(COUNTIFS(Death_and_Recovered!$B:$B,$A50,Death_and_Recovered!$E:$E,$B50,Death_and_Recovered!$I:$I,P$1)),(IF($B50="Deceased",(COUNTIFS(Death_and_Recovered!$B:$B,$A50,Death_and_Recovered!$E:$E,$B50,Death_and_Recovered!$I:$I,P$1)),"0")))))</f>
        <v>1</v>
      </c>
      <c r="Q50" s="195">
        <f>IF($B50="Confirmed",(COUNTIFS(Raw_Data!$C:$C,$A50,Raw_Data!$J:$J,Q$1)),(IF($B50="Recovered",(COUNTIFS(Death_and_Recovered!$B:$B,$A50,Death_and_Recovered!$E:$E,$B50,Death_and_Recovered!$I:$I,Q$1)),(IF($B50="Deceased",(COUNTIFS(Death_and_Recovered!$B:$B,$A50,Death_and_Recovered!$E:$E,$B50,Death_and_Recovered!$I:$I,Q$1)),"0")))))</f>
        <v>0</v>
      </c>
      <c r="R50" s="195">
        <f>IF($B50="Confirmed",(COUNTIFS(Raw_Data!$C:$C,$A50,Raw_Data!$J:$J,R$1)),(IF($B50="Recovered",(COUNTIFS(Death_and_Recovered!$B:$B,$A50,Death_and_Recovered!$E:$E,$B50,Death_and_Recovered!$I:$I,R$1)),(IF($B50="Deceased",(COUNTIFS(Death_and_Recovered!$B:$B,$A50,Death_and_Recovered!$E:$E,$B50,Death_and_Recovered!$I:$I,R$1)),"0")))))</f>
        <v>11</v>
      </c>
      <c r="S50" s="195">
        <f>IF($B50="Confirmed",(COUNTIFS(Raw_Data!$C:$C,$A50,Raw_Data!$J:$J,S$1)),(IF($B50="Recovered",(COUNTIFS(Death_and_Recovered!$B:$B,$A50,Death_and_Recovered!$E:$E,$B50,Death_and_Recovered!$I:$I,S$1)),(IF($B50="Deceased",(COUNTIFS(Death_and_Recovered!$B:$B,$A50,Death_and_Recovered!$E:$E,$B50,Death_and_Recovered!$I:$I,S$1)),"0")))))</f>
        <v>0</v>
      </c>
      <c r="T50" s="195">
        <f>IF($B50="Confirmed",(COUNTIFS(Raw_Data!$C:$C,$A50,Raw_Data!$J:$J,T$1)),(IF($B50="Recovered",(COUNTIFS(Death_and_Recovered!$B:$B,$A50,Death_and_Recovered!$E:$E,$B50,Death_and_Recovered!$I:$I,T$1)),(IF($B50="Deceased",(COUNTIFS(Death_and_Recovered!$B:$B,$A50,Death_and_Recovered!$E:$E,$B50,Death_and_Recovered!$I:$I,T$1)),"0")))))</f>
        <v>8</v>
      </c>
      <c r="U50" s="195">
        <f>IF($B50="Confirmed",(COUNTIFS(Raw_Data!$C:$C,$A50,Raw_Data!$J:$J,U$1)),(IF($B50="Recovered",(COUNTIFS(Death_and_Recovered!$B:$B,$A50,Death_and_Recovered!$E:$E,$B50,Death_and_Recovered!$I:$I,U$1)),(IF($B50="Deceased",(COUNTIFS(Death_and_Recovered!$B:$B,$A50,Death_and_Recovered!$E:$E,$B50,Death_and_Recovered!$I:$I,U$1)),"0")))))</f>
        <v>32</v>
      </c>
      <c r="V50" s="195">
        <f>IF($B50="Confirmed",(COUNTIFS(Raw_Data!$C:$C,$A50,Raw_Data!$J:$J,V$1)),(IF($B50="Recovered",(COUNTIFS(Death_and_Recovered!$B:$B,$A50,Death_and_Recovered!$E:$E,$B50,Death_and_Recovered!$I:$I,V$1)),(IF($B50="Deceased",(COUNTIFS(Death_and_Recovered!$B:$B,$A50,Death_and_Recovered!$E:$E,$B50,Death_and_Recovered!$I:$I,V$1)),"0")))))</f>
        <v>0</v>
      </c>
      <c r="W50" s="195">
        <f>IF($B50="Confirmed",(COUNTIFS(Raw_Data!$C:$C,$A50,Raw_Data!$J:$J,W$1)),(IF($B50="Recovered",(COUNTIFS(Death_and_Recovered!$B:$B,$A50,Death_and_Recovered!$E:$E,$B50,Death_and_Recovered!$I:$I,W$1)),(IF($B50="Deceased",(COUNTIFS(Death_and_Recovered!$B:$B,$A50,Death_and_Recovered!$E:$E,$B50,Death_and_Recovered!$I:$I,W$1)),"0")))))</f>
        <v>0</v>
      </c>
      <c r="X50" s="195">
        <f>IF($B50="Confirmed",(COUNTIFS(Raw_Data!$C:$C,$A50,Raw_Data!$J:$J,X$1)),(IF($B50="Recovered",(COUNTIFS(Death_and_Recovered!$B:$B,$A50,Death_and_Recovered!$E:$E,$B50,Death_and_Recovered!$I:$I,X$1)),(IF($B50="Deceased",(COUNTIFS(Death_and_Recovered!$B:$B,$A50,Death_and_Recovered!$E:$E,$B50,Death_and_Recovered!$I:$I,X$1)),"0")))))</f>
        <v>8</v>
      </c>
      <c r="Y50" s="195">
        <f>IF($B50="Confirmed",(COUNTIFS(Raw_Data!$C:$C,$A50,Raw_Data!$J:$J,Y$1)),(IF($B50="Recovered",(COUNTIFS(Death_and_Recovered!$B:$B,$A50,Death_and_Recovered!$E:$E,$B50,Death_and_Recovered!$I:$I,Y$1)),(IF($B50="Deceased",(COUNTIFS(Death_and_Recovered!$B:$B,$A50,Death_and_Recovered!$E:$E,$B50,Death_and_Recovered!$I:$I,Y$1)),"0")))))</f>
        <v>17</v>
      </c>
      <c r="Z50" s="195">
        <f>IF($B50="Confirmed",(COUNTIFS(Raw_Data!$C:$C,$A50,Raw_Data!$J:$J,Z$1)),(IF($B50="Recovered",(COUNTIFS(Death_and_Recovered!$B:$B,$A50,Death_and_Recovered!$E:$E,$B50,Death_and_Recovered!$I:$I,Z$1)),(IF($B50="Deceased",(COUNTIFS(Death_and_Recovered!$B:$B,$A50,Death_and_Recovered!$E:$E,$B50,Death_and_Recovered!$I:$I,Z$1)),"0")))))</f>
        <v>0</v>
      </c>
      <c r="AA50" s="195">
        <f>IF($B50="Confirmed",(COUNTIFS(Raw_Data!$C:$C,$A50,Raw_Data!$J:$J,AA$1)),(IF($B50="Recovered",(COUNTIFS(Death_and_Recovered!$B:$B,$A50,Death_and_Recovered!$E:$E,$B50,Death_and_Recovered!$I:$I,AA$1)),(IF($B50="Deceased",(COUNTIFS(Death_and_Recovered!$B:$B,$A50,Death_and_Recovered!$E:$E,$B50,Death_and_Recovered!$I:$I,AA$1)),"0")))))</f>
        <v>0</v>
      </c>
      <c r="AB50" s="195">
        <f>IF($B50="Confirmed",(COUNTIFS(Raw_Data!$C:$C,$A50,Raw_Data!$J:$J,AB$1)),(IF($B50="Recovered",(COUNTIFS(Death_and_Recovered!$B:$B,$A50,Death_and_Recovered!$E:$E,$B50,Death_and_Recovered!$I:$I,AB$1)),(IF($B50="Deceased",(COUNTIFS(Death_and_Recovered!$B:$B,$A50,Death_and_Recovered!$E:$E,$B50,Death_and_Recovered!$I:$I,AB$1)),"0")))))</f>
        <v>0</v>
      </c>
      <c r="AC50" s="195">
        <f>IF($B50="Confirmed",(COUNTIFS(Raw_Data!$C:$C,$A50,Raw_Data!$J:$J,AC$1)),(IF($B50="Recovered",(COUNTIFS(Death_and_Recovered!$B:$B,$A50,Death_and_Recovered!$E:$E,$B50,Death_and_Recovered!$I:$I,AC$1)),(IF($B50="Deceased",(COUNTIFS(Death_and_Recovered!$B:$B,$A50,Death_and_Recovered!$E:$E,$B50,Death_and_Recovered!$I:$I,AC$1)),"0")))))</f>
        <v>0</v>
      </c>
      <c r="AD50" s="195">
        <f>IF($B50="Confirmed",(COUNTIFS(Raw_Data!$C:$C,$A50,Raw_Data!$J:$J,AD$1)),(IF($B50="Recovered",(COUNTIFS(Death_and_Recovered!$B:$B,$A50,Death_and_Recovered!$E:$E,$B50,Death_and_Recovered!$I:$I,AD$1)),(IF($B50="Deceased",(COUNTIFS(Death_and_Recovered!$B:$B,$A50,Death_and_Recovered!$E:$E,$B50,Death_and_Recovered!$I:$I,AD$1)),"0")))))</f>
        <v>0</v>
      </c>
      <c r="AE50" s="195">
        <f>IF($B50="Confirmed",(COUNTIFS(Raw_Data!$C:$C,$A50,Raw_Data!$J:$J,AE$1)),(IF($B50="Recovered",(COUNTIFS(Death_and_Recovered!$B:$B,$A50,Death_and_Recovered!$E:$E,$B50,Death_and_Recovered!$I:$I,AE$1)),(IF($B50="Deceased",(COUNTIFS(Death_and_Recovered!$B:$B,$A50,Death_and_Recovered!$E:$E,$B50,Death_and_Recovered!$I:$I,AE$1)),"0")))))</f>
        <v>0</v>
      </c>
      <c r="AF50" s="195">
        <f>IF($B50="Confirmed",(COUNTIFS(Raw_Data!$C:$C,$A50,Raw_Data!$J:$J,AF$1)),(IF($B50="Recovered",(COUNTIFS(Death_and_Recovered!$B:$B,$A50,Death_and_Recovered!$E:$E,$B50,Death_and_Recovered!$I:$I,AF$1)),(IF($B50="Deceased",(COUNTIFS(Death_and_Recovered!$B:$B,$A50,Death_and_Recovered!$E:$E,$B50,Death_and_Recovered!$I:$I,AF$1)),"0")))))</f>
        <v>3</v>
      </c>
      <c r="AG50" s="195">
        <f>IF($B50="Confirmed",(COUNTIFS(Raw_Data!$C:$C,$A50,Raw_Data!$J:$J,AG$1)),(IF($B50="Recovered",(COUNTIFS(Death_and_Recovered!$B:$B,$A50,Death_and_Recovered!$E:$E,$B50,Death_and_Recovered!$I:$I,AG$1)),(IF($B50="Deceased",(COUNTIFS(Death_and_Recovered!$B:$B,$A50,Death_and_Recovered!$E:$E,$B50,Death_and_Recovered!$I:$I,AG$1)),"0")))))</f>
        <v>20</v>
      </c>
      <c r="AH50" s="195">
        <f>IF($B50="Confirmed",(COUNTIFS(Raw_Data!$C:$C,$A50,Raw_Data!$J:$J,AH$1)),(IF($B50="Recovered",(COUNTIFS(Death_and_Recovered!$B:$B,$A50,Death_and_Recovered!$E:$E,$B50,Death_and_Recovered!$I:$I,AH$1)),(IF($B50="Deceased",(COUNTIFS(Death_and_Recovered!$B:$B,$A50,Death_and_Recovered!$E:$E,$B50,Death_and_Recovered!$I:$I,AH$1)),"0")))))</f>
        <v>0</v>
      </c>
      <c r="AI50" s="195">
        <f>IF($B50="Confirmed",(COUNTIFS(Raw_Data!$C:$C,$A50,Raw_Data!$J:$J,AI$1)),(IF($B50="Recovered",(COUNTIFS(Death_and_Recovered!$B:$B,$A50,Death_and_Recovered!$E:$E,$B50,Death_and_Recovered!$I:$I,AI$1)),(IF($B50="Deceased",(COUNTIFS(Death_and_Recovered!$B:$B,$A50,Death_and_Recovered!$E:$E,$B50,Death_and_Recovered!$I:$I,AI$1)),"0")))))</f>
        <v>17</v>
      </c>
      <c r="AJ50" s="195">
        <f>IF($B50="Confirmed",(COUNTIFS(Raw_Data!$C:$C,$A50,Raw_Data!$J:$J,AJ$1)),(IF($B50="Recovered",(COUNTIFS(Death_and_Recovered!$B:$B,$A50,Death_and_Recovered!$E:$E,$B50,Death_and_Recovered!$I:$I,AJ$1)),(IF($B50="Deceased",(COUNTIFS(Death_and_Recovered!$B:$B,$A50,Death_and_Recovered!$E:$E,$B50,Death_and_Recovered!$I:$I,AJ$1)),"0")))))</f>
        <v>7</v>
      </c>
      <c r="AK50" s="195">
        <f>IF($B50="Confirmed",(COUNTIFS(Raw_Data!$C:$C,$A50,Raw_Data!$J:$J,AK$1)),(IF($B50="Recovered",(COUNTIFS(Death_and_Recovered!$B:$B,$A50,Death_and_Recovered!$E:$E,$B50,Death_and_Recovered!$I:$I,AK$1)),(IF($B50="Deceased",(COUNTIFS(Death_and_Recovered!$B:$B,$A50,Death_and_Recovered!$E:$E,$B50,Death_and_Recovered!$I:$I,AK$1)),"0")))))</f>
        <v>0</v>
      </c>
      <c r="AL50" s="195">
        <f>IF($B50="Confirmed",(COUNTIFS(Raw_Data!$C:$C,$A50,Raw_Data!$J:$J,AL$1)),(IF($B50="Recovered",(COUNTIFS(Death_and_Recovered!$B:$B,$A50,Death_and_Recovered!$E:$E,$B50,Death_and_Recovered!$I:$I,AL$1)),(IF($B50="Deceased",(COUNTIFS(Death_and_Recovered!$B:$B,$A50,Death_and_Recovered!$E:$E,$B50,Death_and_Recovered!$I:$I,AL$1)),"0")))))</f>
        <v>24</v>
      </c>
      <c r="AM50" s="195">
        <f>IF($B50="Confirmed",(COUNTIFS(Raw_Data!$C:$C,$A50,Raw_Data!$J:$J,AM$1)),(IF($B50="Recovered",(COUNTIFS(Death_and_Recovered!$B:$B,$A50,Death_and_Recovered!$E:$E,$B50,Death_and_Recovered!$I:$I,AM$1)),(IF($B50="Deceased",(COUNTIFS(Death_and_Recovered!$B:$B,$A50,Death_and_Recovered!$E:$E,$B50,Death_and_Recovered!$I:$I,AM$1)),"0")))))</f>
        <v>0</v>
      </c>
      <c r="AN50" s="195">
        <f>IF($B50="Confirmed",(COUNTIFS(Raw_Data!$C:$C,$A50,Raw_Data!$J:$J,AN$1)),(IF($B50="Recovered",(COUNTIFS(Death_and_Recovered!$B:$B,$A50,Death_and_Recovered!$E:$E,$B50,Death_and_Recovered!$I:$I,AN$1)),(IF($B50="Deceased",(COUNTIFS(Death_and_Recovered!$B:$B,$A50,Death_and_Recovered!$E:$E,$B50,Death_and_Recovered!$I:$I,AN$1)),"0")))))</f>
        <v>1</v>
      </c>
    </row>
    <row r="51" spans="1:40" ht="16.5" customHeight="1">
      <c r="A51" s="196">
        <v>43920</v>
      </c>
      <c r="B51" s="197" t="s">
        <v>51</v>
      </c>
      <c r="C51" s="179">
        <f t="shared" si="1"/>
        <v>49</v>
      </c>
      <c r="D51" s="29">
        <f>IF($B51="Confirmed",(COUNTIFS(Raw_Data!$C:$C,$A51,Raw_Data!$J:$J,D$1)),(IF($B51="Recovered",(COUNTIFS(Death_and_Recovered!$B:$B,$A51,Death_and_Recovered!$E:$E,$B51,Death_and_Recovered!$I:$I,D$1)),(IF($B51="Deceased",(COUNTIFS(Death_and_Recovered!$B:$B,$A51,Death_and_Recovered!$E:$E,$B51,Death_and_Recovered!$I:$I,D$1)),"0")))))</f>
        <v>0</v>
      </c>
      <c r="E51" s="29">
        <f>IF($B51="Confirmed",(COUNTIFS(Raw_Data!$C:$C,$A51,Raw_Data!$J:$J,E$1)),(IF($B51="Recovered",(COUNTIFS(Death_and_Recovered!$B:$B,$A51,Death_and_Recovered!$E:$E,$B51,Death_and_Recovered!$I:$I,E$1)),(IF($B51="Deceased",(COUNTIFS(Death_and_Recovered!$B:$B,$A51,Death_and_Recovered!$E:$E,$B51,Death_and_Recovered!$I:$I,E$1)),"0")))))</f>
        <v>0</v>
      </c>
      <c r="F51" s="29">
        <f>IF($B51="Confirmed",(COUNTIFS(Raw_Data!$C:$C,$A51,Raw_Data!$J:$J,F$1)),(IF($B51="Recovered",(COUNTIFS(Death_and_Recovered!$B:$B,$A51,Death_and_Recovered!$E:$E,$B51,Death_and_Recovered!$I:$I,F$1)),(IF($B51="Deceased",(COUNTIFS(Death_and_Recovered!$B:$B,$A51,Death_and_Recovered!$E:$E,$B51,Death_and_Recovered!$I:$I,F$1)),"0")))))</f>
        <v>0</v>
      </c>
      <c r="G51" s="29">
        <f>IF($B51="Confirmed",(COUNTIFS(Raw_Data!$C:$C,$A51,Raw_Data!$J:$J,G$1)),(IF($B51="Recovered",(COUNTIFS(Death_and_Recovered!$B:$B,$A51,Death_and_Recovered!$E:$E,$B51,Death_and_Recovered!$I:$I,G$1)),(IF($B51="Deceased",(COUNTIFS(Death_and_Recovered!$B:$B,$A51,Death_and_Recovered!$E:$E,$B51,Death_and_Recovered!$I:$I,G$1)),"0")))))</f>
        <v>0</v>
      </c>
      <c r="H51" s="29">
        <f>IF($B51="Confirmed",(COUNTIFS(Raw_Data!$C:$C,$A51,Raw_Data!$J:$J,H$1)),(IF($B51="Recovered",(COUNTIFS(Death_and_Recovered!$B:$B,$A51,Death_and_Recovered!$E:$E,$B51,Death_and_Recovered!$I:$I,H$1)),(IF($B51="Deceased",(COUNTIFS(Death_and_Recovered!$B:$B,$A51,Death_and_Recovered!$E:$E,$B51,Death_and_Recovered!$I:$I,H$1)),"0")))))</f>
        <v>0</v>
      </c>
      <c r="I51" s="29">
        <f>IF($B51="Confirmed",(COUNTIFS(Raw_Data!$C:$C,$A51,Raw_Data!$J:$J,I$1)),(IF($B51="Recovered",(COUNTIFS(Death_and_Recovered!$B:$B,$A51,Death_and_Recovered!$E:$E,$B51,Death_and_Recovered!$I:$I,I$1)),(IF($B51="Deceased",(COUNTIFS(Death_and_Recovered!$B:$B,$A51,Death_and_Recovered!$E:$E,$B51,Death_and_Recovered!$I:$I,I$1)),"0")))))</f>
        <v>0</v>
      </c>
      <c r="J51" s="29">
        <f>IF($B51="Confirmed",(COUNTIFS(Raw_Data!$C:$C,$A51,Raw_Data!$J:$J,J$1)),(IF($B51="Recovered",(COUNTIFS(Death_and_Recovered!$B:$B,$A51,Death_and_Recovered!$E:$E,$B51,Death_and_Recovered!$I:$I,J$1)),(IF($B51="Deceased",(COUNTIFS(Death_and_Recovered!$B:$B,$A51,Death_and_Recovered!$E:$E,$B51,Death_and_Recovered!$I:$I,J$1)),"0")))))</f>
        <v>0</v>
      </c>
      <c r="K51" s="29">
        <f>IF($B51="Confirmed",(COUNTIFS(Raw_Data!$C:$C,$A51,Raw_Data!$J:$J,K$1)),(IF($B51="Recovered",(COUNTIFS(Death_and_Recovered!$B:$B,$A51,Death_and_Recovered!$E:$E,$B51,Death_and_Recovered!$I:$I,K$1)),(IF($B51="Deceased",(COUNTIFS(Death_and_Recovered!$B:$B,$A51,Death_and_Recovered!$E:$E,$B51,Death_and_Recovered!$I:$I,K$1)),"0")))))</f>
        <v>0</v>
      </c>
      <c r="L51" s="29">
        <f>IF($B51="Confirmed",(COUNTIFS(Raw_Data!$C:$C,$A51,Raw_Data!$J:$J,L$1)),(IF($B51="Recovered",(COUNTIFS(Death_and_Recovered!$B:$B,$A51,Death_and_Recovered!$E:$E,$B51,Death_and_Recovered!$I:$I,L$1)),(IF($B51="Deceased",(COUNTIFS(Death_and_Recovered!$B:$B,$A51,Death_and_Recovered!$E:$E,$B51,Death_and_Recovered!$I:$I,L$1)),"0")))))</f>
        <v>0</v>
      </c>
      <c r="M51" s="29">
        <f>IF($B51="Confirmed",(COUNTIFS(Raw_Data!$C:$C,$A51,Raw_Data!$J:$J,M$1)),(IF($B51="Recovered",(COUNTIFS(Death_and_Recovered!$B:$B,$A51,Death_and_Recovered!$E:$E,$B51,Death_and_Recovered!$I:$I,M$1)),(IF($B51="Deceased",(COUNTIFS(Death_and_Recovered!$B:$B,$A51,Death_and_Recovered!$E:$E,$B51,Death_and_Recovered!$I:$I,M$1)),"0")))))</f>
        <v>0</v>
      </c>
      <c r="N51" s="29">
        <f>IF($B51="Confirmed",(COUNTIFS(Raw_Data!$C:$C,$A51,Raw_Data!$J:$J,N$1)),(IF($B51="Recovered",(COUNTIFS(Death_and_Recovered!$B:$B,$A51,Death_and_Recovered!$E:$E,$B51,Death_and_Recovered!$I:$I,N$1)),(IF($B51="Deceased",(COUNTIFS(Death_and_Recovered!$B:$B,$A51,Death_and_Recovered!$E:$E,$B51,Death_and_Recovered!$I:$I,N$1)),"0")))))</f>
        <v>0</v>
      </c>
      <c r="O51" s="29">
        <f>IF($B51="Confirmed",(COUNTIFS(Raw_Data!$C:$C,$A51,Raw_Data!$J:$J,O$1)),(IF($B51="Recovered",(COUNTIFS(Death_and_Recovered!$B:$B,$A51,Death_and_Recovered!$E:$E,$B51,Death_and_Recovered!$I:$I,O$1)),(IF($B51="Deceased",(COUNTIFS(Death_and_Recovered!$B:$B,$A51,Death_and_Recovered!$E:$E,$B51,Death_and_Recovered!$I:$I,O$1)),"0")))))</f>
        <v>2</v>
      </c>
      <c r="P51" s="29">
        <f>IF($B51="Confirmed",(COUNTIFS(Raw_Data!$C:$C,$A51,Raw_Data!$J:$J,P$1)),(IF($B51="Recovered",(COUNTIFS(Death_and_Recovered!$B:$B,$A51,Death_and_Recovered!$E:$E,$B51,Death_and_Recovered!$I:$I,P$1)),(IF($B51="Deceased",(COUNTIFS(Death_and_Recovered!$B:$B,$A51,Death_and_Recovered!$E:$E,$B51,Death_and_Recovered!$I:$I,P$1)),"0")))))</f>
        <v>6</v>
      </c>
      <c r="Q51" s="29">
        <f>IF($B51="Confirmed",(COUNTIFS(Raw_Data!$C:$C,$A51,Raw_Data!$J:$J,Q$1)),(IF($B51="Recovered",(COUNTIFS(Death_and_Recovered!$B:$B,$A51,Death_and_Recovered!$E:$E,$B51,Death_and_Recovered!$I:$I,Q$1)),(IF($B51="Deceased",(COUNTIFS(Death_and_Recovered!$B:$B,$A51,Death_and_Recovered!$E:$E,$B51,Death_and_Recovered!$I:$I,Q$1)),"0")))))</f>
        <v>0</v>
      </c>
      <c r="R51" s="29">
        <f>IF($B51="Confirmed",(COUNTIFS(Raw_Data!$C:$C,$A51,Raw_Data!$J:$J,R$1)),(IF($B51="Recovered",(COUNTIFS(Death_and_Recovered!$B:$B,$A51,Death_and_Recovered!$E:$E,$B51,Death_and_Recovered!$I:$I,R$1)),(IF($B51="Deceased",(COUNTIFS(Death_and_Recovered!$B:$B,$A51,Death_and_Recovered!$E:$E,$B51,Death_and_Recovered!$I:$I,R$1)),"0")))))</f>
        <v>0</v>
      </c>
      <c r="S51" s="29">
        <f>IF($B51="Confirmed",(COUNTIFS(Raw_Data!$C:$C,$A51,Raw_Data!$J:$J,S$1)),(IF($B51="Recovered",(COUNTIFS(Death_and_Recovered!$B:$B,$A51,Death_and_Recovered!$E:$E,$B51,Death_and_Recovered!$I:$I,S$1)),(IF($B51="Deceased",(COUNTIFS(Death_and_Recovered!$B:$B,$A51,Death_and_Recovered!$E:$E,$B51,Death_and_Recovered!$I:$I,S$1)),"0")))))</f>
        <v>0</v>
      </c>
      <c r="T51" s="29">
        <f>IF($B51="Confirmed",(COUNTIFS(Raw_Data!$C:$C,$A51,Raw_Data!$J:$J,T$1)),(IF($B51="Recovered",(COUNTIFS(Death_and_Recovered!$B:$B,$A51,Death_and_Recovered!$E:$E,$B51,Death_and_Recovered!$I:$I,T$1)),(IF($B51="Deceased",(COUNTIFS(Death_and_Recovered!$B:$B,$A51,Death_and_Recovered!$E:$E,$B51,Death_and_Recovered!$I:$I,T$1)),"0")))))</f>
        <v>1</v>
      </c>
      <c r="U51" s="198">
        <v>4</v>
      </c>
      <c r="V51" s="29">
        <f>IF($B51="Confirmed",(COUNTIFS(Raw_Data!$C:$C,$A51,Raw_Data!$J:$J,V$1)),(IF($B51="Recovered",(COUNTIFS(Death_and_Recovered!$B:$B,$A51,Death_and_Recovered!$E:$E,$B51,Death_and_Recovered!$I:$I,V$1)),(IF($B51="Deceased",(COUNTIFS(Death_and_Recovered!$B:$B,$A51,Death_and_Recovered!$E:$E,$B51,Death_and_Recovered!$I:$I,V$1)),"0")))))</f>
        <v>0</v>
      </c>
      <c r="W51" s="29">
        <f>IF($B51="Confirmed",(COUNTIFS(Raw_Data!$C:$C,$A51,Raw_Data!$J:$J,W$1)),(IF($B51="Recovered",(COUNTIFS(Death_and_Recovered!$B:$B,$A51,Death_and_Recovered!$E:$E,$B51,Death_and_Recovered!$I:$I,W$1)),(IF($B51="Deceased",(COUNTIFS(Death_and_Recovered!$B:$B,$A51,Death_and_Recovered!$E:$E,$B51,Death_and_Recovered!$I:$I,W$1)),"0")))))</f>
        <v>0</v>
      </c>
      <c r="X51" s="29">
        <f>IF($B51="Confirmed",(COUNTIFS(Raw_Data!$C:$C,$A51,Raw_Data!$J:$J,X$1)),(IF($B51="Recovered",(COUNTIFS(Death_and_Recovered!$B:$B,$A51,Death_and_Recovered!$E:$E,$B51,Death_and_Recovered!$I:$I,X$1)),(IF($B51="Deceased",(COUNTIFS(Death_and_Recovered!$B:$B,$A51,Death_and_Recovered!$E:$E,$B51,Death_and_Recovered!$I:$I,X$1)),"0")))))</f>
        <v>0</v>
      </c>
      <c r="Y51" s="29">
        <f>IF($B51="Confirmed",(COUNTIFS(Raw_Data!$C:$C,$A51,Raw_Data!$J:$J,Y$1)),(IF($B51="Recovered",(COUNTIFS(Death_and_Recovered!$B:$B,$A51,Death_and_Recovered!$E:$E,$B51,Death_and_Recovered!$I:$I,Y$1)),(IF($B51="Deceased",(COUNTIFS(Death_and_Recovered!$B:$B,$A51,Death_and_Recovered!$E:$E,$B51,Death_and_Recovered!$I:$I,Y$1)),"0")))))</f>
        <v>14</v>
      </c>
      <c r="Z51" s="29">
        <f>IF($B51="Confirmed",(COUNTIFS(Raw_Data!$C:$C,$A51,Raw_Data!$J:$J,Z$1)),(IF($B51="Recovered",(COUNTIFS(Death_and_Recovered!$B:$B,$A51,Death_and_Recovered!$E:$E,$B51,Death_and_Recovered!$I:$I,Z$1)),(IF($B51="Deceased",(COUNTIFS(Death_and_Recovered!$B:$B,$A51,Death_and_Recovered!$E:$E,$B51,Death_and_Recovered!$I:$I,Z$1)),"0")))))</f>
        <v>0</v>
      </c>
      <c r="AA51" s="29">
        <f>IF($B51="Confirmed",(COUNTIFS(Raw_Data!$C:$C,$A51,Raw_Data!$J:$J,AA$1)),(IF($B51="Recovered",(COUNTIFS(Death_and_Recovered!$B:$B,$A51,Death_and_Recovered!$E:$E,$B51,Death_and_Recovered!$I:$I,AA$1)),(IF($B51="Deceased",(COUNTIFS(Death_and_Recovered!$B:$B,$A51,Death_and_Recovered!$E:$E,$B51,Death_and_Recovered!$I:$I,AA$1)),"0")))))</f>
        <v>0</v>
      </c>
      <c r="AB51" s="29">
        <f>IF($B51="Confirmed",(COUNTIFS(Raw_Data!$C:$C,$A51,Raw_Data!$J:$J,AB$1)),(IF($B51="Recovered",(COUNTIFS(Death_and_Recovered!$B:$B,$A51,Death_and_Recovered!$E:$E,$B51,Death_and_Recovered!$I:$I,AB$1)),(IF($B51="Deceased",(COUNTIFS(Death_and_Recovered!$B:$B,$A51,Death_and_Recovered!$E:$E,$B51,Death_and_Recovered!$I:$I,AB$1)),"0")))))</f>
        <v>0</v>
      </c>
      <c r="AC51" s="29">
        <f>IF($B51="Confirmed",(COUNTIFS(Raw_Data!$C:$C,$A51,Raw_Data!$J:$J,AC$1)),(IF($B51="Recovered",(COUNTIFS(Death_and_Recovered!$B:$B,$A51,Death_and_Recovered!$E:$E,$B51,Death_and_Recovered!$I:$I,AC$1)),(IF($B51="Deceased",(COUNTIFS(Death_and_Recovered!$B:$B,$A51,Death_and_Recovered!$E:$E,$B51,Death_and_Recovered!$I:$I,AC$1)),"0")))))</f>
        <v>0</v>
      </c>
      <c r="AD51" s="29">
        <f>IF($B51="Confirmed",(COUNTIFS(Raw_Data!$C:$C,$A51,Raw_Data!$J:$J,AD$1)),(IF($B51="Recovered",(COUNTIFS(Death_and_Recovered!$B:$B,$A51,Death_and_Recovered!$E:$E,$B51,Death_and_Recovered!$I:$I,AD$1)),(IF($B51="Deceased",(COUNTIFS(Death_and_Recovered!$B:$B,$A51,Death_and_Recovered!$E:$E,$B51,Death_and_Recovered!$I:$I,AD$1)),"0")))))</f>
        <v>0</v>
      </c>
      <c r="AE51" s="29">
        <f>IF($B51="Confirmed",(COUNTIFS(Raw_Data!$C:$C,$A51,Raw_Data!$J:$J,AE$1)),(IF($B51="Recovered",(COUNTIFS(Death_and_Recovered!$B:$B,$A51,Death_and_Recovered!$E:$E,$B51,Death_and_Recovered!$I:$I,AE$1)),(IF($B51="Deceased",(COUNTIFS(Death_and_Recovered!$B:$B,$A51,Death_and_Recovered!$E:$E,$B51,Death_and_Recovered!$I:$I,AE$1)),"0")))))</f>
        <v>0</v>
      </c>
      <c r="AF51" s="29">
        <f>IF($B51="Confirmed",(COUNTIFS(Raw_Data!$C:$C,$A51,Raw_Data!$J:$J,AF$1)),(IF($B51="Recovered",(COUNTIFS(Death_and_Recovered!$B:$B,$A51,Death_and_Recovered!$E:$E,$B51,Death_and_Recovered!$I:$I,AF$1)),(IF($B51="Deceased",(COUNTIFS(Death_and_Recovered!$B:$B,$A51,Death_and_Recovered!$E:$E,$B51,Death_and_Recovered!$I:$I,AF$1)),"0")))))</f>
        <v>0</v>
      </c>
      <c r="AG51" s="29">
        <f>IF($B51="Confirmed",(COUNTIFS(Raw_Data!$C:$C,$A51,Raw_Data!$J:$J,AG$1)),(IF($B51="Recovered",(COUNTIFS(Death_and_Recovered!$B:$B,$A51,Death_and_Recovered!$E:$E,$B51,Death_and_Recovered!$I:$I,AG$1)),(IF($B51="Deceased",(COUNTIFS(Death_and_Recovered!$B:$B,$A51,Death_and_Recovered!$E:$E,$B51,Death_and_Recovered!$I:$I,AG$1)),"0")))))</f>
        <v>0</v>
      </c>
      <c r="AH51" s="29">
        <f>IF($B51="Confirmed",(COUNTIFS(Raw_Data!$C:$C,$A51,Raw_Data!$J:$J,AH$1)),(IF($B51="Recovered",(COUNTIFS(Death_and_Recovered!$B:$B,$A51,Death_and_Recovered!$E:$E,$B51,Death_and_Recovered!$I:$I,AH$1)),(IF($B51="Deceased",(COUNTIFS(Death_and_Recovered!$B:$B,$A51,Death_and_Recovered!$E:$E,$B51,Death_and_Recovered!$I:$I,AH$1)),"0")))))</f>
        <v>0</v>
      </c>
      <c r="AI51" s="198">
        <v>2</v>
      </c>
      <c r="AJ51" s="29">
        <f>IF($B51="Confirmed",(COUNTIFS(Raw_Data!$C:$C,$A51,Raw_Data!$J:$J,AJ$1)),(IF($B51="Recovered",(COUNTIFS(Death_and_Recovered!$B:$B,$A51,Death_and_Recovered!$E:$E,$B51,Death_and_Recovered!$I:$I,AJ$1)),(IF($B51="Deceased",(COUNTIFS(Death_and_Recovered!$B:$B,$A51,Death_and_Recovered!$E:$E,$B51,Death_and_Recovered!$I:$I,AJ$1)),"0")))))</f>
        <v>13</v>
      </c>
      <c r="AK51" s="29">
        <f>IF($B51="Confirmed",(COUNTIFS(Raw_Data!$C:$C,$A51,Raw_Data!$J:$J,AK$1)),(IF($B51="Recovered",(COUNTIFS(Death_and_Recovered!$B:$B,$A51,Death_and_Recovered!$E:$E,$B51,Death_and_Recovered!$I:$I,AK$1)),(IF($B51="Deceased",(COUNTIFS(Death_and_Recovered!$B:$B,$A51,Death_and_Recovered!$E:$E,$B51,Death_and_Recovered!$I:$I,AK$1)),"0")))))</f>
        <v>0</v>
      </c>
      <c r="AL51" s="29">
        <f>IF($B51="Confirmed",(COUNTIFS(Raw_Data!$C:$C,$A51,Raw_Data!$J:$J,AL$1)),(IF($B51="Recovered",(COUNTIFS(Death_and_Recovered!$B:$B,$A51,Death_and_Recovered!$E:$E,$B51,Death_and_Recovered!$I:$I,AL$1)),(IF($B51="Deceased",(COUNTIFS(Death_and_Recovered!$B:$B,$A51,Death_and_Recovered!$E:$E,$B51,Death_and_Recovered!$I:$I,AL$1)),"0")))))</f>
        <v>6</v>
      </c>
      <c r="AM51" s="198">
        <v>1</v>
      </c>
      <c r="AN51" s="29">
        <f>IF($B51="Confirmed",(COUNTIFS(Raw_Data!$C:$C,$A51,Raw_Data!$J:$J,AN$1)),(IF($B51="Recovered",(COUNTIFS(Death_and_Recovered!$B:$B,$A51,Death_and_Recovered!$E:$E,$B51,Death_and_Recovered!$I:$I,AN$1)),(IF($B51="Deceased",(COUNTIFS(Death_and_Recovered!$B:$B,$A51,Death_and_Recovered!$E:$E,$B51,Death_and_Recovered!$I:$I,AN$1)),"0")))))</f>
        <v>0</v>
      </c>
    </row>
    <row r="52" spans="1:40" ht="16.5" customHeight="1">
      <c r="A52" s="196">
        <v>43920</v>
      </c>
      <c r="B52" s="197" t="s">
        <v>42</v>
      </c>
      <c r="C52" s="179">
        <f t="shared" si="1"/>
        <v>13</v>
      </c>
      <c r="D52" s="29">
        <f>IF($B52="Confirmed",(COUNTIFS(Raw_Data!$C:$C,$A52,Raw_Data!$J:$J,D$1)),(IF($B52="Recovered",(COUNTIFS(Death_and_Recovered!$B:$B,$A52,Death_and_Recovered!$E:$E,$B52,Death_and_Recovered!$I:$I,D$1)),(IF($B52="Deceased",(COUNTIFS(Death_and_Recovered!$B:$B,$A52,Death_and_Recovered!$E:$E,$B52,Death_and_Recovered!$I:$I,D$1)),"0")))))</f>
        <v>0</v>
      </c>
      <c r="E52" s="29">
        <f>IF($B52="Confirmed",(COUNTIFS(Raw_Data!$C:$C,$A52,Raw_Data!$J:$J,E$1)),(IF($B52="Recovered",(COUNTIFS(Death_and_Recovered!$B:$B,$A52,Death_and_Recovered!$E:$E,$B52,Death_and_Recovered!$I:$I,E$1)),(IF($B52="Deceased",(COUNTIFS(Death_and_Recovered!$B:$B,$A52,Death_and_Recovered!$E:$E,$B52,Death_and_Recovered!$I:$I,E$1)),"0")))))</f>
        <v>0</v>
      </c>
      <c r="F52" s="29">
        <f>IF($B52="Confirmed",(COUNTIFS(Raw_Data!$C:$C,$A52,Raw_Data!$J:$J,F$1)),(IF($B52="Recovered",(COUNTIFS(Death_and_Recovered!$B:$B,$A52,Death_and_Recovered!$E:$E,$B52,Death_and_Recovered!$I:$I,F$1)),(IF($B52="Deceased",(COUNTIFS(Death_and_Recovered!$B:$B,$A52,Death_and_Recovered!$E:$E,$B52,Death_and_Recovered!$I:$I,F$1)),"0")))))</f>
        <v>0</v>
      </c>
      <c r="G52" s="29">
        <f>IF($B52="Confirmed",(COUNTIFS(Raw_Data!$C:$C,$A52,Raw_Data!$J:$J,G$1)),(IF($B52="Recovered",(COUNTIFS(Death_and_Recovered!$B:$B,$A52,Death_and_Recovered!$E:$E,$B52,Death_and_Recovered!$I:$I,G$1)),(IF($B52="Deceased",(COUNTIFS(Death_and_Recovered!$B:$B,$A52,Death_and_Recovered!$E:$E,$B52,Death_and_Recovered!$I:$I,G$1)),"0")))))</f>
        <v>0</v>
      </c>
      <c r="H52" s="29">
        <f>IF($B52="Confirmed",(COUNTIFS(Raw_Data!$C:$C,$A52,Raw_Data!$J:$J,H$1)),(IF($B52="Recovered",(COUNTIFS(Death_and_Recovered!$B:$B,$A52,Death_and_Recovered!$E:$E,$B52,Death_and_Recovered!$I:$I,H$1)),(IF($B52="Deceased",(COUNTIFS(Death_and_Recovered!$B:$B,$A52,Death_and_Recovered!$E:$E,$B52,Death_and_Recovered!$I:$I,H$1)),"0")))))</f>
        <v>0</v>
      </c>
      <c r="I52" s="29">
        <f>IF($B52="Confirmed",(COUNTIFS(Raw_Data!$C:$C,$A52,Raw_Data!$J:$J,I$1)),(IF($B52="Recovered",(COUNTIFS(Death_and_Recovered!$B:$B,$A52,Death_and_Recovered!$E:$E,$B52,Death_and_Recovered!$I:$I,I$1)),(IF($B52="Deceased",(COUNTIFS(Death_and_Recovered!$B:$B,$A52,Death_and_Recovered!$E:$E,$B52,Death_and_Recovered!$I:$I,I$1)),"0")))))</f>
        <v>0</v>
      </c>
      <c r="J52" s="29">
        <f>IF($B52="Confirmed",(COUNTIFS(Raw_Data!$C:$C,$A52,Raw_Data!$J:$J,J$1)),(IF($B52="Recovered",(COUNTIFS(Death_and_Recovered!$B:$B,$A52,Death_and_Recovered!$E:$E,$B52,Death_and_Recovered!$I:$I,J$1)),(IF($B52="Deceased",(COUNTIFS(Death_and_Recovered!$B:$B,$A52,Death_and_Recovered!$E:$E,$B52,Death_and_Recovered!$I:$I,J$1)),"0")))))</f>
        <v>0</v>
      </c>
      <c r="K52" s="29">
        <f>IF($B52="Confirmed",(COUNTIFS(Raw_Data!$C:$C,$A52,Raw_Data!$J:$J,K$1)),(IF($B52="Recovered",(COUNTIFS(Death_and_Recovered!$B:$B,$A52,Death_and_Recovered!$E:$E,$B52,Death_and_Recovered!$I:$I,K$1)),(IF($B52="Deceased",(COUNTIFS(Death_and_Recovered!$B:$B,$A52,Death_and_Recovered!$E:$E,$B52,Death_and_Recovered!$I:$I,K$1)),"0")))))</f>
        <v>0</v>
      </c>
      <c r="L52" s="29">
        <f>IF($B52="Confirmed",(COUNTIFS(Raw_Data!$C:$C,$A52,Raw_Data!$J:$J,L$1)),(IF($B52="Recovered",(COUNTIFS(Death_and_Recovered!$B:$B,$A52,Death_and_Recovered!$E:$E,$B52,Death_and_Recovered!$I:$I,L$1)),(IF($B52="Deceased",(COUNTIFS(Death_and_Recovered!$B:$B,$A52,Death_and_Recovered!$E:$E,$B52,Death_and_Recovered!$I:$I,L$1)),"0")))))</f>
        <v>0</v>
      </c>
      <c r="M52" s="29">
        <f>IF($B52="Confirmed",(COUNTIFS(Raw_Data!$C:$C,$A52,Raw_Data!$J:$J,M$1)),(IF($B52="Recovered",(COUNTIFS(Death_and_Recovered!$B:$B,$A52,Death_and_Recovered!$E:$E,$B52,Death_and_Recovered!$I:$I,M$1)),(IF($B52="Deceased",(COUNTIFS(Death_and_Recovered!$B:$B,$A52,Death_and_Recovered!$E:$E,$B52,Death_and_Recovered!$I:$I,M$1)),"0")))))</f>
        <v>0</v>
      </c>
      <c r="N52" s="29">
        <f>IF($B52="Confirmed",(COUNTIFS(Raw_Data!$C:$C,$A52,Raw_Data!$J:$J,N$1)),(IF($B52="Recovered",(COUNTIFS(Death_and_Recovered!$B:$B,$A52,Death_and_Recovered!$E:$E,$B52,Death_and_Recovered!$I:$I,N$1)),(IF($B52="Deceased",(COUNTIFS(Death_and_Recovered!$B:$B,$A52,Death_and_Recovered!$E:$E,$B52,Death_and_Recovered!$I:$I,N$1)),"0")))))</f>
        <v>0</v>
      </c>
      <c r="O52" s="29">
        <f>IF($B52="Confirmed",(COUNTIFS(Raw_Data!$C:$C,$A52,Raw_Data!$J:$J,O$1)),(IF($B52="Recovered",(COUNTIFS(Death_and_Recovered!$B:$B,$A52,Death_and_Recovered!$E:$E,$B52,Death_and_Recovered!$I:$I,O$1)),(IF($B52="Deceased",(COUNTIFS(Death_and_Recovered!$B:$B,$A52,Death_and_Recovered!$E:$E,$B52,Death_and_Recovered!$I:$I,O$1)),"0")))))</f>
        <v>1</v>
      </c>
      <c r="P52" s="29">
        <f>IF($B52="Confirmed",(COUNTIFS(Raw_Data!$C:$C,$A52,Raw_Data!$J:$J,P$1)),(IF($B52="Recovered",(COUNTIFS(Death_and_Recovered!$B:$B,$A52,Death_and_Recovered!$E:$E,$B52,Death_and_Recovered!$I:$I,P$1)),(IF($B52="Deceased",(COUNTIFS(Death_and_Recovered!$B:$B,$A52,Death_and_Recovered!$E:$E,$B52,Death_and_Recovered!$I:$I,P$1)),"0")))))</f>
        <v>0</v>
      </c>
      <c r="Q52" s="29">
        <f>IF($B52="Confirmed",(COUNTIFS(Raw_Data!$C:$C,$A52,Raw_Data!$J:$J,Q$1)),(IF($B52="Recovered",(COUNTIFS(Death_and_Recovered!$B:$B,$A52,Death_and_Recovered!$E:$E,$B52,Death_and_Recovered!$I:$I,Q$1)),(IF($B52="Deceased",(COUNTIFS(Death_and_Recovered!$B:$B,$A52,Death_and_Recovered!$E:$E,$B52,Death_and_Recovered!$I:$I,Q$1)),"0")))))</f>
        <v>0</v>
      </c>
      <c r="R52" s="29">
        <f>IF($B52="Confirmed",(COUNTIFS(Raw_Data!$C:$C,$A52,Raw_Data!$J:$J,R$1)),(IF($B52="Recovered",(COUNTIFS(Death_and_Recovered!$B:$B,$A52,Death_and_Recovered!$E:$E,$B52,Death_and_Recovered!$I:$I,R$1)),(IF($B52="Deceased",(COUNTIFS(Death_and_Recovered!$B:$B,$A52,Death_and_Recovered!$E:$E,$B52,Death_and_Recovered!$I:$I,R$1)),"0")))))</f>
        <v>0</v>
      </c>
      <c r="S52" s="29">
        <f>IF($B52="Confirmed",(COUNTIFS(Raw_Data!$C:$C,$A52,Raw_Data!$J:$J,S$1)),(IF($B52="Recovered",(COUNTIFS(Death_and_Recovered!$B:$B,$A52,Death_and_Recovered!$E:$E,$B52,Death_and_Recovered!$I:$I,S$1)),(IF($B52="Deceased",(COUNTIFS(Death_and_Recovered!$B:$B,$A52,Death_and_Recovered!$E:$E,$B52,Death_and_Recovered!$I:$I,S$1)),"0")))))</f>
        <v>0</v>
      </c>
      <c r="T52" s="29">
        <f>IF($B52="Confirmed",(COUNTIFS(Raw_Data!$C:$C,$A52,Raw_Data!$J:$J,T$1)),(IF($B52="Recovered",(COUNTIFS(Death_and_Recovered!$B:$B,$A52,Death_and_Recovered!$E:$E,$B52,Death_and_Recovered!$I:$I,T$1)),(IF($B52="Deceased",(COUNTIFS(Death_and_Recovered!$B:$B,$A52,Death_and_Recovered!$E:$E,$B52,Death_and_Recovered!$I:$I,T$1)),"0")))))</f>
        <v>0</v>
      </c>
      <c r="U52" s="29">
        <f>IF($B52="Confirmed",(COUNTIFS(Raw_Data!$C:$C,$A52,Raw_Data!$J:$J,U$1)),(IF($B52="Recovered",(COUNTIFS(Death_and_Recovered!$B:$B,$A52,Death_and_Recovered!$E:$E,$B52,Death_and_Recovered!$I:$I,U$1)),(IF($B52="Deceased",(COUNTIFS(Death_and_Recovered!$B:$B,$A52,Death_and_Recovered!$E:$E,$B52,Death_and_Recovered!$I:$I,U$1)),"0")))))</f>
        <v>0</v>
      </c>
      <c r="V52" s="29">
        <f>IF($B52="Confirmed",(COUNTIFS(Raw_Data!$C:$C,$A52,Raw_Data!$J:$J,V$1)),(IF($B52="Recovered",(COUNTIFS(Death_and_Recovered!$B:$B,$A52,Death_and_Recovered!$E:$E,$B52,Death_and_Recovered!$I:$I,V$1)),(IF($B52="Deceased",(COUNTIFS(Death_and_Recovered!$B:$B,$A52,Death_and_Recovered!$E:$E,$B52,Death_and_Recovered!$I:$I,V$1)),"0")))))</f>
        <v>0</v>
      </c>
      <c r="W52" s="29">
        <f>IF($B52="Confirmed",(COUNTIFS(Raw_Data!$C:$C,$A52,Raw_Data!$J:$J,W$1)),(IF($B52="Recovered",(COUNTIFS(Death_and_Recovered!$B:$B,$A52,Death_and_Recovered!$E:$E,$B52,Death_and_Recovered!$I:$I,W$1)),(IF($B52="Deceased",(COUNTIFS(Death_and_Recovered!$B:$B,$A52,Death_and_Recovered!$E:$E,$B52,Death_and_Recovered!$I:$I,W$1)),"0")))))</f>
        <v>0</v>
      </c>
      <c r="X52" s="29">
        <f>IF($B52="Confirmed",(COUNTIFS(Raw_Data!$C:$C,$A52,Raw_Data!$J:$J,X$1)),(IF($B52="Recovered",(COUNTIFS(Death_and_Recovered!$B:$B,$A52,Death_and_Recovered!$E:$E,$B52,Death_and_Recovered!$I:$I,X$1)),(IF($B52="Deceased",(COUNTIFS(Death_and_Recovered!$B:$B,$A52,Death_and_Recovered!$E:$E,$B52,Death_and_Recovered!$I:$I,X$1)),"0")))))</f>
        <v>2</v>
      </c>
      <c r="Y52" s="29">
        <f>IF($B52="Confirmed",(COUNTIFS(Raw_Data!$C:$C,$A52,Raw_Data!$J:$J,Y$1)),(IF($B52="Recovered",(COUNTIFS(Death_and_Recovered!$B:$B,$A52,Death_and_Recovered!$E:$E,$B52,Death_and_Recovered!$I:$I,Y$1)),(IF($B52="Deceased",(COUNTIFS(Death_and_Recovered!$B:$B,$A52,Death_and_Recovered!$E:$E,$B52,Death_and_Recovered!$I:$I,Y$1)),"0")))))</f>
        <v>2</v>
      </c>
      <c r="Z52" s="29">
        <f>IF($B52="Confirmed",(COUNTIFS(Raw_Data!$C:$C,$A52,Raw_Data!$J:$J,Z$1)),(IF($B52="Recovered",(COUNTIFS(Death_and_Recovered!$B:$B,$A52,Death_and_Recovered!$E:$E,$B52,Death_and_Recovered!$I:$I,Z$1)),(IF($B52="Deceased",(COUNTIFS(Death_and_Recovered!$B:$B,$A52,Death_and_Recovered!$E:$E,$B52,Death_and_Recovered!$I:$I,Z$1)),"0")))))</f>
        <v>0</v>
      </c>
      <c r="AA52" s="29">
        <f>IF($B52="Confirmed",(COUNTIFS(Raw_Data!$C:$C,$A52,Raw_Data!$J:$J,AA$1)),(IF($B52="Recovered",(COUNTIFS(Death_and_Recovered!$B:$B,$A52,Death_and_Recovered!$E:$E,$B52,Death_and_Recovered!$I:$I,AA$1)),(IF($B52="Deceased",(COUNTIFS(Death_and_Recovered!$B:$B,$A52,Death_and_Recovered!$E:$E,$B52,Death_and_Recovered!$I:$I,AA$1)),"0")))))</f>
        <v>0</v>
      </c>
      <c r="AB52" s="29">
        <f>IF($B52="Confirmed",(COUNTIFS(Raw_Data!$C:$C,$A52,Raw_Data!$J:$J,AB$1)),(IF($B52="Recovered",(COUNTIFS(Death_and_Recovered!$B:$B,$A52,Death_and_Recovered!$E:$E,$B52,Death_and_Recovered!$I:$I,AB$1)),(IF($B52="Deceased",(COUNTIFS(Death_and_Recovered!$B:$B,$A52,Death_and_Recovered!$E:$E,$B52,Death_and_Recovered!$I:$I,AB$1)),"0")))))</f>
        <v>0</v>
      </c>
      <c r="AC52" s="29">
        <f>IF($B52="Confirmed",(COUNTIFS(Raw_Data!$C:$C,$A52,Raw_Data!$J:$J,AC$1)),(IF($B52="Recovered",(COUNTIFS(Death_and_Recovered!$B:$B,$A52,Death_and_Recovered!$E:$E,$B52,Death_and_Recovered!$I:$I,AC$1)),(IF($B52="Deceased",(COUNTIFS(Death_and_Recovered!$B:$B,$A52,Death_and_Recovered!$E:$E,$B52,Death_and_Recovered!$I:$I,AC$1)),"0")))))</f>
        <v>0</v>
      </c>
      <c r="AD52" s="29">
        <f>IF($B52="Confirmed",(COUNTIFS(Raw_Data!$C:$C,$A52,Raw_Data!$J:$J,AD$1)),(IF($B52="Recovered",(COUNTIFS(Death_and_Recovered!$B:$B,$A52,Death_and_Recovered!$E:$E,$B52,Death_and_Recovered!$I:$I,AD$1)),(IF($B52="Deceased",(COUNTIFS(Death_and_Recovered!$B:$B,$A52,Death_and_Recovered!$E:$E,$B52,Death_and_Recovered!$I:$I,AD$1)),"0")))))</f>
        <v>0</v>
      </c>
      <c r="AE52" s="29">
        <f>IF($B52="Confirmed",(COUNTIFS(Raw_Data!$C:$C,$A52,Raw_Data!$J:$J,AE$1)),(IF($B52="Recovered",(COUNTIFS(Death_and_Recovered!$B:$B,$A52,Death_and_Recovered!$E:$E,$B52,Death_and_Recovered!$I:$I,AE$1)),(IF($B52="Deceased",(COUNTIFS(Death_and_Recovered!$B:$B,$A52,Death_and_Recovered!$E:$E,$B52,Death_and_Recovered!$I:$I,AE$1)),"0")))))</f>
        <v>0</v>
      </c>
      <c r="AF52" s="29">
        <f>IF($B52="Confirmed",(COUNTIFS(Raw_Data!$C:$C,$A52,Raw_Data!$J:$J,AF$1)),(IF($B52="Recovered",(COUNTIFS(Death_and_Recovered!$B:$B,$A52,Death_and_Recovered!$E:$E,$B52,Death_and_Recovered!$I:$I,AF$1)),(IF($B52="Deceased",(COUNTIFS(Death_and_Recovered!$B:$B,$A52,Death_and_Recovered!$E:$E,$B52,Death_and_Recovered!$I:$I,AF$1)),"0")))))</f>
        <v>2</v>
      </c>
      <c r="AG52" s="29">
        <f>IF($B52="Confirmed",(COUNTIFS(Raw_Data!$C:$C,$A52,Raw_Data!$J:$J,AG$1)),(IF($B52="Recovered",(COUNTIFS(Death_and_Recovered!$B:$B,$A52,Death_and_Recovered!$E:$E,$B52,Death_and_Recovered!$I:$I,AG$1)),(IF($B52="Deceased",(COUNTIFS(Death_and_Recovered!$B:$B,$A52,Death_and_Recovered!$E:$E,$B52,Death_and_Recovered!$I:$I,AG$1)),"0")))))</f>
        <v>0</v>
      </c>
      <c r="AH52" s="29">
        <f>IF($B52="Confirmed",(COUNTIFS(Raw_Data!$C:$C,$A52,Raw_Data!$J:$J,AH$1)),(IF($B52="Recovered",(COUNTIFS(Death_and_Recovered!$B:$B,$A52,Death_and_Recovered!$E:$E,$B52,Death_and_Recovered!$I:$I,AH$1)),(IF($B52="Deceased",(COUNTIFS(Death_and_Recovered!$B:$B,$A52,Death_and_Recovered!$E:$E,$B52,Death_and_Recovered!$I:$I,AH$1)),"0")))))</f>
        <v>0</v>
      </c>
      <c r="AI52" s="29">
        <f>IF($B52="Confirmed",(COUNTIFS(Raw_Data!$C:$C,$A52,Raw_Data!$J:$J,AI$1)),(IF($B52="Recovered",(COUNTIFS(Death_and_Recovered!$B:$B,$A52,Death_and_Recovered!$E:$E,$B52,Death_and_Recovered!$I:$I,AI$1)),(IF($B52="Deceased",(COUNTIFS(Death_and_Recovered!$B:$B,$A52,Death_and_Recovered!$E:$E,$B52,Death_and_Recovered!$I:$I,AI$1)),"0")))))</f>
        <v>0</v>
      </c>
      <c r="AJ52" s="29">
        <f>IF($B52="Confirmed",(COUNTIFS(Raw_Data!$C:$C,$A52,Raw_Data!$J:$J,AJ$1)),(IF($B52="Recovered",(COUNTIFS(Death_and_Recovered!$B:$B,$A52,Death_and_Recovered!$E:$E,$B52,Death_and_Recovered!$I:$I,AJ$1)),(IF($B52="Deceased",(COUNTIFS(Death_and_Recovered!$B:$B,$A52,Death_and_Recovered!$E:$E,$B52,Death_and_Recovered!$I:$I,AJ$1)),"0")))))</f>
        <v>5</v>
      </c>
      <c r="AK52" s="29">
        <f>IF($B52="Confirmed",(COUNTIFS(Raw_Data!$C:$C,$A52,Raw_Data!$J:$J,AK$1)),(IF($B52="Recovered",(COUNTIFS(Death_and_Recovered!$B:$B,$A52,Death_and_Recovered!$E:$E,$B52,Death_and_Recovered!$I:$I,AK$1)),(IF($B52="Deceased",(COUNTIFS(Death_and_Recovered!$B:$B,$A52,Death_and_Recovered!$E:$E,$B52,Death_and_Recovered!$I:$I,AK$1)),"0")))))</f>
        <v>0</v>
      </c>
      <c r="AL52" s="29">
        <f>IF($B52="Confirmed",(COUNTIFS(Raw_Data!$C:$C,$A52,Raw_Data!$J:$J,AL$1)),(IF($B52="Recovered",(COUNTIFS(Death_and_Recovered!$B:$B,$A52,Death_and_Recovered!$E:$E,$B52,Death_and_Recovered!$I:$I,AL$1)),(IF($B52="Deceased",(COUNTIFS(Death_and_Recovered!$B:$B,$A52,Death_and_Recovered!$E:$E,$B52,Death_and_Recovered!$I:$I,AL$1)),"0")))))</f>
        <v>0</v>
      </c>
      <c r="AM52" s="29">
        <f>IF($B52="Confirmed",(COUNTIFS(Raw_Data!$C:$C,$A52,Raw_Data!$J:$J,AM$1)),(IF($B52="Recovered",(COUNTIFS(Death_and_Recovered!$B:$B,$A52,Death_and_Recovered!$E:$E,$B52,Death_and_Recovered!$I:$I,AM$1)),(IF($B52="Deceased",(COUNTIFS(Death_and_Recovered!$B:$B,$A52,Death_and_Recovered!$E:$E,$B52,Death_and_Recovered!$I:$I,AM$1)),"0")))))</f>
        <v>0</v>
      </c>
      <c r="AN52" s="29">
        <f>IF($B52="Confirmed",(COUNTIFS(Raw_Data!$C:$C,$A52,Raw_Data!$J:$J,AN$1)),(IF($B52="Recovered",(COUNTIFS(Death_and_Recovered!$B:$B,$A52,Death_and_Recovered!$E:$E,$B52,Death_and_Recovered!$I:$I,AN$1)),(IF($B52="Deceased",(COUNTIFS(Death_and_Recovered!$B:$B,$A52,Death_and_Recovered!$E:$E,$B52,Death_and_Recovered!$I:$I,AN$1)),"0")))))</f>
        <v>1</v>
      </c>
    </row>
    <row r="53" spans="1:40" ht="16.5" customHeight="1">
      <c r="A53" s="196">
        <v>43921</v>
      </c>
      <c r="B53" s="197" t="s">
        <v>161</v>
      </c>
      <c r="C53" s="179">
        <f t="shared" si="1"/>
        <v>306</v>
      </c>
      <c r="D53" s="29">
        <f>IF($B53="Confirmed",(COUNTIFS(Raw_Data!$C:$C,$A53,Raw_Data!$J:$J,D$1)),(IF($B53="Recovered",(COUNTIFS(Death_and_Recovered!$B:$B,$A53,Death_and_Recovered!$E:$E,$B53,Death_and_Recovered!$I:$I,D$1)),(IF($B53="Deceased",(COUNTIFS(Death_and_Recovered!$B:$B,$A53,Death_and_Recovered!$E:$E,$B53,Death_and_Recovered!$I:$I,D$1)),"0")))))</f>
        <v>0</v>
      </c>
      <c r="E53" s="29">
        <f>IF($B53="Confirmed",(COUNTIFS(Raw_Data!$C:$C,$A53,Raw_Data!$J:$J,E$1)),(IF($B53="Recovered",(COUNTIFS(Death_and_Recovered!$B:$B,$A53,Death_and_Recovered!$E:$E,$B53,Death_and_Recovered!$I:$I,E$1)),(IF($B53="Deceased",(COUNTIFS(Death_and_Recovered!$B:$B,$A53,Death_and_Recovered!$E:$E,$B53,Death_and_Recovered!$I:$I,E$1)),"0")))))</f>
        <v>21</v>
      </c>
      <c r="F53" s="29">
        <f>IF($B53="Confirmed",(COUNTIFS(Raw_Data!$C:$C,$A53,Raw_Data!$J:$J,F$1)),(IF($B53="Recovered",(COUNTIFS(Death_and_Recovered!$B:$B,$A53,Death_and_Recovered!$E:$E,$B53,Death_and_Recovered!$I:$I,F$1)),(IF($B53="Deceased",(COUNTIFS(Death_and_Recovered!$B:$B,$A53,Death_and_Recovered!$E:$E,$B53,Death_and_Recovered!$I:$I,F$1)),"0")))))</f>
        <v>0</v>
      </c>
      <c r="G53" s="29">
        <f>IF($B53="Confirmed",(COUNTIFS(Raw_Data!$C:$C,$A53,Raw_Data!$J:$J,G$1)),(IF($B53="Recovered",(COUNTIFS(Death_and_Recovered!$B:$B,$A53,Death_and_Recovered!$E:$E,$B53,Death_and_Recovered!$I:$I,G$1)),(IF($B53="Deceased",(COUNTIFS(Death_and_Recovered!$B:$B,$A53,Death_and_Recovered!$E:$E,$B53,Death_and_Recovered!$I:$I,G$1)),"0")))))</f>
        <v>1</v>
      </c>
      <c r="H53" s="29">
        <f>IF($B53="Confirmed",(COUNTIFS(Raw_Data!$C:$C,$A53,Raw_Data!$J:$J,H$1)),(IF($B53="Recovered",(COUNTIFS(Death_and_Recovered!$B:$B,$A53,Death_and_Recovered!$E:$E,$B53,Death_and_Recovered!$I:$I,H$1)),(IF($B53="Deceased",(COUNTIFS(Death_and_Recovered!$B:$B,$A53,Death_and_Recovered!$E:$E,$B53,Death_and_Recovered!$I:$I,H$1)),"0")))))</f>
        <v>6</v>
      </c>
      <c r="I53" s="29">
        <f>IF($B53="Confirmed",(COUNTIFS(Raw_Data!$C:$C,$A53,Raw_Data!$J:$J,I$1)),(IF($B53="Recovered",(COUNTIFS(Death_and_Recovered!$B:$B,$A53,Death_and_Recovered!$E:$E,$B53,Death_and_Recovered!$I:$I,I$1)),(IF($B53="Deceased",(COUNTIFS(Death_and_Recovered!$B:$B,$A53,Death_and_Recovered!$E:$E,$B53,Death_and_Recovered!$I:$I,I$1)),"0")))))</f>
        <v>2</v>
      </c>
      <c r="J53" s="29">
        <f>IF($B53="Confirmed",(COUNTIFS(Raw_Data!$C:$C,$A53,Raw_Data!$J:$J,J$1)),(IF($B53="Recovered",(COUNTIFS(Death_and_Recovered!$B:$B,$A53,Death_and_Recovered!$E:$E,$B53,Death_and_Recovered!$I:$I,J$1)),(IF($B53="Deceased",(COUNTIFS(Death_and_Recovered!$B:$B,$A53,Death_and_Recovered!$E:$E,$B53,Death_and_Recovered!$I:$I,J$1)),"0")))))</f>
        <v>1</v>
      </c>
      <c r="K53" s="29">
        <f>IF($B53="Confirmed",(COUNTIFS(Raw_Data!$C:$C,$A53,Raw_Data!$J:$J,K$1)),(IF($B53="Recovered",(COUNTIFS(Death_and_Recovered!$B:$B,$A53,Death_and_Recovered!$E:$E,$B53,Death_and_Recovered!$I:$I,K$1)),(IF($B53="Deceased",(COUNTIFS(Death_and_Recovered!$B:$B,$A53,Death_and_Recovered!$E:$E,$B53,Death_and_Recovered!$I:$I,K$1)),"0")))))</f>
        <v>0</v>
      </c>
      <c r="L53" s="29">
        <f>IF($B53="Confirmed",(COUNTIFS(Raw_Data!$C:$C,$A53,Raw_Data!$J:$J,L$1)),(IF($B53="Recovered",(COUNTIFS(Death_and_Recovered!$B:$B,$A53,Death_and_Recovered!$E:$E,$B53,Death_and_Recovered!$I:$I,L$1)),(IF($B53="Deceased",(COUNTIFS(Death_and_Recovered!$B:$B,$A53,Death_and_Recovered!$E:$E,$B53,Death_and_Recovered!$I:$I,L$1)),"0")))))</f>
        <v>0</v>
      </c>
      <c r="M53" s="29">
        <f>IF($B53="Confirmed",(COUNTIFS(Raw_Data!$C:$C,$A53,Raw_Data!$J:$J,M$1)),(IF($B53="Recovered",(COUNTIFS(Death_and_Recovered!$B:$B,$A53,Death_and_Recovered!$E:$E,$B53,Death_and_Recovered!$I:$I,M$1)),(IF($B53="Deceased",(COUNTIFS(Death_and_Recovered!$B:$B,$A53,Death_and_Recovered!$E:$E,$B53,Death_and_Recovered!$I:$I,M$1)),"0")))))</f>
        <v>23</v>
      </c>
      <c r="N53" s="29">
        <f>IF($B53="Confirmed",(COUNTIFS(Raw_Data!$C:$C,$A53,Raw_Data!$J:$J,N$1)),(IF($B53="Recovered",(COUNTIFS(Death_and_Recovered!$B:$B,$A53,Death_and_Recovered!$E:$E,$B53,Death_and_Recovered!$I:$I,N$1)),(IF($B53="Deceased",(COUNTIFS(Death_and_Recovered!$B:$B,$A53,Death_and_Recovered!$E:$E,$B53,Death_and_Recovered!$I:$I,N$1)),"0")))))</f>
        <v>0</v>
      </c>
      <c r="O53" s="29">
        <f>IF($B53="Confirmed",(COUNTIFS(Raw_Data!$C:$C,$A53,Raw_Data!$J:$J,O$1)),(IF($B53="Recovered",(COUNTIFS(Death_and_Recovered!$B:$B,$A53,Death_and_Recovered!$E:$E,$B53,Death_and_Recovered!$I:$I,O$1)),(IF($B53="Deceased",(COUNTIFS(Death_and_Recovered!$B:$B,$A53,Death_and_Recovered!$E:$E,$B53,Death_and_Recovered!$I:$I,O$1)),"0")))))</f>
        <v>4</v>
      </c>
      <c r="P53" s="29">
        <f>IF($B53="Confirmed",(COUNTIFS(Raw_Data!$C:$C,$A53,Raw_Data!$J:$J,P$1)),(IF($B53="Recovered",(COUNTIFS(Death_and_Recovered!$B:$B,$A53,Death_and_Recovered!$E:$E,$B53,Death_and_Recovered!$I:$I,P$1)),(IF($B53="Deceased",(COUNTIFS(Death_and_Recovered!$B:$B,$A53,Death_and_Recovered!$E:$E,$B53,Death_and_Recovered!$I:$I,P$1)),"0")))))</f>
        <v>7</v>
      </c>
      <c r="Q53" s="29">
        <f>IF($B53="Confirmed",(COUNTIFS(Raw_Data!$C:$C,$A53,Raw_Data!$J:$J,Q$1)),(IF($B53="Recovered",(COUNTIFS(Death_and_Recovered!$B:$B,$A53,Death_and_Recovered!$E:$E,$B53,Death_and_Recovered!$I:$I,Q$1)),(IF($B53="Deceased",(COUNTIFS(Death_and_Recovered!$B:$B,$A53,Death_and_Recovered!$E:$E,$B53,Death_and_Recovered!$I:$I,Q$1)),"0")))))</f>
        <v>0</v>
      </c>
      <c r="R53" s="29">
        <f>IF($B53="Confirmed",(COUNTIFS(Raw_Data!$C:$C,$A53,Raw_Data!$J:$J,R$1)),(IF($B53="Recovered",(COUNTIFS(Death_and_Recovered!$B:$B,$A53,Death_and_Recovered!$E:$E,$B53,Death_and_Recovered!$I:$I,R$1)),(IF($B53="Deceased",(COUNTIFS(Death_and_Recovered!$B:$B,$A53,Death_and_Recovered!$E:$E,$B53,Death_and_Recovered!$I:$I,R$1)),"0")))))</f>
        <v>6</v>
      </c>
      <c r="S53" s="29">
        <f>IF($B53="Confirmed",(COUNTIFS(Raw_Data!$C:$C,$A53,Raw_Data!$J:$J,S$1)),(IF($B53="Recovered",(COUNTIFS(Death_and_Recovered!$B:$B,$A53,Death_and_Recovered!$E:$E,$B53,Death_and_Recovered!$I:$I,S$1)),(IF($B53="Deceased",(COUNTIFS(Death_and_Recovered!$B:$B,$A53,Death_and_Recovered!$E:$E,$B53,Death_and_Recovered!$I:$I,S$1)),"0")))))</f>
        <v>1</v>
      </c>
      <c r="T53" s="29">
        <f>IF($B53="Confirmed",(COUNTIFS(Raw_Data!$C:$C,$A53,Raw_Data!$J:$J,T$1)),(IF($B53="Recovered",(COUNTIFS(Death_and_Recovered!$B:$B,$A53,Death_and_Recovered!$E:$E,$B53,Death_and_Recovered!$I:$I,T$1)),(IF($B53="Deceased",(COUNTIFS(Death_and_Recovered!$B:$B,$A53,Death_and_Recovered!$E:$E,$B53,Death_and_Recovered!$I:$I,T$1)),"0")))))</f>
        <v>10</v>
      </c>
      <c r="U53" s="29">
        <f>IF($B53="Confirmed",(COUNTIFS(Raw_Data!$C:$C,$A53,Raw_Data!$J:$J,U$1)),(IF($B53="Recovered",(COUNTIFS(Death_and_Recovered!$B:$B,$A53,Death_and_Recovered!$E:$E,$B53,Death_and_Recovered!$I:$I,U$1)),(IF($B53="Deceased",(COUNTIFS(Death_and_Recovered!$B:$B,$A53,Death_and_Recovered!$E:$E,$B53,Death_and_Recovered!$I:$I,U$1)),"0")))))</f>
        <v>7</v>
      </c>
      <c r="V53" s="29">
        <f>IF($B53="Confirmed",(COUNTIFS(Raw_Data!$C:$C,$A53,Raw_Data!$J:$J,V$1)),(IF($B53="Recovered",(COUNTIFS(Death_and_Recovered!$B:$B,$A53,Death_and_Recovered!$E:$E,$B53,Death_and_Recovered!$I:$I,V$1)),(IF($B53="Deceased",(COUNTIFS(Death_and_Recovered!$B:$B,$A53,Death_and_Recovered!$E:$E,$B53,Death_and_Recovered!$I:$I,V$1)),"0")))))</f>
        <v>0</v>
      </c>
      <c r="W53" s="29">
        <f>IF($B53="Confirmed",(COUNTIFS(Raw_Data!$C:$C,$A53,Raw_Data!$J:$J,W$1)),(IF($B53="Recovered",(COUNTIFS(Death_and_Recovered!$B:$B,$A53,Death_and_Recovered!$E:$E,$B53,Death_and_Recovered!$I:$I,W$1)),(IF($B53="Deceased",(COUNTIFS(Death_and_Recovered!$B:$B,$A53,Death_and_Recovered!$E:$E,$B53,Death_and_Recovered!$I:$I,W$1)),"0")))))</f>
        <v>0</v>
      </c>
      <c r="X53" s="29">
        <f>IF($B53="Confirmed",(COUNTIFS(Raw_Data!$C:$C,$A53,Raw_Data!$J:$J,X$1)),(IF($B53="Recovered",(COUNTIFS(Death_and_Recovered!$B:$B,$A53,Death_and_Recovered!$E:$E,$B53,Death_and_Recovered!$I:$I,X$1)),(IF($B53="Deceased",(COUNTIFS(Death_and_Recovered!$B:$B,$A53,Death_and_Recovered!$E:$E,$B53,Death_and_Recovered!$I:$I,X$1)),"0")))))</f>
        <v>19</v>
      </c>
      <c r="Y53" s="29">
        <f>IF($B53="Confirmed",(COUNTIFS(Raw_Data!$C:$C,$A53,Raw_Data!$J:$J,Y$1)),(IF($B53="Recovered",(COUNTIFS(Death_and_Recovered!$B:$B,$A53,Death_and_Recovered!$E:$E,$B53,Death_and_Recovered!$I:$I,Y$1)),(IF($B53="Deceased",(COUNTIFS(Death_and_Recovered!$B:$B,$A53,Death_and_Recovered!$E:$E,$B53,Death_and_Recovered!$I:$I,Y$1)),"0")))))</f>
        <v>82</v>
      </c>
      <c r="Z53" s="29">
        <f>IF($B53="Confirmed",(COUNTIFS(Raw_Data!$C:$C,$A53,Raw_Data!$J:$J,Z$1)),(IF($B53="Recovered",(COUNTIFS(Death_and_Recovered!$B:$B,$A53,Death_and_Recovered!$E:$E,$B53,Death_and_Recovered!$I:$I,Z$1)),(IF($B53="Deceased",(COUNTIFS(Death_and_Recovered!$B:$B,$A53,Death_and_Recovered!$E:$E,$B53,Death_and_Recovered!$I:$I,Z$1)),"0")))))</f>
        <v>0</v>
      </c>
      <c r="AA53" s="29">
        <f>IF($B53="Confirmed",(COUNTIFS(Raw_Data!$C:$C,$A53,Raw_Data!$J:$J,AA$1)),(IF($B53="Recovered",(COUNTIFS(Death_and_Recovered!$B:$B,$A53,Death_and_Recovered!$E:$E,$B53,Death_and_Recovered!$I:$I,AA$1)),(IF($B53="Deceased",(COUNTIFS(Death_and_Recovered!$B:$B,$A53,Death_and_Recovered!$E:$E,$B53,Death_and_Recovered!$I:$I,AA$1)),"0")))))</f>
        <v>0</v>
      </c>
      <c r="AB53" s="29">
        <f>IF($B53="Confirmed",(COUNTIFS(Raw_Data!$C:$C,$A53,Raw_Data!$J:$J,AB$1)),(IF($B53="Recovered",(COUNTIFS(Death_and_Recovered!$B:$B,$A53,Death_and_Recovered!$E:$E,$B53,Death_and_Recovered!$I:$I,AB$1)),(IF($B53="Deceased",(COUNTIFS(Death_and_Recovered!$B:$B,$A53,Death_and_Recovered!$E:$E,$B53,Death_and_Recovered!$I:$I,AB$1)),"0")))))</f>
        <v>0</v>
      </c>
      <c r="AC53" s="29">
        <f>IF($B53="Confirmed",(COUNTIFS(Raw_Data!$C:$C,$A53,Raw_Data!$J:$J,AC$1)),(IF($B53="Recovered",(COUNTIFS(Death_and_Recovered!$B:$B,$A53,Death_and_Recovered!$E:$E,$B53,Death_and_Recovered!$I:$I,AC$1)),(IF($B53="Deceased",(COUNTIFS(Death_and_Recovered!$B:$B,$A53,Death_and_Recovered!$E:$E,$B53,Death_and_Recovered!$I:$I,AC$1)),"0")))))</f>
        <v>0</v>
      </c>
      <c r="AD53" s="29">
        <f>IF($B53="Confirmed",(COUNTIFS(Raw_Data!$C:$C,$A53,Raw_Data!$J:$J,AD$1)),(IF($B53="Recovered",(COUNTIFS(Death_and_Recovered!$B:$B,$A53,Death_and_Recovered!$E:$E,$B53,Death_and_Recovered!$I:$I,AD$1)),(IF($B53="Deceased",(COUNTIFS(Death_and_Recovered!$B:$B,$A53,Death_and_Recovered!$E:$E,$B53,Death_and_Recovered!$I:$I,AD$1)),"0")))))</f>
        <v>1</v>
      </c>
      <c r="AE53" s="29">
        <f>IF($B53="Confirmed",(COUNTIFS(Raw_Data!$C:$C,$A53,Raw_Data!$J:$J,AE$1)),(IF($B53="Recovered",(COUNTIFS(Death_and_Recovered!$B:$B,$A53,Death_and_Recovered!$E:$E,$B53,Death_and_Recovered!$I:$I,AE$1)),(IF($B53="Deceased",(COUNTIFS(Death_and_Recovered!$B:$B,$A53,Death_and_Recovered!$E:$E,$B53,Death_and_Recovered!$I:$I,AE$1)),"0")))))</f>
        <v>0</v>
      </c>
      <c r="AF53" s="29">
        <f>IF($B53="Confirmed",(COUNTIFS(Raw_Data!$C:$C,$A53,Raw_Data!$J:$J,AF$1)),(IF($B53="Recovered",(COUNTIFS(Death_and_Recovered!$B:$B,$A53,Death_and_Recovered!$E:$E,$B53,Death_and_Recovered!$I:$I,AF$1)),(IF($B53="Deceased",(COUNTIFS(Death_and_Recovered!$B:$B,$A53,Death_and_Recovered!$E:$E,$B53,Death_and_Recovered!$I:$I,AF$1)),"0")))))</f>
        <v>1</v>
      </c>
      <c r="AG53" s="29">
        <f>IF($B53="Confirmed",(COUNTIFS(Raw_Data!$C:$C,$A53,Raw_Data!$J:$J,AG$1)),(IF($B53="Recovered",(COUNTIFS(Death_and_Recovered!$B:$B,$A53,Death_and_Recovered!$E:$E,$B53,Death_and_Recovered!$I:$I,AG$1)),(IF($B53="Deceased",(COUNTIFS(Death_and_Recovered!$B:$B,$A53,Death_and_Recovered!$E:$E,$B53,Death_and_Recovered!$I:$I,AG$1)),"0")))))</f>
        <v>14</v>
      </c>
      <c r="AH53" s="29">
        <f>IF($B53="Confirmed",(COUNTIFS(Raw_Data!$C:$C,$A53,Raw_Data!$J:$J,AH$1)),(IF($B53="Recovered",(COUNTIFS(Death_and_Recovered!$B:$B,$A53,Death_and_Recovered!$E:$E,$B53,Death_and_Recovered!$I:$I,AH$1)),(IF($B53="Deceased",(COUNTIFS(Death_and_Recovered!$B:$B,$A53,Death_and_Recovered!$E:$E,$B53,Death_and_Recovered!$I:$I,AH$1)),"0")))))</f>
        <v>0</v>
      </c>
      <c r="AI53" s="29">
        <f>IF($B53="Confirmed",(COUNTIFS(Raw_Data!$C:$C,$A53,Raw_Data!$J:$J,AI$1)),(IF($B53="Recovered",(COUNTIFS(Death_and_Recovered!$B:$B,$A53,Death_and_Recovered!$E:$E,$B53,Death_and_Recovered!$I:$I,AI$1)),(IF($B53="Deceased",(COUNTIFS(Death_and_Recovered!$B:$B,$A53,Death_and_Recovered!$E:$E,$B53,Death_and_Recovered!$I:$I,AI$1)),"0")))))</f>
        <v>57</v>
      </c>
      <c r="AJ53" s="29">
        <f>IF($B53="Confirmed",(COUNTIFS(Raw_Data!$C:$C,$A53,Raw_Data!$J:$J,AJ$1)),(IF($B53="Recovered",(COUNTIFS(Death_and_Recovered!$B:$B,$A53,Death_and_Recovered!$E:$E,$B53,Death_and_Recovered!$I:$I,AJ$1)),(IF($B53="Deceased",(COUNTIFS(Death_and_Recovered!$B:$B,$A53,Death_and_Recovered!$E:$E,$B53,Death_and_Recovered!$I:$I,AJ$1)),"0")))))</f>
        <v>20</v>
      </c>
      <c r="AK53" s="29">
        <f>IF($B53="Confirmed",(COUNTIFS(Raw_Data!$C:$C,$A53,Raw_Data!$J:$J,AK$1)),(IF($B53="Recovered",(COUNTIFS(Death_and_Recovered!$B:$B,$A53,Death_and_Recovered!$E:$E,$B53,Death_and_Recovered!$I:$I,AK$1)),(IF($B53="Deceased",(COUNTIFS(Death_and_Recovered!$B:$B,$A53,Death_and_Recovered!$E:$E,$B53,Death_and_Recovered!$I:$I,AK$1)),"0")))))</f>
        <v>0</v>
      </c>
      <c r="AL53" s="29">
        <f>IF($B53="Confirmed",(COUNTIFS(Raw_Data!$C:$C,$A53,Raw_Data!$J:$J,AL$1)),(IF($B53="Recovered",(COUNTIFS(Death_and_Recovered!$B:$B,$A53,Death_and_Recovered!$E:$E,$B53,Death_and_Recovered!$I:$I,AL$1)),(IF($B53="Deceased",(COUNTIFS(Death_and_Recovered!$B:$B,$A53,Death_and_Recovered!$E:$E,$B53,Death_and_Recovered!$I:$I,AL$1)),"0")))))</f>
        <v>8</v>
      </c>
      <c r="AM53" s="29">
        <f>IF($B53="Confirmed",(COUNTIFS(Raw_Data!$C:$C,$A53,Raw_Data!$J:$J,AM$1)),(IF($B53="Recovered",(COUNTIFS(Death_and_Recovered!$B:$B,$A53,Death_and_Recovered!$E:$E,$B53,Death_and_Recovered!$I:$I,AM$1)),(IF($B53="Deceased",(COUNTIFS(Death_and_Recovered!$B:$B,$A53,Death_and_Recovered!$E:$E,$B53,Death_and_Recovered!$I:$I,AM$1)),"0")))))</f>
        <v>0</v>
      </c>
      <c r="AN53" s="29">
        <f>IF($B53="Confirmed",(COUNTIFS(Raw_Data!$C:$C,$A53,Raw_Data!$J:$J,AN$1)),(IF($B53="Recovered",(COUNTIFS(Death_and_Recovered!$B:$B,$A53,Death_and_Recovered!$E:$E,$B53,Death_and_Recovered!$I:$I,AN$1)),(IF($B53="Deceased",(COUNTIFS(Death_and_Recovered!$B:$B,$A53,Death_and_Recovered!$E:$E,$B53,Death_and_Recovered!$I:$I,AN$1)),"0")))))</f>
        <v>15</v>
      </c>
    </row>
    <row r="54" spans="1:40" ht="16.5" customHeight="1">
      <c r="A54" s="196">
        <v>43921</v>
      </c>
      <c r="B54" s="197" t="s">
        <v>51</v>
      </c>
      <c r="C54" s="179">
        <f t="shared" si="1"/>
        <v>15</v>
      </c>
      <c r="D54" s="29">
        <f>IF($B54="Confirmed",(COUNTIFS(Raw_Data!$C:$C,$A54,Raw_Data!$J:$J,D$1)),(IF($B54="Recovered",(COUNTIFS(Death_and_Recovered!$B:$B,$A54,Death_and_Recovered!$E:$E,$B54,Death_and_Recovered!$I:$I,D$1)),(IF($B54="Deceased",(COUNTIFS(Death_and_Recovered!$B:$B,$A54,Death_and_Recovered!$E:$E,$B54,Death_and_Recovered!$I:$I,D$1)),"0")))))</f>
        <v>0</v>
      </c>
      <c r="E54" s="29">
        <f>IF($B54="Confirmed",(COUNTIFS(Raw_Data!$C:$C,$A54,Raw_Data!$J:$J,E$1)),(IF($B54="Recovered",(COUNTIFS(Death_and_Recovered!$B:$B,$A54,Death_and_Recovered!$E:$E,$B54,Death_and_Recovered!$I:$I,E$1)),(IF($B54="Deceased",(COUNTIFS(Death_and_Recovered!$B:$B,$A54,Death_and_Recovered!$E:$E,$B54,Death_and_Recovered!$I:$I,E$1)),"0")))))</f>
        <v>0</v>
      </c>
      <c r="F54" s="29">
        <f>IF($B54="Confirmed",(COUNTIFS(Raw_Data!$C:$C,$A54,Raw_Data!$J:$J,F$1)),(IF($B54="Recovered",(COUNTIFS(Death_and_Recovered!$B:$B,$A54,Death_and_Recovered!$E:$E,$B54,Death_and_Recovered!$I:$I,F$1)),(IF($B54="Deceased",(COUNTIFS(Death_and_Recovered!$B:$B,$A54,Death_and_Recovered!$E:$E,$B54,Death_and_Recovered!$I:$I,F$1)),"0")))))</f>
        <v>0</v>
      </c>
      <c r="G54" s="29">
        <f>IF($B54="Confirmed",(COUNTIFS(Raw_Data!$C:$C,$A54,Raw_Data!$J:$J,G$1)),(IF($B54="Recovered",(COUNTIFS(Death_and_Recovered!$B:$B,$A54,Death_and_Recovered!$E:$E,$B54,Death_and_Recovered!$I:$I,G$1)),(IF($B54="Deceased",(COUNTIFS(Death_and_Recovered!$B:$B,$A54,Death_and_Recovered!$E:$E,$B54,Death_and_Recovered!$I:$I,G$1)),"0")))))</f>
        <v>0</v>
      </c>
      <c r="H54" s="29">
        <f>IF($B54="Confirmed",(COUNTIFS(Raw_Data!$C:$C,$A54,Raw_Data!$J:$J,H$1)),(IF($B54="Recovered",(COUNTIFS(Death_and_Recovered!$B:$B,$A54,Death_and_Recovered!$E:$E,$B54,Death_and_Recovered!$I:$I,H$1)),(IF($B54="Deceased",(COUNTIFS(Death_and_Recovered!$B:$B,$A54,Death_and_Recovered!$E:$E,$B54,Death_and_Recovered!$I:$I,H$1)),"0")))))</f>
        <v>0</v>
      </c>
      <c r="I54" s="29">
        <f>IF($B54="Confirmed",(COUNTIFS(Raw_Data!$C:$C,$A54,Raw_Data!$J:$J,I$1)),(IF($B54="Recovered",(COUNTIFS(Death_and_Recovered!$B:$B,$A54,Death_and_Recovered!$E:$E,$B54,Death_and_Recovered!$I:$I,I$1)),(IF($B54="Deceased",(COUNTIFS(Death_and_Recovered!$B:$B,$A54,Death_and_Recovered!$E:$E,$B54,Death_and_Recovered!$I:$I,I$1)),"0")))))</f>
        <v>0</v>
      </c>
      <c r="J54" s="29">
        <f>IF($B54="Confirmed",(COUNTIFS(Raw_Data!$C:$C,$A54,Raw_Data!$J:$J,J$1)),(IF($B54="Recovered",(COUNTIFS(Death_and_Recovered!$B:$B,$A54,Death_and_Recovered!$E:$E,$B54,Death_and_Recovered!$I:$I,J$1)),(IF($B54="Deceased",(COUNTIFS(Death_and_Recovered!$B:$B,$A54,Death_and_Recovered!$E:$E,$B54,Death_and_Recovered!$I:$I,J$1)),"0")))))</f>
        <v>2</v>
      </c>
      <c r="K54" s="29">
        <f>IF($B54="Confirmed",(COUNTIFS(Raw_Data!$C:$C,$A54,Raw_Data!$J:$J,K$1)),(IF($B54="Recovered",(COUNTIFS(Death_and_Recovered!$B:$B,$A54,Death_and_Recovered!$E:$E,$B54,Death_and_Recovered!$I:$I,K$1)),(IF($B54="Deceased",(COUNTIFS(Death_and_Recovered!$B:$B,$A54,Death_and_Recovered!$E:$E,$B54,Death_and_Recovered!$I:$I,K$1)),"0")))))</f>
        <v>0</v>
      </c>
      <c r="L54" s="29">
        <f>IF($B54="Confirmed",(COUNTIFS(Raw_Data!$C:$C,$A54,Raw_Data!$J:$J,L$1)),(IF($B54="Recovered",(COUNTIFS(Death_and_Recovered!$B:$B,$A54,Death_and_Recovered!$E:$E,$B54,Death_and_Recovered!$I:$I,L$1)),(IF($B54="Deceased",(COUNTIFS(Death_and_Recovered!$B:$B,$A54,Death_and_Recovered!$E:$E,$B54,Death_and_Recovered!$I:$I,L$1)),"0")))))</f>
        <v>0</v>
      </c>
      <c r="M54" s="29">
        <f>IF($B54="Confirmed",(COUNTIFS(Raw_Data!$C:$C,$A54,Raw_Data!$J:$J,M$1)),(IF($B54="Recovered",(COUNTIFS(Death_and_Recovered!$B:$B,$A54,Death_and_Recovered!$E:$E,$B54,Death_and_Recovered!$I:$I,M$1)),(IF($B54="Deceased",(COUNTIFS(Death_and_Recovered!$B:$B,$A54,Death_and_Recovered!$E:$E,$B54,Death_and_Recovered!$I:$I,M$1)),"0")))))</f>
        <v>0</v>
      </c>
      <c r="N54" s="29">
        <f>IF($B54="Confirmed",(COUNTIFS(Raw_Data!$C:$C,$A54,Raw_Data!$J:$J,N$1)),(IF($B54="Recovered",(COUNTIFS(Death_and_Recovered!$B:$B,$A54,Death_and_Recovered!$E:$E,$B54,Death_and_Recovered!$I:$I,N$1)),(IF($B54="Deceased",(COUNTIFS(Death_and_Recovered!$B:$B,$A54,Death_and_Recovered!$E:$E,$B54,Death_and_Recovered!$I:$I,N$1)),"0")))))</f>
        <v>0</v>
      </c>
      <c r="O54" s="29">
        <f>IF($B54="Confirmed",(COUNTIFS(Raw_Data!$C:$C,$A54,Raw_Data!$J:$J,O$1)),(IF($B54="Recovered",(COUNTIFS(Death_and_Recovered!$B:$B,$A54,Death_and_Recovered!$E:$E,$B54,Death_and_Recovered!$I:$I,O$1)),(IF($B54="Deceased",(COUNTIFS(Death_and_Recovered!$B:$B,$A54,Death_and_Recovered!$E:$E,$B54,Death_and_Recovered!$I:$I,O$1)),"0")))))</f>
        <v>2</v>
      </c>
      <c r="P54" s="198">
        <v>0</v>
      </c>
      <c r="Q54" s="29">
        <f>IF($B54="Confirmed",(COUNTIFS(Raw_Data!$C:$C,$A54,Raw_Data!$J:$J,Q$1)),(IF($B54="Recovered",(COUNTIFS(Death_and_Recovered!$B:$B,$A54,Death_and_Recovered!$E:$E,$B54,Death_and_Recovered!$I:$I,Q$1)),(IF($B54="Deceased",(COUNTIFS(Death_and_Recovered!$B:$B,$A54,Death_and_Recovered!$E:$E,$B54,Death_and_Recovered!$I:$I,Q$1)),"0")))))</f>
        <v>0</v>
      </c>
      <c r="R54" s="29">
        <f>IF($B54="Confirmed",(COUNTIFS(Raw_Data!$C:$C,$A54,Raw_Data!$J:$J,R$1)),(IF($B54="Recovered",(COUNTIFS(Death_and_Recovered!$B:$B,$A54,Death_and_Recovered!$E:$E,$B54,Death_and_Recovered!$I:$I,R$1)),(IF($B54="Deceased",(COUNTIFS(Death_and_Recovered!$B:$B,$A54,Death_and_Recovered!$E:$E,$B54,Death_and_Recovered!$I:$I,R$1)),"0")))))</f>
        <v>0</v>
      </c>
      <c r="S54" s="29">
        <f>IF($B54="Confirmed",(COUNTIFS(Raw_Data!$C:$C,$A54,Raw_Data!$J:$J,S$1)),(IF($B54="Recovered",(COUNTIFS(Death_and_Recovered!$B:$B,$A54,Death_and_Recovered!$E:$E,$B54,Death_and_Recovered!$I:$I,S$1)),(IF($B54="Deceased",(COUNTIFS(Death_and_Recovered!$B:$B,$A54,Death_and_Recovered!$E:$E,$B54,Death_and_Recovered!$I:$I,S$1)),"0")))))</f>
        <v>0</v>
      </c>
      <c r="T54" s="29">
        <f>IF($B54="Confirmed",(COUNTIFS(Raw_Data!$C:$C,$A54,Raw_Data!$J:$J,T$1)),(IF($B54="Recovered",(COUNTIFS(Death_and_Recovered!$B:$B,$A54,Death_and_Recovered!$E:$E,$B54,Death_and_Recovered!$I:$I,T$1)),(IF($B54="Deceased",(COUNTIFS(Death_and_Recovered!$B:$B,$A54,Death_and_Recovered!$E:$E,$B54,Death_and_Recovered!$I:$I,T$1)),"0")))))</f>
        <v>2</v>
      </c>
      <c r="U54" s="29">
        <f>IF($B54="Confirmed",(COUNTIFS(Raw_Data!$C:$C,$A54,Raw_Data!$J:$J,U$1)),(IF($B54="Recovered",(COUNTIFS(Death_and_Recovered!$B:$B,$A54,Death_and_Recovered!$E:$E,$B54,Death_and_Recovered!$I:$I,U$1)),(IF($B54="Deceased",(COUNTIFS(Death_and_Recovered!$B:$B,$A54,Death_and_Recovered!$E:$E,$B54,Death_and_Recovered!$I:$I,U$1)),"0")))))</f>
        <v>4</v>
      </c>
      <c r="V54" s="29">
        <f>IF($B54="Confirmed",(COUNTIFS(Raw_Data!$C:$C,$A54,Raw_Data!$J:$J,V$1)),(IF($B54="Recovered",(COUNTIFS(Death_and_Recovered!$B:$B,$A54,Death_and_Recovered!$E:$E,$B54,Death_and_Recovered!$I:$I,V$1)),(IF($B54="Deceased",(COUNTIFS(Death_and_Recovered!$B:$B,$A54,Death_and_Recovered!$E:$E,$B54,Death_and_Recovered!$I:$I,V$1)),"0")))))</f>
        <v>0</v>
      </c>
      <c r="W54" s="29">
        <f>IF($B54="Confirmed",(COUNTIFS(Raw_Data!$C:$C,$A54,Raw_Data!$J:$J,W$1)),(IF($B54="Recovered",(COUNTIFS(Death_and_Recovered!$B:$B,$A54,Death_and_Recovered!$E:$E,$B54,Death_and_Recovered!$I:$I,W$1)),(IF($B54="Deceased",(COUNTIFS(Death_and_Recovered!$B:$B,$A54,Death_and_Recovered!$E:$E,$B54,Death_and_Recovered!$I:$I,W$1)),"0")))))</f>
        <v>0</v>
      </c>
      <c r="X54" s="29">
        <f>IF($B54="Confirmed",(COUNTIFS(Raw_Data!$C:$C,$A54,Raw_Data!$J:$J,X$1)),(IF($B54="Recovered",(COUNTIFS(Death_and_Recovered!$B:$B,$A54,Death_and_Recovered!$E:$E,$B54,Death_and_Recovered!$I:$I,X$1)),(IF($B54="Deceased",(COUNTIFS(Death_and_Recovered!$B:$B,$A54,Death_and_Recovered!$E:$E,$B54,Death_and_Recovered!$I:$I,X$1)),"0")))))</f>
        <v>0</v>
      </c>
      <c r="Y54" s="29">
        <f>IF($B54="Confirmed",(COUNTIFS(Raw_Data!$C:$C,$A54,Raw_Data!$J:$J,Y$1)),(IF($B54="Recovered",(COUNTIFS(Death_and_Recovered!$B:$B,$A54,Death_and_Recovered!$E:$E,$B54,Death_and_Recovered!$I:$I,Y$1)),(IF($B54="Deceased",(COUNTIFS(Death_and_Recovered!$B:$B,$A54,Death_and_Recovered!$E:$E,$B54,Death_and_Recovered!$I:$I,Y$1)),"0")))))</f>
        <v>0</v>
      </c>
      <c r="Z54" s="29">
        <f>IF($B54="Confirmed",(COUNTIFS(Raw_Data!$C:$C,$A54,Raw_Data!$J:$J,Z$1)),(IF($B54="Recovered",(COUNTIFS(Death_and_Recovered!$B:$B,$A54,Death_and_Recovered!$E:$E,$B54,Death_and_Recovered!$I:$I,Z$1)),(IF($B54="Deceased",(COUNTIFS(Death_and_Recovered!$B:$B,$A54,Death_and_Recovered!$E:$E,$B54,Death_and_Recovered!$I:$I,Z$1)),"0")))))</f>
        <v>0</v>
      </c>
      <c r="AA54" s="29">
        <f>IF($B54="Confirmed",(COUNTIFS(Raw_Data!$C:$C,$A54,Raw_Data!$J:$J,AA$1)),(IF($B54="Recovered",(COUNTIFS(Death_and_Recovered!$B:$B,$A54,Death_and_Recovered!$E:$E,$B54,Death_and_Recovered!$I:$I,AA$1)),(IF($B54="Deceased",(COUNTIFS(Death_and_Recovered!$B:$B,$A54,Death_and_Recovered!$E:$E,$B54,Death_and_Recovered!$I:$I,AA$1)),"0")))))</f>
        <v>0</v>
      </c>
      <c r="AB54" s="29">
        <f>IF($B54="Confirmed",(COUNTIFS(Raw_Data!$C:$C,$A54,Raw_Data!$J:$J,AB$1)),(IF($B54="Recovered",(COUNTIFS(Death_and_Recovered!$B:$B,$A54,Death_and_Recovered!$E:$E,$B54,Death_and_Recovered!$I:$I,AB$1)),(IF($B54="Deceased",(COUNTIFS(Death_and_Recovered!$B:$B,$A54,Death_and_Recovered!$E:$E,$B54,Death_and_Recovered!$I:$I,AB$1)),"0")))))</f>
        <v>0</v>
      </c>
      <c r="AC54" s="29">
        <f>IF($B54="Confirmed",(COUNTIFS(Raw_Data!$C:$C,$A54,Raw_Data!$J:$J,AC$1)),(IF($B54="Recovered",(COUNTIFS(Death_and_Recovered!$B:$B,$A54,Death_and_Recovered!$E:$E,$B54,Death_and_Recovered!$I:$I,AC$1)),(IF($B54="Deceased",(COUNTIFS(Death_and_Recovered!$B:$B,$A54,Death_and_Recovered!$E:$E,$B54,Death_and_Recovered!$I:$I,AC$1)),"0")))))</f>
        <v>0</v>
      </c>
      <c r="AD54" s="29">
        <f>IF($B54="Confirmed",(COUNTIFS(Raw_Data!$C:$C,$A54,Raw_Data!$J:$J,AD$1)),(IF($B54="Recovered",(COUNTIFS(Death_and_Recovered!$B:$B,$A54,Death_and_Recovered!$E:$E,$B54,Death_and_Recovered!$I:$I,AD$1)),(IF($B54="Deceased",(COUNTIFS(Death_and_Recovered!$B:$B,$A54,Death_and_Recovered!$E:$E,$B54,Death_and_Recovered!$I:$I,AD$1)),"0")))))</f>
        <v>0</v>
      </c>
      <c r="AE54" s="29">
        <f>IF($B54="Confirmed",(COUNTIFS(Raw_Data!$C:$C,$A54,Raw_Data!$J:$J,AE$1)),(IF($B54="Recovered",(COUNTIFS(Death_and_Recovered!$B:$B,$A54,Death_and_Recovered!$E:$E,$B54,Death_and_Recovered!$I:$I,AE$1)),(IF($B54="Deceased",(COUNTIFS(Death_and_Recovered!$B:$B,$A54,Death_and_Recovered!$E:$E,$B54,Death_and_Recovered!$I:$I,AE$1)),"0")))))</f>
        <v>0</v>
      </c>
      <c r="AF54" s="29">
        <f>IF($B54="Confirmed",(COUNTIFS(Raw_Data!$C:$C,$A54,Raw_Data!$J:$J,AF$1)),(IF($B54="Recovered",(COUNTIFS(Death_and_Recovered!$B:$B,$A54,Death_and_Recovered!$E:$E,$B54,Death_and_Recovered!$I:$I,AF$1)),(IF($B54="Deceased",(COUNTIFS(Death_and_Recovered!$B:$B,$A54,Death_and_Recovered!$E:$E,$B54,Death_and_Recovered!$I:$I,AF$1)),"0")))))</f>
        <v>0</v>
      </c>
      <c r="AG54" s="29">
        <f>IF($B54="Confirmed",(COUNTIFS(Raw_Data!$C:$C,$A54,Raw_Data!$J:$J,AG$1)),(IF($B54="Recovered",(COUNTIFS(Death_and_Recovered!$B:$B,$A54,Death_and_Recovered!$E:$E,$B54,Death_and_Recovered!$I:$I,AG$1)),(IF($B54="Deceased",(COUNTIFS(Death_and_Recovered!$B:$B,$A54,Death_and_Recovered!$E:$E,$B54,Death_and_Recovered!$I:$I,AG$1)),"0")))))</f>
        <v>0</v>
      </c>
      <c r="AH54" s="29">
        <f>IF($B54="Confirmed",(COUNTIFS(Raw_Data!$C:$C,$A54,Raw_Data!$J:$J,AH$1)),(IF($B54="Recovered",(COUNTIFS(Death_and_Recovered!$B:$B,$A54,Death_and_Recovered!$E:$E,$B54,Death_and_Recovered!$I:$I,AH$1)),(IF($B54="Deceased",(COUNTIFS(Death_and_Recovered!$B:$B,$A54,Death_and_Recovered!$E:$E,$B54,Death_and_Recovered!$I:$I,AH$1)),"0")))))</f>
        <v>0</v>
      </c>
      <c r="AI54" s="29">
        <f>IF($B54="Confirmed",(COUNTIFS(Raw_Data!$C:$C,$A54,Raw_Data!$J:$J,AI$1)),(IF($B54="Recovered",(COUNTIFS(Death_and_Recovered!$B:$B,$A54,Death_and_Recovered!$E:$E,$B54,Death_and_Recovered!$I:$I,AI$1)),(IF($B54="Deceased",(COUNTIFS(Death_and_Recovered!$B:$B,$A54,Death_and_Recovered!$E:$E,$B54,Death_and_Recovered!$I:$I,AI$1)),"0")))))</f>
        <v>2</v>
      </c>
      <c r="AJ54" s="29">
        <f>IF($B54="Confirmed",(COUNTIFS(Raw_Data!$C:$C,$A54,Raw_Data!$J:$J,AJ$1)),(IF($B54="Recovered",(COUNTIFS(Death_and_Recovered!$B:$B,$A54,Death_and_Recovered!$E:$E,$B54,Death_and_Recovered!$I:$I,AJ$1)),(IF($B54="Deceased",(COUNTIFS(Death_and_Recovered!$B:$B,$A54,Death_and_Recovered!$E:$E,$B54,Death_and_Recovered!$I:$I,AJ$1)),"0")))))</f>
        <v>0</v>
      </c>
      <c r="AK54" s="29">
        <f>IF($B54="Confirmed",(COUNTIFS(Raw_Data!$C:$C,$A54,Raw_Data!$J:$J,AK$1)),(IF($B54="Recovered",(COUNTIFS(Death_and_Recovered!$B:$B,$A54,Death_and_Recovered!$E:$E,$B54,Death_and_Recovered!$I:$I,AK$1)),(IF($B54="Deceased",(COUNTIFS(Death_and_Recovered!$B:$B,$A54,Death_and_Recovered!$E:$E,$B54,Death_and_Recovered!$I:$I,AK$1)),"0")))))</f>
        <v>0</v>
      </c>
      <c r="AL54" s="29">
        <f>IF($B54="Confirmed",(COUNTIFS(Raw_Data!$C:$C,$A54,Raw_Data!$J:$J,AL$1)),(IF($B54="Recovered",(COUNTIFS(Death_and_Recovered!$B:$B,$A54,Death_and_Recovered!$E:$E,$B54,Death_and_Recovered!$I:$I,AL$1)),(IF($B54="Deceased",(COUNTIFS(Death_and_Recovered!$B:$B,$A54,Death_and_Recovered!$E:$E,$B54,Death_and_Recovered!$I:$I,AL$1)),"0")))))</f>
        <v>0</v>
      </c>
      <c r="AM54" s="29">
        <f>IF($B54="Confirmed",(COUNTIFS(Raw_Data!$C:$C,$A54,Raw_Data!$J:$J,AM$1)),(IF($B54="Recovered",(COUNTIFS(Death_and_Recovered!$B:$B,$A54,Death_and_Recovered!$E:$E,$B54,Death_and_Recovered!$I:$I,AM$1)),(IF($B54="Deceased",(COUNTIFS(Death_and_Recovered!$B:$B,$A54,Death_and_Recovered!$E:$E,$B54,Death_and_Recovered!$I:$I,AM$1)),"0")))))</f>
        <v>0</v>
      </c>
      <c r="AN54" s="29">
        <f>IF($B54="Confirmed",(COUNTIFS(Raw_Data!$C:$C,$A54,Raw_Data!$J:$J,AN$1)),(IF($B54="Recovered",(COUNTIFS(Death_and_Recovered!$B:$B,$A54,Death_and_Recovered!$E:$E,$B54,Death_and_Recovered!$I:$I,AN$1)),(IF($B54="Deceased",(COUNTIFS(Death_and_Recovered!$B:$B,$A54,Death_and_Recovered!$E:$E,$B54,Death_and_Recovered!$I:$I,AN$1)),"0")))))</f>
        <v>3</v>
      </c>
    </row>
    <row r="55" spans="1:40" ht="16.5" customHeight="1">
      <c r="A55" s="196">
        <v>43921</v>
      </c>
      <c r="B55" s="197" t="s">
        <v>42</v>
      </c>
      <c r="C55" s="179">
        <f t="shared" si="1"/>
        <v>6</v>
      </c>
      <c r="D55" s="29">
        <f>IF($B55="Confirmed",(COUNTIFS(Raw_Data!$C:$C,$A55,Raw_Data!$J:$J,D$1)),(IF($B55="Recovered",(COUNTIFS(Death_and_Recovered!$B:$B,$A55,Death_and_Recovered!$E:$E,$B55,Death_and_Recovered!$I:$I,D$1)),(IF($B55="Deceased",(COUNTIFS(Death_and_Recovered!$B:$B,$A55,Death_and_Recovered!$E:$E,$B55,Death_and_Recovered!$I:$I,D$1)),"0")))))</f>
        <v>0</v>
      </c>
      <c r="E55" s="29">
        <f>IF($B55="Confirmed",(COUNTIFS(Raw_Data!$C:$C,$A55,Raw_Data!$J:$J,E$1)),(IF($B55="Recovered",(COUNTIFS(Death_and_Recovered!$B:$B,$A55,Death_and_Recovered!$E:$E,$B55,Death_and_Recovered!$I:$I,E$1)),(IF($B55="Deceased",(COUNTIFS(Death_and_Recovered!$B:$B,$A55,Death_and_Recovered!$E:$E,$B55,Death_and_Recovered!$I:$I,E$1)),"0")))))</f>
        <v>0</v>
      </c>
      <c r="F55" s="29">
        <f>IF($B55="Confirmed",(COUNTIFS(Raw_Data!$C:$C,$A55,Raw_Data!$J:$J,F$1)),(IF($B55="Recovered",(COUNTIFS(Death_and_Recovered!$B:$B,$A55,Death_and_Recovered!$E:$E,$B55,Death_and_Recovered!$I:$I,F$1)),(IF($B55="Deceased",(COUNTIFS(Death_and_Recovered!$B:$B,$A55,Death_and_Recovered!$E:$E,$B55,Death_and_Recovered!$I:$I,F$1)),"0")))))</f>
        <v>0</v>
      </c>
      <c r="G55" s="29">
        <f>IF($B55="Confirmed",(COUNTIFS(Raw_Data!$C:$C,$A55,Raw_Data!$J:$J,G$1)),(IF($B55="Recovered",(COUNTIFS(Death_and_Recovered!$B:$B,$A55,Death_and_Recovered!$E:$E,$B55,Death_and_Recovered!$I:$I,G$1)),(IF($B55="Deceased",(COUNTIFS(Death_and_Recovered!$B:$B,$A55,Death_and_Recovered!$E:$E,$B55,Death_and_Recovered!$I:$I,G$1)),"0")))))</f>
        <v>0</v>
      </c>
      <c r="H55" s="29">
        <f>IF($B55="Confirmed",(COUNTIFS(Raw_Data!$C:$C,$A55,Raw_Data!$J:$J,H$1)),(IF($B55="Recovered",(COUNTIFS(Death_and_Recovered!$B:$B,$A55,Death_and_Recovered!$E:$E,$B55,Death_and_Recovered!$I:$I,H$1)),(IF($B55="Deceased",(COUNTIFS(Death_and_Recovered!$B:$B,$A55,Death_and_Recovered!$E:$E,$B55,Death_and_Recovered!$I:$I,H$1)),"0")))))</f>
        <v>0</v>
      </c>
      <c r="I55" s="29">
        <f>IF($B55="Confirmed",(COUNTIFS(Raw_Data!$C:$C,$A55,Raw_Data!$J:$J,I$1)),(IF($B55="Recovered",(COUNTIFS(Death_and_Recovered!$B:$B,$A55,Death_and_Recovered!$E:$E,$B55,Death_and_Recovered!$I:$I,I$1)),(IF($B55="Deceased",(COUNTIFS(Death_and_Recovered!$B:$B,$A55,Death_and_Recovered!$E:$E,$B55,Death_and_Recovered!$I:$I,I$1)),"0")))))</f>
        <v>0</v>
      </c>
      <c r="J55" s="29">
        <f>IF($B55="Confirmed",(COUNTIFS(Raw_Data!$C:$C,$A55,Raw_Data!$J:$J,J$1)),(IF($B55="Recovered",(COUNTIFS(Death_and_Recovered!$B:$B,$A55,Death_and_Recovered!$E:$E,$B55,Death_and_Recovered!$I:$I,J$1)),(IF($B55="Deceased",(COUNTIFS(Death_and_Recovered!$B:$B,$A55,Death_and_Recovered!$E:$E,$B55,Death_and_Recovered!$I:$I,J$1)),"0")))))</f>
        <v>0</v>
      </c>
      <c r="K55" s="29">
        <f>IF($B55="Confirmed",(COUNTIFS(Raw_Data!$C:$C,$A55,Raw_Data!$J:$J,K$1)),(IF($B55="Recovered",(COUNTIFS(Death_and_Recovered!$B:$B,$A55,Death_and_Recovered!$E:$E,$B55,Death_and_Recovered!$I:$I,K$1)),(IF($B55="Deceased",(COUNTIFS(Death_and_Recovered!$B:$B,$A55,Death_and_Recovered!$E:$E,$B55,Death_and_Recovered!$I:$I,K$1)),"0")))))</f>
        <v>0</v>
      </c>
      <c r="L55" s="29">
        <f>IF($B55="Confirmed",(COUNTIFS(Raw_Data!$C:$C,$A55,Raw_Data!$J:$J,L$1)),(IF($B55="Recovered",(COUNTIFS(Death_and_Recovered!$B:$B,$A55,Death_and_Recovered!$E:$E,$B55,Death_and_Recovered!$I:$I,L$1)),(IF($B55="Deceased",(COUNTIFS(Death_and_Recovered!$B:$B,$A55,Death_and_Recovered!$E:$E,$B55,Death_and_Recovered!$I:$I,L$1)),"0")))))</f>
        <v>0</v>
      </c>
      <c r="M55" s="29">
        <f>IF($B55="Confirmed",(COUNTIFS(Raw_Data!$C:$C,$A55,Raw_Data!$J:$J,M$1)),(IF($B55="Recovered",(COUNTIFS(Death_and_Recovered!$B:$B,$A55,Death_and_Recovered!$E:$E,$B55,Death_and_Recovered!$I:$I,M$1)),(IF($B55="Deceased",(COUNTIFS(Death_and_Recovered!$B:$B,$A55,Death_and_Recovered!$E:$E,$B55,Death_and_Recovered!$I:$I,M$1)),"0")))))</f>
        <v>0</v>
      </c>
      <c r="N55" s="29">
        <f>IF($B55="Confirmed",(COUNTIFS(Raw_Data!$C:$C,$A55,Raw_Data!$J:$J,N$1)),(IF($B55="Recovered",(COUNTIFS(Death_and_Recovered!$B:$B,$A55,Death_and_Recovered!$E:$E,$B55,Death_and_Recovered!$I:$I,N$1)),(IF($B55="Deceased",(COUNTIFS(Death_and_Recovered!$B:$B,$A55,Death_and_Recovered!$E:$E,$B55,Death_and_Recovered!$I:$I,N$1)),"0")))))</f>
        <v>0</v>
      </c>
      <c r="O55" s="29">
        <f>IF($B55="Confirmed",(COUNTIFS(Raw_Data!$C:$C,$A55,Raw_Data!$J:$J,O$1)),(IF($B55="Recovered",(COUNTIFS(Death_and_Recovered!$B:$B,$A55,Death_and_Recovered!$E:$E,$B55,Death_and_Recovered!$I:$I,O$1)),(IF($B55="Deceased",(COUNTIFS(Death_and_Recovered!$B:$B,$A55,Death_and_Recovered!$E:$E,$B55,Death_and_Recovered!$I:$I,O$1)),"0")))))</f>
        <v>0</v>
      </c>
      <c r="P55" s="29">
        <f>IF($B55="Confirmed",(COUNTIFS(Raw_Data!$C:$C,$A55,Raw_Data!$J:$J,P$1)),(IF($B55="Recovered",(COUNTIFS(Death_and_Recovered!$B:$B,$A55,Death_and_Recovered!$E:$E,$B55,Death_and_Recovered!$I:$I,P$1)),(IF($B55="Deceased",(COUNTIFS(Death_and_Recovered!$B:$B,$A55,Death_and_Recovered!$E:$E,$B55,Death_and_Recovered!$I:$I,P$1)),"0")))))</f>
        <v>0</v>
      </c>
      <c r="Q55" s="29">
        <f>IF($B55="Confirmed",(COUNTIFS(Raw_Data!$C:$C,$A55,Raw_Data!$J:$J,Q$1)),(IF($B55="Recovered",(COUNTIFS(Death_and_Recovered!$B:$B,$A55,Death_and_Recovered!$E:$E,$B55,Death_and_Recovered!$I:$I,Q$1)),(IF($B55="Deceased",(COUNTIFS(Death_and_Recovered!$B:$B,$A55,Death_and_Recovered!$E:$E,$B55,Death_and_Recovered!$I:$I,Q$1)),"0")))))</f>
        <v>0</v>
      </c>
      <c r="R55" s="29">
        <f>IF($B55="Confirmed",(COUNTIFS(Raw_Data!$C:$C,$A55,Raw_Data!$J:$J,R$1)),(IF($B55="Recovered",(COUNTIFS(Death_and_Recovered!$B:$B,$A55,Death_and_Recovered!$E:$E,$B55,Death_and_Recovered!$I:$I,R$1)),(IF($B55="Deceased",(COUNTIFS(Death_and_Recovered!$B:$B,$A55,Death_and_Recovered!$E:$E,$B55,Death_and_Recovered!$I:$I,R$1)),"0")))))</f>
        <v>1</v>
      </c>
      <c r="S55" s="29">
        <f>IF($B55="Confirmed",(COUNTIFS(Raw_Data!$C:$C,$A55,Raw_Data!$J:$J,S$1)),(IF($B55="Recovered",(COUNTIFS(Death_and_Recovered!$B:$B,$A55,Death_and_Recovered!$E:$E,$B55,Death_and_Recovered!$I:$I,S$1)),(IF($B55="Deceased",(COUNTIFS(Death_and_Recovered!$B:$B,$A55,Death_and_Recovered!$E:$E,$B55,Death_and_Recovered!$I:$I,S$1)),"0")))))</f>
        <v>0</v>
      </c>
      <c r="T55" s="29">
        <f>IF($B55="Confirmed",(COUNTIFS(Raw_Data!$C:$C,$A55,Raw_Data!$J:$J,T$1)),(IF($B55="Recovered",(COUNTIFS(Death_and_Recovered!$B:$B,$A55,Death_and_Recovered!$E:$E,$B55,Death_and_Recovered!$I:$I,T$1)),(IF($B55="Deceased",(COUNTIFS(Death_and_Recovered!$B:$B,$A55,Death_and_Recovered!$E:$E,$B55,Death_and_Recovered!$I:$I,T$1)),"0")))))</f>
        <v>0</v>
      </c>
      <c r="U55" s="29">
        <f>IF($B55="Confirmed",(COUNTIFS(Raw_Data!$C:$C,$A55,Raw_Data!$J:$J,U$1)),(IF($B55="Recovered",(COUNTIFS(Death_and_Recovered!$B:$B,$A55,Death_and_Recovered!$E:$E,$B55,Death_and_Recovered!$I:$I,U$1)),(IF($B55="Deceased",(COUNTIFS(Death_and_Recovered!$B:$B,$A55,Death_and_Recovered!$E:$E,$B55,Death_and_Recovered!$I:$I,U$1)),"0")))))</f>
        <v>1</v>
      </c>
      <c r="V55" s="29">
        <f>IF($B55="Confirmed",(COUNTIFS(Raw_Data!$C:$C,$A55,Raw_Data!$J:$J,V$1)),(IF($B55="Recovered",(COUNTIFS(Death_and_Recovered!$B:$B,$A55,Death_and_Recovered!$E:$E,$B55,Death_and_Recovered!$I:$I,V$1)),(IF($B55="Deceased",(COUNTIFS(Death_and_Recovered!$B:$B,$A55,Death_and_Recovered!$E:$E,$B55,Death_and_Recovered!$I:$I,V$1)),"0")))))</f>
        <v>0</v>
      </c>
      <c r="W55" s="29">
        <f>IF($B55="Confirmed",(COUNTIFS(Raw_Data!$C:$C,$A55,Raw_Data!$J:$J,W$1)),(IF($B55="Recovered",(COUNTIFS(Death_and_Recovered!$B:$B,$A55,Death_and_Recovered!$E:$E,$B55,Death_and_Recovered!$I:$I,W$1)),(IF($B55="Deceased",(COUNTIFS(Death_and_Recovered!$B:$B,$A55,Death_and_Recovered!$E:$E,$B55,Death_and_Recovered!$I:$I,W$1)),"0")))))</f>
        <v>0</v>
      </c>
      <c r="X55" s="29">
        <f>IF($B55="Confirmed",(COUNTIFS(Raw_Data!$C:$C,$A55,Raw_Data!$J:$J,X$1)),(IF($B55="Recovered",(COUNTIFS(Death_and_Recovered!$B:$B,$A55,Death_and_Recovered!$E:$E,$B55,Death_and_Recovered!$I:$I,X$1)),(IF($B55="Deceased",(COUNTIFS(Death_and_Recovered!$B:$B,$A55,Death_and_Recovered!$E:$E,$B55,Death_and_Recovered!$I:$I,X$1)),"0")))))</f>
        <v>1</v>
      </c>
      <c r="Y55" s="29">
        <f>IF($B55="Confirmed",(COUNTIFS(Raw_Data!$C:$C,$A55,Raw_Data!$J:$J,Y$1)),(IF($B55="Recovered",(COUNTIFS(Death_and_Recovered!$B:$B,$A55,Death_and_Recovered!$E:$E,$B55,Death_and_Recovered!$I:$I,Y$1)),(IF($B55="Deceased",(COUNTIFS(Death_and_Recovered!$B:$B,$A55,Death_and_Recovered!$E:$E,$B55,Death_and_Recovered!$I:$I,Y$1)),"0")))))</f>
        <v>1</v>
      </c>
      <c r="Z55" s="29">
        <f>IF($B55="Confirmed",(COUNTIFS(Raw_Data!$C:$C,$A55,Raw_Data!$J:$J,Z$1)),(IF($B55="Recovered",(COUNTIFS(Death_and_Recovered!$B:$B,$A55,Death_and_Recovered!$E:$E,$B55,Death_and_Recovered!$I:$I,Z$1)),(IF($B55="Deceased",(COUNTIFS(Death_and_Recovered!$B:$B,$A55,Death_and_Recovered!$E:$E,$B55,Death_and_Recovered!$I:$I,Z$1)),"0")))))</f>
        <v>0</v>
      </c>
      <c r="AA55" s="29">
        <f>IF($B55="Confirmed",(COUNTIFS(Raw_Data!$C:$C,$A55,Raw_Data!$J:$J,AA$1)),(IF($B55="Recovered",(COUNTIFS(Death_and_Recovered!$B:$B,$A55,Death_and_Recovered!$E:$E,$B55,Death_and_Recovered!$I:$I,AA$1)),(IF($B55="Deceased",(COUNTIFS(Death_and_Recovered!$B:$B,$A55,Death_and_Recovered!$E:$E,$B55,Death_and_Recovered!$I:$I,AA$1)),"0")))))</f>
        <v>0</v>
      </c>
      <c r="AB55" s="29">
        <f>IF($B55="Confirmed",(COUNTIFS(Raw_Data!$C:$C,$A55,Raw_Data!$J:$J,AB$1)),(IF($B55="Recovered",(COUNTIFS(Death_and_Recovered!$B:$B,$A55,Death_and_Recovered!$E:$E,$B55,Death_and_Recovered!$I:$I,AB$1)),(IF($B55="Deceased",(COUNTIFS(Death_and_Recovered!$B:$B,$A55,Death_and_Recovered!$E:$E,$B55,Death_and_Recovered!$I:$I,AB$1)),"0")))))</f>
        <v>0</v>
      </c>
      <c r="AC55" s="29">
        <f>IF($B55="Confirmed",(COUNTIFS(Raw_Data!$C:$C,$A55,Raw_Data!$J:$J,AC$1)),(IF($B55="Recovered",(COUNTIFS(Death_and_Recovered!$B:$B,$A55,Death_and_Recovered!$E:$E,$B55,Death_and_Recovered!$I:$I,AC$1)),(IF($B55="Deceased",(COUNTIFS(Death_and_Recovered!$B:$B,$A55,Death_and_Recovered!$E:$E,$B55,Death_and_Recovered!$I:$I,AC$1)),"0")))))</f>
        <v>0</v>
      </c>
      <c r="AD55" s="29">
        <f>IF($B55="Confirmed",(COUNTIFS(Raw_Data!$C:$C,$A55,Raw_Data!$J:$J,AD$1)),(IF($B55="Recovered",(COUNTIFS(Death_and_Recovered!$B:$B,$A55,Death_and_Recovered!$E:$E,$B55,Death_and_Recovered!$I:$I,AD$1)),(IF($B55="Deceased",(COUNTIFS(Death_and_Recovered!$B:$B,$A55,Death_and_Recovered!$E:$E,$B55,Death_and_Recovered!$I:$I,AD$1)),"0")))))</f>
        <v>0</v>
      </c>
      <c r="AE55" s="29">
        <f>IF($B55="Confirmed",(COUNTIFS(Raw_Data!$C:$C,$A55,Raw_Data!$J:$J,AE$1)),(IF($B55="Recovered",(COUNTIFS(Death_and_Recovered!$B:$B,$A55,Death_and_Recovered!$E:$E,$B55,Death_and_Recovered!$I:$I,AE$1)),(IF($B55="Deceased",(COUNTIFS(Death_and_Recovered!$B:$B,$A55,Death_and_Recovered!$E:$E,$B55,Death_and_Recovered!$I:$I,AE$1)),"0")))))</f>
        <v>0</v>
      </c>
      <c r="AF55" s="29">
        <f>IF($B55="Confirmed",(COUNTIFS(Raw_Data!$C:$C,$A55,Raw_Data!$J:$J,AF$1)),(IF($B55="Recovered",(COUNTIFS(Death_and_Recovered!$B:$B,$A55,Death_and_Recovered!$E:$E,$B55,Death_and_Recovered!$I:$I,AF$1)),(IF($B55="Deceased",(COUNTIFS(Death_and_Recovered!$B:$B,$A55,Death_and_Recovered!$E:$E,$B55,Death_and_Recovered!$I:$I,AF$1)),"0")))))</f>
        <v>1</v>
      </c>
      <c r="AG55" s="29">
        <f>IF($B55="Confirmed",(COUNTIFS(Raw_Data!$C:$C,$A55,Raw_Data!$J:$J,AG$1)),(IF($B55="Recovered",(COUNTIFS(Death_and_Recovered!$B:$B,$A55,Death_and_Recovered!$E:$E,$B55,Death_and_Recovered!$I:$I,AG$1)),(IF($B55="Deceased",(COUNTIFS(Death_and_Recovered!$B:$B,$A55,Death_and_Recovered!$E:$E,$B55,Death_and_Recovered!$I:$I,AG$1)),"0")))))</f>
        <v>0</v>
      </c>
      <c r="AH55" s="29">
        <f>IF($B55="Confirmed",(COUNTIFS(Raw_Data!$C:$C,$A55,Raw_Data!$J:$J,AH$1)),(IF($B55="Recovered",(COUNTIFS(Death_and_Recovered!$B:$B,$A55,Death_and_Recovered!$E:$E,$B55,Death_and_Recovered!$I:$I,AH$1)),(IF($B55="Deceased",(COUNTIFS(Death_and_Recovered!$B:$B,$A55,Death_and_Recovered!$E:$E,$B55,Death_and_Recovered!$I:$I,AH$1)),"0")))))</f>
        <v>0</v>
      </c>
      <c r="AI55" s="29">
        <f>IF($B55="Confirmed",(COUNTIFS(Raw_Data!$C:$C,$A55,Raw_Data!$J:$J,AI$1)),(IF($B55="Recovered",(COUNTIFS(Death_and_Recovered!$B:$B,$A55,Death_and_Recovered!$E:$E,$B55,Death_and_Recovered!$I:$I,AI$1)),(IF($B55="Deceased",(COUNTIFS(Death_and_Recovered!$B:$B,$A55,Death_and_Recovered!$E:$E,$B55,Death_and_Recovered!$I:$I,AI$1)),"0")))))</f>
        <v>0</v>
      </c>
      <c r="AJ55" s="29">
        <f>IF($B55="Confirmed",(COUNTIFS(Raw_Data!$C:$C,$A55,Raw_Data!$J:$J,AJ$1)),(IF($B55="Recovered",(COUNTIFS(Death_and_Recovered!$B:$B,$A55,Death_and_Recovered!$E:$E,$B55,Death_and_Recovered!$I:$I,AJ$1)),(IF($B55="Deceased",(COUNTIFS(Death_and_Recovered!$B:$B,$A55,Death_and_Recovered!$E:$E,$B55,Death_and_Recovered!$I:$I,AJ$1)),"0")))))</f>
        <v>0</v>
      </c>
      <c r="AK55" s="29">
        <f>IF($B55="Confirmed",(COUNTIFS(Raw_Data!$C:$C,$A55,Raw_Data!$J:$J,AK$1)),(IF($B55="Recovered",(COUNTIFS(Death_and_Recovered!$B:$B,$A55,Death_and_Recovered!$E:$E,$B55,Death_and_Recovered!$I:$I,AK$1)),(IF($B55="Deceased",(COUNTIFS(Death_and_Recovered!$B:$B,$A55,Death_and_Recovered!$E:$E,$B55,Death_and_Recovered!$I:$I,AK$1)),"0")))))</f>
        <v>0</v>
      </c>
      <c r="AL55" s="29">
        <f>IF($B55="Confirmed",(COUNTIFS(Raw_Data!$C:$C,$A55,Raw_Data!$J:$J,AL$1)),(IF($B55="Recovered",(COUNTIFS(Death_and_Recovered!$B:$B,$A55,Death_and_Recovered!$E:$E,$B55,Death_and_Recovered!$I:$I,AL$1)),(IF($B55="Deceased",(COUNTIFS(Death_and_Recovered!$B:$B,$A55,Death_and_Recovered!$E:$E,$B55,Death_and_Recovered!$I:$I,AL$1)),"0")))))</f>
        <v>0</v>
      </c>
      <c r="AM55" s="29">
        <f>IF($B55="Confirmed",(COUNTIFS(Raw_Data!$C:$C,$A55,Raw_Data!$J:$J,AM$1)),(IF($B55="Recovered",(COUNTIFS(Death_and_Recovered!$B:$B,$A55,Death_and_Recovered!$E:$E,$B55,Death_and_Recovered!$I:$I,AM$1)),(IF($B55="Deceased",(COUNTIFS(Death_and_Recovered!$B:$B,$A55,Death_and_Recovered!$E:$E,$B55,Death_and_Recovered!$I:$I,AM$1)),"0")))))</f>
        <v>0</v>
      </c>
      <c r="AN55" s="29">
        <f>IF($B55="Confirmed",(COUNTIFS(Raw_Data!$C:$C,$A55,Raw_Data!$J:$J,AN$1)),(IF($B55="Recovered",(COUNTIFS(Death_and_Recovered!$B:$B,$A55,Death_and_Recovered!$E:$E,$B55,Death_and_Recovered!$I:$I,AN$1)),(IF($B55="Deceased",(COUNTIFS(Death_and_Recovered!$B:$B,$A55,Death_and_Recovered!$E:$E,$B55,Death_and_Recovered!$I:$I,AN$1)),"0")))))</f>
        <v>1</v>
      </c>
    </row>
    <row r="56" spans="1:40" ht="16.5" customHeight="1">
      <c r="A56" s="210">
        <v>43922</v>
      </c>
      <c r="B56" s="197" t="s">
        <v>161</v>
      </c>
      <c r="C56" s="179">
        <f t="shared" si="1"/>
        <v>424</v>
      </c>
      <c r="D56" s="29">
        <f>IF($B56="Confirmed",(COUNTIFS(Raw_Data!$C:$C,$A56,Raw_Data!$J:$J,D$1)),(IF($B56="Recovered",(COUNTIFS(Death_and_Recovered!$B:$B,$A56,Death_and_Recovered!$E:$E,$B56,Death_and_Recovered!$I:$I,D$1)),(IF($B56="Deceased",(COUNTIFS(Death_and_Recovered!$B:$B,$A56,Death_and_Recovered!$E:$E,$B56,Death_and_Recovered!$I:$I,D$1)),"0")))))</f>
        <v>0</v>
      </c>
      <c r="E56" s="29">
        <f>IF($B56="Confirmed",(COUNTIFS(Raw_Data!$C:$C,$A56,Raw_Data!$J:$J,E$1)),(IF($B56="Recovered",(COUNTIFS(Death_and_Recovered!$B:$B,$A56,Death_and_Recovered!$E:$E,$B56,Death_and_Recovered!$I:$I,E$1)),(IF($B56="Deceased",(COUNTIFS(Death_and_Recovered!$B:$B,$A56,Death_and_Recovered!$E:$E,$B56,Death_and_Recovered!$I:$I,E$1)),"0")))))</f>
        <v>67</v>
      </c>
      <c r="F56" s="29">
        <f>IF($B56="Confirmed",(COUNTIFS(Raw_Data!$C:$C,$A56,Raw_Data!$J:$J,F$1)),(IF($B56="Recovered",(COUNTIFS(Death_and_Recovered!$B:$B,$A56,Death_and_Recovered!$E:$E,$B56,Death_and_Recovered!$I:$I,F$1)),(IF($B56="Deceased",(COUNTIFS(Death_and_Recovered!$B:$B,$A56,Death_and_Recovered!$E:$E,$B56,Death_and_Recovered!$I:$I,F$1)),"0")))))</f>
        <v>0</v>
      </c>
      <c r="G56" s="29">
        <f>IF($B56="Confirmed",(COUNTIFS(Raw_Data!$C:$C,$A56,Raw_Data!$J:$J,G$1)),(IF($B56="Recovered",(COUNTIFS(Death_and_Recovered!$B:$B,$A56,Death_and_Recovered!$E:$E,$B56,Death_and_Recovered!$I:$I,G$1)),(IF($B56="Deceased",(COUNTIFS(Death_and_Recovered!$B:$B,$A56,Death_and_Recovered!$E:$E,$B56,Death_and_Recovered!$I:$I,G$1)),"0")))))</f>
        <v>15</v>
      </c>
      <c r="H56" s="29">
        <f>IF($B56="Confirmed",(COUNTIFS(Raw_Data!$C:$C,$A56,Raw_Data!$J:$J,H$1)),(IF($B56="Recovered",(COUNTIFS(Death_and_Recovered!$B:$B,$A56,Death_and_Recovered!$E:$E,$B56,Death_and_Recovered!$I:$I,H$1)),(IF($B56="Deceased",(COUNTIFS(Death_and_Recovered!$B:$B,$A56,Death_and_Recovered!$E:$E,$B56,Death_and_Recovered!$I:$I,H$1)),"0")))))</f>
        <v>3</v>
      </c>
      <c r="I56" s="29">
        <f>IF($B56="Confirmed",(COUNTIFS(Raw_Data!$C:$C,$A56,Raw_Data!$J:$J,I$1)),(IF($B56="Recovered",(COUNTIFS(Death_and_Recovered!$B:$B,$A56,Death_and_Recovered!$E:$E,$B56,Death_and_Recovered!$I:$I,I$1)),(IF($B56="Deceased",(COUNTIFS(Death_and_Recovered!$B:$B,$A56,Death_and_Recovered!$E:$E,$B56,Death_and_Recovered!$I:$I,I$1)),"0")))))</f>
        <v>2</v>
      </c>
      <c r="J56" s="29">
        <f>IF($B56="Confirmed",(COUNTIFS(Raw_Data!$C:$C,$A56,Raw_Data!$J:$J,J$1)),(IF($B56="Recovered",(COUNTIFS(Death_and_Recovered!$B:$B,$A56,Death_and_Recovered!$E:$E,$B56,Death_and_Recovered!$I:$I,J$1)),(IF($B56="Deceased",(COUNTIFS(Death_and_Recovered!$B:$B,$A56,Death_and_Recovered!$E:$E,$B56,Death_and_Recovered!$I:$I,J$1)),"0")))))</f>
        <v>0</v>
      </c>
      <c r="K56" s="29">
        <f>IF($B56="Confirmed",(COUNTIFS(Raw_Data!$C:$C,$A56,Raw_Data!$J:$J,K$1)),(IF($B56="Recovered",(COUNTIFS(Death_and_Recovered!$B:$B,$A56,Death_and_Recovered!$E:$E,$B56,Death_and_Recovered!$I:$I,K$1)),(IF($B56="Deceased",(COUNTIFS(Death_and_Recovered!$B:$B,$A56,Death_and_Recovered!$E:$E,$B56,Death_and_Recovered!$I:$I,K$1)),"0")))))</f>
        <v>0</v>
      </c>
      <c r="L56" s="29">
        <f>IF($B56="Confirmed",(COUNTIFS(Raw_Data!$C:$C,$A56,Raw_Data!$J:$J,L$1)),(IF($B56="Recovered",(COUNTIFS(Death_and_Recovered!$B:$B,$A56,Death_and_Recovered!$E:$E,$B56,Death_and_Recovered!$I:$I,L$1)),(IF($B56="Deceased",(COUNTIFS(Death_and_Recovered!$B:$B,$A56,Death_and_Recovered!$E:$E,$B56,Death_and_Recovered!$I:$I,L$1)),"0")))))</f>
        <v>0</v>
      </c>
      <c r="M56" s="29">
        <f>IF($B56="Confirmed",(COUNTIFS(Raw_Data!$C:$C,$A56,Raw_Data!$J:$J,M$1)),(IF($B56="Recovered",(COUNTIFS(Death_and_Recovered!$B:$B,$A56,Death_and_Recovered!$E:$E,$B56,Death_and_Recovered!$I:$I,M$1)),(IF($B56="Deceased",(COUNTIFS(Death_and_Recovered!$B:$B,$A56,Death_and_Recovered!$E:$E,$B56,Death_and_Recovered!$I:$I,M$1)),"0")))))</f>
        <v>32</v>
      </c>
      <c r="N56" s="29">
        <f>IF($B56="Confirmed",(COUNTIFS(Raw_Data!$C:$C,$A56,Raw_Data!$J:$J,N$1)),(IF($B56="Recovered",(COUNTIFS(Death_and_Recovered!$B:$B,$A56,Death_and_Recovered!$E:$E,$B56,Death_and_Recovered!$I:$I,N$1)),(IF($B56="Deceased",(COUNTIFS(Death_and_Recovered!$B:$B,$A56,Death_and_Recovered!$E:$E,$B56,Death_and_Recovered!$I:$I,N$1)),"0")))))</f>
        <v>0</v>
      </c>
      <c r="O56" s="29">
        <f>IF($B56="Confirmed",(COUNTIFS(Raw_Data!$C:$C,$A56,Raw_Data!$J:$J,O$1)),(IF($B56="Recovered",(COUNTIFS(Death_and_Recovered!$B:$B,$A56,Death_and_Recovered!$E:$E,$B56,Death_and_Recovered!$I:$I,O$1)),(IF($B56="Deceased",(COUNTIFS(Death_and_Recovered!$B:$B,$A56,Death_and_Recovered!$E:$E,$B56,Death_and_Recovered!$I:$I,O$1)),"0")))))</f>
        <v>13</v>
      </c>
      <c r="P56" s="29">
        <f>IF($B56="Confirmed",(COUNTIFS(Raw_Data!$C:$C,$A56,Raw_Data!$J:$J,P$1)),(IF($B56="Recovered",(COUNTIFS(Death_and_Recovered!$B:$B,$A56,Death_and_Recovered!$E:$E,$B56,Death_and_Recovered!$I:$I,P$1)),(IF($B56="Deceased",(COUNTIFS(Death_and_Recovered!$B:$B,$A56,Death_and_Recovered!$E:$E,$B56,Death_and_Recovered!$I:$I,P$1)),"0")))))</f>
        <v>0</v>
      </c>
      <c r="Q56" s="29">
        <f>IF($B56="Confirmed",(COUNTIFS(Raw_Data!$C:$C,$A56,Raw_Data!$J:$J,Q$1)),(IF($B56="Recovered",(COUNTIFS(Death_and_Recovered!$B:$B,$A56,Death_and_Recovered!$E:$E,$B56,Death_and_Recovered!$I:$I,Q$1)),(IF($B56="Deceased",(COUNTIFS(Death_and_Recovered!$B:$B,$A56,Death_and_Recovered!$E:$E,$B56,Death_and_Recovered!$I:$I,Q$1)),"0")))))</f>
        <v>0</v>
      </c>
      <c r="R56" s="29">
        <f>IF($B56="Confirmed",(COUNTIFS(Raw_Data!$C:$C,$A56,Raw_Data!$J:$J,R$1)),(IF($B56="Recovered",(COUNTIFS(Death_and_Recovered!$B:$B,$A56,Death_and_Recovered!$E:$E,$B56,Death_and_Recovered!$I:$I,R$1)),(IF($B56="Deceased",(COUNTIFS(Death_and_Recovered!$B:$B,$A56,Death_and_Recovered!$E:$E,$B56,Death_and_Recovered!$I:$I,R$1)),"0")))))</f>
        <v>7</v>
      </c>
      <c r="S56" s="29">
        <f>IF($B56="Confirmed",(COUNTIFS(Raw_Data!$C:$C,$A56,Raw_Data!$J:$J,S$1)),(IF($B56="Recovered",(COUNTIFS(Death_and_Recovered!$B:$B,$A56,Death_and_Recovered!$E:$E,$B56,Death_and_Recovered!$I:$I,S$1)),(IF($B56="Deceased",(COUNTIFS(Death_and_Recovered!$B:$B,$A56,Death_and_Recovered!$E:$E,$B56,Death_and_Recovered!$I:$I,S$1)),"0")))))</f>
        <v>0</v>
      </c>
      <c r="T56" s="29">
        <f>IF($B56="Confirmed",(COUNTIFS(Raw_Data!$C:$C,$A56,Raw_Data!$J:$J,T$1)),(IF($B56="Recovered",(COUNTIFS(Death_and_Recovered!$B:$B,$A56,Death_and_Recovered!$E:$E,$B56,Death_and_Recovered!$I:$I,T$1)),(IF($B56="Deceased",(COUNTIFS(Death_and_Recovered!$B:$B,$A56,Death_and_Recovered!$E:$E,$B56,Death_and_Recovered!$I:$I,T$1)),"0")))))</f>
        <v>9</v>
      </c>
      <c r="U56" s="29">
        <f>IF($B56="Confirmed",(COUNTIFS(Raw_Data!$C:$C,$A56,Raw_Data!$J:$J,U$1)),(IF($B56="Recovered",(COUNTIFS(Death_and_Recovered!$B:$B,$A56,Death_and_Recovered!$E:$E,$B56,Death_and_Recovered!$I:$I,U$1)),(IF($B56="Deceased",(COUNTIFS(Death_and_Recovered!$B:$B,$A56,Death_and_Recovered!$E:$E,$B56,Death_and_Recovered!$I:$I,U$1)),"0")))))</f>
        <v>24</v>
      </c>
      <c r="V56" s="29">
        <f>IF($B56="Confirmed",(COUNTIFS(Raw_Data!$C:$C,$A56,Raw_Data!$J:$J,V$1)),(IF($B56="Recovered",(COUNTIFS(Death_and_Recovered!$B:$B,$A56,Death_and_Recovered!$E:$E,$B56,Death_and_Recovered!$I:$I,V$1)),(IF($B56="Deceased",(COUNTIFS(Death_and_Recovered!$B:$B,$A56,Death_and_Recovered!$E:$E,$B56,Death_and_Recovered!$I:$I,V$1)),"0")))))</f>
        <v>0</v>
      </c>
      <c r="W56" s="29">
        <f>IF($B56="Confirmed",(COUNTIFS(Raw_Data!$C:$C,$A56,Raw_Data!$J:$J,W$1)),(IF($B56="Recovered",(COUNTIFS(Death_and_Recovered!$B:$B,$A56,Death_and_Recovered!$E:$E,$B56,Death_and_Recovered!$I:$I,W$1)),(IF($B56="Deceased",(COUNTIFS(Death_and_Recovered!$B:$B,$A56,Death_and_Recovered!$E:$E,$B56,Death_and_Recovered!$I:$I,W$1)),"0")))))</f>
        <v>0</v>
      </c>
      <c r="X56" s="29">
        <f>IF($B56="Confirmed",(COUNTIFS(Raw_Data!$C:$C,$A56,Raw_Data!$J:$J,X$1)),(IF($B56="Recovered",(COUNTIFS(Death_and_Recovered!$B:$B,$A56,Death_and_Recovered!$E:$E,$B56,Death_and_Recovered!$I:$I,X$1)),(IF($B56="Deceased",(COUNTIFS(Death_and_Recovered!$B:$B,$A56,Death_and_Recovered!$E:$E,$B56,Death_and_Recovered!$I:$I,X$1)),"0")))))</f>
        <v>32</v>
      </c>
      <c r="Y56" s="29">
        <f>IF($B56="Confirmed",(COUNTIFS(Raw_Data!$C:$C,$A56,Raw_Data!$J:$J,Y$1)),(IF($B56="Recovered",(COUNTIFS(Death_and_Recovered!$B:$B,$A56,Death_and_Recovered!$E:$E,$B56,Death_and_Recovered!$I:$I,Y$1)),(IF($B56="Deceased",(COUNTIFS(Death_and_Recovered!$B:$B,$A56,Death_and_Recovered!$E:$E,$B56,Death_and_Recovered!$I:$I,Y$1)),"0")))))</f>
        <v>33</v>
      </c>
      <c r="Z56" s="29">
        <f>IF($B56="Confirmed",(COUNTIFS(Raw_Data!$C:$C,$A56,Raw_Data!$J:$J,Z$1)),(IF($B56="Recovered",(COUNTIFS(Death_and_Recovered!$B:$B,$A56,Death_and_Recovered!$E:$E,$B56,Death_and_Recovered!$I:$I,Z$1)),(IF($B56="Deceased",(COUNTIFS(Death_and_Recovered!$B:$B,$A56,Death_and_Recovered!$E:$E,$B56,Death_and_Recovered!$I:$I,Z$1)),"0")))))</f>
        <v>0</v>
      </c>
      <c r="AA56" s="29">
        <f>IF($B56="Confirmed",(COUNTIFS(Raw_Data!$C:$C,$A56,Raw_Data!$J:$J,AA$1)),(IF($B56="Recovered",(COUNTIFS(Death_and_Recovered!$B:$B,$A56,Death_and_Recovered!$E:$E,$B56,Death_and_Recovered!$I:$I,AA$1)),(IF($B56="Deceased",(COUNTIFS(Death_and_Recovered!$B:$B,$A56,Death_and_Recovered!$E:$E,$B56,Death_and_Recovered!$I:$I,AA$1)),"0")))))</f>
        <v>0</v>
      </c>
      <c r="AB56" s="29">
        <f>IF($B56="Confirmed",(COUNTIFS(Raw_Data!$C:$C,$A56,Raw_Data!$J:$J,AB$1)),(IF($B56="Recovered",(COUNTIFS(Death_and_Recovered!$B:$B,$A56,Death_and_Recovered!$E:$E,$B56,Death_and_Recovered!$I:$I,AB$1)),(IF($B56="Deceased",(COUNTIFS(Death_and_Recovered!$B:$B,$A56,Death_and_Recovered!$E:$E,$B56,Death_and_Recovered!$I:$I,AB$1)),"0")))))</f>
        <v>0</v>
      </c>
      <c r="AC56" s="29">
        <f>IF($B56="Confirmed",(COUNTIFS(Raw_Data!$C:$C,$A56,Raw_Data!$J:$J,AC$1)),(IF($B56="Recovered",(COUNTIFS(Death_and_Recovered!$B:$B,$A56,Death_and_Recovered!$E:$E,$B56,Death_and_Recovered!$I:$I,AC$1)),(IF($B56="Deceased",(COUNTIFS(Death_and_Recovered!$B:$B,$A56,Death_and_Recovered!$E:$E,$B56,Death_and_Recovered!$I:$I,AC$1)),"0")))))</f>
        <v>0</v>
      </c>
      <c r="AD56" s="29">
        <f>IF($B56="Confirmed",(COUNTIFS(Raw_Data!$C:$C,$A56,Raw_Data!$J:$J,AD$1)),(IF($B56="Recovered",(COUNTIFS(Death_and_Recovered!$B:$B,$A56,Death_and_Recovered!$E:$E,$B56,Death_and_Recovered!$I:$I,AD$1)),(IF($B56="Deceased",(COUNTIFS(Death_and_Recovered!$B:$B,$A56,Death_and_Recovered!$E:$E,$B56,Death_and_Recovered!$I:$I,AD$1)),"0")))))</f>
        <v>1</v>
      </c>
      <c r="AE56" s="29">
        <f>IF($B56="Confirmed",(COUNTIFS(Raw_Data!$C:$C,$A56,Raw_Data!$J:$J,AE$1)),(IF($B56="Recovered",(COUNTIFS(Death_and_Recovered!$B:$B,$A56,Death_and_Recovered!$E:$E,$B56,Death_and_Recovered!$I:$I,AE$1)),(IF($B56="Deceased",(COUNTIFS(Death_and_Recovered!$B:$B,$A56,Death_and_Recovered!$E:$E,$B56,Death_and_Recovered!$I:$I,AE$1)),"0")))))</f>
        <v>2</v>
      </c>
      <c r="AF56" s="29">
        <f>IF($B56="Confirmed",(COUNTIFS(Raw_Data!$C:$C,$A56,Raw_Data!$J:$J,AF$1)),(IF($B56="Recovered",(COUNTIFS(Death_and_Recovered!$B:$B,$A56,Death_and_Recovered!$E:$E,$B56,Death_and_Recovered!$I:$I,AF$1)),(IF($B56="Deceased",(COUNTIFS(Death_and_Recovered!$B:$B,$A56,Death_and_Recovered!$E:$E,$B56,Death_and_Recovered!$I:$I,AF$1)),"0")))))</f>
        <v>4</v>
      </c>
      <c r="AG56" s="29">
        <f>IF($B56="Confirmed",(COUNTIFS(Raw_Data!$C:$C,$A56,Raw_Data!$J:$J,AG$1)),(IF($B56="Recovered",(COUNTIFS(Death_and_Recovered!$B:$B,$A56,Death_and_Recovered!$E:$E,$B56,Death_and_Recovered!$I:$I,AG$1)),(IF($B56="Deceased",(COUNTIFS(Death_and_Recovered!$B:$B,$A56,Death_and_Recovered!$E:$E,$B56,Death_and_Recovered!$I:$I,AG$1)),"0")))))</f>
        <v>27</v>
      </c>
      <c r="AH56" s="29">
        <f>IF($B56="Confirmed",(COUNTIFS(Raw_Data!$C:$C,$A56,Raw_Data!$J:$J,AH$1)),(IF($B56="Recovered",(COUNTIFS(Death_and_Recovered!$B:$B,$A56,Death_and_Recovered!$E:$E,$B56,Death_and_Recovered!$I:$I,AH$1)),(IF($B56="Deceased",(COUNTIFS(Death_and_Recovered!$B:$B,$A56,Death_and_Recovered!$E:$E,$B56,Death_and_Recovered!$I:$I,AH$1)),"0")))))</f>
        <v>0</v>
      </c>
      <c r="AI56" s="29">
        <f>IF($B56="Confirmed",(COUNTIFS(Raw_Data!$C:$C,$A56,Raw_Data!$J:$J,AI$1)),(IF($B56="Recovered",(COUNTIFS(Death_and_Recovered!$B:$B,$A56,Death_and_Recovered!$E:$E,$B56,Death_and_Recovered!$I:$I,AI$1)),(IF($B56="Deceased",(COUNTIFS(Death_and_Recovered!$B:$B,$A56,Death_and_Recovered!$E:$E,$B56,Death_and_Recovered!$I:$I,AI$1)),"0")))))</f>
        <v>110</v>
      </c>
      <c r="AJ56" s="29">
        <f>IF($B56="Confirmed",(COUNTIFS(Raw_Data!$C:$C,$A56,Raw_Data!$J:$J,AJ$1)),(IF($B56="Recovered",(COUNTIFS(Death_and_Recovered!$B:$B,$A56,Death_and_Recovered!$E:$E,$B56,Death_and_Recovered!$I:$I,AJ$1)),(IF($B56="Deceased",(COUNTIFS(Death_and_Recovered!$B:$B,$A56,Death_and_Recovered!$E:$E,$B56,Death_and_Recovered!$I:$I,AJ$1)),"0")))))</f>
        <v>30</v>
      </c>
      <c r="AK56" s="29">
        <f>IF($B56="Confirmed",(COUNTIFS(Raw_Data!$C:$C,$A56,Raw_Data!$J:$J,AK$1)),(IF($B56="Recovered",(COUNTIFS(Death_and_Recovered!$B:$B,$A56,Death_and_Recovered!$E:$E,$B56,Death_and_Recovered!$I:$I,AK$1)),(IF($B56="Deceased",(COUNTIFS(Death_and_Recovered!$B:$B,$A56,Death_and_Recovered!$E:$E,$B56,Death_and_Recovered!$I:$I,AK$1)),"0")))))</f>
        <v>0</v>
      </c>
      <c r="AL56" s="29">
        <f>IF($B56="Confirmed",(COUNTIFS(Raw_Data!$C:$C,$A56,Raw_Data!$J:$J,AL$1)),(IF($B56="Recovered",(COUNTIFS(Death_and_Recovered!$B:$B,$A56,Death_and_Recovered!$E:$E,$B56,Death_and_Recovered!$I:$I,AL$1)),(IF($B56="Deceased",(COUNTIFS(Death_and_Recovered!$B:$B,$A56,Death_and_Recovered!$E:$E,$B56,Death_and_Recovered!$I:$I,AL$1)),"0")))))</f>
        <v>13</v>
      </c>
      <c r="AM56" s="29">
        <f>IF($B56="Confirmed",(COUNTIFS(Raw_Data!$C:$C,$A56,Raw_Data!$J:$J,AM$1)),(IF($B56="Recovered",(COUNTIFS(Death_and_Recovered!$B:$B,$A56,Death_and_Recovered!$E:$E,$B56,Death_and_Recovered!$I:$I,AM$1)),(IF($B56="Deceased",(COUNTIFS(Death_and_Recovered!$B:$B,$A56,Death_and_Recovered!$E:$E,$B56,Death_and_Recovered!$I:$I,AM$1)),"0")))))</f>
        <v>0</v>
      </c>
      <c r="AN56" s="29">
        <f>IF($B56="Confirmed",(COUNTIFS(Raw_Data!$C:$C,$A56,Raw_Data!$J:$J,AN$1)),(IF($B56="Recovered",(COUNTIFS(Death_and_Recovered!$B:$B,$A56,Death_and_Recovered!$E:$E,$B56,Death_and_Recovered!$I:$I,AN$1)),(IF($B56="Deceased",(COUNTIFS(Death_and_Recovered!$B:$B,$A56,Death_and_Recovered!$E:$E,$B56,Death_and_Recovered!$I:$I,AN$1)),"0")))))</f>
        <v>0</v>
      </c>
    </row>
    <row r="57" spans="1:40" ht="16.5" customHeight="1">
      <c r="A57" s="210">
        <v>43922</v>
      </c>
      <c r="B57" s="197" t="s">
        <v>51</v>
      </c>
      <c r="C57" s="179">
        <f t="shared" si="1"/>
        <v>16</v>
      </c>
      <c r="D57" s="29">
        <f>IF($B57="Confirmed",(COUNTIFS(Raw_Data!$C:$C,$A57,Raw_Data!$J:$J,D$1)),(IF($B57="Recovered",(COUNTIFS(Death_and_Recovered!$B:$B,$A57,Death_and_Recovered!$E:$E,$B57,Death_and_Recovered!$I:$I,D$1)),(IF($B57="Deceased",(COUNTIFS(Death_and_Recovered!$B:$B,$A57,Death_and_Recovered!$E:$E,$B57,Death_and_Recovered!$I:$I,D$1)),"0")))))</f>
        <v>0</v>
      </c>
      <c r="E57" s="29">
        <f>IF($B57="Confirmed",(COUNTIFS(Raw_Data!$C:$C,$A57,Raw_Data!$J:$J,E$1)),(IF($B57="Recovered",(COUNTIFS(Death_and_Recovered!$B:$B,$A57,Death_and_Recovered!$E:$E,$B57,Death_and_Recovered!$I:$I,E$1)),(IF($B57="Deceased",(COUNTIFS(Death_and_Recovered!$B:$B,$A57,Death_and_Recovered!$E:$E,$B57,Death_and_Recovered!$I:$I,E$1)),"0")))))</f>
        <v>1</v>
      </c>
      <c r="F57" s="29">
        <f>IF($B57="Confirmed",(COUNTIFS(Raw_Data!$C:$C,$A57,Raw_Data!$J:$J,F$1)),(IF($B57="Recovered",(COUNTIFS(Death_and_Recovered!$B:$B,$A57,Death_and_Recovered!$E:$E,$B57,Death_and_Recovered!$I:$I,F$1)),(IF($B57="Deceased",(COUNTIFS(Death_and_Recovered!$B:$B,$A57,Death_and_Recovered!$E:$E,$B57,Death_and_Recovered!$I:$I,F$1)),"0")))))</f>
        <v>0</v>
      </c>
      <c r="G57" s="29">
        <f>IF($B57="Confirmed",(COUNTIFS(Raw_Data!$C:$C,$A57,Raw_Data!$J:$J,G$1)),(IF($B57="Recovered",(COUNTIFS(Death_and_Recovered!$B:$B,$A57,Death_and_Recovered!$E:$E,$B57,Death_and_Recovered!$I:$I,G$1)),(IF($B57="Deceased",(COUNTIFS(Death_and_Recovered!$B:$B,$A57,Death_and_Recovered!$E:$E,$B57,Death_and_Recovered!$I:$I,G$1)),"0")))))</f>
        <v>0</v>
      </c>
      <c r="H57" s="29">
        <f>IF($B57="Confirmed",(COUNTIFS(Raw_Data!$C:$C,$A57,Raw_Data!$J:$J,H$1)),(IF($B57="Recovered",(COUNTIFS(Death_and_Recovered!$B:$B,$A57,Death_and_Recovered!$E:$E,$B57,Death_and_Recovered!$I:$I,H$1)),(IF($B57="Deceased",(COUNTIFS(Death_and_Recovered!$B:$B,$A57,Death_and_Recovered!$E:$E,$B57,Death_and_Recovered!$I:$I,H$1)),"0")))))</f>
        <v>0</v>
      </c>
      <c r="I57" s="29">
        <f>IF($B57="Confirmed",(COUNTIFS(Raw_Data!$C:$C,$A57,Raw_Data!$J:$J,I$1)),(IF($B57="Recovered",(COUNTIFS(Death_and_Recovered!$B:$B,$A57,Death_and_Recovered!$E:$E,$B57,Death_and_Recovered!$I:$I,I$1)),(IF($B57="Deceased",(COUNTIFS(Death_and_Recovered!$B:$B,$A57,Death_and_Recovered!$E:$E,$B57,Death_and_Recovered!$I:$I,I$1)),"0")))))</f>
        <v>0</v>
      </c>
      <c r="J57" s="29">
        <f>IF($B57="Confirmed",(COUNTIFS(Raw_Data!$C:$C,$A57,Raw_Data!$J:$J,J$1)),(IF($B57="Recovered",(COUNTIFS(Death_and_Recovered!$B:$B,$A57,Death_and_Recovered!$E:$E,$B57,Death_and_Recovered!$I:$I,J$1)),(IF($B57="Deceased",(COUNTIFS(Death_and_Recovered!$B:$B,$A57,Death_and_Recovered!$E:$E,$B57,Death_and_Recovered!$I:$I,J$1)),"0")))))</f>
        <v>0</v>
      </c>
      <c r="K57" s="29">
        <f>IF($B57="Confirmed",(COUNTIFS(Raw_Data!$C:$C,$A57,Raw_Data!$J:$J,K$1)),(IF($B57="Recovered",(COUNTIFS(Death_and_Recovered!$B:$B,$A57,Death_and_Recovered!$E:$E,$B57,Death_and_Recovered!$I:$I,K$1)),(IF($B57="Deceased",(COUNTIFS(Death_and_Recovered!$B:$B,$A57,Death_and_Recovered!$E:$E,$B57,Death_and_Recovered!$I:$I,K$1)),"0")))))</f>
        <v>0</v>
      </c>
      <c r="L57" s="29">
        <f>IF($B57="Confirmed",(COUNTIFS(Raw_Data!$C:$C,$A57,Raw_Data!$J:$J,L$1)),(IF($B57="Recovered",(COUNTIFS(Death_and_Recovered!$B:$B,$A57,Death_and_Recovered!$E:$E,$B57,Death_and_Recovered!$I:$I,L$1)),(IF($B57="Deceased",(COUNTIFS(Death_and_Recovered!$B:$B,$A57,Death_and_Recovered!$E:$E,$B57,Death_and_Recovered!$I:$I,L$1)),"0")))))</f>
        <v>0</v>
      </c>
      <c r="M57" s="29">
        <f>IF($B57="Confirmed",(COUNTIFS(Raw_Data!$C:$C,$A57,Raw_Data!$J:$J,M$1)),(IF($B57="Recovered",(COUNTIFS(Death_and_Recovered!$B:$B,$A57,Death_and_Recovered!$E:$E,$B57,Death_and_Recovered!$I:$I,M$1)),(IF($B57="Deceased",(COUNTIFS(Death_and_Recovered!$B:$B,$A57,Death_and_Recovered!$E:$E,$B57,Death_and_Recovered!$I:$I,M$1)),"0")))))</f>
        <v>0</v>
      </c>
      <c r="N57" s="29">
        <f>IF($B57="Confirmed",(COUNTIFS(Raw_Data!$C:$C,$A57,Raw_Data!$J:$J,N$1)),(IF($B57="Recovered",(COUNTIFS(Death_and_Recovered!$B:$B,$A57,Death_and_Recovered!$E:$E,$B57,Death_and_Recovered!$I:$I,N$1)),(IF($B57="Deceased",(COUNTIFS(Death_and_Recovered!$B:$B,$A57,Death_and_Recovered!$E:$E,$B57,Death_and_Recovered!$I:$I,N$1)),"0")))))</f>
        <v>0</v>
      </c>
      <c r="O57" s="29">
        <f>IF($B57="Confirmed",(COUNTIFS(Raw_Data!$C:$C,$A57,Raw_Data!$J:$J,O$1)),(IF($B57="Recovered",(COUNTIFS(Death_and_Recovered!$B:$B,$A57,Death_and_Recovered!$E:$E,$B57,Death_and_Recovered!$I:$I,O$1)),(IF($B57="Deceased",(COUNTIFS(Death_and_Recovered!$B:$B,$A57,Death_and_Recovered!$E:$E,$B57,Death_and_Recovered!$I:$I,O$1)),"0")))))</f>
        <v>0</v>
      </c>
      <c r="P57" s="198">
        <v>10</v>
      </c>
      <c r="Q57" s="29">
        <f>IF($B57="Confirmed",(COUNTIFS(Raw_Data!$C:$C,$A57,Raw_Data!$J:$J,Q$1)),(IF($B57="Recovered",(COUNTIFS(Death_and_Recovered!$B:$B,$A57,Death_and_Recovered!$E:$E,$B57,Death_and_Recovered!$I:$I,Q$1)),(IF($B57="Deceased",(COUNTIFS(Death_and_Recovered!$B:$B,$A57,Death_and_Recovered!$E:$E,$B57,Death_and_Recovered!$I:$I,Q$1)),"0")))))</f>
        <v>0</v>
      </c>
      <c r="R57" s="29">
        <f>IF($B57="Confirmed",(COUNTIFS(Raw_Data!$C:$C,$A57,Raw_Data!$J:$J,R$1)),(IF($B57="Recovered",(COUNTIFS(Death_and_Recovered!$B:$B,$A57,Death_and_Recovered!$E:$E,$B57,Death_and_Recovered!$I:$I,R$1)),(IF($B57="Deceased",(COUNTIFS(Death_and_Recovered!$B:$B,$A57,Death_and_Recovered!$E:$E,$B57,Death_and_Recovered!$I:$I,R$1)),"0")))))</f>
        <v>1</v>
      </c>
      <c r="S57" s="29">
        <f>IF($B57="Confirmed",(COUNTIFS(Raw_Data!$C:$C,$A57,Raw_Data!$J:$J,S$1)),(IF($B57="Recovered",(COUNTIFS(Death_and_Recovered!$B:$B,$A57,Death_and_Recovered!$E:$E,$B57,Death_and_Recovered!$I:$I,S$1)),(IF($B57="Deceased",(COUNTIFS(Death_and_Recovered!$B:$B,$A57,Death_and_Recovered!$E:$E,$B57,Death_and_Recovered!$I:$I,S$1)),"0")))))</f>
        <v>0</v>
      </c>
      <c r="T57" s="29">
        <f>IF($B57="Confirmed",(COUNTIFS(Raw_Data!$C:$C,$A57,Raw_Data!$J:$J,T$1)),(IF($B57="Recovered",(COUNTIFS(Death_and_Recovered!$B:$B,$A57,Death_and_Recovered!$E:$E,$B57,Death_and_Recovered!$I:$I,T$1)),(IF($B57="Deceased",(COUNTIFS(Death_and_Recovered!$B:$B,$A57,Death_and_Recovered!$E:$E,$B57,Death_and_Recovered!$I:$I,T$1)),"0")))))</f>
        <v>1</v>
      </c>
      <c r="U57" s="29">
        <f>IF($B57="Confirmed",(COUNTIFS(Raw_Data!$C:$C,$A57,Raw_Data!$J:$J,U$1)),(IF($B57="Recovered",(COUNTIFS(Death_and_Recovered!$B:$B,$A57,Death_and_Recovered!$E:$E,$B57,Death_and_Recovered!$I:$I,U$1)),(IF($B57="Deceased",(COUNTIFS(Death_and_Recovered!$B:$B,$A57,Death_and_Recovered!$E:$E,$B57,Death_and_Recovered!$I:$I,U$1)),"0")))))</f>
        <v>2</v>
      </c>
      <c r="V57" s="29">
        <f>IF($B57="Confirmed",(COUNTIFS(Raw_Data!$C:$C,$A57,Raw_Data!$J:$J,V$1)),(IF($B57="Recovered",(COUNTIFS(Death_and_Recovered!$B:$B,$A57,Death_and_Recovered!$E:$E,$B57,Death_and_Recovered!$I:$I,V$1)),(IF($B57="Deceased",(COUNTIFS(Death_and_Recovered!$B:$B,$A57,Death_and_Recovered!$E:$E,$B57,Death_and_Recovered!$I:$I,V$1)),"0")))))</f>
        <v>0</v>
      </c>
      <c r="W57" s="29">
        <f>IF($B57="Confirmed",(COUNTIFS(Raw_Data!$C:$C,$A57,Raw_Data!$J:$J,W$1)),(IF($B57="Recovered",(COUNTIFS(Death_and_Recovered!$B:$B,$A57,Death_and_Recovered!$E:$E,$B57,Death_and_Recovered!$I:$I,W$1)),(IF($B57="Deceased",(COUNTIFS(Death_and_Recovered!$B:$B,$A57,Death_and_Recovered!$E:$E,$B57,Death_and_Recovered!$I:$I,W$1)),"0")))))</f>
        <v>0</v>
      </c>
      <c r="X57" s="29">
        <f>IF($B57="Confirmed",(COUNTIFS(Raw_Data!$C:$C,$A57,Raw_Data!$J:$J,X$1)),(IF($B57="Recovered",(COUNTIFS(Death_and_Recovered!$B:$B,$A57,Death_and_Recovered!$E:$E,$B57,Death_and_Recovered!$I:$I,X$1)),(IF($B57="Deceased",(COUNTIFS(Death_and_Recovered!$B:$B,$A57,Death_and_Recovered!$E:$E,$B57,Death_and_Recovered!$I:$I,X$1)),"0")))))</f>
        <v>0</v>
      </c>
      <c r="Y57" s="29">
        <f>IF($B57="Confirmed",(COUNTIFS(Raw_Data!$C:$C,$A57,Raw_Data!$J:$J,Y$1)),(IF($B57="Recovered",(COUNTIFS(Death_and_Recovered!$B:$B,$A57,Death_and_Recovered!$E:$E,$B57,Death_and_Recovered!$I:$I,Y$1)),(IF($B57="Deceased",(COUNTIFS(Death_and_Recovered!$B:$B,$A57,Death_and_Recovered!$E:$E,$B57,Death_and_Recovered!$I:$I,Y$1)),"0")))))</f>
        <v>0</v>
      </c>
      <c r="Z57" s="29">
        <f>IF($B57="Confirmed",(COUNTIFS(Raw_Data!$C:$C,$A57,Raw_Data!$J:$J,Z$1)),(IF($B57="Recovered",(COUNTIFS(Death_and_Recovered!$B:$B,$A57,Death_and_Recovered!$E:$E,$B57,Death_and_Recovered!$I:$I,Z$1)),(IF($B57="Deceased",(COUNTIFS(Death_and_Recovered!$B:$B,$A57,Death_and_Recovered!$E:$E,$B57,Death_and_Recovered!$I:$I,Z$1)),"0")))))</f>
        <v>0</v>
      </c>
      <c r="AA57" s="29">
        <f>IF($B57="Confirmed",(COUNTIFS(Raw_Data!$C:$C,$A57,Raw_Data!$J:$J,AA$1)),(IF($B57="Recovered",(COUNTIFS(Death_and_Recovered!$B:$B,$A57,Death_and_Recovered!$E:$E,$B57,Death_and_Recovered!$I:$I,AA$1)),(IF($B57="Deceased",(COUNTIFS(Death_and_Recovered!$B:$B,$A57,Death_and_Recovered!$E:$E,$B57,Death_and_Recovered!$I:$I,AA$1)),"0")))))</f>
        <v>0</v>
      </c>
      <c r="AB57" s="29">
        <f>IF($B57="Confirmed",(COUNTIFS(Raw_Data!$C:$C,$A57,Raw_Data!$J:$J,AB$1)),(IF($B57="Recovered",(COUNTIFS(Death_and_Recovered!$B:$B,$A57,Death_and_Recovered!$E:$E,$B57,Death_and_Recovered!$I:$I,AB$1)),(IF($B57="Deceased",(COUNTIFS(Death_and_Recovered!$B:$B,$A57,Death_and_Recovered!$E:$E,$B57,Death_and_Recovered!$I:$I,AB$1)),"0")))))</f>
        <v>0</v>
      </c>
      <c r="AC57" s="29">
        <f>IF($B57="Confirmed",(COUNTIFS(Raw_Data!$C:$C,$A57,Raw_Data!$J:$J,AC$1)),(IF($B57="Recovered",(COUNTIFS(Death_and_Recovered!$B:$B,$A57,Death_and_Recovered!$E:$E,$B57,Death_and_Recovered!$I:$I,AC$1)),(IF($B57="Deceased",(COUNTIFS(Death_and_Recovered!$B:$B,$A57,Death_and_Recovered!$E:$E,$B57,Death_and_Recovered!$I:$I,AC$1)),"0")))))</f>
        <v>0</v>
      </c>
      <c r="AD57" s="29">
        <f>IF($B57="Confirmed",(COUNTIFS(Raw_Data!$C:$C,$A57,Raw_Data!$J:$J,AD$1)),(IF($B57="Recovered",(COUNTIFS(Death_and_Recovered!$B:$B,$A57,Death_and_Recovered!$E:$E,$B57,Death_and_Recovered!$I:$I,AD$1)),(IF($B57="Deceased",(COUNTIFS(Death_and_Recovered!$B:$B,$A57,Death_and_Recovered!$E:$E,$B57,Death_and_Recovered!$I:$I,AD$1)),"0")))))</f>
        <v>1</v>
      </c>
      <c r="AE57" s="29">
        <f>IF($B57="Confirmed",(COUNTIFS(Raw_Data!$C:$C,$A57,Raw_Data!$J:$J,AE$1)),(IF($B57="Recovered",(COUNTIFS(Death_and_Recovered!$B:$B,$A57,Death_and_Recovered!$E:$E,$B57,Death_and_Recovered!$I:$I,AE$1)),(IF($B57="Deceased",(COUNTIFS(Death_and_Recovered!$B:$B,$A57,Death_and_Recovered!$E:$E,$B57,Death_and_Recovered!$I:$I,AE$1)),"0")))))</f>
        <v>0</v>
      </c>
      <c r="AF57" s="29">
        <f>IF($B57="Confirmed",(COUNTIFS(Raw_Data!$C:$C,$A57,Raw_Data!$J:$J,AF$1)),(IF($B57="Recovered",(COUNTIFS(Death_and_Recovered!$B:$B,$A57,Death_and_Recovered!$E:$E,$B57,Death_and_Recovered!$I:$I,AF$1)),(IF($B57="Deceased",(COUNTIFS(Death_and_Recovered!$B:$B,$A57,Death_and_Recovered!$E:$E,$B57,Death_and_Recovered!$I:$I,AF$1)),"0")))))</f>
        <v>0</v>
      </c>
      <c r="AG57" s="29">
        <f>IF($B57="Confirmed",(COUNTIFS(Raw_Data!$C:$C,$A57,Raw_Data!$J:$J,AG$1)),(IF($B57="Recovered",(COUNTIFS(Death_and_Recovered!$B:$B,$A57,Death_and_Recovered!$E:$E,$B57,Death_and_Recovered!$I:$I,AG$1)),(IF($B57="Deceased",(COUNTIFS(Death_and_Recovered!$B:$B,$A57,Death_and_Recovered!$E:$E,$B57,Death_and_Recovered!$I:$I,AG$1)),"0")))))</f>
        <v>0</v>
      </c>
      <c r="AH57" s="29">
        <f>IF($B57="Confirmed",(COUNTIFS(Raw_Data!$C:$C,$A57,Raw_Data!$J:$J,AH$1)),(IF($B57="Recovered",(COUNTIFS(Death_and_Recovered!$B:$B,$A57,Death_and_Recovered!$E:$E,$B57,Death_and_Recovered!$I:$I,AH$1)),(IF($B57="Deceased",(COUNTIFS(Death_and_Recovered!$B:$B,$A57,Death_and_Recovered!$E:$E,$B57,Death_and_Recovered!$I:$I,AH$1)),"0")))))</f>
        <v>0</v>
      </c>
      <c r="AI57" s="29">
        <f>IF($B57="Confirmed",(COUNTIFS(Raw_Data!$C:$C,$A57,Raw_Data!$J:$J,AI$1)),(IF($B57="Recovered",(COUNTIFS(Death_and_Recovered!$B:$B,$A57,Death_and_Recovered!$E:$E,$B57,Death_and_Recovered!$I:$I,AI$1)),(IF($B57="Deceased",(COUNTIFS(Death_and_Recovered!$B:$B,$A57,Death_and_Recovered!$E:$E,$B57,Death_and_Recovered!$I:$I,AI$1)),"0")))))</f>
        <v>0</v>
      </c>
      <c r="AJ57" s="29">
        <f>IF($B57="Confirmed",(COUNTIFS(Raw_Data!$C:$C,$A57,Raw_Data!$J:$J,AJ$1)),(IF($B57="Recovered",(COUNTIFS(Death_and_Recovered!$B:$B,$A57,Death_and_Recovered!$E:$E,$B57,Death_and_Recovered!$I:$I,AJ$1)),(IF($B57="Deceased",(COUNTIFS(Death_and_Recovered!$B:$B,$A57,Death_and_Recovered!$E:$E,$B57,Death_and_Recovered!$I:$I,AJ$1)),"0")))))</f>
        <v>0</v>
      </c>
      <c r="AK57" s="29">
        <f>IF($B57="Confirmed",(COUNTIFS(Raw_Data!$C:$C,$A57,Raw_Data!$J:$J,AK$1)),(IF($B57="Recovered",(COUNTIFS(Death_and_Recovered!$B:$B,$A57,Death_and_Recovered!$E:$E,$B57,Death_and_Recovered!$I:$I,AK$1)),(IF($B57="Deceased",(COUNTIFS(Death_and_Recovered!$B:$B,$A57,Death_and_Recovered!$E:$E,$B57,Death_and_Recovered!$I:$I,AK$1)),"0")))))</f>
        <v>0</v>
      </c>
      <c r="AL57" s="29">
        <f>IF($B57="Confirmed",(COUNTIFS(Raw_Data!$C:$C,$A57,Raw_Data!$J:$J,AL$1)),(IF($B57="Recovered",(COUNTIFS(Death_and_Recovered!$B:$B,$A57,Death_and_Recovered!$E:$E,$B57,Death_and_Recovered!$I:$I,AL$1)),(IF($B57="Deceased",(COUNTIFS(Death_and_Recovered!$B:$B,$A57,Death_and_Recovered!$E:$E,$B57,Death_and_Recovered!$I:$I,AL$1)),"0")))))</f>
        <v>0</v>
      </c>
      <c r="AM57" s="29">
        <f>IF($B57="Confirmed",(COUNTIFS(Raw_Data!$C:$C,$A57,Raw_Data!$J:$J,AM$1)),(IF($B57="Recovered",(COUNTIFS(Death_and_Recovered!$B:$B,$A57,Death_and_Recovered!$E:$E,$B57,Death_and_Recovered!$I:$I,AM$1)),(IF($B57="Deceased",(COUNTIFS(Death_and_Recovered!$B:$B,$A57,Death_and_Recovered!$E:$E,$B57,Death_and_Recovered!$I:$I,AM$1)),"0")))))</f>
        <v>0</v>
      </c>
      <c r="AN57" s="29">
        <f>IF($B57="Confirmed",(COUNTIFS(Raw_Data!$C:$C,$A57,Raw_Data!$J:$J,AN$1)),(IF($B57="Recovered",(COUNTIFS(Death_and_Recovered!$B:$B,$A57,Death_and_Recovered!$E:$E,$B57,Death_and_Recovered!$I:$I,AN$1)),(IF($B57="Deceased",(COUNTIFS(Death_and_Recovered!$B:$B,$A57,Death_and_Recovered!$E:$E,$B57,Death_and_Recovered!$I:$I,AN$1)),"0")))))</f>
        <v>0</v>
      </c>
    </row>
    <row r="58" spans="1:40" ht="16.5" customHeight="1">
      <c r="A58" s="210">
        <v>43922</v>
      </c>
      <c r="B58" s="197" t="s">
        <v>42</v>
      </c>
      <c r="C58" s="179">
        <f t="shared" si="1"/>
        <v>9</v>
      </c>
      <c r="D58" s="29">
        <f>IF($B58="Confirmed",(COUNTIFS(Raw_Data!$C:$C,$A58,Raw_Data!$J:$J,D$1)),(IF($B58="Recovered",(COUNTIFS(Death_and_Recovered!$B:$B,$A58,Death_and_Recovered!$E:$E,$B58,Death_and_Recovered!$I:$I,D$1)),(IF($B58="Deceased",(COUNTIFS(Death_and_Recovered!$B:$B,$A58,Death_and_Recovered!$E:$E,$B58,Death_and_Recovered!$I:$I,D$1)),"0")))))</f>
        <v>0</v>
      </c>
      <c r="E58" s="29">
        <f>IF($B58="Confirmed",(COUNTIFS(Raw_Data!$C:$C,$A58,Raw_Data!$J:$J,E$1)),(IF($B58="Recovered",(COUNTIFS(Death_and_Recovered!$B:$B,$A58,Death_and_Recovered!$E:$E,$B58,Death_and_Recovered!$I:$I,E$1)),(IF($B58="Deceased",(COUNTIFS(Death_and_Recovered!$B:$B,$A58,Death_and_Recovered!$E:$E,$B58,Death_and_Recovered!$I:$I,E$1)),"0")))))</f>
        <v>0</v>
      </c>
      <c r="F58" s="29">
        <f>IF($B58="Confirmed",(COUNTIFS(Raw_Data!$C:$C,$A58,Raw_Data!$J:$J,F$1)),(IF($B58="Recovered",(COUNTIFS(Death_and_Recovered!$B:$B,$A58,Death_and_Recovered!$E:$E,$B58,Death_and_Recovered!$I:$I,F$1)),(IF($B58="Deceased",(COUNTIFS(Death_and_Recovered!$B:$B,$A58,Death_and_Recovered!$E:$E,$B58,Death_and_Recovered!$I:$I,F$1)),"0")))))</f>
        <v>0</v>
      </c>
      <c r="G58" s="29">
        <f>IF($B58="Confirmed",(COUNTIFS(Raw_Data!$C:$C,$A58,Raw_Data!$J:$J,G$1)),(IF($B58="Recovered",(COUNTIFS(Death_and_Recovered!$B:$B,$A58,Death_and_Recovered!$E:$E,$B58,Death_and_Recovered!$I:$I,G$1)),(IF($B58="Deceased",(COUNTIFS(Death_and_Recovered!$B:$B,$A58,Death_and_Recovered!$E:$E,$B58,Death_and_Recovered!$I:$I,G$1)),"0")))))</f>
        <v>0</v>
      </c>
      <c r="H58" s="29">
        <f>IF($B58="Confirmed",(COUNTIFS(Raw_Data!$C:$C,$A58,Raw_Data!$J:$J,H$1)),(IF($B58="Recovered",(COUNTIFS(Death_and_Recovered!$B:$B,$A58,Death_and_Recovered!$E:$E,$B58,Death_and_Recovered!$I:$I,H$1)),(IF($B58="Deceased",(COUNTIFS(Death_and_Recovered!$B:$B,$A58,Death_and_Recovered!$E:$E,$B58,Death_and_Recovered!$I:$I,H$1)),"0")))))</f>
        <v>0</v>
      </c>
      <c r="I58" s="29">
        <f>IF($B58="Confirmed",(COUNTIFS(Raw_Data!$C:$C,$A58,Raw_Data!$J:$J,I$1)),(IF($B58="Recovered",(COUNTIFS(Death_and_Recovered!$B:$B,$A58,Death_and_Recovered!$E:$E,$B58,Death_and_Recovered!$I:$I,I$1)),(IF($B58="Deceased",(COUNTIFS(Death_and_Recovered!$B:$B,$A58,Death_and_Recovered!$E:$E,$B58,Death_and_Recovered!$I:$I,I$1)),"0")))))</f>
        <v>0</v>
      </c>
      <c r="J58" s="29">
        <f>IF($B58="Confirmed",(COUNTIFS(Raw_Data!$C:$C,$A58,Raw_Data!$J:$J,J$1)),(IF($B58="Recovered",(COUNTIFS(Death_and_Recovered!$B:$B,$A58,Death_and_Recovered!$E:$E,$B58,Death_and_Recovered!$I:$I,J$1)),(IF($B58="Deceased",(COUNTIFS(Death_and_Recovered!$B:$B,$A58,Death_and_Recovered!$E:$E,$B58,Death_and_Recovered!$I:$I,J$1)),"0")))))</f>
        <v>0</v>
      </c>
      <c r="K58" s="29">
        <f>IF($B58="Confirmed",(COUNTIFS(Raw_Data!$C:$C,$A58,Raw_Data!$J:$J,K$1)),(IF($B58="Recovered",(COUNTIFS(Death_and_Recovered!$B:$B,$A58,Death_and_Recovered!$E:$E,$B58,Death_and_Recovered!$I:$I,K$1)),(IF($B58="Deceased",(COUNTIFS(Death_and_Recovered!$B:$B,$A58,Death_and_Recovered!$E:$E,$B58,Death_and_Recovered!$I:$I,K$1)),"0")))))</f>
        <v>0</v>
      </c>
      <c r="L58" s="29">
        <f>IF($B58="Confirmed",(COUNTIFS(Raw_Data!$C:$C,$A58,Raw_Data!$J:$J,L$1)),(IF($B58="Recovered",(COUNTIFS(Death_and_Recovered!$B:$B,$A58,Death_and_Recovered!$E:$E,$B58,Death_and_Recovered!$I:$I,L$1)),(IF($B58="Deceased",(COUNTIFS(Death_and_Recovered!$B:$B,$A58,Death_and_Recovered!$E:$E,$B58,Death_and_Recovered!$I:$I,L$1)),"0")))))</f>
        <v>0</v>
      </c>
      <c r="M58" s="29">
        <f>IF($B58="Confirmed",(COUNTIFS(Raw_Data!$C:$C,$A58,Raw_Data!$J:$J,M$1)),(IF($B58="Recovered",(COUNTIFS(Death_and_Recovered!$B:$B,$A58,Death_and_Recovered!$E:$E,$B58,Death_and_Recovered!$I:$I,M$1)),(IF($B58="Deceased",(COUNTIFS(Death_and_Recovered!$B:$B,$A58,Death_and_Recovered!$E:$E,$B58,Death_and_Recovered!$I:$I,M$1)),"0")))))</f>
        <v>0</v>
      </c>
      <c r="N58" s="29">
        <f>IF($B58="Confirmed",(COUNTIFS(Raw_Data!$C:$C,$A58,Raw_Data!$J:$J,N$1)),(IF($B58="Recovered",(COUNTIFS(Death_and_Recovered!$B:$B,$A58,Death_and_Recovered!$E:$E,$B58,Death_and_Recovered!$I:$I,N$1)),(IF($B58="Deceased",(COUNTIFS(Death_and_Recovered!$B:$B,$A58,Death_and_Recovered!$E:$E,$B58,Death_and_Recovered!$I:$I,N$1)),"0")))))</f>
        <v>0</v>
      </c>
      <c r="O58" s="29">
        <f>IF($B58="Confirmed",(COUNTIFS(Raw_Data!$C:$C,$A58,Raw_Data!$J:$J,O$1)),(IF($B58="Recovered",(COUNTIFS(Death_and_Recovered!$B:$B,$A58,Death_and_Recovered!$E:$E,$B58,Death_and_Recovered!$I:$I,O$1)),(IF($B58="Deceased",(COUNTIFS(Death_and_Recovered!$B:$B,$A58,Death_and_Recovered!$E:$E,$B58,Death_and_Recovered!$I:$I,O$1)),"0")))))</f>
        <v>0</v>
      </c>
      <c r="P58" s="29">
        <f>IF($B58="Confirmed",(COUNTIFS(Raw_Data!$C:$C,$A58,Raw_Data!$J:$J,P$1)),(IF($B58="Recovered",(COUNTIFS(Death_and_Recovered!$B:$B,$A58,Death_and_Recovered!$E:$E,$B58,Death_and_Recovered!$I:$I,P$1)),(IF($B58="Deceased",(COUNTIFS(Death_and_Recovered!$B:$B,$A58,Death_and_Recovered!$E:$E,$B58,Death_and_Recovered!$I:$I,P$1)),"0")))))</f>
        <v>0</v>
      </c>
      <c r="Q58" s="29">
        <f>IF($B58="Confirmed",(COUNTIFS(Raw_Data!$C:$C,$A58,Raw_Data!$J:$J,Q$1)),(IF($B58="Recovered",(COUNTIFS(Death_and_Recovered!$B:$B,$A58,Death_and_Recovered!$E:$E,$B58,Death_and_Recovered!$I:$I,Q$1)),(IF($B58="Deceased",(COUNTIFS(Death_and_Recovered!$B:$B,$A58,Death_and_Recovered!$E:$E,$B58,Death_and_Recovered!$I:$I,Q$1)),"0")))))</f>
        <v>0</v>
      </c>
      <c r="R58" s="29">
        <f>IF($B58="Confirmed",(COUNTIFS(Raw_Data!$C:$C,$A58,Raw_Data!$J:$J,R$1)),(IF($B58="Recovered",(COUNTIFS(Death_and_Recovered!$B:$B,$A58,Death_and_Recovered!$E:$E,$B58,Death_and_Recovered!$I:$I,R$1)),(IF($B58="Deceased",(COUNTIFS(Death_and_Recovered!$B:$B,$A58,Death_and_Recovered!$E:$E,$B58,Death_and_Recovered!$I:$I,R$1)),"0")))))</f>
        <v>0</v>
      </c>
      <c r="S58" s="29">
        <f>IF($B58="Confirmed",(COUNTIFS(Raw_Data!$C:$C,$A58,Raw_Data!$J:$J,S$1)),(IF($B58="Recovered",(COUNTIFS(Death_and_Recovered!$B:$B,$A58,Death_and_Recovered!$E:$E,$B58,Death_and_Recovered!$I:$I,S$1)),(IF($B58="Deceased",(COUNTIFS(Death_and_Recovered!$B:$B,$A58,Death_and_Recovered!$E:$E,$B58,Death_and_Recovered!$I:$I,S$1)),"0")))))</f>
        <v>0</v>
      </c>
      <c r="T58" s="29">
        <f>IF($B58="Confirmed",(COUNTIFS(Raw_Data!$C:$C,$A58,Raw_Data!$J:$J,T$1)),(IF($B58="Recovered",(COUNTIFS(Death_and_Recovered!$B:$B,$A58,Death_and_Recovered!$E:$E,$B58,Death_and_Recovered!$I:$I,T$1)),(IF($B58="Deceased",(COUNTIFS(Death_and_Recovered!$B:$B,$A58,Death_and_Recovered!$E:$E,$B58,Death_and_Recovered!$I:$I,T$1)),"0")))))</f>
        <v>0</v>
      </c>
      <c r="U58" s="29">
        <f>IF($B58="Confirmed",(COUNTIFS(Raw_Data!$C:$C,$A58,Raw_Data!$J:$J,U$1)),(IF($B58="Recovered",(COUNTIFS(Death_and_Recovered!$B:$B,$A58,Death_and_Recovered!$E:$E,$B58,Death_and_Recovered!$I:$I,U$1)),(IF($B58="Deceased",(COUNTIFS(Death_and_Recovered!$B:$B,$A58,Death_and_Recovered!$E:$E,$B58,Death_and_Recovered!$I:$I,U$1)),"0")))))</f>
        <v>0</v>
      </c>
      <c r="V58" s="29">
        <f>IF($B58="Confirmed",(COUNTIFS(Raw_Data!$C:$C,$A58,Raw_Data!$J:$J,V$1)),(IF($B58="Recovered",(COUNTIFS(Death_and_Recovered!$B:$B,$A58,Death_and_Recovered!$E:$E,$B58,Death_and_Recovered!$I:$I,V$1)),(IF($B58="Deceased",(COUNTIFS(Death_and_Recovered!$B:$B,$A58,Death_and_Recovered!$E:$E,$B58,Death_and_Recovered!$I:$I,V$1)),"0")))))</f>
        <v>0</v>
      </c>
      <c r="W58" s="29">
        <f>IF($B58="Confirmed",(COUNTIFS(Raw_Data!$C:$C,$A58,Raw_Data!$J:$J,W$1)),(IF($B58="Recovered",(COUNTIFS(Death_and_Recovered!$B:$B,$A58,Death_and_Recovered!$E:$E,$B58,Death_and_Recovered!$I:$I,W$1)),(IF($B58="Deceased",(COUNTIFS(Death_and_Recovered!$B:$B,$A58,Death_and_Recovered!$E:$E,$B58,Death_and_Recovered!$I:$I,W$1)),"0")))))</f>
        <v>0</v>
      </c>
      <c r="X58" s="29">
        <f>IF($B58="Confirmed",(COUNTIFS(Raw_Data!$C:$C,$A58,Raw_Data!$J:$J,X$1)),(IF($B58="Recovered",(COUNTIFS(Death_and_Recovered!$B:$B,$A58,Death_and_Recovered!$E:$E,$B58,Death_and_Recovered!$I:$I,X$1)),(IF($B58="Deceased",(COUNTIFS(Death_and_Recovered!$B:$B,$A58,Death_and_Recovered!$E:$E,$B58,Death_and_Recovered!$I:$I,X$1)),"0")))))</f>
        <v>1</v>
      </c>
      <c r="Y58" s="198">
        <v>3</v>
      </c>
      <c r="Z58" s="29">
        <f>IF($B58="Confirmed",(COUNTIFS(Raw_Data!$C:$C,$A58,Raw_Data!$J:$J,Z$1)),(IF($B58="Recovered",(COUNTIFS(Death_and_Recovered!$B:$B,$A58,Death_and_Recovered!$E:$E,$B58,Death_and_Recovered!$I:$I,Z$1)),(IF($B58="Deceased",(COUNTIFS(Death_and_Recovered!$B:$B,$A58,Death_and_Recovered!$E:$E,$B58,Death_and_Recovered!$I:$I,Z$1)),"0")))))</f>
        <v>0</v>
      </c>
      <c r="AA58" s="29">
        <f>IF($B58="Confirmed",(COUNTIFS(Raw_Data!$C:$C,$A58,Raw_Data!$J:$J,AA$1)),(IF($B58="Recovered",(COUNTIFS(Death_and_Recovered!$B:$B,$A58,Death_and_Recovered!$E:$E,$B58,Death_and_Recovered!$I:$I,AA$1)),(IF($B58="Deceased",(COUNTIFS(Death_and_Recovered!$B:$B,$A58,Death_and_Recovered!$E:$E,$B58,Death_and_Recovered!$I:$I,AA$1)),"0")))))</f>
        <v>0</v>
      </c>
      <c r="AB58" s="29">
        <f>IF($B58="Confirmed",(COUNTIFS(Raw_Data!$C:$C,$A58,Raw_Data!$J:$J,AB$1)),(IF($B58="Recovered",(COUNTIFS(Death_and_Recovered!$B:$B,$A58,Death_and_Recovered!$E:$E,$B58,Death_and_Recovered!$I:$I,AB$1)),(IF($B58="Deceased",(COUNTIFS(Death_and_Recovered!$B:$B,$A58,Death_and_Recovered!$E:$E,$B58,Death_and_Recovered!$I:$I,AB$1)),"0")))))</f>
        <v>0</v>
      </c>
      <c r="AC58" s="29">
        <f>IF($B58="Confirmed",(COUNTIFS(Raw_Data!$C:$C,$A58,Raw_Data!$J:$J,AC$1)),(IF($B58="Recovered",(COUNTIFS(Death_and_Recovered!$B:$B,$A58,Death_and_Recovered!$E:$E,$B58,Death_and_Recovered!$I:$I,AC$1)),(IF($B58="Deceased",(COUNTIFS(Death_and_Recovered!$B:$B,$A58,Death_and_Recovered!$E:$E,$B58,Death_and_Recovered!$I:$I,AC$1)),"0")))))</f>
        <v>0</v>
      </c>
      <c r="AD58" s="29">
        <f>IF($B58="Confirmed",(COUNTIFS(Raw_Data!$C:$C,$A58,Raw_Data!$J:$J,AD$1)),(IF($B58="Recovered",(COUNTIFS(Death_and_Recovered!$B:$B,$A58,Death_and_Recovered!$E:$E,$B58,Death_and_Recovered!$I:$I,AD$1)),(IF($B58="Deceased",(COUNTIFS(Death_and_Recovered!$B:$B,$A58,Death_and_Recovered!$E:$E,$B58,Death_and_Recovered!$I:$I,AD$1)),"0")))))</f>
        <v>0</v>
      </c>
      <c r="AE58" s="29">
        <f>IF($B58="Confirmed",(COUNTIFS(Raw_Data!$C:$C,$A58,Raw_Data!$J:$J,AE$1)),(IF($B58="Recovered",(COUNTIFS(Death_and_Recovered!$B:$B,$A58,Death_and_Recovered!$E:$E,$B58,Death_and_Recovered!$I:$I,AE$1)),(IF($B58="Deceased",(COUNTIFS(Death_and_Recovered!$B:$B,$A58,Death_and_Recovered!$E:$E,$B58,Death_and_Recovered!$I:$I,AE$1)),"0")))))</f>
        <v>0</v>
      </c>
      <c r="AF58" s="29">
        <f>IF($B58="Confirmed",(COUNTIFS(Raw_Data!$C:$C,$A58,Raw_Data!$J:$J,AF$1)),(IF($B58="Recovered",(COUNTIFS(Death_and_Recovered!$B:$B,$A58,Death_and_Recovered!$E:$E,$B58,Death_and_Recovered!$I:$I,AF$1)),(IF($B58="Deceased",(COUNTIFS(Death_and_Recovered!$B:$B,$A58,Death_and_Recovered!$E:$E,$B58,Death_and_Recovered!$I:$I,AF$1)),"0")))))</f>
        <v>0</v>
      </c>
      <c r="AG58" s="29">
        <f>IF($B58="Confirmed",(COUNTIFS(Raw_Data!$C:$C,$A58,Raw_Data!$J:$J,AG$1)),(IF($B58="Recovered",(COUNTIFS(Death_and_Recovered!$B:$B,$A58,Death_and_Recovered!$E:$E,$B58,Death_and_Recovered!$I:$I,AG$1)),(IF($B58="Deceased",(COUNTIFS(Death_and_Recovered!$B:$B,$A58,Death_and_Recovered!$E:$E,$B58,Death_and_Recovered!$I:$I,AG$1)),"0")))))</f>
        <v>0</v>
      </c>
      <c r="AH58" s="29">
        <f>IF($B58="Confirmed",(COUNTIFS(Raw_Data!$C:$C,$A58,Raw_Data!$J:$J,AH$1)),(IF($B58="Recovered",(COUNTIFS(Death_and_Recovered!$B:$B,$A58,Death_and_Recovered!$E:$E,$B58,Death_and_Recovered!$I:$I,AH$1)),(IF($B58="Deceased",(COUNTIFS(Death_and_Recovered!$B:$B,$A58,Death_and_Recovered!$E:$E,$B58,Death_and_Recovered!$I:$I,AH$1)),"0")))))</f>
        <v>0</v>
      </c>
      <c r="AI58" s="29">
        <f>IF($B58="Confirmed",(COUNTIFS(Raw_Data!$C:$C,$A58,Raw_Data!$J:$J,AI$1)),(IF($B58="Recovered",(COUNTIFS(Death_and_Recovered!$B:$B,$A58,Death_and_Recovered!$E:$E,$B58,Death_and_Recovered!$I:$I,AI$1)),(IF($B58="Deceased",(COUNTIFS(Death_and_Recovered!$B:$B,$A58,Death_and_Recovered!$E:$E,$B58,Death_and_Recovered!$I:$I,AI$1)),"0")))))</f>
        <v>0</v>
      </c>
      <c r="AJ58" s="29">
        <f>IF($B58="Confirmed",(COUNTIFS(Raw_Data!$C:$C,$A58,Raw_Data!$J:$J,AJ$1)),(IF($B58="Recovered",(COUNTIFS(Death_and_Recovered!$B:$B,$A58,Death_and_Recovered!$E:$E,$B58,Death_and_Recovered!$I:$I,AJ$1)),(IF($B58="Deceased",(COUNTIFS(Death_and_Recovered!$B:$B,$A58,Death_and_Recovered!$E:$E,$B58,Death_and_Recovered!$I:$I,AJ$1)),"0")))))</f>
        <v>3</v>
      </c>
      <c r="AK58" s="29">
        <f>IF($B58="Confirmed",(COUNTIFS(Raw_Data!$C:$C,$A58,Raw_Data!$J:$J,AK$1)),(IF($B58="Recovered",(COUNTIFS(Death_and_Recovered!$B:$B,$A58,Death_and_Recovered!$E:$E,$B58,Death_and_Recovered!$I:$I,AK$1)),(IF($B58="Deceased",(COUNTIFS(Death_and_Recovered!$B:$B,$A58,Death_and_Recovered!$E:$E,$B58,Death_and_Recovered!$I:$I,AK$1)),"0")))))</f>
        <v>0</v>
      </c>
      <c r="AL58" s="29">
        <f>IF($B58="Confirmed",(COUNTIFS(Raw_Data!$C:$C,$A58,Raw_Data!$J:$J,AL$1)),(IF($B58="Recovered",(COUNTIFS(Death_and_Recovered!$B:$B,$A58,Death_and_Recovered!$E:$E,$B58,Death_and_Recovered!$I:$I,AL$1)),(IF($B58="Deceased",(COUNTIFS(Death_and_Recovered!$B:$B,$A58,Death_and_Recovered!$E:$E,$B58,Death_and_Recovered!$I:$I,AL$1)),"0")))))</f>
        <v>2</v>
      </c>
      <c r="AM58" s="29">
        <f>IF($B58="Confirmed",(COUNTIFS(Raw_Data!$C:$C,$A58,Raw_Data!$J:$J,AM$1)),(IF($B58="Recovered",(COUNTIFS(Death_and_Recovered!$B:$B,$A58,Death_and_Recovered!$E:$E,$B58,Death_and_Recovered!$I:$I,AM$1)),(IF($B58="Deceased",(COUNTIFS(Death_and_Recovered!$B:$B,$A58,Death_and_Recovered!$E:$E,$B58,Death_and_Recovered!$I:$I,AM$1)),"0")))))</f>
        <v>0</v>
      </c>
      <c r="AN58" s="29">
        <f>IF($B58="Confirmed",(COUNTIFS(Raw_Data!$C:$C,$A58,Raw_Data!$J:$J,AN$1)),(IF($B58="Recovered",(COUNTIFS(Death_and_Recovered!$B:$B,$A58,Death_and_Recovered!$E:$E,$B58,Death_and_Recovered!$I:$I,AN$1)),(IF($B58="Deceased",(COUNTIFS(Death_and_Recovered!$B:$B,$A58,Death_and_Recovered!$E:$E,$B58,Death_and_Recovered!$I:$I,AN$1)),"0")))))</f>
        <v>0</v>
      </c>
    </row>
    <row r="59" spans="1:40" ht="16.5" customHeight="1">
      <c r="A59" s="210">
        <v>43923</v>
      </c>
      <c r="B59" s="197" t="s">
        <v>161</v>
      </c>
      <c r="C59" s="179">
        <f t="shared" si="1"/>
        <v>486</v>
      </c>
      <c r="D59" s="29">
        <f>IF($B59="Confirmed",(COUNTIFS(Raw_Data!$C:$C,$A59,Raw_Data!$J:$J,D$1)),(IF($B59="Recovered",(COUNTIFS(Death_and_Recovered!$B:$B,$A59,Death_and_Recovered!$E:$E,$B59,Death_and_Recovered!$I:$I,D$1)),(IF($B59="Deceased",(COUNTIFS(Death_and_Recovered!$B:$B,$A59,Death_and_Recovered!$E:$E,$B59,Death_and_Recovered!$I:$I,D$1)),"0")))))</f>
        <v>0</v>
      </c>
      <c r="E59" s="29">
        <f>IF($B59="Confirmed",(COUNTIFS(Raw_Data!$C:$C,$A59,Raw_Data!$J:$J,E$1)),(IF($B59="Recovered",(COUNTIFS(Death_and_Recovered!$B:$B,$A59,Death_and_Recovered!$E:$E,$B59,Death_and_Recovered!$I:$I,E$1)),(IF($B59="Deceased",(COUNTIFS(Death_and_Recovered!$B:$B,$A59,Death_and_Recovered!$E:$E,$B59,Death_and_Recovered!$I:$I,E$1)),"0")))))</f>
        <v>38</v>
      </c>
      <c r="F59" s="29">
        <f>IF($B59="Confirmed",(COUNTIFS(Raw_Data!$C:$C,$A59,Raw_Data!$J:$J,F$1)),(IF($B59="Recovered",(COUNTIFS(Death_and_Recovered!$B:$B,$A59,Death_and_Recovered!$E:$E,$B59,Death_and_Recovered!$I:$I,F$1)),(IF($B59="Deceased",(COUNTIFS(Death_and_Recovered!$B:$B,$A59,Death_and_Recovered!$E:$E,$B59,Death_and_Recovered!$I:$I,F$1)),"0")))))</f>
        <v>1</v>
      </c>
      <c r="G59" s="29">
        <f>IF($B59="Confirmed",(COUNTIFS(Raw_Data!$C:$C,$A59,Raw_Data!$J:$J,G$1)),(IF($B59="Recovered",(COUNTIFS(Death_and_Recovered!$B:$B,$A59,Death_and_Recovered!$E:$E,$B59,Death_and_Recovered!$I:$I,G$1)),(IF($B59="Deceased",(COUNTIFS(Death_and_Recovered!$B:$B,$A59,Death_and_Recovered!$E:$E,$B59,Death_and_Recovered!$I:$I,G$1)),"0")))))</f>
        <v>0</v>
      </c>
      <c r="H59" s="29">
        <f>IF($B59="Confirmed",(COUNTIFS(Raw_Data!$C:$C,$A59,Raw_Data!$J:$J,H$1)),(IF($B59="Recovered",(COUNTIFS(Death_and_Recovered!$B:$B,$A59,Death_and_Recovered!$E:$E,$B59,Death_and_Recovered!$I:$I,H$1)),(IF($B59="Deceased",(COUNTIFS(Death_and_Recovered!$B:$B,$A59,Death_and_Recovered!$E:$E,$B59,Death_and_Recovered!$I:$I,H$1)),"0")))))</f>
        <v>5</v>
      </c>
      <c r="I59" s="29">
        <f>IF($B59="Confirmed",(COUNTIFS(Raw_Data!$C:$C,$A59,Raw_Data!$J:$J,I$1)),(IF($B59="Recovered",(COUNTIFS(Death_and_Recovered!$B:$B,$A59,Death_and_Recovered!$E:$E,$B59,Death_and_Recovered!$I:$I,I$1)),(IF($B59="Deceased",(COUNTIFS(Death_and_Recovered!$B:$B,$A59,Death_and_Recovered!$E:$E,$B59,Death_and_Recovered!$I:$I,I$1)),"0")))))</f>
        <v>1</v>
      </c>
      <c r="J59" s="29">
        <f>IF($B59="Confirmed",(COUNTIFS(Raw_Data!$C:$C,$A59,Raw_Data!$J:$J,J$1)),(IF($B59="Recovered",(COUNTIFS(Death_and_Recovered!$B:$B,$A59,Death_and_Recovered!$E:$E,$B59,Death_and_Recovered!$I:$I,J$1)),(IF($B59="Deceased",(COUNTIFS(Death_and_Recovered!$B:$B,$A59,Death_and_Recovered!$E:$E,$B59,Death_and_Recovered!$I:$I,J$1)),"0")))))</f>
        <v>0</v>
      </c>
      <c r="K59" s="29">
        <f>IF($B59="Confirmed",(COUNTIFS(Raw_Data!$C:$C,$A59,Raw_Data!$J:$J,K$1)),(IF($B59="Recovered",(COUNTIFS(Death_and_Recovered!$B:$B,$A59,Death_and_Recovered!$E:$E,$B59,Death_and_Recovered!$I:$I,K$1)),(IF($B59="Deceased",(COUNTIFS(Death_and_Recovered!$B:$B,$A59,Death_and_Recovered!$E:$E,$B59,Death_and_Recovered!$I:$I,K$1)),"0")))))</f>
        <v>0</v>
      </c>
      <c r="L59" s="29">
        <f>IF($B59="Confirmed",(COUNTIFS(Raw_Data!$C:$C,$A59,Raw_Data!$J:$J,L$1)),(IF($B59="Recovered",(COUNTIFS(Death_and_Recovered!$B:$B,$A59,Death_and_Recovered!$E:$E,$B59,Death_and_Recovered!$I:$I,L$1)),(IF($B59="Deceased",(COUNTIFS(Death_and_Recovered!$B:$B,$A59,Death_and_Recovered!$E:$E,$B59,Death_and_Recovered!$I:$I,L$1)),"0")))))</f>
        <v>0</v>
      </c>
      <c r="M59" s="29">
        <f>IF($B59="Confirmed",(COUNTIFS(Raw_Data!$C:$C,$A59,Raw_Data!$J:$J,M$1)),(IF($B59="Recovered",(COUNTIFS(Death_and_Recovered!$B:$B,$A59,Death_and_Recovered!$E:$E,$B59,Death_and_Recovered!$I:$I,M$1)),(IF($B59="Deceased",(COUNTIFS(Death_and_Recovered!$B:$B,$A59,Death_and_Recovered!$E:$E,$B59,Death_and_Recovered!$I:$I,M$1)),"0")))))</f>
        <v>141</v>
      </c>
      <c r="N59" s="29">
        <f>IF($B59="Confirmed",(COUNTIFS(Raw_Data!$C:$C,$A59,Raw_Data!$J:$J,N$1)),(IF($B59="Recovered",(COUNTIFS(Death_and_Recovered!$B:$B,$A59,Death_and_Recovered!$E:$E,$B59,Death_and_Recovered!$I:$I,N$1)),(IF($B59="Deceased",(COUNTIFS(Death_and_Recovered!$B:$B,$A59,Death_and_Recovered!$E:$E,$B59,Death_and_Recovered!$I:$I,N$1)),"0")))))</f>
        <v>0</v>
      </c>
      <c r="O59" s="29">
        <f>IF($B59="Confirmed",(COUNTIFS(Raw_Data!$C:$C,$A59,Raw_Data!$J:$J,O$1)),(IF($B59="Recovered",(COUNTIFS(Death_and_Recovered!$B:$B,$A59,Death_and_Recovered!$E:$E,$B59,Death_and_Recovered!$I:$I,O$1)),(IF($B59="Deceased",(COUNTIFS(Death_and_Recovered!$B:$B,$A59,Death_and_Recovered!$E:$E,$B59,Death_and_Recovered!$I:$I,O$1)),"0")))))</f>
        <v>1</v>
      </c>
      <c r="P59" s="29">
        <f>IF($B59="Confirmed",(COUNTIFS(Raw_Data!$C:$C,$A59,Raw_Data!$J:$J,P$1)),(IF($B59="Recovered",(COUNTIFS(Death_and_Recovered!$B:$B,$A59,Death_and_Recovered!$E:$E,$B59,Death_and_Recovered!$I:$I,P$1)),(IF($B59="Deceased",(COUNTIFS(Death_and_Recovered!$B:$B,$A59,Death_and_Recovered!$E:$E,$B59,Death_and_Recovered!$I:$I,P$1)),"0")))))</f>
        <v>6</v>
      </c>
      <c r="Q59" s="29">
        <f>IF($B59="Confirmed",(COUNTIFS(Raw_Data!$C:$C,$A59,Raw_Data!$J:$J,Q$1)),(IF($B59="Recovered",(COUNTIFS(Death_and_Recovered!$B:$B,$A59,Death_and_Recovered!$E:$E,$B59,Death_and_Recovered!$I:$I,Q$1)),(IF($B59="Deceased",(COUNTIFS(Death_and_Recovered!$B:$B,$A59,Death_and_Recovered!$E:$E,$B59,Death_and_Recovered!$I:$I,Q$1)),"0")))))</f>
        <v>3</v>
      </c>
      <c r="R59" s="29">
        <f>IF($B59="Confirmed",(COUNTIFS(Raw_Data!$C:$C,$A59,Raw_Data!$J:$J,R$1)),(IF($B59="Recovered",(COUNTIFS(Death_and_Recovered!$B:$B,$A59,Death_and_Recovered!$E:$E,$B59,Death_and_Recovered!$I:$I,R$1)),(IF($B59="Deceased",(COUNTIFS(Death_and_Recovered!$B:$B,$A59,Death_and_Recovered!$E:$E,$B59,Death_and_Recovered!$I:$I,R$1)),"0")))))</f>
        <v>8</v>
      </c>
      <c r="S59" s="29">
        <f>IF($B59="Confirmed",(COUNTIFS(Raw_Data!$C:$C,$A59,Raw_Data!$J:$J,S$1)),(IF($B59="Recovered",(COUNTIFS(Death_and_Recovered!$B:$B,$A59,Death_and_Recovered!$E:$E,$B59,Death_and_Recovered!$I:$I,S$1)),(IF($B59="Deceased",(COUNTIFS(Death_and_Recovered!$B:$B,$A59,Death_and_Recovered!$E:$E,$B59,Death_and_Recovered!$I:$I,S$1)),"0")))))</f>
        <v>1</v>
      </c>
      <c r="T59" s="29">
        <f>IF($B59="Confirmed",(COUNTIFS(Raw_Data!$C:$C,$A59,Raw_Data!$J:$J,T$1)),(IF($B59="Recovered",(COUNTIFS(Death_and_Recovered!$B:$B,$A59,Death_and_Recovered!$E:$E,$B59,Death_and_Recovered!$I:$I,T$1)),(IF($B59="Deceased",(COUNTIFS(Death_and_Recovered!$B:$B,$A59,Death_and_Recovered!$E:$E,$B59,Death_and_Recovered!$I:$I,T$1)),"0")))))</f>
        <v>14</v>
      </c>
      <c r="U59" s="29">
        <f>IF($B59="Confirmed",(COUNTIFS(Raw_Data!$C:$C,$A59,Raw_Data!$J:$J,U$1)),(IF($B59="Recovered",(COUNTIFS(Death_and_Recovered!$B:$B,$A59,Death_and_Recovered!$E:$E,$B59,Death_and_Recovered!$I:$I,U$1)),(IF($B59="Deceased",(COUNTIFS(Death_and_Recovered!$B:$B,$A59,Death_and_Recovered!$E:$E,$B59,Death_and_Recovered!$I:$I,U$1)),"0")))))</f>
        <v>21</v>
      </c>
      <c r="V59" s="29">
        <f>IF($B59="Confirmed",(COUNTIFS(Raw_Data!$C:$C,$A59,Raw_Data!$J:$J,V$1)),(IF($B59="Recovered",(COUNTIFS(Death_and_Recovered!$B:$B,$A59,Death_and_Recovered!$E:$E,$B59,Death_and_Recovered!$I:$I,V$1)),(IF($B59="Deceased",(COUNTIFS(Death_and_Recovered!$B:$B,$A59,Death_and_Recovered!$E:$E,$B59,Death_and_Recovered!$I:$I,V$1)),"0")))))</f>
        <v>0</v>
      </c>
      <c r="W59" s="29">
        <f>IF($B59="Confirmed",(COUNTIFS(Raw_Data!$C:$C,$A59,Raw_Data!$J:$J,W$1)),(IF($B59="Recovered",(COUNTIFS(Death_and_Recovered!$B:$B,$A59,Death_and_Recovered!$E:$E,$B59,Death_and_Recovered!$I:$I,W$1)),(IF($B59="Deceased",(COUNTIFS(Death_and_Recovered!$B:$B,$A59,Death_and_Recovered!$E:$E,$B59,Death_and_Recovered!$I:$I,W$1)),"0")))))</f>
        <v>0</v>
      </c>
      <c r="X59" s="29">
        <f>IF($B59="Confirmed",(COUNTIFS(Raw_Data!$C:$C,$A59,Raw_Data!$J:$J,X$1)),(IF($B59="Recovered",(COUNTIFS(Death_and_Recovered!$B:$B,$A59,Death_and_Recovered!$E:$E,$B59,Death_and_Recovered!$I:$I,X$1)),(IF($B59="Deceased",(COUNTIFS(Death_and_Recovered!$B:$B,$A59,Death_and_Recovered!$E:$E,$B59,Death_and_Recovered!$I:$I,X$1)),"0")))))</f>
        <v>9</v>
      </c>
      <c r="Y59" s="29">
        <f>IF($B59="Confirmed",(COUNTIFS(Raw_Data!$C:$C,$A59,Raw_Data!$J:$J,Y$1)),(IF($B59="Recovered",(COUNTIFS(Death_and_Recovered!$B:$B,$A59,Death_and_Recovered!$E:$E,$B59,Death_and_Recovered!$I:$I,Y$1)),(IF($B59="Deceased",(COUNTIFS(Death_and_Recovered!$B:$B,$A59,Death_and_Recovered!$E:$E,$B59,Death_and_Recovered!$I:$I,Y$1)),"0")))))</f>
        <v>88</v>
      </c>
      <c r="Z59" s="29">
        <f>IF($B59="Confirmed",(COUNTIFS(Raw_Data!$C:$C,$A59,Raw_Data!$J:$J,Z$1)),(IF($B59="Recovered",(COUNTIFS(Death_and_Recovered!$B:$B,$A59,Death_and_Recovered!$E:$E,$B59,Death_and_Recovered!$I:$I,Z$1)),(IF($B59="Deceased",(COUNTIFS(Death_and_Recovered!$B:$B,$A59,Death_and_Recovered!$E:$E,$B59,Death_and_Recovered!$I:$I,Z$1)),"0")))))</f>
        <v>1</v>
      </c>
      <c r="AA59" s="29">
        <f>IF($B59="Confirmed",(COUNTIFS(Raw_Data!$C:$C,$A59,Raw_Data!$J:$J,AA$1)),(IF($B59="Recovered",(COUNTIFS(Death_and_Recovered!$B:$B,$A59,Death_and_Recovered!$E:$E,$B59,Death_and_Recovered!$I:$I,AA$1)),(IF($B59="Deceased",(COUNTIFS(Death_and_Recovered!$B:$B,$A59,Death_and_Recovered!$E:$E,$B59,Death_and_Recovered!$I:$I,AA$1)),"0")))))</f>
        <v>0</v>
      </c>
      <c r="AB59" s="29">
        <f>IF($B59="Confirmed",(COUNTIFS(Raw_Data!$C:$C,$A59,Raw_Data!$J:$J,AB$1)),(IF($B59="Recovered",(COUNTIFS(Death_and_Recovered!$B:$B,$A59,Death_and_Recovered!$E:$E,$B59,Death_and_Recovered!$I:$I,AB$1)),(IF($B59="Deceased",(COUNTIFS(Death_and_Recovered!$B:$B,$A59,Death_and_Recovered!$E:$E,$B59,Death_and_Recovered!$I:$I,AB$1)),"0")))))</f>
        <v>0</v>
      </c>
      <c r="AC59" s="29">
        <f>IF($B59="Confirmed",(COUNTIFS(Raw_Data!$C:$C,$A59,Raw_Data!$J:$J,AC$1)),(IF($B59="Recovered",(COUNTIFS(Death_and_Recovered!$B:$B,$A59,Death_and_Recovered!$E:$E,$B59,Death_and_Recovered!$I:$I,AC$1)),(IF($B59="Deceased",(COUNTIFS(Death_and_Recovered!$B:$B,$A59,Death_and_Recovered!$E:$E,$B59,Death_and_Recovered!$I:$I,AC$1)),"0")))))</f>
        <v>0</v>
      </c>
      <c r="AD59" s="29">
        <f>IF($B59="Confirmed",(COUNTIFS(Raw_Data!$C:$C,$A59,Raw_Data!$J:$J,AD$1)),(IF($B59="Recovered",(COUNTIFS(Death_and_Recovered!$B:$B,$A59,Death_and_Recovered!$E:$E,$B59,Death_and_Recovered!$I:$I,AD$1)),(IF($B59="Deceased",(COUNTIFS(Death_and_Recovered!$B:$B,$A59,Death_and_Recovered!$E:$E,$B59,Death_and_Recovered!$I:$I,AD$1)),"0")))))</f>
        <v>0</v>
      </c>
      <c r="AE59" s="29">
        <f>IF($B59="Confirmed",(COUNTIFS(Raw_Data!$C:$C,$A59,Raw_Data!$J:$J,AE$1)),(IF($B59="Recovered",(COUNTIFS(Death_and_Recovered!$B:$B,$A59,Death_and_Recovered!$E:$E,$B59,Death_and_Recovered!$I:$I,AE$1)),(IF($B59="Deceased",(COUNTIFS(Death_and_Recovered!$B:$B,$A59,Death_and_Recovered!$E:$E,$B59,Death_and_Recovered!$I:$I,AE$1)),"0")))))</f>
        <v>2</v>
      </c>
      <c r="AF59" s="29">
        <f>IF($B59="Confirmed",(COUNTIFS(Raw_Data!$C:$C,$A59,Raw_Data!$J:$J,AF$1)),(IF($B59="Recovered",(COUNTIFS(Death_and_Recovered!$B:$B,$A59,Death_and_Recovered!$E:$E,$B59,Death_and_Recovered!$I:$I,AF$1)),(IF($B59="Deceased",(COUNTIFS(Death_and_Recovered!$B:$B,$A59,Death_and_Recovered!$E:$E,$B59,Death_and_Recovered!$I:$I,AF$1)),"0")))))</f>
        <v>1</v>
      </c>
      <c r="AG59" s="29">
        <f>IF($B59="Confirmed",(COUNTIFS(Raw_Data!$C:$C,$A59,Raw_Data!$J:$J,AG$1)),(IF($B59="Recovered",(COUNTIFS(Death_and_Recovered!$B:$B,$A59,Death_and_Recovered!$E:$E,$B59,Death_and_Recovered!$I:$I,AG$1)),(IF($B59="Deceased",(COUNTIFS(Death_and_Recovered!$B:$B,$A59,Death_and_Recovered!$E:$E,$B59,Death_and_Recovered!$I:$I,AG$1)),"0")))))</f>
        <v>13</v>
      </c>
      <c r="AH59" s="29">
        <f>IF($B59="Confirmed",(COUNTIFS(Raw_Data!$C:$C,$A59,Raw_Data!$J:$J,AH$1)),(IF($B59="Recovered",(COUNTIFS(Death_and_Recovered!$B:$B,$A59,Death_and_Recovered!$E:$E,$B59,Death_and_Recovered!$I:$I,AH$1)),(IF($B59="Deceased",(COUNTIFS(Death_and_Recovered!$B:$B,$A59,Death_and_Recovered!$E:$E,$B59,Death_and_Recovered!$I:$I,AH$1)),"0")))))</f>
        <v>0</v>
      </c>
      <c r="AI59" s="29">
        <f>IF($B59="Confirmed",(COUNTIFS(Raw_Data!$C:$C,$A59,Raw_Data!$J:$J,AI$1)),(IF($B59="Recovered",(COUNTIFS(Death_and_Recovered!$B:$B,$A59,Death_and_Recovered!$E:$E,$B59,Death_and_Recovered!$I:$I,AI$1)),(IF($B59="Deceased",(COUNTIFS(Death_and_Recovered!$B:$B,$A59,Death_and_Recovered!$E:$E,$B59,Death_and_Recovered!$I:$I,AI$1)),"0")))))</f>
        <v>75</v>
      </c>
      <c r="AJ59" s="29">
        <f>IF($B59="Confirmed",(COUNTIFS(Raw_Data!$C:$C,$A59,Raw_Data!$J:$J,AJ$1)),(IF($B59="Recovered",(COUNTIFS(Death_and_Recovered!$B:$B,$A59,Death_and_Recovered!$E:$E,$B59,Death_and_Recovered!$I:$I,AJ$1)),(IF($B59="Deceased",(COUNTIFS(Death_and_Recovered!$B:$B,$A59,Death_and_Recovered!$E:$E,$B59,Death_and_Recovered!$I:$I,AJ$1)),"0")))))</f>
        <v>27</v>
      </c>
      <c r="AK59" s="29">
        <f>IF($B59="Confirmed",(COUNTIFS(Raw_Data!$C:$C,$A59,Raw_Data!$J:$J,AK$1)),(IF($B59="Recovered",(COUNTIFS(Death_and_Recovered!$B:$B,$A59,Death_and_Recovered!$E:$E,$B59,Death_and_Recovered!$I:$I,AK$1)),(IF($B59="Deceased",(COUNTIFS(Death_and_Recovered!$B:$B,$A59,Death_and_Recovered!$E:$E,$B59,Death_and_Recovered!$I:$I,AK$1)),"0")))))</f>
        <v>0</v>
      </c>
      <c r="AL59" s="29">
        <f>IF($B59="Confirmed",(COUNTIFS(Raw_Data!$C:$C,$A59,Raw_Data!$J:$J,AL$1)),(IF($B59="Recovered",(COUNTIFS(Death_and_Recovered!$B:$B,$A59,Death_and_Recovered!$E:$E,$B59,Death_and_Recovered!$I:$I,AL$1)),(IF($B59="Deceased",(COUNTIFS(Death_and_Recovered!$B:$B,$A59,Death_and_Recovered!$E:$E,$B59,Death_and_Recovered!$I:$I,AL$1)),"0")))))</f>
        <v>11</v>
      </c>
      <c r="AM59" s="29">
        <f>IF($B59="Confirmed",(COUNTIFS(Raw_Data!$C:$C,$A59,Raw_Data!$J:$J,AM$1)),(IF($B59="Recovered",(COUNTIFS(Death_and_Recovered!$B:$B,$A59,Death_and_Recovered!$E:$E,$B59,Death_and_Recovered!$I:$I,AM$1)),(IF($B59="Deceased",(COUNTIFS(Death_and_Recovered!$B:$B,$A59,Death_and_Recovered!$E:$E,$B59,Death_and_Recovered!$I:$I,AM$1)),"0")))))</f>
        <v>3</v>
      </c>
      <c r="AN59" s="29">
        <f>IF($B59="Confirmed",(COUNTIFS(Raw_Data!$C:$C,$A59,Raw_Data!$J:$J,AN$1)),(IF($B59="Recovered",(COUNTIFS(Death_and_Recovered!$B:$B,$A59,Death_and_Recovered!$E:$E,$B59,Death_and_Recovered!$I:$I,AN$1)),(IF($B59="Deceased",(COUNTIFS(Death_and_Recovered!$B:$B,$A59,Death_and_Recovered!$E:$E,$B59,Death_and_Recovered!$I:$I,AN$1)),"0")))))</f>
        <v>16</v>
      </c>
    </row>
    <row r="60" spans="1:40" ht="16.5" customHeight="1">
      <c r="A60" s="210">
        <v>43923</v>
      </c>
      <c r="B60" s="197" t="s">
        <v>51</v>
      </c>
      <c r="C60" s="179">
        <f t="shared" si="1"/>
        <v>22</v>
      </c>
      <c r="D60" s="29">
        <f>IF($B60="Confirmed",(COUNTIFS(Raw_Data!$C:$C,$A60,Raw_Data!$J:$J,D$1)),(IF($B60="Recovered",(COUNTIFS(Death_and_Recovered!$B:$B,$A60,Death_and_Recovered!$E:$E,$B60,Death_and_Recovered!$I:$I,D$1)),(IF($B60="Deceased",(COUNTIFS(Death_and_Recovered!$B:$B,$A60,Death_and_Recovered!$E:$E,$B60,Death_and_Recovered!$I:$I,D$1)),"0")))))</f>
        <v>0</v>
      </c>
      <c r="E60" s="29">
        <f>IF($B60="Confirmed",(COUNTIFS(Raw_Data!$C:$C,$A60,Raw_Data!$J:$J,E$1)),(IF($B60="Recovered",(COUNTIFS(Death_and_Recovered!$B:$B,$A60,Death_and_Recovered!$E:$E,$B60,Death_and_Recovered!$I:$I,E$1)),(IF($B60="Deceased",(COUNTIFS(Death_and_Recovered!$B:$B,$A60,Death_and_Recovered!$E:$E,$B60,Death_and_Recovered!$I:$I,E$1)),"0")))))</f>
        <v>0</v>
      </c>
      <c r="F60" s="29">
        <f>IF($B60="Confirmed",(COUNTIFS(Raw_Data!$C:$C,$A60,Raw_Data!$J:$J,F$1)),(IF($B60="Recovered",(COUNTIFS(Death_and_Recovered!$B:$B,$A60,Death_and_Recovered!$E:$E,$B60,Death_and_Recovered!$I:$I,F$1)),(IF($B60="Deceased",(COUNTIFS(Death_and_Recovered!$B:$B,$A60,Death_and_Recovered!$E:$E,$B60,Death_and_Recovered!$I:$I,F$1)),"0")))))</f>
        <v>0</v>
      </c>
      <c r="G60" s="29">
        <f>IF($B60="Confirmed",(COUNTIFS(Raw_Data!$C:$C,$A60,Raw_Data!$J:$J,G$1)),(IF($B60="Recovered",(COUNTIFS(Death_and_Recovered!$B:$B,$A60,Death_and_Recovered!$E:$E,$B60,Death_and_Recovered!$I:$I,G$1)),(IF($B60="Deceased",(COUNTIFS(Death_and_Recovered!$B:$B,$A60,Death_and_Recovered!$E:$E,$B60,Death_and_Recovered!$I:$I,G$1)),"0")))))</f>
        <v>0</v>
      </c>
      <c r="H60" s="29">
        <f>IF($B60="Confirmed",(COUNTIFS(Raw_Data!$C:$C,$A60,Raw_Data!$J:$J,H$1)),(IF($B60="Recovered",(COUNTIFS(Death_and_Recovered!$B:$B,$A60,Death_and_Recovered!$E:$E,$B60,Death_and_Recovered!$I:$I,H$1)),(IF($B60="Deceased",(COUNTIFS(Death_and_Recovered!$B:$B,$A60,Death_and_Recovered!$E:$E,$B60,Death_and_Recovered!$I:$I,H$1)),"0")))))</f>
        <v>3</v>
      </c>
      <c r="I60" s="29">
        <f>IF($B60="Confirmed",(COUNTIFS(Raw_Data!$C:$C,$A60,Raw_Data!$J:$J,I$1)),(IF($B60="Recovered",(COUNTIFS(Death_and_Recovered!$B:$B,$A60,Death_and_Recovered!$E:$E,$B60,Death_and_Recovered!$I:$I,I$1)),(IF($B60="Deceased",(COUNTIFS(Death_and_Recovered!$B:$B,$A60,Death_and_Recovered!$E:$E,$B60,Death_and_Recovered!$I:$I,I$1)),"0")))))</f>
        <v>0</v>
      </c>
      <c r="J60" s="29">
        <f>IF($B60="Confirmed",(COUNTIFS(Raw_Data!$C:$C,$A60,Raw_Data!$J:$J,J$1)),(IF($B60="Recovered",(COUNTIFS(Death_and_Recovered!$B:$B,$A60,Death_and_Recovered!$E:$E,$B60,Death_and_Recovered!$I:$I,J$1)),(IF($B60="Deceased",(COUNTIFS(Death_and_Recovered!$B:$B,$A60,Death_and_Recovered!$E:$E,$B60,Death_and_Recovered!$I:$I,J$1)),"0")))))</f>
        <v>1</v>
      </c>
      <c r="K60" s="29">
        <f>IF($B60="Confirmed",(COUNTIFS(Raw_Data!$C:$C,$A60,Raw_Data!$J:$J,K$1)),(IF($B60="Recovered",(COUNTIFS(Death_and_Recovered!$B:$B,$A60,Death_and_Recovered!$E:$E,$B60,Death_and_Recovered!$I:$I,K$1)),(IF($B60="Deceased",(COUNTIFS(Death_and_Recovered!$B:$B,$A60,Death_and_Recovered!$E:$E,$B60,Death_and_Recovered!$I:$I,K$1)),"0")))))</f>
        <v>0</v>
      </c>
      <c r="L60" s="29">
        <f>IF($B60="Confirmed",(COUNTIFS(Raw_Data!$C:$C,$A60,Raw_Data!$J:$J,L$1)),(IF($B60="Recovered",(COUNTIFS(Death_and_Recovered!$B:$B,$A60,Death_and_Recovered!$E:$E,$B60,Death_and_Recovered!$I:$I,L$1)),(IF($B60="Deceased",(COUNTIFS(Death_and_Recovered!$B:$B,$A60,Death_and_Recovered!$E:$E,$B60,Death_and_Recovered!$I:$I,L$1)),"0")))))</f>
        <v>0</v>
      </c>
      <c r="M60" s="29">
        <f>IF($B60="Confirmed",(COUNTIFS(Raw_Data!$C:$C,$A60,Raw_Data!$J:$J,M$1)),(IF($B60="Recovered",(COUNTIFS(Death_and_Recovered!$B:$B,$A60,Death_and_Recovered!$E:$E,$B60,Death_and_Recovered!$I:$I,M$1)),(IF($B60="Deceased",(COUNTIFS(Death_and_Recovered!$B:$B,$A60,Death_and_Recovered!$E:$E,$B60,Death_and_Recovered!$I:$I,M$1)),"0")))))</f>
        <v>2</v>
      </c>
      <c r="N60" s="29">
        <f>IF($B60="Confirmed",(COUNTIFS(Raw_Data!$C:$C,$A60,Raw_Data!$J:$J,N$1)),(IF($B60="Recovered",(COUNTIFS(Death_and_Recovered!$B:$B,$A60,Death_and_Recovered!$E:$E,$B60,Death_and_Recovered!$I:$I,N$1)),(IF($B60="Deceased",(COUNTIFS(Death_and_Recovered!$B:$B,$A60,Death_and_Recovered!$E:$E,$B60,Death_and_Recovered!$I:$I,N$1)),"0")))))</f>
        <v>0</v>
      </c>
      <c r="O60" s="29">
        <f>IF($B60="Confirmed",(COUNTIFS(Raw_Data!$C:$C,$A60,Raw_Data!$J:$J,O$1)),(IF($B60="Recovered",(COUNTIFS(Death_and_Recovered!$B:$B,$A60,Death_and_Recovered!$E:$E,$B60,Death_and_Recovered!$I:$I,O$1)),(IF($B60="Deceased",(COUNTIFS(Death_and_Recovered!$B:$B,$A60,Death_and_Recovered!$E:$E,$B60,Death_and_Recovered!$I:$I,O$1)),"0")))))</f>
        <v>5</v>
      </c>
      <c r="P60" s="29">
        <f>IF($B60="Confirmed",(COUNTIFS(Raw_Data!$C:$C,$A60,Raw_Data!$J:$J,P$1)),(IF($B60="Recovered",(COUNTIFS(Death_and_Recovered!$B:$B,$A60,Death_and_Recovered!$E:$E,$B60,Death_and_Recovered!$I:$I,P$1)),(IF($B60="Deceased",(COUNTIFS(Death_and_Recovered!$B:$B,$A60,Death_and_Recovered!$E:$E,$B60,Death_and_Recovered!$I:$I,P$1)),"0")))))</f>
        <v>0</v>
      </c>
      <c r="Q60" s="29">
        <f>IF($B60="Confirmed",(COUNTIFS(Raw_Data!$C:$C,$A60,Raw_Data!$J:$J,Q$1)),(IF($B60="Recovered",(COUNTIFS(Death_and_Recovered!$B:$B,$A60,Death_and_Recovered!$E:$E,$B60,Death_and_Recovered!$I:$I,Q$1)),(IF($B60="Deceased",(COUNTIFS(Death_and_Recovered!$B:$B,$A60,Death_and_Recovered!$E:$E,$B60,Death_and_Recovered!$I:$I,Q$1)),"0")))))</f>
        <v>0</v>
      </c>
      <c r="R60" s="29">
        <f>IF($B60="Confirmed",(COUNTIFS(Raw_Data!$C:$C,$A60,Raw_Data!$J:$J,R$1)),(IF($B60="Recovered",(COUNTIFS(Death_and_Recovered!$B:$B,$A60,Death_and_Recovered!$E:$E,$B60,Death_and_Recovered!$I:$I,R$1)),(IF($B60="Deceased",(COUNTIFS(Death_and_Recovered!$B:$B,$A60,Death_and_Recovered!$E:$E,$B60,Death_and_Recovered!$I:$I,R$1)),"0")))))</f>
        <v>1</v>
      </c>
      <c r="S60" s="29">
        <f>IF($B60="Confirmed",(COUNTIFS(Raw_Data!$C:$C,$A60,Raw_Data!$J:$J,S$1)),(IF($B60="Recovered",(COUNTIFS(Death_and_Recovered!$B:$B,$A60,Death_and_Recovered!$E:$E,$B60,Death_and_Recovered!$I:$I,S$1)),(IF($B60="Deceased",(COUNTIFS(Death_and_Recovered!$B:$B,$A60,Death_and_Recovered!$E:$E,$B60,Death_and_Recovered!$I:$I,S$1)),"0")))))</f>
        <v>0</v>
      </c>
      <c r="T60" s="29">
        <f>IF($B60="Confirmed",(COUNTIFS(Raw_Data!$C:$C,$A60,Raw_Data!$J:$J,T$1)),(IF($B60="Recovered",(COUNTIFS(Death_and_Recovered!$B:$B,$A60,Death_and_Recovered!$E:$E,$B60,Death_and_Recovered!$I:$I,T$1)),(IF($B60="Deceased",(COUNTIFS(Death_and_Recovered!$B:$B,$A60,Death_and_Recovered!$E:$E,$B60,Death_and_Recovered!$I:$I,T$1)),"0")))))</f>
        <v>2</v>
      </c>
      <c r="U60" s="29">
        <f>IF($B60="Confirmed",(COUNTIFS(Raw_Data!$C:$C,$A60,Raw_Data!$J:$J,U$1)),(IF($B60="Recovered",(COUNTIFS(Death_and_Recovered!$B:$B,$A60,Death_and_Recovered!$E:$E,$B60,Death_and_Recovered!$I:$I,U$1)),(IF($B60="Deceased",(COUNTIFS(Death_and_Recovered!$B:$B,$A60,Death_and_Recovered!$E:$E,$B60,Death_and_Recovered!$I:$I,U$1)),"0")))))</f>
        <v>2</v>
      </c>
      <c r="V60" s="29">
        <f>IF($B60="Confirmed",(COUNTIFS(Raw_Data!$C:$C,$A60,Raw_Data!$J:$J,V$1)),(IF($B60="Recovered",(COUNTIFS(Death_and_Recovered!$B:$B,$A60,Death_and_Recovered!$E:$E,$B60,Death_and_Recovered!$I:$I,V$1)),(IF($B60="Deceased",(COUNTIFS(Death_and_Recovered!$B:$B,$A60,Death_and_Recovered!$E:$E,$B60,Death_and_Recovered!$I:$I,V$1)),"0")))))</f>
        <v>0</v>
      </c>
      <c r="W60" s="29">
        <f>IF($B60="Confirmed",(COUNTIFS(Raw_Data!$C:$C,$A60,Raw_Data!$J:$J,W$1)),(IF($B60="Recovered",(COUNTIFS(Death_and_Recovered!$B:$B,$A60,Death_and_Recovered!$E:$E,$B60,Death_and_Recovered!$I:$I,W$1)),(IF($B60="Deceased",(COUNTIFS(Death_and_Recovered!$B:$B,$A60,Death_and_Recovered!$E:$E,$B60,Death_and_Recovered!$I:$I,W$1)),"0")))))</f>
        <v>0</v>
      </c>
      <c r="X60" s="29">
        <f>IF($B60="Confirmed",(COUNTIFS(Raw_Data!$C:$C,$A60,Raw_Data!$J:$J,X$1)),(IF($B60="Recovered",(COUNTIFS(Death_and_Recovered!$B:$B,$A60,Death_and_Recovered!$E:$E,$B60,Death_and_Recovered!$I:$I,X$1)),(IF($B60="Deceased",(COUNTIFS(Death_and_Recovered!$B:$B,$A60,Death_and_Recovered!$E:$E,$B60,Death_and_Recovered!$I:$I,X$1)),"0")))))</f>
        <v>0</v>
      </c>
      <c r="Y60" s="29">
        <f>IF($B60="Confirmed",(COUNTIFS(Raw_Data!$C:$C,$A60,Raw_Data!$J:$J,Y$1)),(IF($B60="Recovered",(COUNTIFS(Death_and_Recovered!$B:$B,$A60,Death_and_Recovered!$E:$E,$B60,Death_and_Recovered!$I:$I,Y$1)),(IF($B60="Deceased",(COUNTIFS(Death_and_Recovered!$B:$B,$A60,Death_and_Recovered!$E:$E,$B60,Death_and_Recovered!$I:$I,Y$1)),"0")))))</f>
        <v>3</v>
      </c>
      <c r="Z60" s="29">
        <f>IF($B60="Confirmed",(COUNTIFS(Raw_Data!$C:$C,$A60,Raw_Data!$J:$J,Z$1)),(IF($B60="Recovered",(COUNTIFS(Death_and_Recovered!$B:$B,$A60,Death_and_Recovered!$E:$E,$B60,Death_and_Recovered!$I:$I,Z$1)),(IF($B60="Deceased",(COUNTIFS(Death_and_Recovered!$B:$B,$A60,Death_and_Recovered!$E:$E,$B60,Death_and_Recovered!$I:$I,Z$1)),"0")))))</f>
        <v>0</v>
      </c>
      <c r="AA60" s="29">
        <f>IF($B60="Confirmed",(COUNTIFS(Raw_Data!$C:$C,$A60,Raw_Data!$J:$J,AA$1)),(IF($B60="Recovered",(COUNTIFS(Death_and_Recovered!$B:$B,$A60,Death_and_Recovered!$E:$E,$B60,Death_and_Recovered!$I:$I,AA$1)),(IF($B60="Deceased",(COUNTIFS(Death_and_Recovered!$B:$B,$A60,Death_and_Recovered!$E:$E,$B60,Death_and_Recovered!$I:$I,AA$1)),"0")))))</f>
        <v>0</v>
      </c>
      <c r="AB60" s="29">
        <f>IF($B60="Confirmed",(COUNTIFS(Raw_Data!$C:$C,$A60,Raw_Data!$J:$J,AB$1)),(IF($B60="Recovered",(COUNTIFS(Death_and_Recovered!$B:$B,$A60,Death_and_Recovered!$E:$E,$B60,Death_and_Recovered!$I:$I,AB$1)),(IF($B60="Deceased",(COUNTIFS(Death_and_Recovered!$B:$B,$A60,Death_and_Recovered!$E:$E,$B60,Death_and_Recovered!$I:$I,AB$1)),"0")))))</f>
        <v>0</v>
      </c>
      <c r="AC60" s="29">
        <f>IF($B60="Confirmed",(COUNTIFS(Raw_Data!$C:$C,$A60,Raw_Data!$J:$J,AC$1)),(IF($B60="Recovered",(COUNTIFS(Death_and_Recovered!$B:$B,$A60,Death_and_Recovered!$E:$E,$B60,Death_and_Recovered!$I:$I,AC$1)),(IF($B60="Deceased",(COUNTIFS(Death_and_Recovered!$B:$B,$A60,Death_and_Recovered!$E:$E,$B60,Death_and_Recovered!$I:$I,AC$1)),"0")))))</f>
        <v>0</v>
      </c>
      <c r="AD60" s="29">
        <f>IF($B60="Confirmed",(COUNTIFS(Raw_Data!$C:$C,$A60,Raw_Data!$J:$J,AD$1)),(IF($B60="Recovered",(COUNTIFS(Death_and_Recovered!$B:$B,$A60,Death_and_Recovered!$E:$E,$B60,Death_and_Recovered!$I:$I,AD$1)),(IF($B60="Deceased",(COUNTIFS(Death_and_Recovered!$B:$B,$A60,Death_and_Recovered!$E:$E,$B60,Death_and_Recovered!$I:$I,AD$1)),"0")))))</f>
        <v>0</v>
      </c>
      <c r="AE60" s="29">
        <f>IF($B60="Confirmed",(COUNTIFS(Raw_Data!$C:$C,$A60,Raw_Data!$J:$J,AE$1)),(IF($B60="Recovered",(COUNTIFS(Death_and_Recovered!$B:$B,$A60,Death_and_Recovered!$E:$E,$B60,Death_and_Recovered!$I:$I,AE$1)),(IF($B60="Deceased",(COUNTIFS(Death_and_Recovered!$B:$B,$A60,Death_and_Recovered!$E:$E,$B60,Death_and_Recovered!$I:$I,AE$1)),"0")))))</f>
        <v>0</v>
      </c>
      <c r="AF60" s="29">
        <f>IF($B60="Confirmed",(COUNTIFS(Raw_Data!$C:$C,$A60,Raw_Data!$J:$J,AF$1)),(IF($B60="Recovered",(COUNTIFS(Death_and_Recovered!$B:$B,$A60,Death_and_Recovered!$E:$E,$B60,Death_and_Recovered!$I:$I,AF$1)),(IF($B60="Deceased",(COUNTIFS(Death_and_Recovered!$B:$B,$A60,Death_and_Recovered!$E:$E,$B60,Death_and_Recovered!$I:$I,AF$1)),"0")))))</f>
        <v>0</v>
      </c>
      <c r="AG60" s="29">
        <f>IF($B60="Confirmed",(COUNTIFS(Raw_Data!$C:$C,$A60,Raw_Data!$J:$J,AG$1)),(IF($B60="Recovered",(COUNTIFS(Death_and_Recovered!$B:$B,$A60,Death_and_Recovered!$E:$E,$B60,Death_and_Recovered!$I:$I,AG$1)),(IF($B60="Deceased",(COUNTIFS(Death_and_Recovered!$B:$B,$A60,Death_and_Recovered!$E:$E,$B60,Death_and_Recovered!$I:$I,AG$1)),"0")))))</f>
        <v>0</v>
      </c>
      <c r="AH60" s="29">
        <f>IF($B60="Confirmed",(COUNTIFS(Raw_Data!$C:$C,$A60,Raw_Data!$J:$J,AH$1)),(IF($B60="Recovered",(COUNTIFS(Death_and_Recovered!$B:$B,$A60,Death_and_Recovered!$E:$E,$B60,Death_and_Recovered!$I:$I,AH$1)),(IF($B60="Deceased",(COUNTIFS(Death_and_Recovered!$B:$B,$A60,Death_and_Recovered!$E:$E,$B60,Death_and_Recovered!$I:$I,AH$1)),"0")))))</f>
        <v>0</v>
      </c>
      <c r="AI60" s="29">
        <f>IF($B60="Confirmed",(COUNTIFS(Raw_Data!$C:$C,$A60,Raw_Data!$J:$J,AI$1)),(IF($B60="Recovered",(COUNTIFS(Death_and_Recovered!$B:$B,$A60,Death_and_Recovered!$E:$E,$B60,Death_and_Recovered!$I:$I,AI$1)),(IF($B60="Deceased",(COUNTIFS(Death_and_Recovered!$B:$B,$A60,Death_and_Recovered!$E:$E,$B60,Death_and_Recovered!$I:$I,AI$1)),"0")))))</f>
        <v>0</v>
      </c>
      <c r="AJ60" s="29">
        <f>IF($B60="Confirmed",(COUNTIFS(Raw_Data!$C:$C,$A60,Raw_Data!$J:$J,AJ$1)),(IF($B60="Recovered",(COUNTIFS(Death_and_Recovered!$B:$B,$A60,Death_and_Recovered!$E:$E,$B60,Death_and_Recovered!$I:$I,AJ$1)),(IF($B60="Deceased",(COUNTIFS(Death_and_Recovered!$B:$B,$A60,Death_and_Recovered!$E:$E,$B60,Death_and_Recovered!$I:$I,AJ$1)),"0")))))</f>
        <v>3</v>
      </c>
      <c r="AK60" s="29">
        <f>IF($B60="Confirmed",(COUNTIFS(Raw_Data!$C:$C,$A60,Raw_Data!$J:$J,AK$1)),(IF($B60="Recovered",(COUNTIFS(Death_and_Recovered!$B:$B,$A60,Death_and_Recovered!$E:$E,$B60,Death_and_Recovered!$I:$I,AK$1)),(IF($B60="Deceased",(COUNTIFS(Death_and_Recovered!$B:$B,$A60,Death_and_Recovered!$E:$E,$B60,Death_and_Recovered!$I:$I,AK$1)),"0")))))</f>
        <v>0</v>
      </c>
      <c r="AL60" s="29">
        <f>IF($B60="Confirmed",(COUNTIFS(Raw_Data!$C:$C,$A60,Raw_Data!$J:$J,AL$1)),(IF($B60="Recovered",(COUNTIFS(Death_and_Recovered!$B:$B,$A60,Death_and_Recovered!$E:$E,$B60,Death_and_Recovered!$I:$I,AL$1)),(IF($B60="Deceased",(COUNTIFS(Death_and_Recovered!$B:$B,$A60,Death_and_Recovered!$E:$E,$B60,Death_and_Recovered!$I:$I,AL$1)),"0")))))</f>
        <v>0</v>
      </c>
      <c r="AM60" s="29">
        <f>IF($B60="Confirmed",(COUNTIFS(Raw_Data!$C:$C,$A60,Raw_Data!$J:$J,AM$1)),(IF($B60="Recovered",(COUNTIFS(Death_and_Recovered!$B:$B,$A60,Death_and_Recovered!$E:$E,$B60,Death_and_Recovered!$I:$I,AM$1)),(IF($B60="Deceased",(COUNTIFS(Death_and_Recovered!$B:$B,$A60,Death_and_Recovered!$E:$E,$B60,Death_and_Recovered!$I:$I,AM$1)),"0")))))</f>
        <v>0</v>
      </c>
      <c r="AN60" s="29">
        <f>IF($B60="Confirmed",(COUNTIFS(Raw_Data!$C:$C,$A60,Raw_Data!$J:$J,AN$1)),(IF($B60="Recovered",(COUNTIFS(Death_and_Recovered!$B:$B,$A60,Death_and_Recovered!$E:$E,$B60,Death_and_Recovered!$I:$I,AN$1)),(IF($B60="Deceased",(COUNTIFS(Death_and_Recovered!$B:$B,$A60,Death_and_Recovered!$E:$E,$B60,Death_and_Recovered!$I:$I,AN$1)),"0")))))</f>
        <v>0</v>
      </c>
    </row>
    <row r="61" spans="1:40" ht="16.5" customHeight="1">
      <c r="A61" s="210">
        <v>43923</v>
      </c>
      <c r="B61" s="197" t="s">
        <v>42</v>
      </c>
      <c r="C61" s="179">
        <f t="shared" si="1"/>
        <v>14</v>
      </c>
      <c r="D61" s="29">
        <f>IF($B61="Confirmed",(COUNTIFS(Raw_Data!$C:$C,$A61,Raw_Data!$J:$J,D$1)),(IF($B61="Recovered",(COUNTIFS(Death_and_Recovered!$B:$B,$A61,Death_and_Recovered!$E:$E,$B61,Death_and_Recovered!$I:$I,D$1)),(IF($B61="Deceased",(COUNTIFS(Death_and_Recovered!$B:$B,$A61,Death_and_Recovered!$E:$E,$B61,Death_and_Recovered!$I:$I,D$1)),"0")))))</f>
        <v>0</v>
      </c>
      <c r="E61" s="29">
        <f>IF($B61="Confirmed",(COUNTIFS(Raw_Data!$C:$C,$A61,Raw_Data!$J:$J,E$1)),(IF($B61="Recovered",(COUNTIFS(Death_and_Recovered!$B:$B,$A61,Death_and_Recovered!$E:$E,$B61,Death_and_Recovered!$I:$I,E$1)),(IF($B61="Deceased",(COUNTIFS(Death_and_Recovered!$B:$B,$A61,Death_and_Recovered!$E:$E,$B61,Death_and_Recovered!$I:$I,E$1)),"0")))))</f>
        <v>0</v>
      </c>
      <c r="F61" s="29">
        <f>IF($B61="Confirmed",(COUNTIFS(Raw_Data!$C:$C,$A61,Raw_Data!$J:$J,F$1)),(IF($B61="Recovered",(COUNTIFS(Death_and_Recovered!$B:$B,$A61,Death_and_Recovered!$E:$E,$B61,Death_and_Recovered!$I:$I,F$1)),(IF($B61="Deceased",(COUNTIFS(Death_and_Recovered!$B:$B,$A61,Death_and_Recovered!$E:$E,$B61,Death_and_Recovered!$I:$I,F$1)),"0")))))</f>
        <v>0</v>
      </c>
      <c r="G61" s="29">
        <f>IF($B61="Confirmed",(COUNTIFS(Raw_Data!$C:$C,$A61,Raw_Data!$J:$J,G$1)),(IF($B61="Recovered",(COUNTIFS(Death_and_Recovered!$B:$B,$A61,Death_and_Recovered!$E:$E,$B61,Death_and_Recovered!$I:$I,G$1)),(IF($B61="Deceased",(COUNTIFS(Death_and_Recovered!$B:$B,$A61,Death_and_Recovered!$E:$E,$B61,Death_and_Recovered!$I:$I,G$1)),"0")))))</f>
        <v>0</v>
      </c>
      <c r="H61" s="29">
        <f>IF($B61="Confirmed",(COUNTIFS(Raw_Data!$C:$C,$A61,Raw_Data!$J:$J,H$1)),(IF($B61="Recovered",(COUNTIFS(Death_and_Recovered!$B:$B,$A61,Death_and_Recovered!$E:$E,$B61,Death_and_Recovered!$I:$I,H$1)),(IF($B61="Deceased",(COUNTIFS(Death_and_Recovered!$B:$B,$A61,Death_and_Recovered!$E:$E,$B61,Death_and_Recovered!$I:$I,H$1)),"0")))))</f>
        <v>0</v>
      </c>
      <c r="I61" s="29">
        <f>IF($B61="Confirmed",(COUNTIFS(Raw_Data!$C:$C,$A61,Raw_Data!$J:$J,I$1)),(IF($B61="Recovered",(COUNTIFS(Death_and_Recovered!$B:$B,$A61,Death_and_Recovered!$E:$E,$B61,Death_and_Recovered!$I:$I,I$1)),(IF($B61="Deceased",(COUNTIFS(Death_and_Recovered!$B:$B,$A61,Death_and_Recovered!$E:$E,$B61,Death_and_Recovered!$I:$I,I$1)),"0")))))</f>
        <v>0</v>
      </c>
      <c r="J61" s="29">
        <f>IF($B61="Confirmed",(COUNTIFS(Raw_Data!$C:$C,$A61,Raw_Data!$J:$J,J$1)),(IF($B61="Recovered",(COUNTIFS(Death_and_Recovered!$B:$B,$A61,Death_and_Recovered!$E:$E,$B61,Death_and_Recovered!$I:$I,J$1)),(IF($B61="Deceased",(COUNTIFS(Death_and_Recovered!$B:$B,$A61,Death_and_Recovered!$E:$E,$B61,Death_and_Recovered!$I:$I,J$1)),"0")))))</f>
        <v>0</v>
      </c>
      <c r="K61" s="29">
        <f>IF($B61="Confirmed",(COUNTIFS(Raw_Data!$C:$C,$A61,Raw_Data!$J:$J,K$1)),(IF($B61="Recovered",(COUNTIFS(Death_and_Recovered!$B:$B,$A61,Death_and_Recovered!$E:$E,$B61,Death_and_Recovered!$I:$I,K$1)),(IF($B61="Deceased",(COUNTIFS(Death_and_Recovered!$B:$B,$A61,Death_and_Recovered!$E:$E,$B61,Death_and_Recovered!$I:$I,K$1)),"0")))))</f>
        <v>0</v>
      </c>
      <c r="L61" s="29">
        <f>IF($B61="Confirmed",(COUNTIFS(Raw_Data!$C:$C,$A61,Raw_Data!$J:$J,L$1)),(IF($B61="Recovered",(COUNTIFS(Death_and_Recovered!$B:$B,$A61,Death_and_Recovered!$E:$E,$B61,Death_and_Recovered!$I:$I,L$1)),(IF($B61="Deceased",(COUNTIFS(Death_and_Recovered!$B:$B,$A61,Death_and_Recovered!$E:$E,$B61,Death_and_Recovered!$I:$I,L$1)),"0")))))</f>
        <v>0</v>
      </c>
      <c r="M61" s="29">
        <f>IF($B61="Confirmed",(COUNTIFS(Raw_Data!$C:$C,$A61,Raw_Data!$J:$J,M$1)),(IF($B61="Recovered",(COUNTIFS(Death_and_Recovered!$B:$B,$A61,Death_and_Recovered!$E:$E,$B61,Death_and_Recovered!$I:$I,M$1)),(IF($B61="Deceased",(COUNTIFS(Death_and_Recovered!$B:$B,$A61,Death_and_Recovered!$E:$E,$B61,Death_and_Recovered!$I:$I,M$1)),"0")))))</f>
        <v>2</v>
      </c>
      <c r="N61" s="29">
        <f>IF($B61="Confirmed",(COUNTIFS(Raw_Data!$C:$C,$A61,Raw_Data!$J:$J,N$1)),(IF($B61="Recovered",(COUNTIFS(Death_and_Recovered!$B:$B,$A61,Death_and_Recovered!$E:$E,$B61,Death_and_Recovered!$I:$I,N$1)),(IF($B61="Deceased",(COUNTIFS(Death_and_Recovered!$B:$B,$A61,Death_and_Recovered!$E:$E,$B61,Death_and_Recovered!$I:$I,N$1)),"0")))))</f>
        <v>0</v>
      </c>
      <c r="O61" s="29">
        <f>IF($B61="Confirmed",(COUNTIFS(Raw_Data!$C:$C,$A61,Raw_Data!$J:$J,O$1)),(IF($B61="Recovered",(COUNTIFS(Death_and_Recovered!$B:$B,$A61,Death_and_Recovered!$E:$E,$B61,Death_and_Recovered!$I:$I,O$1)),(IF($B61="Deceased",(COUNTIFS(Death_and_Recovered!$B:$B,$A61,Death_and_Recovered!$E:$E,$B61,Death_and_Recovered!$I:$I,O$1)),"0")))))</f>
        <v>1</v>
      </c>
      <c r="P61" s="29">
        <f>IF($B61="Confirmed",(COUNTIFS(Raw_Data!$C:$C,$A61,Raw_Data!$J:$J,P$1)),(IF($B61="Recovered",(COUNTIFS(Death_and_Recovered!$B:$B,$A61,Death_and_Recovered!$E:$E,$B61,Death_and_Recovered!$I:$I,P$1)),(IF($B61="Deceased",(COUNTIFS(Death_and_Recovered!$B:$B,$A61,Death_and_Recovered!$E:$E,$B61,Death_and_Recovered!$I:$I,P$1)),"0")))))</f>
        <v>0</v>
      </c>
      <c r="Q61" s="29">
        <f>IF($B61="Confirmed",(COUNTIFS(Raw_Data!$C:$C,$A61,Raw_Data!$J:$J,Q$1)),(IF($B61="Recovered",(COUNTIFS(Death_and_Recovered!$B:$B,$A61,Death_and_Recovered!$E:$E,$B61,Death_and_Recovered!$I:$I,Q$1)),(IF($B61="Deceased",(COUNTIFS(Death_and_Recovered!$B:$B,$A61,Death_and_Recovered!$E:$E,$B61,Death_and_Recovered!$I:$I,Q$1)),"0")))))</f>
        <v>0</v>
      </c>
      <c r="R61" s="29">
        <f>IF($B61="Confirmed",(COUNTIFS(Raw_Data!$C:$C,$A61,Raw_Data!$J:$J,R$1)),(IF($B61="Recovered",(COUNTIFS(Death_and_Recovered!$B:$B,$A61,Death_and_Recovered!$E:$E,$B61,Death_and_Recovered!$I:$I,R$1)),(IF($B61="Deceased",(COUNTIFS(Death_and_Recovered!$B:$B,$A61,Death_and_Recovered!$E:$E,$B61,Death_and_Recovered!$I:$I,R$1)),"0")))))</f>
        <v>0</v>
      </c>
      <c r="S61" s="29">
        <f>IF($B61="Confirmed",(COUNTIFS(Raw_Data!$C:$C,$A61,Raw_Data!$J:$J,S$1)),(IF($B61="Recovered",(COUNTIFS(Death_and_Recovered!$B:$B,$A61,Death_and_Recovered!$E:$E,$B61,Death_and_Recovered!$I:$I,S$1)),(IF($B61="Deceased",(COUNTIFS(Death_and_Recovered!$B:$B,$A61,Death_and_Recovered!$E:$E,$B61,Death_and_Recovered!$I:$I,S$1)),"0")))))</f>
        <v>0</v>
      </c>
      <c r="T61" s="29">
        <f>IF($B61="Confirmed",(COUNTIFS(Raw_Data!$C:$C,$A61,Raw_Data!$J:$J,T$1)),(IF($B61="Recovered",(COUNTIFS(Death_and_Recovered!$B:$B,$A61,Death_and_Recovered!$E:$E,$B61,Death_and_Recovered!$I:$I,T$1)),(IF($B61="Deceased",(COUNTIFS(Death_and_Recovered!$B:$B,$A61,Death_and_Recovered!$E:$E,$B61,Death_and_Recovered!$I:$I,T$1)),"0")))))</f>
        <v>0</v>
      </c>
      <c r="U61" s="29">
        <f>IF($B61="Confirmed",(COUNTIFS(Raw_Data!$C:$C,$A61,Raw_Data!$J:$J,U$1)),(IF($B61="Recovered",(COUNTIFS(Death_and_Recovered!$B:$B,$A61,Death_and_Recovered!$E:$E,$B61,Death_and_Recovered!$I:$I,U$1)),(IF($B61="Deceased",(COUNTIFS(Death_and_Recovered!$B:$B,$A61,Death_and_Recovered!$E:$E,$B61,Death_and_Recovered!$I:$I,U$1)),"0")))))</f>
        <v>0</v>
      </c>
      <c r="V61" s="29">
        <f>IF($B61="Confirmed",(COUNTIFS(Raw_Data!$C:$C,$A61,Raw_Data!$J:$J,V$1)),(IF($B61="Recovered",(COUNTIFS(Death_and_Recovered!$B:$B,$A61,Death_and_Recovered!$E:$E,$B61,Death_and_Recovered!$I:$I,V$1)),(IF($B61="Deceased",(COUNTIFS(Death_and_Recovered!$B:$B,$A61,Death_and_Recovered!$E:$E,$B61,Death_and_Recovered!$I:$I,V$1)),"0")))))</f>
        <v>0</v>
      </c>
      <c r="W61" s="29">
        <f>IF($B61="Confirmed",(COUNTIFS(Raw_Data!$C:$C,$A61,Raw_Data!$J:$J,W$1)),(IF($B61="Recovered",(COUNTIFS(Death_and_Recovered!$B:$B,$A61,Death_and_Recovered!$E:$E,$B61,Death_and_Recovered!$I:$I,W$1)),(IF($B61="Deceased",(COUNTIFS(Death_and_Recovered!$B:$B,$A61,Death_and_Recovered!$E:$E,$B61,Death_and_Recovered!$I:$I,W$1)),"0")))))</f>
        <v>0</v>
      </c>
      <c r="X61" s="29">
        <f>IF($B61="Confirmed",(COUNTIFS(Raw_Data!$C:$C,$A61,Raw_Data!$J:$J,X$1)),(IF($B61="Recovered",(COUNTIFS(Death_and_Recovered!$B:$B,$A61,Death_and_Recovered!$E:$E,$B61,Death_and_Recovered!$I:$I,X$1)),(IF($B61="Deceased",(COUNTIFS(Death_and_Recovered!$B:$B,$A61,Death_and_Recovered!$E:$E,$B61,Death_and_Recovered!$I:$I,X$1)),"0")))))</f>
        <v>2</v>
      </c>
      <c r="Y61" s="198">
        <v>8</v>
      </c>
      <c r="Z61" s="29">
        <f>IF($B61="Confirmed",(COUNTIFS(Raw_Data!$C:$C,$A61,Raw_Data!$J:$J,Z$1)),(IF($B61="Recovered",(COUNTIFS(Death_and_Recovered!$B:$B,$A61,Death_and_Recovered!$E:$E,$B61,Death_and_Recovered!$I:$I,Z$1)),(IF($B61="Deceased",(COUNTIFS(Death_and_Recovered!$B:$B,$A61,Death_and_Recovered!$E:$E,$B61,Death_and_Recovered!$I:$I,Z$1)),"0")))))</f>
        <v>0</v>
      </c>
      <c r="AA61" s="29">
        <f>IF($B61="Confirmed",(COUNTIFS(Raw_Data!$C:$C,$A61,Raw_Data!$J:$J,AA$1)),(IF($B61="Recovered",(COUNTIFS(Death_and_Recovered!$B:$B,$A61,Death_and_Recovered!$E:$E,$B61,Death_and_Recovered!$I:$I,AA$1)),(IF($B61="Deceased",(COUNTIFS(Death_and_Recovered!$B:$B,$A61,Death_and_Recovered!$E:$E,$B61,Death_and_Recovered!$I:$I,AA$1)),"0")))))</f>
        <v>0</v>
      </c>
      <c r="AB61" s="29">
        <f>IF($B61="Confirmed",(COUNTIFS(Raw_Data!$C:$C,$A61,Raw_Data!$J:$J,AB$1)),(IF($B61="Recovered",(COUNTIFS(Death_and_Recovered!$B:$B,$A61,Death_and_Recovered!$E:$E,$B61,Death_and_Recovered!$I:$I,AB$1)),(IF($B61="Deceased",(COUNTIFS(Death_and_Recovered!$B:$B,$A61,Death_and_Recovered!$E:$E,$B61,Death_and_Recovered!$I:$I,AB$1)),"0")))))</f>
        <v>0</v>
      </c>
      <c r="AC61" s="29">
        <f>IF($B61="Confirmed",(COUNTIFS(Raw_Data!$C:$C,$A61,Raw_Data!$J:$J,AC$1)),(IF($B61="Recovered",(COUNTIFS(Death_and_Recovered!$B:$B,$A61,Death_and_Recovered!$E:$E,$B61,Death_and_Recovered!$I:$I,AC$1)),(IF($B61="Deceased",(COUNTIFS(Death_and_Recovered!$B:$B,$A61,Death_and_Recovered!$E:$E,$B61,Death_and_Recovered!$I:$I,AC$1)),"0")))))</f>
        <v>0</v>
      </c>
      <c r="AD61" s="29">
        <f>IF($B61="Confirmed",(COUNTIFS(Raw_Data!$C:$C,$A61,Raw_Data!$J:$J,AD$1)),(IF($B61="Recovered",(COUNTIFS(Death_and_Recovered!$B:$B,$A61,Death_and_Recovered!$E:$E,$B61,Death_and_Recovered!$I:$I,AD$1)),(IF($B61="Deceased",(COUNTIFS(Death_and_Recovered!$B:$B,$A61,Death_and_Recovered!$E:$E,$B61,Death_and_Recovered!$I:$I,AD$1)),"0")))))</f>
        <v>0</v>
      </c>
      <c r="AE61" s="29">
        <f>IF($B61="Confirmed",(COUNTIFS(Raw_Data!$C:$C,$A61,Raw_Data!$J:$J,AE$1)),(IF($B61="Recovered",(COUNTIFS(Death_and_Recovered!$B:$B,$A61,Death_and_Recovered!$E:$E,$B61,Death_and_Recovered!$I:$I,AE$1)),(IF($B61="Deceased",(COUNTIFS(Death_and_Recovered!$B:$B,$A61,Death_and_Recovered!$E:$E,$B61,Death_and_Recovered!$I:$I,AE$1)),"0")))))</f>
        <v>0</v>
      </c>
      <c r="AF61" s="29">
        <f>IF($B61="Confirmed",(COUNTIFS(Raw_Data!$C:$C,$A61,Raw_Data!$J:$J,AF$1)),(IF($B61="Recovered",(COUNTIFS(Death_and_Recovered!$B:$B,$A61,Death_and_Recovered!$E:$E,$B61,Death_and_Recovered!$I:$I,AF$1)),(IF($B61="Deceased",(COUNTIFS(Death_and_Recovered!$B:$B,$A61,Death_and_Recovered!$E:$E,$B61,Death_and_Recovered!$I:$I,AF$1)),"0")))))</f>
        <v>1</v>
      </c>
      <c r="AG61" s="29">
        <f>IF($B61="Confirmed",(COUNTIFS(Raw_Data!$C:$C,$A61,Raw_Data!$J:$J,AG$1)),(IF($B61="Recovered",(COUNTIFS(Death_and_Recovered!$B:$B,$A61,Death_and_Recovered!$E:$E,$B61,Death_and_Recovered!$I:$I,AG$1)),(IF($B61="Deceased",(COUNTIFS(Death_and_Recovered!$B:$B,$A61,Death_and_Recovered!$E:$E,$B61,Death_and_Recovered!$I:$I,AG$1)),"0")))))</f>
        <v>0</v>
      </c>
      <c r="AH61" s="29">
        <f>IF($B61="Confirmed",(COUNTIFS(Raw_Data!$C:$C,$A61,Raw_Data!$J:$J,AH$1)),(IF($B61="Recovered",(COUNTIFS(Death_and_Recovered!$B:$B,$A61,Death_and_Recovered!$E:$E,$B61,Death_and_Recovered!$I:$I,AH$1)),(IF($B61="Deceased",(COUNTIFS(Death_and_Recovered!$B:$B,$A61,Death_and_Recovered!$E:$E,$B61,Death_and_Recovered!$I:$I,AH$1)),"0")))))</f>
        <v>0</v>
      </c>
      <c r="AI61" s="29">
        <f>IF($B61="Confirmed",(COUNTIFS(Raw_Data!$C:$C,$A61,Raw_Data!$J:$J,AI$1)),(IF($B61="Recovered",(COUNTIFS(Death_and_Recovered!$B:$B,$A61,Death_and_Recovered!$E:$E,$B61,Death_and_Recovered!$I:$I,AI$1)),(IF($B61="Deceased",(COUNTIFS(Death_and_Recovered!$B:$B,$A61,Death_and_Recovered!$E:$E,$B61,Death_and_Recovered!$I:$I,AI$1)),"0")))))</f>
        <v>0</v>
      </c>
      <c r="AJ61" s="29">
        <f>IF($B61="Confirmed",(COUNTIFS(Raw_Data!$C:$C,$A61,Raw_Data!$J:$J,AJ$1)),(IF($B61="Recovered",(COUNTIFS(Death_and_Recovered!$B:$B,$A61,Death_and_Recovered!$E:$E,$B61,Death_and_Recovered!$I:$I,AJ$1)),(IF($B61="Deceased",(COUNTIFS(Death_and_Recovered!$B:$B,$A61,Death_and_Recovered!$E:$E,$B61,Death_and_Recovered!$I:$I,AJ$1)),"0")))))</f>
        <v>0</v>
      </c>
      <c r="AK61" s="29">
        <f>IF($B61="Confirmed",(COUNTIFS(Raw_Data!$C:$C,$A61,Raw_Data!$J:$J,AK$1)),(IF($B61="Recovered",(COUNTIFS(Death_and_Recovered!$B:$B,$A61,Death_and_Recovered!$E:$E,$B61,Death_and_Recovered!$I:$I,AK$1)),(IF($B61="Deceased",(COUNTIFS(Death_and_Recovered!$B:$B,$A61,Death_and_Recovered!$E:$E,$B61,Death_and_Recovered!$I:$I,AK$1)),"0")))))</f>
        <v>0</v>
      </c>
      <c r="AL61" s="29">
        <f>IF($B61="Confirmed",(COUNTIFS(Raw_Data!$C:$C,$A61,Raw_Data!$J:$J,AL$1)),(IF($B61="Recovered",(COUNTIFS(Death_and_Recovered!$B:$B,$A61,Death_and_Recovered!$E:$E,$B61,Death_and_Recovered!$I:$I,AL$1)),(IF($B61="Deceased",(COUNTIFS(Death_and_Recovered!$B:$B,$A61,Death_and_Recovered!$E:$E,$B61,Death_and_Recovered!$I:$I,AL$1)),"0")))))</f>
        <v>0</v>
      </c>
      <c r="AM61" s="29">
        <f>IF($B61="Confirmed",(COUNTIFS(Raw_Data!$C:$C,$A61,Raw_Data!$J:$J,AM$1)),(IF($B61="Recovered",(COUNTIFS(Death_and_Recovered!$B:$B,$A61,Death_and_Recovered!$E:$E,$B61,Death_and_Recovered!$I:$I,AM$1)),(IF($B61="Deceased",(COUNTIFS(Death_and_Recovered!$B:$B,$A61,Death_and_Recovered!$E:$E,$B61,Death_and_Recovered!$I:$I,AM$1)),"0")))))</f>
        <v>0</v>
      </c>
      <c r="AN61" s="29">
        <f>IF($B61="Confirmed",(COUNTIFS(Raw_Data!$C:$C,$A61,Raw_Data!$J:$J,AN$1)),(IF($B61="Recovered",(COUNTIFS(Death_and_Recovered!$B:$B,$A61,Death_and_Recovered!$E:$E,$B61,Death_and_Recovered!$I:$I,AN$1)),(IF($B61="Deceased",(COUNTIFS(Death_and_Recovered!$B:$B,$A61,Death_and_Recovered!$E:$E,$B61,Death_and_Recovered!$I:$I,AN$1)),"0")))))</f>
        <v>0</v>
      </c>
    </row>
    <row r="62" spans="1:40" ht="16.5" customHeight="1">
      <c r="A62" s="210">
        <v>43924</v>
      </c>
      <c r="B62" s="197" t="s">
        <v>161</v>
      </c>
      <c r="C62" s="179">
        <f t="shared" si="1"/>
        <v>560</v>
      </c>
      <c r="D62" s="29">
        <f>IF($B62="Confirmed",(COUNTIFS(Raw_Data!$C:$C,$A62,Raw_Data!$J:$J,D$1)),(IF($B62="Recovered",(COUNTIFS(Death_and_Recovered!$B:$B,$A62,Death_and_Recovered!$E:$E,$B62,Death_and_Recovered!$I:$I,D$1)),(IF($B62="Deceased",(COUNTIFS(Death_and_Recovered!$B:$B,$A62,Death_and_Recovered!$E:$E,$B62,Death_and_Recovered!$I:$I,D$1)),"0")))))</f>
        <v>0</v>
      </c>
      <c r="E62" s="29">
        <f>IF($B62="Confirmed",(COUNTIFS(Raw_Data!$C:$C,$A62,Raw_Data!$J:$J,E$1)),(IF($B62="Recovered",(COUNTIFS(Death_and_Recovered!$B:$B,$A62,Death_and_Recovered!$E:$E,$B62,Death_and_Recovered!$I:$I,E$1)),(IF($B62="Deceased",(COUNTIFS(Death_and_Recovered!$B:$B,$A62,Death_and_Recovered!$E:$E,$B62,Death_and_Recovered!$I:$I,E$1)),"0")))))</f>
        <v>15</v>
      </c>
      <c r="F62" s="29">
        <f>IF($B62="Confirmed",(COUNTIFS(Raw_Data!$C:$C,$A62,Raw_Data!$J:$J,F$1)),(IF($B62="Recovered",(COUNTIFS(Death_and_Recovered!$B:$B,$A62,Death_and_Recovered!$E:$E,$B62,Death_and_Recovered!$I:$I,F$1)),(IF($B62="Deceased",(COUNTIFS(Death_and_Recovered!$B:$B,$A62,Death_and_Recovered!$E:$E,$B62,Death_and_Recovered!$I:$I,F$1)),"0")))))</f>
        <v>0</v>
      </c>
      <c r="G62" s="29">
        <f>IF($B62="Confirmed",(COUNTIFS(Raw_Data!$C:$C,$A62,Raw_Data!$J:$J,G$1)),(IF($B62="Recovered",(COUNTIFS(Death_and_Recovered!$B:$B,$A62,Death_and_Recovered!$E:$E,$B62,Death_and_Recovered!$I:$I,G$1)),(IF($B62="Deceased",(COUNTIFS(Death_and_Recovered!$B:$B,$A62,Death_and_Recovered!$E:$E,$B62,Death_and_Recovered!$I:$I,G$1)),"0")))))</f>
        <v>7</v>
      </c>
      <c r="H62" s="29">
        <f>IF($B62="Confirmed",(COUNTIFS(Raw_Data!$C:$C,$A62,Raw_Data!$J:$J,H$1)),(IF($B62="Recovered",(COUNTIFS(Death_and_Recovered!$B:$B,$A62,Death_and_Recovered!$E:$E,$B62,Death_and_Recovered!$I:$I,H$1)),(IF($B62="Deceased",(COUNTIFS(Death_and_Recovered!$B:$B,$A62,Death_and_Recovered!$E:$E,$B62,Death_and_Recovered!$I:$I,H$1)),"0")))))</f>
        <v>2</v>
      </c>
      <c r="I62" s="29">
        <f>IF($B62="Confirmed",(COUNTIFS(Raw_Data!$C:$C,$A62,Raw_Data!$J:$J,I$1)),(IF($B62="Recovered",(COUNTIFS(Death_and_Recovered!$B:$B,$A62,Death_and_Recovered!$E:$E,$B62,Death_and_Recovered!$I:$I,I$1)),(IF($B62="Deceased",(COUNTIFS(Death_and_Recovered!$B:$B,$A62,Death_and_Recovered!$E:$E,$B62,Death_and_Recovered!$I:$I,I$1)),"0")))))</f>
        <v>0</v>
      </c>
      <c r="J62" s="29">
        <f>IF($B62="Confirmed",(COUNTIFS(Raw_Data!$C:$C,$A62,Raw_Data!$J:$J,J$1)),(IF($B62="Recovered",(COUNTIFS(Death_and_Recovered!$B:$B,$A62,Death_and_Recovered!$E:$E,$B62,Death_and_Recovered!$I:$I,J$1)),(IF($B62="Deceased",(COUNTIFS(Death_and_Recovered!$B:$B,$A62,Death_and_Recovered!$E:$E,$B62,Death_and_Recovered!$I:$I,J$1)),"0")))))</f>
        <v>0</v>
      </c>
      <c r="K62" s="29">
        <f>IF($B62="Confirmed",(COUNTIFS(Raw_Data!$C:$C,$A62,Raw_Data!$J:$J,K$1)),(IF($B62="Recovered",(COUNTIFS(Death_and_Recovered!$B:$B,$A62,Death_and_Recovered!$E:$E,$B62,Death_and_Recovered!$I:$I,K$1)),(IF($B62="Deceased",(COUNTIFS(Death_and_Recovered!$B:$B,$A62,Death_and_Recovered!$E:$E,$B62,Death_and_Recovered!$I:$I,K$1)),"0")))))</f>
        <v>0</v>
      </c>
      <c r="L62" s="29">
        <f>IF($B62="Confirmed",(COUNTIFS(Raw_Data!$C:$C,$A62,Raw_Data!$J:$J,L$1)),(IF($B62="Recovered",(COUNTIFS(Death_and_Recovered!$B:$B,$A62,Death_and_Recovered!$E:$E,$B62,Death_and_Recovered!$I:$I,L$1)),(IF($B62="Deceased",(COUNTIFS(Death_and_Recovered!$B:$B,$A62,Death_and_Recovered!$E:$E,$B62,Death_and_Recovered!$I:$I,L$1)),"0")))))</f>
        <v>0</v>
      </c>
      <c r="M62" s="29">
        <f>IF($B62="Confirmed",(COUNTIFS(Raw_Data!$C:$C,$A62,Raw_Data!$J:$J,M$1)),(IF($B62="Recovered",(COUNTIFS(Death_and_Recovered!$B:$B,$A62,Death_and_Recovered!$E:$E,$B62,Death_and_Recovered!$I:$I,M$1)),(IF($B62="Deceased",(COUNTIFS(Death_and_Recovered!$B:$B,$A62,Death_and_Recovered!$E:$E,$B62,Death_and_Recovered!$I:$I,M$1)),"0")))))</f>
        <v>93</v>
      </c>
      <c r="N62" s="29">
        <f>IF($B62="Confirmed",(COUNTIFS(Raw_Data!$C:$C,$A62,Raw_Data!$J:$J,N$1)),(IF($B62="Recovered",(COUNTIFS(Death_and_Recovered!$B:$B,$A62,Death_and_Recovered!$E:$E,$B62,Death_and_Recovered!$I:$I,N$1)),(IF($B62="Deceased",(COUNTIFS(Death_and_Recovered!$B:$B,$A62,Death_and_Recovered!$E:$E,$B62,Death_and_Recovered!$I:$I,N$1)),"0")))))</f>
        <v>1</v>
      </c>
      <c r="O62" s="29">
        <f>IF($B62="Confirmed",(COUNTIFS(Raw_Data!$C:$C,$A62,Raw_Data!$J:$J,O$1)),(IF($B62="Recovered",(COUNTIFS(Death_and_Recovered!$B:$B,$A62,Death_and_Recovered!$E:$E,$B62,Death_and_Recovered!$I:$I,O$1)),(IF($B62="Deceased",(COUNTIFS(Death_and_Recovered!$B:$B,$A62,Death_and_Recovered!$E:$E,$B62,Death_and_Recovered!$I:$I,O$1)),"0")))))</f>
        <v>7</v>
      </c>
      <c r="P62" s="29">
        <f>IF($B62="Confirmed",(COUNTIFS(Raw_Data!$C:$C,$A62,Raw_Data!$J:$J,P$1)),(IF($B62="Recovered",(COUNTIFS(Death_and_Recovered!$B:$B,$A62,Death_and_Recovered!$E:$E,$B62,Death_and_Recovered!$I:$I,P$1)),(IF($B62="Deceased",(COUNTIFS(Death_and_Recovered!$B:$B,$A62,Death_and_Recovered!$E:$E,$B62,Death_and_Recovered!$I:$I,P$1)),"0")))))</f>
        <v>9</v>
      </c>
      <c r="Q62" s="29">
        <f>IF($B62="Confirmed",(COUNTIFS(Raw_Data!$C:$C,$A62,Raw_Data!$J:$J,Q$1)),(IF($B62="Recovered",(COUNTIFS(Death_and_Recovered!$B:$B,$A62,Death_and_Recovered!$E:$E,$B62,Death_and_Recovered!$I:$I,Q$1)),(IF($B62="Deceased",(COUNTIFS(Death_and_Recovered!$B:$B,$A62,Death_and_Recovered!$E:$E,$B62,Death_and_Recovered!$I:$I,Q$1)),"0")))))</f>
        <v>0</v>
      </c>
      <c r="R62" s="29">
        <f>IF($B62="Confirmed",(COUNTIFS(Raw_Data!$C:$C,$A62,Raw_Data!$J:$J,R$1)),(IF($B62="Recovered",(COUNTIFS(Death_and_Recovered!$B:$B,$A62,Death_and_Recovered!$E:$E,$B62,Death_and_Recovered!$I:$I,R$1)),(IF($B62="Deceased",(COUNTIFS(Death_and_Recovered!$B:$B,$A62,Death_and_Recovered!$E:$E,$B62,Death_and_Recovered!$I:$I,R$1)),"0")))))</f>
        <v>5</v>
      </c>
      <c r="S62" s="29">
        <f>IF($B62="Confirmed",(COUNTIFS(Raw_Data!$C:$C,$A62,Raw_Data!$J:$J,S$1)),(IF($B62="Recovered",(COUNTIFS(Death_and_Recovered!$B:$B,$A62,Death_and_Recovered!$E:$E,$B62,Death_and_Recovered!$I:$I,S$1)),(IF($B62="Deceased",(COUNTIFS(Death_and_Recovered!$B:$B,$A62,Death_and_Recovered!$E:$E,$B62,Death_and_Recovered!$I:$I,S$1)),"0")))))</f>
        <v>0</v>
      </c>
      <c r="T62" s="29">
        <f>IF($B62="Confirmed",(COUNTIFS(Raw_Data!$C:$C,$A62,Raw_Data!$J:$J,T$1)),(IF($B62="Recovered",(COUNTIFS(Death_and_Recovered!$B:$B,$A62,Death_and_Recovered!$E:$E,$B62,Death_and_Recovered!$I:$I,T$1)),(IF($B62="Deceased",(COUNTIFS(Death_and_Recovered!$B:$B,$A62,Death_and_Recovered!$E:$E,$B62,Death_and_Recovered!$I:$I,T$1)),"0")))))</f>
        <v>4</v>
      </c>
      <c r="U62" s="29">
        <f>IF($B62="Confirmed",(COUNTIFS(Raw_Data!$C:$C,$A62,Raw_Data!$J:$J,U$1)),(IF($B62="Recovered",(COUNTIFS(Death_and_Recovered!$B:$B,$A62,Death_and_Recovered!$E:$E,$B62,Death_and_Recovered!$I:$I,U$1)),(IF($B62="Deceased",(COUNTIFS(Death_and_Recovered!$B:$B,$A62,Death_and_Recovered!$E:$E,$B62,Death_and_Recovered!$I:$I,U$1)),"0")))))</f>
        <v>9</v>
      </c>
      <c r="V62" s="29">
        <f>IF($B62="Confirmed",(COUNTIFS(Raw_Data!$C:$C,$A62,Raw_Data!$J:$J,V$1)),(IF($B62="Recovered",(COUNTIFS(Death_and_Recovered!$B:$B,$A62,Death_and_Recovered!$E:$E,$B62,Death_and_Recovered!$I:$I,V$1)),(IF($B62="Deceased",(COUNTIFS(Death_and_Recovered!$B:$B,$A62,Death_and_Recovered!$E:$E,$B62,Death_and_Recovered!$I:$I,V$1)),"0")))))</f>
        <v>1</v>
      </c>
      <c r="W62" s="29">
        <f>IF($B62="Confirmed",(COUNTIFS(Raw_Data!$C:$C,$A62,Raw_Data!$J:$J,W$1)),(IF($B62="Recovered",(COUNTIFS(Death_and_Recovered!$B:$B,$A62,Death_and_Recovered!$E:$E,$B62,Death_and_Recovered!$I:$I,W$1)),(IF($B62="Deceased",(COUNTIFS(Death_and_Recovered!$B:$B,$A62,Death_and_Recovered!$E:$E,$B62,Death_and_Recovered!$I:$I,W$1)),"0")))))</f>
        <v>0</v>
      </c>
      <c r="X62" s="29">
        <f>IF($B62="Confirmed",(COUNTIFS(Raw_Data!$C:$C,$A62,Raw_Data!$J:$J,X$1)),(IF($B62="Recovered",(COUNTIFS(Death_and_Recovered!$B:$B,$A62,Death_and_Recovered!$E:$E,$B62,Death_and_Recovered!$I:$I,X$1)),(IF($B62="Deceased",(COUNTIFS(Death_and_Recovered!$B:$B,$A62,Death_and_Recovered!$E:$E,$B62,Death_and_Recovered!$I:$I,X$1)),"0")))))</f>
        <v>47</v>
      </c>
      <c r="Y62" s="29">
        <f>IF($B62="Confirmed",(COUNTIFS(Raw_Data!$C:$C,$A62,Raw_Data!$J:$J,Y$1)),(IF($B62="Recovered",(COUNTIFS(Death_and_Recovered!$B:$B,$A62,Death_and_Recovered!$E:$E,$B62,Death_and_Recovered!$I:$I,Y$1)),(IF($B62="Deceased",(COUNTIFS(Death_and_Recovered!$B:$B,$A62,Death_and_Recovered!$E:$E,$B62,Death_and_Recovered!$I:$I,Y$1)),"0")))))</f>
        <v>64</v>
      </c>
      <c r="Z62" s="29">
        <f>IF($B62="Confirmed",(COUNTIFS(Raw_Data!$C:$C,$A62,Raw_Data!$J:$J,Z$1)),(IF($B62="Recovered",(COUNTIFS(Death_and_Recovered!$B:$B,$A62,Death_and_Recovered!$E:$E,$B62,Death_and_Recovered!$I:$I,Z$1)),(IF($B62="Deceased",(COUNTIFS(Death_and_Recovered!$B:$B,$A62,Death_and_Recovered!$E:$E,$B62,Death_and_Recovered!$I:$I,Z$1)),"0")))))</f>
        <v>0</v>
      </c>
      <c r="AA62" s="29">
        <f>IF($B62="Confirmed",(COUNTIFS(Raw_Data!$C:$C,$A62,Raw_Data!$J:$J,AA$1)),(IF($B62="Recovered",(COUNTIFS(Death_and_Recovered!$B:$B,$A62,Death_and_Recovered!$E:$E,$B62,Death_and_Recovered!$I:$I,AA$1)),(IF($B62="Deceased",(COUNTIFS(Death_and_Recovered!$B:$B,$A62,Death_and_Recovered!$E:$E,$B62,Death_and_Recovered!$I:$I,AA$1)),"0")))))</f>
        <v>0</v>
      </c>
      <c r="AB62" s="29">
        <f>IF($B62="Confirmed",(COUNTIFS(Raw_Data!$C:$C,$A62,Raw_Data!$J:$J,AB$1)),(IF($B62="Recovered",(COUNTIFS(Death_and_Recovered!$B:$B,$A62,Death_and_Recovered!$E:$E,$B62,Death_and_Recovered!$I:$I,AB$1)),(IF($B62="Deceased",(COUNTIFS(Death_and_Recovered!$B:$B,$A62,Death_and_Recovered!$E:$E,$B62,Death_and_Recovered!$I:$I,AB$1)),"0")))))</f>
        <v>0</v>
      </c>
      <c r="AC62" s="29">
        <f>IF($B62="Confirmed",(COUNTIFS(Raw_Data!$C:$C,$A62,Raw_Data!$J:$J,AC$1)),(IF($B62="Recovered",(COUNTIFS(Death_and_Recovered!$B:$B,$A62,Death_and_Recovered!$E:$E,$B62,Death_and_Recovered!$I:$I,AC$1)),(IF($B62="Deceased",(COUNTIFS(Death_and_Recovered!$B:$B,$A62,Death_and_Recovered!$E:$E,$B62,Death_and_Recovered!$I:$I,AC$1)),"0")))))</f>
        <v>0</v>
      </c>
      <c r="AD62" s="29">
        <f>IF($B62="Confirmed",(COUNTIFS(Raw_Data!$C:$C,$A62,Raw_Data!$J:$J,AD$1)),(IF($B62="Recovered",(COUNTIFS(Death_and_Recovered!$B:$B,$A62,Death_and_Recovered!$E:$E,$B62,Death_and_Recovered!$I:$I,AD$1)),(IF($B62="Deceased",(COUNTIFS(Death_and_Recovered!$B:$B,$A62,Death_and_Recovered!$E:$E,$B62,Death_and_Recovered!$I:$I,AD$1)),"0")))))</f>
        <v>15</v>
      </c>
      <c r="AE62" s="29">
        <f>IF($B62="Confirmed",(COUNTIFS(Raw_Data!$C:$C,$A62,Raw_Data!$J:$J,AE$1)),(IF($B62="Recovered",(COUNTIFS(Death_and_Recovered!$B:$B,$A62,Death_and_Recovered!$E:$E,$B62,Death_and_Recovered!$I:$I,AE$1)),(IF($B62="Deceased",(COUNTIFS(Death_and_Recovered!$B:$B,$A62,Death_and_Recovered!$E:$E,$B62,Death_and_Recovered!$I:$I,AE$1)),"0")))))</f>
        <v>0</v>
      </c>
      <c r="AF62" s="29">
        <f>IF($B62="Confirmed",(COUNTIFS(Raw_Data!$C:$C,$A62,Raw_Data!$J:$J,AF$1)),(IF($B62="Recovered",(COUNTIFS(Death_and_Recovered!$B:$B,$A62,Death_and_Recovered!$E:$E,$B62,Death_and_Recovered!$I:$I,AF$1)),(IF($B62="Deceased",(COUNTIFS(Death_and_Recovered!$B:$B,$A62,Death_and_Recovered!$E:$E,$B62,Death_and_Recovered!$I:$I,AF$1)),"0")))))</f>
        <v>6</v>
      </c>
      <c r="AG62" s="29">
        <f>IF($B62="Confirmed",(COUNTIFS(Raw_Data!$C:$C,$A62,Raw_Data!$J:$J,AG$1)),(IF($B62="Recovered",(COUNTIFS(Death_and_Recovered!$B:$B,$A62,Death_and_Recovered!$E:$E,$B62,Death_and_Recovered!$I:$I,AG$1)),(IF($B62="Deceased",(COUNTIFS(Death_and_Recovered!$B:$B,$A62,Death_and_Recovered!$E:$E,$B62,Death_and_Recovered!$I:$I,AG$1)),"0")))))</f>
        <v>46</v>
      </c>
      <c r="AH62" s="29">
        <f>IF($B62="Confirmed",(COUNTIFS(Raw_Data!$C:$C,$A62,Raw_Data!$J:$J,AH$1)),(IF($B62="Recovered",(COUNTIFS(Death_and_Recovered!$B:$B,$A62,Death_and_Recovered!$E:$E,$B62,Death_and_Recovered!$I:$I,AH$1)),(IF($B62="Deceased",(COUNTIFS(Death_and_Recovered!$B:$B,$A62,Death_and_Recovered!$E:$E,$B62,Death_and_Recovered!$I:$I,AH$1)),"0")))))</f>
        <v>0</v>
      </c>
      <c r="AI62" s="29">
        <f>IF($B62="Confirmed",(COUNTIFS(Raw_Data!$C:$C,$A62,Raw_Data!$J:$J,AI$1)),(IF($B62="Recovered",(COUNTIFS(Death_and_Recovered!$B:$B,$A62,Death_and_Recovered!$E:$E,$B62,Death_and_Recovered!$I:$I,AI$1)),(IF($B62="Deceased",(COUNTIFS(Death_and_Recovered!$B:$B,$A62,Death_and_Recovered!$E:$E,$B62,Death_and_Recovered!$I:$I,AI$1)),"0")))))</f>
        <v>102</v>
      </c>
      <c r="AJ62" s="29">
        <f>IF($B62="Confirmed",(COUNTIFS(Raw_Data!$C:$C,$A62,Raw_Data!$J:$J,AJ$1)),(IF($B62="Recovered",(COUNTIFS(Death_and_Recovered!$B:$B,$A62,Death_and_Recovered!$E:$E,$B62,Death_and_Recovered!$I:$I,AJ$1)),(IF($B62="Deceased",(COUNTIFS(Death_and_Recovered!$B:$B,$A62,Death_and_Recovered!$E:$E,$B62,Death_and_Recovered!$I:$I,AJ$1)),"0")))))</f>
        <v>75</v>
      </c>
      <c r="AK62" s="29">
        <f>IF($B62="Confirmed",(COUNTIFS(Raw_Data!$C:$C,$A62,Raw_Data!$J:$J,AK$1)),(IF($B62="Recovered",(COUNTIFS(Death_and_Recovered!$B:$B,$A62,Death_and_Recovered!$E:$E,$B62,Death_and_Recovered!$I:$I,AK$1)),(IF($B62="Deceased",(COUNTIFS(Death_and_Recovered!$B:$B,$A62,Death_and_Recovered!$E:$E,$B62,Death_and_Recovered!$I:$I,AK$1)),"0")))))</f>
        <v>0</v>
      </c>
      <c r="AL62" s="29">
        <f>IF($B62="Confirmed",(COUNTIFS(Raw_Data!$C:$C,$A62,Raw_Data!$J:$J,AL$1)),(IF($B62="Recovered",(COUNTIFS(Death_and_Recovered!$B:$B,$A62,Death_and_Recovered!$E:$E,$B62,Death_and_Recovered!$I:$I,AL$1)),(IF($B62="Deceased",(COUNTIFS(Death_and_Recovered!$B:$B,$A62,Death_and_Recovered!$E:$E,$B62,Death_and_Recovered!$I:$I,AL$1)),"0")))))</f>
        <v>46</v>
      </c>
      <c r="AM62" s="29">
        <f>IF($B62="Confirmed",(COUNTIFS(Raw_Data!$C:$C,$A62,Raw_Data!$J:$J,AM$1)),(IF($B62="Recovered",(COUNTIFS(Death_and_Recovered!$B:$B,$A62,Death_and_Recovered!$E:$E,$B62,Death_and_Recovered!$I:$I,AM$1)),(IF($B62="Deceased",(COUNTIFS(Death_and_Recovered!$B:$B,$A62,Death_and_Recovered!$E:$E,$B62,Death_and_Recovered!$I:$I,AM$1)),"0")))))</f>
        <v>6</v>
      </c>
      <c r="AN62" s="29">
        <f>IF($B62="Confirmed",(COUNTIFS(Raw_Data!$C:$C,$A62,Raw_Data!$J:$J,AN$1)),(IF($B62="Recovered",(COUNTIFS(Death_and_Recovered!$B:$B,$A62,Death_and_Recovered!$E:$E,$B62,Death_and_Recovered!$I:$I,AN$1)),(IF($B62="Deceased",(COUNTIFS(Death_and_Recovered!$B:$B,$A62,Death_and_Recovered!$E:$E,$B62,Death_and_Recovered!$I:$I,AN$1)),"0")))))</f>
        <v>0</v>
      </c>
    </row>
    <row r="63" spans="1:40" ht="16.5" customHeight="1">
      <c r="A63" s="210">
        <v>43924</v>
      </c>
      <c r="B63" s="197" t="s">
        <v>51</v>
      </c>
      <c r="C63" s="179">
        <f t="shared" si="1"/>
        <v>38</v>
      </c>
      <c r="D63" s="29">
        <f>IF($B63="Confirmed",(COUNTIFS(Raw_Data!$C:$C,$A63,Raw_Data!$J:$J,D$1)),(IF($B63="Recovered",(COUNTIFS(Death_and_Recovered!$B:$B,$A63,Death_and_Recovered!$E:$E,$B63,Death_and_Recovered!$I:$I,D$1)),(IF($B63="Deceased",(COUNTIFS(Death_and_Recovered!$B:$B,$A63,Death_and_Recovered!$E:$E,$B63,Death_and_Recovered!$I:$I,D$1)),"0")))))</f>
        <v>0</v>
      </c>
      <c r="E63" s="29">
        <f>IF($B63="Confirmed",(COUNTIFS(Raw_Data!$C:$C,$A63,Raw_Data!$J:$J,E$1)),(IF($B63="Recovered",(COUNTIFS(Death_and_Recovered!$B:$B,$A63,Death_and_Recovered!$E:$E,$B63,Death_and_Recovered!$I:$I,E$1)),(IF($B63="Deceased",(COUNTIFS(Death_and_Recovered!$B:$B,$A63,Death_and_Recovered!$E:$E,$B63,Death_and_Recovered!$I:$I,E$1)),"0")))))</f>
        <v>0</v>
      </c>
      <c r="F63" s="29">
        <f>IF($B63="Confirmed",(COUNTIFS(Raw_Data!$C:$C,$A63,Raw_Data!$J:$J,F$1)),(IF($B63="Recovered",(COUNTIFS(Death_and_Recovered!$B:$B,$A63,Death_and_Recovered!$E:$E,$B63,Death_and_Recovered!$I:$I,F$1)),(IF($B63="Deceased",(COUNTIFS(Death_and_Recovered!$B:$B,$A63,Death_and_Recovered!$E:$E,$B63,Death_and_Recovered!$I:$I,F$1)),"0")))))</f>
        <v>0</v>
      </c>
      <c r="G63" s="29">
        <f>IF($B63="Confirmed",(COUNTIFS(Raw_Data!$C:$C,$A63,Raw_Data!$J:$J,G$1)),(IF($B63="Recovered",(COUNTIFS(Death_and_Recovered!$B:$B,$A63,Death_and_Recovered!$E:$E,$B63,Death_and_Recovered!$I:$I,G$1)),(IF($B63="Deceased",(COUNTIFS(Death_and_Recovered!$B:$B,$A63,Death_and_Recovered!$E:$E,$B63,Death_and_Recovered!$I:$I,G$1)),"0")))))</f>
        <v>0</v>
      </c>
      <c r="H63" s="29">
        <f>IF($B63="Confirmed",(COUNTIFS(Raw_Data!$C:$C,$A63,Raw_Data!$J:$J,H$1)),(IF($B63="Recovered",(COUNTIFS(Death_and_Recovered!$B:$B,$A63,Death_and_Recovered!$E:$E,$B63,Death_and_Recovered!$I:$I,H$1)),(IF($B63="Deceased",(COUNTIFS(Death_and_Recovered!$B:$B,$A63,Death_and_Recovered!$E:$E,$B63,Death_and_Recovered!$I:$I,H$1)),"0")))))</f>
        <v>0</v>
      </c>
      <c r="I63" s="29">
        <f>IF($B63="Confirmed",(COUNTIFS(Raw_Data!$C:$C,$A63,Raw_Data!$J:$J,I$1)),(IF($B63="Recovered",(COUNTIFS(Death_and_Recovered!$B:$B,$A63,Death_and_Recovered!$E:$E,$B63,Death_and_Recovered!$I:$I,I$1)),(IF($B63="Deceased",(COUNTIFS(Death_and_Recovered!$B:$B,$A63,Death_and_Recovered!$E:$E,$B63,Death_and_Recovered!$I:$I,I$1)),"0")))))</f>
        <v>0</v>
      </c>
      <c r="J63" s="29">
        <f>IF($B63="Confirmed",(COUNTIFS(Raw_Data!$C:$C,$A63,Raw_Data!$J:$J,J$1)),(IF($B63="Recovered",(COUNTIFS(Death_and_Recovered!$B:$B,$A63,Death_and_Recovered!$E:$E,$B63,Death_and_Recovered!$I:$I,J$1)),(IF($B63="Deceased",(COUNTIFS(Death_and_Recovered!$B:$B,$A63,Death_and_Recovered!$E:$E,$B63,Death_and_Recovered!$I:$I,J$1)),"0")))))</f>
        <v>0</v>
      </c>
      <c r="K63" s="29">
        <f>IF($B63="Confirmed",(COUNTIFS(Raw_Data!$C:$C,$A63,Raw_Data!$J:$J,K$1)),(IF($B63="Recovered",(COUNTIFS(Death_and_Recovered!$B:$B,$A63,Death_and_Recovered!$E:$E,$B63,Death_and_Recovered!$I:$I,K$1)),(IF($B63="Deceased",(COUNTIFS(Death_and_Recovered!$B:$B,$A63,Death_and_Recovered!$E:$E,$B63,Death_and_Recovered!$I:$I,K$1)),"0")))))</f>
        <v>0</v>
      </c>
      <c r="L63" s="29">
        <f>IF($B63="Confirmed",(COUNTIFS(Raw_Data!$C:$C,$A63,Raw_Data!$J:$J,L$1)),(IF($B63="Recovered",(COUNTIFS(Death_and_Recovered!$B:$B,$A63,Death_and_Recovered!$E:$E,$B63,Death_and_Recovered!$I:$I,L$1)),(IF($B63="Deceased",(COUNTIFS(Death_and_Recovered!$B:$B,$A63,Death_and_Recovered!$E:$E,$B63,Death_and_Recovered!$I:$I,L$1)),"0")))))</f>
        <v>0</v>
      </c>
      <c r="M63" s="29">
        <f>IF($B63="Confirmed",(COUNTIFS(Raw_Data!$C:$C,$A63,Raw_Data!$J:$J,M$1)),(IF($B63="Recovered",(COUNTIFS(Death_and_Recovered!$B:$B,$A63,Death_and_Recovered!$E:$E,$B63,Death_and_Recovered!$I:$I,M$1)),(IF($B63="Deceased",(COUNTIFS(Death_and_Recovered!$B:$B,$A63,Death_and_Recovered!$E:$E,$B63,Death_and_Recovered!$I:$I,M$1)),"0")))))</f>
        <v>0</v>
      </c>
      <c r="N63" s="29">
        <f>IF($B63="Confirmed",(COUNTIFS(Raw_Data!$C:$C,$A63,Raw_Data!$J:$J,N$1)),(IF($B63="Recovered",(COUNTIFS(Death_and_Recovered!$B:$B,$A63,Death_and_Recovered!$E:$E,$B63,Death_and_Recovered!$I:$I,N$1)),(IF($B63="Deceased",(COUNTIFS(Death_and_Recovered!$B:$B,$A63,Death_and_Recovered!$E:$E,$B63,Death_and_Recovered!$I:$I,N$1)),"0")))))</f>
        <v>0</v>
      </c>
      <c r="O63" s="29">
        <f>IF($B63="Confirmed",(COUNTIFS(Raw_Data!$C:$C,$A63,Raw_Data!$J:$J,O$1)),(IF($B63="Recovered",(COUNTIFS(Death_and_Recovered!$B:$B,$A63,Death_and_Recovered!$E:$E,$B63,Death_and_Recovered!$I:$I,O$1)),(IF($B63="Deceased",(COUNTIFS(Death_and_Recovered!$B:$B,$A63,Death_and_Recovered!$E:$E,$B63,Death_and_Recovered!$I:$I,O$1)),"0")))))</f>
        <v>0</v>
      </c>
      <c r="P63" s="198">
        <v>0</v>
      </c>
      <c r="Q63" s="29">
        <f>IF($B63="Confirmed",(COUNTIFS(Raw_Data!$C:$C,$A63,Raw_Data!$J:$J,Q$1)),(IF($B63="Recovered",(COUNTIFS(Death_and_Recovered!$B:$B,$A63,Death_and_Recovered!$E:$E,$B63,Death_and_Recovered!$I:$I,Q$1)),(IF($B63="Deceased",(COUNTIFS(Death_and_Recovered!$B:$B,$A63,Death_and_Recovered!$E:$E,$B63,Death_and_Recovered!$I:$I,Q$1)),"0")))))</f>
        <v>0</v>
      </c>
      <c r="R63" s="29">
        <f>IF($B63="Confirmed",(COUNTIFS(Raw_Data!$C:$C,$A63,Raw_Data!$J:$J,R$1)),(IF($B63="Recovered",(COUNTIFS(Death_and_Recovered!$B:$B,$A63,Death_and_Recovered!$E:$E,$B63,Death_and_Recovered!$I:$I,R$1)),(IF($B63="Deceased",(COUNTIFS(Death_and_Recovered!$B:$B,$A63,Death_and_Recovered!$E:$E,$B63,Death_and_Recovered!$I:$I,R$1)),"0")))))</f>
        <v>0</v>
      </c>
      <c r="S63" s="29">
        <f>IF($B63="Confirmed",(COUNTIFS(Raw_Data!$C:$C,$A63,Raw_Data!$J:$J,S$1)),(IF($B63="Recovered",(COUNTIFS(Death_and_Recovered!$B:$B,$A63,Death_and_Recovered!$E:$E,$B63,Death_and_Recovered!$I:$I,S$1)),(IF($B63="Deceased",(COUNTIFS(Death_and_Recovered!$B:$B,$A63,Death_and_Recovered!$E:$E,$B63,Death_and_Recovered!$I:$I,S$1)),"0")))))</f>
        <v>0</v>
      </c>
      <c r="T63" s="29">
        <f>IF($B63="Confirmed",(COUNTIFS(Raw_Data!$C:$C,$A63,Raw_Data!$J:$J,T$1)),(IF($B63="Recovered",(COUNTIFS(Death_and_Recovered!$B:$B,$A63,Death_and_Recovered!$E:$E,$B63,Death_and_Recovered!$I:$I,T$1)),(IF($B63="Deceased",(COUNTIFS(Death_and_Recovered!$B:$B,$A63,Death_and_Recovered!$E:$E,$B63,Death_and_Recovered!$I:$I,T$1)),"0")))))</f>
        <v>0</v>
      </c>
      <c r="U63" s="29">
        <f>IF($B63="Confirmed",(COUNTIFS(Raw_Data!$C:$C,$A63,Raw_Data!$J:$J,U$1)),(IF($B63="Recovered",(COUNTIFS(Death_and_Recovered!$B:$B,$A63,Death_and_Recovered!$E:$E,$B63,Death_and_Recovered!$I:$I,U$1)),(IF($B63="Deceased",(COUNTIFS(Death_and_Recovered!$B:$B,$A63,Death_and_Recovered!$E:$E,$B63,Death_and_Recovered!$I:$I,U$1)),"0")))))</f>
        <v>14</v>
      </c>
      <c r="V63" s="29">
        <f>IF($B63="Confirmed",(COUNTIFS(Raw_Data!$C:$C,$A63,Raw_Data!$J:$J,V$1)),(IF($B63="Recovered",(COUNTIFS(Death_and_Recovered!$B:$B,$A63,Death_and_Recovered!$E:$E,$B63,Death_and_Recovered!$I:$I,V$1)),(IF($B63="Deceased",(COUNTIFS(Death_and_Recovered!$B:$B,$A63,Death_and_Recovered!$E:$E,$B63,Death_and_Recovered!$I:$I,V$1)),"0")))))</f>
        <v>0</v>
      </c>
      <c r="W63" s="29">
        <f>IF($B63="Confirmed",(COUNTIFS(Raw_Data!$C:$C,$A63,Raw_Data!$J:$J,W$1)),(IF($B63="Recovered",(COUNTIFS(Death_and_Recovered!$B:$B,$A63,Death_and_Recovered!$E:$E,$B63,Death_and_Recovered!$I:$I,W$1)),(IF($B63="Deceased",(COUNTIFS(Death_and_Recovered!$B:$B,$A63,Death_and_Recovered!$E:$E,$B63,Death_and_Recovered!$I:$I,W$1)),"0")))))</f>
        <v>0</v>
      </c>
      <c r="X63" s="29">
        <f>IF($B63="Confirmed",(COUNTIFS(Raw_Data!$C:$C,$A63,Raw_Data!$J:$J,X$1)),(IF($B63="Recovered",(COUNTIFS(Death_and_Recovered!$B:$B,$A63,Death_and_Recovered!$E:$E,$B63,Death_and_Recovered!$I:$I,X$1)),(IF($B63="Deceased",(COUNTIFS(Death_and_Recovered!$B:$B,$A63,Death_and_Recovered!$E:$E,$B63,Death_and_Recovered!$I:$I,X$1)),"0")))))</f>
        <v>0</v>
      </c>
      <c r="Y63" s="29">
        <f>IF($B63="Confirmed",(COUNTIFS(Raw_Data!$C:$C,$A63,Raw_Data!$J:$J,Y$1)),(IF($B63="Recovered",(COUNTIFS(Death_and_Recovered!$B:$B,$A63,Death_and_Recovered!$E:$E,$B63,Death_and_Recovered!$I:$I,Y$1)),(IF($B63="Deceased",(COUNTIFS(Death_and_Recovered!$B:$B,$A63,Death_and_Recovered!$E:$E,$B63,Death_and_Recovered!$I:$I,Y$1)),"0")))))</f>
        <v>8</v>
      </c>
      <c r="Z63" s="29">
        <f>IF($B63="Confirmed",(COUNTIFS(Raw_Data!$C:$C,$A63,Raw_Data!$J:$J,Z$1)),(IF($B63="Recovered",(COUNTIFS(Death_and_Recovered!$B:$B,$A63,Death_and_Recovered!$E:$E,$B63,Death_and_Recovered!$I:$I,Z$1)),(IF($B63="Deceased",(COUNTIFS(Death_and_Recovered!$B:$B,$A63,Death_and_Recovered!$E:$E,$B63,Death_and_Recovered!$I:$I,Z$1)),"0")))))</f>
        <v>0</v>
      </c>
      <c r="AA63" s="29">
        <f>IF($B63="Confirmed",(COUNTIFS(Raw_Data!$C:$C,$A63,Raw_Data!$J:$J,AA$1)),(IF($B63="Recovered",(COUNTIFS(Death_and_Recovered!$B:$B,$A63,Death_and_Recovered!$E:$E,$B63,Death_and_Recovered!$I:$I,AA$1)),(IF($B63="Deceased",(COUNTIFS(Death_and_Recovered!$B:$B,$A63,Death_and_Recovered!$E:$E,$B63,Death_and_Recovered!$I:$I,AA$1)),"0")))))</f>
        <v>0</v>
      </c>
      <c r="AB63" s="29">
        <f>IF($B63="Confirmed",(COUNTIFS(Raw_Data!$C:$C,$A63,Raw_Data!$J:$J,AB$1)),(IF($B63="Recovered",(COUNTIFS(Death_and_Recovered!$B:$B,$A63,Death_and_Recovered!$E:$E,$B63,Death_and_Recovered!$I:$I,AB$1)),(IF($B63="Deceased",(COUNTIFS(Death_and_Recovered!$B:$B,$A63,Death_and_Recovered!$E:$E,$B63,Death_and_Recovered!$I:$I,AB$1)),"0")))))</f>
        <v>0</v>
      </c>
      <c r="AC63" s="29">
        <f>IF($B63="Confirmed",(COUNTIFS(Raw_Data!$C:$C,$A63,Raw_Data!$J:$J,AC$1)),(IF($B63="Recovered",(COUNTIFS(Death_and_Recovered!$B:$B,$A63,Death_and_Recovered!$E:$E,$B63,Death_and_Recovered!$I:$I,AC$1)),(IF($B63="Deceased",(COUNTIFS(Death_and_Recovered!$B:$B,$A63,Death_and_Recovered!$E:$E,$B63,Death_and_Recovered!$I:$I,AC$1)),"0")))))</f>
        <v>0</v>
      </c>
      <c r="AD63" s="29">
        <f>IF($B63="Confirmed",(COUNTIFS(Raw_Data!$C:$C,$A63,Raw_Data!$J:$J,AD$1)),(IF($B63="Recovered",(COUNTIFS(Death_and_Recovered!$B:$B,$A63,Death_and_Recovered!$E:$E,$B63,Death_and_Recovered!$I:$I,AD$1)),(IF($B63="Deceased",(COUNTIFS(Death_and_Recovered!$B:$B,$A63,Death_and_Recovered!$E:$E,$B63,Death_and_Recovered!$I:$I,AD$1)),"0")))))</f>
        <v>1</v>
      </c>
      <c r="AE63" s="29">
        <f>IF($B63="Confirmed",(COUNTIFS(Raw_Data!$C:$C,$A63,Raw_Data!$J:$J,AE$1)),(IF($B63="Recovered",(COUNTIFS(Death_and_Recovered!$B:$B,$A63,Death_and_Recovered!$E:$E,$B63,Death_and_Recovered!$I:$I,AE$1)),(IF($B63="Deceased",(COUNTIFS(Death_and_Recovered!$B:$B,$A63,Death_and_Recovered!$E:$E,$B63,Death_and_Recovered!$I:$I,AE$1)),"0")))))</f>
        <v>0</v>
      </c>
      <c r="AF63" s="29">
        <f>IF($B63="Confirmed",(COUNTIFS(Raw_Data!$C:$C,$A63,Raw_Data!$J:$J,AF$1)),(IF($B63="Recovered",(COUNTIFS(Death_and_Recovered!$B:$B,$A63,Death_and_Recovered!$E:$E,$B63,Death_and_Recovered!$I:$I,AF$1)),(IF($B63="Deceased",(COUNTIFS(Death_and_Recovered!$B:$B,$A63,Death_and_Recovered!$E:$E,$B63,Death_and_Recovered!$I:$I,AF$1)),"0")))))</f>
        <v>0</v>
      </c>
      <c r="AG63" s="29">
        <f>IF($B63="Confirmed",(COUNTIFS(Raw_Data!$C:$C,$A63,Raw_Data!$J:$J,AG$1)),(IF($B63="Recovered",(COUNTIFS(Death_and_Recovered!$B:$B,$A63,Death_and_Recovered!$E:$E,$B63,Death_and_Recovered!$I:$I,AG$1)),(IF($B63="Deceased",(COUNTIFS(Death_and_Recovered!$B:$B,$A63,Death_and_Recovered!$E:$E,$B63,Death_and_Recovered!$I:$I,AG$1)),"0")))))</f>
        <v>0</v>
      </c>
      <c r="AH63" s="29">
        <f>IF($B63="Confirmed",(COUNTIFS(Raw_Data!$C:$C,$A63,Raw_Data!$J:$J,AH$1)),(IF($B63="Recovered",(COUNTIFS(Death_and_Recovered!$B:$B,$A63,Death_and_Recovered!$E:$E,$B63,Death_and_Recovered!$I:$I,AH$1)),(IF($B63="Deceased",(COUNTIFS(Death_and_Recovered!$B:$B,$A63,Death_and_Recovered!$E:$E,$B63,Death_and_Recovered!$I:$I,AH$1)),"0")))))</f>
        <v>0</v>
      </c>
      <c r="AI63" s="29">
        <f>IF($B63="Confirmed",(COUNTIFS(Raw_Data!$C:$C,$A63,Raw_Data!$J:$J,AI$1)),(IF($B63="Recovered",(COUNTIFS(Death_and_Recovered!$B:$B,$A63,Death_and_Recovered!$E:$E,$B63,Death_and_Recovered!$I:$I,AI$1)),(IF($B63="Deceased",(COUNTIFS(Death_and_Recovered!$B:$B,$A63,Death_and_Recovered!$E:$E,$B63,Death_and_Recovered!$I:$I,AI$1)),"0")))))</f>
        <v>0</v>
      </c>
      <c r="AJ63" s="29">
        <f>IF($B63="Confirmed",(COUNTIFS(Raw_Data!$C:$C,$A63,Raw_Data!$J:$J,AJ$1)),(IF($B63="Recovered",(COUNTIFS(Death_and_Recovered!$B:$B,$A63,Death_and_Recovered!$E:$E,$B63,Death_and_Recovered!$I:$I,AJ$1)),(IF($B63="Deceased",(COUNTIFS(Death_and_Recovered!$B:$B,$A63,Death_and_Recovered!$E:$E,$B63,Death_and_Recovered!$I:$I,AJ$1)),"0")))))</f>
        <v>15</v>
      </c>
      <c r="AK63" s="29">
        <f>IF($B63="Confirmed",(COUNTIFS(Raw_Data!$C:$C,$A63,Raw_Data!$J:$J,AK$1)),(IF($B63="Recovered",(COUNTIFS(Death_and_Recovered!$B:$B,$A63,Death_and_Recovered!$E:$E,$B63,Death_and_Recovered!$I:$I,AK$1)),(IF($B63="Deceased",(COUNTIFS(Death_and_Recovered!$B:$B,$A63,Death_and_Recovered!$E:$E,$B63,Death_and_Recovered!$I:$I,AK$1)),"0")))))</f>
        <v>0</v>
      </c>
      <c r="AL63" s="29">
        <f>IF($B63="Confirmed",(COUNTIFS(Raw_Data!$C:$C,$A63,Raw_Data!$J:$J,AL$1)),(IF($B63="Recovered",(COUNTIFS(Death_and_Recovered!$B:$B,$A63,Death_and_Recovered!$E:$E,$B63,Death_and_Recovered!$I:$I,AL$1)),(IF($B63="Deceased",(COUNTIFS(Death_and_Recovered!$B:$B,$A63,Death_and_Recovered!$E:$E,$B63,Death_and_Recovered!$I:$I,AL$1)),"0")))))</f>
        <v>0</v>
      </c>
      <c r="AM63" s="29">
        <f>IF($B63="Confirmed",(COUNTIFS(Raw_Data!$C:$C,$A63,Raw_Data!$J:$J,AM$1)),(IF($B63="Recovered",(COUNTIFS(Death_and_Recovered!$B:$B,$A63,Death_and_Recovered!$E:$E,$B63,Death_and_Recovered!$I:$I,AM$1)),(IF($B63="Deceased",(COUNTIFS(Death_and_Recovered!$B:$B,$A63,Death_and_Recovered!$E:$E,$B63,Death_and_Recovered!$I:$I,AM$1)),"0")))))</f>
        <v>0</v>
      </c>
      <c r="AN63" s="29">
        <f>IF($B63="Confirmed",(COUNTIFS(Raw_Data!$C:$C,$A63,Raw_Data!$J:$J,AN$1)),(IF($B63="Recovered",(COUNTIFS(Death_and_Recovered!$B:$B,$A63,Death_and_Recovered!$E:$E,$B63,Death_and_Recovered!$I:$I,AN$1)),(IF($B63="Deceased",(COUNTIFS(Death_and_Recovered!$B:$B,$A63,Death_and_Recovered!$E:$E,$B63,Death_and_Recovered!$I:$I,AN$1)),"0")))))</f>
        <v>0</v>
      </c>
    </row>
    <row r="64" spans="1:40" ht="16.5" customHeight="1">
      <c r="A64" s="210">
        <v>43924</v>
      </c>
      <c r="B64" s="197" t="s">
        <v>42</v>
      </c>
      <c r="C64" s="179">
        <f t="shared" si="1"/>
        <v>14</v>
      </c>
      <c r="D64" s="29">
        <f>IF($B64="Confirmed",(COUNTIFS(Raw_Data!$C:$C,$A64,Raw_Data!$J:$J,D$1)),(IF($B64="Recovered",(COUNTIFS(Death_and_Recovered!$B:$B,$A64,Death_and_Recovered!$E:$E,$B64,Death_and_Recovered!$I:$I,D$1)),(IF($B64="Deceased",(COUNTIFS(Death_and_Recovered!$B:$B,$A64,Death_and_Recovered!$E:$E,$B64,Death_and_Recovered!$I:$I,D$1)),"0")))))</f>
        <v>0</v>
      </c>
      <c r="E64" s="29">
        <f>IF($B64="Confirmed",(COUNTIFS(Raw_Data!$C:$C,$A64,Raw_Data!$J:$J,E$1)),(IF($B64="Recovered",(COUNTIFS(Death_and_Recovered!$B:$B,$A64,Death_and_Recovered!$E:$E,$B64,Death_and_Recovered!$I:$I,E$1)),(IF($B64="Deceased",(COUNTIFS(Death_and_Recovered!$B:$B,$A64,Death_and_Recovered!$E:$E,$B64,Death_and_Recovered!$I:$I,E$1)),"0")))))</f>
        <v>1</v>
      </c>
      <c r="F64" s="29">
        <f>IF($B64="Confirmed",(COUNTIFS(Raw_Data!$C:$C,$A64,Raw_Data!$J:$J,F$1)),(IF($B64="Recovered",(COUNTIFS(Death_and_Recovered!$B:$B,$A64,Death_and_Recovered!$E:$E,$B64,Death_and_Recovered!$I:$I,F$1)),(IF($B64="Deceased",(COUNTIFS(Death_and_Recovered!$B:$B,$A64,Death_and_Recovered!$E:$E,$B64,Death_and_Recovered!$I:$I,F$1)),"0")))))</f>
        <v>0</v>
      </c>
      <c r="G64" s="29">
        <f>IF($B64="Confirmed",(COUNTIFS(Raw_Data!$C:$C,$A64,Raw_Data!$J:$J,G$1)),(IF($B64="Recovered",(COUNTIFS(Death_and_Recovered!$B:$B,$A64,Death_and_Recovered!$E:$E,$B64,Death_and_Recovered!$I:$I,G$1)),(IF($B64="Deceased",(COUNTIFS(Death_and_Recovered!$B:$B,$A64,Death_and_Recovered!$E:$E,$B64,Death_and_Recovered!$I:$I,G$1)),"0")))))</f>
        <v>0</v>
      </c>
      <c r="H64" s="29">
        <f>IF($B64="Confirmed",(COUNTIFS(Raw_Data!$C:$C,$A64,Raw_Data!$J:$J,H$1)),(IF($B64="Recovered",(COUNTIFS(Death_and_Recovered!$B:$B,$A64,Death_and_Recovered!$E:$E,$B64,Death_and_Recovered!$I:$I,H$1)),(IF($B64="Deceased",(COUNTIFS(Death_and_Recovered!$B:$B,$A64,Death_and_Recovered!$E:$E,$B64,Death_and_Recovered!$I:$I,H$1)),"0")))))</f>
        <v>0</v>
      </c>
      <c r="I64" s="29">
        <f>IF($B64="Confirmed",(COUNTIFS(Raw_Data!$C:$C,$A64,Raw_Data!$J:$J,I$1)),(IF($B64="Recovered",(COUNTIFS(Death_and_Recovered!$B:$B,$A64,Death_and_Recovered!$E:$E,$B64,Death_and_Recovered!$I:$I,I$1)),(IF($B64="Deceased",(COUNTIFS(Death_and_Recovered!$B:$B,$A64,Death_and_Recovered!$E:$E,$B64,Death_and_Recovered!$I:$I,I$1)),"0")))))</f>
        <v>0</v>
      </c>
      <c r="J64" s="29">
        <f>IF($B64="Confirmed",(COUNTIFS(Raw_Data!$C:$C,$A64,Raw_Data!$J:$J,J$1)),(IF($B64="Recovered",(COUNTIFS(Death_and_Recovered!$B:$B,$A64,Death_and_Recovered!$E:$E,$B64,Death_and_Recovered!$I:$I,J$1)),(IF($B64="Deceased",(COUNTIFS(Death_and_Recovered!$B:$B,$A64,Death_and_Recovered!$E:$E,$B64,Death_and_Recovered!$I:$I,J$1)),"0")))))</f>
        <v>0</v>
      </c>
      <c r="K64" s="29">
        <f>IF($B64="Confirmed",(COUNTIFS(Raw_Data!$C:$C,$A64,Raw_Data!$J:$J,K$1)),(IF($B64="Recovered",(COUNTIFS(Death_and_Recovered!$B:$B,$A64,Death_and_Recovered!$E:$E,$B64,Death_and_Recovered!$I:$I,K$1)),(IF($B64="Deceased",(COUNTIFS(Death_and_Recovered!$B:$B,$A64,Death_and_Recovered!$E:$E,$B64,Death_and_Recovered!$I:$I,K$1)),"0")))))</f>
        <v>0</v>
      </c>
      <c r="L64" s="29">
        <f>IF($B64="Confirmed",(COUNTIFS(Raw_Data!$C:$C,$A64,Raw_Data!$J:$J,L$1)),(IF($B64="Recovered",(COUNTIFS(Death_and_Recovered!$B:$B,$A64,Death_and_Recovered!$E:$E,$B64,Death_and_Recovered!$I:$I,L$1)),(IF($B64="Deceased",(COUNTIFS(Death_and_Recovered!$B:$B,$A64,Death_and_Recovered!$E:$E,$B64,Death_and_Recovered!$I:$I,L$1)),"0")))))</f>
        <v>0</v>
      </c>
      <c r="M64" s="29">
        <f>IF($B64="Confirmed",(COUNTIFS(Raw_Data!$C:$C,$A64,Raw_Data!$J:$J,M$1)),(IF($B64="Recovered",(COUNTIFS(Death_and_Recovered!$B:$B,$A64,Death_and_Recovered!$E:$E,$B64,Death_and_Recovered!$I:$I,M$1)),(IF($B64="Deceased",(COUNTIFS(Death_and_Recovered!$B:$B,$A64,Death_and_Recovered!$E:$E,$B64,Death_and_Recovered!$I:$I,M$1)),"0")))))</f>
        <v>2</v>
      </c>
      <c r="N64" s="29">
        <f>IF($B64="Confirmed",(COUNTIFS(Raw_Data!$C:$C,$A64,Raw_Data!$J:$J,N$1)),(IF($B64="Recovered",(COUNTIFS(Death_and_Recovered!$B:$B,$A64,Death_and_Recovered!$E:$E,$B64,Death_and_Recovered!$I:$I,N$1)),(IF($B64="Deceased",(COUNTIFS(Death_and_Recovered!$B:$B,$A64,Death_and_Recovered!$E:$E,$B64,Death_and_Recovered!$I:$I,N$1)),"0")))))</f>
        <v>0</v>
      </c>
      <c r="O64" s="29">
        <f>IF($B64="Confirmed",(COUNTIFS(Raw_Data!$C:$C,$A64,Raw_Data!$J:$J,O$1)),(IF($B64="Recovered",(COUNTIFS(Death_and_Recovered!$B:$B,$A64,Death_and_Recovered!$E:$E,$B64,Death_and_Recovered!$I:$I,O$1)),(IF($B64="Deceased",(COUNTIFS(Death_and_Recovered!$B:$B,$A64,Death_and_Recovered!$E:$E,$B64,Death_and_Recovered!$I:$I,O$1)),"0")))))</f>
        <v>2</v>
      </c>
      <c r="P64" s="29">
        <f>IF($B64="Confirmed",(COUNTIFS(Raw_Data!$C:$C,$A64,Raw_Data!$J:$J,P$1)),(IF($B64="Recovered",(COUNTIFS(Death_and_Recovered!$B:$B,$A64,Death_and_Recovered!$E:$E,$B64,Death_and_Recovered!$I:$I,P$1)),(IF($B64="Deceased",(COUNTIFS(Death_and_Recovered!$B:$B,$A64,Death_and_Recovered!$E:$E,$B64,Death_and_Recovered!$I:$I,P$1)),"0")))))</f>
        <v>0</v>
      </c>
      <c r="Q64" s="29">
        <f>IF($B64="Confirmed",(COUNTIFS(Raw_Data!$C:$C,$A64,Raw_Data!$J:$J,Q$1)),(IF($B64="Recovered",(COUNTIFS(Death_and_Recovered!$B:$B,$A64,Death_and_Recovered!$E:$E,$B64,Death_and_Recovered!$I:$I,Q$1)),(IF($B64="Deceased",(COUNTIFS(Death_and_Recovered!$B:$B,$A64,Death_and_Recovered!$E:$E,$B64,Death_and_Recovered!$I:$I,Q$1)),"0")))))</f>
        <v>1</v>
      </c>
      <c r="R64" s="29">
        <f>IF($B64="Confirmed",(COUNTIFS(Raw_Data!$C:$C,$A64,Raw_Data!$J:$J,R$1)),(IF($B64="Recovered",(COUNTIFS(Death_and_Recovered!$B:$B,$A64,Death_and_Recovered!$E:$E,$B64,Death_and_Recovered!$I:$I,R$1)),(IF($B64="Deceased",(COUNTIFS(Death_and_Recovered!$B:$B,$A64,Death_and_Recovered!$E:$E,$B64,Death_and_Recovered!$I:$I,R$1)),"0")))))</f>
        <v>0</v>
      </c>
      <c r="S64" s="29">
        <f>IF($B64="Confirmed",(COUNTIFS(Raw_Data!$C:$C,$A64,Raw_Data!$J:$J,S$1)),(IF($B64="Recovered",(COUNTIFS(Death_and_Recovered!$B:$B,$A64,Death_and_Recovered!$E:$E,$B64,Death_and_Recovered!$I:$I,S$1)),(IF($B64="Deceased",(COUNTIFS(Death_and_Recovered!$B:$B,$A64,Death_and_Recovered!$E:$E,$B64,Death_and_Recovered!$I:$I,S$1)),"0")))))</f>
        <v>0</v>
      </c>
      <c r="T64" s="29">
        <f>IF($B64="Confirmed",(COUNTIFS(Raw_Data!$C:$C,$A64,Raw_Data!$J:$J,T$1)),(IF($B64="Recovered",(COUNTIFS(Death_and_Recovered!$B:$B,$A64,Death_and_Recovered!$E:$E,$B64,Death_and_Recovered!$I:$I,T$1)),(IF($B64="Deceased",(COUNTIFS(Death_and_Recovered!$B:$B,$A64,Death_and_Recovered!$E:$E,$B64,Death_and_Recovered!$I:$I,T$1)),"0")))))</f>
        <v>1</v>
      </c>
      <c r="U64" s="29">
        <f>IF($B64="Confirmed",(COUNTIFS(Raw_Data!$C:$C,$A64,Raw_Data!$J:$J,U$1)),(IF($B64="Recovered",(COUNTIFS(Death_and_Recovered!$B:$B,$A64,Death_and_Recovered!$E:$E,$B64,Death_and_Recovered!$I:$I,U$1)),(IF($B64="Deceased",(COUNTIFS(Death_and_Recovered!$B:$B,$A64,Death_and_Recovered!$E:$E,$B64,Death_and_Recovered!$I:$I,U$1)),"0")))))</f>
        <v>0</v>
      </c>
      <c r="V64" s="29">
        <f>IF($B64="Confirmed",(COUNTIFS(Raw_Data!$C:$C,$A64,Raw_Data!$J:$J,V$1)),(IF($B64="Recovered",(COUNTIFS(Death_and_Recovered!$B:$B,$A64,Death_and_Recovered!$E:$E,$B64,Death_and_Recovered!$I:$I,V$1)),(IF($B64="Deceased",(COUNTIFS(Death_and_Recovered!$B:$B,$A64,Death_and_Recovered!$E:$E,$B64,Death_and_Recovered!$I:$I,V$1)),"0")))))</f>
        <v>0</v>
      </c>
      <c r="W64" s="29">
        <f>IF($B64="Confirmed",(COUNTIFS(Raw_Data!$C:$C,$A64,Raw_Data!$J:$J,W$1)),(IF($B64="Recovered",(COUNTIFS(Death_and_Recovered!$B:$B,$A64,Death_and_Recovered!$E:$E,$B64,Death_and_Recovered!$I:$I,W$1)),(IF($B64="Deceased",(COUNTIFS(Death_and_Recovered!$B:$B,$A64,Death_and_Recovered!$E:$E,$B64,Death_and_Recovered!$I:$I,W$1)),"0")))))</f>
        <v>0</v>
      </c>
      <c r="X64" s="29">
        <f>IF($B64="Confirmed",(COUNTIFS(Raw_Data!$C:$C,$A64,Raw_Data!$J:$J,X$1)),(IF($B64="Recovered",(COUNTIFS(Death_and_Recovered!$B:$B,$A64,Death_and_Recovered!$E:$E,$B64,Death_and_Recovered!$I:$I,X$1)),(IF($B64="Deceased",(COUNTIFS(Death_and_Recovered!$B:$B,$A64,Death_and_Recovered!$E:$E,$B64,Death_and_Recovered!$I:$I,X$1)),"0")))))</f>
        <v>0</v>
      </c>
      <c r="Y64" s="29">
        <f>IF($B64="Confirmed",(COUNTIFS(Raw_Data!$C:$C,$A64,Raw_Data!$J:$J,Y$1)),(IF($B64="Recovered",(COUNTIFS(Death_and_Recovered!$B:$B,$A64,Death_and_Recovered!$E:$E,$B64,Death_and_Recovered!$I:$I,Y$1)),(IF($B64="Deceased",(COUNTIFS(Death_and_Recovered!$B:$B,$A64,Death_and_Recovered!$E:$E,$B64,Death_and_Recovered!$I:$I,Y$1)),"0")))))</f>
        <v>5</v>
      </c>
      <c r="Z64" s="29">
        <f>IF($B64="Confirmed",(COUNTIFS(Raw_Data!$C:$C,$A64,Raw_Data!$J:$J,Z$1)),(IF($B64="Recovered",(COUNTIFS(Death_and_Recovered!$B:$B,$A64,Death_and_Recovered!$E:$E,$B64,Death_and_Recovered!$I:$I,Z$1)),(IF($B64="Deceased",(COUNTIFS(Death_and_Recovered!$B:$B,$A64,Death_and_Recovered!$E:$E,$B64,Death_and_Recovered!$I:$I,Z$1)),"0")))))</f>
        <v>0</v>
      </c>
      <c r="AA64" s="29">
        <f>IF($B64="Confirmed",(COUNTIFS(Raw_Data!$C:$C,$A64,Raw_Data!$J:$J,AA$1)),(IF($B64="Recovered",(COUNTIFS(Death_and_Recovered!$B:$B,$A64,Death_and_Recovered!$E:$E,$B64,Death_and_Recovered!$I:$I,AA$1)),(IF($B64="Deceased",(COUNTIFS(Death_and_Recovered!$B:$B,$A64,Death_and_Recovered!$E:$E,$B64,Death_and_Recovered!$I:$I,AA$1)),"0")))))</f>
        <v>0</v>
      </c>
      <c r="AB64" s="29">
        <f>IF($B64="Confirmed",(COUNTIFS(Raw_Data!$C:$C,$A64,Raw_Data!$J:$J,AB$1)),(IF($B64="Recovered",(COUNTIFS(Death_and_Recovered!$B:$B,$A64,Death_and_Recovered!$E:$E,$B64,Death_and_Recovered!$I:$I,AB$1)),(IF($B64="Deceased",(COUNTIFS(Death_and_Recovered!$B:$B,$A64,Death_and_Recovered!$E:$E,$B64,Death_and_Recovered!$I:$I,AB$1)),"0")))))</f>
        <v>0</v>
      </c>
      <c r="AC64" s="29">
        <f>IF($B64="Confirmed",(COUNTIFS(Raw_Data!$C:$C,$A64,Raw_Data!$J:$J,AC$1)),(IF($B64="Recovered",(COUNTIFS(Death_and_Recovered!$B:$B,$A64,Death_and_Recovered!$E:$E,$B64,Death_and_Recovered!$I:$I,AC$1)),(IF($B64="Deceased",(COUNTIFS(Death_and_Recovered!$B:$B,$A64,Death_and_Recovered!$E:$E,$B64,Death_and_Recovered!$I:$I,AC$1)),"0")))))</f>
        <v>0</v>
      </c>
      <c r="AD64" s="29">
        <f>IF($B64="Confirmed",(COUNTIFS(Raw_Data!$C:$C,$A64,Raw_Data!$J:$J,AD$1)),(IF($B64="Recovered",(COUNTIFS(Death_and_Recovered!$B:$B,$A64,Death_and_Recovered!$E:$E,$B64,Death_and_Recovered!$I:$I,AD$1)),(IF($B64="Deceased",(COUNTIFS(Death_and_Recovered!$B:$B,$A64,Death_and_Recovered!$E:$E,$B64,Death_and_Recovered!$I:$I,AD$1)),"0")))))</f>
        <v>0</v>
      </c>
      <c r="AE64" s="29">
        <f>IF($B64="Confirmed",(COUNTIFS(Raw_Data!$C:$C,$A64,Raw_Data!$J:$J,AE$1)),(IF($B64="Recovered",(COUNTIFS(Death_and_Recovered!$B:$B,$A64,Death_and_Recovered!$E:$E,$B64,Death_and_Recovered!$I:$I,AE$1)),(IF($B64="Deceased",(COUNTIFS(Death_and_Recovered!$B:$B,$A64,Death_and_Recovered!$E:$E,$B64,Death_and_Recovered!$I:$I,AE$1)),"0")))))</f>
        <v>0</v>
      </c>
      <c r="AF64" s="29">
        <f>IF($B64="Confirmed",(COUNTIFS(Raw_Data!$C:$C,$A64,Raw_Data!$J:$J,AF$1)),(IF($B64="Recovered",(COUNTIFS(Death_and_Recovered!$B:$B,$A64,Death_and_Recovered!$E:$E,$B64,Death_and_Recovered!$I:$I,AF$1)),(IF($B64="Deceased",(COUNTIFS(Death_and_Recovered!$B:$B,$A64,Death_and_Recovered!$E:$E,$B64,Death_and_Recovered!$I:$I,AF$1)),"0")))))</f>
        <v>0</v>
      </c>
      <c r="AG64" s="29">
        <f>IF($B64="Confirmed",(COUNTIFS(Raw_Data!$C:$C,$A64,Raw_Data!$J:$J,AG$1)),(IF($B64="Recovered",(COUNTIFS(Death_and_Recovered!$B:$B,$A64,Death_and_Recovered!$E:$E,$B64,Death_and_Recovered!$I:$I,AG$1)),(IF($B64="Deceased",(COUNTIFS(Death_and_Recovered!$B:$B,$A64,Death_and_Recovered!$E:$E,$B64,Death_and_Recovered!$I:$I,AG$1)),"0")))))</f>
        <v>0</v>
      </c>
      <c r="AH64" s="29">
        <f>IF($B64="Confirmed",(COUNTIFS(Raw_Data!$C:$C,$A64,Raw_Data!$J:$J,AH$1)),(IF($B64="Recovered",(COUNTIFS(Death_and_Recovered!$B:$B,$A64,Death_and_Recovered!$E:$E,$B64,Death_and_Recovered!$I:$I,AH$1)),(IF($B64="Deceased",(COUNTIFS(Death_and_Recovered!$B:$B,$A64,Death_and_Recovered!$E:$E,$B64,Death_and_Recovered!$I:$I,AH$1)),"0")))))</f>
        <v>0</v>
      </c>
      <c r="AI64" s="29">
        <f>IF($B64="Confirmed",(COUNTIFS(Raw_Data!$C:$C,$A64,Raw_Data!$J:$J,AI$1)),(IF($B64="Recovered",(COUNTIFS(Death_and_Recovered!$B:$B,$A64,Death_and_Recovered!$E:$E,$B64,Death_and_Recovered!$I:$I,AI$1)),(IF($B64="Deceased",(COUNTIFS(Death_and_Recovered!$B:$B,$A64,Death_and_Recovered!$E:$E,$B64,Death_and_Recovered!$I:$I,AI$1)),"0")))))</f>
        <v>0</v>
      </c>
      <c r="AJ64" s="29">
        <f>IF($B64="Confirmed",(COUNTIFS(Raw_Data!$C:$C,$A64,Raw_Data!$J:$J,AJ$1)),(IF($B64="Recovered",(COUNTIFS(Death_and_Recovered!$B:$B,$A64,Death_and_Recovered!$E:$E,$B64,Death_and_Recovered!$I:$I,AJ$1)),(IF($B64="Deceased",(COUNTIFS(Death_and_Recovered!$B:$B,$A64,Death_and_Recovered!$E:$E,$B64,Death_and_Recovered!$I:$I,AJ$1)),"0")))))</f>
        <v>2</v>
      </c>
      <c r="AK64" s="29">
        <f>IF($B64="Confirmed",(COUNTIFS(Raw_Data!$C:$C,$A64,Raw_Data!$J:$J,AK$1)),(IF($B64="Recovered",(COUNTIFS(Death_and_Recovered!$B:$B,$A64,Death_and_Recovered!$E:$E,$B64,Death_and_Recovered!$I:$I,AK$1)),(IF($B64="Deceased",(COUNTIFS(Death_and_Recovered!$B:$B,$A64,Death_and_Recovered!$E:$E,$B64,Death_and_Recovered!$I:$I,AK$1)),"0")))))</f>
        <v>0</v>
      </c>
      <c r="AL64" s="29">
        <f>IF($B64="Confirmed",(COUNTIFS(Raw_Data!$C:$C,$A64,Raw_Data!$J:$J,AL$1)),(IF($B64="Recovered",(COUNTIFS(Death_and_Recovered!$B:$B,$A64,Death_and_Recovered!$E:$E,$B64,Death_and_Recovered!$I:$I,AL$1)),(IF($B64="Deceased",(COUNTIFS(Death_and_Recovered!$B:$B,$A64,Death_and_Recovered!$E:$E,$B64,Death_and_Recovered!$I:$I,AL$1)),"0")))))</f>
        <v>0</v>
      </c>
      <c r="AM64" s="29">
        <f>IF($B64="Confirmed",(COUNTIFS(Raw_Data!$C:$C,$A64,Raw_Data!$J:$J,AM$1)),(IF($B64="Recovered",(COUNTIFS(Death_and_Recovered!$B:$B,$A64,Death_and_Recovered!$E:$E,$B64,Death_and_Recovered!$I:$I,AM$1)),(IF($B64="Deceased",(COUNTIFS(Death_and_Recovered!$B:$B,$A64,Death_and_Recovered!$E:$E,$B64,Death_and_Recovered!$I:$I,AM$1)),"0")))))</f>
        <v>0</v>
      </c>
      <c r="AN64" s="29">
        <f>IF($B64="Confirmed",(COUNTIFS(Raw_Data!$C:$C,$A64,Raw_Data!$J:$J,AN$1)),(IF($B64="Recovered",(COUNTIFS(Death_and_Recovered!$B:$B,$A64,Death_and_Recovered!$E:$E,$B64,Death_and_Recovered!$I:$I,AN$1)),(IF($B64="Deceased",(COUNTIFS(Death_and_Recovered!$B:$B,$A64,Death_and_Recovered!$E:$E,$B64,Death_and_Recovered!$I:$I,AN$1)),"0")))))</f>
        <v>0</v>
      </c>
    </row>
    <row r="65" spans="1:40" ht="16.5" customHeight="1">
      <c r="A65" s="210">
        <v>43925</v>
      </c>
      <c r="B65" s="197" t="s">
        <v>161</v>
      </c>
      <c r="C65" s="179">
        <f t="shared" si="1"/>
        <v>579</v>
      </c>
      <c r="D65" s="29">
        <f>IF($B65="Confirmed",(COUNTIFS(Raw_Data!$C:$C,$A65,Raw_Data!$J:$J,D$1)),(IF($B65="Recovered",(COUNTIFS(Death_and_Recovered!$B:$B,$A65,Death_and_Recovered!$E:$E,$B65,Death_and_Recovered!$I:$I,D$1)),(IF($B65="Deceased",(COUNTIFS(Death_and_Recovered!$B:$B,$A65,Death_and_Recovered!$E:$E,$B65,Death_and_Recovered!$I:$I,D$1)),"0")))))</f>
        <v>0</v>
      </c>
      <c r="E65" s="29">
        <f>IF($B65="Confirmed",(COUNTIFS(Raw_Data!$C:$C,$A65,Raw_Data!$J:$J,E$1)),(IF($B65="Recovered",(COUNTIFS(Death_and_Recovered!$B:$B,$A65,Death_and_Recovered!$E:$E,$B65,Death_and_Recovered!$I:$I,E$1)),(IF($B65="Deceased",(COUNTIFS(Death_and_Recovered!$B:$B,$A65,Death_and_Recovered!$E:$E,$B65,Death_and_Recovered!$I:$I,E$1)),"0")))))</f>
        <v>28</v>
      </c>
      <c r="F65" s="29">
        <f>IF($B65="Confirmed",(COUNTIFS(Raw_Data!$C:$C,$A65,Raw_Data!$J:$J,F$1)),(IF($B65="Recovered",(COUNTIFS(Death_and_Recovered!$B:$B,$A65,Death_and_Recovered!$E:$E,$B65,Death_and_Recovered!$I:$I,F$1)),(IF($B65="Deceased",(COUNTIFS(Death_and_Recovered!$B:$B,$A65,Death_and_Recovered!$E:$E,$B65,Death_and_Recovered!$I:$I,F$1)),"0")))))</f>
        <v>0</v>
      </c>
      <c r="G65" s="29">
        <f>IF($B65="Confirmed",(COUNTIFS(Raw_Data!$C:$C,$A65,Raw_Data!$J:$J,G$1)),(IF($B65="Recovered",(COUNTIFS(Death_and_Recovered!$B:$B,$A65,Death_and_Recovered!$E:$E,$B65,Death_and_Recovered!$I:$I,G$1)),(IF($B65="Deceased",(COUNTIFS(Death_and_Recovered!$B:$B,$A65,Death_and_Recovered!$E:$E,$B65,Death_and_Recovered!$I:$I,G$1)),"0")))))</f>
        <v>3</v>
      </c>
      <c r="H65" s="29">
        <f>IF($B65="Confirmed",(COUNTIFS(Raw_Data!$C:$C,$A65,Raw_Data!$J:$J,H$1)),(IF($B65="Recovered",(COUNTIFS(Death_and_Recovered!$B:$B,$A65,Death_and_Recovered!$E:$E,$B65,Death_and_Recovered!$I:$I,H$1)),(IF($B65="Deceased",(COUNTIFS(Death_and_Recovered!$B:$B,$A65,Death_and_Recovered!$E:$E,$B65,Death_and_Recovered!$I:$I,H$1)),"0")))))</f>
        <v>1</v>
      </c>
      <c r="I65" s="29">
        <f>IF($B65="Confirmed",(COUNTIFS(Raw_Data!$C:$C,$A65,Raw_Data!$J:$J,I$1)),(IF($B65="Recovered",(COUNTIFS(Death_and_Recovered!$B:$B,$A65,Death_and_Recovered!$E:$E,$B65,Death_and_Recovered!$I:$I,I$1)),(IF($B65="Deceased",(COUNTIFS(Death_and_Recovered!$B:$B,$A65,Death_and_Recovered!$E:$E,$B65,Death_and_Recovered!$I:$I,I$1)),"0")))))</f>
        <v>0</v>
      </c>
      <c r="J65" s="29">
        <f>IF($B65="Confirmed",(COUNTIFS(Raw_Data!$C:$C,$A65,Raw_Data!$J:$J,J$1)),(IF($B65="Recovered",(COUNTIFS(Death_and_Recovered!$B:$B,$A65,Death_and_Recovered!$E:$E,$B65,Death_and_Recovered!$I:$I,J$1)),(IF($B65="Deceased",(COUNTIFS(Death_and_Recovered!$B:$B,$A65,Death_and_Recovered!$E:$E,$B65,Death_and_Recovered!$I:$I,J$1)),"0")))))</f>
        <v>1</v>
      </c>
      <c r="K65" s="29">
        <f>IF($B65="Confirmed",(COUNTIFS(Raw_Data!$C:$C,$A65,Raw_Data!$J:$J,K$1)),(IF($B65="Recovered",(COUNTIFS(Death_and_Recovered!$B:$B,$A65,Death_and_Recovered!$E:$E,$B65,Death_and_Recovered!$I:$I,K$1)),(IF($B65="Deceased",(COUNTIFS(Death_and_Recovered!$B:$B,$A65,Death_and_Recovered!$E:$E,$B65,Death_and_Recovered!$I:$I,K$1)),"0")))))</f>
        <v>0</v>
      </c>
      <c r="L65" s="29">
        <f>IF($B65="Confirmed",(COUNTIFS(Raw_Data!$C:$C,$A65,Raw_Data!$J:$J,L$1)),(IF($B65="Recovered",(COUNTIFS(Death_and_Recovered!$B:$B,$A65,Death_and_Recovered!$E:$E,$B65,Death_and_Recovered!$I:$I,L$1)),(IF($B65="Deceased",(COUNTIFS(Death_and_Recovered!$B:$B,$A65,Death_and_Recovered!$E:$E,$B65,Death_and_Recovered!$I:$I,L$1)),"0")))))</f>
        <v>0</v>
      </c>
      <c r="M65" s="29">
        <f>IF($B65="Confirmed",(COUNTIFS(Raw_Data!$C:$C,$A65,Raw_Data!$J:$J,M$1)),(IF($B65="Recovered",(COUNTIFS(Death_and_Recovered!$B:$B,$A65,Death_and_Recovered!$E:$E,$B65,Death_and_Recovered!$I:$I,M$1)),(IF($B65="Deceased",(COUNTIFS(Death_and_Recovered!$B:$B,$A65,Death_and_Recovered!$E:$E,$B65,Death_and_Recovered!$I:$I,M$1)),"0")))))</f>
        <v>59</v>
      </c>
      <c r="N65" s="29">
        <f>IF($B65="Confirmed",(COUNTIFS(Raw_Data!$C:$C,$A65,Raw_Data!$J:$J,N$1)),(IF($B65="Recovered",(COUNTIFS(Death_and_Recovered!$B:$B,$A65,Death_and_Recovered!$E:$E,$B65,Death_and_Recovered!$I:$I,N$1)),(IF($B65="Deceased",(COUNTIFS(Death_and_Recovered!$B:$B,$A65,Death_and_Recovered!$E:$E,$B65,Death_and_Recovered!$I:$I,N$1)),"0")))))</f>
        <v>1</v>
      </c>
      <c r="O65" s="29">
        <f>IF($B65="Confirmed",(COUNTIFS(Raw_Data!$C:$C,$A65,Raw_Data!$J:$J,O$1)),(IF($B65="Recovered",(COUNTIFS(Death_and_Recovered!$B:$B,$A65,Death_and_Recovered!$E:$E,$B65,Death_and_Recovered!$I:$I,O$1)),(IF($B65="Deceased",(COUNTIFS(Death_and_Recovered!$B:$B,$A65,Death_and_Recovered!$E:$E,$B65,Death_and_Recovered!$I:$I,O$1)),"0")))))</f>
        <v>13</v>
      </c>
      <c r="P65" s="29">
        <f>IF($B65="Confirmed",(COUNTIFS(Raw_Data!$C:$C,$A65,Raw_Data!$J:$J,P$1)),(IF($B65="Recovered",(COUNTIFS(Death_and_Recovered!$B:$B,$A65,Death_and_Recovered!$E:$E,$B65,Death_and_Recovered!$I:$I,P$1)),(IF($B65="Deceased",(COUNTIFS(Death_and_Recovered!$B:$B,$A65,Death_and_Recovered!$E:$E,$B65,Death_and_Recovered!$I:$I,P$1)),"0")))))</f>
        <v>26</v>
      </c>
      <c r="Q65" s="29">
        <f>IF($B65="Confirmed",(COUNTIFS(Raw_Data!$C:$C,$A65,Raw_Data!$J:$J,Q$1)),(IF($B65="Recovered",(COUNTIFS(Death_and_Recovered!$B:$B,$A65,Death_and_Recovered!$E:$E,$B65,Death_and_Recovered!$I:$I,Q$1)),(IF($B65="Deceased",(COUNTIFS(Death_and_Recovered!$B:$B,$A65,Death_and_Recovered!$E:$E,$B65,Death_and_Recovered!$I:$I,Q$1)),"0")))))</f>
        <v>7</v>
      </c>
      <c r="R65" s="29">
        <f>IF($B65="Confirmed",(COUNTIFS(Raw_Data!$C:$C,$A65,Raw_Data!$J:$J,R$1)),(IF($B65="Recovered",(COUNTIFS(Death_and_Recovered!$B:$B,$A65,Death_and_Recovered!$E:$E,$B65,Death_and_Recovered!$I:$I,R$1)),(IF($B65="Deceased",(COUNTIFS(Death_and_Recovered!$B:$B,$A65,Death_and_Recovered!$E:$E,$B65,Death_and_Recovered!$I:$I,R$1)),"0")))))</f>
        <v>17</v>
      </c>
      <c r="S65" s="29">
        <f>IF($B65="Confirmed",(COUNTIFS(Raw_Data!$C:$C,$A65,Raw_Data!$J:$J,S$1)),(IF($B65="Recovered",(COUNTIFS(Death_and_Recovered!$B:$B,$A65,Death_and_Recovered!$E:$E,$B65,Death_and_Recovered!$I:$I,S$1)),(IF($B65="Deceased",(COUNTIFS(Death_and_Recovered!$B:$B,$A65,Death_and_Recovered!$E:$E,$B65,Death_and_Recovered!$I:$I,S$1)),"0")))))</f>
        <v>0</v>
      </c>
      <c r="T65" s="29">
        <f>IF($B65="Confirmed",(COUNTIFS(Raw_Data!$C:$C,$A65,Raw_Data!$J:$J,T$1)),(IF($B65="Recovered",(COUNTIFS(Death_and_Recovered!$B:$B,$A65,Death_and_Recovered!$E:$E,$B65,Death_and_Recovered!$I:$I,T$1)),(IF($B65="Deceased",(COUNTIFS(Death_and_Recovered!$B:$B,$A65,Death_and_Recovered!$E:$E,$B65,Death_and_Recovered!$I:$I,T$1)),"0")))))</f>
        <v>16</v>
      </c>
      <c r="U65" s="29">
        <f>IF($B65="Confirmed",(COUNTIFS(Raw_Data!$C:$C,$A65,Raw_Data!$J:$J,U$1)),(IF($B65="Recovered",(COUNTIFS(Death_and_Recovered!$B:$B,$A65,Death_and_Recovered!$E:$E,$B65,Death_and_Recovered!$I:$I,U$1)),(IF($B65="Deceased",(COUNTIFS(Death_and_Recovered!$B:$B,$A65,Death_and_Recovered!$E:$E,$B65,Death_and_Recovered!$I:$I,U$1)),"0")))))</f>
        <v>11</v>
      </c>
      <c r="V65" s="29">
        <f>IF($B65="Confirmed",(COUNTIFS(Raw_Data!$C:$C,$A65,Raw_Data!$J:$J,V$1)),(IF($B65="Recovered",(COUNTIFS(Death_and_Recovered!$B:$B,$A65,Death_and_Recovered!$E:$E,$B65,Death_and_Recovered!$I:$I,V$1)),(IF($B65="Deceased",(COUNTIFS(Death_and_Recovered!$B:$B,$A65,Death_and_Recovered!$E:$E,$B65,Death_and_Recovered!$I:$I,V$1)),"0")))))</f>
        <v>0</v>
      </c>
      <c r="W65" s="29">
        <f>IF($B65="Confirmed",(COUNTIFS(Raw_Data!$C:$C,$A65,Raw_Data!$J:$J,W$1)),(IF($B65="Recovered",(COUNTIFS(Death_and_Recovered!$B:$B,$A65,Death_and_Recovered!$E:$E,$B65,Death_and_Recovered!$I:$I,W$1)),(IF($B65="Deceased",(COUNTIFS(Death_and_Recovered!$B:$B,$A65,Death_and_Recovered!$E:$E,$B65,Death_and_Recovered!$I:$I,W$1)),"0")))))</f>
        <v>0</v>
      </c>
      <c r="X65" s="29">
        <f>IF($B65="Confirmed",(COUNTIFS(Raw_Data!$C:$C,$A65,Raw_Data!$J:$J,X$1)),(IF($B65="Recovered",(COUNTIFS(Death_and_Recovered!$B:$B,$A65,Death_and_Recovered!$E:$E,$B65,Death_and_Recovered!$I:$I,X$1)),(IF($B65="Deceased",(COUNTIFS(Death_and_Recovered!$B:$B,$A65,Death_and_Recovered!$E:$E,$B65,Death_and_Recovered!$I:$I,X$1)),"0")))))</f>
        <v>25</v>
      </c>
      <c r="Y65" s="29">
        <f>IF($B65="Confirmed",(COUNTIFS(Raw_Data!$C:$C,$A65,Raw_Data!$J:$J,Y$1)),(IF($B65="Recovered",(COUNTIFS(Death_and_Recovered!$B:$B,$A65,Death_and_Recovered!$E:$E,$B65,Death_and_Recovered!$I:$I,Y$1)),(IF($B65="Deceased",(COUNTIFS(Death_and_Recovered!$B:$B,$A65,Death_and_Recovered!$E:$E,$B65,Death_and_Recovered!$I:$I,Y$1)),"0")))))</f>
        <v>148</v>
      </c>
      <c r="Z65" s="29">
        <f>IF($B65="Confirmed",(COUNTIFS(Raw_Data!$C:$C,$A65,Raw_Data!$J:$J,Z$1)),(IF($B65="Recovered",(COUNTIFS(Death_and_Recovered!$B:$B,$A65,Death_and_Recovered!$E:$E,$B65,Death_and_Recovered!$I:$I,Z$1)),(IF($B65="Deceased",(COUNTIFS(Death_and_Recovered!$B:$B,$A65,Death_and_Recovered!$E:$E,$B65,Death_and_Recovered!$I:$I,Z$1)),"0")))))</f>
        <v>0</v>
      </c>
      <c r="AA65" s="29">
        <f>IF($B65="Confirmed",(COUNTIFS(Raw_Data!$C:$C,$A65,Raw_Data!$J:$J,AA$1)),(IF($B65="Recovered",(COUNTIFS(Death_and_Recovered!$B:$B,$A65,Death_and_Recovered!$E:$E,$B65,Death_and_Recovered!$I:$I,AA$1)),(IF($B65="Deceased",(COUNTIFS(Death_and_Recovered!$B:$B,$A65,Death_and_Recovered!$E:$E,$B65,Death_and_Recovered!$I:$I,AA$1)),"0")))))</f>
        <v>0</v>
      </c>
      <c r="AB65" s="29">
        <f>IF($B65="Confirmed",(COUNTIFS(Raw_Data!$C:$C,$A65,Raw_Data!$J:$J,AB$1)),(IF($B65="Recovered",(COUNTIFS(Death_and_Recovered!$B:$B,$A65,Death_and_Recovered!$E:$E,$B65,Death_and_Recovered!$I:$I,AB$1)),(IF($B65="Deceased",(COUNTIFS(Death_and_Recovered!$B:$B,$A65,Death_and_Recovered!$E:$E,$B65,Death_and_Recovered!$I:$I,AB$1)),"0")))))</f>
        <v>0</v>
      </c>
      <c r="AC65" s="29">
        <f>IF($B65="Confirmed",(COUNTIFS(Raw_Data!$C:$C,$A65,Raw_Data!$J:$J,AC$1)),(IF($B65="Recovered",(COUNTIFS(Death_and_Recovered!$B:$B,$A65,Death_and_Recovered!$E:$E,$B65,Death_and_Recovered!$I:$I,AC$1)),(IF($B65="Deceased",(COUNTIFS(Death_and_Recovered!$B:$B,$A65,Death_and_Recovered!$E:$E,$B65,Death_and_Recovered!$I:$I,AC$1)),"0")))))</f>
        <v>0</v>
      </c>
      <c r="AD65" s="29">
        <f>IF($B65="Confirmed",(COUNTIFS(Raw_Data!$C:$C,$A65,Raw_Data!$J:$J,AD$1)),(IF($B65="Recovered",(COUNTIFS(Death_and_Recovered!$B:$B,$A65,Death_and_Recovered!$E:$E,$B65,Death_and_Recovered!$I:$I,AD$1)),(IF($B65="Deceased",(COUNTIFS(Death_and_Recovered!$B:$B,$A65,Death_and_Recovered!$E:$E,$B65,Death_and_Recovered!$I:$I,AD$1)),"0")))))</f>
        <v>1</v>
      </c>
      <c r="AE65" s="29">
        <f>IF($B65="Confirmed",(COUNTIFS(Raw_Data!$C:$C,$A65,Raw_Data!$J:$J,AE$1)),(IF($B65="Recovered",(COUNTIFS(Death_and_Recovered!$B:$B,$A65,Death_and_Recovered!$E:$E,$B65,Death_and_Recovered!$I:$I,AE$1)),(IF($B65="Deceased",(COUNTIFS(Death_and_Recovered!$B:$B,$A65,Death_and_Recovered!$E:$E,$B65,Death_and_Recovered!$I:$I,AE$1)),"0")))))</f>
        <v>0</v>
      </c>
      <c r="AF65" s="29">
        <f>IF($B65="Confirmed",(COUNTIFS(Raw_Data!$C:$C,$A65,Raw_Data!$J:$J,AF$1)),(IF($B65="Recovered",(COUNTIFS(Death_and_Recovered!$B:$B,$A65,Death_and_Recovered!$E:$E,$B65,Death_and_Recovered!$I:$I,AF$1)),(IF($B65="Deceased",(COUNTIFS(Death_and_Recovered!$B:$B,$A65,Death_and_Recovered!$E:$E,$B65,Death_and_Recovered!$I:$I,AF$1)),"0")))))</f>
        <v>12</v>
      </c>
      <c r="AG65" s="29">
        <f>IF($B65="Confirmed",(COUNTIFS(Raw_Data!$C:$C,$A65,Raw_Data!$J:$J,AG$1)),(IF($B65="Recovered",(COUNTIFS(Death_and_Recovered!$B:$B,$A65,Death_and_Recovered!$E:$E,$B65,Death_and_Recovered!$I:$I,AG$1)),(IF($B65="Deceased",(COUNTIFS(Death_and_Recovered!$B:$B,$A65,Death_and_Recovered!$E:$E,$B65,Death_and_Recovered!$I:$I,AG$1)),"0")))))</f>
        <v>27</v>
      </c>
      <c r="AH65" s="29">
        <f>IF($B65="Confirmed",(COUNTIFS(Raw_Data!$C:$C,$A65,Raw_Data!$J:$J,AH$1)),(IF($B65="Recovered",(COUNTIFS(Death_and_Recovered!$B:$B,$A65,Death_and_Recovered!$E:$E,$B65,Death_and_Recovered!$I:$I,AH$1)),(IF($B65="Deceased",(COUNTIFS(Death_and_Recovered!$B:$B,$A65,Death_and_Recovered!$E:$E,$B65,Death_and_Recovered!$I:$I,AH$1)),"0")))))</f>
        <v>0</v>
      </c>
      <c r="AI65" s="29">
        <f>IF($B65="Confirmed",(COUNTIFS(Raw_Data!$C:$C,$A65,Raw_Data!$J:$J,AI$1)),(IF($B65="Recovered",(COUNTIFS(Death_and_Recovered!$B:$B,$A65,Death_and_Recovered!$E:$E,$B65,Death_and_Recovered!$I:$I,AI$1)),(IF($B65="Deceased",(COUNTIFS(Death_and_Recovered!$B:$B,$A65,Death_and_Recovered!$E:$E,$B65,Death_and_Recovered!$I:$I,AI$1)),"0")))))</f>
        <v>74</v>
      </c>
      <c r="AJ65" s="29">
        <f>IF($B65="Confirmed",(COUNTIFS(Raw_Data!$C:$C,$A65,Raw_Data!$J:$J,AJ$1)),(IF($B65="Recovered",(COUNTIFS(Death_and_Recovered!$B:$B,$A65,Death_and_Recovered!$E:$E,$B65,Death_and_Recovered!$I:$I,AJ$1)),(IF($B65="Deceased",(COUNTIFS(Death_and_Recovered!$B:$B,$A65,Death_and_Recovered!$E:$E,$B65,Death_and_Recovered!$I:$I,AJ$1)),"0")))))</f>
        <v>43</v>
      </c>
      <c r="AK65" s="29">
        <f>IF($B65="Confirmed",(COUNTIFS(Raw_Data!$C:$C,$A65,Raw_Data!$J:$J,AK$1)),(IF($B65="Recovered",(COUNTIFS(Death_and_Recovered!$B:$B,$A65,Death_and_Recovered!$E:$E,$B65,Death_and_Recovered!$I:$I,AK$1)),(IF($B65="Deceased",(COUNTIFS(Death_and_Recovered!$B:$B,$A65,Death_and_Recovered!$E:$E,$B65,Death_and_Recovered!$I:$I,AK$1)),"0")))))</f>
        <v>0</v>
      </c>
      <c r="AL65" s="29">
        <f>IF($B65="Confirmed",(COUNTIFS(Raw_Data!$C:$C,$A65,Raw_Data!$J:$J,AL$1)),(IF($B65="Recovered",(COUNTIFS(Death_and_Recovered!$B:$B,$A65,Death_and_Recovered!$E:$E,$B65,Death_and_Recovered!$I:$I,AL$1)),(IF($B65="Deceased",(COUNTIFS(Death_and_Recovered!$B:$B,$A65,Death_and_Recovered!$E:$E,$B65,Death_and_Recovered!$I:$I,AL$1)),"0")))))</f>
        <v>60</v>
      </c>
      <c r="AM65" s="29">
        <f>IF($B65="Confirmed",(COUNTIFS(Raw_Data!$C:$C,$A65,Raw_Data!$J:$J,AM$1)),(IF($B65="Recovered",(COUNTIFS(Death_and_Recovered!$B:$B,$A65,Death_and_Recovered!$E:$E,$B65,Death_and_Recovered!$I:$I,AM$1)),(IF($B65="Deceased",(COUNTIFS(Death_and_Recovered!$B:$B,$A65,Death_and_Recovered!$E:$E,$B65,Death_and_Recovered!$I:$I,AM$1)),"0")))))</f>
        <v>6</v>
      </c>
      <c r="AN65" s="29">
        <f>IF($B65="Confirmed",(COUNTIFS(Raw_Data!$C:$C,$A65,Raw_Data!$J:$J,AN$1)),(IF($B65="Recovered",(COUNTIFS(Death_and_Recovered!$B:$B,$A65,Death_and_Recovered!$E:$E,$B65,Death_and_Recovered!$I:$I,AN$1)),(IF($B65="Deceased",(COUNTIFS(Death_and_Recovered!$B:$B,$A65,Death_and_Recovered!$E:$E,$B65,Death_and_Recovered!$I:$I,AN$1)),"0")))))</f>
        <v>0</v>
      </c>
    </row>
    <row r="66" spans="1:40" ht="16.5" customHeight="1">
      <c r="A66" s="210">
        <v>43925</v>
      </c>
      <c r="B66" s="197" t="s">
        <v>51</v>
      </c>
      <c r="C66" s="179">
        <f t="shared" si="1"/>
        <v>56</v>
      </c>
      <c r="D66" s="29">
        <f>IF($B66="Confirmed",(COUNTIFS(Raw_Data!$C:$C,$A66,Raw_Data!$J:$J,D$1)),(IF($B66="Recovered",(COUNTIFS(Death_and_Recovered!$B:$B,$A66,Death_and_Recovered!$E:$E,$B66,Death_and_Recovered!$I:$I,D$1)),(IF($B66="Deceased",(COUNTIFS(Death_and_Recovered!$B:$B,$A66,Death_and_Recovered!$E:$E,$B66,Death_and_Recovered!$I:$I,D$1)),"0")))))</f>
        <v>0</v>
      </c>
      <c r="E66" s="29">
        <f>IF($B66="Confirmed",(COUNTIFS(Raw_Data!$C:$C,$A66,Raw_Data!$J:$J,E$1)),(IF($B66="Recovered",(COUNTIFS(Death_and_Recovered!$B:$B,$A66,Death_and_Recovered!$E:$E,$B66,Death_and_Recovered!$I:$I,E$1)),(IF($B66="Deceased",(COUNTIFS(Death_and_Recovered!$B:$B,$A66,Death_and_Recovered!$E:$E,$B66,Death_and_Recovered!$I:$I,E$1)),"0")))))</f>
        <v>0</v>
      </c>
      <c r="F66" s="29">
        <f>IF($B66="Confirmed",(COUNTIFS(Raw_Data!$C:$C,$A66,Raw_Data!$J:$J,F$1)),(IF($B66="Recovered",(COUNTIFS(Death_and_Recovered!$B:$B,$A66,Death_and_Recovered!$E:$E,$B66,Death_and_Recovered!$I:$I,F$1)),(IF($B66="Deceased",(COUNTIFS(Death_and_Recovered!$B:$B,$A66,Death_and_Recovered!$E:$E,$B66,Death_and_Recovered!$I:$I,F$1)),"0")))))</f>
        <v>0</v>
      </c>
      <c r="G66" s="29">
        <f>IF($B66="Confirmed",(COUNTIFS(Raw_Data!$C:$C,$A66,Raw_Data!$J:$J,G$1)),(IF($B66="Recovered",(COUNTIFS(Death_and_Recovered!$B:$B,$A66,Death_and_Recovered!$E:$E,$B66,Death_and_Recovered!$I:$I,G$1)),(IF($B66="Deceased",(COUNTIFS(Death_and_Recovered!$B:$B,$A66,Death_and_Recovered!$E:$E,$B66,Death_and_Recovered!$I:$I,G$1)),"0")))))</f>
        <v>0</v>
      </c>
      <c r="H66" s="29">
        <f>IF($B66="Confirmed",(COUNTIFS(Raw_Data!$C:$C,$A66,Raw_Data!$J:$J,H$1)),(IF($B66="Recovered",(COUNTIFS(Death_and_Recovered!$B:$B,$A66,Death_and_Recovered!$E:$E,$B66,Death_and_Recovered!$I:$I,H$1)),(IF($B66="Deceased",(COUNTIFS(Death_and_Recovered!$B:$B,$A66,Death_and_Recovered!$E:$E,$B66,Death_and_Recovered!$I:$I,H$1)),"0")))))</f>
        <v>0</v>
      </c>
      <c r="I66" s="29">
        <f>IF($B66="Confirmed",(COUNTIFS(Raw_Data!$C:$C,$A66,Raw_Data!$J:$J,I$1)),(IF($B66="Recovered",(COUNTIFS(Death_and_Recovered!$B:$B,$A66,Death_and_Recovered!$E:$E,$B66,Death_and_Recovered!$I:$I,I$1)),(IF($B66="Deceased",(COUNTIFS(Death_and_Recovered!$B:$B,$A66,Death_and_Recovered!$E:$E,$B66,Death_and_Recovered!$I:$I,I$1)),"0")))))</f>
        <v>3</v>
      </c>
      <c r="J66" s="29">
        <f>IF($B66="Confirmed",(COUNTIFS(Raw_Data!$C:$C,$A66,Raw_Data!$J:$J,J$1)),(IF($B66="Recovered",(COUNTIFS(Death_and_Recovered!$B:$B,$A66,Death_and_Recovered!$E:$E,$B66,Death_and_Recovered!$I:$I,J$1)),(IF($B66="Deceased",(COUNTIFS(Death_and_Recovered!$B:$B,$A66,Death_and_Recovered!$E:$E,$B66,Death_and_Recovered!$I:$I,J$1)),"0")))))</f>
        <v>0</v>
      </c>
      <c r="K66" s="29">
        <f>IF($B66="Confirmed",(COUNTIFS(Raw_Data!$C:$C,$A66,Raw_Data!$J:$J,K$1)),(IF($B66="Recovered",(COUNTIFS(Death_and_Recovered!$B:$B,$A66,Death_and_Recovered!$E:$E,$B66,Death_and_Recovered!$I:$I,K$1)),(IF($B66="Deceased",(COUNTIFS(Death_and_Recovered!$B:$B,$A66,Death_and_Recovered!$E:$E,$B66,Death_and_Recovered!$I:$I,K$1)),"0")))))</f>
        <v>0</v>
      </c>
      <c r="L66" s="29">
        <f>IF($B66="Confirmed",(COUNTIFS(Raw_Data!$C:$C,$A66,Raw_Data!$J:$J,L$1)),(IF($B66="Recovered",(COUNTIFS(Death_and_Recovered!$B:$B,$A66,Death_and_Recovered!$E:$E,$B66,Death_and_Recovered!$I:$I,L$1)),(IF($B66="Deceased",(COUNTIFS(Death_and_Recovered!$B:$B,$A66,Death_and_Recovered!$E:$E,$B66,Death_and_Recovered!$I:$I,L$1)),"0")))))</f>
        <v>0</v>
      </c>
      <c r="M66" s="29">
        <f>IF($B66="Confirmed",(COUNTIFS(Raw_Data!$C:$C,$A66,Raw_Data!$J:$J,M$1)),(IF($B66="Recovered",(COUNTIFS(Death_and_Recovered!$B:$B,$A66,Death_and_Recovered!$E:$E,$B66,Death_and_Recovered!$I:$I,M$1)),(IF($B66="Deceased",(COUNTIFS(Death_and_Recovered!$B:$B,$A66,Death_and_Recovered!$E:$E,$B66,Death_and_Recovered!$I:$I,M$1)),"0")))))</f>
        <v>8</v>
      </c>
      <c r="N66" s="29">
        <f>IF($B66="Confirmed",(COUNTIFS(Raw_Data!$C:$C,$A66,Raw_Data!$J:$J,N$1)),(IF($B66="Recovered",(COUNTIFS(Death_and_Recovered!$B:$B,$A66,Death_and_Recovered!$E:$E,$B66,Death_and_Recovered!$I:$I,N$1)),(IF($B66="Deceased",(COUNTIFS(Death_and_Recovered!$B:$B,$A66,Death_and_Recovered!$E:$E,$B66,Death_and_Recovered!$I:$I,N$1)),"0")))))</f>
        <v>0</v>
      </c>
      <c r="O66" s="29">
        <f>IF($B66="Confirmed",(COUNTIFS(Raw_Data!$C:$C,$A66,Raw_Data!$J:$J,O$1)),(IF($B66="Recovered",(COUNTIFS(Death_and_Recovered!$B:$B,$A66,Death_and_Recovered!$E:$E,$B66,Death_and_Recovered!$I:$I,O$1)),(IF($B66="Deceased",(COUNTIFS(Death_and_Recovered!$B:$B,$A66,Death_and_Recovered!$E:$E,$B66,Death_and_Recovered!$I:$I,O$1)),"0")))))</f>
        <v>3</v>
      </c>
      <c r="P66" s="198">
        <v>1</v>
      </c>
      <c r="Q66" s="29">
        <f>IF($B66="Confirmed",(COUNTIFS(Raw_Data!$C:$C,$A66,Raw_Data!$J:$J,Q$1)),(IF($B66="Recovered",(COUNTIFS(Death_and_Recovered!$B:$B,$A66,Death_and_Recovered!$E:$E,$B66,Death_and_Recovered!$I:$I,Q$1)),(IF($B66="Deceased",(COUNTIFS(Death_and_Recovered!$B:$B,$A66,Death_and_Recovered!$E:$E,$B66,Death_and_Recovered!$I:$I,Q$1)),"0")))))</f>
        <v>0</v>
      </c>
      <c r="R66" s="29">
        <f>IF($B66="Confirmed",(COUNTIFS(Raw_Data!$C:$C,$A66,Raw_Data!$J:$J,R$1)),(IF($B66="Recovered",(COUNTIFS(Death_and_Recovered!$B:$B,$A66,Death_and_Recovered!$E:$E,$B66,Death_and_Recovered!$I:$I,R$1)),(IF($B66="Deceased",(COUNTIFS(Death_and_Recovered!$B:$B,$A66,Death_and_Recovered!$E:$E,$B66,Death_and_Recovered!$I:$I,R$1)),"0")))))</f>
        <v>0</v>
      </c>
      <c r="S66" s="29">
        <f>IF($B66="Confirmed",(COUNTIFS(Raw_Data!$C:$C,$A66,Raw_Data!$J:$J,S$1)),(IF($B66="Recovered",(COUNTIFS(Death_and_Recovered!$B:$B,$A66,Death_and_Recovered!$E:$E,$B66,Death_and_Recovered!$I:$I,S$1)),(IF($B66="Deceased",(COUNTIFS(Death_and_Recovered!$B:$B,$A66,Death_and_Recovered!$E:$E,$B66,Death_and_Recovered!$I:$I,S$1)),"0")))))</f>
        <v>0</v>
      </c>
      <c r="T66" s="29">
        <f>IF($B66="Confirmed",(COUNTIFS(Raw_Data!$C:$C,$A66,Raw_Data!$J:$J,T$1)),(IF($B66="Recovered",(COUNTIFS(Death_and_Recovered!$B:$B,$A66,Death_and_Recovered!$E:$E,$B66,Death_and_Recovered!$I:$I,T$1)),(IF($B66="Deceased",(COUNTIFS(Death_and_Recovered!$B:$B,$A66,Death_and_Recovered!$E:$E,$B66,Death_and_Recovered!$I:$I,T$1)),"0")))))</f>
        <v>0</v>
      </c>
      <c r="U66" s="29">
        <f>IF($B66="Confirmed",(COUNTIFS(Raw_Data!$C:$C,$A66,Raw_Data!$J:$J,U$1)),(IF($B66="Recovered",(COUNTIFS(Death_and_Recovered!$B:$B,$A66,Death_and_Recovered!$E:$E,$B66,Death_and_Recovered!$I:$I,U$1)),(IF($B66="Deceased",(COUNTIFS(Death_and_Recovered!$B:$B,$A66,Death_and_Recovered!$E:$E,$B66,Death_and_Recovered!$I:$I,U$1)),"0")))))</f>
        <v>8</v>
      </c>
      <c r="V66" s="29">
        <f>IF($B66="Confirmed",(COUNTIFS(Raw_Data!$C:$C,$A66,Raw_Data!$J:$J,V$1)),(IF($B66="Recovered",(COUNTIFS(Death_and_Recovered!$B:$B,$A66,Death_and_Recovered!$E:$E,$B66,Death_and_Recovered!$I:$I,V$1)),(IF($B66="Deceased",(COUNTIFS(Death_and_Recovered!$B:$B,$A66,Death_and_Recovered!$E:$E,$B66,Death_and_Recovered!$I:$I,V$1)),"0")))))</f>
        <v>0</v>
      </c>
      <c r="W66" s="29">
        <f>IF($B66="Confirmed",(COUNTIFS(Raw_Data!$C:$C,$A66,Raw_Data!$J:$J,W$1)),(IF($B66="Recovered",(COUNTIFS(Death_and_Recovered!$B:$B,$A66,Death_and_Recovered!$E:$E,$B66,Death_and_Recovered!$I:$I,W$1)),(IF($B66="Deceased",(COUNTIFS(Death_and_Recovered!$B:$B,$A66,Death_and_Recovered!$E:$E,$B66,Death_and_Recovered!$I:$I,W$1)),"0")))))</f>
        <v>0</v>
      </c>
      <c r="X66" s="29">
        <f>IF($B66="Confirmed",(COUNTIFS(Raw_Data!$C:$C,$A66,Raw_Data!$J:$J,X$1)),(IF($B66="Recovered",(COUNTIFS(Death_and_Recovered!$B:$B,$A66,Death_and_Recovered!$E:$E,$B66,Death_and_Recovered!$I:$I,X$1)),(IF($B66="Deceased",(COUNTIFS(Death_and_Recovered!$B:$B,$A66,Death_and_Recovered!$E:$E,$B66,Death_and_Recovered!$I:$I,X$1)),"0")))))</f>
        <v>0</v>
      </c>
      <c r="Y66" s="29">
        <f>IF($B66="Confirmed",(COUNTIFS(Raw_Data!$C:$C,$A66,Raw_Data!$J:$J,Y$1)),(IF($B66="Recovered",(COUNTIFS(Death_and_Recovered!$B:$B,$A66,Death_and_Recovered!$E:$E,$B66,Death_and_Recovered!$I:$I,Y$1)),(IF($B66="Deceased",(COUNTIFS(Death_and_Recovered!$B:$B,$A66,Death_and_Recovered!$E:$E,$B66,Death_and_Recovered!$I:$I,Y$1)),"0")))))</f>
        <v>2</v>
      </c>
      <c r="Z66" s="29">
        <f>IF($B66="Confirmed",(COUNTIFS(Raw_Data!$C:$C,$A66,Raw_Data!$J:$J,Z$1)),(IF($B66="Recovered",(COUNTIFS(Death_and_Recovered!$B:$B,$A66,Death_and_Recovered!$E:$E,$B66,Death_and_Recovered!$I:$I,Z$1)),(IF($B66="Deceased",(COUNTIFS(Death_and_Recovered!$B:$B,$A66,Death_and_Recovered!$E:$E,$B66,Death_and_Recovered!$I:$I,Z$1)),"0")))))</f>
        <v>0</v>
      </c>
      <c r="AA66" s="29">
        <f>IF($B66="Confirmed",(COUNTIFS(Raw_Data!$C:$C,$A66,Raw_Data!$J:$J,AA$1)),(IF($B66="Recovered",(COUNTIFS(Death_and_Recovered!$B:$B,$A66,Death_and_Recovered!$E:$E,$B66,Death_and_Recovered!$I:$I,AA$1)),(IF($B66="Deceased",(COUNTIFS(Death_and_Recovered!$B:$B,$A66,Death_and_Recovered!$E:$E,$B66,Death_and_Recovered!$I:$I,AA$1)),"0")))))</f>
        <v>0</v>
      </c>
      <c r="AB66" s="29">
        <f>IF($B66="Confirmed",(COUNTIFS(Raw_Data!$C:$C,$A66,Raw_Data!$J:$J,AB$1)),(IF($B66="Recovered",(COUNTIFS(Death_and_Recovered!$B:$B,$A66,Death_and_Recovered!$E:$E,$B66,Death_and_Recovered!$I:$I,AB$1)),(IF($B66="Deceased",(COUNTIFS(Death_and_Recovered!$B:$B,$A66,Death_and_Recovered!$E:$E,$B66,Death_and_Recovered!$I:$I,AB$1)),"0")))))</f>
        <v>0</v>
      </c>
      <c r="AC66" s="29">
        <f>IF($B66="Confirmed",(COUNTIFS(Raw_Data!$C:$C,$A66,Raw_Data!$J:$J,AC$1)),(IF($B66="Recovered",(COUNTIFS(Death_and_Recovered!$B:$B,$A66,Death_and_Recovered!$E:$E,$B66,Death_and_Recovered!$I:$I,AC$1)),(IF($B66="Deceased",(COUNTIFS(Death_and_Recovered!$B:$B,$A66,Death_and_Recovered!$E:$E,$B66,Death_and_Recovered!$I:$I,AC$1)),"0")))))</f>
        <v>0</v>
      </c>
      <c r="AD66" s="29">
        <f>IF($B66="Confirmed",(COUNTIFS(Raw_Data!$C:$C,$A66,Raw_Data!$J:$J,AD$1)),(IF($B66="Recovered",(COUNTIFS(Death_and_Recovered!$B:$B,$A66,Death_and_Recovered!$E:$E,$B66,Death_and_Recovered!$I:$I,AD$1)),(IF($B66="Deceased",(COUNTIFS(Death_and_Recovered!$B:$B,$A66,Death_and_Recovered!$E:$E,$B66,Death_and_Recovered!$I:$I,AD$1)),"0")))))</f>
        <v>0</v>
      </c>
      <c r="AE66" s="29">
        <f>IF($B66="Confirmed",(COUNTIFS(Raw_Data!$C:$C,$A66,Raw_Data!$J:$J,AE$1)),(IF($B66="Recovered",(COUNTIFS(Death_and_Recovered!$B:$B,$A66,Death_and_Recovered!$E:$E,$B66,Death_and_Recovered!$I:$I,AE$1)),(IF($B66="Deceased",(COUNTIFS(Death_and_Recovered!$B:$B,$A66,Death_and_Recovered!$E:$E,$B66,Death_and_Recovered!$I:$I,AE$1)),"0")))))</f>
        <v>0</v>
      </c>
      <c r="AF66" s="29">
        <f>IF($B66="Confirmed",(COUNTIFS(Raw_Data!$C:$C,$A66,Raw_Data!$J:$J,AF$1)),(IF($B66="Recovered",(COUNTIFS(Death_and_Recovered!$B:$B,$A66,Death_and_Recovered!$E:$E,$B66,Death_and_Recovered!$I:$I,AF$1)),(IF($B66="Deceased",(COUNTIFS(Death_and_Recovered!$B:$B,$A66,Death_and_Recovered!$E:$E,$B66,Death_and_Recovered!$I:$I,AF$1)),"0")))))</f>
        <v>2</v>
      </c>
      <c r="AG66" s="29">
        <f>IF($B66="Confirmed",(COUNTIFS(Raw_Data!$C:$C,$A66,Raw_Data!$J:$J,AG$1)),(IF($B66="Recovered",(COUNTIFS(Death_and_Recovered!$B:$B,$A66,Death_and_Recovered!$E:$E,$B66,Death_and_Recovered!$I:$I,AG$1)),(IF($B66="Deceased",(COUNTIFS(Death_and_Recovered!$B:$B,$A66,Death_and_Recovered!$E:$E,$B66,Death_and_Recovered!$I:$I,AG$1)),"0")))))</f>
        <v>22</v>
      </c>
      <c r="AH66" s="29">
        <f>IF($B66="Confirmed",(COUNTIFS(Raw_Data!$C:$C,$A66,Raw_Data!$J:$J,AH$1)),(IF($B66="Recovered",(COUNTIFS(Death_and_Recovered!$B:$B,$A66,Death_and_Recovered!$E:$E,$B66,Death_and_Recovered!$I:$I,AH$1)),(IF($B66="Deceased",(COUNTIFS(Death_and_Recovered!$B:$B,$A66,Death_and_Recovered!$E:$E,$B66,Death_and_Recovered!$I:$I,AH$1)),"0")))))</f>
        <v>0</v>
      </c>
      <c r="AI66" s="29">
        <f>IF($B66="Confirmed",(COUNTIFS(Raw_Data!$C:$C,$A66,Raw_Data!$J:$J,AI$1)),(IF($B66="Recovered",(COUNTIFS(Death_and_Recovered!$B:$B,$A66,Death_and_Recovered!$E:$E,$B66,Death_and_Recovered!$I:$I,AI$1)),(IF($B66="Deceased",(COUNTIFS(Death_and_Recovered!$B:$B,$A66,Death_and_Recovered!$E:$E,$B66,Death_and_Recovered!$I:$I,AI$1)),"0")))))</f>
        <v>2</v>
      </c>
      <c r="AJ66" s="29">
        <f>IF($B66="Confirmed",(COUNTIFS(Raw_Data!$C:$C,$A66,Raw_Data!$J:$J,AJ$1)),(IF($B66="Recovered",(COUNTIFS(Death_and_Recovered!$B:$B,$A66,Death_and_Recovered!$E:$E,$B66,Death_and_Recovered!$I:$I,AJ$1)),(IF($B66="Deceased",(COUNTIFS(Death_and_Recovered!$B:$B,$A66,Death_and_Recovered!$E:$E,$B66,Death_and_Recovered!$I:$I,AJ$1)),"0")))))</f>
        <v>1</v>
      </c>
      <c r="AK66" s="29">
        <f>IF($B66="Confirmed",(COUNTIFS(Raw_Data!$C:$C,$A66,Raw_Data!$J:$J,AK$1)),(IF($B66="Recovered",(COUNTIFS(Death_and_Recovered!$B:$B,$A66,Death_and_Recovered!$E:$E,$B66,Death_and_Recovered!$I:$I,AK$1)),(IF($B66="Deceased",(COUNTIFS(Death_and_Recovered!$B:$B,$A66,Death_and_Recovered!$E:$E,$B66,Death_and_Recovered!$I:$I,AK$1)),"0")))))</f>
        <v>0</v>
      </c>
      <c r="AL66" s="29">
        <f>IF($B66="Confirmed",(COUNTIFS(Raw_Data!$C:$C,$A66,Raw_Data!$J:$J,AL$1)),(IF($B66="Recovered",(COUNTIFS(Death_and_Recovered!$B:$B,$A66,Death_and_Recovered!$E:$E,$B66,Death_and_Recovered!$I:$I,AL$1)),(IF($B66="Deceased",(COUNTIFS(Death_and_Recovered!$B:$B,$A66,Death_and_Recovered!$E:$E,$B66,Death_and_Recovered!$I:$I,AL$1)),"0")))))</f>
        <v>4</v>
      </c>
      <c r="AM66" s="29">
        <f>IF($B66="Confirmed",(COUNTIFS(Raw_Data!$C:$C,$A66,Raw_Data!$J:$J,AM$1)),(IF($B66="Recovered",(COUNTIFS(Death_and_Recovered!$B:$B,$A66,Death_and_Recovered!$E:$E,$B66,Death_and_Recovered!$I:$I,AM$1)),(IF($B66="Deceased",(COUNTIFS(Death_and_Recovered!$B:$B,$A66,Death_and_Recovered!$E:$E,$B66,Death_and_Recovered!$I:$I,AM$1)),"0")))))</f>
        <v>0</v>
      </c>
      <c r="AN66" s="29">
        <f>IF($B66="Confirmed",(COUNTIFS(Raw_Data!$C:$C,$A66,Raw_Data!$J:$J,AN$1)),(IF($B66="Recovered",(COUNTIFS(Death_and_Recovered!$B:$B,$A66,Death_and_Recovered!$E:$E,$B66,Death_and_Recovered!$I:$I,AN$1)),(IF($B66="Deceased",(COUNTIFS(Death_and_Recovered!$B:$B,$A66,Death_and_Recovered!$E:$E,$B66,Death_and_Recovered!$I:$I,AN$1)),"0")))))</f>
        <v>0</v>
      </c>
    </row>
    <row r="67" spans="1:40" ht="16.5" customHeight="1">
      <c r="A67" s="210">
        <v>43925</v>
      </c>
      <c r="B67" s="197" t="s">
        <v>42</v>
      </c>
      <c r="C67" s="179">
        <f t="shared" si="1"/>
        <v>13</v>
      </c>
      <c r="D67" s="29">
        <f>IF($B67="Confirmed",(COUNTIFS(Raw_Data!$C:$C,$A67,Raw_Data!$J:$J,D$1)),(IF($B67="Recovered",(COUNTIFS(Death_and_Recovered!$B:$B,$A67,Death_and_Recovered!$E:$E,$B67,Death_and_Recovered!$I:$I,D$1)),(IF($B67="Deceased",(COUNTIFS(Death_and_Recovered!$B:$B,$A67,Death_and_Recovered!$E:$E,$B67,Death_and_Recovered!$I:$I,D$1)),"0")))))</f>
        <v>0</v>
      </c>
      <c r="E67" s="29">
        <f>IF($B67="Confirmed",(COUNTIFS(Raw_Data!$C:$C,$A67,Raw_Data!$J:$J,E$1)),(IF($B67="Recovered",(COUNTIFS(Death_and_Recovered!$B:$B,$A67,Death_and_Recovered!$E:$E,$B67,Death_and_Recovered!$I:$I,E$1)),(IF($B67="Deceased",(COUNTIFS(Death_and_Recovered!$B:$B,$A67,Death_and_Recovered!$E:$E,$B67,Death_and_Recovered!$I:$I,E$1)),"0")))))</f>
        <v>0</v>
      </c>
      <c r="F67" s="29">
        <f>IF($B67="Confirmed",(COUNTIFS(Raw_Data!$C:$C,$A67,Raw_Data!$J:$J,F$1)),(IF($B67="Recovered",(COUNTIFS(Death_and_Recovered!$B:$B,$A67,Death_and_Recovered!$E:$E,$B67,Death_and_Recovered!$I:$I,F$1)),(IF($B67="Deceased",(COUNTIFS(Death_and_Recovered!$B:$B,$A67,Death_and_Recovered!$E:$E,$B67,Death_and_Recovered!$I:$I,F$1)),"0")))))</f>
        <v>0</v>
      </c>
      <c r="G67" s="29">
        <f>IF($B67="Confirmed",(COUNTIFS(Raw_Data!$C:$C,$A67,Raw_Data!$J:$J,G$1)),(IF($B67="Recovered",(COUNTIFS(Death_and_Recovered!$B:$B,$A67,Death_and_Recovered!$E:$E,$B67,Death_and_Recovered!$I:$I,G$1)),(IF($B67="Deceased",(COUNTIFS(Death_and_Recovered!$B:$B,$A67,Death_and_Recovered!$E:$E,$B67,Death_and_Recovered!$I:$I,G$1)),"0")))))</f>
        <v>0</v>
      </c>
      <c r="H67" s="29">
        <f>IF($B67="Confirmed",(COUNTIFS(Raw_Data!$C:$C,$A67,Raw_Data!$J:$J,H$1)),(IF($B67="Recovered",(COUNTIFS(Death_and_Recovered!$B:$B,$A67,Death_and_Recovered!$E:$E,$B67,Death_and_Recovered!$I:$I,H$1)),(IF($B67="Deceased",(COUNTIFS(Death_and_Recovered!$B:$B,$A67,Death_and_Recovered!$E:$E,$B67,Death_and_Recovered!$I:$I,H$1)),"0")))))</f>
        <v>0</v>
      </c>
      <c r="I67" s="29">
        <f>IF($B67="Confirmed",(COUNTIFS(Raw_Data!$C:$C,$A67,Raw_Data!$J:$J,I$1)),(IF($B67="Recovered",(COUNTIFS(Death_and_Recovered!$B:$B,$A67,Death_and_Recovered!$E:$E,$B67,Death_and_Recovered!$I:$I,I$1)),(IF($B67="Deceased",(COUNTIFS(Death_and_Recovered!$B:$B,$A67,Death_and_Recovered!$E:$E,$B67,Death_and_Recovered!$I:$I,I$1)),"0")))))</f>
        <v>0</v>
      </c>
      <c r="J67" s="29">
        <f>IF($B67="Confirmed",(COUNTIFS(Raw_Data!$C:$C,$A67,Raw_Data!$J:$J,J$1)),(IF($B67="Recovered",(COUNTIFS(Death_and_Recovered!$B:$B,$A67,Death_and_Recovered!$E:$E,$B67,Death_and_Recovered!$I:$I,J$1)),(IF($B67="Deceased",(COUNTIFS(Death_and_Recovered!$B:$B,$A67,Death_and_Recovered!$E:$E,$B67,Death_and_Recovered!$I:$I,J$1)),"0")))))</f>
        <v>0</v>
      </c>
      <c r="K67" s="29">
        <f>IF($B67="Confirmed",(COUNTIFS(Raw_Data!$C:$C,$A67,Raw_Data!$J:$J,K$1)),(IF($B67="Recovered",(COUNTIFS(Death_and_Recovered!$B:$B,$A67,Death_and_Recovered!$E:$E,$B67,Death_and_Recovered!$I:$I,K$1)),(IF($B67="Deceased",(COUNTIFS(Death_and_Recovered!$B:$B,$A67,Death_and_Recovered!$E:$E,$B67,Death_and_Recovered!$I:$I,K$1)),"0")))))</f>
        <v>0</v>
      </c>
      <c r="L67" s="29">
        <f>IF($B67="Confirmed",(COUNTIFS(Raw_Data!$C:$C,$A67,Raw_Data!$J:$J,L$1)),(IF($B67="Recovered",(COUNTIFS(Death_and_Recovered!$B:$B,$A67,Death_and_Recovered!$E:$E,$B67,Death_and_Recovered!$I:$I,L$1)),(IF($B67="Deceased",(COUNTIFS(Death_and_Recovered!$B:$B,$A67,Death_and_Recovered!$E:$E,$B67,Death_and_Recovered!$I:$I,L$1)),"0")))))</f>
        <v>0</v>
      </c>
      <c r="M67" s="29">
        <f>IF($B67="Confirmed",(COUNTIFS(Raw_Data!$C:$C,$A67,Raw_Data!$J:$J,M$1)),(IF($B67="Recovered",(COUNTIFS(Death_and_Recovered!$B:$B,$A67,Death_and_Recovered!$E:$E,$B67,Death_and_Recovered!$I:$I,M$1)),(IF($B67="Deceased",(COUNTIFS(Death_and_Recovered!$B:$B,$A67,Death_and_Recovered!$E:$E,$B67,Death_and_Recovered!$I:$I,M$1)),"0")))))</f>
        <v>0</v>
      </c>
      <c r="N67" s="29">
        <f>IF($B67="Confirmed",(COUNTIFS(Raw_Data!$C:$C,$A67,Raw_Data!$J:$J,N$1)),(IF($B67="Recovered",(COUNTIFS(Death_and_Recovered!$B:$B,$A67,Death_and_Recovered!$E:$E,$B67,Death_and_Recovered!$I:$I,N$1)),(IF($B67="Deceased",(COUNTIFS(Death_and_Recovered!$B:$B,$A67,Death_and_Recovered!$E:$E,$B67,Death_and_Recovered!$I:$I,N$1)),"0")))))</f>
        <v>0</v>
      </c>
      <c r="O67" s="29">
        <f>IF($B67="Confirmed",(COUNTIFS(Raw_Data!$C:$C,$A67,Raw_Data!$J:$J,O$1)),(IF($B67="Recovered",(COUNTIFS(Death_and_Recovered!$B:$B,$A67,Death_and_Recovered!$E:$E,$B67,Death_and_Recovered!$I:$I,O$1)),(IF($B67="Deceased",(COUNTIFS(Death_and_Recovered!$B:$B,$A67,Death_and_Recovered!$E:$E,$B67,Death_and_Recovered!$I:$I,O$1)),"0")))))</f>
        <v>1</v>
      </c>
      <c r="P67" s="29">
        <f>IF($B67="Confirmed",(COUNTIFS(Raw_Data!$C:$C,$A67,Raw_Data!$J:$J,P$1)),(IF($B67="Recovered",(COUNTIFS(Death_and_Recovered!$B:$B,$A67,Death_and_Recovered!$E:$E,$B67,Death_and_Recovered!$I:$I,P$1)),(IF($B67="Deceased",(COUNTIFS(Death_and_Recovered!$B:$B,$A67,Death_and_Recovered!$E:$E,$B67,Death_and_Recovered!$I:$I,P$1)),"0")))))</f>
        <v>0</v>
      </c>
      <c r="Q67" s="29">
        <f>IF($B67="Confirmed",(COUNTIFS(Raw_Data!$C:$C,$A67,Raw_Data!$J:$J,Q$1)),(IF($B67="Recovered",(COUNTIFS(Death_and_Recovered!$B:$B,$A67,Death_and_Recovered!$E:$E,$B67,Death_and_Recovered!$I:$I,Q$1)),(IF($B67="Deceased",(COUNTIFS(Death_and_Recovered!$B:$B,$A67,Death_and_Recovered!$E:$E,$B67,Death_and_Recovered!$I:$I,Q$1)),"0")))))</f>
        <v>0</v>
      </c>
      <c r="R67" s="29">
        <f>IF($B67="Confirmed",(COUNTIFS(Raw_Data!$C:$C,$A67,Raw_Data!$J:$J,R$1)),(IF($B67="Recovered",(COUNTIFS(Death_and_Recovered!$B:$B,$A67,Death_and_Recovered!$E:$E,$B67,Death_and_Recovered!$I:$I,R$1)),(IF($B67="Deceased",(COUNTIFS(Death_and_Recovered!$B:$B,$A67,Death_and_Recovered!$E:$E,$B67,Death_and_Recovered!$I:$I,R$1)),"0")))))</f>
        <v>0</v>
      </c>
      <c r="S67" s="29">
        <f>IF($B67="Confirmed",(COUNTIFS(Raw_Data!$C:$C,$A67,Raw_Data!$J:$J,S$1)),(IF($B67="Recovered",(COUNTIFS(Death_and_Recovered!$B:$B,$A67,Death_and_Recovered!$E:$E,$B67,Death_and_Recovered!$I:$I,S$1)),(IF($B67="Deceased",(COUNTIFS(Death_and_Recovered!$B:$B,$A67,Death_and_Recovered!$E:$E,$B67,Death_and_Recovered!$I:$I,S$1)),"0")))))</f>
        <v>0</v>
      </c>
      <c r="T67" s="29">
        <f>IF($B67="Confirmed",(COUNTIFS(Raw_Data!$C:$C,$A67,Raw_Data!$J:$J,T$1)),(IF($B67="Recovered",(COUNTIFS(Death_and_Recovered!$B:$B,$A67,Death_and_Recovered!$E:$E,$B67,Death_and_Recovered!$I:$I,T$1)),(IF($B67="Deceased",(COUNTIFS(Death_and_Recovered!$B:$B,$A67,Death_and_Recovered!$E:$E,$B67,Death_and_Recovered!$I:$I,T$1)),"0")))))</f>
        <v>0</v>
      </c>
      <c r="U67" s="29">
        <f>IF($B67="Confirmed",(COUNTIFS(Raw_Data!$C:$C,$A67,Raw_Data!$J:$J,U$1)),(IF($B67="Recovered",(COUNTIFS(Death_and_Recovered!$B:$B,$A67,Death_and_Recovered!$E:$E,$B67,Death_and_Recovered!$I:$I,U$1)),(IF($B67="Deceased",(COUNTIFS(Death_and_Recovered!$B:$B,$A67,Death_and_Recovered!$E:$E,$B67,Death_and_Recovered!$I:$I,U$1)),"0")))))</f>
        <v>0</v>
      </c>
      <c r="V67" s="29">
        <f>IF($B67="Confirmed",(COUNTIFS(Raw_Data!$C:$C,$A67,Raw_Data!$J:$J,V$1)),(IF($B67="Recovered",(COUNTIFS(Death_and_Recovered!$B:$B,$A67,Death_and_Recovered!$E:$E,$B67,Death_and_Recovered!$I:$I,V$1)),(IF($B67="Deceased",(COUNTIFS(Death_and_Recovered!$B:$B,$A67,Death_and_Recovered!$E:$E,$B67,Death_and_Recovered!$I:$I,V$1)),"0")))))</f>
        <v>0</v>
      </c>
      <c r="W67" s="29">
        <f>IF($B67="Confirmed",(COUNTIFS(Raw_Data!$C:$C,$A67,Raw_Data!$J:$J,W$1)),(IF($B67="Recovered",(COUNTIFS(Death_and_Recovered!$B:$B,$A67,Death_and_Recovered!$E:$E,$B67,Death_and_Recovered!$I:$I,W$1)),(IF($B67="Deceased",(COUNTIFS(Death_and_Recovered!$B:$B,$A67,Death_and_Recovered!$E:$E,$B67,Death_and_Recovered!$I:$I,W$1)),"0")))))</f>
        <v>0</v>
      </c>
      <c r="X67" s="29">
        <f>IF($B67="Confirmed",(COUNTIFS(Raw_Data!$C:$C,$A67,Raw_Data!$J:$J,X$1)),(IF($B67="Recovered",(COUNTIFS(Death_and_Recovered!$B:$B,$A67,Death_and_Recovered!$E:$E,$B67,Death_and_Recovered!$I:$I,X$1)),(IF($B67="Deceased",(COUNTIFS(Death_and_Recovered!$B:$B,$A67,Death_and_Recovered!$E:$E,$B67,Death_and_Recovered!$I:$I,X$1)),"0")))))</f>
        <v>3</v>
      </c>
      <c r="Y67" s="29">
        <f>IF($B67="Confirmed",(COUNTIFS(Raw_Data!$C:$C,$A67,Raw_Data!$J:$J,Y$1)),(IF($B67="Recovered",(COUNTIFS(Death_and_Recovered!$B:$B,$A67,Death_and_Recovered!$E:$E,$B67,Death_and_Recovered!$I:$I,Y$1)),(IF($B67="Deceased",(COUNTIFS(Death_and_Recovered!$B:$B,$A67,Death_and_Recovered!$E:$E,$B67,Death_and_Recovered!$I:$I,Y$1)),"0")))))</f>
        <v>6</v>
      </c>
      <c r="Z67" s="29">
        <f>IF($B67="Confirmed",(COUNTIFS(Raw_Data!$C:$C,$A67,Raw_Data!$J:$J,Z$1)),(IF($B67="Recovered",(COUNTIFS(Death_and_Recovered!$B:$B,$A67,Death_and_Recovered!$E:$E,$B67,Death_and_Recovered!$I:$I,Z$1)),(IF($B67="Deceased",(COUNTIFS(Death_and_Recovered!$B:$B,$A67,Death_and_Recovered!$E:$E,$B67,Death_and_Recovered!$I:$I,Z$1)),"0")))))</f>
        <v>0</v>
      </c>
      <c r="AA67" s="29">
        <f>IF($B67="Confirmed",(COUNTIFS(Raw_Data!$C:$C,$A67,Raw_Data!$J:$J,AA$1)),(IF($B67="Recovered",(COUNTIFS(Death_and_Recovered!$B:$B,$A67,Death_and_Recovered!$E:$E,$B67,Death_and_Recovered!$I:$I,AA$1)),(IF($B67="Deceased",(COUNTIFS(Death_and_Recovered!$B:$B,$A67,Death_and_Recovered!$E:$E,$B67,Death_and_Recovered!$I:$I,AA$1)),"0")))))</f>
        <v>0</v>
      </c>
      <c r="AB67" s="29">
        <f>IF($B67="Confirmed",(COUNTIFS(Raw_Data!$C:$C,$A67,Raw_Data!$J:$J,AB$1)),(IF($B67="Recovered",(COUNTIFS(Death_and_Recovered!$B:$B,$A67,Death_and_Recovered!$E:$E,$B67,Death_and_Recovered!$I:$I,AB$1)),(IF($B67="Deceased",(COUNTIFS(Death_and_Recovered!$B:$B,$A67,Death_and_Recovered!$E:$E,$B67,Death_and_Recovered!$I:$I,AB$1)),"0")))))</f>
        <v>0</v>
      </c>
      <c r="AC67" s="29">
        <f>IF($B67="Confirmed",(COUNTIFS(Raw_Data!$C:$C,$A67,Raw_Data!$J:$J,AC$1)),(IF($B67="Recovered",(COUNTIFS(Death_and_Recovered!$B:$B,$A67,Death_and_Recovered!$E:$E,$B67,Death_and_Recovered!$I:$I,AC$1)),(IF($B67="Deceased",(COUNTIFS(Death_and_Recovered!$B:$B,$A67,Death_and_Recovered!$E:$E,$B67,Death_and_Recovered!$I:$I,AC$1)),"0")))))</f>
        <v>0</v>
      </c>
      <c r="AD67" s="29">
        <f>IF($B67="Confirmed",(COUNTIFS(Raw_Data!$C:$C,$A67,Raw_Data!$J:$J,AD$1)),(IF($B67="Recovered",(COUNTIFS(Death_and_Recovered!$B:$B,$A67,Death_and_Recovered!$E:$E,$B67,Death_and_Recovered!$I:$I,AD$1)),(IF($B67="Deceased",(COUNTIFS(Death_and_Recovered!$B:$B,$A67,Death_and_Recovered!$E:$E,$B67,Death_and_Recovered!$I:$I,AD$1)),"0")))))</f>
        <v>0</v>
      </c>
      <c r="AE67" s="29">
        <f>IF($B67="Confirmed",(COUNTIFS(Raw_Data!$C:$C,$A67,Raw_Data!$J:$J,AE$1)),(IF($B67="Recovered",(COUNTIFS(Death_and_Recovered!$B:$B,$A67,Death_and_Recovered!$E:$E,$B67,Death_and_Recovered!$I:$I,AE$1)),(IF($B67="Deceased",(COUNTIFS(Death_and_Recovered!$B:$B,$A67,Death_and_Recovered!$E:$E,$B67,Death_and_Recovered!$I:$I,AE$1)),"0")))))</f>
        <v>0</v>
      </c>
      <c r="AF67" s="29">
        <f>IF($B67="Confirmed",(COUNTIFS(Raw_Data!$C:$C,$A67,Raw_Data!$J:$J,AF$1)),(IF($B67="Recovered",(COUNTIFS(Death_and_Recovered!$B:$B,$A67,Death_and_Recovered!$E:$E,$B67,Death_and_Recovered!$I:$I,AF$1)),(IF($B67="Deceased",(COUNTIFS(Death_and_Recovered!$B:$B,$A67,Death_and_Recovered!$E:$E,$B67,Death_and_Recovered!$I:$I,AF$1)),"0")))))</f>
        <v>0</v>
      </c>
      <c r="AG67" s="29">
        <f>IF($B67="Confirmed",(COUNTIFS(Raw_Data!$C:$C,$A67,Raw_Data!$J:$J,AG$1)),(IF($B67="Recovered",(COUNTIFS(Death_and_Recovered!$B:$B,$A67,Death_and_Recovered!$E:$E,$B67,Death_and_Recovered!$I:$I,AG$1)),(IF($B67="Deceased",(COUNTIFS(Death_and_Recovered!$B:$B,$A67,Death_and_Recovered!$E:$E,$B67,Death_and_Recovered!$I:$I,AG$1)),"0")))))</f>
        <v>1</v>
      </c>
      <c r="AH67" s="29">
        <f>IF($B67="Confirmed",(COUNTIFS(Raw_Data!$C:$C,$A67,Raw_Data!$J:$J,AH$1)),(IF($B67="Recovered",(COUNTIFS(Death_and_Recovered!$B:$B,$A67,Death_and_Recovered!$E:$E,$B67,Death_and_Recovered!$I:$I,AH$1)),(IF($B67="Deceased",(COUNTIFS(Death_and_Recovered!$B:$B,$A67,Death_and_Recovered!$E:$E,$B67,Death_and_Recovered!$I:$I,AH$1)),"0")))))</f>
        <v>0</v>
      </c>
      <c r="AI67" s="29">
        <f>IF($B67="Confirmed",(COUNTIFS(Raw_Data!$C:$C,$A67,Raw_Data!$J:$J,AI$1)),(IF($B67="Recovered",(COUNTIFS(Death_and_Recovered!$B:$B,$A67,Death_and_Recovered!$E:$E,$B67,Death_and_Recovered!$I:$I,AI$1)),(IF($B67="Deceased",(COUNTIFS(Death_and_Recovered!$B:$B,$A67,Death_and_Recovered!$E:$E,$B67,Death_and_Recovered!$I:$I,AI$1)),"0")))))</f>
        <v>2</v>
      </c>
      <c r="AJ67" s="29">
        <f>IF($B67="Confirmed",(COUNTIFS(Raw_Data!$C:$C,$A67,Raw_Data!$J:$J,AJ$1)),(IF($B67="Recovered",(COUNTIFS(Death_and_Recovered!$B:$B,$A67,Death_and_Recovered!$E:$E,$B67,Death_and_Recovered!$I:$I,AJ$1)),(IF($B67="Deceased",(COUNTIFS(Death_and_Recovered!$B:$B,$A67,Death_and_Recovered!$E:$E,$B67,Death_and_Recovered!$I:$I,AJ$1)),"0")))))</f>
        <v>0</v>
      </c>
      <c r="AK67" s="29">
        <f>IF($B67="Confirmed",(COUNTIFS(Raw_Data!$C:$C,$A67,Raw_Data!$J:$J,AK$1)),(IF($B67="Recovered",(COUNTIFS(Death_and_Recovered!$B:$B,$A67,Death_and_Recovered!$E:$E,$B67,Death_and_Recovered!$I:$I,AK$1)),(IF($B67="Deceased",(COUNTIFS(Death_and_Recovered!$B:$B,$A67,Death_and_Recovered!$E:$E,$B67,Death_and_Recovered!$I:$I,AK$1)),"0")))))</f>
        <v>0</v>
      </c>
      <c r="AL67" s="29">
        <f>IF($B67="Confirmed",(COUNTIFS(Raw_Data!$C:$C,$A67,Raw_Data!$J:$J,AL$1)),(IF($B67="Recovered",(COUNTIFS(Death_and_Recovered!$B:$B,$A67,Death_and_Recovered!$E:$E,$B67,Death_and_Recovered!$I:$I,AL$1)),(IF($B67="Deceased",(COUNTIFS(Death_and_Recovered!$B:$B,$A67,Death_and_Recovered!$E:$E,$B67,Death_and_Recovered!$I:$I,AL$1)),"0")))))</f>
        <v>0</v>
      </c>
      <c r="AM67" s="29">
        <f>IF($B67="Confirmed",(COUNTIFS(Raw_Data!$C:$C,$A67,Raw_Data!$J:$J,AM$1)),(IF($B67="Recovered",(COUNTIFS(Death_and_Recovered!$B:$B,$A67,Death_and_Recovered!$E:$E,$B67,Death_and_Recovered!$I:$I,AM$1)),(IF($B67="Deceased",(COUNTIFS(Death_and_Recovered!$B:$B,$A67,Death_and_Recovered!$E:$E,$B67,Death_and_Recovered!$I:$I,AM$1)),"0")))))</f>
        <v>0</v>
      </c>
      <c r="AN67" s="29">
        <f>IF($B67="Confirmed",(COUNTIFS(Raw_Data!$C:$C,$A67,Raw_Data!$J:$J,AN$1)),(IF($B67="Recovered",(COUNTIFS(Death_and_Recovered!$B:$B,$A67,Death_and_Recovered!$E:$E,$B67,Death_and_Recovered!$I:$I,AN$1)),(IF($B67="Deceased",(COUNTIFS(Death_and_Recovered!$B:$B,$A67,Death_and_Recovered!$E:$E,$B67,Death_and_Recovered!$I:$I,AN$1)),"0")))))</f>
        <v>0</v>
      </c>
    </row>
    <row r="68" spans="1:40" ht="16.5" customHeight="1">
      <c r="A68" s="210">
        <v>43926</v>
      </c>
      <c r="B68" s="197" t="s">
        <v>161</v>
      </c>
      <c r="C68" s="179">
        <f t="shared" si="1"/>
        <v>605</v>
      </c>
      <c r="D68" s="29">
        <f>IF($B68="Confirmed",(COUNTIFS(Raw_Data!$C:$C,$A68,Raw_Data!$J:$J,D$1)),(IF($B68="Recovered",(COUNTIFS(Death_and_Recovered!$B:$B,$A68,Death_and_Recovered!$E:$E,$B68,Death_and_Recovered!$I:$I,D$1)),(IF($B68="Deceased",(COUNTIFS(Death_and_Recovered!$B:$B,$A68,Death_and_Recovered!$E:$E,$B68,Death_and_Recovered!$I:$I,D$1)),"0")))))</f>
        <v>0</v>
      </c>
      <c r="E68" s="29">
        <f>IF($B68="Confirmed",(COUNTIFS(Raw_Data!$C:$C,$A68,Raw_Data!$J:$J,E$1)),(IF($B68="Recovered",(COUNTIFS(Death_and_Recovered!$B:$B,$A68,Death_and_Recovered!$E:$E,$B68,Death_and_Recovered!$I:$I,E$1)),(IF($B68="Deceased",(COUNTIFS(Death_and_Recovered!$B:$B,$A68,Death_and_Recovered!$E:$E,$B68,Death_and_Recovered!$I:$I,E$1)),"0")))))</f>
        <v>60</v>
      </c>
      <c r="F68" s="29">
        <f>IF($B68="Confirmed",(COUNTIFS(Raw_Data!$C:$C,$A68,Raw_Data!$J:$J,F$1)),(IF($B68="Recovered",(COUNTIFS(Death_and_Recovered!$B:$B,$A68,Death_and_Recovered!$E:$E,$B68,Death_and_Recovered!$I:$I,F$1)),(IF($B68="Deceased",(COUNTIFS(Death_and_Recovered!$B:$B,$A68,Death_and_Recovered!$E:$E,$B68,Death_and_Recovered!$I:$I,F$1)),"0")))))</f>
        <v>0</v>
      </c>
      <c r="G68" s="29">
        <f>IF($B68="Confirmed",(COUNTIFS(Raw_Data!$C:$C,$A68,Raw_Data!$J:$J,G$1)),(IF($B68="Recovered",(COUNTIFS(Death_and_Recovered!$B:$B,$A68,Death_and_Recovered!$E:$E,$B68,Death_and_Recovered!$I:$I,G$1)),(IF($B68="Deceased",(COUNTIFS(Death_and_Recovered!$B:$B,$A68,Death_and_Recovered!$E:$E,$B68,Death_and_Recovered!$I:$I,G$1)),"0")))))</f>
        <v>0</v>
      </c>
      <c r="H68" s="29">
        <f>IF($B68="Confirmed",(COUNTIFS(Raw_Data!$C:$C,$A68,Raw_Data!$J:$J,H$1)),(IF($B68="Recovered",(COUNTIFS(Death_and_Recovered!$B:$B,$A68,Death_and_Recovered!$E:$E,$B68,Death_and_Recovered!$I:$I,H$1)),(IF($B68="Deceased",(COUNTIFS(Death_and_Recovered!$B:$B,$A68,Death_and_Recovered!$E:$E,$B68,Death_and_Recovered!$I:$I,H$1)),"0")))))</f>
        <v>0</v>
      </c>
      <c r="I68" s="29">
        <f>IF($B68="Confirmed",(COUNTIFS(Raw_Data!$C:$C,$A68,Raw_Data!$J:$J,I$1)),(IF($B68="Recovered",(COUNTIFS(Death_and_Recovered!$B:$B,$A68,Death_and_Recovered!$E:$E,$B68,Death_and_Recovered!$I:$I,I$1)),(IF($B68="Deceased",(COUNTIFS(Death_and_Recovered!$B:$B,$A68,Death_and_Recovered!$E:$E,$B68,Death_and_Recovered!$I:$I,I$1)),"0")))))</f>
        <v>0</v>
      </c>
      <c r="J68" s="29">
        <f>IF($B68="Confirmed",(COUNTIFS(Raw_Data!$C:$C,$A68,Raw_Data!$J:$J,J$1)),(IF($B68="Recovered",(COUNTIFS(Death_and_Recovered!$B:$B,$A68,Death_and_Recovered!$E:$E,$B68,Death_and_Recovered!$I:$I,J$1)),(IF($B68="Deceased",(COUNTIFS(Death_and_Recovered!$B:$B,$A68,Death_and_Recovered!$E:$E,$B68,Death_and_Recovered!$I:$I,J$1)),"0")))))</f>
        <v>0</v>
      </c>
      <c r="K68" s="29">
        <f>IF($B68="Confirmed",(COUNTIFS(Raw_Data!$C:$C,$A68,Raw_Data!$J:$J,K$1)),(IF($B68="Recovered",(COUNTIFS(Death_and_Recovered!$B:$B,$A68,Death_and_Recovered!$E:$E,$B68,Death_and_Recovered!$I:$I,K$1)),(IF($B68="Deceased",(COUNTIFS(Death_and_Recovered!$B:$B,$A68,Death_and_Recovered!$E:$E,$B68,Death_and_Recovered!$I:$I,K$1)),"0")))))</f>
        <v>0</v>
      </c>
      <c r="L68" s="29">
        <f>IF($B68="Confirmed",(COUNTIFS(Raw_Data!$C:$C,$A68,Raw_Data!$J:$J,L$1)),(IF($B68="Recovered",(COUNTIFS(Death_and_Recovered!$B:$B,$A68,Death_and_Recovered!$E:$E,$B68,Death_and_Recovered!$I:$I,L$1)),(IF($B68="Deceased",(COUNTIFS(Death_and_Recovered!$B:$B,$A68,Death_and_Recovered!$E:$E,$B68,Death_and_Recovered!$I:$I,L$1)),"0")))))</f>
        <v>0</v>
      </c>
      <c r="M68" s="29">
        <f>IF($B68="Confirmed",(COUNTIFS(Raw_Data!$C:$C,$A68,Raw_Data!$J:$J,M$1)),(IF($B68="Recovered",(COUNTIFS(Death_and_Recovered!$B:$B,$A68,Death_and_Recovered!$E:$E,$B68,Death_and_Recovered!$I:$I,M$1)),(IF($B68="Deceased",(COUNTIFS(Death_and_Recovered!$B:$B,$A68,Death_and_Recovered!$E:$E,$B68,Death_and_Recovered!$I:$I,M$1)),"0")))))</f>
        <v>58</v>
      </c>
      <c r="N68" s="29">
        <f>IF($B68="Confirmed",(COUNTIFS(Raw_Data!$C:$C,$A68,Raw_Data!$J:$J,N$1)),(IF($B68="Recovered",(COUNTIFS(Death_and_Recovered!$B:$B,$A68,Death_and_Recovered!$E:$E,$B68,Death_and_Recovered!$I:$I,N$1)),(IF($B68="Deceased",(COUNTIFS(Death_and_Recovered!$B:$B,$A68,Death_and_Recovered!$E:$E,$B68,Death_and_Recovered!$I:$I,N$1)),"0")))))</f>
        <v>0</v>
      </c>
      <c r="O68" s="29">
        <f>IF($B68="Confirmed",(COUNTIFS(Raw_Data!$C:$C,$A68,Raw_Data!$J:$J,O$1)),(IF($B68="Recovered",(COUNTIFS(Death_and_Recovered!$B:$B,$A68,Death_and_Recovered!$E:$E,$B68,Death_and_Recovered!$I:$I,O$1)),(IF($B68="Deceased",(COUNTIFS(Death_and_Recovered!$B:$B,$A68,Death_and_Recovered!$E:$E,$B68,Death_and_Recovered!$I:$I,O$1)),"0")))))</f>
        <v>20</v>
      </c>
      <c r="P68" s="29">
        <f>IF($B68="Confirmed",(COUNTIFS(Raw_Data!$C:$C,$A68,Raw_Data!$J:$J,P$1)),(IF($B68="Recovered",(COUNTIFS(Death_and_Recovered!$B:$B,$A68,Death_and_Recovered!$E:$E,$B68,Death_and_Recovered!$I:$I,P$1)),(IF($B68="Deceased",(COUNTIFS(Death_and_Recovered!$B:$B,$A68,Death_and_Recovered!$E:$E,$B68,Death_and_Recovered!$I:$I,P$1)),"0")))))</f>
        <v>6</v>
      </c>
      <c r="Q68" s="29">
        <f>IF($B68="Confirmed",(COUNTIFS(Raw_Data!$C:$C,$A68,Raw_Data!$J:$J,Q$1)),(IF($B68="Recovered",(COUNTIFS(Death_and_Recovered!$B:$B,$A68,Death_and_Recovered!$E:$E,$B68,Death_and_Recovered!$I:$I,Q$1)),(IF($B68="Deceased",(COUNTIFS(Death_and_Recovered!$B:$B,$A68,Death_and_Recovered!$E:$E,$B68,Death_and_Recovered!$I:$I,Q$1)),"0")))))</f>
        <v>1</v>
      </c>
      <c r="R68" s="29">
        <f>IF($B68="Confirmed",(COUNTIFS(Raw_Data!$C:$C,$A68,Raw_Data!$J:$J,R$1)),(IF($B68="Recovered",(COUNTIFS(Death_and_Recovered!$B:$B,$A68,Death_and_Recovered!$E:$E,$B68,Death_and_Recovered!$I:$I,R$1)),(IF($B68="Deceased",(COUNTIFS(Death_and_Recovered!$B:$B,$A68,Death_and_Recovered!$E:$E,$B68,Death_and_Recovered!$I:$I,R$1)),"0")))))</f>
        <v>14</v>
      </c>
      <c r="S68" s="29">
        <f>IF($B68="Confirmed",(COUNTIFS(Raw_Data!$C:$C,$A68,Raw_Data!$J:$J,S$1)),(IF($B68="Recovered",(COUNTIFS(Death_and_Recovered!$B:$B,$A68,Death_and_Recovered!$E:$E,$B68,Death_and_Recovered!$I:$I,S$1)),(IF($B68="Deceased",(COUNTIFS(Death_and_Recovered!$B:$B,$A68,Death_and_Recovered!$E:$E,$B68,Death_and_Recovered!$I:$I,S$1)),"0")))))</f>
        <v>1</v>
      </c>
      <c r="T68" s="29">
        <f>IF($B68="Confirmed",(COUNTIFS(Raw_Data!$C:$C,$A68,Raw_Data!$J:$J,T$1)),(IF($B68="Recovered",(COUNTIFS(Death_and_Recovered!$B:$B,$A68,Death_and_Recovered!$E:$E,$B68,Death_and_Recovered!$I:$I,T$1)),(IF($B68="Deceased",(COUNTIFS(Death_and_Recovered!$B:$B,$A68,Death_and_Recovered!$E:$E,$B68,Death_and_Recovered!$I:$I,T$1)),"0")))))</f>
        <v>7</v>
      </c>
      <c r="U68" s="29">
        <f>IF($B68="Confirmed",(COUNTIFS(Raw_Data!$C:$C,$A68,Raw_Data!$J:$J,U$1)),(IF($B68="Recovered",(COUNTIFS(Death_and_Recovered!$B:$B,$A68,Death_and_Recovered!$E:$E,$B68,Death_and_Recovered!$I:$I,U$1)),(IF($B68="Deceased",(COUNTIFS(Death_and_Recovered!$B:$B,$A68,Death_and_Recovered!$E:$E,$B68,Death_and_Recovered!$I:$I,U$1)),"0")))))</f>
        <v>8</v>
      </c>
      <c r="V68" s="29">
        <f>IF($B68="Confirmed",(COUNTIFS(Raw_Data!$C:$C,$A68,Raw_Data!$J:$J,V$1)),(IF($B68="Recovered",(COUNTIFS(Death_and_Recovered!$B:$B,$A68,Death_and_Recovered!$E:$E,$B68,Death_and_Recovered!$I:$I,V$1)),(IF($B68="Deceased",(COUNTIFS(Death_and_Recovered!$B:$B,$A68,Death_and_Recovered!$E:$E,$B68,Death_and_Recovered!$I:$I,V$1)),"0")))))</f>
        <v>0</v>
      </c>
      <c r="W68" s="29">
        <f>IF($B68="Confirmed",(COUNTIFS(Raw_Data!$C:$C,$A68,Raw_Data!$J:$J,W$1)),(IF($B68="Recovered",(COUNTIFS(Death_and_Recovered!$B:$B,$A68,Death_and_Recovered!$E:$E,$B68,Death_and_Recovered!$I:$I,W$1)),(IF($B68="Deceased",(COUNTIFS(Death_and_Recovered!$B:$B,$A68,Death_and_Recovered!$E:$E,$B68,Death_and_Recovered!$I:$I,W$1)),"0")))))</f>
        <v>0</v>
      </c>
      <c r="X68" s="29">
        <f>IF($B68="Confirmed",(COUNTIFS(Raw_Data!$C:$C,$A68,Raw_Data!$J:$J,X$1)),(IF($B68="Recovered",(COUNTIFS(Death_and_Recovered!$B:$B,$A68,Death_and_Recovered!$E:$E,$B68,Death_and_Recovered!$I:$I,X$1)),(IF($B68="Deceased",(COUNTIFS(Death_and_Recovered!$B:$B,$A68,Death_and_Recovered!$E:$E,$B68,Death_and_Recovered!$I:$I,X$1)),"0")))))</f>
        <v>14</v>
      </c>
      <c r="Y68" s="29">
        <f>IF($B68="Confirmed",(COUNTIFS(Raw_Data!$C:$C,$A68,Raw_Data!$J:$J,Y$1)),(IF($B68="Recovered",(COUNTIFS(Death_and_Recovered!$B:$B,$A68,Death_and_Recovered!$E:$E,$B68,Death_and_Recovered!$I:$I,Y$1)),(IF($B68="Deceased",(COUNTIFS(Death_and_Recovered!$B:$B,$A68,Death_and_Recovered!$E:$E,$B68,Death_and_Recovered!$I:$I,Y$1)),"0")))))</f>
        <v>112</v>
      </c>
      <c r="Z68" s="29">
        <f>IF($B68="Confirmed",(COUNTIFS(Raw_Data!$C:$C,$A68,Raw_Data!$J:$J,Z$1)),(IF($B68="Recovered",(COUNTIFS(Death_and_Recovered!$B:$B,$A68,Death_and_Recovered!$E:$E,$B68,Death_and_Recovered!$I:$I,Z$1)),(IF($B68="Deceased",(COUNTIFS(Death_and_Recovered!$B:$B,$A68,Death_and_Recovered!$E:$E,$B68,Death_and_Recovered!$I:$I,Z$1)),"0")))))</f>
        <v>0</v>
      </c>
      <c r="AA68" s="29">
        <f>IF($B68="Confirmed",(COUNTIFS(Raw_Data!$C:$C,$A68,Raw_Data!$J:$J,AA$1)),(IF($B68="Recovered",(COUNTIFS(Death_and_Recovered!$B:$B,$A68,Death_and_Recovered!$E:$E,$B68,Death_and_Recovered!$I:$I,AA$1)),(IF($B68="Deceased",(COUNTIFS(Death_and_Recovered!$B:$B,$A68,Death_and_Recovered!$E:$E,$B68,Death_and_Recovered!$I:$I,AA$1)),"0")))))</f>
        <v>0</v>
      </c>
      <c r="AB68" s="29">
        <f>IF($B68="Confirmed",(COUNTIFS(Raw_Data!$C:$C,$A68,Raw_Data!$J:$J,AB$1)),(IF($B68="Recovered",(COUNTIFS(Death_and_Recovered!$B:$B,$A68,Death_and_Recovered!$E:$E,$B68,Death_and_Recovered!$I:$I,AB$1)),(IF($B68="Deceased",(COUNTIFS(Death_and_Recovered!$B:$B,$A68,Death_and_Recovered!$E:$E,$B68,Death_and_Recovered!$I:$I,AB$1)),"0")))))</f>
        <v>0</v>
      </c>
      <c r="AC68" s="29">
        <f>IF($B68="Confirmed",(COUNTIFS(Raw_Data!$C:$C,$A68,Raw_Data!$J:$J,AC$1)),(IF($B68="Recovered",(COUNTIFS(Death_and_Recovered!$B:$B,$A68,Death_and_Recovered!$E:$E,$B68,Death_and_Recovered!$I:$I,AC$1)),(IF($B68="Deceased",(COUNTIFS(Death_and_Recovered!$B:$B,$A68,Death_and_Recovered!$E:$E,$B68,Death_and_Recovered!$I:$I,AC$1)),"0")))))</f>
        <v>0</v>
      </c>
      <c r="AD68" s="29">
        <f>IF($B68="Confirmed",(COUNTIFS(Raw_Data!$C:$C,$A68,Raw_Data!$J:$J,AD$1)),(IF($B68="Recovered",(COUNTIFS(Death_and_Recovered!$B:$B,$A68,Death_and_Recovered!$E:$E,$B68,Death_and_Recovered!$I:$I,AD$1)),(IF($B68="Deceased",(COUNTIFS(Death_and_Recovered!$B:$B,$A68,Death_and_Recovered!$E:$E,$B68,Death_and_Recovered!$I:$I,AD$1)),"0")))))</f>
        <v>18</v>
      </c>
      <c r="AE68" s="29">
        <f>IF($B68="Confirmed",(COUNTIFS(Raw_Data!$C:$C,$A68,Raw_Data!$J:$J,AE$1)),(IF($B68="Recovered",(COUNTIFS(Death_and_Recovered!$B:$B,$A68,Death_and_Recovered!$E:$E,$B68,Death_and_Recovered!$I:$I,AE$1)),(IF($B68="Deceased",(COUNTIFS(Death_and_Recovered!$B:$B,$A68,Death_and_Recovered!$E:$E,$B68,Death_and_Recovered!$I:$I,AE$1)),"0")))))</f>
        <v>0</v>
      </c>
      <c r="AF68" s="29">
        <f>IF($B68="Confirmed",(COUNTIFS(Raw_Data!$C:$C,$A68,Raw_Data!$J:$J,AF$1)),(IF($B68="Recovered",(COUNTIFS(Death_and_Recovered!$B:$B,$A68,Death_and_Recovered!$E:$E,$B68,Death_and_Recovered!$I:$I,AF$1)),(IF($B68="Deceased",(COUNTIFS(Death_and_Recovered!$B:$B,$A68,Death_and_Recovered!$E:$E,$B68,Death_and_Recovered!$I:$I,AF$1)),"0")))))</f>
        <v>3</v>
      </c>
      <c r="AG68" s="29">
        <f>IF($B68="Confirmed",(COUNTIFS(Raw_Data!$C:$C,$A68,Raw_Data!$J:$J,AG$1)),(IF($B68="Recovered",(COUNTIFS(Death_and_Recovered!$B:$B,$A68,Death_and_Recovered!$E:$E,$B68,Death_and_Recovered!$I:$I,AG$1)),(IF($B68="Deceased",(COUNTIFS(Death_and_Recovered!$B:$B,$A68,Death_and_Recovered!$E:$E,$B68,Death_and_Recovered!$I:$I,AG$1)),"0")))))</f>
        <v>60</v>
      </c>
      <c r="AH68" s="29">
        <f>IF($B68="Confirmed",(COUNTIFS(Raw_Data!$C:$C,$A68,Raw_Data!$J:$J,AH$1)),(IF($B68="Recovered",(COUNTIFS(Death_and_Recovered!$B:$B,$A68,Death_and_Recovered!$E:$E,$B68,Death_and_Recovered!$I:$I,AH$1)),(IF($B68="Deceased",(COUNTIFS(Death_and_Recovered!$B:$B,$A68,Death_and_Recovered!$E:$E,$B68,Death_and_Recovered!$I:$I,AH$1)),"0")))))</f>
        <v>0</v>
      </c>
      <c r="AI68" s="29">
        <f>IF($B68="Confirmed",(COUNTIFS(Raw_Data!$C:$C,$A68,Raw_Data!$J:$J,AI$1)),(IF($B68="Recovered",(COUNTIFS(Death_and_Recovered!$B:$B,$A68,Death_and_Recovered!$E:$E,$B68,Death_and_Recovered!$I:$I,AI$1)),(IF($B68="Deceased",(COUNTIFS(Death_and_Recovered!$B:$B,$A68,Death_and_Recovered!$E:$E,$B68,Death_and_Recovered!$I:$I,AI$1)),"0")))))</f>
        <v>86</v>
      </c>
      <c r="AJ68" s="29">
        <f>IF($B68="Confirmed",(COUNTIFS(Raw_Data!$C:$C,$A68,Raw_Data!$J:$J,AJ$1)),(IF($B68="Recovered",(COUNTIFS(Death_and_Recovered!$B:$B,$A68,Death_and_Recovered!$E:$E,$B68,Death_and_Recovered!$I:$I,AJ$1)),(IF($B68="Deceased",(COUNTIFS(Death_and_Recovered!$B:$B,$A68,Death_and_Recovered!$E:$E,$B68,Death_and_Recovered!$I:$I,AJ$1)),"0")))))</f>
        <v>62</v>
      </c>
      <c r="AK68" s="29">
        <f>IF($B68="Confirmed",(COUNTIFS(Raw_Data!$C:$C,$A68,Raw_Data!$J:$J,AK$1)),(IF($B68="Recovered",(COUNTIFS(Death_and_Recovered!$B:$B,$A68,Death_and_Recovered!$E:$E,$B68,Death_and_Recovered!$I:$I,AK$1)),(IF($B68="Deceased",(COUNTIFS(Death_and_Recovered!$B:$B,$A68,Death_and_Recovered!$E:$E,$B68,Death_and_Recovered!$I:$I,AK$1)),"0")))))</f>
        <v>0</v>
      </c>
      <c r="AL68" s="29">
        <f>IF($B68="Confirmed",(COUNTIFS(Raw_Data!$C:$C,$A68,Raw_Data!$J:$J,AL$1)),(IF($B68="Recovered",(COUNTIFS(Death_and_Recovered!$B:$B,$A68,Death_and_Recovered!$E:$E,$B68,Death_and_Recovered!$I:$I,AL$1)),(IF($B68="Deceased",(COUNTIFS(Death_and_Recovered!$B:$B,$A68,Death_and_Recovered!$E:$E,$B68,Death_and_Recovered!$I:$I,AL$1)),"0")))))</f>
        <v>44</v>
      </c>
      <c r="AM68" s="29">
        <f>IF($B68="Confirmed",(COUNTIFS(Raw_Data!$C:$C,$A68,Raw_Data!$J:$J,AM$1)),(IF($B68="Recovered",(COUNTIFS(Death_and_Recovered!$B:$B,$A68,Death_and_Recovered!$E:$E,$B68,Death_and_Recovered!$I:$I,AM$1)),(IF($B68="Deceased",(COUNTIFS(Death_and_Recovered!$B:$B,$A68,Death_and_Recovered!$E:$E,$B68,Death_and_Recovered!$I:$I,AM$1)),"0")))))</f>
        <v>4</v>
      </c>
      <c r="AN68" s="29">
        <f>IF($B68="Confirmed",(COUNTIFS(Raw_Data!$C:$C,$A68,Raw_Data!$J:$J,AN$1)),(IF($B68="Recovered",(COUNTIFS(Death_and_Recovered!$B:$B,$A68,Death_and_Recovered!$E:$E,$B68,Death_and_Recovered!$I:$I,AN$1)),(IF($B68="Deceased",(COUNTIFS(Death_and_Recovered!$B:$B,$A68,Death_and_Recovered!$E:$E,$B68,Death_and_Recovered!$I:$I,AN$1)),"0")))))</f>
        <v>27</v>
      </c>
    </row>
    <row r="69" spans="1:40" ht="16.5" customHeight="1">
      <c r="A69" s="210">
        <v>43926</v>
      </c>
      <c r="B69" s="197" t="s">
        <v>51</v>
      </c>
      <c r="C69" s="179">
        <f t="shared" si="1"/>
        <v>43</v>
      </c>
      <c r="D69" s="29">
        <f>IF($B69="Confirmed",(COUNTIFS(Raw_Data!$C:$C,$A69,Raw_Data!$J:$J,D$1)),(IF($B69="Recovered",(COUNTIFS(Death_and_Recovered!$B:$B,$A69,Death_and_Recovered!$E:$E,$B69,Death_and_Recovered!$I:$I,D$1)),(IF($B69="Deceased",(COUNTIFS(Death_and_Recovered!$B:$B,$A69,Death_and_Recovered!$E:$E,$B69,Death_and_Recovered!$I:$I,D$1)),"0")))))</f>
        <v>0</v>
      </c>
      <c r="E69" s="29">
        <f>IF($B69="Confirmed",(COUNTIFS(Raw_Data!$C:$C,$A69,Raw_Data!$J:$J,E$1)),(IF($B69="Recovered",(COUNTIFS(Death_and_Recovered!$B:$B,$A69,Death_and_Recovered!$E:$E,$B69,Death_and_Recovered!$I:$I,E$1)),(IF($B69="Deceased",(COUNTIFS(Death_and_Recovered!$B:$B,$A69,Death_and_Recovered!$E:$E,$B69,Death_and_Recovered!$I:$I,E$1)),"0")))))</f>
        <v>3</v>
      </c>
      <c r="F69" s="29">
        <f>IF($B69="Confirmed",(COUNTIFS(Raw_Data!$C:$C,$A69,Raw_Data!$J:$J,F$1)),(IF($B69="Recovered",(COUNTIFS(Death_and_Recovered!$B:$B,$A69,Death_and_Recovered!$E:$E,$B69,Death_and_Recovered!$I:$I,F$1)),(IF($B69="Deceased",(COUNTIFS(Death_and_Recovered!$B:$B,$A69,Death_and_Recovered!$E:$E,$B69,Death_and_Recovered!$I:$I,F$1)),"0")))))</f>
        <v>0</v>
      </c>
      <c r="G69" s="29">
        <f>IF($B69="Confirmed",(COUNTIFS(Raw_Data!$C:$C,$A69,Raw_Data!$J:$J,G$1)),(IF($B69="Recovered",(COUNTIFS(Death_and_Recovered!$B:$B,$A69,Death_and_Recovered!$E:$E,$B69,Death_and_Recovered!$I:$I,G$1)),(IF($B69="Deceased",(COUNTIFS(Death_and_Recovered!$B:$B,$A69,Death_and_Recovered!$E:$E,$B69,Death_and_Recovered!$I:$I,G$1)),"0")))))</f>
        <v>0</v>
      </c>
      <c r="H69" s="29">
        <f>IF($B69="Confirmed",(COUNTIFS(Raw_Data!$C:$C,$A69,Raw_Data!$J:$J,H$1)),(IF($B69="Recovered",(COUNTIFS(Death_and_Recovered!$B:$B,$A69,Death_and_Recovered!$E:$E,$B69,Death_and_Recovered!$I:$I,H$1)),(IF($B69="Deceased",(COUNTIFS(Death_and_Recovered!$B:$B,$A69,Death_and_Recovered!$E:$E,$B69,Death_and_Recovered!$I:$I,H$1)),"0")))))</f>
        <v>0</v>
      </c>
      <c r="I69" s="29">
        <f>IF($B69="Confirmed",(COUNTIFS(Raw_Data!$C:$C,$A69,Raw_Data!$J:$J,I$1)),(IF($B69="Recovered",(COUNTIFS(Death_and_Recovered!$B:$B,$A69,Death_and_Recovered!$E:$E,$B69,Death_and_Recovered!$I:$I,I$1)),(IF($B69="Deceased",(COUNTIFS(Death_and_Recovered!$B:$B,$A69,Death_and_Recovered!$E:$E,$B69,Death_and_Recovered!$I:$I,I$1)),"0")))))</f>
        <v>2</v>
      </c>
      <c r="J69" s="29">
        <f>IF($B69="Confirmed",(COUNTIFS(Raw_Data!$C:$C,$A69,Raw_Data!$J:$J,J$1)),(IF($B69="Recovered",(COUNTIFS(Death_and_Recovered!$B:$B,$A69,Death_and_Recovered!$E:$E,$B69,Death_and_Recovered!$I:$I,J$1)),(IF($B69="Deceased",(COUNTIFS(Death_and_Recovered!$B:$B,$A69,Death_and_Recovered!$E:$E,$B69,Death_and_Recovered!$I:$I,J$1)),"0")))))</f>
        <v>5</v>
      </c>
      <c r="K69" s="29">
        <f>IF($B69="Confirmed",(COUNTIFS(Raw_Data!$C:$C,$A69,Raw_Data!$J:$J,K$1)),(IF($B69="Recovered",(COUNTIFS(Death_and_Recovered!$B:$B,$A69,Death_and_Recovered!$E:$E,$B69,Death_and_Recovered!$I:$I,K$1)),(IF($B69="Deceased",(COUNTIFS(Death_and_Recovered!$B:$B,$A69,Death_and_Recovered!$E:$E,$B69,Death_and_Recovered!$I:$I,K$1)),"0")))))</f>
        <v>0</v>
      </c>
      <c r="L69" s="29">
        <f>IF($B69="Confirmed",(COUNTIFS(Raw_Data!$C:$C,$A69,Raw_Data!$J:$J,L$1)),(IF($B69="Recovered",(COUNTIFS(Death_and_Recovered!$B:$B,$A69,Death_and_Recovered!$E:$E,$B69,Death_and_Recovered!$I:$I,L$1)),(IF($B69="Deceased",(COUNTIFS(Death_and_Recovered!$B:$B,$A69,Death_and_Recovered!$E:$E,$B69,Death_and_Recovered!$I:$I,L$1)),"0")))))</f>
        <v>0</v>
      </c>
      <c r="M69" s="29">
        <f>IF($B69="Confirmed",(COUNTIFS(Raw_Data!$C:$C,$A69,Raw_Data!$J:$J,M$1)),(IF($B69="Recovered",(COUNTIFS(Death_and_Recovered!$B:$B,$A69,Death_and_Recovered!$E:$E,$B69,Death_and_Recovered!$I:$I,M$1)),(IF($B69="Deceased",(COUNTIFS(Death_and_Recovered!$B:$B,$A69,Death_and_Recovered!$E:$E,$B69,Death_and_Recovered!$I:$I,M$1)),"0")))))</f>
        <v>0</v>
      </c>
      <c r="N69" s="29">
        <f>IF($B69="Confirmed",(COUNTIFS(Raw_Data!$C:$C,$A69,Raw_Data!$J:$J,N$1)),(IF($B69="Recovered",(COUNTIFS(Death_and_Recovered!$B:$B,$A69,Death_and_Recovered!$E:$E,$B69,Death_and_Recovered!$I:$I,N$1)),(IF($B69="Deceased",(COUNTIFS(Death_and_Recovered!$B:$B,$A69,Death_and_Recovered!$E:$E,$B69,Death_and_Recovered!$I:$I,N$1)),"0")))))</f>
        <v>0</v>
      </c>
      <c r="O69" s="29">
        <f>IF($B69="Confirmed",(COUNTIFS(Raw_Data!$C:$C,$A69,Raw_Data!$J:$J,O$1)),(IF($B69="Recovered",(COUNTIFS(Death_and_Recovered!$B:$B,$A69,Death_and_Recovered!$E:$E,$B69,Death_and_Recovered!$I:$I,O$1)),(IF($B69="Deceased",(COUNTIFS(Death_and_Recovered!$B:$B,$A69,Death_and_Recovered!$E:$E,$B69,Death_and_Recovered!$I:$I,O$1)),"0")))))</f>
        <v>8</v>
      </c>
      <c r="P69" s="29">
        <f>IF($B69="Confirmed",(COUNTIFS(Raw_Data!$C:$C,$A69,Raw_Data!$J:$J,P$1)),(IF($B69="Recovered",(COUNTIFS(Death_and_Recovered!$B:$B,$A69,Death_and_Recovered!$E:$E,$B69,Death_and_Recovered!$I:$I,P$1)),(IF($B69="Deceased",(COUNTIFS(Death_and_Recovered!$B:$B,$A69,Death_and_Recovered!$E:$E,$B69,Death_and_Recovered!$I:$I,P$1)),"0")))))</f>
        <v>0</v>
      </c>
      <c r="Q69" s="29">
        <f>IF($B69="Confirmed",(COUNTIFS(Raw_Data!$C:$C,$A69,Raw_Data!$J:$J,Q$1)),(IF($B69="Recovered",(COUNTIFS(Death_and_Recovered!$B:$B,$A69,Death_and_Recovered!$E:$E,$B69,Death_and_Recovered!$I:$I,Q$1)),(IF($B69="Deceased",(COUNTIFS(Death_and_Recovered!$B:$B,$A69,Death_and_Recovered!$E:$E,$B69,Death_and_Recovered!$I:$I,Q$1)),"0")))))</f>
        <v>0</v>
      </c>
      <c r="R69" s="29">
        <f>IF($B69="Confirmed",(COUNTIFS(Raw_Data!$C:$C,$A69,Raw_Data!$J:$J,R$1)),(IF($B69="Recovered",(COUNTIFS(Death_and_Recovered!$B:$B,$A69,Death_and_Recovered!$E:$E,$B69,Death_and_Recovered!$I:$I,R$1)),(IF($B69="Deceased",(COUNTIFS(Death_and_Recovered!$B:$B,$A69,Death_and_Recovered!$E:$E,$B69,Death_and_Recovered!$I:$I,R$1)),"0")))))</f>
        <v>1</v>
      </c>
      <c r="S69" s="29">
        <f>IF($B69="Confirmed",(COUNTIFS(Raw_Data!$C:$C,$A69,Raw_Data!$J:$J,S$1)),(IF($B69="Recovered",(COUNTIFS(Death_and_Recovered!$B:$B,$A69,Death_and_Recovered!$E:$E,$B69,Death_and_Recovered!$I:$I,S$1)),(IF($B69="Deceased",(COUNTIFS(Death_and_Recovered!$B:$B,$A69,Death_and_Recovered!$E:$E,$B69,Death_and_Recovered!$I:$I,S$1)),"0")))))</f>
        <v>0</v>
      </c>
      <c r="T69" s="29">
        <f>IF($B69="Confirmed",(COUNTIFS(Raw_Data!$C:$C,$A69,Raw_Data!$J:$J,T$1)),(IF($B69="Recovered",(COUNTIFS(Death_and_Recovered!$B:$B,$A69,Death_and_Recovered!$E:$E,$B69,Death_and_Recovered!$I:$I,T$1)),(IF($B69="Deceased",(COUNTIFS(Death_and_Recovered!$B:$B,$A69,Death_and_Recovered!$E:$E,$B69,Death_and_Recovered!$I:$I,T$1)),"0")))))</f>
        <v>1</v>
      </c>
      <c r="U69" s="29">
        <f>IF($B69="Confirmed",(COUNTIFS(Raw_Data!$C:$C,$A69,Raw_Data!$J:$J,U$1)),(IF($B69="Recovered",(COUNTIFS(Death_and_Recovered!$B:$B,$A69,Death_and_Recovered!$E:$E,$B69,Death_and_Recovered!$I:$I,U$1)),(IF($B69="Deceased",(COUNTIFS(Death_and_Recovered!$B:$B,$A69,Death_and_Recovered!$E:$E,$B69,Death_and_Recovered!$I:$I,U$1)),"0")))))</f>
        <v>6</v>
      </c>
      <c r="V69" s="29">
        <f>IF($B69="Confirmed",(COUNTIFS(Raw_Data!$C:$C,$A69,Raw_Data!$J:$J,V$1)),(IF($B69="Recovered",(COUNTIFS(Death_and_Recovered!$B:$B,$A69,Death_and_Recovered!$E:$E,$B69,Death_and_Recovered!$I:$I,V$1)),(IF($B69="Deceased",(COUNTIFS(Death_and_Recovered!$B:$B,$A69,Death_and_Recovered!$E:$E,$B69,Death_and_Recovered!$I:$I,V$1)),"0")))))</f>
        <v>0</v>
      </c>
      <c r="W69" s="29">
        <f>IF($B69="Confirmed",(COUNTIFS(Raw_Data!$C:$C,$A69,Raw_Data!$J:$J,W$1)),(IF($B69="Recovered",(COUNTIFS(Death_and_Recovered!$B:$B,$A69,Death_and_Recovered!$E:$E,$B69,Death_and_Recovered!$I:$I,W$1)),(IF($B69="Deceased",(COUNTIFS(Death_and_Recovered!$B:$B,$A69,Death_and_Recovered!$E:$E,$B69,Death_and_Recovered!$I:$I,W$1)),"0")))))</f>
        <v>0</v>
      </c>
      <c r="X69" s="29">
        <f>IF($B69="Confirmed",(COUNTIFS(Raw_Data!$C:$C,$A69,Raw_Data!$J:$J,X$1)),(IF($B69="Recovered",(COUNTIFS(Death_and_Recovered!$B:$B,$A69,Death_and_Recovered!$E:$E,$B69,Death_and_Recovered!$I:$I,X$1)),(IF($B69="Deceased",(COUNTIFS(Death_and_Recovered!$B:$B,$A69,Death_and_Recovered!$E:$E,$B69,Death_and_Recovered!$I:$I,X$1)),"0")))))</f>
        <v>3</v>
      </c>
      <c r="Y69" s="29">
        <f>IF($B69="Confirmed",(COUNTIFS(Raw_Data!$C:$C,$A69,Raw_Data!$J:$J,Y$1)),(IF($B69="Recovered",(COUNTIFS(Death_and_Recovered!$B:$B,$A69,Death_and_Recovered!$E:$E,$B69,Death_and_Recovered!$I:$I,Y$1)),(IF($B69="Deceased",(COUNTIFS(Death_and_Recovered!$B:$B,$A69,Death_and_Recovered!$E:$E,$B69,Death_and_Recovered!$I:$I,Y$1)),"0")))))</f>
        <v>4</v>
      </c>
      <c r="Z69" s="29">
        <f>IF($B69="Confirmed",(COUNTIFS(Raw_Data!$C:$C,$A69,Raw_Data!$J:$J,Z$1)),(IF($B69="Recovered",(COUNTIFS(Death_and_Recovered!$B:$B,$A69,Death_and_Recovered!$E:$E,$B69,Death_and_Recovered!$I:$I,Z$1)),(IF($B69="Deceased",(COUNTIFS(Death_and_Recovered!$B:$B,$A69,Death_and_Recovered!$E:$E,$B69,Death_and_Recovered!$I:$I,Z$1)),"0")))))</f>
        <v>0</v>
      </c>
      <c r="AA69" s="29">
        <f>IF($B69="Confirmed",(COUNTIFS(Raw_Data!$C:$C,$A69,Raw_Data!$J:$J,AA$1)),(IF($B69="Recovered",(COUNTIFS(Death_and_Recovered!$B:$B,$A69,Death_and_Recovered!$E:$E,$B69,Death_and_Recovered!$I:$I,AA$1)),(IF($B69="Deceased",(COUNTIFS(Death_and_Recovered!$B:$B,$A69,Death_and_Recovered!$E:$E,$B69,Death_and_Recovered!$I:$I,AA$1)),"0")))))</f>
        <v>0</v>
      </c>
      <c r="AB69" s="29">
        <f>IF($B69="Confirmed",(COUNTIFS(Raw_Data!$C:$C,$A69,Raw_Data!$J:$J,AB$1)),(IF($B69="Recovered",(COUNTIFS(Death_and_Recovered!$B:$B,$A69,Death_and_Recovered!$E:$E,$B69,Death_and_Recovered!$I:$I,AB$1)),(IF($B69="Deceased",(COUNTIFS(Death_and_Recovered!$B:$B,$A69,Death_and_Recovered!$E:$E,$B69,Death_and_Recovered!$I:$I,AB$1)),"0")))))</f>
        <v>0</v>
      </c>
      <c r="AC69" s="29">
        <f>IF($B69="Confirmed",(COUNTIFS(Raw_Data!$C:$C,$A69,Raw_Data!$J:$J,AC$1)),(IF($B69="Recovered",(COUNTIFS(Death_and_Recovered!$B:$B,$A69,Death_and_Recovered!$E:$E,$B69,Death_and_Recovered!$I:$I,AC$1)),(IF($B69="Deceased",(COUNTIFS(Death_and_Recovered!$B:$B,$A69,Death_and_Recovered!$E:$E,$B69,Death_and_Recovered!$I:$I,AC$1)),"0")))))</f>
        <v>0</v>
      </c>
      <c r="AD69" s="29">
        <f>IF($B69="Confirmed",(COUNTIFS(Raw_Data!$C:$C,$A69,Raw_Data!$J:$J,AD$1)),(IF($B69="Recovered",(COUNTIFS(Death_and_Recovered!$B:$B,$A69,Death_and_Recovered!$E:$E,$B69,Death_and_Recovered!$I:$I,AD$1)),(IF($B69="Deceased",(COUNTIFS(Death_and_Recovered!$B:$B,$A69,Death_and_Recovered!$E:$E,$B69,Death_and_Recovered!$I:$I,AD$1)),"0")))))</f>
        <v>0</v>
      </c>
      <c r="AE69" s="29">
        <f>IF($B69="Confirmed",(COUNTIFS(Raw_Data!$C:$C,$A69,Raw_Data!$J:$J,AE$1)),(IF($B69="Recovered",(COUNTIFS(Death_and_Recovered!$B:$B,$A69,Death_and_Recovered!$E:$E,$B69,Death_and_Recovered!$I:$I,AE$1)),(IF($B69="Deceased",(COUNTIFS(Death_and_Recovered!$B:$B,$A69,Death_and_Recovered!$E:$E,$B69,Death_and_Recovered!$I:$I,AE$1)),"0")))))</f>
        <v>0</v>
      </c>
      <c r="AF69" s="29">
        <f>IF($B69="Confirmed",(COUNTIFS(Raw_Data!$C:$C,$A69,Raw_Data!$J:$J,AF$1)),(IF($B69="Recovered",(COUNTIFS(Death_and_Recovered!$B:$B,$A69,Death_and_Recovered!$E:$E,$B69,Death_and_Recovered!$I:$I,AF$1)),(IF($B69="Deceased",(COUNTIFS(Death_and_Recovered!$B:$B,$A69,Death_and_Recovered!$E:$E,$B69,Death_and_Recovered!$I:$I,AF$1)),"0")))))</f>
        <v>1</v>
      </c>
      <c r="AG69" s="29">
        <f>IF($B69="Confirmed",(COUNTIFS(Raw_Data!$C:$C,$A69,Raw_Data!$J:$J,AG$1)),(IF($B69="Recovered",(COUNTIFS(Death_and_Recovered!$B:$B,$A69,Death_and_Recovered!$E:$E,$B69,Death_and_Recovered!$I:$I,AG$1)),(IF($B69="Deceased",(COUNTIFS(Death_and_Recovered!$B:$B,$A69,Death_and_Recovered!$E:$E,$B69,Death_and_Recovered!$I:$I,AG$1)),"0")))))</f>
        <v>0</v>
      </c>
      <c r="AH69" s="29">
        <f>IF($B69="Confirmed",(COUNTIFS(Raw_Data!$C:$C,$A69,Raw_Data!$J:$J,AH$1)),(IF($B69="Recovered",(COUNTIFS(Death_and_Recovered!$B:$B,$A69,Death_and_Recovered!$E:$E,$B69,Death_and_Recovered!$I:$I,AH$1)),(IF($B69="Deceased",(COUNTIFS(Death_and_Recovered!$B:$B,$A69,Death_and_Recovered!$E:$E,$B69,Death_and_Recovered!$I:$I,AH$1)),"0")))))</f>
        <v>0</v>
      </c>
      <c r="AI69" s="29">
        <f>IF($B69="Confirmed",(COUNTIFS(Raw_Data!$C:$C,$A69,Raw_Data!$J:$J,AI$1)),(IF($B69="Recovered",(COUNTIFS(Death_and_Recovered!$B:$B,$A69,Death_and_Recovered!$E:$E,$B69,Death_and_Recovered!$I:$I,AI$1)),(IF($B69="Deceased",(COUNTIFS(Death_and_Recovered!$B:$B,$A69,Death_and_Recovered!$E:$E,$B69,Death_and_Recovered!$I:$I,AI$1)),"0")))))</f>
        <v>0</v>
      </c>
      <c r="AJ69" s="29">
        <f>IF($B69="Confirmed",(COUNTIFS(Raw_Data!$C:$C,$A69,Raw_Data!$J:$J,AJ$1)),(IF($B69="Recovered",(COUNTIFS(Death_and_Recovered!$B:$B,$A69,Death_and_Recovered!$E:$E,$B69,Death_and_Recovered!$I:$I,AJ$1)),(IF($B69="Deceased",(COUNTIFS(Death_and_Recovered!$B:$B,$A69,Death_and_Recovered!$E:$E,$B69,Death_and_Recovered!$I:$I,AJ$1)),"0")))))</f>
        <v>0</v>
      </c>
      <c r="AK69" s="29">
        <f>IF($B69="Confirmed",(COUNTIFS(Raw_Data!$C:$C,$A69,Raw_Data!$J:$J,AK$1)),(IF($B69="Recovered",(COUNTIFS(Death_and_Recovered!$B:$B,$A69,Death_and_Recovered!$E:$E,$B69,Death_and_Recovered!$I:$I,AK$1)),(IF($B69="Deceased",(COUNTIFS(Death_and_Recovered!$B:$B,$A69,Death_and_Recovered!$E:$E,$B69,Death_and_Recovered!$I:$I,AK$1)),"0")))))</f>
        <v>0</v>
      </c>
      <c r="AL69" s="29">
        <f>IF($B69="Confirmed",(COUNTIFS(Raw_Data!$C:$C,$A69,Raw_Data!$J:$J,AL$1)),(IF($B69="Recovered",(COUNTIFS(Death_and_Recovered!$B:$B,$A69,Death_and_Recovered!$E:$E,$B69,Death_and_Recovered!$I:$I,AL$1)),(IF($B69="Deceased",(COUNTIFS(Death_and_Recovered!$B:$B,$A69,Death_and_Recovered!$E:$E,$B69,Death_and_Recovered!$I:$I,AL$1)),"0")))))</f>
        <v>0</v>
      </c>
      <c r="AM69" s="29">
        <f>IF($B69="Confirmed",(COUNTIFS(Raw_Data!$C:$C,$A69,Raw_Data!$J:$J,AM$1)),(IF($B69="Recovered",(COUNTIFS(Death_and_Recovered!$B:$B,$A69,Death_and_Recovered!$E:$E,$B69,Death_and_Recovered!$I:$I,AM$1)),(IF($B69="Deceased",(COUNTIFS(Death_and_Recovered!$B:$B,$A69,Death_and_Recovered!$E:$E,$B69,Death_and_Recovered!$I:$I,AM$1)),"0")))))</f>
        <v>2</v>
      </c>
      <c r="AN69" s="29">
        <f>IF($B69="Confirmed",(COUNTIFS(Raw_Data!$C:$C,$A69,Raw_Data!$J:$J,AN$1)),(IF($B69="Recovered",(COUNTIFS(Death_and_Recovered!$B:$B,$A69,Death_and_Recovered!$E:$E,$B69,Death_and_Recovered!$I:$I,AN$1)),(IF($B69="Deceased",(COUNTIFS(Death_and_Recovered!$B:$B,$A69,Death_and_Recovered!$E:$E,$B69,Death_and_Recovered!$I:$I,AN$1)),"0")))))</f>
        <v>7</v>
      </c>
    </row>
    <row r="70" spans="1:40" ht="16.5" customHeight="1">
      <c r="A70" s="210">
        <v>43926</v>
      </c>
      <c r="B70" s="197" t="s">
        <v>42</v>
      </c>
      <c r="C70" s="179">
        <f t="shared" si="1"/>
        <v>22</v>
      </c>
      <c r="D70" s="29">
        <f>IF($B70="Confirmed",(COUNTIFS(Raw_Data!$C:$C,$A70,Raw_Data!$J:$J,D$1)),(IF($B70="Recovered",(COUNTIFS(Death_and_Recovered!$B:$B,$A70,Death_and_Recovered!$E:$E,$B70,Death_and_Recovered!$I:$I,D$1)),(IF($B70="Deceased",(COUNTIFS(Death_and_Recovered!$B:$B,$A70,Death_and_Recovered!$E:$E,$B70,Death_and_Recovered!$I:$I,D$1)),"0")))))</f>
        <v>0</v>
      </c>
      <c r="E70" s="29">
        <f>IF($B70="Confirmed",(COUNTIFS(Raw_Data!$C:$C,$A70,Raw_Data!$J:$J,E$1)),(IF($B70="Recovered",(COUNTIFS(Death_and_Recovered!$B:$B,$A70,Death_and_Recovered!$E:$E,$B70,Death_and_Recovered!$I:$I,E$1)),(IF($B70="Deceased",(COUNTIFS(Death_and_Recovered!$B:$B,$A70,Death_and_Recovered!$E:$E,$B70,Death_and_Recovered!$I:$I,E$1)),"0")))))</f>
        <v>0</v>
      </c>
      <c r="F70" s="29">
        <f>IF($B70="Confirmed",(COUNTIFS(Raw_Data!$C:$C,$A70,Raw_Data!$J:$J,F$1)),(IF($B70="Recovered",(COUNTIFS(Death_and_Recovered!$B:$B,$A70,Death_and_Recovered!$E:$E,$B70,Death_and_Recovered!$I:$I,F$1)),(IF($B70="Deceased",(COUNTIFS(Death_and_Recovered!$B:$B,$A70,Death_and_Recovered!$E:$E,$B70,Death_and_Recovered!$I:$I,F$1)),"0")))))</f>
        <v>0</v>
      </c>
      <c r="G70" s="29">
        <f>IF($B70="Confirmed",(COUNTIFS(Raw_Data!$C:$C,$A70,Raw_Data!$J:$J,G$1)),(IF($B70="Recovered",(COUNTIFS(Death_and_Recovered!$B:$B,$A70,Death_and_Recovered!$E:$E,$B70,Death_and_Recovered!$I:$I,G$1)),(IF($B70="Deceased",(COUNTIFS(Death_and_Recovered!$B:$B,$A70,Death_and_Recovered!$E:$E,$B70,Death_and_Recovered!$I:$I,G$1)),"0")))))</f>
        <v>0</v>
      </c>
      <c r="H70" s="29">
        <f>IF($B70="Confirmed",(COUNTIFS(Raw_Data!$C:$C,$A70,Raw_Data!$J:$J,H$1)),(IF($B70="Recovered",(COUNTIFS(Death_and_Recovered!$B:$B,$A70,Death_and_Recovered!$E:$E,$B70,Death_and_Recovered!$I:$I,H$1)),(IF($B70="Deceased",(COUNTIFS(Death_and_Recovered!$B:$B,$A70,Death_and_Recovered!$E:$E,$B70,Death_and_Recovered!$I:$I,H$1)),"0")))))</f>
        <v>0</v>
      </c>
      <c r="I70" s="29">
        <f>IF($B70="Confirmed",(COUNTIFS(Raw_Data!$C:$C,$A70,Raw_Data!$J:$J,I$1)),(IF($B70="Recovered",(COUNTIFS(Death_and_Recovered!$B:$B,$A70,Death_and_Recovered!$E:$E,$B70,Death_and_Recovered!$I:$I,I$1)),(IF($B70="Deceased",(COUNTIFS(Death_and_Recovered!$B:$B,$A70,Death_and_Recovered!$E:$E,$B70,Death_and_Recovered!$I:$I,I$1)),"0")))))</f>
        <v>0</v>
      </c>
      <c r="J70" s="29">
        <f>IF($B70="Confirmed",(COUNTIFS(Raw_Data!$C:$C,$A70,Raw_Data!$J:$J,J$1)),(IF($B70="Recovered",(COUNTIFS(Death_and_Recovered!$B:$B,$A70,Death_and_Recovered!$E:$E,$B70,Death_and_Recovered!$I:$I,J$1)),(IF($B70="Deceased",(COUNTIFS(Death_and_Recovered!$B:$B,$A70,Death_and_Recovered!$E:$E,$B70,Death_and_Recovered!$I:$I,J$1)),"0")))))</f>
        <v>0</v>
      </c>
      <c r="K70" s="29">
        <f>IF($B70="Confirmed",(COUNTIFS(Raw_Data!$C:$C,$A70,Raw_Data!$J:$J,K$1)),(IF($B70="Recovered",(COUNTIFS(Death_and_Recovered!$B:$B,$A70,Death_and_Recovered!$E:$E,$B70,Death_and_Recovered!$I:$I,K$1)),(IF($B70="Deceased",(COUNTIFS(Death_and_Recovered!$B:$B,$A70,Death_and_Recovered!$E:$E,$B70,Death_and_Recovered!$I:$I,K$1)),"0")))))</f>
        <v>0</v>
      </c>
      <c r="L70" s="29">
        <f>IF($B70="Confirmed",(COUNTIFS(Raw_Data!$C:$C,$A70,Raw_Data!$J:$J,L$1)),(IF($B70="Recovered",(COUNTIFS(Death_and_Recovered!$B:$B,$A70,Death_and_Recovered!$E:$E,$B70,Death_and_Recovered!$I:$I,L$1)),(IF($B70="Deceased",(COUNTIFS(Death_and_Recovered!$B:$B,$A70,Death_and_Recovered!$E:$E,$B70,Death_and_Recovered!$I:$I,L$1)),"0")))))</f>
        <v>0</v>
      </c>
      <c r="M70" s="29">
        <f>IF($B70="Confirmed",(COUNTIFS(Raw_Data!$C:$C,$A70,Raw_Data!$J:$J,M$1)),(IF($B70="Recovered",(COUNTIFS(Death_and_Recovered!$B:$B,$A70,Death_and_Recovered!$E:$E,$B70,Death_and_Recovered!$I:$I,M$1)),(IF($B70="Deceased",(COUNTIFS(Death_and_Recovered!$B:$B,$A70,Death_and_Recovered!$E:$E,$B70,Death_and_Recovered!$I:$I,M$1)),"0")))))</f>
        <v>1</v>
      </c>
      <c r="N70" s="29">
        <f>IF($B70="Confirmed",(COUNTIFS(Raw_Data!$C:$C,$A70,Raw_Data!$J:$J,N$1)),(IF($B70="Recovered",(COUNTIFS(Death_and_Recovered!$B:$B,$A70,Death_and_Recovered!$E:$E,$B70,Death_and_Recovered!$I:$I,N$1)),(IF($B70="Deceased",(COUNTIFS(Death_and_Recovered!$B:$B,$A70,Death_and_Recovered!$E:$E,$B70,Death_and_Recovered!$I:$I,N$1)),"0")))))</f>
        <v>0</v>
      </c>
      <c r="O70" s="29">
        <f>IF($B70="Confirmed",(COUNTIFS(Raw_Data!$C:$C,$A70,Raw_Data!$J:$J,O$1)),(IF($B70="Recovered",(COUNTIFS(Death_and_Recovered!$B:$B,$A70,Death_and_Recovered!$E:$E,$B70,Death_and_Recovered!$I:$I,O$1)),(IF($B70="Deceased",(COUNTIFS(Death_and_Recovered!$B:$B,$A70,Death_and_Recovered!$E:$E,$B70,Death_and_Recovered!$I:$I,O$1)),"0")))))</f>
        <v>1</v>
      </c>
      <c r="P70" s="29">
        <f>IF($B70="Confirmed",(COUNTIFS(Raw_Data!$C:$C,$A70,Raw_Data!$J:$J,P$1)),(IF($B70="Recovered",(COUNTIFS(Death_and_Recovered!$B:$B,$A70,Death_and_Recovered!$E:$E,$B70,Death_and_Recovered!$I:$I,P$1)),(IF($B70="Deceased",(COUNTIFS(Death_and_Recovered!$B:$B,$A70,Death_and_Recovered!$E:$E,$B70,Death_and_Recovered!$I:$I,P$1)),"0")))))</f>
        <v>0</v>
      </c>
      <c r="Q70" s="29">
        <f>IF($B70="Confirmed",(COUNTIFS(Raw_Data!$C:$C,$A70,Raw_Data!$J:$J,Q$1)),(IF($B70="Recovered",(COUNTIFS(Death_and_Recovered!$B:$B,$A70,Death_and_Recovered!$E:$E,$B70,Death_and_Recovered!$I:$I,Q$1)),(IF($B70="Deceased",(COUNTIFS(Death_and_Recovered!$B:$B,$A70,Death_and_Recovered!$E:$E,$B70,Death_and_Recovered!$I:$I,Q$1)),"0")))))</f>
        <v>0</v>
      </c>
      <c r="R70" s="29">
        <f>IF($B70="Confirmed",(COUNTIFS(Raw_Data!$C:$C,$A70,Raw_Data!$J:$J,R$1)),(IF($B70="Recovered",(COUNTIFS(Death_and_Recovered!$B:$B,$A70,Death_and_Recovered!$E:$E,$B70,Death_and_Recovered!$I:$I,R$1)),(IF($B70="Deceased",(COUNTIFS(Death_and_Recovered!$B:$B,$A70,Death_and_Recovered!$E:$E,$B70,Death_and_Recovered!$I:$I,R$1)),"0")))))</f>
        <v>0</v>
      </c>
      <c r="S70" s="29">
        <f>IF($B70="Confirmed",(COUNTIFS(Raw_Data!$C:$C,$A70,Raw_Data!$J:$J,S$1)),(IF($B70="Recovered",(COUNTIFS(Death_and_Recovered!$B:$B,$A70,Death_and_Recovered!$E:$E,$B70,Death_and_Recovered!$I:$I,S$1)),(IF($B70="Deceased",(COUNTIFS(Death_and_Recovered!$B:$B,$A70,Death_and_Recovered!$E:$E,$B70,Death_and_Recovered!$I:$I,S$1)),"0")))))</f>
        <v>0</v>
      </c>
      <c r="T70" s="29">
        <f>IF($B70="Confirmed",(COUNTIFS(Raw_Data!$C:$C,$A70,Raw_Data!$J:$J,T$1)),(IF($B70="Recovered",(COUNTIFS(Death_and_Recovered!$B:$B,$A70,Death_and_Recovered!$E:$E,$B70,Death_and_Recovered!$I:$I,T$1)),(IF($B70="Deceased",(COUNTIFS(Death_and_Recovered!$B:$B,$A70,Death_and_Recovered!$E:$E,$B70,Death_and_Recovered!$I:$I,T$1)),"0")))))</f>
        <v>0</v>
      </c>
      <c r="U70" s="29">
        <f>IF($B70="Confirmed",(COUNTIFS(Raw_Data!$C:$C,$A70,Raw_Data!$J:$J,U$1)),(IF($B70="Recovered",(COUNTIFS(Death_and_Recovered!$B:$B,$A70,Death_and_Recovered!$E:$E,$B70,Death_and_Recovered!$I:$I,U$1)),(IF($B70="Deceased",(COUNTIFS(Death_and_Recovered!$B:$B,$A70,Death_and_Recovered!$E:$E,$B70,Death_and_Recovered!$I:$I,U$1)),"0")))))</f>
        <v>0</v>
      </c>
      <c r="V70" s="29">
        <f>IF($B70="Confirmed",(COUNTIFS(Raw_Data!$C:$C,$A70,Raw_Data!$J:$J,V$1)),(IF($B70="Recovered",(COUNTIFS(Death_and_Recovered!$B:$B,$A70,Death_and_Recovered!$E:$E,$B70,Death_and_Recovered!$I:$I,V$1)),(IF($B70="Deceased",(COUNTIFS(Death_and_Recovered!$B:$B,$A70,Death_and_Recovered!$E:$E,$B70,Death_and_Recovered!$I:$I,V$1)),"0")))))</f>
        <v>0</v>
      </c>
      <c r="W70" s="29">
        <f>IF($B70="Confirmed",(COUNTIFS(Raw_Data!$C:$C,$A70,Raw_Data!$J:$J,W$1)),(IF($B70="Recovered",(COUNTIFS(Death_and_Recovered!$B:$B,$A70,Death_and_Recovered!$E:$E,$B70,Death_and_Recovered!$I:$I,W$1)),(IF($B70="Deceased",(COUNTIFS(Death_and_Recovered!$B:$B,$A70,Death_and_Recovered!$E:$E,$B70,Death_and_Recovered!$I:$I,W$1)),"0")))))</f>
        <v>0</v>
      </c>
      <c r="X70" s="29">
        <f>IF($B70="Confirmed",(COUNTIFS(Raw_Data!$C:$C,$A70,Raw_Data!$J:$J,X$1)),(IF($B70="Recovered",(COUNTIFS(Death_and_Recovered!$B:$B,$A70,Death_and_Recovered!$E:$E,$B70,Death_and_Recovered!$I:$I,X$1)),(IF($B70="Deceased",(COUNTIFS(Death_and_Recovered!$B:$B,$A70,Death_and_Recovered!$E:$E,$B70,Death_and_Recovered!$I:$I,X$1)),"0")))))</f>
        <v>2</v>
      </c>
      <c r="Y70" s="29">
        <f>IF($B70="Confirmed",(COUNTIFS(Raw_Data!$C:$C,$A70,Raw_Data!$J:$J,Y$1)),(IF($B70="Recovered",(COUNTIFS(Death_and_Recovered!$B:$B,$A70,Death_and_Recovered!$E:$E,$B70,Death_and_Recovered!$I:$I,Y$1)),(IF($B70="Deceased",(COUNTIFS(Death_and_Recovered!$B:$B,$A70,Death_and_Recovered!$E:$E,$B70,Death_and_Recovered!$I:$I,Y$1)),"0")))))</f>
        <v>13</v>
      </c>
      <c r="Z70" s="29">
        <f>IF($B70="Confirmed",(COUNTIFS(Raw_Data!$C:$C,$A70,Raw_Data!$J:$J,Z$1)),(IF($B70="Recovered",(COUNTIFS(Death_and_Recovered!$B:$B,$A70,Death_and_Recovered!$E:$E,$B70,Death_and_Recovered!$I:$I,Z$1)),(IF($B70="Deceased",(COUNTIFS(Death_and_Recovered!$B:$B,$A70,Death_and_Recovered!$E:$E,$B70,Death_and_Recovered!$I:$I,Z$1)),"0")))))</f>
        <v>0</v>
      </c>
      <c r="AA70" s="29">
        <f>IF($B70="Confirmed",(COUNTIFS(Raw_Data!$C:$C,$A70,Raw_Data!$J:$J,AA$1)),(IF($B70="Recovered",(COUNTIFS(Death_and_Recovered!$B:$B,$A70,Death_and_Recovered!$E:$E,$B70,Death_and_Recovered!$I:$I,AA$1)),(IF($B70="Deceased",(COUNTIFS(Death_and_Recovered!$B:$B,$A70,Death_and_Recovered!$E:$E,$B70,Death_and_Recovered!$I:$I,AA$1)),"0")))))</f>
        <v>0</v>
      </c>
      <c r="AB70" s="29">
        <f>IF($B70="Confirmed",(COUNTIFS(Raw_Data!$C:$C,$A70,Raw_Data!$J:$J,AB$1)),(IF($B70="Recovered",(COUNTIFS(Death_and_Recovered!$B:$B,$A70,Death_and_Recovered!$E:$E,$B70,Death_and_Recovered!$I:$I,AB$1)),(IF($B70="Deceased",(COUNTIFS(Death_and_Recovered!$B:$B,$A70,Death_and_Recovered!$E:$E,$B70,Death_and_Recovered!$I:$I,AB$1)),"0")))))</f>
        <v>0</v>
      </c>
      <c r="AC70" s="29">
        <f>IF($B70="Confirmed",(COUNTIFS(Raw_Data!$C:$C,$A70,Raw_Data!$J:$J,AC$1)),(IF($B70="Recovered",(COUNTIFS(Death_and_Recovered!$B:$B,$A70,Death_and_Recovered!$E:$E,$B70,Death_and_Recovered!$I:$I,AC$1)),(IF($B70="Deceased",(COUNTIFS(Death_and_Recovered!$B:$B,$A70,Death_and_Recovered!$E:$E,$B70,Death_and_Recovered!$I:$I,AC$1)),"0")))))</f>
        <v>0</v>
      </c>
      <c r="AD70" s="29">
        <f>IF($B70="Confirmed",(COUNTIFS(Raw_Data!$C:$C,$A70,Raw_Data!$J:$J,AD$1)),(IF($B70="Recovered",(COUNTIFS(Death_and_Recovered!$B:$B,$A70,Death_and_Recovered!$E:$E,$B70,Death_and_Recovered!$I:$I,AD$1)),(IF($B70="Deceased",(COUNTIFS(Death_and_Recovered!$B:$B,$A70,Death_and_Recovered!$E:$E,$B70,Death_and_Recovered!$I:$I,AD$1)),"0")))))</f>
        <v>0</v>
      </c>
      <c r="AE70" s="29">
        <f>IF($B70="Confirmed",(COUNTIFS(Raw_Data!$C:$C,$A70,Raw_Data!$J:$J,AE$1)),(IF($B70="Recovered",(COUNTIFS(Death_and_Recovered!$B:$B,$A70,Death_and_Recovered!$E:$E,$B70,Death_and_Recovered!$I:$I,AE$1)),(IF($B70="Deceased",(COUNTIFS(Death_and_Recovered!$B:$B,$A70,Death_and_Recovered!$E:$E,$B70,Death_and_Recovered!$I:$I,AE$1)),"0")))))</f>
        <v>0</v>
      </c>
      <c r="AF70" s="29">
        <f>IF($B70="Confirmed",(COUNTIFS(Raw_Data!$C:$C,$A70,Raw_Data!$J:$J,AF$1)),(IF($B70="Recovered",(COUNTIFS(Death_and_Recovered!$B:$B,$A70,Death_and_Recovered!$E:$E,$B70,Death_and_Recovered!$I:$I,AF$1)),(IF($B70="Deceased",(COUNTIFS(Death_and_Recovered!$B:$B,$A70,Death_and_Recovered!$E:$E,$B70,Death_and_Recovered!$I:$I,AF$1)),"0")))))</f>
        <v>2</v>
      </c>
      <c r="AG70" s="29">
        <f>IF($B70="Confirmed",(COUNTIFS(Raw_Data!$C:$C,$A70,Raw_Data!$J:$J,AG$1)),(IF($B70="Recovered",(COUNTIFS(Death_and_Recovered!$B:$B,$A70,Death_and_Recovered!$E:$E,$B70,Death_and_Recovered!$I:$I,AG$1)),(IF($B70="Deceased",(COUNTIFS(Death_and_Recovered!$B:$B,$A70,Death_and_Recovered!$E:$E,$B70,Death_and_Recovered!$I:$I,AG$1)),"0")))))</f>
        <v>0</v>
      </c>
      <c r="AH70" s="29">
        <f>IF($B70="Confirmed",(COUNTIFS(Raw_Data!$C:$C,$A70,Raw_Data!$J:$J,AH$1)),(IF($B70="Recovered",(COUNTIFS(Death_and_Recovered!$B:$B,$A70,Death_and_Recovered!$E:$E,$B70,Death_and_Recovered!$I:$I,AH$1)),(IF($B70="Deceased",(COUNTIFS(Death_and_Recovered!$B:$B,$A70,Death_and_Recovered!$E:$E,$B70,Death_and_Recovered!$I:$I,AH$1)),"0")))))</f>
        <v>0</v>
      </c>
      <c r="AI70" s="29">
        <f>IF($B70="Confirmed",(COUNTIFS(Raw_Data!$C:$C,$A70,Raw_Data!$J:$J,AI$1)),(IF($B70="Recovered",(COUNTIFS(Death_and_Recovered!$B:$B,$A70,Death_and_Recovered!$E:$E,$B70,Death_and_Recovered!$I:$I,AI$1)),(IF($B70="Deceased",(COUNTIFS(Death_and_Recovered!$B:$B,$A70,Death_and_Recovered!$E:$E,$B70,Death_and_Recovered!$I:$I,AI$1)),"0")))))</f>
        <v>2</v>
      </c>
      <c r="AJ70" s="29">
        <f>IF($B70="Confirmed",(COUNTIFS(Raw_Data!$C:$C,$A70,Raw_Data!$J:$J,AJ$1)),(IF($B70="Recovered",(COUNTIFS(Death_and_Recovered!$B:$B,$A70,Death_and_Recovered!$E:$E,$B70,Death_and_Recovered!$I:$I,AJ$1)),(IF($B70="Deceased",(COUNTIFS(Death_and_Recovered!$B:$B,$A70,Death_and_Recovered!$E:$E,$B70,Death_and_Recovered!$I:$I,AJ$1)),"0")))))</f>
        <v>0</v>
      </c>
      <c r="AK70" s="29">
        <f>IF($B70="Confirmed",(COUNTIFS(Raw_Data!$C:$C,$A70,Raw_Data!$J:$J,AK$1)),(IF($B70="Recovered",(COUNTIFS(Death_and_Recovered!$B:$B,$A70,Death_and_Recovered!$E:$E,$B70,Death_and_Recovered!$I:$I,AK$1)),(IF($B70="Deceased",(COUNTIFS(Death_and_Recovered!$B:$B,$A70,Death_and_Recovered!$E:$E,$B70,Death_and_Recovered!$I:$I,AK$1)),"0")))))</f>
        <v>0</v>
      </c>
      <c r="AL70" s="29">
        <f>IF($B70="Confirmed",(COUNTIFS(Raw_Data!$C:$C,$A70,Raw_Data!$J:$J,AL$1)),(IF($B70="Recovered",(COUNTIFS(Death_and_Recovered!$B:$B,$A70,Death_and_Recovered!$E:$E,$B70,Death_and_Recovered!$I:$I,AL$1)),(IF($B70="Deceased",(COUNTIFS(Death_and_Recovered!$B:$B,$A70,Death_and_Recovered!$E:$E,$B70,Death_and_Recovered!$I:$I,AL$1)),"0")))))</f>
        <v>1</v>
      </c>
      <c r="AM70" s="29">
        <f>IF($B70="Confirmed",(COUNTIFS(Raw_Data!$C:$C,$A70,Raw_Data!$J:$J,AM$1)),(IF($B70="Recovered",(COUNTIFS(Death_and_Recovered!$B:$B,$A70,Death_and_Recovered!$E:$E,$B70,Death_and_Recovered!$I:$I,AM$1)),(IF($B70="Deceased",(COUNTIFS(Death_and_Recovered!$B:$B,$A70,Death_and_Recovered!$E:$E,$B70,Death_and_Recovered!$I:$I,AM$1)),"0")))))</f>
        <v>0</v>
      </c>
      <c r="AN70" s="29">
        <f>IF($B70="Confirmed",(COUNTIFS(Raw_Data!$C:$C,$A70,Raw_Data!$J:$J,AN$1)),(IF($B70="Recovered",(COUNTIFS(Death_and_Recovered!$B:$B,$A70,Death_and_Recovered!$E:$E,$B70,Death_and_Recovered!$I:$I,AN$1)),(IF($B70="Deceased",(COUNTIFS(Death_and_Recovered!$B:$B,$A70,Death_and_Recovered!$E:$E,$B70,Death_and_Recovered!$I:$I,AN$1)),"0")))))</f>
        <v>0</v>
      </c>
    </row>
    <row r="71" spans="1:40" ht="16.5" customHeight="1">
      <c r="A71" s="272"/>
      <c r="B71" s="273"/>
      <c r="C71" s="274"/>
      <c r="D71" s="275"/>
      <c r="E71" s="275"/>
      <c r="F71" s="275"/>
      <c r="G71" s="275"/>
      <c r="H71" s="275"/>
      <c r="I71" s="275"/>
      <c r="J71" s="275"/>
      <c r="K71" s="275"/>
      <c r="L71" s="275"/>
      <c r="M71" s="275"/>
      <c r="N71" s="275"/>
      <c r="O71" s="275"/>
      <c r="P71" s="275"/>
      <c r="Q71" s="275"/>
      <c r="R71" s="275"/>
      <c r="S71" s="275"/>
      <c r="T71" s="275"/>
      <c r="U71" s="275"/>
      <c r="V71" s="275"/>
      <c r="W71" s="275"/>
      <c r="X71" s="275"/>
      <c r="Y71" s="275"/>
      <c r="Z71" s="275"/>
      <c r="AA71" s="275"/>
      <c r="AB71" s="275"/>
      <c r="AC71" s="275"/>
      <c r="AD71" s="275"/>
      <c r="AE71" s="275"/>
      <c r="AF71" s="275"/>
      <c r="AG71" s="275"/>
      <c r="AH71" s="275"/>
      <c r="AI71" s="275"/>
      <c r="AJ71" s="275"/>
      <c r="AK71" s="275"/>
      <c r="AL71" s="275"/>
      <c r="AM71" s="275"/>
      <c r="AN71" s="275"/>
    </row>
    <row r="72" spans="1:40" ht="16.5" customHeight="1">
      <c r="A72" s="272"/>
      <c r="B72" s="273" t="s">
        <v>161</v>
      </c>
      <c r="C72" s="276">
        <f t="shared" ref="C72:AN72" si="2">SUMIF($B2:$B67, "=Confirmed", C2:C70)</f>
        <v>3684</v>
      </c>
      <c r="D72" s="276">
        <f t="shared" si="2"/>
        <v>10</v>
      </c>
      <c r="E72" s="276">
        <f t="shared" si="2"/>
        <v>192</v>
      </c>
      <c r="F72" s="276">
        <f t="shared" si="2"/>
        <v>1</v>
      </c>
      <c r="G72" s="276">
        <f t="shared" si="2"/>
        <v>26</v>
      </c>
      <c r="H72" s="276">
        <f t="shared" si="2"/>
        <v>32</v>
      </c>
      <c r="I72" s="276">
        <f t="shared" si="2"/>
        <v>18</v>
      </c>
      <c r="J72" s="276">
        <f t="shared" si="2"/>
        <v>10</v>
      </c>
      <c r="K72" s="276">
        <f t="shared" si="2"/>
        <v>0</v>
      </c>
      <c r="L72" s="276">
        <f t="shared" si="2"/>
        <v>0</v>
      </c>
      <c r="M72" s="276">
        <f t="shared" si="2"/>
        <v>445</v>
      </c>
      <c r="N72" s="276">
        <f t="shared" si="2"/>
        <v>7</v>
      </c>
      <c r="O72" s="276">
        <f t="shared" si="2"/>
        <v>108</v>
      </c>
      <c r="P72" s="276">
        <f t="shared" si="2"/>
        <v>84</v>
      </c>
      <c r="Q72" s="276">
        <f t="shared" si="2"/>
        <v>13</v>
      </c>
      <c r="R72" s="276">
        <f t="shared" si="2"/>
        <v>92</v>
      </c>
      <c r="S72" s="276">
        <f t="shared" si="2"/>
        <v>2</v>
      </c>
      <c r="T72" s="276">
        <f t="shared" si="2"/>
        <v>144</v>
      </c>
      <c r="U72" s="276">
        <f t="shared" si="2"/>
        <v>306</v>
      </c>
      <c r="V72" s="276">
        <f t="shared" si="2"/>
        <v>14</v>
      </c>
      <c r="W72" s="276">
        <f t="shared" si="2"/>
        <v>0</v>
      </c>
      <c r="X72" s="276">
        <f t="shared" si="2"/>
        <v>179</v>
      </c>
      <c r="Y72" s="276">
        <f t="shared" si="2"/>
        <v>635</v>
      </c>
      <c r="Z72" s="276">
        <f t="shared" si="2"/>
        <v>2</v>
      </c>
      <c r="AA72" s="276">
        <f t="shared" si="2"/>
        <v>0</v>
      </c>
      <c r="AB72" s="276">
        <f t="shared" si="2"/>
        <v>1</v>
      </c>
      <c r="AC72" s="276">
        <f t="shared" si="2"/>
        <v>0</v>
      </c>
      <c r="AD72" s="276">
        <f t="shared" si="2"/>
        <v>21</v>
      </c>
      <c r="AE72" s="276">
        <f t="shared" si="2"/>
        <v>5</v>
      </c>
      <c r="AF72" s="276">
        <f t="shared" si="2"/>
        <v>65</v>
      </c>
      <c r="AG72" s="276">
        <f t="shared" si="2"/>
        <v>206</v>
      </c>
      <c r="AH72" s="276">
        <f t="shared" si="2"/>
        <v>0</v>
      </c>
      <c r="AI72" s="276">
        <f t="shared" si="2"/>
        <v>485</v>
      </c>
      <c r="AJ72" s="276">
        <f t="shared" si="2"/>
        <v>272</v>
      </c>
      <c r="AK72" s="276">
        <f t="shared" si="2"/>
        <v>0</v>
      </c>
      <c r="AL72" s="276">
        <f t="shared" si="2"/>
        <v>234</v>
      </c>
      <c r="AM72" s="276">
        <f t="shared" si="2"/>
        <v>22</v>
      </c>
      <c r="AN72" s="276">
        <f t="shared" si="2"/>
        <v>53</v>
      </c>
    </row>
    <row r="73" spans="1:40" ht="16.5" customHeight="1">
      <c r="A73" s="273" t="s">
        <v>81</v>
      </c>
      <c r="B73" s="273" t="s">
        <v>51</v>
      </c>
      <c r="C73" s="276">
        <f t="shared" ref="C73:AN73" si="3">SUMIF($B2:$B67, "=Recovered", C2:C70)</f>
        <v>286</v>
      </c>
      <c r="D73" s="276">
        <f t="shared" si="3"/>
        <v>0</v>
      </c>
      <c r="E73" s="276">
        <f t="shared" si="3"/>
        <v>2</v>
      </c>
      <c r="F73" s="276">
        <f t="shared" si="3"/>
        <v>0</v>
      </c>
      <c r="G73" s="276">
        <f t="shared" si="3"/>
        <v>0</v>
      </c>
      <c r="H73" s="276">
        <f t="shared" si="3"/>
        <v>3</v>
      </c>
      <c r="I73" s="276">
        <f t="shared" si="3"/>
        <v>3</v>
      </c>
      <c r="J73" s="276">
        <f t="shared" si="3"/>
        <v>3</v>
      </c>
      <c r="K73" s="276">
        <f t="shared" si="3"/>
        <v>0</v>
      </c>
      <c r="L73" s="276">
        <f t="shared" si="3"/>
        <v>0</v>
      </c>
      <c r="M73" s="276">
        <f t="shared" si="3"/>
        <v>16</v>
      </c>
      <c r="N73" s="276">
        <f t="shared" si="3"/>
        <v>0</v>
      </c>
      <c r="O73" s="276">
        <f t="shared" si="3"/>
        <v>13</v>
      </c>
      <c r="P73" s="276">
        <f t="shared" si="3"/>
        <v>28</v>
      </c>
      <c r="Q73" s="276">
        <f t="shared" si="3"/>
        <v>2</v>
      </c>
      <c r="R73" s="276">
        <f t="shared" si="3"/>
        <v>3</v>
      </c>
      <c r="S73" s="276">
        <f t="shared" si="3"/>
        <v>0</v>
      </c>
      <c r="T73" s="276">
        <f t="shared" si="3"/>
        <v>11</v>
      </c>
      <c r="U73" s="276">
        <f t="shared" si="3"/>
        <v>50</v>
      </c>
      <c r="V73" s="276">
        <f t="shared" si="3"/>
        <v>3</v>
      </c>
      <c r="W73" s="276">
        <f t="shared" si="3"/>
        <v>0</v>
      </c>
      <c r="X73" s="276">
        <f t="shared" si="3"/>
        <v>0</v>
      </c>
      <c r="Y73" s="276">
        <f t="shared" si="3"/>
        <v>52</v>
      </c>
      <c r="Z73" s="276">
        <f t="shared" si="3"/>
        <v>0</v>
      </c>
      <c r="AA73" s="276">
        <f t="shared" si="3"/>
        <v>0</v>
      </c>
      <c r="AB73" s="276">
        <f t="shared" si="3"/>
        <v>0</v>
      </c>
      <c r="AC73" s="276">
        <f t="shared" si="3"/>
        <v>0</v>
      </c>
      <c r="AD73" s="276">
        <f t="shared" si="3"/>
        <v>2</v>
      </c>
      <c r="AE73" s="276">
        <f t="shared" si="3"/>
        <v>0</v>
      </c>
      <c r="AF73" s="276">
        <f t="shared" si="3"/>
        <v>3</v>
      </c>
      <c r="AG73" s="276">
        <f t="shared" si="3"/>
        <v>25</v>
      </c>
      <c r="AH73" s="276">
        <f t="shared" si="3"/>
        <v>0</v>
      </c>
      <c r="AI73" s="276">
        <f t="shared" si="3"/>
        <v>8</v>
      </c>
      <c r="AJ73" s="276">
        <f t="shared" si="3"/>
        <v>33</v>
      </c>
      <c r="AK73" s="276">
        <f t="shared" si="3"/>
        <v>0</v>
      </c>
      <c r="AL73" s="276">
        <f t="shared" si="3"/>
        <v>21</v>
      </c>
      <c r="AM73" s="276">
        <f t="shared" si="3"/>
        <v>2</v>
      </c>
      <c r="AN73" s="276">
        <f t="shared" si="3"/>
        <v>3</v>
      </c>
    </row>
    <row r="74" spans="1:40" ht="16.5" customHeight="1">
      <c r="A74" s="272"/>
      <c r="B74" s="273" t="s">
        <v>42</v>
      </c>
      <c r="C74" s="276">
        <f t="shared" ref="C74:AN74" si="4">SUMIF($B2:$B67, "=Deceased", C2:C70)</f>
        <v>96</v>
      </c>
      <c r="D74" s="276">
        <f t="shared" si="4"/>
        <v>0</v>
      </c>
      <c r="E74" s="276">
        <f t="shared" si="4"/>
        <v>1</v>
      </c>
      <c r="F74" s="276">
        <f t="shared" si="4"/>
        <v>0</v>
      </c>
      <c r="G74" s="276">
        <f t="shared" si="4"/>
        <v>0</v>
      </c>
      <c r="H74" s="276">
        <f t="shared" si="4"/>
        <v>1</v>
      </c>
      <c r="I74" s="276">
        <f t="shared" si="4"/>
        <v>0</v>
      </c>
      <c r="J74" s="276">
        <f t="shared" si="4"/>
        <v>0</v>
      </c>
      <c r="K74" s="276">
        <f t="shared" si="4"/>
        <v>0</v>
      </c>
      <c r="L74" s="276">
        <f t="shared" si="4"/>
        <v>0</v>
      </c>
      <c r="M74" s="276">
        <f t="shared" si="4"/>
        <v>6</v>
      </c>
      <c r="N74" s="276">
        <f t="shared" si="4"/>
        <v>0</v>
      </c>
      <c r="O74" s="276">
        <f t="shared" si="4"/>
        <v>10</v>
      </c>
      <c r="P74" s="276">
        <f t="shared" si="4"/>
        <v>0</v>
      </c>
      <c r="Q74" s="276">
        <f t="shared" si="4"/>
        <v>2</v>
      </c>
      <c r="R74" s="276">
        <f t="shared" si="4"/>
        <v>2</v>
      </c>
      <c r="S74" s="276">
        <f t="shared" si="4"/>
        <v>0</v>
      </c>
      <c r="T74" s="276">
        <f t="shared" si="4"/>
        <v>4</v>
      </c>
      <c r="U74" s="276">
        <f t="shared" si="4"/>
        <v>2</v>
      </c>
      <c r="V74" s="276">
        <f t="shared" si="4"/>
        <v>0</v>
      </c>
      <c r="W74" s="276">
        <f t="shared" si="4"/>
        <v>0</v>
      </c>
      <c r="X74" s="276">
        <f t="shared" si="4"/>
        <v>11</v>
      </c>
      <c r="Y74" s="276">
        <f t="shared" si="4"/>
        <v>32</v>
      </c>
      <c r="Z74" s="276">
        <f t="shared" si="4"/>
        <v>0</v>
      </c>
      <c r="AA74" s="276">
        <f t="shared" si="4"/>
        <v>0</v>
      </c>
      <c r="AB74" s="276">
        <f t="shared" si="4"/>
        <v>0</v>
      </c>
      <c r="AC74" s="276">
        <f t="shared" si="4"/>
        <v>0</v>
      </c>
      <c r="AD74" s="276">
        <f t="shared" si="4"/>
        <v>0</v>
      </c>
      <c r="AE74" s="276">
        <f t="shared" si="4"/>
        <v>0</v>
      </c>
      <c r="AF74" s="276">
        <f t="shared" si="4"/>
        <v>5</v>
      </c>
      <c r="AG74" s="276">
        <f t="shared" si="4"/>
        <v>1</v>
      </c>
      <c r="AH74" s="276">
        <f t="shared" si="4"/>
        <v>0</v>
      </c>
      <c r="AI74" s="276">
        <f t="shared" si="4"/>
        <v>3</v>
      </c>
      <c r="AJ74" s="276">
        <f t="shared" si="4"/>
        <v>11</v>
      </c>
      <c r="AK74" s="276">
        <f t="shared" si="4"/>
        <v>0</v>
      </c>
      <c r="AL74" s="276">
        <f t="shared" si="4"/>
        <v>2</v>
      </c>
      <c r="AM74" s="276">
        <f t="shared" si="4"/>
        <v>0</v>
      </c>
      <c r="AN74" s="276">
        <f t="shared" si="4"/>
        <v>3</v>
      </c>
    </row>
    <row r="75" spans="1:40" ht="16.5" customHeight="1">
      <c r="A75" s="272"/>
      <c r="B75" s="273"/>
      <c r="C75" s="274"/>
      <c r="D75" s="273"/>
      <c r="E75" s="275"/>
      <c r="F75" s="275"/>
      <c r="G75" s="275"/>
      <c r="H75" s="275"/>
      <c r="I75" s="275"/>
      <c r="J75" s="275"/>
      <c r="K75" s="275"/>
      <c r="L75" s="275"/>
      <c r="M75" s="275"/>
      <c r="N75" s="275"/>
      <c r="O75" s="275"/>
      <c r="P75" s="275"/>
      <c r="Q75" s="275"/>
      <c r="R75" s="275"/>
      <c r="S75" s="275"/>
      <c r="T75" s="275"/>
      <c r="U75" s="275"/>
      <c r="V75" s="275"/>
      <c r="W75" s="275"/>
      <c r="X75" s="275"/>
      <c r="Y75" s="275"/>
      <c r="Z75" s="275"/>
      <c r="AA75" s="275"/>
      <c r="AB75" s="275"/>
      <c r="AC75" s="275"/>
      <c r="AD75" s="275"/>
      <c r="AE75" s="275"/>
      <c r="AF75" s="275"/>
      <c r="AG75" s="275"/>
      <c r="AH75" s="275"/>
      <c r="AI75" s="275"/>
      <c r="AJ75" s="275"/>
      <c r="AK75" s="275"/>
      <c r="AL75" s="275"/>
      <c r="AM75" s="275"/>
      <c r="AN75" s="275"/>
    </row>
    <row r="76" spans="1:40" ht="16.5" customHeight="1">
      <c r="A76" s="272"/>
      <c r="B76" s="273"/>
      <c r="C76" s="274"/>
      <c r="D76" s="275"/>
      <c r="E76" s="275"/>
      <c r="F76" s="275"/>
      <c r="G76" s="275"/>
      <c r="H76" s="275"/>
      <c r="I76" s="275"/>
      <c r="J76" s="275"/>
      <c r="K76" s="275"/>
      <c r="L76" s="275"/>
      <c r="M76" s="275"/>
      <c r="N76" s="275"/>
      <c r="O76" s="275"/>
      <c r="P76" s="275"/>
      <c r="Q76" s="275"/>
      <c r="R76" s="275"/>
      <c r="S76" s="275"/>
      <c r="T76" s="275"/>
      <c r="U76" s="275"/>
      <c r="V76" s="275"/>
      <c r="W76" s="275"/>
      <c r="X76" s="275"/>
      <c r="Y76" s="275"/>
      <c r="Z76" s="275"/>
      <c r="AA76" s="275"/>
      <c r="AB76" s="275"/>
      <c r="AC76" s="275"/>
      <c r="AD76" s="275"/>
      <c r="AE76" s="275"/>
      <c r="AF76" s="275"/>
      <c r="AG76" s="275"/>
      <c r="AH76" s="275"/>
      <c r="AI76" s="275"/>
      <c r="AJ76" s="275"/>
      <c r="AK76" s="275"/>
      <c r="AL76" s="275"/>
      <c r="AM76" s="275"/>
      <c r="AN76" s="275"/>
    </row>
  </sheetData>
  <conditionalFormatting sqref="B1:B76">
    <cfRule type="containsText" dxfId="4" priority="1" operator="containsText" text="Confirmed">
      <formula>NOT(ISERROR(SEARCH(("Confirmed"),(B1))))</formula>
    </cfRule>
  </conditionalFormatting>
  <conditionalFormatting sqref="B1:B76">
    <cfRule type="containsText" dxfId="3" priority="2" operator="containsText" text="Recovered">
      <formula>NOT(ISERROR(SEARCH(("Recovered"),(B1))))</formula>
    </cfRule>
  </conditionalFormatting>
  <conditionalFormatting sqref="B1:B76">
    <cfRule type="containsText" dxfId="2" priority="3" operator="containsText" text="Deceased">
      <formula>NOT(ISERROR(SEARCH(("Deceased"),(B1))))</formula>
    </cfRule>
  </conditionalFormatting>
  <conditionalFormatting sqref="B50">
    <cfRule type="notContainsBlanks" dxfId="1" priority="4">
      <formula>LEN(TRIM(B50))&gt;0</formula>
    </cfRule>
  </conditionalFormatting>
  <conditionalFormatting sqref="D2:AN71 D75:AN76">
    <cfRule type="cellIs" dxfId="0" priority="5" operator="lessThan">
      <formula>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R6885"/>
  <sheetViews>
    <sheetView workbookViewId="0">
      <pane ySplit="1" topLeftCell="A2" activePane="bottomLeft" state="frozen"/>
      <selection pane="bottomLeft" activeCell="B3" sqref="B3"/>
    </sheetView>
  </sheetViews>
  <sheetFormatPr defaultColWidth="14.42578125" defaultRowHeight="15.75" customHeight="1"/>
  <cols>
    <col min="1" max="1" width="21.5703125" customWidth="1"/>
    <col min="2" max="2" width="18" customWidth="1"/>
    <col min="3" max="3" width="18.5703125" customWidth="1"/>
    <col min="4" max="4" width="15.140625" customWidth="1"/>
    <col min="5" max="5" width="21.7109375" customWidth="1"/>
    <col min="6" max="6" width="13.5703125" customWidth="1"/>
    <col min="7" max="7" width="9.85546875" customWidth="1"/>
    <col min="8" max="8" width="23.42578125" customWidth="1"/>
    <col min="9" max="9" width="53" customWidth="1"/>
    <col min="10" max="10" width="15" customWidth="1"/>
    <col min="11" max="11" width="21.5703125" customWidth="1"/>
    <col min="12" max="12" width="23.140625" customWidth="1"/>
    <col min="13" max="18" width="21.5703125" customWidth="1"/>
  </cols>
  <sheetData>
    <row r="1" spans="1:18" ht="15" customHeight="1">
      <c r="A1" s="107" t="s">
        <v>2187</v>
      </c>
      <c r="B1" s="15" t="s">
        <v>2188</v>
      </c>
      <c r="C1" s="15" t="s">
        <v>2189</v>
      </c>
      <c r="D1" s="15" t="s">
        <v>20</v>
      </c>
      <c r="E1" s="15" t="s">
        <v>19</v>
      </c>
      <c r="F1" s="15" t="s">
        <v>2190</v>
      </c>
      <c r="G1" s="15" t="s">
        <v>25</v>
      </c>
      <c r="H1" s="2" t="s">
        <v>2191</v>
      </c>
      <c r="I1" s="2" t="s">
        <v>880</v>
      </c>
      <c r="J1" s="2" t="s">
        <v>2192</v>
      </c>
      <c r="K1" s="2" t="s">
        <v>2193</v>
      </c>
      <c r="L1" s="2" t="s">
        <v>2194</v>
      </c>
      <c r="M1" s="31" t="s">
        <v>2195</v>
      </c>
      <c r="N1" s="2" t="s">
        <v>2196</v>
      </c>
    </row>
    <row r="2" spans="1:18" ht="15" hidden="1" customHeight="1">
      <c r="A2" s="105"/>
      <c r="B2" s="211">
        <v>43906.652180150464</v>
      </c>
      <c r="C2" s="212" t="s">
        <v>2197</v>
      </c>
      <c r="D2" s="212" t="s">
        <v>158</v>
      </c>
      <c r="E2" s="212" t="s">
        <v>827</v>
      </c>
      <c r="F2" s="212" t="s">
        <v>2198</v>
      </c>
      <c r="G2" s="212" t="s">
        <v>2199</v>
      </c>
      <c r="H2" s="127"/>
      <c r="I2" s="213" t="s">
        <v>160</v>
      </c>
      <c r="J2" s="214">
        <v>43906</v>
      </c>
      <c r="K2" s="215"/>
      <c r="L2" s="215"/>
      <c r="M2" s="216"/>
      <c r="N2" s="127"/>
      <c r="O2" s="127"/>
      <c r="P2" s="127"/>
      <c r="Q2" s="127"/>
      <c r="R2" s="127"/>
    </row>
    <row r="3" spans="1:18" ht="15" hidden="1" customHeight="1">
      <c r="A3" s="105"/>
      <c r="B3" s="211">
        <v>43906.665047175928</v>
      </c>
      <c r="C3" s="212" t="s">
        <v>2200</v>
      </c>
      <c r="D3" s="212" t="s">
        <v>45</v>
      </c>
      <c r="E3" s="212" t="s">
        <v>331</v>
      </c>
      <c r="F3" s="212" t="s">
        <v>2201</v>
      </c>
      <c r="G3" s="212" t="s">
        <v>2199</v>
      </c>
      <c r="H3" s="212" t="s">
        <v>682</v>
      </c>
      <c r="I3" s="213" t="s">
        <v>679</v>
      </c>
      <c r="J3" s="214">
        <v>43906</v>
      </c>
      <c r="K3" s="215"/>
      <c r="L3" s="215"/>
      <c r="M3" s="216"/>
      <c r="N3" s="127"/>
      <c r="O3" s="127"/>
      <c r="P3" s="127"/>
      <c r="Q3" s="127"/>
      <c r="R3" s="127"/>
    </row>
    <row r="4" spans="1:18" ht="15" hidden="1" customHeight="1">
      <c r="A4" s="105"/>
      <c r="B4" s="211">
        <v>43907.31057700231</v>
      </c>
      <c r="C4" s="212" t="s">
        <v>2200</v>
      </c>
      <c r="D4" s="212" t="s">
        <v>45</v>
      </c>
      <c r="E4" s="212" t="s">
        <v>43</v>
      </c>
      <c r="F4" s="212" t="s">
        <v>2201</v>
      </c>
      <c r="G4" s="212" t="s">
        <v>2199</v>
      </c>
      <c r="H4" s="212" t="s">
        <v>2202</v>
      </c>
      <c r="I4" s="212" t="s">
        <v>2203</v>
      </c>
      <c r="J4" s="214">
        <v>43906</v>
      </c>
      <c r="K4" s="215"/>
      <c r="L4" s="215"/>
      <c r="M4" s="216"/>
      <c r="N4" s="127"/>
      <c r="O4" s="127"/>
      <c r="P4" s="127"/>
      <c r="Q4" s="127"/>
      <c r="R4" s="127"/>
    </row>
    <row r="5" spans="1:18" ht="15" hidden="1" customHeight="1">
      <c r="A5" s="105"/>
      <c r="B5" s="211">
        <v>43907.460486701384</v>
      </c>
      <c r="C5" s="212" t="s">
        <v>2200</v>
      </c>
      <c r="D5" s="212" t="s">
        <v>126</v>
      </c>
      <c r="E5" s="212" t="s">
        <v>2204</v>
      </c>
      <c r="F5" s="212" t="s">
        <v>2201</v>
      </c>
      <c r="G5" s="212" t="s">
        <v>2199</v>
      </c>
      <c r="H5" s="212" t="s">
        <v>2205</v>
      </c>
      <c r="I5" s="212" t="s">
        <v>2206</v>
      </c>
      <c r="J5" s="214">
        <v>43907</v>
      </c>
      <c r="K5" s="215"/>
      <c r="L5" s="215"/>
      <c r="M5" s="216"/>
      <c r="N5" s="127"/>
      <c r="O5" s="127"/>
      <c r="P5" s="127"/>
      <c r="Q5" s="127"/>
      <c r="R5" s="127"/>
    </row>
    <row r="6" spans="1:18" ht="15" hidden="1" customHeight="1">
      <c r="A6" s="105"/>
      <c r="B6" s="211">
        <v>43907.461992129625</v>
      </c>
      <c r="C6" s="212" t="s">
        <v>9</v>
      </c>
      <c r="D6" s="212" t="s">
        <v>45</v>
      </c>
      <c r="E6" s="212" t="s">
        <v>2207</v>
      </c>
      <c r="F6" s="212" t="s">
        <v>2208</v>
      </c>
      <c r="G6" s="212" t="s">
        <v>2199</v>
      </c>
      <c r="H6" s="127"/>
      <c r="I6" s="212" t="s">
        <v>2209</v>
      </c>
      <c r="J6" s="214">
        <v>43907</v>
      </c>
      <c r="K6" s="215"/>
      <c r="L6" s="215"/>
      <c r="M6" s="216"/>
      <c r="N6" s="127"/>
      <c r="O6" s="127"/>
      <c r="P6" s="127"/>
      <c r="Q6" s="127"/>
      <c r="R6" s="127"/>
    </row>
    <row r="7" spans="1:18" ht="15" hidden="1" customHeight="1">
      <c r="A7" s="105"/>
      <c r="B7" s="211">
        <v>43907.46307917824</v>
      </c>
      <c r="C7" s="212" t="s">
        <v>2200</v>
      </c>
      <c r="D7" s="212" t="s">
        <v>126</v>
      </c>
      <c r="E7" s="212" t="s">
        <v>770</v>
      </c>
      <c r="F7" s="212" t="s">
        <v>2198</v>
      </c>
      <c r="G7" s="212" t="s">
        <v>2210</v>
      </c>
      <c r="H7" s="212" t="s">
        <v>2211</v>
      </c>
      <c r="I7" s="212" t="s">
        <v>2212</v>
      </c>
      <c r="J7" s="214">
        <v>43907</v>
      </c>
      <c r="K7" s="215"/>
      <c r="L7" s="215"/>
      <c r="M7" s="216"/>
      <c r="N7" s="127"/>
      <c r="O7" s="127"/>
      <c r="P7" s="127"/>
      <c r="Q7" s="127"/>
      <c r="R7" s="127"/>
    </row>
    <row r="8" spans="1:18" ht="15" hidden="1" customHeight="1">
      <c r="A8" s="105"/>
      <c r="B8" s="211">
        <v>43907.487812291671</v>
      </c>
      <c r="C8" s="212" t="s">
        <v>9</v>
      </c>
      <c r="D8" s="212" t="s">
        <v>45</v>
      </c>
      <c r="E8" s="127"/>
      <c r="F8" s="212" t="s">
        <v>2201</v>
      </c>
      <c r="G8" s="212" t="s">
        <v>2199</v>
      </c>
      <c r="H8" s="127"/>
      <c r="I8" s="213" t="s">
        <v>2213</v>
      </c>
      <c r="J8" s="214">
        <v>43907</v>
      </c>
      <c r="K8" s="212">
        <v>64</v>
      </c>
      <c r="L8" s="215"/>
      <c r="M8" s="216"/>
      <c r="N8" s="127"/>
      <c r="O8" s="127"/>
      <c r="P8" s="127"/>
      <c r="Q8" s="127"/>
      <c r="R8" s="127"/>
    </row>
    <row r="9" spans="1:18" ht="15" hidden="1" customHeight="1">
      <c r="A9" s="105"/>
      <c r="B9" s="211">
        <v>43907.493847476857</v>
      </c>
      <c r="C9" s="212" t="s">
        <v>2200</v>
      </c>
      <c r="D9" s="212" t="s">
        <v>236</v>
      </c>
      <c r="E9" s="212" t="s">
        <v>2214</v>
      </c>
      <c r="F9" s="212" t="s">
        <v>2198</v>
      </c>
      <c r="G9" s="212" t="s">
        <v>2215</v>
      </c>
      <c r="H9" s="127"/>
      <c r="I9" s="213" t="s">
        <v>2216</v>
      </c>
      <c r="J9" s="214">
        <v>43907</v>
      </c>
      <c r="K9" s="127"/>
      <c r="L9" s="127"/>
      <c r="M9" s="217"/>
      <c r="N9" s="127"/>
      <c r="O9" s="127"/>
      <c r="P9" s="127"/>
      <c r="Q9" s="127"/>
      <c r="R9" s="127"/>
    </row>
    <row r="10" spans="1:18" ht="15" hidden="1" customHeight="1">
      <c r="A10" s="105"/>
      <c r="B10" s="211">
        <v>43907.974769293985</v>
      </c>
      <c r="C10" s="212" t="s">
        <v>2200</v>
      </c>
      <c r="D10" s="212" t="s">
        <v>45</v>
      </c>
      <c r="E10" s="212" t="s">
        <v>331</v>
      </c>
      <c r="F10" s="212" t="s">
        <v>2198</v>
      </c>
      <c r="G10" s="212" t="s">
        <v>2199</v>
      </c>
      <c r="H10" s="212" t="s">
        <v>2217</v>
      </c>
      <c r="I10" s="213" t="s">
        <v>2218</v>
      </c>
      <c r="J10" s="214">
        <v>43907</v>
      </c>
      <c r="K10" s="127"/>
      <c r="L10" s="127"/>
      <c r="M10" s="217"/>
      <c r="N10" s="127"/>
      <c r="O10" s="127"/>
      <c r="P10" s="127"/>
      <c r="Q10" s="127"/>
      <c r="R10" s="127"/>
    </row>
    <row r="11" spans="1:18" ht="15" hidden="1" customHeight="1">
      <c r="A11" s="105"/>
      <c r="B11" s="211">
        <v>43908.363853298608</v>
      </c>
      <c r="C11" s="212" t="s">
        <v>2200</v>
      </c>
      <c r="D11" s="212" t="s">
        <v>45</v>
      </c>
      <c r="E11" s="212" t="s">
        <v>119</v>
      </c>
      <c r="F11" s="212" t="s">
        <v>2208</v>
      </c>
      <c r="G11" s="212" t="s">
        <v>2199</v>
      </c>
      <c r="H11" s="212" t="s">
        <v>2219</v>
      </c>
      <c r="I11" s="213" t="s">
        <v>799</v>
      </c>
      <c r="J11" s="214">
        <v>43908</v>
      </c>
      <c r="K11" s="127"/>
      <c r="L11" s="127"/>
      <c r="M11" s="217"/>
      <c r="N11" s="127"/>
      <c r="O11" s="127"/>
      <c r="P11" s="127"/>
      <c r="Q11" s="127"/>
      <c r="R11" s="127"/>
    </row>
    <row r="12" spans="1:18" ht="15" hidden="1" customHeight="1">
      <c r="A12" s="105"/>
      <c r="B12" s="211">
        <v>43908.373315671299</v>
      </c>
      <c r="C12" s="212" t="s">
        <v>2200</v>
      </c>
      <c r="D12" s="212" t="s">
        <v>262</v>
      </c>
      <c r="E12" s="212" t="s">
        <v>493</v>
      </c>
      <c r="F12" s="212" t="s">
        <v>2198</v>
      </c>
      <c r="G12" s="212" t="s">
        <v>2199</v>
      </c>
      <c r="H12" s="212" t="s">
        <v>2220</v>
      </c>
      <c r="I12" s="213" t="s">
        <v>801</v>
      </c>
      <c r="J12" s="214">
        <v>43908</v>
      </c>
      <c r="K12" s="127"/>
      <c r="L12" s="127"/>
      <c r="M12" s="217"/>
      <c r="N12" s="127"/>
      <c r="O12" s="127"/>
      <c r="P12" s="127"/>
      <c r="Q12" s="127"/>
      <c r="R12" s="127"/>
    </row>
    <row r="13" spans="1:18" ht="15" hidden="1" customHeight="1">
      <c r="A13" s="105"/>
      <c r="B13" s="211">
        <v>43908.494231087963</v>
      </c>
      <c r="C13" s="212" t="s">
        <v>2200</v>
      </c>
      <c r="D13" s="212" t="s">
        <v>126</v>
      </c>
      <c r="E13" s="212" t="s">
        <v>316</v>
      </c>
      <c r="F13" s="212" t="s">
        <v>2198</v>
      </c>
      <c r="G13" s="212" t="s">
        <v>2199</v>
      </c>
      <c r="H13" s="212" t="s">
        <v>2221</v>
      </c>
      <c r="I13" s="213" t="s">
        <v>2222</v>
      </c>
      <c r="J13" s="214">
        <v>43908</v>
      </c>
      <c r="K13" s="127"/>
      <c r="L13" s="127"/>
      <c r="M13" s="218" t="s">
        <v>2223</v>
      </c>
      <c r="N13" s="127"/>
      <c r="O13" s="127"/>
      <c r="P13" s="127"/>
      <c r="Q13" s="127"/>
      <c r="R13" s="127"/>
    </row>
    <row r="14" spans="1:18" ht="15" hidden="1" customHeight="1">
      <c r="A14" s="105"/>
      <c r="B14" s="211">
        <v>43908.711786388885</v>
      </c>
      <c r="C14" s="212" t="s">
        <v>2200</v>
      </c>
      <c r="D14" s="212" t="s">
        <v>117</v>
      </c>
      <c r="E14" s="212" t="s">
        <v>116</v>
      </c>
      <c r="F14" s="212" t="s">
        <v>2208</v>
      </c>
      <c r="G14" s="212" t="s">
        <v>2199</v>
      </c>
      <c r="H14" s="212" t="s">
        <v>2227</v>
      </c>
      <c r="I14" s="213" t="s">
        <v>2228</v>
      </c>
      <c r="J14" s="214">
        <v>43908</v>
      </c>
      <c r="K14" s="212">
        <v>44</v>
      </c>
      <c r="L14" s="212">
        <v>153</v>
      </c>
      <c r="M14" s="217"/>
      <c r="N14" s="127"/>
      <c r="O14" s="127"/>
      <c r="P14" s="127"/>
      <c r="Q14" s="127"/>
      <c r="R14" s="127"/>
    </row>
    <row r="15" spans="1:18" ht="15" hidden="1" customHeight="1">
      <c r="A15" s="105"/>
      <c r="B15" s="211">
        <v>43908.779224872684</v>
      </c>
      <c r="C15" s="212" t="s">
        <v>2200</v>
      </c>
      <c r="D15" s="212" t="s">
        <v>126</v>
      </c>
      <c r="E15" s="212" t="s">
        <v>2229</v>
      </c>
      <c r="F15" s="212" t="s">
        <v>2198</v>
      </c>
      <c r="G15" s="212" t="s">
        <v>2199</v>
      </c>
      <c r="H15" s="212" t="s">
        <v>1369</v>
      </c>
      <c r="I15" s="213" t="s">
        <v>2230</v>
      </c>
      <c r="J15" s="214">
        <v>43907</v>
      </c>
      <c r="K15" s="127"/>
      <c r="L15" s="127"/>
      <c r="M15" s="219" t="s">
        <v>2231</v>
      </c>
      <c r="N15" s="127"/>
      <c r="O15" s="127"/>
      <c r="P15" s="127"/>
      <c r="Q15" s="127"/>
      <c r="R15" s="127"/>
    </row>
    <row r="16" spans="1:18" ht="15" hidden="1" customHeight="1">
      <c r="A16" s="105"/>
      <c r="B16" s="211">
        <v>43908.845209791667</v>
      </c>
      <c r="C16" s="212" t="s">
        <v>2200</v>
      </c>
      <c r="D16" s="212" t="s">
        <v>45</v>
      </c>
      <c r="E16" s="212" t="s">
        <v>119</v>
      </c>
      <c r="F16" s="212" t="s">
        <v>2198</v>
      </c>
      <c r="G16" s="212" t="s">
        <v>2199</v>
      </c>
      <c r="H16" s="212" t="s">
        <v>2232</v>
      </c>
      <c r="I16" s="213" t="s">
        <v>2233</v>
      </c>
      <c r="J16" s="214">
        <v>43908</v>
      </c>
      <c r="K16" s="127"/>
      <c r="L16" s="127"/>
      <c r="M16" s="217"/>
      <c r="N16" s="127"/>
      <c r="O16" s="127"/>
      <c r="P16" s="127"/>
      <c r="Q16" s="127"/>
      <c r="R16" s="127"/>
    </row>
    <row r="17" spans="1:18" ht="15" hidden="1" customHeight="1">
      <c r="A17" s="105"/>
      <c r="B17" s="211">
        <v>43908.895770532406</v>
      </c>
      <c r="C17" s="212" t="s">
        <v>2200</v>
      </c>
      <c r="D17" s="212" t="s">
        <v>45</v>
      </c>
      <c r="E17" s="212" t="s">
        <v>847</v>
      </c>
      <c r="F17" s="212" t="s">
        <v>2198</v>
      </c>
      <c r="G17" s="212" t="s">
        <v>2199</v>
      </c>
      <c r="H17" s="127"/>
      <c r="I17" s="212" t="s">
        <v>2234</v>
      </c>
      <c r="J17" s="214">
        <v>43908</v>
      </c>
      <c r="K17" s="212">
        <v>50</v>
      </c>
      <c r="L17" s="127"/>
      <c r="M17" s="217"/>
      <c r="N17" s="127"/>
      <c r="O17" s="127"/>
      <c r="P17" s="127"/>
      <c r="Q17" s="127"/>
      <c r="R17" s="127"/>
    </row>
    <row r="18" spans="1:18" ht="15" hidden="1" customHeight="1">
      <c r="A18" s="105"/>
      <c r="B18" s="220">
        <v>43909.056174675927</v>
      </c>
      <c r="C18" s="221" t="s">
        <v>2200</v>
      </c>
      <c r="D18" s="221" t="s">
        <v>95</v>
      </c>
      <c r="E18" s="221" t="s">
        <v>2235</v>
      </c>
      <c r="F18" s="221" t="s">
        <v>2201</v>
      </c>
      <c r="G18" s="221" t="s">
        <v>2199</v>
      </c>
      <c r="H18" s="221" t="s">
        <v>2236</v>
      </c>
      <c r="I18" s="222" t="s">
        <v>917</v>
      </c>
      <c r="J18" s="223">
        <v>43908</v>
      </c>
      <c r="K18" s="221">
        <v>38</v>
      </c>
      <c r="L18" s="224"/>
      <c r="M18" s="225" t="s">
        <v>2237</v>
      </c>
      <c r="N18" s="224"/>
      <c r="O18" s="224"/>
      <c r="P18" s="224"/>
      <c r="Q18" s="224"/>
      <c r="R18" s="224"/>
    </row>
    <row r="19" spans="1:18" ht="15" hidden="1" customHeight="1">
      <c r="A19" s="105"/>
      <c r="B19" s="211">
        <v>43909.424184490737</v>
      </c>
      <c r="C19" s="212" t="s">
        <v>2200</v>
      </c>
      <c r="D19" s="212" t="s">
        <v>45</v>
      </c>
      <c r="E19" s="212" t="s">
        <v>43</v>
      </c>
      <c r="F19" s="212" t="s">
        <v>2201</v>
      </c>
      <c r="G19" s="212" t="s">
        <v>2199</v>
      </c>
      <c r="H19" s="127"/>
      <c r="I19" s="213" t="s">
        <v>2239</v>
      </c>
      <c r="J19" s="214">
        <v>43909</v>
      </c>
      <c r="K19" s="127"/>
      <c r="L19" s="212">
        <v>172</v>
      </c>
      <c r="M19" s="217"/>
      <c r="N19" s="127"/>
      <c r="O19" s="127"/>
      <c r="P19" s="127"/>
      <c r="Q19" s="127"/>
      <c r="R19" s="127"/>
    </row>
    <row r="20" spans="1:18" ht="15" hidden="1" customHeight="1">
      <c r="A20" s="105"/>
      <c r="B20" s="211">
        <v>43909.42423819445</v>
      </c>
      <c r="C20" s="212" t="s">
        <v>2200</v>
      </c>
      <c r="D20" s="212" t="s">
        <v>45</v>
      </c>
      <c r="E20" s="212" t="s">
        <v>43</v>
      </c>
      <c r="F20" s="212" t="s">
        <v>2201</v>
      </c>
      <c r="G20" s="212" t="s">
        <v>2199</v>
      </c>
      <c r="H20" s="127"/>
      <c r="I20" s="213" t="s">
        <v>2239</v>
      </c>
      <c r="J20" s="214">
        <v>43909</v>
      </c>
      <c r="K20" s="127"/>
      <c r="L20" s="212">
        <v>172</v>
      </c>
      <c r="M20" s="217"/>
      <c r="N20" s="127"/>
      <c r="O20" s="127"/>
      <c r="P20" s="127"/>
      <c r="Q20" s="127"/>
      <c r="R20" s="127"/>
    </row>
    <row r="21" spans="1:18" ht="15" hidden="1" customHeight="1">
      <c r="A21" s="105"/>
      <c r="B21" s="211">
        <v>43909.424555798614</v>
      </c>
      <c r="C21" s="212" t="s">
        <v>2200</v>
      </c>
      <c r="D21" s="212" t="s">
        <v>45</v>
      </c>
      <c r="E21" s="212" t="s">
        <v>43</v>
      </c>
      <c r="F21" s="212" t="s">
        <v>2201</v>
      </c>
      <c r="G21" s="212" t="s">
        <v>2199</v>
      </c>
      <c r="H21" s="127"/>
      <c r="I21" s="213" t="s">
        <v>2239</v>
      </c>
      <c r="J21" s="214">
        <v>43909</v>
      </c>
      <c r="K21" s="127"/>
      <c r="L21" s="212">
        <v>173</v>
      </c>
      <c r="M21" s="217"/>
      <c r="N21" s="127"/>
      <c r="O21" s="127"/>
      <c r="P21" s="127"/>
      <c r="Q21" s="127"/>
      <c r="R21" s="127"/>
    </row>
    <row r="22" spans="1:18" ht="15" hidden="1" customHeight="1">
      <c r="A22" s="105"/>
      <c r="B22" s="211">
        <v>43909.432026365743</v>
      </c>
      <c r="C22" s="212" t="s">
        <v>2200</v>
      </c>
      <c r="D22" s="212" t="s">
        <v>45</v>
      </c>
      <c r="E22" s="212" t="s">
        <v>43</v>
      </c>
      <c r="F22" s="212" t="s">
        <v>2201</v>
      </c>
      <c r="G22" s="212" t="s">
        <v>2199</v>
      </c>
      <c r="H22" s="212" t="s">
        <v>2241</v>
      </c>
      <c r="I22" s="213" t="s">
        <v>2242</v>
      </c>
      <c r="J22" s="214">
        <v>43909</v>
      </c>
      <c r="K22" s="127"/>
      <c r="L22" s="127"/>
      <c r="M22" s="218" t="s">
        <v>2241</v>
      </c>
      <c r="N22" s="127"/>
      <c r="O22" s="127"/>
      <c r="P22" s="127"/>
      <c r="Q22" s="127"/>
      <c r="R22" s="127"/>
    </row>
    <row r="23" spans="1:18" ht="15" hidden="1" customHeight="1">
      <c r="A23" s="105"/>
      <c r="B23" s="211">
        <v>43909.465845949075</v>
      </c>
      <c r="C23" s="212" t="s">
        <v>2200</v>
      </c>
      <c r="D23" s="212" t="s">
        <v>236</v>
      </c>
      <c r="E23" s="127"/>
      <c r="F23" s="212" t="s">
        <v>2198</v>
      </c>
      <c r="G23" s="212" t="s">
        <v>2199</v>
      </c>
      <c r="H23" s="127"/>
      <c r="I23" s="213" t="s">
        <v>2243</v>
      </c>
      <c r="J23" s="214">
        <v>43909</v>
      </c>
      <c r="K23" s="127"/>
      <c r="L23" s="212">
        <v>176</v>
      </c>
      <c r="M23" s="217"/>
      <c r="N23" s="127"/>
      <c r="O23" s="127"/>
      <c r="P23" s="127"/>
      <c r="Q23" s="127"/>
      <c r="R23" s="127"/>
    </row>
    <row r="24" spans="1:18" ht="15" hidden="1" customHeight="1">
      <c r="A24" s="105"/>
      <c r="B24" s="211">
        <v>43909.511171319449</v>
      </c>
      <c r="C24" s="212" t="s">
        <v>2200</v>
      </c>
      <c r="D24" s="212" t="s">
        <v>126</v>
      </c>
      <c r="E24" s="212" t="s">
        <v>770</v>
      </c>
      <c r="F24" s="212" t="s">
        <v>2208</v>
      </c>
      <c r="G24" s="212" t="s">
        <v>2199</v>
      </c>
      <c r="H24" s="212" t="s">
        <v>2245</v>
      </c>
      <c r="I24" s="213" t="s">
        <v>2243</v>
      </c>
      <c r="J24" s="214">
        <v>43909</v>
      </c>
      <c r="K24" s="127"/>
      <c r="L24" s="212">
        <v>178</v>
      </c>
      <c r="M24" s="217"/>
      <c r="N24" s="127"/>
      <c r="O24" s="127"/>
      <c r="P24" s="127"/>
      <c r="Q24" s="127"/>
      <c r="R24" s="127"/>
    </row>
    <row r="25" spans="1:18" ht="15" hidden="1" customHeight="1">
      <c r="A25" s="105"/>
      <c r="B25" s="211">
        <v>43909.566259166662</v>
      </c>
      <c r="C25" s="212" t="s">
        <v>2200</v>
      </c>
      <c r="D25" s="212" t="s">
        <v>45</v>
      </c>
      <c r="E25" s="212" t="s">
        <v>43</v>
      </c>
      <c r="F25" s="212" t="s">
        <v>2198</v>
      </c>
      <c r="G25" s="212" t="s">
        <v>2199</v>
      </c>
      <c r="H25" s="212" t="s">
        <v>2246</v>
      </c>
      <c r="I25" s="213" t="s">
        <v>2247</v>
      </c>
      <c r="J25" s="214">
        <v>43909</v>
      </c>
      <c r="K25" s="127"/>
      <c r="L25" s="212">
        <v>181</v>
      </c>
      <c r="M25" s="217"/>
      <c r="N25" s="127"/>
      <c r="O25" s="127"/>
      <c r="P25" s="127"/>
      <c r="Q25" s="127"/>
      <c r="R25" s="127"/>
    </row>
    <row r="26" spans="1:18" ht="15" hidden="1" customHeight="1">
      <c r="A26" s="105"/>
      <c r="B26" s="211">
        <v>43909.566633148148</v>
      </c>
      <c r="C26" s="212" t="s">
        <v>2200</v>
      </c>
      <c r="D26" s="212" t="s">
        <v>45</v>
      </c>
      <c r="E26" s="212" t="s">
        <v>43</v>
      </c>
      <c r="F26" s="212" t="s">
        <v>2198</v>
      </c>
      <c r="G26" s="127"/>
      <c r="H26" s="212" t="s">
        <v>2248</v>
      </c>
      <c r="I26" s="213" t="s">
        <v>2247</v>
      </c>
      <c r="J26" s="214">
        <v>43909</v>
      </c>
      <c r="K26" s="127"/>
      <c r="L26" s="212">
        <v>182</v>
      </c>
      <c r="M26" s="217"/>
      <c r="N26" s="127"/>
      <c r="O26" s="127"/>
      <c r="P26" s="127"/>
      <c r="Q26" s="127"/>
      <c r="R26" s="127"/>
    </row>
    <row r="27" spans="1:18" ht="15" hidden="1" customHeight="1">
      <c r="A27" s="105"/>
      <c r="B27" s="211">
        <v>43909.620030115737</v>
      </c>
      <c r="C27" s="212" t="s">
        <v>2200</v>
      </c>
      <c r="D27" s="212" t="s">
        <v>330</v>
      </c>
      <c r="E27" s="212" t="s">
        <v>330</v>
      </c>
      <c r="F27" s="212" t="s">
        <v>2201</v>
      </c>
      <c r="G27" s="212" t="s">
        <v>2199</v>
      </c>
      <c r="H27" s="212" t="s">
        <v>2249</v>
      </c>
      <c r="I27" s="213" t="s">
        <v>2250</v>
      </c>
      <c r="J27" s="214">
        <v>43908</v>
      </c>
      <c r="K27" s="212">
        <v>23</v>
      </c>
      <c r="L27" s="127"/>
      <c r="M27" s="218" t="s">
        <v>2252</v>
      </c>
      <c r="N27" s="127"/>
      <c r="O27" s="127"/>
      <c r="P27" s="127"/>
      <c r="Q27" s="127"/>
      <c r="R27" s="127"/>
    </row>
    <row r="28" spans="1:18" ht="15" hidden="1" customHeight="1">
      <c r="A28" s="105"/>
      <c r="B28" s="226">
        <v>43909.678966053238</v>
      </c>
      <c r="C28" s="227" t="s">
        <v>2200</v>
      </c>
      <c r="D28" s="227" t="s">
        <v>95</v>
      </c>
      <c r="E28" s="227" t="s">
        <v>95</v>
      </c>
      <c r="F28" s="227" t="s">
        <v>2208</v>
      </c>
      <c r="G28" s="227" t="s">
        <v>2199</v>
      </c>
      <c r="H28" s="227" t="s">
        <v>2253</v>
      </c>
      <c r="I28" s="227" t="s">
        <v>2254</v>
      </c>
      <c r="J28" s="228">
        <v>43909</v>
      </c>
      <c r="K28" s="229"/>
      <c r="L28" s="229"/>
      <c r="M28" s="230"/>
      <c r="N28" s="229"/>
      <c r="O28" s="229"/>
      <c r="P28" s="229"/>
      <c r="Q28" s="229"/>
      <c r="R28" s="229"/>
    </row>
    <row r="29" spans="1:18" ht="15" hidden="1" customHeight="1">
      <c r="A29" s="105"/>
      <c r="B29" s="231">
        <v>43909.936899479166</v>
      </c>
      <c r="C29" s="123" t="s">
        <v>2200</v>
      </c>
      <c r="D29" s="123" t="s">
        <v>126</v>
      </c>
      <c r="E29" s="125"/>
      <c r="F29" s="123" t="s">
        <v>2198</v>
      </c>
      <c r="G29" s="123" t="s">
        <v>2210</v>
      </c>
      <c r="H29" s="123" t="s">
        <v>2255</v>
      </c>
      <c r="I29" s="232" t="s">
        <v>2256</v>
      </c>
      <c r="J29" s="233">
        <v>43909</v>
      </c>
      <c r="K29" s="125"/>
      <c r="L29" s="125"/>
      <c r="M29" s="234" t="s">
        <v>2257</v>
      </c>
      <c r="N29" s="125"/>
      <c r="O29" s="125"/>
      <c r="P29" s="125"/>
      <c r="Q29" s="125"/>
      <c r="R29" s="125"/>
    </row>
    <row r="30" spans="1:18" ht="15" hidden="1" customHeight="1">
      <c r="A30" s="105"/>
      <c r="B30" s="231">
        <v>43909.952754652782</v>
      </c>
      <c r="C30" s="123" t="s">
        <v>2200</v>
      </c>
      <c r="D30" s="123" t="s">
        <v>95</v>
      </c>
      <c r="E30" s="123" t="s">
        <v>95</v>
      </c>
      <c r="F30" s="123" t="s">
        <v>2198</v>
      </c>
      <c r="G30" s="123" t="s">
        <v>2210</v>
      </c>
      <c r="H30" s="125"/>
      <c r="I30" s="232" t="s">
        <v>1028</v>
      </c>
      <c r="J30" s="233">
        <v>43909</v>
      </c>
      <c r="K30" s="125"/>
      <c r="L30" s="125"/>
      <c r="M30" s="235"/>
      <c r="N30" s="125"/>
      <c r="O30" s="125"/>
      <c r="P30" s="125"/>
      <c r="Q30" s="125"/>
      <c r="R30" s="125"/>
    </row>
    <row r="31" spans="1:18" ht="15" hidden="1" customHeight="1">
      <c r="A31" s="105"/>
      <c r="B31" s="231">
        <v>43909.952655555557</v>
      </c>
      <c r="C31" s="123" t="s">
        <v>2200</v>
      </c>
      <c r="D31" s="123" t="s">
        <v>95</v>
      </c>
      <c r="E31" s="123" t="s">
        <v>95</v>
      </c>
      <c r="F31" s="123" t="s">
        <v>2198</v>
      </c>
      <c r="G31" s="123" t="s">
        <v>2210</v>
      </c>
      <c r="H31" s="125"/>
      <c r="I31" s="232" t="s">
        <v>2258</v>
      </c>
      <c r="J31" s="233">
        <v>43909</v>
      </c>
      <c r="K31" s="125"/>
      <c r="L31" s="125"/>
      <c r="M31" s="235"/>
      <c r="N31" s="125"/>
      <c r="O31" s="125"/>
      <c r="P31" s="125"/>
      <c r="Q31" s="125"/>
      <c r="R31" s="125"/>
    </row>
    <row r="32" spans="1:18" ht="15" hidden="1" customHeight="1">
      <c r="A32" s="105"/>
      <c r="B32" s="231">
        <v>43909.958637268515</v>
      </c>
      <c r="C32" s="123" t="s">
        <v>2200</v>
      </c>
      <c r="D32" s="123" t="s">
        <v>101</v>
      </c>
      <c r="E32" s="123" t="s">
        <v>31</v>
      </c>
      <c r="F32" s="123" t="s">
        <v>2198</v>
      </c>
      <c r="G32" s="123" t="s">
        <v>2199</v>
      </c>
      <c r="H32" s="123" t="s">
        <v>2259</v>
      </c>
      <c r="I32" s="232" t="s">
        <v>2260</v>
      </c>
      <c r="J32" s="233">
        <v>43909</v>
      </c>
      <c r="K32" s="125"/>
      <c r="L32" s="125"/>
      <c r="M32" s="234" t="s">
        <v>2261</v>
      </c>
      <c r="N32" s="125"/>
      <c r="O32" s="125"/>
      <c r="P32" s="125"/>
      <c r="Q32" s="125"/>
      <c r="R32" s="125"/>
    </row>
    <row r="33" spans="1:18" ht="15" hidden="1" customHeight="1">
      <c r="A33" s="105"/>
      <c r="B33" s="236">
        <v>43909.960654803246</v>
      </c>
      <c r="C33" s="2" t="s">
        <v>2200</v>
      </c>
      <c r="D33" s="2" t="s">
        <v>117</v>
      </c>
      <c r="E33" s="2" t="s">
        <v>116</v>
      </c>
      <c r="F33" s="2" t="s">
        <v>2198</v>
      </c>
      <c r="G33" s="2" t="s">
        <v>2210</v>
      </c>
      <c r="I33" s="34" t="s">
        <v>2262</v>
      </c>
      <c r="J33" s="237">
        <v>43909</v>
      </c>
      <c r="M33" s="46"/>
    </row>
    <row r="34" spans="1:18" ht="15" hidden="1" customHeight="1">
      <c r="A34" s="105"/>
      <c r="B34" s="231">
        <v>43909.961616608794</v>
      </c>
      <c r="C34" s="123" t="s">
        <v>2200</v>
      </c>
      <c r="D34" s="123" t="s">
        <v>101</v>
      </c>
      <c r="E34" s="123" t="s">
        <v>31</v>
      </c>
      <c r="F34" s="123" t="s">
        <v>2198</v>
      </c>
      <c r="G34" s="123" t="s">
        <v>2199</v>
      </c>
      <c r="H34" s="123" t="s">
        <v>2263</v>
      </c>
      <c r="I34" s="232" t="s">
        <v>2260</v>
      </c>
      <c r="J34" s="233">
        <v>43909</v>
      </c>
      <c r="K34" s="125"/>
      <c r="L34" s="125"/>
      <c r="M34" s="234" t="s">
        <v>2264</v>
      </c>
      <c r="N34" s="125"/>
      <c r="O34" s="125"/>
      <c r="P34" s="125"/>
      <c r="Q34" s="125"/>
      <c r="R34" s="125"/>
    </row>
    <row r="35" spans="1:18" ht="15" hidden="1" customHeight="1">
      <c r="A35" s="105"/>
      <c r="B35" s="231">
        <v>43909.963335925924</v>
      </c>
      <c r="C35" s="123" t="s">
        <v>2200</v>
      </c>
      <c r="D35" s="123" t="s">
        <v>101</v>
      </c>
      <c r="E35" s="123" t="s">
        <v>31</v>
      </c>
      <c r="F35" s="123" t="s">
        <v>2198</v>
      </c>
      <c r="G35" s="123" t="s">
        <v>2199</v>
      </c>
      <c r="H35" s="123" t="s">
        <v>2265</v>
      </c>
      <c r="I35" s="232" t="s">
        <v>2260</v>
      </c>
      <c r="J35" s="233">
        <v>43909</v>
      </c>
      <c r="K35" s="125"/>
      <c r="L35" s="125"/>
      <c r="M35" s="234" t="s">
        <v>2266</v>
      </c>
      <c r="N35" s="125"/>
      <c r="O35" s="125"/>
      <c r="P35" s="125"/>
      <c r="Q35" s="125"/>
      <c r="R35" s="125"/>
    </row>
    <row r="36" spans="1:18" ht="15" hidden="1" customHeight="1">
      <c r="A36" s="105"/>
      <c r="B36" s="236">
        <v>43909.966511388891</v>
      </c>
      <c r="C36" s="2" t="s">
        <v>2200</v>
      </c>
      <c r="D36" s="2" t="s">
        <v>134</v>
      </c>
      <c r="E36" s="2" t="s">
        <v>2267</v>
      </c>
      <c r="F36" s="2" t="s">
        <v>2201</v>
      </c>
      <c r="G36" s="2" t="s">
        <v>2199</v>
      </c>
      <c r="H36" s="2" t="s">
        <v>2268</v>
      </c>
      <c r="I36" s="2" t="s">
        <v>2269</v>
      </c>
      <c r="J36" s="237">
        <v>43909</v>
      </c>
      <c r="M36" s="46"/>
    </row>
    <row r="37" spans="1:18" ht="15" hidden="1" customHeight="1">
      <c r="A37" s="105"/>
      <c r="B37" s="231">
        <v>43909.997308703707</v>
      </c>
      <c r="C37" s="123" t="s">
        <v>2200</v>
      </c>
      <c r="D37" s="123" t="s">
        <v>109</v>
      </c>
      <c r="E37" s="123" t="s">
        <v>2270</v>
      </c>
      <c r="F37" s="123" t="s">
        <v>2271</v>
      </c>
      <c r="G37" s="123" t="s">
        <v>2199</v>
      </c>
      <c r="H37" s="123" t="s">
        <v>2272</v>
      </c>
      <c r="I37" s="232" t="s">
        <v>2273</v>
      </c>
      <c r="J37" s="233">
        <v>43909</v>
      </c>
      <c r="K37" s="125"/>
      <c r="L37" s="125"/>
      <c r="M37" s="235"/>
      <c r="N37" s="125"/>
      <c r="O37" s="125"/>
      <c r="P37" s="125"/>
      <c r="Q37" s="125"/>
      <c r="R37" s="125"/>
    </row>
    <row r="38" spans="1:18" ht="15" hidden="1" customHeight="1">
      <c r="A38" s="105"/>
      <c r="B38" s="231">
        <v>43910.033492418981</v>
      </c>
      <c r="C38" s="123" t="s">
        <v>2200</v>
      </c>
      <c r="D38" s="123" t="s">
        <v>182</v>
      </c>
      <c r="E38" s="123" t="s">
        <v>986</v>
      </c>
      <c r="F38" s="123" t="s">
        <v>2208</v>
      </c>
      <c r="G38" s="123" t="s">
        <v>2199</v>
      </c>
      <c r="H38" s="125"/>
      <c r="I38" s="123" t="s">
        <v>2274</v>
      </c>
      <c r="J38" s="233">
        <v>43909</v>
      </c>
      <c r="K38" s="123">
        <v>32</v>
      </c>
      <c r="L38" s="123">
        <v>184</v>
      </c>
      <c r="M38" s="234" t="s">
        <v>2275</v>
      </c>
      <c r="N38" s="125"/>
      <c r="O38" s="125"/>
      <c r="P38" s="125"/>
      <c r="Q38" s="125"/>
      <c r="R38" s="125"/>
    </row>
    <row r="39" spans="1:18" ht="15" hidden="1" customHeight="1">
      <c r="A39" s="105"/>
      <c r="B39" s="231">
        <v>43910.079085740741</v>
      </c>
      <c r="C39" s="123" t="s">
        <v>2200</v>
      </c>
      <c r="D39" s="123" t="s">
        <v>45</v>
      </c>
      <c r="E39" s="123" t="s">
        <v>43</v>
      </c>
      <c r="F39" s="123" t="s">
        <v>2201</v>
      </c>
      <c r="G39" s="123" t="s">
        <v>2210</v>
      </c>
      <c r="H39" s="123" t="s">
        <v>2276</v>
      </c>
      <c r="I39" s="232" t="s">
        <v>2277</v>
      </c>
      <c r="J39" s="233">
        <v>43909</v>
      </c>
      <c r="K39" s="123">
        <v>49</v>
      </c>
      <c r="L39" s="123">
        <v>174</v>
      </c>
      <c r="M39" s="234" t="s">
        <v>2278</v>
      </c>
      <c r="N39" s="125"/>
      <c r="O39" s="125"/>
      <c r="P39" s="125"/>
      <c r="Q39" s="125"/>
      <c r="R39" s="125"/>
    </row>
    <row r="40" spans="1:18" ht="15" hidden="1" customHeight="1">
      <c r="A40" s="105"/>
      <c r="B40" s="231">
        <v>43910.082703680557</v>
      </c>
      <c r="C40" s="123" t="s">
        <v>2200</v>
      </c>
      <c r="D40" s="123" t="s">
        <v>45</v>
      </c>
      <c r="E40" s="123" t="s">
        <v>43</v>
      </c>
      <c r="F40" s="123" t="s">
        <v>2208</v>
      </c>
      <c r="G40" s="123" t="s">
        <v>2210</v>
      </c>
      <c r="H40" s="123" t="s">
        <v>2279</v>
      </c>
      <c r="I40" s="232" t="s">
        <v>2280</v>
      </c>
      <c r="J40" s="233">
        <v>43909</v>
      </c>
      <c r="K40" s="125"/>
      <c r="L40" s="123">
        <v>95</v>
      </c>
      <c r="M40" s="234" t="s">
        <v>2281</v>
      </c>
      <c r="N40" s="125"/>
      <c r="O40" s="125"/>
      <c r="P40" s="125"/>
      <c r="Q40" s="125"/>
      <c r="R40" s="125"/>
    </row>
    <row r="41" spans="1:18" ht="15" hidden="1" customHeight="1">
      <c r="A41" s="105"/>
      <c r="B41" s="231">
        <v>43910.417555462962</v>
      </c>
      <c r="C41" s="123" t="s">
        <v>2200</v>
      </c>
      <c r="D41" s="123" t="s">
        <v>262</v>
      </c>
      <c r="E41" s="125"/>
      <c r="F41" s="123" t="s">
        <v>2208</v>
      </c>
      <c r="G41" s="123" t="s">
        <v>2199</v>
      </c>
      <c r="H41" s="123" t="s">
        <v>2282</v>
      </c>
      <c r="I41" s="232" t="s">
        <v>2283</v>
      </c>
      <c r="J41" s="233">
        <v>43910</v>
      </c>
      <c r="K41" s="125"/>
      <c r="L41" s="123">
        <v>200</v>
      </c>
      <c r="M41" s="235"/>
      <c r="N41" s="125"/>
      <c r="O41" s="125"/>
      <c r="P41" s="125"/>
      <c r="Q41" s="125"/>
      <c r="R41" s="125"/>
    </row>
    <row r="42" spans="1:18" ht="15" hidden="1" customHeight="1">
      <c r="A42" s="105"/>
      <c r="B42" s="231">
        <v>43910.441383842597</v>
      </c>
      <c r="C42" s="123" t="s">
        <v>2200</v>
      </c>
      <c r="D42" s="123" t="s">
        <v>47</v>
      </c>
      <c r="E42" s="123" t="s">
        <v>2285</v>
      </c>
      <c r="F42" s="123" t="s">
        <v>2208</v>
      </c>
      <c r="G42" s="123" t="s">
        <v>2199</v>
      </c>
      <c r="H42" s="123" t="s">
        <v>2286</v>
      </c>
      <c r="I42" s="232" t="s">
        <v>2287</v>
      </c>
      <c r="J42" s="233">
        <v>43910</v>
      </c>
      <c r="K42" s="123">
        <v>47</v>
      </c>
      <c r="L42" s="125"/>
      <c r="M42" s="235"/>
      <c r="N42" s="125"/>
      <c r="O42" s="125"/>
      <c r="P42" s="125"/>
      <c r="Q42" s="125"/>
      <c r="R42" s="125"/>
    </row>
    <row r="43" spans="1:18" ht="15" hidden="1" customHeight="1">
      <c r="A43" s="105"/>
      <c r="B43" s="231">
        <v>43910.448642696763</v>
      </c>
      <c r="C43" s="123" t="s">
        <v>9</v>
      </c>
      <c r="D43" s="123" t="s">
        <v>109</v>
      </c>
      <c r="E43" s="125"/>
      <c r="F43" s="123" t="s">
        <v>2198</v>
      </c>
      <c r="G43" s="123" t="s">
        <v>2215</v>
      </c>
      <c r="H43" s="123" t="s">
        <v>2288</v>
      </c>
      <c r="I43" s="232" t="s">
        <v>2289</v>
      </c>
      <c r="J43" s="233">
        <v>43910</v>
      </c>
      <c r="K43" s="125"/>
      <c r="L43" s="125"/>
      <c r="M43" s="235"/>
      <c r="N43" s="125"/>
      <c r="O43" s="125"/>
      <c r="P43" s="125"/>
      <c r="Q43" s="125"/>
      <c r="R43" s="125"/>
    </row>
    <row r="44" spans="1:18" ht="15" hidden="1" customHeight="1">
      <c r="A44" s="105"/>
      <c r="B44" s="231">
        <v>43910.464543333335</v>
      </c>
      <c r="C44" s="123" t="s">
        <v>2200</v>
      </c>
      <c r="D44" s="123" t="s">
        <v>182</v>
      </c>
      <c r="E44" s="123" t="s">
        <v>1078</v>
      </c>
      <c r="F44" s="123" t="s">
        <v>2201</v>
      </c>
      <c r="G44" s="123" t="s">
        <v>2199</v>
      </c>
      <c r="H44" s="125"/>
      <c r="I44" s="232" t="s">
        <v>1080</v>
      </c>
      <c r="J44" s="233">
        <v>43910</v>
      </c>
      <c r="K44" s="123">
        <v>22</v>
      </c>
      <c r="L44" s="125"/>
      <c r="M44" s="235"/>
      <c r="N44" s="125"/>
      <c r="O44" s="125"/>
      <c r="P44" s="125"/>
      <c r="Q44" s="125"/>
      <c r="R44" s="125"/>
    </row>
    <row r="45" spans="1:18" ht="15" hidden="1" customHeight="1">
      <c r="A45" s="105"/>
      <c r="B45" s="231">
        <v>43910.723083009259</v>
      </c>
      <c r="C45" s="123" t="s">
        <v>2200</v>
      </c>
      <c r="D45" s="123" t="s">
        <v>182</v>
      </c>
      <c r="E45" s="125"/>
      <c r="F45" s="123" t="s">
        <v>2198</v>
      </c>
      <c r="G45" s="123" t="s">
        <v>2199</v>
      </c>
      <c r="H45" s="125"/>
      <c r="I45" s="232" t="s">
        <v>2292</v>
      </c>
      <c r="J45" s="233">
        <v>43892</v>
      </c>
      <c r="K45" s="125"/>
      <c r="L45" s="123">
        <v>220</v>
      </c>
      <c r="M45" s="235"/>
      <c r="N45" s="125"/>
      <c r="O45" s="125"/>
      <c r="P45" s="125"/>
      <c r="Q45" s="125"/>
      <c r="R45" s="125"/>
    </row>
    <row r="46" spans="1:18" ht="15" hidden="1" customHeight="1">
      <c r="A46" s="105"/>
      <c r="B46" s="231">
        <v>43910.723354629634</v>
      </c>
      <c r="C46" s="123" t="s">
        <v>2200</v>
      </c>
      <c r="D46" s="123" t="s">
        <v>182</v>
      </c>
      <c r="E46" s="125"/>
      <c r="F46" s="123" t="s">
        <v>2198</v>
      </c>
      <c r="G46" s="123" t="s">
        <v>2199</v>
      </c>
      <c r="H46" s="125"/>
      <c r="I46" s="232" t="s">
        <v>2292</v>
      </c>
      <c r="J46" s="233">
        <v>43910</v>
      </c>
      <c r="K46" s="125"/>
      <c r="L46" s="123">
        <v>221</v>
      </c>
      <c r="M46" s="235"/>
      <c r="N46" s="125"/>
      <c r="O46" s="125"/>
      <c r="P46" s="125"/>
      <c r="Q46" s="125"/>
      <c r="R46" s="125"/>
    </row>
    <row r="47" spans="1:18" ht="15" hidden="1" customHeight="1">
      <c r="A47" s="105"/>
      <c r="B47" s="231">
        <v>43910.72572858796</v>
      </c>
      <c r="C47" s="123" t="s">
        <v>2200</v>
      </c>
      <c r="D47" s="123" t="s">
        <v>330</v>
      </c>
      <c r="E47" s="123" t="s">
        <v>2293</v>
      </c>
      <c r="F47" s="123" t="s">
        <v>2271</v>
      </c>
      <c r="G47" s="123" t="s">
        <v>2199</v>
      </c>
      <c r="H47" s="123" t="s">
        <v>2294</v>
      </c>
      <c r="I47" s="232" t="s">
        <v>2295</v>
      </c>
      <c r="J47" s="233">
        <v>43910</v>
      </c>
      <c r="K47" s="125"/>
      <c r="L47" s="125"/>
      <c r="M47" s="235"/>
      <c r="N47" s="125"/>
      <c r="O47" s="125"/>
      <c r="P47" s="125"/>
      <c r="Q47" s="125"/>
      <c r="R47" s="125"/>
    </row>
    <row r="48" spans="1:18" ht="15" hidden="1" customHeight="1">
      <c r="A48" s="105"/>
      <c r="B48" s="231">
        <v>43911.04465142361</v>
      </c>
      <c r="C48" s="123" t="s">
        <v>2200</v>
      </c>
      <c r="D48" s="123" t="s">
        <v>47</v>
      </c>
      <c r="E48" s="123" t="s">
        <v>271</v>
      </c>
      <c r="F48" s="123" t="s">
        <v>2208</v>
      </c>
      <c r="G48" s="123" t="s">
        <v>2199</v>
      </c>
      <c r="H48" s="123" t="s">
        <v>2296</v>
      </c>
      <c r="I48" s="123" t="s">
        <v>2297</v>
      </c>
      <c r="J48" s="233">
        <v>43910</v>
      </c>
      <c r="K48" s="125"/>
      <c r="L48" s="2">
        <v>245</v>
      </c>
      <c r="M48" s="31" t="s">
        <v>2298</v>
      </c>
    </row>
    <row r="49" spans="1:18" ht="15" hidden="1" customHeight="1">
      <c r="A49" s="105"/>
      <c r="B49" s="236">
        <v>43911.360367060188</v>
      </c>
      <c r="C49" s="2" t="s">
        <v>2200</v>
      </c>
      <c r="D49" s="2" t="s">
        <v>233</v>
      </c>
      <c r="E49" s="2" t="s">
        <v>2299</v>
      </c>
      <c r="F49" s="2" t="s">
        <v>2198</v>
      </c>
      <c r="G49" s="2" t="s">
        <v>2199</v>
      </c>
      <c r="H49" s="2" t="s">
        <v>960</v>
      </c>
      <c r="I49" s="34" t="s">
        <v>2300</v>
      </c>
      <c r="J49" s="237">
        <v>43911</v>
      </c>
      <c r="M49" s="46"/>
    </row>
    <row r="50" spans="1:18" ht="15" hidden="1" customHeight="1">
      <c r="A50" s="105"/>
      <c r="B50" s="236">
        <v>43911.362476736111</v>
      </c>
      <c r="C50" s="2" t="s">
        <v>2200</v>
      </c>
      <c r="D50" s="2" t="s">
        <v>233</v>
      </c>
      <c r="E50" s="2" t="s">
        <v>1052</v>
      </c>
      <c r="F50" s="2" t="s">
        <v>2198</v>
      </c>
      <c r="G50" s="2" t="s">
        <v>2199</v>
      </c>
      <c r="H50" s="2" t="s">
        <v>960</v>
      </c>
      <c r="I50" s="34" t="s">
        <v>2301</v>
      </c>
      <c r="J50" s="237">
        <v>43911</v>
      </c>
      <c r="M50" s="46"/>
    </row>
    <row r="51" spans="1:18" ht="15" hidden="1" customHeight="1">
      <c r="A51" s="105"/>
      <c r="B51" s="231">
        <v>43911.431826539352</v>
      </c>
      <c r="C51" s="123" t="s">
        <v>2200</v>
      </c>
      <c r="D51" s="123" t="s">
        <v>134</v>
      </c>
      <c r="E51" s="123" t="s">
        <v>2302</v>
      </c>
      <c r="F51" s="123" t="s">
        <v>2201</v>
      </c>
      <c r="G51" s="123" t="s">
        <v>2199</v>
      </c>
      <c r="H51" s="123" t="s">
        <v>960</v>
      </c>
      <c r="I51" s="232" t="s">
        <v>2303</v>
      </c>
      <c r="J51" s="233">
        <v>43906</v>
      </c>
      <c r="K51" s="123">
        <v>20</v>
      </c>
      <c r="L51" s="125"/>
      <c r="M51" s="234" t="s">
        <v>2304</v>
      </c>
      <c r="N51" s="125"/>
      <c r="O51" s="125"/>
      <c r="P51" s="125"/>
      <c r="Q51" s="125"/>
      <c r="R51" s="125"/>
    </row>
    <row r="52" spans="1:18" ht="15" hidden="1" customHeight="1">
      <c r="A52" s="105"/>
      <c r="B52" s="231">
        <v>43911.432941030092</v>
      </c>
      <c r="C52" s="123" t="s">
        <v>2200</v>
      </c>
      <c r="D52" s="123" t="s">
        <v>134</v>
      </c>
      <c r="E52" s="123" t="s">
        <v>2302</v>
      </c>
      <c r="F52" s="123" t="s">
        <v>2208</v>
      </c>
      <c r="G52" s="123" t="s">
        <v>2199</v>
      </c>
      <c r="H52" s="123" t="s">
        <v>732</v>
      </c>
      <c r="I52" s="232" t="s">
        <v>2305</v>
      </c>
      <c r="J52" s="233">
        <v>43910</v>
      </c>
      <c r="K52" s="123">
        <v>25</v>
      </c>
      <c r="L52" s="125"/>
      <c r="M52" s="235"/>
      <c r="N52" s="125"/>
      <c r="O52" s="125"/>
      <c r="P52" s="125"/>
      <c r="Q52" s="125"/>
      <c r="R52" s="125"/>
    </row>
    <row r="53" spans="1:18" ht="15" hidden="1" customHeight="1">
      <c r="A53" s="105"/>
      <c r="B53" s="231">
        <v>43911.458954803238</v>
      </c>
      <c r="C53" s="123" t="s">
        <v>2200</v>
      </c>
      <c r="D53" s="123" t="s">
        <v>134</v>
      </c>
      <c r="E53" s="123" t="s">
        <v>2306</v>
      </c>
      <c r="F53" s="123" t="s">
        <v>2208</v>
      </c>
      <c r="G53" s="123" t="s">
        <v>2199</v>
      </c>
      <c r="H53" s="123" t="s">
        <v>2307</v>
      </c>
      <c r="I53" s="232" t="s">
        <v>2308</v>
      </c>
      <c r="J53" s="233">
        <v>43911</v>
      </c>
      <c r="K53" s="123">
        <v>35</v>
      </c>
      <c r="L53" s="125"/>
      <c r="M53" s="235"/>
      <c r="N53" s="125"/>
      <c r="O53" s="125"/>
      <c r="P53" s="125"/>
      <c r="Q53" s="125"/>
      <c r="R53" s="125"/>
    </row>
    <row r="54" spans="1:18" ht="15" hidden="1" customHeight="1">
      <c r="A54" s="105"/>
      <c r="B54" s="236">
        <v>43911.487873310187</v>
      </c>
      <c r="C54" s="2" t="s">
        <v>2200</v>
      </c>
      <c r="D54" s="2" t="s">
        <v>182</v>
      </c>
      <c r="F54" s="2" t="s">
        <v>2198</v>
      </c>
      <c r="G54" s="2" t="s">
        <v>2210</v>
      </c>
      <c r="I54" s="34" t="s">
        <v>2309</v>
      </c>
      <c r="J54" s="237">
        <v>43911</v>
      </c>
      <c r="M54" s="31" t="s">
        <v>2310</v>
      </c>
    </row>
    <row r="55" spans="1:18" ht="15" hidden="1" customHeight="1">
      <c r="A55" s="105"/>
      <c r="B55" s="231">
        <v>43911.491091828706</v>
      </c>
      <c r="C55" s="123" t="s">
        <v>2200</v>
      </c>
      <c r="D55" s="123" t="s">
        <v>262</v>
      </c>
      <c r="E55" s="125"/>
      <c r="F55" s="123" t="s">
        <v>2201</v>
      </c>
      <c r="G55" s="123" t="s">
        <v>2199</v>
      </c>
      <c r="H55" s="123" t="s">
        <v>685</v>
      </c>
      <c r="I55" s="232" t="s">
        <v>2311</v>
      </c>
      <c r="J55" s="233">
        <v>43911</v>
      </c>
      <c r="K55" s="125"/>
      <c r="L55" s="123">
        <v>259</v>
      </c>
      <c r="M55" s="235"/>
      <c r="N55" s="125"/>
      <c r="O55" s="125"/>
      <c r="P55" s="125"/>
      <c r="Q55" s="125"/>
      <c r="R55" s="125"/>
    </row>
    <row r="56" spans="1:18" ht="15" hidden="1" customHeight="1">
      <c r="A56" s="105"/>
      <c r="B56" s="231">
        <v>43911.517829756944</v>
      </c>
      <c r="C56" s="123" t="s">
        <v>2200</v>
      </c>
      <c r="D56" s="123" t="s">
        <v>117</v>
      </c>
      <c r="E56" s="123" t="s">
        <v>2314</v>
      </c>
      <c r="F56" s="123" t="s">
        <v>2271</v>
      </c>
      <c r="G56" s="123" t="s">
        <v>2210</v>
      </c>
      <c r="H56" s="125"/>
      <c r="I56" s="232" t="s">
        <v>2315</v>
      </c>
      <c r="J56" s="233">
        <v>43911</v>
      </c>
      <c r="K56" s="125"/>
      <c r="L56" s="125"/>
      <c r="M56" s="234" t="s">
        <v>2317</v>
      </c>
      <c r="N56" s="125"/>
      <c r="O56" s="125"/>
      <c r="P56" s="125"/>
      <c r="Q56" s="125"/>
      <c r="R56" s="125"/>
    </row>
    <row r="57" spans="1:18" ht="15" hidden="1" customHeight="1">
      <c r="A57" s="105"/>
      <c r="B57" s="236">
        <v>43911.557471157408</v>
      </c>
      <c r="C57" s="2" t="s">
        <v>2200</v>
      </c>
      <c r="D57" s="2" t="s">
        <v>182</v>
      </c>
      <c r="F57" s="2" t="s">
        <v>2198</v>
      </c>
      <c r="I57" s="34" t="s">
        <v>2318</v>
      </c>
      <c r="J57" s="237">
        <v>43911</v>
      </c>
      <c r="M57" s="31" t="s">
        <v>2320</v>
      </c>
    </row>
    <row r="58" spans="1:18" ht="15" hidden="1" customHeight="1">
      <c r="A58" s="125"/>
      <c r="B58" s="231">
        <v>43911.559002395836</v>
      </c>
      <c r="C58" s="123" t="s">
        <v>2200</v>
      </c>
      <c r="D58" s="123" t="s">
        <v>330</v>
      </c>
      <c r="E58" s="125"/>
      <c r="F58" s="123" t="s">
        <v>2201</v>
      </c>
      <c r="G58" s="123" t="s">
        <v>2199</v>
      </c>
      <c r="H58" s="125"/>
      <c r="I58" s="232" t="s">
        <v>2321</v>
      </c>
      <c r="J58" s="233">
        <v>43911</v>
      </c>
      <c r="K58" s="125"/>
      <c r="L58" s="125"/>
      <c r="M58" s="234" t="s">
        <v>2322</v>
      </c>
      <c r="N58" s="125"/>
      <c r="O58" s="125"/>
      <c r="P58" s="125"/>
      <c r="Q58" s="125"/>
      <c r="R58" s="125"/>
    </row>
    <row r="59" spans="1:18" ht="15" hidden="1" customHeight="1">
      <c r="A59" s="105"/>
      <c r="B59" s="231">
        <v>43911.560111620369</v>
      </c>
      <c r="C59" s="123" t="s">
        <v>2200</v>
      </c>
      <c r="D59" s="123" t="s">
        <v>117</v>
      </c>
      <c r="E59" s="123" t="s">
        <v>2323</v>
      </c>
      <c r="F59" s="123" t="s">
        <v>2201</v>
      </c>
      <c r="G59" s="123" t="s">
        <v>2199</v>
      </c>
      <c r="H59" s="123" t="s">
        <v>2324</v>
      </c>
      <c r="I59" s="232" t="s">
        <v>2321</v>
      </c>
      <c r="J59" s="233">
        <v>43911</v>
      </c>
      <c r="K59" s="125"/>
      <c r="L59" s="125"/>
      <c r="M59" s="235"/>
      <c r="N59" s="125"/>
      <c r="O59" s="125"/>
      <c r="P59" s="125"/>
      <c r="Q59" s="125"/>
      <c r="R59" s="125"/>
    </row>
    <row r="60" spans="1:18" ht="15" hidden="1" customHeight="1">
      <c r="A60" s="105"/>
      <c r="B60" s="231">
        <v>43911.56173908565</v>
      </c>
      <c r="C60" s="123" t="s">
        <v>2200</v>
      </c>
      <c r="D60" s="123" t="s">
        <v>117</v>
      </c>
      <c r="E60" s="123" t="s">
        <v>2323</v>
      </c>
      <c r="F60" s="123" t="s">
        <v>2201</v>
      </c>
      <c r="G60" s="123" t="s">
        <v>2199</v>
      </c>
      <c r="H60" s="123" t="s">
        <v>2324</v>
      </c>
      <c r="I60" s="232" t="s">
        <v>2321</v>
      </c>
      <c r="J60" s="233">
        <v>43911</v>
      </c>
      <c r="K60" s="125"/>
      <c r="L60" s="125"/>
      <c r="M60" s="235"/>
      <c r="N60" s="125"/>
      <c r="O60" s="125"/>
      <c r="P60" s="125"/>
      <c r="Q60" s="125"/>
      <c r="R60" s="125"/>
    </row>
    <row r="61" spans="1:18" ht="15" hidden="1" customHeight="1">
      <c r="A61" s="105"/>
      <c r="B61" s="236">
        <v>43911.57156837963</v>
      </c>
      <c r="C61" s="2" t="s">
        <v>2200</v>
      </c>
      <c r="D61" s="2" t="s">
        <v>182</v>
      </c>
      <c r="E61" s="2" t="s">
        <v>2325</v>
      </c>
      <c r="F61" s="2" t="s">
        <v>2198</v>
      </c>
      <c r="G61" s="2" t="s">
        <v>2199</v>
      </c>
      <c r="I61" s="34" t="s">
        <v>2326</v>
      </c>
      <c r="J61" s="237">
        <v>43911</v>
      </c>
      <c r="M61" s="31" t="s">
        <v>2327</v>
      </c>
    </row>
    <row r="62" spans="1:18" ht="15" hidden="1" customHeight="1">
      <c r="A62" s="105"/>
      <c r="B62" s="236">
        <v>43911.573154837963</v>
      </c>
      <c r="C62" s="2" t="s">
        <v>2200</v>
      </c>
      <c r="D62" s="2" t="s">
        <v>182</v>
      </c>
      <c r="F62" s="2" t="s">
        <v>2198</v>
      </c>
      <c r="G62" s="2" t="s">
        <v>2199</v>
      </c>
      <c r="I62" s="2" t="s">
        <v>2328</v>
      </c>
      <c r="J62" s="237">
        <v>43911</v>
      </c>
      <c r="M62" s="46"/>
    </row>
    <row r="63" spans="1:18" ht="15" hidden="1" customHeight="1">
      <c r="A63" s="125"/>
      <c r="B63" s="231">
        <v>43911.588303101853</v>
      </c>
      <c r="C63" s="123" t="s">
        <v>2200</v>
      </c>
      <c r="D63" s="123" t="s">
        <v>95</v>
      </c>
      <c r="E63" s="123" t="s">
        <v>1060</v>
      </c>
      <c r="F63" s="123" t="s">
        <v>2198</v>
      </c>
      <c r="G63" s="123" t="s">
        <v>2199</v>
      </c>
      <c r="H63" s="123" t="s">
        <v>2329</v>
      </c>
      <c r="I63" s="232" t="s">
        <v>2330</v>
      </c>
      <c r="J63" s="233">
        <v>43911</v>
      </c>
      <c r="K63" s="125"/>
      <c r="L63" s="125"/>
      <c r="M63" s="235"/>
      <c r="N63" s="125"/>
      <c r="O63" s="125"/>
      <c r="P63" s="125"/>
      <c r="Q63" s="125"/>
      <c r="R63" s="125"/>
    </row>
    <row r="64" spans="1:18" ht="15" hidden="1" customHeight="1">
      <c r="A64" s="105"/>
      <c r="B64" s="236">
        <v>43911.633780671298</v>
      </c>
      <c r="C64" s="2" t="s">
        <v>2200</v>
      </c>
      <c r="D64" s="2" t="s">
        <v>45</v>
      </c>
      <c r="E64" s="2" t="s">
        <v>2331</v>
      </c>
      <c r="F64" s="2" t="s">
        <v>2331</v>
      </c>
      <c r="G64" s="2" t="s">
        <v>2199</v>
      </c>
      <c r="H64" s="2" t="s">
        <v>2332</v>
      </c>
      <c r="I64" s="34" t="s">
        <v>2333</v>
      </c>
      <c r="J64" s="237">
        <v>43911</v>
      </c>
      <c r="K64" s="240" t="s">
        <v>2334</v>
      </c>
      <c r="L64" s="240" t="s">
        <v>2337</v>
      </c>
      <c r="M64" s="31" t="s">
        <v>2338</v>
      </c>
    </row>
    <row r="65" spans="1:18" ht="15" hidden="1" customHeight="1">
      <c r="A65" s="125"/>
      <c r="B65" s="231">
        <v>43911.647366597223</v>
      </c>
      <c r="C65" s="123" t="s">
        <v>2200</v>
      </c>
      <c r="D65" s="123" t="s">
        <v>262</v>
      </c>
      <c r="E65" s="123" t="s">
        <v>2339</v>
      </c>
      <c r="F65" s="123" t="s">
        <v>2201</v>
      </c>
      <c r="G65" s="123" t="s">
        <v>2199</v>
      </c>
      <c r="H65" s="123" t="s">
        <v>2340</v>
      </c>
      <c r="I65" s="232" t="s">
        <v>2341</v>
      </c>
      <c r="J65" s="233">
        <v>43911</v>
      </c>
      <c r="K65" s="125"/>
      <c r="L65" s="125"/>
      <c r="M65" s="235"/>
      <c r="N65" s="125"/>
      <c r="O65" s="125"/>
      <c r="P65" s="125"/>
      <c r="Q65" s="125"/>
      <c r="R65" s="125"/>
    </row>
    <row r="66" spans="1:18" ht="15" hidden="1" customHeight="1">
      <c r="A66" s="125"/>
      <c r="B66" s="231">
        <v>43911.713449490737</v>
      </c>
      <c r="C66" s="123" t="s">
        <v>2200</v>
      </c>
      <c r="D66" s="123" t="s">
        <v>158</v>
      </c>
      <c r="E66" s="123" t="s">
        <v>2342</v>
      </c>
      <c r="F66" s="123" t="s">
        <v>2198</v>
      </c>
      <c r="G66" s="125"/>
      <c r="H66" s="125"/>
      <c r="I66" s="232" t="s">
        <v>2343</v>
      </c>
      <c r="J66" s="233">
        <v>43911</v>
      </c>
      <c r="K66" s="125"/>
      <c r="L66" s="125"/>
      <c r="M66" s="235"/>
      <c r="N66" s="125"/>
      <c r="O66" s="125"/>
      <c r="P66" s="125"/>
      <c r="Q66" s="125"/>
      <c r="R66" s="125"/>
    </row>
    <row r="67" spans="1:18" ht="15" hidden="1" customHeight="1">
      <c r="A67" s="125"/>
      <c r="B67" s="231">
        <v>43911.714273078702</v>
      </c>
      <c r="C67" s="123" t="s">
        <v>2200</v>
      </c>
      <c r="D67" s="123" t="s">
        <v>158</v>
      </c>
      <c r="E67" s="123" t="s">
        <v>827</v>
      </c>
      <c r="F67" s="123" t="s">
        <v>2198</v>
      </c>
      <c r="G67" s="123" t="s">
        <v>2199</v>
      </c>
      <c r="H67" s="125"/>
      <c r="I67" s="123" t="s">
        <v>2345</v>
      </c>
      <c r="J67" s="233">
        <v>43911</v>
      </c>
      <c r="K67" s="125"/>
      <c r="L67" s="125"/>
      <c r="M67" s="235"/>
      <c r="N67" s="125"/>
      <c r="O67" s="125"/>
      <c r="P67" s="125"/>
      <c r="Q67" s="125"/>
      <c r="R67" s="125"/>
    </row>
    <row r="68" spans="1:18" ht="15" hidden="1" customHeight="1">
      <c r="A68" s="105"/>
      <c r="B68" s="231">
        <v>43911.752169467596</v>
      </c>
      <c r="C68" s="123" t="s">
        <v>2200</v>
      </c>
      <c r="D68" s="123" t="s">
        <v>134</v>
      </c>
      <c r="E68" s="123" t="s">
        <v>2346</v>
      </c>
      <c r="F68" s="123" t="s">
        <v>2198</v>
      </c>
      <c r="G68" s="125"/>
      <c r="H68" s="123" t="s">
        <v>2347</v>
      </c>
      <c r="I68" s="123" t="s">
        <v>2348</v>
      </c>
      <c r="J68" s="233">
        <v>43911</v>
      </c>
      <c r="K68" s="123">
        <v>30</v>
      </c>
      <c r="L68" s="125"/>
      <c r="M68" s="235"/>
      <c r="N68" s="125"/>
      <c r="O68" s="125"/>
      <c r="P68" s="125"/>
      <c r="Q68" s="125"/>
      <c r="R68" s="125"/>
    </row>
    <row r="69" spans="1:18" ht="15" hidden="1" customHeight="1">
      <c r="A69" s="105"/>
      <c r="B69" s="236">
        <v>43911.752652997689</v>
      </c>
      <c r="C69" s="2" t="s">
        <v>2200</v>
      </c>
      <c r="D69" s="2" t="s">
        <v>233</v>
      </c>
      <c r="F69" s="2" t="s">
        <v>2198</v>
      </c>
      <c r="I69" s="34" t="s">
        <v>235</v>
      </c>
      <c r="J69" s="237">
        <v>43911</v>
      </c>
      <c r="M69" s="46"/>
    </row>
    <row r="70" spans="1:18" ht="15" hidden="1" customHeight="1">
      <c r="A70" s="105"/>
      <c r="B70" s="231">
        <v>43911.782768472222</v>
      </c>
      <c r="C70" s="123" t="s">
        <v>2200</v>
      </c>
      <c r="D70" s="123" t="s">
        <v>134</v>
      </c>
      <c r="E70" s="123" t="s">
        <v>2346</v>
      </c>
      <c r="F70" s="123" t="s">
        <v>2208</v>
      </c>
      <c r="G70" s="123" t="s">
        <v>2199</v>
      </c>
      <c r="H70" s="123" t="s">
        <v>2350</v>
      </c>
      <c r="I70" s="123" t="s">
        <v>2351</v>
      </c>
      <c r="J70" s="233">
        <v>43911</v>
      </c>
      <c r="K70" s="123">
        <v>35</v>
      </c>
      <c r="L70" s="125"/>
      <c r="M70" s="234" t="s">
        <v>2352</v>
      </c>
      <c r="N70" s="125"/>
      <c r="O70" s="125"/>
      <c r="P70" s="125"/>
      <c r="Q70" s="125"/>
      <c r="R70" s="125"/>
    </row>
    <row r="71" spans="1:18" ht="15" hidden="1" customHeight="1">
      <c r="A71" s="105"/>
      <c r="B71" s="236">
        <v>43911.80701326389</v>
      </c>
      <c r="C71" s="2" t="s">
        <v>2200</v>
      </c>
      <c r="D71" s="2" t="s">
        <v>233</v>
      </c>
      <c r="F71" s="2" t="s">
        <v>2198</v>
      </c>
      <c r="G71" s="2" t="s">
        <v>2199</v>
      </c>
      <c r="I71" s="34" t="s">
        <v>2353</v>
      </c>
      <c r="J71" s="237">
        <v>43911</v>
      </c>
      <c r="M71" s="46"/>
    </row>
    <row r="72" spans="1:18" ht="15" hidden="1" customHeight="1">
      <c r="A72" s="105"/>
      <c r="B72" s="231">
        <v>43911.830114594908</v>
      </c>
      <c r="C72" s="123" t="s">
        <v>2200</v>
      </c>
      <c r="D72" s="123" t="s">
        <v>182</v>
      </c>
      <c r="E72" s="123" t="s">
        <v>2354</v>
      </c>
      <c r="F72" s="123" t="s">
        <v>2201</v>
      </c>
      <c r="G72" s="123" t="s">
        <v>2199</v>
      </c>
      <c r="H72" s="123" t="s">
        <v>2355</v>
      </c>
      <c r="I72" s="232" t="s">
        <v>1486</v>
      </c>
      <c r="J72" s="233">
        <v>43911</v>
      </c>
      <c r="K72" s="125"/>
      <c r="L72" s="125"/>
      <c r="M72" s="235"/>
      <c r="N72" s="125"/>
      <c r="O72" s="125"/>
      <c r="P72" s="125"/>
      <c r="Q72" s="125"/>
      <c r="R72" s="125"/>
    </row>
    <row r="73" spans="1:18" ht="15" hidden="1" customHeight="1">
      <c r="A73" s="105"/>
      <c r="B73" s="236">
        <v>43911.886473043982</v>
      </c>
      <c r="C73" s="2" t="s">
        <v>2200</v>
      </c>
      <c r="D73" s="2" t="s">
        <v>236</v>
      </c>
      <c r="F73" s="2" t="s">
        <v>2198</v>
      </c>
      <c r="I73" s="34" t="s">
        <v>1065</v>
      </c>
      <c r="J73" s="237">
        <v>43911</v>
      </c>
      <c r="M73" s="46"/>
    </row>
    <row r="74" spans="1:18" ht="15" hidden="1" customHeight="1">
      <c r="A74" s="105"/>
      <c r="B74" s="231">
        <v>43911.926038611113</v>
      </c>
      <c r="C74" s="123" t="s">
        <v>2200</v>
      </c>
      <c r="D74" s="123" t="s">
        <v>236</v>
      </c>
      <c r="E74" s="125"/>
      <c r="F74" s="123" t="s">
        <v>2208</v>
      </c>
      <c r="G74" s="123" t="s">
        <v>2199</v>
      </c>
      <c r="H74" s="123" t="s">
        <v>2356</v>
      </c>
      <c r="I74" s="232" t="s">
        <v>2357</v>
      </c>
      <c r="J74" s="233">
        <v>43911</v>
      </c>
      <c r="K74" s="123">
        <v>25</v>
      </c>
      <c r="L74" s="125"/>
      <c r="M74" s="235"/>
      <c r="N74" s="125"/>
      <c r="O74" s="125"/>
      <c r="P74" s="125"/>
      <c r="Q74" s="125"/>
      <c r="R74" s="125"/>
    </row>
    <row r="75" spans="1:18" ht="15" hidden="1" customHeight="1">
      <c r="A75" s="105"/>
      <c r="B75" s="231">
        <v>43911.926575613426</v>
      </c>
      <c r="C75" s="123" t="s">
        <v>2200</v>
      </c>
      <c r="D75" s="123" t="s">
        <v>236</v>
      </c>
      <c r="E75" s="123" t="s">
        <v>725</v>
      </c>
      <c r="F75" s="123" t="s">
        <v>2208</v>
      </c>
      <c r="G75" s="123" t="s">
        <v>2199</v>
      </c>
      <c r="H75" s="125"/>
      <c r="I75" s="232" t="s">
        <v>2357</v>
      </c>
      <c r="J75" s="233">
        <v>43911</v>
      </c>
      <c r="K75" s="123">
        <v>24</v>
      </c>
      <c r="L75" s="125"/>
      <c r="M75" s="235"/>
      <c r="N75" s="125"/>
      <c r="O75" s="125"/>
      <c r="P75" s="125"/>
      <c r="Q75" s="125"/>
      <c r="R75" s="125"/>
    </row>
    <row r="76" spans="1:18" ht="15" hidden="1" customHeight="1">
      <c r="A76" s="105"/>
      <c r="B76" s="231">
        <v>43911.927064768519</v>
      </c>
      <c r="C76" s="123" t="s">
        <v>2200</v>
      </c>
      <c r="D76" s="123" t="s">
        <v>126</v>
      </c>
      <c r="E76" s="123" t="s">
        <v>1224</v>
      </c>
      <c r="F76" s="123" t="s">
        <v>2208</v>
      </c>
      <c r="G76" s="123" t="s">
        <v>2199</v>
      </c>
      <c r="H76" s="123" t="s">
        <v>2358</v>
      </c>
      <c r="I76" s="232" t="s">
        <v>2359</v>
      </c>
      <c r="J76" s="233">
        <v>43911</v>
      </c>
      <c r="K76" s="123">
        <v>30</v>
      </c>
      <c r="L76" s="125"/>
      <c r="M76" s="235"/>
      <c r="N76" s="125"/>
      <c r="O76" s="125"/>
      <c r="P76" s="125"/>
      <c r="Q76" s="125"/>
      <c r="R76" s="125"/>
    </row>
    <row r="77" spans="1:18" ht="15" hidden="1" customHeight="1">
      <c r="A77" s="105"/>
      <c r="B77" s="231">
        <v>43911.928088726854</v>
      </c>
      <c r="C77" s="123" t="s">
        <v>2200</v>
      </c>
      <c r="D77" s="123" t="s">
        <v>236</v>
      </c>
      <c r="E77" s="125"/>
      <c r="F77" s="123" t="s">
        <v>2198</v>
      </c>
      <c r="G77" s="123" t="s">
        <v>2210</v>
      </c>
      <c r="H77" s="125"/>
      <c r="I77" s="232" t="s">
        <v>2357</v>
      </c>
      <c r="J77" s="233">
        <v>43911</v>
      </c>
      <c r="K77" s="125"/>
      <c r="L77" s="125"/>
      <c r="M77" s="235"/>
      <c r="N77" s="125"/>
      <c r="O77" s="125"/>
      <c r="P77" s="125"/>
      <c r="Q77" s="125"/>
      <c r="R77" s="125"/>
    </row>
    <row r="78" spans="1:18" ht="15" hidden="1" customHeight="1">
      <c r="A78" s="105"/>
      <c r="B78" s="211">
        <v>43911.936300254631</v>
      </c>
      <c r="C78" s="212" t="s">
        <v>2200</v>
      </c>
      <c r="D78" s="212" t="s">
        <v>109</v>
      </c>
      <c r="E78" s="127"/>
      <c r="F78" s="212" t="s">
        <v>2198</v>
      </c>
      <c r="G78" s="212" t="s">
        <v>2210</v>
      </c>
      <c r="H78" s="127"/>
      <c r="I78" s="212" t="s">
        <v>2360</v>
      </c>
      <c r="J78" s="214">
        <v>43911</v>
      </c>
      <c r="K78" s="127"/>
      <c r="M78" s="46"/>
    </row>
    <row r="79" spans="1:18" ht="15" hidden="1" customHeight="1">
      <c r="A79" s="105"/>
      <c r="B79" s="211">
        <v>43911.936393206022</v>
      </c>
      <c r="C79" s="212" t="s">
        <v>2200</v>
      </c>
      <c r="D79" s="212" t="s">
        <v>109</v>
      </c>
      <c r="E79" s="127"/>
      <c r="F79" s="212" t="s">
        <v>2198</v>
      </c>
      <c r="G79" s="212" t="s">
        <v>2210</v>
      </c>
      <c r="H79" s="127"/>
      <c r="I79" s="212" t="s">
        <v>2360</v>
      </c>
      <c r="J79" s="214">
        <v>43911</v>
      </c>
      <c r="K79" s="127"/>
      <c r="M79" s="46"/>
    </row>
    <row r="80" spans="1:18" ht="15" hidden="1" customHeight="1">
      <c r="A80" s="105"/>
      <c r="B80" s="211">
        <v>43911.951286736112</v>
      </c>
      <c r="C80" s="212" t="s">
        <v>2200</v>
      </c>
      <c r="D80" s="212" t="s">
        <v>95</v>
      </c>
      <c r="E80" s="127"/>
      <c r="F80" s="212" t="s">
        <v>2198</v>
      </c>
      <c r="G80" s="127"/>
      <c r="H80" s="127"/>
      <c r="I80" s="213" t="s">
        <v>2361</v>
      </c>
      <c r="J80" s="214">
        <v>43911</v>
      </c>
      <c r="K80" s="127"/>
      <c r="L80" s="125"/>
      <c r="M80" s="234" t="s">
        <v>2362</v>
      </c>
      <c r="N80" s="125"/>
      <c r="O80" s="125"/>
      <c r="P80" s="125"/>
      <c r="Q80" s="125"/>
      <c r="R80" s="125"/>
    </row>
    <row r="81" spans="1:18" ht="15" hidden="1" customHeight="1">
      <c r="A81" s="105"/>
      <c r="B81" s="241">
        <v>43912.048449398149</v>
      </c>
      <c r="C81" s="242" t="s">
        <v>2200</v>
      </c>
      <c r="D81" s="242" t="s">
        <v>126</v>
      </c>
      <c r="E81" s="242" t="s">
        <v>1224</v>
      </c>
      <c r="F81" s="242" t="s">
        <v>2208</v>
      </c>
      <c r="G81" s="242" t="s">
        <v>2199</v>
      </c>
      <c r="H81" s="242" t="s">
        <v>2363</v>
      </c>
      <c r="I81" s="243" t="s">
        <v>2364</v>
      </c>
      <c r="J81" s="244">
        <v>43912</v>
      </c>
      <c r="K81" s="242">
        <v>30</v>
      </c>
      <c r="M81" s="46"/>
    </row>
    <row r="82" spans="1:18" ht="15" hidden="1" customHeight="1">
      <c r="A82" s="105"/>
      <c r="B82" s="236">
        <v>43912.384213055557</v>
      </c>
      <c r="C82" s="2" t="s">
        <v>2200</v>
      </c>
      <c r="D82" s="2" t="s">
        <v>330</v>
      </c>
      <c r="E82" s="2" t="s">
        <v>330</v>
      </c>
      <c r="F82" s="2" t="s">
        <v>2198</v>
      </c>
      <c r="G82" s="2" t="s">
        <v>2210</v>
      </c>
      <c r="I82" s="34" t="s">
        <v>2365</v>
      </c>
      <c r="J82" s="237">
        <v>43912</v>
      </c>
      <c r="M82" s="46"/>
    </row>
    <row r="83" spans="1:18" ht="15" hidden="1" customHeight="1">
      <c r="A83" s="105"/>
      <c r="B83" s="236">
        <v>43912.38459533565</v>
      </c>
      <c r="C83" s="2" t="s">
        <v>2200</v>
      </c>
      <c r="D83" s="2" t="s">
        <v>330</v>
      </c>
      <c r="E83" s="2" t="s">
        <v>330</v>
      </c>
      <c r="F83" s="2" t="s">
        <v>2198</v>
      </c>
      <c r="G83" s="2" t="s">
        <v>2199</v>
      </c>
      <c r="I83" s="34" t="s">
        <v>2366</v>
      </c>
      <c r="J83" s="237">
        <v>43912</v>
      </c>
      <c r="M83" s="46"/>
    </row>
    <row r="84" spans="1:18" ht="15" hidden="1" customHeight="1">
      <c r="A84" s="105"/>
      <c r="B84" s="241">
        <v>43912.386664479171</v>
      </c>
      <c r="C84" s="242" t="s">
        <v>2200</v>
      </c>
      <c r="D84" s="242" t="s">
        <v>134</v>
      </c>
      <c r="E84" s="242" t="s">
        <v>1506</v>
      </c>
      <c r="F84" s="242" t="s">
        <v>2208</v>
      </c>
      <c r="G84" s="242" t="s">
        <v>2199</v>
      </c>
      <c r="H84" s="242" t="s">
        <v>2367</v>
      </c>
      <c r="I84" s="243" t="s">
        <v>2368</v>
      </c>
      <c r="J84" s="244">
        <v>43912</v>
      </c>
      <c r="K84" s="245"/>
      <c r="M84" s="46"/>
    </row>
    <row r="85" spans="1:18" ht="15" hidden="1" customHeight="1">
      <c r="A85" s="105"/>
      <c r="B85" s="246">
        <v>43912.447137708332</v>
      </c>
      <c r="C85" s="247" t="s">
        <v>2197</v>
      </c>
      <c r="D85" s="247" t="s">
        <v>134</v>
      </c>
      <c r="E85" s="247" t="s">
        <v>211</v>
      </c>
      <c r="F85" s="247" t="s">
        <v>2201</v>
      </c>
      <c r="G85" s="247" t="s">
        <v>2199</v>
      </c>
      <c r="H85" s="248"/>
      <c r="I85" s="249" t="s">
        <v>1065</v>
      </c>
      <c r="J85" s="250">
        <v>43912</v>
      </c>
      <c r="K85" s="248"/>
      <c r="M85" s="46"/>
    </row>
    <row r="86" spans="1:18" ht="15" hidden="1" customHeight="1">
      <c r="A86" s="105"/>
      <c r="B86" s="241">
        <v>43912.449193113425</v>
      </c>
      <c r="C86" s="242" t="s">
        <v>9</v>
      </c>
      <c r="D86" s="242" t="s">
        <v>45</v>
      </c>
      <c r="E86" s="242" t="s">
        <v>43</v>
      </c>
      <c r="F86" s="242" t="s">
        <v>2208</v>
      </c>
      <c r="G86" s="242" t="s">
        <v>2199</v>
      </c>
      <c r="H86" s="245"/>
      <c r="I86" s="243" t="s">
        <v>2366</v>
      </c>
      <c r="J86" s="244">
        <v>43912</v>
      </c>
      <c r="K86" s="242">
        <v>54</v>
      </c>
      <c r="M86" s="46"/>
    </row>
    <row r="87" spans="1:18" ht="15" hidden="1" customHeight="1">
      <c r="A87" s="105"/>
      <c r="B87" s="211">
        <v>43912.449505960649</v>
      </c>
      <c r="C87" s="212" t="s">
        <v>2200</v>
      </c>
      <c r="D87" s="212" t="s">
        <v>45</v>
      </c>
      <c r="E87" s="212" t="s">
        <v>2369</v>
      </c>
      <c r="F87" s="212" t="s">
        <v>2198</v>
      </c>
      <c r="G87" s="212" t="s">
        <v>2199</v>
      </c>
      <c r="H87" s="127"/>
      <c r="I87" s="213" t="s">
        <v>2370</v>
      </c>
      <c r="J87" s="214">
        <v>43912</v>
      </c>
      <c r="K87" s="127"/>
      <c r="M87" s="31" t="s">
        <v>2371</v>
      </c>
    </row>
    <row r="88" spans="1:18" ht="15" hidden="1" customHeight="1">
      <c r="A88" s="105"/>
      <c r="B88" s="236">
        <v>43912.452273368057</v>
      </c>
      <c r="C88" s="2" t="s">
        <v>2200</v>
      </c>
      <c r="D88" s="2" t="s">
        <v>109</v>
      </c>
      <c r="E88" s="2" t="s">
        <v>1619</v>
      </c>
      <c r="F88" s="2" t="s">
        <v>2208</v>
      </c>
      <c r="G88" s="2" t="s">
        <v>2199</v>
      </c>
      <c r="H88" s="2" t="s">
        <v>2372</v>
      </c>
      <c r="I88" s="34" t="s">
        <v>2366</v>
      </c>
      <c r="J88" s="237">
        <v>43912</v>
      </c>
      <c r="M88" s="46"/>
    </row>
    <row r="89" spans="1:18" ht="15" hidden="1" customHeight="1">
      <c r="A89" s="105"/>
      <c r="B89" s="241">
        <v>43912.456615393516</v>
      </c>
      <c r="C89" s="242" t="s">
        <v>2200</v>
      </c>
      <c r="D89" s="242" t="s">
        <v>134</v>
      </c>
      <c r="E89" s="242" t="s">
        <v>1506</v>
      </c>
      <c r="F89" s="242" t="s">
        <v>2208</v>
      </c>
      <c r="G89" s="242" t="s">
        <v>2199</v>
      </c>
      <c r="H89" s="245"/>
      <c r="I89" s="243" t="s">
        <v>1509</v>
      </c>
      <c r="J89" s="244">
        <v>43912</v>
      </c>
      <c r="K89" s="245"/>
      <c r="M89" s="46"/>
    </row>
    <row r="90" spans="1:18" ht="15" hidden="1" customHeight="1">
      <c r="A90" s="105"/>
      <c r="B90" s="226">
        <v>43912.489597812499</v>
      </c>
      <c r="C90" s="227" t="s">
        <v>9</v>
      </c>
      <c r="D90" s="227" t="s">
        <v>268</v>
      </c>
      <c r="E90" s="227" t="s">
        <v>658</v>
      </c>
      <c r="F90" s="227" t="s">
        <v>2208</v>
      </c>
      <c r="G90" s="227" t="s">
        <v>2210</v>
      </c>
      <c r="H90" s="227" t="s">
        <v>2255</v>
      </c>
      <c r="I90" s="251" t="s">
        <v>2373</v>
      </c>
      <c r="J90" s="228">
        <v>43912</v>
      </c>
      <c r="K90" s="227">
        <v>38</v>
      </c>
      <c r="M90" s="31" t="s">
        <v>2374</v>
      </c>
    </row>
    <row r="91" spans="1:18" ht="15" hidden="1" customHeight="1">
      <c r="A91" s="105"/>
      <c r="B91" s="241">
        <v>43912.498225266201</v>
      </c>
      <c r="C91" s="242" t="s">
        <v>2200</v>
      </c>
      <c r="D91" s="242" t="s">
        <v>126</v>
      </c>
      <c r="E91" s="242" t="s">
        <v>1497</v>
      </c>
      <c r="F91" s="242" t="s">
        <v>2208</v>
      </c>
      <c r="G91" s="242" t="s">
        <v>2199</v>
      </c>
      <c r="H91" s="245"/>
      <c r="I91" s="243" t="s">
        <v>2375</v>
      </c>
      <c r="J91" s="244">
        <v>43912</v>
      </c>
      <c r="K91" s="245"/>
      <c r="M91" s="46"/>
    </row>
    <row r="92" spans="1:18" ht="15" hidden="1" customHeight="1">
      <c r="A92" s="105"/>
      <c r="B92" s="226">
        <v>43912.513381921293</v>
      </c>
      <c r="C92" s="227" t="s">
        <v>2200</v>
      </c>
      <c r="D92" s="227" t="s">
        <v>117</v>
      </c>
      <c r="E92" s="227" t="s">
        <v>116</v>
      </c>
      <c r="F92" s="227" t="s">
        <v>2201</v>
      </c>
      <c r="G92" s="229"/>
      <c r="H92" s="227" t="s">
        <v>2376</v>
      </c>
      <c r="I92" s="251" t="s">
        <v>2377</v>
      </c>
      <c r="J92" s="228">
        <v>43912</v>
      </c>
      <c r="M92" s="31" t="s">
        <v>2378</v>
      </c>
    </row>
    <row r="93" spans="1:18" ht="15" hidden="1" customHeight="1">
      <c r="A93" s="105"/>
      <c r="B93" s="241">
        <v>43912.583533715282</v>
      </c>
      <c r="C93" s="242" t="s">
        <v>2200</v>
      </c>
      <c r="D93" s="242" t="s">
        <v>233</v>
      </c>
      <c r="E93" s="242" t="s">
        <v>2379</v>
      </c>
      <c r="F93" s="242" t="s">
        <v>2198</v>
      </c>
      <c r="G93" s="242" t="s">
        <v>2199</v>
      </c>
      <c r="H93" s="243" t="s">
        <v>1545</v>
      </c>
      <c r="I93" s="243" t="s">
        <v>1545</v>
      </c>
      <c r="J93" s="244">
        <v>43912</v>
      </c>
      <c r="K93" s="252" t="s">
        <v>2334</v>
      </c>
      <c r="L93" s="252" t="s">
        <v>2334</v>
      </c>
      <c r="M93" s="253"/>
      <c r="N93" s="245"/>
      <c r="O93" s="245"/>
      <c r="P93" s="245"/>
      <c r="Q93" s="245"/>
      <c r="R93" s="245"/>
    </row>
    <row r="94" spans="1:18" ht="15" hidden="1" customHeight="1">
      <c r="A94" s="105"/>
      <c r="B94" s="241">
        <v>43912.584636064814</v>
      </c>
      <c r="C94" s="242" t="s">
        <v>2200</v>
      </c>
      <c r="D94" s="242" t="s">
        <v>182</v>
      </c>
      <c r="E94" s="242" t="s">
        <v>1078</v>
      </c>
      <c r="F94" s="242" t="s">
        <v>2198</v>
      </c>
      <c r="G94" s="242" t="s">
        <v>2199</v>
      </c>
      <c r="H94" s="245"/>
      <c r="I94" s="243" t="s">
        <v>2380</v>
      </c>
      <c r="J94" s="244">
        <v>43912</v>
      </c>
      <c r="K94" s="245"/>
      <c r="L94" s="245"/>
      <c r="M94" s="254" t="s">
        <v>2381</v>
      </c>
      <c r="N94" s="245"/>
      <c r="O94" s="245"/>
      <c r="P94" s="245"/>
      <c r="Q94" s="245"/>
      <c r="R94" s="245"/>
    </row>
    <row r="95" spans="1:18" ht="15" hidden="1" customHeight="1">
      <c r="A95" s="105"/>
      <c r="B95" s="241">
        <v>43912.644175011577</v>
      </c>
      <c r="C95" s="242" t="s">
        <v>2200</v>
      </c>
      <c r="D95" s="242" t="s">
        <v>224</v>
      </c>
      <c r="E95" s="242" t="s">
        <v>1242</v>
      </c>
      <c r="F95" s="242" t="s">
        <v>2201</v>
      </c>
      <c r="G95" s="242" t="s">
        <v>2199</v>
      </c>
      <c r="H95" s="242" t="s">
        <v>2382</v>
      </c>
      <c r="I95" s="242" t="s">
        <v>2383</v>
      </c>
      <c r="J95" s="244">
        <v>43912</v>
      </c>
      <c r="K95" s="242">
        <v>26</v>
      </c>
      <c r="M95" s="46"/>
    </row>
    <row r="96" spans="1:18" ht="15" hidden="1" customHeight="1">
      <c r="A96" s="105"/>
      <c r="B96" s="241">
        <v>43912.655783634254</v>
      </c>
      <c r="C96" s="242" t="s">
        <v>2200</v>
      </c>
      <c r="D96" s="242" t="s">
        <v>224</v>
      </c>
      <c r="E96" s="242" t="s">
        <v>1242</v>
      </c>
      <c r="F96" s="242" t="s">
        <v>2201</v>
      </c>
      <c r="G96" s="242" t="s">
        <v>2199</v>
      </c>
      <c r="H96" s="242" t="s">
        <v>2384</v>
      </c>
      <c r="I96" s="243" t="s">
        <v>1550</v>
      </c>
      <c r="J96" s="244">
        <v>43912</v>
      </c>
      <c r="K96" s="242">
        <v>26</v>
      </c>
      <c r="M96" s="46"/>
    </row>
    <row r="97" spans="1:14" ht="15" hidden="1" customHeight="1">
      <c r="A97" s="105"/>
      <c r="B97" s="241">
        <v>43912.658996840277</v>
      </c>
      <c r="C97" s="242" t="s">
        <v>9</v>
      </c>
      <c r="D97" s="242" t="s">
        <v>182</v>
      </c>
      <c r="E97" s="242" t="s">
        <v>181</v>
      </c>
      <c r="F97" s="242" t="s">
        <v>2208</v>
      </c>
      <c r="G97" s="242" t="s">
        <v>2199</v>
      </c>
      <c r="H97" s="245"/>
      <c r="I97" s="243" t="s">
        <v>2385</v>
      </c>
      <c r="J97" s="244">
        <v>43912</v>
      </c>
      <c r="K97" s="242">
        <v>69</v>
      </c>
      <c r="M97" s="46"/>
    </row>
    <row r="98" spans="1:14" ht="15" hidden="1" customHeight="1">
      <c r="A98" s="105"/>
      <c r="B98" s="241">
        <v>43912.668361111108</v>
      </c>
      <c r="C98" s="242" t="s">
        <v>9</v>
      </c>
      <c r="D98" s="242" t="s">
        <v>182</v>
      </c>
      <c r="E98" s="245"/>
      <c r="F98" s="242" t="s">
        <v>2198</v>
      </c>
      <c r="G98" s="245"/>
      <c r="H98" s="245"/>
      <c r="I98" s="243" t="s">
        <v>2386</v>
      </c>
      <c r="J98" s="244">
        <v>43912</v>
      </c>
      <c r="K98" s="245"/>
      <c r="M98" s="31" t="s">
        <v>2387</v>
      </c>
    </row>
    <row r="99" spans="1:14" ht="15" hidden="1" customHeight="1">
      <c r="A99" s="107" t="s">
        <v>2388</v>
      </c>
      <c r="B99" s="241">
        <v>43912.668830416667</v>
      </c>
      <c r="C99" s="242" t="s">
        <v>9</v>
      </c>
      <c r="D99" s="242" t="s">
        <v>182</v>
      </c>
      <c r="E99" s="242" t="s">
        <v>181</v>
      </c>
      <c r="F99" s="242" t="s">
        <v>2208</v>
      </c>
      <c r="G99" s="242" t="s">
        <v>2199</v>
      </c>
      <c r="H99" s="245"/>
      <c r="I99" s="242" t="s">
        <v>2389</v>
      </c>
      <c r="J99" s="244">
        <v>43912</v>
      </c>
      <c r="K99" s="242">
        <v>67</v>
      </c>
      <c r="M99" s="46"/>
      <c r="N99" s="2">
        <v>363</v>
      </c>
    </row>
    <row r="100" spans="1:14" ht="15" hidden="1" customHeight="1">
      <c r="A100" s="15"/>
      <c r="B100" s="241">
        <v>43912.747582164353</v>
      </c>
      <c r="C100" s="242" t="s">
        <v>2200</v>
      </c>
      <c r="D100" s="242" t="s">
        <v>47</v>
      </c>
      <c r="E100" s="242" t="s">
        <v>2285</v>
      </c>
      <c r="F100" s="242" t="s">
        <v>2198</v>
      </c>
      <c r="G100" s="242" t="s">
        <v>2199</v>
      </c>
      <c r="H100" s="245"/>
      <c r="I100" s="243" t="s">
        <v>1554</v>
      </c>
      <c r="J100" s="244">
        <v>43912</v>
      </c>
      <c r="K100" s="245"/>
      <c r="M100" s="46"/>
    </row>
    <row r="101" spans="1:14" ht="15" hidden="1" customHeight="1">
      <c r="A101" s="15"/>
      <c r="B101" s="241">
        <v>43912.769397731478</v>
      </c>
      <c r="C101" s="242" t="s">
        <v>2200</v>
      </c>
      <c r="D101" s="242" t="s">
        <v>134</v>
      </c>
      <c r="E101" s="242" t="s">
        <v>2390</v>
      </c>
      <c r="F101" s="242" t="s">
        <v>2208</v>
      </c>
      <c r="G101" s="242" t="s">
        <v>2199</v>
      </c>
      <c r="H101" s="242" t="s">
        <v>2391</v>
      </c>
      <c r="I101" s="243" t="s">
        <v>2392</v>
      </c>
      <c r="J101" s="244">
        <v>43912</v>
      </c>
      <c r="K101" s="242">
        <v>22</v>
      </c>
      <c r="M101" s="31" t="s">
        <v>2393</v>
      </c>
    </row>
    <row r="102" spans="1:14" ht="15" hidden="1" customHeight="1">
      <c r="A102" s="15"/>
      <c r="B102" s="241">
        <v>43912.775363645836</v>
      </c>
      <c r="C102" s="242" t="s">
        <v>2200</v>
      </c>
      <c r="D102" s="242" t="s">
        <v>262</v>
      </c>
      <c r="E102" s="242" t="s">
        <v>260</v>
      </c>
      <c r="F102" s="242" t="s">
        <v>2208</v>
      </c>
      <c r="G102" s="242" t="s">
        <v>2199</v>
      </c>
      <c r="H102" s="242" t="s">
        <v>2394</v>
      </c>
      <c r="I102" s="243" t="s">
        <v>1479</v>
      </c>
      <c r="J102" s="244">
        <v>43912</v>
      </c>
      <c r="K102" s="242">
        <v>57</v>
      </c>
      <c r="L102" s="2">
        <v>327</v>
      </c>
      <c r="M102" s="31" t="s">
        <v>2395</v>
      </c>
    </row>
    <row r="103" spans="1:14" ht="15" hidden="1" customHeight="1">
      <c r="A103" s="15"/>
      <c r="B103" s="241">
        <v>43912.793058171301</v>
      </c>
      <c r="C103" s="242" t="s">
        <v>2200</v>
      </c>
      <c r="D103" s="242" t="s">
        <v>134</v>
      </c>
      <c r="E103" s="242" t="s">
        <v>1265</v>
      </c>
      <c r="F103" s="242" t="s">
        <v>2208</v>
      </c>
      <c r="G103" s="245"/>
      <c r="H103" s="245"/>
      <c r="I103" s="242" t="s">
        <v>2396</v>
      </c>
      <c r="J103" s="244">
        <v>43912</v>
      </c>
      <c r="K103" s="242">
        <v>22</v>
      </c>
      <c r="M103" s="46"/>
    </row>
    <row r="104" spans="1:14" ht="15" hidden="1" customHeight="1">
      <c r="A104" s="15"/>
      <c r="B104" s="241">
        <v>43912.797138391208</v>
      </c>
      <c r="C104" s="242" t="s">
        <v>2200</v>
      </c>
      <c r="D104" s="242" t="s">
        <v>47</v>
      </c>
      <c r="E104" s="245"/>
      <c r="F104" s="242" t="s">
        <v>2198</v>
      </c>
      <c r="G104" s="242" t="s">
        <v>2199</v>
      </c>
      <c r="H104" s="245"/>
      <c r="I104" s="242" t="s">
        <v>2397</v>
      </c>
      <c r="J104" s="244">
        <v>43912</v>
      </c>
      <c r="K104" s="245"/>
      <c r="L104" s="245"/>
      <c r="M104" s="31" t="s">
        <v>2398</v>
      </c>
    </row>
    <row r="105" spans="1:14" ht="15" hidden="1" customHeight="1">
      <c r="A105" s="15"/>
      <c r="B105" s="241">
        <v>43912.802784189815</v>
      </c>
      <c r="C105" s="242" t="s">
        <v>2200</v>
      </c>
      <c r="D105" s="242" t="s">
        <v>134</v>
      </c>
      <c r="E105" s="242" t="s">
        <v>2390</v>
      </c>
      <c r="F105" s="242" t="s">
        <v>2208</v>
      </c>
      <c r="G105" s="242" t="s">
        <v>2199</v>
      </c>
      <c r="H105" s="242" t="s">
        <v>2399</v>
      </c>
      <c r="I105" s="243" t="s">
        <v>2400</v>
      </c>
      <c r="J105" s="244">
        <v>43912</v>
      </c>
      <c r="K105" s="242">
        <v>22</v>
      </c>
      <c r="M105" s="46"/>
    </row>
    <row r="106" spans="1:14" ht="15" hidden="1" customHeight="1">
      <c r="A106" s="15"/>
      <c r="B106" s="241">
        <v>43912.821534282411</v>
      </c>
      <c r="C106" s="242" t="s">
        <v>2200</v>
      </c>
      <c r="D106" s="242" t="s">
        <v>126</v>
      </c>
      <c r="E106" s="242" t="s">
        <v>2401</v>
      </c>
      <c r="F106" s="242" t="s">
        <v>2201</v>
      </c>
      <c r="G106" s="242" t="s">
        <v>2199</v>
      </c>
      <c r="H106" s="245"/>
      <c r="I106" s="242" t="s">
        <v>2402</v>
      </c>
      <c r="J106" s="244">
        <v>43912</v>
      </c>
      <c r="K106" s="245"/>
      <c r="M106" s="46"/>
    </row>
    <row r="107" spans="1:14" ht="15" hidden="1" customHeight="1">
      <c r="A107" s="15"/>
      <c r="B107" s="241">
        <v>43912.822056585646</v>
      </c>
      <c r="C107" s="242" t="s">
        <v>2200</v>
      </c>
      <c r="D107" s="242" t="s">
        <v>126</v>
      </c>
      <c r="E107" s="242" t="s">
        <v>1497</v>
      </c>
      <c r="F107" s="242" t="s">
        <v>2208</v>
      </c>
      <c r="G107" s="242" t="s">
        <v>2199</v>
      </c>
      <c r="H107" s="245"/>
      <c r="I107" s="242" t="s">
        <v>2402</v>
      </c>
      <c r="J107" s="244">
        <v>43912</v>
      </c>
      <c r="M107" s="46"/>
    </row>
    <row r="108" spans="1:14" ht="15" hidden="1" customHeight="1">
      <c r="A108" s="15"/>
      <c r="B108" s="236">
        <v>43912.824131875001</v>
      </c>
      <c r="C108" s="2" t="s">
        <v>2200</v>
      </c>
      <c r="D108" s="2" t="s">
        <v>233</v>
      </c>
      <c r="F108" s="2" t="s">
        <v>2208</v>
      </c>
      <c r="G108" s="2" t="s">
        <v>2199</v>
      </c>
      <c r="I108" s="2" t="s">
        <v>2396</v>
      </c>
      <c r="J108" s="237">
        <v>43912</v>
      </c>
      <c r="M108" s="46"/>
    </row>
    <row r="109" spans="1:14" ht="15" hidden="1" customHeight="1">
      <c r="A109" s="15"/>
      <c r="B109" s="236">
        <v>43912.826978252313</v>
      </c>
      <c r="C109" s="2" t="s">
        <v>2200</v>
      </c>
      <c r="D109" s="2" t="s">
        <v>268</v>
      </c>
      <c r="F109" s="2" t="s">
        <v>2198</v>
      </c>
      <c r="G109" s="2" t="s">
        <v>2199</v>
      </c>
      <c r="I109" s="34" t="s">
        <v>2366</v>
      </c>
      <c r="J109" s="237">
        <v>43912</v>
      </c>
      <c r="M109" s="46"/>
    </row>
    <row r="110" spans="1:14" ht="15" hidden="1" customHeight="1">
      <c r="A110" s="15"/>
      <c r="B110" s="241">
        <v>43912.829186909723</v>
      </c>
      <c r="C110" s="242" t="s">
        <v>2200</v>
      </c>
      <c r="D110" s="242" t="s">
        <v>126</v>
      </c>
      <c r="E110" s="242" t="s">
        <v>770</v>
      </c>
      <c r="F110" s="242" t="s">
        <v>2271</v>
      </c>
      <c r="G110" s="242" t="s">
        <v>2210</v>
      </c>
      <c r="H110" s="242" t="s">
        <v>2403</v>
      </c>
      <c r="I110" s="243" t="s">
        <v>1595</v>
      </c>
      <c r="J110" s="244">
        <v>43912</v>
      </c>
      <c r="K110" s="245"/>
      <c r="M110" s="46"/>
    </row>
    <row r="111" spans="1:14" ht="15" hidden="1" customHeight="1">
      <c r="A111" s="15"/>
      <c r="B111" s="241">
        <v>43912.840907048609</v>
      </c>
      <c r="C111" s="242" t="s">
        <v>2200</v>
      </c>
      <c r="D111" s="242" t="s">
        <v>134</v>
      </c>
      <c r="E111" s="242" t="s">
        <v>2390</v>
      </c>
      <c r="F111" s="242" t="s">
        <v>2208</v>
      </c>
      <c r="G111" s="242" t="s">
        <v>2199</v>
      </c>
      <c r="H111" s="242" t="s">
        <v>2404</v>
      </c>
      <c r="I111" s="243" t="s">
        <v>1571</v>
      </c>
      <c r="J111" s="244">
        <v>43912</v>
      </c>
      <c r="K111" s="242">
        <v>22</v>
      </c>
      <c r="L111" s="2">
        <v>373</v>
      </c>
      <c r="M111" s="46"/>
    </row>
    <row r="112" spans="1:14" ht="15" hidden="1" customHeight="1">
      <c r="A112" s="15"/>
      <c r="B112" s="241">
        <v>43912.844299201388</v>
      </c>
      <c r="C112" s="242" t="s">
        <v>2200</v>
      </c>
      <c r="D112" s="242" t="s">
        <v>262</v>
      </c>
      <c r="E112" s="242" t="s">
        <v>493</v>
      </c>
      <c r="F112" s="242" t="s">
        <v>2208</v>
      </c>
      <c r="G112" s="242" t="s">
        <v>2199</v>
      </c>
      <c r="H112" s="245"/>
      <c r="I112" s="243" t="s">
        <v>1602</v>
      </c>
      <c r="J112" s="244">
        <v>43912</v>
      </c>
      <c r="K112" s="245"/>
      <c r="M112" s="46"/>
    </row>
    <row r="113" spans="1:18" ht="15" hidden="1" customHeight="1">
      <c r="A113" s="15"/>
      <c r="B113" s="241">
        <v>43912.84459912037</v>
      </c>
      <c r="C113" s="242" t="s">
        <v>2200</v>
      </c>
      <c r="D113" s="242" t="s">
        <v>262</v>
      </c>
      <c r="E113" s="242" t="s">
        <v>493</v>
      </c>
      <c r="F113" s="242" t="s">
        <v>2201</v>
      </c>
      <c r="G113" s="242" t="s">
        <v>2199</v>
      </c>
      <c r="H113" s="245"/>
      <c r="I113" s="243" t="s">
        <v>1602</v>
      </c>
      <c r="J113" s="244">
        <v>43912</v>
      </c>
      <c r="K113" s="245"/>
      <c r="M113" s="46"/>
    </row>
    <row r="114" spans="1:18" ht="15" hidden="1" customHeight="1">
      <c r="A114" s="15"/>
      <c r="B114" s="241">
        <v>43912.844910532411</v>
      </c>
      <c r="C114" s="242" t="s">
        <v>2200</v>
      </c>
      <c r="D114" s="242" t="s">
        <v>262</v>
      </c>
      <c r="E114" s="245"/>
      <c r="F114" s="242" t="s">
        <v>2201</v>
      </c>
      <c r="G114" s="242" t="s">
        <v>2199</v>
      </c>
      <c r="H114" s="245"/>
      <c r="I114" s="243" t="s">
        <v>1602</v>
      </c>
      <c r="J114" s="244">
        <v>43912</v>
      </c>
      <c r="K114" s="245"/>
      <c r="M114" s="46"/>
    </row>
    <row r="115" spans="1:18" ht="15" hidden="1" customHeight="1">
      <c r="A115" s="15"/>
      <c r="B115" s="236">
        <v>43912.87008572917</v>
      </c>
      <c r="C115" s="2" t="s">
        <v>2200</v>
      </c>
      <c r="D115" s="2" t="s">
        <v>268</v>
      </c>
      <c r="F115" s="2" t="s">
        <v>2198</v>
      </c>
      <c r="G115" s="2" t="s">
        <v>2199</v>
      </c>
      <c r="I115" s="34" t="s">
        <v>2405</v>
      </c>
      <c r="J115" s="237">
        <v>43912</v>
      </c>
      <c r="M115" s="46"/>
    </row>
    <row r="116" spans="1:18" ht="15" hidden="1" customHeight="1">
      <c r="A116" s="15"/>
      <c r="B116" s="211">
        <v>43912.883495740738</v>
      </c>
      <c r="C116" s="212" t="s">
        <v>2200</v>
      </c>
      <c r="D116" s="212" t="s">
        <v>134</v>
      </c>
      <c r="E116" s="212" t="s">
        <v>2406</v>
      </c>
      <c r="F116" s="212" t="s">
        <v>2208</v>
      </c>
      <c r="G116" s="212" t="s">
        <v>2199</v>
      </c>
      <c r="H116" s="127"/>
      <c r="I116" s="213" t="s">
        <v>2392</v>
      </c>
      <c r="J116" s="214">
        <v>43912</v>
      </c>
      <c r="K116" s="212">
        <v>25</v>
      </c>
      <c r="M116" s="31" t="s">
        <v>2407</v>
      </c>
    </row>
    <row r="117" spans="1:18" ht="15" hidden="1" customHeight="1">
      <c r="A117" s="15"/>
      <c r="B117" s="255">
        <v>43912.900154641204</v>
      </c>
      <c r="C117" s="256" t="s">
        <v>2200</v>
      </c>
      <c r="D117" s="256" t="s">
        <v>158</v>
      </c>
      <c r="E117" s="256" t="s">
        <v>2408</v>
      </c>
      <c r="F117" s="256" t="s">
        <v>2201</v>
      </c>
      <c r="G117" s="256" t="s">
        <v>2199</v>
      </c>
      <c r="H117" s="256" t="s">
        <v>2409</v>
      </c>
      <c r="I117" s="258" t="s">
        <v>2410</v>
      </c>
      <c r="J117" s="259">
        <v>43912</v>
      </c>
      <c r="K117" s="260"/>
      <c r="M117" s="46"/>
    </row>
    <row r="118" spans="1:18" ht="15" hidden="1" customHeight="1">
      <c r="A118" s="245"/>
      <c r="B118" s="255">
        <v>43912.930666678236</v>
      </c>
      <c r="C118" s="256" t="s">
        <v>2200</v>
      </c>
      <c r="D118" s="256" t="s">
        <v>236</v>
      </c>
      <c r="E118" s="260"/>
      <c r="F118" s="256" t="s">
        <v>2208</v>
      </c>
      <c r="G118" s="256" t="s">
        <v>2199</v>
      </c>
      <c r="H118" s="256" t="s">
        <v>2412</v>
      </c>
      <c r="I118" s="258" t="s">
        <v>1618</v>
      </c>
      <c r="J118" s="259">
        <v>43912</v>
      </c>
      <c r="K118" s="260"/>
      <c r="L118" s="245"/>
      <c r="M118" s="254" t="s">
        <v>2413</v>
      </c>
      <c r="N118" s="245"/>
      <c r="O118" s="245"/>
      <c r="P118" s="245"/>
      <c r="Q118" s="245"/>
      <c r="R118" s="245"/>
    </row>
    <row r="119" spans="1:18" ht="15" hidden="1" customHeight="1">
      <c r="A119" s="15"/>
      <c r="B119" s="236">
        <v>43912.932993981478</v>
      </c>
      <c r="C119" s="2" t="s">
        <v>2200</v>
      </c>
      <c r="D119" s="2" t="s">
        <v>236</v>
      </c>
      <c r="E119" s="2" t="s">
        <v>2414</v>
      </c>
      <c r="F119" s="2" t="s">
        <v>2201</v>
      </c>
      <c r="G119" s="2" t="s">
        <v>2199</v>
      </c>
      <c r="H119" s="2" t="s">
        <v>2415</v>
      </c>
      <c r="I119" s="34" t="s">
        <v>2416</v>
      </c>
      <c r="J119" s="237">
        <v>43912</v>
      </c>
      <c r="K119" s="2">
        <v>49</v>
      </c>
      <c r="M119" s="46"/>
    </row>
    <row r="120" spans="1:18" ht="15" hidden="1" customHeight="1">
      <c r="A120" s="15"/>
      <c r="B120" s="236">
        <v>43912.938949641204</v>
      </c>
      <c r="C120" s="2" t="s">
        <v>2200</v>
      </c>
      <c r="D120" s="2" t="s">
        <v>158</v>
      </c>
      <c r="E120" s="2" t="s">
        <v>1613</v>
      </c>
      <c r="F120" s="2" t="s">
        <v>2208</v>
      </c>
      <c r="G120" s="2" t="s">
        <v>2199</v>
      </c>
      <c r="H120" s="2" t="s">
        <v>336</v>
      </c>
      <c r="I120" s="34" t="s">
        <v>2417</v>
      </c>
      <c r="J120" s="237">
        <v>43912</v>
      </c>
      <c r="K120" s="2">
        <v>43</v>
      </c>
      <c r="M120" s="46"/>
    </row>
    <row r="121" spans="1:18" ht="15" hidden="1" customHeight="1">
      <c r="A121" s="15"/>
      <c r="B121" s="241">
        <v>43913.366484652783</v>
      </c>
      <c r="C121" s="242" t="s">
        <v>2200</v>
      </c>
      <c r="D121" s="242" t="s">
        <v>182</v>
      </c>
      <c r="E121" s="242" t="s">
        <v>600</v>
      </c>
      <c r="F121" s="242" t="s">
        <v>2201</v>
      </c>
      <c r="G121" s="242" t="s">
        <v>2199</v>
      </c>
      <c r="H121" s="245"/>
      <c r="I121" s="243" t="s">
        <v>2418</v>
      </c>
      <c r="J121" s="244">
        <v>43913</v>
      </c>
      <c r="K121" s="2">
        <v>27</v>
      </c>
      <c r="M121" s="46"/>
    </row>
    <row r="122" spans="1:18" ht="15" hidden="1" customHeight="1">
      <c r="A122" s="15"/>
      <c r="B122" s="241">
        <v>43913.367159756948</v>
      </c>
      <c r="C122" s="242" t="s">
        <v>2200</v>
      </c>
      <c r="D122" s="242" t="s">
        <v>182</v>
      </c>
      <c r="E122" s="242" t="s">
        <v>600</v>
      </c>
      <c r="F122" s="242" t="s">
        <v>2201</v>
      </c>
      <c r="G122" s="242" t="s">
        <v>2199</v>
      </c>
      <c r="H122" s="245"/>
      <c r="I122" s="243" t="s">
        <v>2418</v>
      </c>
      <c r="J122" s="244">
        <v>43913</v>
      </c>
      <c r="K122" s="2">
        <v>29</v>
      </c>
      <c r="M122" s="46"/>
    </row>
    <row r="123" spans="1:18" ht="15" hidden="1" customHeight="1">
      <c r="A123" s="15"/>
      <c r="B123" s="236">
        <v>43913.407614340278</v>
      </c>
      <c r="C123" s="2" t="s">
        <v>9</v>
      </c>
      <c r="D123" s="2" t="s">
        <v>45</v>
      </c>
      <c r="F123" s="2" t="s">
        <v>2208</v>
      </c>
      <c r="G123" s="2" t="s">
        <v>2215</v>
      </c>
      <c r="H123" s="2" t="s">
        <v>2419</v>
      </c>
      <c r="I123" s="31" t="s">
        <v>2420</v>
      </c>
      <c r="J123" s="237">
        <v>43913</v>
      </c>
      <c r="K123" s="2">
        <v>68</v>
      </c>
      <c r="M123" s="31" t="s">
        <v>2421</v>
      </c>
    </row>
    <row r="124" spans="1:18" ht="15" hidden="1" customHeight="1">
      <c r="A124" s="15"/>
      <c r="B124" s="241">
        <v>43913.429267962958</v>
      </c>
      <c r="C124" s="242" t="s">
        <v>2200</v>
      </c>
      <c r="D124" s="242" t="s">
        <v>182</v>
      </c>
      <c r="E124" s="242" t="s">
        <v>2422</v>
      </c>
      <c r="F124" s="242" t="s">
        <v>2198</v>
      </c>
      <c r="G124" s="242" t="s">
        <v>2199</v>
      </c>
      <c r="H124" s="245"/>
      <c r="I124" s="243" t="s">
        <v>2423</v>
      </c>
      <c r="J124" s="244">
        <v>43913</v>
      </c>
      <c r="M124" s="31" t="s">
        <v>2424</v>
      </c>
    </row>
    <row r="125" spans="1:18" ht="15" hidden="1" customHeight="1">
      <c r="A125" s="15"/>
      <c r="B125" s="241">
        <v>43913.429697326384</v>
      </c>
      <c r="C125" s="242" t="s">
        <v>2200</v>
      </c>
      <c r="D125" s="242" t="s">
        <v>233</v>
      </c>
      <c r="E125" s="242" t="s">
        <v>1052</v>
      </c>
      <c r="F125" s="242" t="s">
        <v>2198</v>
      </c>
      <c r="G125" s="242" t="s">
        <v>2199</v>
      </c>
      <c r="H125" s="245"/>
      <c r="I125" s="242" t="s">
        <v>2383</v>
      </c>
      <c r="J125" s="244">
        <v>43913</v>
      </c>
      <c r="M125" s="46"/>
    </row>
    <row r="126" spans="1:18" ht="15" hidden="1" customHeight="1">
      <c r="A126" s="15"/>
      <c r="B126" s="236">
        <v>43913.441267488422</v>
      </c>
      <c r="C126" s="2" t="s">
        <v>2200</v>
      </c>
      <c r="D126" s="2" t="s">
        <v>134</v>
      </c>
      <c r="F126" s="2" t="s">
        <v>2198</v>
      </c>
      <c r="G126" s="2" t="s">
        <v>2210</v>
      </c>
      <c r="I126" s="34" t="s">
        <v>2425</v>
      </c>
      <c r="J126" s="237">
        <v>43913</v>
      </c>
      <c r="M126" s="31" t="s">
        <v>2426</v>
      </c>
    </row>
    <row r="127" spans="1:18" ht="15" hidden="1" customHeight="1">
      <c r="A127" s="15"/>
      <c r="B127" s="241">
        <v>43913.458014479169</v>
      </c>
      <c r="C127" s="242" t="s">
        <v>2200</v>
      </c>
      <c r="D127" s="242" t="s">
        <v>95</v>
      </c>
      <c r="E127" s="245"/>
      <c r="F127" s="242" t="s">
        <v>2198</v>
      </c>
      <c r="G127" s="242" t="s">
        <v>2199</v>
      </c>
      <c r="H127" s="245"/>
      <c r="I127" s="243" t="s">
        <v>2427</v>
      </c>
      <c r="J127" s="244">
        <v>43912</v>
      </c>
      <c r="M127" s="46"/>
    </row>
    <row r="128" spans="1:18" ht="15" hidden="1" customHeight="1">
      <c r="A128" s="15"/>
      <c r="B128" s="236">
        <v>43913.463883449076</v>
      </c>
      <c r="C128" s="2" t="s">
        <v>2200</v>
      </c>
      <c r="D128" s="2" t="s">
        <v>134</v>
      </c>
      <c r="E128" s="2" t="s">
        <v>2428</v>
      </c>
      <c r="F128" s="2" t="s">
        <v>2198</v>
      </c>
      <c r="G128" s="2" t="s">
        <v>2210</v>
      </c>
      <c r="H128" s="2" t="s">
        <v>2429</v>
      </c>
      <c r="I128" s="2" t="s">
        <v>2430</v>
      </c>
      <c r="J128" s="237">
        <v>43913</v>
      </c>
      <c r="K128" s="2">
        <v>46</v>
      </c>
      <c r="M128" s="46"/>
    </row>
    <row r="129" spans="1:18" ht="15" hidden="1" customHeight="1">
      <c r="A129" s="15"/>
      <c r="B129" s="236">
        <v>43913.464069699075</v>
      </c>
      <c r="C129" s="2" t="s">
        <v>2200</v>
      </c>
      <c r="D129" s="2" t="s">
        <v>45</v>
      </c>
      <c r="E129" s="2" t="s">
        <v>43</v>
      </c>
      <c r="F129" s="2" t="s">
        <v>2208</v>
      </c>
      <c r="G129" s="2" t="s">
        <v>2199</v>
      </c>
      <c r="H129" s="2" t="s">
        <v>2431</v>
      </c>
      <c r="I129" s="34" t="s">
        <v>2432</v>
      </c>
      <c r="J129" s="237">
        <v>43913</v>
      </c>
      <c r="K129" s="2">
        <v>45</v>
      </c>
      <c r="M129" s="31" t="s">
        <v>1637</v>
      </c>
    </row>
    <row r="130" spans="1:18" ht="15" hidden="1" customHeight="1">
      <c r="A130" s="15"/>
      <c r="B130" s="255">
        <v>43913.465191157404</v>
      </c>
      <c r="C130" s="256" t="s">
        <v>2200</v>
      </c>
      <c r="D130" s="256" t="s">
        <v>95</v>
      </c>
      <c r="E130" s="256" t="s">
        <v>2433</v>
      </c>
      <c r="F130" s="256" t="s">
        <v>2198</v>
      </c>
      <c r="G130" s="256" t="s">
        <v>2210</v>
      </c>
      <c r="H130" s="260"/>
      <c r="I130" s="256" t="s">
        <v>2434</v>
      </c>
      <c r="J130" s="259">
        <v>43913</v>
      </c>
      <c r="K130" s="260"/>
      <c r="M130" s="31" t="s">
        <v>2435</v>
      </c>
    </row>
    <row r="131" spans="1:18" ht="15" hidden="1" customHeight="1">
      <c r="A131" s="15"/>
      <c r="B131" s="241">
        <v>43913.478998240738</v>
      </c>
      <c r="C131" s="242" t="s">
        <v>2200</v>
      </c>
      <c r="D131" s="242" t="s">
        <v>95</v>
      </c>
      <c r="E131" s="245"/>
      <c r="F131" s="242" t="s">
        <v>2198</v>
      </c>
      <c r="G131" s="242" t="s">
        <v>2199</v>
      </c>
      <c r="H131" s="245"/>
      <c r="I131" s="243" t="s">
        <v>1649</v>
      </c>
      <c r="J131" s="244">
        <v>43913</v>
      </c>
      <c r="M131" s="31" t="s">
        <v>2436</v>
      </c>
    </row>
    <row r="132" spans="1:18" ht="15" hidden="1" customHeight="1">
      <c r="A132" s="15"/>
      <c r="B132" s="241">
        <v>43913.479462997682</v>
      </c>
      <c r="C132" s="242" t="s">
        <v>2200</v>
      </c>
      <c r="D132" s="242" t="s">
        <v>95</v>
      </c>
      <c r="E132" s="242" t="s">
        <v>95</v>
      </c>
      <c r="F132" s="242" t="s">
        <v>2198</v>
      </c>
      <c r="G132" s="242" t="s">
        <v>2199</v>
      </c>
      <c r="H132" s="245"/>
      <c r="I132" s="243" t="s">
        <v>1649</v>
      </c>
      <c r="J132" s="244">
        <v>43913</v>
      </c>
      <c r="M132" s="31" t="s">
        <v>2436</v>
      </c>
    </row>
    <row r="133" spans="1:18" ht="15" hidden="1" customHeight="1">
      <c r="A133" s="15"/>
      <c r="B133" s="241">
        <v>43913.479968159721</v>
      </c>
      <c r="C133" s="242" t="s">
        <v>2200</v>
      </c>
      <c r="D133" s="242" t="s">
        <v>95</v>
      </c>
      <c r="E133" s="242" t="s">
        <v>95</v>
      </c>
      <c r="F133" s="242" t="s">
        <v>2198</v>
      </c>
      <c r="G133" s="242" t="s">
        <v>2199</v>
      </c>
      <c r="H133" s="245"/>
      <c r="I133" s="243" t="s">
        <v>1649</v>
      </c>
      <c r="J133" s="244">
        <v>43913</v>
      </c>
      <c r="M133" s="31" t="s">
        <v>2436</v>
      </c>
    </row>
    <row r="134" spans="1:18" ht="15" hidden="1" customHeight="1">
      <c r="A134" s="15"/>
      <c r="B134" s="236">
        <v>43913.48001944444</v>
      </c>
      <c r="C134" s="2" t="s">
        <v>2200</v>
      </c>
      <c r="D134" s="2" t="s">
        <v>182</v>
      </c>
      <c r="F134" s="2" t="s">
        <v>2198</v>
      </c>
      <c r="G134" s="2" t="s">
        <v>2199</v>
      </c>
      <c r="I134" s="34" t="s">
        <v>2437</v>
      </c>
      <c r="J134" s="237">
        <v>43913</v>
      </c>
      <c r="M134" s="31" t="s">
        <v>2438</v>
      </c>
    </row>
    <row r="135" spans="1:18" ht="15" hidden="1" customHeight="1">
      <c r="A135" s="15"/>
      <c r="B135" s="236">
        <v>43913.500294305559</v>
      </c>
      <c r="C135" s="2" t="s">
        <v>2200</v>
      </c>
      <c r="D135" s="2" t="s">
        <v>134</v>
      </c>
      <c r="E135" s="2" t="s">
        <v>2346</v>
      </c>
      <c r="F135" s="2" t="s">
        <v>2198</v>
      </c>
      <c r="G135" s="2" t="s">
        <v>2199</v>
      </c>
      <c r="H135" s="2" t="s">
        <v>2439</v>
      </c>
      <c r="I135" s="2" t="s">
        <v>2440</v>
      </c>
      <c r="J135" s="237">
        <v>43913</v>
      </c>
      <c r="K135" s="2">
        <v>46</v>
      </c>
      <c r="M135" s="46"/>
    </row>
    <row r="136" spans="1:18" ht="15" hidden="1" customHeight="1">
      <c r="A136" s="15"/>
      <c r="B136" s="241">
        <v>43913.502444282407</v>
      </c>
      <c r="C136" s="242" t="s">
        <v>2197</v>
      </c>
      <c r="D136" s="242" t="s">
        <v>134</v>
      </c>
      <c r="E136" s="242" t="s">
        <v>2302</v>
      </c>
      <c r="F136" s="242" t="s">
        <v>2208</v>
      </c>
      <c r="G136" s="242" t="s">
        <v>2199</v>
      </c>
      <c r="H136" s="245"/>
      <c r="I136" s="243" t="s">
        <v>2441</v>
      </c>
      <c r="J136" s="244">
        <v>43909</v>
      </c>
      <c r="K136" s="242">
        <v>40</v>
      </c>
      <c r="L136" s="2">
        <v>2</v>
      </c>
      <c r="M136" s="31" t="s">
        <v>2442</v>
      </c>
    </row>
    <row r="137" spans="1:18" ht="15" hidden="1" customHeight="1">
      <c r="A137" s="15"/>
      <c r="B137" s="236">
        <v>43913.5082191088</v>
      </c>
      <c r="C137" s="2" t="s">
        <v>2200</v>
      </c>
      <c r="D137" s="2" t="s">
        <v>126</v>
      </c>
      <c r="E137" s="2" t="s">
        <v>2443</v>
      </c>
      <c r="F137" s="2" t="s">
        <v>2201</v>
      </c>
      <c r="G137" s="2" t="s">
        <v>2199</v>
      </c>
      <c r="H137" s="2" t="s">
        <v>2444</v>
      </c>
      <c r="I137" s="34" t="s">
        <v>2445</v>
      </c>
      <c r="J137" s="237">
        <v>43913</v>
      </c>
      <c r="K137" s="2">
        <v>45</v>
      </c>
      <c r="M137" s="46"/>
    </row>
    <row r="138" spans="1:18" ht="15" hidden="1" customHeight="1">
      <c r="A138" s="15"/>
      <c r="B138" s="236">
        <v>43913.518326527774</v>
      </c>
      <c r="C138" s="2" t="s">
        <v>9</v>
      </c>
      <c r="D138" s="2" t="s">
        <v>45</v>
      </c>
      <c r="E138" s="2" t="s">
        <v>45</v>
      </c>
      <c r="F138" s="2" t="s">
        <v>2198</v>
      </c>
      <c r="G138" s="2" t="s">
        <v>2215</v>
      </c>
      <c r="H138" s="2" t="s">
        <v>2446</v>
      </c>
      <c r="I138" s="34" t="s">
        <v>2447</v>
      </c>
      <c r="J138" s="237">
        <v>43913</v>
      </c>
      <c r="K138" s="2">
        <v>68</v>
      </c>
      <c r="M138" s="31" t="s">
        <v>2436</v>
      </c>
    </row>
    <row r="139" spans="1:18" ht="15" hidden="1" customHeight="1">
      <c r="A139" s="15"/>
      <c r="B139" s="241">
        <v>43913.534850567128</v>
      </c>
      <c r="C139" s="242" t="s">
        <v>2200</v>
      </c>
      <c r="D139" s="242" t="s">
        <v>330</v>
      </c>
      <c r="E139" s="245"/>
      <c r="F139" s="242" t="s">
        <v>2208</v>
      </c>
      <c r="G139" s="245"/>
      <c r="H139" s="245"/>
      <c r="I139" s="243" t="s">
        <v>2448</v>
      </c>
      <c r="J139" s="244">
        <v>43913</v>
      </c>
      <c r="K139" s="242">
        <v>21</v>
      </c>
      <c r="M139" s="31" t="s">
        <v>2449</v>
      </c>
    </row>
    <row r="140" spans="1:18" ht="15" hidden="1" customHeight="1">
      <c r="A140" s="15"/>
      <c r="B140" s="236">
        <v>43913.553256296298</v>
      </c>
      <c r="C140" s="2" t="s">
        <v>9</v>
      </c>
      <c r="D140" s="2" t="s">
        <v>45</v>
      </c>
      <c r="E140" s="2" t="s">
        <v>43</v>
      </c>
      <c r="F140" s="2" t="s">
        <v>2208</v>
      </c>
      <c r="G140" s="2" t="s">
        <v>2215</v>
      </c>
      <c r="I140" s="34" t="s">
        <v>2450</v>
      </c>
      <c r="J140" s="237">
        <v>43913</v>
      </c>
      <c r="K140" s="2">
        <v>68</v>
      </c>
      <c r="M140" s="31" t="s">
        <v>2451</v>
      </c>
    </row>
    <row r="141" spans="1:18" ht="15" hidden="1" customHeight="1">
      <c r="A141" s="125"/>
      <c r="B141" s="231">
        <v>43913.566038391204</v>
      </c>
      <c r="C141" s="123" t="s">
        <v>2197</v>
      </c>
      <c r="D141" s="123" t="s">
        <v>134</v>
      </c>
      <c r="E141" s="125"/>
      <c r="F141" s="123" t="s">
        <v>2198</v>
      </c>
      <c r="G141" s="123" t="s">
        <v>2199</v>
      </c>
      <c r="H141" s="125"/>
      <c r="I141" s="232" t="s">
        <v>1065</v>
      </c>
      <c r="J141" s="233">
        <v>43912</v>
      </c>
      <c r="K141" s="125"/>
      <c r="L141" s="125"/>
      <c r="M141" s="235"/>
      <c r="N141" s="125"/>
      <c r="O141" s="125"/>
      <c r="P141" s="125"/>
      <c r="Q141" s="125"/>
      <c r="R141" s="125"/>
    </row>
    <row r="142" spans="1:18" ht="15" hidden="1" customHeight="1">
      <c r="A142" s="15"/>
      <c r="B142" s="236">
        <v>43913.575884050922</v>
      </c>
      <c r="C142" s="2" t="s">
        <v>2200</v>
      </c>
      <c r="D142" s="2" t="s">
        <v>45</v>
      </c>
      <c r="E142" s="2" t="s">
        <v>119</v>
      </c>
      <c r="F142" s="2" t="s">
        <v>2198</v>
      </c>
      <c r="G142" s="2" t="s">
        <v>2199</v>
      </c>
      <c r="I142" s="34" t="s">
        <v>2452</v>
      </c>
      <c r="J142" s="237">
        <v>43913</v>
      </c>
      <c r="M142" s="46"/>
    </row>
    <row r="143" spans="1:18" ht="15" hidden="1" customHeight="1">
      <c r="A143" s="15"/>
      <c r="B143" s="255">
        <v>43913.585002037042</v>
      </c>
      <c r="C143" s="256" t="s">
        <v>2200</v>
      </c>
      <c r="D143" s="256" t="s">
        <v>117</v>
      </c>
      <c r="E143" s="256" t="s">
        <v>557</v>
      </c>
      <c r="F143" s="256" t="s">
        <v>2208</v>
      </c>
      <c r="G143" s="256" t="s">
        <v>2199</v>
      </c>
      <c r="H143" s="256" t="s">
        <v>2453</v>
      </c>
      <c r="I143" s="258" t="s">
        <v>1635</v>
      </c>
      <c r="J143" s="259">
        <v>43913</v>
      </c>
      <c r="M143" s="31" t="s">
        <v>2454</v>
      </c>
    </row>
    <row r="144" spans="1:18" ht="15" hidden="1" customHeight="1">
      <c r="A144" s="15"/>
      <c r="B144" s="241">
        <v>43913.661819155095</v>
      </c>
      <c r="C144" s="242" t="s">
        <v>2200</v>
      </c>
      <c r="D144" s="242" t="s">
        <v>101</v>
      </c>
      <c r="E144" s="245"/>
      <c r="F144" s="242" t="s">
        <v>2198</v>
      </c>
      <c r="G144" s="245"/>
      <c r="H144" s="245"/>
      <c r="I144" s="243" t="s">
        <v>1665</v>
      </c>
      <c r="J144" s="244">
        <v>43913</v>
      </c>
      <c r="M144" s="31" t="s">
        <v>2455</v>
      </c>
    </row>
    <row r="145" spans="1:18" ht="15" hidden="1" customHeight="1">
      <c r="A145" s="15"/>
      <c r="B145" s="241">
        <v>43913.673163900465</v>
      </c>
      <c r="C145" s="242" t="s">
        <v>9</v>
      </c>
      <c r="D145" s="242" t="s">
        <v>262</v>
      </c>
      <c r="E145" s="242" t="s">
        <v>2456</v>
      </c>
      <c r="F145" s="242" t="s">
        <v>2208</v>
      </c>
      <c r="G145" s="242" t="s">
        <v>2199</v>
      </c>
      <c r="H145" s="242" t="s">
        <v>2457</v>
      </c>
      <c r="I145" s="243" t="s">
        <v>2458</v>
      </c>
      <c r="J145" s="244">
        <v>43913</v>
      </c>
      <c r="K145" s="2">
        <v>57</v>
      </c>
      <c r="L145" s="2">
        <v>327</v>
      </c>
      <c r="M145" s="31" t="s">
        <v>2459</v>
      </c>
    </row>
    <row r="146" spans="1:18" ht="15" hidden="1" customHeight="1">
      <c r="A146" s="15"/>
      <c r="B146" s="255">
        <v>43913.67410355324</v>
      </c>
      <c r="C146" s="256" t="s">
        <v>2200</v>
      </c>
      <c r="D146" s="256" t="s">
        <v>101</v>
      </c>
      <c r="E146" s="260"/>
      <c r="F146" s="256" t="s">
        <v>2198</v>
      </c>
      <c r="G146" s="260"/>
      <c r="H146" s="260"/>
      <c r="I146" s="258" t="s">
        <v>1665</v>
      </c>
      <c r="J146" s="259">
        <v>43913</v>
      </c>
      <c r="M146" s="31" t="s">
        <v>2460</v>
      </c>
    </row>
    <row r="147" spans="1:18" ht="15" hidden="1" customHeight="1">
      <c r="A147" s="15"/>
      <c r="B147" s="236">
        <v>43913.700754768521</v>
      </c>
      <c r="C147" s="2" t="s">
        <v>9</v>
      </c>
      <c r="D147" s="2" t="s">
        <v>262</v>
      </c>
      <c r="E147" s="2" t="s">
        <v>493</v>
      </c>
      <c r="F147" s="2" t="s">
        <v>2208</v>
      </c>
      <c r="G147" s="2" t="s">
        <v>2199</v>
      </c>
      <c r="H147" s="2" t="s">
        <v>2461</v>
      </c>
      <c r="I147" s="34" t="s">
        <v>2462</v>
      </c>
      <c r="J147" s="237">
        <v>43913</v>
      </c>
      <c r="K147" s="2">
        <v>57</v>
      </c>
      <c r="M147" s="31" t="s">
        <v>2463</v>
      </c>
    </row>
    <row r="148" spans="1:18" ht="15" hidden="1" customHeight="1">
      <c r="A148" s="125"/>
      <c r="B148" s="231">
        <v>43913.714141631943</v>
      </c>
      <c r="C148" s="123" t="s">
        <v>2200</v>
      </c>
      <c r="D148" s="123" t="s">
        <v>126</v>
      </c>
      <c r="E148" s="123" t="s">
        <v>139</v>
      </c>
      <c r="F148" s="123" t="s">
        <v>2208</v>
      </c>
      <c r="G148" s="123" t="s">
        <v>2199</v>
      </c>
      <c r="H148" s="123" t="s">
        <v>2464</v>
      </c>
      <c r="I148" s="232" t="s">
        <v>2445</v>
      </c>
      <c r="J148" s="233">
        <v>43913</v>
      </c>
      <c r="K148" s="125"/>
      <c r="L148" s="125"/>
      <c r="M148" s="235"/>
      <c r="N148" s="125"/>
      <c r="O148" s="125"/>
      <c r="P148" s="125"/>
      <c r="Q148" s="125"/>
      <c r="R148" s="125"/>
    </row>
    <row r="149" spans="1:18" ht="15" hidden="1" customHeight="1">
      <c r="A149" s="15"/>
      <c r="B149" s="231">
        <v>43913.744431539351</v>
      </c>
      <c r="C149" s="123" t="s">
        <v>2200</v>
      </c>
      <c r="D149" s="123" t="s">
        <v>47</v>
      </c>
      <c r="E149" s="123" t="s">
        <v>2465</v>
      </c>
      <c r="F149" s="123" t="s">
        <v>2198</v>
      </c>
      <c r="G149" s="123" t="s">
        <v>2199</v>
      </c>
      <c r="H149" s="125"/>
      <c r="I149" s="232" t="s">
        <v>2466</v>
      </c>
      <c r="J149" s="233">
        <v>43913</v>
      </c>
      <c r="M149" s="46"/>
    </row>
    <row r="150" spans="1:18" ht="15" hidden="1" customHeight="1">
      <c r="A150" s="125"/>
      <c r="B150" s="231">
        <v>43913.745492893519</v>
      </c>
      <c r="C150" s="123" t="s">
        <v>2200</v>
      </c>
      <c r="D150" s="123" t="s">
        <v>182</v>
      </c>
      <c r="E150" s="125"/>
      <c r="F150" s="123" t="s">
        <v>2198</v>
      </c>
      <c r="G150" s="123" t="s">
        <v>2210</v>
      </c>
      <c r="H150" s="125"/>
      <c r="I150" s="232" t="s">
        <v>2467</v>
      </c>
      <c r="J150" s="233">
        <v>43913</v>
      </c>
      <c r="K150" s="125"/>
      <c r="L150" s="125"/>
      <c r="M150" s="234" t="s">
        <v>2468</v>
      </c>
      <c r="N150" s="125"/>
      <c r="O150" s="125"/>
      <c r="P150" s="125"/>
      <c r="Q150" s="125"/>
      <c r="R150" s="125"/>
    </row>
    <row r="151" spans="1:18" ht="15" hidden="1" customHeight="1">
      <c r="A151" s="125"/>
      <c r="B151" s="231">
        <v>43913.764881122683</v>
      </c>
      <c r="C151" s="123" t="s">
        <v>2200</v>
      </c>
      <c r="D151" s="123" t="s">
        <v>47</v>
      </c>
      <c r="E151" s="123" t="s">
        <v>2469</v>
      </c>
      <c r="F151" s="123" t="s">
        <v>2198</v>
      </c>
      <c r="G151" s="123" t="s">
        <v>2210</v>
      </c>
      <c r="H151" s="123" t="s">
        <v>2470</v>
      </c>
      <c r="I151" s="232" t="s">
        <v>2471</v>
      </c>
      <c r="J151" s="233">
        <v>43913</v>
      </c>
      <c r="K151" s="125"/>
      <c r="L151" s="125"/>
      <c r="M151" s="234" t="s">
        <v>2470</v>
      </c>
      <c r="N151" s="125"/>
      <c r="O151" s="125"/>
      <c r="P151" s="125"/>
      <c r="Q151" s="125"/>
      <c r="R151" s="125"/>
    </row>
    <row r="152" spans="1:18" ht="15" hidden="1" customHeight="1">
      <c r="A152" s="125"/>
      <c r="B152" s="231">
        <v>43913.765942893515</v>
      </c>
      <c r="C152" s="123" t="s">
        <v>2200</v>
      </c>
      <c r="D152" s="123" t="s">
        <v>47</v>
      </c>
      <c r="E152" s="125"/>
      <c r="F152" s="123" t="s">
        <v>2198</v>
      </c>
      <c r="G152" s="123" t="s">
        <v>2210</v>
      </c>
      <c r="H152" s="125"/>
      <c r="I152" s="232" t="s">
        <v>2472</v>
      </c>
      <c r="J152" s="233">
        <v>43913</v>
      </c>
      <c r="K152" s="125"/>
      <c r="L152" s="125"/>
      <c r="M152" s="234" t="s">
        <v>2473</v>
      </c>
      <c r="N152" s="125"/>
      <c r="O152" s="125"/>
      <c r="P152" s="125"/>
      <c r="Q152" s="125"/>
      <c r="R152" s="125"/>
    </row>
    <row r="153" spans="1:18" ht="15" hidden="1" customHeight="1">
      <c r="A153" s="125"/>
      <c r="B153" s="231">
        <v>43913.767536643514</v>
      </c>
      <c r="C153" s="123" t="s">
        <v>2200</v>
      </c>
      <c r="D153" s="123" t="s">
        <v>47</v>
      </c>
      <c r="E153" s="125"/>
      <c r="F153" s="123" t="s">
        <v>2198</v>
      </c>
      <c r="G153" s="123" t="s">
        <v>2210</v>
      </c>
      <c r="H153" s="125"/>
      <c r="I153" s="232" t="s">
        <v>2472</v>
      </c>
      <c r="J153" s="233">
        <v>43913</v>
      </c>
      <c r="K153" s="125"/>
      <c r="L153" s="125"/>
      <c r="M153" s="234" t="s">
        <v>2473</v>
      </c>
      <c r="N153" s="125"/>
      <c r="O153" s="125"/>
      <c r="P153" s="125"/>
      <c r="Q153" s="125"/>
      <c r="R153" s="125"/>
    </row>
    <row r="154" spans="1:18" ht="15" hidden="1" customHeight="1">
      <c r="A154" s="125"/>
      <c r="B154" s="231">
        <v>43913.767641643513</v>
      </c>
      <c r="C154" s="123" t="s">
        <v>2200</v>
      </c>
      <c r="D154" s="123" t="s">
        <v>47</v>
      </c>
      <c r="E154" s="125"/>
      <c r="F154" s="123" t="s">
        <v>2198</v>
      </c>
      <c r="G154" s="123" t="s">
        <v>2210</v>
      </c>
      <c r="H154" s="125"/>
      <c r="I154" s="232" t="s">
        <v>2472</v>
      </c>
      <c r="J154" s="233">
        <v>43913</v>
      </c>
      <c r="K154" s="125"/>
      <c r="L154" s="125"/>
      <c r="M154" s="234" t="s">
        <v>2473</v>
      </c>
      <c r="N154" s="125"/>
      <c r="O154" s="125"/>
      <c r="P154" s="125"/>
      <c r="Q154" s="125"/>
      <c r="R154" s="125"/>
    </row>
    <row r="155" spans="1:18" ht="15" hidden="1" customHeight="1">
      <c r="A155" s="125"/>
      <c r="B155" s="231">
        <v>43913.778509826385</v>
      </c>
      <c r="C155" s="123" t="s">
        <v>2200</v>
      </c>
      <c r="D155" s="123" t="s">
        <v>233</v>
      </c>
      <c r="E155" s="123" t="s">
        <v>2474</v>
      </c>
      <c r="F155" s="123" t="s">
        <v>2198</v>
      </c>
      <c r="G155" s="123" t="s">
        <v>2199</v>
      </c>
      <c r="H155" s="125"/>
      <c r="I155" s="232" t="s">
        <v>2475</v>
      </c>
      <c r="J155" s="233">
        <v>43913</v>
      </c>
      <c r="K155" s="125"/>
      <c r="L155" s="125"/>
      <c r="M155" s="234" t="s">
        <v>2476</v>
      </c>
      <c r="N155" s="125"/>
      <c r="O155" s="125"/>
      <c r="P155" s="125"/>
      <c r="Q155" s="125"/>
      <c r="R155" s="125"/>
    </row>
    <row r="156" spans="1:18" ht="15" hidden="1" customHeight="1">
      <c r="A156" s="125"/>
      <c r="B156" s="231">
        <v>43913.807826770833</v>
      </c>
      <c r="C156" s="123" t="s">
        <v>2200</v>
      </c>
      <c r="D156" s="123" t="s">
        <v>134</v>
      </c>
      <c r="E156" s="125"/>
      <c r="F156" s="123" t="s">
        <v>2198</v>
      </c>
      <c r="G156" s="123" t="s">
        <v>2210</v>
      </c>
      <c r="H156" s="125"/>
      <c r="I156" s="232" t="s">
        <v>2477</v>
      </c>
      <c r="J156" s="233">
        <v>43913</v>
      </c>
      <c r="K156" s="125"/>
      <c r="L156" s="125"/>
      <c r="M156" s="234" t="s">
        <v>2478</v>
      </c>
      <c r="N156" s="125"/>
      <c r="O156" s="125"/>
      <c r="P156" s="125"/>
      <c r="Q156" s="125"/>
      <c r="R156" s="125"/>
    </row>
    <row r="157" spans="1:18" ht="15" hidden="1" customHeight="1">
      <c r="A157" s="125"/>
      <c r="B157" s="231">
        <v>43913.831531851851</v>
      </c>
      <c r="C157" s="123" t="s">
        <v>9</v>
      </c>
      <c r="D157" s="123" t="s">
        <v>262</v>
      </c>
      <c r="E157" s="123" t="s">
        <v>493</v>
      </c>
      <c r="F157" s="123" t="s">
        <v>2208</v>
      </c>
      <c r="G157" s="123" t="s">
        <v>2199</v>
      </c>
      <c r="H157" s="123" t="s">
        <v>2479</v>
      </c>
      <c r="I157" s="232" t="s">
        <v>2480</v>
      </c>
      <c r="J157" s="233">
        <v>43913</v>
      </c>
      <c r="K157" s="123">
        <v>57</v>
      </c>
      <c r="L157" s="125"/>
      <c r="M157" s="235"/>
      <c r="N157" s="125"/>
      <c r="O157" s="125"/>
      <c r="P157" s="125"/>
      <c r="Q157" s="125"/>
      <c r="R157" s="125"/>
    </row>
    <row r="158" spans="1:18" ht="15" hidden="1" customHeight="1">
      <c r="A158" s="125"/>
      <c r="B158" s="231">
        <v>43913.831650532404</v>
      </c>
      <c r="C158" s="123" t="s">
        <v>9</v>
      </c>
      <c r="D158" s="123" t="s">
        <v>278</v>
      </c>
      <c r="E158" s="125"/>
      <c r="F158" s="123" t="s">
        <v>2198</v>
      </c>
      <c r="G158" s="123" t="s">
        <v>2210</v>
      </c>
      <c r="H158" s="125"/>
      <c r="I158" s="232" t="s">
        <v>2483</v>
      </c>
      <c r="J158" s="233">
        <v>43913</v>
      </c>
      <c r="K158" s="125"/>
      <c r="L158" s="125"/>
      <c r="M158" s="234" t="s">
        <v>2484</v>
      </c>
      <c r="N158" s="125"/>
      <c r="O158" s="125"/>
      <c r="P158" s="125"/>
      <c r="Q158" s="125"/>
      <c r="R158" s="125"/>
    </row>
    <row r="159" spans="1:18" ht="15" hidden="1" customHeight="1">
      <c r="A159" s="15"/>
      <c r="B159" s="241">
        <v>43913.832771631947</v>
      </c>
      <c r="C159" s="242" t="s">
        <v>2200</v>
      </c>
      <c r="D159" s="242" t="s">
        <v>45</v>
      </c>
      <c r="E159" s="242" t="s">
        <v>1129</v>
      </c>
      <c r="F159" s="242" t="s">
        <v>2198</v>
      </c>
      <c r="G159" s="242" t="s">
        <v>2210</v>
      </c>
      <c r="H159" s="245"/>
      <c r="I159" s="243" t="s">
        <v>2485</v>
      </c>
      <c r="J159" s="244">
        <v>43913</v>
      </c>
      <c r="M159" s="46"/>
    </row>
    <row r="160" spans="1:18" ht="15" hidden="1" customHeight="1">
      <c r="A160" s="125"/>
      <c r="B160" s="231">
        <v>43913.833624803243</v>
      </c>
      <c r="C160" s="123" t="s">
        <v>2200</v>
      </c>
      <c r="D160" s="123" t="s">
        <v>45</v>
      </c>
      <c r="E160" s="125"/>
      <c r="F160" s="123" t="s">
        <v>2198</v>
      </c>
      <c r="G160" s="123" t="s">
        <v>2210</v>
      </c>
      <c r="H160" s="125"/>
      <c r="I160" s="232" t="s">
        <v>2485</v>
      </c>
      <c r="J160" s="233">
        <v>43913</v>
      </c>
      <c r="K160" s="125"/>
      <c r="L160" s="125"/>
      <c r="M160" s="234" t="s">
        <v>2486</v>
      </c>
      <c r="N160" s="125"/>
      <c r="O160" s="125"/>
      <c r="P160" s="125"/>
      <c r="Q160" s="125"/>
      <c r="R160" s="125"/>
    </row>
    <row r="161" spans="1:18" ht="15" hidden="1" customHeight="1">
      <c r="A161" s="125"/>
      <c r="B161" s="231">
        <v>43913.835516597217</v>
      </c>
      <c r="C161" s="123" t="s">
        <v>2200</v>
      </c>
      <c r="D161" s="123" t="s">
        <v>45</v>
      </c>
      <c r="E161" s="125"/>
      <c r="F161" s="123" t="s">
        <v>2198</v>
      </c>
      <c r="G161" s="123" t="s">
        <v>2210</v>
      </c>
      <c r="H161" s="125"/>
      <c r="I161" s="232" t="s">
        <v>2487</v>
      </c>
      <c r="J161" s="233">
        <v>43913</v>
      </c>
      <c r="K161" s="125"/>
      <c r="L161" s="125"/>
      <c r="M161" s="234" t="s">
        <v>2488</v>
      </c>
      <c r="N161" s="125"/>
      <c r="O161" s="125"/>
      <c r="P161" s="125"/>
      <c r="Q161" s="125"/>
      <c r="R161" s="125"/>
    </row>
    <row r="162" spans="1:18" ht="15" hidden="1" customHeight="1">
      <c r="A162" s="125"/>
      <c r="B162" s="231">
        <v>43913.859122002315</v>
      </c>
      <c r="C162" s="123" t="s">
        <v>2200</v>
      </c>
      <c r="D162" s="123" t="s">
        <v>126</v>
      </c>
      <c r="E162" s="123" t="s">
        <v>1703</v>
      </c>
      <c r="F162" s="123" t="s">
        <v>2489</v>
      </c>
      <c r="G162" s="123" t="s">
        <v>2199</v>
      </c>
      <c r="H162" s="123" t="s">
        <v>2490</v>
      </c>
      <c r="I162" s="232" t="s">
        <v>1706</v>
      </c>
      <c r="J162" s="233">
        <v>43913</v>
      </c>
      <c r="K162" s="125"/>
      <c r="L162" s="125"/>
      <c r="M162" s="235"/>
      <c r="N162" s="125"/>
      <c r="O162" s="125"/>
      <c r="P162" s="125"/>
      <c r="Q162" s="125"/>
      <c r="R162" s="125"/>
    </row>
    <row r="163" spans="1:18" ht="15" hidden="1" customHeight="1">
      <c r="A163" s="125"/>
      <c r="B163" s="231">
        <v>43913.879691261573</v>
      </c>
      <c r="C163" s="123" t="s">
        <v>2200</v>
      </c>
      <c r="D163" s="123" t="s">
        <v>233</v>
      </c>
      <c r="E163" s="123" t="s">
        <v>233</v>
      </c>
      <c r="F163" s="123" t="s">
        <v>2208</v>
      </c>
      <c r="G163" s="123" t="s">
        <v>2199</v>
      </c>
      <c r="H163" s="123" t="s">
        <v>2491</v>
      </c>
      <c r="I163" s="232" t="s">
        <v>2492</v>
      </c>
      <c r="J163" s="233">
        <v>43913</v>
      </c>
      <c r="K163" s="123">
        <v>2</v>
      </c>
      <c r="L163" s="123">
        <v>488</v>
      </c>
      <c r="M163" s="234" t="s">
        <v>2493</v>
      </c>
      <c r="N163" s="125"/>
      <c r="O163" s="125"/>
      <c r="P163" s="125"/>
      <c r="Q163" s="125"/>
      <c r="R163" s="125"/>
    </row>
    <row r="164" spans="1:18" ht="15" hidden="1" customHeight="1">
      <c r="A164" s="125"/>
      <c r="B164" s="231">
        <v>43913.859849837958</v>
      </c>
      <c r="C164" s="123" t="s">
        <v>9</v>
      </c>
      <c r="D164" s="123" t="s">
        <v>262</v>
      </c>
      <c r="E164" s="123" t="s">
        <v>493</v>
      </c>
      <c r="F164" s="123" t="s">
        <v>2208</v>
      </c>
      <c r="G164" s="123" t="s">
        <v>2199</v>
      </c>
      <c r="H164" s="125"/>
      <c r="I164" s="123" t="s">
        <v>2494</v>
      </c>
      <c r="J164" s="233">
        <v>43913</v>
      </c>
      <c r="K164" s="123">
        <v>55</v>
      </c>
      <c r="L164" s="125"/>
      <c r="M164" s="235"/>
      <c r="N164" s="125"/>
      <c r="O164" s="125"/>
      <c r="P164" s="125"/>
      <c r="Q164" s="125"/>
      <c r="R164" s="125"/>
    </row>
    <row r="165" spans="1:18" ht="15" hidden="1" customHeight="1">
      <c r="A165" s="125"/>
      <c r="B165" s="231">
        <v>43913.860454027774</v>
      </c>
      <c r="C165" s="123" t="s">
        <v>9</v>
      </c>
      <c r="D165" s="123" t="s">
        <v>278</v>
      </c>
      <c r="E165" s="125"/>
      <c r="F165" s="123" t="s">
        <v>2208</v>
      </c>
      <c r="G165" s="123" t="s">
        <v>2199</v>
      </c>
      <c r="H165" s="123" t="s">
        <v>2495</v>
      </c>
      <c r="I165" s="232" t="s">
        <v>2496</v>
      </c>
      <c r="J165" s="233">
        <v>43913</v>
      </c>
      <c r="K165" s="123">
        <v>69</v>
      </c>
      <c r="L165" s="125"/>
      <c r="M165" s="235"/>
      <c r="N165" s="125"/>
      <c r="O165" s="125"/>
      <c r="P165" s="125"/>
      <c r="Q165" s="125"/>
      <c r="R165" s="125"/>
    </row>
    <row r="166" spans="1:18" ht="15" hidden="1" customHeight="1">
      <c r="A166" s="125"/>
      <c r="B166" s="231">
        <v>43913.867205625</v>
      </c>
      <c r="C166" s="123" t="s">
        <v>2200</v>
      </c>
      <c r="D166" s="123" t="s">
        <v>236</v>
      </c>
      <c r="E166" s="123" t="s">
        <v>1019</v>
      </c>
      <c r="F166" s="123" t="s">
        <v>2208</v>
      </c>
      <c r="G166" s="123" t="s">
        <v>2199</v>
      </c>
      <c r="H166" s="123" t="s">
        <v>2497</v>
      </c>
      <c r="I166" s="123" t="s">
        <v>2498</v>
      </c>
      <c r="J166" s="233">
        <v>43913</v>
      </c>
      <c r="K166" s="123">
        <v>25</v>
      </c>
      <c r="L166" s="125"/>
      <c r="M166" s="261" t="s">
        <v>2499</v>
      </c>
      <c r="N166" s="125"/>
      <c r="O166" s="125"/>
      <c r="P166" s="125"/>
      <c r="Q166" s="125"/>
      <c r="R166" s="125"/>
    </row>
    <row r="167" spans="1:18" ht="15" hidden="1" customHeight="1">
      <c r="A167" s="15"/>
      <c r="B167" s="236">
        <v>43913.886531956014</v>
      </c>
      <c r="C167" s="2" t="s">
        <v>2200</v>
      </c>
      <c r="D167" s="2" t="s">
        <v>109</v>
      </c>
      <c r="F167" s="2" t="s">
        <v>2198</v>
      </c>
      <c r="G167" s="2" t="s">
        <v>2210</v>
      </c>
      <c r="I167" s="34" t="s">
        <v>2501</v>
      </c>
      <c r="J167" s="237">
        <v>43913</v>
      </c>
      <c r="M167" s="31" t="s">
        <v>2502</v>
      </c>
    </row>
    <row r="168" spans="1:18" ht="15" hidden="1" customHeight="1">
      <c r="A168" s="15"/>
      <c r="B168" s="236">
        <v>43913.887642662041</v>
      </c>
      <c r="C168" s="2" t="s">
        <v>2200</v>
      </c>
      <c r="D168" s="2" t="s">
        <v>236</v>
      </c>
      <c r="F168" s="2" t="s">
        <v>2198</v>
      </c>
      <c r="G168" s="2" t="s">
        <v>2210</v>
      </c>
      <c r="I168" s="34" t="s">
        <v>2503</v>
      </c>
      <c r="J168" s="237">
        <v>43913</v>
      </c>
      <c r="M168" s="31" t="s">
        <v>2505</v>
      </c>
    </row>
    <row r="169" spans="1:18" ht="15" hidden="1" customHeight="1">
      <c r="A169" s="15"/>
      <c r="B169" s="236">
        <v>43913.897811851857</v>
      </c>
      <c r="C169" s="2" t="s">
        <v>2197</v>
      </c>
      <c r="D169" s="2" t="s">
        <v>224</v>
      </c>
      <c r="E169" s="2" t="s">
        <v>119</v>
      </c>
      <c r="F169" s="2" t="s">
        <v>2208</v>
      </c>
      <c r="G169" s="2" t="s">
        <v>2199</v>
      </c>
      <c r="H169" s="2" t="s">
        <v>2506</v>
      </c>
      <c r="I169" s="2" t="s">
        <v>2507</v>
      </c>
      <c r="J169" s="237">
        <v>43913</v>
      </c>
      <c r="K169" s="2">
        <v>51</v>
      </c>
      <c r="M169" s="31" t="s">
        <v>2508</v>
      </c>
    </row>
    <row r="170" spans="1:18" ht="15" hidden="1" customHeight="1">
      <c r="A170" s="15"/>
      <c r="B170" s="236">
        <v>43913.898906331015</v>
      </c>
      <c r="C170" s="2" t="s">
        <v>2197</v>
      </c>
      <c r="D170" s="2" t="s">
        <v>45</v>
      </c>
      <c r="E170" s="2" t="s">
        <v>119</v>
      </c>
      <c r="F170" s="2" t="s">
        <v>2201</v>
      </c>
      <c r="G170" s="2" t="s">
        <v>2199</v>
      </c>
      <c r="H170" s="2" t="s">
        <v>2506</v>
      </c>
      <c r="I170" s="2" t="s">
        <v>2509</v>
      </c>
      <c r="J170" s="237">
        <v>43913</v>
      </c>
      <c r="K170" s="2">
        <v>48</v>
      </c>
      <c r="M170" s="46"/>
    </row>
    <row r="171" spans="1:18" ht="15" hidden="1" customHeight="1">
      <c r="A171" s="125"/>
      <c r="B171" s="231">
        <v>43913.90067934028</v>
      </c>
      <c r="C171" s="123" t="s">
        <v>2200</v>
      </c>
      <c r="D171" s="123" t="s">
        <v>126</v>
      </c>
      <c r="E171" s="123" t="s">
        <v>1703</v>
      </c>
      <c r="F171" s="123" t="s">
        <v>2208</v>
      </c>
      <c r="G171" s="123" t="s">
        <v>2210</v>
      </c>
      <c r="H171" s="123" t="s">
        <v>2510</v>
      </c>
      <c r="I171" s="232" t="s">
        <v>2511</v>
      </c>
      <c r="J171" s="233">
        <v>43913</v>
      </c>
      <c r="K171" s="125"/>
      <c r="L171" s="125"/>
      <c r="M171" s="234" t="s">
        <v>2512</v>
      </c>
      <c r="N171" s="125"/>
      <c r="O171" s="125"/>
      <c r="P171" s="125"/>
      <c r="Q171" s="125"/>
      <c r="R171" s="125"/>
    </row>
    <row r="172" spans="1:18" ht="15" hidden="1" customHeight="1">
      <c r="A172" s="125"/>
      <c r="B172" s="231">
        <v>43913.901574456017</v>
      </c>
      <c r="C172" s="123" t="s">
        <v>2200</v>
      </c>
      <c r="D172" s="123" t="s">
        <v>236</v>
      </c>
      <c r="E172" s="123" t="s">
        <v>2513</v>
      </c>
      <c r="F172" s="123" t="s">
        <v>2208</v>
      </c>
      <c r="G172" s="123" t="s">
        <v>2199</v>
      </c>
      <c r="H172" s="123" t="s">
        <v>2514</v>
      </c>
      <c r="I172" s="232" t="s">
        <v>2515</v>
      </c>
      <c r="J172" s="233">
        <v>43913</v>
      </c>
      <c r="K172" s="123">
        <v>25</v>
      </c>
      <c r="L172" s="125"/>
      <c r="M172" s="234" t="s">
        <v>2516</v>
      </c>
      <c r="N172" s="125"/>
      <c r="O172" s="125"/>
      <c r="P172" s="125"/>
      <c r="Q172" s="125"/>
      <c r="R172" s="125"/>
    </row>
    <row r="173" spans="1:18" ht="15" hidden="1" customHeight="1">
      <c r="A173" s="125"/>
      <c r="B173" s="231">
        <v>43913.912304513884</v>
      </c>
      <c r="C173" s="123" t="s">
        <v>2200</v>
      </c>
      <c r="D173" s="123" t="s">
        <v>158</v>
      </c>
      <c r="E173" s="125"/>
      <c r="F173" s="123" t="s">
        <v>2208</v>
      </c>
      <c r="G173" s="123" t="s">
        <v>2199</v>
      </c>
      <c r="H173" s="123" t="s">
        <v>2517</v>
      </c>
      <c r="I173" s="232" t="s">
        <v>2518</v>
      </c>
      <c r="J173" s="233">
        <v>43913</v>
      </c>
      <c r="K173" s="123">
        <v>25</v>
      </c>
      <c r="L173" s="125"/>
      <c r="M173" s="234" t="s">
        <v>2519</v>
      </c>
      <c r="N173" s="125"/>
      <c r="O173" s="125"/>
      <c r="P173" s="125"/>
      <c r="Q173" s="125"/>
      <c r="R173" s="125"/>
    </row>
    <row r="174" spans="1:18" ht="15" hidden="1" customHeight="1">
      <c r="A174" s="125"/>
      <c r="B174" s="231">
        <v>43913.912628425926</v>
      </c>
      <c r="C174" s="123" t="s">
        <v>2200</v>
      </c>
      <c r="D174" s="123" t="s">
        <v>158</v>
      </c>
      <c r="E174" s="123" t="s">
        <v>158</v>
      </c>
      <c r="F174" s="123" t="s">
        <v>2208</v>
      </c>
      <c r="G174" s="123" t="s">
        <v>2199</v>
      </c>
      <c r="H174" s="123" t="s">
        <v>2520</v>
      </c>
      <c r="I174" s="232" t="s">
        <v>1731</v>
      </c>
      <c r="J174" s="233">
        <v>43913</v>
      </c>
      <c r="K174" s="123">
        <v>25</v>
      </c>
      <c r="L174" s="125"/>
      <c r="M174" s="235"/>
      <c r="N174" s="125"/>
      <c r="O174" s="125"/>
      <c r="P174" s="125"/>
      <c r="Q174" s="125"/>
      <c r="R174" s="125"/>
    </row>
    <row r="175" spans="1:18" ht="15" hidden="1" customHeight="1">
      <c r="A175" s="125"/>
      <c r="B175" s="231">
        <v>43913.912847071755</v>
      </c>
      <c r="C175" s="123" t="s">
        <v>2200</v>
      </c>
      <c r="D175" s="123" t="s">
        <v>126</v>
      </c>
      <c r="E175" s="123" t="s">
        <v>1741</v>
      </c>
      <c r="F175" s="123" t="s">
        <v>2208</v>
      </c>
      <c r="G175" s="123" t="s">
        <v>2199</v>
      </c>
      <c r="H175" s="123" t="s">
        <v>2521</v>
      </c>
      <c r="I175" s="232" t="s">
        <v>1744</v>
      </c>
      <c r="J175" s="233">
        <v>43913</v>
      </c>
      <c r="K175" s="123">
        <v>35</v>
      </c>
      <c r="L175" s="125"/>
      <c r="M175" s="235"/>
      <c r="N175" s="125"/>
      <c r="O175" s="125"/>
      <c r="P175" s="125"/>
      <c r="Q175" s="125"/>
      <c r="R175" s="125"/>
    </row>
    <row r="176" spans="1:18" ht="15" hidden="1" customHeight="1">
      <c r="A176" s="125"/>
      <c r="B176" s="231">
        <v>43913.913114537034</v>
      </c>
      <c r="C176" s="123" t="s">
        <v>2200</v>
      </c>
      <c r="D176" s="123" t="s">
        <v>158</v>
      </c>
      <c r="E176" s="125"/>
      <c r="F176" s="123" t="s">
        <v>2208</v>
      </c>
      <c r="G176" s="123" t="s">
        <v>2199</v>
      </c>
      <c r="H176" s="123" t="s">
        <v>2522</v>
      </c>
      <c r="I176" s="232" t="s">
        <v>1731</v>
      </c>
      <c r="J176" s="233">
        <v>43884</v>
      </c>
      <c r="K176" s="123">
        <v>48</v>
      </c>
      <c r="L176" s="125"/>
      <c r="M176" s="235"/>
      <c r="N176" s="125"/>
      <c r="O176" s="125"/>
      <c r="P176" s="125"/>
      <c r="Q176" s="125"/>
      <c r="R176" s="125"/>
    </row>
    <row r="177" spans="1:18" ht="15" hidden="1" customHeight="1">
      <c r="A177" s="125"/>
      <c r="B177" s="231">
        <v>43913.91872725694</v>
      </c>
      <c r="C177" s="123" t="s">
        <v>9</v>
      </c>
      <c r="D177" s="123" t="s">
        <v>262</v>
      </c>
      <c r="E177" s="123" t="s">
        <v>493</v>
      </c>
      <c r="F177" s="123" t="s">
        <v>2208</v>
      </c>
      <c r="G177" s="123" t="s">
        <v>2199</v>
      </c>
      <c r="H177" s="123" t="s">
        <v>2523</v>
      </c>
      <c r="I177" s="232" t="s">
        <v>2524</v>
      </c>
      <c r="J177" s="233">
        <v>43913</v>
      </c>
      <c r="K177" s="123">
        <v>57</v>
      </c>
      <c r="L177" s="125"/>
      <c r="M177" s="235"/>
      <c r="N177" s="125"/>
      <c r="O177" s="125"/>
      <c r="P177" s="125"/>
      <c r="Q177" s="125"/>
      <c r="R177" s="125"/>
    </row>
    <row r="178" spans="1:18" ht="15" hidden="1" customHeight="1">
      <c r="A178" s="125"/>
      <c r="B178" s="231">
        <v>43913.913846967596</v>
      </c>
      <c r="C178" s="123" t="s">
        <v>9</v>
      </c>
      <c r="D178" s="123" t="s">
        <v>278</v>
      </c>
      <c r="E178" s="123" t="s">
        <v>1196</v>
      </c>
      <c r="F178" s="123" t="s">
        <v>2208</v>
      </c>
      <c r="G178" s="123" t="s">
        <v>2210</v>
      </c>
      <c r="H178" s="123" t="s">
        <v>2525</v>
      </c>
      <c r="I178" s="232" t="s">
        <v>2526</v>
      </c>
      <c r="J178" s="233">
        <v>43913</v>
      </c>
      <c r="K178" s="123">
        <v>68</v>
      </c>
      <c r="L178" s="125"/>
      <c r="M178" s="235"/>
      <c r="N178" s="125"/>
      <c r="O178" s="125"/>
      <c r="P178" s="125"/>
      <c r="Q178" s="125"/>
      <c r="R178" s="125"/>
    </row>
    <row r="179" spans="1:18" ht="15" hidden="1" customHeight="1">
      <c r="A179" s="125"/>
      <c r="B179" s="231">
        <v>43913.913965983797</v>
      </c>
      <c r="C179" s="123" t="s">
        <v>2200</v>
      </c>
      <c r="D179" s="123" t="s">
        <v>158</v>
      </c>
      <c r="E179" s="123" t="s">
        <v>2529</v>
      </c>
      <c r="F179" s="123" t="s">
        <v>2208</v>
      </c>
      <c r="G179" s="123" t="s">
        <v>2199</v>
      </c>
      <c r="H179" s="123" t="s">
        <v>2530</v>
      </c>
      <c r="I179" s="232" t="s">
        <v>1731</v>
      </c>
      <c r="J179" s="233">
        <v>43913</v>
      </c>
      <c r="K179" s="123">
        <v>54</v>
      </c>
      <c r="L179" s="125"/>
      <c r="M179" s="235"/>
      <c r="N179" s="125"/>
      <c r="O179" s="125"/>
      <c r="P179" s="125"/>
      <c r="Q179" s="125"/>
      <c r="R179" s="125"/>
    </row>
    <row r="180" spans="1:18" ht="15" hidden="1" customHeight="1">
      <c r="A180" s="125"/>
      <c r="B180" s="231">
        <v>43913.930313414356</v>
      </c>
      <c r="C180" s="123" t="s">
        <v>2200</v>
      </c>
      <c r="D180" s="123" t="s">
        <v>126</v>
      </c>
      <c r="E180" s="125"/>
      <c r="F180" s="123" t="s">
        <v>2198</v>
      </c>
      <c r="G180" s="123" t="s">
        <v>2210</v>
      </c>
      <c r="H180" s="123" t="s">
        <v>2531</v>
      </c>
      <c r="I180" s="232" t="s">
        <v>2532</v>
      </c>
      <c r="J180" s="233">
        <v>43913</v>
      </c>
      <c r="K180" s="125"/>
      <c r="L180" s="125"/>
      <c r="M180" s="234" t="s">
        <v>2533</v>
      </c>
      <c r="N180" s="125"/>
      <c r="O180" s="125"/>
      <c r="P180" s="125"/>
      <c r="Q180" s="125"/>
      <c r="R180" s="125"/>
    </row>
    <row r="181" spans="1:18" ht="15" hidden="1" customHeight="1">
      <c r="A181" s="125"/>
      <c r="B181" s="231">
        <v>43913.930765300931</v>
      </c>
      <c r="C181" s="123" t="s">
        <v>2200</v>
      </c>
      <c r="D181" s="123" t="s">
        <v>158</v>
      </c>
      <c r="E181" s="125"/>
      <c r="F181" s="123" t="s">
        <v>2198</v>
      </c>
      <c r="G181" s="123" t="s">
        <v>2210</v>
      </c>
      <c r="H181" s="125"/>
      <c r="I181" s="232" t="s">
        <v>2534</v>
      </c>
      <c r="J181" s="233">
        <v>43913</v>
      </c>
      <c r="K181" s="125"/>
      <c r="L181" s="125"/>
      <c r="M181" s="234" t="s">
        <v>2535</v>
      </c>
      <c r="N181" s="125"/>
      <c r="O181" s="125"/>
      <c r="P181" s="125"/>
      <c r="Q181" s="125"/>
      <c r="R181" s="125"/>
    </row>
    <row r="182" spans="1:18" ht="15" hidden="1" customHeight="1">
      <c r="A182" s="125"/>
      <c r="B182" s="231">
        <v>43913.951965324071</v>
      </c>
      <c r="C182" s="123" t="s">
        <v>2200</v>
      </c>
      <c r="D182" s="123" t="s">
        <v>126</v>
      </c>
      <c r="E182" s="123" t="s">
        <v>1709</v>
      </c>
      <c r="F182" s="123" t="s">
        <v>2198</v>
      </c>
      <c r="G182" s="123" t="s">
        <v>2199</v>
      </c>
      <c r="H182" s="123" t="s">
        <v>2536</v>
      </c>
      <c r="I182" s="232" t="s">
        <v>2537</v>
      </c>
      <c r="J182" s="233">
        <v>43913</v>
      </c>
      <c r="K182" s="125"/>
      <c r="L182" s="125"/>
      <c r="M182" s="235"/>
      <c r="N182" s="125"/>
      <c r="O182" s="125"/>
      <c r="P182" s="125"/>
      <c r="Q182" s="125"/>
      <c r="R182" s="125"/>
    </row>
    <row r="183" spans="1:18" ht="15" hidden="1" customHeight="1">
      <c r="A183" s="125"/>
      <c r="B183" s="231">
        <v>43913.960146238431</v>
      </c>
      <c r="C183" s="123" t="s">
        <v>2200</v>
      </c>
      <c r="D183" s="123" t="s">
        <v>158</v>
      </c>
      <c r="E183" s="125"/>
      <c r="F183" s="123" t="s">
        <v>2198</v>
      </c>
      <c r="G183" s="123" t="s">
        <v>2199</v>
      </c>
      <c r="H183" s="123" t="s">
        <v>2538</v>
      </c>
      <c r="I183" s="232" t="s">
        <v>2539</v>
      </c>
      <c r="J183" s="233">
        <v>43913</v>
      </c>
      <c r="K183" s="125"/>
      <c r="L183" s="125"/>
      <c r="M183" s="235"/>
      <c r="N183" s="125"/>
      <c r="O183" s="125"/>
      <c r="P183" s="125"/>
      <c r="Q183" s="125"/>
      <c r="R183" s="125"/>
    </row>
    <row r="184" spans="1:18" ht="15" hidden="1" customHeight="1">
      <c r="A184" s="15"/>
      <c r="B184" s="236">
        <v>43913.974187488428</v>
      </c>
      <c r="C184" s="2" t="s">
        <v>2197</v>
      </c>
      <c r="D184" s="2" t="s">
        <v>236</v>
      </c>
      <c r="E184" s="2" t="s">
        <v>365</v>
      </c>
      <c r="F184" s="2" t="s">
        <v>2208</v>
      </c>
      <c r="G184" s="2" t="s">
        <v>2199</v>
      </c>
      <c r="I184" s="2" t="s">
        <v>2540</v>
      </c>
      <c r="J184" s="237">
        <v>43913</v>
      </c>
      <c r="K184" s="2">
        <v>25</v>
      </c>
      <c r="M184" s="46"/>
    </row>
    <row r="185" spans="1:18" ht="15" hidden="1" customHeight="1">
      <c r="A185" s="15"/>
      <c r="B185" s="236">
        <v>43913.986461157408</v>
      </c>
      <c r="C185" s="2" t="s">
        <v>2200</v>
      </c>
      <c r="D185" s="2" t="s">
        <v>262</v>
      </c>
      <c r="E185" s="2" t="s">
        <v>493</v>
      </c>
      <c r="F185" s="2" t="s">
        <v>2208</v>
      </c>
      <c r="G185" s="2" t="s">
        <v>2199</v>
      </c>
      <c r="I185" s="2" t="s">
        <v>2541</v>
      </c>
      <c r="J185" s="237">
        <v>43913</v>
      </c>
      <c r="M185" s="46"/>
    </row>
    <row r="186" spans="1:18" ht="15" hidden="1" customHeight="1">
      <c r="A186" s="125"/>
      <c r="B186" s="231">
        <v>43913.98883688658</v>
      </c>
      <c r="C186" s="123" t="s">
        <v>2200</v>
      </c>
      <c r="D186" s="123" t="s">
        <v>158</v>
      </c>
      <c r="E186" s="123" t="s">
        <v>1736</v>
      </c>
      <c r="F186" s="123" t="s">
        <v>2208</v>
      </c>
      <c r="G186" s="123" t="s">
        <v>2199</v>
      </c>
      <c r="H186" s="123" t="s">
        <v>2542</v>
      </c>
      <c r="I186" s="123" t="s">
        <v>2543</v>
      </c>
      <c r="J186" s="233">
        <v>43913</v>
      </c>
      <c r="K186" s="123">
        <v>55</v>
      </c>
      <c r="L186" s="125"/>
      <c r="M186" s="235"/>
      <c r="N186" s="125"/>
      <c r="O186" s="125"/>
      <c r="P186" s="125"/>
      <c r="Q186" s="125"/>
      <c r="R186" s="125"/>
    </row>
    <row r="187" spans="1:18" ht="15" hidden="1" customHeight="1">
      <c r="A187" s="15"/>
      <c r="B187" s="211">
        <v>43914.030812280093</v>
      </c>
      <c r="C187" s="212" t="s">
        <v>2200</v>
      </c>
      <c r="D187" s="212" t="s">
        <v>47</v>
      </c>
      <c r="E187" s="212" t="s">
        <v>560</v>
      </c>
      <c r="F187" s="212" t="s">
        <v>2208</v>
      </c>
      <c r="G187" s="212" t="s">
        <v>2199</v>
      </c>
      <c r="H187" s="212" t="s">
        <v>2544</v>
      </c>
      <c r="I187" s="213" t="s">
        <v>1769</v>
      </c>
      <c r="J187" s="214">
        <v>43913</v>
      </c>
      <c r="K187" s="127"/>
      <c r="L187" s="127"/>
      <c r="M187" s="46"/>
    </row>
    <row r="188" spans="1:18" ht="15" hidden="1" customHeight="1">
      <c r="A188" s="15"/>
      <c r="B188" s="211">
        <v>43914.031596354165</v>
      </c>
      <c r="C188" s="212" t="s">
        <v>2200</v>
      </c>
      <c r="D188" s="212" t="s">
        <v>47</v>
      </c>
      <c r="E188" s="212" t="s">
        <v>560</v>
      </c>
      <c r="F188" s="212" t="s">
        <v>2208</v>
      </c>
      <c r="G188" s="212" t="s">
        <v>2199</v>
      </c>
      <c r="H188" s="212" t="s">
        <v>2544</v>
      </c>
      <c r="I188" s="213" t="s">
        <v>1769</v>
      </c>
      <c r="J188" s="214">
        <v>43913</v>
      </c>
      <c r="K188" s="127"/>
      <c r="L188" s="127"/>
      <c r="M188" s="46"/>
    </row>
    <row r="189" spans="1:18" ht="15" hidden="1" customHeight="1">
      <c r="A189" s="125"/>
      <c r="B189" s="231">
        <v>43914.051660729165</v>
      </c>
      <c r="C189" s="123" t="s">
        <v>2200</v>
      </c>
      <c r="D189" s="123" t="s">
        <v>236</v>
      </c>
      <c r="E189" s="123" t="s">
        <v>2546</v>
      </c>
      <c r="F189" s="123" t="s">
        <v>2198</v>
      </c>
      <c r="G189" s="123" t="s">
        <v>2199</v>
      </c>
      <c r="H189" s="123" t="s">
        <v>2547</v>
      </c>
      <c r="I189" s="123" t="s">
        <v>2548</v>
      </c>
      <c r="J189" s="233">
        <v>43912</v>
      </c>
      <c r="K189" s="125"/>
      <c r="L189" s="123">
        <v>350</v>
      </c>
      <c r="M189" s="235"/>
      <c r="N189" s="125"/>
      <c r="O189" s="125"/>
      <c r="P189" s="125"/>
      <c r="Q189" s="125"/>
      <c r="R189" s="125"/>
    </row>
    <row r="190" spans="1:18" ht="15" hidden="1" customHeight="1">
      <c r="A190" s="15"/>
      <c r="B190" s="236">
        <v>43914.052125787042</v>
      </c>
      <c r="C190" s="2" t="s">
        <v>2200</v>
      </c>
      <c r="D190" s="2" t="s">
        <v>45</v>
      </c>
      <c r="E190" s="2" t="s">
        <v>2549</v>
      </c>
      <c r="F190" s="2" t="s">
        <v>2208</v>
      </c>
      <c r="G190" s="2" t="s">
        <v>2199</v>
      </c>
      <c r="H190" s="2" t="s">
        <v>2550</v>
      </c>
      <c r="I190" s="2" t="s">
        <v>2551</v>
      </c>
      <c r="J190" s="237">
        <v>43913</v>
      </c>
      <c r="M190" s="31" t="s">
        <v>2552</v>
      </c>
    </row>
    <row r="191" spans="1:18" ht="15" hidden="1" customHeight="1">
      <c r="A191" s="15"/>
      <c r="B191" s="236">
        <v>43914.296990000003</v>
      </c>
      <c r="C191" s="2" t="s">
        <v>2197</v>
      </c>
      <c r="D191" s="2" t="s">
        <v>236</v>
      </c>
      <c r="E191" s="2" t="s">
        <v>2553</v>
      </c>
      <c r="F191" s="2" t="s">
        <v>2208</v>
      </c>
      <c r="G191" s="2" t="s">
        <v>2199</v>
      </c>
      <c r="H191" s="2" t="s">
        <v>2554</v>
      </c>
      <c r="I191" s="34" t="s">
        <v>2555</v>
      </c>
      <c r="J191" s="237">
        <v>43913</v>
      </c>
      <c r="K191" s="2">
        <v>27</v>
      </c>
      <c r="M191" s="31" t="s">
        <v>2556</v>
      </c>
    </row>
    <row r="192" spans="1:18" ht="15" hidden="1" customHeight="1">
      <c r="A192" s="15"/>
      <c r="B192" s="236">
        <v>43914.310221793981</v>
      </c>
      <c r="C192" s="2" t="s">
        <v>2197</v>
      </c>
      <c r="D192" s="2" t="s">
        <v>45</v>
      </c>
      <c r="E192" s="2" t="s">
        <v>342</v>
      </c>
      <c r="F192" s="2" t="s">
        <v>2201</v>
      </c>
      <c r="G192" s="2" t="s">
        <v>2199</v>
      </c>
      <c r="H192" s="2" t="s">
        <v>2557</v>
      </c>
      <c r="I192" s="34" t="s">
        <v>2558</v>
      </c>
      <c r="J192" s="237">
        <v>43913</v>
      </c>
      <c r="K192" s="2">
        <v>59</v>
      </c>
      <c r="L192" s="2">
        <v>110</v>
      </c>
      <c r="M192" s="46"/>
    </row>
    <row r="193" spans="1:13" ht="15" hidden="1" customHeight="1">
      <c r="A193" s="15"/>
      <c r="B193" s="236">
        <v>43914.329135694439</v>
      </c>
      <c r="C193" s="2" t="s">
        <v>2197</v>
      </c>
      <c r="D193" s="2" t="s">
        <v>236</v>
      </c>
      <c r="E193" s="2" t="s">
        <v>2553</v>
      </c>
      <c r="F193" s="2" t="s">
        <v>2208</v>
      </c>
      <c r="G193" s="2" t="s">
        <v>2199</v>
      </c>
      <c r="H193" s="2" t="s">
        <v>2559</v>
      </c>
      <c r="I193" s="2" t="s">
        <v>2560</v>
      </c>
      <c r="J193" s="237">
        <v>43899</v>
      </c>
      <c r="K193" s="2">
        <v>24</v>
      </c>
      <c r="M193" s="46"/>
    </row>
    <row r="194" spans="1:13" ht="15" hidden="1" customHeight="1">
      <c r="A194" s="15"/>
      <c r="B194" s="264">
        <v>43914.37226123843</v>
      </c>
      <c r="C194" s="107" t="s">
        <v>2200</v>
      </c>
      <c r="D194" s="107" t="s">
        <v>158</v>
      </c>
      <c r="E194" s="107" t="s">
        <v>2408</v>
      </c>
      <c r="F194" s="107" t="s">
        <v>2208</v>
      </c>
      <c r="G194" s="107" t="s">
        <v>2199</v>
      </c>
      <c r="H194" s="105"/>
      <c r="I194" s="265" t="s">
        <v>2561</v>
      </c>
      <c r="J194" s="266">
        <v>43915</v>
      </c>
      <c r="K194" s="107">
        <v>46</v>
      </c>
      <c r="L194" s="2">
        <v>478</v>
      </c>
      <c r="M194" s="46"/>
    </row>
    <row r="195" spans="1:13" ht="15" hidden="1" customHeight="1">
      <c r="A195" s="15"/>
      <c r="B195" s="211">
        <v>43914.376769814815</v>
      </c>
      <c r="C195" s="212" t="s">
        <v>2200</v>
      </c>
      <c r="D195" s="212" t="s">
        <v>399</v>
      </c>
      <c r="E195" s="212" t="s">
        <v>1748</v>
      </c>
      <c r="F195" s="212" t="s">
        <v>2198</v>
      </c>
      <c r="G195" s="212" t="s">
        <v>2199</v>
      </c>
      <c r="H195" s="212" t="s">
        <v>923</v>
      </c>
      <c r="I195" s="213" t="s">
        <v>2562</v>
      </c>
      <c r="J195" s="214">
        <v>43914</v>
      </c>
      <c r="K195" s="212">
        <v>23</v>
      </c>
      <c r="M195" s="46"/>
    </row>
    <row r="196" spans="1:13" ht="15" hidden="1" customHeight="1">
      <c r="A196" s="15"/>
      <c r="B196" s="241">
        <v>43914.377829398145</v>
      </c>
      <c r="C196" s="242" t="s">
        <v>2200</v>
      </c>
      <c r="D196" s="242" t="s">
        <v>399</v>
      </c>
      <c r="E196" s="242" t="s">
        <v>1748</v>
      </c>
      <c r="F196" s="242" t="s">
        <v>2201</v>
      </c>
      <c r="G196" s="242" t="s">
        <v>2199</v>
      </c>
      <c r="H196" s="242" t="s">
        <v>729</v>
      </c>
      <c r="I196" s="242" t="s">
        <v>2564</v>
      </c>
      <c r="J196" s="244">
        <v>43914</v>
      </c>
      <c r="K196" s="242">
        <v>23</v>
      </c>
      <c r="M196" s="46"/>
    </row>
    <row r="197" spans="1:13" ht="15" hidden="1" customHeight="1">
      <c r="A197" s="15"/>
      <c r="B197" s="241">
        <v>43914.39382243056</v>
      </c>
      <c r="C197" s="242" t="s">
        <v>2197</v>
      </c>
      <c r="D197" s="242" t="s">
        <v>47</v>
      </c>
      <c r="E197" s="242" t="s">
        <v>216</v>
      </c>
      <c r="F197" s="242" t="s">
        <v>2198</v>
      </c>
      <c r="G197" s="242" t="s">
        <v>2210</v>
      </c>
      <c r="H197" s="242" t="s">
        <v>2567</v>
      </c>
      <c r="I197" s="243" t="s">
        <v>2568</v>
      </c>
      <c r="J197" s="244">
        <v>43913</v>
      </c>
      <c r="K197" s="245"/>
      <c r="M197" s="31" t="s">
        <v>2569</v>
      </c>
    </row>
    <row r="198" spans="1:13" ht="15" hidden="1" customHeight="1">
      <c r="A198" s="15"/>
      <c r="B198" s="236">
        <v>43914.394202129624</v>
      </c>
      <c r="C198" s="2" t="s">
        <v>2200</v>
      </c>
      <c r="D198" s="2" t="s">
        <v>45</v>
      </c>
      <c r="F198" s="2" t="s">
        <v>2271</v>
      </c>
      <c r="G198" s="2" t="s">
        <v>2199</v>
      </c>
      <c r="I198" s="2" t="s">
        <v>2570</v>
      </c>
      <c r="J198" s="237">
        <v>43914</v>
      </c>
      <c r="K198" s="2">
        <v>27</v>
      </c>
      <c r="M198" s="46"/>
    </row>
    <row r="199" spans="1:13" ht="15" hidden="1" customHeight="1">
      <c r="A199" s="15"/>
      <c r="B199" s="241">
        <v>43914.394575081024</v>
      </c>
      <c r="C199" s="242" t="s">
        <v>2200</v>
      </c>
      <c r="D199" s="242" t="s">
        <v>399</v>
      </c>
      <c r="E199" s="245"/>
      <c r="F199" s="242" t="s">
        <v>2198</v>
      </c>
      <c r="G199" s="242" t="s">
        <v>2210</v>
      </c>
      <c r="H199" s="245"/>
      <c r="I199" s="242" t="s">
        <v>2573</v>
      </c>
      <c r="J199" s="244">
        <v>43914</v>
      </c>
      <c r="K199" s="245"/>
      <c r="M199" s="46"/>
    </row>
    <row r="200" spans="1:13" ht="15" hidden="1" customHeight="1">
      <c r="A200" s="15"/>
      <c r="B200" s="236">
        <v>43914.412454861114</v>
      </c>
      <c r="C200" s="2" t="s">
        <v>2197</v>
      </c>
      <c r="D200" s="2" t="s">
        <v>45</v>
      </c>
      <c r="F200" s="2" t="s">
        <v>2198</v>
      </c>
      <c r="G200" s="2" t="s">
        <v>2210</v>
      </c>
      <c r="I200" s="34" t="s">
        <v>2574</v>
      </c>
      <c r="J200" s="237">
        <v>43914</v>
      </c>
      <c r="L200" s="2">
        <v>37</v>
      </c>
      <c r="M200" s="46"/>
    </row>
    <row r="201" spans="1:13" ht="15" hidden="1" customHeight="1">
      <c r="A201" s="15"/>
      <c r="B201" s="241">
        <v>43914.415178564814</v>
      </c>
      <c r="C201" s="242" t="s">
        <v>2200</v>
      </c>
      <c r="D201" s="242" t="s">
        <v>399</v>
      </c>
      <c r="E201" s="242" t="s">
        <v>1748</v>
      </c>
      <c r="F201" s="242" t="s">
        <v>2201</v>
      </c>
      <c r="G201" s="242" t="s">
        <v>2199</v>
      </c>
      <c r="H201" s="242" t="s">
        <v>2576</v>
      </c>
      <c r="I201" s="242" t="s">
        <v>2577</v>
      </c>
      <c r="J201" s="244">
        <v>43914</v>
      </c>
      <c r="K201" s="242">
        <v>23</v>
      </c>
      <c r="M201" s="46"/>
    </row>
    <row r="202" spans="1:13" ht="15" hidden="1" customHeight="1">
      <c r="A202" s="15"/>
      <c r="B202" s="241">
        <v>43914.431916793983</v>
      </c>
      <c r="C202" s="242" t="s">
        <v>2200</v>
      </c>
      <c r="D202" s="242" t="s">
        <v>399</v>
      </c>
      <c r="E202" s="245"/>
      <c r="F202" s="242" t="s">
        <v>2201</v>
      </c>
      <c r="G202" s="245"/>
      <c r="H202" s="245"/>
      <c r="I202" s="243" t="s">
        <v>2578</v>
      </c>
      <c r="J202" s="244">
        <v>43914</v>
      </c>
      <c r="K202" s="242">
        <v>23</v>
      </c>
      <c r="M202" s="31" t="s">
        <v>2581</v>
      </c>
    </row>
    <row r="203" spans="1:13" ht="15" hidden="1" customHeight="1">
      <c r="A203" s="15"/>
      <c r="B203" s="241">
        <v>43914.435042812504</v>
      </c>
      <c r="C203" s="242" t="s">
        <v>2200</v>
      </c>
      <c r="D203" s="242" t="s">
        <v>182</v>
      </c>
      <c r="E203" s="245"/>
      <c r="F203" s="242" t="s">
        <v>2198</v>
      </c>
      <c r="G203" s="242" t="s">
        <v>2199</v>
      </c>
      <c r="H203" s="245"/>
      <c r="I203" s="243" t="s">
        <v>1773</v>
      </c>
      <c r="J203" s="244">
        <v>43914</v>
      </c>
      <c r="K203" s="245"/>
      <c r="M203" s="46"/>
    </row>
    <row r="204" spans="1:13" ht="15" hidden="1" customHeight="1">
      <c r="A204" s="15"/>
      <c r="B204" s="241">
        <v>43914.436529664352</v>
      </c>
      <c r="C204" s="242" t="s">
        <v>2200</v>
      </c>
      <c r="D204" s="242" t="s">
        <v>182</v>
      </c>
      <c r="E204" s="245"/>
      <c r="F204" s="242" t="s">
        <v>2198</v>
      </c>
      <c r="G204" s="245"/>
      <c r="H204" s="245"/>
      <c r="I204" s="243" t="s">
        <v>2582</v>
      </c>
      <c r="J204" s="244">
        <v>43914</v>
      </c>
      <c r="K204" s="245"/>
      <c r="M204" s="46"/>
    </row>
    <row r="205" spans="1:13" ht="15" hidden="1" customHeight="1">
      <c r="A205" s="15"/>
      <c r="B205" s="241">
        <v>43914.437539016202</v>
      </c>
      <c r="C205" s="242" t="s">
        <v>2200</v>
      </c>
      <c r="D205" s="242" t="s">
        <v>399</v>
      </c>
      <c r="E205" s="242" t="s">
        <v>2587</v>
      </c>
      <c r="F205" s="242" t="s">
        <v>2201</v>
      </c>
      <c r="G205" s="242" t="s">
        <v>2199</v>
      </c>
      <c r="H205" s="242" t="s">
        <v>2588</v>
      </c>
      <c r="I205" s="243" t="s">
        <v>2589</v>
      </c>
      <c r="J205" s="244">
        <v>43914</v>
      </c>
      <c r="K205" s="242">
        <v>23</v>
      </c>
      <c r="M205" s="46"/>
    </row>
    <row r="206" spans="1:13" ht="15" hidden="1" customHeight="1">
      <c r="A206" s="15"/>
      <c r="B206" s="241">
        <v>43914.438098159721</v>
      </c>
      <c r="C206" s="242" t="s">
        <v>2200</v>
      </c>
      <c r="D206" s="242" t="s">
        <v>182</v>
      </c>
      <c r="E206" s="245"/>
      <c r="F206" s="242" t="s">
        <v>2198</v>
      </c>
      <c r="G206" s="245"/>
      <c r="H206" s="245"/>
      <c r="I206" s="242" t="s">
        <v>2590</v>
      </c>
      <c r="J206" s="244">
        <v>43914</v>
      </c>
      <c r="K206" s="245"/>
      <c r="L206" s="2">
        <v>2</v>
      </c>
      <c r="M206" s="31" t="s">
        <v>2591</v>
      </c>
    </row>
    <row r="207" spans="1:13" ht="15" hidden="1" customHeight="1">
      <c r="A207" s="15"/>
      <c r="B207" s="211">
        <v>43914.439263171298</v>
      </c>
      <c r="C207" s="212" t="s">
        <v>2200</v>
      </c>
      <c r="D207" s="212" t="s">
        <v>399</v>
      </c>
      <c r="E207" s="127"/>
      <c r="F207" s="212" t="s">
        <v>2201</v>
      </c>
      <c r="G207" s="212" t="s">
        <v>2199</v>
      </c>
      <c r="H207" s="127"/>
      <c r="I207" s="213" t="s">
        <v>2578</v>
      </c>
      <c r="J207" s="214">
        <v>43914</v>
      </c>
      <c r="K207" s="212">
        <v>23</v>
      </c>
      <c r="M207" s="46"/>
    </row>
    <row r="208" spans="1:13" ht="15" hidden="1" customHeight="1">
      <c r="A208" s="15"/>
      <c r="B208" s="211">
        <v>43914.440748599533</v>
      </c>
      <c r="C208" s="212" t="s">
        <v>2200</v>
      </c>
      <c r="D208" s="212" t="s">
        <v>47</v>
      </c>
      <c r="E208" s="212" t="s">
        <v>2592</v>
      </c>
      <c r="F208" s="212" t="s">
        <v>2208</v>
      </c>
      <c r="G208" s="212" t="s">
        <v>2199</v>
      </c>
      <c r="H208" s="212" t="s">
        <v>2593</v>
      </c>
      <c r="I208" s="213" t="s">
        <v>2594</v>
      </c>
      <c r="J208" s="214">
        <v>43913</v>
      </c>
      <c r="K208" s="127"/>
      <c r="M208" s="31" t="s">
        <v>2595</v>
      </c>
    </row>
    <row r="209" spans="1:13" ht="15" hidden="1" customHeight="1">
      <c r="A209" s="15"/>
      <c r="B209" s="267">
        <v>43914.441616886572</v>
      </c>
      <c r="C209" s="268" t="s">
        <v>2200</v>
      </c>
      <c r="D209" s="268" t="s">
        <v>224</v>
      </c>
      <c r="E209" s="268" t="s">
        <v>2596</v>
      </c>
      <c r="F209" s="268" t="s">
        <v>2198</v>
      </c>
      <c r="G209" s="268" t="s">
        <v>2199</v>
      </c>
      <c r="H209" s="268" t="s">
        <v>2161</v>
      </c>
      <c r="I209" s="268" t="s">
        <v>2597</v>
      </c>
      <c r="J209" s="269">
        <v>43914</v>
      </c>
      <c r="K209" s="268">
        <v>30</v>
      </c>
      <c r="M209" s="46"/>
    </row>
    <row r="210" spans="1:13" ht="15" hidden="1" customHeight="1">
      <c r="A210" s="15"/>
      <c r="B210" s="241">
        <v>43914.443332372684</v>
      </c>
      <c r="C210" s="242" t="s">
        <v>2200</v>
      </c>
      <c r="D210" s="242" t="s">
        <v>47</v>
      </c>
      <c r="E210" s="242" t="s">
        <v>2592</v>
      </c>
      <c r="F210" s="242" t="s">
        <v>2208</v>
      </c>
      <c r="G210" s="242" t="s">
        <v>2199</v>
      </c>
      <c r="H210" s="242" t="s">
        <v>2598</v>
      </c>
      <c r="I210" s="243" t="s">
        <v>2594</v>
      </c>
      <c r="J210" s="244">
        <v>43913</v>
      </c>
      <c r="K210" s="245"/>
      <c r="M210" s="31" t="s">
        <v>2599</v>
      </c>
    </row>
    <row r="211" spans="1:13" ht="15" hidden="1" customHeight="1">
      <c r="A211" s="15"/>
      <c r="B211" s="236">
        <v>43914.448427777781</v>
      </c>
      <c r="C211" s="2" t="s">
        <v>2197</v>
      </c>
      <c r="D211" s="2" t="s">
        <v>236</v>
      </c>
      <c r="E211" s="2" t="s">
        <v>2553</v>
      </c>
      <c r="F211" s="2" t="s">
        <v>2208</v>
      </c>
      <c r="G211" s="2" t="s">
        <v>2199</v>
      </c>
      <c r="I211" s="34" t="s">
        <v>2600</v>
      </c>
      <c r="J211" s="237">
        <v>43913</v>
      </c>
      <c r="K211" s="2">
        <v>27</v>
      </c>
      <c r="L211" s="2">
        <v>71</v>
      </c>
      <c r="M211" s="46"/>
    </row>
    <row r="212" spans="1:13" ht="15" hidden="1" customHeight="1">
      <c r="A212" s="15"/>
      <c r="B212" s="236">
        <v>43914.451519814815</v>
      </c>
      <c r="C212" s="2" t="s">
        <v>2197</v>
      </c>
      <c r="D212" s="2" t="s">
        <v>236</v>
      </c>
      <c r="E212" s="2" t="s">
        <v>2601</v>
      </c>
      <c r="F212" s="2" t="s">
        <v>2208</v>
      </c>
      <c r="G212" s="2" t="s">
        <v>2199</v>
      </c>
      <c r="H212" s="2" t="s">
        <v>367</v>
      </c>
      <c r="I212" s="34" t="s">
        <v>2602</v>
      </c>
      <c r="J212" s="237">
        <v>43913</v>
      </c>
      <c r="K212" s="2">
        <v>27</v>
      </c>
      <c r="L212" s="2">
        <v>71</v>
      </c>
      <c r="M212" s="46"/>
    </row>
    <row r="213" spans="1:13" ht="15" hidden="1" customHeight="1">
      <c r="A213" s="15"/>
      <c r="B213" s="236">
        <v>43914.454062465273</v>
      </c>
      <c r="C213" s="2" t="s">
        <v>2200</v>
      </c>
      <c r="D213" s="2" t="s">
        <v>262</v>
      </c>
      <c r="E213" s="2" t="s">
        <v>493</v>
      </c>
      <c r="F213" s="2" t="s">
        <v>2198</v>
      </c>
      <c r="G213" s="2" t="s">
        <v>2210</v>
      </c>
      <c r="H213" s="2" t="s">
        <v>2603</v>
      </c>
      <c r="I213" s="34" t="s">
        <v>2605</v>
      </c>
      <c r="J213" s="237">
        <v>43914</v>
      </c>
      <c r="M213" s="46"/>
    </row>
    <row r="214" spans="1:13" ht="15" hidden="1" customHeight="1">
      <c r="A214" s="15"/>
      <c r="B214" s="211">
        <v>43914.454199143518</v>
      </c>
      <c r="C214" s="212" t="s">
        <v>2200</v>
      </c>
      <c r="D214" s="212" t="s">
        <v>399</v>
      </c>
      <c r="E214" s="212" t="s">
        <v>1748</v>
      </c>
      <c r="F214" s="212" t="s">
        <v>2201</v>
      </c>
      <c r="G214" s="212" t="s">
        <v>2199</v>
      </c>
      <c r="H214" s="212" t="s">
        <v>2606</v>
      </c>
      <c r="I214" s="213" t="s">
        <v>2607</v>
      </c>
      <c r="J214" s="214">
        <v>43914</v>
      </c>
      <c r="K214" s="212">
        <v>23</v>
      </c>
      <c r="M214" s="46"/>
    </row>
    <row r="215" spans="1:13" ht="15" hidden="1" customHeight="1">
      <c r="A215" s="15"/>
      <c r="B215" s="211">
        <v>43914.455339259264</v>
      </c>
      <c r="C215" s="212" t="s">
        <v>2200</v>
      </c>
      <c r="D215" s="212" t="s">
        <v>262</v>
      </c>
      <c r="E215" s="127"/>
      <c r="F215" s="212" t="s">
        <v>2198</v>
      </c>
      <c r="G215" s="212" t="s">
        <v>2210</v>
      </c>
      <c r="H215" s="127"/>
      <c r="I215" s="213" t="s">
        <v>2608</v>
      </c>
      <c r="J215" s="214">
        <v>43914</v>
      </c>
      <c r="K215" s="127"/>
      <c r="M215" s="31" t="s">
        <v>2610</v>
      </c>
    </row>
    <row r="216" spans="1:13" ht="15" hidden="1" customHeight="1">
      <c r="A216" s="15"/>
      <c r="B216" s="236">
        <v>43914.467859293982</v>
      </c>
      <c r="C216" s="2" t="s">
        <v>2200</v>
      </c>
      <c r="D216" s="2" t="s">
        <v>134</v>
      </c>
      <c r="E216" s="2" t="s">
        <v>2611</v>
      </c>
      <c r="F216" s="2" t="s">
        <v>2208</v>
      </c>
      <c r="G216" s="2" t="s">
        <v>2199</v>
      </c>
      <c r="H216" s="2" t="s">
        <v>2612</v>
      </c>
      <c r="I216" s="2" t="s">
        <v>2613</v>
      </c>
      <c r="J216" s="237">
        <v>43913</v>
      </c>
      <c r="M216" s="46"/>
    </row>
    <row r="217" spans="1:13" ht="15" hidden="1" customHeight="1">
      <c r="A217" s="15"/>
      <c r="B217" s="236">
        <v>43914.468112337963</v>
      </c>
      <c r="C217" s="2" t="s">
        <v>2200</v>
      </c>
      <c r="D217" s="2" t="s">
        <v>262</v>
      </c>
      <c r="E217" s="2" t="s">
        <v>493</v>
      </c>
      <c r="F217" s="2" t="s">
        <v>2198</v>
      </c>
      <c r="G217" s="2" t="s">
        <v>2199</v>
      </c>
      <c r="H217" s="2" t="s">
        <v>2614</v>
      </c>
      <c r="I217" s="34" t="s">
        <v>2605</v>
      </c>
      <c r="J217" s="237">
        <v>43914</v>
      </c>
      <c r="M217" s="46"/>
    </row>
    <row r="218" spans="1:13" ht="15" hidden="1" customHeight="1">
      <c r="A218" s="15"/>
      <c r="B218" s="236">
        <v>43914.468742858793</v>
      </c>
      <c r="C218" s="2" t="s">
        <v>2200</v>
      </c>
      <c r="D218" s="2" t="s">
        <v>262</v>
      </c>
      <c r="E218" s="2" t="s">
        <v>493</v>
      </c>
      <c r="F218" s="2" t="s">
        <v>2271</v>
      </c>
      <c r="G218" s="2" t="s">
        <v>2210</v>
      </c>
      <c r="H218" s="2" t="s">
        <v>2615</v>
      </c>
      <c r="I218" s="34" t="s">
        <v>2616</v>
      </c>
      <c r="J218" s="237">
        <v>43914</v>
      </c>
      <c r="L218" s="2">
        <v>2</v>
      </c>
      <c r="M218" s="46"/>
    </row>
    <row r="219" spans="1:13" ht="15" hidden="1" customHeight="1">
      <c r="A219" s="15"/>
      <c r="B219" s="236">
        <v>43914.469661597221</v>
      </c>
      <c r="C219" s="2" t="s">
        <v>2200</v>
      </c>
      <c r="D219" s="2" t="s">
        <v>262</v>
      </c>
      <c r="E219" s="2" t="s">
        <v>493</v>
      </c>
      <c r="F219" s="2" t="s">
        <v>2618</v>
      </c>
      <c r="G219" s="2" t="s">
        <v>2199</v>
      </c>
      <c r="H219" s="2" t="s">
        <v>2619</v>
      </c>
      <c r="I219" s="2" t="s">
        <v>2620</v>
      </c>
      <c r="J219" s="237">
        <v>43914</v>
      </c>
      <c r="K219" s="2">
        <v>25</v>
      </c>
      <c r="M219" s="31" t="s">
        <v>2621</v>
      </c>
    </row>
    <row r="220" spans="1:13" ht="15" hidden="1" customHeight="1">
      <c r="A220" s="15"/>
      <c r="B220" s="236">
        <v>43914.518867812498</v>
      </c>
      <c r="C220" s="2" t="s">
        <v>2200</v>
      </c>
      <c r="D220" s="2" t="s">
        <v>262</v>
      </c>
      <c r="F220" s="2" t="s">
        <v>2198</v>
      </c>
      <c r="G220" s="2" t="s">
        <v>2199</v>
      </c>
      <c r="H220" s="2" t="s">
        <v>1007</v>
      </c>
      <c r="I220" s="34" t="s">
        <v>2605</v>
      </c>
      <c r="J220" s="237">
        <v>43913</v>
      </c>
      <c r="M220" s="46"/>
    </row>
    <row r="221" spans="1:13" ht="15" hidden="1" customHeight="1">
      <c r="A221" s="15"/>
      <c r="B221" s="236">
        <v>43914.519349259259</v>
      </c>
      <c r="C221" s="2" t="s">
        <v>2200</v>
      </c>
      <c r="D221" s="2" t="s">
        <v>262</v>
      </c>
      <c r="F221" s="2" t="s">
        <v>2198</v>
      </c>
      <c r="G221" s="2" t="s">
        <v>2199</v>
      </c>
      <c r="H221" s="2" t="s">
        <v>2625</v>
      </c>
      <c r="I221" s="34" t="s">
        <v>2605</v>
      </c>
      <c r="J221" s="237">
        <v>43914</v>
      </c>
      <c r="M221" s="46"/>
    </row>
    <row r="222" spans="1:13" ht="15" hidden="1" customHeight="1">
      <c r="A222" s="15"/>
      <c r="B222" s="236">
        <v>43914.521761493059</v>
      </c>
      <c r="C222" s="2" t="s">
        <v>2200</v>
      </c>
      <c r="D222" s="2" t="s">
        <v>233</v>
      </c>
      <c r="E222" s="2" t="s">
        <v>2628</v>
      </c>
      <c r="F222" s="2" t="s">
        <v>2271</v>
      </c>
      <c r="G222" s="2" t="s">
        <v>2199</v>
      </c>
      <c r="H222" s="2" t="s">
        <v>2629</v>
      </c>
      <c r="I222" s="34" t="s">
        <v>2630</v>
      </c>
      <c r="J222" s="237">
        <v>43914</v>
      </c>
      <c r="M222" s="46"/>
    </row>
    <row r="223" spans="1:13" ht="15" hidden="1" customHeight="1">
      <c r="A223" s="15"/>
      <c r="B223" s="236">
        <v>43914.522120555557</v>
      </c>
      <c r="C223" s="2" t="s">
        <v>9</v>
      </c>
      <c r="D223" s="2" t="s">
        <v>45</v>
      </c>
      <c r="E223" s="2" t="s">
        <v>43</v>
      </c>
      <c r="F223" s="2" t="s">
        <v>2208</v>
      </c>
      <c r="G223" s="2" t="s">
        <v>2199</v>
      </c>
      <c r="H223" s="2" t="s">
        <v>336</v>
      </c>
      <c r="I223" s="34" t="s">
        <v>2633</v>
      </c>
      <c r="J223" s="237">
        <v>43914</v>
      </c>
      <c r="K223" s="2">
        <v>65</v>
      </c>
      <c r="L223" s="2">
        <v>11</v>
      </c>
      <c r="M223" s="46"/>
    </row>
    <row r="224" spans="1:13" ht="15" hidden="1" customHeight="1">
      <c r="A224" s="15"/>
      <c r="B224" s="211">
        <v>43914.523104293985</v>
      </c>
      <c r="C224" s="212" t="s">
        <v>2200</v>
      </c>
      <c r="D224" s="212" t="s">
        <v>134</v>
      </c>
      <c r="E224" s="212" t="s">
        <v>1265</v>
      </c>
      <c r="F224" s="212" t="s">
        <v>2208</v>
      </c>
      <c r="G224" s="212" t="s">
        <v>2199</v>
      </c>
      <c r="H224" s="127"/>
      <c r="I224" s="213" t="s">
        <v>1759</v>
      </c>
      <c r="J224" s="214">
        <v>43914</v>
      </c>
      <c r="K224" s="212">
        <v>40</v>
      </c>
      <c r="M224" s="31" t="s">
        <v>2638</v>
      </c>
    </row>
    <row r="225" spans="1:13" ht="15" hidden="1" customHeight="1">
      <c r="A225" s="15"/>
      <c r="B225" s="236">
        <v>43914.523792164357</v>
      </c>
      <c r="C225" s="2" t="s">
        <v>9</v>
      </c>
      <c r="D225" s="2" t="s">
        <v>45</v>
      </c>
      <c r="E225" s="2" t="s">
        <v>43</v>
      </c>
      <c r="F225" s="2" t="s">
        <v>2208</v>
      </c>
      <c r="G225" s="2" t="s">
        <v>2199</v>
      </c>
      <c r="H225" s="2" t="s">
        <v>2639</v>
      </c>
      <c r="I225" s="34" t="s">
        <v>2640</v>
      </c>
      <c r="J225" s="237">
        <v>43914</v>
      </c>
      <c r="K225" s="2">
        <v>65</v>
      </c>
      <c r="M225" s="31" t="s">
        <v>2644</v>
      </c>
    </row>
    <row r="226" spans="1:13" ht="15" hidden="1" customHeight="1">
      <c r="A226" s="15"/>
      <c r="B226" s="255">
        <v>43914.524310162036</v>
      </c>
      <c r="C226" s="256" t="s">
        <v>2200</v>
      </c>
      <c r="D226" s="256" t="s">
        <v>134</v>
      </c>
      <c r="E226" s="256" t="s">
        <v>1265</v>
      </c>
      <c r="F226" s="256" t="s">
        <v>2208</v>
      </c>
      <c r="G226" s="256" t="s">
        <v>2199</v>
      </c>
      <c r="H226" s="256" t="s">
        <v>2645</v>
      </c>
      <c r="I226" s="258" t="s">
        <v>1759</v>
      </c>
      <c r="J226" s="259">
        <v>43914</v>
      </c>
      <c r="K226" s="256">
        <v>65</v>
      </c>
      <c r="M226" s="46"/>
    </row>
    <row r="227" spans="1:13" ht="15" hidden="1" customHeight="1">
      <c r="A227" s="15"/>
      <c r="B227" s="236">
        <v>43914.528874317126</v>
      </c>
      <c r="C227" s="2" t="s">
        <v>2197</v>
      </c>
      <c r="D227" s="2" t="s">
        <v>126</v>
      </c>
      <c r="F227" s="2" t="s">
        <v>2198</v>
      </c>
      <c r="G227" s="2" t="s">
        <v>2210</v>
      </c>
      <c r="I227" s="34" t="s">
        <v>2648</v>
      </c>
      <c r="J227" s="237">
        <v>43913</v>
      </c>
      <c r="M227" s="46"/>
    </row>
    <row r="228" spans="1:13" ht="15" hidden="1" customHeight="1">
      <c r="A228" s="15"/>
      <c r="B228" s="236">
        <v>43914.532047962959</v>
      </c>
      <c r="C228" s="2" t="s">
        <v>9</v>
      </c>
      <c r="D228" s="2" t="s">
        <v>95</v>
      </c>
      <c r="F228" s="2" t="s">
        <v>2198</v>
      </c>
      <c r="G228" s="2" t="s">
        <v>2210</v>
      </c>
      <c r="I228" s="34" t="s">
        <v>2649</v>
      </c>
      <c r="J228" s="237">
        <v>43914</v>
      </c>
      <c r="M228" s="31" t="s">
        <v>2652</v>
      </c>
    </row>
    <row r="229" spans="1:13" ht="15" hidden="1" customHeight="1">
      <c r="A229" s="15"/>
      <c r="B229" s="236">
        <v>43914.539298206015</v>
      </c>
      <c r="C229" s="2" t="s">
        <v>9</v>
      </c>
      <c r="D229" s="2" t="s">
        <v>45</v>
      </c>
      <c r="F229" s="2" t="s">
        <v>2208</v>
      </c>
      <c r="G229" s="2" t="s">
        <v>2199</v>
      </c>
      <c r="I229" s="34" t="s">
        <v>2653</v>
      </c>
      <c r="J229" s="237">
        <v>43914</v>
      </c>
      <c r="K229" s="2">
        <v>65</v>
      </c>
      <c r="M229" s="46"/>
    </row>
    <row r="230" spans="1:13" ht="15" hidden="1" customHeight="1">
      <c r="A230" s="15"/>
      <c r="B230" s="236">
        <v>43914.539943715281</v>
      </c>
      <c r="C230" s="2" t="s">
        <v>9</v>
      </c>
      <c r="D230" s="2" t="s">
        <v>45</v>
      </c>
      <c r="E230" s="2" t="s">
        <v>43</v>
      </c>
      <c r="F230" s="2" t="s">
        <v>2208</v>
      </c>
      <c r="G230" s="2" t="s">
        <v>2199</v>
      </c>
      <c r="H230" s="2" t="s">
        <v>2655</v>
      </c>
      <c r="I230" s="2" t="s">
        <v>2656</v>
      </c>
      <c r="J230" s="237">
        <v>43914</v>
      </c>
      <c r="K230" s="2">
        <v>64</v>
      </c>
      <c r="M230" s="46"/>
    </row>
    <row r="231" spans="1:13" ht="15" hidden="1" customHeight="1">
      <c r="A231" s="15"/>
      <c r="B231" s="236">
        <v>43914.545652210647</v>
      </c>
      <c r="C231" s="2" t="s">
        <v>9</v>
      </c>
      <c r="D231" s="2" t="s">
        <v>45</v>
      </c>
      <c r="F231" s="2" t="s">
        <v>2198</v>
      </c>
      <c r="G231" s="2" t="s">
        <v>2199</v>
      </c>
      <c r="I231" s="34" t="s">
        <v>2657</v>
      </c>
      <c r="J231" s="237">
        <v>43914</v>
      </c>
      <c r="M231" s="46"/>
    </row>
    <row r="232" spans="1:13" ht="15" hidden="1" customHeight="1">
      <c r="A232" s="15"/>
      <c r="B232" s="236">
        <v>43914.545732118058</v>
      </c>
      <c r="C232" s="2" t="s">
        <v>9</v>
      </c>
      <c r="D232" s="2" t="s">
        <v>45</v>
      </c>
      <c r="F232" s="2" t="s">
        <v>2198</v>
      </c>
      <c r="G232" s="2" t="s">
        <v>2199</v>
      </c>
      <c r="I232" s="34" t="s">
        <v>2657</v>
      </c>
      <c r="J232" s="237">
        <v>43914</v>
      </c>
      <c r="M232" s="46"/>
    </row>
    <row r="233" spans="1:13" ht="15" hidden="1" customHeight="1">
      <c r="A233" s="15"/>
      <c r="B233" s="236">
        <v>43914.546841620366</v>
      </c>
      <c r="C233" s="2" t="s">
        <v>9</v>
      </c>
      <c r="D233" s="2" t="s">
        <v>45</v>
      </c>
      <c r="E233" s="2" t="s">
        <v>43</v>
      </c>
      <c r="F233" s="2" t="s">
        <v>2208</v>
      </c>
      <c r="G233" s="2" t="s">
        <v>2199</v>
      </c>
      <c r="H233" s="2" t="s">
        <v>2660</v>
      </c>
      <c r="I233" s="34" t="s">
        <v>2661</v>
      </c>
      <c r="J233" s="237">
        <v>43914</v>
      </c>
      <c r="K233" s="2">
        <v>65</v>
      </c>
      <c r="M233" s="31" t="s">
        <v>2662</v>
      </c>
    </row>
    <row r="234" spans="1:13" ht="15" hidden="1" customHeight="1">
      <c r="A234" s="15"/>
      <c r="B234" s="236">
        <v>43914.546930694443</v>
      </c>
      <c r="C234" s="2" t="s">
        <v>9</v>
      </c>
      <c r="D234" s="2" t="s">
        <v>45</v>
      </c>
      <c r="E234" s="2" t="s">
        <v>43</v>
      </c>
      <c r="F234" s="2" t="s">
        <v>2208</v>
      </c>
      <c r="G234" s="2" t="s">
        <v>2199</v>
      </c>
      <c r="H234" s="2" t="s">
        <v>2660</v>
      </c>
      <c r="I234" s="34" t="s">
        <v>2661</v>
      </c>
      <c r="J234" s="237">
        <v>43914</v>
      </c>
      <c r="K234" s="2">
        <v>65</v>
      </c>
      <c r="M234" s="31" t="s">
        <v>2662</v>
      </c>
    </row>
    <row r="235" spans="1:13" ht="15" hidden="1" customHeight="1">
      <c r="A235" s="15"/>
      <c r="B235" s="236">
        <v>43914.549207129632</v>
      </c>
      <c r="C235" s="2" t="s">
        <v>9</v>
      </c>
      <c r="D235" s="2" t="s">
        <v>45</v>
      </c>
      <c r="E235" s="2" t="s">
        <v>43</v>
      </c>
      <c r="F235" s="2" t="s">
        <v>2208</v>
      </c>
      <c r="G235" s="2" t="s">
        <v>2199</v>
      </c>
      <c r="H235" s="2" t="s">
        <v>2663</v>
      </c>
      <c r="I235" s="34" t="s">
        <v>2664</v>
      </c>
      <c r="J235" s="237">
        <v>43913</v>
      </c>
      <c r="K235" s="2">
        <v>64</v>
      </c>
      <c r="M235" s="46"/>
    </row>
    <row r="236" spans="1:13" ht="15" hidden="1" customHeight="1">
      <c r="A236" s="15"/>
      <c r="B236" s="241">
        <v>43914.550206006941</v>
      </c>
      <c r="C236" s="242" t="s">
        <v>2200</v>
      </c>
      <c r="D236" s="242" t="s">
        <v>134</v>
      </c>
      <c r="E236" s="242" t="s">
        <v>2406</v>
      </c>
      <c r="F236" s="242" t="s">
        <v>2208</v>
      </c>
      <c r="G236" s="242" t="s">
        <v>2199</v>
      </c>
      <c r="H236" s="245"/>
      <c r="I236" s="243" t="s">
        <v>2665</v>
      </c>
      <c r="J236" s="244">
        <v>43914</v>
      </c>
      <c r="M236" s="46"/>
    </row>
    <row r="237" spans="1:13" ht="15" hidden="1" customHeight="1">
      <c r="A237" s="15"/>
      <c r="B237" s="241">
        <v>43914.553044942135</v>
      </c>
      <c r="C237" s="242" t="s">
        <v>2200</v>
      </c>
      <c r="D237" s="242" t="s">
        <v>45</v>
      </c>
      <c r="E237" s="242" t="s">
        <v>43</v>
      </c>
      <c r="F237" s="242" t="s">
        <v>2208</v>
      </c>
      <c r="G237" s="242" t="s">
        <v>2215</v>
      </c>
      <c r="H237" s="242" t="s">
        <v>2666</v>
      </c>
      <c r="I237" s="243" t="s">
        <v>2667</v>
      </c>
      <c r="J237" s="244">
        <v>43909</v>
      </c>
      <c r="K237" s="242">
        <v>59</v>
      </c>
      <c r="L237" s="242">
        <v>96</v>
      </c>
      <c r="M237" s="31" t="s">
        <v>2670</v>
      </c>
    </row>
    <row r="238" spans="1:13" ht="15" hidden="1" customHeight="1">
      <c r="A238" s="15"/>
      <c r="B238" s="236">
        <v>43914.553765115736</v>
      </c>
      <c r="C238" s="2" t="s">
        <v>9</v>
      </c>
      <c r="D238" s="2" t="s">
        <v>158</v>
      </c>
      <c r="E238" s="2" t="s">
        <v>2671</v>
      </c>
      <c r="F238" s="2" t="s">
        <v>2208</v>
      </c>
      <c r="G238" s="2" t="s">
        <v>2199</v>
      </c>
      <c r="I238" s="2" t="s">
        <v>2672</v>
      </c>
      <c r="J238" s="237">
        <v>43914</v>
      </c>
      <c r="M238" s="31" t="s">
        <v>2673</v>
      </c>
    </row>
    <row r="239" spans="1:13" ht="15" hidden="1" customHeight="1">
      <c r="A239" s="15"/>
      <c r="B239" s="241">
        <v>43914.554918680558</v>
      </c>
      <c r="C239" s="242" t="s">
        <v>2200</v>
      </c>
      <c r="D239" s="242" t="s">
        <v>262</v>
      </c>
      <c r="E239" s="245"/>
      <c r="F239" s="242" t="s">
        <v>2198</v>
      </c>
      <c r="G239" s="242" t="s">
        <v>2199</v>
      </c>
      <c r="H239" s="245"/>
      <c r="I239" s="243" t="s">
        <v>2674</v>
      </c>
      <c r="J239" s="244">
        <v>43914</v>
      </c>
      <c r="L239" s="2">
        <v>524</v>
      </c>
      <c r="M239" s="46"/>
    </row>
    <row r="240" spans="1:13" ht="15" hidden="1" customHeight="1">
      <c r="A240" s="15"/>
      <c r="B240" s="241">
        <v>43914.555325428242</v>
      </c>
      <c r="C240" s="242" t="s">
        <v>2200</v>
      </c>
      <c r="D240" s="242" t="s">
        <v>262</v>
      </c>
      <c r="E240" s="245"/>
      <c r="F240" s="242" t="s">
        <v>2198</v>
      </c>
      <c r="G240" s="242" t="s">
        <v>2199</v>
      </c>
      <c r="H240" s="245"/>
      <c r="I240" s="243" t="s">
        <v>2674</v>
      </c>
      <c r="J240" s="244">
        <v>43914</v>
      </c>
      <c r="L240" s="2">
        <v>525</v>
      </c>
      <c r="M240" s="46"/>
    </row>
    <row r="241" spans="1:13" ht="15" hidden="1" customHeight="1">
      <c r="A241" s="15"/>
      <c r="B241" s="236">
        <v>43914.55837677083</v>
      </c>
      <c r="C241" s="2" t="s">
        <v>2197</v>
      </c>
      <c r="D241" s="2" t="s">
        <v>45</v>
      </c>
      <c r="F241" s="2" t="s">
        <v>2198</v>
      </c>
      <c r="I241" s="34" t="s">
        <v>2677</v>
      </c>
      <c r="J241" s="237">
        <v>43914</v>
      </c>
      <c r="L241" s="2">
        <v>12</v>
      </c>
      <c r="M241" s="46"/>
    </row>
    <row r="242" spans="1:13" ht="15" hidden="1" customHeight="1">
      <c r="A242" s="15"/>
      <c r="B242" s="241">
        <v>43914.561828032412</v>
      </c>
      <c r="C242" s="242" t="s">
        <v>2197</v>
      </c>
      <c r="D242" s="242" t="s">
        <v>236</v>
      </c>
      <c r="E242" s="242" t="s">
        <v>365</v>
      </c>
      <c r="F242" s="242" t="s">
        <v>2198</v>
      </c>
      <c r="G242" s="242" t="s">
        <v>2199</v>
      </c>
      <c r="H242" s="245"/>
      <c r="I242" s="242" t="s">
        <v>2678</v>
      </c>
      <c r="J242" s="244">
        <v>43907</v>
      </c>
      <c r="M242" s="46"/>
    </row>
    <row r="243" spans="1:13" ht="15" hidden="1" customHeight="1">
      <c r="A243" s="15"/>
      <c r="B243" s="241">
        <v>43914.563096134254</v>
      </c>
      <c r="C243" s="242" t="s">
        <v>2200</v>
      </c>
      <c r="D243" s="242" t="s">
        <v>262</v>
      </c>
      <c r="E243" s="242" t="s">
        <v>493</v>
      </c>
      <c r="F243" s="242" t="s">
        <v>2198</v>
      </c>
      <c r="G243" s="245"/>
      <c r="H243" s="245"/>
      <c r="I243" s="242" t="s">
        <v>2679</v>
      </c>
      <c r="J243" s="244">
        <v>43914</v>
      </c>
      <c r="M243" s="46"/>
    </row>
    <row r="244" spans="1:13" ht="15" hidden="1" customHeight="1">
      <c r="A244" s="15"/>
      <c r="B244" s="236">
        <v>43914.565134618053</v>
      </c>
      <c r="C244" s="2" t="s">
        <v>2200</v>
      </c>
      <c r="D244" s="2" t="s">
        <v>233</v>
      </c>
      <c r="E244" s="2" t="s">
        <v>1814</v>
      </c>
      <c r="F244" s="2" t="s">
        <v>2680</v>
      </c>
      <c r="G244" s="2" t="s">
        <v>2199</v>
      </c>
      <c r="H244" s="2" t="s">
        <v>2681</v>
      </c>
      <c r="I244" s="34" t="s">
        <v>2683</v>
      </c>
      <c r="J244" s="237">
        <v>43914</v>
      </c>
      <c r="M244" s="31" t="s">
        <v>2684</v>
      </c>
    </row>
    <row r="245" spans="1:13" ht="15" hidden="1" customHeight="1">
      <c r="A245" s="15"/>
      <c r="B245" s="236">
        <v>43914.566554803241</v>
      </c>
      <c r="C245" s="2" t="s">
        <v>2197</v>
      </c>
      <c r="D245" s="2" t="s">
        <v>207</v>
      </c>
      <c r="F245" s="2" t="s">
        <v>2198</v>
      </c>
      <c r="G245" s="2" t="s">
        <v>2210</v>
      </c>
      <c r="I245" s="34" t="s">
        <v>2685</v>
      </c>
      <c r="J245" s="237">
        <v>43914</v>
      </c>
      <c r="L245" s="2">
        <v>2</v>
      </c>
      <c r="M245" s="46"/>
    </row>
    <row r="246" spans="1:13" ht="15" hidden="1" customHeight="1">
      <c r="A246" s="15"/>
      <c r="B246" s="241">
        <v>43914.567327800927</v>
      </c>
      <c r="C246" s="242" t="s">
        <v>2200</v>
      </c>
      <c r="D246" s="242" t="s">
        <v>158</v>
      </c>
      <c r="E246" s="242" t="s">
        <v>827</v>
      </c>
      <c r="F246" s="242" t="s">
        <v>2201</v>
      </c>
      <c r="G246" s="242" t="s">
        <v>2199</v>
      </c>
      <c r="H246" s="242" t="s">
        <v>2686</v>
      </c>
      <c r="I246" s="243" t="s">
        <v>1784</v>
      </c>
      <c r="J246" s="244">
        <v>43914</v>
      </c>
      <c r="K246" s="242">
        <v>25</v>
      </c>
      <c r="M246" s="46"/>
    </row>
    <row r="247" spans="1:13" ht="15" hidden="1" customHeight="1">
      <c r="A247" s="15"/>
      <c r="B247" s="241">
        <v>43914.567418483799</v>
      </c>
      <c r="C247" s="242" t="s">
        <v>2200</v>
      </c>
      <c r="D247" s="242" t="s">
        <v>101</v>
      </c>
      <c r="E247" s="245"/>
      <c r="F247" s="242" t="s">
        <v>2208</v>
      </c>
      <c r="G247" s="242" t="s">
        <v>2199</v>
      </c>
      <c r="H247" s="242" t="s">
        <v>2687</v>
      </c>
      <c r="I247" s="243" t="s">
        <v>2688</v>
      </c>
      <c r="J247" s="244">
        <v>43914</v>
      </c>
      <c r="M247" s="46"/>
    </row>
    <row r="248" spans="1:13" ht="15" hidden="1" customHeight="1">
      <c r="A248" s="15"/>
      <c r="B248" s="241">
        <v>43914.567633425926</v>
      </c>
      <c r="C248" s="242" t="s">
        <v>2200</v>
      </c>
      <c r="D248" s="242" t="s">
        <v>101</v>
      </c>
      <c r="E248" s="245"/>
      <c r="F248" s="242" t="s">
        <v>2208</v>
      </c>
      <c r="G248" s="242" t="s">
        <v>2199</v>
      </c>
      <c r="H248" s="242" t="s">
        <v>2687</v>
      </c>
      <c r="I248" s="243" t="s">
        <v>2688</v>
      </c>
      <c r="J248" s="244">
        <v>43914</v>
      </c>
      <c r="M248" s="46"/>
    </row>
    <row r="249" spans="1:13" ht="15" hidden="1" customHeight="1">
      <c r="A249" s="15"/>
      <c r="B249" s="236">
        <v>43914.567785023144</v>
      </c>
      <c r="C249" s="2" t="s">
        <v>9</v>
      </c>
      <c r="D249" s="2" t="s">
        <v>45</v>
      </c>
      <c r="E249" s="2" t="s">
        <v>43</v>
      </c>
      <c r="F249" s="2" t="s">
        <v>2208</v>
      </c>
      <c r="G249" s="2" t="s">
        <v>2210</v>
      </c>
      <c r="H249" s="2" t="s">
        <v>2689</v>
      </c>
      <c r="I249" s="34" t="s">
        <v>2657</v>
      </c>
      <c r="J249" s="237">
        <v>43914</v>
      </c>
      <c r="K249" s="2">
        <v>65</v>
      </c>
      <c r="M249" s="46"/>
    </row>
    <row r="250" spans="1:13" ht="15" hidden="1" customHeight="1">
      <c r="A250" s="15"/>
      <c r="B250" s="241">
        <v>43914.568096342591</v>
      </c>
      <c r="C250" s="242" t="s">
        <v>2200</v>
      </c>
      <c r="D250" s="242" t="s">
        <v>158</v>
      </c>
      <c r="E250" s="242" t="s">
        <v>827</v>
      </c>
      <c r="F250" s="242" t="s">
        <v>2201</v>
      </c>
      <c r="G250" s="242" t="s">
        <v>2199</v>
      </c>
      <c r="H250" s="242" t="s">
        <v>2690</v>
      </c>
      <c r="I250" s="243" t="s">
        <v>1784</v>
      </c>
      <c r="J250" s="244">
        <v>43914</v>
      </c>
      <c r="K250" s="242">
        <v>52</v>
      </c>
      <c r="M250" s="46"/>
    </row>
    <row r="251" spans="1:13" ht="15" hidden="1" customHeight="1">
      <c r="A251" s="15"/>
      <c r="B251" s="236">
        <v>43914.569532013891</v>
      </c>
      <c r="C251" s="2" t="s">
        <v>2200</v>
      </c>
      <c r="D251" s="2" t="s">
        <v>207</v>
      </c>
      <c r="F251" s="2" t="s">
        <v>2198</v>
      </c>
      <c r="I251" s="34" t="s">
        <v>2691</v>
      </c>
      <c r="J251" s="237">
        <v>43914</v>
      </c>
      <c r="M251" s="31" t="s">
        <v>2693</v>
      </c>
    </row>
    <row r="252" spans="1:13" ht="15" hidden="1" customHeight="1">
      <c r="A252" s="15"/>
      <c r="B252" s="241">
        <v>43914.572158564813</v>
      </c>
      <c r="C252" s="242" t="s">
        <v>2200</v>
      </c>
      <c r="D252" s="242" t="s">
        <v>101</v>
      </c>
      <c r="E252" s="245"/>
      <c r="F252" s="242" t="s">
        <v>2198</v>
      </c>
      <c r="G252" s="242" t="s">
        <v>2199</v>
      </c>
      <c r="H252" s="245"/>
      <c r="I252" s="243" t="s">
        <v>1794</v>
      </c>
      <c r="J252" s="244">
        <v>43914</v>
      </c>
      <c r="M252" s="31" t="s">
        <v>2695</v>
      </c>
    </row>
    <row r="253" spans="1:13" ht="15" hidden="1" customHeight="1">
      <c r="A253" s="15"/>
      <c r="B253" s="241">
        <v>43914.574146273153</v>
      </c>
      <c r="C253" s="242" t="s">
        <v>2200</v>
      </c>
      <c r="D253" s="242" t="s">
        <v>101</v>
      </c>
      <c r="E253" s="245"/>
      <c r="F253" s="242" t="s">
        <v>2271</v>
      </c>
      <c r="G253" s="242" t="s">
        <v>2199</v>
      </c>
      <c r="H253" s="242" t="s">
        <v>2696</v>
      </c>
      <c r="I253" s="243" t="s">
        <v>1794</v>
      </c>
      <c r="J253" s="244">
        <v>43914</v>
      </c>
      <c r="M253" s="46"/>
    </row>
    <row r="254" spans="1:13" ht="15" hidden="1" customHeight="1">
      <c r="A254" s="15"/>
      <c r="B254" s="241">
        <v>43914.574299143518</v>
      </c>
      <c r="C254" s="242" t="s">
        <v>2200</v>
      </c>
      <c r="D254" s="242" t="s">
        <v>101</v>
      </c>
      <c r="E254" s="245"/>
      <c r="F254" s="242" t="s">
        <v>2271</v>
      </c>
      <c r="G254" s="242" t="s">
        <v>2199</v>
      </c>
      <c r="H254" s="242" t="s">
        <v>2696</v>
      </c>
      <c r="I254" s="243" t="s">
        <v>1794</v>
      </c>
      <c r="J254" s="244">
        <v>43914</v>
      </c>
      <c r="M254" s="46"/>
    </row>
    <row r="255" spans="1:13" ht="15" hidden="1" customHeight="1">
      <c r="A255" s="15"/>
      <c r="B255" s="241">
        <v>43914.574570011573</v>
      </c>
      <c r="C255" s="242" t="s">
        <v>2200</v>
      </c>
      <c r="D255" s="242" t="s">
        <v>101</v>
      </c>
      <c r="E255" s="245"/>
      <c r="F255" s="242" t="s">
        <v>2198</v>
      </c>
      <c r="G255" s="245"/>
      <c r="H255" s="245"/>
      <c r="I255" s="243" t="s">
        <v>1794</v>
      </c>
      <c r="J255" s="244">
        <v>43914</v>
      </c>
      <c r="M255" s="31" t="s">
        <v>2698</v>
      </c>
    </row>
    <row r="256" spans="1:13" ht="15" hidden="1" customHeight="1">
      <c r="A256" s="15"/>
      <c r="B256" s="241">
        <v>43914.57559359954</v>
      </c>
      <c r="C256" s="242" t="s">
        <v>2200</v>
      </c>
      <c r="D256" s="242" t="s">
        <v>134</v>
      </c>
      <c r="E256" s="242" t="s">
        <v>2302</v>
      </c>
      <c r="F256" s="242" t="s">
        <v>2699</v>
      </c>
      <c r="G256" s="242" t="s">
        <v>2210</v>
      </c>
      <c r="H256" s="245"/>
      <c r="I256" s="243" t="s">
        <v>1065</v>
      </c>
      <c r="J256" s="244">
        <v>43914</v>
      </c>
      <c r="M256" s="46"/>
    </row>
    <row r="257" spans="1:18" ht="15" hidden="1" customHeight="1">
      <c r="A257" s="15"/>
      <c r="B257" s="241">
        <v>43914.577806018518</v>
      </c>
      <c r="C257" s="242" t="s">
        <v>2200</v>
      </c>
      <c r="D257" s="242" t="s">
        <v>158</v>
      </c>
      <c r="E257" s="245"/>
      <c r="F257" s="242" t="s">
        <v>2198</v>
      </c>
      <c r="G257" s="245"/>
      <c r="H257" s="245"/>
      <c r="I257" s="243" t="s">
        <v>2700</v>
      </c>
      <c r="J257" s="244">
        <v>43914</v>
      </c>
      <c r="M257" s="31" t="s">
        <v>2702</v>
      </c>
    </row>
    <row r="258" spans="1:18" ht="15" hidden="1" customHeight="1">
      <c r="A258" s="15"/>
      <c r="B258" s="236">
        <v>43914.582200115736</v>
      </c>
      <c r="C258" s="2" t="s">
        <v>2197</v>
      </c>
      <c r="D258" s="2" t="s">
        <v>45</v>
      </c>
      <c r="E258" s="2" t="s">
        <v>2703</v>
      </c>
      <c r="F258" s="2" t="s">
        <v>2271</v>
      </c>
      <c r="G258" s="2" t="s">
        <v>2199</v>
      </c>
      <c r="H258" s="2" t="s">
        <v>2704</v>
      </c>
      <c r="I258" s="34" t="s">
        <v>2705</v>
      </c>
      <c r="J258" s="237">
        <v>43914</v>
      </c>
      <c r="K258" s="2">
        <v>10</v>
      </c>
      <c r="L258" s="2">
        <v>12</v>
      </c>
      <c r="M258" s="31" t="s">
        <v>2707</v>
      </c>
    </row>
    <row r="259" spans="1:18" ht="15" hidden="1" customHeight="1">
      <c r="A259" s="15"/>
      <c r="B259" s="236">
        <v>43914.583788738426</v>
      </c>
      <c r="C259" s="2" t="s">
        <v>9</v>
      </c>
      <c r="D259" s="2" t="s">
        <v>45</v>
      </c>
      <c r="E259" s="2" t="s">
        <v>43</v>
      </c>
      <c r="F259" s="2" t="s">
        <v>2208</v>
      </c>
      <c r="G259" s="2" t="s">
        <v>2199</v>
      </c>
      <c r="H259" s="2" t="s">
        <v>2708</v>
      </c>
      <c r="I259" s="34" t="s">
        <v>2661</v>
      </c>
      <c r="J259" s="237">
        <v>43914</v>
      </c>
      <c r="K259" s="2">
        <v>65</v>
      </c>
      <c r="M259" s="31" t="s">
        <v>2709</v>
      </c>
    </row>
    <row r="260" spans="1:18" ht="15" hidden="1" customHeight="1">
      <c r="A260" s="125"/>
      <c r="B260" s="231">
        <v>43914.588829409724</v>
      </c>
      <c r="C260" s="123" t="s">
        <v>2200</v>
      </c>
      <c r="D260" s="123" t="s">
        <v>158</v>
      </c>
      <c r="E260" s="123" t="s">
        <v>1782</v>
      </c>
      <c r="F260" s="123" t="s">
        <v>2208</v>
      </c>
      <c r="G260" s="123" t="s">
        <v>2199</v>
      </c>
      <c r="H260" s="123" t="s">
        <v>2690</v>
      </c>
      <c r="I260" s="232" t="s">
        <v>2710</v>
      </c>
      <c r="J260" s="233">
        <v>43914</v>
      </c>
      <c r="K260" s="123">
        <v>74</v>
      </c>
      <c r="L260" s="125"/>
      <c r="M260" s="234" t="s">
        <v>2711</v>
      </c>
      <c r="N260" s="125"/>
      <c r="O260" s="125"/>
      <c r="P260" s="125"/>
      <c r="Q260" s="125"/>
      <c r="R260" s="125"/>
    </row>
    <row r="261" spans="1:18" ht="15" hidden="1" customHeight="1">
      <c r="A261" s="125"/>
      <c r="B261" s="231">
        <v>43914.589835902778</v>
      </c>
      <c r="C261" s="123" t="s">
        <v>2200</v>
      </c>
      <c r="D261" s="123" t="s">
        <v>158</v>
      </c>
      <c r="E261" s="123" t="s">
        <v>1786</v>
      </c>
      <c r="F261" s="123" t="s">
        <v>2201</v>
      </c>
      <c r="G261" s="125"/>
      <c r="H261" s="123" t="s">
        <v>2690</v>
      </c>
      <c r="I261" s="232" t="s">
        <v>2710</v>
      </c>
      <c r="J261" s="233">
        <v>43914</v>
      </c>
      <c r="K261" s="123">
        <v>52</v>
      </c>
      <c r="L261" s="125"/>
      <c r="M261" s="234" t="s">
        <v>2712</v>
      </c>
      <c r="N261" s="125"/>
      <c r="O261" s="125"/>
      <c r="P261" s="125"/>
      <c r="Q261" s="125"/>
      <c r="R261" s="125"/>
    </row>
    <row r="262" spans="1:18" ht="15" hidden="1" customHeight="1">
      <c r="A262" s="125"/>
      <c r="B262" s="231">
        <v>43914.590716585648</v>
      </c>
      <c r="C262" s="123" t="s">
        <v>2200</v>
      </c>
      <c r="D262" s="123" t="s">
        <v>158</v>
      </c>
      <c r="E262" s="123" t="s">
        <v>1789</v>
      </c>
      <c r="F262" s="123" t="s">
        <v>2201</v>
      </c>
      <c r="G262" s="123" t="s">
        <v>2199</v>
      </c>
      <c r="H262" s="123" t="s">
        <v>2713</v>
      </c>
      <c r="I262" s="232" t="s">
        <v>2710</v>
      </c>
      <c r="J262" s="233">
        <v>43914</v>
      </c>
      <c r="K262" s="123">
        <v>25</v>
      </c>
      <c r="L262" s="125"/>
      <c r="M262" s="234" t="s">
        <v>2712</v>
      </c>
      <c r="N262" s="125"/>
      <c r="O262" s="125"/>
      <c r="P262" s="125"/>
      <c r="Q262" s="125"/>
      <c r="R262" s="125"/>
    </row>
    <row r="263" spans="1:18" ht="15" hidden="1" customHeight="1">
      <c r="A263" s="15"/>
      <c r="B263" s="236">
        <v>43914.592835370371</v>
      </c>
      <c r="C263" s="2" t="s">
        <v>9</v>
      </c>
      <c r="D263" s="2" t="s">
        <v>45</v>
      </c>
      <c r="E263" s="2" t="s">
        <v>43</v>
      </c>
      <c r="F263" s="2" t="s">
        <v>2208</v>
      </c>
      <c r="G263" s="2" t="s">
        <v>2199</v>
      </c>
      <c r="H263" s="2" t="s">
        <v>2714</v>
      </c>
      <c r="I263" s="34" t="s">
        <v>2715</v>
      </c>
      <c r="J263" s="237">
        <v>43914</v>
      </c>
      <c r="K263" s="2">
        <v>65</v>
      </c>
      <c r="L263" s="2">
        <v>4</v>
      </c>
      <c r="M263" s="46"/>
    </row>
    <row r="264" spans="1:18" ht="15" hidden="1" customHeight="1">
      <c r="A264" s="15"/>
      <c r="B264" s="236">
        <v>43914.59635670139</v>
      </c>
      <c r="C264" s="2" t="s">
        <v>2200</v>
      </c>
      <c r="D264" s="2" t="s">
        <v>134</v>
      </c>
      <c r="E264" s="2" t="s">
        <v>2716</v>
      </c>
      <c r="F264" s="2" t="s">
        <v>2208</v>
      </c>
      <c r="G264" s="2" t="s">
        <v>2199</v>
      </c>
      <c r="H264" s="2" t="s">
        <v>2717</v>
      </c>
      <c r="I264" s="2" t="s">
        <v>2718</v>
      </c>
      <c r="J264" s="237">
        <v>43914</v>
      </c>
      <c r="M264" s="31" t="s">
        <v>2719</v>
      </c>
    </row>
    <row r="265" spans="1:18" ht="15" hidden="1" customHeight="1">
      <c r="A265" s="15"/>
      <c r="B265" s="236">
        <v>43914.605411909724</v>
      </c>
      <c r="C265" s="2" t="s">
        <v>2197</v>
      </c>
      <c r="D265" s="2" t="s">
        <v>207</v>
      </c>
      <c r="E265" s="2" t="s">
        <v>153</v>
      </c>
      <c r="F265" s="2" t="s">
        <v>2198</v>
      </c>
      <c r="G265" s="2" t="s">
        <v>2210</v>
      </c>
      <c r="H265" s="2" t="s">
        <v>2720</v>
      </c>
      <c r="I265" s="34" t="s">
        <v>2721</v>
      </c>
      <c r="J265" s="237">
        <v>43914</v>
      </c>
      <c r="M265" s="46"/>
    </row>
    <row r="266" spans="1:18" ht="15" hidden="1" customHeight="1">
      <c r="A266" s="125"/>
      <c r="B266" s="231">
        <v>43914.609617951384</v>
      </c>
      <c r="C266" s="123" t="s">
        <v>2200</v>
      </c>
      <c r="D266" s="123" t="s">
        <v>158</v>
      </c>
      <c r="E266" s="123" t="s">
        <v>827</v>
      </c>
      <c r="F266" s="123" t="s">
        <v>2198</v>
      </c>
      <c r="G266" s="123" t="s">
        <v>2199</v>
      </c>
      <c r="H266" s="125"/>
      <c r="I266" s="232" t="s">
        <v>1784</v>
      </c>
      <c r="J266" s="233">
        <v>43914</v>
      </c>
      <c r="K266" s="125"/>
      <c r="L266" s="125"/>
      <c r="M266" s="234" t="s">
        <v>2722</v>
      </c>
      <c r="N266" s="125"/>
      <c r="O266" s="125"/>
      <c r="P266" s="125"/>
      <c r="Q266" s="125"/>
      <c r="R266" s="125"/>
    </row>
    <row r="267" spans="1:18" ht="15" hidden="1" customHeight="1">
      <c r="A267" s="125"/>
      <c r="B267" s="231">
        <v>43914.61859518518</v>
      </c>
      <c r="C267" s="123" t="s">
        <v>2200</v>
      </c>
      <c r="D267" s="123" t="s">
        <v>233</v>
      </c>
      <c r="E267" s="123" t="s">
        <v>2723</v>
      </c>
      <c r="F267" s="123" t="s">
        <v>2198</v>
      </c>
      <c r="G267" s="123" t="s">
        <v>2199</v>
      </c>
      <c r="H267" s="123" t="s">
        <v>2724</v>
      </c>
      <c r="I267" s="232" t="s">
        <v>2725</v>
      </c>
      <c r="J267" s="233">
        <v>43914</v>
      </c>
      <c r="K267" s="125"/>
      <c r="L267" s="125"/>
      <c r="M267" s="234" t="s">
        <v>2726</v>
      </c>
      <c r="N267" s="125"/>
      <c r="O267" s="125"/>
      <c r="P267" s="125"/>
      <c r="Q267" s="125"/>
      <c r="R267" s="125"/>
    </row>
    <row r="268" spans="1:18" ht="15" hidden="1" customHeight="1">
      <c r="A268" s="15"/>
      <c r="B268" s="236">
        <v>43914.620880682865</v>
      </c>
      <c r="C268" s="2" t="s">
        <v>2200</v>
      </c>
      <c r="D268" s="2" t="s">
        <v>45</v>
      </c>
      <c r="E268" s="2" t="s">
        <v>1140</v>
      </c>
      <c r="F268" s="2" t="s">
        <v>2208</v>
      </c>
      <c r="G268" s="2" t="s">
        <v>2210</v>
      </c>
      <c r="H268" s="2" t="s">
        <v>2727</v>
      </c>
      <c r="I268" s="34" t="s">
        <v>2728</v>
      </c>
      <c r="J268" s="237">
        <v>43914</v>
      </c>
      <c r="K268" s="2">
        <v>63</v>
      </c>
      <c r="M268" s="46"/>
    </row>
    <row r="269" spans="1:18" ht="15" hidden="1" customHeight="1">
      <c r="A269" s="15"/>
      <c r="B269" s="236">
        <v>43914.623316400466</v>
      </c>
      <c r="C269" s="2" t="s">
        <v>2200</v>
      </c>
      <c r="D269" s="2" t="s">
        <v>207</v>
      </c>
      <c r="E269" s="2" t="s">
        <v>853</v>
      </c>
      <c r="F269" s="2" t="s">
        <v>2198</v>
      </c>
      <c r="G269" s="2" t="s">
        <v>2199</v>
      </c>
      <c r="H269" s="2" t="s">
        <v>2729</v>
      </c>
      <c r="I269" s="2" t="s">
        <v>2730</v>
      </c>
      <c r="J269" s="237">
        <v>43914</v>
      </c>
      <c r="M269" s="46"/>
    </row>
    <row r="270" spans="1:18" ht="15" hidden="1" customHeight="1">
      <c r="A270" s="15"/>
      <c r="B270" s="236">
        <v>43914.624150150463</v>
      </c>
      <c r="C270" s="2" t="s">
        <v>2200</v>
      </c>
      <c r="D270" s="2" t="s">
        <v>207</v>
      </c>
      <c r="E270" s="2" t="s">
        <v>853</v>
      </c>
      <c r="F270" s="2" t="s">
        <v>2198</v>
      </c>
      <c r="G270" s="2" t="s">
        <v>2199</v>
      </c>
      <c r="H270" s="2" t="s">
        <v>2731</v>
      </c>
      <c r="I270" s="34" t="s">
        <v>2732</v>
      </c>
      <c r="J270" s="237">
        <v>43914</v>
      </c>
      <c r="M270" s="31" t="s">
        <v>2733</v>
      </c>
    </row>
    <row r="271" spans="1:18" ht="15" hidden="1" customHeight="1">
      <c r="A271" s="15"/>
      <c r="B271" s="236">
        <v>43914.624645520831</v>
      </c>
      <c r="C271" s="2" t="s">
        <v>2197</v>
      </c>
      <c r="D271" s="2" t="s">
        <v>117</v>
      </c>
      <c r="F271" s="2" t="s">
        <v>2198</v>
      </c>
      <c r="G271" s="2" t="s">
        <v>2215</v>
      </c>
      <c r="H271" s="2" t="s">
        <v>115</v>
      </c>
      <c r="I271" s="34" t="s">
        <v>2734</v>
      </c>
      <c r="J271" s="237">
        <v>43914</v>
      </c>
      <c r="M271" s="31" t="s">
        <v>2735</v>
      </c>
    </row>
    <row r="272" spans="1:18" ht="15" hidden="1" customHeight="1">
      <c r="A272" s="15"/>
      <c r="B272" s="236">
        <v>43914.62508662037</v>
      </c>
      <c r="C272" s="2" t="s">
        <v>2200</v>
      </c>
      <c r="D272" s="2" t="s">
        <v>233</v>
      </c>
      <c r="E272" s="2" t="s">
        <v>1814</v>
      </c>
      <c r="F272" s="2" t="s">
        <v>2208</v>
      </c>
      <c r="G272" s="2" t="s">
        <v>2199</v>
      </c>
      <c r="H272" s="2" t="s">
        <v>2736</v>
      </c>
      <c r="I272" s="2" t="s">
        <v>2737</v>
      </c>
      <c r="J272" s="237">
        <v>43914</v>
      </c>
      <c r="M272" s="46"/>
    </row>
    <row r="273" spans="1:13" ht="15" hidden="1" customHeight="1">
      <c r="A273" s="15"/>
      <c r="B273" s="236">
        <v>43914.62640789352</v>
      </c>
      <c r="C273" s="2" t="s">
        <v>2200</v>
      </c>
      <c r="D273" s="2" t="s">
        <v>207</v>
      </c>
      <c r="E273" s="2" t="s">
        <v>853</v>
      </c>
      <c r="F273" s="2" t="s">
        <v>2198</v>
      </c>
      <c r="G273" s="2" t="s">
        <v>2199</v>
      </c>
      <c r="H273" s="2" t="s">
        <v>2738</v>
      </c>
      <c r="I273" s="34" t="s">
        <v>2739</v>
      </c>
      <c r="J273" s="237">
        <v>43914</v>
      </c>
      <c r="M273" s="46"/>
    </row>
    <row r="274" spans="1:13" ht="15" hidden="1" customHeight="1">
      <c r="A274" s="15"/>
      <c r="B274" s="236">
        <v>43914.626629733801</v>
      </c>
      <c r="C274" s="2" t="s">
        <v>2200</v>
      </c>
      <c r="D274" s="2" t="s">
        <v>224</v>
      </c>
      <c r="E274" s="2" t="s">
        <v>1880</v>
      </c>
      <c r="F274" s="2" t="s">
        <v>2198</v>
      </c>
      <c r="I274" s="34" t="s">
        <v>2740</v>
      </c>
      <c r="J274" s="237">
        <v>43914</v>
      </c>
      <c r="M274" s="46"/>
    </row>
    <row r="275" spans="1:13" ht="15" hidden="1" customHeight="1">
      <c r="A275" s="15"/>
      <c r="B275" s="236">
        <v>43914.627104675921</v>
      </c>
      <c r="C275" s="2" t="s">
        <v>2200</v>
      </c>
      <c r="D275" s="2" t="s">
        <v>207</v>
      </c>
      <c r="E275" s="2" t="s">
        <v>853</v>
      </c>
      <c r="F275" s="2" t="s">
        <v>2198</v>
      </c>
      <c r="G275" s="2" t="s">
        <v>2199</v>
      </c>
      <c r="H275" s="2" t="s">
        <v>2741</v>
      </c>
      <c r="I275" s="34" t="s">
        <v>2739</v>
      </c>
      <c r="J275" s="237">
        <v>43914</v>
      </c>
      <c r="M275" s="46"/>
    </row>
    <row r="276" spans="1:13" ht="15" hidden="1" customHeight="1">
      <c r="A276" s="15"/>
      <c r="B276" s="236">
        <v>43914.627640150458</v>
      </c>
      <c r="C276" s="2" t="s">
        <v>2200</v>
      </c>
      <c r="D276" s="2" t="s">
        <v>224</v>
      </c>
      <c r="E276" s="2" t="s">
        <v>1917</v>
      </c>
      <c r="F276" s="2" t="s">
        <v>2198</v>
      </c>
      <c r="I276" s="34" t="s">
        <v>2740</v>
      </c>
      <c r="J276" s="237">
        <v>43914</v>
      </c>
      <c r="M276" s="46"/>
    </row>
    <row r="277" spans="1:13" ht="15" hidden="1" customHeight="1">
      <c r="A277" s="15"/>
      <c r="B277" s="231">
        <v>43914.628315601847</v>
      </c>
      <c r="C277" s="123" t="s">
        <v>2200</v>
      </c>
      <c r="D277" s="123" t="s">
        <v>126</v>
      </c>
      <c r="E277" s="123" t="s">
        <v>770</v>
      </c>
      <c r="F277" s="123" t="s">
        <v>2201</v>
      </c>
      <c r="G277" s="123" t="s">
        <v>2199</v>
      </c>
      <c r="H277" s="123" t="s">
        <v>2743</v>
      </c>
      <c r="I277" s="123" t="s">
        <v>2744</v>
      </c>
      <c r="J277" s="233">
        <v>43914</v>
      </c>
      <c r="K277" s="2">
        <v>37</v>
      </c>
      <c r="M277" s="46"/>
    </row>
    <row r="278" spans="1:13" ht="15" hidden="1" customHeight="1">
      <c r="A278" s="15"/>
      <c r="B278" s="231">
        <v>43914.628394375002</v>
      </c>
      <c r="C278" s="123" t="s">
        <v>2200</v>
      </c>
      <c r="D278" s="123" t="s">
        <v>126</v>
      </c>
      <c r="E278" s="123" t="s">
        <v>770</v>
      </c>
      <c r="F278" s="123" t="s">
        <v>2201</v>
      </c>
      <c r="G278" s="123" t="s">
        <v>2199</v>
      </c>
      <c r="H278" s="123" t="s">
        <v>2743</v>
      </c>
      <c r="I278" s="123" t="s">
        <v>2744</v>
      </c>
      <c r="J278" s="233">
        <v>43914</v>
      </c>
      <c r="K278" s="2">
        <v>37</v>
      </c>
      <c r="M278" s="46"/>
    </row>
    <row r="279" spans="1:13" ht="15" hidden="1" customHeight="1">
      <c r="A279" s="15"/>
      <c r="B279" s="236">
        <v>43914.628607106482</v>
      </c>
      <c r="C279" s="2" t="s">
        <v>2200</v>
      </c>
      <c r="D279" s="2" t="s">
        <v>207</v>
      </c>
      <c r="F279" s="2" t="s">
        <v>2198</v>
      </c>
      <c r="G279" s="2" t="s">
        <v>2210</v>
      </c>
      <c r="I279" s="34" t="s">
        <v>2745</v>
      </c>
      <c r="J279" s="237">
        <v>43914</v>
      </c>
      <c r="M279" s="46"/>
    </row>
    <row r="280" spans="1:13" ht="15" hidden="1" customHeight="1">
      <c r="A280" s="15"/>
      <c r="B280" s="231">
        <v>43914.632765115741</v>
      </c>
      <c r="C280" s="123" t="s">
        <v>2200</v>
      </c>
      <c r="D280" s="123" t="s">
        <v>45</v>
      </c>
      <c r="E280" s="123" t="s">
        <v>1140</v>
      </c>
      <c r="F280" s="123" t="s">
        <v>2271</v>
      </c>
      <c r="G280" s="123" t="s">
        <v>2199</v>
      </c>
      <c r="H280" s="123" t="s">
        <v>2746</v>
      </c>
      <c r="I280" s="232" t="s">
        <v>2747</v>
      </c>
      <c r="J280" s="233">
        <v>43914</v>
      </c>
      <c r="L280" s="2">
        <v>2</v>
      </c>
      <c r="M280" s="46"/>
    </row>
    <row r="281" spans="1:13" ht="15" hidden="1" customHeight="1">
      <c r="A281" s="15"/>
      <c r="B281" s="236">
        <v>43914.634507164352</v>
      </c>
      <c r="C281" s="2" t="s">
        <v>2200</v>
      </c>
      <c r="D281" s="2" t="s">
        <v>233</v>
      </c>
      <c r="E281" s="2" t="s">
        <v>1814</v>
      </c>
      <c r="F281" s="2" t="s">
        <v>2208</v>
      </c>
      <c r="G281" s="2" t="s">
        <v>2199</v>
      </c>
      <c r="H281" s="2" t="s">
        <v>2748</v>
      </c>
      <c r="I281" s="2" t="s">
        <v>2749</v>
      </c>
      <c r="J281" s="237">
        <v>43914</v>
      </c>
      <c r="M281" s="46"/>
    </row>
    <row r="282" spans="1:13" ht="15" hidden="1" customHeight="1">
      <c r="A282" s="15"/>
      <c r="B282" s="236">
        <v>43914.635403368055</v>
      </c>
      <c r="C282" s="2" t="s">
        <v>2197</v>
      </c>
      <c r="D282" s="2" t="s">
        <v>45</v>
      </c>
      <c r="E282" s="2" t="s">
        <v>43</v>
      </c>
      <c r="F282" s="2" t="s">
        <v>2198</v>
      </c>
      <c r="G282" s="2" t="s">
        <v>2199</v>
      </c>
      <c r="I282" s="34" t="s">
        <v>2750</v>
      </c>
      <c r="J282" s="237">
        <v>43914</v>
      </c>
      <c r="M282" s="46"/>
    </row>
    <row r="283" spans="1:13" ht="15" hidden="1" customHeight="1">
      <c r="A283" s="15"/>
      <c r="B283" s="236">
        <v>43914.637566805555</v>
      </c>
      <c r="C283" s="2" t="s">
        <v>2200</v>
      </c>
      <c r="D283" s="2" t="s">
        <v>233</v>
      </c>
      <c r="E283" s="2" t="s">
        <v>2751</v>
      </c>
      <c r="F283" s="2" t="s">
        <v>2201</v>
      </c>
      <c r="G283" s="2" t="s">
        <v>2199</v>
      </c>
      <c r="H283" s="2" t="s">
        <v>2752</v>
      </c>
      <c r="I283" s="34" t="s">
        <v>2753</v>
      </c>
      <c r="J283" s="237">
        <v>43914</v>
      </c>
      <c r="M283" s="46"/>
    </row>
    <row r="284" spans="1:13" ht="15" hidden="1" customHeight="1">
      <c r="A284" s="15"/>
      <c r="B284" s="236">
        <v>43914.651729513891</v>
      </c>
      <c r="C284" s="2" t="s">
        <v>2200</v>
      </c>
      <c r="D284" s="2" t="s">
        <v>224</v>
      </c>
      <c r="E284" s="2" t="s">
        <v>2754</v>
      </c>
      <c r="F284" s="2" t="s">
        <v>2198</v>
      </c>
      <c r="G284" s="2" t="s">
        <v>2199</v>
      </c>
      <c r="H284" s="2" t="s">
        <v>2755</v>
      </c>
      <c r="I284" s="34" t="s">
        <v>2756</v>
      </c>
      <c r="J284" s="237">
        <v>43914</v>
      </c>
      <c r="M284" s="46"/>
    </row>
    <row r="285" spans="1:13" ht="15" hidden="1" customHeight="1">
      <c r="A285" s="15"/>
      <c r="B285" s="236">
        <v>43914.653244224537</v>
      </c>
      <c r="C285" s="2" t="s">
        <v>2200</v>
      </c>
      <c r="D285" s="2" t="s">
        <v>45</v>
      </c>
      <c r="F285" s="2" t="s">
        <v>2198</v>
      </c>
      <c r="H285" s="2" t="s">
        <v>2757</v>
      </c>
      <c r="I285" s="34" t="s">
        <v>2758</v>
      </c>
      <c r="J285" s="237">
        <v>43914</v>
      </c>
      <c r="M285" s="46"/>
    </row>
    <row r="286" spans="1:13" ht="15" hidden="1" customHeight="1">
      <c r="A286" s="15"/>
      <c r="B286" s="236">
        <v>43914.654226250001</v>
      </c>
      <c r="C286" s="2" t="s">
        <v>2200</v>
      </c>
      <c r="D286" s="2" t="s">
        <v>224</v>
      </c>
      <c r="E286" s="2" t="s">
        <v>1917</v>
      </c>
      <c r="F286" s="2" t="s">
        <v>2208</v>
      </c>
      <c r="G286" s="2" t="s">
        <v>2199</v>
      </c>
      <c r="H286" s="2" t="s">
        <v>2391</v>
      </c>
      <c r="I286" s="34" t="s">
        <v>2759</v>
      </c>
      <c r="J286" s="237">
        <v>43914</v>
      </c>
      <c r="M286" s="46"/>
    </row>
    <row r="287" spans="1:13" ht="15" hidden="1" customHeight="1">
      <c r="A287" s="15"/>
      <c r="B287" s="231">
        <v>43914.656156770834</v>
      </c>
      <c r="C287" s="123" t="s">
        <v>2200</v>
      </c>
      <c r="D287" s="123" t="s">
        <v>126</v>
      </c>
      <c r="E287" s="123" t="s">
        <v>770</v>
      </c>
      <c r="F287" s="123" t="s">
        <v>2201</v>
      </c>
      <c r="G287" s="123" t="s">
        <v>2199</v>
      </c>
      <c r="H287" s="125"/>
      <c r="I287" s="232" t="s">
        <v>2760</v>
      </c>
      <c r="J287" s="233">
        <v>43914</v>
      </c>
      <c r="K287" s="123">
        <v>47</v>
      </c>
      <c r="M287" s="31" t="s">
        <v>2761</v>
      </c>
    </row>
    <row r="288" spans="1:13" ht="15" hidden="1" customHeight="1">
      <c r="A288" s="15"/>
      <c r="B288" s="236">
        <v>43914.657949768516</v>
      </c>
      <c r="C288" s="2" t="s">
        <v>9</v>
      </c>
      <c r="D288" s="2" t="s">
        <v>45</v>
      </c>
      <c r="E288" s="2" t="s">
        <v>43</v>
      </c>
      <c r="F288" s="2" t="s">
        <v>2208</v>
      </c>
      <c r="G288" s="2" t="s">
        <v>2199</v>
      </c>
      <c r="H288" s="2" t="s">
        <v>2762</v>
      </c>
      <c r="I288" s="34" t="s">
        <v>2763</v>
      </c>
      <c r="J288" s="237">
        <v>43914</v>
      </c>
      <c r="K288" s="2">
        <v>65</v>
      </c>
      <c r="M288" s="46"/>
    </row>
    <row r="289" spans="1:18" ht="15" hidden="1" customHeight="1">
      <c r="A289" s="15"/>
      <c r="B289" s="236">
        <v>43914.658290613428</v>
      </c>
      <c r="C289" s="2" t="s">
        <v>2200</v>
      </c>
      <c r="D289" s="2" t="s">
        <v>233</v>
      </c>
      <c r="F289" s="2" t="s">
        <v>2198</v>
      </c>
      <c r="I289" s="34" t="s">
        <v>2766</v>
      </c>
      <c r="J289" s="237">
        <v>43914</v>
      </c>
      <c r="M289" s="31" t="s">
        <v>2767</v>
      </c>
    </row>
    <row r="290" spans="1:18" ht="15" hidden="1" customHeight="1">
      <c r="A290" s="15"/>
      <c r="B290" s="231">
        <v>43914.663577407409</v>
      </c>
      <c r="C290" s="123" t="s">
        <v>2200</v>
      </c>
      <c r="D290" s="123" t="s">
        <v>101</v>
      </c>
      <c r="E290" s="123" t="s">
        <v>1798</v>
      </c>
      <c r="F290" s="123" t="s">
        <v>2201</v>
      </c>
      <c r="G290" s="123" t="s">
        <v>2199</v>
      </c>
      <c r="H290" s="123" t="s">
        <v>2768</v>
      </c>
      <c r="I290" s="232" t="s">
        <v>2769</v>
      </c>
      <c r="J290" s="233">
        <v>43914</v>
      </c>
      <c r="K290" s="123">
        <v>61</v>
      </c>
      <c r="M290" s="37" t="s">
        <v>2770</v>
      </c>
    </row>
    <row r="291" spans="1:18" ht="15" hidden="1" customHeight="1">
      <c r="A291" s="15"/>
      <c r="B291" s="236">
        <v>43914.663763020828</v>
      </c>
      <c r="C291" s="2" t="s">
        <v>2200</v>
      </c>
      <c r="D291" s="2" t="s">
        <v>207</v>
      </c>
      <c r="E291" s="2" t="s">
        <v>1810</v>
      </c>
      <c r="F291" s="2" t="s">
        <v>2198</v>
      </c>
      <c r="H291" s="2" t="s">
        <v>2771</v>
      </c>
      <c r="I291" s="34" t="s">
        <v>2772</v>
      </c>
      <c r="J291" s="237">
        <v>43914</v>
      </c>
      <c r="K291" s="2">
        <v>57</v>
      </c>
      <c r="M291" s="46"/>
    </row>
    <row r="292" spans="1:18" ht="15" hidden="1" customHeight="1">
      <c r="A292" s="15"/>
      <c r="B292" s="236">
        <v>43914.664801377316</v>
      </c>
      <c r="C292" s="2" t="s">
        <v>2200</v>
      </c>
      <c r="D292" s="2" t="s">
        <v>207</v>
      </c>
      <c r="E292" s="2" t="s">
        <v>2773</v>
      </c>
      <c r="F292" s="2" t="s">
        <v>2198</v>
      </c>
      <c r="G292" s="2" t="s">
        <v>2199</v>
      </c>
      <c r="H292" s="2" t="s">
        <v>2774</v>
      </c>
      <c r="I292" s="34" t="s">
        <v>2772</v>
      </c>
      <c r="J292" s="237">
        <v>43914</v>
      </c>
      <c r="K292" s="2">
        <v>65</v>
      </c>
      <c r="M292" s="46"/>
    </row>
    <row r="293" spans="1:18" ht="15" hidden="1" customHeight="1">
      <c r="A293" s="15"/>
      <c r="B293" s="236">
        <v>43914.664997997686</v>
      </c>
      <c r="C293" s="2" t="s">
        <v>2197</v>
      </c>
      <c r="D293" s="2" t="s">
        <v>126</v>
      </c>
      <c r="E293" s="2" t="s">
        <v>316</v>
      </c>
      <c r="F293" s="2" t="s">
        <v>2201</v>
      </c>
      <c r="G293" s="2" t="s">
        <v>2199</v>
      </c>
      <c r="H293" s="2" t="s">
        <v>2776</v>
      </c>
      <c r="I293" s="34" t="s">
        <v>2777</v>
      </c>
      <c r="J293" s="237">
        <v>43914</v>
      </c>
      <c r="K293" s="2">
        <v>35</v>
      </c>
      <c r="L293" s="2">
        <v>81</v>
      </c>
      <c r="M293" s="31" t="s">
        <v>2779</v>
      </c>
    </row>
    <row r="294" spans="1:18" ht="15" hidden="1" customHeight="1">
      <c r="A294" s="125"/>
      <c r="B294" s="231">
        <v>43914.66514798611</v>
      </c>
      <c r="C294" s="123" t="s">
        <v>2200</v>
      </c>
      <c r="D294" s="123" t="s">
        <v>233</v>
      </c>
      <c r="E294" s="123" t="s">
        <v>2780</v>
      </c>
      <c r="F294" s="123" t="s">
        <v>2208</v>
      </c>
      <c r="G294" s="123" t="s">
        <v>2199</v>
      </c>
      <c r="H294" s="123" t="s">
        <v>2781</v>
      </c>
      <c r="I294" s="232" t="s">
        <v>1815</v>
      </c>
      <c r="J294" s="233">
        <v>43914</v>
      </c>
      <c r="K294" s="123">
        <v>50</v>
      </c>
      <c r="L294" s="125"/>
      <c r="M294" s="235"/>
      <c r="N294" s="125"/>
      <c r="O294" s="125"/>
      <c r="P294" s="125"/>
      <c r="Q294" s="125"/>
      <c r="R294" s="125"/>
    </row>
    <row r="295" spans="1:18" ht="15" hidden="1" customHeight="1">
      <c r="A295" s="125"/>
      <c r="B295" s="231">
        <v>43914.666076747686</v>
      </c>
      <c r="C295" s="123" t="s">
        <v>2200</v>
      </c>
      <c r="D295" s="123" t="s">
        <v>233</v>
      </c>
      <c r="E295" s="123" t="s">
        <v>2780</v>
      </c>
      <c r="F295" s="123" t="s">
        <v>2201</v>
      </c>
      <c r="G295" s="123" t="s">
        <v>2199</v>
      </c>
      <c r="H295" s="123" t="s">
        <v>2781</v>
      </c>
      <c r="I295" s="232" t="s">
        <v>1815</v>
      </c>
      <c r="J295" s="233">
        <v>43914</v>
      </c>
      <c r="K295" s="123">
        <v>45</v>
      </c>
      <c r="L295" s="125"/>
      <c r="M295" s="235"/>
      <c r="N295" s="125"/>
      <c r="O295" s="125"/>
      <c r="P295" s="125"/>
      <c r="Q295" s="125"/>
      <c r="R295" s="125"/>
    </row>
    <row r="296" spans="1:18" ht="15" hidden="1" customHeight="1">
      <c r="A296" s="125"/>
      <c r="B296" s="231">
        <v>43914.666211180556</v>
      </c>
      <c r="C296" s="123" t="s">
        <v>2200</v>
      </c>
      <c r="D296" s="123" t="s">
        <v>233</v>
      </c>
      <c r="E296" s="125"/>
      <c r="F296" s="123" t="s">
        <v>2198</v>
      </c>
      <c r="G296" s="123" t="s">
        <v>2210</v>
      </c>
      <c r="H296" s="125"/>
      <c r="I296" s="232" t="s">
        <v>2782</v>
      </c>
      <c r="J296" s="233">
        <v>43914</v>
      </c>
      <c r="K296" s="125"/>
      <c r="L296" s="125"/>
      <c r="M296" s="234" t="s">
        <v>2783</v>
      </c>
      <c r="N296" s="125"/>
      <c r="O296" s="125"/>
      <c r="P296" s="125"/>
      <c r="Q296" s="125"/>
      <c r="R296" s="125"/>
    </row>
    <row r="297" spans="1:18" ht="15" hidden="1" customHeight="1">
      <c r="A297" s="125"/>
      <c r="B297" s="231">
        <v>43914.66670159722</v>
      </c>
      <c r="C297" s="123" t="s">
        <v>2200</v>
      </c>
      <c r="D297" s="123" t="s">
        <v>233</v>
      </c>
      <c r="E297" s="123" t="s">
        <v>2780</v>
      </c>
      <c r="F297" s="123" t="s">
        <v>2208</v>
      </c>
      <c r="G297" s="123" t="s">
        <v>2199</v>
      </c>
      <c r="H297" s="123" t="s">
        <v>2781</v>
      </c>
      <c r="I297" s="232" t="s">
        <v>1815</v>
      </c>
      <c r="J297" s="233">
        <v>43914</v>
      </c>
      <c r="K297" s="123">
        <v>25</v>
      </c>
      <c r="L297" s="125"/>
      <c r="M297" s="235"/>
      <c r="N297" s="125"/>
      <c r="O297" s="125"/>
      <c r="P297" s="125"/>
      <c r="Q297" s="125"/>
      <c r="R297" s="125"/>
    </row>
    <row r="298" spans="1:18" ht="15" hidden="1" customHeight="1">
      <c r="A298" s="15"/>
      <c r="B298" s="236">
        <v>43914.66684351852</v>
      </c>
      <c r="C298" s="2" t="s">
        <v>2200</v>
      </c>
      <c r="D298" s="2" t="s">
        <v>45</v>
      </c>
      <c r="F298" s="2" t="s">
        <v>2198</v>
      </c>
      <c r="G298" s="2" t="s">
        <v>2210</v>
      </c>
      <c r="H298" s="2" t="s">
        <v>2784</v>
      </c>
      <c r="I298" s="34" t="s">
        <v>2785</v>
      </c>
      <c r="J298" s="237">
        <v>43914</v>
      </c>
      <c r="M298" s="46"/>
    </row>
    <row r="299" spans="1:18" ht="15" hidden="1" customHeight="1">
      <c r="A299" s="15"/>
      <c r="B299" s="236">
        <v>43914.667090115741</v>
      </c>
      <c r="C299" s="2" t="s">
        <v>2200</v>
      </c>
      <c r="D299" s="2" t="s">
        <v>45</v>
      </c>
      <c r="F299" s="2" t="s">
        <v>2198</v>
      </c>
      <c r="G299" s="2" t="s">
        <v>2210</v>
      </c>
      <c r="I299" s="34" t="s">
        <v>2786</v>
      </c>
      <c r="J299" s="237">
        <v>43914</v>
      </c>
      <c r="M299" s="31" t="s">
        <v>2787</v>
      </c>
    </row>
    <row r="300" spans="1:18" ht="15" hidden="1" customHeight="1">
      <c r="A300" s="125"/>
      <c r="B300" s="231">
        <v>43914.668404224532</v>
      </c>
      <c r="C300" s="123" t="s">
        <v>2200</v>
      </c>
      <c r="D300" s="123" t="s">
        <v>233</v>
      </c>
      <c r="E300" s="123" t="s">
        <v>2788</v>
      </c>
      <c r="F300" s="123" t="s">
        <v>2198</v>
      </c>
      <c r="G300" s="125"/>
      <c r="H300" s="123" t="s">
        <v>2789</v>
      </c>
      <c r="I300" s="232" t="s">
        <v>2766</v>
      </c>
      <c r="J300" s="233">
        <v>43914</v>
      </c>
      <c r="K300" s="125"/>
      <c r="L300" s="125"/>
      <c r="M300" s="235"/>
      <c r="N300" s="125"/>
      <c r="O300" s="125"/>
      <c r="P300" s="125"/>
      <c r="Q300" s="125"/>
      <c r="R300" s="125"/>
    </row>
    <row r="301" spans="1:18" ht="15" hidden="1" customHeight="1">
      <c r="A301" s="15"/>
      <c r="B301" s="236">
        <v>43914.668467777781</v>
      </c>
      <c r="C301" s="2" t="s">
        <v>2200</v>
      </c>
      <c r="D301" s="2" t="s">
        <v>126</v>
      </c>
      <c r="E301" s="2" t="s">
        <v>770</v>
      </c>
      <c r="F301" s="2" t="s">
        <v>2201</v>
      </c>
      <c r="G301" s="2" t="s">
        <v>2199</v>
      </c>
      <c r="H301" s="2" t="s">
        <v>199</v>
      </c>
      <c r="I301" s="2" t="s">
        <v>2793</v>
      </c>
      <c r="J301" s="237">
        <v>43914</v>
      </c>
      <c r="K301" s="2">
        <v>46</v>
      </c>
      <c r="M301" s="46"/>
    </row>
    <row r="302" spans="1:18" ht="15" hidden="1" customHeight="1">
      <c r="A302" s="125"/>
      <c r="B302" s="231">
        <v>43914.670154189815</v>
      </c>
      <c r="C302" s="123" t="s">
        <v>2200</v>
      </c>
      <c r="D302" s="123" t="s">
        <v>158</v>
      </c>
      <c r="E302" s="123" t="s">
        <v>2794</v>
      </c>
      <c r="F302" s="123" t="s">
        <v>2208</v>
      </c>
      <c r="G302" s="123" t="s">
        <v>2199</v>
      </c>
      <c r="H302" s="123" t="s">
        <v>2795</v>
      </c>
      <c r="I302" s="232" t="s">
        <v>2796</v>
      </c>
      <c r="J302" s="233">
        <v>43914</v>
      </c>
      <c r="K302" s="123">
        <v>74</v>
      </c>
      <c r="L302" s="125"/>
      <c r="M302" s="235"/>
      <c r="N302" s="125"/>
      <c r="O302" s="125"/>
      <c r="P302" s="125"/>
      <c r="Q302" s="125"/>
      <c r="R302" s="125"/>
    </row>
    <row r="303" spans="1:18" ht="15" hidden="1" customHeight="1">
      <c r="A303" s="125"/>
      <c r="B303" s="231">
        <v>43914.670393854161</v>
      </c>
      <c r="C303" s="123" t="s">
        <v>2200</v>
      </c>
      <c r="D303" s="123" t="s">
        <v>158</v>
      </c>
      <c r="E303" s="123" t="s">
        <v>2794</v>
      </c>
      <c r="F303" s="123" t="s">
        <v>2208</v>
      </c>
      <c r="G303" s="123" t="s">
        <v>2199</v>
      </c>
      <c r="H303" s="123" t="s">
        <v>2795</v>
      </c>
      <c r="I303" s="232" t="s">
        <v>2796</v>
      </c>
      <c r="J303" s="233">
        <v>43914</v>
      </c>
      <c r="K303" s="123">
        <v>74</v>
      </c>
      <c r="L303" s="125"/>
      <c r="M303" s="235"/>
      <c r="N303" s="125"/>
      <c r="O303" s="125"/>
      <c r="P303" s="125"/>
      <c r="Q303" s="125"/>
      <c r="R303" s="125"/>
    </row>
    <row r="304" spans="1:18" ht="15" hidden="1" customHeight="1">
      <c r="A304" s="125"/>
      <c r="B304" s="231">
        <v>43914.670493599537</v>
      </c>
      <c r="C304" s="123" t="s">
        <v>2200</v>
      </c>
      <c r="D304" s="123" t="s">
        <v>158</v>
      </c>
      <c r="E304" s="123" t="s">
        <v>2794</v>
      </c>
      <c r="F304" s="123" t="s">
        <v>2208</v>
      </c>
      <c r="G304" s="123" t="s">
        <v>2199</v>
      </c>
      <c r="H304" s="123" t="s">
        <v>2795</v>
      </c>
      <c r="I304" s="232" t="s">
        <v>2796</v>
      </c>
      <c r="J304" s="233">
        <v>43914</v>
      </c>
      <c r="K304" s="123">
        <v>74</v>
      </c>
      <c r="L304" s="125"/>
      <c r="M304" s="235"/>
      <c r="N304" s="125"/>
      <c r="O304" s="125"/>
      <c r="P304" s="125"/>
      <c r="Q304" s="125"/>
      <c r="R304" s="125"/>
    </row>
    <row r="305" spans="1:18" ht="15" hidden="1" customHeight="1">
      <c r="A305" s="15"/>
      <c r="B305" s="236">
        <v>43914.671038668981</v>
      </c>
      <c r="C305" s="2" t="s">
        <v>2200</v>
      </c>
      <c r="D305" s="2" t="s">
        <v>126</v>
      </c>
      <c r="E305" s="2" t="s">
        <v>770</v>
      </c>
      <c r="F305" s="2" t="s">
        <v>2201</v>
      </c>
      <c r="G305" s="2" t="s">
        <v>2199</v>
      </c>
      <c r="H305" s="2" t="s">
        <v>2802</v>
      </c>
      <c r="I305" s="34" t="s">
        <v>2803</v>
      </c>
      <c r="J305" s="237">
        <v>43914</v>
      </c>
      <c r="K305" s="2">
        <v>47</v>
      </c>
      <c r="M305" s="31" t="s">
        <v>2804</v>
      </c>
    </row>
    <row r="306" spans="1:18" ht="15" hidden="1" customHeight="1">
      <c r="A306" s="125"/>
      <c r="B306" s="231">
        <v>43914.671112777782</v>
      </c>
      <c r="C306" s="123" t="s">
        <v>2200</v>
      </c>
      <c r="D306" s="123" t="s">
        <v>158</v>
      </c>
      <c r="E306" s="123" t="s">
        <v>827</v>
      </c>
      <c r="F306" s="123" t="s">
        <v>2201</v>
      </c>
      <c r="G306" s="123" t="s">
        <v>2199</v>
      </c>
      <c r="H306" s="123" t="s">
        <v>2805</v>
      </c>
      <c r="I306" s="232" t="s">
        <v>2796</v>
      </c>
      <c r="J306" s="233">
        <v>43914</v>
      </c>
      <c r="K306" s="123">
        <v>52</v>
      </c>
      <c r="L306" s="125"/>
      <c r="M306" s="235"/>
      <c r="N306" s="125"/>
      <c r="O306" s="125"/>
      <c r="P306" s="125"/>
      <c r="Q306" s="125"/>
      <c r="R306" s="125"/>
    </row>
    <row r="307" spans="1:18" ht="15" hidden="1" customHeight="1">
      <c r="A307" s="125"/>
      <c r="B307" s="231">
        <v>43914.671167650464</v>
      </c>
      <c r="C307" s="123" t="s">
        <v>2200</v>
      </c>
      <c r="D307" s="123" t="s">
        <v>158</v>
      </c>
      <c r="E307" s="123" t="s">
        <v>827</v>
      </c>
      <c r="F307" s="123" t="s">
        <v>2201</v>
      </c>
      <c r="G307" s="123" t="s">
        <v>2199</v>
      </c>
      <c r="H307" s="123" t="s">
        <v>2805</v>
      </c>
      <c r="I307" s="232" t="s">
        <v>2796</v>
      </c>
      <c r="J307" s="233">
        <v>43914</v>
      </c>
      <c r="K307" s="123">
        <v>52</v>
      </c>
      <c r="L307" s="125"/>
      <c r="M307" s="235"/>
      <c r="N307" s="125"/>
      <c r="O307" s="125"/>
      <c r="P307" s="125"/>
      <c r="Q307" s="125"/>
      <c r="R307" s="125"/>
    </row>
    <row r="308" spans="1:18" ht="15" hidden="1" customHeight="1">
      <c r="A308" s="125"/>
      <c r="B308" s="231">
        <v>43914.671898946763</v>
      </c>
      <c r="C308" s="123" t="s">
        <v>2200</v>
      </c>
      <c r="D308" s="123" t="s">
        <v>158</v>
      </c>
      <c r="E308" s="123" t="s">
        <v>827</v>
      </c>
      <c r="F308" s="123" t="s">
        <v>2201</v>
      </c>
      <c r="G308" s="123" t="s">
        <v>2199</v>
      </c>
      <c r="H308" s="123" t="s">
        <v>2808</v>
      </c>
      <c r="I308" s="232" t="s">
        <v>2796</v>
      </c>
      <c r="J308" s="233">
        <v>43914</v>
      </c>
      <c r="K308" s="123">
        <v>25</v>
      </c>
      <c r="L308" s="125"/>
      <c r="M308" s="235"/>
      <c r="N308" s="125"/>
      <c r="O308" s="125"/>
      <c r="P308" s="125"/>
      <c r="Q308" s="125"/>
      <c r="R308" s="125"/>
    </row>
    <row r="309" spans="1:18" ht="15" hidden="1" customHeight="1">
      <c r="A309" s="125"/>
      <c r="B309" s="231">
        <v>43914.674066689811</v>
      </c>
      <c r="C309" s="123" t="s">
        <v>2200</v>
      </c>
      <c r="D309" s="123" t="s">
        <v>233</v>
      </c>
      <c r="E309" s="123" t="s">
        <v>2780</v>
      </c>
      <c r="F309" s="123" t="s">
        <v>2198</v>
      </c>
      <c r="G309" s="123" t="s">
        <v>2210</v>
      </c>
      <c r="H309" s="125"/>
      <c r="I309" s="232" t="s">
        <v>2809</v>
      </c>
      <c r="J309" s="233">
        <v>43914</v>
      </c>
      <c r="K309" s="125"/>
      <c r="L309" s="125"/>
      <c r="M309" s="235"/>
      <c r="N309" s="125"/>
      <c r="O309" s="125"/>
      <c r="P309" s="125"/>
      <c r="Q309" s="125"/>
      <c r="R309" s="125"/>
    </row>
    <row r="310" spans="1:18" ht="15" hidden="1" customHeight="1">
      <c r="A310" s="15"/>
      <c r="B310" s="236">
        <v>43914.675186759254</v>
      </c>
      <c r="C310" s="2" t="s">
        <v>2200</v>
      </c>
      <c r="D310" s="2" t="s">
        <v>126</v>
      </c>
      <c r="E310" s="2" t="s">
        <v>770</v>
      </c>
      <c r="F310" s="2" t="s">
        <v>2201</v>
      </c>
      <c r="G310" s="2" t="s">
        <v>2199</v>
      </c>
      <c r="I310" s="34" t="s">
        <v>1819</v>
      </c>
      <c r="J310" s="237">
        <v>43914</v>
      </c>
      <c r="K310" s="2">
        <v>47</v>
      </c>
      <c r="M310" s="46"/>
    </row>
    <row r="311" spans="1:18" ht="15" hidden="1" customHeight="1">
      <c r="A311" s="15"/>
      <c r="B311" s="236">
        <v>43914.679430972217</v>
      </c>
      <c r="C311" s="2" t="s">
        <v>2197</v>
      </c>
      <c r="D311" s="2" t="s">
        <v>207</v>
      </c>
      <c r="E311" s="2" t="s">
        <v>153</v>
      </c>
      <c r="F311" s="2" t="s">
        <v>2198</v>
      </c>
      <c r="G311" s="2" t="s">
        <v>2210</v>
      </c>
      <c r="H311" s="2" t="s">
        <v>2811</v>
      </c>
      <c r="I311" s="34" t="s">
        <v>2812</v>
      </c>
      <c r="J311" s="237">
        <v>43914</v>
      </c>
      <c r="M311" s="46"/>
    </row>
    <row r="312" spans="1:18" ht="15" hidden="1" customHeight="1">
      <c r="A312" s="15"/>
      <c r="B312" s="236">
        <v>43914.683245324079</v>
      </c>
      <c r="C312" s="2" t="s">
        <v>2200</v>
      </c>
      <c r="D312" s="2" t="s">
        <v>45</v>
      </c>
      <c r="F312" s="2" t="s">
        <v>2198</v>
      </c>
      <c r="I312" s="34" t="s">
        <v>2815</v>
      </c>
      <c r="J312" s="237">
        <v>43914</v>
      </c>
      <c r="M312" s="31" t="s">
        <v>2816</v>
      </c>
    </row>
    <row r="313" spans="1:18" ht="15" hidden="1" customHeight="1">
      <c r="A313" s="127"/>
      <c r="B313" s="211">
        <v>43914.685025312501</v>
      </c>
      <c r="C313" s="212" t="s">
        <v>2200</v>
      </c>
      <c r="D313" s="212" t="s">
        <v>126</v>
      </c>
      <c r="E313" s="212" t="s">
        <v>770</v>
      </c>
      <c r="F313" s="212" t="s">
        <v>2201</v>
      </c>
      <c r="G313" s="212" t="s">
        <v>2199</v>
      </c>
      <c r="H313" s="212" t="s">
        <v>2817</v>
      </c>
      <c r="I313" s="213" t="s">
        <v>2818</v>
      </c>
      <c r="J313" s="214">
        <v>43914</v>
      </c>
      <c r="K313" s="212">
        <v>47</v>
      </c>
      <c r="L313" s="127"/>
      <c r="M313" s="217"/>
      <c r="N313" s="127"/>
      <c r="O313" s="127"/>
      <c r="P313" s="127"/>
      <c r="Q313" s="127"/>
      <c r="R313" s="127"/>
    </row>
    <row r="314" spans="1:18" ht="15" hidden="1" customHeight="1">
      <c r="A314" s="15"/>
      <c r="B314" s="236">
        <v>43914.686255763889</v>
      </c>
      <c r="C314" s="2" t="s">
        <v>2200</v>
      </c>
      <c r="D314" s="2" t="s">
        <v>207</v>
      </c>
      <c r="E314" s="2" t="s">
        <v>853</v>
      </c>
      <c r="F314" s="2" t="s">
        <v>2198</v>
      </c>
      <c r="G314" s="2" t="s">
        <v>2199</v>
      </c>
      <c r="I314" s="34" t="s">
        <v>2819</v>
      </c>
      <c r="J314" s="237">
        <v>43914</v>
      </c>
      <c r="M314" s="46"/>
    </row>
    <row r="315" spans="1:18" ht="15" hidden="1" customHeight="1">
      <c r="A315" s="127"/>
      <c r="B315" s="211">
        <v>43914.688416041667</v>
      </c>
      <c r="C315" s="212" t="s">
        <v>2200</v>
      </c>
      <c r="D315" s="212" t="s">
        <v>126</v>
      </c>
      <c r="E315" s="212" t="s">
        <v>2025</v>
      </c>
      <c r="F315" s="212" t="s">
        <v>2201</v>
      </c>
      <c r="G315" s="212" t="s">
        <v>2199</v>
      </c>
      <c r="H315" s="212" t="s">
        <v>2820</v>
      </c>
      <c r="I315" s="212" t="s">
        <v>2821</v>
      </c>
      <c r="J315" s="214">
        <v>43914</v>
      </c>
      <c r="K315" s="212">
        <v>42</v>
      </c>
      <c r="L315" s="127"/>
      <c r="M315" s="218" t="s">
        <v>2822</v>
      </c>
      <c r="N315" s="127"/>
      <c r="O315" s="127"/>
      <c r="P315" s="127"/>
      <c r="Q315" s="127"/>
      <c r="R315" s="127"/>
    </row>
    <row r="316" spans="1:18" ht="15" hidden="1" customHeight="1">
      <c r="A316" s="15"/>
      <c r="B316" s="236">
        <v>43914.689138090282</v>
      </c>
      <c r="C316" s="2" t="s">
        <v>2200</v>
      </c>
      <c r="D316" s="2" t="s">
        <v>45</v>
      </c>
      <c r="F316" s="2" t="s">
        <v>2198</v>
      </c>
      <c r="G316" s="2" t="s">
        <v>2210</v>
      </c>
      <c r="H316" s="2" t="s">
        <v>2824</v>
      </c>
      <c r="I316" s="34" t="s">
        <v>2825</v>
      </c>
      <c r="J316" s="237">
        <v>43914</v>
      </c>
      <c r="M316" s="46"/>
    </row>
    <row r="317" spans="1:18" ht="15" hidden="1" customHeight="1">
      <c r="A317" s="15"/>
      <c r="B317" s="236">
        <v>43914.696743206019</v>
      </c>
      <c r="C317" s="2" t="s">
        <v>9</v>
      </c>
      <c r="D317" s="2" t="s">
        <v>45</v>
      </c>
      <c r="E317" s="2" t="s">
        <v>43</v>
      </c>
      <c r="F317" s="2" t="s">
        <v>2208</v>
      </c>
      <c r="G317" s="2" t="s">
        <v>2199</v>
      </c>
      <c r="H317" s="2" t="s">
        <v>2826</v>
      </c>
      <c r="I317" s="34" t="s">
        <v>2827</v>
      </c>
      <c r="J317" s="237">
        <v>43914</v>
      </c>
      <c r="K317" s="2">
        <v>65</v>
      </c>
      <c r="M317" s="31" t="s">
        <v>2831</v>
      </c>
    </row>
    <row r="318" spans="1:18" ht="15" hidden="1" customHeight="1">
      <c r="A318" s="15"/>
      <c r="B318" s="236">
        <v>43914.69710769676</v>
      </c>
      <c r="C318" s="2" t="s">
        <v>9</v>
      </c>
      <c r="D318" s="2" t="s">
        <v>45</v>
      </c>
      <c r="E318" s="2" t="s">
        <v>43</v>
      </c>
      <c r="F318" s="2" t="s">
        <v>2208</v>
      </c>
      <c r="G318" s="2" t="s">
        <v>2199</v>
      </c>
      <c r="H318" s="2" t="s">
        <v>2826</v>
      </c>
      <c r="I318" s="34" t="s">
        <v>2827</v>
      </c>
      <c r="J318" s="237">
        <v>43914</v>
      </c>
      <c r="K318" s="2">
        <v>65</v>
      </c>
      <c r="M318" s="31" t="s">
        <v>2831</v>
      </c>
    </row>
    <row r="319" spans="1:18" ht="15" hidden="1" customHeight="1">
      <c r="A319" s="15"/>
      <c r="B319" s="236">
        <v>43914.698323275465</v>
      </c>
      <c r="C319" s="2" t="s">
        <v>2200</v>
      </c>
      <c r="D319" s="2" t="s">
        <v>224</v>
      </c>
      <c r="E319" s="2" t="s">
        <v>1242</v>
      </c>
      <c r="F319" s="2" t="s">
        <v>2201</v>
      </c>
      <c r="G319" s="2" t="s">
        <v>2199</v>
      </c>
      <c r="H319" s="2" t="s">
        <v>2833</v>
      </c>
      <c r="I319" s="2" t="s">
        <v>2834</v>
      </c>
      <c r="J319" s="237">
        <v>43912</v>
      </c>
      <c r="K319" s="2">
        <v>26</v>
      </c>
      <c r="L319" s="2">
        <v>362</v>
      </c>
      <c r="M319" s="31" t="s">
        <v>2835</v>
      </c>
    </row>
    <row r="320" spans="1:18" ht="15" hidden="1" customHeight="1">
      <c r="A320" s="15"/>
      <c r="B320" s="236">
        <v>43914.701994861112</v>
      </c>
      <c r="C320" s="2" t="s">
        <v>2197</v>
      </c>
      <c r="D320" s="2" t="s">
        <v>45</v>
      </c>
      <c r="E320" s="2" t="s">
        <v>2837</v>
      </c>
      <c r="F320" s="2" t="s">
        <v>2201</v>
      </c>
      <c r="G320" s="2" t="s">
        <v>2199</v>
      </c>
      <c r="H320" s="2" t="s">
        <v>616</v>
      </c>
      <c r="I320" s="34" t="s">
        <v>2838</v>
      </c>
      <c r="J320" s="237">
        <v>43911</v>
      </c>
      <c r="M320" s="46"/>
    </row>
    <row r="321" spans="1:18" ht="15" hidden="1" customHeight="1">
      <c r="A321" s="15"/>
      <c r="B321" s="236">
        <v>43914.738916516202</v>
      </c>
      <c r="C321" s="2" t="s">
        <v>9</v>
      </c>
      <c r="D321" s="2" t="s">
        <v>45</v>
      </c>
      <c r="E321" s="2" t="s">
        <v>43</v>
      </c>
      <c r="F321" s="2" t="s">
        <v>2208</v>
      </c>
      <c r="G321" s="2" t="s">
        <v>2199</v>
      </c>
      <c r="H321" s="2" t="s">
        <v>2840</v>
      </c>
      <c r="I321" s="34" t="s">
        <v>2841</v>
      </c>
      <c r="J321" s="237">
        <v>43914</v>
      </c>
      <c r="K321" s="2">
        <v>65</v>
      </c>
      <c r="M321" s="46"/>
    </row>
    <row r="322" spans="1:18" ht="15" hidden="1" customHeight="1">
      <c r="A322" s="15"/>
      <c r="B322" s="236">
        <v>43914.748819305554</v>
      </c>
      <c r="C322" s="2" t="s">
        <v>2200</v>
      </c>
      <c r="D322" s="2" t="s">
        <v>233</v>
      </c>
      <c r="E322" s="2" t="s">
        <v>1814</v>
      </c>
      <c r="F322" s="2" t="s">
        <v>2208</v>
      </c>
      <c r="G322" s="2" t="s">
        <v>2199</v>
      </c>
      <c r="I322" s="2" t="s">
        <v>2842</v>
      </c>
      <c r="J322" s="237">
        <v>43914</v>
      </c>
      <c r="K322" s="2">
        <v>10</v>
      </c>
      <c r="M322" s="46"/>
    </row>
    <row r="323" spans="1:18" ht="15" hidden="1" customHeight="1">
      <c r="A323" s="15"/>
      <c r="B323" s="236">
        <v>43914.748895115743</v>
      </c>
      <c r="C323" s="2" t="s">
        <v>2200</v>
      </c>
      <c r="D323" s="2" t="s">
        <v>233</v>
      </c>
      <c r="E323" s="2" t="s">
        <v>1814</v>
      </c>
      <c r="F323" s="2" t="s">
        <v>2208</v>
      </c>
      <c r="G323" s="2" t="s">
        <v>2199</v>
      </c>
      <c r="I323" s="2" t="s">
        <v>2842</v>
      </c>
      <c r="J323" s="237">
        <v>43914</v>
      </c>
      <c r="K323" s="2">
        <v>10</v>
      </c>
      <c r="M323" s="46"/>
    </row>
    <row r="324" spans="1:18" ht="15" hidden="1" customHeight="1">
      <c r="A324" s="15"/>
      <c r="B324" s="236">
        <v>43914.749165243054</v>
      </c>
      <c r="C324" s="2" t="s">
        <v>2200</v>
      </c>
      <c r="D324" s="2" t="s">
        <v>233</v>
      </c>
      <c r="F324" s="2" t="s">
        <v>2208</v>
      </c>
      <c r="G324" s="2" t="s">
        <v>2199</v>
      </c>
      <c r="I324" s="2" t="s">
        <v>2842</v>
      </c>
      <c r="J324" s="237">
        <v>43914</v>
      </c>
      <c r="M324" s="46"/>
    </row>
    <row r="325" spans="1:18" ht="15" hidden="1" customHeight="1">
      <c r="A325" s="15"/>
      <c r="B325" s="236">
        <v>43914.749474560187</v>
      </c>
      <c r="C325" s="2" t="s">
        <v>2200</v>
      </c>
      <c r="D325" s="2" t="s">
        <v>233</v>
      </c>
      <c r="E325" s="2" t="s">
        <v>1814</v>
      </c>
      <c r="F325" s="2" t="s">
        <v>2208</v>
      </c>
      <c r="G325" s="2" t="s">
        <v>2199</v>
      </c>
      <c r="I325" s="2" t="s">
        <v>2842</v>
      </c>
      <c r="J325" s="237">
        <v>43914</v>
      </c>
      <c r="K325" s="2">
        <v>10</v>
      </c>
      <c r="M325" s="46"/>
    </row>
    <row r="326" spans="1:18" ht="15" hidden="1" customHeight="1">
      <c r="A326" s="15"/>
      <c r="B326" s="236">
        <v>43914.752775208333</v>
      </c>
      <c r="C326" s="2" t="s">
        <v>2200</v>
      </c>
      <c r="D326" s="2" t="s">
        <v>134</v>
      </c>
      <c r="F326" s="2" t="s">
        <v>2198</v>
      </c>
      <c r="I326" s="34" t="s">
        <v>2844</v>
      </c>
      <c r="J326" s="237">
        <v>43914</v>
      </c>
      <c r="M326" s="46"/>
    </row>
    <row r="327" spans="1:18" ht="15" hidden="1" customHeight="1">
      <c r="A327" s="245"/>
      <c r="B327" s="241">
        <v>43914.753030300926</v>
      </c>
      <c r="C327" s="242" t="s">
        <v>2197</v>
      </c>
      <c r="D327" s="242" t="s">
        <v>134</v>
      </c>
      <c r="E327" s="245"/>
      <c r="F327" s="242" t="s">
        <v>2198</v>
      </c>
      <c r="G327" s="242" t="s">
        <v>2210</v>
      </c>
      <c r="H327" s="245"/>
      <c r="I327" s="243" t="s">
        <v>1065</v>
      </c>
      <c r="J327" s="244">
        <v>43914</v>
      </c>
      <c r="K327" s="245"/>
      <c r="L327" s="245"/>
      <c r="M327" s="253"/>
      <c r="N327" s="245"/>
      <c r="O327" s="245"/>
      <c r="P327" s="245"/>
      <c r="Q327" s="245"/>
      <c r="R327" s="245"/>
    </row>
    <row r="328" spans="1:18" ht="15" hidden="1" customHeight="1">
      <c r="A328" s="245"/>
      <c r="B328" s="241">
        <v>43914.756433842587</v>
      </c>
      <c r="C328" s="242" t="s">
        <v>2200</v>
      </c>
      <c r="D328" s="242" t="s">
        <v>233</v>
      </c>
      <c r="E328" s="245"/>
      <c r="F328" s="242" t="s">
        <v>2198</v>
      </c>
      <c r="G328" s="245"/>
      <c r="H328" s="245"/>
      <c r="I328" s="243" t="s">
        <v>1821</v>
      </c>
      <c r="J328" s="244">
        <v>43914</v>
      </c>
      <c r="K328" s="245"/>
      <c r="L328" s="245"/>
      <c r="M328" s="254" t="s">
        <v>2850</v>
      </c>
      <c r="N328" s="245"/>
      <c r="O328" s="245"/>
      <c r="P328" s="245"/>
      <c r="Q328" s="245"/>
      <c r="R328" s="245"/>
    </row>
    <row r="329" spans="1:18" ht="15" hidden="1" customHeight="1">
      <c r="A329" s="127"/>
      <c r="B329" s="211">
        <v>43914.761595462958</v>
      </c>
      <c r="C329" s="212" t="s">
        <v>2200</v>
      </c>
      <c r="D329" s="212" t="s">
        <v>45</v>
      </c>
      <c r="E329" s="212" t="s">
        <v>524</v>
      </c>
      <c r="F329" s="212" t="s">
        <v>2198</v>
      </c>
      <c r="G329" s="212" t="s">
        <v>2210</v>
      </c>
      <c r="H329" s="127"/>
      <c r="I329" s="213" t="s">
        <v>2851</v>
      </c>
      <c r="J329" s="214">
        <v>43914</v>
      </c>
      <c r="K329" s="127"/>
      <c r="L329" s="127"/>
      <c r="M329" s="218" t="s">
        <v>2853</v>
      </c>
      <c r="N329" s="127"/>
      <c r="O329" s="127"/>
      <c r="P329" s="127"/>
      <c r="Q329" s="127"/>
      <c r="R329" s="127"/>
    </row>
    <row r="330" spans="1:18" ht="15" hidden="1" customHeight="1">
      <c r="A330" s="15"/>
      <c r="B330" s="236">
        <v>43914.769547615739</v>
      </c>
      <c r="C330" s="2" t="s">
        <v>9</v>
      </c>
      <c r="D330" s="2" t="s">
        <v>45</v>
      </c>
      <c r="F330" s="2" t="s">
        <v>2208</v>
      </c>
      <c r="G330" s="2" t="s">
        <v>2199</v>
      </c>
      <c r="H330" s="2" t="s">
        <v>2854</v>
      </c>
      <c r="I330" s="34" t="s">
        <v>2574</v>
      </c>
      <c r="J330" s="237">
        <v>43914</v>
      </c>
      <c r="K330" s="2">
        <v>65</v>
      </c>
      <c r="M330" s="46"/>
    </row>
    <row r="331" spans="1:18" ht="15" hidden="1" customHeight="1">
      <c r="A331" s="15"/>
      <c r="B331" s="236">
        <v>43914.77164334491</v>
      </c>
      <c r="C331" s="2" t="s">
        <v>2200</v>
      </c>
      <c r="D331" s="2" t="s">
        <v>224</v>
      </c>
      <c r="E331" s="2" t="s">
        <v>1917</v>
      </c>
      <c r="F331" s="2" t="s">
        <v>2208</v>
      </c>
      <c r="G331" s="2" t="s">
        <v>2199</v>
      </c>
      <c r="I331" s="2" t="s">
        <v>2855</v>
      </c>
      <c r="J331" s="237">
        <v>43914</v>
      </c>
      <c r="K331" s="2">
        <v>36</v>
      </c>
      <c r="M331" s="46"/>
    </row>
    <row r="332" spans="1:18" ht="15" hidden="1" customHeight="1">
      <c r="A332" s="15"/>
      <c r="B332" s="236">
        <v>43914.776111446758</v>
      </c>
      <c r="C332" s="2" t="s">
        <v>2200</v>
      </c>
      <c r="D332" s="2" t="s">
        <v>109</v>
      </c>
      <c r="F332" s="2" t="s">
        <v>2198</v>
      </c>
      <c r="G332" s="2" t="s">
        <v>2199</v>
      </c>
      <c r="H332" s="2" t="s">
        <v>2857</v>
      </c>
      <c r="I332" s="34" t="s">
        <v>2858</v>
      </c>
      <c r="J332" s="237">
        <v>43914</v>
      </c>
      <c r="M332" s="37" t="s">
        <v>2859</v>
      </c>
    </row>
    <row r="333" spans="1:18" ht="15" hidden="1" customHeight="1">
      <c r="A333" s="15"/>
      <c r="B333" s="231">
        <v>43914.778783576388</v>
      </c>
      <c r="C333" s="123" t="s">
        <v>2200</v>
      </c>
      <c r="D333" s="123" t="s">
        <v>47</v>
      </c>
      <c r="E333" s="123" t="s">
        <v>2861</v>
      </c>
      <c r="F333" s="123" t="s">
        <v>2198</v>
      </c>
      <c r="G333" s="123" t="s">
        <v>2199</v>
      </c>
      <c r="H333" s="123" t="s">
        <v>2862</v>
      </c>
      <c r="I333" s="123" t="s">
        <v>2863</v>
      </c>
      <c r="J333" s="233">
        <v>43914</v>
      </c>
      <c r="K333" s="125"/>
      <c r="M333" s="31" t="s">
        <v>2864</v>
      </c>
    </row>
    <row r="334" spans="1:18" ht="15" hidden="1" customHeight="1">
      <c r="A334" s="15"/>
      <c r="B334" s="236">
        <v>43914.784829710647</v>
      </c>
      <c r="C334" s="2" t="s">
        <v>2200</v>
      </c>
      <c r="D334" s="2" t="s">
        <v>224</v>
      </c>
      <c r="E334" s="2" t="s">
        <v>2865</v>
      </c>
      <c r="F334" s="2" t="s">
        <v>2208</v>
      </c>
      <c r="G334" s="2" t="s">
        <v>2199</v>
      </c>
      <c r="H334" s="2" t="s">
        <v>2866</v>
      </c>
      <c r="I334" s="34" t="s">
        <v>2867</v>
      </c>
      <c r="J334" s="237">
        <v>43914</v>
      </c>
      <c r="K334" s="2">
        <v>29</v>
      </c>
      <c r="M334" s="46"/>
    </row>
    <row r="335" spans="1:18" ht="15" hidden="1" customHeight="1">
      <c r="A335" s="15"/>
      <c r="B335" s="236">
        <v>43914.789894062502</v>
      </c>
      <c r="C335" s="2" t="s">
        <v>2200</v>
      </c>
      <c r="D335" s="2" t="s">
        <v>207</v>
      </c>
      <c r="E335" s="2" t="s">
        <v>2868</v>
      </c>
      <c r="F335" s="2" t="s">
        <v>2198</v>
      </c>
      <c r="G335" s="2" t="s">
        <v>2199</v>
      </c>
      <c r="I335" s="34" t="s">
        <v>2869</v>
      </c>
      <c r="J335" s="237">
        <v>43914</v>
      </c>
      <c r="M335" s="46"/>
    </row>
    <row r="336" spans="1:18" ht="15" hidden="1" customHeight="1">
      <c r="A336" s="15"/>
      <c r="B336" s="236">
        <v>43914.791432638885</v>
      </c>
      <c r="C336" s="2" t="s">
        <v>2197</v>
      </c>
      <c r="D336" s="2" t="s">
        <v>207</v>
      </c>
      <c r="E336" s="2" t="s">
        <v>853</v>
      </c>
      <c r="F336" s="2" t="s">
        <v>2201</v>
      </c>
      <c r="G336" s="2" t="s">
        <v>2199</v>
      </c>
      <c r="H336" s="2" t="s">
        <v>2871</v>
      </c>
      <c r="I336" s="34" t="s">
        <v>2872</v>
      </c>
      <c r="J336" s="237">
        <v>43914</v>
      </c>
      <c r="M336" s="46"/>
    </row>
    <row r="337" spans="1:13" ht="15" hidden="1" customHeight="1">
      <c r="A337" s="15"/>
      <c r="B337" s="236">
        <v>43914.797612025461</v>
      </c>
      <c r="C337" s="2" t="s">
        <v>2200</v>
      </c>
      <c r="D337" s="2" t="s">
        <v>45</v>
      </c>
      <c r="E337" s="2" t="s">
        <v>2873</v>
      </c>
      <c r="F337" s="2" t="s">
        <v>2208</v>
      </c>
      <c r="G337" s="2" t="s">
        <v>2199</v>
      </c>
      <c r="I337" s="34" t="s">
        <v>2874</v>
      </c>
      <c r="J337" s="237">
        <v>43914</v>
      </c>
      <c r="M337" s="46"/>
    </row>
    <row r="338" spans="1:13" ht="15" hidden="1" customHeight="1">
      <c r="A338" s="15"/>
      <c r="B338" s="236">
        <v>43914.799189768513</v>
      </c>
      <c r="C338" s="2" t="s">
        <v>2200</v>
      </c>
      <c r="D338" s="2" t="s">
        <v>182</v>
      </c>
      <c r="E338" s="2" t="s">
        <v>986</v>
      </c>
      <c r="F338" s="2" t="s">
        <v>2198</v>
      </c>
      <c r="G338" s="2" t="s">
        <v>2210</v>
      </c>
      <c r="I338" s="2" t="s">
        <v>2875</v>
      </c>
      <c r="J338" s="237">
        <v>43914</v>
      </c>
      <c r="M338" s="46"/>
    </row>
    <row r="339" spans="1:13" ht="15" hidden="1" customHeight="1">
      <c r="A339" s="15"/>
      <c r="B339" s="236">
        <v>43914.800011238425</v>
      </c>
      <c r="C339" s="2" t="s">
        <v>2200</v>
      </c>
      <c r="D339" s="2" t="s">
        <v>126</v>
      </c>
      <c r="E339" s="2" t="s">
        <v>770</v>
      </c>
      <c r="F339" s="2" t="s">
        <v>2201</v>
      </c>
      <c r="G339" s="2" t="s">
        <v>2199</v>
      </c>
      <c r="H339" s="2" t="s">
        <v>2876</v>
      </c>
      <c r="I339" s="34" t="s">
        <v>1820</v>
      </c>
      <c r="J339" s="237">
        <v>43914</v>
      </c>
      <c r="K339" s="2">
        <v>47</v>
      </c>
      <c r="L339" s="2">
        <v>544</v>
      </c>
      <c r="M339" s="31" t="s">
        <v>2878</v>
      </c>
    </row>
    <row r="340" spans="1:13" ht="15" hidden="1" customHeight="1">
      <c r="A340" s="15"/>
      <c r="B340" s="236">
        <v>43914.805802222225</v>
      </c>
      <c r="C340" s="2" t="s">
        <v>2200</v>
      </c>
      <c r="D340" s="2" t="s">
        <v>207</v>
      </c>
      <c r="E340" s="2" t="s">
        <v>2879</v>
      </c>
      <c r="F340" s="2" t="s">
        <v>2208</v>
      </c>
      <c r="G340" s="2" t="s">
        <v>2199</v>
      </c>
      <c r="H340" s="2" t="s">
        <v>2880</v>
      </c>
      <c r="I340" s="34" t="s">
        <v>2881</v>
      </c>
      <c r="J340" s="237">
        <v>43914</v>
      </c>
      <c r="M340" s="31" t="s">
        <v>2883</v>
      </c>
    </row>
    <row r="341" spans="1:13" ht="15" hidden="1" customHeight="1">
      <c r="A341" s="15"/>
      <c r="B341" s="236">
        <v>43914.811534814813</v>
      </c>
      <c r="C341" s="2" t="s">
        <v>2200</v>
      </c>
      <c r="D341" s="2" t="s">
        <v>182</v>
      </c>
      <c r="E341" s="2" t="s">
        <v>986</v>
      </c>
      <c r="F341" s="2" t="s">
        <v>2198</v>
      </c>
      <c r="G341" s="2" t="s">
        <v>2199</v>
      </c>
      <c r="I341" s="2" t="s">
        <v>2884</v>
      </c>
      <c r="J341" s="237">
        <v>43914</v>
      </c>
      <c r="M341" s="46"/>
    </row>
    <row r="342" spans="1:13" ht="15" hidden="1" customHeight="1">
      <c r="A342" s="15"/>
      <c r="B342" s="236">
        <v>43914.817770752314</v>
      </c>
      <c r="C342" s="2" t="s">
        <v>2200</v>
      </c>
      <c r="D342" s="2" t="s">
        <v>182</v>
      </c>
      <c r="E342" s="2" t="s">
        <v>986</v>
      </c>
      <c r="F342" s="2" t="s">
        <v>2198</v>
      </c>
      <c r="G342" s="2" t="s">
        <v>2210</v>
      </c>
      <c r="H342" s="2" t="s">
        <v>2885</v>
      </c>
      <c r="I342" s="2" t="s">
        <v>2886</v>
      </c>
      <c r="J342" s="237">
        <v>43914</v>
      </c>
      <c r="K342" s="2">
        <v>75</v>
      </c>
      <c r="M342" s="46"/>
    </row>
    <row r="343" spans="1:13" ht="15" hidden="1" customHeight="1">
      <c r="A343" s="15"/>
      <c r="B343" s="236">
        <v>43914.860757164352</v>
      </c>
      <c r="C343" s="2" t="s">
        <v>2200</v>
      </c>
      <c r="D343" s="2" t="s">
        <v>182</v>
      </c>
      <c r="E343" s="2" t="s">
        <v>2887</v>
      </c>
      <c r="F343" s="2" t="s">
        <v>2198</v>
      </c>
      <c r="G343" s="2" t="s">
        <v>2199</v>
      </c>
      <c r="I343" s="2" t="s">
        <v>2888</v>
      </c>
      <c r="J343" s="237">
        <v>43914</v>
      </c>
      <c r="M343" s="46"/>
    </row>
    <row r="344" spans="1:13" ht="15" hidden="1" customHeight="1">
      <c r="A344" s="15"/>
      <c r="B344" s="236">
        <v>43914.861804687505</v>
      </c>
      <c r="C344" s="2" t="s">
        <v>2197</v>
      </c>
      <c r="D344" s="2" t="s">
        <v>207</v>
      </c>
      <c r="E344" s="2" t="s">
        <v>853</v>
      </c>
      <c r="F344" s="2" t="s">
        <v>2201</v>
      </c>
      <c r="G344" s="2" t="s">
        <v>2199</v>
      </c>
      <c r="I344" s="34" t="s">
        <v>2889</v>
      </c>
      <c r="J344" s="237">
        <v>43914</v>
      </c>
      <c r="M344" s="46"/>
    </row>
    <row r="345" spans="1:13" ht="15" hidden="1" customHeight="1">
      <c r="A345" s="15"/>
      <c r="B345" s="236">
        <v>43914.862819999995</v>
      </c>
      <c r="C345" s="2" t="s">
        <v>2200</v>
      </c>
      <c r="D345" s="2" t="s">
        <v>207</v>
      </c>
      <c r="F345" s="2" t="s">
        <v>2208</v>
      </c>
      <c r="G345" s="2" t="s">
        <v>2199</v>
      </c>
      <c r="I345" s="34" t="s">
        <v>2890</v>
      </c>
      <c r="J345" s="237">
        <v>43914</v>
      </c>
      <c r="K345" s="2">
        <v>22</v>
      </c>
      <c r="M345" s="31" t="s">
        <v>2879</v>
      </c>
    </row>
    <row r="346" spans="1:13" ht="15" hidden="1" customHeight="1">
      <c r="A346" s="15"/>
      <c r="B346" s="236">
        <v>43914.880982152783</v>
      </c>
      <c r="C346" s="2" t="s">
        <v>2200</v>
      </c>
      <c r="D346" s="2" t="s">
        <v>207</v>
      </c>
      <c r="E346" s="2" t="s">
        <v>2879</v>
      </c>
      <c r="F346" s="2" t="s">
        <v>2198</v>
      </c>
      <c r="G346" s="2" t="s">
        <v>2199</v>
      </c>
      <c r="H346" s="2" t="s">
        <v>2892</v>
      </c>
      <c r="I346" s="34" t="s">
        <v>2893</v>
      </c>
      <c r="J346" s="237">
        <v>43914</v>
      </c>
      <c r="M346" s="46"/>
    </row>
    <row r="347" spans="1:13" ht="15" hidden="1" customHeight="1">
      <c r="A347" s="15"/>
      <c r="B347" s="231">
        <v>43914.894023993053</v>
      </c>
      <c r="C347" s="123" t="s">
        <v>2200</v>
      </c>
      <c r="D347" s="123" t="s">
        <v>236</v>
      </c>
      <c r="E347" s="123" t="s">
        <v>2894</v>
      </c>
      <c r="F347" s="123" t="s">
        <v>2208</v>
      </c>
      <c r="G347" s="123" t="s">
        <v>2199</v>
      </c>
      <c r="H347" s="123" t="s">
        <v>2895</v>
      </c>
      <c r="I347" s="232" t="s">
        <v>2896</v>
      </c>
      <c r="J347" s="233">
        <v>43914</v>
      </c>
      <c r="K347" s="123">
        <v>25</v>
      </c>
      <c r="M347" s="46"/>
    </row>
    <row r="348" spans="1:13" ht="15" hidden="1" customHeight="1">
      <c r="A348" s="15"/>
      <c r="B348" s="236">
        <v>43914.896616458333</v>
      </c>
      <c r="C348" s="2" t="s">
        <v>2200</v>
      </c>
      <c r="D348" s="2" t="s">
        <v>182</v>
      </c>
      <c r="E348" s="2" t="s">
        <v>181</v>
      </c>
      <c r="F348" s="2" t="s">
        <v>2208</v>
      </c>
      <c r="G348" s="2" t="s">
        <v>2199</v>
      </c>
      <c r="H348" s="2" t="s">
        <v>2897</v>
      </c>
      <c r="I348" s="2" t="s">
        <v>2898</v>
      </c>
      <c r="J348" s="237">
        <v>43914</v>
      </c>
      <c r="K348" s="2">
        <v>56</v>
      </c>
      <c r="L348" s="2">
        <v>564</v>
      </c>
      <c r="M348" s="46"/>
    </row>
    <row r="349" spans="1:13" ht="15" hidden="1" customHeight="1">
      <c r="A349" s="15"/>
      <c r="B349" s="231">
        <v>43914.902594236111</v>
      </c>
      <c r="C349" s="123" t="s">
        <v>2200</v>
      </c>
      <c r="D349" s="123" t="s">
        <v>158</v>
      </c>
      <c r="E349" s="123" t="s">
        <v>827</v>
      </c>
      <c r="F349" s="123" t="s">
        <v>2208</v>
      </c>
      <c r="G349" s="123" t="s">
        <v>2210</v>
      </c>
      <c r="H349" s="123" t="s">
        <v>2899</v>
      </c>
      <c r="I349" s="123" t="s">
        <v>2900</v>
      </c>
      <c r="J349" s="237">
        <v>43914</v>
      </c>
      <c r="K349" s="2">
        <v>65</v>
      </c>
      <c r="M349" s="46"/>
    </row>
    <row r="350" spans="1:13" ht="15" hidden="1" customHeight="1">
      <c r="A350" s="15"/>
      <c r="B350" s="231">
        <v>43914.90442136574</v>
      </c>
      <c r="C350" s="123" t="s">
        <v>2200</v>
      </c>
      <c r="D350" s="123" t="s">
        <v>158</v>
      </c>
      <c r="E350" s="125"/>
      <c r="F350" s="123" t="s">
        <v>2198</v>
      </c>
      <c r="G350" s="123" t="s">
        <v>2210</v>
      </c>
      <c r="H350" s="123" t="s">
        <v>2903</v>
      </c>
      <c r="I350" s="232" t="s">
        <v>2904</v>
      </c>
      <c r="J350" s="237">
        <v>43914</v>
      </c>
      <c r="M350" s="46"/>
    </row>
    <row r="351" spans="1:13" ht="15" hidden="1" customHeight="1">
      <c r="A351" s="15"/>
      <c r="B351" s="231">
        <v>43914.904443611114</v>
      </c>
      <c r="C351" s="123" t="s">
        <v>2200</v>
      </c>
      <c r="D351" s="123" t="s">
        <v>158</v>
      </c>
      <c r="E351" s="123" t="s">
        <v>827</v>
      </c>
      <c r="F351" s="123" t="s">
        <v>2201</v>
      </c>
      <c r="G351" s="123" t="s">
        <v>2210</v>
      </c>
      <c r="H351" s="125"/>
      <c r="I351" s="123" t="s">
        <v>2900</v>
      </c>
      <c r="J351" s="237">
        <v>43914</v>
      </c>
      <c r="K351" s="2">
        <v>55</v>
      </c>
      <c r="M351" s="46"/>
    </row>
    <row r="352" spans="1:13" ht="15" hidden="1" customHeight="1">
      <c r="A352" s="15"/>
      <c r="B352" s="231">
        <v>43914.904507766201</v>
      </c>
      <c r="C352" s="123" t="s">
        <v>2200</v>
      </c>
      <c r="D352" s="123" t="s">
        <v>158</v>
      </c>
      <c r="E352" s="123" t="s">
        <v>827</v>
      </c>
      <c r="F352" s="123" t="s">
        <v>2201</v>
      </c>
      <c r="G352" s="123" t="s">
        <v>2210</v>
      </c>
      <c r="H352" s="125"/>
      <c r="I352" s="123" t="s">
        <v>2900</v>
      </c>
      <c r="J352" s="237">
        <v>43914</v>
      </c>
      <c r="K352" s="2">
        <v>55</v>
      </c>
      <c r="M352" s="46"/>
    </row>
    <row r="353" spans="1:13" ht="15" hidden="1" customHeight="1">
      <c r="A353" s="15"/>
      <c r="B353" s="231">
        <v>43914.905817800929</v>
      </c>
      <c r="C353" s="123" t="s">
        <v>2200</v>
      </c>
      <c r="D353" s="123" t="s">
        <v>158</v>
      </c>
      <c r="E353" s="123" t="s">
        <v>827</v>
      </c>
      <c r="F353" s="123" t="s">
        <v>2208</v>
      </c>
      <c r="G353" s="123" t="s">
        <v>2199</v>
      </c>
      <c r="H353" s="123" t="s">
        <v>2906</v>
      </c>
      <c r="I353" s="232" t="s">
        <v>1852</v>
      </c>
      <c r="J353" s="237">
        <v>43914</v>
      </c>
      <c r="K353" s="2">
        <v>65</v>
      </c>
      <c r="M353" s="46"/>
    </row>
    <row r="354" spans="1:13" ht="15" hidden="1" customHeight="1">
      <c r="A354" s="15"/>
      <c r="B354" s="231">
        <v>43914.906720983796</v>
      </c>
      <c r="C354" s="123" t="s">
        <v>2200</v>
      </c>
      <c r="D354" s="123" t="s">
        <v>158</v>
      </c>
      <c r="E354" s="123" t="s">
        <v>827</v>
      </c>
      <c r="F354" s="123" t="s">
        <v>2201</v>
      </c>
      <c r="G354" s="123" t="s">
        <v>2199</v>
      </c>
      <c r="H354" s="123" t="s">
        <v>2908</v>
      </c>
      <c r="I354" s="232" t="s">
        <v>1852</v>
      </c>
      <c r="J354" s="237">
        <v>43914</v>
      </c>
      <c r="K354" s="2">
        <v>55</v>
      </c>
      <c r="M354" s="31" t="s">
        <v>2909</v>
      </c>
    </row>
    <row r="355" spans="1:13" ht="15" hidden="1" customHeight="1">
      <c r="A355" s="15"/>
      <c r="B355" s="231">
        <v>43914.907409363426</v>
      </c>
      <c r="C355" s="123" t="s">
        <v>2200</v>
      </c>
      <c r="D355" s="123" t="s">
        <v>158</v>
      </c>
      <c r="E355" s="123" t="s">
        <v>827</v>
      </c>
      <c r="F355" s="123" t="s">
        <v>2208</v>
      </c>
      <c r="G355" s="123" t="s">
        <v>2199</v>
      </c>
      <c r="H355" s="123" t="s">
        <v>2910</v>
      </c>
      <c r="I355" s="232" t="s">
        <v>1852</v>
      </c>
      <c r="J355" s="237">
        <v>43914</v>
      </c>
      <c r="K355" s="2">
        <v>25</v>
      </c>
      <c r="M355" s="31" t="s">
        <v>2913</v>
      </c>
    </row>
    <row r="356" spans="1:13" ht="15" hidden="1" customHeight="1">
      <c r="A356" s="15"/>
      <c r="B356" s="236">
        <v>43914.909226215277</v>
      </c>
      <c r="C356" s="2" t="s">
        <v>2200</v>
      </c>
      <c r="D356" s="2" t="s">
        <v>224</v>
      </c>
      <c r="F356" s="2" t="s">
        <v>2198</v>
      </c>
      <c r="I356" s="2" t="s">
        <v>2914</v>
      </c>
      <c r="J356" s="237">
        <v>43914</v>
      </c>
      <c r="M356" s="46"/>
    </row>
    <row r="357" spans="1:13" ht="15" hidden="1" customHeight="1">
      <c r="A357" s="15"/>
      <c r="B357" s="236">
        <v>43914.913888495372</v>
      </c>
      <c r="C357" s="2" t="s">
        <v>2200</v>
      </c>
      <c r="D357" s="2" t="s">
        <v>95</v>
      </c>
      <c r="E357" s="2" t="s">
        <v>2915</v>
      </c>
      <c r="F357" s="2" t="s">
        <v>2198</v>
      </c>
      <c r="G357" s="2" t="s">
        <v>2210</v>
      </c>
      <c r="I357" s="34" t="s">
        <v>2916</v>
      </c>
      <c r="J357" s="237">
        <v>43914</v>
      </c>
      <c r="M357" s="31" t="s">
        <v>2920</v>
      </c>
    </row>
    <row r="358" spans="1:13" ht="15" hidden="1" customHeight="1">
      <c r="A358" s="15"/>
      <c r="B358" s="236">
        <v>43914.91630118055</v>
      </c>
      <c r="C358" s="2" t="s">
        <v>2200</v>
      </c>
      <c r="D358" s="2" t="s">
        <v>109</v>
      </c>
      <c r="F358" s="2" t="s">
        <v>2198</v>
      </c>
      <c r="G358" s="2" t="s">
        <v>2210</v>
      </c>
      <c r="I358" s="34" t="s">
        <v>2921</v>
      </c>
      <c r="J358" s="237">
        <v>43914</v>
      </c>
      <c r="M358" s="31" t="s">
        <v>2923</v>
      </c>
    </row>
    <row r="359" spans="1:13" ht="15" hidden="1" customHeight="1">
      <c r="A359" s="15"/>
      <c r="B359" s="267">
        <v>43914.917706365741</v>
      </c>
      <c r="C359" s="268" t="s">
        <v>2200</v>
      </c>
      <c r="D359" s="268" t="s">
        <v>359</v>
      </c>
      <c r="E359" s="268" t="s">
        <v>359</v>
      </c>
      <c r="F359" s="268" t="s">
        <v>2198</v>
      </c>
      <c r="G359" s="268" t="s">
        <v>2210</v>
      </c>
      <c r="H359" s="172"/>
      <c r="I359" s="268" t="s">
        <v>2924</v>
      </c>
      <c r="J359" s="269">
        <v>43914</v>
      </c>
      <c r="K359" s="172"/>
      <c r="M359" s="31" t="s">
        <v>2925</v>
      </c>
    </row>
    <row r="360" spans="1:13" ht="15" hidden="1" customHeight="1">
      <c r="A360" s="15"/>
      <c r="B360" s="236">
        <v>43914.92150921296</v>
      </c>
      <c r="C360" s="2" t="s">
        <v>2200</v>
      </c>
      <c r="D360" s="2" t="s">
        <v>182</v>
      </c>
      <c r="E360" s="2" t="s">
        <v>986</v>
      </c>
      <c r="F360" s="2" t="s">
        <v>2201</v>
      </c>
      <c r="G360" s="2" t="s">
        <v>2199</v>
      </c>
      <c r="H360" s="2" t="s">
        <v>2926</v>
      </c>
      <c r="I360" s="34" t="s">
        <v>2927</v>
      </c>
      <c r="J360" s="237">
        <v>43914</v>
      </c>
      <c r="K360" s="2">
        <v>75</v>
      </c>
      <c r="M360" s="46"/>
    </row>
    <row r="361" spans="1:13" ht="15" hidden="1" customHeight="1">
      <c r="A361" s="15"/>
      <c r="B361" s="236">
        <v>43914.955416562501</v>
      </c>
      <c r="C361" s="2" t="s">
        <v>9</v>
      </c>
      <c r="D361" s="2" t="s">
        <v>95</v>
      </c>
      <c r="E361" s="2" t="s">
        <v>95</v>
      </c>
      <c r="F361" s="2" t="s">
        <v>2198</v>
      </c>
      <c r="H361" s="2" t="s">
        <v>2928</v>
      </c>
      <c r="I361" s="2" t="s">
        <v>2929</v>
      </c>
      <c r="J361" s="237">
        <v>43914</v>
      </c>
      <c r="M361" s="46"/>
    </row>
    <row r="362" spans="1:13" ht="15" hidden="1" customHeight="1">
      <c r="A362" s="15"/>
      <c r="B362" s="236">
        <v>43914.955780856486</v>
      </c>
      <c r="C362" s="2" t="s">
        <v>2200</v>
      </c>
      <c r="D362" s="2" t="s">
        <v>359</v>
      </c>
      <c r="E362" s="2" t="s">
        <v>359</v>
      </c>
      <c r="F362" s="2" t="s">
        <v>2198</v>
      </c>
      <c r="G362" s="2" t="s">
        <v>2210</v>
      </c>
      <c r="I362" s="2" t="s">
        <v>2924</v>
      </c>
      <c r="J362" s="237">
        <v>43914</v>
      </c>
      <c r="M362" s="31" t="s">
        <v>2925</v>
      </c>
    </row>
    <row r="363" spans="1:13" ht="15" hidden="1" customHeight="1">
      <c r="A363" s="15"/>
      <c r="B363" s="236">
        <v>43914.978910162041</v>
      </c>
      <c r="C363" s="2" t="s">
        <v>2200</v>
      </c>
      <c r="D363" s="2" t="s">
        <v>182</v>
      </c>
      <c r="E363" s="2" t="s">
        <v>182</v>
      </c>
      <c r="F363" s="2" t="s">
        <v>2198</v>
      </c>
      <c r="G363" s="2" t="s">
        <v>2210</v>
      </c>
      <c r="H363" s="34" t="s">
        <v>2930</v>
      </c>
      <c r="I363" s="34" t="s">
        <v>2930</v>
      </c>
      <c r="J363" s="237">
        <v>43914</v>
      </c>
      <c r="M363" s="46"/>
    </row>
    <row r="364" spans="1:13" ht="15" hidden="1" customHeight="1">
      <c r="A364" s="15"/>
      <c r="B364" s="236">
        <v>43914.979102534722</v>
      </c>
      <c r="C364" s="2" t="s">
        <v>2200</v>
      </c>
      <c r="D364" s="2" t="s">
        <v>45</v>
      </c>
      <c r="E364" s="2" t="s">
        <v>43</v>
      </c>
      <c r="F364" s="2" t="s">
        <v>2208</v>
      </c>
      <c r="G364" s="2" t="s">
        <v>2199</v>
      </c>
      <c r="I364" s="34" t="s">
        <v>2931</v>
      </c>
      <c r="J364" s="237">
        <v>43914</v>
      </c>
      <c r="K364" s="2">
        <v>15</v>
      </c>
      <c r="M364" s="31" t="s">
        <v>2932</v>
      </c>
    </row>
    <row r="365" spans="1:13" ht="15" hidden="1" customHeight="1">
      <c r="A365" s="15"/>
      <c r="B365" s="236">
        <v>43914.981193483793</v>
      </c>
      <c r="C365" s="2" t="s">
        <v>2197</v>
      </c>
      <c r="D365" s="2" t="s">
        <v>45</v>
      </c>
      <c r="E365" s="2" t="s">
        <v>2933</v>
      </c>
      <c r="F365" s="2" t="s">
        <v>2934</v>
      </c>
      <c r="G365" s="2" t="s">
        <v>2210</v>
      </c>
      <c r="H365" s="2" t="s">
        <v>2935</v>
      </c>
      <c r="I365" s="34" t="s">
        <v>2936</v>
      </c>
      <c r="J365" s="237">
        <v>43914</v>
      </c>
      <c r="M365" s="31" t="s">
        <v>2938</v>
      </c>
    </row>
    <row r="366" spans="1:13" ht="15" hidden="1" customHeight="1">
      <c r="A366" s="15"/>
      <c r="B366" s="236">
        <v>43914.984685810181</v>
      </c>
      <c r="C366" s="2" t="s">
        <v>2200</v>
      </c>
      <c r="D366" s="2" t="s">
        <v>224</v>
      </c>
      <c r="E366" s="2" t="s">
        <v>1880</v>
      </c>
      <c r="F366" s="2" t="s">
        <v>2208</v>
      </c>
      <c r="G366" s="2" t="s">
        <v>2210</v>
      </c>
      <c r="I366" s="34" t="s">
        <v>2939</v>
      </c>
      <c r="J366" s="237">
        <v>43914</v>
      </c>
      <c r="M366" s="46"/>
    </row>
    <row r="367" spans="1:13" ht="15" hidden="1" customHeight="1">
      <c r="A367" s="15"/>
      <c r="B367" s="231">
        <v>43914.985851689817</v>
      </c>
      <c r="C367" s="123" t="s">
        <v>2200</v>
      </c>
      <c r="D367" s="123" t="s">
        <v>47</v>
      </c>
      <c r="E367" s="123" t="s">
        <v>2941</v>
      </c>
      <c r="F367" s="123" t="s">
        <v>2208</v>
      </c>
      <c r="G367" s="123" t="s">
        <v>2199</v>
      </c>
      <c r="H367" s="123" t="s">
        <v>2942</v>
      </c>
      <c r="I367" s="123" t="s">
        <v>2943</v>
      </c>
      <c r="J367" s="233">
        <v>43914</v>
      </c>
      <c r="M367" s="46"/>
    </row>
    <row r="368" spans="1:13" ht="15" hidden="1" customHeight="1">
      <c r="A368" s="15"/>
      <c r="B368" s="236">
        <v>43914.987129907408</v>
      </c>
      <c r="C368" s="2" t="s">
        <v>9</v>
      </c>
      <c r="D368" s="2" t="s">
        <v>45</v>
      </c>
      <c r="E368" s="2" t="s">
        <v>43</v>
      </c>
      <c r="F368" s="2" t="s">
        <v>2208</v>
      </c>
      <c r="G368" s="2" t="s">
        <v>2210</v>
      </c>
      <c r="H368" s="2" t="s">
        <v>2944</v>
      </c>
      <c r="I368" s="34" t="s">
        <v>2945</v>
      </c>
      <c r="J368" s="237">
        <v>43914</v>
      </c>
      <c r="K368" s="2">
        <v>75</v>
      </c>
      <c r="M368" s="46"/>
    </row>
    <row r="369" spans="1:13" ht="15" hidden="1" customHeight="1">
      <c r="A369" s="15"/>
      <c r="B369" s="236">
        <v>43915.000458194445</v>
      </c>
      <c r="C369" s="2" t="s">
        <v>2200</v>
      </c>
      <c r="D369" s="2" t="s">
        <v>182</v>
      </c>
      <c r="F369" s="2" t="s">
        <v>2198</v>
      </c>
      <c r="G369" s="2" t="s">
        <v>2199</v>
      </c>
      <c r="I369" s="34" t="s">
        <v>1289</v>
      </c>
      <c r="J369" s="237">
        <v>43914</v>
      </c>
      <c r="L369" s="2">
        <v>567</v>
      </c>
      <c r="M369" s="31" t="s">
        <v>2948</v>
      </c>
    </row>
    <row r="370" spans="1:13" ht="15" hidden="1" customHeight="1">
      <c r="A370" s="15"/>
      <c r="B370" s="236">
        <v>43915.006698969912</v>
      </c>
      <c r="C370" s="2" t="s">
        <v>2200</v>
      </c>
      <c r="D370" s="2" t="s">
        <v>101</v>
      </c>
      <c r="E370" s="2" t="s">
        <v>2949</v>
      </c>
      <c r="F370" s="2" t="s">
        <v>2201</v>
      </c>
      <c r="G370" s="2" t="s">
        <v>2199</v>
      </c>
      <c r="I370" s="2" t="s">
        <v>2950</v>
      </c>
      <c r="J370" s="237">
        <v>43914</v>
      </c>
      <c r="L370" s="2">
        <v>39</v>
      </c>
      <c r="M370" s="46"/>
    </row>
    <row r="371" spans="1:13" ht="15" hidden="1" customHeight="1">
      <c r="A371" s="15"/>
      <c r="B371" s="236">
        <v>43915.008402094907</v>
      </c>
      <c r="C371" s="2" t="s">
        <v>2200</v>
      </c>
      <c r="D371" s="2" t="s">
        <v>101</v>
      </c>
      <c r="E371" s="2" t="s">
        <v>2949</v>
      </c>
      <c r="F371" s="2" t="s">
        <v>2208</v>
      </c>
      <c r="G371" s="2" t="s">
        <v>2199</v>
      </c>
      <c r="H371" s="2" t="s">
        <v>2951</v>
      </c>
      <c r="I371" s="2" t="s">
        <v>2952</v>
      </c>
      <c r="J371" s="237">
        <v>43914</v>
      </c>
      <c r="K371" s="2">
        <v>57</v>
      </c>
      <c r="L371" s="2">
        <v>38</v>
      </c>
      <c r="M371" s="46"/>
    </row>
    <row r="372" spans="1:13" ht="15" hidden="1" customHeight="1">
      <c r="A372" s="15"/>
      <c r="B372" s="236">
        <v>43915.026305925931</v>
      </c>
      <c r="C372" s="2" t="s">
        <v>2200</v>
      </c>
      <c r="D372" s="2" t="s">
        <v>322</v>
      </c>
      <c r="F372" s="2" t="s">
        <v>2699</v>
      </c>
      <c r="I372" s="2" t="s">
        <v>2953</v>
      </c>
      <c r="J372" s="237">
        <v>43862</v>
      </c>
      <c r="M372" s="46"/>
    </row>
    <row r="373" spans="1:13" ht="15" hidden="1" customHeight="1">
      <c r="A373" s="15"/>
      <c r="B373" s="236">
        <v>43915.026371400461</v>
      </c>
      <c r="C373" s="2" t="s">
        <v>2200</v>
      </c>
      <c r="D373" s="2" t="s">
        <v>322</v>
      </c>
      <c r="F373" s="2" t="s">
        <v>2699</v>
      </c>
      <c r="I373" s="2" t="s">
        <v>2953</v>
      </c>
      <c r="J373" s="237">
        <v>43862</v>
      </c>
      <c r="M373" s="46"/>
    </row>
    <row r="374" spans="1:13" ht="15" hidden="1" customHeight="1">
      <c r="A374" s="15"/>
      <c r="B374" s="236">
        <v>43915.027528657403</v>
      </c>
      <c r="C374" s="2" t="s">
        <v>2200</v>
      </c>
      <c r="D374" s="2" t="s">
        <v>414</v>
      </c>
      <c r="F374" s="2" t="s">
        <v>2208</v>
      </c>
      <c r="G374" s="2" t="s">
        <v>2199</v>
      </c>
      <c r="H374" s="2" t="s">
        <v>2954</v>
      </c>
      <c r="I374" s="34" t="s">
        <v>2956</v>
      </c>
      <c r="J374" s="237">
        <v>43914</v>
      </c>
      <c r="K374" s="2">
        <v>50</v>
      </c>
      <c r="M374" s="46"/>
    </row>
    <row r="375" spans="1:13" ht="15" hidden="1" customHeight="1">
      <c r="A375" s="15"/>
      <c r="B375" s="236">
        <v>43915.045472627316</v>
      </c>
      <c r="C375" s="2" t="s">
        <v>2200</v>
      </c>
      <c r="D375" s="2" t="s">
        <v>182</v>
      </c>
      <c r="E375" s="2" t="s">
        <v>986</v>
      </c>
      <c r="F375" s="2" t="s">
        <v>2198</v>
      </c>
      <c r="G375" s="2" t="s">
        <v>2199</v>
      </c>
      <c r="H375" s="2" t="s">
        <v>2957</v>
      </c>
      <c r="I375" s="34" t="s">
        <v>1289</v>
      </c>
      <c r="J375" s="237">
        <v>43914</v>
      </c>
      <c r="M375" s="46"/>
    </row>
    <row r="376" spans="1:13" ht="15" hidden="1" customHeight="1">
      <c r="A376" s="15"/>
      <c r="B376" s="236">
        <v>43915.070514976847</v>
      </c>
      <c r="C376" s="2" t="s">
        <v>2197</v>
      </c>
      <c r="D376" s="2" t="s">
        <v>45</v>
      </c>
      <c r="E376" s="2" t="s">
        <v>43</v>
      </c>
      <c r="F376" s="2" t="s">
        <v>2198</v>
      </c>
      <c r="G376" s="2" t="s">
        <v>2199</v>
      </c>
      <c r="H376" s="2" t="s">
        <v>2958</v>
      </c>
      <c r="I376" s="34" t="s">
        <v>2959</v>
      </c>
      <c r="J376" s="237">
        <v>43914</v>
      </c>
      <c r="M376" s="46"/>
    </row>
    <row r="377" spans="1:13" ht="15" hidden="1" customHeight="1">
      <c r="A377" s="15"/>
      <c r="B377" s="231">
        <v>43915.090606678241</v>
      </c>
      <c r="C377" s="123" t="s">
        <v>9</v>
      </c>
      <c r="D377" s="123" t="s">
        <v>158</v>
      </c>
      <c r="E377" s="123" t="s">
        <v>1736</v>
      </c>
      <c r="F377" s="123" t="s">
        <v>2208</v>
      </c>
      <c r="G377" s="123" t="s">
        <v>2199</v>
      </c>
      <c r="H377" s="125"/>
      <c r="I377" s="123" t="s">
        <v>2960</v>
      </c>
      <c r="J377" s="233">
        <v>43915</v>
      </c>
      <c r="K377" s="2">
        <v>54</v>
      </c>
      <c r="M377" s="46"/>
    </row>
    <row r="378" spans="1:13" ht="15" hidden="1" customHeight="1">
      <c r="A378" s="15"/>
      <c r="B378" s="231">
        <v>43915.107009826388</v>
      </c>
      <c r="C378" s="123" t="s">
        <v>9</v>
      </c>
      <c r="D378" s="123" t="s">
        <v>158</v>
      </c>
      <c r="E378" s="123" t="s">
        <v>1736</v>
      </c>
      <c r="F378" s="123" t="s">
        <v>2208</v>
      </c>
      <c r="G378" s="123" t="s">
        <v>2199</v>
      </c>
      <c r="H378" s="123" t="s">
        <v>2961</v>
      </c>
      <c r="I378" s="232" t="s">
        <v>2962</v>
      </c>
      <c r="J378" s="233">
        <v>43915</v>
      </c>
      <c r="K378" s="2">
        <v>54</v>
      </c>
      <c r="M378" s="46"/>
    </row>
    <row r="379" spans="1:13" ht="15" hidden="1" customHeight="1">
      <c r="A379" s="15"/>
      <c r="B379" s="231">
        <v>43915.127939803242</v>
      </c>
      <c r="C379" s="123" t="s">
        <v>9</v>
      </c>
      <c r="D379" s="123" t="s">
        <v>158</v>
      </c>
      <c r="E379" s="123" t="s">
        <v>1736</v>
      </c>
      <c r="F379" s="123" t="s">
        <v>2208</v>
      </c>
      <c r="G379" s="123" t="s">
        <v>2199</v>
      </c>
      <c r="H379" s="123" t="s">
        <v>2964</v>
      </c>
      <c r="I379" s="232" t="s">
        <v>2965</v>
      </c>
      <c r="J379" s="233">
        <v>43915</v>
      </c>
      <c r="K379" s="2">
        <v>54</v>
      </c>
      <c r="L379" s="2">
        <v>502</v>
      </c>
      <c r="M379" s="46"/>
    </row>
    <row r="380" spans="1:13" ht="15" hidden="1" customHeight="1">
      <c r="A380" s="15"/>
      <c r="B380" s="231">
        <v>43915.177767789355</v>
      </c>
      <c r="C380" s="123" t="s">
        <v>9</v>
      </c>
      <c r="D380" s="123" t="s">
        <v>158</v>
      </c>
      <c r="E380" s="123" t="s">
        <v>2671</v>
      </c>
      <c r="F380" s="123" t="s">
        <v>2208</v>
      </c>
      <c r="G380" s="123" t="s">
        <v>2199</v>
      </c>
      <c r="H380" s="125"/>
      <c r="I380" s="232" t="s">
        <v>2966</v>
      </c>
      <c r="J380" s="233">
        <v>43915</v>
      </c>
      <c r="L380" s="2">
        <v>12</v>
      </c>
      <c r="M380" s="46"/>
    </row>
    <row r="381" spans="1:13" ht="15" hidden="1" customHeight="1">
      <c r="A381" s="15"/>
      <c r="B381" s="231">
        <v>43915.218432442125</v>
      </c>
      <c r="C381" s="123" t="s">
        <v>9</v>
      </c>
      <c r="D381" s="123" t="s">
        <v>158</v>
      </c>
      <c r="E381" s="123" t="s">
        <v>1736</v>
      </c>
      <c r="F381" s="123" t="s">
        <v>2208</v>
      </c>
      <c r="G381" s="123" t="s">
        <v>2199</v>
      </c>
      <c r="H381" s="123" t="s">
        <v>2967</v>
      </c>
      <c r="I381" s="232" t="s">
        <v>2968</v>
      </c>
      <c r="J381" s="233">
        <v>43915</v>
      </c>
      <c r="K381" s="2">
        <v>54</v>
      </c>
      <c r="L381" s="2">
        <v>502</v>
      </c>
      <c r="M381" s="31" t="s">
        <v>2969</v>
      </c>
    </row>
    <row r="382" spans="1:13" ht="15" hidden="1" customHeight="1">
      <c r="A382" s="15"/>
      <c r="B382" s="231">
        <v>43915.235971377318</v>
      </c>
      <c r="C382" s="123" t="s">
        <v>9</v>
      </c>
      <c r="D382" s="123" t="s">
        <v>158</v>
      </c>
      <c r="E382" s="123" t="s">
        <v>1736</v>
      </c>
      <c r="F382" s="123" t="s">
        <v>2208</v>
      </c>
      <c r="G382" s="123" t="s">
        <v>2199</v>
      </c>
      <c r="H382" s="125"/>
      <c r="I382" s="232" t="s">
        <v>2968</v>
      </c>
      <c r="J382" s="233">
        <v>43915</v>
      </c>
      <c r="M382" s="46"/>
    </row>
    <row r="383" spans="1:13" ht="15" hidden="1" customHeight="1">
      <c r="A383" s="15"/>
      <c r="B383" s="231">
        <v>43915.255598854172</v>
      </c>
      <c r="C383" s="268" t="s">
        <v>2200</v>
      </c>
      <c r="D383" s="123" t="s">
        <v>158</v>
      </c>
      <c r="E383" s="125"/>
      <c r="F383" s="123" t="s">
        <v>2208</v>
      </c>
      <c r="G383" s="123" t="s">
        <v>2199</v>
      </c>
      <c r="H383" s="125"/>
      <c r="I383" s="232" t="s">
        <v>2970</v>
      </c>
      <c r="J383" s="233">
        <v>43915</v>
      </c>
      <c r="K383" s="123">
        <v>54</v>
      </c>
      <c r="M383" s="31" t="s">
        <v>2971</v>
      </c>
    </row>
    <row r="384" spans="1:13" ht="15" hidden="1" customHeight="1">
      <c r="A384" s="15"/>
      <c r="B384" s="231">
        <v>43915.257723657407</v>
      </c>
      <c r="C384" s="123" t="s">
        <v>2200</v>
      </c>
      <c r="D384" s="123" t="s">
        <v>101</v>
      </c>
      <c r="E384" s="123" t="s">
        <v>1564</v>
      </c>
      <c r="F384" s="123" t="s">
        <v>2201</v>
      </c>
      <c r="G384" s="123" t="s">
        <v>2199</v>
      </c>
      <c r="H384" s="123" t="s">
        <v>2972</v>
      </c>
      <c r="I384" s="232" t="s">
        <v>2973</v>
      </c>
      <c r="J384" s="233">
        <v>43914</v>
      </c>
      <c r="K384" s="123">
        <v>57</v>
      </c>
      <c r="M384" s="46"/>
    </row>
    <row r="385" spans="1:13" ht="15" hidden="1" customHeight="1">
      <c r="A385" s="15"/>
      <c r="B385" s="236">
        <v>43915.268018287039</v>
      </c>
      <c r="C385" s="2" t="s">
        <v>9</v>
      </c>
      <c r="D385" s="2" t="s">
        <v>158</v>
      </c>
      <c r="E385" s="2" t="s">
        <v>1736</v>
      </c>
      <c r="F385" s="2" t="s">
        <v>2208</v>
      </c>
      <c r="G385" s="2" t="s">
        <v>2199</v>
      </c>
      <c r="H385" s="2" t="s">
        <v>2974</v>
      </c>
      <c r="I385" s="2" t="s">
        <v>2975</v>
      </c>
      <c r="J385" s="237">
        <v>43914</v>
      </c>
      <c r="M385" s="46"/>
    </row>
    <row r="386" spans="1:13" ht="15" hidden="1" customHeight="1">
      <c r="A386" s="15"/>
      <c r="B386" s="236">
        <v>43915.291150659723</v>
      </c>
      <c r="C386" s="2" t="s">
        <v>2197</v>
      </c>
      <c r="D386" s="2" t="s">
        <v>236</v>
      </c>
      <c r="E386" s="2" t="s">
        <v>365</v>
      </c>
      <c r="F386" s="2" t="s">
        <v>2208</v>
      </c>
      <c r="G386" s="2" t="s">
        <v>2199</v>
      </c>
      <c r="H386" s="2" t="s">
        <v>2976</v>
      </c>
      <c r="I386" s="34" t="s">
        <v>2977</v>
      </c>
      <c r="J386" s="237">
        <v>43913</v>
      </c>
      <c r="K386" s="2">
        <v>27</v>
      </c>
      <c r="M386" s="46"/>
    </row>
    <row r="387" spans="1:13" ht="15" hidden="1" customHeight="1">
      <c r="A387" s="15"/>
      <c r="B387" s="231">
        <v>43915.293415578708</v>
      </c>
      <c r="C387" s="123" t="s">
        <v>2200</v>
      </c>
      <c r="D387" s="123" t="s">
        <v>101</v>
      </c>
      <c r="E387" s="125"/>
      <c r="F387" s="123" t="s">
        <v>2271</v>
      </c>
      <c r="G387" s="125"/>
      <c r="H387" s="125"/>
      <c r="I387" s="232" t="s">
        <v>2980</v>
      </c>
      <c r="J387" s="233">
        <v>43915</v>
      </c>
      <c r="M387" s="46"/>
    </row>
    <row r="388" spans="1:13" ht="15" hidden="1" customHeight="1">
      <c r="A388" s="15"/>
      <c r="B388" s="236">
        <v>43915.304360902781</v>
      </c>
      <c r="C388" s="2" t="s">
        <v>9</v>
      </c>
      <c r="D388" s="2" t="s">
        <v>158</v>
      </c>
      <c r="F388" s="2" t="s">
        <v>2198</v>
      </c>
      <c r="G388" s="2" t="s">
        <v>2210</v>
      </c>
      <c r="I388" s="34" t="s">
        <v>2982</v>
      </c>
      <c r="J388" s="237">
        <v>43915</v>
      </c>
      <c r="M388" s="46"/>
    </row>
    <row r="389" spans="1:13" ht="15" hidden="1" customHeight="1">
      <c r="A389" s="15"/>
      <c r="B389" s="236">
        <v>43915.305255856481</v>
      </c>
      <c r="C389" s="2" t="s">
        <v>9</v>
      </c>
      <c r="D389" s="2" t="s">
        <v>158</v>
      </c>
      <c r="E389" s="2" t="s">
        <v>1736</v>
      </c>
      <c r="F389" s="2" t="s">
        <v>2208</v>
      </c>
      <c r="G389" s="2" t="s">
        <v>2199</v>
      </c>
      <c r="I389" s="34" t="s">
        <v>2962</v>
      </c>
      <c r="J389" s="237">
        <v>43915</v>
      </c>
      <c r="K389" s="2">
        <v>54</v>
      </c>
      <c r="L389" s="2">
        <v>502</v>
      </c>
      <c r="M389" s="46"/>
    </row>
    <row r="390" spans="1:13" ht="15" hidden="1" customHeight="1">
      <c r="A390" s="15"/>
      <c r="B390" s="236">
        <v>43915.310863749997</v>
      </c>
      <c r="C390" s="2" t="s">
        <v>2197</v>
      </c>
      <c r="D390" s="2" t="s">
        <v>45</v>
      </c>
      <c r="E390" s="2" t="s">
        <v>43</v>
      </c>
      <c r="F390" s="2" t="s">
        <v>2198</v>
      </c>
      <c r="G390" s="2" t="s">
        <v>2210</v>
      </c>
      <c r="I390" s="34" t="s">
        <v>2986</v>
      </c>
      <c r="J390" s="237">
        <v>43914</v>
      </c>
      <c r="M390" s="46"/>
    </row>
    <row r="391" spans="1:13" ht="15" hidden="1" customHeight="1">
      <c r="A391" s="15"/>
      <c r="B391" s="231">
        <v>43915.316616099539</v>
      </c>
      <c r="C391" s="123" t="s">
        <v>2200</v>
      </c>
      <c r="D391" s="123" t="s">
        <v>101</v>
      </c>
      <c r="E391" s="123" t="s">
        <v>1564</v>
      </c>
      <c r="F391" s="123" t="s">
        <v>2201</v>
      </c>
      <c r="G391" s="123" t="s">
        <v>2199</v>
      </c>
      <c r="H391" s="123" t="s">
        <v>2987</v>
      </c>
      <c r="I391" s="232" t="s">
        <v>2989</v>
      </c>
      <c r="J391" s="233">
        <v>43914</v>
      </c>
      <c r="L391" s="2">
        <v>39</v>
      </c>
      <c r="M391" s="46"/>
    </row>
    <row r="392" spans="1:13" ht="15" hidden="1" customHeight="1">
      <c r="A392" s="15"/>
      <c r="B392" s="236">
        <v>43915.318140601856</v>
      </c>
      <c r="C392" s="2" t="s">
        <v>9</v>
      </c>
      <c r="D392" s="2" t="s">
        <v>158</v>
      </c>
      <c r="E392" s="2" t="s">
        <v>1736</v>
      </c>
      <c r="F392" s="2" t="s">
        <v>2208</v>
      </c>
      <c r="G392" s="2" t="s">
        <v>2199</v>
      </c>
      <c r="I392" s="34" t="s">
        <v>2990</v>
      </c>
      <c r="J392" s="237">
        <v>43915</v>
      </c>
      <c r="K392" s="2">
        <v>54</v>
      </c>
      <c r="M392" s="31" t="s">
        <v>2992</v>
      </c>
    </row>
    <row r="393" spans="1:13" ht="15" hidden="1" customHeight="1">
      <c r="A393" s="15"/>
      <c r="B393" s="236">
        <v>43915.320745127319</v>
      </c>
      <c r="C393" s="2" t="s">
        <v>2197</v>
      </c>
      <c r="D393" s="2" t="s">
        <v>45</v>
      </c>
      <c r="E393" s="2" t="s">
        <v>119</v>
      </c>
      <c r="F393" s="2" t="s">
        <v>2198</v>
      </c>
      <c r="G393" s="2" t="s">
        <v>2199</v>
      </c>
      <c r="H393" s="2" t="s">
        <v>2993</v>
      </c>
      <c r="I393" s="34" t="s">
        <v>2994</v>
      </c>
      <c r="J393" s="237">
        <v>43915</v>
      </c>
      <c r="M393" s="46"/>
    </row>
    <row r="394" spans="1:13" ht="15" hidden="1" customHeight="1">
      <c r="A394" s="15"/>
      <c r="B394" s="236">
        <v>43915.323818020828</v>
      </c>
      <c r="C394" s="2" t="s">
        <v>2200</v>
      </c>
      <c r="D394" s="2" t="s">
        <v>101</v>
      </c>
      <c r="E394" s="2" t="s">
        <v>31</v>
      </c>
      <c r="F394" s="2" t="s">
        <v>2208</v>
      </c>
      <c r="G394" s="2" t="s">
        <v>2199</v>
      </c>
      <c r="H394" s="2" t="s">
        <v>2996</v>
      </c>
      <c r="I394" s="34" t="s">
        <v>2989</v>
      </c>
      <c r="J394" s="237">
        <v>43914</v>
      </c>
      <c r="K394" s="2">
        <v>57</v>
      </c>
      <c r="M394" s="46"/>
    </row>
    <row r="395" spans="1:13" ht="15" hidden="1" customHeight="1">
      <c r="A395" s="15"/>
      <c r="B395" s="236">
        <v>43915.324607881943</v>
      </c>
      <c r="C395" s="2" t="s">
        <v>2200</v>
      </c>
      <c r="D395" s="2" t="s">
        <v>101</v>
      </c>
      <c r="E395" s="2" t="s">
        <v>31</v>
      </c>
      <c r="F395" s="2" t="s">
        <v>2201</v>
      </c>
      <c r="G395" s="2" t="s">
        <v>2199</v>
      </c>
      <c r="H395" s="2" t="s">
        <v>2997</v>
      </c>
      <c r="I395" s="34" t="s">
        <v>2989</v>
      </c>
      <c r="J395" s="237">
        <v>43914</v>
      </c>
      <c r="M395" s="46"/>
    </row>
    <row r="396" spans="1:13" ht="15" hidden="1" customHeight="1">
      <c r="A396" s="15"/>
      <c r="B396" s="236">
        <v>43915.334801192133</v>
      </c>
      <c r="C396" s="2" t="s">
        <v>2197</v>
      </c>
      <c r="D396" s="2" t="s">
        <v>45</v>
      </c>
      <c r="F396" s="2" t="s">
        <v>2198</v>
      </c>
      <c r="G396" s="2" t="s">
        <v>2199</v>
      </c>
      <c r="I396" s="2" t="s">
        <v>2998</v>
      </c>
      <c r="J396" s="237">
        <v>43915</v>
      </c>
      <c r="M396" s="46"/>
    </row>
    <row r="397" spans="1:13" ht="15" hidden="1" customHeight="1">
      <c r="A397" s="15"/>
      <c r="B397" s="231">
        <v>43915.335911817128</v>
      </c>
      <c r="C397" s="123" t="s">
        <v>2200</v>
      </c>
      <c r="D397" s="123" t="s">
        <v>224</v>
      </c>
      <c r="E397" s="123" t="s">
        <v>2999</v>
      </c>
      <c r="F397" s="123" t="s">
        <v>3000</v>
      </c>
      <c r="G397" s="123" t="s">
        <v>2199</v>
      </c>
      <c r="H397" s="125"/>
      <c r="I397" s="123" t="s">
        <v>3001</v>
      </c>
      <c r="J397" s="233">
        <v>43915</v>
      </c>
      <c r="K397" s="125"/>
      <c r="L397" s="2">
        <v>5</v>
      </c>
      <c r="M397" s="46"/>
    </row>
    <row r="398" spans="1:13" ht="15" hidden="1" customHeight="1">
      <c r="A398" s="15"/>
      <c r="B398" s="231">
        <v>43915.353691793978</v>
      </c>
      <c r="C398" s="123" t="s">
        <v>2200</v>
      </c>
      <c r="D398" s="123" t="s">
        <v>268</v>
      </c>
      <c r="E398" s="125"/>
      <c r="F398" s="123" t="s">
        <v>2198</v>
      </c>
      <c r="G398" s="125"/>
      <c r="H398" s="125"/>
      <c r="I398" s="232" t="s">
        <v>3002</v>
      </c>
      <c r="J398" s="233">
        <v>43915</v>
      </c>
      <c r="K398" s="125"/>
      <c r="M398" s="31" t="s">
        <v>3003</v>
      </c>
    </row>
    <row r="399" spans="1:13" ht="15" hidden="1" customHeight="1">
      <c r="A399" s="15"/>
      <c r="B399" s="236">
        <v>43915.355194085649</v>
      </c>
      <c r="C399" s="2" t="s">
        <v>9</v>
      </c>
      <c r="D399" s="2" t="s">
        <v>158</v>
      </c>
      <c r="E399" s="2" t="s">
        <v>1736</v>
      </c>
      <c r="F399" s="2" t="s">
        <v>2208</v>
      </c>
      <c r="G399" s="2" t="s">
        <v>2199</v>
      </c>
      <c r="H399" s="2" t="s">
        <v>3004</v>
      </c>
      <c r="I399" s="34" t="s">
        <v>3005</v>
      </c>
      <c r="J399" s="237">
        <v>43915</v>
      </c>
      <c r="K399" s="2">
        <v>54</v>
      </c>
      <c r="M399" s="46"/>
    </row>
    <row r="400" spans="1:13" ht="15" hidden="1" customHeight="1">
      <c r="A400" s="15"/>
      <c r="B400" s="231">
        <v>43915.357456319442</v>
      </c>
      <c r="C400" s="123" t="s">
        <v>2200</v>
      </c>
      <c r="D400" s="123" t="s">
        <v>268</v>
      </c>
      <c r="E400" s="125"/>
      <c r="F400" s="123" t="s">
        <v>2198</v>
      </c>
      <c r="G400" s="123" t="s">
        <v>2210</v>
      </c>
      <c r="H400" s="125"/>
      <c r="I400" s="232" t="s">
        <v>1870</v>
      </c>
      <c r="J400" s="233">
        <v>43915</v>
      </c>
      <c r="K400" s="125"/>
      <c r="M400" s="31" t="s">
        <v>3007</v>
      </c>
    </row>
    <row r="401" spans="1:13" ht="15" hidden="1" customHeight="1">
      <c r="A401" s="15"/>
      <c r="B401" s="236">
        <v>43915.358862141205</v>
      </c>
      <c r="C401" s="2" t="s">
        <v>9</v>
      </c>
      <c r="D401" s="2" t="s">
        <v>158</v>
      </c>
      <c r="E401" s="2" t="s">
        <v>3008</v>
      </c>
      <c r="F401" s="2" t="s">
        <v>2208</v>
      </c>
      <c r="G401" s="2" t="s">
        <v>2199</v>
      </c>
      <c r="H401" s="2" t="s">
        <v>3010</v>
      </c>
      <c r="I401" s="34" t="s">
        <v>1739</v>
      </c>
      <c r="J401" s="237">
        <v>43915</v>
      </c>
      <c r="K401" s="2">
        <v>54</v>
      </c>
      <c r="M401" s="31" t="s">
        <v>3013</v>
      </c>
    </row>
    <row r="402" spans="1:13" ht="15" hidden="1" customHeight="1">
      <c r="A402" s="15"/>
      <c r="B402" s="231">
        <v>43915.360223784723</v>
      </c>
      <c r="C402" s="123" t="s">
        <v>2200</v>
      </c>
      <c r="D402" s="123" t="s">
        <v>268</v>
      </c>
      <c r="E402" s="123" t="s">
        <v>658</v>
      </c>
      <c r="F402" s="123" t="s">
        <v>2198</v>
      </c>
      <c r="G402" s="123" t="s">
        <v>2199</v>
      </c>
      <c r="H402" s="125"/>
      <c r="I402" s="232" t="s">
        <v>3002</v>
      </c>
      <c r="J402" s="233">
        <v>43915</v>
      </c>
      <c r="M402" s="46"/>
    </row>
    <row r="403" spans="1:13" ht="15" hidden="1" customHeight="1">
      <c r="A403" s="15"/>
      <c r="B403" s="236">
        <v>43915.36840850694</v>
      </c>
      <c r="C403" s="2" t="s">
        <v>2200</v>
      </c>
      <c r="D403" s="2" t="s">
        <v>224</v>
      </c>
      <c r="E403" s="2" t="s">
        <v>1880</v>
      </c>
      <c r="F403" s="2" t="s">
        <v>2198</v>
      </c>
      <c r="G403" s="2" t="s">
        <v>2199</v>
      </c>
      <c r="I403" s="34" t="s">
        <v>3015</v>
      </c>
      <c r="J403" s="237">
        <v>43914</v>
      </c>
      <c r="M403" s="46"/>
    </row>
    <row r="404" spans="1:13" ht="15" hidden="1" customHeight="1">
      <c r="A404" s="15"/>
      <c r="B404" s="236">
        <v>43915.368426782406</v>
      </c>
      <c r="C404" s="2" t="s">
        <v>2200</v>
      </c>
      <c r="D404" s="2" t="s">
        <v>224</v>
      </c>
      <c r="E404" s="2" t="s">
        <v>1917</v>
      </c>
      <c r="F404" s="2" t="s">
        <v>2208</v>
      </c>
      <c r="G404" s="2" t="s">
        <v>2199</v>
      </c>
      <c r="H404" s="2" t="s">
        <v>3017</v>
      </c>
      <c r="I404" s="2" t="s">
        <v>3018</v>
      </c>
      <c r="J404" s="237">
        <v>43914</v>
      </c>
      <c r="K404" s="2">
        <v>36</v>
      </c>
      <c r="M404" s="46"/>
    </row>
    <row r="405" spans="1:13" ht="15" hidden="1" customHeight="1">
      <c r="A405" s="15"/>
      <c r="B405" s="236">
        <v>43915.369027592591</v>
      </c>
      <c r="C405" s="2" t="s">
        <v>2200</v>
      </c>
      <c r="D405" s="2" t="s">
        <v>224</v>
      </c>
      <c r="E405" s="2" t="s">
        <v>1917</v>
      </c>
      <c r="F405" s="2" t="s">
        <v>2198</v>
      </c>
      <c r="G405" s="2" t="s">
        <v>2199</v>
      </c>
      <c r="I405" s="34" t="s">
        <v>3015</v>
      </c>
      <c r="J405" s="237">
        <v>43914</v>
      </c>
      <c r="M405" s="46"/>
    </row>
    <row r="406" spans="1:13" ht="15" hidden="1" customHeight="1">
      <c r="A406" s="15"/>
      <c r="B406" s="236">
        <v>43915.370720416671</v>
      </c>
      <c r="C406" s="2" t="s">
        <v>2200</v>
      </c>
      <c r="D406" s="2" t="s">
        <v>224</v>
      </c>
      <c r="E406" s="2" t="s">
        <v>1880</v>
      </c>
      <c r="F406" s="2" t="s">
        <v>2208</v>
      </c>
      <c r="G406" s="2" t="s">
        <v>2199</v>
      </c>
      <c r="H406" s="2" t="s">
        <v>3021</v>
      </c>
      <c r="I406" s="2" t="s">
        <v>3018</v>
      </c>
      <c r="J406" s="237">
        <v>43914</v>
      </c>
      <c r="K406" s="2">
        <v>36</v>
      </c>
      <c r="M406" s="46"/>
    </row>
    <row r="407" spans="1:13" ht="15" hidden="1" customHeight="1">
      <c r="A407" s="15"/>
      <c r="B407" s="236">
        <v>43915.374396168976</v>
      </c>
      <c r="C407" s="2" t="s">
        <v>2200</v>
      </c>
      <c r="D407" s="2" t="s">
        <v>268</v>
      </c>
      <c r="F407" s="2" t="s">
        <v>2208</v>
      </c>
      <c r="G407" s="2" t="s">
        <v>2199</v>
      </c>
      <c r="I407" s="34" t="s">
        <v>3022</v>
      </c>
      <c r="J407" s="237">
        <v>43915</v>
      </c>
      <c r="M407" s="46"/>
    </row>
    <row r="408" spans="1:13" ht="15" hidden="1" customHeight="1">
      <c r="A408" s="15"/>
      <c r="B408" s="236">
        <v>43915.374461458334</v>
      </c>
      <c r="C408" s="2" t="s">
        <v>2200</v>
      </c>
      <c r="D408" s="2" t="s">
        <v>268</v>
      </c>
      <c r="F408" s="2" t="s">
        <v>2208</v>
      </c>
      <c r="G408" s="2" t="s">
        <v>2199</v>
      </c>
      <c r="I408" s="34" t="s">
        <v>3022</v>
      </c>
      <c r="J408" s="237">
        <v>43915</v>
      </c>
      <c r="M408" s="46"/>
    </row>
    <row r="409" spans="1:13" ht="15" hidden="1" customHeight="1">
      <c r="A409" s="15"/>
      <c r="B409" s="236">
        <v>43915.382868032408</v>
      </c>
      <c r="C409" s="2" t="s">
        <v>9</v>
      </c>
      <c r="D409" s="2" t="s">
        <v>158</v>
      </c>
      <c r="E409" s="2" t="s">
        <v>3023</v>
      </c>
      <c r="F409" s="2" t="s">
        <v>2489</v>
      </c>
      <c r="G409" s="2" t="s">
        <v>2210</v>
      </c>
      <c r="I409" s="34" t="s">
        <v>3024</v>
      </c>
      <c r="J409" s="237">
        <v>43915</v>
      </c>
      <c r="K409" s="2">
        <v>54</v>
      </c>
      <c r="M409" s="46"/>
    </row>
    <row r="410" spans="1:13" ht="15" hidden="1" customHeight="1">
      <c r="A410" s="15"/>
      <c r="B410" s="236">
        <v>43915.393888703707</v>
      </c>
      <c r="C410" s="2" t="s">
        <v>2197</v>
      </c>
      <c r="D410" s="2" t="s">
        <v>207</v>
      </c>
      <c r="F410" s="2" t="s">
        <v>2198</v>
      </c>
      <c r="G410" s="2" t="s">
        <v>2210</v>
      </c>
      <c r="I410" s="34" t="s">
        <v>3025</v>
      </c>
      <c r="J410" s="237">
        <v>43915</v>
      </c>
      <c r="M410" s="46"/>
    </row>
    <row r="411" spans="1:13" ht="15" hidden="1" customHeight="1">
      <c r="A411" s="15"/>
      <c r="B411" s="236">
        <v>43915.395607534723</v>
      </c>
      <c r="C411" s="2" t="s">
        <v>9</v>
      </c>
      <c r="D411" s="2" t="s">
        <v>158</v>
      </c>
      <c r="E411" s="2" t="s">
        <v>1736</v>
      </c>
      <c r="F411" s="2" t="s">
        <v>2208</v>
      </c>
      <c r="G411" s="2" t="s">
        <v>2199</v>
      </c>
      <c r="I411" s="34" t="s">
        <v>3024</v>
      </c>
      <c r="J411" s="237">
        <v>43915</v>
      </c>
      <c r="K411" s="2">
        <v>54</v>
      </c>
      <c r="M411" s="46"/>
    </row>
    <row r="412" spans="1:13" ht="15" hidden="1" customHeight="1">
      <c r="A412" s="15"/>
      <c r="B412" s="236">
        <v>43915.39681273148</v>
      </c>
      <c r="C412" s="2" t="s">
        <v>9</v>
      </c>
      <c r="D412" s="2" t="s">
        <v>158</v>
      </c>
      <c r="E412" s="2" t="s">
        <v>3026</v>
      </c>
      <c r="F412" s="2" t="s">
        <v>2198</v>
      </c>
      <c r="G412" s="2" t="s">
        <v>2199</v>
      </c>
      <c r="I412" s="34" t="s">
        <v>3027</v>
      </c>
      <c r="J412" s="237">
        <v>43915</v>
      </c>
      <c r="K412" s="2">
        <v>54</v>
      </c>
      <c r="M412" s="46"/>
    </row>
    <row r="413" spans="1:13" ht="15" hidden="1" customHeight="1">
      <c r="A413" s="15"/>
      <c r="B413" s="236">
        <v>43915.397397048611</v>
      </c>
      <c r="C413" s="2" t="s">
        <v>9</v>
      </c>
      <c r="D413" s="2" t="s">
        <v>158</v>
      </c>
      <c r="F413" s="2" t="s">
        <v>2208</v>
      </c>
      <c r="G413" s="2" t="s">
        <v>2210</v>
      </c>
      <c r="I413" s="34" t="s">
        <v>3028</v>
      </c>
      <c r="J413" s="237">
        <v>43915</v>
      </c>
      <c r="M413" s="46"/>
    </row>
    <row r="414" spans="1:13" ht="15" hidden="1" customHeight="1">
      <c r="A414" s="15"/>
      <c r="B414" s="236">
        <v>43915.399396134264</v>
      </c>
      <c r="C414" s="2" t="s">
        <v>9</v>
      </c>
      <c r="D414" s="2" t="s">
        <v>158</v>
      </c>
      <c r="E414" s="2" t="s">
        <v>1736</v>
      </c>
      <c r="F414" s="2" t="s">
        <v>2208</v>
      </c>
      <c r="G414" s="2" t="s">
        <v>2199</v>
      </c>
      <c r="H414" s="2" t="s">
        <v>3029</v>
      </c>
      <c r="I414" s="34" t="s">
        <v>3030</v>
      </c>
      <c r="J414" s="237">
        <v>43915</v>
      </c>
      <c r="K414" s="2">
        <v>54</v>
      </c>
      <c r="M414" s="46"/>
    </row>
    <row r="415" spans="1:13" ht="15" hidden="1" customHeight="1">
      <c r="A415" s="15"/>
      <c r="B415" s="236">
        <v>43915.399447569449</v>
      </c>
      <c r="C415" s="2" t="s">
        <v>9</v>
      </c>
      <c r="D415" s="2" t="s">
        <v>158</v>
      </c>
      <c r="E415" s="2" t="s">
        <v>1736</v>
      </c>
      <c r="F415" s="2" t="s">
        <v>2208</v>
      </c>
      <c r="G415" s="2" t="s">
        <v>2199</v>
      </c>
      <c r="I415" s="34" t="s">
        <v>3031</v>
      </c>
      <c r="J415" s="237">
        <v>43915</v>
      </c>
      <c r="K415" s="2">
        <v>54</v>
      </c>
      <c r="L415" s="2">
        <v>502</v>
      </c>
      <c r="M415" s="31" t="s">
        <v>3004</v>
      </c>
    </row>
    <row r="416" spans="1:13" ht="15" hidden="1" customHeight="1">
      <c r="A416" s="15"/>
      <c r="B416" s="236">
        <v>43915.407129872685</v>
      </c>
      <c r="C416" s="2" t="s">
        <v>9</v>
      </c>
      <c r="D416" s="2" t="s">
        <v>158</v>
      </c>
      <c r="E416" s="2" t="s">
        <v>1736</v>
      </c>
      <c r="F416" s="2" t="s">
        <v>2208</v>
      </c>
      <c r="G416" s="2" t="s">
        <v>2199</v>
      </c>
      <c r="I416" s="34" t="s">
        <v>3031</v>
      </c>
      <c r="J416" s="237">
        <v>43915</v>
      </c>
      <c r="K416" s="2">
        <v>54</v>
      </c>
      <c r="L416" s="2">
        <v>1</v>
      </c>
      <c r="M416" s="46"/>
    </row>
    <row r="417" spans="1:13" ht="15" hidden="1" customHeight="1">
      <c r="A417" s="15"/>
      <c r="B417" s="236">
        <v>43915.409017418977</v>
      </c>
      <c r="C417" s="2" t="s">
        <v>2200</v>
      </c>
      <c r="D417" s="2" t="s">
        <v>126</v>
      </c>
      <c r="E417" s="2" t="s">
        <v>1709</v>
      </c>
      <c r="F417" s="2" t="s">
        <v>2198</v>
      </c>
      <c r="G417" s="2" t="s">
        <v>2199</v>
      </c>
      <c r="H417" s="2" t="s">
        <v>3032</v>
      </c>
      <c r="I417" s="2" t="s">
        <v>3033</v>
      </c>
      <c r="J417" s="237">
        <v>43915</v>
      </c>
      <c r="K417" s="2">
        <v>33</v>
      </c>
      <c r="M417" s="46"/>
    </row>
    <row r="418" spans="1:13" ht="15" hidden="1" customHeight="1">
      <c r="A418" s="15"/>
      <c r="B418" s="236">
        <v>43915.410229803238</v>
      </c>
      <c r="C418" s="2" t="s">
        <v>9</v>
      </c>
      <c r="D418" s="2" t="s">
        <v>158</v>
      </c>
      <c r="F418" s="2" t="s">
        <v>2208</v>
      </c>
      <c r="G418" s="2" t="s">
        <v>2199</v>
      </c>
      <c r="H418" s="2" t="s">
        <v>3034</v>
      </c>
      <c r="I418" s="34" t="s">
        <v>3035</v>
      </c>
      <c r="J418" s="237">
        <v>43915</v>
      </c>
      <c r="K418" s="2">
        <v>54</v>
      </c>
      <c r="M418" s="46"/>
    </row>
    <row r="419" spans="1:13" ht="15" hidden="1" customHeight="1">
      <c r="A419" s="15"/>
      <c r="B419" s="236">
        <v>43915.412215821758</v>
      </c>
      <c r="C419" s="2" t="s">
        <v>2197</v>
      </c>
      <c r="D419" s="2" t="s">
        <v>207</v>
      </c>
      <c r="F419" s="2" t="s">
        <v>2198</v>
      </c>
      <c r="G419" s="2" t="s">
        <v>2215</v>
      </c>
      <c r="I419" s="34" t="s">
        <v>1065</v>
      </c>
      <c r="J419" s="237">
        <v>43915</v>
      </c>
      <c r="M419" s="46"/>
    </row>
    <row r="420" spans="1:13" ht="15" hidden="1" customHeight="1">
      <c r="A420" s="15"/>
      <c r="B420" s="236">
        <v>43915.418001273152</v>
      </c>
      <c r="C420" s="2" t="s">
        <v>2200</v>
      </c>
      <c r="D420" s="2" t="s">
        <v>182</v>
      </c>
      <c r="E420" s="2" t="s">
        <v>600</v>
      </c>
      <c r="F420" s="2" t="s">
        <v>2201</v>
      </c>
      <c r="G420" s="2" t="s">
        <v>2199</v>
      </c>
      <c r="I420" s="34" t="s">
        <v>2418</v>
      </c>
      <c r="J420" s="237">
        <v>43913</v>
      </c>
      <c r="K420" s="2">
        <v>27</v>
      </c>
      <c r="M420" s="46"/>
    </row>
    <row r="421" spans="1:13" ht="15" hidden="1" customHeight="1">
      <c r="A421" s="15"/>
      <c r="B421" s="236">
        <v>43915.42151482639</v>
      </c>
      <c r="C421" s="2" t="s">
        <v>2200</v>
      </c>
      <c r="D421" s="2" t="s">
        <v>126</v>
      </c>
      <c r="E421" s="2" t="s">
        <v>1709</v>
      </c>
      <c r="F421" s="2" t="s">
        <v>2208</v>
      </c>
      <c r="G421" s="2" t="s">
        <v>2199</v>
      </c>
      <c r="H421" s="2" t="s">
        <v>3039</v>
      </c>
      <c r="I421" s="2" t="s">
        <v>3032</v>
      </c>
      <c r="J421" s="237">
        <v>43915</v>
      </c>
      <c r="K421" s="2">
        <v>33</v>
      </c>
      <c r="M421" s="46"/>
    </row>
    <row r="422" spans="1:13" ht="15" hidden="1" customHeight="1">
      <c r="A422" s="15"/>
      <c r="B422" s="236">
        <v>43915.422825833331</v>
      </c>
      <c r="C422" s="2" t="s">
        <v>9</v>
      </c>
      <c r="D422" s="2" t="s">
        <v>95</v>
      </c>
      <c r="E422" s="2" t="s">
        <v>95</v>
      </c>
      <c r="F422" s="2" t="s">
        <v>2208</v>
      </c>
      <c r="G422" s="2" t="s">
        <v>2199</v>
      </c>
      <c r="I422" s="2" t="s">
        <v>3041</v>
      </c>
      <c r="J422" s="237">
        <v>43915</v>
      </c>
      <c r="M422" s="31" t="s">
        <v>3042</v>
      </c>
    </row>
    <row r="423" spans="1:13" ht="15" hidden="1" customHeight="1">
      <c r="A423" s="15"/>
      <c r="B423" s="236">
        <v>43915.429464745372</v>
      </c>
      <c r="C423" s="2" t="s">
        <v>2200</v>
      </c>
      <c r="D423" s="2" t="s">
        <v>224</v>
      </c>
      <c r="E423" s="2" t="s">
        <v>1880</v>
      </c>
      <c r="F423" s="2" t="s">
        <v>2198</v>
      </c>
      <c r="G423" s="2" t="s">
        <v>2199</v>
      </c>
      <c r="I423" s="34" t="s">
        <v>3043</v>
      </c>
      <c r="J423" s="237">
        <v>43915</v>
      </c>
      <c r="M423" s="46"/>
    </row>
    <row r="424" spans="1:13" ht="15" hidden="1" customHeight="1">
      <c r="A424" s="15"/>
      <c r="B424" s="236">
        <v>43915.430479050927</v>
      </c>
      <c r="C424" s="2" t="s">
        <v>2200</v>
      </c>
      <c r="D424" s="2" t="s">
        <v>224</v>
      </c>
      <c r="E424" s="2" t="s">
        <v>1917</v>
      </c>
      <c r="F424" s="2" t="s">
        <v>2198</v>
      </c>
      <c r="G424" s="2" t="s">
        <v>2199</v>
      </c>
      <c r="I424" s="34" t="s">
        <v>3043</v>
      </c>
      <c r="J424" s="237">
        <v>43915</v>
      </c>
      <c r="M424" s="46"/>
    </row>
    <row r="425" spans="1:13" ht="15" hidden="1" customHeight="1">
      <c r="A425" s="15"/>
      <c r="B425" s="236">
        <v>43915.435903912032</v>
      </c>
      <c r="C425" s="2" t="s">
        <v>2200</v>
      </c>
      <c r="D425" s="2" t="s">
        <v>126</v>
      </c>
      <c r="E425" s="2" t="s">
        <v>1709</v>
      </c>
      <c r="F425" s="2" t="s">
        <v>2208</v>
      </c>
      <c r="G425" s="2" t="s">
        <v>2199</v>
      </c>
      <c r="H425" s="2" t="s">
        <v>3046</v>
      </c>
      <c r="I425" s="34" t="s">
        <v>3047</v>
      </c>
      <c r="J425" s="237">
        <v>43915</v>
      </c>
      <c r="K425" s="2">
        <v>33</v>
      </c>
      <c r="M425" s="31" t="s">
        <v>3048</v>
      </c>
    </row>
    <row r="426" spans="1:13" ht="15" hidden="1" customHeight="1">
      <c r="A426" s="15"/>
      <c r="B426" s="236">
        <v>43915.436144398147</v>
      </c>
      <c r="C426" s="2" t="s">
        <v>2197</v>
      </c>
      <c r="D426" s="2" t="s">
        <v>45</v>
      </c>
      <c r="F426" s="2" t="s">
        <v>2198</v>
      </c>
      <c r="G426" s="2" t="s">
        <v>2199</v>
      </c>
      <c r="I426" s="34" t="s">
        <v>3049</v>
      </c>
      <c r="J426" s="237">
        <v>43915</v>
      </c>
      <c r="M426" s="46"/>
    </row>
    <row r="427" spans="1:13" ht="15" hidden="1" customHeight="1">
      <c r="A427" s="15"/>
      <c r="B427" s="236">
        <v>43915.438155185184</v>
      </c>
      <c r="C427" s="2" t="s">
        <v>9</v>
      </c>
      <c r="D427" s="2" t="s">
        <v>95</v>
      </c>
      <c r="F427" s="2" t="s">
        <v>2208</v>
      </c>
      <c r="G427" s="2" t="s">
        <v>2199</v>
      </c>
      <c r="I427" s="34" t="s">
        <v>3051</v>
      </c>
      <c r="J427" s="237">
        <v>43915</v>
      </c>
      <c r="M427" s="31" t="s">
        <v>3052</v>
      </c>
    </row>
    <row r="428" spans="1:13" ht="15" hidden="1" customHeight="1">
      <c r="A428" s="15"/>
      <c r="B428" s="236">
        <v>43915.438665694441</v>
      </c>
      <c r="C428" s="2" t="s">
        <v>9</v>
      </c>
      <c r="D428" s="2" t="s">
        <v>158</v>
      </c>
      <c r="E428" s="2" t="s">
        <v>1736</v>
      </c>
      <c r="F428" s="2" t="s">
        <v>2208</v>
      </c>
      <c r="G428" s="2" t="s">
        <v>2199</v>
      </c>
      <c r="H428" s="2" t="s">
        <v>3055</v>
      </c>
      <c r="I428" s="2" t="s">
        <v>3056</v>
      </c>
      <c r="J428" s="237">
        <v>43915</v>
      </c>
      <c r="K428" s="2">
        <v>54</v>
      </c>
      <c r="L428" s="2">
        <v>1</v>
      </c>
      <c r="M428" s="46"/>
    </row>
    <row r="429" spans="1:13" ht="15" hidden="1" customHeight="1">
      <c r="A429" s="15"/>
      <c r="B429" s="236">
        <v>43915.444185219909</v>
      </c>
      <c r="C429" s="2" t="s">
        <v>9</v>
      </c>
      <c r="D429" s="2" t="s">
        <v>45</v>
      </c>
      <c r="E429" s="2" t="s">
        <v>43</v>
      </c>
      <c r="F429" s="2" t="s">
        <v>2208</v>
      </c>
      <c r="G429" s="2" t="s">
        <v>2199</v>
      </c>
      <c r="H429" s="2" t="s">
        <v>3057</v>
      </c>
      <c r="I429" s="34" t="s">
        <v>3058</v>
      </c>
      <c r="J429" s="237">
        <v>43914</v>
      </c>
      <c r="K429" s="2">
        <v>65</v>
      </c>
      <c r="M429" s="31" t="s">
        <v>3059</v>
      </c>
    </row>
    <row r="430" spans="1:13" ht="15" hidden="1" customHeight="1">
      <c r="A430" s="15"/>
      <c r="B430" s="236">
        <v>43915.446137372681</v>
      </c>
      <c r="C430" s="2" t="s">
        <v>9</v>
      </c>
      <c r="D430" s="2" t="s">
        <v>158</v>
      </c>
      <c r="E430" s="2" t="s">
        <v>1736</v>
      </c>
      <c r="F430" s="2" t="s">
        <v>2208</v>
      </c>
      <c r="G430" s="2" t="s">
        <v>2199</v>
      </c>
      <c r="I430" s="34" t="s">
        <v>3060</v>
      </c>
      <c r="J430" s="237">
        <v>43915</v>
      </c>
      <c r="K430" s="2">
        <v>54</v>
      </c>
      <c r="M430" s="46"/>
    </row>
    <row r="431" spans="1:13" ht="15" hidden="1" customHeight="1">
      <c r="A431" s="15"/>
      <c r="B431" s="236">
        <v>43915.446183009262</v>
      </c>
      <c r="C431" s="2" t="s">
        <v>2200</v>
      </c>
      <c r="D431" s="2" t="s">
        <v>182</v>
      </c>
      <c r="F431" s="2" t="s">
        <v>2198</v>
      </c>
      <c r="G431" s="2" t="s">
        <v>2210</v>
      </c>
      <c r="H431" s="2" t="s">
        <v>3061</v>
      </c>
      <c r="I431" s="2" t="s">
        <v>3063</v>
      </c>
      <c r="J431" s="237">
        <v>43915</v>
      </c>
      <c r="L431" s="2">
        <v>3</v>
      </c>
      <c r="M431" s="46"/>
    </row>
    <row r="432" spans="1:13" ht="15" hidden="1" customHeight="1">
      <c r="A432" s="15"/>
      <c r="B432" s="236">
        <v>43915.446216736113</v>
      </c>
      <c r="C432" s="2" t="s">
        <v>2200</v>
      </c>
      <c r="D432" s="2" t="s">
        <v>117</v>
      </c>
      <c r="E432" s="2" t="s">
        <v>3064</v>
      </c>
      <c r="F432" s="2" t="s">
        <v>2201</v>
      </c>
      <c r="G432" s="2" t="s">
        <v>2199</v>
      </c>
      <c r="H432" s="2" t="s">
        <v>3066</v>
      </c>
      <c r="I432" s="34" t="s">
        <v>3067</v>
      </c>
      <c r="J432" s="237">
        <v>43915</v>
      </c>
      <c r="M432" s="46"/>
    </row>
    <row r="433" spans="1:13" ht="15" hidden="1" customHeight="1">
      <c r="A433" s="15"/>
      <c r="B433" s="236">
        <v>43915.446879166666</v>
      </c>
      <c r="C433" s="2" t="s">
        <v>2200</v>
      </c>
      <c r="D433" s="2" t="s">
        <v>182</v>
      </c>
      <c r="E433" s="2" t="s">
        <v>1078</v>
      </c>
      <c r="F433" s="2" t="s">
        <v>2198</v>
      </c>
      <c r="G433" s="2" t="s">
        <v>2210</v>
      </c>
      <c r="I433" s="2" t="s">
        <v>3069</v>
      </c>
      <c r="J433" s="237">
        <v>43915</v>
      </c>
      <c r="M433" s="46"/>
    </row>
    <row r="434" spans="1:13" ht="15" hidden="1" customHeight="1">
      <c r="A434" s="15"/>
      <c r="B434" s="236">
        <v>43915.447564189817</v>
      </c>
      <c r="C434" s="2" t="s">
        <v>2200</v>
      </c>
      <c r="D434" s="2" t="s">
        <v>101</v>
      </c>
      <c r="F434" s="2" t="s">
        <v>2198</v>
      </c>
      <c r="G434" s="2" t="s">
        <v>2199</v>
      </c>
      <c r="H434" s="2" t="s">
        <v>3066</v>
      </c>
      <c r="I434" s="34" t="s">
        <v>3070</v>
      </c>
      <c r="J434" s="237">
        <v>43915</v>
      </c>
      <c r="M434" s="46"/>
    </row>
    <row r="435" spans="1:13" ht="15" hidden="1" customHeight="1">
      <c r="A435" s="15"/>
      <c r="B435" s="236">
        <v>43915.449982106482</v>
      </c>
      <c r="C435" s="2" t="s">
        <v>2200</v>
      </c>
      <c r="D435" s="2" t="s">
        <v>414</v>
      </c>
      <c r="E435" s="2" t="s">
        <v>3071</v>
      </c>
      <c r="F435" s="2" t="s">
        <v>2201</v>
      </c>
      <c r="G435" s="2" t="s">
        <v>2199</v>
      </c>
      <c r="H435" s="2" t="s">
        <v>3072</v>
      </c>
      <c r="I435" s="34" t="s">
        <v>1456</v>
      </c>
      <c r="J435" s="237">
        <v>43914</v>
      </c>
      <c r="M435" s="31" t="s">
        <v>3073</v>
      </c>
    </row>
    <row r="436" spans="1:13" ht="15" hidden="1" customHeight="1">
      <c r="A436" s="15"/>
      <c r="B436" s="236">
        <v>43915.450822037034</v>
      </c>
      <c r="C436" s="2" t="s">
        <v>2200</v>
      </c>
      <c r="D436" s="2" t="s">
        <v>224</v>
      </c>
      <c r="F436" s="2" t="s">
        <v>2198</v>
      </c>
      <c r="G436" s="2" t="s">
        <v>2199</v>
      </c>
      <c r="I436" s="34" t="s">
        <v>3074</v>
      </c>
      <c r="J436" s="237">
        <v>43915</v>
      </c>
      <c r="K436" s="2">
        <v>32</v>
      </c>
      <c r="M436" s="46"/>
    </row>
    <row r="437" spans="1:13" ht="15" hidden="1" customHeight="1">
      <c r="A437" s="15"/>
      <c r="B437" s="236">
        <v>43915.451659907412</v>
      </c>
      <c r="C437" s="2" t="s">
        <v>2200</v>
      </c>
      <c r="D437" s="2" t="s">
        <v>182</v>
      </c>
      <c r="F437" s="2" t="s">
        <v>2198</v>
      </c>
      <c r="G437" s="2" t="s">
        <v>2210</v>
      </c>
      <c r="I437" s="34" t="s">
        <v>3075</v>
      </c>
      <c r="J437" s="237">
        <v>43915</v>
      </c>
      <c r="L437" s="2">
        <v>3</v>
      </c>
      <c r="M437" s="46"/>
    </row>
    <row r="438" spans="1:13" ht="15" hidden="1" customHeight="1">
      <c r="A438" s="15"/>
      <c r="B438" s="236">
        <v>43915.451690752314</v>
      </c>
      <c r="C438" s="2" t="s">
        <v>2200</v>
      </c>
      <c r="D438" s="2" t="s">
        <v>182</v>
      </c>
      <c r="F438" s="2" t="s">
        <v>2198</v>
      </c>
      <c r="G438" s="2" t="s">
        <v>2210</v>
      </c>
      <c r="I438" s="34" t="s">
        <v>3076</v>
      </c>
      <c r="J438" s="237">
        <v>43915</v>
      </c>
      <c r="L438" s="2">
        <v>2</v>
      </c>
      <c r="M438" s="46"/>
    </row>
    <row r="439" spans="1:13" ht="15" hidden="1" customHeight="1">
      <c r="A439" s="15"/>
      <c r="B439" s="231">
        <v>43915.451722048616</v>
      </c>
      <c r="C439" s="123" t="s">
        <v>2200</v>
      </c>
      <c r="D439" s="123" t="s">
        <v>47</v>
      </c>
      <c r="E439" s="125"/>
      <c r="F439" s="123" t="s">
        <v>2198</v>
      </c>
      <c r="G439" s="123" t="s">
        <v>2199</v>
      </c>
      <c r="H439" s="125"/>
      <c r="I439" s="232" t="s">
        <v>3078</v>
      </c>
      <c r="J439" s="233">
        <v>43915</v>
      </c>
      <c r="M439" s="46"/>
    </row>
    <row r="440" spans="1:13" ht="15" hidden="1" customHeight="1">
      <c r="A440" s="15"/>
      <c r="B440" s="236">
        <v>43915.452174849532</v>
      </c>
      <c r="C440" s="2" t="s">
        <v>2200</v>
      </c>
      <c r="D440" s="2" t="s">
        <v>101</v>
      </c>
      <c r="F440" s="2" t="s">
        <v>2198</v>
      </c>
      <c r="G440" s="2" t="s">
        <v>2210</v>
      </c>
      <c r="I440" s="34" t="s">
        <v>3079</v>
      </c>
      <c r="J440" s="237">
        <v>43915</v>
      </c>
      <c r="L440" s="2">
        <v>3</v>
      </c>
      <c r="M440" s="46"/>
    </row>
    <row r="441" spans="1:13" ht="15" hidden="1" customHeight="1">
      <c r="A441" s="15"/>
      <c r="B441" s="236">
        <v>43915.454006747685</v>
      </c>
      <c r="C441" s="2" t="s">
        <v>2200</v>
      </c>
      <c r="D441" s="2" t="s">
        <v>45</v>
      </c>
      <c r="F441" s="2" t="s">
        <v>2198</v>
      </c>
      <c r="G441" s="2" t="s">
        <v>2210</v>
      </c>
      <c r="H441" s="2" t="s">
        <v>3080</v>
      </c>
      <c r="I441" s="34" t="s">
        <v>3081</v>
      </c>
      <c r="J441" s="237">
        <v>43915</v>
      </c>
      <c r="M441" s="46"/>
    </row>
    <row r="442" spans="1:13" ht="15" hidden="1" customHeight="1">
      <c r="A442" s="15"/>
      <c r="B442" s="236">
        <v>43915.458096030095</v>
      </c>
      <c r="C442" s="2" t="s">
        <v>2200</v>
      </c>
      <c r="D442" s="2" t="s">
        <v>45</v>
      </c>
      <c r="F442" s="2" t="s">
        <v>2198</v>
      </c>
      <c r="G442" s="2" t="s">
        <v>2210</v>
      </c>
      <c r="I442" s="34" t="s">
        <v>3082</v>
      </c>
      <c r="J442" s="237">
        <v>43915</v>
      </c>
      <c r="M442" s="31" t="s">
        <v>3084</v>
      </c>
    </row>
    <row r="443" spans="1:13" ht="15" hidden="1" customHeight="1">
      <c r="A443" s="15"/>
      <c r="B443" s="236">
        <v>43915.458906921296</v>
      </c>
      <c r="C443" s="2" t="s">
        <v>2200</v>
      </c>
      <c r="D443" s="2" t="s">
        <v>182</v>
      </c>
      <c r="F443" s="2" t="s">
        <v>2198</v>
      </c>
      <c r="G443" s="2" t="s">
        <v>2210</v>
      </c>
      <c r="I443" s="34" t="s">
        <v>3086</v>
      </c>
      <c r="J443" s="237">
        <v>43915</v>
      </c>
      <c r="M443" s="31" t="s">
        <v>3087</v>
      </c>
    </row>
    <row r="444" spans="1:13" ht="15" hidden="1" customHeight="1">
      <c r="A444" s="15"/>
      <c r="B444" s="236">
        <v>43915.460940520832</v>
      </c>
      <c r="C444" s="2" t="s">
        <v>2200</v>
      </c>
      <c r="D444" s="2" t="s">
        <v>45</v>
      </c>
      <c r="F444" s="2" t="s">
        <v>2198</v>
      </c>
      <c r="G444" s="2" t="s">
        <v>2210</v>
      </c>
      <c r="I444" s="34" t="s">
        <v>3088</v>
      </c>
      <c r="J444" s="237">
        <v>43915</v>
      </c>
      <c r="M444" s="46"/>
    </row>
    <row r="445" spans="1:13" ht="15" hidden="1" customHeight="1">
      <c r="A445" s="15"/>
      <c r="B445" s="236">
        <v>43915.4626746875</v>
      </c>
      <c r="C445" s="2" t="s">
        <v>2200</v>
      </c>
      <c r="D445" s="2" t="s">
        <v>45</v>
      </c>
      <c r="E445" s="2" t="s">
        <v>1129</v>
      </c>
      <c r="F445" s="2" t="s">
        <v>2198</v>
      </c>
      <c r="H445" s="2" t="s">
        <v>3090</v>
      </c>
      <c r="I445" s="2" t="s">
        <v>3091</v>
      </c>
      <c r="J445" s="237">
        <v>43915</v>
      </c>
      <c r="M445" s="46"/>
    </row>
    <row r="446" spans="1:13" ht="15" hidden="1" customHeight="1">
      <c r="A446" s="15"/>
      <c r="B446" s="236">
        <v>43915.462679085649</v>
      </c>
      <c r="C446" s="2" t="s">
        <v>2200</v>
      </c>
      <c r="D446" s="2" t="s">
        <v>182</v>
      </c>
      <c r="F446" s="2" t="s">
        <v>2198</v>
      </c>
      <c r="G446" s="2" t="s">
        <v>2210</v>
      </c>
      <c r="I446" s="34" t="s">
        <v>3075</v>
      </c>
      <c r="J446" s="237">
        <v>43915</v>
      </c>
      <c r="M446" s="31" t="s">
        <v>3095</v>
      </c>
    </row>
    <row r="447" spans="1:13" ht="15" hidden="1" customHeight="1">
      <c r="A447" s="15"/>
      <c r="B447" s="236">
        <v>43915.471225266199</v>
      </c>
      <c r="C447" s="2" t="s">
        <v>9</v>
      </c>
      <c r="D447" s="2" t="s">
        <v>134</v>
      </c>
      <c r="E447" s="2" t="s">
        <v>3096</v>
      </c>
      <c r="F447" s="2" t="s">
        <v>2201</v>
      </c>
      <c r="G447" s="2" t="s">
        <v>2199</v>
      </c>
      <c r="H447" s="2" t="s">
        <v>3097</v>
      </c>
      <c r="I447" s="2" t="s">
        <v>3098</v>
      </c>
      <c r="J447" s="237">
        <v>43915</v>
      </c>
      <c r="K447" s="2">
        <v>70</v>
      </c>
      <c r="M447" s="46"/>
    </row>
    <row r="448" spans="1:13" ht="15" hidden="1" customHeight="1">
      <c r="A448" s="15"/>
      <c r="B448" s="236">
        <v>43915.478396597224</v>
      </c>
      <c r="C448" s="2" t="s">
        <v>2200</v>
      </c>
      <c r="D448" s="2" t="s">
        <v>414</v>
      </c>
      <c r="E448" s="2" t="s">
        <v>3099</v>
      </c>
      <c r="F448" s="2" t="s">
        <v>2201</v>
      </c>
      <c r="G448" s="2" t="s">
        <v>2199</v>
      </c>
      <c r="H448" s="2" t="s">
        <v>3072</v>
      </c>
      <c r="I448" s="34" t="s">
        <v>3051</v>
      </c>
      <c r="J448" s="237">
        <v>43915</v>
      </c>
      <c r="M448" s="31" t="s">
        <v>3101</v>
      </c>
    </row>
    <row r="449" spans="1:13" ht="15" hidden="1" customHeight="1">
      <c r="A449" s="15"/>
      <c r="B449" s="236">
        <v>43915.478611296297</v>
      </c>
      <c r="C449" s="2" t="s">
        <v>2200</v>
      </c>
      <c r="D449" s="2" t="s">
        <v>126</v>
      </c>
      <c r="E449" s="2" t="s">
        <v>3102</v>
      </c>
      <c r="F449" s="2" t="s">
        <v>2208</v>
      </c>
      <c r="G449" s="2" t="s">
        <v>2199</v>
      </c>
      <c r="H449" s="2" t="s">
        <v>1637</v>
      </c>
      <c r="I449" s="34" t="s">
        <v>3103</v>
      </c>
      <c r="J449" s="237">
        <v>43915</v>
      </c>
      <c r="M449" s="46"/>
    </row>
    <row r="450" spans="1:13" ht="15" hidden="1" customHeight="1">
      <c r="A450" s="15"/>
      <c r="B450" s="236">
        <v>43915.48018327546</v>
      </c>
      <c r="C450" s="2" t="s">
        <v>2200</v>
      </c>
      <c r="D450" s="2" t="s">
        <v>224</v>
      </c>
      <c r="E450" s="2" t="s">
        <v>226</v>
      </c>
      <c r="F450" s="2" t="s">
        <v>2208</v>
      </c>
      <c r="G450" s="2" t="s">
        <v>2199</v>
      </c>
      <c r="I450" s="34" t="s">
        <v>3103</v>
      </c>
      <c r="J450" s="237">
        <v>43915</v>
      </c>
      <c r="M450" s="46"/>
    </row>
    <row r="451" spans="1:13" ht="15" hidden="1" customHeight="1">
      <c r="A451" s="15"/>
      <c r="B451" s="236">
        <v>43915.480269386579</v>
      </c>
      <c r="C451" s="2" t="s">
        <v>2200</v>
      </c>
      <c r="D451" s="2" t="s">
        <v>414</v>
      </c>
      <c r="E451" s="2" t="s">
        <v>3104</v>
      </c>
      <c r="F451" s="2" t="s">
        <v>2208</v>
      </c>
      <c r="G451" s="2" t="s">
        <v>2199</v>
      </c>
      <c r="H451" s="2" t="s">
        <v>3105</v>
      </c>
      <c r="I451" s="34" t="s">
        <v>3106</v>
      </c>
      <c r="J451" s="237">
        <v>43915</v>
      </c>
      <c r="M451" s="46"/>
    </row>
    <row r="452" spans="1:13" ht="15" hidden="1" customHeight="1">
      <c r="A452" s="15"/>
      <c r="B452" s="236">
        <v>43915.481429884254</v>
      </c>
      <c r="C452" s="2" t="s">
        <v>2197</v>
      </c>
      <c r="D452" s="2" t="s">
        <v>45</v>
      </c>
      <c r="E452" s="2" t="s">
        <v>119</v>
      </c>
      <c r="F452" s="2" t="s">
        <v>2198</v>
      </c>
      <c r="G452" s="2" t="s">
        <v>2199</v>
      </c>
      <c r="I452" s="2" t="s">
        <v>2590</v>
      </c>
      <c r="J452" s="237">
        <v>43915</v>
      </c>
      <c r="M452" s="46"/>
    </row>
    <row r="453" spans="1:13" ht="15" hidden="1" customHeight="1">
      <c r="A453" s="15"/>
      <c r="B453" s="236">
        <v>43915.482819131939</v>
      </c>
      <c r="C453" s="2" t="s">
        <v>2197</v>
      </c>
      <c r="D453" s="2" t="s">
        <v>236</v>
      </c>
      <c r="E453" s="2" t="s">
        <v>365</v>
      </c>
      <c r="F453" s="2" t="s">
        <v>2208</v>
      </c>
      <c r="G453" s="2" t="s">
        <v>2199</v>
      </c>
      <c r="H453" s="2" t="s">
        <v>2619</v>
      </c>
      <c r="I453" s="2" t="s">
        <v>3107</v>
      </c>
      <c r="J453" s="237">
        <v>43913</v>
      </c>
      <c r="K453" s="2">
        <v>25</v>
      </c>
      <c r="M453" s="46"/>
    </row>
    <row r="454" spans="1:13" ht="15" hidden="1" customHeight="1">
      <c r="A454" s="15"/>
      <c r="B454" s="236">
        <v>43915.483070104165</v>
      </c>
      <c r="C454" s="2" t="s">
        <v>2200</v>
      </c>
      <c r="D454" s="2" t="s">
        <v>414</v>
      </c>
      <c r="E454" s="2" t="s">
        <v>1887</v>
      </c>
      <c r="F454" s="2" t="s">
        <v>2208</v>
      </c>
      <c r="G454" s="2" t="s">
        <v>2199</v>
      </c>
      <c r="H454" s="2" t="s">
        <v>3108</v>
      </c>
      <c r="I454" s="34" t="s">
        <v>1065</v>
      </c>
      <c r="J454" s="237">
        <v>43915</v>
      </c>
      <c r="K454" s="2">
        <v>50</v>
      </c>
      <c r="M454" s="46"/>
    </row>
    <row r="455" spans="1:13" ht="15" hidden="1" customHeight="1">
      <c r="A455" s="15"/>
      <c r="B455" s="236">
        <v>43915.484540520833</v>
      </c>
      <c r="C455" s="2" t="s">
        <v>2197</v>
      </c>
      <c r="D455" s="2" t="s">
        <v>45</v>
      </c>
      <c r="E455" s="2" t="s">
        <v>119</v>
      </c>
      <c r="F455" s="2" t="s">
        <v>2208</v>
      </c>
      <c r="G455" s="2" t="s">
        <v>2199</v>
      </c>
      <c r="H455" s="2" t="s">
        <v>3109</v>
      </c>
      <c r="I455" s="2" t="s">
        <v>3110</v>
      </c>
      <c r="J455" s="237">
        <v>43915</v>
      </c>
      <c r="L455" s="2">
        <v>44</v>
      </c>
      <c r="M455" s="46"/>
    </row>
    <row r="456" spans="1:13" ht="15" hidden="1" customHeight="1">
      <c r="A456" s="15"/>
      <c r="B456" s="236">
        <v>43915.485719525459</v>
      </c>
      <c r="C456" s="2" t="s">
        <v>2197</v>
      </c>
      <c r="D456" s="2" t="s">
        <v>45</v>
      </c>
      <c r="E456" s="2" t="s">
        <v>119</v>
      </c>
      <c r="F456" s="2" t="s">
        <v>2201</v>
      </c>
      <c r="G456" s="2" t="s">
        <v>2199</v>
      </c>
      <c r="H456" s="2" t="s">
        <v>3109</v>
      </c>
      <c r="I456" s="2" t="s">
        <v>3110</v>
      </c>
      <c r="J456" s="237">
        <v>43915</v>
      </c>
      <c r="L456" s="2">
        <v>45</v>
      </c>
      <c r="M456" s="31" t="s">
        <v>3111</v>
      </c>
    </row>
    <row r="457" spans="1:13" ht="15" hidden="1" customHeight="1">
      <c r="A457" s="15"/>
      <c r="B457" s="236">
        <v>43915.484605995371</v>
      </c>
      <c r="C457" s="2" t="s">
        <v>2197</v>
      </c>
      <c r="D457" s="2" t="s">
        <v>45</v>
      </c>
      <c r="E457" s="2" t="s">
        <v>119</v>
      </c>
      <c r="F457" s="2" t="s">
        <v>2208</v>
      </c>
      <c r="G457" s="2" t="s">
        <v>2199</v>
      </c>
      <c r="H457" s="2" t="s">
        <v>3109</v>
      </c>
      <c r="I457" s="2" t="s">
        <v>3110</v>
      </c>
      <c r="J457" s="237">
        <v>43915</v>
      </c>
      <c r="L457" s="2">
        <v>44</v>
      </c>
      <c r="M457" s="46"/>
    </row>
    <row r="458" spans="1:13" ht="15" hidden="1" customHeight="1">
      <c r="A458" s="15"/>
      <c r="B458" s="236">
        <v>43915.485767453705</v>
      </c>
      <c r="C458" s="2" t="s">
        <v>2197</v>
      </c>
      <c r="D458" s="2" t="s">
        <v>45</v>
      </c>
      <c r="E458" s="2" t="s">
        <v>119</v>
      </c>
      <c r="F458" s="2" t="s">
        <v>2201</v>
      </c>
      <c r="G458" s="2" t="s">
        <v>2199</v>
      </c>
      <c r="H458" s="2" t="s">
        <v>3109</v>
      </c>
      <c r="I458" s="2" t="s">
        <v>3110</v>
      </c>
      <c r="J458" s="237">
        <v>43915</v>
      </c>
      <c r="L458" s="2">
        <v>45</v>
      </c>
      <c r="M458" s="31" t="s">
        <v>3111</v>
      </c>
    </row>
    <row r="459" spans="1:13" ht="15" hidden="1" customHeight="1">
      <c r="A459" s="15"/>
      <c r="B459" s="236">
        <v>43915.500951631941</v>
      </c>
      <c r="C459" s="2" t="s">
        <v>9</v>
      </c>
      <c r="D459" s="2" t="s">
        <v>158</v>
      </c>
      <c r="F459" s="2" t="s">
        <v>2198</v>
      </c>
      <c r="H459" s="2" t="s">
        <v>3112</v>
      </c>
      <c r="I459" s="34" t="s">
        <v>3028</v>
      </c>
      <c r="J459" s="237">
        <v>43915</v>
      </c>
      <c r="M459" s="31" t="s">
        <v>3113</v>
      </c>
    </row>
    <row r="460" spans="1:13" ht="15" hidden="1" customHeight="1">
      <c r="A460" s="15"/>
      <c r="B460" s="236">
        <v>43915.503130821759</v>
      </c>
      <c r="C460" s="2" t="s">
        <v>2197</v>
      </c>
      <c r="D460" s="2" t="s">
        <v>45</v>
      </c>
      <c r="E460" s="2" t="s">
        <v>119</v>
      </c>
      <c r="F460" s="2" t="s">
        <v>3114</v>
      </c>
      <c r="G460" s="2" t="s">
        <v>2210</v>
      </c>
      <c r="H460" s="2" t="s">
        <v>3115</v>
      </c>
      <c r="I460" s="34" t="s">
        <v>3116</v>
      </c>
      <c r="J460" s="237">
        <v>43915</v>
      </c>
      <c r="M460" s="46"/>
    </row>
    <row r="461" spans="1:13" ht="15" hidden="1" customHeight="1">
      <c r="A461" s="15"/>
      <c r="B461" s="236">
        <v>43915.508000405098</v>
      </c>
      <c r="C461" s="2" t="s">
        <v>2200</v>
      </c>
      <c r="D461" s="2" t="s">
        <v>109</v>
      </c>
      <c r="F461" s="2" t="s">
        <v>2198</v>
      </c>
      <c r="G461" s="2" t="s">
        <v>2210</v>
      </c>
      <c r="I461" s="2" t="s">
        <v>3119</v>
      </c>
      <c r="J461" s="237">
        <v>43915</v>
      </c>
      <c r="M461" s="31" t="s">
        <v>3119</v>
      </c>
    </row>
    <row r="462" spans="1:13" ht="15" hidden="1" customHeight="1">
      <c r="A462" s="15"/>
      <c r="B462" s="236">
        <v>43915.50847508102</v>
      </c>
      <c r="C462" s="2" t="s">
        <v>2200</v>
      </c>
      <c r="D462" s="2" t="s">
        <v>109</v>
      </c>
      <c r="F462" s="2" t="s">
        <v>2198</v>
      </c>
      <c r="G462" s="2" t="s">
        <v>2210</v>
      </c>
      <c r="I462" s="2" t="s">
        <v>3119</v>
      </c>
      <c r="J462" s="237">
        <v>43915</v>
      </c>
      <c r="M462" s="31" t="s">
        <v>3119</v>
      </c>
    </row>
    <row r="463" spans="1:13" ht="15" hidden="1" customHeight="1">
      <c r="A463" s="15"/>
      <c r="B463" s="236">
        <v>43915.508846921293</v>
      </c>
      <c r="C463" s="2" t="s">
        <v>2200</v>
      </c>
      <c r="D463" s="2" t="s">
        <v>109</v>
      </c>
      <c r="F463" s="2" t="s">
        <v>2198</v>
      </c>
      <c r="G463" s="2" t="s">
        <v>2210</v>
      </c>
      <c r="I463" s="2" t="s">
        <v>3119</v>
      </c>
      <c r="J463" s="237">
        <v>43915</v>
      </c>
      <c r="M463" s="31" t="s">
        <v>3119</v>
      </c>
    </row>
    <row r="464" spans="1:13" ht="15" hidden="1" customHeight="1">
      <c r="A464" s="15"/>
      <c r="B464" s="236">
        <v>43915.509198680556</v>
      </c>
      <c r="C464" s="2" t="s">
        <v>2200</v>
      </c>
      <c r="D464" s="2" t="s">
        <v>109</v>
      </c>
      <c r="F464" s="2" t="s">
        <v>2198</v>
      </c>
      <c r="G464" s="2" t="s">
        <v>2210</v>
      </c>
      <c r="I464" s="2" t="s">
        <v>3119</v>
      </c>
      <c r="J464" s="237">
        <v>43915</v>
      </c>
      <c r="M464" s="31" t="s">
        <v>3119</v>
      </c>
    </row>
    <row r="465" spans="1:18" ht="15" hidden="1" customHeight="1">
      <c r="A465" s="15"/>
      <c r="B465" s="236">
        <v>43915.510689490737</v>
      </c>
      <c r="C465" s="2" t="s">
        <v>2197</v>
      </c>
      <c r="D465" s="2" t="s">
        <v>207</v>
      </c>
      <c r="E465" s="2" t="s">
        <v>206</v>
      </c>
      <c r="F465" s="2" t="s">
        <v>2198</v>
      </c>
      <c r="G465" s="2" t="s">
        <v>2199</v>
      </c>
      <c r="H465" s="2" t="s">
        <v>3120</v>
      </c>
      <c r="I465" s="2" t="s">
        <v>3121</v>
      </c>
      <c r="J465" s="237">
        <v>43915</v>
      </c>
      <c r="L465" s="2">
        <v>114</v>
      </c>
      <c r="M465" s="46"/>
    </row>
    <row r="466" spans="1:18" ht="15" hidden="1" customHeight="1">
      <c r="A466" s="15"/>
      <c r="B466" s="236">
        <v>43915.512007372687</v>
      </c>
      <c r="C466" s="2" t="s">
        <v>2200</v>
      </c>
      <c r="D466" s="2" t="s">
        <v>182</v>
      </c>
      <c r="F466" s="2" t="s">
        <v>2208</v>
      </c>
      <c r="G466" s="2" t="s">
        <v>2199</v>
      </c>
      <c r="I466" s="2" t="s">
        <v>2953</v>
      </c>
      <c r="J466" s="237">
        <v>43900</v>
      </c>
      <c r="M466" s="31" t="s">
        <v>3122</v>
      </c>
    </row>
    <row r="467" spans="1:18" ht="15" hidden="1" customHeight="1">
      <c r="A467" s="15"/>
      <c r="B467" s="236">
        <v>43915.51522695602</v>
      </c>
      <c r="C467" s="2" t="s">
        <v>2197</v>
      </c>
      <c r="D467" s="2" t="s">
        <v>45</v>
      </c>
      <c r="E467" s="2" t="s">
        <v>119</v>
      </c>
      <c r="F467" s="2" t="s">
        <v>2208</v>
      </c>
      <c r="G467" s="2" t="s">
        <v>2199</v>
      </c>
      <c r="I467" s="34" t="s">
        <v>3123</v>
      </c>
      <c r="J467" s="237">
        <v>43915</v>
      </c>
      <c r="L467" s="2">
        <v>44</v>
      </c>
      <c r="M467" s="46"/>
    </row>
    <row r="468" spans="1:18" ht="15" hidden="1" customHeight="1">
      <c r="A468" s="15"/>
      <c r="B468" s="236">
        <v>43915.515909374997</v>
      </c>
      <c r="C468" s="2" t="s">
        <v>2197</v>
      </c>
      <c r="D468" s="2" t="s">
        <v>45</v>
      </c>
      <c r="E468" s="2" t="s">
        <v>119</v>
      </c>
      <c r="F468" s="2" t="s">
        <v>2201</v>
      </c>
      <c r="G468" s="2" t="s">
        <v>2199</v>
      </c>
      <c r="I468" s="34" t="s">
        <v>3123</v>
      </c>
      <c r="J468" s="237">
        <v>43915</v>
      </c>
      <c r="L468" s="2">
        <v>45</v>
      </c>
      <c r="M468" s="46"/>
    </row>
    <row r="469" spans="1:18" ht="15" hidden="1" customHeight="1">
      <c r="A469" s="15"/>
      <c r="B469" s="236">
        <v>43915.518963182869</v>
      </c>
      <c r="C469" s="2" t="s">
        <v>2200</v>
      </c>
      <c r="D469" s="2" t="s">
        <v>109</v>
      </c>
      <c r="F469" s="2" t="s">
        <v>2198</v>
      </c>
      <c r="G469" s="2" t="s">
        <v>2210</v>
      </c>
      <c r="I469" s="34" t="s">
        <v>3126</v>
      </c>
      <c r="J469" s="237">
        <v>43915</v>
      </c>
      <c r="L469" s="2">
        <v>4</v>
      </c>
      <c r="M469" s="46"/>
    </row>
    <row r="470" spans="1:18" ht="15" hidden="1" customHeight="1">
      <c r="A470" s="15"/>
      <c r="B470" s="236">
        <v>43915.521598402775</v>
      </c>
      <c r="C470" s="2" t="s">
        <v>2200</v>
      </c>
      <c r="D470" s="2" t="s">
        <v>109</v>
      </c>
      <c r="E470" s="2" t="s">
        <v>1096</v>
      </c>
      <c r="F470" s="2" t="s">
        <v>2198</v>
      </c>
      <c r="G470" s="2" t="s">
        <v>2199</v>
      </c>
      <c r="I470" s="2" t="s">
        <v>2383</v>
      </c>
      <c r="J470" s="237">
        <v>43915</v>
      </c>
      <c r="M470" s="31" t="s">
        <v>3128</v>
      </c>
    </row>
    <row r="471" spans="1:18" ht="15" hidden="1" customHeight="1">
      <c r="A471" s="15"/>
      <c r="B471" s="231">
        <v>43915.524011365742</v>
      </c>
      <c r="C471" s="123" t="s">
        <v>2200</v>
      </c>
      <c r="D471" s="123" t="s">
        <v>47</v>
      </c>
      <c r="E471" s="123" t="s">
        <v>47</v>
      </c>
      <c r="F471" s="123" t="s">
        <v>2208</v>
      </c>
      <c r="G471" s="125"/>
      <c r="H471" s="125"/>
      <c r="I471" s="123" t="s">
        <v>3129</v>
      </c>
      <c r="J471" s="233">
        <v>43915</v>
      </c>
      <c r="M471" s="31" t="s">
        <v>3130</v>
      </c>
    </row>
    <row r="472" spans="1:18" ht="15" hidden="1" customHeight="1">
      <c r="A472" s="15"/>
      <c r="B472" s="236">
        <v>43915.526155613421</v>
      </c>
      <c r="C472" s="2" t="s">
        <v>2200</v>
      </c>
      <c r="D472" s="2" t="s">
        <v>236</v>
      </c>
      <c r="F472" s="2" t="s">
        <v>2198</v>
      </c>
      <c r="G472" s="2" t="s">
        <v>2210</v>
      </c>
      <c r="I472" s="34" t="s">
        <v>1065</v>
      </c>
      <c r="J472" s="237">
        <v>43915</v>
      </c>
      <c r="L472" s="2">
        <v>9</v>
      </c>
      <c r="M472" s="46"/>
    </row>
    <row r="473" spans="1:18" ht="15" hidden="1" customHeight="1">
      <c r="A473" s="15"/>
      <c r="B473" s="236">
        <v>43915.526625023151</v>
      </c>
      <c r="C473" s="2" t="s">
        <v>2200</v>
      </c>
      <c r="D473" s="2" t="s">
        <v>207</v>
      </c>
      <c r="E473" s="2" t="s">
        <v>853</v>
      </c>
      <c r="F473" s="2" t="s">
        <v>2208</v>
      </c>
      <c r="G473" s="2" t="s">
        <v>2199</v>
      </c>
      <c r="H473" s="2" t="s">
        <v>3131</v>
      </c>
      <c r="I473" s="2" t="s">
        <v>3132</v>
      </c>
      <c r="J473" s="237">
        <v>43915</v>
      </c>
      <c r="M473" s="46"/>
    </row>
    <row r="474" spans="1:18" ht="15" hidden="1" customHeight="1">
      <c r="A474" s="15"/>
      <c r="B474" s="236">
        <v>43915.526793657409</v>
      </c>
      <c r="C474" s="2" t="s">
        <v>2197</v>
      </c>
      <c r="D474" s="2" t="s">
        <v>276</v>
      </c>
      <c r="F474" s="2" t="s">
        <v>2208</v>
      </c>
      <c r="G474" s="2" t="s">
        <v>2199</v>
      </c>
      <c r="H474" s="2" t="s">
        <v>3133</v>
      </c>
      <c r="I474" s="2" t="s">
        <v>3134</v>
      </c>
      <c r="J474" s="237">
        <v>43915</v>
      </c>
      <c r="M474" s="46"/>
    </row>
    <row r="475" spans="1:18" ht="15" hidden="1" customHeight="1">
      <c r="A475" s="15"/>
      <c r="B475" s="236">
        <v>43915.532844467598</v>
      </c>
      <c r="C475" s="2" t="s">
        <v>2200</v>
      </c>
      <c r="D475" s="2" t="s">
        <v>109</v>
      </c>
      <c r="F475" s="2" t="s">
        <v>2198</v>
      </c>
      <c r="G475" s="2" t="s">
        <v>2210</v>
      </c>
      <c r="I475" s="34" t="s">
        <v>3136</v>
      </c>
      <c r="J475" s="237">
        <v>43915</v>
      </c>
      <c r="M475" s="31" t="s">
        <v>3137</v>
      </c>
    </row>
    <row r="476" spans="1:18" ht="15" hidden="1" customHeight="1">
      <c r="A476" s="15"/>
      <c r="B476" s="236">
        <v>43915.534243298607</v>
      </c>
      <c r="C476" s="2" t="s">
        <v>2197</v>
      </c>
      <c r="D476" s="2" t="s">
        <v>45</v>
      </c>
      <c r="E476" s="2" t="s">
        <v>43</v>
      </c>
      <c r="F476" s="2" t="s">
        <v>2198</v>
      </c>
      <c r="G476" s="2" t="s">
        <v>2199</v>
      </c>
      <c r="I476" s="2" t="s">
        <v>3138</v>
      </c>
      <c r="J476" s="237">
        <v>43914</v>
      </c>
      <c r="L476" s="2">
        <v>13</v>
      </c>
      <c r="M476" s="31" t="s">
        <v>3139</v>
      </c>
    </row>
    <row r="477" spans="1:18" ht="15" hidden="1" customHeight="1">
      <c r="A477" s="15"/>
      <c r="B477" s="236">
        <v>43915.536892430551</v>
      </c>
      <c r="C477" s="2" t="s">
        <v>2200</v>
      </c>
      <c r="D477" s="2" t="s">
        <v>134</v>
      </c>
      <c r="E477" s="2" t="s">
        <v>3140</v>
      </c>
      <c r="F477" s="2" t="s">
        <v>2208</v>
      </c>
      <c r="G477" s="2" t="s">
        <v>2199</v>
      </c>
      <c r="I477" s="2" t="s">
        <v>3141</v>
      </c>
      <c r="J477" s="237">
        <v>43915</v>
      </c>
      <c r="K477" s="2">
        <v>50</v>
      </c>
      <c r="M477" s="46"/>
    </row>
    <row r="478" spans="1:18" ht="15" hidden="1" customHeight="1">
      <c r="A478" s="229"/>
      <c r="B478" s="226">
        <v>43915.537301168981</v>
      </c>
      <c r="C478" s="227" t="s">
        <v>2200</v>
      </c>
      <c r="D478" s="227" t="s">
        <v>268</v>
      </c>
      <c r="E478" s="227" t="s">
        <v>658</v>
      </c>
      <c r="F478" s="227" t="s">
        <v>3142</v>
      </c>
      <c r="G478" s="227" t="s">
        <v>2199</v>
      </c>
      <c r="H478" s="227" t="s">
        <v>3143</v>
      </c>
      <c r="I478" s="251" t="s">
        <v>3144</v>
      </c>
      <c r="J478" s="228">
        <v>43915</v>
      </c>
      <c r="K478" s="229"/>
      <c r="L478" s="229"/>
      <c r="M478" s="230"/>
      <c r="N478" s="229"/>
      <c r="O478" s="229"/>
      <c r="P478" s="229"/>
      <c r="Q478" s="229"/>
      <c r="R478" s="229"/>
    </row>
    <row r="479" spans="1:18" ht="15" hidden="1" customHeight="1">
      <c r="A479" s="15"/>
      <c r="B479" s="236">
        <v>43915.539954594904</v>
      </c>
      <c r="C479" s="2" t="s">
        <v>2200</v>
      </c>
      <c r="D479" s="2" t="s">
        <v>414</v>
      </c>
      <c r="E479" s="2" t="s">
        <v>1887</v>
      </c>
      <c r="F479" s="2" t="s">
        <v>2208</v>
      </c>
      <c r="G479" s="2" t="s">
        <v>2199</v>
      </c>
      <c r="H479" s="2" t="s">
        <v>3145</v>
      </c>
      <c r="I479" s="34" t="s">
        <v>3146</v>
      </c>
      <c r="J479" s="237">
        <v>43915</v>
      </c>
      <c r="K479" s="2">
        <v>50</v>
      </c>
      <c r="M479" s="46"/>
    </row>
    <row r="480" spans="1:18" ht="15" hidden="1" customHeight="1">
      <c r="A480" s="15"/>
      <c r="B480" s="236">
        <v>43915.54231344907</v>
      </c>
      <c r="C480" s="2" t="s">
        <v>2200</v>
      </c>
      <c r="D480" s="2" t="s">
        <v>109</v>
      </c>
      <c r="E480" s="2" t="s">
        <v>1096</v>
      </c>
      <c r="F480" s="2" t="s">
        <v>2208</v>
      </c>
      <c r="G480" s="2" t="s">
        <v>2199</v>
      </c>
      <c r="H480" s="2" t="s">
        <v>3147</v>
      </c>
      <c r="I480" s="34" t="s">
        <v>3051</v>
      </c>
      <c r="J480" s="237">
        <v>43915</v>
      </c>
      <c r="M480" s="46"/>
    </row>
    <row r="481" spans="1:13" ht="15" hidden="1" customHeight="1">
      <c r="A481" s="15"/>
      <c r="B481" s="236">
        <v>43915.545427500001</v>
      </c>
      <c r="C481" s="2" t="s">
        <v>2197</v>
      </c>
      <c r="D481" s="2" t="s">
        <v>45</v>
      </c>
      <c r="E481" s="2" t="s">
        <v>119</v>
      </c>
      <c r="F481" s="2" t="s">
        <v>2271</v>
      </c>
      <c r="G481" s="2" t="s">
        <v>2199</v>
      </c>
      <c r="H481" s="2" t="s">
        <v>3148</v>
      </c>
      <c r="I481" s="34" t="s">
        <v>3149</v>
      </c>
      <c r="J481" s="237">
        <v>43915</v>
      </c>
      <c r="M481" s="46"/>
    </row>
    <row r="482" spans="1:13" ht="15" hidden="1" customHeight="1">
      <c r="A482" s="15"/>
      <c r="B482" s="236">
        <v>43915.555241423615</v>
      </c>
      <c r="C482" s="2" t="s">
        <v>2200</v>
      </c>
      <c r="D482" s="2" t="s">
        <v>109</v>
      </c>
      <c r="F482" s="2" t="s">
        <v>2198</v>
      </c>
      <c r="G482" s="2" t="s">
        <v>2210</v>
      </c>
      <c r="H482" s="2" t="s">
        <v>3150</v>
      </c>
      <c r="I482" s="34" t="s">
        <v>3126</v>
      </c>
      <c r="J482" s="237">
        <v>43915</v>
      </c>
      <c r="M482" s="46"/>
    </row>
    <row r="483" spans="1:13" ht="15" hidden="1" customHeight="1">
      <c r="A483" s="15"/>
      <c r="B483" s="236">
        <v>43915.559090613431</v>
      </c>
      <c r="C483" s="2" t="s">
        <v>2200</v>
      </c>
      <c r="D483" s="2" t="s">
        <v>233</v>
      </c>
      <c r="E483" s="2" t="s">
        <v>384</v>
      </c>
      <c r="F483" s="2" t="s">
        <v>2201</v>
      </c>
      <c r="G483" s="2" t="s">
        <v>2199</v>
      </c>
      <c r="I483" s="34" t="s">
        <v>3151</v>
      </c>
      <c r="J483" s="237">
        <v>43915</v>
      </c>
      <c r="K483" s="2">
        <v>55</v>
      </c>
      <c r="M483" s="46"/>
    </row>
    <row r="484" spans="1:13" ht="15" hidden="1" customHeight="1">
      <c r="A484" s="15"/>
      <c r="B484" s="236">
        <v>43915.560196759259</v>
      </c>
      <c r="C484" s="2" t="s">
        <v>2200</v>
      </c>
      <c r="D484" s="2" t="s">
        <v>109</v>
      </c>
      <c r="E484" s="2" t="s">
        <v>3152</v>
      </c>
      <c r="F484" s="2" t="s">
        <v>2198</v>
      </c>
      <c r="G484" s="2" t="s">
        <v>2199</v>
      </c>
      <c r="H484" s="2" t="s">
        <v>3153</v>
      </c>
      <c r="I484" s="2" t="s">
        <v>3154</v>
      </c>
      <c r="J484" s="237">
        <v>43915</v>
      </c>
      <c r="M484" s="31">
        <v>3</v>
      </c>
    </row>
    <row r="485" spans="1:13" ht="15" hidden="1" customHeight="1">
      <c r="A485" s="15"/>
      <c r="B485" s="236">
        <v>43915.560230798612</v>
      </c>
      <c r="C485" s="2" t="s">
        <v>2200</v>
      </c>
      <c r="D485" s="2" t="s">
        <v>414</v>
      </c>
      <c r="F485" s="2" t="s">
        <v>2208</v>
      </c>
      <c r="G485" s="2" t="s">
        <v>2199</v>
      </c>
      <c r="H485" s="2" t="s">
        <v>3155</v>
      </c>
      <c r="I485" s="34" t="s">
        <v>3156</v>
      </c>
      <c r="J485" s="237">
        <v>43915</v>
      </c>
      <c r="M485" s="46"/>
    </row>
    <row r="486" spans="1:13" ht="15" hidden="1" customHeight="1">
      <c r="A486" s="15"/>
      <c r="B486" s="236">
        <v>43915.567432905096</v>
      </c>
      <c r="C486" s="2" t="s">
        <v>2200</v>
      </c>
      <c r="D486" s="2" t="s">
        <v>134</v>
      </c>
      <c r="E486" s="2" t="s">
        <v>1910</v>
      </c>
      <c r="F486" s="2" t="s">
        <v>2208</v>
      </c>
      <c r="G486" s="2" t="s">
        <v>2199</v>
      </c>
      <c r="H486" s="2" t="s">
        <v>3157</v>
      </c>
      <c r="I486" s="34" t="s">
        <v>3158</v>
      </c>
      <c r="J486" s="237">
        <v>43915</v>
      </c>
      <c r="K486" s="2">
        <v>34</v>
      </c>
      <c r="M486" s="31" t="s">
        <v>3159</v>
      </c>
    </row>
    <row r="487" spans="1:13" ht="15" hidden="1" customHeight="1">
      <c r="A487" s="15"/>
      <c r="B487" s="236">
        <v>43915.571523715276</v>
      </c>
      <c r="C487" s="2" t="s">
        <v>2200</v>
      </c>
      <c r="D487" s="2" t="s">
        <v>158</v>
      </c>
      <c r="E487" s="2" t="s">
        <v>827</v>
      </c>
      <c r="F487" s="2" t="s">
        <v>2271</v>
      </c>
      <c r="G487" s="2" t="s">
        <v>2199</v>
      </c>
      <c r="I487" s="2" t="s">
        <v>3160</v>
      </c>
      <c r="J487" s="237">
        <v>43915</v>
      </c>
      <c r="K487" s="2">
        <v>29</v>
      </c>
      <c r="M487" s="46"/>
    </row>
    <row r="488" spans="1:13" ht="15" hidden="1" customHeight="1">
      <c r="A488" s="15"/>
      <c r="B488" s="236">
        <v>43915.572553935184</v>
      </c>
      <c r="C488" s="2" t="s">
        <v>2197</v>
      </c>
      <c r="D488" s="2" t="s">
        <v>117</v>
      </c>
      <c r="E488" s="2" t="s">
        <v>116</v>
      </c>
      <c r="F488" s="2" t="s">
        <v>3161</v>
      </c>
      <c r="G488" s="2" t="s">
        <v>2215</v>
      </c>
      <c r="H488" s="2" t="s">
        <v>3162</v>
      </c>
      <c r="I488" s="34" t="s">
        <v>3163</v>
      </c>
      <c r="J488" s="237">
        <v>43914</v>
      </c>
      <c r="M488" s="31" t="s">
        <v>3164</v>
      </c>
    </row>
    <row r="489" spans="1:13" ht="15" hidden="1" customHeight="1">
      <c r="A489" s="15"/>
      <c r="B489" s="236">
        <v>43915.572618796301</v>
      </c>
      <c r="C489" s="2" t="s">
        <v>2200</v>
      </c>
      <c r="D489" s="2" t="s">
        <v>224</v>
      </c>
      <c r="E489" s="2" t="s">
        <v>1242</v>
      </c>
      <c r="F489" s="2" t="s">
        <v>2201</v>
      </c>
      <c r="G489" s="2" t="s">
        <v>2199</v>
      </c>
      <c r="I489" s="34" t="s">
        <v>3103</v>
      </c>
      <c r="J489" s="237">
        <v>43915</v>
      </c>
      <c r="M489" s="46"/>
    </row>
    <row r="490" spans="1:13" ht="15" hidden="1" customHeight="1">
      <c r="A490" s="15"/>
      <c r="B490" s="236">
        <v>43915.573375474538</v>
      </c>
      <c r="C490" s="2" t="s">
        <v>2200</v>
      </c>
      <c r="D490" s="2" t="s">
        <v>224</v>
      </c>
      <c r="E490" s="2" t="s">
        <v>223</v>
      </c>
      <c r="F490" s="2" t="s">
        <v>2201</v>
      </c>
      <c r="G490" s="2" t="s">
        <v>2199</v>
      </c>
      <c r="H490" s="2" t="s">
        <v>3165</v>
      </c>
      <c r="I490" s="2" t="s">
        <v>3166</v>
      </c>
      <c r="J490" s="237">
        <v>43915</v>
      </c>
      <c r="K490" s="2">
        <v>50</v>
      </c>
      <c r="L490" s="2">
        <v>573</v>
      </c>
      <c r="M490" s="31" t="s">
        <v>3167</v>
      </c>
    </row>
    <row r="491" spans="1:13" ht="15" hidden="1" customHeight="1">
      <c r="A491" s="15"/>
      <c r="B491" s="236">
        <v>43915.57406407407</v>
      </c>
      <c r="C491" s="2" t="s">
        <v>2197</v>
      </c>
      <c r="D491" s="2" t="s">
        <v>45</v>
      </c>
      <c r="E491" s="2" t="s">
        <v>3168</v>
      </c>
      <c r="F491" s="2" t="s">
        <v>2271</v>
      </c>
      <c r="G491" s="2" t="s">
        <v>2199</v>
      </c>
      <c r="H491" s="2" t="s">
        <v>3169</v>
      </c>
      <c r="I491" s="34" t="s">
        <v>3170</v>
      </c>
      <c r="J491" s="237">
        <v>43915</v>
      </c>
      <c r="L491" s="2">
        <v>19</v>
      </c>
      <c r="M491" s="46"/>
    </row>
    <row r="492" spans="1:13" ht="15" hidden="1" customHeight="1">
      <c r="A492" s="15"/>
      <c r="B492" s="236">
        <v>43915.574268391203</v>
      </c>
      <c r="C492" s="2" t="s">
        <v>2200</v>
      </c>
      <c r="D492" s="2" t="s">
        <v>224</v>
      </c>
      <c r="E492" s="2" t="s">
        <v>223</v>
      </c>
      <c r="F492" s="2" t="s">
        <v>2208</v>
      </c>
      <c r="G492" s="2" t="s">
        <v>2199</v>
      </c>
      <c r="I492" s="2" t="s">
        <v>3171</v>
      </c>
      <c r="J492" s="237">
        <v>43915</v>
      </c>
      <c r="K492" s="2">
        <v>49</v>
      </c>
      <c r="L492" s="2">
        <v>574</v>
      </c>
      <c r="M492" s="46"/>
    </row>
    <row r="493" spans="1:13" ht="15" hidden="1" customHeight="1">
      <c r="A493" s="15"/>
      <c r="B493" s="236">
        <v>43915.575212291667</v>
      </c>
      <c r="C493" s="2" t="s">
        <v>2200</v>
      </c>
      <c r="D493" s="2" t="s">
        <v>224</v>
      </c>
      <c r="E493" s="2" t="s">
        <v>223</v>
      </c>
      <c r="F493" s="2" t="s">
        <v>2208</v>
      </c>
      <c r="G493" s="2" t="s">
        <v>2199</v>
      </c>
      <c r="H493" s="2" t="s">
        <v>3172</v>
      </c>
      <c r="I493" s="2" t="s">
        <v>3173</v>
      </c>
      <c r="J493" s="237">
        <v>43915</v>
      </c>
      <c r="K493" s="2">
        <v>66</v>
      </c>
      <c r="L493" s="2">
        <v>575</v>
      </c>
      <c r="M493" s="46"/>
    </row>
    <row r="494" spans="1:13" ht="15" hidden="1" customHeight="1">
      <c r="A494" s="15"/>
      <c r="B494" s="236">
        <v>43915.575703726849</v>
      </c>
      <c r="C494" s="2" t="s">
        <v>2197</v>
      </c>
      <c r="D494" s="2" t="s">
        <v>45</v>
      </c>
      <c r="F494" s="2" t="s">
        <v>2198</v>
      </c>
      <c r="G494" s="2" t="s">
        <v>2199</v>
      </c>
      <c r="I494" s="2" t="s">
        <v>3174</v>
      </c>
      <c r="J494" s="237">
        <v>43915</v>
      </c>
      <c r="L494" s="2">
        <v>17</v>
      </c>
      <c r="M494" s="31" t="s">
        <v>3175</v>
      </c>
    </row>
    <row r="495" spans="1:13" ht="15" hidden="1" customHeight="1">
      <c r="A495" s="15"/>
      <c r="B495" s="236">
        <v>43915.575900173615</v>
      </c>
      <c r="C495" s="2" t="s">
        <v>2200</v>
      </c>
      <c r="D495" s="2" t="s">
        <v>224</v>
      </c>
      <c r="E495" s="2" t="s">
        <v>223</v>
      </c>
      <c r="F495" s="2" t="s">
        <v>2208</v>
      </c>
      <c r="G495" s="2" t="s">
        <v>2199</v>
      </c>
      <c r="I495" s="2" t="s">
        <v>3171</v>
      </c>
      <c r="J495" s="237">
        <v>43915</v>
      </c>
      <c r="K495" s="2">
        <v>68</v>
      </c>
      <c r="L495" s="2">
        <v>576</v>
      </c>
      <c r="M495" s="46"/>
    </row>
    <row r="496" spans="1:13" ht="15" hidden="1" customHeight="1">
      <c r="A496" s="15"/>
      <c r="B496" s="236">
        <v>43915.576637962964</v>
      </c>
      <c r="C496" s="2" t="s">
        <v>2200</v>
      </c>
      <c r="D496" s="2" t="s">
        <v>224</v>
      </c>
      <c r="F496" s="2" t="s">
        <v>2201</v>
      </c>
      <c r="G496" s="2" t="s">
        <v>2199</v>
      </c>
      <c r="I496" s="2" t="s">
        <v>3171</v>
      </c>
      <c r="J496" s="237">
        <v>43915</v>
      </c>
      <c r="K496" s="2">
        <v>65</v>
      </c>
      <c r="L496" s="2">
        <v>577</v>
      </c>
      <c r="M496" s="46"/>
    </row>
    <row r="497" spans="1:18" ht="15" hidden="1" customHeight="1">
      <c r="A497" s="248"/>
      <c r="B497" s="246">
        <v>43915.577812384261</v>
      </c>
      <c r="C497" s="247" t="s">
        <v>2200</v>
      </c>
      <c r="D497" s="247" t="s">
        <v>134</v>
      </c>
      <c r="E497" s="247" t="s">
        <v>3176</v>
      </c>
      <c r="F497" s="247" t="s">
        <v>2208</v>
      </c>
      <c r="G497" s="247" t="s">
        <v>2199</v>
      </c>
      <c r="H497" s="247" t="s">
        <v>3177</v>
      </c>
      <c r="I497" s="249" t="s">
        <v>3158</v>
      </c>
      <c r="J497" s="250">
        <v>43915</v>
      </c>
      <c r="K497" s="247">
        <v>34</v>
      </c>
      <c r="L497" s="248"/>
      <c r="M497" s="277"/>
      <c r="N497" s="248"/>
      <c r="O497" s="248"/>
      <c r="P497" s="248"/>
      <c r="Q497" s="248"/>
      <c r="R497" s="248"/>
    </row>
    <row r="498" spans="1:18" ht="15" hidden="1" customHeight="1">
      <c r="A498" s="15"/>
      <c r="B498" s="236">
        <v>43915.579201886576</v>
      </c>
      <c r="C498" s="2" t="s">
        <v>2197</v>
      </c>
      <c r="D498" s="2" t="s">
        <v>45</v>
      </c>
      <c r="E498" s="2" t="s">
        <v>119</v>
      </c>
      <c r="F498" s="2" t="s">
        <v>2198</v>
      </c>
      <c r="I498" s="34" t="s">
        <v>3178</v>
      </c>
      <c r="J498" s="237">
        <v>43915</v>
      </c>
      <c r="M498" s="46"/>
    </row>
    <row r="499" spans="1:18" ht="15" hidden="1" customHeight="1">
      <c r="A499" s="15"/>
      <c r="B499" s="236">
        <v>43915.579924131947</v>
      </c>
      <c r="C499" s="2" t="s">
        <v>2197</v>
      </c>
      <c r="D499" s="2" t="s">
        <v>207</v>
      </c>
      <c r="E499" s="2" t="s">
        <v>153</v>
      </c>
      <c r="F499" s="2" t="s">
        <v>2198</v>
      </c>
      <c r="G499" s="2" t="s">
        <v>2199</v>
      </c>
      <c r="H499" s="2" t="s">
        <v>3180</v>
      </c>
      <c r="I499" s="34" t="s">
        <v>3181</v>
      </c>
      <c r="J499" s="237">
        <v>43913</v>
      </c>
      <c r="M499" s="31" t="s">
        <v>3190</v>
      </c>
    </row>
    <row r="500" spans="1:18" ht="15" hidden="1" customHeight="1">
      <c r="A500" s="15"/>
      <c r="B500" s="236">
        <v>43915.580220081014</v>
      </c>
      <c r="C500" s="2" t="s">
        <v>9</v>
      </c>
      <c r="D500" s="2" t="s">
        <v>134</v>
      </c>
      <c r="E500" s="2" t="s">
        <v>211</v>
      </c>
      <c r="F500" s="2" t="s">
        <v>2201</v>
      </c>
      <c r="G500" s="2" t="s">
        <v>2199</v>
      </c>
      <c r="H500" s="2" t="s">
        <v>3192</v>
      </c>
      <c r="I500" s="34" t="s">
        <v>3193</v>
      </c>
      <c r="J500" s="237">
        <v>43915</v>
      </c>
      <c r="K500" s="2">
        <v>75</v>
      </c>
      <c r="M500" s="31" t="s">
        <v>3201</v>
      </c>
    </row>
    <row r="501" spans="1:18" ht="15" hidden="1" customHeight="1">
      <c r="A501" s="15"/>
      <c r="B501" s="236">
        <v>43915.580718101854</v>
      </c>
      <c r="C501" s="2" t="s">
        <v>2200</v>
      </c>
      <c r="D501" s="2" t="s">
        <v>224</v>
      </c>
      <c r="E501" s="2" t="s">
        <v>223</v>
      </c>
      <c r="F501" s="2" t="s">
        <v>3204</v>
      </c>
      <c r="G501" s="2" t="s">
        <v>2199</v>
      </c>
      <c r="I501" s="2" t="s">
        <v>3206</v>
      </c>
      <c r="J501" s="237">
        <v>43915</v>
      </c>
      <c r="K501" s="2">
        <v>49</v>
      </c>
      <c r="M501" s="31" t="s">
        <v>3207</v>
      </c>
    </row>
    <row r="502" spans="1:18" ht="15" hidden="1" customHeight="1">
      <c r="A502" s="127"/>
      <c r="B502" s="211">
        <v>43915.581512789351</v>
      </c>
      <c r="C502" s="212" t="s">
        <v>2200</v>
      </c>
      <c r="D502" s="212" t="s">
        <v>109</v>
      </c>
      <c r="E502" s="212" t="s">
        <v>3210</v>
      </c>
      <c r="F502" s="212" t="s">
        <v>2198</v>
      </c>
      <c r="G502" s="212" t="s">
        <v>2210</v>
      </c>
      <c r="H502" s="212" t="s">
        <v>3211</v>
      </c>
      <c r="I502" s="213" t="s">
        <v>3212</v>
      </c>
      <c r="J502" s="214">
        <v>43915</v>
      </c>
      <c r="K502" s="127"/>
      <c r="L502" s="127"/>
      <c r="M502" s="218" t="s">
        <v>3218</v>
      </c>
    </row>
    <row r="503" spans="1:18" ht="15" hidden="1" customHeight="1">
      <c r="A503" s="15"/>
      <c r="B503" s="236">
        <v>43915.581953773144</v>
      </c>
      <c r="C503" s="2" t="s">
        <v>2197</v>
      </c>
      <c r="D503" s="2" t="s">
        <v>45</v>
      </c>
      <c r="F503" s="2" t="s">
        <v>3219</v>
      </c>
      <c r="G503" s="2" t="s">
        <v>2199</v>
      </c>
      <c r="H503" s="2" t="s">
        <v>3222</v>
      </c>
      <c r="I503" s="2" t="s">
        <v>3223</v>
      </c>
      <c r="J503" s="237">
        <v>43915</v>
      </c>
      <c r="M503" s="46"/>
    </row>
    <row r="504" spans="1:18" ht="15" hidden="1" customHeight="1">
      <c r="A504" s="15"/>
      <c r="B504" s="236">
        <v>43915.582722800929</v>
      </c>
      <c r="C504" s="2" t="s">
        <v>2197</v>
      </c>
      <c r="D504" s="2" t="s">
        <v>45</v>
      </c>
      <c r="E504" s="2" t="s">
        <v>119</v>
      </c>
      <c r="F504" s="2" t="s">
        <v>2198</v>
      </c>
      <c r="G504" s="2" t="s">
        <v>2199</v>
      </c>
      <c r="H504" s="2" t="s">
        <v>3225</v>
      </c>
      <c r="I504" s="34" t="s">
        <v>3226</v>
      </c>
      <c r="J504" s="237">
        <v>43915</v>
      </c>
      <c r="M504" s="31" t="s">
        <v>3230</v>
      </c>
    </row>
    <row r="505" spans="1:18" ht="15" hidden="1" customHeight="1">
      <c r="A505" s="15"/>
      <c r="B505" s="236">
        <v>43915.584304733798</v>
      </c>
      <c r="C505" s="2" t="s">
        <v>9</v>
      </c>
      <c r="D505" s="2" t="s">
        <v>101</v>
      </c>
      <c r="F505" s="2" t="s">
        <v>2198</v>
      </c>
      <c r="G505" s="2" t="s">
        <v>2210</v>
      </c>
      <c r="H505" s="2" t="s">
        <v>3233</v>
      </c>
      <c r="I505" s="34" t="s">
        <v>3234</v>
      </c>
      <c r="J505" s="237">
        <v>43915</v>
      </c>
      <c r="M505" s="46"/>
    </row>
    <row r="506" spans="1:18" ht="15" hidden="1" customHeight="1">
      <c r="A506" s="15"/>
      <c r="B506" s="236">
        <v>43915.591266238422</v>
      </c>
      <c r="C506" s="2" t="s">
        <v>9</v>
      </c>
      <c r="D506" s="2" t="s">
        <v>134</v>
      </c>
      <c r="F506" s="2" t="s">
        <v>2201</v>
      </c>
      <c r="G506" s="2" t="s">
        <v>2199</v>
      </c>
      <c r="I506" s="2" t="s">
        <v>3236</v>
      </c>
      <c r="J506" s="237">
        <v>43915</v>
      </c>
      <c r="K506" s="2">
        <v>75</v>
      </c>
      <c r="M506" s="46"/>
    </row>
    <row r="507" spans="1:18" ht="15" hidden="1" customHeight="1">
      <c r="A507" s="15"/>
      <c r="B507" s="236">
        <v>43915.593303113426</v>
      </c>
      <c r="C507" s="2" t="s">
        <v>2197</v>
      </c>
      <c r="D507" s="2" t="s">
        <v>330</v>
      </c>
      <c r="F507" s="2" t="s">
        <v>2201</v>
      </c>
      <c r="G507" s="2" t="s">
        <v>2199</v>
      </c>
      <c r="I507" s="34" t="s">
        <v>3237</v>
      </c>
      <c r="J507" s="237">
        <v>43915</v>
      </c>
      <c r="K507" s="2">
        <v>23</v>
      </c>
      <c r="L507" s="2">
        <v>172</v>
      </c>
      <c r="M507" s="31" t="s">
        <v>3239</v>
      </c>
    </row>
    <row r="508" spans="1:18" ht="15" hidden="1" customHeight="1">
      <c r="A508" s="15"/>
      <c r="B508" s="236">
        <v>43915.59720689815</v>
      </c>
      <c r="C508" s="2" t="s">
        <v>2200</v>
      </c>
      <c r="D508" s="2" t="s">
        <v>134</v>
      </c>
      <c r="E508" s="2" t="s">
        <v>1910</v>
      </c>
      <c r="F508" s="2" t="s">
        <v>2208</v>
      </c>
      <c r="G508" s="2" t="s">
        <v>2199</v>
      </c>
      <c r="H508" s="2" t="s">
        <v>2914</v>
      </c>
      <c r="I508" s="34" t="s">
        <v>1913</v>
      </c>
      <c r="J508" s="237">
        <v>43915</v>
      </c>
      <c r="K508" s="2">
        <v>35</v>
      </c>
      <c r="M508" s="46"/>
    </row>
    <row r="509" spans="1:18" ht="15" hidden="1" customHeight="1">
      <c r="A509" s="15"/>
      <c r="B509" s="236">
        <v>43915.597774884256</v>
      </c>
      <c r="C509" s="2" t="s">
        <v>2200</v>
      </c>
      <c r="D509" s="2" t="s">
        <v>224</v>
      </c>
      <c r="E509" s="2" t="s">
        <v>1242</v>
      </c>
      <c r="F509" s="2" t="s">
        <v>2198</v>
      </c>
      <c r="G509" s="2" t="s">
        <v>2199</v>
      </c>
      <c r="I509" s="34" t="s">
        <v>3240</v>
      </c>
      <c r="J509" s="237">
        <v>43915</v>
      </c>
      <c r="M509" s="46"/>
    </row>
    <row r="510" spans="1:18" ht="15" hidden="1" customHeight="1">
      <c r="A510" s="15"/>
      <c r="B510" s="236">
        <v>43915.598434872685</v>
      </c>
      <c r="C510" s="2" t="s">
        <v>2200</v>
      </c>
      <c r="D510" s="2" t="s">
        <v>134</v>
      </c>
      <c r="E510" s="2" t="s">
        <v>1910</v>
      </c>
      <c r="F510" s="2" t="s">
        <v>2198</v>
      </c>
      <c r="G510" s="2" t="s">
        <v>2210</v>
      </c>
      <c r="I510" s="34" t="s">
        <v>3241</v>
      </c>
      <c r="J510" s="237">
        <v>43915</v>
      </c>
      <c r="M510" s="46"/>
    </row>
    <row r="511" spans="1:18" ht="15" hidden="1" customHeight="1">
      <c r="A511" s="15"/>
      <c r="B511" s="236">
        <v>43915.603020578703</v>
      </c>
      <c r="C511" s="2" t="s">
        <v>2200</v>
      </c>
      <c r="D511" s="2" t="s">
        <v>224</v>
      </c>
      <c r="E511" s="2" t="s">
        <v>226</v>
      </c>
      <c r="F511" s="2" t="s">
        <v>2271</v>
      </c>
      <c r="G511" s="2" t="s">
        <v>2199</v>
      </c>
      <c r="I511" s="34" t="s">
        <v>3242</v>
      </c>
      <c r="J511" s="237">
        <v>43915</v>
      </c>
      <c r="K511" s="2">
        <v>22</v>
      </c>
      <c r="M511" s="46"/>
    </row>
    <row r="512" spans="1:18" ht="15" hidden="1" customHeight="1">
      <c r="A512" s="15"/>
      <c r="B512" s="236">
        <v>43915.60413324074</v>
      </c>
      <c r="C512" s="2" t="s">
        <v>2197</v>
      </c>
      <c r="D512" s="2" t="s">
        <v>236</v>
      </c>
      <c r="E512" s="2" t="s">
        <v>365</v>
      </c>
      <c r="F512" s="2" t="s">
        <v>2208</v>
      </c>
      <c r="G512" s="2" t="s">
        <v>2199</v>
      </c>
      <c r="H512" s="2" t="s">
        <v>3243</v>
      </c>
      <c r="I512" s="34" t="s">
        <v>3244</v>
      </c>
      <c r="J512" s="237">
        <v>43913</v>
      </c>
      <c r="K512" s="2">
        <v>27</v>
      </c>
      <c r="M512" s="31" t="s">
        <v>3245</v>
      </c>
    </row>
    <row r="513" spans="1:14" ht="15" hidden="1" customHeight="1">
      <c r="A513" s="15"/>
      <c r="B513" s="236">
        <v>43915.604253969912</v>
      </c>
      <c r="C513" s="2" t="s">
        <v>9</v>
      </c>
      <c r="D513" s="2" t="s">
        <v>134</v>
      </c>
      <c r="E513" s="2" t="s">
        <v>3247</v>
      </c>
      <c r="F513" s="2" t="s">
        <v>2201</v>
      </c>
      <c r="G513" s="2" t="s">
        <v>2199</v>
      </c>
      <c r="H513" s="2" t="s">
        <v>3248</v>
      </c>
      <c r="I513" s="34" t="s">
        <v>3249</v>
      </c>
      <c r="J513" s="237">
        <v>43915</v>
      </c>
      <c r="K513" s="2">
        <v>75</v>
      </c>
      <c r="M513" s="31" t="s">
        <v>3250</v>
      </c>
    </row>
    <row r="514" spans="1:14" ht="15" hidden="1" customHeight="1">
      <c r="A514" s="15"/>
      <c r="B514" s="236">
        <v>43915.605230231478</v>
      </c>
      <c r="C514" s="2" t="s">
        <v>2200</v>
      </c>
      <c r="D514" s="2" t="s">
        <v>224</v>
      </c>
      <c r="E514" s="2" t="s">
        <v>1242</v>
      </c>
      <c r="F514" s="2" t="s">
        <v>2208</v>
      </c>
      <c r="G514" s="2" t="s">
        <v>2199</v>
      </c>
      <c r="H514" s="2" t="s">
        <v>3251</v>
      </c>
      <c r="I514" s="2" t="s">
        <v>3252</v>
      </c>
      <c r="J514" s="237">
        <v>43915</v>
      </c>
      <c r="M514" s="31" t="s">
        <v>3253</v>
      </c>
    </row>
    <row r="515" spans="1:14" ht="15" hidden="1" customHeight="1">
      <c r="A515" s="15"/>
      <c r="B515" s="236">
        <v>43915.611810104165</v>
      </c>
      <c r="C515" s="2" t="s">
        <v>2200</v>
      </c>
      <c r="D515" s="2" t="s">
        <v>134</v>
      </c>
      <c r="E515" s="2" t="s">
        <v>1910</v>
      </c>
      <c r="F515" s="2" t="s">
        <v>2208</v>
      </c>
      <c r="G515" s="2" t="s">
        <v>2199</v>
      </c>
      <c r="H515" s="2" t="s">
        <v>3254</v>
      </c>
      <c r="I515" s="34" t="s">
        <v>1912</v>
      </c>
      <c r="J515" s="237">
        <v>43915</v>
      </c>
      <c r="K515" s="2">
        <v>34</v>
      </c>
      <c r="M515" s="46"/>
    </row>
    <row r="516" spans="1:14" ht="15" hidden="1" customHeight="1">
      <c r="A516" s="15"/>
      <c r="B516" s="236">
        <v>43915.613092118059</v>
      </c>
      <c r="C516" s="2" t="s">
        <v>2200</v>
      </c>
      <c r="D516" s="2" t="s">
        <v>224</v>
      </c>
      <c r="E516" s="2" t="s">
        <v>3255</v>
      </c>
      <c r="F516" s="2" t="s">
        <v>2208</v>
      </c>
      <c r="G516" s="2" t="s">
        <v>2199</v>
      </c>
      <c r="H516" s="2" t="s">
        <v>3256</v>
      </c>
      <c r="I516" s="34" t="s">
        <v>3257</v>
      </c>
      <c r="J516" s="237">
        <v>43915</v>
      </c>
      <c r="M516" s="46"/>
    </row>
    <row r="517" spans="1:14" ht="15" hidden="1" customHeight="1">
      <c r="A517" s="15"/>
      <c r="B517" s="236">
        <v>43915.613733425926</v>
      </c>
      <c r="C517" s="2" t="s">
        <v>2200</v>
      </c>
      <c r="D517" s="2" t="s">
        <v>126</v>
      </c>
      <c r="E517" s="2" t="s">
        <v>3258</v>
      </c>
      <c r="F517" s="2" t="s">
        <v>2208</v>
      </c>
      <c r="G517" s="2" t="s">
        <v>2199</v>
      </c>
      <c r="H517" s="2" t="s">
        <v>336</v>
      </c>
      <c r="I517" s="34" t="s">
        <v>3259</v>
      </c>
      <c r="J517" s="237">
        <v>43914</v>
      </c>
      <c r="M517" s="46"/>
    </row>
    <row r="518" spans="1:14" ht="15" hidden="1" customHeight="1">
      <c r="A518" s="15"/>
      <c r="B518" s="236">
        <v>43915.615311666668</v>
      </c>
      <c r="C518" s="2" t="s">
        <v>2200</v>
      </c>
      <c r="D518" s="2" t="s">
        <v>134</v>
      </c>
      <c r="E518" s="2" t="s">
        <v>1910</v>
      </c>
      <c r="F518" s="2" t="s">
        <v>2208</v>
      </c>
      <c r="G518" s="2" t="s">
        <v>2199</v>
      </c>
      <c r="H518" s="2" t="s">
        <v>3260</v>
      </c>
      <c r="I518" s="34" t="s">
        <v>3261</v>
      </c>
      <c r="J518" s="237">
        <v>43915</v>
      </c>
      <c r="K518" s="2">
        <v>34</v>
      </c>
      <c r="L518" s="2">
        <v>42</v>
      </c>
      <c r="M518" s="31" t="s">
        <v>3262</v>
      </c>
    </row>
    <row r="519" spans="1:14" ht="15" hidden="1" customHeight="1">
      <c r="A519" s="15"/>
      <c r="B519" s="236">
        <v>43915.618150682873</v>
      </c>
      <c r="C519" s="2" t="s">
        <v>2200</v>
      </c>
      <c r="D519" s="2" t="s">
        <v>117</v>
      </c>
      <c r="E519" s="2" t="s">
        <v>3263</v>
      </c>
      <c r="F519" s="2" t="s">
        <v>2201</v>
      </c>
      <c r="G519" s="2" t="s">
        <v>2199</v>
      </c>
      <c r="H519" s="2" t="s">
        <v>3264</v>
      </c>
      <c r="I519" s="34" t="s">
        <v>3265</v>
      </c>
      <c r="J519" s="237">
        <v>43914</v>
      </c>
      <c r="K519" s="2">
        <v>32</v>
      </c>
      <c r="M519" s="31" t="s">
        <v>3266</v>
      </c>
    </row>
    <row r="520" spans="1:14" ht="15" hidden="1" customHeight="1">
      <c r="A520" s="15"/>
      <c r="B520" s="236">
        <v>43915.618184537037</v>
      </c>
      <c r="C520" s="2" t="s">
        <v>2200</v>
      </c>
      <c r="D520" s="2" t="s">
        <v>224</v>
      </c>
      <c r="E520" s="2" t="s">
        <v>1242</v>
      </c>
      <c r="F520" s="2" t="s">
        <v>2198</v>
      </c>
      <c r="G520" s="2" t="s">
        <v>2199</v>
      </c>
      <c r="I520" s="34" t="s">
        <v>3267</v>
      </c>
      <c r="J520" s="237">
        <v>43915</v>
      </c>
      <c r="M520" s="46"/>
    </row>
    <row r="521" spans="1:14" ht="15" hidden="1" customHeight="1">
      <c r="A521" s="15"/>
      <c r="B521" s="236">
        <v>43915.622461909719</v>
      </c>
      <c r="C521" s="2" t="s">
        <v>2200</v>
      </c>
      <c r="D521" s="2" t="s">
        <v>158</v>
      </c>
      <c r="E521" s="2" t="s">
        <v>1900</v>
      </c>
      <c r="F521" s="2" t="s">
        <v>2198</v>
      </c>
      <c r="G521" s="2" t="s">
        <v>2215</v>
      </c>
      <c r="H521" s="2" t="s">
        <v>3268</v>
      </c>
      <c r="I521" s="34" t="s">
        <v>3269</v>
      </c>
      <c r="J521" s="237">
        <v>43915</v>
      </c>
      <c r="M521" s="31" t="s">
        <v>3270</v>
      </c>
    </row>
    <row r="522" spans="1:14" ht="15" hidden="1" customHeight="1">
      <c r="A522" s="15"/>
      <c r="B522" s="236">
        <v>43915.625123645834</v>
      </c>
      <c r="C522" s="2" t="s">
        <v>2200</v>
      </c>
      <c r="D522" s="2" t="s">
        <v>224</v>
      </c>
      <c r="E522" s="2" t="s">
        <v>1242</v>
      </c>
      <c r="F522" s="2" t="s">
        <v>2208</v>
      </c>
      <c r="G522" s="2" t="s">
        <v>2199</v>
      </c>
      <c r="H522" s="2" t="s">
        <v>3271</v>
      </c>
      <c r="I522" s="34" t="s">
        <v>3272</v>
      </c>
      <c r="J522" s="237">
        <v>43915</v>
      </c>
      <c r="M522" s="31" t="s">
        <v>3273</v>
      </c>
    </row>
    <row r="523" spans="1:14" ht="15" hidden="1" customHeight="1">
      <c r="A523" s="15"/>
      <c r="B523" s="236">
        <v>43915.6259225463</v>
      </c>
      <c r="C523" s="2" t="s">
        <v>2197</v>
      </c>
      <c r="D523" s="2" t="s">
        <v>45</v>
      </c>
      <c r="E523" s="2" t="s">
        <v>119</v>
      </c>
      <c r="F523" s="2" t="s">
        <v>2271</v>
      </c>
      <c r="G523" s="2" t="s">
        <v>2199</v>
      </c>
      <c r="I523" s="34" t="s">
        <v>3149</v>
      </c>
      <c r="J523" s="237">
        <v>43915</v>
      </c>
      <c r="M523" s="46"/>
    </row>
    <row r="524" spans="1:14" ht="15" hidden="1" customHeight="1">
      <c r="A524" s="127"/>
      <c r="B524" s="211">
        <v>43915.627872534722</v>
      </c>
      <c r="C524" s="212" t="s">
        <v>2200</v>
      </c>
      <c r="D524" s="212" t="s">
        <v>158</v>
      </c>
      <c r="E524" s="212" t="s">
        <v>1900</v>
      </c>
      <c r="F524" s="212" t="s">
        <v>2198</v>
      </c>
      <c r="G524" s="212" t="s">
        <v>2215</v>
      </c>
      <c r="H524" s="212" t="s">
        <v>820</v>
      </c>
      <c r="I524" s="212" t="s">
        <v>3275</v>
      </c>
      <c r="J524" s="214">
        <v>43915</v>
      </c>
      <c r="K524" s="127"/>
      <c r="L524" s="127"/>
      <c r="M524" s="217"/>
      <c r="N524" s="127"/>
    </row>
    <row r="525" spans="1:14" ht="15" hidden="1" customHeight="1">
      <c r="A525" s="127"/>
      <c r="B525" s="211">
        <v>43915.627931226853</v>
      </c>
      <c r="C525" s="212" t="s">
        <v>2200</v>
      </c>
      <c r="D525" s="212" t="s">
        <v>158</v>
      </c>
      <c r="E525" s="212" t="s">
        <v>1900</v>
      </c>
      <c r="F525" s="212" t="s">
        <v>2198</v>
      </c>
      <c r="G525" s="212" t="s">
        <v>2215</v>
      </c>
      <c r="H525" s="212" t="s">
        <v>3276</v>
      </c>
      <c r="I525" s="213" t="s">
        <v>3277</v>
      </c>
      <c r="J525" s="214">
        <v>43915</v>
      </c>
      <c r="K525" s="127"/>
      <c r="L525" s="212">
        <v>5</v>
      </c>
      <c r="M525" s="217"/>
      <c r="N525" s="127"/>
    </row>
    <row r="526" spans="1:14" ht="15" hidden="1" customHeight="1">
      <c r="A526" s="127"/>
      <c r="B526" s="211">
        <v>43915.628494837962</v>
      </c>
      <c r="C526" s="212" t="s">
        <v>2200</v>
      </c>
      <c r="D526" s="212" t="s">
        <v>158</v>
      </c>
      <c r="E526" s="212" t="s">
        <v>1900</v>
      </c>
      <c r="F526" s="212" t="s">
        <v>2198</v>
      </c>
      <c r="G526" s="212" t="s">
        <v>2215</v>
      </c>
      <c r="H526" s="212" t="s">
        <v>3278</v>
      </c>
      <c r="I526" s="213" t="s">
        <v>3277</v>
      </c>
      <c r="J526" s="214">
        <v>43915</v>
      </c>
      <c r="K526" s="127"/>
      <c r="L526" s="127"/>
      <c r="M526" s="217"/>
      <c r="N526" s="127"/>
    </row>
    <row r="527" spans="1:14" ht="15" hidden="1" customHeight="1">
      <c r="A527" s="127"/>
      <c r="B527" s="211">
        <v>43915.629242812502</v>
      </c>
      <c r="C527" s="212" t="s">
        <v>2200</v>
      </c>
      <c r="D527" s="212" t="s">
        <v>158</v>
      </c>
      <c r="E527" s="127"/>
      <c r="F527" s="212" t="s">
        <v>2198</v>
      </c>
      <c r="G527" s="212" t="s">
        <v>2210</v>
      </c>
      <c r="H527" s="127"/>
      <c r="I527" s="213" t="s">
        <v>3279</v>
      </c>
      <c r="J527" s="214">
        <v>43915</v>
      </c>
      <c r="K527" s="127"/>
      <c r="L527" s="127"/>
      <c r="M527" s="217"/>
      <c r="N527" s="127"/>
    </row>
    <row r="528" spans="1:14" ht="15" hidden="1" customHeight="1">
      <c r="A528" s="127"/>
      <c r="B528" s="211">
        <v>43915.629521631941</v>
      </c>
      <c r="C528" s="212" t="s">
        <v>2200</v>
      </c>
      <c r="D528" s="212" t="s">
        <v>158</v>
      </c>
      <c r="E528" s="212" t="s">
        <v>1900</v>
      </c>
      <c r="F528" s="212" t="s">
        <v>2198</v>
      </c>
      <c r="G528" s="212" t="s">
        <v>2215</v>
      </c>
      <c r="H528" s="127"/>
      <c r="I528" s="213" t="s">
        <v>1902</v>
      </c>
      <c r="J528" s="214">
        <v>43915</v>
      </c>
      <c r="K528" s="127"/>
      <c r="L528" s="127"/>
      <c r="M528" s="217"/>
      <c r="N528" s="127"/>
    </row>
    <row r="529" spans="1:14" ht="15" hidden="1" customHeight="1">
      <c r="A529" s="127"/>
      <c r="B529" s="211">
        <v>43915.62954086806</v>
      </c>
      <c r="C529" s="212" t="s">
        <v>2200</v>
      </c>
      <c r="D529" s="212" t="s">
        <v>158</v>
      </c>
      <c r="E529" s="212" t="s">
        <v>1900</v>
      </c>
      <c r="F529" s="212" t="s">
        <v>2208</v>
      </c>
      <c r="G529" s="212" t="s">
        <v>2215</v>
      </c>
      <c r="H529" s="127"/>
      <c r="I529" s="213" t="s">
        <v>3280</v>
      </c>
      <c r="J529" s="214">
        <v>43915</v>
      </c>
      <c r="K529" s="127"/>
      <c r="L529" s="127"/>
      <c r="M529" s="217"/>
      <c r="N529" s="127"/>
    </row>
    <row r="530" spans="1:14" ht="15" hidden="1" customHeight="1">
      <c r="A530" s="15"/>
      <c r="B530" s="236">
        <v>43915.630108819445</v>
      </c>
      <c r="C530" s="2" t="s">
        <v>2200</v>
      </c>
      <c r="D530" s="2" t="s">
        <v>233</v>
      </c>
      <c r="E530" s="2" t="s">
        <v>384</v>
      </c>
      <c r="F530" s="2" t="s">
        <v>2201</v>
      </c>
      <c r="G530" s="2" t="s">
        <v>2199</v>
      </c>
      <c r="H530" s="2" t="s">
        <v>3281</v>
      </c>
      <c r="I530" s="2" t="s">
        <v>3282</v>
      </c>
      <c r="J530" s="237">
        <v>43915</v>
      </c>
      <c r="K530" s="2">
        <v>45</v>
      </c>
      <c r="M530" s="46"/>
    </row>
    <row r="531" spans="1:14" ht="15" hidden="1" customHeight="1">
      <c r="A531" s="127"/>
      <c r="B531" s="211">
        <v>43915.630462974535</v>
      </c>
      <c r="C531" s="212" t="s">
        <v>2200</v>
      </c>
      <c r="D531" s="212" t="s">
        <v>158</v>
      </c>
      <c r="E531" s="212" t="s">
        <v>1900</v>
      </c>
      <c r="F531" s="212" t="s">
        <v>2208</v>
      </c>
      <c r="G531" s="212" t="s">
        <v>2215</v>
      </c>
      <c r="H531" s="212" t="s">
        <v>3283</v>
      </c>
      <c r="I531" s="213" t="s">
        <v>3280</v>
      </c>
      <c r="J531" s="214">
        <v>43915</v>
      </c>
      <c r="K531" s="127"/>
      <c r="L531" s="127"/>
      <c r="M531" s="217"/>
      <c r="N531" s="127"/>
    </row>
    <row r="532" spans="1:14" ht="15" hidden="1" customHeight="1">
      <c r="A532" s="127"/>
      <c r="B532" s="211">
        <v>43915.63072119213</v>
      </c>
      <c r="C532" s="212" t="s">
        <v>2200</v>
      </c>
      <c r="D532" s="212" t="s">
        <v>158</v>
      </c>
      <c r="E532" s="212" t="s">
        <v>827</v>
      </c>
      <c r="F532" s="212" t="s">
        <v>2198</v>
      </c>
      <c r="G532" s="212" t="s">
        <v>2199</v>
      </c>
      <c r="H532" s="212" t="s">
        <v>3284</v>
      </c>
      <c r="I532" s="212" t="s">
        <v>3285</v>
      </c>
      <c r="J532" s="214">
        <v>43915</v>
      </c>
      <c r="K532" s="127"/>
      <c r="L532" s="127"/>
      <c r="M532" s="217"/>
      <c r="N532" s="127"/>
    </row>
    <row r="533" spans="1:14" ht="15" hidden="1" customHeight="1">
      <c r="A533" s="127"/>
      <c r="B533" s="211">
        <v>43915.630807199079</v>
      </c>
      <c r="C533" s="212" t="s">
        <v>2200</v>
      </c>
      <c r="D533" s="212" t="s">
        <v>158</v>
      </c>
      <c r="E533" s="212" t="s">
        <v>1900</v>
      </c>
      <c r="F533" s="212" t="s">
        <v>2208</v>
      </c>
      <c r="G533" s="212" t="s">
        <v>2199</v>
      </c>
      <c r="H533" s="127"/>
      <c r="I533" s="213" t="s">
        <v>3269</v>
      </c>
      <c r="J533" s="214">
        <v>43915</v>
      </c>
      <c r="K533" s="127"/>
      <c r="L533" s="127"/>
      <c r="M533" s="217"/>
      <c r="N533" s="127"/>
    </row>
    <row r="534" spans="1:14" ht="15" hidden="1" customHeight="1">
      <c r="A534" s="127"/>
      <c r="B534" s="211">
        <v>43915.631347083334</v>
      </c>
      <c r="C534" s="212" t="s">
        <v>2200</v>
      </c>
      <c r="D534" s="212" t="s">
        <v>158</v>
      </c>
      <c r="E534" s="212" t="s">
        <v>1900</v>
      </c>
      <c r="F534" s="212" t="s">
        <v>2198</v>
      </c>
      <c r="G534" s="212" t="s">
        <v>2215</v>
      </c>
      <c r="H534" s="127"/>
      <c r="I534" s="212" t="s">
        <v>3286</v>
      </c>
      <c r="J534" s="214">
        <v>43915</v>
      </c>
      <c r="K534" s="127"/>
      <c r="L534" s="127"/>
      <c r="M534" s="218" t="s">
        <v>3287</v>
      </c>
      <c r="N534" s="127"/>
    </row>
    <row r="535" spans="1:14" ht="15" hidden="1" customHeight="1">
      <c r="A535" s="127"/>
      <c r="B535" s="211">
        <v>43915.63153186343</v>
      </c>
      <c r="C535" s="212" t="s">
        <v>2200</v>
      </c>
      <c r="D535" s="212" t="s">
        <v>158</v>
      </c>
      <c r="E535" s="212" t="s">
        <v>827</v>
      </c>
      <c r="F535" s="212" t="s">
        <v>2198</v>
      </c>
      <c r="G535" s="212" t="s">
        <v>2215</v>
      </c>
      <c r="H535" s="212" t="s">
        <v>3288</v>
      </c>
      <c r="I535" s="213" t="s">
        <v>3269</v>
      </c>
      <c r="J535" s="214">
        <v>43915</v>
      </c>
      <c r="K535" s="127"/>
      <c r="L535" s="127"/>
      <c r="M535" s="217"/>
      <c r="N535" s="127"/>
    </row>
    <row r="536" spans="1:14" ht="15" hidden="1" customHeight="1">
      <c r="A536" s="127"/>
      <c r="B536" s="211">
        <v>43915.632776423612</v>
      </c>
      <c r="C536" s="212" t="s">
        <v>2200</v>
      </c>
      <c r="D536" s="212" t="s">
        <v>158</v>
      </c>
      <c r="E536" s="212" t="s">
        <v>1900</v>
      </c>
      <c r="F536" s="212" t="s">
        <v>2198</v>
      </c>
      <c r="G536" s="212" t="s">
        <v>2215</v>
      </c>
      <c r="H536" s="127"/>
      <c r="I536" s="212" t="s">
        <v>3289</v>
      </c>
      <c r="J536" s="214">
        <v>43915</v>
      </c>
      <c r="K536" s="127"/>
      <c r="L536" s="127"/>
      <c r="M536" s="217"/>
      <c r="N536" s="127"/>
    </row>
    <row r="537" spans="1:14" ht="15" hidden="1" customHeight="1">
      <c r="A537" s="15"/>
      <c r="B537" s="236">
        <v>43915.632946979167</v>
      </c>
      <c r="C537" s="2" t="s">
        <v>2197</v>
      </c>
      <c r="D537" s="2" t="s">
        <v>45</v>
      </c>
      <c r="E537" s="2" t="s">
        <v>43</v>
      </c>
      <c r="F537" s="2" t="s">
        <v>2198</v>
      </c>
      <c r="G537" s="2" t="s">
        <v>2210</v>
      </c>
      <c r="I537" s="34" t="s">
        <v>3290</v>
      </c>
      <c r="J537" s="237">
        <v>43914</v>
      </c>
      <c r="M537" s="31" t="s">
        <v>3291</v>
      </c>
    </row>
    <row r="538" spans="1:14" ht="15" hidden="1" customHeight="1">
      <c r="A538" s="15"/>
      <c r="B538" s="236">
        <v>43915.633451527778</v>
      </c>
      <c r="C538" s="2" t="s">
        <v>2200</v>
      </c>
      <c r="D538" s="2" t="s">
        <v>158</v>
      </c>
      <c r="E538" s="2" t="s">
        <v>827</v>
      </c>
      <c r="F538" s="2" t="s">
        <v>2198</v>
      </c>
      <c r="G538" s="2" t="s">
        <v>2215</v>
      </c>
      <c r="H538" s="2" t="s">
        <v>767</v>
      </c>
      <c r="I538" s="34" t="s">
        <v>3292</v>
      </c>
      <c r="J538" s="237">
        <v>43915</v>
      </c>
      <c r="M538" s="46"/>
    </row>
    <row r="539" spans="1:14" ht="15" hidden="1" customHeight="1">
      <c r="A539" s="15"/>
      <c r="B539" s="236">
        <v>43915.633855451393</v>
      </c>
      <c r="C539" s="2" t="s">
        <v>2200</v>
      </c>
      <c r="D539" s="2" t="s">
        <v>224</v>
      </c>
      <c r="E539" s="2" t="s">
        <v>1242</v>
      </c>
      <c r="F539" s="2" t="s">
        <v>2201</v>
      </c>
      <c r="G539" s="2" t="s">
        <v>2199</v>
      </c>
      <c r="H539" s="2" t="s">
        <v>3293</v>
      </c>
      <c r="I539" s="34" t="s">
        <v>3257</v>
      </c>
      <c r="J539" s="237">
        <v>43915</v>
      </c>
      <c r="K539" s="2">
        <v>26</v>
      </c>
      <c r="M539" s="31" t="s">
        <v>3294</v>
      </c>
    </row>
    <row r="540" spans="1:14" ht="15" hidden="1" customHeight="1">
      <c r="A540" s="15"/>
      <c r="B540" s="236">
        <v>43915.634007893517</v>
      </c>
      <c r="C540" s="2" t="s">
        <v>2200</v>
      </c>
      <c r="D540" s="2" t="s">
        <v>158</v>
      </c>
      <c r="E540" s="2" t="s">
        <v>1900</v>
      </c>
      <c r="F540" s="2" t="s">
        <v>2198</v>
      </c>
      <c r="G540" s="2" t="s">
        <v>2215</v>
      </c>
      <c r="I540" s="2" t="s">
        <v>3295</v>
      </c>
      <c r="J540" s="237">
        <v>43915</v>
      </c>
      <c r="M540" s="46"/>
    </row>
    <row r="541" spans="1:14" ht="15" hidden="1" customHeight="1">
      <c r="A541" s="15"/>
      <c r="B541" s="236">
        <v>43915.636717222224</v>
      </c>
      <c r="C541" s="2" t="s">
        <v>2200</v>
      </c>
      <c r="D541" s="2" t="s">
        <v>158</v>
      </c>
      <c r="E541" s="2" t="s">
        <v>3296</v>
      </c>
      <c r="F541" s="2" t="s">
        <v>2208</v>
      </c>
      <c r="G541" s="2" t="s">
        <v>2199</v>
      </c>
      <c r="H541" s="2" t="s">
        <v>2914</v>
      </c>
      <c r="I541" s="2" t="s">
        <v>3297</v>
      </c>
      <c r="J541" s="237">
        <v>43915</v>
      </c>
      <c r="K541" s="2">
        <v>28</v>
      </c>
      <c r="M541" s="46"/>
    </row>
    <row r="542" spans="1:14" ht="15" hidden="1" customHeight="1">
      <c r="A542" s="15"/>
      <c r="B542" s="236">
        <v>43915.637777523152</v>
      </c>
      <c r="C542" s="2" t="s">
        <v>2200</v>
      </c>
      <c r="D542" s="2" t="s">
        <v>233</v>
      </c>
      <c r="F542" s="2" t="s">
        <v>2198</v>
      </c>
      <c r="G542" s="2" t="s">
        <v>2199</v>
      </c>
      <c r="I542" s="34" t="s">
        <v>3298</v>
      </c>
      <c r="J542" s="237">
        <v>43915</v>
      </c>
      <c r="M542" s="46"/>
    </row>
    <row r="543" spans="1:14" ht="15" hidden="1" customHeight="1">
      <c r="A543" s="15"/>
      <c r="B543" s="236">
        <v>43915.640233425926</v>
      </c>
      <c r="C543" s="2" t="s">
        <v>2200</v>
      </c>
      <c r="D543" s="2" t="s">
        <v>233</v>
      </c>
      <c r="E543" s="2" t="s">
        <v>384</v>
      </c>
      <c r="F543" s="2" t="s">
        <v>2198</v>
      </c>
      <c r="G543" s="2" t="s">
        <v>2210</v>
      </c>
      <c r="I543" s="34" t="s">
        <v>3298</v>
      </c>
      <c r="J543" s="237">
        <v>43915</v>
      </c>
      <c r="M543" s="46"/>
    </row>
    <row r="544" spans="1:14" ht="15" hidden="1" customHeight="1">
      <c r="A544" s="15"/>
      <c r="B544" s="236">
        <v>43915.64028446759</v>
      </c>
      <c r="C544" s="2" t="s">
        <v>2200</v>
      </c>
      <c r="D544" s="2" t="s">
        <v>233</v>
      </c>
      <c r="E544" s="2" t="s">
        <v>384</v>
      </c>
      <c r="F544" s="2" t="s">
        <v>2198</v>
      </c>
      <c r="G544" s="2" t="s">
        <v>2210</v>
      </c>
      <c r="I544" s="34" t="s">
        <v>3298</v>
      </c>
      <c r="J544" s="237">
        <v>43915</v>
      </c>
      <c r="M544" s="46"/>
    </row>
    <row r="545" spans="1:13" ht="15" hidden="1" customHeight="1">
      <c r="A545" s="15"/>
      <c r="B545" s="236">
        <v>43915.640691979163</v>
      </c>
      <c r="C545" s="2" t="s">
        <v>2200</v>
      </c>
      <c r="D545" s="2" t="s">
        <v>233</v>
      </c>
      <c r="E545" s="2" t="s">
        <v>3303</v>
      </c>
      <c r="F545" s="2" t="s">
        <v>2198</v>
      </c>
      <c r="G545" s="2" t="s">
        <v>2210</v>
      </c>
      <c r="I545" s="34" t="s">
        <v>3298</v>
      </c>
      <c r="J545" s="237">
        <v>43915</v>
      </c>
      <c r="M545" s="46"/>
    </row>
    <row r="546" spans="1:13" ht="15" hidden="1" customHeight="1">
      <c r="A546" s="15"/>
      <c r="B546" s="231">
        <v>43915.644328796297</v>
      </c>
      <c r="C546" s="123" t="s">
        <v>2200</v>
      </c>
      <c r="D546" s="123" t="s">
        <v>134</v>
      </c>
      <c r="E546" s="123" t="s">
        <v>1910</v>
      </c>
      <c r="F546" s="123" t="s">
        <v>2208</v>
      </c>
      <c r="G546" s="123" t="s">
        <v>2199</v>
      </c>
      <c r="H546" s="123" t="s">
        <v>3305</v>
      </c>
      <c r="I546" s="232" t="s">
        <v>1913</v>
      </c>
      <c r="J546" s="233">
        <v>43915</v>
      </c>
      <c r="K546" s="123">
        <v>34</v>
      </c>
      <c r="L546" s="2">
        <v>42</v>
      </c>
      <c r="M546" s="31" t="s">
        <v>3308</v>
      </c>
    </row>
    <row r="547" spans="1:13" ht="15" hidden="1" customHeight="1">
      <c r="A547" s="15"/>
      <c r="B547" s="236">
        <v>43915.645571226851</v>
      </c>
      <c r="C547" s="2" t="s">
        <v>2200</v>
      </c>
      <c r="D547" s="2" t="s">
        <v>262</v>
      </c>
      <c r="E547" s="2" t="s">
        <v>3309</v>
      </c>
      <c r="F547" s="2" t="s">
        <v>2208</v>
      </c>
      <c r="G547" s="2" t="s">
        <v>2199</v>
      </c>
      <c r="H547" s="2" t="s">
        <v>3310</v>
      </c>
      <c r="I547" s="2" t="s">
        <v>2820</v>
      </c>
      <c r="J547" s="237">
        <v>43915</v>
      </c>
      <c r="K547" s="2">
        <v>46</v>
      </c>
      <c r="L547" s="2">
        <v>1</v>
      </c>
      <c r="M547" s="31" t="s">
        <v>3311</v>
      </c>
    </row>
    <row r="548" spans="1:13" ht="15" hidden="1" customHeight="1">
      <c r="A548" s="15"/>
      <c r="B548" s="231">
        <v>43915.651307372682</v>
      </c>
      <c r="C548" s="123" t="s">
        <v>2200</v>
      </c>
      <c r="D548" s="123" t="s">
        <v>134</v>
      </c>
      <c r="E548" s="123" t="s">
        <v>1910</v>
      </c>
      <c r="F548" s="123" t="s">
        <v>2208</v>
      </c>
      <c r="G548" s="123" t="s">
        <v>2199</v>
      </c>
      <c r="H548" s="123" t="s">
        <v>2914</v>
      </c>
      <c r="I548" s="232" t="s">
        <v>3313</v>
      </c>
      <c r="J548" s="233">
        <v>43915</v>
      </c>
      <c r="K548" s="125"/>
      <c r="L548" s="2">
        <v>42</v>
      </c>
      <c r="M548" s="46"/>
    </row>
    <row r="549" spans="1:13" ht="15" hidden="1" customHeight="1">
      <c r="A549" s="15"/>
      <c r="B549" s="236">
        <v>43915.652852071755</v>
      </c>
      <c r="C549" s="2" t="s">
        <v>2200</v>
      </c>
      <c r="D549" s="2" t="s">
        <v>134</v>
      </c>
      <c r="F549" s="2" t="s">
        <v>2201</v>
      </c>
      <c r="G549" s="2" t="s">
        <v>2199</v>
      </c>
      <c r="H549" s="2" t="s">
        <v>3316</v>
      </c>
      <c r="I549" s="34" t="s">
        <v>3193</v>
      </c>
      <c r="J549" s="237">
        <v>43915</v>
      </c>
      <c r="K549" s="2">
        <v>75</v>
      </c>
      <c r="M549" s="46"/>
    </row>
    <row r="550" spans="1:13" ht="15" hidden="1" customHeight="1">
      <c r="A550" s="15"/>
      <c r="B550" s="236">
        <v>43915.652952708333</v>
      </c>
      <c r="C550" s="2" t="s">
        <v>2200</v>
      </c>
      <c r="D550" s="2" t="s">
        <v>134</v>
      </c>
      <c r="F550" s="2" t="s">
        <v>2201</v>
      </c>
      <c r="G550" s="2" t="s">
        <v>2199</v>
      </c>
      <c r="H550" s="2" t="s">
        <v>3316</v>
      </c>
      <c r="I550" s="34" t="s">
        <v>3193</v>
      </c>
      <c r="J550" s="237">
        <v>43915</v>
      </c>
      <c r="K550" s="2">
        <v>75</v>
      </c>
      <c r="M550" s="46"/>
    </row>
    <row r="551" spans="1:13" ht="15" hidden="1" customHeight="1">
      <c r="A551" s="212" t="s">
        <v>3321</v>
      </c>
      <c r="B551" s="211">
        <v>43915.653826307869</v>
      </c>
      <c r="C551" s="212" t="s">
        <v>2200</v>
      </c>
      <c r="D551" s="212" t="s">
        <v>158</v>
      </c>
      <c r="E551" s="212" t="s">
        <v>1900</v>
      </c>
      <c r="F551" s="212" t="s">
        <v>2198</v>
      </c>
      <c r="G551" s="212" t="s">
        <v>2215</v>
      </c>
      <c r="H551" s="212" t="s">
        <v>3322</v>
      </c>
      <c r="I551" s="213" t="s">
        <v>3269</v>
      </c>
      <c r="J551" s="214">
        <v>43915</v>
      </c>
      <c r="K551" s="127"/>
      <c r="L551" s="127"/>
      <c r="M551" s="219" t="s">
        <v>3269</v>
      </c>
    </row>
    <row r="552" spans="1:13" ht="15" hidden="1" customHeight="1">
      <c r="A552" s="15"/>
      <c r="B552" s="236">
        <v>43915.654277118054</v>
      </c>
      <c r="C552" s="2" t="s">
        <v>2200</v>
      </c>
      <c r="D552" s="2" t="s">
        <v>224</v>
      </c>
      <c r="E552" s="2" t="s">
        <v>1242</v>
      </c>
      <c r="F552" s="2" t="s">
        <v>2208</v>
      </c>
      <c r="G552" s="2" t="s">
        <v>2199</v>
      </c>
      <c r="H552" s="2" t="s">
        <v>3325</v>
      </c>
      <c r="I552" s="34" t="s">
        <v>1886</v>
      </c>
      <c r="J552" s="237">
        <v>43915</v>
      </c>
      <c r="M552" s="31" t="s">
        <v>3327</v>
      </c>
    </row>
    <row r="553" spans="1:13" ht="15" hidden="1" customHeight="1">
      <c r="A553" s="15"/>
      <c r="B553" s="236">
        <v>43915.656708807874</v>
      </c>
      <c r="C553" s="2" t="s">
        <v>9</v>
      </c>
      <c r="D553" s="2" t="s">
        <v>45</v>
      </c>
      <c r="F553" s="2" t="s">
        <v>2208</v>
      </c>
      <c r="G553" s="2" t="s">
        <v>2199</v>
      </c>
      <c r="I553" s="34" t="s">
        <v>3328</v>
      </c>
      <c r="J553" s="237">
        <v>43915</v>
      </c>
      <c r="M553" s="46"/>
    </row>
    <row r="554" spans="1:13" ht="15" hidden="1" customHeight="1">
      <c r="A554" s="15"/>
      <c r="B554" s="236">
        <v>43915.657113854162</v>
      </c>
      <c r="C554" s="2" t="s">
        <v>2197</v>
      </c>
      <c r="D554" s="2" t="s">
        <v>45</v>
      </c>
      <c r="E554" s="2" t="s">
        <v>119</v>
      </c>
      <c r="F554" s="2" t="s">
        <v>2208</v>
      </c>
      <c r="G554" s="2" t="s">
        <v>2199</v>
      </c>
      <c r="H554" s="2" t="s">
        <v>3329</v>
      </c>
      <c r="I554" s="34" t="s">
        <v>3330</v>
      </c>
      <c r="J554" s="237">
        <v>43915</v>
      </c>
      <c r="K554" s="2">
        <v>0</v>
      </c>
      <c r="L554" s="2">
        <v>44</v>
      </c>
      <c r="M554" s="31" t="s">
        <v>3333</v>
      </c>
    </row>
    <row r="555" spans="1:13" ht="15" hidden="1" customHeight="1">
      <c r="A555" s="15"/>
      <c r="B555" s="231">
        <v>43915.658312685184</v>
      </c>
      <c r="C555" s="123" t="s">
        <v>2200</v>
      </c>
      <c r="D555" s="123" t="s">
        <v>134</v>
      </c>
      <c r="E555" s="123" t="s">
        <v>1910</v>
      </c>
      <c r="F555" s="123" t="s">
        <v>2208</v>
      </c>
      <c r="G555" s="123" t="s">
        <v>2199</v>
      </c>
      <c r="H555" s="123" t="s">
        <v>3334</v>
      </c>
      <c r="I555" s="232" t="s">
        <v>3158</v>
      </c>
      <c r="J555" s="233">
        <v>43915</v>
      </c>
      <c r="K555" s="123">
        <v>34</v>
      </c>
      <c r="M555" s="46"/>
    </row>
    <row r="556" spans="1:13" ht="15" hidden="1" customHeight="1">
      <c r="A556" s="15"/>
      <c r="B556" s="236">
        <v>43915.658328171296</v>
      </c>
      <c r="C556" s="2" t="s">
        <v>2197</v>
      </c>
      <c r="D556" s="2" t="s">
        <v>45</v>
      </c>
      <c r="E556" s="2" t="s">
        <v>119</v>
      </c>
      <c r="F556" s="2" t="s">
        <v>2201</v>
      </c>
      <c r="G556" s="2" t="s">
        <v>2199</v>
      </c>
      <c r="H556" s="2" t="s">
        <v>3336</v>
      </c>
      <c r="I556" s="34" t="s">
        <v>3330</v>
      </c>
      <c r="J556" s="237">
        <v>43915</v>
      </c>
      <c r="K556" s="2">
        <v>0</v>
      </c>
      <c r="L556" s="2">
        <v>45</v>
      </c>
      <c r="M556" s="31" t="s">
        <v>3338</v>
      </c>
    </row>
    <row r="557" spans="1:13" ht="15" hidden="1" customHeight="1">
      <c r="A557" s="15"/>
      <c r="B557" s="236">
        <v>43915.658814664348</v>
      </c>
      <c r="C557" s="2" t="s">
        <v>2200</v>
      </c>
      <c r="D557" s="2" t="s">
        <v>45</v>
      </c>
      <c r="E557" s="2" t="s">
        <v>3339</v>
      </c>
      <c r="F557" s="2" t="s">
        <v>3340</v>
      </c>
      <c r="G557" s="2" t="s">
        <v>2199</v>
      </c>
      <c r="H557" s="2" t="s">
        <v>3341</v>
      </c>
      <c r="I557" s="34" t="s">
        <v>3342</v>
      </c>
      <c r="J557" s="237">
        <v>43915</v>
      </c>
      <c r="M557" s="46"/>
    </row>
    <row r="558" spans="1:13" ht="15" hidden="1" customHeight="1">
      <c r="A558" s="15"/>
      <c r="B558" s="231">
        <v>43915.664088055557</v>
      </c>
      <c r="C558" s="123" t="s">
        <v>9</v>
      </c>
      <c r="D558" s="123" t="s">
        <v>158</v>
      </c>
      <c r="E558" s="123" t="s">
        <v>1736</v>
      </c>
      <c r="F558" s="123" t="s">
        <v>2208</v>
      </c>
      <c r="G558" s="123" t="s">
        <v>2199</v>
      </c>
      <c r="H558" s="123" t="s">
        <v>2255</v>
      </c>
      <c r="I558" s="232" t="s">
        <v>3344</v>
      </c>
      <c r="J558" s="233">
        <v>43915</v>
      </c>
      <c r="K558" s="2">
        <v>54</v>
      </c>
      <c r="L558" s="2">
        <v>19</v>
      </c>
      <c r="M558" s="31" t="s">
        <v>3345</v>
      </c>
    </row>
    <row r="559" spans="1:13" ht="15" hidden="1" customHeight="1">
      <c r="A559" s="15"/>
      <c r="B559" s="231">
        <v>43915.665063668981</v>
      </c>
      <c r="C559" s="123" t="s">
        <v>2200</v>
      </c>
      <c r="D559" s="123" t="s">
        <v>158</v>
      </c>
      <c r="E559" s="123" t="s">
        <v>827</v>
      </c>
      <c r="F559" s="123" t="s">
        <v>2198</v>
      </c>
      <c r="G559" s="123" t="s">
        <v>2210</v>
      </c>
      <c r="H559" s="123" t="s">
        <v>3346</v>
      </c>
      <c r="I559" s="123" t="s">
        <v>3347</v>
      </c>
      <c r="J559" s="233">
        <v>43915</v>
      </c>
      <c r="M559" s="31" t="s">
        <v>3348</v>
      </c>
    </row>
    <row r="560" spans="1:13" ht="15" hidden="1" customHeight="1">
      <c r="A560" s="15"/>
      <c r="B560" s="267">
        <v>43915.666201215281</v>
      </c>
      <c r="C560" s="268" t="s">
        <v>2200</v>
      </c>
      <c r="D560" s="268" t="s">
        <v>158</v>
      </c>
      <c r="E560" s="268" t="s">
        <v>3349</v>
      </c>
      <c r="F560" s="268" t="s">
        <v>2198</v>
      </c>
      <c r="G560" s="268" t="s">
        <v>2199</v>
      </c>
      <c r="H560" s="268" t="s">
        <v>3350</v>
      </c>
      <c r="I560" s="268" t="s">
        <v>3351</v>
      </c>
      <c r="J560" s="269">
        <v>43914</v>
      </c>
      <c r="M560" s="46"/>
    </row>
    <row r="561" spans="1:13" ht="15" hidden="1" customHeight="1">
      <c r="A561" s="15"/>
      <c r="B561" s="236">
        <v>43915.66873701389</v>
      </c>
      <c r="C561" s="2" t="s">
        <v>2197</v>
      </c>
      <c r="D561" s="2" t="s">
        <v>45</v>
      </c>
      <c r="E561" s="2" t="s">
        <v>119</v>
      </c>
      <c r="F561" s="2" t="s">
        <v>2208</v>
      </c>
      <c r="G561" s="2" t="s">
        <v>2199</v>
      </c>
      <c r="H561" s="2" t="s">
        <v>3352</v>
      </c>
      <c r="I561" s="34" t="s">
        <v>3353</v>
      </c>
      <c r="J561" s="237">
        <v>43915</v>
      </c>
      <c r="L561" s="2">
        <v>45</v>
      </c>
      <c r="M561" s="46"/>
    </row>
    <row r="562" spans="1:13" ht="15" hidden="1" customHeight="1">
      <c r="A562" s="15"/>
      <c r="B562" s="236">
        <v>43915.678343611115</v>
      </c>
      <c r="C562" s="2" t="s">
        <v>2200</v>
      </c>
      <c r="D562" s="2" t="s">
        <v>354</v>
      </c>
      <c r="E562" s="2" t="s">
        <v>1969</v>
      </c>
      <c r="F562" s="2" t="s">
        <v>2208</v>
      </c>
      <c r="G562" s="2" t="s">
        <v>2199</v>
      </c>
      <c r="H562" s="2" t="s">
        <v>3355</v>
      </c>
      <c r="I562" s="34" t="s">
        <v>3356</v>
      </c>
      <c r="J562" s="237">
        <v>43915</v>
      </c>
      <c r="M562" s="46"/>
    </row>
    <row r="563" spans="1:13" ht="15" hidden="1" customHeight="1">
      <c r="A563" s="15"/>
      <c r="B563" s="236">
        <v>43915.678633969903</v>
      </c>
      <c r="C563" s="2" t="s">
        <v>2200</v>
      </c>
      <c r="D563" s="2" t="s">
        <v>117</v>
      </c>
      <c r="E563" s="2" t="s">
        <v>556</v>
      </c>
      <c r="F563" s="2" t="s">
        <v>2198</v>
      </c>
      <c r="G563" s="2" t="s">
        <v>2210</v>
      </c>
      <c r="I563" s="34" t="s">
        <v>3357</v>
      </c>
      <c r="J563" s="237">
        <v>43915</v>
      </c>
      <c r="M563" s="46"/>
    </row>
    <row r="564" spans="1:13" ht="15" hidden="1" customHeight="1">
      <c r="A564" s="15"/>
      <c r="B564" s="236">
        <v>43915.682939641207</v>
      </c>
      <c r="C564" s="2" t="s">
        <v>2200</v>
      </c>
      <c r="D564" s="2" t="s">
        <v>182</v>
      </c>
      <c r="E564" s="2" t="s">
        <v>181</v>
      </c>
      <c r="F564" s="2" t="s">
        <v>2208</v>
      </c>
      <c r="G564" s="2" t="s">
        <v>2199</v>
      </c>
      <c r="H564" s="2" t="s">
        <v>3358</v>
      </c>
      <c r="I564" s="2" t="s">
        <v>3359</v>
      </c>
      <c r="J564" s="237">
        <v>43915</v>
      </c>
      <c r="K564" s="2">
        <v>62</v>
      </c>
      <c r="M564" s="46"/>
    </row>
    <row r="565" spans="1:13" ht="15" hidden="1" customHeight="1">
      <c r="A565" s="15"/>
      <c r="B565" s="236">
        <v>43915.685036354167</v>
      </c>
      <c r="C565" s="2" t="s">
        <v>2200</v>
      </c>
      <c r="D565" s="2" t="s">
        <v>182</v>
      </c>
      <c r="E565" s="2" t="s">
        <v>181</v>
      </c>
      <c r="F565" s="2" t="s">
        <v>2208</v>
      </c>
      <c r="G565" s="2" t="s">
        <v>2199</v>
      </c>
      <c r="H565" s="2" t="s">
        <v>129</v>
      </c>
      <c r="I565" s="2" t="s">
        <v>3360</v>
      </c>
      <c r="J565" s="237">
        <v>43915</v>
      </c>
      <c r="M565" s="31" t="s">
        <v>3361</v>
      </c>
    </row>
    <row r="566" spans="1:13" ht="15" hidden="1" customHeight="1">
      <c r="A566" s="15"/>
      <c r="B566" s="236">
        <v>43915.685075254631</v>
      </c>
      <c r="C566" s="2" t="s">
        <v>2197</v>
      </c>
      <c r="D566" s="2" t="s">
        <v>45</v>
      </c>
      <c r="E566" s="2" t="s">
        <v>119</v>
      </c>
      <c r="F566" s="2" t="s">
        <v>2271</v>
      </c>
      <c r="G566" s="2" t="s">
        <v>2199</v>
      </c>
      <c r="I566" s="2" t="s">
        <v>3362</v>
      </c>
      <c r="J566" s="237">
        <v>43915</v>
      </c>
      <c r="M566" s="37" t="s">
        <v>3363</v>
      </c>
    </row>
    <row r="567" spans="1:13" ht="15" hidden="1" customHeight="1">
      <c r="A567" s="15"/>
      <c r="B567" s="236">
        <v>43915.685325775463</v>
      </c>
      <c r="C567" s="2" t="s">
        <v>2197</v>
      </c>
      <c r="D567" s="2" t="s">
        <v>45</v>
      </c>
      <c r="E567" s="2" t="s">
        <v>43</v>
      </c>
      <c r="F567" s="2" t="s">
        <v>2198</v>
      </c>
      <c r="G567" s="2" t="s">
        <v>2210</v>
      </c>
      <c r="H567" s="2" t="s">
        <v>3365</v>
      </c>
      <c r="I567" s="34" t="s">
        <v>3366</v>
      </c>
      <c r="J567" s="237">
        <v>43914</v>
      </c>
      <c r="M567" s="31" t="s">
        <v>3367</v>
      </c>
    </row>
    <row r="568" spans="1:13" ht="15" hidden="1" customHeight="1">
      <c r="A568" s="15"/>
      <c r="B568" s="236">
        <v>43915.68564851852</v>
      </c>
      <c r="C568" s="2" t="s">
        <v>2200</v>
      </c>
      <c r="D568" s="2" t="s">
        <v>117</v>
      </c>
      <c r="E568" s="2" t="s">
        <v>556</v>
      </c>
      <c r="F568" s="2" t="s">
        <v>2198</v>
      </c>
      <c r="G568" s="2" t="s">
        <v>2210</v>
      </c>
      <c r="I568" s="34" t="s">
        <v>3369</v>
      </c>
      <c r="J568" s="237">
        <v>43915</v>
      </c>
      <c r="M568" s="31" t="s">
        <v>3370</v>
      </c>
    </row>
    <row r="569" spans="1:13" ht="15" hidden="1" customHeight="1">
      <c r="A569" s="15"/>
      <c r="B569" s="236">
        <v>43915.687277453704</v>
      </c>
      <c r="C569" s="2" t="s">
        <v>2200</v>
      </c>
      <c r="D569" s="2" t="s">
        <v>117</v>
      </c>
      <c r="F569" s="2" t="s">
        <v>2198</v>
      </c>
      <c r="G569" s="2" t="s">
        <v>2199</v>
      </c>
      <c r="H569" s="2" t="s">
        <v>3371</v>
      </c>
      <c r="I569" s="34" t="s">
        <v>1915</v>
      </c>
      <c r="J569" s="237">
        <v>43915</v>
      </c>
      <c r="M569" s="46"/>
    </row>
    <row r="570" spans="1:13" ht="15" hidden="1" customHeight="1">
      <c r="A570" s="15"/>
      <c r="B570" s="236">
        <v>43915.688278576388</v>
      </c>
      <c r="C570" s="2" t="s">
        <v>2197</v>
      </c>
      <c r="D570" s="2" t="s">
        <v>45</v>
      </c>
      <c r="E570" s="2" t="s">
        <v>43</v>
      </c>
      <c r="F570" s="2" t="s">
        <v>2198</v>
      </c>
      <c r="G570" s="2" t="s">
        <v>2210</v>
      </c>
      <c r="I570" s="34" t="s">
        <v>3366</v>
      </c>
      <c r="J570" s="237">
        <v>43914</v>
      </c>
      <c r="M570" s="31" t="s">
        <v>3376</v>
      </c>
    </row>
    <row r="571" spans="1:13" ht="15" hidden="1" customHeight="1">
      <c r="A571" s="15"/>
      <c r="B571" s="236">
        <v>43915.689979085648</v>
      </c>
      <c r="C571" s="2" t="s">
        <v>2200</v>
      </c>
      <c r="D571" s="2" t="s">
        <v>354</v>
      </c>
      <c r="E571" s="2" t="s">
        <v>1969</v>
      </c>
      <c r="F571" s="2" t="s">
        <v>2208</v>
      </c>
      <c r="G571" s="2" t="s">
        <v>2199</v>
      </c>
      <c r="H571" s="2" t="s">
        <v>3378</v>
      </c>
      <c r="I571" s="2" t="s">
        <v>3379</v>
      </c>
      <c r="J571" s="237">
        <v>43915</v>
      </c>
      <c r="K571" s="2">
        <v>25</v>
      </c>
      <c r="M571" s="31" t="s">
        <v>3380</v>
      </c>
    </row>
    <row r="572" spans="1:13" ht="15" hidden="1" customHeight="1">
      <c r="A572" s="15"/>
      <c r="B572" s="236">
        <v>43915.698483506945</v>
      </c>
      <c r="C572" s="2" t="s">
        <v>2200</v>
      </c>
      <c r="D572" s="2" t="s">
        <v>45</v>
      </c>
      <c r="E572" s="2" t="s">
        <v>1136</v>
      </c>
      <c r="F572" s="2" t="s">
        <v>2271</v>
      </c>
      <c r="G572" s="2" t="s">
        <v>2199</v>
      </c>
      <c r="I572" s="2" t="s">
        <v>3381</v>
      </c>
      <c r="J572" s="237">
        <v>43914</v>
      </c>
      <c r="M572" s="46"/>
    </row>
    <row r="573" spans="1:13" ht="15" hidden="1" customHeight="1">
      <c r="A573" s="15"/>
      <c r="B573" s="236">
        <v>43915.700031006942</v>
      </c>
      <c r="C573" s="2" t="s">
        <v>2197</v>
      </c>
      <c r="D573" s="2" t="s">
        <v>182</v>
      </c>
      <c r="E573" s="2" t="s">
        <v>1078</v>
      </c>
      <c r="F573" s="2" t="s">
        <v>2208</v>
      </c>
      <c r="G573" s="2" t="s">
        <v>2199</v>
      </c>
      <c r="H573" s="2" t="s">
        <v>3382</v>
      </c>
      <c r="I573" s="2" t="s">
        <v>2269</v>
      </c>
      <c r="J573" s="237">
        <v>43914</v>
      </c>
      <c r="K573" s="2">
        <v>45</v>
      </c>
      <c r="M573" s="46"/>
    </row>
    <row r="574" spans="1:13" ht="15" hidden="1" customHeight="1">
      <c r="A574" s="15"/>
      <c r="B574" s="236">
        <v>43915.700811574075</v>
      </c>
      <c r="C574" s="2" t="s">
        <v>9</v>
      </c>
      <c r="D574" s="2" t="s">
        <v>158</v>
      </c>
      <c r="F574" s="2" t="s">
        <v>2198</v>
      </c>
      <c r="G574" s="2" t="s">
        <v>2210</v>
      </c>
      <c r="I574" s="34" t="s">
        <v>3384</v>
      </c>
      <c r="J574" s="237">
        <v>43915</v>
      </c>
      <c r="K574" s="2">
        <v>54</v>
      </c>
      <c r="M574" s="46"/>
    </row>
    <row r="575" spans="1:13" ht="15" hidden="1" customHeight="1">
      <c r="A575" s="15"/>
      <c r="B575" s="236">
        <v>43915.703707187495</v>
      </c>
      <c r="C575" s="2" t="s">
        <v>2200</v>
      </c>
      <c r="D575" s="2" t="s">
        <v>117</v>
      </c>
      <c r="E575" s="2" t="s">
        <v>1473</v>
      </c>
      <c r="F575" s="2" t="s">
        <v>2201</v>
      </c>
      <c r="G575" s="2" t="s">
        <v>2199</v>
      </c>
      <c r="H575" s="2" t="s">
        <v>3385</v>
      </c>
      <c r="I575" s="34" t="s">
        <v>3386</v>
      </c>
      <c r="J575" s="237">
        <v>43911</v>
      </c>
      <c r="K575" s="2">
        <v>23</v>
      </c>
      <c r="M575" s="31" t="s">
        <v>3388</v>
      </c>
    </row>
    <row r="576" spans="1:13" ht="15" hidden="1" customHeight="1">
      <c r="A576" s="15"/>
      <c r="B576" s="236">
        <v>43915.706157002314</v>
      </c>
      <c r="C576" s="2" t="s">
        <v>2200</v>
      </c>
      <c r="D576" s="2" t="s">
        <v>134</v>
      </c>
      <c r="E576" s="2" t="s">
        <v>3389</v>
      </c>
      <c r="F576" s="2" t="s">
        <v>2271</v>
      </c>
      <c r="G576" s="2" t="s">
        <v>2199</v>
      </c>
      <c r="I576" s="2" t="s">
        <v>3390</v>
      </c>
      <c r="J576" s="237">
        <v>43915</v>
      </c>
      <c r="M576" s="46"/>
    </row>
    <row r="577" spans="1:13" ht="15" hidden="1" customHeight="1">
      <c r="A577" s="15"/>
      <c r="B577" s="236">
        <v>43915.707738668978</v>
      </c>
      <c r="C577" s="2" t="s">
        <v>2200</v>
      </c>
      <c r="D577" s="2" t="s">
        <v>126</v>
      </c>
      <c r="F577" s="2" t="s">
        <v>2198</v>
      </c>
      <c r="G577" s="2" t="s">
        <v>2210</v>
      </c>
      <c r="H577" s="2" t="s">
        <v>3391</v>
      </c>
      <c r="I577" s="34" t="s">
        <v>3392</v>
      </c>
      <c r="J577" s="237">
        <v>43915</v>
      </c>
      <c r="M577" s="31" t="s">
        <v>3391</v>
      </c>
    </row>
    <row r="578" spans="1:13" ht="15" hidden="1" customHeight="1">
      <c r="A578" s="15"/>
      <c r="B578" s="236">
        <v>43915.708736527777</v>
      </c>
      <c r="C578" s="2" t="s">
        <v>9</v>
      </c>
      <c r="D578" s="2" t="s">
        <v>224</v>
      </c>
      <c r="E578" s="2" t="s">
        <v>226</v>
      </c>
      <c r="F578" s="2" t="s">
        <v>2201</v>
      </c>
      <c r="G578" s="2" t="s">
        <v>2199</v>
      </c>
      <c r="I578" s="34" t="s">
        <v>3393</v>
      </c>
      <c r="J578" s="237">
        <v>43915</v>
      </c>
      <c r="K578" s="2">
        <v>65</v>
      </c>
      <c r="L578" s="2">
        <v>577</v>
      </c>
      <c r="M578" s="46"/>
    </row>
    <row r="579" spans="1:13" ht="15" hidden="1" customHeight="1">
      <c r="A579" s="15"/>
      <c r="B579" s="236">
        <v>43915.709939305554</v>
      </c>
      <c r="C579" s="2" t="s">
        <v>2200</v>
      </c>
      <c r="D579" s="2" t="s">
        <v>182</v>
      </c>
      <c r="E579" s="2" t="s">
        <v>181</v>
      </c>
      <c r="F579" s="2" t="s">
        <v>2208</v>
      </c>
      <c r="G579" s="2" t="s">
        <v>2199</v>
      </c>
      <c r="I579" s="2" t="s">
        <v>3395</v>
      </c>
      <c r="J579" s="237">
        <v>43915</v>
      </c>
      <c r="K579" s="2">
        <v>62</v>
      </c>
      <c r="L579" s="2">
        <v>39</v>
      </c>
      <c r="M579" s="46"/>
    </row>
    <row r="580" spans="1:13" ht="15" hidden="1" customHeight="1">
      <c r="A580" s="15"/>
      <c r="B580" s="236">
        <v>43915.710669618056</v>
      </c>
      <c r="C580" s="2" t="s">
        <v>2200</v>
      </c>
      <c r="D580" s="2" t="s">
        <v>354</v>
      </c>
      <c r="E580" s="2" t="s">
        <v>1969</v>
      </c>
      <c r="F580" s="2" t="s">
        <v>2208</v>
      </c>
      <c r="G580" s="2" t="s">
        <v>2199</v>
      </c>
      <c r="H580" s="2" t="s">
        <v>3396</v>
      </c>
      <c r="I580" s="34" t="s">
        <v>3397</v>
      </c>
      <c r="J580" s="237">
        <v>43915</v>
      </c>
      <c r="M580" s="31" t="s">
        <v>3399</v>
      </c>
    </row>
    <row r="581" spans="1:13" ht="15" hidden="1" customHeight="1">
      <c r="A581" s="15"/>
      <c r="B581" s="236">
        <v>43915.710791180551</v>
      </c>
      <c r="C581" s="2" t="s">
        <v>2200</v>
      </c>
      <c r="D581" s="2" t="s">
        <v>207</v>
      </c>
      <c r="E581" s="2" t="s">
        <v>2879</v>
      </c>
      <c r="F581" s="2" t="s">
        <v>2198</v>
      </c>
      <c r="G581" s="2" t="s">
        <v>2199</v>
      </c>
      <c r="H581" s="2" t="s">
        <v>3400</v>
      </c>
      <c r="I581" s="34" t="s">
        <v>3401</v>
      </c>
      <c r="J581" s="237">
        <v>43915</v>
      </c>
      <c r="M581" s="46"/>
    </row>
    <row r="582" spans="1:13" ht="15" hidden="1" customHeight="1">
      <c r="A582" s="15"/>
      <c r="B582" s="236">
        <v>43915.710805949071</v>
      </c>
      <c r="C582" s="2" t="s">
        <v>2197</v>
      </c>
      <c r="D582" s="2" t="s">
        <v>45</v>
      </c>
      <c r="E582" s="2" t="s">
        <v>119</v>
      </c>
      <c r="F582" s="2" t="s">
        <v>2208</v>
      </c>
      <c r="G582" s="2" t="s">
        <v>2199</v>
      </c>
      <c r="H582" s="2" t="s">
        <v>336</v>
      </c>
      <c r="I582" s="34" t="s">
        <v>3403</v>
      </c>
      <c r="J582" s="237">
        <v>43914</v>
      </c>
      <c r="L582" s="2">
        <v>44</v>
      </c>
      <c r="M582" s="46"/>
    </row>
    <row r="583" spans="1:13" ht="15" hidden="1" customHeight="1">
      <c r="A583" s="15"/>
      <c r="B583" s="236">
        <v>43915.7111558912</v>
      </c>
      <c r="C583" s="2" t="s">
        <v>2197</v>
      </c>
      <c r="D583" s="2" t="s">
        <v>45</v>
      </c>
      <c r="E583" s="2" t="s">
        <v>119</v>
      </c>
      <c r="F583" s="2" t="s">
        <v>2271</v>
      </c>
      <c r="G583" s="2" t="s">
        <v>2199</v>
      </c>
      <c r="I583" s="34" t="s">
        <v>3149</v>
      </c>
      <c r="J583" s="237">
        <v>43915</v>
      </c>
      <c r="M583" s="46"/>
    </row>
    <row r="584" spans="1:13" ht="15" hidden="1" customHeight="1">
      <c r="A584" s="15"/>
      <c r="B584" s="236">
        <v>43915.711279270836</v>
      </c>
      <c r="C584" s="2" t="s">
        <v>2197</v>
      </c>
      <c r="D584" s="2" t="s">
        <v>45</v>
      </c>
      <c r="E584" s="2" t="s">
        <v>119</v>
      </c>
      <c r="F584" s="2" t="s">
        <v>2201</v>
      </c>
      <c r="G584" s="2" t="s">
        <v>2199</v>
      </c>
      <c r="H584" s="2" t="s">
        <v>336</v>
      </c>
      <c r="I584" s="34" t="s">
        <v>3403</v>
      </c>
      <c r="J584" s="237">
        <v>43914</v>
      </c>
      <c r="L584" s="2">
        <v>45</v>
      </c>
      <c r="M584" s="46"/>
    </row>
    <row r="585" spans="1:13" ht="15" hidden="1" customHeight="1">
      <c r="A585" s="15"/>
      <c r="B585" s="236">
        <v>43915.71333319445</v>
      </c>
      <c r="C585" s="2" t="s">
        <v>2200</v>
      </c>
      <c r="D585" s="2" t="s">
        <v>207</v>
      </c>
      <c r="E585" s="2" t="s">
        <v>2879</v>
      </c>
      <c r="F585" s="2" t="s">
        <v>2271</v>
      </c>
      <c r="G585" s="2" t="s">
        <v>2199</v>
      </c>
      <c r="H585" s="2" t="s">
        <v>3408</v>
      </c>
      <c r="I585" s="34" t="s">
        <v>3409</v>
      </c>
      <c r="J585" s="237">
        <v>43915</v>
      </c>
      <c r="M585" s="31" t="s">
        <v>3410</v>
      </c>
    </row>
    <row r="586" spans="1:13" ht="15" hidden="1" customHeight="1">
      <c r="A586" s="15"/>
      <c r="B586" s="236">
        <v>43915.714216354172</v>
      </c>
      <c r="C586" s="2" t="s">
        <v>9</v>
      </c>
      <c r="D586" s="2" t="s">
        <v>224</v>
      </c>
      <c r="E586" s="2" t="s">
        <v>226</v>
      </c>
      <c r="F586" s="2" t="s">
        <v>2201</v>
      </c>
      <c r="G586" s="2" t="s">
        <v>2199</v>
      </c>
      <c r="I586" s="2" t="s">
        <v>3411</v>
      </c>
      <c r="J586" s="237">
        <v>43915</v>
      </c>
      <c r="K586" s="2">
        <v>65</v>
      </c>
      <c r="L586" s="2">
        <v>577</v>
      </c>
      <c r="M586" s="46"/>
    </row>
    <row r="587" spans="1:13" ht="15" hidden="1" customHeight="1">
      <c r="A587" s="15"/>
      <c r="B587" s="236">
        <v>43915.714769976854</v>
      </c>
      <c r="C587" s="2" t="s">
        <v>2200</v>
      </c>
      <c r="D587" s="2" t="s">
        <v>158</v>
      </c>
      <c r="E587" s="2" t="s">
        <v>3412</v>
      </c>
      <c r="F587" s="2" t="s">
        <v>2198</v>
      </c>
      <c r="G587" s="2" t="s">
        <v>2199</v>
      </c>
      <c r="H587" s="2" t="s">
        <v>3413</v>
      </c>
      <c r="I587" s="2" t="s">
        <v>3414</v>
      </c>
      <c r="J587" s="237">
        <v>43915</v>
      </c>
      <c r="M587" s="31" t="s">
        <v>3415</v>
      </c>
    </row>
    <row r="588" spans="1:13" ht="15" hidden="1" customHeight="1">
      <c r="A588" s="15"/>
      <c r="B588" s="236">
        <v>43915.71511153935</v>
      </c>
      <c r="C588" s="2" t="s">
        <v>2200</v>
      </c>
      <c r="D588" s="2" t="s">
        <v>431</v>
      </c>
      <c r="F588" s="2" t="s">
        <v>2208</v>
      </c>
      <c r="G588" s="2" t="s">
        <v>2199</v>
      </c>
      <c r="H588" s="2" t="s">
        <v>3416</v>
      </c>
      <c r="I588" s="2" t="s">
        <v>3417</v>
      </c>
      <c r="J588" s="237">
        <v>43915</v>
      </c>
      <c r="M588" s="46"/>
    </row>
    <row r="589" spans="1:13" ht="15" hidden="1" customHeight="1">
      <c r="A589" s="15"/>
      <c r="B589" s="236">
        <v>43915.715661423616</v>
      </c>
      <c r="C589" s="2" t="s">
        <v>2200</v>
      </c>
      <c r="D589" s="2" t="s">
        <v>354</v>
      </c>
      <c r="E589" s="2" t="s">
        <v>1969</v>
      </c>
      <c r="F589" s="2" t="s">
        <v>2198</v>
      </c>
      <c r="G589" s="2" t="s">
        <v>2199</v>
      </c>
      <c r="I589" s="34" t="s">
        <v>3418</v>
      </c>
      <c r="J589" s="237">
        <v>43915</v>
      </c>
      <c r="L589" s="2">
        <v>604</v>
      </c>
      <c r="M589" s="46"/>
    </row>
    <row r="590" spans="1:13" ht="15" hidden="1" customHeight="1">
      <c r="A590" s="15"/>
      <c r="B590" s="236">
        <v>43915.716493449072</v>
      </c>
      <c r="C590" s="2" t="s">
        <v>9</v>
      </c>
      <c r="D590" s="2" t="s">
        <v>224</v>
      </c>
      <c r="E590" s="2" t="s">
        <v>226</v>
      </c>
      <c r="F590" s="2" t="s">
        <v>2201</v>
      </c>
      <c r="G590" s="2" t="s">
        <v>2199</v>
      </c>
      <c r="I590" s="2" t="s">
        <v>3419</v>
      </c>
      <c r="J590" s="237">
        <v>43915</v>
      </c>
      <c r="K590" s="2">
        <v>65</v>
      </c>
      <c r="M590" s="46"/>
    </row>
    <row r="591" spans="1:13" ht="15" hidden="1" customHeight="1">
      <c r="A591" s="15"/>
      <c r="B591" s="236">
        <v>43915.716610949079</v>
      </c>
      <c r="C591" s="2" t="s">
        <v>2197</v>
      </c>
      <c r="D591" s="2" t="s">
        <v>45</v>
      </c>
      <c r="E591" s="2" t="s">
        <v>119</v>
      </c>
      <c r="F591" s="2" t="s">
        <v>2208</v>
      </c>
      <c r="G591" s="2" t="s">
        <v>2199</v>
      </c>
      <c r="H591" s="2" t="s">
        <v>2391</v>
      </c>
      <c r="I591" s="34" t="s">
        <v>3353</v>
      </c>
      <c r="J591" s="237">
        <v>43915</v>
      </c>
      <c r="M591" s="46"/>
    </row>
    <row r="592" spans="1:13" ht="15" hidden="1" customHeight="1">
      <c r="A592" s="15"/>
      <c r="B592" s="236">
        <v>43915.717103229166</v>
      </c>
      <c r="C592" s="2" t="s">
        <v>2197</v>
      </c>
      <c r="D592" s="2" t="s">
        <v>45</v>
      </c>
      <c r="E592" s="2" t="s">
        <v>119</v>
      </c>
      <c r="F592" s="2" t="s">
        <v>2201</v>
      </c>
      <c r="G592" s="2" t="s">
        <v>2199</v>
      </c>
      <c r="H592" s="2" t="s">
        <v>2391</v>
      </c>
      <c r="I592" s="34" t="s">
        <v>3420</v>
      </c>
      <c r="J592" s="237">
        <v>43915</v>
      </c>
      <c r="M592" s="46"/>
    </row>
    <row r="593" spans="1:13" ht="15" hidden="1" customHeight="1">
      <c r="A593" s="15"/>
      <c r="B593" s="236">
        <v>43915.718543854164</v>
      </c>
      <c r="C593" s="2" t="s">
        <v>2200</v>
      </c>
      <c r="D593" s="2" t="s">
        <v>207</v>
      </c>
      <c r="E593" s="2" t="s">
        <v>2879</v>
      </c>
      <c r="F593" s="2" t="s">
        <v>2198</v>
      </c>
      <c r="G593" s="2" t="s">
        <v>2199</v>
      </c>
      <c r="I593" s="34" t="s">
        <v>3422</v>
      </c>
      <c r="J593" s="237">
        <v>43915</v>
      </c>
      <c r="M593" s="46"/>
    </row>
    <row r="594" spans="1:13" ht="15" hidden="1" customHeight="1">
      <c r="A594" s="15"/>
      <c r="B594" s="236">
        <v>43915.718676099539</v>
      </c>
      <c r="C594" s="2" t="s">
        <v>2200</v>
      </c>
      <c r="D594" s="2" t="s">
        <v>354</v>
      </c>
      <c r="E594" s="2" t="s">
        <v>3423</v>
      </c>
      <c r="F594" s="2" t="s">
        <v>2198</v>
      </c>
      <c r="G594" s="2" t="s">
        <v>2199</v>
      </c>
      <c r="H594" s="2" t="s">
        <v>3424</v>
      </c>
      <c r="I594" s="2" t="s">
        <v>3425</v>
      </c>
      <c r="J594" s="237">
        <v>43915</v>
      </c>
      <c r="M594" s="46"/>
    </row>
    <row r="595" spans="1:13" ht="15" hidden="1" customHeight="1">
      <c r="A595" s="15"/>
      <c r="B595" s="236">
        <v>43915.720155243056</v>
      </c>
      <c r="C595" s="2" t="s">
        <v>2200</v>
      </c>
      <c r="D595" s="2" t="s">
        <v>354</v>
      </c>
      <c r="E595" s="2" t="s">
        <v>947</v>
      </c>
      <c r="F595" s="2" t="s">
        <v>2208</v>
      </c>
      <c r="G595" s="2" t="s">
        <v>2199</v>
      </c>
      <c r="H595" s="2" t="s">
        <v>3427</v>
      </c>
      <c r="I595" s="34" t="s">
        <v>3428</v>
      </c>
      <c r="J595" s="237">
        <v>43915</v>
      </c>
      <c r="M595" s="46"/>
    </row>
    <row r="596" spans="1:13" ht="15" hidden="1" customHeight="1">
      <c r="A596" s="15"/>
      <c r="B596" s="236">
        <v>43915.72315174769</v>
      </c>
      <c r="C596" s="2" t="s">
        <v>9</v>
      </c>
      <c r="D596" s="2" t="s">
        <v>224</v>
      </c>
      <c r="E596" s="2" t="s">
        <v>3430</v>
      </c>
      <c r="F596" s="2" t="s">
        <v>2201</v>
      </c>
      <c r="G596" s="2" t="s">
        <v>2210</v>
      </c>
      <c r="I596" s="34" t="s">
        <v>3393</v>
      </c>
      <c r="J596" s="237">
        <v>43915</v>
      </c>
      <c r="M596" s="46"/>
    </row>
    <row r="597" spans="1:13" ht="15" hidden="1" customHeight="1">
      <c r="A597" s="15"/>
      <c r="B597" s="236">
        <v>43915.725035856478</v>
      </c>
      <c r="C597" s="2" t="s">
        <v>2200</v>
      </c>
      <c r="D597" s="2" t="s">
        <v>276</v>
      </c>
      <c r="F597" s="2" t="s">
        <v>2208</v>
      </c>
      <c r="G597" s="2" t="s">
        <v>2199</v>
      </c>
      <c r="H597" s="2" t="s">
        <v>3432</v>
      </c>
      <c r="I597" s="34" t="s">
        <v>3434</v>
      </c>
      <c r="J597" s="237">
        <v>43915</v>
      </c>
      <c r="M597" s="46"/>
    </row>
    <row r="598" spans="1:13" ht="15" hidden="1" customHeight="1">
      <c r="A598" s="15"/>
      <c r="B598" s="236">
        <v>43915.72601392361</v>
      </c>
      <c r="C598" s="2" t="s">
        <v>2200</v>
      </c>
      <c r="D598" s="2" t="s">
        <v>414</v>
      </c>
      <c r="E598" s="2" t="s">
        <v>1887</v>
      </c>
      <c r="F598" s="2" t="s">
        <v>2208</v>
      </c>
      <c r="G598" s="2" t="s">
        <v>2199</v>
      </c>
      <c r="H598" s="2" t="s">
        <v>3437</v>
      </c>
      <c r="I598" s="34" t="s">
        <v>1889</v>
      </c>
      <c r="J598" s="237">
        <v>43915</v>
      </c>
      <c r="K598" s="2">
        <v>50</v>
      </c>
      <c r="L598" s="2">
        <v>587</v>
      </c>
      <c r="M598" s="46"/>
    </row>
    <row r="599" spans="1:13" ht="15" hidden="1" customHeight="1">
      <c r="A599" s="15"/>
      <c r="B599" s="236">
        <v>43915.727715497684</v>
      </c>
      <c r="C599" s="2" t="s">
        <v>2200</v>
      </c>
      <c r="D599" s="2" t="s">
        <v>45</v>
      </c>
      <c r="E599" s="2" t="s">
        <v>119</v>
      </c>
      <c r="F599" s="2" t="s">
        <v>2208</v>
      </c>
      <c r="G599" s="2" t="s">
        <v>2199</v>
      </c>
      <c r="H599" s="2" t="s">
        <v>3438</v>
      </c>
      <c r="I599" s="34" t="s">
        <v>3439</v>
      </c>
      <c r="J599" s="237">
        <v>43915</v>
      </c>
      <c r="K599" s="2">
        <v>25</v>
      </c>
      <c r="M599" s="31" t="s">
        <v>3442</v>
      </c>
    </row>
    <row r="600" spans="1:13" ht="15" hidden="1" customHeight="1">
      <c r="A600" s="15"/>
      <c r="B600" s="236">
        <v>43915.727748148143</v>
      </c>
      <c r="C600" s="2" t="s">
        <v>2200</v>
      </c>
      <c r="D600" s="2" t="s">
        <v>354</v>
      </c>
      <c r="E600" s="2" t="s">
        <v>3444</v>
      </c>
      <c r="F600" s="2" t="s">
        <v>2208</v>
      </c>
      <c r="G600" s="2" t="s">
        <v>2199</v>
      </c>
      <c r="H600" s="2" t="s">
        <v>3445</v>
      </c>
      <c r="I600" s="34" t="s">
        <v>3446</v>
      </c>
      <c r="J600" s="237">
        <v>43915</v>
      </c>
      <c r="M600" s="46"/>
    </row>
    <row r="601" spans="1:13" ht="15" hidden="1" customHeight="1">
      <c r="A601" s="15"/>
      <c r="B601" s="236">
        <v>43915.72807597222</v>
      </c>
      <c r="C601" s="2" t="s">
        <v>2200</v>
      </c>
      <c r="D601" s="2" t="s">
        <v>354</v>
      </c>
      <c r="E601" s="2" t="s">
        <v>947</v>
      </c>
      <c r="F601" s="2" t="s">
        <v>2198</v>
      </c>
      <c r="G601" s="2" t="s">
        <v>2199</v>
      </c>
      <c r="I601" s="34" t="s">
        <v>3447</v>
      </c>
      <c r="J601" s="237">
        <v>43915</v>
      </c>
      <c r="M601" s="46"/>
    </row>
    <row r="602" spans="1:13" ht="15" hidden="1" customHeight="1">
      <c r="A602" s="15"/>
      <c r="B602" s="236">
        <v>43915.729098356482</v>
      </c>
      <c r="C602" s="2" t="s">
        <v>2197</v>
      </c>
      <c r="D602" s="2" t="s">
        <v>45</v>
      </c>
      <c r="F602" s="2" t="s">
        <v>2198</v>
      </c>
      <c r="G602" s="2" t="s">
        <v>2210</v>
      </c>
      <c r="I602" s="34" t="s">
        <v>3448</v>
      </c>
      <c r="J602" s="237">
        <v>43910</v>
      </c>
      <c r="M602" s="46"/>
    </row>
    <row r="603" spans="1:13" ht="15" hidden="1" customHeight="1">
      <c r="A603" s="15"/>
      <c r="B603" s="236">
        <v>43915.729335335651</v>
      </c>
      <c r="C603" s="2" t="s">
        <v>9</v>
      </c>
      <c r="D603" s="2" t="s">
        <v>134</v>
      </c>
      <c r="E603" s="2" t="s">
        <v>3449</v>
      </c>
      <c r="F603" s="2" t="s">
        <v>2201</v>
      </c>
      <c r="G603" s="2" t="s">
        <v>2199</v>
      </c>
      <c r="I603" s="34" t="s">
        <v>3450</v>
      </c>
      <c r="J603" s="237">
        <v>43915</v>
      </c>
      <c r="K603" s="2">
        <v>75</v>
      </c>
      <c r="M603" s="46"/>
    </row>
    <row r="604" spans="1:13" ht="15" hidden="1" customHeight="1">
      <c r="A604" s="15"/>
      <c r="B604" s="236">
        <v>43915.7296546875</v>
      </c>
      <c r="C604" s="2" t="s">
        <v>2200</v>
      </c>
      <c r="D604" s="2" t="s">
        <v>354</v>
      </c>
      <c r="E604" s="2" t="s">
        <v>1969</v>
      </c>
      <c r="F604" s="2" t="s">
        <v>2198</v>
      </c>
      <c r="G604" s="2" t="s">
        <v>2199</v>
      </c>
      <c r="H604" s="2" t="s">
        <v>3451</v>
      </c>
      <c r="I604" s="34" t="s">
        <v>3452</v>
      </c>
      <c r="J604" s="237">
        <v>43915</v>
      </c>
      <c r="M604" s="46"/>
    </row>
    <row r="605" spans="1:13" ht="15" hidden="1" customHeight="1">
      <c r="A605" s="15"/>
      <c r="B605" s="236">
        <v>43915.740332210647</v>
      </c>
      <c r="C605" s="2" t="s">
        <v>9</v>
      </c>
      <c r="D605" s="2" t="s">
        <v>224</v>
      </c>
      <c r="E605" s="2" t="s">
        <v>226</v>
      </c>
      <c r="F605" s="2" t="s">
        <v>2201</v>
      </c>
      <c r="G605" s="2" t="s">
        <v>2199</v>
      </c>
      <c r="I605" s="2" t="s">
        <v>3453</v>
      </c>
      <c r="J605" s="237">
        <v>43915</v>
      </c>
      <c r="K605" s="2">
        <v>57</v>
      </c>
      <c r="L605" s="2">
        <v>577</v>
      </c>
      <c r="M605" s="46"/>
    </row>
    <row r="606" spans="1:13" ht="15" hidden="1" customHeight="1">
      <c r="A606" s="15"/>
      <c r="B606" s="236">
        <v>43915.745101770837</v>
      </c>
      <c r="C606" s="2" t="s">
        <v>2200</v>
      </c>
      <c r="D606" s="2" t="s">
        <v>276</v>
      </c>
      <c r="E606" s="2" t="s">
        <v>1963</v>
      </c>
      <c r="F606" s="2" t="s">
        <v>2208</v>
      </c>
      <c r="G606" s="2" t="s">
        <v>2199</v>
      </c>
      <c r="H606" s="2" t="s">
        <v>3454</v>
      </c>
      <c r="I606" s="34" t="s">
        <v>3455</v>
      </c>
      <c r="J606" s="237">
        <v>43915</v>
      </c>
      <c r="L606" s="2">
        <v>613</v>
      </c>
      <c r="M606" s="46"/>
    </row>
    <row r="607" spans="1:13" ht="15" hidden="1" customHeight="1">
      <c r="A607" s="15"/>
      <c r="B607" s="236">
        <v>43915.745609270831</v>
      </c>
      <c r="C607" s="2" t="s">
        <v>2200</v>
      </c>
      <c r="D607" s="2" t="s">
        <v>354</v>
      </c>
      <c r="E607" s="2" t="s">
        <v>947</v>
      </c>
      <c r="F607" s="2" t="s">
        <v>2198</v>
      </c>
      <c r="G607" s="2" t="s">
        <v>2199</v>
      </c>
      <c r="I607" s="2" t="s">
        <v>2943</v>
      </c>
      <c r="J607" s="237">
        <v>43915</v>
      </c>
      <c r="M607" s="46"/>
    </row>
    <row r="608" spans="1:13" ht="15" hidden="1" customHeight="1">
      <c r="A608" s="15"/>
      <c r="B608" s="236">
        <v>43915.746569884257</v>
      </c>
      <c r="C608" s="2" t="s">
        <v>2200</v>
      </c>
      <c r="D608" s="2" t="s">
        <v>354</v>
      </c>
      <c r="E608" s="2" t="s">
        <v>1969</v>
      </c>
      <c r="F608" s="2" t="s">
        <v>2198</v>
      </c>
      <c r="G608" s="2" t="s">
        <v>2199</v>
      </c>
      <c r="I608" s="2" t="s">
        <v>2943</v>
      </c>
      <c r="J608" s="237">
        <v>43915</v>
      </c>
      <c r="M608" s="46"/>
    </row>
    <row r="609" spans="1:13" ht="15" hidden="1" customHeight="1">
      <c r="A609" s="15"/>
      <c r="B609" s="236">
        <v>43915.747664537033</v>
      </c>
      <c r="C609" s="2" t="s">
        <v>2200</v>
      </c>
      <c r="D609" s="2" t="s">
        <v>354</v>
      </c>
      <c r="E609" s="2" t="s">
        <v>947</v>
      </c>
      <c r="F609" s="2" t="s">
        <v>2198</v>
      </c>
      <c r="G609" s="2" t="s">
        <v>2199</v>
      </c>
      <c r="I609" s="2" t="s">
        <v>3456</v>
      </c>
      <c r="J609" s="237">
        <v>43915</v>
      </c>
      <c r="M609" s="46"/>
    </row>
    <row r="610" spans="1:13" ht="15" hidden="1" customHeight="1">
      <c r="A610" s="15"/>
      <c r="B610" s="236">
        <v>43915.748209537036</v>
      </c>
      <c r="C610" s="2" t="s">
        <v>2200</v>
      </c>
      <c r="D610" s="2" t="s">
        <v>354</v>
      </c>
      <c r="E610" s="2" t="s">
        <v>1969</v>
      </c>
      <c r="F610" s="2" t="s">
        <v>2489</v>
      </c>
      <c r="G610" s="2" t="s">
        <v>2199</v>
      </c>
      <c r="I610" s="2" t="s">
        <v>3456</v>
      </c>
      <c r="J610" s="237">
        <v>43915</v>
      </c>
      <c r="M610" s="46"/>
    </row>
    <row r="611" spans="1:13" ht="15" hidden="1" customHeight="1">
      <c r="A611" s="15"/>
      <c r="B611" s="236">
        <v>43915.749079375004</v>
      </c>
      <c r="C611" s="2" t="s">
        <v>2200</v>
      </c>
      <c r="D611" s="2" t="s">
        <v>276</v>
      </c>
      <c r="E611" s="2" t="s">
        <v>3457</v>
      </c>
      <c r="F611" s="2" t="s">
        <v>2208</v>
      </c>
      <c r="G611" s="2" t="s">
        <v>2199</v>
      </c>
      <c r="H611" s="2" t="s">
        <v>3458</v>
      </c>
      <c r="I611" s="34" t="s">
        <v>3459</v>
      </c>
      <c r="J611" s="237">
        <v>43915</v>
      </c>
      <c r="K611" s="2">
        <v>28</v>
      </c>
      <c r="M611" s="46"/>
    </row>
    <row r="612" spans="1:13" ht="15" hidden="1" customHeight="1">
      <c r="A612" s="15"/>
      <c r="B612" s="236">
        <v>43915.749223368053</v>
      </c>
      <c r="C612" s="2" t="s">
        <v>9</v>
      </c>
      <c r="D612" s="2" t="s">
        <v>224</v>
      </c>
      <c r="E612" s="2" t="s">
        <v>226</v>
      </c>
      <c r="F612" s="2" t="s">
        <v>2201</v>
      </c>
      <c r="G612" s="2" t="s">
        <v>2199</v>
      </c>
      <c r="I612" s="34" t="s">
        <v>3460</v>
      </c>
      <c r="J612" s="237">
        <v>43915</v>
      </c>
      <c r="K612" s="2">
        <v>65</v>
      </c>
      <c r="M612" s="46"/>
    </row>
    <row r="613" spans="1:13" ht="15" hidden="1" customHeight="1">
      <c r="A613" s="15"/>
      <c r="B613" s="236">
        <v>43915.749748020833</v>
      </c>
      <c r="C613" s="2" t="s">
        <v>9</v>
      </c>
      <c r="D613" s="2" t="s">
        <v>224</v>
      </c>
      <c r="F613" s="2" t="s">
        <v>2201</v>
      </c>
      <c r="I613" s="34" t="s">
        <v>3461</v>
      </c>
      <c r="J613" s="237">
        <v>43915</v>
      </c>
      <c r="M613" s="46"/>
    </row>
    <row r="614" spans="1:13" ht="15" hidden="1" customHeight="1">
      <c r="A614" s="15"/>
      <c r="B614" s="236">
        <v>43915.751109212964</v>
      </c>
      <c r="C614" s="2" t="s">
        <v>2200</v>
      </c>
      <c r="D614" s="2" t="s">
        <v>354</v>
      </c>
      <c r="E614" s="2" t="s">
        <v>947</v>
      </c>
      <c r="F614" s="2" t="s">
        <v>2208</v>
      </c>
      <c r="G614" s="2" t="s">
        <v>2199</v>
      </c>
      <c r="H614" s="2" t="s">
        <v>3463</v>
      </c>
      <c r="I614" s="34" t="s">
        <v>3464</v>
      </c>
      <c r="J614" s="237">
        <v>43915</v>
      </c>
      <c r="M614" s="46"/>
    </row>
    <row r="615" spans="1:13" ht="15" hidden="1" customHeight="1">
      <c r="A615" s="15"/>
      <c r="B615" s="236">
        <v>43915.755327465275</v>
      </c>
      <c r="C615" s="2" t="s">
        <v>2200</v>
      </c>
      <c r="D615" s="2" t="s">
        <v>207</v>
      </c>
      <c r="E615" s="2" t="s">
        <v>2879</v>
      </c>
      <c r="F615" s="2" t="s">
        <v>2198</v>
      </c>
      <c r="G615" s="2" t="s">
        <v>2199</v>
      </c>
      <c r="H615" s="2" t="s">
        <v>3467</v>
      </c>
      <c r="I615" s="34" t="s">
        <v>3468</v>
      </c>
      <c r="J615" s="237">
        <v>43915</v>
      </c>
      <c r="M615" s="46"/>
    </row>
    <row r="616" spans="1:13" ht="15" hidden="1" customHeight="1">
      <c r="A616" s="15"/>
      <c r="B616" s="236">
        <v>43915.75594293981</v>
      </c>
      <c r="C616" s="2" t="s">
        <v>2200</v>
      </c>
      <c r="D616" s="2" t="s">
        <v>47</v>
      </c>
      <c r="E616" s="2" t="s">
        <v>3469</v>
      </c>
      <c r="F616" s="2" t="s">
        <v>2198</v>
      </c>
      <c r="G616" s="2" t="s">
        <v>2199</v>
      </c>
      <c r="I616" s="2" t="s">
        <v>3470</v>
      </c>
      <c r="J616" s="237">
        <v>43915</v>
      </c>
      <c r="L616" s="2">
        <v>9</v>
      </c>
      <c r="M616" s="46"/>
    </row>
    <row r="617" spans="1:13" ht="15" hidden="1" customHeight="1">
      <c r="A617" s="15"/>
      <c r="B617" s="236">
        <v>43915.756101250001</v>
      </c>
      <c r="C617" s="2" t="s">
        <v>2200</v>
      </c>
      <c r="D617" s="2" t="s">
        <v>134</v>
      </c>
      <c r="E617" s="2" t="s">
        <v>3471</v>
      </c>
      <c r="F617" s="2" t="s">
        <v>2198</v>
      </c>
      <c r="I617" s="2" t="s">
        <v>3472</v>
      </c>
      <c r="J617" s="237">
        <v>43915</v>
      </c>
      <c r="M617" s="46"/>
    </row>
    <row r="618" spans="1:13" ht="15" hidden="1" customHeight="1">
      <c r="A618" s="15"/>
      <c r="B618" s="236">
        <v>43915.757367824073</v>
      </c>
      <c r="C618" s="2" t="s">
        <v>9</v>
      </c>
      <c r="D618" s="2" t="s">
        <v>224</v>
      </c>
      <c r="E618" s="2" t="s">
        <v>3473</v>
      </c>
      <c r="F618" s="2" t="s">
        <v>2618</v>
      </c>
      <c r="G618" s="2" t="s">
        <v>2199</v>
      </c>
      <c r="H618" s="2" t="s">
        <v>3474</v>
      </c>
      <c r="I618" s="34" t="s">
        <v>3461</v>
      </c>
      <c r="J618" s="237">
        <v>43915</v>
      </c>
      <c r="M618" s="46"/>
    </row>
    <row r="619" spans="1:13" ht="15" hidden="1" customHeight="1">
      <c r="A619" s="15"/>
      <c r="B619" s="236">
        <v>43915.757910243061</v>
      </c>
      <c r="C619" s="2" t="s">
        <v>2200</v>
      </c>
      <c r="D619" s="2" t="s">
        <v>47</v>
      </c>
      <c r="F619" s="2" t="s">
        <v>2198</v>
      </c>
      <c r="G619" s="2" t="s">
        <v>2199</v>
      </c>
      <c r="H619" s="2" t="s">
        <v>3475</v>
      </c>
      <c r="I619" s="34" t="s">
        <v>3476</v>
      </c>
      <c r="J619" s="237">
        <v>43915</v>
      </c>
      <c r="M619" s="46"/>
    </row>
    <row r="620" spans="1:13" ht="15" hidden="1" customHeight="1">
      <c r="A620" s="15"/>
      <c r="B620" s="236">
        <v>43915.76016583333</v>
      </c>
      <c r="C620" s="2" t="s">
        <v>2200</v>
      </c>
      <c r="D620" s="2" t="s">
        <v>134</v>
      </c>
      <c r="E620" s="2" t="s">
        <v>1910</v>
      </c>
      <c r="F620" s="2" t="s">
        <v>2198</v>
      </c>
      <c r="G620" s="2" t="s">
        <v>2199</v>
      </c>
      <c r="I620" s="34" t="s">
        <v>3477</v>
      </c>
      <c r="J620" s="237">
        <v>43915</v>
      </c>
      <c r="M620" s="31" t="s">
        <v>3478</v>
      </c>
    </row>
    <row r="621" spans="1:13" ht="15" hidden="1" customHeight="1">
      <c r="A621" s="15"/>
      <c r="B621" s="236">
        <v>43915.760781851852</v>
      </c>
      <c r="C621" s="2" t="s">
        <v>9</v>
      </c>
      <c r="D621" s="2" t="s">
        <v>224</v>
      </c>
      <c r="E621" s="2" t="s">
        <v>3479</v>
      </c>
      <c r="F621" s="2" t="s">
        <v>2201</v>
      </c>
      <c r="G621" s="2" t="s">
        <v>2199</v>
      </c>
      <c r="I621" s="34" t="s">
        <v>3480</v>
      </c>
      <c r="J621" s="237">
        <v>43915</v>
      </c>
      <c r="K621" s="2">
        <v>65</v>
      </c>
      <c r="M621" s="37" t="s">
        <v>3481</v>
      </c>
    </row>
    <row r="622" spans="1:13" ht="15" hidden="1" customHeight="1">
      <c r="A622" s="15"/>
      <c r="B622" s="236">
        <v>43915.760847731479</v>
      </c>
      <c r="C622" s="2" t="s">
        <v>2200</v>
      </c>
      <c r="D622" s="2" t="s">
        <v>95</v>
      </c>
      <c r="E622" s="2" t="s">
        <v>95</v>
      </c>
      <c r="F622" s="2" t="s">
        <v>2198</v>
      </c>
      <c r="H622" s="2" t="s">
        <v>3482</v>
      </c>
      <c r="I622" s="2" t="s">
        <v>3483</v>
      </c>
      <c r="J622" s="237">
        <v>43915</v>
      </c>
      <c r="M622" s="46"/>
    </row>
    <row r="623" spans="1:13" ht="15" hidden="1" customHeight="1">
      <c r="A623" s="15"/>
      <c r="B623" s="236">
        <v>43915.761268842594</v>
      </c>
      <c r="C623" s="2" t="s">
        <v>9</v>
      </c>
      <c r="D623" s="2" t="s">
        <v>182</v>
      </c>
      <c r="E623" s="2" t="s">
        <v>986</v>
      </c>
      <c r="F623" s="2" t="s">
        <v>2198</v>
      </c>
      <c r="G623" s="2" t="s">
        <v>2199</v>
      </c>
      <c r="I623" s="2" t="s">
        <v>3484</v>
      </c>
      <c r="J623" s="237">
        <v>43915</v>
      </c>
      <c r="M623" s="46"/>
    </row>
    <row r="624" spans="1:13" ht="15" hidden="1" customHeight="1">
      <c r="A624" s="15"/>
      <c r="B624" s="231">
        <v>43915.763863726854</v>
      </c>
      <c r="C624" s="123" t="s">
        <v>2200</v>
      </c>
      <c r="D624" s="123" t="s">
        <v>47</v>
      </c>
      <c r="E624" s="125"/>
      <c r="F624" s="123" t="s">
        <v>2198</v>
      </c>
      <c r="G624" s="123" t="s">
        <v>2199</v>
      </c>
      <c r="H624" s="123" t="s">
        <v>3475</v>
      </c>
      <c r="I624" s="123" t="s">
        <v>3485</v>
      </c>
      <c r="J624" s="233">
        <v>43915</v>
      </c>
      <c r="L624" s="2">
        <v>9</v>
      </c>
      <c r="M624" s="46"/>
    </row>
    <row r="625" spans="1:13" ht="15" hidden="1" customHeight="1">
      <c r="A625" s="15"/>
      <c r="B625" s="236">
        <v>43915.764612002313</v>
      </c>
      <c r="C625" s="2" t="s">
        <v>2200</v>
      </c>
      <c r="D625" s="2" t="s">
        <v>95</v>
      </c>
      <c r="E625" s="2" t="s">
        <v>95</v>
      </c>
      <c r="F625" s="2" t="s">
        <v>2198</v>
      </c>
      <c r="G625" s="2" t="s">
        <v>2210</v>
      </c>
      <c r="H625" s="2" t="s">
        <v>3486</v>
      </c>
      <c r="I625" s="34" t="s">
        <v>1935</v>
      </c>
      <c r="J625" s="237">
        <v>43915</v>
      </c>
      <c r="M625" s="31" t="s">
        <v>3486</v>
      </c>
    </row>
    <row r="626" spans="1:13" ht="15" hidden="1" customHeight="1">
      <c r="A626" s="15"/>
      <c r="B626" s="236">
        <v>43915.765021157407</v>
      </c>
      <c r="C626" s="2" t="s">
        <v>2200</v>
      </c>
      <c r="D626" s="2" t="s">
        <v>95</v>
      </c>
      <c r="E626" s="2" t="s">
        <v>95</v>
      </c>
      <c r="F626" s="2" t="s">
        <v>2198</v>
      </c>
      <c r="G626" s="2" t="s">
        <v>2199</v>
      </c>
      <c r="H626" s="2" t="s">
        <v>3487</v>
      </c>
      <c r="I626" s="2" t="s">
        <v>3488</v>
      </c>
      <c r="J626" s="237">
        <v>43915</v>
      </c>
      <c r="K626" s="2">
        <v>40</v>
      </c>
      <c r="L626" s="2">
        <v>5</v>
      </c>
      <c r="M626" s="31" t="s">
        <v>3129</v>
      </c>
    </row>
    <row r="627" spans="1:13" ht="15" hidden="1" customHeight="1">
      <c r="A627" s="15"/>
      <c r="B627" s="236">
        <v>43915.765951851849</v>
      </c>
      <c r="C627" s="2" t="s">
        <v>9</v>
      </c>
      <c r="D627" s="2" t="s">
        <v>224</v>
      </c>
      <c r="E627" s="2" t="s">
        <v>226</v>
      </c>
      <c r="F627" s="2" t="s">
        <v>2201</v>
      </c>
      <c r="G627" s="2" t="s">
        <v>2199</v>
      </c>
      <c r="I627" s="34" t="s">
        <v>3489</v>
      </c>
      <c r="J627" s="237">
        <v>43915</v>
      </c>
      <c r="K627" s="2">
        <v>65</v>
      </c>
      <c r="L627" s="2">
        <v>577</v>
      </c>
      <c r="M627" s="46"/>
    </row>
    <row r="628" spans="1:13" ht="15" hidden="1" customHeight="1">
      <c r="A628" s="15"/>
      <c r="B628" s="236">
        <v>43915.767286840273</v>
      </c>
      <c r="C628" s="2" t="s">
        <v>2197</v>
      </c>
      <c r="D628" s="2" t="s">
        <v>45</v>
      </c>
      <c r="E628" s="2" t="s">
        <v>119</v>
      </c>
      <c r="F628" s="2" t="s">
        <v>2198</v>
      </c>
      <c r="G628" s="2" t="s">
        <v>2199</v>
      </c>
      <c r="I628" s="34" t="s">
        <v>3123</v>
      </c>
      <c r="J628" s="237">
        <v>43915</v>
      </c>
      <c r="L628" s="2">
        <v>2</v>
      </c>
      <c r="M628" s="31" t="s">
        <v>3490</v>
      </c>
    </row>
    <row r="629" spans="1:13" ht="15" hidden="1" customHeight="1">
      <c r="A629" s="15"/>
      <c r="B629" s="236">
        <v>43915.76892574074</v>
      </c>
      <c r="C629" s="2" t="s">
        <v>2200</v>
      </c>
      <c r="D629" s="2" t="s">
        <v>95</v>
      </c>
      <c r="E629" s="2" t="s">
        <v>95</v>
      </c>
      <c r="F629" s="2" t="s">
        <v>2198</v>
      </c>
      <c r="G629" s="2" t="s">
        <v>2199</v>
      </c>
      <c r="I629" s="34" t="s">
        <v>3491</v>
      </c>
      <c r="J629" s="237">
        <v>43915</v>
      </c>
      <c r="L629" s="2">
        <v>5</v>
      </c>
      <c r="M629" s="31" t="s">
        <v>3492</v>
      </c>
    </row>
    <row r="630" spans="1:13" ht="15" hidden="1" customHeight="1">
      <c r="A630" s="15"/>
      <c r="B630" s="236">
        <v>43915.768981087967</v>
      </c>
      <c r="C630" s="2" t="s">
        <v>2200</v>
      </c>
      <c r="D630" s="2" t="s">
        <v>134</v>
      </c>
      <c r="F630" s="2" t="s">
        <v>2198</v>
      </c>
      <c r="G630" s="2" t="s">
        <v>2210</v>
      </c>
      <c r="I630" s="2" t="s">
        <v>2430</v>
      </c>
      <c r="J630" s="237">
        <v>43915</v>
      </c>
      <c r="M630" s="46"/>
    </row>
    <row r="631" spans="1:13" ht="15" hidden="1" customHeight="1">
      <c r="A631" s="15"/>
      <c r="B631" s="236">
        <v>43915.769043993059</v>
      </c>
      <c r="C631" s="2" t="s">
        <v>2200</v>
      </c>
      <c r="D631" s="2" t="s">
        <v>134</v>
      </c>
      <c r="F631" s="2" t="s">
        <v>2198</v>
      </c>
      <c r="G631" s="2" t="s">
        <v>2210</v>
      </c>
      <c r="I631" s="2" t="s">
        <v>2430</v>
      </c>
      <c r="J631" s="237">
        <v>43915</v>
      </c>
      <c r="M631" s="46"/>
    </row>
    <row r="632" spans="1:13" ht="15" hidden="1" customHeight="1">
      <c r="A632" s="15"/>
      <c r="B632" s="236">
        <v>43915.770264837964</v>
      </c>
      <c r="C632" s="2" t="s">
        <v>2200</v>
      </c>
      <c r="D632" s="2" t="s">
        <v>134</v>
      </c>
      <c r="F632" s="2" t="s">
        <v>2198</v>
      </c>
      <c r="G632" s="2" t="s">
        <v>2210</v>
      </c>
      <c r="I632" s="2" t="s">
        <v>3493</v>
      </c>
      <c r="J632" s="237">
        <v>43915</v>
      </c>
      <c r="M632" s="31" t="s">
        <v>3494</v>
      </c>
    </row>
    <row r="633" spans="1:13" ht="15" hidden="1" customHeight="1">
      <c r="A633" s="15"/>
      <c r="B633" s="236">
        <v>43915.772203449073</v>
      </c>
      <c r="C633" s="2" t="s">
        <v>2200</v>
      </c>
      <c r="D633" s="2" t="s">
        <v>134</v>
      </c>
      <c r="F633" s="2" t="s">
        <v>2198</v>
      </c>
      <c r="G633" s="2" t="s">
        <v>2199</v>
      </c>
      <c r="I633" s="2" t="s">
        <v>3495</v>
      </c>
      <c r="J633" s="237">
        <v>43915</v>
      </c>
      <c r="L633" s="2">
        <v>10</v>
      </c>
      <c r="M633" s="46"/>
    </row>
    <row r="634" spans="1:13" ht="15" hidden="1" customHeight="1">
      <c r="A634" s="15"/>
      <c r="B634" s="236">
        <v>43915.772796469908</v>
      </c>
      <c r="C634" s="2" t="s">
        <v>2200</v>
      </c>
      <c r="D634" s="2" t="s">
        <v>276</v>
      </c>
      <c r="E634" s="2" t="s">
        <v>3496</v>
      </c>
      <c r="F634" s="2" t="s">
        <v>2208</v>
      </c>
      <c r="G634" s="2" t="s">
        <v>2199</v>
      </c>
      <c r="H634" s="2" t="s">
        <v>3432</v>
      </c>
      <c r="I634" s="34" t="s">
        <v>3497</v>
      </c>
      <c r="J634" s="237">
        <v>43915</v>
      </c>
      <c r="M634" s="46"/>
    </row>
    <row r="635" spans="1:13" ht="15" hidden="1" customHeight="1">
      <c r="A635" s="15"/>
      <c r="B635" s="236">
        <v>43915.773866770833</v>
      </c>
      <c r="C635" s="2" t="s">
        <v>2200</v>
      </c>
      <c r="D635" s="2" t="s">
        <v>354</v>
      </c>
      <c r="E635" s="2" t="s">
        <v>947</v>
      </c>
      <c r="F635" s="2" t="s">
        <v>2489</v>
      </c>
      <c r="G635" s="2" t="s">
        <v>2199</v>
      </c>
      <c r="H635" s="2" t="s">
        <v>3498</v>
      </c>
      <c r="I635" s="34" t="s">
        <v>3499</v>
      </c>
      <c r="J635" s="237">
        <v>43915</v>
      </c>
      <c r="M635" s="31" t="s">
        <v>3500</v>
      </c>
    </row>
    <row r="636" spans="1:13" ht="15" hidden="1" customHeight="1">
      <c r="A636" s="15"/>
      <c r="B636" s="236">
        <v>43915.77465965278</v>
      </c>
      <c r="C636" s="2" t="s">
        <v>2200</v>
      </c>
      <c r="D636" s="2" t="s">
        <v>354</v>
      </c>
      <c r="E636" s="2" t="s">
        <v>1969</v>
      </c>
      <c r="F636" s="2" t="s">
        <v>2489</v>
      </c>
      <c r="G636" s="2" t="s">
        <v>2199</v>
      </c>
      <c r="H636" s="2" t="s">
        <v>1380</v>
      </c>
      <c r="I636" s="34" t="s">
        <v>3499</v>
      </c>
      <c r="J636" s="237">
        <v>43915</v>
      </c>
      <c r="M636" s="31" t="s">
        <v>3501</v>
      </c>
    </row>
    <row r="637" spans="1:13" ht="15" hidden="1" customHeight="1">
      <c r="A637" s="15"/>
      <c r="B637" s="236">
        <v>43915.774786631941</v>
      </c>
      <c r="C637" s="2" t="s">
        <v>2200</v>
      </c>
      <c r="D637" s="2" t="s">
        <v>354</v>
      </c>
      <c r="E637" s="2" t="s">
        <v>1969</v>
      </c>
      <c r="F637" s="2" t="s">
        <v>2489</v>
      </c>
      <c r="G637" s="2" t="s">
        <v>2199</v>
      </c>
      <c r="H637" s="2" t="s">
        <v>1380</v>
      </c>
      <c r="I637" s="34" t="s">
        <v>3499</v>
      </c>
      <c r="J637" s="237">
        <v>43915</v>
      </c>
      <c r="M637" s="31" t="s">
        <v>3501</v>
      </c>
    </row>
    <row r="638" spans="1:13" ht="15" hidden="1" customHeight="1">
      <c r="A638" s="15"/>
      <c r="B638" s="236">
        <v>43915.775870196754</v>
      </c>
      <c r="C638" s="2" t="s">
        <v>2200</v>
      </c>
      <c r="D638" s="2" t="s">
        <v>354</v>
      </c>
      <c r="F638" s="2" t="s">
        <v>2198</v>
      </c>
      <c r="G638" s="2" t="s">
        <v>2199</v>
      </c>
      <c r="I638" s="2" t="s">
        <v>2383</v>
      </c>
      <c r="J638" s="237">
        <v>43915</v>
      </c>
      <c r="M638" s="31" t="s">
        <v>3502</v>
      </c>
    </row>
    <row r="639" spans="1:13" ht="15" hidden="1" customHeight="1">
      <c r="A639" s="15"/>
      <c r="B639" s="236">
        <v>43915.779329386569</v>
      </c>
      <c r="C639" s="2" t="s">
        <v>2200</v>
      </c>
      <c r="D639" s="2" t="s">
        <v>233</v>
      </c>
      <c r="E639" s="2" t="s">
        <v>233</v>
      </c>
      <c r="F639" s="2" t="s">
        <v>2198</v>
      </c>
      <c r="G639" s="2" t="s">
        <v>2210</v>
      </c>
      <c r="H639" s="2" t="s">
        <v>3503</v>
      </c>
      <c r="I639" s="34" t="s">
        <v>1718</v>
      </c>
      <c r="J639" s="237">
        <v>43915</v>
      </c>
      <c r="M639" s="46"/>
    </row>
    <row r="640" spans="1:13" ht="15" hidden="1" customHeight="1">
      <c r="A640" s="15"/>
      <c r="B640" s="236">
        <v>43915.781528391206</v>
      </c>
      <c r="C640" s="2" t="s">
        <v>9</v>
      </c>
      <c r="D640" s="2" t="s">
        <v>224</v>
      </c>
      <c r="E640" s="2" t="s">
        <v>3430</v>
      </c>
      <c r="F640" s="2" t="s">
        <v>2201</v>
      </c>
      <c r="G640" s="2" t="s">
        <v>2199</v>
      </c>
      <c r="I640" s="34" t="s">
        <v>3504</v>
      </c>
      <c r="J640" s="237">
        <v>43915</v>
      </c>
      <c r="K640" s="2">
        <v>65</v>
      </c>
      <c r="M640" s="46"/>
    </row>
    <row r="641" spans="1:13" ht="15" hidden="1" customHeight="1">
      <c r="A641" s="15"/>
      <c r="B641" s="236">
        <v>43915.783271516208</v>
      </c>
      <c r="C641" s="2" t="s">
        <v>2200</v>
      </c>
      <c r="D641" s="2" t="s">
        <v>354</v>
      </c>
      <c r="E641" s="2" t="s">
        <v>1969</v>
      </c>
      <c r="F641" s="2" t="s">
        <v>2208</v>
      </c>
      <c r="G641" s="2" t="s">
        <v>2199</v>
      </c>
      <c r="H641" s="2" t="s">
        <v>3507</v>
      </c>
      <c r="I641" s="34" t="s">
        <v>3508</v>
      </c>
      <c r="J641" s="237">
        <v>43915</v>
      </c>
      <c r="M641" s="46"/>
    </row>
    <row r="642" spans="1:13" ht="15" hidden="1" customHeight="1">
      <c r="A642" s="15"/>
      <c r="B642" s="236">
        <v>43915.783436655096</v>
      </c>
      <c r="C642" s="2" t="s">
        <v>9</v>
      </c>
      <c r="D642" s="2" t="s">
        <v>224</v>
      </c>
      <c r="E642" s="2" t="s">
        <v>226</v>
      </c>
      <c r="F642" s="2" t="s">
        <v>2201</v>
      </c>
      <c r="G642" s="2" t="s">
        <v>2199</v>
      </c>
      <c r="I642" s="34" t="s">
        <v>3510</v>
      </c>
      <c r="J642" s="237">
        <v>43915</v>
      </c>
      <c r="K642" s="2">
        <v>65</v>
      </c>
      <c r="M642" s="46"/>
    </row>
    <row r="643" spans="1:13" ht="15" hidden="1" customHeight="1">
      <c r="A643" s="15"/>
      <c r="B643" s="236">
        <v>43915.78356950231</v>
      </c>
      <c r="C643" s="2" t="s">
        <v>9</v>
      </c>
      <c r="D643" s="2" t="s">
        <v>224</v>
      </c>
      <c r="E643" s="2" t="s">
        <v>226</v>
      </c>
      <c r="F643" s="2" t="s">
        <v>2201</v>
      </c>
      <c r="G643" s="2" t="s">
        <v>2199</v>
      </c>
      <c r="H643" s="2" t="s">
        <v>3512</v>
      </c>
      <c r="I643" s="34" t="s">
        <v>3393</v>
      </c>
      <c r="J643" s="237">
        <v>43915</v>
      </c>
      <c r="K643" s="2">
        <v>65</v>
      </c>
      <c r="L643" s="2">
        <v>577</v>
      </c>
      <c r="M643" s="31" t="s">
        <v>3512</v>
      </c>
    </row>
    <row r="644" spans="1:13" ht="15" hidden="1" customHeight="1">
      <c r="A644" s="15"/>
      <c r="B644" s="236">
        <v>43915.785478032412</v>
      </c>
      <c r="C644" s="2" t="s">
        <v>2200</v>
      </c>
      <c r="D644" s="2" t="s">
        <v>182</v>
      </c>
      <c r="E644" s="2" t="s">
        <v>986</v>
      </c>
      <c r="F644" s="2" t="s">
        <v>2198</v>
      </c>
      <c r="G644" s="2" t="s">
        <v>2210</v>
      </c>
      <c r="I644" s="34" t="s">
        <v>3076</v>
      </c>
      <c r="J644" s="237">
        <v>43915</v>
      </c>
      <c r="M644" s="46"/>
    </row>
    <row r="645" spans="1:13" ht="15" hidden="1" customHeight="1">
      <c r="A645" s="15"/>
      <c r="B645" s="231">
        <v>43915.785525949075</v>
      </c>
      <c r="C645" s="123" t="s">
        <v>2197</v>
      </c>
      <c r="D645" s="123" t="s">
        <v>47</v>
      </c>
      <c r="E645" s="123" t="s">
        <v>3514</v>
      </c>
      <c r="F645" s="123" t="s">
        <v>2198</v>
      </c>
      <c r="G645" s="123" t="s">
        <v>2199</v>
      </c>
      <c r="H645" s="125"/>
      <c r="I645" s="232" t="s">
        <v>3515</v>
      </c>
      <c r="J645" s="233">
        <v>43915</v>
      </c>
      <c r="M645" s="46"/>
    </row>
    <row r="646" spans="1:13" ht="15" hidden="1" customHeight="1">
      <c r="A646" s="15"/>
      <c r="B646" s="236">
        <v>43915.785919629634</v>
      </c>
      <c r="C646" s="2" t="s">
        <v>2200</v>
      </c>
      <c r="D646" s="2" t="s">
        <v>95</v>
      </c>
      <c r="F646" s="2" t="s">
        <v>2198</v>
      </c>
      <c r="I646" s="2" t="s">
        <v>3516</v>
      </c>
      <c r="J646" s="237">
        <v>43915</v>
      </c>
      <c r="M646" s="46"/>
    </row>
    <row r="647" spans="1:13" ht="15" hidden="1" customHeight="1">
      <c r="A647" s="15"/>
      <c r="B647" s="236">
        <v>43915.786368692134</v>
      </c>
      <c r="C647" s="2" t="s">
        <v>9</v>
      </c>
      <c r="D647" s="2" t="s">
        <v>224</v>
      </c>
      <c r="E647" s="2" t="s">
        <v>223</v>
      </c>
      <c r="F647" s="2" t="s">
        <v>2201</v>
      </c>
      <c r="G647" s="2" t="s">
        <v>2199</v>
      </c>
      <c r="H647" s="2" t="s">
        <v>2885</v>
      </c>
      <c r="I647" s="34" t="s">
        <v>3517</v>
      </c>
      <c r="J647" s="237">
        <v>43915</v>
      </c>
      <c r="K647" s="2">
        <v>65</v>
      </c>
      <c r="M647" s="46"/>
    </row>
    <row r="648" spans="1:13" ht="15" hidden="1" customHeight="1">
      <c r="A648" s="15"/>
      <c r="B648" s="236">
        <v>43915.786800069443</v>
      </c>
      <c r="C648" s="2" t="s">
        <v>9</v>
      </c>
      <c r="D648" s="2" t="s">
        <v>224</v>
      </c>
      <c r="F648" s="2" t="s">
        <v>2201</v>
      </c>
      <c r="G648" s="2" t="s">
        <v>2210</v>
      </c>
      <c r="I648" s="34" t="s">
        <v>3518</v>
      </c>
      <c r="J648" s="237">
        <v>43915</v>
      </c>
      <c r="M648" s="46"/>
    </row>
    <row r="649" spans="1:13" ht="15" hidden="1" customHeight="1">
      <c r="A649" s="15"/>
      <c r="B649" s="236">
        <v>43915.787624895835</v>
      </c>
      <c r="C649" s="2" t="s">
        <v>2200</v>
      </c>
      <c r="D649" s="2" t="s">
        <v>354</v>
      </c>
      <c r="E649" s="2" t="s">
        <v>947</v>
      </c>
      <c r="F649" s="2" t="s">
        <v>2201</v>
      </c>
      <c r="G649" s="2" t="s">
        <v>2199</v>
      </c>
      <c r="I649" s="34" t="s">
        <v>3520</v>
      </c>
      <c r="J649" s="237">
        <v>43915</v>
      </c>
      <c r="M649" s="31" t="s">
        <v>3521</v>
      </c>
    </row>
    <row r="650" spans="1:13" ht="15" hidden="1" customHeight="1">
      <c r="A650" s="15"/>
      <c r="B650" s="236">
        <v>43915.788429826389</v>
      </c>
      <c r="C650" s="2" t="s">
        <v>2197</v>
      </c>
      <c r="D650" s="2" t="s">
        <v>45</v>
      </c>
      <c r="F650" s="2" t="s">
        <v>2198</v>
      </c>
      <c r="G650" s="2" t="s">
        <v>2210</v>
      </c>
      <c r="I650" s="2" t="s">
        <v>3522</v>
      </c>
      <c r="J650" s="237">
        <v>43915</v>
      </c>
      <c r="M650" s="46"/>
    </row>
    <row r="651" spans="1:13" ht="15" hidden="1" customHeight="1">
      <c r="A651" s="15"/>
      <c r="B651" s="236">
        <v>43915.788837094908</v>
      </c>
      <c r="C651" s="2" t="s">
        <v>2197</v>
      </c>
      <c r="D651" s="2" t="s">
        <v>236</v>
      </c>
      <c r="F651" s="2" t="s">
        <v>2198</v>
      </c>
      <c r="G651" s="2" t="s">
        <v>2210</v>
      </c>
      <c r="I651" s="2" t="s">
        <v>3522</v>
      </c>
      <c r="J651" s="237">
        <v>43915</v>
      </c>
      <c r="M651" s="46"/>
    </row>
    <row r="652" spans="1:13" ht="15" hidden="1" customHeight="1">
      <c r="A652" s="15"/>
      <c r="B652" s="236">
        <v>43915.790091712959</v>
      </c>
      <c r="C652" s="2" t="s">
        <v>9</v>
      </c>
      <c r="D652" s="2" t="s">
        <v>224</v>
      </c>
      <c r="E652" s="2" t="s">
        <v>226</v>
      </c>
      <c r="F652" s="2" t="s">
        <v>2201</v>
      </c>
      <c r="G652" s="2" t="s">
        <v>2199</v>
      </c>
      <c r="I652" s="2" t="s">
        <v>3523</v>
      </c>
      <c r="J652" s="237">
        <v>43915</v>
      </c>
      <c r="M652" s="46"/>
    </row>
    <row r="653" spans="1:13" ht="15" hidden="1" customHeight="1">
      <c r="A653" s="15"/>
      <c r="B653" s="236">
        <v>43915.794594212959</v>
      </c>
      <c r="C653" s="2" t="s">
        <v>2197</v>
      </c>
      <c r="D653" s="2" t="s">
        <v>207</v>
      </c>
      <c r="E653" s="2" t="s">
        <v>3524</v>
      </c>
      <c r="F653" s="2" t="s">
        <v>2198</v>
      </c>
      <c r="G653" s="2" t="s">
        <v>2199</v>
      </c>
      <c r="H653" s="2" t="s">
        <v>3526</v>
      </c>
      <c r="I653" s="34" t="s">
        <v>1921</v>
      </c>
      <c r="J653" s="237">
        <v>43915</v>
      </c>
      <c r="K653" s="2">
        <v>21</v>
      </c>
      <c r="M653" s="31" t="s">
        <v>3527</v>
      </c>
    </row>
    <row r="654" spans="1:13" ht="15" hidden="1" customHeight="1">
      <c r="A654" s="15"/>
      <c r="B654" s="236">
        <v>43915.796946643517</v>
      </c>
      <c r="C654" s="2" t="s">
        <v>2197</v>
      </c>
      <c r="D654" s="2" t="s">
        <v>45</v>
      </c>
      <c r="F654" s="2" t="s">
        <v>2198</v>
      </c>
      <c r="G654" s="2" t="s">
        <v>2210</v>
      </c>
      <c r="I654" s="2" t="s">
        <v>3528</v>
      </c>
      <c r="J654" s="237">
        <v>43915</v>
      </c>
      <c r="L654" s="2">
        <v>8</v>
      </c>
      <c r="M654" s="31" t="s">
        <v>3529</v>
      </c>
    </row>
    <row r="655" spans="1:13" ht="15" hidden="1" customHeight="1">
      <c r="A655" s="15"/>
      <c r="B655" s="231">
        <v>43915.800677187501</v>
      </c>
      <c r="C655" s="123" t="s">
        <v>2200</v>
      </c>
      <c r="D655" s="123" t="s">
        <v>47</v>
      </c>
      <c r="E655" s="123" t="s">
        <v>1824</v>
      </c>
      <c r="F655" s="123" t="s">
        <v>2198</v>
      </c>
      <c r="G655" s="123" t="s">
        <v>2199</v>
      </c>
      <c r="H655" s="268" t="s">
        <v>3530</v>
      </c>
      <c r="I655" s="123" t="s">
        <v>3531</v>
      </c>
      <c r="J655" s="233">
        <v>43915</v>
      </c>
      <c r="M655" s="46"/>
    </row>
    <row r="656" spans="1:13" ht="15" hidden="1" customHeight="1">
      <c r="A656" s="15"/>
      <c r="B656" s="236">
        <v>43915.802970347228</v>
      </c>
      <c r="C656" s="2" t="s">
        <v>2200</v>
      </c>
      <c r="D656" s="2" t="s">
        <v>236</v>
      </c>
      <c r="F656" s="2" t="s">
        <v>2198</v>
      </c>
      <c r="I656" s="34" t="s">
        <v>1065</v>
      </c>
      <c r="J656" s="237">
        <v>43915</v>
      </c>
      <c r="L656" s="2">
        <v>1</v>
      </c>
      <c r="M656" s="31" t="s">
        <v>3532</v>
      </c>
    </row>
    <row r="657" spans="1:13" ht="15" hidden="1" customHeight="1">
      <c r="A657" s="15"/>
      <c r="B657" s="236">
        <v>43915.803281863424</v>
      </c>
      <c r="C657" s="2" t="s">
        <v>2200</v>
      </c>
      <c r="D657" s="2" t="s">
        <v>354</v>
      </c>
      <c r="E657" s="2" t="s">
        <v>947</v>
      </c>
      <c r="F657" s="2" t="s">
        <v>2201</v>
      </c>
      <c r="G657" s="2" t="s">
        <v>2199</v>
      </c>
      <c r="H657" s="2" t="s">
        <v>2776</v>
      </c>
      <c r="I657" s="2" t="s">
        <v>3533</v>
      </c>
      <c r="J657" s="237">
        <v>43915</v>
      </c>
      <c r="K657" s="2">
        <v>24</v>
      </c>
      <c r="M657" s="46"/>
    </row>
    <row r="658" spans="1:13" ht="15" hidden="1" customHeight="1">
      <c r="A658" s="15"/>
      <c r="B658" s="236">
        <v>43915.803767245372</v>
      </c>
      <c r="C658" s="2" t="s">
        <v>2200</v>
      </c>
      <c r="D658" s="2" t="s">
        <v>45</v>
      </c>
      <c r="F658" s="2" t="s">
        <v>2198</v>
      </c>
      <c r="G658" s="2" t="s">
        <v>2210</v>
      </c>
      <c r="I658" s="34" t="s">
        <v>1065</v>
      </c>
      <c r="J658" s="237">
        <v>43915</v>
      </c>
      <c r="L658" s="2">
        <v>6</v>
      </c>
      <c r="M658" s="31" t="s">
        <v>3535</v>
      </c>
    </row>
    <row r="659" spans="1:13" ht="15" hidden="1" customHeight="1">
      <c r="A659" s="15"/>
      <c r="B659" s="236">
        <v>43915.804528217588</v>
      </c>
      <c r="C659" s="2" t="s">
        <v>2200</v>
      </c>
      <c r="D659" s="2" t="s">
        <v>276</v>
      </c>
      <c r="E659" s="2" t="s">
        <v>3536</v>
      </c>
      <c r="F659" s="2" t="s">
        <v>2208</v>
      </c>
      <c r="G659" s="2" t="s">
        <v>2199</v>
      </c>
      <c r="H659" s="2" t="s">
        <v>3458</v>
      </c>
      <c r="I659" s="34" t="s">
        <v>3537</v>
      </c>
      <c r="J659" s="237">
        <v>43915</v>
      </c>
      <c r="K659" s="2">
        <v>26</v>
      </c>
      <c r="M659" s="46"/>
    </row>
    <row r="660" spans="1:13" ht="15" hidden="1" customHeight="1">
      <c r="A660" s="15"/>
      <c r="B660" s="236">
        <v>43915.807871122684</v>
      </c>
      <c r="C660" s="2" t="s">
        <v>2200</v>
      </c>
      <c r="D660" s="2" t="s">
        <v>182</v>
      </c>
      <c r="E660" s="2" t="s">
        <v>986</v>
      </c>
      <c r="F660" s="2" t="s">
        <v>2208</v>
      </c>
      <c r="G660" s="2" t="s">
        <v>2199</v>
      </c>
      <c r="H660" s="2" t="s">
        <v>3541</v>
      </c>
      <c r="I660" s="2" t="s">
        <v>3542</v>
      </c>
      <c r="J660" s="237">
        <v>43915</v>
      </c>
      <c r="M660" s="46"/>
    </row>
    <row r="661" spans="1:13" ht="15" hidden="1" customHeight="1">
      <c r="A661" s="15"/>
      <c r="B661" s="236">
        <v>43915.81011421296</v>
      </c>
      <c r="C661" s="2" t="s">
        <v>2200</v>
      </c>
      <c r="D661" s="2" t="s">
        <v>182</v>
      </c>
      <c r="E661" s="2" t="s">
        <v>986</v>
      </c>
      <c r="F661" s="2" t="s">
        <v>2208</v>
      </c>
      <c r="G661" s="2" t="s">
        <v>2199</v>
      </c>
      <c r="H661" s="2" t="s">
        <v>3543</v>
      </c>
      <c r="I661" s="34" t="s">
        <v>3067</v>
      </c>
      <c r="J661" s="237">
        <v>43915</v>
      </c>
      <c r="K661" s="2">
        <v>42</v>
      </c>
      <c r="M661" s="46"/>
    </row>
    <row r="662" spans="1:13" ht="15" hidden="1" customHeight="1">
      <c r="A662" s="15"/>
      <c r="B662" s="236">
        <v>43915.811526342593</v>
      </c>
      <c r="C662" s="2" t="s">
        <v>2200</v>
      </c>
      <c r="D662" s="2" t="s">
        <v>276</v>
      </c>
      <c r="F662" s="2" t="s">
        <v>2198</v>
      </c>
      <c r="G662" s="2" t="s">
        <v>2210</v>
      </c>
      <c r="I662" s="34" t="s">
        <v>3546</v>
      </c>
      <c r="J662" s="237">
        <v>43915</v>
      </c>
      <c r="M662" s="46"/>
    </row>
    <row r="663" spans="1:13" ht="15" hidden="1" customHeight="1">
      <c r="A663" s="15"/>
      <c r="B663" s="236">
        <v>43915.813150833332</v>
      </c>
      <c r="C663" s="2" t="s">
        <v>2200</v>
      </c>
      <c r="D663" s="2" t="s">
        <v>354</v>
      </c>
      <c r="E663" s="2" t="s">
        <v>1969</v>
      </c>
      <c r="F663" s="2" t="s">
        <v>2208</v>
      </c>
      <c r="G663" s="2" t="s">
        <v>2199</v>
      </c>
      <c r="H663" s="2" t="s">
        <v>3547</v>
      </c>
      <c r="I663" s="34" t="s">
        <v>3548</v>
      </c>
      <c r="J663" s="237">
        <v>43915</v>
      </c>
      <c r="K663" s="2">
        <v>23</v>
      </c>
      <c r="M663" s="31" t="s">
        <v>3549</v>
      </c>
    </row>
    <row r="664" spans="1:13" ht="15" hidden="1" customHeight="1">
      <c r="A664" s="15"/>
      <c r="B664" s="236">
        <v>43915.817406030095</v>
      </c>
      <c r="C664" s="2" t="s">
        <v>2197</v>
      </c>
      <c r="D664" s="2" t="s">
        <v>45</v>
      </c>
      <c r="E664" s="2" t="s">
        <v>43</v>
      </c>
      <c r="F664" s="2" t="s">
        <v>2198</v>
      </c>
      <c r="G664" s="2" t="s">
        <v>2210</v>
      </c>
      <c r="I664" s="34" t="s">
        <v>3551</v>
      </c>
      <c r="J664" s="237">
        <v>43915</v>
      </c>
      <c r="M664" s="31" t="s">
        <v>3552</v>
      </c>
    </row>
    <row r="665" spans="1:13" ht="15" hidden="1" customHeight="1">
      <c r="A665" s="15"/>
      <c r="B665" s="236">
        <v>43915.817785046296</v>
      </c>
      <c r="C665" s="2" t="s">
        <v>2197</v>
      </c>
      <c r="D665" s="2" t="s">
        <v>45</v>
      </c>
      <c r="E665" s="2" t="s">
        <v>43</v>
      </c>
      <c r="F665" s="2" t="s">
        <v>2198</v>
      </c>
      <c r="G665" s="2" t="s">
        <v>2210</v>
      </c>
      <c r="I665" s="34" t="s">
        <v>3551</v>
      </c>
      <c r="J665" s="237">
        <v>43915</v>
      </c>
      <c r="M665" s="31" t="s">
        <v>3552</v>
      </c>
    </row>
    <row r="666" spans="1:13" ht="15" hidden="1" customHeight="1">
      <c r="A666" s="15"/>
      <c r="B666" s="236">
        <v>43915.819010810184</v>
      </c>
      <c r="C666" s="2" t="s">
        <v>2200</v>
      </c>
      <c r="D666" s="2" t="s">
        <v>182</v>
      </c>
      <c r="F666" s="2" t="s">
        <v>2271</v>
      </c>
      <c r="I666" s="2" t="s">
        <v>11</v>
      </c>
      <c r="J666" s="237">
        <v>43915</v>
      </c>
      <c r="M666" s="46"/>
    </row>
    <row r="667" spans="1:13" ht="15" hidden="1" customHeight="1">
      <c r="A667" s="15"/>
      <c r="B667" s="236">
        <v>43915.819709849537</v>
      </c>
      <c r="C667" s="2" t="s">
        <v>2200</v>
      </c>
      <c r="D667" s="2" t="s">
        <v>109</v>
      </c>
      <c r="E667" s="2" t="s">
        <v>1096</v>
      </c>
      <c r="F667" s="2" t="s">
        <v>2271</v>
      </c>
      <c r="G667" s="2" t="s">
        <v>2199</v>
      </c>
      <c r="H667" s="2" t="s">
        <v>3554</v>
      </c>
      <c r="I667" s="2" t="s">
        <v>3555</v>
      </c>
      <c r="J667" s="237">
        <v>43915</v>
      </c>
      <c r="M667" s="46"/>
    </row>
    <row r="668" spans="1:13" ht="15" hidden="1" customHeight="1">
      <c r="A668" s="15"/>
      <c r="B668" s="236">
        <v>43915.820824247683</v>
      </c>
      <c r="C668" s="2" t="s">
        <v>2200</v>
      </c>
      <c r="D668" s="2" t="s">
        <v>354</v>
      </c>
      <c r="E668" s="2" t="s">
        <v>3556</v>
      </c>
      <c r="F668" s="2" t="s">
        <v>2208</v>
      </c>
      <c r="G668" s="2" t="s">
        <v>2199</v>
      </c>
      <c r="H668" s="2" t="s">
        <v>3557</v>
      </c>
      <c r="I668" s="34" t="s">
        <v>3558</v>
      </c>
      <c r="J668" s="237">
        <v>43915</v>
      </c>
      <c r="L668" s="2">
        <v>2</v>
      </c>
      <c r="M668" s="46"/>
    </row>
    <row r="669" spans="1:13" ht="15" hidden="1" customHeight="1">
      <c r="A669" s="15"/>
      <c r="B669" s="236">
        <v>43915.821043263888</v>
      </c>
      <c r="C669" s="2" t="s">
        <v>2200</v>
      </c>
      <c r="D669" s="2" t="s">
        <v>354</v>
      </c>
      <c r="E669" s="2" t="s">
        <v>3560</v>
      </c>
      <c r="F669" s="2" t="s">
        <v>2208</v>
      </c>
      <c r="G669" s="2" t="s">
        <v>2199</v>
      </c>
      <c r="H669" s="2" t="s">
        <v>3561</v>
      </c>
      <c r="I669" s="34" t="s">
        <v>3562</v>
      </c>
      <c r="J669" s="237">
        <v>43915</v>
      </c>
      <c r="M669" s="46"/>
    </row>
    <row r="670" spans="1:13" ht="15" hidden="1" customHeight="1">
      <c r="A670" s="15"/>
      <c r="B670" s="236">
        <v>43915.821691006946</v>
      </c>
      <c r="C670" s="2" t="s">
        <v>2200</v>
      </c>
      <c r="D670" s="2" t="s">
        <v>354</v>
      </c>
      <c r="E670" s="2" t="s">
        <v>3563</v>
      </c>
      <c r="F670" s="2" t="s">
        <v>2198</v>
      </c>
      <c r="G670" s="2" t="s">
        <v>2199</v>
      </c>
      <c r="I670" s="34" t="s">
        <v>3562</v>
      </c>
      <c r="J670" s="237">
        <v>43915</v>
      </c>
      <c r="M670" s="46"/>
    </row>
    <row r="671" spans="1:13" ht="15" hidden="1" customHeight="1">
      <c r="A671" s="15"/>
      <c r="B671" s="236">
        <v>43915.824458125004</v>
      </c>
      <c r="C671" s="2" t="s">
        <v>2197</v>
      </c>
      <c r="D671" s="2" t="s">
        <v>47</v>
      </c>
      <c r="F671" s="2" t="s">
        <v>2198</v>
      </c>
      <c r="I671" s="34" t="s">
        <v>3564</v>
      </c>
      <c r="J671" s="237">
        <v>43915</v>
      </c>
      <c r="L671" s="2">
        <v>12</v>
      </c>
      <c r="M671" s="31" t="s">
        <v>3565</v>
      </c>
    </row>
    <row r="672" spans="1:13" ht="15" hidden="1" customHeight="1">
      <c r="A672" s="15"/>
      <c r="B672" s="236">
        <v>43915.828233125001</v>
      </c>
      <c r="C672" s="2" t="s">
        <v>9</v>
      </c>
      <c r="D672" s="2" t="s">
        <v>117</v>
      </c>
      <c r="E672" s="2" t="s">
        <v>3566</v>
      </c>
      <c r="F672" s="2" t="s">
        <v>2208</v>
      </c>
      <c r="G672" s="2" t="s">
        <v>2199</v>
      </c>
      <c r="H672" s="2" t="s">
        <v>3567</v>
      </c>
      <c r="I672" s="2" t="s">
        <v>3568</v>
      </c>
      <c r="J672" s="237">
        <v>43915</v>
      </c>
      <c r="K672" s="2">
        <v>26</v>
      </c>
      <c r="L672" s="2">
        <v>9941554321</v>
      </c>
      <c r="M672" s="31" t="s">
        <v>3569</v>
      </c>
    </row>
    <row r="673" spans="1:13" ht="15" hidden="1" customHeight="1">
      <c r="A673" s="15"/>
      <c r="B673" s="236">
        <v>43915.829015312498</v>
      </c>
      <c r="C673" s="2" t="s">
        <v>2200</v>
      </c>
      <c r="D673" s="2" t="s">
        <v>224</v>
      </c>
      <c r="E673" s="2" t="s">
        <v>1880</v>
      </c>
      <c r="F673" s="2" t="s">
        <v>2208</v>
      </c>
      <c r="G673" s="2" t="s">
        <v>2199</v>
      </c>
      <c r="H673" s="2" t="s">
        <v>3570</v>
      </c>
      <c r="I673" s="2" t="s">
        <v>3571</v>
      </c>
      <c r="J673" s="237">
        <v>43913</v>
      </c>
      <c r="M673" s="46"/>
    </row>
    <row r="674" spans="1:13" ht="15" hidden="1" customHeight="1">
      <c r="A674" s="15"/>
      <c r="B674" s="236">
        <v>43915.831282337967</v>
      </c>
      <c r="C674" s="2" t="s">
        <v>2200</v>
      </c>
      <c r="D674" s="2" t="s">
        <v>126</v>
      </c>
      <c r="F674" s="2" t="s">
        <v>2271</v>
      </c>
      <c r="G674" s="2" t="s">
        <v>2199</v>
      </c>
      <c r="H674" s="2" t="s">
        <v>3554</v>
      </c>
      <c r="I674" s="2" t="s">
        <v>3572</v>
      </c>
      <c r="J674" s="237">
        <v>43915</v>
      </c>
      <c r="M674" s="46"/>
    </row>
    <row r="675" spans="1:13" ht="15" hidden="1" customHeight="1">
      <c r="A675" s="15"/>
      <c r="B675" s="236">
        <v>43915.831966469908</v>
      </c>
      <c r="C675" s="2" t="s">
        <v>2200</v>
      </c>
      <c r="D675" s="2" t="s">
        <v>126</v>
      </c>
      <c r="E675" s="2" t="s">
        <v>3573</v>
      </c>
      <c r="F675" s="2" t="s">
        <v>2201</v>
      </c>
      <c r="G675" s="2" t="s">
        <v>2199</v>
      </c>
      <c r="I675" s="34" t="s">
        <v>3574</v>
      </c>
      <c r="J675" s="237">
        <v>43915</v>
      </c>
      <c r="M675" s="46"/>
    </row>
    <row r="676" spans="1:13" ht="15" hidden="1" customHeight="1">
      <c r="A676" s="15"/>
      <c r="B676" s="236">
        <v>43915.832455833333</v>
      </c>
      <c r="C676" s="2" t="s">
        <v>2200</v>
      </c>
      <c r="D676" s="2" t="s">
        <v>126</v>
      </c>
      <c r="E676" s="2" t="s">
        <v>3577</v>
      </c>
      <c r="F676" s="2" t="s">
        <v>2208</v>
      </c>
      <c r="G676" s="2" t="s">
        <v>2199</v>
      </c>
      <c r="I676" s="34" t="s">
        <v>3574</v>
      </c>
      <c r="J676" s="237">
        <v>43915</v>
      </c>
      <c r="M676" s="46"/>
    </row>
    <row r="677" spans="1:13" ht="15" hidden="1" customHeight="1">
      <c r="A677" s="15"/>
      <c r="B677" s="236">
        <v>43915.832993298609</v>
      </c>
      <c r="C677" s="2" t="s">
        <v>2200</v>
      </c>
      <c r="D677" s="2" t="s">
        <v>126</v>
      </c>
      <c r="E677" s="2" t="s">
        <v>3577</v>
      </c>
      <c r="F677" s="2" t="s">
        <v>2198</v>
      </c>
      <c r="G677" s="2" t="s">
        <v>2199</v>
      </c>
      <c r="I677" s="34" t="s">
        <v>3574</v>
      </c>
      <c r="J677" s="237">
        <v>43915</v>
      </c>
      <c r="M677" s="46"/>
    </row>
    <row r="678" spans="1:13" ht="15" hidden="1" customHeight="1">
      <c r="A678" s="15"/>
      <c r="B678" s="236">
        <v>43915.834063842594</v>
      </c>
      <c r="C678" s="2" t="s">
        <v>2197</v>
      </c>
      <c r="D678" s="2" t="s">
        <v>47</v>
      </c>
      <c r="F678" s="2" t="s">
        <v>2198</v>
      </c>
      <c r="G678" s="2" t="s">
        <v>2210</v>
      </c>
      <c r="I678" s="34" t="s">
        <v>3582</v>
      </c>
      <c r="J678" s="237">
        <v>43915</v>
      </c>
      <c r="M678" s="46"/>
    </row>
    <row r="679" spans="1:13" ht="15" hidden="1" customHeight="1">
      <c r="A679" s="15"/>
      <c r="B679" s="236">
        <v>43915.837393958333</v>
      </c>
      <c r="C679" s="2" t="s">
        <v>2200</v>
      </c>
      <c r="D679" s="2" t="s">
        <v>182</v>
      </c>
      <c r="E679" s="2" t="s">
        <v>986</v>
      </c>
      <c r="F679" s="2" t="s">
        <v>2208</v>
      </c>
      <c r="G679" s="2" t="s">
        <v>2199</v>
      </c>
      <c r="I679" s="34" t="s">
        <v>3585</v>
      </c>
      <c r="J679" s="237">
        <v>43915</v>
      </c>
      <c r="M679" s="31" t="s">
        <v>3586</v>
      </c>
    </row>
    <row r="680" spans="1:13" ht="15" hidden="1" customHeight="1">
      <c r="A680" s="15"/>
      <c r="B680" s="236">
        <v>43915.850813287034</v>
      </c>
      <c r="C680" s="2" t="s">
        <v>2200</v>
      </c>
      <c r="D680" s="2" t="s">
        <v>101</v>
      </c>
      <c r="E680" s="2" t="s">
        <v>3587</v>
      </c>
      <c r="F680" s="2" t="s">
        <v>2208</v>
      </c>
      <c r="G680" s="2" t="s">
        <v>2199</v>
      </c>
      <c r="H680" s="2" t="s">
        <v>3588</v>
      </c>
      <c r="I680" s="2" t="s">
        <v>3589</v>
      </c>
      <c r="J680" s="237">
        <v>43915</v>
      </c>
      <c r="K680" s="2">
        <v>18</v>
      </c>
      <c r="M680" s="31" t="s">
        <v>3129</v>
      </c>
    </row>
    <row r="681" spans="1:13" ht="15" hidden="1" customHeight="1">
      <c r="A681" s="15"/>
      <c r="B681" s="236">
        <v>43915.853467696761</v>
      </c>
      <c r="C681" s="2" t="s">
        <v>2200</v>
      </c>
      <c r="D681" s="2" t="s">
        <v>373</v>
      </c>
      <c r="E681" s="2" t="s">
        <v>3590</v>
      </c>
      <c r="F681" s="2" t="s">
        <v>2198</v>
      </c>
      <c r="I681" s="2" t="s">
        <v>3591</v>
      </c>
      <c r="J681" s="237">
        <v>43915</v>
      </c>
      <c r="M681" s="46"/>
    </row>
    <row r="682" spans="1:13" ht="15" hidden="1" customHeight="1">
      <c r="A682" s="15"/>
      <c r="B682" s="236">
        <v>43915.854580833329</v>
      </c>
      <c r="C682" s="2" t="s">
        <v>2200</v>
      </c>
      <c r="D682" s="2" t="s">
        <v>95</v>
      </c>
      <c r="E682" s="2" t="s">
        <v>95</v>
      </c>
      <c r="F682" s="2" t="s">
        <v>2198</v>
      </c>
      <c r="G682" s="2" t="s">
        <v>2199</v>
      </c>
      <c r="I682" s="34" t="s">
        <v>3592</v>
      </c>
      <c r="J682" s="237">
        <v>43915</v>
      </c>
      <c r="M682" s="46"/>
    </row>
    <row r="683" spans="1:13" ht="15" hidden="1" customHeight="1">
      <c r="A683" s="15"/>
      <c r="B683" s="236">
        <v>43915.861040081014</v>
      </c>
      <c r="C683" s="2" t="s">
        <v>2200</v>
      </c>
      <c r="D683" s="2" t="s">
        <v>182</v>
      </c>
      <c r="E683" s="2" t="s">
        <v>986</v>
      </c>
      <c r="F683" s="2" t="s">
        <v>2198</v>
      </c>
      <c r="G683" s="2" t="s">
        <v>2210</v>
      </c>
      <c r="H683" s="2" t="s">
        <v>429</v>
      </c>
      <c r="I683" s="34" t="s">
        <v>3594</v>
      </c>
      <c r="J683" s="237">
        <v>43915</v>
      </c>
      <c r="M683" s="46"/>
    </row>
    <row r="684" spans="1:13" ht="15" hidden="1" customHeight="1">
      <c r="A684" s="15"/>
      <c r="B684" s="236">
        <v>43915.86907453704</v>
      </c>
      <c r="C684" s="2" t="s">
        <v>2200</v>
      </c>
      <c r="D684" s="2" t="s">
        <v>442</v>
      </c>
      <c r="F684" s="2" t="s">
        <v>2198</v>
      </c>
      <c r="I684" s="2" t="s">
        <v>3595</v>
      </c>
      <c r="J684" s="237">
        <v>43916</v>
      </c>
      <c r="M684" s="31" t="s">
        <v>3596</v>
      </c>
    </row>
    <row r="685" spans="1:13" ht="15" hidden="1" customHeight="1">
      <c r="A685" s="15"/>
      <c r="B685" s="236">
        <v>43915.876444988426</v>
      </c>
      <c r="C685" s="2" t="s">
        <v>2200</v>
      </c>
      <c r="D685" s="2" t="s">
        <v>236</v>
      </c>
      <c r="F685" s="2" t="s">
        <v>2198</v>
      </c>
      <c r="I685" s="34" t="s">
        <v>3597</v>
      </c>
      <c r="J685" s="237">
        <v>43915</v>
      </c>
      <c r="M685" s="46"/>
    </row>
    <row r="686" spans="1:13" ht="15" hidden="1" customHeight="1">
      <c r="A686" s="15"/>
      <c r="B686" s="236">
        <v>43915.884351400462</v>
      </c>
      <c r="C686" s="2" t="s">
        <v>2200</v>
      </c>
      <c r="D686" s="2" t="s">
        <v>354</v>
      </c>
      <c r="E686" s="2" t="s">
        <v>3599</v>
      </c>
      <c r="F686" s="2" t="s">
        <v>2198</v>
      </c>
      <c r="G686" s="2" t="s">
        <v>2199</v>
      </c>
      <c r="I686" s="34" t="s">
        <v>3520</v>
      </c>
      <c r="J686" s="237">
        <v>43915</v>
      </c>
      <c r="M686" s="46"/>
    </row>
    <row r="687" spans="1:13" ht="15" hidden="1" customHeight="1">
      <c r="A687" s="15"/>
      <c r="B687" s="236">
        <v>43915.894476423608</v>
      </c>
      <c r="C687" s="2" t="s">
        <v>9</v>
      </c>
      <c r="D687" s="2" t="s">
        <v>134</v>
      </c>
      <c r="E687" s="2" t="s">
        <v>2302</v>
      </c>
      <c r="F687" s="2" t="s">
        <v>2201</v>
      </c>
      <c r="G687" s="2" t="s">
        <v>2199</v>
      </c>
      <c r="H687" s="2">
        <v>75</v>
      </c>
      <c r="I687" s="34" t="s">
        <v>3601</v>
      </c>
      <c r="J687" s="237">
        <v>43915</v>
      </c>
      <c r="K687" s="2">
        <v>70</v>
      </c>
      <c r="M687" s="31" t="s">
        <v>3603</v>
      </c>
    </row>
    <row r="688" spans="1:13" ht="15" hidden="1" customHeight="1">
      <c r="A688" s="15"/>
      <c r="B688" s="236">
        <v>43915.895632129628</v>
      </c>
      <c r="C688" s="2" t="s">
        <v>2200</v>
      </c>
      <c r="D688" s="2" t="s">
        <v>233</v>
      </c>
      <c r="E688" s="2" t="s">
        <v>384</v>
      </c>
      <c r="F688" s="2" t="s">
        <v>2201</v>
      </c>
      <c r="G688" s="2" t="s">
        <v>2199</v>
      </c>
      <c r="H688" s="2" t="s">
        <v>3604</v>
      </c>
      <c r="I688" s="34" t="s">
        <v>3605</v>
      </c>
      <c r="J688" s="237">
        <v>43913</v>
      </c>
      <c r="K688" s="2">
        <v>55</v>
      </c>
      <c r="L688" s="2">
        <v>638</v>
      </c>
      <c r="M688" s="46"/>
    </row>
    <row r="689" spans="1:13" ht="15" hidden="1" customHeight="1">
      <c r="A689" s="15"/>
      <c r="B689" s="236">
        <v>43915.896095439814</v>
      </c>
      <c r="C689" s="2" t="s">
        <v>2200</v>
      </c>
      <c r="D689" s="2" t="s">
        <v>182</v>
      </c>
      <c r="E689" s="2" t="s">
        <v>986</v>
      </c>
      <c r="F689" s="2" t="s">
        <v>2208</v>
      </c>
      <c r="G689" s="2" t="s">
        <v>2199</v>
      </c>
      <c r="H689" s="2" t="s">
        <v>3606</v>
      </c>
      <c r="I689" s="34" t="s">
        <v>3607</v>
      </c>
      <c r="J689" s="237">
        <v>43915</v>
      </c>
      <c r="K689" s="2">
        <v>29</v>
      </c>
      <c r="M689" s="46"/>
    </row>
    <row r="690" spans="1:13" ht="15" hidden="1" customHeight="1">
      <c r="A690" s="15"/>
      <c r="B690" s="236">
        <v>43915.896246516204</v>
      </c>
      <c r="C690" s="2" t="s">
        <v>2197</v>
      </c>
      <c r="D690" s="2" t="s">
        <v>158</v>
      </c>
      <c r="E690" s="2" t="s">
        <v>2255</v>
      </c>
      <c r="F690" s="2" t="s">
        <v>2208</v>
      </c>
      <c r="G690" s="2" t="s">
        <v>2199</v>
      </c>
      <c r="H690" s="2" t="s">
        <v>3608</v>
      </c>
      <c r="I690" s="34" t="s">
        <v>3609</v>
      </c>
      <c r="J690" s="237">
        <v>43915</v>
      </c>
      <c r="M690" s="31" t="s">
        <v>3610</v>
      </c>
    </row>
    <row r="691" spans="1:13" ht="15" hidden="1" customHeight="1">
      <c r="A691" s="15"/>
      <c r="B691" s="236">
        <v>43915.898285023148</v>
      </c>
      <c r="C691" s="2" t="s">
        <v>2200</v>
      </c>
      <c r="D691" s="2" t="s">
        <v>182</v>
      </c>
      <c r="E691" s="2" t="s">
        <v>986</v>
      </c>
      <c r="F691" s="2" t="s">
        <v>2208</v>
      </c>
      <c r="G691" s="2" t="s">
        <v>2210</v>
      </c>
      <c r="I691" s="34" t="s">
        <v>3611</v>
      </c>
      <c r="J691" s="237">
        <v>43915</v>
      </c>
      <c r="M691" s="31" t="s">
        <v>3612</v>
      </c>
    </row>
    <row r="692" spans="1:13" ht="15" hidden="1" customHeight="1">
      <c r="A692" s="15"/>
      <c r="B692" s="236">
        <v>43915.898409861111</v>
      </c>
      <c r="C692" s="2" t="s">
        <v>2200</v>
      </c>
      <c r="D692" s="2" t="s">
        <v>126</v>
      </c>
      <c r="E692" s="2" t="s">
        <v>1497</v>
      </c>
      <c r="F692" s="2" t="s">
        <v>2208</v>
      </c>
      <c r="G692" s="2" t="s">
        <v>2199</v>
      </c>
      <c r="H692" s="2" t="s">
        <v>3613</v>
      </c>
      <c r="I692" s="2" t="s">
        <v>3614</v>
      </c>
      <c r="J692" s="237">
        <v>43914</v>
      </c>
      <c r="M692" s="31" t="s">
        <v>3615</v>
      </c>
    </row>
    <row r="693" spans="1:13" ht="15" hidden="1" customHeight="1">
      <c r="A693" s="15"/>
      <c r="B693" s="236">
        <v>43915.904842303236</v>
      </c>
      <c r="C693" s="2" t="s">
        <v>2200</v>
      </c>
      <c r="D693" s="2" t="s">
        <v>45</v>
      </c>
      <c r="E693" s="2" t="s">
        <v>43</v>
      </c>
      <c r="F693" s="2" t="s">
        <v>2208</v>
      </c>
      <c r="G693" s="2" t="s">
        <v>2199</v>
      </c>
      <c r="H693" s="2" t="s">
        <v>3616</v>
      </c>
      <c r="I693" s="34" t="s">
        <v>3617</v>
      </c>
      <c r="J693" s="237">
        <v>43915</v>
      </c>
      <c r="K693" s="2">
        <v>57</v>
      </c>
      <c r="L693" s="2">
        <v>609</v>
      </c>
      <c r="M693" s="31" t="s">
        <v>3616</v>
      </c>
    </row>
    <row r="694" spans="1:13" ht="15" hidden="1" customHeight="1">
      <c r="A694" s="15"/>
      <c r="B694" s="236">
        <v>43915.907243935188</v>
      </c>
      <c r="C694" s="2" t="s">
        <v>2197</v>
      </c>
      <c r="D694" s="2" t="s">
        <v>158</v>
      </c>
      <c r="E694" s="2" t="s">
        <v>827</v>
      </c>
      <c r="F694" s="2" t="s">
        <v>2208</v>
      </c>
      <c r="G694" s="2" t="s">
        <v>2199</v>
      </c>
      <c r="H694" s="2" t="s">
        <v>3618</v>
      </c>
      <c r="I694" s="34" t="s">
        <v>3619</v>
      </c>
      <c r="J694" s="237">
        <v>43915</v>
      </c>
      <c r="M694" s="31" t="s">
        <v>3620</v>
      </c>
    </row>
    <row r="695" spans="1:13" ht="15" hidden="1" customHeight="1">
      <c r="A695" s="15"/>
      <c r="B695" s="236">
        <v>43915.907902094907</v>
      </c>
      <c r="C695" s="2" t="s">
        <v>2200</v>
      </c>
      <c r="D695" s="2" t="s">
        <v>236</v>
      </c>
      <c r="E695" s="2" t="s">
        <v>725</v>
      </c>
      <c r="F695" s="2" t="s">
        <v>2208</v>
      </c>
      <c r="G695" s="2" t="s">
        <v>2199</v>
      </c>
      <c r="H695" s="2" t="s">
        <v>3621</v>
      </c>
      <c r="I695" s="34" t="s">
        <v>3622</v>
      </c>
      <c r="J695" s="237">
        <v>43915</v>
      </c>
      <c r="K695" s="2">
        <v>22</v>
      </c>
      <c r="M695" s="46"/>
    </row>
    <row r="696" spans="1:13" ht="15" hidden="1" customHeight="1">
      <c r="A696" s="15"/>
      <c r="B696" s="236">
        <v>43915.908369710647</v>
      </c>
      <c r="C696" s="2" t="s">
        <v>2200</v>
      </c>
      <c r="D696" s="2" t="s">
        <v>236</v>
      </c>
      <c r="E696" s="2" t="s">
        <v>2003</v>
      </c>
      <c r="F696" s="2" t="s">
        <v>2208</v>
      </c>
      <c r="G696" s="2" t="s">
        <v>2199</v>
      </c>
      <c r="H696" s="2" t="s">
        <v>2048</v>
      </c>
      <c r="I696" s="34" t="s">
        <v>3622</v>
      </c>
      <c r="J696" s="237">
        <v>43915</v>
      </c>
      <c r="K696" s="2">
        <v>52</v>
      </c>
      <c r="M696" s="46"/>
    </row>
    <row r="697" spans="1:13" ht="15" hidden="1" customHeight="1">
      <c r="A697" s="15"/>
      <c r="B697" s="236">
        <v>43915.908922037037</v>
      </c>
      <c r="C697" s="2" t="s">
        <v>2197</v>
      </c>
      <c r="D697" s="2" t="s">
        <v>158</v>
      </c>
      <c r="F697" s="2" t="s">
        <v>2208</v>
      </c>
      <c r="G697" s="2" t="s">
        <v>2199</v>
      </c>
      <c r="H697" s="2" t="s">
        <v>3624</v>
      </c>
      <c r="I697" s="34" t="s">
        <v>3625</v>
      </c>
      <c r="J697" s="237">
        <v>43915</v>
      </c>
      <c r="L697" s="2">
        <v>2</v>
      </c>
      <c r="M697" s="46"/>
    </row>
    <row r="698" spans="1:13" ht="15" hidden="1" customHeight="1">
      <c r="A698" s="15"/>
      <c r="B698" s="236">
        <v>43915.909995671296</v>
      </c>
      <c r="C698" s="2" t="s">
        <v>2200</v>
      </c>
      <c r="D698" s="2" t="s">
        <v>236</v>
      </c>
      <c r="E698" s="2" t="s">
        <v>725</v>
      </c>
      <c r="F698" s="2" t="s">
        <v>2208</v>
      </c>
      <c r="G698" s="2" t="s">
        <v>2199</v>
      </c>
      <c r="H698" s="2" t="s">
        <v>3626</v>
      </c>
      <c r="I698" s="34" t="s">
        <v>3627</v>
      </c>
      <c r="J698" s="237">
        <v>43915</v>
      </c>
      <c r="K698" s="2">
        <v>22</v>
      </c>
      <c r="M698" s="46"/>
    </row>
    <row r="699" spans="1:13" ht="15" hidden="1" customHeight="1">
      <c r="A699" s="15"/>
      <c r="B699" s="236">
        <v>43915.911158078699</v>
      </c>
      <c r="C699" s="2" t="s">
        <v>2200</v>
      </c>
      <c r="D699" s="2" t="s">
        <v>236</v>
      </c>
      <c r="E699" s="2" t="s">
        <v>725</v>
      </c>
      <c r="F699" s="2" t="s">
        <v>2208</v>
      </c>
      <c r="G699" s="2" t="s">
        <v>2199</v>
      </c>
      <c r="H699" s="2" t="s">
        <v>3628</v>
      </c>
      <c r="I699" s="34" t="s">
        <v>3627</v>
      </c>
      <c r="J699" s="237">
        <v>43915</v>
      </c>
      <c r="K699" s="2">
        <v>52</v>
      </c>
      <c r="M699" s="46"/>
    </row>
    <row r="700" spans="1:13" ht="15" hidden="1" customHeight="1">
      <c r="A700" s="15"/>
      <c r="B700" s="236">
        <v>43915.913440486111</v>
      </c>
      <c r="C700" s="2" t="s">
        <v>2200</v>
      </c>
      <c r="D700" s="2" t="s">
        <v>109</v>
      </c>
      <c r="E700" s="2" t="s">
        <v>3152</v>
      </c>
      <c r="F700" s="2" t="s">
        <v>2198</v>
      </c>
      <c r="G700" s="2" t="s">
        <v>2199</v>
      </c>
      <c r="H700" s="2" t="s">
        <v>3630</v>
      </c>
      <c r="I700" s="2" t="s">
        <v>3631</v>
      </c>
      <c r="J700" s="237">
        <v>43915</v>
      </c>
      <c r="M700" s="31">
        <v>1</v>
      </c>
    </row>
    <row r="701" spans="1:13" ht="15" hidden="1" customHeight="1">
      <c r="A701" s="15"/>
      <c r="B701" s="236">
        <v>43915.914186562499</v>
      </c>
      <c r="C701" s="2" t="s">
        <v>2200</v>
      </c>
      <c r="D701" s="2" t="s">
        <v>109</v>
      </c>
      <c r="E701" s="2" t="s">
        <v>859</v>
      </c>
      <c r="F701" s="2" t="s">
        <v>2198</v>
      </c>
      <c r="G701" s="2" t="s">
        <v>2199</v>
      </c>
      <c r="I701" s="2" t="s">
        <v>3633</v>
      </c>
      <c r="J701" s="237">
        <v>43915</v>
      </c>
      <c r="M701" s="31">
        <v>1</v>
      </c>
    </row>
    <row r="702" spans="1:13" ht="15" hidden="1" customHeight="1">
      <c r="A702" s="15"/>
      <c r="B702" s="236">
        <v>43915.915818969908</v>
      </c>
      <c r="C702" s="2" t="s">
        <v>2200</v>
      </c>
      <c r="D702" s="2" t="s">
        <v>236</v>
      </c>
      <c r="E702" s="2" t="s">
        <v>3634</v>
      </c>
      <c r="F702" s="2" t="s">
        <v>2208</v>
      </c>
      <c r="G702" s="2" t="s">
        <v>2199</v>
      </c>
      <c r="H702" s="2" t="s">
        <v>3635</v>
      </c>
      <c r="I702" s="34" t="s">
        <v>3636</v>
      </c>
      <c r="J702" s="237">
        <v>43915</v>
      </c>
      <c r="K702" s="2">
        <v>22</v>
      </c>
      <c r="L702" s="2">
        <v>9</v>
      </c>
      <c r="M702" s="46"/>
    </row>
    <row r="703" spans="1:13" ht="15" hidden="1" customHeight="1">
      <c r="A703" s="15"/>
      <c r="B703" s="236">
        <v>43915.918127881945</v>
      </c>
      <c r="C703" s="2" t="s">
        <v>2200</v>
      </c>
      <c r="D703" s="2" t="s">
        <v>236</v>
      </c>
      <c r="E703" s="2" t="s">
        <v>725</v>
      </c>
      <c r="F703" s="2" t="s">
        <v>2201</v>
      </c>
      <c r="G703" s="2" t="s">
        <v>2199</v>
      </c>
      <c r="H703" s="2" t="s">
        <v>3637</v>
      </c>
      <c r="I703" s="2" t="s">
        <v>3638</v>
      </c>
      <c r="J703" s="237">
        <v>43915</v>
      </c>
      <c r="M703" s="46"/>
    </row>
    <row r="704" spans="1:13" ht="15" hidden="1" customHeight="1">
      <c r="A704" s="15"/>
      <c r="B704" s="236">
        <v>43915.918450277779</v>
      </c>
      <c r="C704" s="2" t="s">
        <v>2200</v>
      </c>
      <c r="D704" s="2" t="s">
        <v>236</v>
      </c>
      <c r="E704" s="2" t="s">
        <v>3639</v>
      </c>
      <c r="F704" s="2" t="s">
        <v>2208</v>
      </c>
      <c r="G704" s="2" t="s">
        <v>2199</v>
      </c>
      <c r="H704" s="2" t="s">
        <v>3640</v>
      </c>
      <c r="I704" s="34" t="s">
        <v>3636</v>
      </c>
      <c r="J704" s="237">
        <v>43915</v>
      </c>
      <c r="K704" s="2">
        <v>52</v>
      </c>
      <c r="L704" s="2">
        <v>10</v>
      </c>
      <c r="M704" s="46"/>
    </row>
    <row r="705" spans="1:13" ht="15" hidden="1" customHeight="1">
      <c r="A705" s="15"/>
      <c r="B705" s="236">
        <v>43915.918567025466</v>
      </c>
      <c r="C705" s="2" t="s">
        <v>2200</v>
      </c>
      <c r="D705" s="2" t="s">
        <v>236</v>
      </c>
      <c r="E705" s="2" t="s">
        <v>3634</v>
      </c>
      <c r="F705" s="2" t="s">
        <v>2208</v>
      </c>
      <c r="G705" s="2" t="s">
        <v>2199</v>
      </c>
      <c r="H705" s="2" t="s">
        <v>3641</v>
      </c>
      <c r="I705" s="34" t="s">
        <v>3642</v>
      </c>
      <c r="J705" s="237">
        <v>43915</v>
      </c>
      <c r="K705" s="2">
        <v>22</v>
      </c>
      <c r="L705" s="2">
        <v>646</v>
      </c>
      <c r="M705" s="46"/>
    </row>
    <row r="706" spans="1:13" ht="15" hidden="1" customHeight="1">
      <c r="A706" s="15"/>
      <c r="B706" s="236">
        <v>43915.918661516203</v>
      </c>
      <c r="C706" s="2" t="s">
        <v>2200</v>
      </c>
      <c r="D706" s="2" t="s">
        <v>236</v>
      </c>
      <c r="E706" s="2" t="s">
        <v>3634</v>
      </c>
      <c r="F706" s="2" t="s">
        <v>2208</v>
      </c>
      <c r="G706" s="2" t="s">
        <v>2199</v>
      </c>
      <c r="H706" s="2" t="s">
        <v>3641</v>
      </c>
      <c r="I706" s="34" t="s">
        <v>3642</v>
      </c>
      <c r="J706" s="237">
        <v>43915</v>
      </c>
      <c r="K706" s="2">
        <v>22</v>
      </c>
      <c r="L706" s="2">
        <v>646</v>
      </c>
      <c r="M706" s="46"/>
    </row>
    <row r="707" spans="1:13" ht="15" hidden="1" customHeight="1">
      <c r="A707" s="15"/>
      <c r="B707" s="236">
        <v>43915.919712881943</v>
      </c>
      <c r="C707" s="2" t="s">
        <v>2200</v>
      </c>
      <c r="D707" s="2" t="s">
        <v>236</v>
      </c>
      <c r="E707" s="2" t="s">
        <v>3634</v>
      </c>
      <c r="F707" s="2" t="s">
        <v>2208</v>
      </c>
      <c r="G707" s="2" t="s">
        <v>2199</v>
      </c>
      <c r="H707" s="2" t="s">
        <v>3641</v>
      </c>
      <c r="I707" s="34" t="s">
        <v>3642</v>
      </c>
      <c r="J707" s="237">
        <v>43915</v>
      </c>
      <c r="K707" s="2">
        <v>22</v>
      </c>
      <c r="L707" s="2">
        <v>646</v>
      </c>
      <c r="M707" s="46"/>
    </row>
    <row r="708" spans="1:13" ht="15" hidden="1" customHeight="1">
      <c r="A708" s="15"/>
      <c r="B708" s="236">
        <v>43915.920014201387</v>
      </c>
      <c r="C708" s="2" t="s">
        <v>2200</v>
      </c>
      <c r="D708" s="2" t="s">
        <v>236</v>
      </c>
      <c r="E708" s="2" t="s">
        <v>3643</v>
      </c>
      <c r="F708" s="2" t="s">
        <v>2208</v>
      </c>
      <c r="G708" s="2" t="s">
        <v>2199</v>
      </c>
      <c r="H708" s="2" t="s">
        <v>3644</v>
      </c>
      <c r="I708" s="2" t="s">
        <v>3645</v>
      </c>
      <c r="J708" s="237">
        <v>43915</v>
      </c>
      <c r="M708" s="46"/>
    </row>
    <row r="709" spans="1:13" ht="15" hidden="1" customHeight="1">
      <c r="A709" s="15"/>
      <c r="B709" s="236">
        <v>43915.920981608797</v>
      </c>
      <c r="C709" s="2" t="s">
        <v>2200</v>
      </c>
      <c r="D709" s="2" t="s">
        <v>101</v>
      </c>
      <c r="E709" s="2" t="s">
        <v>31</v>
      </c>
      <c r="F709" s="2" t="s">
        <v>2208</v>
      </c>
      <c r="G709" s="2" t="s">
        <v>2199</v>
      </c>
      <c r="H709" s="2" t="s">
        <v>3646</v>
      </c>
      <c r="I709" s="34" t="s">
        <v>3647</v>
      </c>
      <c r="J709" s="237">
        <v>43915</v>
      </c>
      <c r="K709" s="2">
        <v>3</v>
      </c>
      <c r="M709" s="31" t="s">
        <v>3648</v>
      </c>
    </row>
    <row r="710" spans="1:13" ht="15" hidden="1" customHeight="1">
      <c r="A710" s="15"/>
      <c r="B710" s="236">
        <v>43915.92213071759</v>
      </c>
      <c r="C710" s="2" t="s">
        <v>2200</v>
      </c>
      <c r="D710" s="2" t="s">
        <v>101</v>
      </c>
      <c r="E710" s="2" t="s">
        <v>31</v>
      </c>
      <c r="F710" s="2" t="s">
        <v>2208</v>
      </c>
      <c r="G710" s="2" t="s">
        <v>2199</v>
      </c>
      <c r="H710" s="2" t="s">
        <v>3649</v>
      </c>
      <c r="I710" s="2" t="s">
        <v>3650</v>
      </c>
      <c r="J710" s="237">
        <v>43915</v>
      </c>
      <c r="K710" s="2">
        <v>3</v>
      </c>
      <c r="M710" s="46"/>
    </row>
    <row r="711" spans="1:13" ht="15" hidden="1" customHeight="1">
      <c r="A711" s="15"/>
      <c r="B711" s="236">
        <v>43915.923638379631</v>
      </c>
      <c r="C711" s="2" t="s">
        <v>2200</v>
      </c>
      <c r="D711" s="2" t="s">
        <v>101</v>
      </c>
      <c r="E711" s="2" t="s">
        <v>3651</v>
      </c>
      <c r="F711" s="2" t="s">
        <v>2208</v>
      </c>
      <c r="G711" s="2" t="s">
        <v>2199</v>
      </c>
      <c r="H711" s="2" t="s">
        <v>3652</v>
      </c>
      <c r="I711" s="34" t="s">
        <v>3653</v>
      </c>
      <c r="J711" s="237">
        <v>43915</v>
      </c>
      <c r="K711" s="2">
        <v>3</v>
      </c>
      <c r="M711" s="31" t="s">
        <v>3654</v>
      </c>
    </row>
    <row r="712" spans="1:13" ht="15" hidden="1" customHeight="1">
      <c r="A712" s="15"/>
      <c r="B712" s="236">
        <v>43915.924335555552</v>
      </c>
      <c r="C712" s="2" t="s">
        <v>2200</v>
      </c>
      <c r="D712" s="2" t="s">
        <v>236</v>
      </c>
      <c r="E712" s="2" t="s">
        <v>725</v>
      </c>
      <c r="F712" s="2" t="s">
        <v>2208</v>
      </c>
      <c r="G712" s="2" t="s">
        <v>2199</v>
      </c>
      <c r="H712" s="2" t="s">
        <v>3655</v>
      </c>
      <c r="I712" s="2" t="s">
        <v>3656</v>
      </c>
      <c r="J712" s="237">
        <v>43915</v>
      </c>
      <c r="K712" s="2">
        <v>22</v>
      </c>
      <c r="M712" s="46"/>
    </row>
    <row r="713" spans="1:13" ht="15" hidden="1" customHeight="1">
      <c r="A713" s="15"/>
      <c r="B713" s="236">
        <v>43915.925074768515</v>
      </c>
      <c r="C713" s="2" t="s">
        <v>2200</v>
      </c>
      <c r="D713" s="2" t="s">
        <v>236</v>
      </c>
      <c r="E713" s="2" t="s">
        <v>2003</v>
      </c>
      <c r="F713" s="2" t="s">
        <v>2208</v>
      </c>
      <c r="G713" s="2" t="s">
        <v>2199</v>
      </c>
      <c r="H713" s="2" t="s">
        <v>3657</v>
      </c>
      <c r="I713" s="34" t="s">
        <v>3653</v>
      </c>
      <c r="J713" s="237">
        <v>43915</v>
      </c>
      <c r="K713" s="2">
        <v>52</v>
      </c>
      <c r="M713" s="31" t="s">
        <v>3658</v>
      </c>
    </row>
    <row r="714" spans="1:13" ht="15" hidden="1" customHeight="1">
      <c r="A714" s="15"/>
      <c r="B714" s="236">
        <v>43915.925552627319</v>
      </c>
      <c r="C714" s="2" t="s">
        <v>2200</v>
      </c>
      <c r="D714" s="2" t="s">
        <v>236</v>
      </c>
      <c r="E714" s="2" t="s">
        <v>95</v>
      </c>
      <c r="F714" s="2" t="s">
        <v>2208</v>
      </c>
      <c r="G714" s="2" t="s">
        <v>2199</v>
      </c>
      <c r="H714" s="2" t="s">
        <v>3659</v>
      </c>
      <c r="I714" s="2" t="s">
        <v>2943</v>
      </c>
      <c r="J714" s="237">
        <v>43915</v>
      </c>
      <c r="K714" s="2">
        <v>55</v>
      </c>
      <c r="L714" s="2">
        <v>646</v>
      </c>
      <c r="M714" s="46"/>
    </row>
    <row r="715" spans="1:13" ht="15" hidden="1" customHeight="1">
      <c r="A715" s="15"/>
      <c r="B715" s="236">
        <v>43915.927656238426</v>
      </c>
      <c r="C715" s="2" t="s">
        <v>2200</v>
      </c>
      <c r="D715" s="2" t="s">
        <v>101</v>
      </c>
      <c r="E715" s="2" t="s">
        <v>31</v>
      </c>
      <c r="F715" s="2" t="s">
        <v>2201</v>
      </c>
      <c r="G715" s="2" t="s">
        <v>2199</v>
      </c>
      <c r="I715" s="2" t="s">
        <v>3660</v>
      </c>
      <c r="J715" s="237">
        <v>43915</v>
      </c>
      <c r="M715" s="46"/>
    </row>
    <row r="716" spans="1:13" ht="15" hidden="1" customHeight="1">
      <c r="A716" s="15"/>
      <c r="B716" s="236">
        <v>43915.928695740746</v>
      </c>
      <c r="C716" s="2" t="s">
        <v>9</v>
      </c>
      <c r="D716" s="2" t="s">
        <v>182</v>
      </c>
      <c r="E716" s="2" t="s">
        <v>1078</v>
      </c>
      <c r="F716" s="2" t="s">
        <v>2201</v>
      </c>
      <c r="G716" s="2" t="s">
        <v>2199</v>
      </c>
      <c r="I716" s="2" t="s">
        <v>3661</v>
      </c>
      <c r="J716" s="237">
        <v>43915</v>
      </c>
      <c r="K716" s="2">
        <v>85</v>
      </c>
      <c r="M716" s="46"/>
    </row>
    <row r="717" spans="1:13" ht="15" hidden="1" customHeight="1">
      <c r="A717" s="15"/>
      <c r="B717" s="236">
        <v>43915.928729479172</v>
      </c>
      <c r="C717" s="2" t="s">
        <v>2200</v>
      </c>
      <c r="D717" s="2" t="s">
        <v>414</v>
      </c>
      <c r="F717" s="2" t="s">
        <v>2208</v>
      </c>
      <c r="G717" s="2" t="s">
        <v>2199</v>
      </c>
      <c r="H717" s="2" t="s">
        <v>3662</v>
      </c>
      <c r="I717" s="34" t="s">
        <v>3663</v>
      </c>
      <c r="J717" s="237">
        <v>43915</v>
      </c>
      <c r="K717" s="2">
        <v>50</v>
      </c>
      <c r="M717" s="46"/>
    </row>
    <row r="718" spans="1:13" ht="15" hidden="1" customHeight="1">
      <c r="A718" s="15"/>
      <c r="B718" s="236">
        <v>43915.929985717594</v>
      </c>
      <c r="C718" s="2" t="s">
        <v>9</v>
      </c>
      <c r="D718" s="2" t="s">
        <v>182</v>
      </c>
      <c r="E718" s="2" t="s">
        <v>1078</v>
      </c>
      <c r="F718" s="2" t="s">
        <v>2201</v>
      </c>
      <c r="G718" s="2" t="s">
        <v>2199</v>
      </c>
      <c r="I718" s="34" t="s">
        <v>3664</v>
      </c>
      <c r="J718" s="237">
        <v>43915</v>
      </c>
      <c r="K718" s="2">
        <v>60</v>
      </c>
      <c r="M718" s="46"/>
    </row>
    <row r="719" spans="1:13" ht="15" hidden="1" customHeight="1">
      <c r="A719" s="15"/>
      <c r="B719" s="236">
        <v>43915.930424224542</v>
      </c>
      <c r="C719" s="2" t="s">
        <v>2197</v>
      </c>
      <c r="D719" s="2" t="s">
        <v>47</v>
      </c>
      <c r="E719" s="2" t="s">
        <v>3665</v>
      </c>
      <c r="F719" s="2" t="s">
        <v>2208</v>
      </c>
      <c r="G719" s="2" t="s">
        <v>2215</v>
      </c>
      <c r="H719" s="2" t="s">
        <v>3666</v>
      </c>
      <c r="I719" s="34" t="s">
        <v>3667</v>
      </c>
      <c r="J719" s="237">
        <v>43915</v>
      </c>
      <c r="M719" s="31" t="s">
        <v>3668</v>
      </c>
    </row>
    <row r="720" spans="1:13" ht="15" hidden="1" customHeight="1">
      <c r="A720" s="15"/>
      <c r="B720" s="236">
        <v>43915.931690208337</v>
      </c>
      <c r="C720" s="2" t="s">
        <v>2200</v>
      </c>
      <c r="D720" s="2" t="s">
        <v>182</v>
      </c>
      <c r="E720" s="2" t="s">
        <v>986</v>
      </c>
      <c r="F720" s="2" t="s">
        <v>2208</v>
      </c>
      <c r="G720" s="2" t="s">
        <v>2199</v>
      </c>
      <c r="I720" s="34" t="s">
        <v>3669</v>
      </c>
      <c r="J720" s="237">
        <v>43915</v>
      </c>
      <c r="M720" s="46"/>
    </row>
    <row r="721" spans="1:13" ht="15" hidden="1" customHeight="1">
      <c r="A721" s="15"/>
      <c r="B721" s="236">
        <v>43915.932686874999</v>
      </c>
      <c r="C721" s="2" t="s">
        <v>2200</v>
      </c>
      <c r="D721" s="2" t="s">
        <v>101</v>
      </c>
      <c r="E721" s="2" t="s">
        <v>31</v>
      </c>
      <c r="F721" s="2" t="s">
        <v>2699</v>
      </c>
      <c r="I721" s="2" t="s">
        <v>3670</v>
      </c>
      <c r="J721" s="237">
        <v>43915</v>
      </c>
      <c r="M721" s="46"/>
    </row>
    <row r="722" spans="1:13" ht="15" hidden="1" customHeight="1">
      <c r="A722" s="15"/>
      <c r="B722" s="236">
        <v>43915.933904166668</v>
      </c>
      <c r="C722" s="2" t="s">
        <v>2200</v>
      </c>
      <c r="D722" s="2" t="s">
        <v>45</v>
      </c>
      <c r="E722" s="2" t="s">
        <v>2933</v>
      </c>
      <c r="F722" s="2" t="s">
        <v>2699</v>
      </c>
      <c r="G722" s="2" t="s">
        <v>2199</v>
      </c>
      <c r="I722" s="2" t="s">
        <v>3671</v>
      </c>
      <c r="J722" s="237">
        <v>43915</v>
      </c>
      <c r="K722" s="2">
        <v>35</v>
      </c>
      <c r="M722" s="46"/>
    </row>
    <row r="723" spans="1:13" ht="15" hidden="1" customHeight="1">
      <c r="A723" s="15"/>
      <c r="B723" s="236">
        <v>43915.934213032408</v>
      </c>
      <c r="C723" s="2" t="s">
        <v>2200</v>
      </c>
      <c r="D723" s="2" t="s">
        <v>182</v>
      </c>
      <c r="F723" s="2" t="s">
        <v>2198</v>
      </c>
      <c r="G723" s="2" t="s">
        <v>2210</v>
      </c>
      <c r="I723" s="34" t="s">
        <v>3672</v>
      </c>
      <c r="J723" s="237">
        <v>43915</v>
      </c>
      <c r="K723" s="2">
        <v>50</v>
      </c>
      <c r="M723" s="46"/>
    </row>
    <row r="724" spans="1:13" ht="15" hidden="1" customHeight="1">
      <c r="A724" s="15"/>
      <c r="B724" s="236">
        <v>43915.935691030092</v>
      </c>
      <c r="C724" s="2" t="s">
        <v>2200</v>
      </c>
      <c r="D724" s="2" t="s">
        <v>109</v>
      </c>
      <c r="E724" s="2" t="s">
        <v>3673</v>
      </c>
      <c r="F724" s="2" t="s">
        <v>2198</v>
      </c>
      <c r="G724" s="2" t="s">
        <v>2199</v>
      </c>
      <c r="I724" s="34" t="s">
        <v>3674</v>
      </c>
      <c r="J724" s="237">
        <v>43915</v>
      </c>
      <c r="M724" s="46"/>
    </row>
    <row r="725" spans="1:13" ht="15" hidden="1" customHeight="1">
      <c r="A725" s="15"/>
      <c r="B725" s="236">
        <v>43915.936680613428</v>
      </c>
      <c r="C725" s="2" t="s">
        <v>2197</v>
      </c>
      <c r="D725" s="2" t="s">
        <v>45</v>
      </c>
      <c r="F725" s="2" t="s">
        <v>2198</v>
      </c>
      <c r="G725" s="2" t="s">
        <v>2210</v>
      </c>
      <c r="I725" s="34" t="s">
        <v>3676</v>
      </c>
      <c r="J725" s="237">
        <v>43915</v>
      </c>
      <c r="M725" s="46"/>
    </row>
    <row r="726" spans="1:13" ht="15" hidden="1" customHeight="1">
      <c r="A726" s="15"/>
      <c r="B726" s="236">
        <v>43915.939456504631</v>
      </c>
      <c r="C726" s="2" t="s">
        <v>2200</v>
      </c>
      <c r="D726" s="2" t="s">
        <v>47</v>
      </c>
      <c r="E726" s="2" t="s">
        <v>3678</v>
      </c>
      <c r="F726" s="2" t="s">
        <v>2618</v>
      </c>
      <c r="G726" s="2" t="s">
        <v>2199</v>
      </c>
      <c r="I726" s="2" t="s">
        <v>3678</v>
      </c>
      <c r="J726" s="237">
        <v>43915</v>
      </c>
      <c r="L726" s="2">
        <v>2</v>
      </c>
      <c r="M726" s="46"/>
    </row>
    <row r="727" spans="1:13" ht="15" hidden="1" customHeight="1">
      <c r="A727" s="15"/>
      <c r="B727" s="236">
        <v>43915.940079884254</v>
      </c>
      <c r="C727" s="2" t="s">
        <v>9</v>
      </c>
      <c r="D727" s="2" t="s">
        <v>182</v>
      </c>
      <c r="E727" s="2" t="s">
        <v>3680</v>
      </c>
      <c r="F727" s="2" t="s">
        <v>2208</v>
      </c>
      <c r="G727" s="2" t="s">
        <v>2199</v>
      </c>
      <c r="H727" s="2" t="s">
        <v>2820</v>
      </c>
      <c r="I727" s="34" t="s">
        <v>3681</v>
      </c>
      <c r="J727" s="237">
        <v>43915</v>
      </c>
      <c r="K727" s="2">
        <v>85</v>
      </c>
      <c r="L727" s="2">
        <v>11111</v>
      </c>
      <c r="M727" s="46"/>
    </row>
    <row r="728" spans="1:13" ht="15" hidden="1" customHeight="1">
      <c r="A728" s="15"/>
      <c r="B728" s="236">
        <v>43915.941640624995</v>
      </c>
      <c r="C728" s="2" t="s">
        <v>2200</v>
      </c>
      <c r="D728" s="2" t="s">
        <v>236</v>
      </c>
      <c r="E728" s="2" t="s">
        <v>3684</v>
      </c>
      <c r="F728" s="2" t="s">
        <v>2208</v>
      </c>
      <c r="G728" s="2" t="s">
        <v>2199</v>
      </c>
      <c r="H728" s="2" t="s">
        <v>3685</v>
      </c>
      <c r="I728" s="2" t="s">
        <v>3686</v>
      </c>
      <c r="J728" s="237">
        <v>43915</v>
      </c>
      <c r="K728" s="2">
        <v>25</v>
      </c>
      <c r="M728" s="31" t="s">
        <v>3687</v>
      </c>
    </row>
    <row r="729" spans="1:13" ht="15" hidden="1" customHeight="1">
      <c r="A729" s="15"/>
      <c r="B729" s="236">
        <v>43915.941727384256</v>
      </c>
      <c r="C729" s="2" t="s">
        <v>2197</v>
      </c>
      <c r="D729" s="2" t="s">
        <v>47</v>
      </c>
      <c r="F729" s="2" t="s">
        <v>2198</v>
      </c>
      <c r="G729" s="2" t="s">
        <v>2210</v>
      </c>
      <c r="H729" s="2" t="s">
        <v>3688</v>
      </c>
      <c r="I729" s="2" t="s">
        <v>3689</v>
      </c>
      <c r="J729" s="237">
        <v>43915</v>
      </c>
      <c r="M729" s="46"/>
    </row>
    <row r="730" spans="1:13" ht="15" hidden="1" customHeight="1">
      <c r="A730" s="15"/>
      <c r="B730" s="236">
        <v>43915.941944398146</v>
      </c>
      <c r="C730" s="2" t="s">
        <v>9</v>
      </c>
      <c r="D730" s="2" t="s">
        <v>182</v>
      </c>
      <c r="E730" s="2" t="s">
        <v>1078</v>
      </c>
      <c r="F730" s="2" t="s">
        <v>2201</v>
      </c>
      <c r="G730" s="2" t="s">
        <v>2199</v>
      </c>
      <c r="I730" s="34" t="s">
        <v>3690</v>
      </c>
      <c r="J730" s="237">
        <v>43915</v>
      </c>
      <c r="K730" s="2">
        <v>85</v>
      </c>
      <c r="M730" s="46"/>
    </row>
    <row r="731" spans="1:13" ht="15" hidden="1" customHeight="1">
      <c r="A731" s="15"/>
      <c r="B731" s="236">
        <v>43915.944147280097</v>
      </c>
      <c r="C731" s="2" t="s">
        <v>9</v>
      </c>
      <c r="D731" s="2" t="s">
        <v>182</v>
      </c>
      <c r="F731" s="2" t="s">
        <v>2198</v>
      </c>
      <c r="G731" s="2" t="s">
        <v>2199</v>
      </c>
      <c r="I731" s="2" t="s">
        <v>2943</v>
      </c>
      <c r="J731" s="237">
        <v>43915</v>
      </c>
      <c r="M731" s="46"/>
    </row>
    <row r="732" spans="1:13" ht="15" hidden="1" customHeight="1">
      <c r="A732" s="15"/>
      <c r="B732" s="236">
        <v>43915.945007013885</v>
      </c>
      <c r="C732" s="2" t="s">
        <v>2197</v>
      </c>
      <c r="D732" s="2" t="s">
        <v>158</v>
      </c>
      <c r="E732" s="2" t="s">
        <v>827</v>
      </c>
      <c r="F732" s="2" t="s">
        <v>2208</v>
      </c>
      <c r="G732" s="2" t="s">
        <v>2199</v>
      </c>
      <c r="H732" s="2" t="s">
        <v>3694</v>
      </c>
      <c r="I732" s="34" t="s">
        <v>3695</v>
      </c>
      <c r="J732" s="237">
        <v>43915</v>
      </c>
      <c r="K732" s="2">
        <v>21</v>
      </c>
      <c r="M732" s="46"/>
    </row>
    <row r="733" spans="1:13" ht="15" hidden="1" customHeight="1">
      <c r="A733" s="15"/>
      <c r="B733" s="236">
        <v>43915.945287627314</v>
      </c>
      <c r="C733" s="2" t="s">
        <v>9</v>
      </c>
      <c r="D733" s="2" t="s">
        <v>182</v>
      </c>
      <c r="E733" s="2" t="s">
        <v>1078</v>
      </c>
      <c r="F733" s="2" t="s">
        <v>2201</v>
      </c>
      <c r="G733" s="2" t="s">
        <v>2199</v>
      </c>
      <c r="H733" s="2" t="s">
        <v>3700</v>
      </c>
      <c r="I733" s="2" t="s">
        <v>3701</v>
      </c>
      <c r="J733" s="237">
        <v>43915</v>
      </c>
      <c r="K733" s="2">
        <v>85</v>
      </c>
      <c r="M733" s="31" t="s">
        <v>3702</v>
      </c>
    </row>
    <row r="734" spans="1:13" ht="15" hidden="1" customHeight="1">
      <c r="A734" s="15"/>
      <c r="B734" s="236">
        <v>43915.947795625005</v>
      </c>
      <c r="C734" s="2" t="s">
        <v>2200</v>
      </c>
      <c r="D734" s="2" t="s">
        <v>182</v>
      </c>
      <c r="E734" s="2" t="s">
        <v>181</v>
      </c>
      <c r="F734" s="2" t="s">
        <v>2208</v>
      </c>
      <c r="G734" s="2" t="s">
        <v>2199</v>
      </c>
      <c r="I734" s="2" t="s">
        <v>3704</v>
      </c>
      <c r="J734" s="237">
        <v>43915</v>
      </c>
      <c r="K734" s="2">
        <v>62</v>
      </c>
      <c r="M734" s="46"/>
    </row>
    <row r="735" spans="1:13" ht="15" hidden="1" customHeight="1">
      <c r="A735" s="15"/>
      <c r="B735" s="236">
        <v>43915.949385254629</v>
      </c>
      <c r="C735" s="2" t="s">
        <v>2197</v>
      </c>
      <c r="D735" s="2" t="s">
        <v>47</v>
      </c>
      <c r="F735" s="2" t="s">
        <v>2198</v>
      </c>
      <c r="I735" s="34" t="s">
        <v>3705</v>
      </c>
      <c r="J735" s="237">
        <v>43915</v>
      </c>
      <c r="M735" s="31" t="s">
        <v>3709</v>
      </c>
    </row>
    <row r="736" spans="1:13" ht="15" hidden="1" customHeight="1">
      <c r="A736" s="15"/>
      <c r="B736" s="236">
        <v>43915.949719861106</v>
      </c>
      <c r="C736" s="2" t="s">
        <v>2197</v>
      </c>
      <c r="D736" s="2" t="s">
        <v>158</v>
      </c>
      <c r="E736" s="2" t="s">
        <v>827</v>
      </c>
      <c r="F736" s="2" t="s">
        <v>2208</v>
      </c>
      <c r="G736" s="2" t="s">
        <v>2199</v>
      </c>
      <c r="H736" s="2" t="s">
        <v>3710</v>
      </c>
      <c r="I736" s="34" t="s">
        <v>3695</v>
      </c>
      <c r="J736" s="237">
        <v>43915</v>
      </c>
      <c r="K736" s="2">
        <v>20</v>
      </c>
      <c r="L736" s="2">
        <v>154</v>
      </c>
      <c r="M736" s="31" t="s">
        <v>3712</v>
      </c>
    </row>
    <row r="737" spans="1:13" ht="15" hidden="1" customHeight="1">
      <c r="A737" s="15"/>
      <c r="B737" s="236">
        <v>43915.957222546298</v>
      </c>
      <c r="C737" s="2" t="s">
        <v>2200</v>
      </c>
      <c r="D737" s="2" t="s">
        <v>236</v>
      </c>
      <c r="E737" s="2" t="s">
        <v>3713</v>
      </c>
      <c r="F737" s="2" t="s">
        <v>2208</v>
      </c>
      <c r="G737" s="2" t="s">
        <v>2199</v>
      </c>
      <c r="H737" s="2" t="s">
        <v>3714</v>
      </c>
      <c r="I737" s="34" t="s">
        <v>3715</v>
      </c>
      <c r="J737" s="237">
        <v>43915</v>
      </c>
      <c r="K737" s="2">
        <v>22</v>
      </c>
      <c r="L737" s="2">
        <v>1</v>
      </c>
      <c r="M737" s="31" t="s">
        <v>3717</v>
      </c>
    </row>
    <row r="738" spans="1:13" ht="15" hidden="1" customHeight="1">
      <c r="A738" s="15"/>
      <c r="B738" s="236">
        <v>43915.957493472219</v>
      </c>
      <c r="C738" s="2" t="s">
        <v>9</v>
      </c>
      <c r="D738" s="2" t="s">
        <v>182</v>
      </c>
      <c r="E738" s="2" t="s">
        <v>1078</v>
      </c>
      <c r="F738" s="2" t="s">
        <v>2201</v>
      </c>
      <c r="G738" s="2" t="s">
        <v>2210</v>
      </c>
      <c r="H738" s="2" t="s">
        <v>3720</v>
      </c>
      <c r="I738" s="34" t="s">
        <v>3722</v>
      </c>
      <c r="J738" s="237">
        <v>43915</v>
      </c>
      <c r="K738" s="2">
        <v>85</v>
      </c>
      <c r="M738" s="46"/>
    </row>
    <row r="739" spans="1:13" ht="15" hidden="1" customHeight="1">
      <c r="A739" s="15"/>
      <c r="B739" s="236">
        <v>43915.95755042824</v>
      </c>
      <c r="C739" s="2" t="s">
        <v>2197</v>
      </c>
      <c r="D739" s="2" t="s">
        <v>158</v>
      </c>
      <c r="E739" s="2" t="s">
        <v>827</v>
      </c>
      <c r="F739" s="2" t="s">
        <v>2198</v>
      </c>
      <c r="G739" s="2" t="s">
        <v>2199</v>
      </c>
      <c r="H739" s="2" t="s">
        <v>3734</v>
      </c>
      <c r="I739" s="34" t="s">
        <v>3735</v>
      </c>
      <c r="J739" s="237">
        <v>43915</v>
      </c>
      <c r="M739" s="31" t="s">
        <v>3741</v>
      </c>
    </row>
    <row r="740" spans="1:13" ht="15" hidden="1" customHeight="1">
      <c r="A740" s="15"/>
      <c r="B740" s="236">
        <v>43915.95773613426</v>
      </c>
      <c r="C740" s="2" t="s">
        <v>2200</v>
      </c>
      <c r="D740" s="2" t="s">
        <v>236</v>
      </c>
      <c r="E740" s="2" t="s">
        <v>725</v>
      </c>
      <c r="F740" s="2" t="s">
        <v>2208</v>
      </c>
      <c r="G740" s="2" t="s">
        <v>2199</v>
      </c>
      <c r="H740" s="2" t="s">
        <v>3745</v>
      </c>
      <c r="I740" s="2" t="s">
        <v>3747</v>
      </c>
      <c r="J740" s="237">
        <v>43915</v>
      </c>
      <c r="K740" s="2">
        <v>35</v>
      </c>
      <c r="L740" s="2">
        <v>10</v>
      </c>
      <c r="M740" s="46"/>
    </row>
    <row r="741" spans="1:13" ht="15" hidden="1" customHeight="1">
      <c r="A741" s="15"/>
      <c r="B741" s="236">
        <v>43915.958262534725</v>
      </c>
      <c r="C741" s="2" t="s">
        <v>9</v>
      </c>
      <c r="D741" s="2" t="s">
        <v>182</v>
      </c>
      <c r="E741" s="2" t="s">
        <v>1078</v>
      </c>
      <c r="F741" s="2" t="s">
        <v>2201</v>
      </c>
      <c r="G741" s="2" t="s">
        <v>2199</v>
      </c>
      <c r="I741" s="34" t="s">
        <v>3750</v>
      </c>
      <c r="J741" s="237">
        <v>43915</v>
      </c>
      <c r="K741" s="2">
        <v>85</v>
      </c>
      <c r="M741" s="46"/>
    </row>
    <row r="742" spans="1:13" ht="15" hidden="1" customHeight="1">
      <c r="A742" s="15"/>
      <c r="B742" s="236">
        <v>43915.95918549769</v>
      </c>
      <c r="C742" s="2" t="s">
        <v>2200</v>
      </c>
      <c r="D742" s="2" t="s">
        <v>236</v>
      </c>
      <c r="E742" s="2" t="s">
        <v>2003</v>
      </c>
      <c r="F742" s="2" t="s">
        <v>2208</v>
      </c>
      <c r="G742" s="2" t="s">
        <v>2199</v>
      </c>
      <c r="I742" s="2" t="s">
        <v>3757</v>
      </c>
      <c r="J742" s="237">
        <v>43915</v>
      </c>
      <c r="L742" s="2">
        <v>9</v>
      </c>
      <c r="M742" s="46"/>
    </row>
    <row r="743" spans="1:13" ht="15" hidden="1" customHeight="1">
      <c r="A743" s="15"/>
      <c r="B743" s="236">
        <v>43915.96075215278</v>
      </c>
      <c r="C743" s="2" t="s">
        <v>2200</v>
      </c>
      <c r="D743" s="2" t="s">
        <v>236</v>
      </c>
      <c r="E743" s="2" t="s">
        <v>3758</v>
      </c>
      <c r="F743" s="2" t="s">
        <v>2208</v>
      </c>
      <c r="G743" s="2" t="s">
        <v>2199</v>
      </c>
      <c r="H743" s="2" t="s">
        <v>3641</v>
      </c>
      <c r="I743" s="34" t="s">
        <v>3759</v>
      </c>
      <c r="J743" s="237">
        <v>43915</v>
      </c>
      <c r="K743" s="2">
        <v>22</v>
      </c>
      <c r="L743" s="2">
        <v>650</v>
      </c>
      <c r="M743" s="46"/>
    </row>
    <row r="744" spans="1:13" ht="15" hidden="1" customHeight="1">
      <c r="A744" s="15"/>
      <c r="B744" s="236">
        <v>43915.961568865736</v>
      </c>
      <c r="C744" s="2" t="s">
        <v>2200</v>
      </c>
      <c r="D744" s="2" t="s">
        <v>236</v>
      </c>
      <c r="E744" s="2" t="s">
        <v>3758</v>
      </c>
      <c r="F744" s="2" t="s">
        <v>2208</v>
      </c>
      <c r="G744" s="2" t="s">
        <v>2199</v>
      </c>
      <c r="H744" s="2" t="s">
        <v>3641</v>
      </c>
      <c r="I744" s="34" t="s">
        <v>3759</v>
      </c>
      <c r="J744" s="237">
        <v>43915</v>
      </c>
      <c r="K744" s="2">
        <v>22</v>
      </c>
      <c r="L744" s="2">
        <v>650</v>
      </c>
      <c r="M744" s="46"/>
    </row>
    <row r="745" spans="1:13" ht="15" hidden="1" customHeight="1">
      <c r="A745" s="15"/>
      <c r="B745" s="236">
        <v>43915.961632881939</v>
      </c>
      <c r="C745" s="2" t="s">
        <v>2200</v>
      </c>
      <c r="D745" s="2" t="s">
        <v>236</v>
      </c>
      <c r="E745" s="2" t="s">
        <v>3758</v>
      </c>
      <c r="F745" s="2" t="s">
        <v>2208</v>
      </c>
      <c r="G745" s="2" t="s">
        <v>2199</v>
      </c>
      <c r="H745" s="2" t="s">
        <v>3641</v>
      </c>
      <c r="I745" s="34" t="s">
        <v>3759</v>
      </c>
      <c r="J745" s="237">
        <v>43915</v>
      </c>
      <c r="K745" s="2">
        <v>22</v>
      </c>
      <c r="L745" s="2">
        <v>650</v>
      </c>
      <c r="M745" s="46"/>
    </row>
    <row r="746" spans="1:13" ht="15" hidden="1" customHeight="1">
      <c r="A746" s="15"/>
      <c r="B746" s="236">
        <v>43915.961784166662</v>
      </c>
      <c r="C746" s="2" t="s">
        <v>2200</v>
      </c>
      <c r="D746" s="2" t="s">
        <v>236</v>
      </c>
      <c r="E746" s="2" t="s">
        <v>3772</v>
      </c>
      <c r="F746" s="2" t="s">
        <v>2198</v>
      </c>
      <c r="G746" s="2" t="s">
        <v>2199</v>
      </c>
      <c r="H746" s="2" t="s">
        <v>3775</v>
      </c>
      <c r="I746" s="34" t="s">
        <v>3777</v>
      </c>
      <c r="J746" s="237">
        <v>43915</v>
      </c>
      <c r="M746" s="31" t="s">
        <v>3784</v>
      </c>
    </row>
    <row r="747" spans="1:13" ht="15" hidden="1" customHeight="1">
      <c r="A747" s="15"/>
      <c r="B747" s="236">
        <v>43915.96253730324</v>
      </c>
      <c r="C747" s="2" t="s">
        <v>9</v>
      </c>
      <c r="D747" s="2" t="s">
        <v>182</v>
      </c>
      <c r="E747" s="2" t="s">
        <v>1078</v>
      </c>
      <c r="F747" s="2" t="s">
        <v>2201</v>
      </c>
      <c r="G747" s="2" t="s">
        <v>2199</v>
      </c>
      <c r="I747" s="34" t="s">
        <v>3750</v>
      </c>
      <c r="J747" s="237">
        <v>43915</v>
      </c>
      <c r="K747" s="2">
        <v>85</v>
      </c>
      <c r="M747" s="46"/>
    </row>
    <row r="748" spans="1:13" ht="15" hidden="1" customHeight="1">
      <c r="A748" s="15"/>
      <c r="B748" s="236">
        <v>43915.962556192128</v>
      </c>
      <c r="C748" s="2" t="s">
        <v>2200</v>
      </c>
      <c r="D748" s="2" t="s">
        <v>236</v>
      </c>
      <c r="E748" s="2" t="s">
        <v>2003</v>
      </c>
      <c r="F748" s="2" t="s">
        <v>2208</v>
      </c>
      <c r="G748" s="2" t="s">
        <v>2199</v>
      </c>
      <c r="H748" s="2" t="s">
        <v>3786</v>
      </c>
      <c r="I748" s="34" t="s">
        <v>3787</v>
      </c>
      <c r="J748" s="237">
        <v>43915</v>
      </c>
      <c r="K748" s="2">
        <v>52</v>
      </c>
      <c r="L748" s="2">
        <v>651</v>
      </c>
      <c r="M748" s="46"/>
    </row>
    <row r="749" spans="1:13" ht="15" hidden="1" customHeight="1">
      <c r="A749" s="15"/>
      <c r="B749" s="236">
        <v>43915.962882905093</v>
      </c>
      <c r="C749" s="2" t="s">
        <v>2200</v>
      </c>
      <c r="D749" s="2" t="s">
        <v>182</v>
      </c>
      <c r="F749" s="2" t="s">
        <v>2198</v>
      </c>
      <c r="I749" s="2" t="s">
        <v>3788</v>
      </c>
      <c r="J749" s="237">
        <v>43915</v>
      </c>
      <c r="M749" s="46"/>
    </row>
    <row r="750" spans="1:13" ht="15" hidden="1" customHeight="1">
      <c r="A750" s="15"/>
      <c r="B750" s="236">
        <v>43915.963079363428</v>
      </c>
      <c r="C750" s="2" t="s">
        <v>2200</v>
      </c>
      <c r="D750" s="2" t="s">
        <v>182</v>
      </c>
      <c r="F750" s="2" t="s">
        <v>2198</v>
      </c>
      <c r="I750" s="2" t="s">
        <v>3788</v>
      </c>
      <c r="J750" s="237">
        <v>43915</v>
      </c>
      <c r="M750" s="46"/>
    </row>
    <row r="751" spans="1:13" ht="15" hidden="1" customHeight="1">
      <c r="A751" s="15"/>
      <c r="B751" s="236">
        <v>43915.963664606483</v>
      </c>
      <c r="C751" s="2" t="s">
        <v>2200</v>
      </c>
      <c r="D751" s="2" t="s">
        <v>158</v>
      </c>
      <c r="E751" s="2" t="s">
        <v>3789</v>
      </c>
      <c r="F751" s="2" t="s">
        <v>2208</v>
      </c>
      <c r="G751" s="2" t="s">
        <v>2199</v>
      </c>
      <c r="I751" s="2" t="s">
        <v>3790</v>
      </c>
      <c r="J751" s="237">
        <v>43915</v>
      </c>
      <c r="K751" s="2">
        <v>18</v>
      </c>
      <c r="M751" s="46"/>
    </row>
    <row r="752" spans="1:13" ht="15" hidden="1" customHeight="1">
      <c r="A752" s="15"/>
      <c r="B752" s="236">
        <v>43915.964710868051</v>
      </c>
      <c r="C752" s="2" t="s">
        <v>9</v>
      </c>
      <c r="D752" s="2" t="s">
        <v>236</v>
      </c>
      <c r="E752" s="2" t="s">
        <v>3792</v>
      </c>
      <c r="F752" s="2" t="s">
        <v>2198</v>
      </c>
      <c r="G752" s="2" t="s">
        <v>2199</v>
      </c>
      <c r="H752" s="2" t="s">
        <v>3793</v>
      </c>
      <c r="I752" s="2" t="s">
        <v>3794</v>
      </c>
      <c r="J752" s="237">
        <v>43915</v>
      </c>
      <c r="L752" s="2">
        <v>2</v>
      </c>
      <c r="M752" s="31" t="s">
        <v>3795</v>
      </c>
    </row>
    <row r="753" spans="1:18" ht="15" hidden="1" customHeight="1">
      <c r="A753" s="15"/>
      <c r="B753" s="236">
        <v>43915.965252372684</v>
      </c>
      <c r="C753" s="2" t="s">
        <v>9</v>
      </c>
      <c r="D753" s="2" t="s">
        <v>95</v>
      </c>
      <c r="E753" s="2" t="s">
        <v>95</v>
      </c>
      <c r="F753" s="2" t="s">
        <v>2201</v>
      </c>
      <c r="G753" s="2" t="s">
        <v>2199</v>
      </c>
      <c r="I753" s="2" t="s">
        <v>3794</v>
      </c>
      <c r="J753" s="237">
        <v>43915</v>
      </c>
      <c r="K753" s="2">
        <v>88</v>
      </c>
      <c r="L753" s="2">
        <v>1</v>
      </c>
      <c r="M753" s="46"/>
    </row>
    <row r="754" spans="1:18" ht="15" hidden="1" customHeight="1">
      <c r="A754" s="15"/>
      <c r="B754" s="236">
        <v>43915.966881388886</v>
      </c>
      <c r="C754" s="2" t="s">
        <v>9</v>
      </c>
      <c r="D754" s="2" t="s">
        <v>182</v>
      </c>
      <c r="E754" s="2" t="s">
        <v>1078</v>
      </c>
      <c r="F754" s="2" t="s">
        <v>2201</v>
      </c>
      <c r="G754" s="2" t="s">
        <v>2199</v>
      </c>
      <c r="H754" s="2" t="s">
        <v>3796</v>
      </c>
      <c r="I754" s="34" t="s">
        <v>3797</v>
      </c>
      <c r="J754" s="237">
        <v>43915</v>
      </c>
      <c r="K754" s="2">
        <v>85</v>
      </c>
      <c r="M754" s="46"/>
    </row>
    <row r="755" spans="1:18" ht="15" hidden="1" customHeight="1">
      <c r="A755" s="15"/>
      <c r="B755" s="236">
        <v>43915.968215277782</v>
      </c>
      <c r="C755" s="2" t="s">
        <v>2200</v>
      </c>
      <c r="D755" s="2" t="s">
        <v>236</v>
      </c>
      <c r="E755" s="2" t="s">
        <v>2003</v>
      </c>
      <c r="F755" s="2" t="s">
        <v>2208</v>
      </c>
      <c r="G755" s="2" t="s">
        <v>2199</v>
      </c>
      <c r="H755" s="2" t="s">
        <v>3798</v>
      </c>
      <c r="I755" s="2" t="s">
        <v>3799</v>
      </c>
      <c r="J755" s="237">
        <v>43915</v>
      </c>
      <c r="M755" s="46"/>
    </row>
    <row r="756" spans="1:18" ht="15" hidden="1" customHeight="1">
      <c r="A756" s="15"/>
      <c r="B756" s="236">
        <v>43915.96836741898</v>
      </c>
      <c r="C756" s="2" t="s">
        <v>9</v>
      </c>
      <c r="D756" s="2" t="s">
        <v>182</v>
      </c>
      <c r="F756" s="2" t="s">
        <v>2201</v>
      </c>
      <c r="G756" s="2" t="s">
        <v>2199</v>
      </c>
      <c r="I756" s="34" t="s">
        <v>3800</v>
      </c>
      <c r="J756" s="237">
        <v>43915</v>
      </c>
      <c r="M756" s="46"/>
    </row>
    <row r="757" spans="1:18" ht="15" hidden="1" customHeight="1">
      <c r="A757" s="15"/>
      <c r="B757" s="236">
        <v>43915.969214849538</v>
      </c>
      <c r="C757" s="2" t="s">
        <v>9</v>
      </c>
      <c r="D757" s="2" t="s">
        <v>182</v>
      </c>
      <c r="E757" s="2" t="s">
        <v>1078</v>
      </c>
      <c r="F757" s="2" t="s">
        <v>2198</v>
      </c>
      <c r="G757" s="2" t="s">
        <v>2210</v>
      </c>
      <c r="I757" s="2" t="s">
        <v>3801</v>
      </c>
      <c r="J757" s="237">
        <v>43915</v>
      </c>
      <c r="M757" s="46"/>
    </row>
    <row r="758" spans="1:18" ht="15" hidden="1" customHeight="1">
      <c r="A758" s="15"/>
      <c r="B758" s="236">
        <v>43915.970533275467</v>
      </c>
      <c r="C758" s="2" t="s">
        <v>2200</v>
      </c>
      <c r="D758" s="2" t="s">
        <v>158</v>
      </c>
      <c r="F758" s="2" t="s">
        <v>2208</v>
      </c>
      <c r="G758" s="2" t="s">
        <v>2199</v>
      </c>
      <c r="I758" s="34" t="s">
        <v>3802</v>
      </c>
      <c r="J758" s="237">
        <v>43915</v>
      </c>
      <c r="K758" s="2">
        <v>18</v>
      </c>
      <c r="M758" s="46"/>
    </row>
    <row r="759" spans="1:18" ht="15" hidden="1" customHeight="1">
      <c r="A759" s="15"/>
      <c r="B759" s="236">
        <v>43915.970745219907</v>
      </c>
      <c r="C759" s="2" t="s">
        <v>2200</v>
      </c>
      <c r="D759" s="2" t="s">
        <v>158</v>
      </c>
      <c r="F759" s="2" t="s">
        <v>2198</v>
      </c>
      <c r="G759" s="2" t="s">
        <v>2210</v>
      </c>
      <c r="I759" s="2" t="s">
        <v>3803</v>
      </c>
      <c r="J759" s="237">
        <v>43915</v>
      </c>
      <c r="M759" s="46"/>
    </row>
    <row r="760" spans="1:18" ht="15" hidden="1" customHeight="1">
      <c r="A760" s="15"/>
      <c r="B760" s="236">
        <v>43915.971141076385</v>
      </c>
      <c r="C760" s="2" t="s">
        <v>2200</v>
      </c>
      <c r="D760" s="2" t="s">
        <v>236</v>
      </c>
      <c r="E760" s="2" t="s">
        <v>725</v>
      </c>
      <c r="F760" s="2" t="s">
        <v>2208</v>
      </c>
      <c r="G760" s="2" t="s">
        <v>2199</v>
      </c>
      <c r="H760" s="2" t="s">
        <v>3804</v>
      </c>
      <c r="I760" s="2" t="s">
        <v>3805</v>
      </c>
      <c r="J760" s="237">
        <v>43915</v>
      </c>
      <c r="L760" s="2">
        <v>10</v>
      </c>
      <c r="M760" s="46"/>
    </row>
    <row r="761" spans="1:18" ht="15" hidden="1" customHeight="1">
      <c r="A761" s="15"/>
      <c r="B761" s="236">
        <v>43915.971331979163</v>
      </c>
      <c r="C761" s="2" t="s">
        <v>2200</v>
      </c>
      <c r="D761" s="2" t="s">
        <v>158</v>
      </c>
      <c r="F761" s="2" t="s">
        <v>2198</v>
      </c>
      <c r="G761" s="2" t="s">
        <v>2199</v>
      </c>
      <c r="H761" s="2" t="s">
        <v>3806</v>
      </c>
      <c r="I761" s="34" t="s">
        <v>3807</v>
      </c>
      <c r="J761" s="237">
        <v>43915</v>
      </c>
      <c r="M761" s="31" t="s">
        <v>3808</v>
      </c>
    </row>
    <row r="762" spans="1:18" ht="15" hidden="1" customHeight="1">
      <c r="A762" s="15"/>
      <c r="B762" s="236">
        <v>43915.971518599537</v>
      </c>
      <c r="C762" s="2" t="s">
        <v>9</v>
      </c>
      <c r="D762" s="2" t="s">
        <v>182</v>
      </c>
      <c r="E762" s="2" t="s">
        <v>1078</v>
      </c>
      <c r="F762" s="2" t="s">
        <v>2201</v>
      </c>
      <c r="G762" s="2" t="s">
        <v>2199</v>
      </c>
      <c r="H762" s="2" t="s">
        <v>3809</v>
      </c>
      <c r="I762" s="2" t="s">
        <v>3810</v>
      </c>
      <c r="J762" s="237">
        <v>43915</v>
      </c>
      <c r="K762" s="2">
        <v>85</v>
      </c>
      <c r="M762" s="31" t="s">
        <v>3811</v>
      </c>
    </row>
    <row r="763" spans="1:18" ht="15" hidden="1" customHeight="1">
      <c r="A763" s="15"/>
      <c r="B763" s="236">
        <v>43915.971577337958</v>
      </c>
      <c r="C763" s="2" t="s">
        <v>2200</v>
      </c>
      <c r="D763" s="2" t="s">
        <v>158</v>
      </c>
      <c r="F763" s="2" t="s">
        <v>2208</v>
      </c>
      <c r="G763" s="2" t="s">
        <v>2199</v>
      </c>
      <c r="I763" s="34" t="s">
        <v>3802</v>
      </c>
      <c r="J763" s="237">
        <v>43915</v>
      </c>
      <c r="K763" s="2">
        <v>63</v>
      </c>
      <c r="M763" s="46"/>
    </row>
    <row r="764" spans="1:18" ht="15" hidden="1" customHeight="1">
      <c r="A764" s="15"/>
      <c r="B764" s="236">
        <v>43915.971992812498</v>
      </c>
      <c r="C764" s="2" t="s">
        <v>2200</v>
      </c>
      <c r="D764" s="2" t="s">
        <v>158</v>
      </c>
      <c r="F764" s="2" t="s">
        <v>2208</v>
      </c>
      <c r="G764" s="2" t="s">
        <v>2215</v>
      </c>
      <c r="I764" s="34" t="s">
        <v>3802</v>
      </c>
      <c r="J764" s="237">
        <v>43915</v>
      </c>
      <c r="K764" s="2">
        <v>66</v>
      </c>
      <c r="M764" s="46"/>
    </row>
    <row r="765" spans="1:18" ht="15" hidden="1" customHeight="1">
      <c r="A765" s="125"/>
      <c r="B765" s="231">
        <v>43915.973788923613</v>
      </c>
      <c r="C765" s="123" t="s">
        <v>9</v>
      </c>
      <c r="D765" s="123" t="s">
        <v>182</v>
      </c>
      <c r="E765" s="123" t="s">
        <v>3812</v>
      </c>
      <c r="F765" s="123" t="s">
        <v>2201</v>
      </c>
      <c r="G765" s="123" t="s">
        <v>2199</v>
      </c>
      <c r="H765" s="125"/>
      <c r="I765" s="232" t="s">
        <v>3690</v>
      </c>
      <c r="J765" s="233">
        <v>43915</v>
      </c>
      <c r="K765" s="123">
        <v>85</v>
      </c>
      <c r="L765" s="125"/>
      <c r="M765" s="234" t="s">
        <v>3813</v>
      </c>
      <c r="N765" s="125"/>
      <c r="O765" s="125"/>
      <c r="P765" s="125"/>
      <c r="Q765" s="125"/>
      <c r="R765" s="125"/>
    </row>
    <row r="766" spans="1:18" ht="15" hidden="1" customHeight="1">
      <c r="A766" s="15"/>
      <c r="B766" s="236">
        <v>43915.974459363424</v>
      </c>
      <c r="C766" s="2" t="s">
        <v>2200</v>
      </c>
      <c r="D766" s="2" t="s">
        <v>236</v>
      </c>
      <c r="E766" s="2" t="s">
        <v>3634</v>
      </c>
      <c r="F766" s="2" t="s">
        <v>2208</v>
      </c>
      <c r="G766" s="2" t="s">
        <v>2199</v>
      </c>
      <c r="H766" s="2" t="s">
        <v>3814</v>
      </c>
      <c r="I766" s="2" t="s">
        <v>3815</v>
      </c>
      <c r="J766" s="237">
        <v>43915</v>
      </c>
      <c r="K766" s="2">
        <v>23</v>
      </c>
      <c r="M766" s="46"/>
    </row>
    <row r="767" spans="1:18" ht="15" hidden="1" customHeight="1">
      <c r="A767" s="125"/>
      <c r="B767" s="231">
        <v>43915.974627905089</v>
      </c>
      <c r="C767" s="123" t="s">
        <v>9</v>
      </c>
      <c r="D767" s="123" t="s">
        <v>182</v>
      </c>
      <c r="E767" s="123" t="s">
        <v>1078</v>
      </c>
      <c r="F767" s="123" t="s">
        <v>2198</v>
      </c>
      <c r="G767" s="123" t="s">
        <v>2210</v>
      </c>
      <c r="H767" s="125"/>
      <c r="I767" s="232" t="s">
        <v>3816</v>
      </c>
      <c r="J767" s="233">
        <v>43915</v>
      </c>
      <c r="K767" s="125"/>
      <c r="L767" s="125"/>
      <c r="M767" s="235"/>
      <c r="N767" s="125"/>
      <c r="O767" s="125"/>
      <c r="P767" s="125"/>
      <c r="Q767" s="125"/>
      <c r="R767" s="125"/>
    </row>
    <row r="768" spans="1:18" ht="15" hidden="1" customHeight="1">
      <c r="A768" s="125"/>
      <c r="B768" s="231">
        <v>43915.974686018519</v>
      </c>
      <c r="C768" s="123" t="s">
        <v>2200</v>
      </c>
      <c r="D768" s="123" t="s">
        <v>158</v>
      </c>
      <c r="E768" s="123" t="s">
        <v>827</v>
      </c>
      <c r="F768" s="123" t="s">
        <v>2208</v>
      </c>
      <c r="G768" s="123" t="s">
        <v>2199</v>
      </c>
      <c r="H768" s="125"/>
      <c r="I768" s="232" t="s">
        <v>3807</v>
      </c>
      <c r="J768" s="233">
        <v>43915</v>
      </c>
      <c r="K768" s="123">
        <v>63</v>
      </c>
      <c r="L768" s="125"/>
      <c r="M768" s="235"/>
      <c r="N768" s="125"/>
      <c r="O768" s="125"/>
      <c r="P768" s="125"/>
      <c r="Q768" s="125"/>
      <c r="R768" s="125"/>
    </row>
    <row r="769" spans="1:18" ht="15" hidden="1" customHeight="1">
      <c r="A769" s="125"/>
      <c r="B769" s="231">
        <v>43915.974762337966</v>
      </c>
      <c r="C769" s="123" t="s">
        <v>2200</v>
      </c>
      <c r="D769" s="123" t="s">
        <v>158</v>
      </c>
      <c r="E769" s="123" t="s">
        <v>827</v>
      </c>
      <c r="F769" s="123" t="s">
        <v>2208</v>
      </c>
      <c r="G769" s="123" t="s">
        <v>2199</v>
      </c>
      <c r="H769" s="125"/>
      <c r="I769" s="232" t="s">
        <v>3807</v>
      </c>
      <c r="J769" s="233">
        <v>43915</v>
      </c>
      <c r="K769" s="123">
        <v>63</v>
      </c>
      <c r="L769" s="125"/>
      <c r="M769" s="235"/>
      <c r="N769" s="125"/>
      <c r="O769" s="125"/>
      <c r="P769" s="125"/>
      <c r="Q769" s="125"/>
      <c r="R769" s="125"/>
    </row>
    <row r="770" spans="1:18" ht="15" hidden="1" customHeight="1">
      <c r="A770" s="125"/>
      <c r="B770" s="231">
        <v>43915.974889212965</v>
      </c>
      <c r="C770" s="123" t="s">
        <v>2200</v>
      </c>
      <c r="D770" s="123" t="s">
        <v>158</v>
      </c>
      <c r="E770" s="123" t="s">
        <v>827</v>
      </c>
      <c r="F770" s="123" t="s">
        <v>2208</v>
      </c>
      <c r="G770" s="123" t="s">
        <v>2199</v>
      </c>
      <c r="H770" s="123" t="s">
        <v>3818</v>
      </c>
      <c r="I770" s="123" t="s">
        <v>3819</v>
      </c>
      <c r="J770" s="233">
        <v>43915</v>
      </c>
      <c r="K770" s="123">
        <v>18</v>
      </c>
      <c r="L770" s="125"/>
      <c r="M770" s="235"/>
      <c r="N770" s="125"/>
      <c r="O770" s="125"/>
      <c r="P770" s="125"/>
      <c r="Q770" s="125"/>
      <c r="R770" s="125"/>
    </row>
    <row r="771" spans="1:18" ht="15" hidden="1" customHeight="1">
      <c r="A771" s="125"/>
      <c r="B771" s="231">
        <v>43915.975724143515</v>
      </c>
      <c r="C771" s="123" t="s">
        <v>2200</v>
      </c>
      <c r="D771" s="123" t="s">
        <v>236</v>
      </c>
      <c r="E771" s="123" t="s">
        <v>2003</v>
      </c>
      <c r="F771" s="123" t="s">
        <v>2208</v>
      </c>
      <c r="G771" s="123" t="s">
        <v>2199</v>
      </c>
      <c r="H771" s="123" t="s">
        <v>3820</v>
      </c>
      <c r="I771" s="123" t="s">
        <v>3821</v>
      </c>
      <c r="J771" s="233">
        <v>43915</v>
      </c>
      <c r="K771" s="125"/>
      <c r="L771" s="125"/>
      <c r="M771" s="235"/>
      <c r="N771" s="125"/>
      <c r="O771" s="125"/>
      <c r="P771" s="125"/>
      <c r="Q771" s="125"/>
      <c r="R771" s="125"/>
    </row>
    <row r="772" spans="1:18" ht="15" hidden="1" customHeight="1">
      <c r="A772" s="15"/>
      <c r="B772" s="236">
        <v>43915.976221782403</v>
      </c>
      <c r="C772" s="2" t="s">
        <v>2200</v>
      </c>
      <c r="D772" s="2" t="s">
        <v>182</v>
      </c>
      <c r="F772" s="2" t="s">
        <v>2198</v>
      </c>
      <c r="G772" s="2" t="s">
        <v>2210</v>
      </c>
      <c r="I772" s="34" t="s">
        <v>3076</v>
      </c>
      <c r="J772" s="237">
        <v>43915</v>
      </c>
      <c r="M772" s="46"/>
    </row>
    <row r="773" spans="1:18" ht="15" hidden="1" customHeight="1">
      <c r="A773" s="125"/>
      <c r="B773" s="231">
        <v>43915.976786736108</v>
      </c>
      <c r="C773" s="123" t="s">
        <v>9</v>
      </c>
      <c r="D773" s="123" t="s">
        <v>182</v>
      </c>
      <c r="E773" s="125"/>
      <c r="F773" s="123" t="s">
        <v>2201</v>
      </c>
      <c r="G773" s="123" t="s">
        <v>2199</v>
      </c>
      <c r="H773" s="125"/>
      <c r="I773" s="232" t="s">
        <v>3024</v>
      </c>
      <c r="J773" s="233">
        <v>43915</v>
      </c>
      <c r="K773" s="125"/>
      <c r="L773" s="125"/>
      <c r="M773" s="235"/>
      <c r="N773" s="125"/>
      <c r="O773" s="125"/>
      <c r="P773" s="125"/>
      <c r="Q773" s="125"/>
      <c r="R773" s="125"/>
    </row>
    <row r="774" spans="1:18" ht="15" hidden="1" customHeight="1">
      <c r="A774" s="125"/>
      <c r="B774" s="231">
        <v>43915.977150810184</v>
      </c>
      <c r="C774" s="123" t="s">
        <v>2200</v>
      </c>
      <c r="D774" s="123" t="s">
        <v>158</v>
      </c>
      <c r="E774" s="123" t="s">
        <v>3822</v>
      </c>
      <c r="F774" s="123" t="s">
        <v>2208</v>
      </c>
      <c r="G774" s="123" t="s">
        <v>2199</v>
      </c>
      <c r="H774" s="123" t="s">
        <v>3823</v>
      </c>
      <c r="I774" s="123" t="s">
        <v>3819</v>
      </c>
      <c r="J774" s="233">
        <v>43915</v>
      </c>
      <c r="K774" s="123">
        <v>63</v>
      </c>
      <c r="L774" s="125"/>
      <c r="M774" s="235"/>
      <c r="N774" s="125"/>
      <c r="O774" s="125"/>
      <c r="P774" s="125"/>
      <c r="Q774" s="125"/>
      <c r="R774" s="125"/>
    </row>
    <row r="775" spans="1:18" ht="15" hidden="1" customHeight="1">
      <c r="A775" s="125"/>
      <c r="B775" s="231">
        <v>43915.977381655088</v>
      </c>
      <c r="C775" s="123" t="s">
        <v>9</v>
      </c>
      <c r="D775" s="123" t="s">
        <v>182</v>
      </c>
      <c r="E775" s="123" t="s">
        <v>1078</v>
      </c>
      <c r="F775" s="123" t="s">
        <v>2201</v>
      </c>
      <c r="G775" s="123" t="s">
        <v>2199</v>
      </c>
      <c r="H775" s="125"/>
      <c r="I775" s="123" t="s">
        <v>2943</v>
      </c>
      <c r="J775" s="233">
        <v>43915</v>
      </c>
      <c r="K775" s="123">
        <v>85</v>
      </c>
      <c r="L775" s="125"/>
      <c r="M775" s="235"/>
      <c r="N775" s="125"/>
      <c r="O775" s="125"/>
      <c r="P775" s="125"/>
      <c r="Q775" s="125"/>
      <c r="R775" s="125"/>
    </row>
    <row r="776" spans="1:18" ht="15" hidden="1" customHeight="1">
      <c r="A776" s="125"/>
      <c r="B776" s="231">
        <v>43915.977842175926</v>
      </c>
      <c r="C776" s="123" t="s">
        <v>2200</v>
      </c>
      <c r="D776" s="123" t="s">
        <v>158</v>
      </c>
      <c r="E776" s="123" t="s">
        <v>2342</v>
      </c>
      <c r="F776" s="123" t="s">
        <v>2208</v>
      </c>
      <c r="G776" s="123" t="s">
        <v>2199</v>
      </c>
      <c r="H776" s="125"/>
      <c r="I776" s="232" t="s">
        <v>3824</v>
      </c>
      <c r="J776" s="233">
        <v>43914</v>
      </c>
      <c r="K776" s="123">
        <v>18</v>
      </c>
      <c r="L776" s="125"/>
      <c r="M776" s="235"/>
      <c r="N776" s="125"/>
      <c r="O776" s="125"/>
      <c r="P776" s="125"/>
      <c r="Q776" s="125"/>
      <c r="R776" s="125"/>
    </row>
    <row r="777" spans="1:18" ht="15" hidden="1" customHeight="1">
      <c r="A777" s="125"/>
      <c r="B777" s="231">
        <v>43915.978264317135</v>
      </c>
      <c r="C777" s="123" t="s">
        <v>2200</v>
      </c>
      <c r="D777" s="123" t="s">
        <v>158</v>
      </c>
      <c r="E777" s="125"/>
      <c r="F777" s="123" t="s">
        <v>2208</v>
      </c>
      <c r="G777" s="123" t="s">
        <v>2199</v>
      </c>
      <c r="H777" s="125"/>
      <c r="I777" s="232" t="s">
        <v>3824</v>
      </c>
      <c r="J777" s="233">
        <v>43914</v>
      </c>
      <c r="K777" s="123">
        <v>63</v>
      </c>
      <c r="L777" s="125"/>
      <c r="M777" s="235"/>
      <c r="N777" s="125"/>
      <c r="O777" s="125"/>
      <c r="P777" s="125"/>
      <c r="Q777" s="125"/>
      <c r="R777" s="125"/>
    </row>
    <row r="778" spans="1:18" ht="15" hidden="1" customHeight="1">
      <c r="A778" s="125"/>
      <c r="B778" s="231">
        <v>43915.978709999996</v>
      </c>
      <c r="C778" s="123" t="s">
        <v>2200</v>
      </c>
      <c r="D778" s="123" t="s">
        <v>158</v>
      </c>
      <c r="E778" s="125"/>
      <c r="F778" s="123" t="s">
        <v>2208</v>
      </c>
      <c r="G778" s="123" t="s">
        <v>2199</v>
      </c>
      <c r="H778" s="125"/>
      <c r="I778" s="232" t="s">
        <v>3824</v>
      </c>
      <c r="J778" s="233">
        <v>43914</v>
      </c>
      <c r="K778" s="123">
        <v>67</v>
      </c>
      <c r="L778" s="125"/>
      <c r="M778" s="235"/>
      <c r="N778" s="125"/>
      <c r="O778" s="125"/>
      <c r="P778" s="125"/>
      <c r="Q778" s="125"/>
      <c r="R778" s="125"/>
    </row>
    <row r="779" spans="1:18" ht="15" hidden="1" customHeight="1">
      <c r="A779" s="125"/>
      <c r="B779" s="231">
        <v>43915.978731134259</v>
      </c>
      <c r="C779" s="123" t="s">
        <v>2200</v>
      </c>
      <c r="D779" s="123" t="s">
        <v>158</v>
      </c>
      <c r="E779" s="123" t="s">
        <v>1377</v>
      </c>
      <c r="F779" s="123" t="s">
        <v>2208</v>
      </c>
      <c r="G779" s="123" t="s">
        <v>2199</v>
      </c>
      <c r="H779" s="123" t="s">
        <v>3827</v>
      </c>
      <c r="I779" s="123" t="s">
        <v>3819</v>
      </c>
      <c r="J779" s="233">
        <v>43915</v>
      </c>
      <c r="K779" s="123">
        <v>66</v>
      </c>
      <c r="L779" s="125"/>
      <c r="M779" s="235"/>
      <c r="N779" s="125"/>
      <c r="O779" s="125"/>
      <c r="P779" s="125"/>
      <c r="Q779" s="125"/>
      <c r="R779" s="125"/>
    </row>
    <row r="780" spans="1:18" ht="15" hidden="1" customHeight="1">
      <c r="A780" s="125"/>
      <c r="B780" s="231">
        <v>43915.980458854166</v>
      </c>
      <c r="C780" s="123" t="s">
        <v>9</v>
      </c>
      <c r="D780" s="123" t="s">
        <v>182</v>
      </c>
      <c r="E780" s="123" t="s">
        <v>1078</v>
      </c>
      <c r="F780" s="123" t="s">
        <v>2201</v>
      </c>
      <c r="G780" s="123" t="s">
        <v>2199</v>
      </c>
      <c r="H780" s="123" t="s">
        <v>3828</v>
      </c>
      <c r="I780" s="232" t="s">
        <v>3829</v>
      </c>
      <c r="J780" s="233">
        <v>43915</v>
      </c>
      <c r="K780" s="123">
        <v>85</v>
      </c>
      <c r="L780" s="125"/>
      <c r="M780" s="235"/>
      <c r="N780" s="125"/>
      <c r="O780" s="125"/>
      <c r="P780" s="125"/>
      <c r="Q780" s="125"/>
      <c r="R780" s="125"/>
    </row>
    <row r="781" spans="1:18" ht="15" hidden="1" customHeight="1">
      <c r="A781" s="125"/>
      <c r="B781" s="231">
        <v>43915.982352407409</v>
      </c>
      <c r="C781" s="123" t="s">
        <v>2200</v>
      </c>
      <c r="D781" s="123" t="s">
        <v>158</v>
      </c>
      <c r="E781" s="123" t="s">
        <v>2342</v>
      </c>
      <c r="F781" s="123" t="s">
        <v>2208</v>
      </c>
      <c r="G781" s="123" t="s">
        <v>2199</v>
      </c>
      <c r="H781" s="125"/>
      <c r="I781" s="232" t="s">
        <v>3807</v>
      </c>
      <c r="J781" s="233">
        <v>43915</v>
      </c>
      <c r="K781" s="125"/>
      <c r="L781" s="125"/>
      <c r="M781" s="234" t="s">
        <v>3831</v>
      </c>
      <c r="N781" s="125"/>
      <c r="O781" s="125"/>
      <c r="P781" s="125"/>
      <c r="Q781" s="125"/>
      <c r="R781" s="125"/>
    </row>
    <row r="782" spans="1:18" ht="15" hidden="1" customHeight="1">
      <c r="A782" s="125"/>
      <c r="B782" s="231">
        <v>43915.984542060185</v>
      </c>
      <c r="C782" s="123" t="s">
        <v>9</v>
      </c>
      <c r="D782" s="123" t="s">
        <v>182</v>
      </c>
      <c r="E782" s="123" t="s">
        <v>1078</v>
      </c>
      <c r="F782" s="123" t="s">
        <v>2201</v>
      </c>
      <c r="G782" s="123" t="s">
        <v>2199</v>
      </c>
      <c r="H782" s="125"/>
      <c r="I782" s="232" t="s">
        <v>3832</v>
      </c>
      <c r="J782" s="233">
        <v>43915</v>
      </c>
      <c r="K782" s="123">
        <v>85</v>
      </c>
      <c r="L782" s="125"/>
      <c r="M782" s="234" t="s">
        <v>3833</v>
      </c>
      <c r="N782" s="125"/>
      <c r="O782" s="125"/>
      <c r="P782" s="125"/>
      <c r="Q782" s="125"/>
      <c r="R782" s="125"/>
    </row>
    <row r="783" spans="1:18" ht="15" hidden="1" customHeight="1">
      <c r="A783" s="125"/>
      <c r="B783" s="231">
        <v>43915.984721932866</v>
      </c>
      <c r="C783" s="123" t="s">
        <v>2200</v>
      </c>
      <c r="D783" s="123" t="s">
        <v>158</v>
      </c>
      <c r="E783" s="123" t="s">
        <v>827</v>
      </c>
      <c r="F783" s="123" t="s">
        <v>2208</v>
      </c>
      <c r="G783" s="123" t="s">
        <v>2199</v>
      </c>
      <c r="H783" s="123" t="s">
        <v>3834</v>
      </c>
      <c r="I783" s="123" t="s">
        <v>3835</v>
      </c>
      <c r="J783" s="233">
        <v>43915</v>
      </c>
      <c r="K783" s="123">
        <v>18</v>
      </c>
      <c r="L783" s="125"/>
      <c r="M783" s="235"/>
      <c r="N783" s="125"/>
      <c r="O783" s="125"/>
      <c r="P783" s="125"/>
      <c r="Q783" s="125"/>
      <c r="R783" s="125"/>
    </row>
    <row r="784" spans="1:18" ht="15" hidden="1" customHeight="1">
      <c r="A784" s="15"/>
      <c r="B784" s="236">
        <v>43915.985098078701</v>
      </c>
      <c r="C784" s="2" t="s">
        <v>2200</v>
      </c>
      <c r="D784" s="2" t="s">
        <v>276</v>
      </c>
      <c r="E784" s="2" t="s">
        <v>1964</v>
      </c>
      <c r="F784" s="2" t="s">
        <v>2208</v>
      </c>
      <c r="G784" s="2" t="s">
        <v>2199</v>
      </c>
      <c r="H784" s="2" t="s">
        <v>3836</v>
      </c>
      <c r="I784" s="34" t="s">
        <v>3837</v>
      </c>
      <c r="J784" s="237">
        <v>43915</v>
      </c>
      <c r="M784" s="46"/>
    </row>
    <row r="785" spans="1:18" ht="15" hidden="1" customHeight="1">
      <c r="A785" s="125"/>
      <c r="B785" s="231">
        <v>43915.986089583334</v>
      </c>
      <c r="C785" s="123" t="s">
        <v>2200</v>
      </c>
      <c r="D785" s="123" t="s">
        <v>158</v>
      </c>
      <c r="E785" s="123" t="s">
        <v>3838</v>
      </c>
      <c r="F785" s="123" t="s">
        <v>2208</v>
      </c>
      <c r="G785" s="123" t="s">
        <v>2199</v>
      </c>
      <c r="H785" s="123" t="s">
        <v>3839</v>
      </c>
      <c r="I785" s="123" t="s">
        <v>3835</v>
      </c>
      <c r="J785" s="233">
        <v>43915</v>
      </c>
      <c r="K785" s="123">
        <v>63</v>
      </c>
      <c r="L785" s="125"/>
      <c r="M785" s="235"/>
      <c r="N785" s="125"/>
      <c r="O785" s="125"/>
      <c r="P785" s="125"/>
      <c r="Q785" s="125"/>
      <c r="R785" s="125"/>
    </row>
    <row r="786" spans="1:18" ht="15" hidden="1" customHeight="1">
      <c r="A786" s="125"/>
      <c r="B786" s="231">
        <v>43915.987167349536</v>
      </c>
      <c r="C786" s="123" t="s">
        <v>2200</v>
      </c>
      <c r="D786" s="123" t="s">
        <v>158</v>
      </c>
      <c r="E786" s="123" t="s">
        <v>1377</v>
      </c>
      <c r="F786" s="123" t="s">
        <v>2208</v>
      </c>
      <c r="G786" s="123" t="s">
        <v>2199</v>
      </c>
      <c r="H786" s="123" t="s">
        <v>3840</v>
      </c>
      <c r="I786" s="123" t="s">
        <v>3835</v>
      </c>
      <c r="J786" s="233">
        <v>43915</v>
      </c>
      <c r="K786" s="123">
        <v>66</v>
      </c>
      <c r="L786" s="125"/>
      <c r="M786" s="235"/>
      <c r="N786" s="125"/>
      <c r="O786" s="125"/>
      <c r="P786" s="125"/>
      <c r="Q786" s="125"/>
      <c r="R786" s="125"/>
    </row>
    <row r="787" spans="1:18" ht="15" hidden="1" customHeight="1">
      <c r="A787" s="125"/>
      <c r="B787" s="231">
        <v>43915.987244849537</v>
      </c>
      <c r="C787" s="123" t="s">
        <v>2200</v>
      </c>
      <c r="D787" s="123" t="s">
        <v>236</v>
      </c>
      <c r="E787" s="123" t="s">
        <v>2003</v>
      </c>
      <c r="F787" s="123" t="s">
        <v>2208</v>
      </c>
      <c r="G787" s="123" t="s">
        <v>2199</v>
      </c>
      <c r="H787" s="125"/>
      <c r="I787" s="123" t="s">
        <v>3841</v>
      </c>
      <c r="J787" s="233">
        <v>43915</v>
      </c>
      <c r="K787" s="123">
        <v>54</v>
      </c>
      <c r="L787" s="123">
        <v>10</v>
      </c>
      <c r="M787" s="235"/>
      <c r="N787" s="125"/>
      <c r="O787" s="125"/>
      <c r="P787" s="125"/>
      <c r="Q787" s="125"/>
      <c r="R787" s="125"/>
    </row>
    <row r="788" spans="1:18" ht="15" hidden="1" customHeight="1">
      <c r="A788" s="15"/>
      <c r="B788" s="236">
        <v>43915.990581261576</v>
      </c>
      <c r="C788" s="2" t="s">
        <v>2197</v>
      </c>
      <c r="D788" s="2" t="s">
        <v>276</v>
      </c>
      <c r="E788" s="2" t="s">
        <v>628</v>
      </c>
      <c r="F788" s="2" t="s">
        <v>2208</v>
      </c>
      <c r="G788" s="2" t="s">
        <v>2199</v>
      </c>
      <c r="H788" s="2" t="s">
        <v>3133</v>
      </c>
      <c r="I788" s="34" t="s">
        <v>3842</v>
      </c>
      <c r="J788" s="237">
        <v>43915</v>
      </c>
      <c r="M788" s="46"/>
    </row>
    <row r="789" spans="1:18" ht="15" hidden="1" customHeight="1">
      <c r="A789" s="15"/>
      <c r="B789" s="236">
        <v>43915.99078018518</v>
      </c>
      <c r="C789" s="2" t="s">
        <v>2200</v>
      </c>
      <c r="D789" s="2" t="s">
        <v>117</v>
      </c>
      <c r="F789" s="2" t="s">
        <v>3845</v>
      </c>
      <c r="G789" s="2" t="s">
        <v>2199</v>
      </c>
      <c r="I789" s="2" t="s">
        <v>56</v>
      </c>
      <c r="J789" s="237">
        <v>43915</v>
      </c>
      <c r="K789" s="2">
        <v>70</v>
      </c>
      <c r="M789" s="46"/>
    </row>
    <row r="790" spans="1:18" ht="15" hidden="1" customHeight="1">
      <c r="A790" s="125"/>
      <c r="B790" s="231">
        <v>43915.991872951388</v>
      </c>
      <c r="C790" s="123" t="s">
        <v>2200</v>
      </c>
      <c r="D790" s="123" t="s">
        <v>158</v>
      </c>
      <c r="E790" s="123" t="s">
        <v>827</v>
      </c>
      <c r="F790" s="123" t="s">
        <v>2208</v>
      </c>
      <c r="G790" s="125"/>
      <c r="H790" s="123" t="s">
        <v>3846</v>
      </c>
      <c r="I790" s="232" t="s">
        <v>3847</v>
      </c>
      <c r="J790" s="233">
        <v>43915</v>
      </c>
      <c r="K790" s="125"/>
      <c r="L790" s="125"/>
      <c r="M790" s="235"/>
      <c r="N790" s="125"/>
      <c r="O790" s="125"/>
      <c r="P790" s="125"/>
      <c r="Q790" s="125"/>
      <c r="R790" s="125"/>
    </row>
    <row r="791" spans="1:18" ht="15" hidden="1" customHeight="1">
      <c r="A791" s="125"/>
      <c r="B791" s="231">
        <v>43915.994259479165</v>
      </c>
      <c r="C791" s="123" t="s">
        <v>2200</v>
      </c>
      <c r="D791" s="123" t="s">
        <v>158</v>
      </c>
      <c r="E791" s="123" t="s">
        <v>3848</v>
      </c>
      <c r="F791" s="123" t="s">
        <v>2208</v>
      </c>
      <c r="G791" s="123" t="s">
        <v>2210</v>
      </c>
      <c r="H791" s="123" t="s">
        <v>3849</v>
      </c>
      <c r="I791" s="232" t="s">
        <v>3850</v>
      </c>
      <c r="J791" s="233">
        <v>43915</v>
      </c>
      <c r="K791" s="123">
        <v>18</v>
      </c>
      <c r="L791" s="125"/>
      <c r="M791" s="234" t="s">
        <v>3852</v>
      </c>
      <c r="N791" s="125"/>
      <c r="O791" s="125"/>
      <c r="P791" s="125"/>
      <c r="Q791" s="125"/>
      <c r="R791" s="125"/>
    </row>
    <row r="792" spans="1:18" ht="15" hidden="1" customHeight="1">
      <c r="A792" s="125"/>
      <c r="B792" s="231">
        <v>43915.995294282402</v>
      </c>
      <c r="C792" s="123" t="s">
        <v>2200</v>
      </c>
      <c r="D792" s="123" t="s">
        <v>158</v>
      </c>
      <c r="E792" s="123" t="s">
        <v>3853</v>
      </c>
      <c r="F792" s="123" t="s">
        <v>2208</v>
      </c>
      <c r="G792" s="125"/>
      <c r="H792" s="123" t="s">
        <v>3854</v>
      </c>
      <c r="I792" s="232" t="s">
        <v>3850</v>
      </c>
      <c r="J792" s="233">
        <v>43915</v>
      </c>
      <c r="K792" s="123">
        <v>63</v>
      </c>
      <c r="L792" s="125"/>
      <c r="M792" s="234" t="s">
        <v>3855</v>
      </c>
      <c r="N792" s="125"/>
      <c r="O792" s="125"/>
      <c r="P792" s="125"/>
      <c r="Q792" s="125"/>
      <c r="R792" s="125"/>
    </row>
    <row r="793" spans="1:18" ht="15" hidden="1" customHeight="1">
      <c r="A793" s="125"/>
      <c r="B793" s="231">
        <v>43915.996524120375</v>
      </c>
      <c r="C793" s="123" t="s">
        <v>2200</v>
      </c>
      <c r="D793" s="123" t="s">
        <v>158</v>
      </c>
      <c r="E793" s="123" t="s">
        <v>1377</v>
      </c>
      <c r="F793" s="123" t="s">
        <v>2208</v>
      </c>
      <c r="G793" s="123" t="s">
        <v>2210</v>
      </c>
      <c r="H793" s="123" t="s">
        <v>3856</v>
      </c>
      <c r="I793" s="232" t="s">
        <v>1995</v>
      </c>
      <c r="J793" s="233">
        <v>43915</v>
      </c>
      <c r="K793" s="123">
        <v>66</v>
      </c>
      <c r="L793" s="125"/>
      <c r="M793" s="235"/>
      <c r="N793" s="125"/>
      <c r="O793" s="125"/>
      <c r="P793" s="125"/>
      <c r="Q793" s="125"/>
      <c r="R793" s="125"/>
    </row>
    <row r="794" spans="1:18" ht="15" hidden="1" customHeight="1">
      <c r="A794" s="125"/>
      <c r="B794" s="231">
        <v>43915.999430694443</v>
      </c>
      <c r="C794" s="123" t="s">
        <v>9</v>
      </c>
      <c r="D794" s="123" t="s">
        <v>182</v>
      </c>
      <c r="E794" s="123" t="s">
        <v>1078</v>
      </c>
      <c r="F794" s="123" t="s">
        <v>2201</v>
      </c>
      <c r="G794" s="123" t="s">
        <v>2199</v>
      </c>
      <c r="H794" s="125"/>
      <c r="I794" s="232" t="s">
        <v>3857</v>
      </c>
      <c r="J794" s="233">
        <v>43915</v>
      </c>
      <c r="K794" s="123">
        <v>85</v>
      </c>
      <c r="L794" s="125"/>
      <c r="M794" s="235"/>
      <c r="N794" s="125"/>
      <c r="O794" s="125"/>
      <c r="P794" s="125"/>
      <c r="Q794" s="125"/>
      <c r="R794" s="125"/>
    </row>
    <row r="795" spans="1:18" ht="15" hidden="1" customHeight="1">
      <c r="A795" s="15"/>
      <c r="B795" s="236">
        <v>43916.001651157407</v>
      </c>
      <c r="C795" s="2" t="s">
        <v>2197</v>
      </c>
      <c r="D795" s="2" t="s">
        <v>45</v>
      </c>
      <c r="E795" s="2" t="s">
        <v>3858</v>
      </c>
      <c r="F795" s="2" t="s">
        <v>2198</v>
      </c>
      <c r="G795" s="2" t="s">
        <v>2210</v>
      </c>
      <c r="H795" s="2" t="s">
        <v>3859</v>
      </c>
      <c r="I795" s="34" t="s">
        <v>3051</v>
      </c>
      <c r="J795" s="237">
        <v>43915</v>
      </c>
      <c r="M795" s="31" t="s">
        <v>3860</v>
      </c>
    </row>
    <row r="796" spans="1:18" ht="15" hidden="1" customHeight="1">
      <c r="A796" s="125"/>
      <c r="B796" s="231">
        <v>43916.001949803242</v>
      </c>
      <c r="C796" s="123" t="s">
        <v>9</v>
      </c>
      <c r="D796" s="123" t="s">
        <v>182</v>
      </c>
      <c r="E796" s="123" t="s">
        <v>1078</v>
      </c>
      <c r="F796" s="123" t="s">
        <v>2201</v>
      </c>
      <c r="G796" s="123" t="s">
        <v>2199</v>
      </c>
      <c r="H796" s="125"/>
      <c r="I796" s="232" t="s">
        <v>3861</v>
      </c>
      <c r="J796" s="233">
        <v>43915</v>
      </c>
      <c r="K796" s="123">
        <v>85</v>
      </c>
      <c r="L796" s="125"/>
      <c r="M796" s="235"/>
      <c r="N796" s="125"/>
      <c r="O796" s="125"/>
      <c r="P796" s="125"/>
      <c r="Q796" s="125"/>
      <c r="R796" s="125"/>
    </row>
    <row r="797" spans="1:18" ht="15" hidden="1" customHeight="1">
      <c r="A797" s="15"/>
      <c r="B797" s="236">
        <v>43916.00423273148</v>
      </c>
      <c r="C797" s="2" t="s">
        <v>2200</v>
      </c>
      <c r="D797" s="2" t="s">
        <v>182</v>
      </c>
      <c r="E797" s="2" t="s">
        <v>986</v>
      </c>
      <c r="F797" s="2" t="s">
        <v>2198</v>
      </c>
      <c r="G797" s="2" t="s">
        <v>2199</v>
      </c>
      <c r="I797" s="2" t="s">
        <v>3862</v>
      </c>
      <c r="J797" s="237">
        <v>43915</v>
      </c>
      <c r="M797" s="31" t="s">
        <v>3863</v>
      </c>
    </row>
    <row r="798" spans="1:18" ht="15" hidden="1" customHeight="1">
      <c r="A798" s="15"/>
      <c r="B798" s="236">
        <v>43916.005189930554</v>
      </c>
      <c r="C798" s="2" t="s">
        <v>2200</v>
      </c>
      <c r="D798" s="2" t="s">
        <v>182</v>
      </c>
      <c r="F798" s="2" t="s">
        <v>2198</v>
      </c>
      <c r="G798" s="2" t="s">
        <v>2199</v>
      </c>
      <c r="I798" s="34" t="s">
        <v>3864</v>
      </c>
      <c r="J798" s="237">
        <v>43916</v>
      </c>
      <c r="M798" s="46"/>
    </row>
    <row r="799" spans="1:18" ht="15" hidden="1" customHeight="1">
      <c r="A799" s="15"/>
      <c r="B799" s="236">
        <v>43916.00537515046</v>
      </c>
      <c r="C799" s="2" t="s">
        <v>2200</v>
      </c>
      <c r="D799" s="2" t="s">
        <v>182</v>
      </c>
      <c r="F799" s="2" t="s">
        <v>2198</v>
      </c>
      <c r="G799" s="2" t="s">
        <v>2199</v>
      </c>
      <c r="I799" s="34" t="s">
        <v>3864</v>
      </c>
      <c r="J799" s="237">
        <v>43916</v>
      </c>
      <c r="M799" s="46"/>
    </row>
    <row r="800" spans="1:18" ht="15" hidden="1" customHeight="1">
      <c r="A800" s="15"/>
      <c r="B800" s="236">
        <v>43916.005849791662</v>
      </c>
      <c r="C800" s="2" t="s">
        <v>2197</v>
      </c>
      <c r="D800" s="2" t="s">
        <v>47</v>
      </c>
      <c r="E800" s="2" t="s">
        <v>3865</v>
      </c>
      <c r="F800" s="2" t="s">
        <v>2198</v>
      </c>
      <c r="G800" s="2" t="s">
        <v>2199</v>
      </c>
      <c r="I800" s="34" t="s">
        <v>3667</v>
      </c>
      <c r="J800" s="237">
        <v>43915</v>
      </c>
      <c r="M800" s="31" t="s">
        <v>3866</v>
      </c>
    </row>
    <row r="801" spans="1:18" ht="15" hidden="1" customHeight="1">
      <c r="A801" s="125"/>
      <c r="B801" s="231">
        <v>43916.007280983795</v>
      </c>
      <c r="C801" s="123" t="s">
        <v>2200</v>
      </c>
      <c r="D801" s="123" t="s">
        <v>101</v>
      </c>
      <c r="E801" s="123" t="s">
        <v>3867</v>
      </c>
      <c r="F801" s="123" t="s">
        <v>2208</v>
      </c>
      <c r="G801" s="123" t="s">
        <v>2199</v>
      </c>
      <c r="H801" s="123" t="s">
        <v>3868</v>
      </c>
      <c r="I801" s="232" t="s">
        <v>3869</v>
      </c>
      <c r="J801" s="233">
        <v>43915</v>
      </c>
      <c r="K801" s="125"/>
      <c r="L801" s="125"/>
      <c r="M801" s="235"/>
      <c r="N801" s="125"/>
      <c r="O801" s="125"/>
      <c r="P801" s="125"/>
      <c r="Q801" s="125"/>
      <c r="R801" s="125"/>
    </row>
    <row r="802" spans="1:18" ht="15" hidden="1" customHeight="1">
      <c r="A802" s="15"/>
      <c r="B802" s="236">
        <v>43916.008777650466</v>
      </c>
      <c r="C802" s="2" t="s">
        <v>2200</v>
      </c>
      <c r="D802" s="2" t="s">
        <v>268</v>
      </c>
      <c r="F802" s="2" t="s">
        <v>2198</v>
      </c>
      <c r="G802" s="2" t="s">
        <v>2199</v>
      </c>
      <c r="I802" s="34" t="s">
        <v>3870</v>
      </c>
      <c r="J802" s="237">
        <v>43915</v>
      </c>
      <c r="M802" s="31" t="s">
        <v>3871</v>
      </c>
    </row>
    <row r="803" spans="1:18" ht="15" hidden="1" customHeight="1">
      <c r="A803" s="125"/>
      <c r="B803" s="231">
        <v>43916.008927789357</v>
      </c>
      <c r="C803" s="123" t="s">
        <v>9</v>
      </c>
      <c r="D803" s="123" t="s">
        <v>182</v>
      </c>
      <c r="E803" s="123" t="s">
        <v>1078</v>
      </c>
      <c r="F803" s="123" t="s">
        <v>2201</v>
      </c>
      <c r="G803" s="123" t="s">
        <v>2210</v>
      </c>
      <c r="H803" s="123" t="s">
        <v>2612</v>
      </c>
      <c r="I803" s="123" t="s">
        <v>3872</v>
      </c>
      <c r="J803" s="233">
        <v>43915</v>
      </c>
      <c r="K803" s="123">
        <v>85</v>
      </c>
      <c r="L803" s="125"/>
      <c r="M803" s="234" t="s">
        <v>3873</v>
      </c>
      <c r="N803" s="125"/>
      <c r="O803" s="125"/>
      <c r="P803" s="125"/>
      <c r="Q803" s="125"/>
      <c r="R803" s="125"/>
    </row>
    <row r="804" spans="1:18" ht="15" hidden="1" customHeight="1">
      <c r="A804" s="125"/>
      <c r="B804" s="231">
        <v>43916.009086134261</v>
      </c>
      <c r="C804" s="123" t="s">
        <v>9</v>
      </c>
      <c r="D804" s="123" t="s">
        <v>182</v>
      </c>
      <c r="E804" s="123" t="s">
        <v>1078</v>
      </c>
      <c r="F804" s="123" t="s">
        <v>2201</v>
      </c>
      <c r="G804" s="123" t="s">
        <v>2199</v>
      </c>
      <c r="H804" s="123" t="s">
        <v>918</v>
      </c>
      <c r="I804" s="232" t="s">
        <v>3874</v>
      </c>
      <c r="J804" s="233">
        <v>43915</v>
      </c>
      <c r="K804" s="123">
        <v>85</v>
      </c>
      <c r="L804" s="123">
        <v>430</v>
      </c>
      <c r="M804" s="234" t="s">
        <v>3875</v>
      </c>
      <c r="N804" s="125"/>
      <c r="O804" s="125"/>
      <c r="P804" s="125"/>
      <c r="Q804" s="125"/>
      <c r="R804" s="125"/>
    </row>
    <row r="805" spans="1:18" ht="15" hidden="1" customHeight="1">
      <c r="A805" s="15"/>
      <c r="B805" s="236">
        <v>43916.009294849537</v>
      </c>
      <c r="C805" s="2" t="s">
        <v>2200</v>
      </c>
      <c r="D805" s="2" t="s">
        <v>268</v>
      </c>
      <c r="F805" s="2" t="s">
        <v>2198</v>
      </c>
      <c r="G805" s="2" t="s">
        <v>2199</v>
      </c>
      <c r="I805" s="34" t="s">
        <v>3870</v>
      </c>
      <c r="J805" s="237">
        <v>43915</v>
      </c>
      <c r="M805" s="31" t="s">
        <v>3876</v>
      </c>
    </row>
    <row r="806" spans="1:18" ht="15" hidden="1" customHeight="1">
      <c r="A806" s="15"/>
      <c r="B806" s="236">
        <v>43916.012656932871</v>
      </c>
      <c r="C806" s="2" t="s">
        <v>9</v>
      </c>
      <c r="D806" s="2" t="s">
        <v>182</v>
      </c>
      <c r="E806" s="2" t="s">
        <v>3812</v>
      </c>
      <c r="F806" s="2" t="s">
        <v>2201</v>
      </c>
      <c r="G806" s="2" t="s">
        <v>2199</v>
      </c>
      <c r="H806" s="2" t="s">
        <v>3877</v>
      </c>
      <c r="I806" s="34" t="s">
        <v>3690</v>
      </c>
      <c r="J806" s="237">
        <v>43915</v>
      </c>
      <c r="K806" s="2">
        <v>83</v>
      </c>
      <c r="M806" s="46"/>
    </row>
    <row r="807" spans="1:18" ht="15" hidden="1" customHeight="1">
      <c r="A807" s="15"/>
      <c r="B807" s="236">
        <v>43916.014480648148</v>
      </c>
      <c r="C807" s="2" t="s">
        <v>9</v>
      </c>
      <c r="D807" s="2" t="s">
        <v>182</v>
      </c>
      <c r="E807" s="2" t="s">
        <v>3878</v>
      </c>
      <c r="F807" s="2" t="s">
        <v>2201</v>
      </c>
      <c r="G807" s="2" t="s">
        <v>2199</v>
      </c>
      <c r="I807" s="34" t="s">
        <v>3024</v>
      </c>
      <c r="J807" s="237">
        <v>43915</v>
      </c>
      <c r="K807" s="2">
        <v>85</v>
      </c>
      <c r="M807" s="46"/>
    </row>
    <row r="808" spans="1:18" ht="15" hidden="1" customHeight="1">
      <c r="A808" s="15"/>
      <c r="B808" s="236">
        <v>43916.014571203705</v>
      </c>
      <c r="C808" s="2" t="s">
        <v>9</v>
      </c>
      <c r="D808" s="2" t="s">
        <v>182</v>
      </c>
      <c r="F808" s="2" t="s">
        <v>2201</v>
      </c>
      <c r="G808" s="2" t="s">
        <v>2199</v>
      </c>
      <c r="H808" s="2" t="s">
        <v>3879</v>
      </c>
      <c r="I808" s="34" t="s">
        <v>3880</v>
      </c>
      <c r="J808" s="237">
        <v>43915</v>
      </c>
      <c r="K808" s="2">
        <v>85</v>
      </c>
      <c r="M808" s="46"/>
    </row>
    <row r="809" spans="1:18" ht="15" hidden="1" customHeight="1">
      <c r="A809" s="125"/>
      <c r="B809" s="231">
        <v>43916.020464062502</v>
      </c>
      <c r="C809" s="123" t="s">
        <v>2200</v>
      </c>
      <c r="D809" s="123" t="s">
        <v>236</v>
      </c>
      <c r="E809" s="125"/>
      <c r="F809" s="123" t="s">
        <v>2208</v>
      </c>
      <c r="G809" s="123" t="s">
        <v>2199</v>
      </c>
      <c r="H809" s="123" t="s">
        <v>3881</v>
      </c>
      <c r="I809" s="123" t="s">
        <v>3882</v>
      </c>
      <c r="J809" s="233">
        <v>43915</v>
      </c>
      <c r="K809" s="123">
        <v>52</v>
      </c>
      <c r="L809" s="125"/>
      <c r="M809" s="235"/>
      <c r="N809" s="125"/>
      <c r="O809" s="125"/>
      <c r="P809" s="125"/>
      <c r="Q809" s="125"/>
      <c r="R809" s="125"/>
    </row>
    <row r="810" spans="1:18" ht="15" hidden="1" customHeight="1">
      <c r="A810" s="15"/>
      <c r="B810" s="236">
        <v>43916.029321076392</v>
      </c>
      <c r="C810" s="2" t="s">
        <v>9</v>
      </c>
      <c r="D810" s="2" t="s">
        <v>182</v>
      </c>
      <c r="E810" s="2" t="s">
        <v>1078</v>
      </c>
      <c r="F810" s="2" t="s">
        <v>2201</v>
      </c>
      <c r="G810" s="2" t="s">
        <v>2199</v>
      </c>
      <c r="H810" s="2" t="s">
        <v>3649</v>
      </c>
      <c r="I810" s="34" t="s">
        <v>3883</v>
      </c>
      <c r="J810" s="237">
        <v>43915</v>
      </c>
      <c r="K810" s="2">
        <v>85</v>
      </c>
      <c r="L810" s="2">
        <v>430</v>
      </c>
      <c r="M810" s="46"/>
    </row>
    <row r="811" spans="1:18" ht="15" hidden="1" customHeight="1">
      <c r="A811" s="125"/>
      <c r="B811" s="231">
        <v>43916.029442094907</v>
      </c>
      <c r="C811" s="123" t="s">
        <v>2200</v>
      </c>
      <c r="D811" s="123" t="s">
        <v>359</v>
      </c>
      <c r="E811" s="123" t="s">
        <v>3884</v>
      </c>
      <c r="F811" s="123" t="s">
        <v>2208</v>
      </c>
      <c r="G811" s="123" t="s">
        <v>2199</v>
      </c>
      <c r="H811" s="123" t="s">
        <v>3885</v>
      </c>
      <c r="I811" s="123" t="s">
        <v>3886</v>
      </c>
      <c r="J811" s="233">
        <v>43916</v>
      </c>
      <c r="K811" s="123">
        <v>25</v>
      </c>
      <c r="L811" s="123">
        <v>654</v>
      </c>
      <c r="M811" s="235"/>
      <c r="N811" s="125"/>
      <c r="O811" s="125"/>
      <c r="P811" s="125"/>
      <c r="Q811" s="125"/>
      <c r="R811" s="125"/>
    </row>
    <row r="812" spans="1:18" ht="15" hidden="1" customHeight="1">
      <c r="A812" s="125"/>
      <c r="B812" s="231">
        <v>43916.030150219907</v>
      </c>
      <c r="C812" s="123" t="s">
        <v>2200</v>
      </c>
      <c r="D812" s="123" t="s">
        <v>359</v>
      </c>
      <c r="E812" s="123" t="s">
        <v>3884</v>
      </c>
      <c r="F812" s="123" t="s">
        <v>2208</v>
      </c>
      <c r="G812" s="123" t="s">
        <v>2199</v>
      </c>
      <c r="H812" s="123" t="s">
        <v>3887</v>
      </c>
      <c r="I812" s="123" t="s">
        <v>3888</v>
      </c>
      <c r="J812" s="233">
        <v>43916</v>
      </c>
      <c r="K812" s="123">
        <v>29</v>
      </c>
      <c r="L812" s="123">
        <v>654</v>
      </c>
      <c r="M812" s="235"/>
      <c r="N812" s="125"/>
      <c r="O812" s="125"/>
      <c r="P812" s="125"/>
      <c r="Q812" s="125"/>
      <c r="R812" s="125"/>
    </row>
    <row r="813" spans="1:18" ht="15" hidden="1" customHeight="1">
      <c r="A813" s="125"/>
      <c r="B813" s="231">
        <v>43916.030764039351</v>
      </c>
      <c r="C813" s="123" t="s">
        <v>2200</v>
      </c>
      <c r="D813" s="123" t="s">
        <v>359</v>
      </c>
      <c r="E813" s="123" t="s">
        <v>3889</v>
      </c>
      <c r="F813" s="123" t="s">
        <v>2208</v>
      </c>
      <c r="G813" s="123" t="s">
        <v>2199</v>
      </c>
      <c r="H813" s="123" t="s">
        <v>1705</v>
      </c>
      <c r="I813" s="123" t="s">
        <v>3890</v>
      </c>
      <c r="J813" s="233">
        <v>43916</v>
      </c>
      <c r="K813" s="123">
        <v>55</v>
      </c>
      <c r="L813" s="123">
        <v>656</v>
      </c>
      <c r="M813" s="235"/>
      <c r="N813" s="125"/>
      <c r="O813" s="125"/>
      <c r="P813" s="125"/>
      <c r="Q813" s="125"/>
      <c r="R813" s="125"/>
    </row>
    <row r="814" spans="1:18" ht="15" hidden="1" customHeight="1">
      <c r="A814" s="125"/>
      <c r="B814" s="231">
        <v>43916.032258101855</v>
      </c>
      <c r="C814" s="123" t="s">
        <v>2200</v>
      </c>
      <c r="D814" s="123" t="s">
        <v>359</v>
      </c>
      <c r="E814" s="125"/>
      <c r="F814" s="123" t="s">
        <v>2198</v>
      </c>
      <c r="G814" s="125"/>
      <c r="H814" s="125"/>
      <c r="I814" s="232" t="s">
        <v>3891</v>
      </c>
      <c r="J814" s="233">
        <v>43916</v>
      </c>
      <c r="K814" s="125"/>
      <c r="L814" s="125"/>
      <c r="M814" s="235"/>
      <c r="N814" s="125"/>
      <c r="O814" s="125"/>
      <c r="P814" s="125"/>
      <c r="Q814" s="125"/>
      <c r="R814" s="125"/>
    </row>
    <row r="815" spans="1:18" ht="15" hidden="1" customHeight="1">
      <c r="A815" s="15"/>
      <c r="B815" s="236">
        <v>43916.034015462967</v>
      </c>
      <c r="C815" s="2" t="s">
        <v>2200</v>
      </c>
      <c r="D815" s="2" t="s">
        <v>268</v>
      </c>
      <c r="E815" s="2" t="s">
        <v>658</v>
      </c>
      <c r="F815" s="2" t="s">
        <v>2208</v>
      </c>
      <c r="G815" s="2" t="s">
        <v>2199</v>
      </c>
      <c r="I815" s="2" t="s">
        <v>3892</v>
      </c>
      <c r="J815" s="237">
        <v>43916</v>
      </c>
      <c r="K815" s="2">
        <v>25</v>
      </c>
      <c r="M815" s="46"/>
    </row>
    <row r="816" spans="1:18" ht="15" hidden="1" customHeight="1">
      <c r="A816" s="125"/>
      <c r="B816" s="231">
        <v>43916.036752835644</v>
      </c>
      <c r="C816" s="123" t="s">
        <v>2200</v>
      </c>
      <c r="D816" s="123" t="s">
        <v>359</v>
      </c>
      <c r="E816" s="125"/>
      <c r="F816" s="123" t="s">
        <v>2198</v>
      </c>
      <c r="G816" s="125"/>
      <c r="H816" s="125"/>
      <c r="I816" s="232" t="s">
        <v>3893</v>
      </c>
      <c r="J816" s="233">
        <v>43916</v>
      </c>
      <c r="K816" s="125"/>
      <c r="L816" s="125"/>
      <c r="M816" s="234" t="s">
        <v>3895</v>
      </c>
      <c r="N816" s="125"/>
      <c r="O816" s="125"/>
      <c r="P816" s="125"/>
      <c r="Q816" s="125"/>
      <c r="R816" s="125"/>
    </row>
    <row r="817" spans="1:18" ht="15" hidden="1" customHeight="1">
      <c r="A817" s="15"/>
      <c r="B817" s="236">
        <v>43916.036817233791</v>
      </c>
      <c r="C817" s="2" t="s">
        <v>9</v>
      </c>
      <c r="D817" s="2" t="s">
        <v>134</v>
      </c>
      <c r="E817" s="2" t="s">
        <v>3896</v>
      </c>
      <c r="F817" s="2" t="s">
        <v>2208</v>
      </c>
      <c r="G817" s="2" t="s">
        <v>2199</v>
      </c>
      <c r="H817" s="2" t="s">
        <v>3897</v>
      </c>
      <c r="I817" s="34" t="s">
        <v>3249</v>
      </c>
      <c r="J817" s="237">
        <v>43915</v>
      </c>
      <c r="K817" s="2">
        <v>75</v>
      </c>
      <c r="L817" s="2">
        <v>382</v>
      </c>
      <c r="M817" s="31" t="s">
        <v>3899</v>
      </c>
    </row>
    <row r="818" spans="1:18" ht="15" hidden="1" customHeight="1">
      <c r="A818" s="125"/>
      <c r="B818" s="231">
        <v>43916.037542766207</v>
      </c>
      <c r="C818" s="123" t="s">
        <v>2200</v>
      </c>
      <c r="D818" s="123" t="s">
        <v>359</v>
      </c>
      <c r="E818" s="125"/>
      <c r="F818" s="123" t="s">
        <v>2198</v>
      </c>
      <c r="G818" s="123" t="s">
        <v>2210</v>
      </c>
      <c r="H818" s="123" t="s">
        <v>3900</v>
      </c>
      <c r="I818" s="232" t="s">
        <v>3901</v>
      </c>
      <c r="J818" s="233">
        <v>43916</v>
      </c>
      <c r="K818" s="125"/>
      <c r="L818" s="125"/>
      <c r="M818" s="235"/>
      <c r="N818" s="125"/>
      <c r="O818" s="125"/>
      <c r="P818" s="125"/>
      <c r="Q818" s="125"/>
      <c r="R818" s="125"/>
    </row>
    <row r="819" spans="1:18" ht="15" hidden="1" customHeight="1">
      <c r="A819" s="125"/>
      <c r="B819" s="231">
        <v>43916.037543391205</v>
      </c>
      <c r="C819" s="123" t="s">
        <v>2200</v>
      </c>
      <c r="D819" s="123" t="s">
        <v>359</v>
      </c>
      <c r="E819" s="125"/>
      <c r="F819" s="123" t="s">
        <v>2198</v>
      </c>
      <c r="G819" s="125"/>
      <c r="H819" s="125"/>
      <c r="I819" s="232" t="s">
        <v>3893</v>
      </c>
      <c r="J819" s="233">
        <v>43916</v>
      </c>
      <c r="K819" s="125"/>
      <c r="L819" s="125"/>
      <c r="M819" s="234" t="s">
        <v>3895</v>
      </c>
      <c r="N819" s="125"/>
      <c r="O819" s="125"/>
      <c r="P819" s="125"/>
      <c r="Q819" s="125"/>
      <c r="R819" s="125"/>
    </row>
    <row r="820" spans="1:18" ht="15" hidden="1" customHeight="1">
      <c r="A820" s="125"/>
      <c r="B820" s="231">
        <v>43916.037910625004</v>
      </c>
      <c r="C820" s="123" t="s">
        <v>2200</v>
      </c>
      <c r="D820" s="123" t="s">
        <v>399</v>
      </c>
      <c r="E820" s="125"/>
      <c r="F820" s="123" t="s">
        <v>2198</v>
      </c>
      <c r="G820" s="125"/>
      <c r="H820" s="232" t="s">
        <v>3902</v>
      </c>
      <c r="I820" s="123" t="s">
        <v>3903</v>
      </c>
      <c r="J820" s="233">
        <v>43916</v>
      </c>
      <c r="K820" s="123">
        <v>50</v>
      </c>
      <c r="L820" s="125"/>
      <c r="M820" s="234" t="s">
        <v>3895</v>
      </c>
      <c r="N820" s="125"/>
      <c r="O820" s="125"/>
      <c r="P820" s="125"/>
      <c r="Q820" s="125"/>
      <c r="R820" s="125"/>
    </row>
    <row r="821" spans="1:18" ht="15" hidden="1" customHeight="1">
      <c r="A821" s="125"/>
      <c r="B821" s="231">
        <v>43916.041266863424</v>
      </c>
      <c r="C821" s="123" t="s">
        <v>2200</v>
      </c>
      <c r="D821" s="123" t="s">
        <v>359</v>
      </c>
      <c r="E821" s="125"/>
      <c r="F821" s="123" t="s">
        <v>2208</v>
      </c>
      <c r="G821" s="125"/>
      <c r="H821" s="125"/>
      <c r="I821" s="123" t="s">
        <v>3904</v>
      </c>
      <c r="J821" s="233">
        <v>43916</v>
      </c>
      <c r="K821" s="125"/>
      <c r="L821" s="125"/>
      <c r="M821" s="234" t="s">
        <v>3905</v>
      </c>
      <c r="N821" s="125"/>
      <c r="O821" s="125"/>
      <c r="P821" s="125"/>
      <c r="Q821" s="125"/>
      <c r="R821" s="125"/>
    </row>
    <row r="822" spans="1:18" ht="15" hidden="1" customHeight="1">
      <c r="A822" s="15"/>
      <c r="B822" s="236">
        <v>43916.043233344906</v>
      </c>
      <c r="C822" s="2" t="s">
        <v>2200</v>
      </c>
      <c r="D822" s="2" t="s">
        <v>262</v>
      </c>
      <c r="F822" s="2" t="s">
        <v>2208</v>
      </c>
      <c r="G822" s="2" t="s">
        <v>2199</v>
      </c>
      <c r="H822" s="2" t="s">
        <v>3906</v>
      </c>
      <c r="I822" s="34" t="s">
        <v>3907</v>
      </c>
      <c r="J822" s="237">
        <v>43916</v>
      </c>
      <c r="K822" s="2">
        <v>25</v>
      </c>
      <c r="M822" s="46"/>
    </row>
    <row r="823" spans="1:18" ht="15" hidden="1" customHeight="1">
      <c r="A823" s="125"/>
      <c r="B823" s="231">
        <v>43916.043536990735</v>
      </c>
      <c r="C823" s="123" t="s">
        <v>2200</v>
      </c>
      <c r="D823" s="123" t="s">
        <v>359</v>
      </c>
      <c r="E823" s="123" t="s">
        <v>359</v>
      </c>
      <c r="F823" s="123" t="s">
        <v>2198</v>
      </c>
      <c r="G823" s="123" t="s">
        <v>2210</v>
      </c>
      <c r="H823" s="123" t="s">
        <v>3908</v>
      </c>
      <c r="I823" s="232" t="s">
        <v>3893</v>
      </c>
      <c r="J823" s="233">
        <v>43916</v>
      </c>
      <c r="K823" s="125"/>
      <c r="L823" s="123">
        <v>3</v>
      </c>
      <c r="M823" s="235"/>
      <c r="N823" s="125"/>
      <c r="O823" s="125"/>
      <c r="P823" s="125"/>
      <c r="Q823" s="125"/>
      <c r="R823" s="125"/>
    </row>
    <row r="824" spans="1:18" ht="15" hidden="1" customHeight="1">
      <c r="A824" s="125"/>
      <c r="B824" s="231">
        <v>43916.043892546295</v>
      </c>
      <c r="C824" s="123" t="s">
        <v>2200</v>
      </c>
      <c r="D824" s="123" t="s">
        <v>359</v>
      </c>
      <c r="E824" s="125"/>
      <c r="F824" s="123" t="s">
        <v>2208</v>
      </c>
      <c r="G824" s="123" t="s">
        <v>2199</v>
      </c>
      <c r="H824" s="123" t="s">
        <v>3909</v>
      </c>
      <c r="I824" s="232" t="s">
        <v>3907</v>
      </c>
      <c r="J824" s="233">
        <v>43916</v>
      </c>
      <c r="K824" s="123">
        <v>29</v>
      </c>
      <c r="L824" s="125"/>
      <c r="M824" s="235"/>
      <c r="N824" s="125"/>
      <c r="O824" s="125"/>
      <c r="P824" s="125"/>
      <c r="Q824" s="125"/>
      <c r="R824" s="125"/>
    </row>
    <row r="825" spans="1:18" ht="15" hidden="1" customHeight="1">
      <c r="A825" s="125"/>
      <c r="B825" s="231">
        <v>43916.044891562502</v>
      </c>
      <c r="C825" s="123" t="s">
        <v>2200</v>
      </c>
      <c r="D825" s="123" t="s">
        <v>359</v>
      </c>
      <c r="E825" s="125"/>
      <c r="F825" s="123" t="s">
        <v>2208</v>
      </c>
      <c r="G825" s="123" t="s">
        <v>2199</v>
      </c>
      <c r="H825" s="123" t="s">
        <v>2795</v>
      </c>
      <c r="I825" s="232" t="s">
        <v>3907</v>
      </c>
      <c r="J825" s="233">
        <v>43916</v>
      </c>
      <c r="K825" s="123">
        <v>55</v>
      </c>
      <c r="L825" s="125"/>
      <c r="M825" s="235"/>
      <c r="N825" s="125"/>
      <c r="O825" s="125"/>
      <c r="P825" s="125"/>
      <c r="Q825" s="125"/>
      <c r="R825" s="125"/>
    </row>
    <row r="826" spans="1:18" ht="15" hidden="1" customHeight="1">
      <c r="A826" s="125"/>
      <c r="B826" s="231">
        <v>43916.045499305561</v>
      </c>
      <c r="C826" s="123" t="s">
        <v>2200</v>
      </c>
      <c r="D826" s="123" t="s">
        <v>359</v>
      </c>
      <c r="E826" s="125"/>
      <c r="F826" s="123" t="s">
        <v>2208</v>
      </c>
      <c r="G826" s="123" t="s">
        <v>2199</v>
      </c>
      <c r="H826" s="123" t="s">
        <v>3910</v>
      </c>
      <c r="I826" s="123" t="s">
        <v>3911</v>
      </c>
      <c r="J826" s="233">
        <v>43915</v>
      </c>
      <c r="K826" s="123">
        <v>25</v>
      </c>
      <c r="L826" s="125"/>
      <c r="M826" s="235"/>
      <c r="N826" s="125"/>
      <c r="O826" s="125"/>
      <c r="P826" s="125"/>
      <c r="Q826" s="125"/>
      <c r="R826" s="125"/>
    </row>
    <row r="827" spans="1:18" ht="15" hidden="1" customHeight="1">
      <c r="A827" s="125"/>
      <c r="B827" s="231">
        <v>43916.048856550929</v>
      </c>
      <c r="C827" s="123" t="s">
        <v>2200</v>
      </c>
      <c r="D827" s="123" t="s">
        <v>359</v>
      </c>
      <c r="E827" s="123" t="s">
        <v>359</v>
      </c>
      <c r="F827" s="123" t="s">
        <v>2208</v>
      </c>
      <c r="G827" s="123" t="s">
        <v>2199</v>
      </c>
      <c r="H827" s="123" t="s">
        <v>3912</v>
      </c>
      <c r="I827" s="123" t="s">
        <v>3913</v>
      </c>
      <c r="J827" s="233">
        <v>43916</v>
      </c>
      <c r="K827" s="123">
        <v>25</v>
      </c>
      <c r="L827" s="125"/>
      <c r="M827" s="234" t="s">
        <v>3914</v>
      </c>
      <c r="N827" s="125"/>
      <c r="O827" s="125"/>
      <c r="P827" s="125"/>
      <c r="Q827" s="125"/>
      <c r="R827" s="125"/>
    </row>
    <row r="828" spans="1:18" ht="15" hidden="1" customHeight="1">
      <c r="A828" s="125"/>
      <c r="B828" s="231">
        <v>43916.04978119213</v>
      </c>
      <c r="C828" s="123" t="s">
        <v>2200</v>
      </c>
      <c r="D828" s="123" t="s">
        <v>359</v>
      </c>
      <c r="E828" s="125"/>
      <c r="F828" s="123" t="s">
        <v>2198</v>
      </c>
      <c r="G828" s="123" t="s">
        <v>2210</v>
      </c>
      <c r="H828" s="123" t="s">
        <v>3915</v>
      </c>
      <c r="I828" s="232" t="s">
        <v>3916</v>
      </c>
      <c r="J828" s="233">
        <v>43916</v>
      </c>
      <c r="K828" s="125"/>
      <c r="L828" s="123">
        <v>3</v>
      </c>
      <c r="M828" s="235"/>
      <c r="N828" s="125"/>
      <c r="O828" s="125"/>
      <c r="P828" s="125"/>
      <c r="Q828" s="125"/>
      <c r="R828" s="125"/>
    </row>
    <row r="829" spans="1:18" ht="15" hidden="1" customHeight="1">
      <c r="A829" s="125"/>
      <c r="B829" s="231">
        <v>43916.049951493056</v>
      </c>
      <c r="C829" s="123" t="s">
        <v>2200</v>
      </c>
      <c r="D829" s="123" t="s">
        <v>359</v>
      </c>
      <c r="E829" s="123" t="s">
        <v>359</v>
      </c>
      <c r="F829" s="123" t="s">
        <v>2208</v>
      </c>
      <c r="G829" s="123" t="s">
        <v>2199</v>
      </c>
      <c r="H829" s="123" t="s">
        <v>3454</v>
      </c>
      <c r="I829" s="232" t="s">
        <v>3919</v>
      </c>
      <c r="J829" s="233">
        <v>43916</v>
      </c>
      <c r="K829" s="123">
        <v>25</v>
      </c>
      <c r="L829" s="125"/>
      <c r="M829" s="235"/>
      <c r="N829" s="125"/>
      <c r="O829" s="125"/>
      <c r="P829" s="125"/>
      <c r="Q829" s="125"/>
      <c r="R829" s="125"/>
    </row>
    <row r="830" spans="1:18" ht="15" hidden="1" customHeight="1">
      <c r="A830" s="125"/>
      <c r="B830" s="231">
        <v>43916.050724421293</v>
      </c>
      <c r="C830" s="123" t="s">
        <v>2200</v>
      </c>
      <c r="D830" s="123" t="s">
        <v>359</v>
      </c>
      <c r="E830" s="123" t="s">
        <v>359</v>
      </c>
      <c r="F830" s="123" t="s">
        <v>2208</v>
      </c>
      <c r="G830" s="123" t="s">
        <v>2199</v>
      </c>
      <c r="H830" s="123" t="s">
        <v>3921</v>
      </c>
      <c r="I830" s="232" t="s">
        <v>3919</v>
      </c>
      <c r="J830" s="233">
        <v>43916</v>
      </c>
      <c r="K830" s="123">
        <v>29</v>
      </c>
      <c r="L830" s="125"/>
      <c r="M830" s="235"/>
      <c r="N830" s="125"/>
      <c r="O830" s="125"/>
      <c r="P830" s="125"/>
      <c r="Q830" s="125"/>
      <c r="R830" s="125"/>
    </row>
    <row r="831" spans="1:18" ht="15" hidden="1" customHeight="1">
      <c r="A831" s="125"/>
      <c r="B831" s="231">
        <v>43916.051202627314</v>
      </c>
      <c r="C831" s="123" t="s">
        <v>2200</v>
      </c>
      <c r="D831" s="123" t="s">
        <v>359</v>
      </c>
      <c r="E831" s="123" t="s">
        <v>359</v>
      </c>
      <c r="F831" s="123" t="s">
        <v>2208</v>
      </c>
      <c r="G831" s="123" t="s">
        <v>2199</v>
      </c>
      <c r="H831" s="123" t="s">
        <v>3922</v>
      </c>
      <c r="I831" s="232" t="s">
        <v>3919</v>
      </c>
      <c r="J831" s="233">
        <v>43916</v>
      </c>
      <c r="K831" s="123">
        <v>55</v>
      </c>
      <c r="L831" s="125"/>
      <c r="M831" s="235"/>
      <c r="N831" s="125"/>
      <c r="O831" s="125"/>
      <c r="P831" s="125"/>
      <c r="Q831" s="125"/>
      <c r="R831" s="125"/>
    </row>
    <row r="832" spans="1:18" ht="15" hidden="1" customHeight="1">
      <c r="A832" s="125"/>
      <c r="B832" s="231">
        <v>43916.052026504629</v>
      </c>
      <c r="C832" s="123" t="s">
        <v>2200</v>
      </c>
      <c r="D832" s="123" t="s">
        <v>359</v>
      </c>
      <c r="E832" s="125"/>
      <c r="F832" s="123" t="s">
        <v>2208</v>
      </c>
      <c r="G832" s="123" t="s">
        <v>2199</v>
      </c>
      <c r="H832" s="123" t="s">
        <v>3924</v>
      </c>
      <c r="I832" s="123" t="s">
        <v>3925</v>
      </c>
      <c r="J832" s="233">
        <v>43916</v>
      </c>
      <c r="K832" s="125"/>
      <c r="L832" s="125"/>
      <c r="M832" s="234" t="s">
        <v>3926</v>
      </c>
      <c r="N832" s="125"/>
      <c r="O832" s="125"/>
      <c r="P832" s="125"/>
      <c r="Q832" s="125"/>
      <c r="R832" s="125"/>
    </row>
    <row r="833" spans="1:18" ht="15" hidden="1" customHeight="1">
      <c r="A833" s="125"/>
      <c r="B833" s="231">
        <v>43916.056402430557</v>
      </c>
      <c r="C833" s="123" t="s">
        <v>2200</v>
      </c>
      <c r="D833" s="123" t="s">
        <v>359</v>
      </c>
      <c r="E833" s="123" t="s">
        <v>3889</v>
      </c>
      <c r="F833" s="123" t="s">
        <v>2208</v>
      </c>
      <c r="G833" s="123" t="s">
        <v>2199</v>
      </c>
      <c r="H833" s="123" t="s">
        <v>3927</v>
      </c>
      <c r="I833" s="232" t="s">
        <v>3928</v>
      </c>
      <c r="J833" s="233">
        <v>43915</v>
      </c>
      <c r="K833" s="125"/>
      <c r="L833" s="123">
        <v>3</v>
      </c>
      <c r="M833" s="235"/>
      <c r="N833" s="125"/>
      <c r="O833" s="125"/>
      <c r="P833" s="125"/>
      <c r="Q833" s="125"/>
      <c r="R833" s="125"/>
    </row>
    <row r="834" spans="1:18" ht="15" hidden="1" customHeight="1">
      <c r="A834" s="125"/>
      <c r="B834" s="231">
        <v>43916.056837037038</v>
      </c>
      <c r="C834" s="123" t="s">
        <v>2200</v>
      </c>
      <c r="D834" s="123" t="s">
        <v>359</v>
      </c>
      <c r="E834" s="123" t="s">
        <v>3929</v>
      </c>
      <c r="F834" s="123" t="s">
        <v>2208</v>
      </c>
      <c r="G834" s="123" t="s">
        <v>2199</v>
      </c>
      <c r="H834" s="123" t="s">
        <v>583</v>
      </c>
      <c r="I834" s="123" t="s">
        <v>3930</v>
      </c>
      <c r="J834" s="233">
        <v>43915</v>
      </c>
      <c r="K834" s="123">
        <v>25</v>
      </c>
      <c r="L834" s="125"/>
      <c r="M834" s="235"/>
      <c r="N834" s="125"/>
      <c r="O834" s="125"/>
      <c r="P834" s="125"/>
      <c r="Q834" s="125"/>
      <c r="R834" s="125"/>
    </row>
    <row r="835" spans="1:18" ht="15" hidden="1" customHeight="1">
      <c r="A835" s="125"/>
      <c r="B835" s="231">
        <v>43916.057772916669</v>
      </c>
      <c r="C835" s="123" t="s">
        <v>2200</v>
      </c>
      <c r="D835" s="123" t="s">
        <v>359</v>
      </c>
      <c r="E835" s="125"/>
      <c r="F835" s="123" t="s">
        <v>2198</v>
      </c>
      <c r="G835" s="123" t="s">
        <v>2210</v>
      </c>
      <c r="H835" s="125"/>
      <c r="I835" s="232" t="s">
        <v>3893</v>
      </c>
      <c r="J835" s="233">
        <v>43915</v>
      </c>
      <c r="K835" s="125"/>
      <c r="L835" s="123">
        <v>3</v>
      </c>
      <c r="M835" s="235"/>
      <c r="N835" s="125"/>
      <c r="O835" s="125"/>
      <c r="P835" s="125"/>
      <c r="Q835" s="125"/>
      <c r="R835" s="125"/>
    </row>
    <row r="836" spans="1:18" ht="15" hidden="1" customHeight="1">
      <c r="A836" s="125"/>
      <c r="B836" s="231">
        <v>43916.057954212964</v>
      </c>
      <c r="C836" s="123" t="s">
        <v>2200</v>
      </c>
      <c r="D836" s="123" t="s">
        <v>359</v>
      </c>
      <c r="E836" s="123" t="s">
        <v>3929</v>
      </c>
      <c r="F836" s="123" t="s">
        <v>2208</v>
      </c>
      <c r="G836" s="123" t="s">
        <v>2199</v>
      </c>
      <c r="H836" s="123" t="s">
        <v>3932</v>
      </c>
      <c r="I836" s="123" t="s">
        <v>3933</v>
      </c>
      <c r="J836" s="233">
        <v>43915</v>
      </c>
      <c r="K836" s="123">
        <v>29</v>
      </c>
      <c r="L836" s="125"/>
      <c r="M836" s="235"/>
      <c r="N836" s="125"/>
      <c r="O836" s="125"/>
      <c r="P836" s="125"/>
      <c r="Q836" s="125"/>
      <c r="R836" s="125"/>
    </row>
    <row r="837" spans="1:18" ht="15" hidden="1" customHeight="1">
      <c r="A837" s="125"/>
      <c r="B837" s="231">
        <v>43916.058035567126</v>
      </c>
      <c r="C837" s="123" t="s">
        <v>2200</v>
      </c>
      <c r="D837" s="123" t="s">
        <v>359</v>
      </c>
      <c r="E837" s="123" t="s">
        <v>3929</v>
      </c>
      <c r="F837" s="123" t="s">
        <v>2208</v>
      </c>
      <c r="G837" s="123" t="s">
        <v>2199</v>
      </c>
      <c r="H837" s="123" t="s">
        <v>3932</v>
      </c>
      <c r="I837" s="123" t="s">
        <v>3933</v>
      </c>
      <c r="J837" s="233">
        <v>43915</v>
      </c>
      <c r="K837" s="123">
        <v>29</v>
      </c>
      <c r="L837" s="125"/>
      <c r="M837" s="235"/>
      <c r="N837" s="125"/>
      <c r="O837" s="125"/>
      <c r="P837" s="125"/>
      <c r="Q837" s="125"/>
      <c r="R837" s="125"/>
    </row>
    <row r="838" spans="1:18" ht="15" hidden="1" customHeight="1">
      <c r="A838" s="125"/>
      <c r="B838" s="231">
        <v>43916.058745868053</v>
      </c>
      <c r="C838" s="123" t="s">
        <v>2200</v>
      </c>
      <c r="D838" s="123" t="s">
        <v>359</v>
      </c>
      <c r="E838" s="123" t="s">
        <v>3929</v>
      </c>
      <c r="F838" s="123" t="s">
        <v>2208</v>
      </c>
      <c r="G838" s="123" t="s">
        <v>2199</v>
      </c>
      <c r="H838" s="123" t="s">
        <v>3935</v>
      </c>
      <c r="I838" s="123" t="s">
        <v>3936</v>
      </c>
      <c r="J838" s="233">
        <v>43915</v>
      </c>
      <c r="K838" s="123">
        <v>55</v>
      </c>
      <c r="L838" s="125"/>
      <c r="M838" s="235"/>
      <c r="N838" s="125"/>
      <c r="O838" s="125"/>
      <c r="P838" s="125"/>
      <c r="Q838" s="125"/>
      <c r="R838" s="125"/>
    </row>
    <row r="839" spans="1:18" ht="15" hidden="1" customHeight="1">
      <c r="A839" s="125"/>
      <c r="B839" s="231">
        <v>43916.059862951384</v>
      </c>
      <c r="C839" s="123" t="s">
        <v>2200</v>
      </c>
      <c r="D839" s="123" t="s">
        <v>359</v>
      </c>
      <c r="E839" s="125"/>
      <c r="F839" s="123" t="s">
        <v>2208</v>
      </c>
      <c r="G839" s="123" t="s">
        <v>2199</v>
      </c>
      <c r="H839" s="123" t="s">
        <v>3937</v>
      </c>
      <c r="I839" s="232" t="s">
        <v>3938</v>
      </c>
      <c r="J839" s="233">
        <v>43915</v>
      </c>
      <c r="K839" s="123">
        <v>25</v>
      </c>
      <c r="L839" s="125"/>
      <c r="M839" s="234" t="s">
        <v>3940</v>
      </c>
      <c r="N839" s="125"/>
      <c r="O839" s="125"/>
      <c r="P839" s="125"/>
      <c r="Q839" s="125"/>
      <c r="R839" s="125"/>
    </row>
    <row r="840" spans="1:18" ht="15" hidden="1" customHeight="1">
      <c r="A840" s="125"/>
      <c r="B840" s="231">
        <v>43916.067515636576</v>
      </c>
      <c r="C840" s="123" t="s">
        <v>2200</v>
      </c>
      <c r="D840" s="123" t="s">
        <v>359</v>
      </c>
      <c r="E840" s="123" t="s">
        <v>3941</v>
      </c>
      <c r="F840" s="123" t="s">
        <v>2208</v>
      </c>
      <c r="G840" s="123" t="s">
        <v>2199</v>
      </c>
      <c r="H840" s="123" t="s">
        <v>3942</v>
      </c>
      <c r="I840" s="232" t="s">
        <v>3943</v>
      </c>
      <c r="J840" s="233">
        <v>43916</v>
      </c>
      <c r="K840" s="123">
        <v>25</v>
      </c>
      <c r="L840" s="125"/>
      <c r="M840" s="235"/>
      <c r="N840" s="125"/>
      <c r="O840" s="125"/>
      <c r="P840" s="125"/>
      <c r="Q840" s="125"/>
      <c r="R840" s="125"/>
    </row>
    <row r="841" spans="1:18" ht="15" hidden="1" customHeight="1">
      <c r="A841" s="125"/>
      <c r="B841" s="231">
        <v>43916.071821122685</v>
      </c>
      <c r="C841" s="123" t="s">
        <v>2200</v>
      </c>
      <c r="D841" s="123" t="s">
        <v>359</v>
      </c>
      <c r="E841" s="123" t="s">
        <v>3941</v>
      </c>
      <c r="F841" s="123" t="s">
        <v>2208</v>
      </c>
      <c r="G841" s="123" t="s">
        <v>2199</v>
      </c>
      <c r="H841" s="123" t="s">
        <v>3944</v>
      </c>
      <c r="I841" s="232" t="s">
        <v>3943</v>
      </c>
      <c r="J841" s="233">
        <v>43916</v>
      </c>
      <c r="K841" s="123">
        <v>29</v>
      </c>
      <c r="L841" s="125"/>
      <c r="M841" s="235"/>
      <c r="N841" s="125"/>
      <c r="O841" s="125"/>
      <c r="P841" s="125"/>
      <c r="Q841" s="125"/>
      <c r="R841" s="125"/>
    </row>
    <row r="842" spans="1:18" ht="15" hidden="1" customHeight="1">
      <c r="A842" s="125"/>
      <c r="B842" s="231">
        <v>43916.072566504634</v>
      </c>
      <c r="C842" s="123" t="s">
        <v>2200</v>
      </c>
      <c r="D842" s="123" t="s">
        <v>359</v>
      </c>
      <c r="E842" s="123" t="s">
        <v>3941</v>
      </c>
      <c r="F842" s="123" t="s">
        <v>2208</v>
      </c>
      <c r="G842" s="123" t="s">
        <v>2199</v>
      </c>
      <c r="H842" s="123" t="s">
        <v>3955</v>
      </c>
      <c r="I842" s="232" t="s">
        <v>3943</v>
      </c>
      <c r="J842" s="233">
        <v>43916</v>
      </c>
      <c r="K842" s="123">
        <v>55</v>
      </c>
      <c r="L842" s="125"/>
      <c r="M842" s="235"/>
      <c r="N842" s="125"/>
      <c r="O842" s="125"/>
      <c r="P842" s="125"/>
      <c r="Q842" s="125"/>
      <c r="R842" s="125"/>
    </row>
    <row r="843" spans="1:18" ht="15" hidden="1" customHeight="1">
      <c r="A843" s="15"/>
      <c r="B843" s="236">
        <v>43916.08089430556</v>
      </c>
      <c r="C843" s="2" t="s">
        <v>2197</v>
      </c>
      <c r="D843" s="2" t="s">
        <v>47</v>
      </c>
      <c r="E843" s="2" t="s">
        <v>216</v>
      </c>
      <c r="F843" s="2" t="s">
        <v>2198</v>
      </c>
      <c r="G843" s="2" t="s">
        <v>2199</v>
      </c>
      <c r="H843" s="2" t="s">
        <v>3958</v>
      </c>
      <c r="I843" s="34" t="s">
        <v>3959</v>
      </c>
      <c r="J843" s="237">
        <v>43915</v>
      </c>
      <c r="L843" s="2">
        <v>75</v>
      </c>
      <c r="M843" s="31" t="s">
        <v>3961</v>
      </c>
    </row>
    <row r="844" spans="1:18" ht="15" hidden="1" customHeight="1">
      <c r="A844" s="15"/>
      <c r="B844" s="236">
        <v>43916.082443784719</v>
      </c>
      <c r="C844" s="2" t="s">
        <v>2197</v>
      </c>
      <c r="D844" s="2" t="s">
        <v>47</v>
      </c>
      <c r="E844" s="2" t="s">
        <v>41</v>
      </c>
      <c r="F844" s="2" t="s">
        <v>2208</v>
      </c>
      <c r="G844" s="2" t="s">
        <v>2199</v>
      </c>
      <c r="H844" s="2" t="s">
        <v>3963</v>
      </c>
      <c r="I844" s="34" t="s">
        <v>3959</v>
      </c>
      <c r="J844" s="237">
        <v>43915</v>
      </c>
      <c r="L844" s="2">
        <v>76</v>
      </c>
      <c r="M844" s="31" t="s">
        <v>3961</v>
      </c>
    </row>
    <row r="845" spans="1:18" ht="15" hidden="1" customHeight="1">
      <c r="A845" s="15"/>
      <c r="B845" s="236">
        <v>43916.08524137731</v>
      </c>
      <c r="C845" s="2" t="s">
        <v>2197</v>
      </c>
      <c r="D845" s="2" t="s">
        <v>47</v>
      </c>
      <c r="E845" s="2" t="s">
        <v>472</v>
      </c>
      <c r="F845" s="2" t="s">
        <v>2198</v>
      </c>
      <c r="G845" s="2" t="s">
        <v>2215</v>
      </c>
      <c r="H845" s="2" t="s">
        <v>3967</v>
      </c>
      <c r="I845" s="34" t="s">
        <v>3968</v>
      </c>
      <c r="J845" s="237">
        <v>43915</v>
      </c>
      <c r="L845" s="2">
        <v>85</v>
      </c>
      <c r="M845" s="31" t="s">
        <v>3961</v>
      </c>
    </row>
    <row r="846" spans="1:18" ht="15" hidden="1" customHeight="1">
      <c r="A846" s="15"/>
      <c r="B846" s="236">
        <v>43916.088426944443</v>
      </c>
      <c r="C846" s="2" t="s">
        <v>2197</v>
      </c>
      <c r="D846" s="2" t="s">
        <v>47</v>
      </c>
      <c r="E846" s="2" t="s">
        <v>472</v>
      </c>
      <c r="F846" s="2" t="s">
        <v>2198</v>
      </c>
      <c r="G846" s="2" t="s">
        <v>2215</v>
      </c>
      <c r="H846" s="2" t="s">
        <v>3967</v>
      </c>
      <c r="I846" s="34" t="s">
        <v>3959</v>
      </c>
      <c r="J846" s="237">
        <v>43915</v>
      </c>
      <c r="L846" s="2">
        <v>85</v>
      </c>
      <c r="M846" s="31" t="s">
        <v>3971</v>
      </c>
    </row>
    <row r="847" spans="1:18" ht="15" hidden="1" customHeight="1">
      <c r="A847" s="15"/>
      <c r="B847" s="236">
        <v>43916.089778622685</v>
      </c>
      <c r="C847" s="2" t="s">
        <v>2197</v>
      </c>
      <c r="D847" s="2" t="s">
        <v>47</v>
      </c>
      <c r="E847" s="2" t="s">
        <v>472</v>
      </c>
      <c r="F847" s="2" t="s">
        <v>2198</v>
      </c>
      <c r="G847" s="2" t="s">
        <v>2215</v>
      </c>
      <c r="H847" s="2" t="s">
        <v>3967</v>
      </c>
      <c r="I847" s="34" t="s">
        <v>3959</v>
      </c>
      <c r="J847" s="237">
        <v>43915</v>
      </c>
      <c r="L847" s="2">
        <v>85</v>
      </c>
      <c r="M847" s="31" t="s">
        <v>3971</v>
      </c>
    </row>
    <row r="848" spans="1:18" ht="15" hidden="1" customHeight="1">
      <c r="A848" s="15"/>
      <c r="B848" s="236">
        <v>43916.091503854172</v>
      </c>
      <c r="C848" s="2" t="s">
        <v>2197</v>
      </c>
      <c r="D848" s="2" t="s">
        <v>47</v>
      </c>
      <c r="E848" s="2" t="s">
        <v>407</v>
      </c>
      <c r="F848" s="2" t="s">
        <v>2198</v>
      </c>
      <c r="G848" s="2" t="s">
        <v>2215</v>
      </c>
      <c r="H848" s="2" t="s">
        <v>3967</v>
      </c>
      <c r="I848" s="34" t="s">
        <v>3959</v>
      </c>
      <c r="J848" s="237">
        <v>43915</v>
      </c>
      <c r="L848" s="2">
        <v>85</v>
      </c>
      <c r="M848" s="31" t="s">
        <v>3974</v>
      </c>
    </row>
    <row r="849" spans="1:18" ht="15" hidden="1" customHeight="1">
      <c r="A849" s="125"/>
      <c r="B849" s="231">
        <v>43916.091608020834</v>
      </c>
      <c r="C849" s="123" t="s">
        <v>2200</v>
      </c>
      <c r="D849" s="123" t="s">
        <v>359</v>
      </c>
      <c r="E849" s="125"/>
      <c r="F849" s="123" t="s">
        <v>2208</v>
      </c>
      <c r="G849" s="125"/>
      <c r="H849" s="125"/>
      <c r="I849" s="232" t="s">
        <v>3975</v>
      </c>
      <c r="J849" s="233">
        <v>43916</v>
      </c>
      <c r="K849" s="125"/>
      <c r="L849" s="125"/>
      <c r="M849" s="235"/>
      <c r="N849" s="125"/>
      <c r="O849" s="125"/>
      <c r="P849" s="125"/>
      <c r="Q849" s="125"/>
      <c r="R849" s="125"/>
    </row>
    <row r="850" spans="1:18" ht="15" hidden="1" customHeight="1">
      <c r="A850" s="15"/>
      <c r="B850" s="236">
        <v>43916.09739087963</v>
      </c>
      <c r="C850" s="2" t="s">
        <v>2200</v>
      </c>
      <c r="D850" s="2" t="s">
        <v>45</v>
      </c>
      <c r="E850" s="2" t="s">
        <v>43</v>
      </c>
      <c r="F850" s="2" t="s">
        <v>2208</v>
      </c>
      <c r="G850" s="2" t="s">
        <v>2199</v>
      </c>
      <c r="H850" s="2" t="s">
        <v>3977</v>
      </c>
      <c r="I850" s="2" t="s">
        <v>3978</v>
      </c>
      <c r="J850" s="237">
        <v>43916</v>
      </c>
      <c r="K850" s="2">
        <v>46</v>
      </c>
      <c r="M850" s="46"/>
    </row>
    <row r="851" spans="1:18" ht="15" hidden="1" customHeight="1">
      <c r="A851" s="15"/>
      <c r="B851" s="236">
        <v>43916.097861412039</v>
      </c>
      <c r="C851" s="2" t="s">
        <v>2200</v>
      </c>
      <c r="D851" s="2" t="s">
        <v>45</v>
      </c>
      <c r="E851" s="2" t="s">
        <v>43</v>
      </c>
      <c r="F851" s="2" t="s">
        <v>2208</v>
      </c>
      <c r="G851" s="2" t="s">
        <v>2199</v>
      </c>
      <c r="H851" s="2" t="s">
        <v>3977</v>
      </c>
      <c r="I851" s="34" t="s">
        <v>3979</v>
      </c>
      <c r="J851" s="237">
        <v>43916</v>
      </c>
      <c r="K851" s="2">
        <v>46</v>
      </c>
      <c r="M851" s="46"/>
    </row>
    <row r="852" spans="1:18" ht="15" hidden="1" customHeight="1">
      <c r="A852" s="125"/>
      <c r="B852" s="231">
        <v>43916.098414259264</v>
      </c>
      <c r="C852" s="123" t="s">
        <v>2200</v>
      </c>
      <c r="D852" s="123" t="s">
        <v>359</v>
      </c>
      <c r="E852" s="125"/>
      <c r="F852" s="123" t="s">
        <v>2208</v>
      </c>
      <c r="G852" s="123" t="s">
        <v>2199</v>
      </c>
      <c r="H852" s="123" t="s">
        <v>3432</v>
      </c>
      <c r="I852" s="123" t="s">
        <v>3982</v>
      </c>
      <c r="J852" s="233">
        <v>43915</v>
      </c>
      <c r="K852" s="123">
        <v>25</v>
      </c>
      <c r="L852" s="125"/>
      <c r="M852" s="235"/>
      <c r="N852" s="125"/>
      <c r="O852" s="125"/>
      <c r="P852" s="125"/>
      <c r="Q852" s="125"/>
      <c r="R852" s="125"/>
    </row>
    <row r="853" spans="1:18" ht="15" hidden="1" customHeight="1">
      <c r="A853" s="125"/>
      <c r="B853" s="231">
        <v>43916.099385347217</v>
      </c>
      <c r="C853" s="123" t="s">
        <v>2200</v>
      </c>
      <c r="D853" s="123" t="s">
        <v>359</v>
      </c>
      <c r="E853" s="125"/>
      <c r="F853" s="123" t="s">
        <v>2208</v>
      </c>
      <c r="G853" s="123" t="s">
        <v>2199</v>
      </c>
      <c r="H853" s="123" t="s">
        <v>3984</v>
      </c>
      <c r="I853" s="123" t="s">
        <v>3982</v>
      </c>
      <c r="J853" s="233">
        <v>43915</v>
      </c>
      <c r="K853" s="123">
        <v>29</v>
      </c>
      <c r="L853" s="125"/>
      <c r="M853" s="235"/>
      <c r="N853" s="125"/>
      <c r="O853" s="125"/>
      <c r="P853" s="125"/>
      <c r="Q853" s="125"/>
      <c r="R853" s="125"/>
    </row>
    <row r="854" spans="1:18" ht="15" hidden="1" customHeight="1">
      <c r="A854" s="125"/>
      <c r="B854" s="231">
        <v>43916.100078125004</v>
      </c>
      <c r="C854" s="123" t="s">
        <v>2200</v>
      </c>
      <c r="D854" s="123" t="s">
        <v>359</v>
      </c>
      <c r="E854" s="125"/>
      <c r="F854" s="123" t="s">
        <v>2208</v>
      </c>
      <c r="G854" s="123" t="s">
        <v>2199</v>
      </c>
      <c r="H854" s="123" t="s">
        <v>2805</v>
      </c>
      <c r="I854" s="123" t="s">
        <v>3982</v>
      </c>
      <c r="J854" s="233">
        <v>43915</v>
      </c>
      <c r="K854" s="123">
        <v>55</v>
      </c>
      <c r="L854" s="125"/>
      <c r="M854" s="235"/>
      <c r="N854" s="125"/>
      <c r="O854" s="125"/>
      <c r="P854" s="125"/>
      <c r="Q854" s="125"/>
      <c r="R854" s="125"/>
    </row>
    <row r="855" spans="1:18" ht="15" hidden="1" customHeight="1">
      <c r="A855" s="15"/>
      <c r="B855" s="236">
        <v>43916.100233287041</v>
      </c>
      <c r="C855" s="2" t="s">
        <v>2200</v>
      </c>
      <c r="D855" s="2" t="s">
        <v>45</v>
      </c>
      <c r="E855" s="2" t="s">
        <v>119</v>
      </c>
      <c r="F855" s="2" t="s">
        <v>2201</v>
      </c>
      <c r="G855" s="2" t="s">
        <v>2199</v>
      </c>
      <c r="H855" s="2" t="s">
        <v>3987</v>
      </c>
      <c r="I855" s="34" t="s">
        <v>3067</v>
      </c>
      <c r="J855" s="237">
        <v>43916</v>
      </c>
      <c r="K855" s="2">
        <v>38</v>
      </c>
      <c r="M855" s="46"/>
    </row>
    <row r="856" spans="1:18" ht="15" hidden="1" customHeight="1">
      <c r="A856" s="15"/>
      <c r="B856" s="236">
        <v>43916.101523449077</v>
      </c>
      <c r="C856" s="2" t="s">
        <v>2200</v>
      </c>
      <c r="D856" s="2" t="s">
        <v>45</v>
      </c>
      <c r="E856" s="2" t="s">
        <v>119</v>
      </c>
      <c r="F856" s="2" t="s">
        <v>2201</v>
      </c>
      <c r="G856" s="2" t="s">
        <v>2199</v>
      </c>
      <c r="H856" s="2" t="s">
        <v>3987</v>
      </c>
      <c r="I856" s="34" t="s">
        <v>3067</v>
      </c>
      <c r="J856" s="237">
        <v>43916</v>
      </c>
      <c r="K856" s="2">
        <v>38</v>
      </c>
      <c r="M856" s="46"/>
    </row>
    <row r="857" spans="1:18" ht="15" hidden="1" customHeight="1">
      <c r="A857" s="15"/>
      <c r="B857" s="236">
        <v>43916.102193692132</v>
      </c>
      <c r="C857" s="2" t="s">
        <v>2200</v>
      </c>
      <c r="D857" s="2" t="s">
        <v>45</v>
      </c>
      <c r="E857" s="2" t="s">
        <v>119</v>
      </c>
      <c r="F857" s="2" t="s">
        <v>2201</v>
      </c>
      <c r="G857" s="2" t="s">
        <v>2199</v>
      </c>
      <c r="H857" s="2" t="s">
        <v>3987</v>
      </c>
      <c r="I857" s="34" t="s">
        <v>3067</v>
      </c>
      <c r="J857" s="237">
        <v>43916</v>
      </c>
      <c r="K857" s="2">
        <v>38</v>
      </c>
      <c r="M857" s="46"/>
    </row>
    <row r="858" spans="1:18" ht="15" hidden="1" customHeight="1">
      <c r="A858" s="15"/>
      <c r="B858" s="236">
        <v>43916.106544618058</v>
      </c>
      <c r="C858" s="2" t="s">
        <v>2200</v>
      </c>
      <c r="D858" s="2" t="s">
        <v>126</v>
      </c>
      <c r="E858" s="2" t="s">
        <v>139</v>
      </c>
      <c r="F858" s="2" t="s">
        <v>2198</v>
      </c>
      <c r="G858" s="2" t="s">
        <v>2199</v>
      </c>
      <c r="H858" s="2" t="s">
        <v>3995</v>
      </c>
      <c r="I858" s="34" t="s">
        <v>1065</v>
      </c>
      <c r="J858" s="237">
        <v>43915</v>
      </c>
      <c r="K858" s="2">
        <v>25</v>
      </c>
      <c r="L858" s="2">
        <v>6</v>
      </c>
      <c r="M858" s="46"/>
    </row>
    <row r="859" spans="1:18" ht="15" hidden="1" customHeight="1">
      <c r="A859" s="15"/>
      <c r="B859" s="236">
        <v>43916.120265243051</v>
      </c>
      <c r="C859" s="2" t="s">
        <v>2197</v>
      </c>
      <c r="D859" s="2" t="s">
        <v>47</v>
      </c>
      <c r="F859" s="2" t="s">
        <v>2198</v>
      </c>
      <c r="I859" s="34" t="s">
        <v>3998</v>
      </c>
      <c r="J859" s="237">
        <v>43915</v>
      </c>
      <c r="M859" s="46"/>
    </row>
    <row r="860" spans="1:18" ht="15" hidden="1" customHeight="1">
      <c r="A860" s="125"/>
      <c r="B860" s="231">
        <v>43916.129385763888</v>
      </c>
      <c r="C860" s="123" t="s">
        <v>2200</v>
      </c>
      <c r="D860" s="123" t="s">
        <v>359</v>
      </c>
      <c r="E860" s="125"/>
      <c r="F860" s="123" t="s">
        <v>2208</v>
      </c>
      <c r="G860" s="123" t="s">
        <v>2210</v>
      </c>
      <c r="H860" s="123" t="s">
        <v>4002</v>
      </c>
      <c r="I860" s="123" t="s">
        <v>4003</v>
      </c>
      <c r="J860" s="233">
        <v>43916</v>
      </c>
      <c r="K860" s="123">
        <v>25</v>
      </c>
      <c r="L860" s="125"/>
      <c r="M860" s="235"/>
      <c r="N860" s="125"/>
      <c r="O860" s="125"/>
      <c r="P860" s="125"/>
      <c r="Q860" s="125"/>
      <c r="R860" s="125"/>
    </row>
    <row r="861" spans="1:18" ht="15" hidden="1" customHeight="1">
      <c r="A861" s="125"/>
      <c r="B861" s="231">
        <v>43916.130483263885</v>
      </c>
      <c r="C861" s="123" t="s">
        <v>2200</v>
      </c>
      <c r="D861" s="123" t="s">
        <v>117</v>
      </c>
      <c r="E861" s="123" t="s">
        <v>551</v>
      </c>
      <c r="F861" s="123" t="s">
        <v>2201</v>
      </c>
      <c r="G861" s="123" t="s">
        <v>2199</v>
      </c>
      <c r="H861" s="123" t="s">
        <v>4004</v>
      </c>
      <c r="I861" s="232" t="s">
        <v>4005</v>
      </c>
      <c r="J861" s="233">
        <v>43915</v>
      </c>
      <c r="K861" s="125"/>
      <c r="L861" s="125"/>
      <c r="M861" s="235"/>
      <c r="N861" s="125"/>
      <c r="O861" s="125"/>
      <c r="P861" s="125"/>
      <c r="Q861" s="125"/>
      <c r="R861" s="125"/>
    </row>
    <row r="862" spans="1:18" ht="15" hidden="1" customHeight="1">
      <c r="A862" s="15"/>
      <c r="B862" s="236">
        <v>43916.14255989583</v>
      </c>
      <c r="C862" s="2" t="s">
        <v>2197</v>
      </c>
      <c r="D862" s="2" t="s">
        <v>45</v>
      </c>
      <c r="E862" s="2" t="s">
        <v>43</v>
      </c>
      <c r="F862" s="2" t="s">
        <v>2271</v>
      </c>
      <c r="G862" s="2" t="s">
        <v>2199</v>
      </c>
      <c r="H862" s="2" t="s">
        <v>4011</v>
      </c>
      <c r="I862" s="34" t="s">
        <v>4012</v>
      </c>
      <c r="J862" s="237">
        <v>43915</v>
      </c>
      <c r="L862" s="2">
        <v>8</v>
      </c>
      <c r="M862" s="46"/>
    </row>
    <row r="863" spans="1:18" ht="15" hidden="1" customHeight="1">
      <c r="A863" s="15"/>
      <c r="B863" s="236">
        <v>43916.236606655089</v>
      </c>
      <c r="C863" s="2" t="s">
        <v>2197</v>
      </c>
      <c r="D863" s="2" t="s">
        <v>47</v>
      </c>
      <c r="F863" s="2" t="s">
        <v>2198</v>
      </c>
      <c r="G863" s="2" t="s">
        <v>2210</v>
      </c>
      <c r="I863" s="2" t="s">
        <v>4016</v>
      </c>
      <c r="J863" s="237">
        <v>43915</v>
      </c>
      <c r="M863" s="46"/>
    </row>
    <row r="864" spans="1:18" ht="15" hidden="1" customHeight="1">
      <c r="A864" s="15"/>
      <c r="B864" s="236">
        <v>43916.258027592594</v>
      </c>
      <c r="C864" s="2" t="s">
        <v>2197</v>
      </c>
      <c r="D864" s="2" t="s">
        <v>47</v>
      </c>
      <c r="E864" s="2" t="s">
        <v>4017</v>
      </c>
      <c r="F864" s="2" t="s">
        <v>2198</v>
      </c>
      <c r="G864" s="2" t="s">
        <v>2210</v>
      </c>
      <c r="I864" s="34" t="s">
        <v>4020</v>
      </c>
      <c r="J864" s="237">
        <v>43915</v>
      </c>
      <c r="L864" s="2">
        <v>6</v>
      </c>
      <c r="M864" s="46"/>
    </row>
    <row r="865" spans="1:18" ht="15" hidden="1" customHeight="1">
      <c r="A865" s="15"/>
      <c r="B865" s="236">
        <v>43916.266579606483</v>
      </c>
      <c r="C865" s="2" t="s">
        <v>2200</v>
      </c>
      <c r="D865" s="2" t="s">
        <v>158</v>
      </c>
      <c r="E865" s="2" t="s">
        <v>4021</v>
      </c>
      <c r="F865" s="2" t="s">
        <v>2208</v>
      </c>
      <c r="G865" s="2" t="s">
        <v>2199</v>
      </c>
      <c r="H865" s="2" t="s">
        <v>4022</v>
      </c>
      <c r="I865" s="34" t="s">
        <v>4023</v>
      </c>
      <c r="J865" s="237">
        <v>43914</v>
      </c>
      <c r="K865" s="2">
        <v>30</v>
      </c>
      <c r="M865" s="46"/>
    </row>
    <row r="866" spans="1:18" ht="15" hidden="1" customHeight="1">
      <c r="A866" s="125"/>
      <c r="B866" s="231">
        <v>43916.270281817131</v>
      </c>
      <c r="C866" s="123" t="s">
        <v>2200</v>
      </c>
      <c r="D866" s="123" t="s">
        <v>236</v>
      </c>
      <c r="E866" s="123" t="s">
        <v>3634</v>
      </c>
      <c r="F866" s="123" t="s">
        <v>2208</v>
      </c>
      <c r="G866" s="123" t="s">
        <v>2199</v>
      </c>
      <c r="H866" s="123" t="s">
        <v>4026</v>
      </c>
      <c r="I866" s="232" t="s">
        <v>4027</v>
      </c>
      <c r="J866" s="233">
        <v>43916</v>
      </c>
      <c r="K866" s="123">
        <v>22</v>
      </c>
      <c r="L866" s="125"/>
      <c r="M866" s="235"/>
      <c r="N866" s="125"/>
      <c r="O866" s="125"/>
      <c r="P866" s="125"/>
      <c r="Q866" s="125"/>
      <c r="R866" s="125"/>
    </row>
    <row r="867" spans="1:18" ht="15" hidden="1" customHeight="1">
      <c r="A867" s="125"/>
      <c r="B867" s="231">
        <v>43916.271247546298</v>
      </c>
      <c r="C867" s="123" t="s">
        <v>2200</v>
      </c>
      <c r="D867" s="123" t="s">
        <v>236</v>
      </c>
      <c r="E867" s="123" t="s">
        <v>2003</v>
      </c>
      <c r="F867" s="123" t="s">
        <v>2208</v>
      </c>
      <c r="G867" s="123" t="s">
        <v>2199</v>
      </c>
      <c r="H867" s="123" t="s">
        <v>4026</v>
      </c>
      <c r="I867" s="232" t="s">
        <v>4027</v>
      </c>
      <c r="J867" s="233">
        <v>43916</v>
      </c>
      <c r="K867" s="123">
        <v>52</v>
      </c>
      <c r="L867" s="125"/>
      <c r="M867" s="235"/>
      <c r="N867" s="125"/>
      <c r="O867" s="125"/>
      <c r="P867" s="125"/>
      <c r="Q867" s="125"/>
      <c r="R867" s="125"/>
    </row>
    <row r="868" spans="1:18" ht="15" hidden="1" customHeight="1">
      <c r="A868" s="125"/>
      <c r="B868" s="231">
        <v>43916.278321701393</v>
      </c>
      <c r="C868" s="123" t="s">
        <v>2200</v>
      </c>
      <c r="D868" s="123" t="s">
        <v>101</v>
      </c>
      <c r="E868" s="125"/>
      <c r="F868" s="123" t="s">
        <v>2208</v>
      </c>
      <c r="G868" s="123" t="s">
        <v>2199</v>
      </c>
      <c r="H868" s="123" t="s">
        <v>4035</v>
      </c>
      <c r="I868" s="232" t="s">
        <v>1986</v>
      </c>
      <c r="J868" s="233">
        <v>43915</v>
      </c>
      <c r="K868" s="123">
        <v>3</v>
      </c>
      <c r="L868" s="123">
        <v>647</v>
      </c>
      <c r="M868" s="234" t="s">
        <v>4036</v>
      </c>
      <c r="N868" s="125"/>
      <c r="O868" s="125"/>
      <c r="P868" s="125"/>
      <c r="Q868" s="125"/>
      <c r="R868" s="125"/>
    </row>
    <row r="869" spans="1:18" ht="15" hidden="1" customHeight="1">
      <c r="A869" s="15"/>
      <c r="B869" s="236">
        <v>43916.278671296299</v>
      </c>
      <c r="C869" s="2" t="s">
        <v>2197</v>
      </c>
      <c r="D869" s="2" t="s">
        <v>236</v>
      </c>
      <c r="E869" s="2" t="s">
        <v>4039</v>
      </c>
      <c r="F869" s="2" t="s">
        <v>2201</v>
      </c>
      <c r="G869" s="2" t="s">
        <v>2215</v>
      </c>
      <c r="I869" s="2" t="s">
        <v>4040</v>
      </c>
      <c r="J869" s="237">
        <v>43916</v>
      </c>
      <c r="K869" s="2">
        <v>25</v>
      </c>
      <c r="M869" s="46"/>
    </row>
    <row r="870" spans="1:18" ht="15" hidden="1" customHeight="1">
      <c r="A870" s="15"/>
      <c r="B870" s="236">
        <v>43916.279997858801</v>
      </c>
      <c r="C870" s="2" t="s">
        <v>2197</v>
      </c>
      <c r="D870" s="2" t="s">
        <v>236</v>
      </c>
      <c r="F870" s="2" t="s">
        <v>2208</v>
      </c>
      <c r="G870" s="2" t="s">
        <v>2215</v>
      </c>
      <c r="I870" s="2" t="s">
        <v>4040</v>
      </c>
      <c r="J870" s="237">
        <v>43916</v>
      </c>
      <c r="K870" s="2">
        <v>27</v>
      </c>
      <c r="M870" s="46"/>
    </row>
    <row r="871" spans="1:18" ht="15" hidden="1" customHeight="1">
      <c r="A871" s="125"/>
      <c r="B871" s="231">
        <v>43916.283432326389</v>
      </c>
      <c r="C871" s="123" t="s">
        <v>2200</v>
      </c>
      <c r="D871" s="123" t="s">
        <v>414</v>
      </c>
      <c r="E871" s="125"/>
      <c r="F871" s="123" t="s">
        <v>2208</v>
      </c>
      <c r="G871" s="123" t="s">
        <v>2199</v>
      </c>
      <c r="H871" s="123" t="s">
        <v>4041</v>
      </c>
      <c r="I871" s="232" t="s">
        <v>1890</v>
      </c>
      <c r="J871" s="233">
        <v>43915</v>
      </c>
      <c r="K871" s="123">
        <v>50</v>
      </c>
      <c r="L871" s="123">
        <v>587</v>
      </c>
      <c r="M871" s="234" t="s">
        <v>4045</v>
      </c>
      <c r="N871" s="125"/>
      <c r="O871" s="125"/>
      <c r="P871" s="125"/>
      <c r="Q871" s="125"/>
      <c r="R871" s="125"/>
    </row>
    <row r="872" spans="1:18" ht="15" hidden="1" customHeight="1">
      <c r="A872" s="125"/>
      <c r="B872" s="231">
        <v>43916.30794543981</v>
      </c>
      <c r="C872" s="123" t="s">
        <v>9</v>
      </c>
      <c r="D872" s="123" t="s">
        <v>182</v>
      </c>
      <c r="E872" s="123" t="s">
        <v>1078</v>
      </c>
      <c r="F872" s="123" t="s">
        <v>2201</v>
      </c>
      <c r="G872" s="123" t="s">
        <v>2199</v>
      </c>
      <c r="H872" s="123" t="s">
        <v>918</v>
      </c>
      <c r="I872" s="232" t="s">
        <v>4046</v>
      </c>
      <c r="J872" s="233">
        <v>43916</v>
      </c>
      <c r="K872" s="123">
        <v>85</v>
      </c>
      <c r="L872" s="125"/>
      <c r="M872" s="235"/>
      <c r="N872" s="125"/>
      <c r="O872" s="125"/>
      <c r="P872" s="125"/>
      <c r="Q872" s="125"/>
      <c r="R872" s="125"/>
    </row>
    <row r="873" spans="1:18" ht="15" hidden="1" customHeight="1">
      <c r="A873" s="15"/>
      <c r="B873" s="236">
        <v>43916.308835266202</v>
      </c>
      <c r="C873" s="2" t="s">
        <v>2200</v>
      </c>
      <c r="D873" s="2" t="s">
        <v>101</v>
      </c>
      <c r="F873" s="2" t="s">
        <v>2198</v>
      </c>
      <c r="G873" s="2" t="s">
        <v>2199</v>
      </c>
      <c r="I873" s="2" t="s">
        <v>4049</v>
      </c>
      <c r="J873" s="237">
        <v>43915</v>
      </c>
      <c r="M873" s="46"/>
    </row>
    <row r="874" spans="1:18" ht="15" hidden="1" customHeight="1">
      <c r="A874" s="125"/>
      <c r="B874" s="231">
        <v>43916.309081979169</v>
      </c>
      <c r="C874" s="123" t="s">
        <v>2200</v>
      </c>
      <c r="D874" s="123" t="s">
        <v>262</v>
      </c>
      <c r="E874" s="125"/>
      <c r="F874" s="123" t="s">
        <v>2208</v>
      </c>
      <c r="G874" s="123" t="s">
        <v>2199</v>
      </c>
      <c r="H874" s="125"/>
      <c r="I874" s="232" t="s">
        <v>4051</v>
      </c>
      <c r="J874" s="233">
        <v>43916</v>
      </c>
      <c r="K874" s="123">
        <v>66</v>
      </c>
      <c r="L874" s="125"/>
      <c r="M874" s="235"/>
      <c r="N874" s="125"/>
      <c r="O874" s="125"/>
      <c r="P874" s="125"/>
      <c r="Q874" s="125"/>
      <c r="R874" s="125"/>
    </row>
    <row r="875" spans="1:18" ht="15" hidden="1" customHeight="1">
      <c r="A875" s="125"/>
      <c r="B875" s="231">
        <v>43916.30978625</v>
      </c>
      <c r="C875" s="123" t="s">
        <v>2200</v>
      </c>
      <c r="D875" s="123" t="s">
        <v>359</v>
      </c>
      <c r="E875" s="123" t="s">
        <v>359</v>
      </c>
      <c r="F875" s="123" t="s">
        <v>2208</v>
      </c>
      <c r="G875" s="123" t="s">
        <v>2215</v>
      </c>
      <c r="H875" s="123" t="s">
        <v>4055</v>
      </c>
      <c r="I875" s="232" t="s">
        <v>4056</v>
      </c>
      <c r="J875" s="233">
        <v>43916</v>
      </c>
      <c r="K875" s="123">
        <v>25</v>
      </c>
      <c r="L875" s="125"/>
      <c r="M875" s="234" t="s">
        <v>4059</v>
      </c>
      <c r="N875" s="125"/>
      <c r="O875" s="125"/>
      <c r="P875" s="125"/>
      <c r="Q875" s="125"/>
      <c r="R875" s="125"/>
    </row>
    <row r="876" spans="1:18" ht="15" hidden="1" customHeight="1">
      <c r="A876" s="15"/>
      <c r="B876" s="236">
        <v>43916.314837731479</v>
      </c>
      <c r="C876" s="2" t="s">
        <v>2200</v>
      </c>
      <c r="D876" s="2" t="s">
        <v>224</v>
      </c>
      <c r="E876" s="2" t="s">
        <v>226</v>
      </c>
      <c r="F876" s="2" t="s">
        <v>2198</v>
      </c>
      <c r="G876" s="2" t="s">
        <v>2199</v>
      </c>
      <c r="H876" s="2" t="s">
        <v>4060</v>
      </c>
      <c r="I876" s="2" t="s">
        <v>4061</v>
      </c>
      <c r="J876" s="237">
        <v>43916</v>
      </c>
      <c r="M876" s="46"/>
    </row>
    <row r="877" spans="1:18" ht="15" hidden="1" customHeight="1">
      <c r="A877" s="125"/>
      <c r="B877" s="231">
        <v>43916.316740451388</v>
      </c>
      <c r="C877" s="123" t="s">
        <v>2200</v>
      </c>
      <c r="D877" s="123" t="s">
        <v>262</v>
      </c>
      <c r="E877" s="123" t="s">
        <v>493</v>
      </c>
      <c r="F877" s="123" t="s">
        <v>2208</v>
      </c>
      <c r="G877" s="123" t="s">
        <v>2199</v>
      </c>
      <c r="H877" s="123" t="s">
        <v>2379</v>
      </c>
      <c r="I877" s="232" t="s">
        <v>4062</v>
      </c>
      <c r="J877" s="233">
        <v>43916</v>
      </c>
      <c r="K877" s="123">
        <v>66</v>
      </c>
      <c r="L877" s="125"/>
      <c r="M877" s="235"/>
      <c r="N877" s="125"/>
      <c r="O877" s="125"/>
      <c r="P877" s="125"/>
      <c r="Q877" s="125"/>
      <c r="R877" s="125"/>
    </row>
    <row r="878" spans="1:18" ht="15" hidden="1" customHeight="1">
      <c r="A878" s="125"/>
      <c r="B878" s="231">
        <v>43916.324087060188</v>
      </c>
      <c r="C878" s="123" t="s">
        <v>2200</v>
      </c>
      <c r="D878" s="123" t="s">
        <v>359</v>
      </c>
      <c r="E878" s="123" t="s">
        <v>3889</v>
      </c>
      <c r="F878" s="123" t="s">
        <v>2208</v>
      </c>
      <c r="G878" s="123" t="s">
        <v>2210</v>
      </c>
      <c r="H878" s="125"/>
      <c r="I878" s="232" t="s">
        <v>4064</v>
      </c>
      <c r="J878" s="233">
        <v>43915</v>
      </c>
      <c r="K878" s="123">
        <v>30</v>
      </c>
      <c r="L878" s="125"/>
      <c r="M878" s="235"/>
      <c r="N878" s="125"/>
      <c r="O878" s="125"/>
      <c r="P878" s="125"/>
      <c r="Q878" s="125"/>
      <c r="R878" s="125"/>
    </row>
    <row r="879" spans="1:18" ht="15" hidden="1" customHeight="1">
      <c r="A879" s="125"/>
      <c r="B879" s="231">
        <v>43916.327868449072</v>
      </c>
      <c r="C879" s="123" t="s">
        <v>2200</v>
      </c>
      <c r="D879" s="123" t="s">
        <v>359</v>
      </c>
      <c r="E879" s="125"/>
      <c r="F879" s="123" t="s">
        <v>2208</v>
      </c>
      <c r="G879" s="123" t="s">
        <v>2199</v>
      </c>
      <c r="H879" s="123" t="s">
        <v>2805</v>
      </c>
      <c r="I879" s="232" t="s">
        <v>4067</v>
      </c>
      <c r="J879" s="233">
        <v>43916</v>
      </c>
      <c r="K879" s="123">
        <v>55</v>
      </c>
      <c r="L879" s="125"/>
      <c r="M879" s="235"/>
      <c r="N879" s="125"/>
      <c r="O879" s="125"/>
      <c r="P879" s="125"/>
      <c r="Q879" s="125"/>
      <c r="R879" s="125"/>
    </row>
    <row r="880" spans="1:18" ht="15" hidden="1" customHeight="1">
      <c r="A880" s="125"/>
      <c r="B880" s="231">
        <v>43916.330390567135</v>
      </c>
      <c r="C880" s="123" t="s">
        <v>2200</v>
      </c>
      <c r="D880" s="123" t="s">
        <v>359</v>
      </c>
      <c r="E880" s="125"/>
      <c r="F880" s="123" t="s">
        <v>2208</v>
      </c>
      <c r="G880" s="123" t="s">
        <v>2199</v>
      </c>
      <c r="H880" s="123" t="s">
        <v>3432</v>
      </c>
      <c r="I880" s="232" t="s">
        <v>4067</v>
      </c>
      <c r="J880" s="233">
        <v>43916</v>
      </c>
      <c r="K880" s="123">
        <v>25</v>
      </c>
      <c r="L880" s="125"/>
      <c r="M880" s="235"/>
      <c r="N880" s="125"/>
      <c r="O880" s="125"/>
      <c r="P880" s="125"/>
      <c r="Q880" s="125"/>
      <c r="R880" s="125"/>
    </row>
    <row r="881" spans="1:18" ht="15" hidden="1" customHeight="1">
      <c r="A881" s="15"/>
      <c r="B881" s="236">
        <v>43916.330893819446</v>
      </c>
      <c r="C881" s="2" t="s">
        <v>2200</v>
      </c>
      <c r="D881" s="2" t="s">
        <v>268</v>
      </c>
      <c r="E881" s="2" t="s">
        <v>658</v>
      </c>
      <c r="F881" s="2" t="s">
        <v>2271</v>
      </c>
      <c r="G881" s="2" t="s">
        <v>2199</v>
      </c>
      <c r="I881" s="2" t="s">
        <v>4074</v>
      </c>
      <c r="J881" s="237">
        <v>43916</v>
      </c>
      <c r="M881" s="46"/>
    </row>
    <row r="882" spans="1:18" ht="15" hidden="1" customHeight="1">
      <c r="A882" s="125"/>
      <c r="B882" s="231">
        <v>43916.331408217593</v>
      </c>
      <c r="C882" s="123" t="s">
        <v>2200</v>
      </c>
      <c r="D882" s="123" t="s">
        <v>359</v>
      </c>
      <c r="E882" s="125"/>
      <c r="F882" s="123" t="s">
        <v>2208</v>
      </c>
      <c r="G882" s="123" t="s">
        <v>2199</v>
      </c>
      <c r="H882" s="123" t="s">
        <v>3984</v>
      </c>
      <c r="I882" s="232" t="s">
        <v>4067</v>
      </c>
      <c r="J882" s="233">
        <v>43916</v>
      </c>
      <c r="K882" s="123">
        <v>29</v>
      </c>
      <c r="L882" s="125"/>
      <c r="M882" s="235"/>
      <c r="N882" s="125"/>
      <c r="O882" s="125"/>
      <c r="P882" s="125"/>
      <c r="Q882" s="125"/>
      <c r="R882" s="125"/>
    </row>
    <row r="883" spans="1:18" ht="15" hidden="1" customHeight="1">
      <c r="A883" s="15"/>
      <c r="B883" s="236">
        <v>43916.334534479167</v>
      </c>
      <c r="C883" s="2" t="s">
        <v>2200</v>
      </c>
      <c r="D883" s="2" t="s">
        <v>262</v>
      </c>
      <c r="E883" s="2" t="s">
        <v>2010</v>
      </c>
      <c r="F883" s="2" t="s">
        <v>2208</v>
      </c>
      <c r="G883" s="2" t="s">
        <v>2199</v>
      </c>
      <c r="H883" s="2" t="s">
        <v>429</v>
      </c>
      <c r="I883" s="34" t="s">
        <v>4076</v>
      </c>
      <c r="J883" s="237">
        <v>43916</v>
      </c>
      <c r="K883" s="2">
        <v>66</v>
      </c>
      <c r="L883" s="2">
        <v>664</v>
      </c>
      <c r="M883" s="46"/>
    </row>
    <row r="884" spans="1:18" ht="15" hidden="1" customHeight="1">
      <c r="A884" s="15"/>
      <c r="B884" s="236">
        <v>43916.344035682865</v>
      </c>
      <c r="C884" s="2" t="s">
        <v>2200</v>
      </c>
      <c r="D884" s="2" t="s">
        <v>262</v>
      </c>
      <c r="F884" s="2" t="s">
        <v>2208</v>
      </c>
      <c r="G884" s="2" t="s">
        <v>2210</v>
      </c>
      <c r="I884" s="34" t="s">
        <v>4079</v>
      </c>
      <c r="J884" s="237">
        <v>43916</v>
      </c>
      <c r="K884" s="2">
        <v>66</v>
      </c>
      <c r="M884" s="46"/>
    </row>
    <row r="885" spans="1:18" ht="15" hidden="1" customHeight="1">
      <c r="A885" s="15"/>
      <c r="B885" s="236">
        <v>43916.345356400459</v>
      </c>
      <c r="C885" s="2" t="s">
        <v>2200</v>
      </c>
      <c r="D885" s="2" t="s">
        <v>262</v>
      </c>
      <c r="E885" s="2" t="s">
        <v>493</v>
      </c>
      <c r="F885" s="2" t="s">
        <v>2208</v>
      </c>
      <c r="G885" s="2" t="s">
        <v>2199</v>
      </c>
      <c r="I885" s="34" t="s">
        <v>4062</v>
      </c>
      <c r="J885" s="237">
        <v>43916</v>
      </c>
      <c r="K885" s="2">
        <v>66</v>
      </c>
      <c r="M885" s="46"/>
    </row>
    <row r="886" spans="1:18" ht="15" hidden="1" customHeight="1">
      <c r="A886" s="15"/>
      <c r="B886" s="236">
        <v>43916.349400358798</v>
      </c>
      <c r="C886" s="2" t="s">
        <v>9</v>
      </c>
      <c r="D886" s="2" t="s">
        <v>45</v>
      </c>
      <c r="E886" s="2" t="s">
        <v>43</v>
      </c>
      <c r="F886" s="2" t="s">
        <v>2208</v>
      </c>
      <c r="G886" s="2" t="s">
        <v>2199</v>
      </c>
      <c r="H886" s="2" t="s">
        <v>4082</v>
      </c>
      <c r="I886" s="34" t="s">
        <v>1065</v>
      </c>
      <c r="J886" s="237">
        <v>43915</v>
      </c>
      <c r="K886" s="2">
        <v>67</v>
      </c>
      <c r="M886" s="46"/>
    </row>
    <row r="887" spans="1:18" ht="15" hidden="1" customHeight="1">
      <c r="A887" s="15"/>
      <c r="B887" s="236">
        <v>43916.35149011574</v>
      </c>
      <c r="C887" s="2" t="s">
        <v>2200</v>
      </c>
      <c r="D887" s="2" t="s">
        <v>182</v>
      </c>
      <c r="E887" s="2" t="s">
        <v>600</v>
      </c>
      <c r="F887" s="2" t="s">
        <v>2208</v>
      </c>
      <c r="G887" s="2" t="s">
        <v>2199</v>
      </c>
      <c r="H887" s="2" t="s">
        <v>4087</v>
      </c>
      <c r="I887" s="2" t="s">
        <v>4089</v>
      </c>
      <c r="J887" s="237">
        <v>43915</v>
      </c>
      <c r="K887" s="2">
        <v>55</v>
      </c>
      <c r="M887" s="46"/>
    </row>
    <row r="888" spans="1:18" ht="15" hidden="1" customHeight="1">
      <c r="A888" s="15"/>
      <c r="B888" s="236">
        <v>43916.356651851849</v>
      </c>
      <c r="C888" s="2" t="s">
        <v>2200</v>
      </c>
      <c r="D888" s="2" t="s">
        <v>354</v>
      </c>
      <c r="E888" s="2" t="s">
        <v>4091</v>
      </c>
      <c r="F888" s="2" t="s">
        <v>2271</v>
      </c>
      <c r="G888" s="2" t="s">
        <v>2199</v>
      </c>
      <c r="H888" s="2" t="s">
        <v>4092</v>
      </c>
      <c r="I888" s="34" t="s">
        <v>4093</v>
      </c>
      <c r="J888" s="237">
        <v>43915</v>
      </c>
      <c r="L888" s="2">
        <v>5</v>
      </c>
      <c r="M888" s="31" t="s">
        <v>4095</v>
      </c>
    </row>
    <row r="889" spans="1:18" ht="15" hidden="1" customHeight="1">
      <c r="A889" s="15"/>
      <c r="B889" s="236">
        <v>43916.360799675924</v>
      </c>
      <c r="C889" s="2" t="s">
        <v>2200</v>
      </c>
      <c r="D889" s="2" t="s">
        <v>224</v>
      </c>
      <c r="E889" s="2" t="s">
        <v>223</v>
      </c>
      <c r="F889" s="2" t="s">
        <v>2198</v>
      </c>
      <c r="G889" s="2" t="s">
        <v>2210</v>
      </c>
      <c r="I889" s="34" t="s">
        <v>4096</v>
      </c>
      <c r="J889" s="237">
        <v>43916</v>
      </c>
      <c r="M889" s="31" t="s">
        <v>4099</v>
      </c>
    </row>
    <row r="890" spans="1:18" ht="15" hidden="1" customHeight="1">
      <c r="A890" s="15"/>
      <c r="B890" s="236">
        <v>43916.360863912036</v>
      </c>
      <c r="C890" s="2" t="s">
        <v>2200</v>
      </c>
      <c r="D890" s="2" t="s">
        <v>224</v>
      </c>
      <c r="E890" s="2" t="s">
        <v>223</v>
      </c>
      <c r="F890" s="2" t="s">
        <v>2198</v>
      </c>
      <c r="G890" s="2" t="s">
        <v>2210</v>
      </c>
      <c r="I890" s="34" t="s">
        <v>4096</v>
      </c>
      <c r="J890" s="237">
        <v>43916</v>
      </c>
      <c r="M890" s="31" t="s">
        <v>4099</v>
      </c>
    </row>
    <row r="891" spans="1:18" ht="15" hidden="1" customHeight="1">
      <c r="A891" s="15"/>
      <c r="B891" s="236">
        <v>43916.361775081023</v>
      </c>
      <c r="C891" s="2" t="s">
        <v>9</v>
      </c>
      <c r="D891" s="2" t="s">
        <v>224</v>
      </c>
      <c r="E891" s="2" t="s">
        <v>226</v>
      </c>
      <c r="F891" s="2" t="s">
        <v>2201</v>
      </c>
      <c r="G891" s="2" t="s">
        <v>2199</v>
      </c>
      <c r="I891" s="2" t="s">
        <v>4101</v>
      </c>
      <c r="J891" s="237">
        <v>43916</v>
      </c>
      <c r="K891" s="2">
        <v>60</v>
      </c>
      <c r="L891" s="2">
        <v>1</v>
      </c>
      <c r="M891" s="46"/>
    </row>
    <row r="892" spans="1:18" ht="15" hidden="1" customHeight="1">
      <c r="A892" s="15"/>
      <c r="B892" s="236">
        <v>43916.362887858792</v>
      </c>
      <c r="C892" s="2" t="s">
        <v>2200</v>
      </c>
      <c r="D892" s="2" t="s">
        <v>224</v>
      </c>
      <c r="F892" s="2" t="s">
        <v>2198</v>
      </c>
      <c r="I892" s="34" t="s">
        <v>4104</v>
      </c>
      <c r="J892" s="237">
        <v>43916</v>
      </c>
      <c r="M892" s="31" t="s">
        <v>4105</v>
      </c>
    </row>
    <row r="893" spans="1:18" ht="15" hidden="1" customHeight="1">
      <c r="A893" s="15"/>
      <c r="B893" s="236">
        <v>43916.36462601852</v>
      </c>
      <c r="C893" s="2" t="s">
        <v>2197</v>
      </c>
      <c r="D893" s="2" t="s">
        <v>158</v>
      </c>
      <c r="F893" s="2" t="s">
        <v>2198</v>
      </c>
      <c r="G893" s="2" t="s">
        <v>2199</v>
      </c>
      <c r="I893" s="2" t="s">
        <v>3359</v>
      </c>
      <c r="J893" s="237">
        <v>43915</v>
      </c>
      <c r="M893" s="31" t="s">
        <v>4106</v>
      </c>
    </row>
    <row r="894" spans="1:18" ht="15" hidden="1" customHeight="1">
      <c r="A894" s="15"/>
      <c r="B894" s="236">
        <v>43916.364662604166</v>
      </c>
      <c r="C894" s="2" t="s">
        <v>2200</v>
      </c>
      <c r="D894" s="2" t="s">
        <v>262</v>
      </c>
      <c r="E894" s="2" t="s">
        <v>2010</v>
      </c>
      <c r="F894" s="2" t="s">
        <v>2208</v>
      </c>
      <c r="G894" s="2" t="s">
        <v>2199</v>
      </c>
      <c r="I894" s="34" t="s">
        <v>4076</v>
      </c>
      <c r="J894" s="237">
        <v>43916</v>
      </c>
      <c r="K894" s="2">
        <v>66</v>
      </c>
      <c r="M894" s="46"/>
    </row>
    <row r="895" spans="1:18" ht="15" hidden="1" customHeight="1">
      <c r="A895" s="15"/>
      <c r="B895" s="236">
        <v>43916.367030138892</v>
      </c>
      <c r="C895" s="2" t="s">
        <v>2200</v>
      </c>
      <c r="D895" s="2" t="s">
        <v>182</v>
      </c>
      <c r="E895" s="2" t="s">
        <v>182</v>
      </c>
      <c r="F895" s="2" t="s">
        <v>2198</v>
      </c>
      <c r="G895" s="2" t="s">
        <v>2210</v>
      </c>
      <c r="H895" s="2" t="s">
        <v>4108</v>
      </c>
      <c r="I895" s="34" t="s">
        <v>3076</v>
      </c>
      <c r="J895" s="237">
        <v>43916</v>
      </c>
      <c r="M895" s="31" t="s">
        <v>4110</v>
      </c>
    </row>
    <row r="896" spans="1:18" ht="15" hidden="1" customHeight="1">
      <c r="A896" s="15"/>
      <c r="B896" s="236">
        <v>43916.368314085645</v>
      </c>
      <c r="C896" s="2" t="s">
        <v>2197</v>
      </c>
      <c r="D896" s="2" t="s">
        <v>47</v>
      </c>
      <c r="F896" s="2" t="s">
        <v>2198</v>
      </c>
      <c r="G896" s="2" t="s">
        <v>2210</v>
      </c>
      <c r="H896" s="2" t="s">
        <v>4111</v>
      </c>
      <c r="I896" s="34" t="s">
        <v>4112</v>
      </c>
      <c r="J896" s="237">
        <v>43915</v>
      </c>
      <c r="M896" s="31" t="s">
        <v>4114</v>
      </c>
    </row>
    <row r="897" spans="1:13" ht="15" hidden="1" customHeight="1">
      <c r="A897" s="15"/>
      <c r="B897" s="236">
        <v>43916.369680752316</v>
      </c>
      <c r="C897" s="2" t="s">
        <v>2200</v>
      </c>
      <c r="D897" s="2" t="s">
        <v>182</v>
      </c>
      <c r="E897" s="2" t="s">
        <v>1078</v>
      </c>
      <c r="F897" s="2" t="s">
        <v>2208</v>
      </c>
      <c r="G897" s="2" t="s">
        <v>2199</v>
      </c>
      <c r="H897" s="2" t="s">
        <v>4115</v>
      </c>
      <c r="I897" s="2" t="s">
        <v>4116</v>
      </c>
      <c r="J897" s="237">
        <v>43915</v>
      </c>
      <c r="M897" s="31" t="s">
        <v>4117</v>
      </c>
    </row>
    <row r="898" spans="1:13" ht="15" hidden="1" customHeight="1">
      <c r="A898" s="15"/>
      <c r="B898" s="236">
        <v>43916.37025792824</v>
      </c>
      <c r="C898" s="2" t="s">
        <v>2200</v>
      </c>
      <c r="D898" s="2" t="s">
        <v>236</v>
      </c>
      <c r="E898" s="2" t="s">
        <v>725</v>
      </c>
      <c r="F898" s="2" t="s">
        <v>2198</v>
      </c>
      <c r="G898" s="2" t="s">
        <v>2199</v>
      </c>
      <c r="H898" s="2" t="s">
        <v>3935</v>
      </c>
      <c r="I898" s="34" t="s">
        <v>4118</v>
      </c>
      <c r="J898" s="237">
        <v>43915</v>
      </c>
      <c r="K898" s="2">
        <v>22</v>
      </c>
      <c r="M898" s="31" t="s">
        <v>4121</v>
      </c>
    </row>
    <row r="899" spans="1:13" ht="15" hidden="1" customHeight="1">
      <c r="A899" s="15"/>
      <c r="B899" s="236">
        <v>43916.373452766202</v>
      </c>
      <c r="C899" s="2" t="s">
        <v>2200</v>
      </c>
      <c r="D899" s="2" t="s">
        <v>224</v>
      </c>
      <c r="E899" s="2" t="s">
        <v>223</v>
      </c>
      <c r="F899" s="2" t="s">
        <v>2198</v>
      </c>
      <c r="G899" s="2" t="s">
        <v>2210</v>
      </c>
      <c r="I899" s="34" t="s">
        <v>4104</v>
      </c>
      <c r="J899" s="237">
        <v>43916</v>
      </c>
      <c r="M899" s="46"/>
    </row>
    <row r="900" spans="1:13" ht="15" hidden="1" customHeight="1">
      <c r="A900" s="15"/>
      <c r="B900" s="236">
        <v>43916.37398300926</v>
      </c>
      <c r="C900" s="2" t="s">
        <v>2200</v>
      </c>
      <c r="D900" s="2" t="s">
        <v>224</v>
      </c>
      <c r="E900" s="2" t="s">
        <v>223</v>
      </c>
      <c r="F900" s="2" t="s">
        <v>2198</v>
      </c>
      <c r="G900" s="2" t="s">
        <v>2210</v>
      </c>
      <c r="I900" s="34" t="s">
        <v>4104</v>
      </c>
      <c r="J900" s="237">
        <v>43916</v>
      </c>
      <c r="L900" s="2">
        <v>5</v>
      </c>
      <c r="M900" s="46"/>
    </row>
    <row r="901" spans="1:13" ht="15" hidden="1" customHeight="1">
      <c r="A901" s="15"/>
      <c r="B901" s="236">
        <v>43916.377109988425</v>
      </c>
      <c r="C901" s="2" t="s">
        <v>2200</v>
      </c>
      <c r="D901" s="2" t="s">
        <v>224</v>
      </c>
      <c r="E901" s="2" t="s">
        <v>223</v>
      </c>
      <c r="F901" s="2" t="s">
        <v>2198</v>
      </c>
      <c r="G901" s="2" t="s">
        <v>2199</v>
      </c>
      <c r="I901" s="34" t="s">
        <v>4124</v>
      </c>
      <c r="J901" s="237">
        <v>43916</v>
      </c>
      <c r="M901" s="46"/>
    </row>
    <row r="902" spans="1:13" ht="15" hidden="1" customHeight="1">
      <c r="A902" s="15"/>
      <c r="B902" s="236">
        <v>43916.378215868055</v>
      </c>
      <c r="C902" s="2" t="s">
        <v>2197</v>
      </c>
      <c r="D902" s="2" t="s">
        <v>45</v>
      </c>
      <c r="E902" s="2" t="s">
        <v>119</v>
      </c>
      <c r="F902" s="2" t="s">
        <v>2208</v>
      </c>
      <c r="G902" s="2" t="s">
        <v>2199</v>
      </c>
      <c r="I902" s="34" t="s">
        <v>4127</v>
      </c>
      <c r="J902" s="237">
        <v>43915</v>
      </c>
      <c r="K902" s="2">
        <v>51</v>
      </c>
      <c r="M902" s="46"/>
    </row>
    <row r="903" spans="1:13" ht="15" hidden="1" customHeight="1">
      <c r="A903" s="15"/>
      <c r="B903" s="236">
        <v>43916.378647986116</v>
      </c>
      <c r="C903" s="2" t="s">
        <v>2197</v>
      </c>
      <c r="D903" s="2" t="s">
        <v>45</v>
      </c>
      <c r="E903" s="2" t="s">
        <v>119</v>
      </c>
      <c r="F903" s="2" t="s">
        <v>2201</v>
      </c>
      <c r="G903" s="2" t="s">
        <v>2199</v>
      </c>
      <c r="I903" s="34" t="s">
        <v>4127</v>
      </c>
      <c r="J903" s="237">
        <v>43915</v>
      </c>
      <c r="K903" s="2">
        <v>43</v>
      </c>
      <c r="M903" s="46"/>
    </row>
    <row r="904" spans="1:13" ht="15" hidden="1" customHeight="1">
      <c r="A904" s="15"/>
      <c r="B904" s="236">
        <v>43916.379604976857</v>
      </c>
      <c r="C904" s="2" t="s">
        <v>2200</v>
      </c>
      <c r="D904" s="2" t="s">
        <v>224</v>
      </c>
      <c r="E904" s="2" t="s">
        <v>223</v>
      </c>
      <c r="F904" s="2" t="s">
        <v>3879</v>
      </c>
      <c r="G904" s="2" t="s">
        <v>2199</v>
      </c>
      <c r="I904" s="34" t="s">
        <v>4132</v>
      </c>
      <c r="J904" s="237">
        <v>43916</v>
      </c>
      <c r="M904" s="46"/>
    </row>
    <row r="905" spans="1:13" ht="15" hidden="1" customHeight="1">
      <c r="A905" s="15"/>
      <c r="B905" s="236">
        <v>43916.380990081016</v>
      </c>
      <c r="C905" s="2" t="s">
        <v>2200</v>
      </c>
      <c r="D905" s="2" t="s">
        <v>268</v>
      </c>
      <c r="E905" s="2" t="s">
        <v>658</v>
      </c>
      <c r="F905" s="2" t="s">
        <v>2271</v>
      </c>
      <c r="G905" s="2" t="s">
        <v>2199</v>
      </c>
      <c r="H905" s="2" t="s">
        <v>4134</v>
      </c>
      <c r="I905" s="34" t="s">
        <v>4135</v>
      </c>
      <c r="J905" s="237">
        <v>43916</v>
      </c>
      <c r="M905" s="46"/>
    </row>
    <row r="906" spans="1:13" ht="15" hidden="1" customHeight="1">
      <c r="A906" s="15"/>
      <c r="B906" s="236">
        <v>43916.383049247685</v>
      </c>
      <c r="C906" s="2" t="s">
        <v>2200</v>
      </c>
      <c r="D906" s="2" t="s">
        <v>224</v>
      </c>
      <c r="F906" s="2" t="s">
        <v>4137</v>
      </c>
      <c r="G906" s="2" t="s">
        <v>2199</v>
      </c>
      <c r="I906" s="34" t="s">
        <v>4138</v>
      </c>
      <c r="J906" s="237">
        <v>43916</v>
      </c>
      <c r="M906" s="31" t="s">
        <v>4141</v>
      </c>
    </row>
    <row r="907" spans="1:13" ht="15" hidden="1" customHeight="1">
      <c r="A907" s="15"/>
      <c r="B907" s="236">
        <v>43916.383469618057</v>
      </c>
      <c r="C907" s="2" t="s">
        <v>9</v>
      </c>
      <c r="D907" s="2" t="s">
        <v>207</v>
      </c>
      <c r="E907" s="2" t="s">
        <v>853</v>
      </c>
      <c r="F907" s="2" t="s">
        <v>2208</v>
      </c>
      <c r="G907" s="2" t="s">
        <v>2199</v>
      </c>
      <c r="I907" s="34" t="s">
        <v>4143</v>
      </c>
      <c r="J907" s="237">
        <v>43916</v>
      </c>
      <c r="K907" s="2">
        <v>65</v>
      </c>
      <c r="M907" s="46"/>
    </row>
    <row r="908" spans="1:13" ht="15" hidden="1" customHeight="1">
      <c r="A908" s="15"/>
      <c r="B908" s="236">
        <v>43916.387018923611</v>
      </c>
      <c r="C908" s="2" t="s">
        <v>9</v>
      </c>
      <c r="D908" s="2" t="s">
        <v>207</v>
      </c>
      <c r="E908" s="2" t="s">
        <v>853</v>
      </c>
      <c r="F908" s="2" t="s">
        <v>2208</v>
      </c>
      <c r="G908" s="2" t="s">
        <v>2199</v>
      </c>
      <c r="H908" s="2" t="s">
        <v>4147</v>
      </c>
      <c r="I908" s="34" t="s">
        <v>4148</v>
      </c>
      <c r="J908" s="237">
        <v>43916</v>
      </c>
      <c r="K908" s="2">
        <v>65</v>
      </c>
      <c r="M908" s="46"/>
    </row>
    <row r="909" spans="1:13" ht="15" hidden="1" customHeight="1">
      <c r="A909" s="15"/>
      <c r="B909" s="236">
        <v>43916.387904097224</v>
      </c>
      <c r="C909" s="2" t="s">
        <v>2200</v>
      </c>
      <c r="D909" s="2" t="s">
        <v>224</v>
      </c>
      <c r="E909" s="2" t="s">
        <v>223</v>
      </c>
      <c r="F909" s="2" t="s">
        <v>2198</v>
      </c>
      <c r="G909" s="2" t="s">
        <v>2199</v>
      </c>
      <c r="I909" s="34" t="s">
        <v>4150</v>
      </c>
      <c r="J909" s="237">
        <v>43916</v>
      </c>
      <c r="M909" s="31" t="s">
        <v>4152</v>
      </c>
    </row>
    <row r="910" spans="1:13" ht="15" hidden="1" customHeight="1">
      <c r="A910" s="15"/>
      <c r="B910" s="236">
        <v>43916.388976516202</v>
      </c>
      <c r="C910" s="2" t="s">
        <v>2200</v>
      </c>
      <c r="D910" s="2" t="s">
        <v>224</v>
      </c>
      <c r="E910" s="2" t="s">
        <v>4155</v>
      </c>
      <c r="F910" s="2" t="s">
        <v>2198</v>
      </c>
      <c r="G910" s="2" t="s">
        <v>2199</v>
      </c>
      <c r="H910" s="2" t="s">
        <v>4156</v>
      </c>
      <c r="I910" s="34" t="s">
        <v>4104</v>
      </c>
      <c r="J910" s="237">
        <v>43916</v>
      </c>
      <c r="M910" s="46"/>
    </row>
    <row r="911" spans="1:13" ht="15" hidden="1" customHeight="1">
      <c r="A911" s="15"/>
      <c r="B911" s="236">
        <v>43916.38992869213</v>
      </c>
      <c r="C911" s="2" t="s">
        <v>9</v>
      </c>
      <c r="D911" s="2" t="s">
        <v>207</v>
      </c>
      <c r="E911" s="2" t="s">
        <v>853</v>
      </c>
      <c r="F911" s="2" t="s">
        <v>2208</v>
      </c>
      <c r="G911" s="2" t="s">
        <v>2199</v>
      </c>
      <c r="I911" s="34" t="s">
        <v>4157</v>
      </c>
      <c r="J911" s="237">
        <v>43916</v>
      </c>
      <c r="K911" s="2">
        <v>65</v>
      </c>
      <c r="M911" s="46"/>
    </row>
    <row r="912" spans="1:13" ht="15" hidden="1" customHeight="1">
      <c r="A912" s="15"/>
      <c r="B912" s="236">
        <v>43916.390957395837</v>
      </c>
      <c r="C912" s="2" t="s">
        <v>2200</v>
      </c>
      <c r="D912" s="2" t="s">
        <v>354</v>
      </c>
      <c r="E912" s="2" t="s">
        <v>947</v>
      </c>
      <c r="F912" s="2" t="s">
        <v>2198</v>
      </c>
      <c r="G912" s="2" t="s">
        <v>2199</v>
      </c>
      <c r="I912" s="34" t="s">
        <v>4160</v>
      </c>
      <c r="J912" s="237">
        <v>43916</v>
      </c>
      <c r="M912" s="46"/>
    </row>
    <row r="913" spans="1:13" ht="15" hidden="1" customHeight="1">
      <c r="A913" s="15"/>
      <c r="B913" s="236">
        <v>43916.391415023143</v>
      </c>
      <c r="C913" s="2" t="s">
        <v>2200</v>
      </c>
      <c r="D913" s="2" t="s">
        <v>354</v>
      </c>
      <c r="E913" s="2" t="s">
        <v>2015</v>
      </c>
      <c r="F913" s="2" t="s">
        <v>2201</v>
      </c>
      <c r="G913" s="2" t="s">
        <v>2199</v>
      </c>
      <c r="H913" s="2" t="s">
        <v>4163</v>
      </c>
      <c r="I913" s="34" t="s">
        <v>4160</v>
      </c>
      <c r="J913" s="237">
        <v>43916</v>
      </c>
      <c r="M913" s="46"/>
    </row>
    <row r="914" spans="1:13" ht="15" hidden="1" customHeight="1">
      <c r="A914" s="15"/>
      <c r="B914" s="236">
        <v>43916.391675486113</v>
      </c>
      <c r="C914" s="2" t="s">
        <v>2200</v>
      </c>
      <c r="D914" s="2" t="s">
        <v>224</v>
      </c>
      <c r="F914" s="2" t="s">
        <v>2198</v>
      </c>
      <c r="G914" s="2" t="s">
        <v>2210</v>
      </c>
      <c r="I914" s="34" t="s">
        <v>4166</v>
      </c>
      <c r="J914" s="237">
        <v>43916</v>
      </c>
      <c r="M914" s="46"/>
    </row>
    <row r="915" spans="1:13" ht="15" hidden="1" customHeight="1">
      <c r="A915" s="15"/>
      <c r="B915" s="236">
        <v>43916.39181587963</v>
      </c>
      <c r="C915" s="2" t="s">
        <v>2200</v>
      </c>
      <c r="D915" s="2" t="s">
        <v>354</v>
      </c>
      <c r="E915" s="2" t="s">
        <v>2017</v>
      </c>
      <c r="F915" s="2" t="s">
        <v>2198</v>
      </c>
      <c r="G915" s="2" t="s">
        <v>2199</v>
      </c>
      <c r="I915" s="34" t="s">
        <v>4160</v>
      </c>
      <c r="J915" s="237">
        <v>43916</v>
      </c>
      <c r="M915" s="46"/>
    </row>
    <row r="916" spans="1:13" ht="15" hidden="1" customHeight="1">
      <c r="A916" s="15"/>
      <c r="B916" s="236">
        <v>43916.391910312501</v>
      </c>
      <c r="C916" s="2" t="s">
        <v>2200</v>
      </c>
      <c r="D916" s="2" t="s">
        <v>268</v>
      </c>
      <c r="E916" s="2" t="s">
        <v>658</v>
      </c>
      <c r="F916" s="2" t="s">
        <v>2271</v>
      </c>
      <c r="G916" s="2" t="s">
        <v>2199</v>
      </c>
      <c r="H916" s="2" t="s">
        <v>4170</v>
      </c>
      <c r="I916" s="34" t="s">
        <v>4171</v>
      </c>
      <c r="J916" s="237">
        <v>43916</v>
      </c>
      <c r="K916" s="2">
        <v>35</v>
      </c>
      <c r="M916" s="31" t="s">
        <v>4173</v>
      </c>
    </row>
    <row r="917" spans="1:13" ht="15" hidden="1" customHeight="1">
      <c r="A917" s="15"/>
      <c r="B917" s="236">
        <v>43916.392393981485</v>
      </c>
      <c r="C917" s="2" t="s">
        <v>2200</v>
      </c>
      <c r="D917" s="2" t="s">
        <v>224</v>
      </c>
      <c r="E917" s="2" t="s">
        <v>223</v>
      </c>
      <c r="F917" s="2" t="s">
        <v>2198</v>
      </c>
      <c r="G917" s="2" t="s">
        <v>2199</v>
      </c>
      <c r="I917" s="34" t="s">
        <v>4174</v>
      </c>
      <c r="J917" s="237">
        <v>43916</v>
      </c>
      <c r="M917" s="46"/>
    </row>
    <row r="918" spans="1:13" ht="15" hidden="1" customHeight="1">
      <c r="A918" s="15"/>
      <c r="B918" s="236">
        <v>43916.393276145835</v>
      </c>
      <c r="C918" s="2" t="s">
        <v>2200</v>
      </c>
      <c r="D918" s="2" t="s">
        <v>262</v>
      </c>
      <c r="F918" s="2" t="s">
        <v>2208</v>
      </c>
      <c r="G918" s="2" t="s">
        <v>2199</v>
      </c>
      <c r="I918" s="2" t="s">
        <v>4180</v>
      </c>
      <c r="J918" s="237">
        <v>43916</v>
      </c>
      <c r="M918" s="46"/>
    </row>
    <row r="919" spans="1:13" ht="15" hidden="1" customHeight="1">
      <c r="A919" s="15"/>
      <c r="B919" s="236">
        <v>43916.393837523152</v>
      </c>
      <c r="C919" s="2" t="s">
        <v>2200</v>
      </c>
      <c r="D919" s="2" t="s">
        <v>45</v>
      </c>
      <c r="E919" s="2" t="s">
        <v>43</v>
      </c>
      <c r="F919" s="2" t="s">
        <v>2208</v>
      </c>
      <c r="G919" s="2" t="s">
        <v>2199</v>
      </c>
      <c r="H919" s="2" t="s">
        <v>4182</v>
      </c>
      <c r="I919" s="2" t="s">
        <v>4183</v>
      </c>
      <c r="J919" s="237">
        <v>43915</v>
      </c>
      <c r="M919" s="31" t="s">
        <v>4186</v>
      </c>
    </row>
    <row r="920" spans="1:13" ht="15" hidden="1" customHeight="1">
      <c r="A920" s="15"/>
      <c r="B920" s="236">
        <v>43916.393929803242</v>
      </c>
      <c r="C920" s="2" t="s">
        <v>2200</v>
      </c>
      <c r="D920" s="2" t="s">
        <v>224</v>
      </c>
      <c r="E920" s="2" t="s">
        <v>223</v>
      </c>
      <c r="F920" s="2" t="s">
        <v>2198</v>
      </c>
      <c r="G920" s="2" t="s">
        <v>2199</v>
      </c>
      <c r="I920" s="34" t="s">
        <v>4187</v>
      </c>
      <c r="J920" s="237">
        <v>43916</v>
      </c>
      <c r="M920" s="46"/>
    </row>
    <row r="921" spans="1:13" ht="15" hidden="1" customHeight="1">
      <c r="A921" s="15"/>
      <c r="B921" s="236">
        <v>43916.395231423608</v>
      </c>
      <c r="C921" s="2" t="s">
        <v>2200</v>
      </c>
      <c r="D921" s="2" t="s">
        <v>207</v>
      </c>
      <c r="E921" s="2" t="s">
        <v>4193</v>
      </c>
      <c r="F921" s="2" t="s">
        <v>2208</v>
      </c>
      <c r="G921" s="2" t="s">
        <v>2199</v>
      </c>
      <c r="H921" s="2" t="s">
        <v>4194</v>
      </c>
      <c r="I921" s="2" t="s">
        <v>4195</v>
      </c>
      <c r="J921" s="237">
        <v>43916</v>
      </c>
      <c r="K921" s="2">
        <v>65</v>
      </c>
      <c r="M921" s="31" t="s">
        <v>161</v>
      </c>
    </row>
    <row r="922" spans="1:13" ht="15" hidden="1" customHeight="1">
      <c r="A922" s="15"/>
      <c r="B922" s="236">
        <v>43916.395617592592</v>
      </c>
      <c r="C922" s="2" t="s">
        <v>2200</v>
      </c>
      <c r="D922" s="2" t="s">
        <v>224</v>
      </c>
      <c r="E922" s="2" t="s">
        <v>223</v>
      </c>
      <c r="F922" s="2" t="s">
        <v>2198</v>
      </c>
      <c r="G922" s="2" t="s">
        <v>2199</v>
      </c>
      <c r="H922" s="2" t="s">
        <v>4197</v>
      </c>
      <c r="I922" s="34" t="s">
        <v>4174</v>
      </c>
      <c r="J922" s="237">
        <v>43916</v>
      </c>
      <c r="M922" s="46"/>
    </row>
    <row r="923" spans="1:13" ht="15" hidden="1" customHeight="1">
      <c r="A923" s="15"/>
      <c r="B923" s="236">
        <v>43916.396068865739</v>
      </c>
      <c r="C923" s="2" t="s">
        <v>2200</v>
      </c>
      <c r="D923" s="2" t="s">
        <v>101</v>
      </c>
      <c r="E923" s="2" t="s">
        <v>31</v>
      </c>
      <c r="F923" s="2" t="s">
        <v>2201</v>
      </c>
      <c r="G923" s="2" t="s">
        <v>2199</v>
      </c>
      <c r="H923" s="2" t="s">
        <v>4199</v>
      </c>
      <c r="I923" s="2" t="s">
        <v>4200</v>
      </c>
      <c r="J923" s="237">
        <v>43915</v>
      </c>
      <c r="K923" s="2">
        <v>43</v>
      </c>
      <c r="M923" s="31" t="s">
        <v>4202</v>
      </c>
    </row>
    <row r="924" spans="1:13" ht="15" hidden="1" customHeight="1">
      <c r="A924" s="15"/>
      <c r="B924" s="236">
        <v>43916.396260567126</v>
      </c>
      <c r="C924" s="2" t="s">
        <v>2200</v>
      </c>
      <c r="D924" s="2" t="s">
        <v>268</v>
      </c>
      <c r="E924" s="2" t="s">
        <v>267</v>
      </c>
      <c r="F924" s="2" t="s">
        <v>2198</v>
      </c>
      <c r="G924" s="2" t="s">
        <v>2199</v>
      </c>
      <c r="I924" s="34" t="s">
        <v>4203</v>
      </c>
      <c r="J924" s="237">
        <v>43916</v>
      </c>
      <c r="M924" s="46"/>
    </row>
    <row r="925" spans="1:13" ht="15" hidden="1" customHeight="1">
      <c r="A925" s="15"/>
      <c r="B925" s="236">
        <v>43916.398265428244</v>
      </c>
      <c r="C925" s="2" t="s">
        <v>2200</v>
      </c>
      <c r="D925" s="2" t="s">
        <v>224</v>
      </c>
      <c r="E925" s="2" t="s">
        <v>223</v>
      </c>
      <c r="F925" s="2" t="s">
        <v>2198</v>
      </c>
      <c r="G925" s="2" t="s">
        <v>2199</v>
      </c>
      <c r="I925" s="34" t="s">
        <v>4207</v>
      </c>
      <c r="J925" s="237">
        <v>43916</v>
      </c>
      <c r="M925" s="46"/>
    </row>
    <row r="926" spans="1:13" ht="15" hidden="1" customHeight="1">
      <c r="A926" s="15"/>
      <c r="B926" s="236">
        <v>43916.398281886577</v>
      </c>
      <c r="C926" s="2" t="s">
        <v>2200</v>
      </c>
      <c r="D926" s="2" t="s">
        <v>101</v>
      </c>
      <c r="F926" s="2" t="s">
        <v>2208</v>
      </c>
      <c r="G926" s="2" t="s">
        <v>2199</v>
      </c>
      <c r="H926" s="2" t="s">
        <v>4211</v>
      </c>
      <c r="I926" s="34" t="s">
        <v>4212</v>
      </c>
      <c r="J926" s="237">
        <v>43915</v>
      </c>
      <c r="K926" s="2">
        <v>3</v>
      </c>
      <c r="M926" s="31" t="s">
        <v>4220</v>
      </c>
    </row>
    <row r="927" spans="1:13" ht="15" hidden="1" customHeight="1">
      <c r="A927" s="15"/>
      <c r="B927" s="236">
        <v>43916.398443877319</v>
      </c>
      <c r="C927" s="2" t="s">
        <v>2197</v>
      </c>
      <c r="D927" s="2" t="s">
        <v>47</v>
      </c>
      <c r="F927" s="2" t="s">
        <v>2271</v>
      </c>
      <c r="G927" s="2" t="s">
        <v>2210</v>
      </c>
      <c r="I927" s="34" t="s">
        <v>4222</v>
      </c>
      <c r="J927" s="237">
        <v>43915</v>
      </c>
      <c r="M927" s="31" t="s">
        <v>4226</v>
      </c>
    </row>
    <row r="928" spans="1:13" ht="15" hidden="1" customHeight="1">
      <c r="A928" s="15"/>
      <c r="B928" s="236">
        <v>43916.399169108801</v>
      </c>
      <c r="C928" s="2" t="s">
        <v>2200</v>
      </c>
      <c r="D928" s="2" t="s">
        <v>224</v>
      </c>
      <c r="E928" s="2" t="s">
        <v>223</v>
      </c>
      <c r="F928" s="2" t="s">
        <v>2198</v>
      </c>
      <c r="G928" s="2" t="s">
        <v>2210</v>
      </c>
      <c r="H928" s="2" t="s">
        <v>4227</v>
      </c>
      <c r="I928" s="34" t="s">
        <v>4174</v>
      </c>
      <c r="J928" s="237">
        <v>43916</v>
      </c>
      <c r="M928" s="31" t="s">
        <v>4229</v>
      </c>
    </row>
    <row r="929" spans="1:13" ht="15" hidden="1" customHeight="1">
      <c r="A929" s="15"/>
      <c r="B929" s="236">
        <v>43916.401056192131</v>
      </c>
      <c r="C929" s="2" t="s">
        <v>2200</v>
      </c>
      <c r="D929" s="2" t="s">
        <v>224</v>
      </c>
      <c r="E929" s="2" t="s">
        <v>223</v>
      </c>
      <c r="F929" s="2" t="s">
        <v>2198</v>
      </c>
      <c r="G929" s="2" t="s">
        <v>2199</v>
      </c>
      <c r="I929" s="2" t="s">
        <v>2573</v>
      </c>
      <c r="J929" s="237">
        <v>43916</v>
      </c>
      <c r="L929" s="2">
        <v>5</v>
      </c>
      <c r="M929" s="31" t="s">
        <v>4231</v>
      </c>
    </row>
    <row r="930" spans="1:13" ht="15" hidden="1" customHeight="1">
      <c r="A930" s="15"/>
      <c r="B930" s="236">
        <v>43916.401620821758</v>
      </c>
      <c r="C930" s="2" t="s">
        <v>9</v>
      </c>
      <c r="D930" s="2" t="s">
        <v>207</v>
      </c>
      <c r="E930" s="2" t="s">
        <v>853</v>
      </c>
      <c r="F930" s="2" t="s">
        <v>2208</v>
      </c>
      <c r="G930" s="2" t="s">
        <v>2199</v>
      </c>
      <c r="I930" s="34" t="s">
        <v>4232</v>
      </c>
      <c r="J930" s="237">
        <v>43916</v>
      </c>
      <c r="K930" s="2">
        <v>65</v>
      </c>
      <c r="M930" s="46"/>
    </row>
    <row r="931" spans="1:13" ht="15" hidden="1" customHeight="1">
      <c r="A931" s="15"/>
      <c r="B931" s="236">
        <v>43916.402357337967</v>
      </c>
      <c r="C931" s="2" t="s">
        <v>2200</v>
      </c>
      <c r="D931" s="2" t="s">
        <v>224</v>
      </c>
      <c r="E931" s="2" t="s">
        <v>4238</v>
      </c>
      <c r="F931" s="2" t="s">
        <v>2699</v>
      </c>
      <c r="G931" s="2" t="s">
        <v>2199</v>
      </c>
      <c r="I931" s="2" t="s">
        <v>4239</v>
      </c>
      <c r="J931" s="237">
        <v>43916</v>
      </c>
      <c r="M931" s="46"/>
    </row>
    <row r="932" spans="1:13" ht="15" hidden="1" customHeight="1">
      <c r="A932" s="15"/>
      <c r="B932" s="236">
        <v>43916.402581747687</v>
      </c>
      <c r="C932" s="2" t="s">
        <v>2200</v>
      </c>
      <c r="D932" s="2" t="s">
        <v>224</v>
      </c>
      <c r="E932" s="2" t="s">
        <v>223</v>
      </c>
      <c r="F932" s="2" t="s">
        <v>2198</v>
      </c>
      <c r="G932" s="2" t="s">
        <v>2199</v>
      </c>
      <c r="I932" s="34" t="s">
        <v>4174</v>
      </c>
      <c r="J932" s="237">
        <v>43916</v>
      </c>
      <c r="M932" s="46"/>
    </row>
    <row r="933" spans="1:13" ht="15" hidden="1" customHeight="1">
      <c r="A933" s="15"/>
      <c r="B933" s="236">
        <v>43916.403343055557</v>
      </c>
      <c r="C933" s="2" t="s">
        <v>2200</v>
      </c>
      <c r="D933" s="2" t="s">
        <v>134</v>
      </c>
      <c r="E933" s="2" t="s">
        <v>1327</v>
      </c>
      <c r="F933" s="2" t="s">
        <v>2201</v>
      </c>
      <c r="G933" s="2" t="s">
        <v>2199</v>
      </c>
      <c r="H933" s="2" t="s">
        <v>4246</v>
      </c>
      <c r="I933" s="34" t="s">
        <v>4247</v>
      </c>
      <c r="J933" s="237">
        <v>43916</v>
      </c>
      <c r="K933" s="2">
        <v>75</v>
      </c>
      <c r="M933" s="46"/>
    </row>
    <row r="934" spans="1:13" ht="15" hidden="1" customHeight="1">
      <c r="A934" s="15"/>
      <c r="B934" s="236">
        <v>43916.403939560187</v>
      </c>
      <c r="C934" s="2" t="s">
        <v>9</v>
      </c>
      <c r="D934" s="2" t="s">
        <v>207</v>
      </c>
      <c r="E934" s="2" t="s">
        <v>853</v>
      </c>
      <c r="F934" s="2" t="s">
        <v>2208</v>
      </c>
      <c r="G934" s="2" t="s">
        <v>2199</v>
      </c>
      <c r="H934" s="2" t="s">
        <v>4251</v>
      </c>
      <c r="I934" s="2" t="s">
        <v>4252</v>
      </c>
      <c r="J934" s="237">
        <v>43916</v>
      </c>
      <c r="K934" s="2">
        <v>65</v>
      </c>
      <c r="M934" s="46"/>
    </row>
    <row r="935" spans="1:13" ht="15" hidden="1" customHeight="1">
      <c r="A935" s="15"/>
      <c r="B935" s="236">
        <v>43916.40621025463</v>
      </c>
      <c r="C935" s="2" t="s">
        <v>2200</v>
      </c>
      <c r="D935" s="2" t="s">
        <v>268</v>
      </c>
      <c r="E935" s="2" t="s">
        <v>267</v>
      </c>
      <c r="F935" s="2" t="s">
        <v>2198</v>
      </c>
      <c r="G935" s="2" t="s">
        <v>2199</v>
      </c>
      <c r="I935" s="34" t="s">
        <v>3870</v>
      </c>
      <c r="J935" s="237">
        <v>43915</v>
      </c>
      <c r="M935" s="31" t="s">
        <v>4261</v>
      </c>
    </row>
    <row r="936" spans="1:13" ht="15" hidden="1" customHeight="1">
      <c r="A936" s="15"/>
      <c r="B936" s="236">
        <v>43916.406361701389</v>
      </c>
      <c r="C936" s="2" t="s">
        <v>9</v>
      </c>
      <c r="D936" s="2" t="s">
        <v>207</v>
      </c>
      <c r="E936" s="2" t="s">
        <v>4262</v>
      </c>
      <c r="F936" s="2" t="s">
        <v>2208</v>
      </c>
      <c r="G936" s="2" t="s">
        <v>2199</v>
      </c>
      <c r="I936" s="34" t="s">
        <v>4263</v>
      </c>
      <c r="J936" s="237">
        <v>43916</v>
      </c>
      <c r="K936" s="2">
        <v>65</v>
      </c>
      <c r="M936" s="46"/>
    </row>
    <row r="937" spans="1:13" ht="15" hidden="1" customHeight="1">
      <c r="A937" s="15"/>
      <c r="B937" s="236">
        <v>43916.406838391209</v>
      </c>
      <c r="C937" s="2" t="s">
        <v>2200</v>
      </c>
      <c r="D937" s="2" t="s">
        <v>268</v>
      </c>
      <c r="E937" s="2" t="s">
        <v>267</v>
      </c>
      <c r="F937" s="2" t="s">
        <v>2198</v>
      </c>
      <c r="G937" s="2" t="s">
        <v>2199</v>
      </c>
      <c r="I937" s="34" t="s">
        <v>3870</v>
      </c>
      <c r="J937" s="237">
        <v>43915</v>
      </c>
      <c r="M937" s="31" t="s">
        <v>4274</v>
      </c>
    </row>
    <row r="938" spans="1:13" ht="15" hidden="1" customHeight="1">
      <c r="A938" s="15"/>
      <c r="B938" s="236">
        <v>43916.407562048611</v>
      </c>
      <c r="C938" s="2" t="s">
        <v>2200</v>
      </c>
      <c r="D938" s="2" t="s">
        <v>224</v>
      </c>
      <c r="F938" s="2" t="s">
        <v>2198</v>
      </c>
      <c r="I938" s="34" t="s">
        <v>4279</v>
      </c>
      <c r="J938" s="237">
        <v>43916</v>
      </c>
      <c r="M938" s="46"/>
    </row>
    <row r="939" spans="1:13" ht="15" hidden="1" customHeight="1">
      <c r="A939" s="15"/>
      <c r="B939" s="236">
        <v>43916.408034050924</v>
      </c>
      <c r="C939" s="2" t="s">
        <v>2200</v>
      </c>
      <c r="D939" s="2" t="s">
        <v>224</v>
      </c>
      <c r="F939" s="2" t="s">
        <v>2198</v>
      </c>
      <c r="G939" s="2" t="s">
        <v>2210</v>
      </c>
      <c r="I939" s="34" t="s">
        <v>4166</v>
      </c>
      <c r="J939" s="237">
        <v>43916</v>
      </c>
      <c r="M939" s="31" t="s">
        <v>4289</v>
      </c>
    </row>
    <row r="940" spans="1:13" ht="15" hidden="1" customHeight="1">
      <c r="A940" s="15"/>
      <c r="B940" s="236">
        <v>43916.412331504631</v>
      </c>
      <c r="C940" s="2" t="s">
        <v>2200</v>
      </c>
      <c r="D940" s="2" t="s">
        <v>354</v>
      </c>
      <c r="E940" s="2" t="s">
        <v>947</v>
      </c>
      <c r="F940" s="2" t="s">
        <v>2201</v>
      </c>
      <c r="G940" s="2" t="s">
        <v>2199</v>
      </c>
      <c r="H940" s="2" t="s">
        <v>4290</v>
      </c>
      <c r="I940" s="2" t="s">
        <v>4291</v>
      </c>
      <c r="J940" s="237">
        <v>43915</v>
      </c>
      <c r="M940" s="31" t="s">
        <v>4292</v>
      </c>
    </row>
    <row r="941" spans="1:13" ht="15" hidden="1" customHeight="1">
      <c r="A941" s="15"/>
      <c r="B941" s="236">
        <v>43916.414158854168</v>
      </c>
      <c r="C941" s="2" t="s">
        <v>2200</v>
      </c>
      <c r="D941" s="2" t="s">
        <v>268</v>
      </c>
      <c r="F941" s="2" t="s">
        <v>2201</v>
      </c>
      <c r="G941" s="2" t="s">
        <v>2199</v>
      </c>
      <c r="H941" s="2" t="s">
        <v>4295</v>
      </c>
      <c r="I941" s="34" t="s">
        <v>4171</v>
      </c>
      <c r="J941" s="237">
        <v>43916</v>
      </c>
      <c r="K941" s="2">
        <v>35</v>
      </c>
      <c r="M941" s="46"/>
    </row>
    <row r="942" spans="1:13" ht="15" hidden="1" customHeight="1">
      <c r="A942" s="15"/>
      <c r="B942" s="236">
        <v>43916.414658414353</v>
      </c>
      <c r="C942" s="2" t="s">
        <v>9</v>
      </c>
      <c r="D942" s="2" t="s">
        <v>207</v>
      </c>
      <c r="E942" s="2" t="s">
        <v>3524</v>
      </c>
      <c r="F942" s="2" t="s">
        <v>2208</v>
      </c>
      <c r="G942" s="2" t="s">
        <v>2199</v>
      </c>
      <c r="I942" s="34" t="s">
        <v>4299</v>
      </c>
      <c r="J942" s="237">
        <v>43916</v>
      </c>
      <c r="K942" s="2">
        <v>65</v>
      </c>
      <c r="M942" s="46"/>
    </row>
    <row r="943" spans="1:13" ht="15" hidden="1" customHeight="1">
      <c r="A943" s="15"/>
      <c r="B943" s="236">
        <v>43916.414934016204</v>
      </c>
      <c r="C943" s="2" t="s">
        <v>9</v>
      </c>
      <c r="D943" s="2" t="s">
        <v>207</v>
      </c>
      <c r="E943" s="2" t="s">
        <v>853</v>
      </c>
      <c r="F943" s="2" t="s">
        <v>2208</v>
      </c>
      <c r="G943" s="2" t="s">
        <v>2199</v>
      </c>
      <c r="H943" s="2" t="s">
        <v>4305</v>
      </c>
      <c r="I943" s="34" t="s">
        <v>4306</v>
      </c>
      <c r="J943" s="237">
        <v>43916</v>
      </c>
      <c r="K943" s="2">
        <v>65</v>
      </c>
      <c r="M943" s="31" t="s">
        <v>4309</v>
      </c>
    </row>
    <row r="944" spans="1:13" ht="15" hidden="1" customHeight="1">
      <c r="A944" s="15"/>
      <c r="B944" s="236">
        <v>43916.415450787041</v>
      </c>
      <c r="C944" s="2" t="s">
        <v>2200</v>
      </c>
      <c r="D944" s="2" t="s">
        <v>322</v>
      </c>
      <c r="E944" s="2" t="s">
        <v>4313</v>
      </c>
      <c r="F944" s="2" t="s">
        <v>2271</v>
      </c>
      <c r="G944" s="2" t="s">
        <v>2199</v>
      </c>
      <c r="H944" s="2" t="s">
        <v>45</v>
      </c>
      <c r="I944" s="34" t="s">
        <v>4315</v>
      </c>
      <c r="J944" s="237">
        <v>43908</v>
      </c>
      <c r="K944" s="2">
        <v>1065</v>
      </c>
      <c r="M944" s="46"/>
    </row>
    <row r="945" spans="1:13" ht="15" hidden="1" customHeight="1">
      <c r="A945" s="15"/>
      <c r="B945" s="236">
        <v>43916.416901365737</v>
      </c>
      <c r="C945" s="2" t="s">
        <v>9</v>
      </c>
      <c r="D945" s="2" t="s">
        <v>207</v>
      </c>
      <c r="E945" s="2" t="s">
        <v>4316</v>
      </c>
      <c r="F945" s="2" t="s">
        <v>2208</v>
      </c>
      <c r="G945" s="2" t="s">
        <v>2199</v>
      </c>
      <c r="I945" s="2" t="s">
        <v>4317</v>
      </c>
      <c r="J945" s="237">
        <v>43916</v>
      </c>
      <c r="K945" s="2">
        <v>65</v>
      </c>
      <c r="M945" s="46"/>
    </row>
    <row r="946" spans="1:13" ht="15" hidden="1" customHeight="1">
      <c r="A946" s="15"/>
      <c r="B946" s="236">
        <v>43916.417622939814</v>
      </c>
      <c r="C946" s="2" t="s">
        <v>9</v>
      </c>
      <c r="D946" s="2" t="s">
        <v>224</v>
      </c>
      <c r="E946" s="2" t="s">
        <v>3430</v>
      </c>
      <c r="F946" s="2" t="s">
        <v>2201</v>
      </c>
      <c r="G946" s="2" t="s">
        <v>2199</v>
      </c>
      <c r="I946" s="34" t="s">
        <v>4321</v>
      </c>
      <c r="J946" s="237">
        <v>43915</v>
      </c>
      <c r="K946" s="2">
        <v>65</v>
      </c>
      <c r="M946" s="31" t="s">
        <v>4327</v>
      </c>
    </row>
    <row r="947" spans="1:13" ht="15" hidden="1" customHeight="1">
      <c r="A947" s="15"/>
      <c r="B947" s="236">
        <v>43916.417945601846</v>
      </c>
      <c r="C947" s="2" t="s">
        <v>2200</v>
      </c>
      <c r="D947" s="2" t="s">
        <v>45</v>
      </c>
      <c r="E947" s="2" t="s">
        <v>4328</v>
      </c>
      <c r="F947" s="2" t="s">
        <v>2198</v>
      </c>
      <c r="G947" s="2" t="s">
        <v>2199</v>
      </c>
      <c r="H947" s="2" t="s">
        <v>4329</v>
      </c>
      <c r="I947" s="34" t="s">
        <v>4174</v>
      </c>
      <c r="J947" s="237">
        <v>43916</v>
      </c>
      <c r="M947" s="46"/>
    </row>
    <row r="948" spans="1:13" ht="15" hidden="1" customHeight="1">
      <c r="A948" s="15"/>
      <c r="B948" s="236">
        <v>43916.418708321755</v>
      </c>
      <c r="C948" s="2" t="s">
        <v>9</v>
      </c>
      <c r="D948" s="2" t="s">
        <v>207</v>
      </c>
      <c r="E948" s="2" t="s">
        <v>4334</v>
      </c>
      <c r="F948" s="2" t="s">
        <v>2208</v>
      </c>
      <c r="G948" s="2" t="s">
        <v>2199</v>
      </c>
      <c r="I948" s="34" t="s">
        <v>4335</v>
      </c>
      <c r="J948" s="237">
        <v>43916</v>
      </c>
      <c r="M948" s="31" t="s">
        <v>4341</v>
      </c>
    </row>
    <row r="949" spans="1:13" ht="15" hidden="1" customHeight="1">
      <c r="A949" s="15"/>
      <c r="B949" s="236">
        <v>43916.424129155093</v>
      </c>
      <c r="C949" s="2" t="s">
        <v>9</v>
      </c>
      <c r="D949" s="2" t="s">
        <v>207</v>
      </c>
      <c r="E949" s="2" t="s">
        <v>853</v>
      </c>
      <c r="F949" s="2" t="s">
        <v>2198</v>
      </c>
      <c r="G949" s="2" t="s">
        <v>2199</v>
      </c>
      <c r="I949" s="34" t="s">
        <v>4342</v>
      </c>
      <c r="J949" s="237">
        <v>43915</v>
      </c>
      <c r="K949" s="2">
        <v>65</v>
      </c>
      <c r="M949" s="46"/>
    </row>
    <row r="950" spans="1:13" ht="15" hidden="1" customHeight="1">
      <c r="A950" s="15"/>
      <c r="B950" s="236">
        <v>43916.424152129628</v>
      </c>
      <c r="C950" s="2" t="s">
        <v>9</v>
      </c>
      <c r="D950" s="2" t="s">
        <v>207</v>
      </c>
      <c r="F950" s="2" t="s">
        <v>2208</v>
      </c>
      <c r="G950" s="2" t="s">
        <v>2199</v>
      </c>
      <c r="I950" s="2" t="s">
        <v>4345</v>
      </c>
      <c r="J950" s="237">
        <v>43916</v>
      </c>
      <c r="K950" s="2">
        <v>65</v>
      </c>
      <c r="L950" s="2">
        <v>1</v>
      </c>
      <c r="M950" s="46"/>
    </row>
    <row r="951" spans="1:13" ht="15" hidden="1" customHeight="1">
      <c r="A951" s="15"/>
      <c r="B951" s="236">
        <v>43916.424175115739</v>
      </c>
      <c r="C951" s="2" t="s">
        <v>2200</v>
      </c>
      <c r="D951" s="2" t="s">
        <v>45</v>
      </c>
      <c r="E951" s="2" t="s">
        <v>43</v>
      </c>
      <c r="F951" s="2" t="s">
        <v>2271</v>
      </c>
      <c r="G951" s="2" t="s">
        <v>2199</v>
      </c>
      <c r="I951" s="2" t="s">
        <v>4347</v>
      </c>
      <c r="J951" s="237">
        <v>43916</v>
      </c>
      <c r="M951" s="46"/>
    </row>
    <row r="952" spans="1:13" ht="15" hidden="1" customHeight="1">
      <c r="A952" s="15"/>
      <c r="B952" s="236">
        <v>43916.424746238423</v>
      </c>
      <c r="C952" s="2" t="s">
        <v>2200</v>
      </c>
      <c r="D952" s="2" t="s">
        <v>399</v>
      </c>
      <c r="E952" s="2" t="s">
        <v>4348</v>
      </c>
      <c r="F952" s="2" t="s">
        <v>2208</v>
      </c>
      <c r="G952" s="2" t="s">
        <v>2199</v>
      </c>
      <c r="H952" s="2" t="s">
        <v>4349</v>
      </c>
      <c r="I952" s="34" t="s">
        <v>4350</v>
      </c>
      <c r="J952" s="237">
        <v>43915</v>
      </c>
      <c r="K952" s="2">
        <v>50</v>
      </c>
      <c r="M952" s="46"/>
    </row>
    <row r="953" spans="1:13" ht="15" hidden="1" customHeight="1">
      <c r="A953" s="15"/>
      <c r="B953" s="236">
        <v>43916.429009097221</v>
      </c>
      <c r="C953" s="2" t="s">
        <v>9</v>
      </c>
      <c r="D953" s="2" t="s">
        <v>207</v>
      </c>
      <c r="F953" s="2" t="s">
        <v>2198</v>
      </c>
      <c r="G953" s="2" t="s">
        <v>2210</v>
      </c>
      <c r="I953" s="34" t="s">
        <v>4359</v>
      </c>
      <c r="J953" s="237">
        <v>43916</v>
      </c>
      <c r="M953" s="46"/>
    </row>
    <row r="954" spans="1:13" ht="15" hidden="1" customHeight="1">
      <c r="A954" s="15"/>
      <c r="B954" s="236">
        <v>43916.429276689814</v>
      </c>
      <c r="C954" s="2" t="s">
        <v>9</v>
      </c>
      <c r="D954" s="2" t="s">
        <v>207</v>
      </c>
      <c r="E954" s="2" t="s">
        <v>853</v>
      </c>
      <c r="F954" s="2" t="s">
        <v>2208</v>
      </c>
      <c r="G954" s="2" t="s">
        <v>2199</v>
      </c>
      <c r="I954" s="34" t="s">
        <v>4362</v>
      </c>
      <c r="J954" s="237">
        <v>43916</v>
      </c>
      <c r="K954" s="2">
        <v>65</v>
      </c>
      <c r="M954" s="46"/>
    </row>
    <row r="955" spans="1:13" ht="15" hidden="1" customHeight="1">
      <c r="A955" s="15"/>
      <c r="B955" s="236">
        <v>43916.430825289353</v>
      </c>
      <c r="C955" s="2" t="s">
        <v>2200</v>
      </c>
      <c r="D955" s="2" t="s">
        <v>134</v>
      </c>
      <c r="E955" s="2" t="s">
        <v>2306</v>
      </c>
      <c r="F955" s="2" t="s">
        <v>2201</v>
      </c>
      <c r="G955" s="2" t="s">
        <v>2199</v>
      </c>
      <c r="I955" s="34" t="s">
        <v>4365</v>
      </c>
      <c r="J955" s="237">
        <v>43914</v>
      </c>
      <c r="K955" s="2">
        <v>56</v>
      </c>
      <c r="M955" s="46"/>
    </row>
    <row r="956" spans="1:13" ht="15" hidden="1" customHeight="1">
      <c r="A956" s="15"/>
      <c r="B956" s="236">
        <v>43916.430962743056</v>
      </c>
      <c r="C956" s="2" t="s">
        <v>2200</v>
      </c>
      <c r="D956" s="2" t="s">
        <v>224</v>
      </c>
      <c r="E956" s="2" t="s">
        <v>223</v>
      </c>
      <c r="F956" s="2" t="s">
        <v>2271</v>
      </c>
      <c r="G956" s="2" t="s">
        <v>2199</v>
      </c>
      <c r="H956" s="2" t="s">
        <v>4373</v>
      </c>
      <c r="I956" s="2" t="s">
        <v>4374</v>
      </c>
      <c r="J956" s="237">
        <v>43916</v>
      </c>
      <c r="M956" s="46"/>
    </row>
    <row r="957" spans="1:13" ht="15" hidden="1" customHeight="1">
      <c r="A957" s="15"/>
      <c r="B957" s="236">
        <v>43916.431198217593</v>
      </c>
      <c r="C957" s="2" t="s">
        <v>9</v>
      </c>
      <c r="D957" s="2" t="s">
        <v>45</v>
      </c>
      <c r="F957" s="2" t="s">
        <v>2201</v>
      </c>
      <c r="G957" s="2" t="s">
        <v>2199</v>
      </c>
      <c r="I957" s="34" t="s">
        <v>4375</v>
      </c>
      <c r="J957" s="237">
        <v>43916</v>
      </c>
      <c r="M957" s="46"/>
    </row>
    <row r="958" spans="1:13" ht="15" hidden="1" customHeight="1">
      <c r="A958" s="15"/>
      <c r="B958" s="236">
        <v>43916.432670381946</v>
      </c>
      <c r="C958" s="2" t="s">
        <v>9</v>
      </c>
      <c r="D958" s="2" t="s">
        <v>45</v>
      </c>
      <c r="E958" s="2" t="s">
        <v>4377</v>
      </c>
      <c r="F958" s="2" t="s">
        <v>2198</v>
      </c>
      <c r="G958" s="2" t="s">
        <v>2199</v>
      </c>
      <c r="I958" s="2" t="s">
        <v>2943</v>
      </c>
      <c r="J958" s="237">
        <v>43916</v>
      </c>
      <c r="K958" s="2">
        <v>65</v>
      </c>
      <c r="M958" s="46"/>
    </row>
    <row r="959" spans="1:13" ht="15" hidden="1" customHeight="1">
      <c r="A959" s="15"/>
      <c r="B959" s="236">
        <v>43916.433083657408</v>
      </c>
      <c r="C959" s="2" t="s">
        <v>2197</v>
      </c>
      <c r="D959" s="2" t="s">
        <v>45</v>
      </c>
      <c r="F959" s="2" t="s">
        <v>2198</v>
      </c>
      <c r="G959" s="2" t="s">
        <v>2199</v>
      </c>
      <c r="I959" s="2" t="s">
        <v>4381</v>
      </c>
      <c r="J959" s="237">
        <v>43916</v>
      </c>
      <c r="K959" s="2">
        <v>22</v>
      </c>
      <c r="L959" s="2">
        <v>8</v>
      </c>
      <c r="M959" s="31" t="s">
        <v>4382</v>
      </c>
    </row>
    <row r="960" spans="1:13" ht="15" hidden="1" customHeight="1">
      <c r="A960" s="15"/>
      <c r="B960" s="236">
        <v>43916.433673761574</v>
      </c>
      <c r="C960" s="2" t="s">
        <v>9</v>
      </c>
      <c r="D960" s="2" t="s">
        <v>207</v>
      </c>
      <c r="E960" s="2" t="s">
        <v>4383</v>
      </c>
      <c r="F960" s="2" t="s">
        <v>2208</v>
      </c>
      <c r="G960" s="2" t="s">
        <v>2199</v>
      </c>
      <c r="H960" s="2" t="s">
        <v>4385</v>
      </c>
      <c r="I960" s="2" t="s">
        <v>4386</v>
      </c>
      <c r="J960" s="237">
        <v>43916</v>
      </c>
      <c r="K960" s="2">
        <v>65</v>
      </c>
      <c r="M960" s="46"/>
    </row>
    <row r="961" spans="1:13" ht="15" hidden="1" customHeight="1">
      <c r="A961" s="15"/>
      <c r="B961" s="236">
        <v>43916.43370616898</v>
      </c>
      <c r="C961" s="2" t="s">
        <v>2200</v>
      </c>
      <c r="D961" s="2" t="s">
        <v>109</v>
      </c>
      <c r="E961" s="2" t="s">
        <v>107</v>
      </c>
      <c r="F961" s="2" t="s">
        <v>2208</v>
      </c>
      <c r="G961" s="2" t="s">
        <v>2199</v>
      </c>
      <c r="H961" s="2" t="s">
        <v>4387</v>
      </c>
      <c r="I961" s="2" t="s">
        <v>4388</v>
      </c>
      <c r="J961" s="237">
        <v>43914</v>
      </c>
      <c r="K961" s="2">
        <v>40</v>
      </c>
      <c r="L961" s="2">
        <v>1234567890</v>
      </c>
      <c r="M961" s="31" t="s">
        <v>4389</v>
      </c>
    </row>
    <row r="962" spans="1:13" ht="15" hidden="1" customHeight="1">
      <c r="A962" s="15"/>
      <c r="B962" s="236">
        <v>43916.433708483797</v>
      </c>
      <c r="C962" s="2" t="s">
        <v>9</v>
      </c>
      <c r="D962" s="2" t="s">
        <v>158</v>
      </c>
      <c r="E962" s="2" t="s">
        <v>4390</v>
      </c>
      <c r="F962" s="2" t="s">
        <v>2208</v>
      </c>
      <c r="G962" s="2" t="s">
        <v>2199</v>
      </c>
      <c r="H962" s="2" t="s">
        <v>4391</v>
      </c>
      <c r="I962" s="2" t="s">
        <v>4392</v>
      </c>
      <c r="J962" s="237">
        <v>43916</v>
      </c>
      <c r="K962" s="2">
        <v>40</v>
      </c>
      <c r="M962" s="46"/>
    </row>
    <row r="963" spans="1:13" ht="15" hidden="1" customHeight="1">
      <c r="A963" s="15"/>
      <c r="B963" s="236">
        <v>43916.434652395837</v>
      </c>
      <c r="C963" s="2" t="s">
        <v>9</v>
      </c>
      <c r="D963" s="2" t="s">
        <v>207</v>
      </c>
      <c r="E963" s="2" t="s">
        <v>853</v>
      </c>
      <c r="F963" s="2" t="s">
        <v>2208</v>
      </c>
      <c r="G963" s="2" t="s">
        <v>2199</v>
      </c>
      <c r="H963" s="2" t="s">
        <v>4396</v>
      </c>
      <c r="I963" s="34" t="s">
        <v>4397</v>
      </c>
      <c r="J963" s="237">
        <v>43916</v>
      </c>
      <c r="K963" s="2">
        <v>65</v>
      </c>
      <c r="M963" s="46"/>
    </row>
    <row r="964" spans="1:13" ht="15" hidden="1" customHeight="1">
      <c r="A964" s="15"/>
      <c r="B964" s="236">
        <v>43916.434729942128</v>
      </c>
      <c r="C964" s="2" t="s">
        <v>9</v>
      </c>
      <c r="D964" s="2" t="s">
        <v>207</v>
      </c>
      <c r="E964" s="2" t="s">
        <v>853</v>
      </c>
      <c r="F964" s="2" t="s">
        <v>2208</v>
      </c>
      <c r="G964" s="2" t="s">
        <v>2199</v>
      </c>
      <c r="H964" s="2" t="s">
        <v>4405</v>
      </c>
      <c r="I964" s="34" t="s">
        <v>4406</v>
      </c>
      <c r="J964" s="237">
        <v>43916</v>
      </c>
      <c r="K964" s="2">
        <v>65</v>
      </c>
      <c r="M964" s="46"/>
    </row>
    <row r="965" spans="1:13" ht="15" hidden="1" customHeight="1">
      <c r="A965" s="15"/>
      <c r="B965" s="236">
        <v>43916.434787129634</v>
      </c>
      <c r="C965" s="2" t="s">
        <v>9</v>
      </c>
      <c r="D965" s="2" t="s">
        <v>45</v>
      </c>
      <c r="F965" s="2" t="s">
        <v>2201</v>
      </c>
      <c r="I965" s="34" t="s">
        <v>4409</v>
      </c>
      <c r="J965" s="237">
        <v>43916</v>
      </c>
      <c r="M965" s="31" t="s">
        <v>4410</v>
      </c>
    </row>
    <row r="966" spans="1:13" ht="15" hidden="1" customHeight="1">
      <c r="A966" s="15"/>
      <c r="B966" s="236">
        <v>43916.435336863426</v>
      </c>
      <c r="C966" s="2" t="s">
        <v>2197</v>
      </c>
      <c r="D966" s="2" t="s">
        <v>47</v>
      </c>
      <c r="E966" s="2" t="s">
        <v>4412</v>
      </c>
      <c r="F966" s="2" t="s">
        <v>2198</v>
      </c>
      <c r="G966" s="2" t="s">
        <v>2199</v>
      </c>
      <c r="H966" s="2" t="s">
        <v>4413</v>
      </c>
      <c r="I966" s="34" t="s">
        <v>4112</v>
      </c>
      <c r="J966" s="237">
        <v>43915</v>
      </c>
      <c r="M966" s="31" t="s">
        <v>4415</v>
      </c>
    </row>
    <row r="967" spans="1:13" ht="15" hidden="1" customHeight="1">
      <c r="A967" s="15"/>
      <c r="B967" s="236">
        <v>43916.437863171297</v>
      </c>
      <c r="C967" s="2" t="s">
        <v>9</v>
      </c>
      <c r="D967" s="2" t="s">
        <v>45</v>
      </c>
      <c r="F967" s="2" t="s">
        <v>2201</v>
      </c>
      <c r="I967" s="34" t="s">
        <v>4409</v>
      </c>
      <c r="J967" s="237">
        <v>43916</v>
      </c>
      <c r="M967" s="31" t="s">
        <v>4410</v>
      </c>
    </row>
    <row r="968" spans="1:13" ht="15" hidden="1" customHeight="1">
      <c r="A968" s="15"/>
      <c r="B968" s="236">
        <v>43916.438115879631</v>
      </c>
      <c r="C968" s="2" t="s">
        <v>2200</v>
      </c>
      <c r="D968" s="2" t="s">
        <v>224</v>
      </c>
      <c r="E968" s="2" t="s">
        <v>223</v>
      </c>
      <c r="F968" s="2" t="s">
        <v>2198</v>
      </c>
      <c r="G968" s="2" t="s">
        <v>2199</v>
      </c>
      <c r="I968" s="2" t="s">
        <v>2383</v>
      </c>
      <c r="J968" s="237">
        <v>43916</v>
      </c>
      <c r="M968" s="31" t="s">
        <v>4419</v>
      </c>
    </row>
    <row r="969" spans="1:13" ht="15" hidden="1" customHeight="1">
      <c r="A969" s="15"/>
      <c r="B969" s="236">
        <v>43916.438249548606</v>
      </c>
      <c r="C969" s="2" t="s">
        <v>2200</v>
      </c>
      <c r="D969" s="2" t="s">
        <v>224</v>
      </c>
      <c r="F969" s="2" t="s">
        <v>2198</v>
      </c>
      <c r="I969" s="34" t="s">
        <v>4420</v>
      </c>
      <c r="J969" s="237">
        <v>43916</v>
      </c>
      <c r="M969" s="31" t="s">
        <v>4423</v>
      </c>
    </row>
    <row r="970" spans="1:13" ht="15" hidden="1" customHeight="1">
      <c r="A970" s="15"/>
      <c r="B970" s="236">
        <v>43916.43905976852</v>
      </c>
      <c r="C970" s="2" t="s">
        <v>2200</v>
      </c>
      <c r="D970" s="2" t="s">
        <v>134</v>
      </c>
      <c r="E970" s="2" t="s">
        <v>2306</v>
      </c>
      <c r="F970" s="2" t="s">
        <v>2201</v>
      </c>
      <c r="G970" s="2" t="s">
        <v>2199</v>
      </c>
      <c r="H970" s="2">
        <v>56</v>
      </c>
      <c r="I970" s="34" t="s">
        <v>4365</v>
      </c>
      <c r="J970" s="237">
        <v>43914</v>
      </c>
      <c r="L970" s="2">
        <v>515</v>
      </c>
      <c r="M970" s="46"/>
    </row>
    <row r="971" spans="1:13" ht="15" hidden="1" customHeight="1">
      <c r="A971" s="15"/>
      <c r="B971" s="236">
        <v>43916.439958483796</v>
      </c>
      <c r="C971" s="2" t="s">
        <v>2197</v>
      </c>
      <c r="D971" s="2" t="s">
        <v>47</v>
      </c>
      <c r="E971" s="2" t="s">
        <v>4412</v>
      </c>
      <c r="F971" s="2" t="s">
        <v>2198</v>
      </c>
      <c r="G971" s="2" t="s">
        <v>2199</v>
      </c>
      <c r="H971" s="2" t="s">
        <v>4413</v>
      </c>
      <c r="I971" s="34" t="s">
        <v>4112</v>
      </c>
      <c r="J971" s="237">
        <v>43915</v>
      </c>
      <c r="M971" s="31" t="s">
        <v>4415</v>
      </c>
    </row>
    <row r="972" spans="1:13" ht="15" hidden="1" customHeight="1">
      <c r="A972" s="15"/>
      <c r="B972" s="236">
        <v>43916.440027997684</v>
      </c>
      <c r="C972" s="2" t="s">
        <v>2197</v>
      </c>
      <c r="D972" s="2" t="s">
        <v>47</v>
      </c>
      <c r="E972" s="2" t="s">
        <v>4412</v>
      </c>
      <c r="F972" s="2" t="s">
        <v>2198</v>
      </c>
      <c r="G972" s="2" t="s">
        <v>2199</v>
      </c>
      <c r="H972" s="2" t="s">
        <v>4413</v>
      </c>
      <c r="I972" s="34" t="s">
        <v>4112</v>
      </c>
      <c r="J972" s="237">
        <v>43915</v>
      </c>
      <c r="M972" s="31" t="s">
        <v>4415</v>
      </c>
    </row>
    <row r="973" spans="1:13" ht="15" hidden="1" customHeight="1">
      <c r="A973" s="15"/>
      <c r="B973" s="236">
        <v>43916.441037569442</v>
      </c>
      <c r="C973" s="2" t="s">
        <v>2197</v>
      </c>
      <c r="D973" s="2" t="s">
        <v>47</v>
      </c>
      <c r="F973" s="2" t="s">
        <v>2198</v>
      </c>
      <c r="G973" s="2" t="s">
        <v>2210</v>
      </c>
      <c r="I973" s="34" t="s">
        <v>4440</v>
      </c>
      <c r="J973" s="237">
        <v>43915</v>
      </c>
      <c r="M973" s="31" t="s">
        <v>4444</v>
      </c>
    </row>
    <row r="974" spans="1:13" ht="15" hidden="1" customHeight="1">
      <c r="A974" s="15"/>
      <c r="B974" s="236">
        <v>43916.441419722221</v>
      </c>
      <c r="C974" s="2" t="s">
        <v>2200</v>
      </c>
      <c r="D974" s="2" t="s">
        <v>207</v>
      </c>
      <c r="F974" s="2" t="s">
        <v>2198</v>
      </c>
      <c r="G974" s="2" t="s">
        <v>2210</v>
      </c>
      <c r="I974" s="34" t="s">
        <v>4445</v>
      </c>
      <c r="J974" s="237">
        <v>43916</v>
      </c>
      <c r="M974" s="46"/>
    </row>
    <row r="975" spans="1:13" ht="15" hidden="1" customHeight="1">
      <c r="A975" s="15"/>
      <c r="B975" s="236">
        <v>43916.441658194446</v>
      </c>
      <c r="C975" s="2" t="s">
        <v>2200</v>
      </c>
      <c r="D975" s="2" t="s">
        <v>354</v>
      </c>
      <c r="E975" s="2" t="s">
        <v>1969</v>
      </c>
      <c r="F975" s="2" t="s">
        <v>2208</v>
      </c>
      <c r="G975" s="2" t="s">
        <v>2199</v>
      </c>
      <c r="H975" s="2" t="s">
        <v>4448</v>
      </c>
      <c r="I975" s="34" t="s">
        <v>4449</v>
      </c>
      <c r="J975" s="237">
        <v>43915</v>
      </c>
      <c r="K975" s="2">
        <v>23</v>
      </c>
      <c r="L975" s="2">
        <v>641</v>
      </c>
      <c r="M975" s="31" t="s">
        <v>4453</v>
      </c>
    </row>
    <row r="976" spans="1:13" ht="15" hidden="1" customHeight="1">
      <c r="A976" s="15"/>
      <c r="B976" s="236">
        <v>43916.441780300927</v>
      </c>
      <c r="C976" s="2" t="s">
        <v>2200</v>
      </c>
      <c r="D976" s="2" t="s">
        <v>354</v>
      </c>
      <c r="E976" s="2" t="s">
        <v>1969</v>
      </c>
      <c r="F976" s="2" t="s">
        <v>2208</v>
      </c>
      <c r="G976" s="2" t="s">
        <v>2199</v>
      </c>
      <c r="H976" s="2" t="s">
        <v>4448</v>
      </c>
      <c r="I976" s="34" t="s">
        <v>4449</v>
      </c>
      <c r="J976" s="237">
        <v>43915</v>
      </c>
      <c r="K976" s="2">
        <v>23</v>
      </c>
      <c r="L976" s="2">
        <v>641</v>
      </c>
      <c r="M976" s="31" t="s">
        <v>4453</v>
      </c>
    </row>
    <row r="977" spans="1:13" ht="15" hidden="1" customHeight="1">
      <c r="A977" s="15"/>
      <c r="B977" s="236">
        <v>43916.44231481482</v>
      </c>
      <c r="C977" s="2" t="s">
        <v>9</v>
      </c>
      <c r="D977" s="2" t="s">
        <v>207</v>
      </c>
      <c r="E977" s="2" t="s">
        <v>4459</v>
      </c>
      <c r="F977" s="2" t="s">
        <v>2208</v>
      </c>
      <c r="G977" s="2" t="s">
        <v>2199</v>
      </c>
      <c r="I977" s="2" t="s">
        <v>4462</v>
      </c>
      <c r="J977" s="237">
        <v>43916</v>
      </c>
      <c r="K977" s="2">
        <v>65</v>
      </c>
      <c r="M977" s="46"/>
    </row>
    <row r="978" spans="1:13" ht="15" hidden="1" customHeight="1">
      <c r="A978" s="15"/>
      <c r="B978" s="236">
        <v>43916.443869664348</v>
      </c>
      <c r="C978" s="2" t="s">
        <v>2200</v>
      </c>
      <c r="D978" s="2" t="s">
        <v>354</v>
      </c>
      <c r="E978" s="2" t="s">
        <v>3444</v>
      </c>
      <c r="F978" s="2" t="s">
        <v>2201</v>
      </c>
      <c r="G978" s="2" t="s">
        <v>2199</v>
      </c>
      <c r="H978" s="2" t="s">
        <v>1584</v>
      </c>
      <c r="I978" s="34" t="s">
        <v>4449</v>
      </c>
      <c r="J978" s="237">
        <v>43915</v>
      </c>
      <c r="K978" s="2">
        <v>24</v>
      </c>
      <c r="L978" s="2">
        <v>642</v>
      </c>
      <c r="M978" s="31" t="s">
        <v>4453</v>
      </c>
    </row>
    <row r="979" spans="1:13" ht="15" hidden="1" customHeight="1">
      <c r="A979" s="15"/>
      <c r="B979" s="236">
        <v>43916.443894189812</v>
      </c>
      <c r="C979" s="2" t="s">
        <v>2200</v>
      </c>
      <c r="D979" s="2" t="s">
        <v>45</v>
      </c>
      <c r="F979" s="2" t="s">
        <v>2198</v>
      </c>
      <c r="I979" s="34" t="s">
        <v>4469</v>
      </c>
      <c r="J979" s="237">
        <v>43916</v>
      </c>
      <c r="M979" s="31" t="s">
        <v>4470</v>
      </c>
    </row>
    <row r="980" spans="1:13" ht="15" hidden="1" customHeight="1">
      <c r="A980" s="15"/>
      <c r="B980" s="236">
        <v>43916.444123275462</v>
      </c>
      <c r="C980" s="2" t="s">
        <v>9</v>
      </c>
      <c r="D980" s="2" t="s">
        <v>207</v>
      </c>
      <c r="E980" s="2" t="s">
        <v>853</v>
      </c>
      <c r="F980" s="2" t="s">
        <v>2208</v>
      </c>
      <c r="G980" s="2" t="s">
        <v>2199</v>
      </c>
      <c r="H980" s="2" t="s">
        <v>4473</v>
      </c>
      <c r="I980" s="34" t="s">
        <v>4406</v>
      </c>
      <c r="J980" s="237">
        <v>43916</v>
      </c>
      <c r="K980" s="2">
        <v>65</v>
      </c>
      <c r="M980" s="46"/>
    </row>
    <row r="981" spans="1:13" ht="15" hidden="1" customHeight="1">
      <c r="A981" s="15"/>
      <c r="B981" s="236">
        <v>43916.444433263889</v>
      </c>
      <c r="C981" s="2" t="s">
        <v>9</v>
      </c>
      <c r="D981" s="2" t="s">
        <v>182</v>
      </c>
      <c r="E981" s="2" t="s">
        <v>1078</v>
      </c>
      <c r="F981" s="2" t="s">
        <v>2201</v>
      </c>
      <c r="G981" s="2" t="s">
        <v>2199</v>
      </c>
      <c r="I981" s="34" t="s">
        <v>4476</v>
      </c>
      <c r="J981" s="237">
        <v>43915</v>
      </c>
      <c r="K981" s="2">
        <v>85</v>
      </c>
      <c r="M981" s="46"/>
    </row>
    <row r="982" spans="1:13" ht="15" hidden="1" customHeight="1">
      <c r="A982" s="15"/>
      <c r="B982" s="236">
        <v>43916.444443958331</v>
      </c>
      <c r="C982" s="2" t="s">
        <v>2200</v>
      </c>
      <c r="D982" s="2" t="s">
        <v>414</v>
      </c>
      <c r="F982" s="2" t="s">
        <v>2208</v>
      </c>
      <c r="G982" s="2" t="s">
        <v>2199</v>
      </c>
      <c r="H982" s="2" t="s">
        <v>4479</v>
      </c>
      <c r="I982" s="34" t="s">
        <v>3663</v>
      </c>
      <c r="J982" s="237">
        <v>43915</v>
      </c>
      <c r="K982" s="2">
        <v>50</v>
      </c>
      <c r="M982" s="46"/>
    </row>
    <row r="983" spans="1:13" ht="15" hidden="1" customHeight="1">
      <c r="A983" s="15"/>
      <c r="B983" s="236">
        <v>43916.444822754631</v>
      </c>
      <c r="C983" s="2" t="s">
        <v>2200</v>
      </c>
      <c r="D983" s="2" t="s">
        <v>45</v>
      </c>
      <c r="E983" s="2" t="s">
        <v>4482</v>
      </c>
      <c r="F983" s="2" t="s">
        <v>2208</v>
      </c>
      <c r="G983" s="2" t="s">
        <v>2199</v>
      </c>
      <c r="H983" s="2" t="s">
        <v>4483</v>
      </c>
      <c r="I983" s="2" t="s">
        <v>4484</v>
      </c>
      <c r="J983" s="237">
        <v>43916</v>
      </c>
      <c r="M983" s="31" t="s">
        <v>4485</v>
      </c>
    </row>
    <row r="984" spans="1:13" ht="15" hidden="1" customHeight="1">
      <c r="A984" s="15"/>
      <c r="B984" s="236">
        <v>43916.445878969906</v>
      </c>
      <c r="C984" s="2" t="s">
        <v>9</v>
      </c>
      <c r="D984" s="2" t="s">
        <v>224</v>
      </c>
      <c r="E984" s="2" t="s">
        <v>226</v>
      </c>
      <c r="F984" s="2" t="s">
        <v>2201</v>
      </c>
      <c r="G984" s="2" t="s">
        <v>2199</v>
      </c>
      <c r="H984" s="2" t="s">
        <v>4486</v>
      </c>
      <c r="I984" s="34" t="s">
        <v>4487</v>
      </c>
      <c r="J984" s="237">
        <v>43915</v>
      </c>
      <c r="L984" s="2">
        <v>577</v>
      </c>
      <c r="M984" s="46"/>
    </row>
    <row r="985" spans="1:13" ht="15" hidden="1" customHeight="1">
      <c r="A985" s="15"/>
      <c r="B985" s="236">
        <v>43916.446500590275</v>
      </c>
      <c r="C985" s="2" t="s">
        <v>9</v>
      </c>
      <c r="D985" s="2" t="s">
        <v>224</v>
      </c>
      <c r="E985" s="2" t="s">
        <v>4490</v>
      </c>
      <c r="F985" s="2" t="s">
        <v>2201</v>
      </c>
      <c r="G985" s="2" t="s">
        <v>2199</v>
      </c>
      <c r="H985" s="2" t="s">
        <v>4491</v>
      </c>
      <c r="I985" s="2" t="s">
        <v>4492</v>
      </c>
      <c r="J985" s="237">
        <v>43916</v>
      </c>
      <c r="K985" s="2">
        <v>65</v>
      </c>
      <c r="M985" s="46"/>
    </row>
    <row r="986" spans="1:13" ht="15" hidden="1" customHeight="1">
      <c r="A986" s="15"/>
      <c r="B986" s="236">
        <v>43916.447066539353</v>
      </c>
      <c r="C986" s="2" t="s">
        <v>9</v>
      </c>
      <c r="D986" s="2" t="s">
        <v>224</v>
      </c>
      <c r="E986" s="2" t="s">
        <v>223</v>
      </c>
      <c r="F986" s="2" t="s">
        <v>2198</v>
      </c>
      <c r="G986" s="2" t="s">
        <v>2210</v>
      </c>
      <c r="I986" s="2" t="s">
        <v>4493</v>
      </c>
      <c r="J986" s="237">
        <v>43916</v>
      </c>
      <c r="M986" s="31" t="s">
        <v>4494</v>
      </c>
    </row>
    <row r="987" spans="1:13" ht="15" hidden="1" customHeight="1">
      <c r="A987" s="15"/>
      <c r="B987" s="236">
        <v>43916.447374687501</v>
      </c>
      <c r="C987" s="2" t="s">
        <v>9</v>
      </c>
      <c r="D987" s="2" t="s">
        <v>45</v>
      </c>
      <c r="F987" s="2" t="s">
        <v>2198</v>
      </c>
      <c r="G987" s="2" t="s">
        <v>2210</v>
      </c>
      <c r="I987" s="34" t="s">
        <v>1456</v>
      </c>
      <c r="J987" s="237">
        <v>43916</v>
      </c>
      <c r="M987" s="31" t="s">
        <v>4495</v>
      </c>
    </row>
    <row r="988" spans="1:13" ht="15" hidden="1" customHeight="1">
      <c r="A988" s="15"/>
      <c r="B988" s="236">
        <v>43916.447390138885</v>
      </c>
      <c r="C988" s="2" t="s">
        <v>2200</v>
      </c>
      <c r="D988" s="2" t="s">
        <v>224</v>
      </c>
      <c r="E988" s="2" t="s">
        <v>223</v>
      </c>
      <c r="F988" s="2" t="s">
        <v>2198</v>
      </c>
      <c r="G988" s="2" t="s">
        <v>2199</v>
      </c>
      <c r="I988" s="34" t="s">
        <v>4498</v>
      </c>
      <c r="J988" s="237">
        <v>43916</v>
      </c>
      <c r="M988" s="37" t="s">
        <v>4498</v>
      </c>
    </row>
    <row r="989" spans="1:13" ht="15" hidden="1" customHeight="1">
      <c r="A989" s="15"/>
      <c r="B989" s="236">
        <v>43916.44768138889</v>
      </c>
      <c r="C989" s="2" t="s">
        <v>2200</v>
      </c>
      <c r="D989" s="2" t="s">
        <v>354</v>
      </c>
      <c r="E989" s="2" t="s">
        <v>4501</v>
      </c>
      <c r="F989" s="2" t="s">
        <v>2198</v>
      </c>
      <c r="G989" s="2" t="s">
        <v>2210</v>
      </c>
      <c r="I989" s="34" t="s">
        <v>4502</v>
      </c>
      <c r="J989" s="237">
        <v>43916</v>
      </c>
      <c r="L989" s="240" t="s">
        <v>4505</v>
      </c>
      <c r="M989" s="46"/>
    </row>
    <row r="990" spans="1:13" ht="15" hidden="1" customHeight="1">
      <c r="A990" s="15"/>
      <c r="B990" s="236">
        <v>43916.448663831019</v>
      </c>
      <c r="C990" s="2" t="s">
        <v>9</v>
      </c>
      <c r="D990" s="2" t="s">
        <v>207</v>
      </c>
      <c r="E990" s="2" t="s">
        <v>853</v>
      </c>
      <c r="F990" s="2" t="s">
        <v>2208</v>
      </c>
      <c r="G990" s="2" t="s">
        <v>2199</v>
      </c>
      <c r="I990" s="34" t="s">
        <v>4506</v>
      </c>
      <c r="J990" s="237">
        <v>43916</v>
      </c>
      <c r="K990" s="2">
        <v>65</v>
      </c>
      <c r="M990" s="46"/>
    </row>
    <row r="991" spans="1:13" ht="15" hidden="1" customHeight="1">
      <c r="A991" s="15"/>
      <c r="B991" s="236">
        <v>43916.450781666666</v>
      </c>
      <c r="C991" s="2" t="s">
        <v>2200</v>
      </c>
      <c r="D991" s="2" t="s">
        <v>207</v>
      </c>
      <c r="E991" s="2" t="s">
        <v>853</v>
      </c>
      <c r="F991" s="2" t="s">
        <v>2198</v>
      </c>
      <c r="G991" s="2" t="s">
        <v>2199</v>
      </c>
      <c r="H991" s="2" t="s">
        <v>4510</v>
      </c>
      <c r="I991" s="34" t="s">
        <v>4512</v>
      </c>
      <c r="J991" s="237">
        <v>43916</v>
      </c>
      <c r="M991" s="31" t="s">
        <v>4519</v>
      </c>
    </row>
    <row r="992" spans="1:13" ht="15" hidden="1" customHeight="1">
      <c r="A992" s="15"/>
      <c r="B992" s="236">
        <v>43916.45134295139</v>
      </c>
      <c r="C992" s="2" t="s">
        <v>9</v>
      </c>
      <c r="D992" s="2" t="s">
        <v>207</v>
      </c>
      <c r="F992" s="2" t="s">
        <v>2208</v>
      </c>
      <c r="G992" s="2" t="s">
        <v>2199</v>
      </c>
      <c r="I992" s="34" t="s">
        <v>4520</v>
      </c>
      <c r="J992" s="237">
        <v>43916</v>
      </c>
      <c r="K992" s="2">
        <v>65</v>
      </c>
      <c r="M992" s="46"/>
    </row>
    <row r="993" spans="1:13" ht="15" hidden="1" customHeight="1">
      <c r="A993" s="15"/>
      <c r="B993" s="236">
        <v>43916.452525185188</v>
      </c>
      <c r="C993" s="2" t="s">
        <v>9</v>
      </c>
      <c r="D993" s="2" t="s">
        <v>182</v>
      </c>
      <c r="E993" s="2" t="s">
        <v>2885</v>
      </c>
      <c r="F993" s="2" t="s">
        <v>2208</v>
      </c>
      <c r="G993" s="2" t="s">
        <v>2199</v>
      </c>
      <c r="I993" s="34" t="s">
        <v>4512</v>
      </c>
      <c r="J993" s="237">
        <v>43916</v>
      </c>
      <c r="M993" s="46"/>
    </row>
    <row r="994" spans="1:13" ht="15" hidden="1" customHeight="1">
      <c r="A994" s="15"/>
      <c r="B994" s="236">
        <v>43916.452876793977</v>
      </c>
      <c r="C994" s="2" t="s">
        <v>2200</v>
      </c>
      <c r="D994" s="2" t="s">
        <v>268</v>
      </c>
      <c r="F994" s="2" t="s">
        <v>4526</v>
      </c>
      <c r="G994" s="2" t="s">
        <v>2199</v>
      </c>
      <c r="I994" s="2" t="s">
        <v>4527</v>
      </c>
      <c r="J994" s="237">
        <v>43916</v>
      </c>
      <c r="M994" s="46"/>
    </row>
    <row r="995" spans="1:13" ht="15" hidden="1" customHeight="1">
      <c r="A995" s="15"/>
      <c r="B995" s="236">
        <v>43916.453011041667</v>
      </c>
      <c r="C995" s="2" t="s">
        <v>9</v>
      </c>
      <c r="D995" s="2" t="s">
        <v>45</v>
      </c>
      <c r="F995" s="2" t="s">
        <v>2208</v>
      </c>
      <c r="G995" s="2" t="s">
        <v>2199</v>
      </c>
      <c r="I995" s="2" t="s">
        <v>3638</v>
      </c>
      <c r="J995" s="237">
        <v>43916</v>
      </c>
      <c r="M995" s="46"/>
    </row>
    <row r="996" spans="1:13" ht="15" hidden="1" customHeight="1">
      <c r="A996" s="15"/>
      <c r="B996" s="236">
        <v>43916.453314074075</v>
      </c>
      <c r="C996" s="2" t="s">
        <v>2200</v>
      </c>
      <c r="D996" s="2" t="s">
        <v>348</v>
      </c>
      <c r="E996" s="2" t="s">
        <v>4531</v>
      </c>
      <c r="F996" s="2" t="s">
        <v>2198</v>
      </c>
      <c r="G996" s="2" t="s">
        <v>2210</v>
      </c>
      <c r="H996" s="2" t="s">
        <v>4532</v>
      </c>
      <c r="I996" s="34" t="s">
        <v>4533</v>
      </c>
      <c r="J996" s="237">
        <v>43916</v>
      </c>
      <c r="M996" s="46"/>
    </row>
    <row r="997" spans="1:13" ht="15" hidden="1" customHeight="1">
      <c r="A997" s="15"/>
      <c r="B997" s="236">
        <v>43916.453667407404</v>
      </c>
      <c r="C997" s="2" t="s">
        <v>2200</v>
      </c>
      <c r="D997" s="2" t="s">
        <v>262</v>
      </c>
      <c r="E997" s="2" t="s">
        <v>4536</v>
      </c>
      <c r="F997" s="2" t="s">
        <v>2208</v>
      </c>
      <c r="G997" s="2" t="s">
        <v>2199</v>
      </c>
      <c r="I997" s="34" t="s">
        <v>4537</v>
      </c>
      <c r="J997" s="237">
        <v>43916</v>
      </c>
      <c r="K997" s="2">
        <v>66</v>
      </c>
      <c r="L997" s="2">
        <v>658</v>
      </c>
      <c r="M997" s="46"/>
    </row>
    <row r="998" spans="1:13" ht="15" hidden="1" customHeight="1">
      <c r="A998" s="15"/>
      <c r="B998" s="236">
        <v>43916.453896724532</v>
      </c>
      <c r="C998" s="2" t="s">
        <v>2200</v>
      </c>
      <c r="D998" s="2" t="s">
        <v>354</v>
      </c>
      <c r="E998" s="2" t="s">
        <v>947</v>
      </c>
      <c r="F998" s="2" t="s">
        <v>2201</v>
      </c>
      <c r="G998" s="2" t="s">
        <v>2199</v>
      </c>
      <c r="H998" s="2" t="s">
        <v>4541</v>
      </c>
      <c r="I998" s="34" t="s">
        <v>4542</v>
      </c>
      <c r="J998" s="237">
        <v>43915</v>
      </c>
      <c r="K998" s="2">
        <v>26</v>
      </c>
      <c r="M998" s="31" t="s">
        <v>4543</v>
      </c>
    </row>
    <row r="999" spans="1:13" ht="15" hidden="1" customHeight="1">
      <c r="A999" s="15"/>
      <c r="B999" s="236">
        <v>43916.454046342595</v>
      </c>
      <c r="C999" s="2" t="s">
        <v>9</v>
      </c>
      <c r="D999" s="2" t="s">
        <v>224</v>
      </c>
      <c r="F999" s="2" t="s">
        <v>2198</v>
      </c>
      <c r="G999" s="2" t="s">
        <v>2199</v>
      </c>
      <c r="I999" s="34" t="s">
        <v>4544</v>
      </c>
      <c r="J999" s="237">
        <v>43915</v>
      </c>
      <c r="M999" s="46"/>
    </row>
    <row r="1000" spans="1:13" ht="15" hidden="1" customHeight="1">
      <c r="A1000" s="15"/>
      <c r="B1000" s="236">
        <v>43916.454284976848</v>
      </c>
      <c r="C1000" s="2" t="s">
        <v>2197</v>
      </c>
      <c r="D1000" s="2" t="s">
        <v>45</v>
      </c>
      <c r="E1000" s="2" t="s">
        <v>119</v>
      </c>
      <c r="F1000" s="2" t="s">
        <v>2208</v>
      </c>
      <c r="G1000" s="2" t="s">
        <v>2210</v>
      </c>
      <c r="H1000" s="2" t="s">
        <v>4545</v>
      </c>
      <c r="I1000" s="34" t="s">
        <v>4546</v>
      </c>
      <c r="J1000" s="237">
        <v>43915</v>
      </c>
      <c r="L1000" s="2">
        <v>44</v>
      </c>
      <c r="M1000" s="46"/>
    </row>
    <row r="1001" spans="1:13" ht="15" hidden="1" customHeight="1">
      <c r="A1001" s="15"/>
      <c r="B1001" s="236">
        <v>43916.454290393522</v>
      </c>
      <c r="C1001" s="2" t="s">
        <v>9</v>
      </c>
      <c r="D1001" s="2" t="s">
        <v>45</v>
      </c>
      <c r="E1001" s="2" t="s">
        <v>4551</v>
      </c>
      <c r="F1001" s="2" t="s">
        <v>2201</v>
      </c>
      <c r="G1001" s="2" t="s">
        <v>2199</v>
      </c>
      <c r="H1001" s="2" t="s">
        <v>4552</v>
      </c>
      <c r="I1001" s="34" t="s">
        <v>4553</v>
      </c>
      <c r="J1001" s="237">
        <v>43916</v>
      </c>
      <c r="M1001" s="46"/>
    </row>
    <row r="1002" spans="1:13" ht="15" hidden="1" customHeight="1">
      <c r="A1002" s="15"/>
      <c r="B1002" s="236">
        <v>43916.45461403935</v>
      </c>
      <c r="C1002" s="2" t="s">
        <v>2200</v>
      </c>
      <c r="D1002" s="2" t="s">
        <v>354</v>
      </c>
      <c r="E1002" s="2" t="s">
        <v>2015</v>
      </c>
      <c r="F1002" s="2" t="s">
        <v>2198</v>
      </c>
      <c r="G1002" s="2" t="s">
        <v>2199</v>
      </c>
      <c r="H1002" s="2" t="s">
        <v>4558</v>
      </c>
      <c r="I1002" s="34" t="s">
        <v>4542</v>
      </c>
      <c r="J1002" s="237">
        <v>43915</v>
      </c>
      <c r="M1002" s="31" t="s">
        <v>4563</v>
      </c>
    </row>
    <row r="1003" spans="1:13" ht="15" hidden="1" customHeight="1">
      <c r="A1003" s="15"/>
      <c r="B1003" s="236">
        <v>43916.454949363426</v>
      </c>
      <c r="C1003" s="2" t="s">
        <v>9</v>
      </c>
      <c r="D1003" s="2" t="s">
        <v>45</v>
      </c>
      <c r="F1003" s="2" t="s">
        <v>2198</v>
      </c>
      <c r="G1003" s="2" t="s">
        <v>2199</v>
      </c>
      <c r="I1003" s="34" t="s">
        <v>4544</v>
      </c>
      <c r="J1003" s="237">
        <v>43915</v>
      </c>
      <c r="M1003" s="46"/>
    </row>
    <row r="1004" spans="1:13" ht="15" hidden="1" customHeight="1">
      <c r="A1004" s="15"/>
      <c r="B1004" s="236">
        <v>43916.455140868056</v>
      </c>
      <c r="C1004" s="2" t="s">
        <v>2200</v>
      </c>
      <c r="D1004" s="2" t="s">
        <v>354</v>
      </c>
      <c r="F1004" s="2" t="s">
        <v>2198</v>
      </c>
      <c r="I1004" s="34" t="s">
        <v>4568</v>
      </c>
      <c r="J1004" s="237">
        <v>43916</v>
      </c>
      <c r="M1004" s="31" t="s">
        <v>4569</v>
      </c>
    </row>
    <row r="1005" spans="1:13" ht="15" hidden="1" customHeight="1">
      <c r="A1005" s="15"/>
      <c r="B1005" s="236">
        <v>43916.455206944447</v>
      </c>
      <c r="C1005" s="2" t="s">
        <v>2200</v>
      </c>
      <c r="D1005" s="2" t="s">
        <v>354</v>
      </c>
      <c r="E1005" s="2" t="s">
        <v>2018</v>
      </c>
      <c r="F1005" s="2" t="s">
        <v>2198</v>
      </c>
      <c r="G1005" s="2" t="s">
        <v>2199</v>
      </c>
      <c r="H1005" s="2" t="s">
        <v>4558</v>
      </c>
      <c r="I1005" s="34" t="s">
        <v>4542</v>
      </c>
      <c r="J1005" s="237">
        <v>43915</v>
      </c>
      <c r="M1005" s="31" t="s">
        <v>4578</v>
      </c>
    </row>
    <row r="1006" spans="1:13" ht="15" hidden="1" customHeight="1">
      <c r="A1006" s="15"/>
      <c r="B1006" s="236">
        <v>43916.455321493057</v>
      </c>
      <c r="C1006" s="2" t="s">
        <v>2200</v>
      </c>
      <c r="D1006" s="2" t="s">
        <v>354</v>
      </c>
      <c r="E1006" s="2" t="s">
        <v>4579</v>
      </c>
      <c r="F1006" s="2" t="s">
        <v>2271</v>
      </c>
      <c r="G1006" s="2" t="s">
        <v>2199</v>
      </c>
      <c r="I1006" s="34" t="s">
        <v>4580</v>
      </c>
      <c r="J1006" s="237">
        <v>43916</v>
      </c>
      <c r="M1006" s="46"/>
    </row>
    <row r="1007" spans="1:13" ht="15" hidden="1" customHeight="1">
      <c r="A1007" s="15"/>
      <c r="B1007" s="236">
        <v>43916.455354664351</v>
      </c>
      <c r="C1007" s="2" t="s">
        <v>2197</v>
      </c>
      <c r="D1007" s="2" t="s">
        <v>45</v>
      </c>
      <c r="E1007" s="2" t="s">
        <v>119</v>
      </c>
      <c r="F1007" s="2" t="s">
        <v>2201</v>
      </c>
      <c r="H1007" s="2" t="s">
        <v>4586</v>
      </c>
      <c r="I1007" s="34" t="s">
        <v>4546</v>
      </c>
      <c r="J1007" s="237">
        <v>43915</v>
      </c>
      <c r="K1007" s="2">
        <v>44</v>
      </c>
      <c r="L1007" s="2">
        <v>45</v>
      </c>
      <c r="M1007" s="46"/>
    </row>
    <row r="1008" spans="1:13" ht="15" hidden="1" customHeight="1">
      <c r="A1008" s="15"/>
      <c r="B1008" s="236">
        <v>43916.455641701388</v>
      </c>
      <c r="C1008" s="2" t="s">
        <v>9</v>
      </c>
      <c r="D1008" s="2" t="s">
        <v>207</v>
      </c>
      <c r="E1008" s="2" t="s">
        <v>853</v>
      </c>
      <c r="F1008" s="2" t="s">
        <v>2208</v>
      </c>
      <c r="G1008" s="2" t="s">
        <v>2199</v>
      </c>
      <c r="I1008" s="34" t="s">
        <v>4359</v>
      </c>
      <c r="J1008" s="237">
        <v>43916</v>
      </c>
      <c r="M1008" s="46"/>
    </row>
    <row r="1009" spans="1:13" ht="15" hidden="1" customHeight="1">
      <c r="A1009" s="15"/>
      <c r="B1009" s="236">
        <v>43916.455667905087</v>
      </c>
      <c r="C1009" s="2" t="s">
        <v>9</v>
      </c>
      <c r="D1009" s="2" t="s">
        <v>207</v>
      </c>
      <c r="E1009" s="2" t="s">
        <v>3524</v>
      </c>
      <c r="F1009" s="2" t="s">
        <v>2208</v>
      </c>
      <c r="G1009" s="2" t="s">
        <v>2199</v>
      </c>
      <c r="H1009" s="2" t="s">
        <v>2255</v>
      </c>
      <c r="I1009" s="2" t="s">
        <v>4596</v>
      </c>
      <c r="J1009" s="237">
        <v>43916</v>
      </c>
      <c r="K1009" s="2">
        <v>65</v>
      </c>
      <c r="M1009" s="31" t="s">
        <v>4597</v>
      </c>
    </row>
    <row r="1010" spans="1:13" ht="15" hidden="1" customHeight="1">
      <c r="A1010" s="15"/>
      <c r="B1010" s="236">
        <v>43916.455694189819</v>
      </c>
      <c r="C1010" s="2" t="s">
        <v>9</v>
      </c>
      <c r="D1010" s="2" t="s">
        <v>207</v>
      </c>
      <c r="E1010" s="2" t="s">
        <v>853</v>
      </c>
      <c r="F1010" s="2" t="s">
        <v>2208</v>
      </c>
      <c r="G1010" s="2" t="s">
        <v>2199</v>
      </c>
      <c r="I1010" s="34" t="s">
        <v>4359</v>
      </c>
      <c r="J1010" s="237">
        <v>43916</v>
      </c>
      <c r="M1010" s="46"/>
    </row>
    <row r="1011" spans="1:13" ht="15" hidden="1" customHeight="1">
      <c r="A1011" s="15"/>
      <c r="B1011" s="236">
        <v>43916.4559859375</v>
      </c>
      <c r="C1011" s="2" t="s">
        <v>2200</v>
      </c>
      <c r="D1011" s="2" t="s">
        <v>354</v>
      </c>
      <c r="F1011" s="2" t="s">
        <v>2198</v>
      </c>
      <c r="G1011" s="2" t="s">
        <v>2210</v>
      </c>
      <c r="I1011" s="34" t="s">
        <v>4605</v>
      </c>
      <c r="J1011" s="237">
        <v>43916</v>
      </c>
      <c r="M1011" s="31" t="s">
        <v>4609</v>
      </c>
    </row>
    <row r="1012" spans="1:13" ht="15" hidden="1" customHeight="1">
      <c r="A1012" s="15"/>
      <c r="B1012" s="236">
        <v>43916.456245601847</v>
      </c>
      <c r="C1012" s="2" t="s">
        <v>2197</v>
      </c>
      <c r="D1012" s="2" t="s">
        <v>45</v>
      </c>
      <c r="E1012" s="2" t="s">
        <v>119</v>
      </c>
      <c r="F1012" s="2" t="s">
        <v>2201</v>
      </c>
      <c r="G1012" s="2" t="s">
        <v>2210</v>
      </c>
      <c r="H1012" s="2" t="s">
        <v>4610</v>
      </c>
      <c r="I1012" s="34" t="s">
        <v>4546</v>
      </c>
      <c r="J1012" s="237">
        <v>43915</v>
      </c>
      <c r="L1012" s="2">
        <v>60</v>
      </c>
      <c r="M1012" s="46"/>
    </row>
    <row r="1013" spans="1:13" ht="15" hidden="1" customHeight="1">
      <c r="A1013" s="15"/>
      <c r="B1013" s="236">
        <v>43916.456316793978</v>
      </c>
      <c r="C1013" s="2" t="s">
        <v>9</v>
      </c>
      <c r="D1013" s="2" t="s">
        <v>45</v>
      </c>
      <c r="E1013" s="2" t="s">
        <v>4615</v>
      </c>
      <c r="F1013" s="2" t="s">
        <v>2201</v>
      </c>
      <c r="G1013" s="2" t="s">
        <v>2199</v>
      </c>
      <c r="I1013" s="34" t="s">
        <v>4359</v>
      </c>
      <c r="J1013" s="237">
        <v>43916</v>
      </c>
      <c r="M1013" s="31" t="s">
        <v>4620</v>
      </c>
    </row>
    <row r="1014" spans="1:13" ht="15" hidden="1" customHeight="1">
      <c r="A1014" s="15"/>
      <c r="B1014" s="236">
        <v>43916.457147939815</v>
      </c>
      <c r="C1014" s="2" t="s">
        <v>2197</v>
      </c>
      <c r="D1014" s="2" t="s">
        <v>45</v>
      </c>
      <c r="E1014" s="2" t="s">
        <v>43</v>
      </c>
      <c r="F1014" s="2" t="s">
        <v>2208</v>
      </c>
      <c r="G1014" s="2" t="s">
        <v>2210</v>
      </c>
      <c r="H1014" s="2" t="s">
        <v>4610</v>
      </c>
      <c r="I1014" s="34" t="s">
        <v>4546</v>
      </c>
      <c r="J1014" s="237">
        <v>43915</v>
      </c>
      <c r="K1014" s="2">
        <v>70</v>
      </c>
      <c r="L1014" s="2">
        <v>66</v>
      </c>
      <c r="M1014" s="46"/>
    </row>
    <row r="1015" spans="1:13" ht="15" hidden="1" customHeight="1">
      <c r="A1015" s="15"/>
      <c r="B1015" s="236">
        <v>43916.457172233801</v>
      </c>
      <c r="C1015" s="2" t="s">
        <v>2200</v>
      </c>
      <c r="D1015" s="2" t="s">
        <v>95</v>
      </c>
      <c r="F1015" s="2" t="s">
        <v>2198</v>
      </c>
      <c r="G1015" s="2" t="s">
        <v>2210</v>
      </c>
      <c r="I1015" s="34" t="s">
        <v>4622</v>
      </c>
      <c r="J1015" s="237">
        <v>43916</v>
      </c>
      <c r="M1015" s="31" t="s">
        <v>4623</v>
      </c>
    </row>
    <row r="1016" spans="1:13" ht="15" hidden="1" customHeight="1">
      <c r="A1016" s="15"/>
      <c r="B1016" s="236">
        <v>43916.457823958335</v>
      </c>
      <c r="C1016" s="2" t="s">
        <v>2197</v>
      </c>
      <c r="D1016" s="2" t="s">
        <v>45</v>
      </c>
      <c r="E1016" s="2" t="s">
        <v>43</v>
      </c>
      <c r="F1016" s="2" t="s">
        <v>2201</v>
      </c>
      <c r="G1016" s="2" t="s">
        <v>2210</v>
      </c>
      <c r="H1016" s="2" t="s">
        <v>4624</v>
      </c>
      <c r="I1016" s="34" t="s">
        <v>4546</v>
      </c>
      <c r="J1016" s="237">
        <v>43915</v>
      </c>
      <c r="K1016" s="2">
        <v>68</v>
      </c>
      <c r="L1016" s="2">
        <v>67</v>
      </c>
      <c r="M1016" s="46"/>
    </row>
    <row r="1017" spans="1:13" ht="15" hidden="1" customHeight="1">
      <c r="A1017" s="15"/>
      <c r="B1017" s="236">
        <v>43916.458002071755</v>
      </c>
      <c r="C1017" s="2" t="s">
        <v>2200</v>
      </c>
      <c r="D1017" s="2" t="s">
        <v>95</v>
      </c>
      <c r="E1017" s="2" t="s">
        <v>95</v>
      </c>
      <c r="F1017" s="2" t="s">
        <v>2201</v>
      </c>
      <c r="G1017" s="2" t="s">
        <v>2199</v>
      </c>
      <c r="H1017" s="2" t="s">
        <v>4631</v>
      </c>
      <c r="I1017" s="34" t="s">
        <v>4632</v>
      </c>
      <c r="J1017" s="237">
        <v>43916</v>
      </c>
      <c r="M1017" s="46"/>
    </row>
    <row r="1018" spans="1:13" ht="15" hidden="1" customHeight="1">
      <c r="A1018" s="15"/>
      <c r="B1018" s="236">
        <v>43916.459534340276</v>
      </c>
      <c r="C1018" s="2" t="s">
        <v>9</v>
      </c>
      <c r="D1018" s="2" t="s">
        <v>207</v>
      </c>
      <c r="E1018" s="2" t="s">
        <v>853</v>
      </c>
      <c r="F1018" s="2" t="s">
        <v>2208</v>
      </c>
      <c r="G1018" s="2" t="s">
        <v>2199</v>
      </c>
      <c r="H1018" s="2" t="s">
        <v>4633</v>
      </c>
      <c r="I1018" s="34" t="s">
        <v>4634</v>
      </c>
      <c r="J1018" s="237">
        <v>43916</v>
      </c>
      <c r="K1018" s="2">
        <v>65</v>
      </c>
      <c r="M1018" s="31" t="s">
        <v>4638</v>
      </c>
    </row>
    <row r="1019" spans="1:13" ht="15" hidden="1" customHeight="1">
      <c r="A1019" s="15"/>
      <c r="B1019" s="236">
        <v>43916.459743819447</v>
      </c>
      <c r="C1019" s="2" t="s">
        <v>2200</v>
      </c>
      <c r="D1019" s="2" t="s">
        <v>354</v>
      </c>
      <c r="E1019" s="2" t="s">
        <v>4639</v>
      </c>
      <c r="F1019" s="2" t="s">
        <v>2198</v>
      </c>
      <c r="G1019" s="2" t="s">
        <v>2199</v>
      </c>
      <c r="H1019" s="2" t="s">
        <v>4640</v>
      </c>
      <c r="I1019" s="34" t="s">
        <v>2016</v>
      </c>
      <c r="J1019" s="237">
        <v>43916</v>
      </c>
      <c r="L1019" s="2">
        <v>4</v>
      </c>
      <c r="M1019" s="46"/>
    </row>
    <row r="1020" spans="1:13" ht="15" hidden="1" customHeight="1">
      <c r="A1020" s="15"/>
      <c r="B1020" s="236">
        <v>43916.460161643517</v>
      </c>
      <c r="C1020" s="2" t="s">
        <v>9</v>
      </c>
      <c r="D1020" s="2" t="s">
        <v>262</v>
      </c>
      <c r="E1020" s="2" t="s">
        <v>4641</v>
      </c>
      <c r="F1020" s="2" t="s">
        <v>2699</v>
      </c>
      <c r="G1020" s="2" t="s">
        <v>2199</v>
      </c>
      <c r="H1020" s="2" t="s">
        <v>4642</v>
      </c>
      <c r="I1020" s="2" t="s">
        <v>4643</v>
      </c>
      <c r="J1020" s="237">
        <v>43916</v>
      </c>
      <c r="K1020" s="2">
        <v>20</v>
      </c>
      <c r="M1020" s="31" t="s">
        <v>2820</v>
      </c>
    </row>
    <row r="1021" spans="1:13" ht="15" hidden="1" customHeight="1">
      <c r="A1021" s="15"/>
      <c r="B1021" s="236">
        <v>43916.46022627315</v>
      </c>
      <c r="C1021" s="2" t="s">
        <v>9</v>
      </c>
      <c r="D1021" s="2" t="s">
        <v>262</v>
      </c>
      <c r="E1021" s="2" t="s">
        <v>4641</v>
      </c>
      <c r="F1021" s="2" t="s">
        <v>2699</v>
      </c>
      <c r="G1021" s="2" t="s">
        <v>2199</v>
      </c>
      <c r="H1021" s="2" t="s">
        <v>4642</v>
      </c>
      <c r="I1021" s="2" t="s">
        <v>4643</v>
      </c>
      <c r="J1021" s="237">
        <v>43916</v>
      </c>
      <c r="K1021" s="2">
        <v>20</v>
      </c>
      <c r="M1021" s="31" t="s">
        <v>2820</v>
      </c>
    </row>
    <row r="1022" spans="1:13" ht="15" hidden="1" customHeight="1">
      <c r="A1022" s="15"/>
      <c r="B1022" s="236">
        <v>43916.461272777779</v>
      </c>
      <c r="C1022" s="2" t="s">
        <v>2200</v>
      </c>
      <c r="D1022" s="2" t="s">
        <v>354</v>
      </c>
      <c r="E1022" s="2" t="s">
        <v>2015</v>
      </c>
      <c r="F1022" s="2" t="s">
        <v>2201</v>
      </c>
      <c r="G1022" s="2" t="s">
        <v>2199</v>
      </c>
      <c r="H1022" s="2" t="s">
        <v>2391</v>
      </c>
      <c r="I1022" s="2" t="s">
        <v>4644</v>
      </c>
      <c r="J1022" s="237">
        <v>43915</v>
      </c>
      <c r="K1022" s="2">
        <v>58</v>
      </c>
      <c r="M1022" s="46"/>
    </row>
    <row r="1023" spans="1:13" ht="15" hidden="1" customHeight="1">
      <c r="A1023" s="15"/>
      <c r="B1023" s="236">
        <v>43916.461742337968</v>
      </c>
      <c r="C1023" s="2" t="s">
        <v>2197</v>
      </c>
      <c r="D1023" s="2" t="s">
        <v>45</v>
      </c>
      <c r="E1023" s="2" t="s">
        <v>43</v>
      </c>
      <c r="F1023" s="2" t="s">
        <v>2201</v>
      </c>
      <c r="G1023" s="2" t="s">
        <v>2199</v>
      </c>
      <c r="H1023" s="2" t="s">
        <v>4645</v>
      </c>
      <c r="I1023" s="34" t="s">
        <v>4546</v>
      </c>
      <c r="J1023" s="237">
        <v>43915</v>
      </c>
      <c r="K1023" s="2">
        <v>68</v>
      </c>
      <c r="L1023" s="2">
        <v>155</v>
      </c>
      <c r="M1023" s="46"/>
    </row>
    <row r="1024" spans="1:13" ht="15" hidden="1" customHeight="1">
      <c r="A1024" s="15"/>
      <c r="B1024" s="236">
        <v>43916.462327581015</v>
      </c>
      <c r="C1024" s="2" t="s">
        <v>9</v>
      </c>
      <c r="D1024" s="2" t="s">
        <v>45</v>
      </c>
      <c r="F1024" s="2" t="s">
        <v>2198</v>
      </c>
      <c r="G1024" s="2" t="s">
        <v>2210</v>
      </c>
      <c r="I1024" s="34" t="s">
        <v>4649</v>
      </c>
      <c r="J1024" s="237">
        <v>43916</v>
      </c>
      <c r="M1024" s="31" t="s">
        <v>4650</v>
      </c>
    </row>
    <row r="1025" spans="1:13" ht="15" hidden="1" customHeight="1">
      <c r="A1025" s="15"/>
      <c r="B1025" s="236">
        <v>43916.463938715278</v>
      </c>
      <c r="C1025" s="2" t="s">
        <v>9</v>
      </c>
      <c r="D1025" s="2" t="s">
        <v>224</v>
      </c>
      <c r="E1025" s="2" t="s">
        <v>223</v>
      </c>
      <c r="F1025" s="2" t="s">
        <v>2201</v>
      </c>
      <c r="G1025" s="2" t="s">
        <v>2199</v>
      </c>
      <c r="H1025" s="2" t="s">
        <v>4651</v>
      </c>
      <c r="I1025" s="34" t="s">
        <v>4652</v>
      </c>
      <c r="J1025" s="237">
        <v>43915</v>
      </c>
      <c r="K1025" s="2">
        <v>65</v>
      </c>
      <c r="M1025" s="31" t="s">
        <v>3415</v>
      </c>
    </row>
    <row r="1026" spans="1:13" ht="15" hidden="1" customHeight="1">
      <c r="A1026" s="15"/>
      <c r="B1026" s="236">
        <v>43916.465640324073</v>
      </c>
      <c r="C1026" s="2" t="s">
        <v>2200</v>
      </c>
      <c r="D1026" s="2" t="s">
        <v>224</v>
      </c>
      <c r="E1026" s="2" t="s">
        <v>4653</v>
      </c>
      <c r="F1026" s="2" t="s">
        <v>2208</v>
      </c>
      <c r="G1026" s="2" t="s">
        <v>2199</v>
      </c>
      <c r="I1026" s="2" t="s">
        <v>4654</v>
      </c>
      <c r="J1026" s="237">
        <v>43916</v>
      </c>
      <c r="K1026" s="2">
        <v>28</v>
      </c>
      <c r="M1026" s="46"/>
    </row>
    <row r="1027" spans="1:13" ht="15" hidden="1" customHeight="1">
      <c r="A1027" s="15"/>
      <c r="B1027" s="236">
        <v>43916.465975358791</v>
      </c>
      <c r="C1027" s="2" t="s">
        <v>9</v>
      </c>
      <c r="D1027" s="2" t="s">
        <v>207</v>
      </c>
      <c r="E1027" s="2" t="s">
        <v>206</v>
      </c>
      <c r="F1027" s="2" t="s">
        <v>2198</v>
      </c>
      <c r="G1027" s="2" t="s">
        <v>2199</v>
      </c>
      <c r="I1027" s="2" t="s">
        <v>4657</v>
      </c>
      <c r="J1027" s="237">
        <v>43916</v>
      </c>
      <c r="M1027" s="46"/>
    </row>
    <row r="1028" spans="1:13" ht="15" hidden="1" customHeight="1">
      <c r="A1028" s="15"/>
      <c r="B1028" s="236">
        <v>43916.465986134259</v>
      </c>
      <c r="C1028" s="2" t="s">
        <v>2200</v>
      </c>
      <c r="D1028" s="2" t="s">
        <v>354</v>
      </c>
      <c r="E1028" s="2" t="s">
        <v>2018</v>
      </c>
      <c r="F1028" s="2" t="s">
        <v>2198</v>
      </c>
      <c r="G1028" s="2" t="s">
        <v>2199</v>
      </c>
      <c r="I1028" s="2" t="s">
        <v>4659</v>
      </c>
      <c r="J1028" s="237">
        <v>43915</v>
      </c>
      <c r="M1028" s="46"/>
    </row>
    <row r="1029" spans="1:13" ht="15" hidden="1" customHeight="1">
      <c r="A1029" s="15"/>
      <c r="B1029" s="236">
        <v>43916.46675983796</v>
      </c>
      <c r="C1029" s="2" t="s">
        <v>2200</v>
      </c>
      <c r="D1029" s="2" t="s">
        <v>224</v>
      </c>
      <c r="E1029" s="2" t="s">
        <v>223</v>
      </c>
      <c r="F1029" s="2" t="s">
        <v>4660</v>
      </c>
      <c r="G1029" s="2" t="s">
        <v>2199</v>
      </c>
      <c r="H1029" s="2" t="s">
        <v>4661</v>
      </c>
      <c r="I1029" s="34" t="s">
        <v>4662</v>
      </c>
      <c r="J1029" s="237">
        <v>43916</v>
      </c>
      <c r="M1029" s="31" t="s">
        <v>4666</v>
      </c>
    </row>
    <row r="1030" spans="1:13" ht="15" hidden="1" customHeight="1">
      <c r="A1030" s="15"/>
      <c r="B1030" s="236">
        <v>43916.470156793977</v>
      </c>
      <c r="C1030" s="2" t="s">
        <v>2197</v>
      </c>
      <c r="D1030" s="2" t="s">
        <v>158</v>
      </c>
      <c r="E1030" s="2" t="s">
        <v>827</v>
      </c>
      <c r="F1030" s="2" t="s">
        <v>2208</v>
      </c>
      <c r="G1030" s="2" t="s">
        <v>2199</v>
      </c>
      <c r="I1030" s="34" t="s">
        <v>4667</v>
      </c>
      <c r="J1030" s="237">
        <v>43915</v>
      </c>
      <c r="M1030" s="46"/>
    </row>
    <row r="1031" spans="1:13" ht="15" hidden="1" customHeight="1">
      <c r="A1031" s="15"/>
      <c r="B1031" s="236">
        <v>43916.47197215278</v>
      </c>
      <c r="C1031" s="2" t="s">
        <v>2200</v>
      </c>
      <c r="D1031" s="2" t="s">
        <v>182</v>
      </c>
      <c r="F1031" s="2" t="s">
        <v>2198</v>
      </c>
      <c r="I1031" s="2" t="s">
        <v>2383</v>
      </c>
      <c r="J1031" s="237">
        <v>43916</v>
      </c>
      <c r="M1031" s="31" t="s">
        <v>4668</v>
      </c>
    </row>
    <row r="1032" spans="1:13" ht="15" hidden="1" customHeight="1">
      <c r="A1032" s="15"/>
      <c r="B1032" s="236">
        <v>43916.472422719904</v>
      </c>
      <c r="C1032" s="2" t="s">
        <v>2200</v>
      </c>
      <c r="D1032" s="2" t="s">
        <v>354</v>
      </c>
      <c r="F1032" s="2" t="s">
        <v>2198</v>
      </c>
      <c r="G1032" s="2" t="s">
        <v>2199</v>
      </c>
      <c r="I1032" s="2" t="s">
        <v>2383</v>
      </c>
      <c r="J1032" s="237">
        <v>43916</v>
      </c>
      <c r="M1032" s="31" t="s">
        <v>4669</v>
      </c>
    </row>
    <row r="1033" spans="1:13" ht="15" hidden="1" customHeight="1">
      <c r="A1033" s="15"/>
      <c r="B1033" s="236">
        <v>43916.472522627315</v>
      </c>
      <c r="C1033" s="2" t="s">
        <v>2200</v>
      </c>
      <c r="D1033" s="2" t="s">
        <v>182</v>
      </c>
      <c r="E1033" s="2" t="s">
        <v>4670</v>
      </c>
      <c r="F1033" s="2" t="s">
        <v>2271</v>
      </c>
      <c r="I1033" s="34" t="s">
        <v>4671</v>
      </c>
      <c r="J1033" s="237">
        <v>43914</v>
      </c>
      <c r="M1033" s="46"/>
    </row>
    <row r="1034" spans="1:13" ht="15" hidden="1" customHeight="1">
      <c r="A1034" s="15"/>
      <c r="B1034" s="236">
        <v>43916.472581006943</v>
      </c>
      <c r="C1034" s="2" t="s">
        <v>2200</v>
      </c>
      <c r="D1034" s="2" t="s">
        <v>182</v>
      </c>
      <c r="F1034" s="2" t="s">
        <v>2198</v>
      </c>
      <c r="G1034" s="2" t="s">
        <v>2210</v>
      </c>
      <c r="I1034" s="34" t="s">
        <v>4675</v>
      </c>
      <c r="J1034" s="237">
        <v>43916</v>
      </c>
      <c r="M1034" s="46"/>
    </row>
    <row r="1035" spans="1:13" ht="15" hidden="1" customHeight="1">
      <c r="A1035" s="15"/>
      <c r="B1035" s="236">
        <v>43916.474619884262</v>
      </c>
      <c r="C1035" s="2" t="s">
        <v>2200</v>
      </c>
      <c r="D1035" s="2" t="s">
        <v>45</v>
      </c>
      <c r="F1035" s="2" t="s">
        <v>2198</v>
      </c>
      <c r="G1035" s="2" t="s">
        <v>2210</v>
      </c>
      <c r="I1035" s="34" t="s">
        <v>4679</v>
      </c>
      <c r="J1035" s="237">
        <v>43916</v>
      </c>
      <c r="M1035" s="31" t="s">
        <v>4683</v>
      </c>
    </row>
    <row r="1036" spans="1:13" ht="15" hidden="1" customHeight="1">
      <c r="A1036" s="15"/>
      <c r="B1036" s="236">
        <v>43916.474854456013</v>
      </c>
      <c r="C1036" s="2" t="s">
        <v>2200</v>
      </c>
      <c r="D1036" s="2" t="s">
        <v>182</v>
      </c>
      <c r="E1036" s="2" t="s">
        <v>190</v>
      </c>
      <c r="F1036" s="2" t="s">
        <v>2198</v>
      </c>
      <c r="G1036" s="2" t="s">
        <v>2199</v>
      </c>
      <c r="I1036" s="34" t="s">
        <v>4684</v>
      </c>
      <c r="J1036" s="237">
        <v>43916</v>
      </c>
      <c r="M1036" s="46"/>
    </row>
    <row r="1037" spans="1:13" ht="15" hidden="1" customHeight="1">
      <c r="A1037" s="15"/>
      <c r="B1037" s="236">
        <v>43916.474924930561</v>
      </c>
      <c r="C1037" s="2" t="s">
        <v>9</v>
      </c>
      <c r="D1037" s="2" t="s">
        <v>224</v>
      </c>
      <c r="E1037" s="2" t="s">
        <v>223</v>
      </c>
      <c r="F1037" s="2" t="s">
        <v>2201</v>
      </c>
      <c r="G1037" s="2" t="s">
        <v>2199</v>
      </c>
      <c r="I1037" s="34" t="s">
        <v>4662</v>
      </c>
      <c r="J1037" s="237">
        <v>43916</v>
      </c>
      <c r="K1037" s="2">
        <v>65</v>
      </c>
      <c r="L1037" s="2">
        <v>661</v>
      </c>
      <c r="M1037" s="31" t="s">
        <v>4689</v>
      </c>
    </row>
    <row r="1038" spans="1:13" ht="15" hidden="1" customHeight="1">
      <c r="A1038" s="15"/>
      <c r="B1038" s="236">
        <v>43916.474945775466</v>
      </c>
      <c r="C1038" s="2" t="s">
        <v>2200</v>
      </c>
      <c r="D1038" s="2" t="s">
        <v>354</v>
      </c>
      <c r="E1038" s="2" t="s">
        <v>4690</v>
      </c>
      <c r="F1038" s="2" t="s">
        <v>2198</v>
      </c>
      <c r="G1038" s="2" t="s">
        <v>2199</v>
      </c>
      <c r="I1038" s="2" t="s">
        <v>4691</v>
      </c>
      <c r="J1038" s="237">
        <v>43916</v>
      </c>
      <c r="M1038" s="46"/>
    </row>
    <row r="1039" spans="1:13" ht="15" hidden="1" customHeight="1">
      <c r="A1039" s="15"/>
      <c r="B1039" s="236">
        <v>43916.476706678237</v>
      </c>
      <c r="C1039" s="2" t="s">
        <v>2200</v>
      </c>
      <c r="D1039" s="2" t="s">
        <v>224</v>
      </c>
      <c r="E1039" s="2" t="s">
        <v>223</v>
      </c>
      <c r="F1039" s="2" t="s">
        <v>2201</v>
      </c>
      <c r="G1039" s="2" t="s">
        <v>2199</v>
      </c>
      <c r="H1039" s="2" t="s">
        <v>4692</v>
      </c>
      <c r="I1039" s="34" t="s">
        <v>4662</v>
      </c>
      <c r="J1039" s="237">
        <v>43916</v>
      </c>
      <c r="K1039" s="2">
        <v>50</v>
      </c>
      <c r="L1039" s="2">
        <v>662</v>
      </c>
      <c r="M1039" s="46"/>
    </row>
    <row r="1040" spans="1:13" ht="15" hidden="1" customHeight="1">
      <c r="A1040" s="15"/>
      <c r="B1040" s="236">
        <v>43916.477344953702</v>
      </c>
      <c r="C1040" s="2" t="s">
        <v>2200</v>
      </c>
      <c r="D1040" s="2" t="s">
        <v>182</v>
      </c>
      <c r="F1040" s="2" t="s">
        <v>2198</v>
      </c>
      <c r="G1040" s="2" t="s">
        <v>2210</v>
      </c>
      <c r="H1040" s="2" t="s">
        <v>4695</v>
      </c>
      <c r="I1040" s="34" t="s">
        <v>4696</v>
      </c>
      <c r="J1040" s="237">
        <v>43916</v>
      </c>
      <c r="M1040" s="31" t="s">
        <v>4699</v>
      </c>
    </row>
    <row r="1041" spans="1:13" ht="15" hidden="1" customHeight="1">
      <c r="A1041" s="15"/>
      <c r="B1041" s="236">
        <v>43916.477353645838</v>
      </c>
      <c r="C1041" s="2" t="s">
        <v>9</v>
      </c>
      <c r="D1041" s="2" t="s">
        <v>207</v>
      </c>
      <c r="E1041" s="2" t="s">
        <v>2773</v>
      </c>
      <c r="F1041" s="2" t="s">
        <v>2208</v>
      </c>
      <c r="G1041" s="2" t="s">
        <v>2210</v>
      </c>
      <c r="I1041" s="34" t="s">
        <v>4700</v>
      </c>
      <c r="J1041" s="237">
        <v>43916</v>
      </c>
      <c r="K1041" s="2">
        <v>65</v>
      </c>
      <c r="M1041" s="46"/>
    </row>
    <row r="1042" spans="1:13" ht="15" hidden="1" customHeight="1">
      <c r="A1042" s="15"/>
      <c r="B1042" s="236">
        <v>43916.477515856481</v>
      </c>
      <c r="C1042" s="2" t="s">
        <v>2200</v>
      </c>
      <c r="D1042" s="2" t="s">
        <v>224</v>
      </c>
      <c r="E1042" s="2" t="s">
        <v>4703</v>
      </c>
      <c r="F1042" s="2" t="s">
        <v>2208</v>
      </c>
      <c r="G1042" s="2" t="s">
        <v>2199</v>
      </c>
      <c r="H1042" s="2" t="s">
        <v>4705</v>
      </c>
      <c r="I1042" s="34" t="s">
        <v>4662</v>
      </c>
      <c r="J1042" s="237">
        <v>43916</v>
      </c>
      <c r="K1042" s="2">
        <v>48</v>
      </c>
      <c r="L1042" s="2">
        <v>663</v>
      </c>
      <c r="M1042" s="31" t="s">
        <v>4705</v>
      </c>
    </row>
    <row r="1043" spans="1:13" ht="15" hidden="1" customHeight="1">
      <c r="A1043" s="15"/>
      <c r="B1043" s="236">
        <v>43916.478330115744</v>
      </c>
      <c r="C1043" s="2" t="s">
        <v>9</v>
      </c>
      <c r="D1043" s="2" t="s">
        <v>207</v>
      </c>
      <c r="E1043" s="2" t="s">
        <v>4708</v>
      </c>
      <c r="F1043" s="2" t="s">
        <v>2208</v>
      </c>
      <c r="G1043" s="2" t="s">
        <v>2199</v>
      </c>
      <c r="I1043" s="34" t="s">
        <v>4506</v>
      </c>
      <c r="J1043" s="237">
        <v>43916</v>
      </c>
      <c r="K1043" s="2">
        <v>65</v>
      </c>
      <c r="M1043" s="31" t="s">
        <v>4709</v>
      </c>
    </row>
    <row r="1044" spans="1:13" ht="15" hidden="1" customHeight="1">
      <c r="A1044" s="15"/>
      <c r="B1044" s="236">
        <v>43916.478491111113</v>
      </c>
      <c r="C1044" s="2" t="s">
        <v>2200</v>
      </c>
      <c r="D1044" s="2" t="s">
        <v>224</v>
      </c>
      <c r="E1044" s="2" t="s">
        <v>223</v>
      </c>
      <c r="F1044" s="2" t="s">
        <v>2208</v>
      </c>
      <c r="G1044" s="2" t="s">
        <v>2199</v>
      </c>
      <c r="H1044" s="2" t="s">
        <v>4705</v>
      </c>
      <c r="I1044" s="34" t="s">
        <v>4662</v>
      </c>
      <c r="J1044" s="237">
        <v>43916</v>
      </c>
      <c r="K1044" s="2">
        <v>65</v>
      </c>
      <c r="L1044" s="2">
        <v>664</v>
      </c>
      <c r="M1044" s="46"/>
    </row>
    <row r="1045" spans="1:13" ht="15" hidden="1" customHeight="1">
      <c r="A1045" s="15"/>
      <c r="B1045" s="236">
        <v>43916.478935694446</v>
      </c>
      <c r="C1045" s="2" t="s">
        <v>2200</v>
      </c>
      <c r="D1045" s="2" t="s">
        <v>126</v>
      </c>
      <c r="E1045" s="2" t="s">
        <v>4713</v>
      </c>
      <c r="F1045" s="2" t="s">
        <v>2208</v>
      </c>
      <c r="G1045" s="2" t="s">
        <v>2199</v>
      </c>
      <c r="H1045" s="2" t="s">
        <v>4714</v>
      </c>
      <c r="I1045" s="2" t="s">
        <v>4715</v>
      </c>
      <c r="J1045" s="237">
        <v>43913</v>
      </c>
      <c r="K1045" s="2">
        <v>30</v>
      </c>
      <c r="M1045" s="46"/>
    </row>
    <row r="1046" spans="1:13" ht="15" hidden="1" customHeight="1">
      <c r="A1046" s="15"/>
      <c r="B1046" s="236">
        <v>43916.480157662038</v>
      </c>
      <c r="C1046" s="2" t="s">
        <v>9</v>
      </c>
      <c r="D1046" s="2" t="s">
        <v>207</v>
      </c>
      <c r="E1046" s="2" t="s">
        <v>853</v>
      </c>
      <c r="F1046" s="2" t="s">
        <v>2208</v>
      </c>
      <c r="G1046" s="2" t="s">
        <v>2199</v>
      </c>
      <c r="H1046" s="2" t="s">
        <v>4716</v>
      </c>
      <c r="I1046" s="34" t="s">
        <v>4717</v>
      </c>
      <c r="J1046" s="237">
        <v>43916</v>
      </c>
      <c r="K1046" s="2">
        <v>65</v>
      </c>
      <c r="M1046" s="46"/>
    </row>
    <row r="1047" spans="1:13" ht="15" hidden="1" customHeight="1">
      <c r="A1047" s="15"/>
      <c r="B1047" s="236">
        <v>43916.482132442128</v>
      </c>
      <c r="C1047" s="2" t="s">
        <v>9</v>
      </c>
      <c r="D1047" s="2" t="s">
        <v>182</v>
      </c>
      <c r="F1047" s="2" t="s">
        <v>2201</v>
      </c>
      <c r="G1047" s="2" t="s">
        <v>2199</v>
      </c>
      <c r="H1047" s="2" t="s">
        <v>4721</v>
      </c>
      <c r="I1047" s="34" t="s">
        <v>4722</v>
      </c>
      <c r="J1047" s="237">
        <v>43916</v>
      </c>
      <c r="K1047" s="2">
        <v>85</v>
      </c>
      <c r="M1047" s="46"/>
    </row>
    <row r="1048" spans="1:13" ht="15" hidden="1" customHeight="1">
      <c r="A1048" s="15"/>
      <c r="B1048" s="236">
        <v>43916.482559351847</v>
      </c>
      <c r="C1048" s="2" t="s">
        <v>2200</v>
      </c>
      <c r="D1048" s="2" t="s">
        <v>126</v>
      </c>
      <c r="E1048" s="2" t="s">
        <v>770</v>
      </c>
      <c r="F1048" s="2" t="s">
        <v>2198</v>
      </c>
      <c r="I1048" s="34" t="s">
        <v>4649</v>
      </c>
      <c r="J1048" s="237">
        <v>43916</v>
      </c>
      <c r="K1048" s="2">
        <v>0</v>
      </c>
      <c r="M1048" s="46"/>
    </row>
    <row r="1049" spans="1:13" ht="15" hidden="1" customHeight="1">
      <c r="A1049" s="15"/>
      <c r="B1049" s="236">
        <v>43916.482841284727</v>
      </c>
      <c r="C1049" s="2" t="s">
        <v>9</v>
      </c>
      <c r="D1049" s="2" t="s">
        <v>182</v>
      </c>
      <c r="F1049" s="2" t="s">
        <v>2208</v>
      </c>
      <c r="G1049" s="2" t="s">
        <v>2199</v>
      </c>
      <c r="I1049" s="34" t="s">
        <v>4722</v>
      </c>
      <c r="J1049" s="237">
        <v>43916</v>
      </c>
      <c r="K1049" s="2">
        <v>70</v>
      </c>
      <c r="M1049" s="46"/>
    </row>
    <row r="1050" spans="1:13" ht="15" hidden="1" customHeight="1">
      <c r="A1050" s="15"/>
      <c r="B1050" s="236">
        <v>43916.483051597221</v>
      </c>
      <c r="C1050" s="2" t="s">
        <v>9</v>
      </c>
      <c r="D1050" s="2" t="s">
        <v>45</v>
      </c>
      <c r="E1050" s="2" t="s">
        <v>43</v>
      </c>
      <c r="F1050" s="2" t="s">
        <v>2198</v>
      </c>
      <c r="G1050" s="2" t="s">
        <v>2210</v>
      </c>
      <c r="H1050" s="2" t="s">
        <v>4727</v>
      </c>
      <c r="I1050" s="34" t="s">
        <v>4649</v>
      </c>
      <c r="J1050" s="237">
        <v>43916</v>
      </c>
      <c r="K1050" s="2">
        <v>0</v>
      </c>
      <c r="M1050" s="46"/>
    </row>
    <row r="1051" spans="1:13" ht="15" hidden="1" customHeight="1">
      <c r="A1051" s="15"/>
      <c r="B1051" s="236">
        <v>43916.484633229164</v>
      </c>
      <c r="C1051" s="2" t="s">
        <v>9</v>
      </c>
      <c r="D1051" s="2" t="s">
        <v>134</v>
      </c>
      <c r="F1051" s="2" t="s">
        <v>2201</v>
      </c>
      <c r="G1051" s="2" t="s">
        <v>2199</v>
      </c>
      <c r="I1051" s="2" t="s">
        <v>3493</v>
      </c>
      <c r="J1051" s="237">
        <v>43916</v>
      </c>
      <c r="M1051" s="31" t="s">
        <v>4728</v>
      </c>
    </row>
    <row r="1052" spans="1:13" ht="15" hidden="1" customHeight="1">
      <c r="A1052" s="15"/>
      <c r="B1052" s="236">
        <v>43916.485196504625</v>
      </c>
      <c r="C1052" s="2" t="s">
        <v>2200</v>
      </c>
      <c r="D1052" s="2" t="s">
        <v>268</v>
      </c>
      <c r="E1052" s="2" t="s">
        <v>267</v>
      </c>
      <c r="F1052" s="2" t="s">
        <v>2201</v>
      </c>
      <c r="G1052" s="2" t="s">
        <v>2199</v>
      </c>
      <c r="I1052" s="34" t="s">
        <v>4729</v>
      </c>
      <c r="J1052" s="237">
        <v>43915</v>
      </c>
      <c r="M1052" s="46"/>
    </row>
    <row r="1053" spans="1:13" ht="15" hidden="1" customHeight="1">
      <c r="A1053" s="15"/>
      <c r="B1053" s="236">
        <v>43916.485276261577</v>
      </c>
      <c r="C1053" s="2" t="s">
        <v>2200</v>
      </c>
      <c r="D1053" s="2" t="s">
        <v>268</v>
      </c>
      <c r="E1053" s="2" t="s">
        <v>267</v>
      </c>
      <c r="F1053" s="2" t="s">
        <v>2201</v>
      </c>
      <c r="G1053" s="2" t="s">
        <v>2199</v>
      </c>
      <c r="I1053" s="34" t="s">
        <v>4729</v>
      </c>
      <c r="J1053" s="237">
        <v>43915</v>
      </c>
      <c r="M1053" s="46"/>
    </row>
    <row r="1054" spans="1:13" ht="15" hidden="1" customHeight="1">
      <c r="A1054" s="15"/>
      <c r="B1054" s="236">
        <v>43916.485315486112</v>
      </c>
      <c r="C1054" s="2" t="s">
        <v>9</v>
      </c>
      <c r="D1054" s="2" t="s">
        <v>45</v>
      </c>
      <c r="F1054" s="2" t="s">
        <v>2198</v>
      </c>
      <c r="G1054" s="2" t="s">
        <v>2210</v>
      </c>
      <c r="I1054" s="34" t="s">
        <v>4730</v>
      </c>
      <c r="J1054" s="237">
        <v>43916</v>
      </c>
      <c r="M1054" s="46"/>
    </row>
    <row r="1055" spans="1:13" ht="15" hidden="1" customHeight="1">
      <c r="A1055" s="15"/>
      <c r="B1055" s="236">
        <v>43916.48592288194</v>
      </c>
      <c r="C1055" s="2" t="s">
        <v>2200</v>
      </c>
      <c r="D1055" s="2" t="s">
        <v>268</v>
      </c>
      <c r="E1055" s="2" t="s">
        <v>267</v>
      </c>
      <c r="F1055" s="2" t="s">
        <v>2198</v>
      </c>
      <c r="G1055" s="2" t="s">
        <v>2199</v>
      </c>
      <c r="I1055" s="34" t="s">
        <v>4729</v>
      </c>
      <c r="J1055" s="237">
        <v>43915</v>
      </c>
      <c r="M1055" s="46"/>
    </row>
    <row r="1056" spans="1:13" ht="15" hidden="1" customHeight="1">
      <c r="A1056" s="15"/>
      <c r="B1056" s="236">
        <v>43916.486417222222</v>
      </c>
      <c r="C1056" s="2" t="s">
        <v>9</v>
      </c>
      <c r="D1056" s="2" t="s">
        <v>182</v>
      </c>
      <c r="F1056" s="2" t="s">
        <v>2198</v>
      </c>
      <c r="I1056" s="34" t="s">
        <v>4731</v>
      </c>
      <c r="J1056" s="237">
        <v>43916</v>
      </c>
      <c r="M1056" s="31" t="s">
        <v>4732</v>
      </c>
    </row>
    <row r="1057" spans="1:13" ht="15" hidden="1" customHeight="1">
      <c r="A1057" s="15"/>
      <c r="B1057" s="236">
        <v>43916.486514259261</v>
      </c>
      <c r="C1057" s="2" t="s">
        <v>2200</v>
      </c>
      <c r="D1057" s="2" t="s">
        <v>109</v>
      </c>
      <c r="E1057" s="2" t="s">
        <v>107</v>
      </c>
      <c r="F1057" s="2" t="s">
        <v>2198</v>
      </c>
      <c r="I1057" s="34" t="s">
        <v>4733</v>
      </c>
      <c r="J1057" s="237">
        <v>43916</v>
      </c>
      <c r="M1057" s="46"/>
    </row>
    <row r="1058" spans="1:13" ht="15" hidden="1" customHeight="1">
      <c r="A1058" s="15"/>
      <c r="B1058" s="236">
        <v>43916.487541956019</v>
      </c>
      <c r="C1058" s="2" t="s">
        <v>2200</v>
      </c>
      <c r="D1058" s="2" t="s">
        <v>268</v>
      </c>
      <c r="E1058" s="2" t="s">
        <v>267</v>
      </c>
      <c r="F1058" s="2" t="s">
        <v>2198</v>
      </c>
      <c r="G1058" s="2" t="s">
        <v>2199</v>
      </c>
      <c r="I1058" s="34" t="s">
        <v>4729</v>
      </c>
      <c r="J1058" s="237">
        <v>43916</v>
      </c>
      <c r="M1058" s="31" t="s">
        <v>4735</v>
      </c>
    </row>
    <row r="1059" spans="1:13" ht="15" hidden="1" customHeight="1">
      <c r="A1059" s="15"/>
      <c r="B1059" s="236">
        <v>43916.488171990743</v>
      </c>
      <c r="C1059" s="2" t="s">
        <v>9</v>
      </c>
      <c r="D1059" s="2" t="s">
        <v>182</v>
      </c>
      <c r="E1059" s="2" t="s">
        <v>182</v>
      </c>
      <c r="F1059" s="2" t="s">
        <v>2201</v>
      </c>
      <c r="G1059" s="2" t="s">
        <v>2199</v>
      </c>
      <c r="H1059" s="2" t="s">
        <v>4736</v>
      </c>
      <c r="I1059" s="34" t="s">
        <v>4722</v>
      </c>
      <c r="J1059" s="237">
        <v>43916</v>
      </c>
      <c r="M1059" s="46"/>
    </row>
    <row r="1060" spans="1:13" ht="15" hidden="1" customHeight="1">
      <c r="A1060" s="15"/>
      <c r="B1060" s="236">
        <v>43916.494125729165</v>
      </c>
      <c r="C1060" s="2" t="s">
        <v>9</v>
      </c>
      <c r="D1060" s="2" t="s">
        <v>134</v>
      </c>
      <c r="E1060" s="2" t="s">
        <v>2306</v>
      </c>
      <c r="F1060" s="2" t="s">
        <v>2201</v>
      </c>
      <c r="G1060" s="2" t="s">
        <v>2199</v>
      </c>
      <c r="I1060" s="2" t="s">
        <v>4737</v>
      </c>
      <c r="J1060" s="237">
        <v>43916</v>
      </c>
      <c r="M1060" s="46"/>
    </row>
    <row r="1061" spans="1:13" ht="15" hidden="1" customHeight="1">
      <c r="A1061" s="15"/>
      <c r="B1061" s="236">
        <v>43916.494981412034</v>
      </c>
      <c r="C1061" s="2" t="s">
        <v>9</v>
      </c>
      <c r="D1061" s="2" t="s">
        <v>45</v>
      </c>
      <c r="E1061" s="2" t="s">
        <v>43</v>
      </c>
      <c r="F1061" s="2" t="s">
        <v>2198</v>
      </c>
      <c r="G1061" s="2" t="s">
        <v>2199</v>
      </c>
      <c r="I1061" s="34" t="s">
        <v>1065</v>
      </c>
      <c r="J1061" s="237">
        <v>43915</v>
      </c>
      <c r="M1061" s="46"/>
    </row>
    <row r="1062" spans="1:13" ht="15" hidden="1" customHeight="1">
      <c r="A1062" s="15"/>
      <c r="B1062" s="236">
        <v>43916.497900856484</v>
      </c>
      <c r="C1062" s="2" t="s">
        <v>9</v>
      </c>
      <c r="D1062" s="2" t="s">
        <v>207</v>
      </c>
      <c r="E1062" s="2" t="s">
        <v>3524</v>
      </c>
      <c r="F1062" s="2" t="s">
        <v>2208</v>
      </c>
      <c r="G1062" s="2" t="s">
        <v>2199</v>
      </c>
      <c r="I1062" s="34" t="s">
        <v>4299</v>
      </c>
      <c r="J1062" s="237">
        <v>43916</v>
      </c>
      <c r="K1062" s="2">
        <v>65</v>
      </c>
      <c r="M1062" s="31" t="s">
        <v>4738</v>
      </c>
    </row>
    <row r="1063" spans="1:13" ht="15" hidden="1" customHeight="1">
      <c r="A1063" s="15"/>
      <c r="B1063" s="236">
        <v>43916.49982592593</v>
      </c>
      <c r="C1063" s="2" t="s">
        <v>2200</v>
      </c>
      <c r="D1063" s="2" t="s">
        <v>126</v>
      </c>
      <c r="E1063" s="2" t="s">
        <v>770</v>
      </c>
      <c r="F1063" s="2" t="s">
        <v>2201</v>
      </c>
      <c r="G1063" s="2" t="s">
        <v>2199</v>
      </c>
      <c r="H1063" s="2" t="s">
        <v>4739</v>
      </c>
      <c r="I1063" s="2" t="s">
        <v>4740</v>
      </c>
      <c r="J1063" s="237">
        <v>43915</v>
      </c>
      <c r="K1063" s="2">
        <v>21</v>
      </c>
      <c r="M1063" s="46"/>
    </row>
    <row r="1064" spans="1:13" ht="15" hidden="1" customHeight="1">
      <c r="A1064" s="15"/>
      <c r="B1064" s="236">
        <v>43916.501508842593</v>
      </c>
      <c r="C1064" s="2" t="s">
        <v>9</v>
      </c>
      <c r="D1064" s="2" t="s">
        <v>182</v>
      </c>
      <c r="F1064" s="2" t="s">
        <v>2198</v>
      </c>
      <c r="H1064" s="2" t="s">
        <v>4741</v>
      </c>
      <c r="I1064" s="34" t="s">
        <v>4742</v>
      </c>
      <c r="J1064" s="237">
        <v>43916</v>
      </c>
      <c r="L1064" s="2">
        <v>13</v>
      </c>
      <c r="M1064" s="31" t="s">
        <v>4743</v>
      </c>
    </row>
    <row r="1065" spans="1:13" ht="15" hidden="1" customHeight="1">
      <c r="A1065" s="15"/>
      <c r="B1065" s="236">
        <v>43916.50223179398</v>
      </c>
      <c r="C1065" s="2" t="s">
        <v>2197</v>
      </c>
      <c r="D1065" s="2" t="s">
        <v>45</v>
      </c>
      <c r="E1065" s="2" t="s">
        <v>119</v>
      </c>
      <c r="F1065" s="2" t="s">
        <v>4744</v>
      </c>
      <c r="G1065" s="2" t="s">
        <v>2199</v>
      </c>
      <c r="H1065" s="2" t="s">
        <v>4745</v>
      </c>
      <c r="I1065" s="34" t="s">
        <v>4746</v>
      </c>
      <c r="J1065" s="237">
        <v>43915</v>
      </c>
      <c r="L1065" s="2">
        <v>44</v>
      </c>
      <c r="M1065" s="46"/>
    </row>
    <row r="1066" spans="1:13" ht="15" hidden="1" customHeight="1">
      <c r="A1066" s="15"/>
      <c r="B1066" s="236">
        <v>43916.503100902773</v>
      </c>
      <c r="C1066" s="2" t="s">
        <v>2200</v>
      </c>
      <c r="D1066" s="2" t="s">
        <v>126</v>
      </c>
      <c r="E1066" s="2" t="s">
        <v>1703</v>
      </c>
      <c r="F1066" s="2" t="s">
        <v>2208</v>
      </c>
      <c r="G1066" s="2" t="s">
        <v>2199</v>
      </c>
      <c r="H1066" s="2" t="s">
        <v>4747</v>
      </c>
      <c r="I1066" s="34" t="s">
        <v>4748</v>
      </c>
      <c r="J1066" s="237">
        <v>43914</v>
      </c>
      <c r="K1066" s="2">
        <v>70</v>
      </c>
      <c r="M1066" s="31" t="s">
        <v>4749</v>
      </c>
    </row>
    <row r="1067" spans="1:13" ht="15" hidden="1" customHeight="1">
      <c r="A1067" s="15"/>
      <c r="B1067" s="236">
        <v>43916.50355212963</v>
      </c>
      <c r="C1067" s="2" t="s">
        <v>2200</v>
      </c>
      <c r="D1067" s="2" t="s">
        <v>359</v>
      </c>
      <c r="E1067" s="2" t="s">
        <v>359</v>
      </c>
      <c r="F1067" s="2" t="s">
        <v>2208</v>
      </c>
      <c r="G1067" s="2" t="s">
        <v>2199</v>
      </c>
      <c r="H1067" s="2" t="s">
        <v>4750</v>
      </c>
      <c r="I1067" s="34" t="s">
        <v>4751</v>
      </c>
      <c r="J1067" s="237">
        <v>43916</v>
      </c>
      <c r="M1067" s="46"/>
    </row>
    <row r="1068" spans="1:13" ht="15" hidden="1" customHeight="1">
      <c r="A1068" s="15"/>
      <c r="B1068" s="236">
        <v>43916.503831932874</v>
      </c>
      <c r="C1068" s="2" t="s">
        <v>9</v>
      </c>
      <c r="D1068" s="2" t="s">
        <v>182</v>
      </c>
      <c r="E1068" s="2" t="s">
        <v>190</v>
      </c>
      <c r="F1068" s="2" t="s">
        <v>2208</v>
      </c>
      <c r="G1068" s="2" t="s">
        <v>2199</v>
      </c>
      <c r="H1068" s="2" t="s">
        <v>4756</v>
      </c>
      <c r="I1068" s="34" t="s">
        <v>4757</v>
      </c>
      <c r="J1068" s="237">
        <v>43916</v>
      </c>
      <c r="K1068" s="2">
        <v>70</v>
      </c>
      <c r="M1068" s="37" t="s">
        <v>4761</v>
      </c>
    </row>
    <row r="1069" spans="1:13" ht="15" hidden="1" customHeight="1">
      <c r="A1069" s="15"/>
      <c r="B1069" s="236">
        <v>43916.503997557869</v>
      </c>
      <c r="C1069" s="2" t="s">
        <v>2197</v>
      </c>
      <c r="D1069" s="2" t="s">
        <v>158</v>
      </c>
      <c r="E1069" s="2" t="s">
        <v>827</v>
      </c>
      <c r="F1069" s="2" t="s">
        <v>2208</v>
      </c>
      <c r="G1069" s="2" t="s">
        <v>2199</v>
      </c>
      <c r="H1069" s="2" t="s">
        <v>4762</v>
      </c>
      <c r="I1069" s="2" t="s">
        <v>4763</v>
      </c>
      <c r="J1069" s="237">
        <v>43915</v>
      </c>
      <c r="M1069" s="46"/>
    </row>
    <row r="1070" spans="1:13" ht="15" hidden="1" customHeight="1">
      <c r="A1070" s="15"/>
      <c r="B1070" s="236">
        <v>43916.506197303243</v>
      </c>
      <c r="C1070" s="2" t="s">
        <v>9</v>
      </c>
      <c r="D1070" s="2" t="s">
        <v>207</v>
      </c>
      <c r="E1070" s="2" t="s">
        <v>206</v>
      </c>
      <c r="F1070" s="2" t="s">
        <v>2208</v>
      </c>
      <c r="G1070" s="2" t="s">
        <v>2199</v>
      </c>
      <c r="H1070" s="2" t="s">
        <v>4765</v>
      </c>
      <c r="I1070" s="34" t="s">
        <v>4766</v>
      </c>
      <c r="J1070" s="237">
        <v>43916</v>
      </c>
      <c r="K1070" s="2">
        <v>28</v>
      </c>
      <c r="M1070" s="31" t="s">
        <v>4768</v>
      </c>
    </row>
    <row r="1071" spans="1:13" ht="15" hidden="1" customHeight="1">
      <c r="A1071" s="15"/>
      <c r="B1071" s="236">
        <v>43916.506396157405</v>
      </c>
      <c r="C1071" s="2" t="s">
        <v>9</v>
      </c>
      <c r="D1071" s="2" t="s">
        <v>182</v>
      </c>
      <c r="E1071" s="2" t="s">
        <v>190</v>
      </c>
      <c r="F1071" s="2" t="s">
        <v>2489</v>
      </c>
      <c r="G1071" s="2" t="s">
        <v>2199</v>
      </c>
      <c r="H1071" s="2" t="s">
        <v>4769</v>
      </c>
      <c r="I1071" s="2" t="s">
        <v>4770</v>
      </c>
      <c r="J1071" s="237">
        <v>43916</v>
      </c>
      <c r="K1071" s="2">
        <v>70</v>
      </c>
      <c r="M1071" s="46"/>
    </row>
    <row r="1072" spans="1:13" ht="15" hidden="1" customHeight="1">
      <c r="A1072" s="15"/>
      <c r="B1072" s="236">
        <v>43916.50682519676</v>
      </c>
      <c r="C1072" s="2" t="s">
        <v>9</v>
      </c>
      <c r="D1072" s="2" t="s">
        <v>182</v>
      </c>
      <c r="E1072" s="2" t="s">
        <v>190</v>
      </c>
      <c r="F1072" s="2" t="s">
        <v>2208</v>
      </c>
      <c r="G1072" s="2" t="s">
        <v>2199</v>
      </c>
      <c r="I1072" s="34" t="s">
        <v>4761</v>
      </c>
      <c r="J1072" s="237">
        <v>43916</v>
      </c>
      <c r="K1072" s="2">
        <v>70</v>
      </c>
      <c r="M1072" s="46"/>
    </row>
    <row r="1073" spans="1:13" ht="15" hidden="1" customHeight="1">
      <c r="A1073" s="15"/>
      <c r="B1073" s="236">
        <v>43916.507337800926</v>
      </c>
      <c r="C1073" s="2" t="s">
        <v>2200</v>
      </c>
      <c r="D1073" s="2" t="s">
        <v>126</v>
      </c>
      <c r="E1073" s="2" t="s">
        <v>770</v>
      </c>
      <c r="F1073" s="2" t="s">
        <v>2198</v>
      </c>
      <c r="G1073" s="2" t="s">
        <v>2199</v>
      </c>
      <c r="H1073" s="2" t="s">
        <v>4771</v>
      </c>
      <c r="I1073" s="34" t="s">
        <v>4649</v>
      </c>
      <c r="J1073" s="237">
        <v>43916</v>
      </c>
      <c r="K1073" s="2">
        <v>0</v>
      </c>
      <c r="M1073" s="46"/>
    </row>
    <row r="1074" spans="1:13" ht="15" hidden="1" customHeight="1">
      <c r="A1074" s="15"/>
      <c r="B1074" s="236">
        <v>43916.50779945602</v>
      </c>
      <c r="C1074" s="2" t="s">
        <v>2200</v>
      </c>
      <c r="D1074" s="2" t="s">
        <v>354</v>
      </c>
      <c r="E1074" s="2" t="s">
        <v>4775</v>
      </c>
      <c r="F1074" s="2" t="s">
        <v>2208</v>
      </c>
      <c r="G1074" s="2" t="s">
        <v>2199</v>
      </c>
      <c r="H1074" s="2" t="s">
        <v>4776</v>
      </c>
      <c r="I1074" s="34" t="s">
        <v>4777</v>
      </c>
      <c r="J1074" s="237">
        <v>43915</v>
      </c>
      <c r="K1074" s="2">
        <v>23</v>
      </c>
      <c r="L1074" s="2">
        <v>641</v>
      </c>
      <c r="M1074" s="46"/>
    </row>
    <row r="1075" spans="1:13" ht="15" hidden="1" customHeight="1">
      <c r="A1075" s="15"/>
      <c r="B1075" s="236">
        <v>43916.508923078705</v>
      </c>
      <c r="C1075" s="2" t="s">
        <v>2200</v>
      </c>
      <c r="D1075" s="2" t="s">
        <v>354</v>
      </c>
      <c r="E1075" s="2" t="s">
        <v>947</v>
      </c>
      <c r="F1075" s="2" t="s">
        <v>2201</v>
      </c>
      <c r="G1075" s="2" t="s">
        <v>2199</v>
      </c>
      <c r="H1075" s="2" t="s">
        <v>4781</v>
      </c>
      <c r="I1075" s="34" t="s">
        <v>4777</v>
      </c>
      <c r="J1075" s="237">
        <v>43915</v>
      </c>
      <c r="K1075" s="2">
        <v>24</v>
      </c>
      <c r="M1075" s="46"/>
    </row>
    <row r="1076" spans="1:13" ht="15" hidden="1" customHeight="1">
      <c r="A1076" s="15"/>
      <c r="B1076" s="236">
        <v>43916.510708078698</v>
      </c>
      <c r="C1076" s="2" t="s">
        <v>2200</v>
      </c>
      <c r="D1076" s="2" t="s">
        <v>348</v>
      </c>
      <c r="E1076" s="2" t="s">
        <v>4785</v>
      </c>
      <c r="F1076" s="2" t="s">
        <v>2208</v>
      </c>
      <c r="G1076" s="2" t="s">
        <v>2199</v>
      </c>
      <c r="H1076" s="2" t="s">
        <v>4787</v>
      </c>
      <c r="I1076" s="34" t="s">
        <v>4788</v>
      </c>
      <c r="J1076" s="237">
        <v>43916</v>
      </c>
      <c r="M1076" s="31" t="s">
        <v>4789</v>
      </c>
    </row>
    <row r="1077" spans="1:13" ht="15" hidden="1" customHeight="1">
      <c r="A1077" s="15"/>
      <c r="B1077" s="236">
        <v>43916.511419259259</v>
      </c>
      <c r="C1077" s="2" t="s">
        <v>9</v>
      </c>
      <c r="D1077" s="2" t="s">
        <v>207</v>
      </c>
      <c r="E1077" s="2" t="s">
        <v>853</v>
      </c>
      <c r="F1077" s="2" t="s">
        <v>2208</v>
      </c>
      <c r="G1077" s="2" t="s">
        <v>2199</v>
      </c>
      <c r="I1077" s="34" t="s">
        <v>4717</v>
      </c>
      <c r="J1077" s="237">
        <v>43916</v>
      </c>
      <c r="K1077" s="2">
        <v>65</v>
      </c>
      <c r="M1077" s="31" t="s">
        <v>4792</v>
      </c>
    </row>
    <row r="1078" spans="1:13" ht="15" hidden="1" customHeight="1">
      <c r="A1078" s="15"/>
      <c r="B1078" s="236">
        <v>43916.511945300925</v>
      </c>
      <c r="C1078" s="2" t="s">
        <v>9</v>
      </c>
      <c r="D1078" s="2" t="s">
        <v>182</v>
      </c>
      <c r="E1078" s="2" t="s">
        <v>190</v>
      </c>
      <c r="F1078" s="2" t="s">
        <v>2208</v>
      </c>
      <c r="G1078" s="2" t="s">
        <v>2199</v>
      </c>
      <c r="H1078" s="2" t="s">
        <v>4794</v>
      </c>
      <c r="I1078" s="34" t="s">
        <v>4795</v>
      </c>
      <c r="J1078" s="237">
        <v>43916</v>
      </c>
      <c r="K1078" s="2">
        <v>70</v>
      </c>
      <c r="M1078" s="31" t="s">
        <v>4796</v>
      </c>
    </row>
    <row r="1079" spans="1:13" ht="15" hidden="1" customHeight="1">
      <c r="A1079" s="15"/>
      <c r="B1079" s="236">
        <v>43916.512005266202</v>
      </c>
      <c r="C1079" s="2" t="s">
        <v>2200</v>
      </c>
      <c r="D1079" s="2" t="s">
        <v>233</v>
      </c>
      <c r="E1079" s="2" t="s">
        <v>1814</v>
      </c>
      <c r="F1079" s="2" t="s">
        <v>2201</v>
      </c>
      <c r="G1079" s="2" t="s">
        <v>2199</v>
      </c>
      <c r="H1079" s="2" t="s">
        <v>4798</v>
      </c>
      <c r="I1079" s="2" t="s">
        <v>4799</v>
      </c>
      <c r="J1079" s="237">
        <v>43914</v>
      </c>
      <c r="M1079" s="46"/>
    </row>
    <row r="1080" spans="1:13" ht="15" hidden="1" customHeight="1">
      <c r="A1080" s="15"/>
      <c r="B1080" s="236">
        <v>43916.514646516203</v>
      </c>
      <c r="C1080" s="2" t="s">
        <v>2197</v>
      </c>
      <c r="D1080" s="2" t="s">
        <v>45</v>
      </c>
      <c r="F1080" s="2" t="s">
        <v>2198</v>
      </c>
      <c r="I1080" s="34" t="s">
        <v>4800</v>
      </c>
      <c r="J1080" s="237">
        <v>43916</v>
      </c>
      <c r="L1080" s="2">
        <v>15</v>
      </c>
      <c r="M1080" s="46"/>
    </row>
    <row r="1081" spans="1:13" ht="15" hidden="1" customHeight="1">
      <c r="A1081" s="15"/>
      <c r="B1081" s="236">
        <v>43916.516061006943</v>
      </c>
      <c r="C1081" s="2" t="s">
        <v>2200</v>
      </c>
      <c r="D1081" s="2" t="s">
        <v>268</v>
      </c>
      <c r="E1081" s="2" t="s">
        <v>267</v>
      </c>
      <c r="F1081" s="2" t="s">
        <v>2271</v>
      </c>
      <c r="G1081" s="2" t="s">
        <v>2199</v>
      </c>
      <c r="H1081" s="2" t="s">
        <v>4801</v>
      </c>
      <c r="I1081" s="34" t="s">
        <v>4802</v>
      </c>
      <c r="J1081" s="237">
        <v>43915</v>
      </c>
      <c r="K1081" s="2">
        <v>30</v>
      </c>
      <c r="M1081" s="46"/>
    </row>
    <row r="1082" spans="1:13" ht="15" hidden="1" customHeight="1">
      <c r="A1082" s="15"/>
      <c r="B1082" s="236">
        <v>43916.517789178237</v>
      </c>
      <c r="C1082" s="2" t="s">
        <v>2197</v>
      </c>
      <c r="D1082" s="2" t="s">
        <v>45</v>
      </c>
      <c r="F1082" s="2" t="s">
        <v>2198</v>
      </c>
      <c r="I1082" s="34" t="s">
        <v>4803</v>
      </c>
      <c r="J1082" s="237">
        <v>43916</v>
      </c>
      <c r="M1082" s="31" t="s">
        <v>4805</v>
      </c>
    </row>
    <row r="1083" spans="1:13" ht="15" hidden="1" customHeight="1">
      <c r="A1083" s="15"/>
      <c r="B1083" s="236">
        <v>43916.5185312963</v>
      </c>
      <c r="C1083" s="2" t="s">
        <v>2200</v>
      </c>
      <c r="D1083" s="2" t="s">
        <v>109</v>
      </c>
      <c r="E1083" s="2" t="s">
        <v>1619</v>
      </c>
      <c r="F1083" s="2" t="s">
        <v>2201</v>
      </c>
      <c r="G1083" s="2" t="s">
        <v>2199</v>
      </c>
      <c r="H1083" s="2" t="s">
        <v>4808</v>
      </c>
      <c r="I1083" s="2" t="s">
        <v>4810</v>
      </c>
      <c r="J1083" s="237">
        <v>43915</v>
      </c>
      <c r="K1083" s="2">
        <v>25</v>
      </c>
      <c r="M1083" s="46"/>
    </row>
    <row r="1084" spans="1:13" ht="15" hidden="1" customHeight="1">
      <c r="A1084" s="15"/>
      <c r="B1084" s="236">
        <v>43916.518570370376</v>
      </c>
      <c r="C1084" s="2" t="s">
        <v>2197</v>
      </c>
      <c r="D1084" s="2" t="s">
        <v>47</v>
      </c>
      <c r="E1084" s="2" t="s">
        <v>4813</v>
      </c>
      <c r="F1084" s="2" t="s">
        <v>2198</v>
      </c>
      <c r="G1084" s="2" t="s">
        <v>2210</v>
      </c>
      <c r="H1084" s="2" t="s">
        <v>4814</v>
      </c>
      <c r="I1084" s="2" t="s">
        <v>4815</v>
      </c>
      <c r="J1084" s="237">
        <v>43915</v>
      </c>
      <c r="M1084" s="31" t="s">
        <v>4816</v>
      </c>
    </row>
    <row r="1085" spans="1:13" ht="15" hidden="1" customHeight="1">
      <c r="A1085" s="15"/>
      <c r="B1085" s="236">
        <v>43916.519023032408</v>
      </c>
      <c r="C1085" s="2" t="s">
        <v>9</v>
      </c>
      <c r="D1085" s="2" t="s">
        <v>45</v>
      </c>
      <c r="F1085" s="2" t="s">
        <v>2198</v>
      </c>
      <c r="I1085" s="34" t="s">
        <v>2990</v>
      </c>
      <c r="J1085" s="237">
        <v>43916</v>
      </c>
      <c r="M1085" s="31" t="s">
        <v>4820</v>
      </c>
    </row>
    <row r="1086" spans="1:13" ht="15" hidden="1" customHeight="1">
      <c r="A1086" s="15"/>
      <c r="B1086" s="236">
        <v>43916.519285011571</v>
      </c>
      <c r="C1086" s="2" t="s">
        <v>9</v>
      </c>
      <c r="D1086" s="2" t="s">
        <v>45</v>
      </c>
      <c r="F1086" s="2" t="s">
        <v>2201</v>
      </c>
      <c r="G1086" s="2" t="s">
        <v>2199</v>
      </c>
      <c r="H1086" s="2" t="s">
        <v>4822</v>
      </c>
      <c r="I1086" s="2" t="s">
        <v>4823</v>
      </c>
      <c r="J1086" s="237">
        <v>43916</v>
      </c>
      <c r="M1086" s="46"/>
    </row>
    <row r="1087" spans="1:13" ht="15" hidden="1" customHeight="1">
      <c r="A1087" s="15"/>
      <c r="B1087" s="236">
        <v>43916.520247673616</v>
      </c>
      <c r="C1087" s="2" t="s">
        <v>9</v>
      </c>
      <c r="D1087" s="2" t="s">
        <v>207</v>
      </c>
      <c r="E1087" s="2" t="s">
        <v>4316</v>
      </c>
      <c r="F1087" s="2" t="s">
        <v>2208</v>
      </c>
      <c r="G1087" s="2" t="s">
        <v>2199</v>
      </c>
      <c r="H1087" s="2" t="s">
        <v>4824</v>
      </c>
      <c r="I1087" s="34" t="s">
        <v>4306</v>
      </c>
      <c r="J1087" s="237">
        <v>43916</v>
      </c>
      <c r="K1087" s="2">
        <v>65</v>
      </c>
      <c r="M1087" s="31" t="s">
        <v>4829</v>
      </c>
    </row>
    <row r="1088" spans="1:13" ht="15" hidden="1" customHeight="1">
      <c r="A1088" s="15"/>
      <c r="B1088" s="236">
        <v>43916.521963506944</v>
      </c>
      <c r="C1088" s="2" t="s">
        <v>2200</v>
      </c>
      <c r="D1088" s="2" t="s">
        <v>182</v>
      </c>
      <c r="E1088" s="2" t="s">
        <v>182</v>
      </c>
      <c r="F1088" s="2" t="s">
        <v>2198</v>
      </c>
      <c r="G1088" s="2" t="s">
        <v>2210</v>
      </c>
      <c r="H1088" s="2" t="s">
        <v>4108</v>
      </c>
      <c r="I1088" s="34" t="s">
        <v>3076</v>
      </c>
      <c r="J1088" s="237">
        <v>43916</v>
      </c>
      <c r="M1088" s="31" t="s">
        <v>4110</v>
      </c>
    </row>
    <row r="1089" spans="1:13" ht="15" hidden="1" customHeight="1">
      <c r="A1089" s="15"/>
      <c r="B1089" s="236">
        <v>43916.522125034724</v>
      </c>
      <c r="C1089" s="2" t="s">
        <v>2200</v>
      </c>
      <c r="D1089" s="2" t="s">
        <v>126</v>
      </c>
      <c r="E1089" s="2" t="s">
        <v>316</v>
      </c>
      <c r="F1089" s="2" t="s">
        <v>2201</v>
      </c>
      <c r="G1089" s="2" t="s">
        <v>2199</v>
      </c>
      <c r="H1089" s="2" t="s">
        <v>4839</v>
      </c>
      <c r="I1089" s="34" t="s">
        <v>4174</v>
      </c>
      <c r="J1089" s="237">
        <v>43916</v>
      </c>
      <c r="K1089" s="2">
        <v>21</v>
      </c>
      <c r="M1089" s="31" t="s">
        <v>4843</v>
      </c>
    </row>
    <row r="1090" spans="1:13" ht="15" hidden="1" customHeight="1">
      <c r="A1090" s="15"/>
      <c r="B1090" s="236">
        <v>43916.522669837963</v>
      </c>
      <c r="C1090" s="2" t="s">
        <v>9</v>
      </c>
      <c r="D1090" s="2" t="s">
        <v>182</v>
      </c>
      <c r="E1090" s="2" t="s">
        <v>190</v>
      </c>
      <c r="F1090" s="2" t="s">
        <v>2198</v>
      </c>
      <c r="G1090" s="2" t="s">
        <v>2199</v>
      </c>
      <c r="I1090" s="34" t="s">
        <v>4844</v>
      </c>
      <c r="J1090" s="237">
        <v>43916</v>
      </c>
      <c r="M1090" s="31" t="s">
        <v>4849</v>
      </c>
    </row>
    <row r="1091" spans="1:13" ht="15" hidden="1" customHeight="1">
      <c r="A1091" s="15"/>
      <c r="B1091" s="236">
        <v>43916.522718298613</v>
      </c>
      <c r="C1091" s="2" t="s">
        <v>9</v>
      </c>
      <c r="D1091" s="2" t="s">
        <v>182</v>
      </c>
      <c r="E1091" s="2" t="s">
        <v>190</v>
      </c>
      <c r="F1091" s="2" t="s">
        <v>2198</v>
      </c>
      <c r="G1091" s="2" t="s">
        <v>2199</v>
      </c>
      <c r="I1091" s="34" t="s">
        <v>4844</v>
      </c>
      <c r="J1091" s="237">
        <v>43916</v>
      </c>
      <c r="M1091" s="31" t="s">
        <v>4849</v>
      </c>
    </row>
    <row r="1092" spans="1:13" ht="15" hidden="1" customHeight="1">
      <c r="A1092" s="15"/>
      <c r="B1092" s="236">
        <v>43916.523461805555</v>
      </c>
      <c r="C1092" s="2" t="s">
        <v>2200</v>
      </c>
      <c r="D1092" s="2" t="s">
        <v>126</v>
      </c>
      <c r="E1092" s="2" t="s">
        <v>316</v>
      </c>
      <c r="F1092" s="2" t="s">
        <v>2208</v>
      </c>
      <c r="G1092" s="2" t="s">
        <v>2199</v>
      </c>
      <c r="H1092" s="2" t="s">
        <v>4851</v>
      </c>
      <c r="I1092" s="34" t="s">
        <v>4174</v>
      </c>
      <c r="J1092" s="237">
        <v>43916</v>
      </c>
      <c r="K1092" s="2">
        <v>32</v>
      </c>
      <c r="M1092" s="31" t="s">
        <v>4855</v>
      </c>
    </row>
    <row r="1093" spans="1:13" ht="15" hidden="1" customHeight="1">
      <c r="A1093" s="15"/>
      <c r="B1093" s="236">
        <v>43916.523861261579</v>
      </c>
      <c r="C1093" s="2" t="s">
        <v>9</v>
      </c>
      <c r="D1093" s="2" t="s">
        <v>45</v>
      </c>
      <c r="E1093" s="2" t="s">
        <v>43</v>
      </c>
      <c r="F1093" s="2" t="s">
        <v>2208</v>
      </c>
      <c r="G1093" s="2" t="s">
        <v>2210</v>
      </c>
      <c r="H1093" s="2" t="s">
        <v>4856</v>
      </c>
      <c r="I1093" s="2" t="s">
        <v>4857</v>
      </c>
      <c r="J1093" s="237">
        <v>43914</v>
      </c>
      <c r="K1093" s="2">
        <v>65</v>
      </c>
      <c r="M1093" s="31" t="s">
        <v>4858</v>
      </c>
    </row>
    <row r="1094" spans="1:13" ht="15" hidden="1" customHeight="1">
      <c r="A1094" s="15"/>
      <c r="B1094" s="236">
        <v>43916.524068055558</v>
      </c>
      <c r="C1094" s="2" t="s">
        <v>2200</v>
      </c>
      <c r="D1094" s="2" t="s">
        <v>268</v>
      </c>
      <c r="E1094" s="2" t="s">
        <v>267</v>
      </c>
      <c r="F1094" s="2" t="s">
        <v>2201</v>
      </c>
      <c r="G1094" s="2" t="s">
        <v>2199</v>
      </c>
      <c r="H1094" s="2" t="s">
        <v>4859</v>
      </c>
      <c r="I1094" s="34" t="s">
        <v>4860</v>
      </c>
      <c r="J1094" s="237">
        <v>43916</v>
      </c>
      <c r="M1094" s="31" t="s">
        <v>4864</v>
      </c>
    </row>
    <row r="1095" spans="1:13" ht="15" hidden="1" customHeight="1">
      <c r="A1095" s="15"/>
      <c r="B1095" s="236">
        <v>43916.524525636574</v>
      </c>
      <c r="C1095" s="2" t="s">
        <v>2200</v>
      </c>
      <c r="D1095" s="2" t="s">
        <v>126</v>
      </c>
      <c r="E1095" s="2" t="s">
        <v>316</v>
      </c>
      <c r="F1095" s="2" t="s">
        <v>2201</v>
      </c>
      <c r="G1095" s="2" t="s">
        <v>2199</v>
      </c>
      <c r="I1095" s="34" t="s">
        <v>4174</v>
      </c>
      <c r="J1095" s="237">
        <v>43916</v>
      </c>
      <c r="K1095" s="2">
        <v>32</v>
      </c>
      <c r="M1095" s="31" t="s">
        <v>4855</v>
      </c>
    </row>
    <row r="1096" spans="1:13" ht="15" hidden="1" customHeight="1">
      <c r="A1096" s="15"/>
      <c r="B1096" s="236">
        <v>43916.525134502313</v>
      </c>
      <c r="C1096" s="2" t="s">
        <v>2200</v>
      </c>
      <c r="D1096" s="2" t="s">
        <v>348</v>
      </c>
      <c r="E1096" s="2" t="s">
        <v>4531</v>
      </c>
      <c r="F1096" s="2" t="s">
        <v>2208</v>
      </c>
      <c r="G1096" s="2" t="s">
        <v>2199</v>
      </c>
      <c r="H1096" s="2" t="s">
        <v>4867</v>
      </c>
      <c r="I1096" s="2" t="s">
        <v>4868</v>
      </c>
      <c r="J1096" s="237">
        <v>43916</v>
      </c>
      <c r="M1096" s="46"/>
    </row>
    <row r="1097" spans="1:13" ht="15" hidden="1" customHeight="1">
      <c r="A1097" s="15"/>
      <c r="B1097" s="236">
        <v>43916.525672002317</v>
      </c>
      <c r="C1097" s="2" t="s">
        <v>2200</v>
      </c>
      <c r="D1097" s="2" t="s">
        <v>268</v>
      </c>
      <c r="E1097" s="2" t="s">
        <v>267</v>
      </c>
      <c r="F1097" s="2" t="s">
        <v>2208</v>
      </c>
      <c r="G1097" s="2" t="s">
        <v>2199</v>
      </c>
      <c r="I1097" s="34" t="s">
        <v>4860</v>
      </c>
      <c r="J1097" s="237">
        <v>43916</v>
      </c>
      <c r="K1097" s="2">
        <v>16</v>
      </c>
      <c r="M1097" s="46"/>
    </row>
    <row r="1098" spans="1:13" ht="15" hidden="1" customHeight="1">
      <c r="A1098" s="15"/>
      <c r="B1098" s="236">
        <v>43916.52845622685</v>
      </c>
      <c r="C1098" s="2" t="s">
        <v>2197</v>
      </c>
      <c r="D1098" s="2" t="s">
        <v>45</v>
      </c>
      <c r="E1098" s="2" t="s">
        <v>45</v>
      </c>
      <c r="F1098" s="2" t="s">
        <v>2198</v>
      </c>
      <c r="G1098" s="2" t="s">
        <v>2210</v>
      </c>
      <c r="I1098" s="34" t="s">
        <v>4872</v>
      </c>
      <c r="J1098" s="237">
        <v>43916</v>
      </c>
      <c r="M1098" s="46"/>
    </row>
    <row r="1099" spans="1:13" ht="15" hidden="1" customHeight="1">
      <c r="A1099" s="15"/>
      <c r="B1099" s="236">
        <v>43916.528464224539</v>
      </c>
      <c r="C1099" s="2" t="s">
        <v>2197</v>
      </c>
      <c r="D1099" s="2" t="s">
        <v>47</v>
      </c>
      <c r="E1099" s="2" t="s">
        <v>47</v>
      </c>
      <c r="F1099" s="2" t="s">
        <v>2198</v>
      </c>
      <c r="G1099" s="2" t="s">
        <v>2210</v>
      </c>
      <c r="I1099" s="2" t="s">
        <v>4874</v>
      </c>
      <c r="J1099" s="237">
        <v>43915</v>
      </c>
      <c r="L1099" s="2">
        <v>8</v>
      </c>
      <c r="M1099" s="31" t="s">
        <v>4875</v>
      </c>
    </row>
    <row r="1100" spans="1:13" ht="15" hidden="1" customHeight="1">
      <c r="A1100" s="15"/>
      <c r="B1100" s="236">
        <v>43916.528745324074</v>
      </c>
      <c r="C1100" s="2" t="s">
        <v>9</v>
      </c>
      <c r="D1100" s="2" t="s">
        <v>207</v>
      </c>
      <c r="E1100" s="2" t="s">
        <v>4876</v>
      </c>
      <c r="F1100" s="2" t="s">
        <v>2208</v>
      </c>
      <c r="G1100" s="2" t="s">
        <v>2199</v>
      </c>
      <c r="I1100" s="34" t="s">
        <v>4877</v>
      </c>
      <c r="J1100" s="237">
        <v>43916</v>
      </c>
      <c r="K1100" s="2">
        <v>65</v>
      </c>
      <c r="M1100" s="31" t="s">
        <v>4878</v>
      </c>
    </row>
    <row r="1101" spans="1:13" ht="15" hidden="1" customHeight="1">
      <c r="A1101" s="15"/>
      <c r="B1101" s="236">
        <v>43916.528987453705</v>
      </c>
      <c r="C1101" s="2" t="s">
        <v>9</v>
      </c>
      <c r="D1101" s="2" t="s">
        <v>134</v>
      </c>
      <c r="F1101" s="2" t="s">
        <v>2198</v>
      </c>
      <c r="G1101" s="2" t="s">
        <v>2199</v>
      </c>
      <c r="I1101" s="34" t="s">
        <v>4879</v>
      </c>
      <c r="J1101" s="237">
        <v>43916</v>
      </c>
      <c r="M1101" s="46"/>
    </row>
    <row r="1102" spans="1:13" ht="15" hidden="1" customHeight="1">
      <c r="A1102" s="15"/>
      <c r="B1102" s="236">
        <v>43916.529367291667</v>
      </c>
      <c r="C1102" s="2" t="s">
        <v>9</v>
      </c>
      <c r="D1102" s="2" t="s">
        <v>182</v>
      </c>
      <c r="E1102" s="2" t="s">
        <v>190</v>
      </c>
      <c r="F1102" s="2" t="s">
        <v>2208</v>
      </c>
      <c r="G1102" s="2" t="s">
        <v>2210</v>
      </c>
      <c r="I1102" s="2" t="s">
        <v>4881</v>
      </c>
      <c r="J1102" s="237">
        <v>43916</v>
      </c>
      <c r="K1102" s="2">
        <v>70</v>
      </c>
      <c r="M1102" s="46"/>
    </row>
    <row r="1103" spans="1:13" ht="15" hidden="1" customHeight="1">
      <c r="A1103" s="15"/>
      <c r="B1103" s="236">
        <v>43916.530794016202</v>
      </c>
      <c r="C1103" s="2" t="s">
        <v>9</v>
      </c>
      <c r="D1103" s="2" t="s">
        <v>134</v>
      </c>
      <c r="F1103" s="2" t="s">
        <v>2201</v>
      </c>
      <c r="G1103" s="2" t="s">
        <v>2199</v>
      </c>
      <c r="I1103" s="34" t="s">
        <v>4882</v>
      </c>
      <c r="J1103" s="237">
        <v>43916</v>
      </c>
      <c r="M1103" s="46"/>
    </row>
    <row r="1104" spans="1:13" ht="15" hidden="1" customHeight="1">
      <c r="A1104" s="15"/>
      <c r="B1104" s="236">
        <v>43916.531064270835</v>
      </c>
      <c r="C1104" s="2" t="s">
        <v>2200</v>
      </c>
      <c r="D1104" s="2" t="s">
        <v>126</v>
      </c>
      <c r="E1104" s="2" t="s">
        <v>316</v>
      </c>
      <c r="F1104" s="2" t="s">
        <v>2208</v>
      </c>
      <c r="G1104" s="2" t="s">
        <v>2199</v>
      </c>
      <c r="I1104" s="34" t="s">
        <v>4883</v>
      </c>
      <c r="J1104" s="237">
        <v>43916</v>
      </c>
      <c r="K1104" s="2">
        <v>39</v>
      </c>
      <c r="M1104" s="31" t="s">
        <v>4885</v>
      </c>
    </row>
    <row r="1105" spans="1:13" ht="15" hidden="1" customHeight="1">
      <c r="A1105" s="15"/>
      <c r="B1105" s="236">
        <v>43916.534896562502</v>
      </c>
      <c r="C1105" s="2" t="s">
        <v>9</v>
      </c>
      <c r="D1105" s="2" t="s">
        <v>45</v>
      </c>
      <c r="E1105" s="2" t="s">
        <v>43</v>
      </c>
      <c r="F1105" s="2" t="s">
        <v>2201</v>
      </c>
      <c r="G1105" s="2" t="s">
        <v>2199</v>
      </c>
      <c r="I1105" s="34" t="s">
        <v>4886</v>
      </c>
      <c r="J1105" s="237">
        <v>43916</v>
      </c>
      <c r="M1105" s="31" t="s">
        <v>4887</v>
      </c>
    </row>
    <row r="1106" spans="1:13" ht="15" hidden="1" customHeight="1">
      <c r="A1106" s="15"/>
      <c r="B1106" s="236">
        <v>43916.535893402775</v>
      </c>
      <c r="C1106" s="2" t="s">
        <v>9</v>
      </c>
      <c r="D1106" s="2" t="s">
        <v>134</v>
      </c>
      <c r="E1106" s="2" t="s">
        <v>2302</v>
      </c>
      <c r="F1106" s="2" t="s">
        <v>2201</v>
      </c>
      <c r="G1106" s="2" t="s">
        <v>2199</v>
      </c>
      <c r="I1106" s="34" t="s">
        <v>4888</v>
      </c>
      <c r="J1106" s="237">
        <v>43916</v>
      </c>
      <c r="M1106" s="46"/>
    </row>
    <row r="1107" spans="1:13" ht="15" hidden="1" customHeight="1">
      <c r="A1107" s="15"/>
      <c r="B1107" s="236">
        <v>43916.540242835646</v>
      </c>
      <c r="C1107" s="2" t="s">
        <v>2197</v>
      </c>
      <c r="D1107" s="2" t="s">
        <v>47</v>
      </c>
      <c r="E1107" s="2" t="s">
        <v>4890</v>
      </c>
      <c r="F1107" s="2" t="s">
        <v>2198</v>
      </c>
      <c r="G1107" s="2" t="s">
        <v>2199</v>
      </c>
      <c r="H1107" s="2" t="s">
        <v>4891</v>
      </c>
      <c r="I1107" s="34" t="s">
        <v>4892</v>
      </c>
      <c r="J1107" s="237">
        <v>43916</v>
      </c>
      <c r="M1107" s="46"/>
    </row>
    <row r="1108" spans="1:13" ht="15" hidden="1" customHeight="1">
      <c r="A1108" s="15"/>
      <c r="B1108" s="236">
        <v>43916.541562430561</v>
      </c>
      <c r="C1108" s="2" t="s">
        <v>9</v>
      </c>
      <c r="D1108" s="2" t="s">
        <v>182</v>
      </c>
      <c r="F1108" s="2" t="s">
        <v>2198</v>
      </c>
      <c r="I1108" s="34" t="s">
        <v>4897</v>
      </c>
      <c r="J1108" s="237">
        <v>43916</v>
      </c>
      <c r="M1108" s="46"/>
    </row>
    <row r="1109" spans="1:13" ht="15" hidden="1" customHeight="1">
      <c r="A1109" s="15"/>
      <c r="B1109" s="236">
        <v>43916.541962511576</v>
      </c>
      <c r="C1109" s="2" t="s">
        <v>2200</v>
      </c>
      <c r="D1109" s="2" t="s">
        <v>134</v>
      </c>
      <c r="E1109" s="2" t="s">
        <v>2346</v>
      </c>
      <c r="F1109" s="2" t="s">
        <v>2271</v>
      </c>
      <c r="G1109" s="2" t="s">
        <v>2199</v>
      </c>
      <c r="I1109" s="34" t="s">
        <v>1065</v>
      </c>
      <c r="J1109" s="237">
        <v>43916</v>
      </c>
      <c r="K1109" s="2">
        <v>60</v>
      </c>
      <c r="M1109" s="46"/>
    </row>
    <row r="1110" spans="1:13" ht="15" hidden="1" customHeight="1">
      <c r="A1110" s="15"/>
      <c r="B1110" s="236">
        <v>43916.543347199069</v>
      </c>
      <c r="C1110" s="2" t="s">
        <v>9</v>
      </c>
      <c r="D1110" s="2" t="s">
        <v>182</v>
      </c>
      <c r="E1110" s="2" t="s">
        <v>190</v>
      </c>
      <c r="F1110" s="2" t="s">
        <v>2208</v>
      </c>
      <c r="G1110" s="2" t="s">
        <v>2199</v>
      </c>
      <c r="I1110" s="34" t="s">
        <v>4944</v>
      </c>
      <c r="J1110" s="237">
        <v>43916</v>
      </c>
      <c r="K1110" s="2">
        <v>70</v>
      </c>
      <c r="M1110" s="46"/>
    </row>
    <row r="1111" spans="1:13" ht="15" hidden="1" customHeight="1">
      <c r="A1111" s="15"/>
      <c r="B1111" s="236">
        <v>43916.544017627311</v>
      </c>
      <c r="C1111" s="2" t="s">
        <v>2200</v>
      </c>
      <c r="D1111" s="2" t="s">
        <v>268</v>
      </c>
      <c r="E1111" s="2" t="s">
        <v>268</v>
      </c>
      <c r="F1111" s="2" t="s">
        <v>2198</v>
      </c>
      <c r="G1111" s="2" t="s">
        <v>2199</v>
      </c>
      <c r="H1111" s="2" t="s">
        <v>4965</v>
      </c>
      <c r="I1111" s="34" t="s">
        <v>2039</v>
      </c>
      <c r="J1111" s="237">
        <v>43916</v>
      </c>
      <c r="L1111" s="2">
        <v>5</v>
      </c>
      <c r="M1111" s="46"/>
    </row>
    <row r="1112" spans="1:13" ht="15" hidden="1" customHeight="1">
      <c r="A1112" s="15"/>
      <c r="B1112" s="236">
        <v>43916.544156400458</v>
      </c>
      <c r="C1112" s="2" t="s">
        <v>2197</v>
      </c>
      <c r="D1112" s="2" t="s">
        <v>45</v>
      </c>
      <c r="E1112" s="2" t="s">
        <v>4974</v>
      </c>
      <c r="F1112" s="2" t="s">
        <v>2198</v>
      </c>
      <c r="G1112" s="2" t="s">
        <v>2199</v>
      </c>
      <c r="H1112" s="2" t="s">
        <v>2885</v>
      </c>
      <c r="I1112" s="34" t="s">
        <v>4975</v>
      </c>
      <c r="J1112" s="237">
        <v>43916</v>
      </c>
      <c r="L1112" s="2">
        <v>15</v>
      </c>
      <c r="M1112" s="31" t="s">
        <v>4987</v>
      </c>
    </row>
    <row r="1113" spans="1:13" ht="15" hidden="1" customHeight="1">
      <c r="A1113" s="15"/>
      <c r="B1113" s="236">
        <v>43916.544549560189</v>
      </c>
      <c r="C1113" s="2" t="s">
        <v>2200</v>
      </c>
      <c r="D1113" s="2" t="s">
        <v>101</v>
      </c>
      <c r="E1113" s="2" t="s">
        <v>31</v>
      </c>
      <c r="F1113" s="2" t="s">
        <v>2201</v>
      </c>
      <c r="G1113" s="2" t="s">
        <v>2199</v>
      </c>
      <c r="H1113" s="2" t="s">
        <v>4991</v>
      </c>
      <c r="I1113" s="34" t="s">
        <v>4993</v>
      </c>
      <c r="J1113" s="237">
        <v>43915</v>
      </c>
      <c r="K1113" s="2">
        <v>43</v>
      </c>
      <c r="M1113" s="46"/>
    </row>
    <row r="1114" spans="1:13" ht="15" hidden="1" customHeight="1">
      <c r="A1114" s="15"/>
      <c r="B1114" s="236">
        <v>43916.544741215279</v>
      </c>
      <c r="C1114" s="2" t="s">
        <v>9</v>
      </c>
      <c r="D1114" s="2" t="s">
        <v>182</v>
      </c>
      <c r="E1114" s="2" t="s">
        <v>190</v>
      </c>
      <c r="F1114" s="2" t="s">
        <v>2198</v>
      </c>
      <c r="G1114" s="2" t="s">
        <v>2199</v>
      </c>
      <c r="I1114" s="34" t="s">
        <v>4359</v>
      </c>
      <c r="J1114" s="237">
        <v>43916</v>
      </c>
      <c r="M1114" s="46"/>
    </row>
    <row r="1115" spans="1:13" ht="15" hidden="1" customHeight="1">
      <c r="A1115" s="15"/>
      <c r="B1115" s="236">
        <v>43916.545242187502</v>
      </c>
      <c r="C1115" s="2" t="s">
        <v>2200</v>
      </c>
      <c r="D1115" s="2" t="s">
        <v>109</v>
      </c>
      <c r="E1115" s="2" t="s">
        <v>859</v>
      </c>
      <c r="F1115" s="2" t="s">
        <v>2208</v>
      </c>
      <c r="G1115" s="2" t="s">
        <v>2199</v>
      </c>
      <c r="H1115" s="2" t="s">
        <v>5029</v>
      </c>
      <c r="I1115" s="2" t="s">
        <v>5031</v>
      </c>
      <c r="J1115" s="237">
        <v>43915</v>
      </c>
      <c r="M1115" s="31" t="s">
        <v>5032</v>
      </c>
    </row>
    <row r="1116" spans="1:13" ht="15" hidden="1" customHeight="1">
      <c r="A1116" s="15"/>
      <c r="B1116" s="236">
        <v>43916.545513541671</v>
      </c>
      <c r="C1116" s="2" t="s">
        <v>2200</v>
      </c>
      <c r="D1116" s="2" t="s">
        <v>101</v>
      </c>
      <c r="F1116" s="2" t="s">
        <v>2208</v>
      </c>
      <c r="G1116" s="2" t="s">
        <v>2199</v>
      </c>
      <c r="H1116" s="2" t="s">
        <v>5035</v>
      </c>
      <c r="I1116" s="34" t="s">
        <v>4993</v>
      </c>
      <c r="J1116" s="237">
        <v>43915</v>
      </c>
      <c r="K1116" s="2">
        <v>3</v>
      </c>
      <c r="M1116" s="46"/>
    </row>
    <row r="1117" spans="1:13" ht="15" hidden="1" customHeight="1">
      <c r="A1117" s="15"/>
      <c r="B1117" s="236">
        <v>43916.546252268519</v>
      </c>
      <c r="C1117" s="2" t="s">
        <v>9</v>
      </c>
      <c r="D1117" s="2" t="s">
        <v>182</v>
      </c>
      <c r="E1117" s="2" t="s">
        <v>190</v>
      </c>
      <c r="F1117" s="2" t="s">
        <v>2208</v>
      </c>
      <c r="G1117" s="2" t="s">
        <v>2199</v>
      </c>
      <c r="H1117" s="2" t="s">
        <v>5049</v>
      </c>
      <c r="I1117" s="34" t="s">
        <v>5050</v>
      </c>
      <c r="J1117" s="237">
        <v>43916</v>
      </c>
      <c r="K1117" s="2">
        <v>70</v>
      </c>
      <c r="M1117" s="46"/>
    </row>
    <row r="1118" spans="1:13" ht="15" hidden="1" customHeight="1">
      <c r="A1118" s="15"/>
      <c r="B1118" s="236">
        <v>43916.546345752315</v>
      </c>
      <c r="C1118" s="2" t="s">
        <v>2200</v>
      </c>
      <c r="D1118" s="2" t="s">
        <v>354</v>
      </c>
      <c r="E1118" s="2" t="s">
        <v>5059</v>
      </c>
      <c r="F1118" s="2" t="s">
        <v>2208</v>
      </c>
      <c r="G1118" s="2" t="s">
        <v>2199</v>
      </c>
      <c r="H1118" s="2" t="s">
        <v>5060</v>
      </c>
      <c r="I1118" s="34" t="s">
        <v>3548</v>
      </c>
      <c r="J1118" s="237">
        <v>43915</v>
      </c>
      <c r="K1118" s="2">
        <v>23</v>
      </c>
      <c r="L1118" s="2">
        <v>641</v>
      </c>
      <c r="M1118" s="46"/>
    </row>
    <row r="1119" spans="1:13" ht="15" hidden="1" customHeight="1">
      <c r="A1119" s="15"/>
      <c r="B1119" s="236">
        <v>43916.547085706014</v>
      </c>
      <c r="C1119" s="2" t="s">
        <v>2200</v>
      </c>
      <c r="D1119" s="2" t="s">
        <v>354</v>
      </c>
      <c r="E1119" s="2" t="s">
        <v>947</v>
      </c>
      <c r="F1119" s="2" t="s">
        <v>2201</v>
      </c>
      <c r="G1119" s="2" t="s">
        <v>2199</v>
      </c>
      <c r="H1119" s="2" t="s">
        <v>5074</v>
      </c>
      <c r="I1119" s="34" t="s">
        <v>3548</v>
      </c>
      <c r="J1119" s="237">
        <v>43915</v>
      </c>
      <c r="K1119" s="2">
        <v>24</v>
      </c>
      <c r="L1119" s="2">
        <v>642</v>
      </c>
      <c r="M1119" s="46"/>
    </row>
    <row r="1120" spans="1:13" ht="15" hidden="1" customHeight="1">
      <c r="A1120" s="15"/>
      <c r="B1120" s="236">
        <v>43916.548941782406</v>
      </c>
      <c r="C1120" s="2" t="s">
        <v>9</v>
      </c>
      <c r="D1120" s="2" t="s">
        <v>182</v>
      </c>
      <c r="E1120" s="2" t="s">
        <v>5088</v>
      </c>
      <c r="F1120" s="2" t="s">
        <v>2208</v>
      </c>
      <c r="G1120" s="2" t="s">
        <v>2199</v>
      </c>
      <c r="I1120" s="34" t="s">
        <v>5090</v>
      </c>
      <c r="J1120" s="237">
        <v>43916</v>
      </c>
      <c r="K1120" s="2">
        <v>70</v>
      </c>
      <c r="M1120" s="46"/>
    </row>
    <row r="1121" spans="1:13" ht="15" hidden="1" customHeight="1">
      <c r="A1121" s="15"/>
      <c r="B1121" s="236">
        <v>43916.550541956021</v>
      </c>
      <c r="C1121" s="2" t="s">
        <v>9</v>
      </c>
      <c r="D1121" s="2" t="s">
        <v>45</v>
      </c>
      <c r="E1121" s="2" t="s">
        <v>43</v>
      </c>
      <c r="F1121" s="2" t="s">
        <v>2208</v>
      </c>
      <c r="G1121" s="2" t="s">
        <v>2199</v>
      </c>
      <c r="H1121" s="2" t="s">
        <v>5098</v>
      </c>
      <c r="I1121" s="34" t="s">
        <v>5099</v>
      </c>
      <c r="J1121" s="237">
        <v>43916</v>
      </c>
      <c r="M1121" s="31" t="s">
        <v>5107</v>
      </c>
    </row>
    <row r="1122" spans="1:13" ht="15" hidden="1" customHeight="1">
      <c r="A1122" s="15"/>
      <c r="B1122" s="236">
        <v>43916.551402291661</v>
      </c>
      <c r="C1122" s="2" t="s">
        <v>2200</v>
      </c>
      <c r="D1122" s="2" t="s">
        <v>182</v>
      </c>
      <c r="E1122" s="2" t="s">
        <v>190</v>
      </c>
      <c r="F1122" s="2" t="s">
        <v>2198</v>
      </c>
      <c r="G1122" s="2" t="s">
        <v>2210</v>
      </c>
      <c r="I1122" s="2" t="s">
        <v>5110</v>
      </c>
      <c r="J1122" s="237">
        <v>43916</v>
      </c>
      <c r="M1122" s="46"/>
    </row>
    <row r="1123" spans="1:13" ht="15" hidden="1" customHeight="1">
      <c r="A1123" s="15"/>
      <c r="B1123" s="236">
        <v>43916.55227</v>
      </c>
      <c r="C1123" s="2" t="s">
        <v>2200</v>
      </c>
      <c r="D1123" s="2" t="s">
        <v>182</v>
      </c>
      <c r="F1123" s="2" t="s">
        <v>2198</v>
      </c>
      <c r="G1123" s="2" t="s">
        <v>2199</v>
      </c>
      <c r="I1123" s="2" t="s">
        <v>5112</v>
      </c>
      <c r="J1123" s="237">
        <v>43916</v>
      </c>
      <c r="L1123" s="2">
        <v>2</v>
      </c>
      <c r="M1123" s="46"/>
    </row>
    <row r="1124" spans="1:13" ht="15" hidden="1" customHeight="1">
      <c r="A1124" s="15"/>
      <c r="B1124" s="236">
        <v>43916.55450868055</v>
      </c>
      <c r="C1124" s="2" t="s">
        <v>9</v>
      </c>
      <c r="D1124" s="2" t="s">
        <v>182</v>
      </c>
      <c r="E1124" s="2" t="s">
        <v>190</v>
      </c>
      <c r="F1124" s="2" t="s">
        <v>2198</v>
      </c>
      <c r="G1124" s="2" t="s">
        <v>2210</v>
      </c>
      <c r="I1124" s="2" t="s">
        <v>5110</v>
      </c>
      <c r="J1124" s="237">
        <v>43916</v>
      </c>
      <c r="M1124" s="46"/>
    </row>
    <row r="1125" spans="1:13" ht="15" hidden="1" customHeight="1">
      <c r="A1125" s="15"/>
      <c r="B1125" s="236">
        <v>43916.554608043982</v>
      </c>
      <c r="C1125" s="2" t="s">
        <v>2197</v>
      </c>
      <c r="D1125" s="2" t="s">
        <v>45</v>
      </c>
      <c r="E1125" s="2" t="s">
        <v>43</v>
      </c>
      <c r="F1125" s="2" t="s">
        <v>2198</v>
      </c>
      <c r="G1125" s="2" t="s">
        <v>2210</v>
      </c>
      <c r="I1125" s="34" t="s">
        <v>5121</v>
      </c>
      <c r="J1125" s="237">
        <v>43915</v>
      </c>
      <c r="M1125" s="31" t="s">
        <v>5132</v>
      </c>
    </row>
    <row r="1126" spans="1:13" ht="15" hidden="1" customHeight="1">
      <c r="A1126" s="15"/>
      <c r="B1126" s="236">
        <v>43916.55463486111</v>
      </c>
      <c r="C1126" s="2" t="s">
        <v>9</v>
      </c>
      <c r="D1126" s="2" t="s">
        <v>134</v>
      </c>
      <c r="F1126" s="2" t="s">
        <v>2201</v>
      </c>
      <c r="I1126" s="34" t="s">
        <v>5137</v>
      </c>
      <c r="J1126" s="237">
        <v>43916</v>
      </c>
      <c r="M1126" s="31" t="s">
        <v>5144</v>
      </c>
    </row>
    <row r="1127" spans="1:13" ht="15" hidden="1" customHeight="1">
      <c r="A1127" s="15"/>
      <c r="B1127" s="236">
        <v>43916.554962604168</v>
      </c>
      <c r="C1127" s="2" t="s">
        <v>2197</v>
      </c>
      <c r="D1127" s="2" t="s">
        <v>45</v>
      </c>
      <c r="E1127" s="2" t="s">
        <v>43</v>
      </c>
      <c r="F1127" s="2" t="s">
        <v>2198</v>
      </c>
      <c r="G1127" s="2" t="s">
        <v>2199</v>
      </c>
      <c r="H1127" s="2" t="s">
        <v>5148</v>
      </c>
      <c r="I1127" s="34" t="s">
        <v>5099</v>
      </c>
      <c r="J1127" s="237">
        <v>43916</v>
      </c>
      <c r="M1127" s="31" t="s">
        <v>5153</v>
      </c>
    </row>
    <row r="1128" spans="1:13" ht="15" hidden="1" customHeight="1">
      <c r="A1128" s="15"/>
      <c r="B1128" s="236">
        <v>43916.55729704861</v>
      </c>
      <c r="C1128" s="2" t="s">
        <v>2200</v>
      </c>
      <c r="D1128" s="2" t="s">
        <v>158</v>
      </c>
      <c r="E1128" s="2" t="s">
        <v>5156</v>
      </c>
      <c r="F1128" s="2" t="s">
        <v>2208</v>
      </c>
      <c r="G1128" s="2" t="s">
        <v>2199</v>
      </c>
      <c r="H1128" s="2" t="s">
        <v>5158</v>
      </c>
      <c r="I1128" s="34" t="s">
        <v>5159</v>
      </c>
      <c r="J1128" s="237">
        <v>43916</v>
      </c>
      <c r="K1128" s="2">
        <v>40</v>
      </c>
      <c r="M1128" s="46"/>
    </row>
    <row r="1129" spans="1:13" ht="15" hidden="1" customHeight="1">
      <c r="A1129" s="15"/>
      <c r="B1129" s="236">
        <v>43916.557703738421</v>
      </c>
      <c r="C1129" s="2" t="s">
        <v>9</v>
      </c>
      <c r="D1129" s="2" t="s">
        <v>134</v>
      </c>
      <c r="F1129" s="2" t="s">
        <v>2201</v>
      </c>
      <c r="G1129" s="2" t="s">
        <v>2199</v>
      </c>
      <c r="H1129" s="2" t="s">
        <v>5166</v>
      </c>
      <c r="I1129" s="34" t="s">
        <v>5167</v>
      </c>
      <c r="J1129" s="237">
        <v>43916</v>
      </c>
      <c r="K1129" s="2">
        <v>75</v>
      </c>
      <c r="M1129" s="46"/>
    </row>
    <row r="1130" spans="1:13" ht="15" hidden="1" customHeight="1">
      <c r="A1130" s="15"/>
      <c r="B1130" s="236">
        <v>43916.561089953699</v>
      </c>
      <c r="C1130" s="2" t="s">
        <v>2200</v>
      </c>
      <c r="D1130" s="2" t="s">
        <v>354</v>
      </c>
      <c r="E1130" s="2" t="s">
        <v>2015</v>
      </c>
      <c r="F1130" s="2" t="s">
        <v>2201</v>
      </c>
      <c r="G1130" s="2" t="s">
        <v>2199</v>
      </c>
      <c r="H1130" s="2" t="s">
        <v>2391</v>
      </c>
      <c r="I1130" s="2" t="s">
        <v>4644</v>
      </c>
      <c r="J1130" s="237">
        <v>43915</v>
      </c>
      <c r="K1130" s="2">
        <v>58</v>
      </c>
      <c r="M1130" s="46"/>
    </row>
    <row r="1131" spans="1:13" ht="15" hidden="1" customHeight="1">
      <c r="A1131" s="15"/>
      <c r="B1131" s="236">
        <v>43916.563031597223</v>
      </c>
      <c r="C1131" s="2" t="s">
        <v>2200</v>
      </c>
      <c r="D1131" s="2" t="s">
        <v>233</v>
      </c>
      <c r="E1131" s="2" t="s">
        <v>5190</v>
      </c>
      <c r="F1131" s="2" t="s">
        <v>2201</v>
      </c>
      <c r="G1131" s="2" t="s">
        <v>2199</v>
      </c>
      <c r="I1131" s="2" t="s">
        <v>5193</v>
      </c>
      <c r="J1131" s="237">
        <v>43916</v>
      </c>
      <c r="K1131" s="2">
        <v>70</v>
      </c>
      <c r="M1131" s="31" t="s">
        <v>5195</v>
      </c>
    </row>
    <row r="1132" spans="1:13" ht="15" hidden="1" customHeight="1">
      <c r="A1132" s="15"/>
      <c r="B1132" s="236">
        <v>43916.563097766208</v>
      </c>
      <c r="C1132" s="2" t="s">
        <v>2200</v>
      </c>
      <c r="D1132" s="2" t="s">
        <v>233</v>
      </c>
      <c r="E1132" s="2" t="s">
        <v>5190</v>
      </c>
      <c r="F1132" s="2" t="s">
        <v>2201</v>
      </c>
      <c r="G1132" s="2" t="s">
        <v>2199</v>
      </c>
      <c r="I1132" s="2" t="s">
        <v>5193</v>
      </c>
      <c r="J1132" s="237">
        <v>43916</v>
      </c>
      <c r="K1132" s="2">
        <v>70</v>
      </c>
      <c r="M1132" s="31" t="s">
        <v>5195</v>
      </c>
    </row>
    <row r="1133" spans="1:13" ht="15" hidden="1" customHeight="1">
      <c r="A1133" s="15"/>
      <c r="B1133" s="236">
        <v>43916.564593483796</v>
      </c>
      <c r="C1133" s="2" t="s">
        <v>9</v>
      </c>
      <c r="D1133" s="2" t="s">
        <v>45</v>
      </c>
      <c r="F1133" s="2" t="s">
        <v>2198</v>
      </c>
      <c r="H1133" s="2" t="s">
        <v>5209</v>
      </c>
      <c r="I1133" s="34" t="s">
        <v>1065</v>
      </c>
      <c r="J1133" s="237">
        <v>43916</v>
      </c>
      <c r="M1133" s="31" t="s">
        <v>5217</v>
      </c>
    </row>
    <row r="1134" spans="1:13" ht="15" hidden="1" customHeight="1">
      <c r="A1134" s="15"/>
      <c r="B1134" s="236">
        <v>43916.568820115739</v>
      </c>
      <c r="C1134" s="2" t="s">
        <v>2200</v>
      </c>
      <c r="D1134" s="2" t="s">
        <v>359</v>
      </c>
      <c r="F1134" s="2" t="s">
        <v>2198</v>
      </c>
      <c r="G1134" s="2" t="s">
        <v>2210</v>
      </c>
      <c r="I1134" s="2" t="s">
        <v>5219</v>
      </c>
      <c r="J1134" s="237">
        <v>43916</v>
      </c>
      <c r="M1134" s="31" t="s">
        <v>5221</v>
      </c>
    </row>
    <row r="1135" spans="1:13" ht="15" hidden="1" customHeight="1">
      <c r="A1135" s="15"/>
      <c r="B1135" s="236">
        <v>43916.569642418981</v>
      </c>
      <c r="C1135" s="2" t="s">
        <v>9</v>
      </c>
      <c r="D1135" s="2" t="s">
        <v>207</v>
      </c>
      <c r="E1135" s="2" t="s">
        <v>853</v>
      </c>
      <c r="F1135" s="2" t="s">
        <v>2208</v>
      </c>
      <c r="G1135" s="2" t="s">
        <v>2199</v>
      </c>
      <c r="H1135" s="2" t="s">
        <v>2820</v>
      </c>
      <c r="I1135" s="2" t="s">
        <v>5224</v>
      </c>
      <c r="J1135" s="237">
        <v>43916</v>
      </c>
      <c r="M1135" s="31" t="s">
        <v>5226</v>
      </c>
    </row>
    <row r="1136" spans="1:13" ht="15" hidden="1" customHeight="1">
      <c r="A1136" s="15"/>
      <c r="B1136" s="236">
        <v>43916.570328090282</v>
      </c>
      <c r="C1136" s="2" t="s">
        <v>9</v>
      </c>
      <c r="D1136" s="2" t="s">
        <v>45</v>
      </c>
      <c r="F1136" s="2" t="s">
        <v>2198</v>
      </c>
      <c r="I1136" s="34" t="s">
        <v>5099</v>
      </c>
      <c r="J1136" s="237">
        <v>43916</v>
      </c>
      <c r="M1136" s="46"/>
    </row>
    <row r="1137" spans="1:13" ht="15" hidden="1" customHeight="1">
      <c r="A1137" s="15"/>
      <c r="B1137" s="236">
        <v>43916.570794513886</v>
      </c>
      <c r="C1137" s="2" t="s">
        <v>2197</v>
      </c>
      <c r="D1137" s="2" t="s">
        <v>45</v>
      </c>
      <c r="E1137" s="2" t="s">
        <v>5235</v>
      </c>
      <c r="F1137" s="2" t="s">
        <v>2271</v>
      </c>
      <c r="G1137" s="2" t="s">
        <v>2199</v>
      </c>
      <c r="H1137" s="2" t="s">
        <v>5236</v>
      </c>
      <c r="I1137" s="34" t="s">
        <v>5237</v>
      </c>
      <c r="J1137" s="237">
        <v>43915</v>
      </c>
      <c r="M1137" s="46"/>
    </row>
    <row r="1138" spans="1:13" ht="15" hidden="1" customHeight="1">
      <c r="A1138" s="15"/>
      <c r="B1138" s="236">
        <v>43916.572064525462</v>
      </c>
      <c r="C1138" s="2" t="s">
        <v>9</v>
      </c>
      <c r="D1138" s="2" t="s">
        <v>182</v>
      </c>
      <c r="E1138" s="2" t="s">
        <v>190</v>
      </c>
      <c r="F1138" s="2" t="s">
        <v>2208</v>
      </c>
      <c r="G1138" s="2" t="s">
        <v>2199</v>
      </c>
      <c r="I1138" s="2" t="s">
        <v>5257</v>
      </c>
      <c r="J1138" s="237">
        <v>43916</v>
      </c>
      <c r="K1138" s="2">
        <v>70</v>
      </c>
      <c r="M1138" s="46"/>
    </row>
    <row r="1139" spans="1:13" ht="15" hidden="1" customHeight="1">
      <c r="A1139" s="15"/>
      <c r="B1139" s="236">
        <v>43916.57238780093</v>
      </c>
      <c r="C1139" s="2" t="s">
        <v>2200</v>
      </c>
      <c r="D1139" s="2" t="s">
        <v>348</v>
      </c>
      <c r="F1139" s="2" t="s">
        <v>2208</v>
      </c>
      <c r="I1139" s="34" t="s">
        <v>5265</v>
      </c>
      <c r="J1139" s="237">
        <v>43916</v>
      </c>
      <c r="M1139" s="31" t="s">
        <v>5280</v>
      </c>
    </row>
    <row r="1140" spans="1:13" ht="15" hidden="1" customHeight="1">
      <c r="A1140" s="15"/>
      <c r="B1140" s="236">
        <v>43916.575876157411</v>
      </c>
      <c r="C1140" s="2" t="s">
        <v>9</v>
      </c>
      <c r="D1140" s="2" t="s">
        <v>207</v>
      </c>
      <c r="F1140" s="2" t="s">
        <v>2198</v>
      </c>
      <c r="G1140" s="2" t="s">
        <v>2199</v>
      </c>
      <c r="I1140" s="34" t="s">
        <v>5287</v>
      </c>
      <c r="J1140" s="237">
        <v>43916</v>
      </c>
      <c r="M1140" s="31" t="s">
        <v>5301</v>
      </c>
    </row>
    <row r="1141" spans="1:13" ht="15" hidden="1" customHeight="1">
      <c r="A1141" s="15"/>
      <c r="B1141" s="236">
        <v>43916.579389293984</v>
      </c>
      <c r="C1141" s="2" t="s">
        <v>2197</v>
      </c>
      <c r="D1141" s="2" t="s">
        <v>45</v>
      </c>
      <c r="F1141" s="2" t="s">
        <v>2198</v>
      </c>
      <c r="I1141" s="34" t="s">
        <v>4872</v>
      </c>
      <c r="J1141" s="237">
        <v>43916</v>
      </c>
      <c r="M1141" s="46"/>
    </row>
    <row r="1142" spans="1:13" ht="15" hidden="1" customHeight="1">
      <c r="A1142" s="15"/>
      <c r="B1142" s="236">
        <v>43916.579742175927</v>
      </c>
      <c r="C1142" s="2" t="s">
        <v>2200</v>
      </c>
      <c r="D1142" s="2" t="s">
        <v>348</v>
      </c>
      <c r="F1142" s="2" t="s">
        <v>2208</v>
      </c>
      <c r="G1142" s="2" t="s">
        <v>2199</v>
      </c>
      <c r="H1142" s="2" t="s">
        <v>5322</v>
      </c>
      <c r="I1142" s="34" t="s">
        <v>5265</v>
      </c>
      <c r="J1142" s="237">
        <v>43916</v>
      </c>
      <c r="M1142" s="46"/>
    </row>
    <row r="1143" spans="1:13" ht="15" hidden="1" customHeight="1">
      <c r="A1143" s="15"/>
      <c r="B1143" s="236">
        <v>43916.58052069445</v>
      </c>
      <c r="C1143" s="2" t="s">
        <v>2200</v>
      </c>
      <c r="D1143" s="2" t="s">
        <v>109</v>
      </c>
      <c r="E1143" s="2" t="s">
        <v>1096</v>
      </c>
      <c r="F1143" s="2" t="s">
        <v>2198</v>
      </c>
      <c r="G1143" s="2" t="s">
        <v>2199</v>
      </c>
      <c r="I1143" s="2" t="s">
        <v>5340</v>
      </c>
      <c r="J1143" s="237">
        <v>43916</v>
      </c>
      <c r="M1143" s="46"/>
    </row>
    <row r="1144" spans="1:13" ht="15" hidden="1" customHeight="1">
      <c r="A1144" s="15"/>
      <c r="B1144" s="236">
        <v>43916.581201342589</v>
      </c>
      <c r="C1144" s="2" t="s">
        <v>9</v>
      </c>
      <c r="D1144" s="2" t="s">
        <v>109</v>
      </c>
      <c r="E1144" s="2" t="s">
        <v>1096</v>
      </c>
      <c r="F1144" s="2" t="s">
        <v>2208</v>
      </c>
      <c r="G1144" s="2" t="s">
        <v>2199</v>
      </c>
      <c r="I1144" s="2" t="s">
        <v>5340</v>
      </c>
      <c r="J1144" s="237">
        <v>43916</v>
      </c>
      <c r="M1144" s="46"/>
    </row>
    <row r="1145" spans="1:13" ht="15" hidden="1" customHeight="1">
      <c r="A1145" s="15"/>
      <c r="B1145" s="236">
        <v>43916.582718506943</v>
      </c>
      <c r="C1145" s="2" t="s">
        <v>2197</v>
      </c>
      <c r="D1145" s="2" t="s">
        <v>45</v>
      </c>
      <c r="F1145" s="2" t="s">
        <v>2198</v>
      </c>
      <c r="I1145" s="34" t="s">
        <v>4872</v>
      </c>
      <c r="J1145" s="237">
        <v>43916</v>
      </c>
      <c r="M1145" s="46"/>
    </row>
    <row r="1146" spans="1:13" ht="15" hidden="1" customHeight="1">
      <c r="A1146" s="15"/>
      <c r="B1146" s="236">
        <v>43916.583548530092</v>
      </c>
      <c r="C1146" s="2" t="s">
        <v>2200</v>
      </c>
      <c r="D1146" s="2" t="s">
        <v>109</v>
      </c>
      <c r="E1146" s="2" t="s">
        <v>5357</v>
      </c>
      <c r="F1146" s="2" t="s">
        <v>2208</v>
      </c>
      <c r="G1146" s="2" t="s">
        <v>2199</v>
      </c>
      <c r="H1146" s="2" t="s">
        <v>2820</v>
      </c>
      <c r="I1146" s="2" t="s">
        <v>5358</v>
      </c>
      <c r="J1146" s="237">
        <v>43916</v>
      </c>
      <c r="K1146" s="2">
        <v>40</v>
      </c>
      <c r="M1146" s="31" t="s">
        <v>5359</v>
      </c>
    </row>
    <row r="1147" spans="1:13" ht="15" hidden="1" customHeight="1">
      <c r="A1147" s="15"/>
      <c r="B1147" s="236">
        <v>43916.587010833333</v>
      </c>
      <c r="C1147" s="2" t="s">
        <v>9</v>
      </c>
      <c r="D1147" s="2" t="s">
        <v>182</v>
      </c>
      <c r="E1147" s="2" t="s">
        <v>190</v>
      </c>
      <c r="F1147" s="2" t="s">
        <v>2208</v>
      </c>
      <c r="G1147" s="2" t="s">
        <v>2199</v>
      </c>
      <c r="H1147" s="2" t="s">
        <v>5361</v>
      </c>
      <c r="I1147" s="34" t="s">
        <v>5362</v>
      </c>
      <c r="J1147" s="237">
        <v>43916</v>
      </c>
      <c r="K1147" s="2">
        <v>70</v>
      </c>
      <c r="M1147" s="46"/>
    </row>
    <row r="1148" spans="1:13" ht="15" hidden="1" customHeight="1">
      <c r="A1148" s="15"/>
      <c r="B1148" s="236">
        <v>43916.588384756949</v>
      </c>
      <c r="C1148" s="2" t="s">
        <v>9</v>
      </c>
      <c r="D1148" s="2" t="s">
        <v>207</v>
      </c>
      <c r="E1148" s="2" t="s">
        <v>853</v>
      </c>
      <c r="F1148" s="2" t="s">
        <v>2208</v>
      </c>
      <c r="G1148" s="2" t="s">
        <v>2199</v>
      </c>
      <c r="I1148" s="2" t="s">
        <v>2383</v>
      </c>
      <c r="J1148" s="237">
        <v>43916</v>
      </c>
      <c r="K1148" s="2">
        <v>65</v>
      </c>
      <c r="M1148" s="46"/>
    </row>
    <row r="1149" spans="1:13" ht="15" hidden="1" customHeight="1">
      <c r="A1149" s="15"/>
      <c r="B1149" s="236">
        <v>43916.589674166666</v>
      </c>
      <c r="C1149" s="2" t="s">
        <v>9</v>
      </c>
      <c r="D1149" s="2" t="s">
        <v>45</v>
      </c>
      <c r="F1149" s="2" t="s">
        <v>2489</v>
      </c>
      <c r="G1149" s="2" t="s">
        <v>2199</v>
      </c>
      <c r="I1149" s="34" t="s">
        <v>1065</v>
      </c>
      <c r="J1149" s="237">
        <v>43916</v>
      </c>
      <c r="M1149" s="46"/>
    </row>
    <row r="1150" spans="1:13" ht="15" hidden="1" customHeight="1">
      <c r="A1150" s="15"/>
      <c r="B1150" s="236">
        <v>43916.590945659722</v>
      </c>
      <c r="C1150" s="2" t="s">
        <v>9</v>
      </c>
      <c r="D1150" s="2" t="s">
        <v>134</v>
      </c>
      <c r="F1150" s="2" t="s">
        <v>2201</v>
      </c>
      <c r="G1150" s="2" t="s">
        <v>2199</v>
      </c>
      <c r="I1150" s="2" t="s">
        <v>5374</v>
      </c>
      <c r="J1150" s="237">
        <v>43916</v>
      </c>
      <c r="M1150" s="31" t="s">
        <v>5376</v>
      </c>
    </row>
    <row r="1151" spans="1:13" ht="15" hidden="1" customHeight="1">
      <c r="A1151" s="15"/>
      <c r="B1151" s="236">
        <v>43916.591592696757</v>
      </c>
      <c r="C1151" s="2" t="s">
        <v>2200</v>
      </c>
      <c r="D1151" s="2" t="s">
        <v>109</v>
      </c>
      <c r="E1151" s="2" t="s">
        <v>5377</v>
      </c>
      <c r="F1151" s="2" t="s">
        <v>2198</v>
      </c>
      <c r="G1151" s="2" t="s">
        <v>2199</v>
      </c>
      <c r="I1151" s="34" t="s">
        <v>5378</v>
      </c>
      <c r="J1151" s="237">
        <v>43915</v>
      </c>
      <c r="M1151" s="31" t="s">
        <v>5385</v>
      </c>
    </row>
    <row r="1152" spans="1:13" ht="15" hidden="1" customHeight="1">
      <c r="A1152" s="15"/>
      <c r="B1152" s="236">
        <v>43916.591897164355</v>
      </c>
      <c r="C1152" s="2" t="s">
        <v>2200</v>
      </c>
      <c r="D1152" s="2" t="s">
        <v>101</v>
      </c>
      <c r="E1152" s="2" t="s">
        <v>31</v>
      </c>
      <c r="F1152" s="2" t="s">
        <v>2208</v>
      </c>
      <c r="G1152" s="2" t="s">
        <v>2199</v>
      </c>
      <c r="H1152" s="2" t="s">
        <v>5386</v>
      </c>
      <c r="I1152" s="34" t="s">
        <v>5388</v>
      </c>
      <c r="J1152" s="237">
        <v>43916</v>
      </c>
      <c r="K1152" s="2">
        <v>49</v>
      </c>
      <c r="L1152" s="2">
        <v>42</v>
      </c>
      <c r="M1152" s="46"/>
    </row>
    <row r="1153" spans="1:13" ht="15" hidden="1" customHeight="1">
      <c r="A1153" s="15"/>
      <c r="B1153" s="236">
        <v>43916.592753738427</v>
      </c>
      <c r="C1153" s="2" t="s">
        <v>2200</v>
      </c>
      <c r="D1153" s="2" t="s">
        <v>354</v>
      </c>
      <c r="E1153" s="2" t="s">
        <v>947</v>
      </c>
      <c r="F1153" s="2" t="s">
        <v>2198</v>
      </c>
      <c r="G1153" s="2" t="s">
        <v>2210</v>
      </c>
      <c r="H1153" s="2" t="s">
        <v>2820</v>
      </c>
      <c r="I1153" s="2" t="s">
        <v>5395</v>
      </c>
      <c r="J1153" s="237">
        <v>43916</v>
      </c>
      <c r="K1153" s="2">
        <v>70</v>
      </c>
      <c r="M1153" s="46"/>
    </row>
    <row r="1154" spans="1:13" ht="15" hidden="1" customHeight="1">
      <c r="A1154" s="15"/>
      <c r="B1154" s="236">
        <v>43916.59280189815</v>
      </c>
      <c r="C1154" s="2" t="s">
        <v>2197</v>
      </c>
      <c r="D1154" s="2" t="s">
        <v>45</v>
      </c>
      <c r="F1154" s="2" t="s">
        <v>2198</v>
      </c>
      <c r="G1154" s="2" t="s">
        <v>2210</v>
      </c>
      <c r="I1154" s="34" t="s">
        <v>5398</v>
      </c>
      <c r="J1154" s="237">
        <v>43916</v>
      </c>
      <c r="M1154" s="31" t="s">
        <v>5403</v>
      </c>
    </row>
    <row r="1155" spans="1:13" ht="15" hidden="1" customHeight="1">
      <c r="A1155" s="15"/>
      <c r="B1155" s="236">
        <v>43916.592917719907</v>
      </c>
      <c r="C1155" s="2" t="s">
        <v>2200</v>
      </c>
      <c r="D1155" s="2" t="s">
        <v>101</v>
      </c>
      <c r="F1155" s="2" t="s">
        <v>2198</v>
      </c>
      <c r="G1155" s="2" t="s">
        <v>2199</v>
      </c>
      <c r="I1155" s="34" t="s">
        <v>4174</v>
      </c>
      <c r="J1155" s="237">
        <v>43916</v>
      </c>
      <c r="L1155" s="2">
        <v>3</v>
      </c>
      <c r="M1155" s="31">
        <v>3</v>
      </c>
    </row>
    <row r="1156" spans="1:13" ht="15" hidden="1" customHeight="1">
      <c r="A1156" s="15"/>
      <c r="B1156" s="236">
        <v>43916.593209895829</v>
      </c>
      <c r="C1156" s="2" t="s">
        <v>2200</v>
      </c>
      <c r="D1156" s="2" t="s">
        <v>101</v>
      </c>
      <c r="E1156" s="2" t="s">
        <v>31</v>
      </c>
      <c r="F1156" s="2" t="s">
        <v>2201</v>
      </c>
      <c r="G1156" s="2" t="s">
        <v>2199</v>
      </c>
      <c r="H1156" s="2" t="s">
        <v>5412</v>
      </c>
      <c r="I1156" s="34" t="s">
        <v>5388</v>
      </c>
      <c r="J1156" s="237">
        <v>43916</v>
      </c>
      <c r="K1156" s="2">
        <v>43</v>
      </c>
      <c r="L1156" s="2">
        <v>43</v>
      </c>
      <c r="M1156" s="46"/>
    </row>
    <row r="1157" spans="1:13" ht="15" hidden="1" customHeight="1">
      <c r="A1157" s="15"/>
      <c r="B1157" s="236">
        <v>43916.593540127316</v>
      </c>
      <c r="C1157" s="2" t="s">
        <v>2197</v>
      </c>
      <c r="D1157" s="2" t="s">
        <v>45</v>
      </c>
      <c r="E1157" s="2" t="s">
        <v>5419</v>
      </c>
      <c r="F1157" s="2" t="s">
        <v>2699</v>
      </c>
      <c r="G1157" s="2" t="s">
        <v>2210</v>
      </c>
      <c r="I1157" s="34" t="s">
        <v>5421</v>
      </c>
      <c r="J1157" s="237">
        <v>43916</v>
      </c>
      <c r="M1157" s="31" t="s">
        <v>5429</v>
      </c>
    </row>
    <row r="1158" spans="1:13" ht="15" hidden="1" customHeight="1">
      <c r="A1158" s="15"/>
      <c r="B1158" s="236">
        <v>43916.593989317131</v>
      </c>
      <c r="C1158" s="2" t="s">
        <v>2200</v>
      </c>
      <c r="D1158" s="2" t="s">
        <v>101</v>
      </c>
      <c r="E1158" s="2" t="s">
        <v>31</v>
      </c>
      <c r="F1158" s="2" t="s">
        <v>2208</v>
      </c>
      <c r="G1158" s="2" t="s">
        <v>2199</v>
      </c>
      <c r="H1158" s="2" t="s">
        <v>5431</v>
      </c>
      <c r="I1158" s="34" t="s">
        <v>5388</v>
      </c>
      <c r="J1158" s="237">
        <v>43916</v>
      </c>
      <c r="K1158" s="2">
        <v>44</v>
      </c>
      <c r="L1158" s="2">
        <v>44</v>
      </c>
      <c r="M1158" s="46"/>
    </row>
    <row r="1159" spans="1:13" ht="15" hidden="1" customHeight="1">
      <c r="A1159" s="15"/>
      <c r="B1159" s="236">
        <v>43916.595082569445</v>
      </c>
      <c r="C1159" s="2" t="s">
        <v>9</v>
      </c>
      <c r="D1159" s="2" t="s">
        <v>182</v>
      </c>
      <c r="F1159" s="2" t="s">
        <v>2208</v>
      </c>
      <c r="G1159" s="2" t="s">
        <v>2199</v>
      </c>
      <c r="I1159" s="2" t="s">
        <v>5441</v>
      </c>
      <c r="J1159" s="237">
        <v>43916</v>
      </c>
      <c r="M1159" s="46"/>
    </row>
    <row r="1160" spans="1:13" ht="15" hidden="1" customHeight="1">
      <c r="A1160" s="15"/>
      <c r="B1160" s="236">
        <v>43916.59511076389</v>
      </c>
      <c r="C1160" s="2" t="s">
        <v>2200</v>
      </c>
      <c r="D1160" s="2" t="s">
        <v>101</v>
      </c>
      <c r="E1160" s="2" t="s">
        <v>31</v>
      </c>
      <c r="F1160" s="2" t="s">
        <v>2208</v>
      </c>
      <c r="G1160" s="2" t="s">
        <v>2199</v>
      </c>
      <c r="H1160" s="2" t="s">
        <v>5444</v>
      </c>
      <c r="I1160" s="2" t="s">
        <v>5445</v>
      </c>
      <c r="J1160" s="237">
        <v>43916</v>
      </c>
      <c r="K1160" s="2">
        <v>49</v>
      </c>
      <c r="L1160" s="2">
        <v>42</v>
      </c>
      <c r="M1160" s="46"/>
    </row>
    <row r="1161" spans="1:13" ht="15" hidden="1" customHeight="1">
      <c r="A1161" s="15"/>
      <c r="B1161" s="236">
        <v>43916.595221597221</v>
      </c>
      <c r="C1161" s="2" t="s">
        <v>9</v>
      </c>
      <c r="D1161" s="2" t="s">
        <v>182</v>
      </c>
      <c r="E1161" s="2" t="s">
        <v>5088</v>
      </c>
      <c r="F1161" s="2" t="s">
        <v>2198</v>
      </c>
      <c r="G1161" s="2" t="s">
        <v>2199</v>
      </c>
      <c r="H1161" s="2" t="s">
        <v>5449</v>
      </c>
      <c r="I1161" s="2" t="s">
        <v>5450</v>
      </c>
      <c r="J1161" s="237">
        <v>43916</v>
      </c>
      <c r="M1161" s="46"/>
    </row>
    <row r="1162" spans="1:13" ht="15" hidden="1" customHeight="1">
      <c r="A1162" s="15"/>
      <c r="B1162" s="236">
        <v>43916.595513831024</v>
      </c>
      <c r="C1162" s="2" t="s">
        <v>2197</v>
      </c>
      <c r="D1162" s="2" t="s">
        <v>47</v>
      </c>
      <c r="E1162" s="2" t="s">
        <v>216</v>
      </c>
      <c r="F1162" s="2" t="s">
        <v>2198</v>
      </c>
      <c r="G1162" s="2" t="s">
        <v>2199</v>
      </c>
      <c r="H1162" s="2" t="s">
        <v>397</v>
      </c>
      <c r="I1162" s="34" t="s">
        <v>3667</v>
      </c>
      <c r="J1162" s="237">
        <v>43915</v>
      </c>
      <c r="L1162" s="2">
        <v>75</v>
      </c>
      <c r="M1162" s="31" t="s">
        <v>5461</v>
      </c>
    </row>
    <row r="1163" spans="1:13" ht="15" hidden="1" customHeight="1">
      <c r="A1163" s="15"/>
      <c r="B1163" s="236">
        <v>43916.595698622681</v>
      </c>
      <c r="C1163" s="2" t="s">
        <v>2200</v>
      </c>
      <c r="D1163" s="2" t="s">
        <v>101</v>
      </c>
      <c r="E1163" s="2" t="s">
        <v>31</v>
      </c>
      <c r="F1163" s="2" t="s">
        <v>2271</v>
      </c>
      <c r="G1163" s="2" t="s">
        <v>2199</v>
      </c>
      <c r="I1163" s="2" t="s">
        <v>5464</v>
      </c>
      <c r="J1163" s="237">
        <v>43916</v>
      </c>
      <c r="M1163" s="46"/>
    </row>
    <row r="1164" spans="1:13" ht="15" hidden="1" customHeight="1">
      <c r="A1164" s="15"/>
      <c r="B1164" s="236">
        <v>43916.596264178239</v>
      </c>
      <c r="C1164" s="2" t="s">
        <v>2200</v>
      </c>
      <c r="D1164" s="2" t="s">
        <v>233</v>
      </c>
      <c r="E1164" s="2" t="s">
        <v>233</v>
      </c>
      <c r="F1164" s="2" t="s">
        <v>2198</v>
      </c>
      <c r="G1164" s="2" t="s">
        <v>2210</v>
      </c>
      <c r="H1164" s="2" t="s">
        <v>5468</v>
      </c>
      <c r="I1164" s="34" t="s">
        <v>1718</v>
      </c>
      <c r="J1164" s="237">
        <v>43916</v>
      </c>
      <c r="M1164" s="31" t="s">
        <v>5475</v>
      </c>
    </row>
    <row r="1165" spans="1:13" ht="15" hidden="1" customHeight="1">
      <c r="A1165" s="15"/>
      <c r="B1165" s="236">
        <v>43916.597738101853</v>
      </c>
      <c r="C1165" s="2" t="s">
        <v>2197</v>
      </c>
      <c r="D1165" s="2" t="s">
        <v>47</v>
      </c>
      <c r="E1165" s="2" t="s">
        <v>41</v>
      </c>
      <c r="F1165" s="2" t="s">
        <v>2198</v>
      </c>
      <c r="G1165" s="2" t="s">
        <v>2199</v>
      </c>
      <c r="H1165" s="2" t="s">
        <v>404</v>
      </c>
      <c r="I1165" s="34" t="s">
        <v>3959</v>
      </c>
      <c r="J1165" s="237">
        <v>43915</v>
      </c>
      <c r="L1165" s="2">
        <v>76</v>
      </c>
      <c r="M1165" s="31" t="s">
        <v>5483</v>
      </c>
    </row>
    <row r="1166" spans="1:13" ht="15" hidden="1" customHeight="1">
      <c r="A1166" s="15"/>
      <c r="B1166" s="236">
        <v>43916.597958587961</v>
      </c>
      <c r="C1166" s="2" t="s">
        <v>2200</v>
      </c>
      <c r="D1166" s="2" t="s">
        <v>101</v>
      </c>
      <c r="F1166" s="2" t="s">
        <v>2198</v>
      </c>
      <c r="G1166" s="2" t="s">
        <v>2210</v>
      </c>
      <c r="I1166" s="34" t="s">
        <v>5485</v>
      </c>
      <c r="J1166" s="237">
        <v>43916</v>
      </c>
      <c r="M1166" s="31" t="s">
        <v>5491</v>
      </c>
    </row>
    <row r="1167" spans="1:13" ht="15" hidden="1" customHeight="1">
      <c r="A1167" s="15"/>
      <c r="B1167" s="236">
        <v>43916.598338252312</v>
      </c>
      <c r="C1167" s="2" t="s">
        <v>2200</v>
      </c>
      <c r="D1167" s="2" t="s">
        <v>101</v>
      </c>
      <c r="E1167" s="2" t="s">
        <v>31</v>
      </c>
      <c r="F1167" s="2" t="s">
        <v>2208</v>
      </c>
      <c r="G1167" s="2" t="s">
        <v>2199</v>
      </c>
      <c r="H1167" s="2" t="s">
        <v>5386</v>
      </c>
      <c r="I1167" s="34" t="s">
        <v>5494</v>
      </c>
      <c r="J1167" s="237">
        <v>43916</v>
      </c>
      <c r="K1167" s="2">
        <v>49</v>
      </c>
      <c r="L1167" s="2">
        <v>42</v>
      </c>
      <c r="M1167" s="46"/>
    </row>
    <row r="1168" spans="1:13" ht="15" hidden="1" customHeight="1">
      <c r="A1168" s="15"/>
      <c r="B1168" s="236">
        <v>43916.599095057871</v>
      </c>
      <c r="C1168" s="2" t="s">
        <v>2197</v>
      </c>
      <c r="D1168" s="2" t="s">
        <v>47</v>
      </c>
      <c r="E1168" s="2" t="s">
        <v>407</v>
      </c>
      <c r="F1168" s="2" t="s">
        <v>2198</v>
      </c>
      <c r="G1168" s="2" t="s">
        <v>2215</v>
      </c>
      <c r="H1168" s="2" t="s">
        <v>5504</v>
      </c>
      <c r="I1168" s="34" t="s">
        <v>3959</v>
      </c>
      <c r="J1168" s="237">
        <v>43915</v>
      </c>
      <c r="L1168" s="2">
        <v>85</v>
      </c>
      <c r="M1168" s="31" t="s">
        <v>5483</v>
      </c>
    </row>
    <row r="1169" spans="1:13" ht="15" hidden="1" customHeight="1">
      <c r="A1169" s="15"/>
      <c r="B1169" s="236">
        <v>43916.600248368057</v>
      </c>
      <c r="C1169" s="2" t="s">
        <v>9</v>
      </c>
      <c r="D1169" s="2" t="s">
        <v>207</v>
      </c>
      <c r="E1169" s="2" t="s">
        <v>853</v>
      </c>
      <c r="F1169" s="2" t="s">
        <v>2208</v>
      </c>
      <c r="G1169" s="2" t="s">
        <v>2210</v>
      </c>
      <c r="I1169" s="34" t="s">
        <v>5518</v>
      </c>
      <c r="J1169" s="237">
        <v>43916</v>
      </c>
      <c r="K1169" s="2">
        <v>65</v>
      </c>
      <c r="M1169" s="31" t="s">
        <v>5531</v>
      </c>
    </row>
    <row r="1170" spans="1:13" ht="15" hidden="1" customHeight="1">
      <c r="A1170" s="15"/>
      <c r="B1170" s="236">
        <v>43916.600597430559</v>
      </c>
      <c r="C1170" s="2" t="s">
        <v>2200</v>
      </c>
      <c r="D1170" s="2" t="s">
        <v>109</v>
      </c>
      <c r="E1170" s="2" t="s">
        <v>107</v>
      </c>
      <c r="F1170" s="2" t="s">
        <v>2208</v>
      </c>
      <c r="G1170" s="2" t="s">
        <v>2210</v>
      </c>
      <c r="I1170" s="34" t="s">
        <v>5534</v>
      </c>
      <c r="J1170" s="237">
        <v>43916</v>
      </c>
      <c r="K1170" s="2">
        <v>45</v>
      </c>
      <c r="M1170" s="46"/>
    </row>
    <row r="1171" spans="1:13" ht="15" hidden="1" customHeight="1">
      <c r="A1171" s="15"/>
      <c r="B1171" s="236">
        <v>43916.601057962966</v>
      </c>
      <c r="C1171" s="2" t="s">
        <v>2200</v>
      </c>
      <c r="D1171" s="2" t="s">
        <v>109</v>
      </c>
      <c r="E1171" s="2" t="s">
        <v>859</v>
      </c>
      <c r="F1171" s="2" t="s">
        <v>2208</v>
      </c>
      <c r="G1171" s="2" t="s">
        <v>2199</v>
      </c>
      <c r="I1171" s="34" t="s">
        <v>5534</v>
      </c>
      <c r="J1171" s="237">
        <v>43916</v>
      </c>
      <c r="K1171" s="2">
        <v>35</v>
      </c>
      <c r="M1171" s="46"/>
    </row>
    <row r="1172" spans="1:13" ht="15" hidden="1" customHeight="1">
      <c r="A1172" s="15"/>
      <c r="B1172" s="236">
        <v>43916.60123925926</v>
      </c>
      <c r="C1172" s="2" t="s">
        <v>9</v>
      </c>
      <c r="D1172" s="2" t="s">
        <v>207</v>
      </c>
      <c r="E1172" s="2" t="s">
        <v>853</v>
      </c>
      <c r="F1172" s="2" t="s">
        <v>2208</v>
      </c>
      <c r="G1172" s="2" t="s">
        <v>2199</v>
      </c>
      <c r="H1172" s="2" t="s">
        <v>3608</v>
      </c>
      <c r="I1172" s="34" t="s">
        <v>4232</v>
      </c>
      <c r="J1172" s="237">
        <v>43916</v>
      </c>
      <c r="K1172" s="2">
        <v>65</v>
      </c>
      <c r="M1172" s="46"/>
    </row>
    <row r="1173" spans="1:13" ht="15" hidden="1" customHeight="1">
      <c r="A1173" s="15"/>
      <c r="B1173" s="236">
        <v>43916.601813148147</v>
      </c>
      <c r="C1173" s="2" t="s">
        <v>2200</v>
      </c>
      <c r="D1173" s="2" t="s">
        <v>101</v>
      </c>
      <c r="E1173" s="2" t="s">
        <v>31</v>
      </c>
      <c r="F1173" s="2" t="s">
        <v>2201</v>
      </c>
      <c r="G1173" s="2" t="s">
        <v>2199</v>
      </c>
      <c r="H1173" s="2" t="s">
        <v>1098</v>
      </c>
      <c r="I1173" s="2" t="s">
        <v>3650</v>
      </c>
      <c r="J1173" s="237">
        <v>43916</v>
      </c>
      <c r="K1173" s="2">
        <v>36</v>
      </c>
      <c r="L1173" s="2">
        <v>43</v>
      </c>
      <c r="M1173" s="46"/>
    </row>
    <row r="1174" spans="1:13" ht="15" hidden="1" customHeight="1">
      <c r="A1174" s="15"/>
      <c r="B1174" s="236">
        <v>43916.601878402776</v>
      </c>
      <c r="C1174" s="2" t="s">
        <v>2200</v>
      </c>
      <c r="D1174" s="2" t="s">
        <v>101</v>
      </c>
      <c r="F1174" s="2" t="s">
        <v>2198</v>
      </c>
      <c r="G1174" s="2" t="s">
        <v>2210</v>
      </c>
      <c r="I1174" s="34" t="s">
        <v>5550</v>
      </c>
      <c r="J1174" s="237">
        <v>43916</v>
      </c>
      <c r="M1174" s="46"/>
    </row>
    <row r="1175" spans="1:13" ht="15" hidden="1" customHeight="1">
      <c r="A1175" s="15"/>
      <c r="B1175" s="236">
        <v>43916.602533067125</v>
      </c>
      <c r="C1175" s="2" t="s">
        <v>2200</v>
      </c>
      <c r="D1175" s="2" t="s">
        <v>109</v>
      </c>
      <c r="E1175" s="2" t="s">
        <v>107</v>
      </c>
      <c r="F1175" s="2" t="s">
        <v>2208</v>
      </c>
      <c r="G1175" s="2" t="s">
        <v>2199</v>
      </c>
      <c r="I1175" s="2" t="s">
        <v>5552</v>
      </c>
      <c r="J1175" s="237">
        <v>43916</v>
      </c>
      <c r="K1175" s="2">
        <v>45</v>
      </c>
      <c r="M1175" s="46"/>
    </row>
    <row r="1176" spans="1:13" ht="15" hidden="1" customHeight="1">
      <c r="A1176" s="15"/>
      <c r="B1176" s="236">
        <v>43916.602589328701</v>
      </c>
      <c r="C1176" s="2" t="s">
        <v>2200</v>
      </c>
      <c r="D1176" s="2" t="s">
        <v>383</v>
      </c>
      <c r="F1176" s="2" t="s">
        <v>2198</v>
      </c>
      <c r="G1176" s="2" t="s">
        <v>2210</v>
      </c>
      <c r="H1176" s="2" t="s">
        <v>5553</v>
      </c>
      <c r="I1176" s="34" t="s">
        <v>5554</v>
      </c>
      <c r="J1176" s="237">
        <v>43916</v>
      </c>
      <c r="M1176" s="46"/>
    </row>
    <row r="1177" spans="1:13" ht="15" hidden="1" customHeight="1">
      <c r="A1177" s="15"/>
      <c r="B1177" s="236">
        <v>43916.60262056713</v>
      </c>
      <c r="C1177" s="2" t="s">
        <v>2200</v>
      </c>
      <c r="D1177" s="2" t="s">
        <v>109</v>
      </c>
      <c r="E1177" s="2" t="s">
        <v>107</v>
      </c>
      <c r="F1177" s="2" t="s">
        <v>2208</v>
      </c>
      <c r="G1177" s="2" t="s">
        <v>2199</v>
      </c>
      <c r="I1177" s="34" t="s">
        <v>5555</v>
      </c>
      <c r="J1177" s="237">
        <v>43916</v>
      </c>
      <c r="K1177" s="2">
        <v>45</v>
      </c>
      <c r="M1177" s="31" t="s">
        <v>5557</v>
      </c>
    </row>
    <row r="1178" spans="1:13" ht="15" hidden="1" customHeight="1">
      <c r="A1178" s="15"/>
      <c r="B1178" s="236">
        <v>43916.602829467593</v>
      </c>
      <c r="C1178" s="2" t="s">
        <v>2200</v>
      </c>
      <c r="D1178" s="2" t="s">
        <v>101</v>
      </c>
      <c r="E1178" s="2" t="s">
        <v>31</v>
      </c>
      <c r="F1178" s="2" t="s">
        <v>2208</v>
      </c>
      <c r="G1178" s="2" t="s">
        <v>2199</v>
      </c>
      <c r="H1178" s="2" t="s">
        <v>1098</v>
      </c>
      <c r="I1178" s="2" t="s">
        <v>5445</v>
      </c>
      <c r="J1178" s="237">
        <v>43916</v>
      </c>
      <c r="L1178" s="2">
        <v>44</v>
      </c>
      <c r="M1178" s="46"/>
    </row>
    <row r="1179" spans="1:13" ht="15" hidden="1" customHeight="1">
      <c r="A1179" s="15"/>
      <c r="B1179" s="236">
        <v>43916.602836458333</v>
      </c>
      <c r="C1179" s="2" t="s">
        <v>2200</v>
      </c>
      <c r="D1179" s="2" t="s">
        <v>101</v>
      </c>
      <c r="E1179" s="2" t="s">
        <v>31</v>
      </c>
      <c r="F1179" s="2" t="s">
        <v>2208</v>
      </c>
      <c r="G1179" s="2" t="s">
        <v>2199</v>
      </c>
      <c r="H1179" s="2" t="s">
        <v>5559</v>
      </c>
      <c r="I1179" s="34" t="s">
        <v>5494</v>
      </c>
      <c r="J1179" s="237">
        <v>43916</v>
      </c>
      <c r="K1179" s="2">
        <v>49</v>
      </c>
      <c r="L1179" s="2">
        <v>42</v>
      </c>
      <c r="M1179" s="46"/>
    </row>
    <row r="1180" spans="1:13" ht="15" hidden="1" customHeight="1">
      <c r="A1180" s="15"/>
      <c r="B1180" s="236">
        <v>43916.60333027778</v>
      </c>
      <c r="C1180" s="2" t="s">
        <v>2200</v>
      </c>
      <c r="D1180" s="2" t="s">
        <v>109</v>
      </c>
      <c r="E1180" s="2" t="s">
        <v>859</v>
      </c>
      <c r="F1180" s="2" t="s">
        <v>2208</v>
      </c>
      <c r="G1180" s="2" t="s">
        <v>2199</v>
      </c>
      <c r="I1180" s="2" t="s">
        <v>5561</v>
      </c>
      <c r="J1180" s="237">
        <v>43916</v>
      </c>
      <c r="K1180" s="2">
        <v>35</v>
      </c>
      <c r="M1180" s="46"/>
    </row>
    <row r="1181" spans="1:13" ht="15" hidden="1" customHeight="1">
      <c r="A1181" s="15"/>
      <c r="B1181" s="236">
        <v>43916.603391736113</v>
      </c>
      <c r="C1181" s="2" t="s">
        <v>2200</v>
      </c>
      <c r="D1181" s="2" t="s">
        <v>109</v>
      </c>
      <c r="E1181" s="2" t="s">
        <v>859</v>
      </c>
      <c r="F1181" s="2" t="s">
        <v>2208</v>
      </c>
      <c r="G1181" s="2" t="s">
        <v>2199</v>
      </c>
      <c r="I1181" s="34" t="s">
        <v>5555</v>
      </c>
      <c r="J1181" s="237">
        <v>43916</v>
      </c>
      <c r="K1181" s="2">
        <v>35</v>
      </c>
      <c r="M1181" s="31" t="s">
        <v>5562</v>
      </c>
    </row>
    <row r="1182" spans="1:13" ht="15" hidden="1" customHeight="1">
      <c r="A1182" s="15"/>
      <c r="B1182" s="236">
        <v>43916.603719814811</v>
      </c>
      <c r="C1182" s="2" t="s">
        <v>2200</v>
      </c>
      <c r="D1182" s="2" t="s">
        <v>101</v>
      </c>
      <c r="E1182" s="2" t="s">
        <v>31</v>
      </c>
      <c r="F1182" s="2" t="s">
        <v>2201</v>
      </c>
      <c r="G1182" s="2" t="s">
        <v>2199</v>
      </c>
      <c r="H1182" s="2" t="s">
        <v>1098</v>
      </c>
      <c r="I1182" s="34" t="s">
        <v>5494</v>
      </c>
      <c r="J1182" s="237">
        <v>43916</v>
      </c>
      <c r="K1182" s="2">
        <v>36</v>
      </c>
      <c r="L1182" s="2">
        <v>43</v>
      </c>
      <c r="M1182" s="46"/>
    </row>
    <row r="1183" spans="1:13" ht="15" hidden="1" customHeight="1">
      <c r="A1183" s="15"/>
      <c r="B1183" s="236">
        <v>43916.60447017361</v>
      </c>
      <c r="C1183" s="2" t="s">
        <v>2200</v>
      </c>
      <c r="D1183" s="2" t="s">
        <v>101</v>
      </c>
      <c r="E1183" s="2" t="s">
        <v>31</v>
      </c>
      <c r="F1183" s="2" t="s">
        <v>2208</v>
      </c>
      <c r="G1183" s="2" t="s">
        <v>2199</v>
      </c>
      <c r="H1183" s="2" t="s">
        <v>1098</v>
      </c>
      <c r="I1183" s="34" t="s">
        <v>5494</v>
      </c>
      <c r="J1183" s="237">
        <v>43916</v>
      </c>
      <c r="K1183" s="2">
        <v>41</v>
      </c>
      <c r="L1183" s="2">
        <v>44</v>
      </c>
      <c r="M1183" s="46"/>
    </row>
    <row r="1184" spans="1:13" ht="15" hidden="1" customHeight="1">
      <c r="A1184" s="15"/>
      <c r="B1184" s="236">
        <v>43916.606742083335</v>
      </c>
      <c r="C1184" s="2" t="s">
        <v>2200</v>
      </c>
      <c r="D1184" s="2" t="s">
        <v>109</v>
      </c>
      <c r="E1184" s="2" t="s">
        <v>107</v>
      </c>
      <c r="F1184" s="2" t="s">
        <v>2208</v>
      </c>
      <c r="G1184" s="2" t="s">
        <v>2199</v>
      </c>
      <c r="I1184" s="2" t="s">
        <v>5563</v>
      </c>
      <c r="J1184" s="237">
        <v>43916</v>
      </c>
      <c r="K1184" s="2">
        <v>45</v>
      </c>
      <c r="M1184" s="31" t="s">
        <v>5564</v>
      </c>
    </row>
    <row r="1185" spans="1:13" ht="15" hidden="1" customHeight="1">
      <c r="A1185" s="15"/>
      <c r="B1185" s="236">
        <v>43916.607328761573</v>
      </c>
      <c r="C1185" s="2" t="s">
        <v>2200</v>
      </c>
      <c r="D1185" s="2" t="s">
        <v>109</v>
      </c>
      <c r="E1185" s="2" t="s">
        <v>859</v>
      </c>
      <c r="F1185" s="2" t="s">
        <v>2208</v>
      </c>
      <c r="G1185" s="2" t="s">
        <v>2199</v>
      </c>
      <c r="I1185" s="2" t="s">
        <v>2590</v>
      </c>
      <c r="J1185" s="237">
        <v>43916</v>
      </c>
      <c r="K1185" s="2">
        <v>35</v>
      </c>
      <c r="M1185" s="31" t="s">
        <v>5564</v>
      </c>
    </row>
    <row r="1186" spans="1:13" ht="15" hidden="1" customHeight="1">
      <c r="A1186" s="15"/>
      <c r="B1186" s="236">
        <v>43916.607370034719</v>
      </c>
      <c r="C1186" s="2" t="s">
        <v>2200</v>
      </c>
      <c r="D1186" s="2" t="s">
        <v>109</v>
      </c>
      <c r="E1186" s="2" t="s">
        <v>859</v>
      </c>
      <c r="F1186" s="2" t="s">
        <v>2208</v>
      </c>
      <c r="G1186" s="2" t="s">
        <v>2199</v>
      </c>
      <c r="I1186" s="2" t="s">
        <v>2590</v>
      </c>
      <c r="J1186" s="237">
        <v>43916</v>
      </c>
      <c r="K1186" s="2">
        <v>35</v>
      </c>
      <c r="M1186" s="31" t="s">
        <v>5564</v>
      </c>
    </row>
    <row r="1187" spans="1:13" ht="15" hidden="1" customHeight="1">
      <c r="A1187" s="15"/>
      <c r="B1187" s="236">
        <v>43916.607376412037</v>
      </c>
      <c r="C1187" s="2" t="s">
        <v>9</v>
      </c>
      <c r="D1187" s="2" t="s">
        <v>109</v>
      </c>
      <c r="E1187" s="2" t="s">
        <v>1096</v>
      </c>
      <c r="F1187" s="2" t="s">
        <v>2208</v>
      </c>
      <c r="G1187" s="2" t="s">
        <v>2199</v>
      </c>
      <c r="I1187" s="34" t="s">
        <v>5565</v>
      </c>
      <c r="J1187" s="237">
        <v>43916</v>
      </c>
      <c r="K1187" s="2">
        <v>73</v>
      </c>
      <c r="M1187" s="31" t="s">
        <v>5566</v>
      </c>
    </row>
    <row r="1188" spans="1:13" ht="15" hidden="1" customHeight="1">
      <c r="A1188" s="15"/>
      <c r="B1188" s="236">
        <v>43916.607477210651</v>
      </c>
      <c r="C1188" s="2" t="s">
        <v>2200</v>
      </c>
      <c r="D1188" s="2" t="s">
        <v>134</v>
      </c>
      <c r="F1188" s="2" t="s">
        <v>2198</v>
      </c>
      <c r="G1188" s="2" t="s">
        <v>2210</v>
      </c>
      <c r="I1188" s="34" t="s">
        <v>5567</v>
      </c>
      <c r="J1188" s="237">
        <v>43916</v>
      </c>
      <c r="M1188" s="46"/>
    </row>
    <row r="1189" spans="1:13" ht="15" hidden="1" customHeight="1">
      <c r="A1189" s="15"/>
      <c r="B1189" s="236">
        <v>43916.60779238426</v>
      </c>
      <c r="C1189" s="2" t="s">
        <v>9</v>
      </c>
      <c r="D1189" s="2" t="s">
        <v>207</v>
      </c>
      <c r="E1189" s="2" t="s">
        <v>853</v>
      </c>
      <c r="F1189" s="2" t="s">
        <v>2208</v>
      </c>
      <c r="G1189" s="2" t="s">
        <v>2199</v>
      </c>
      <c r="I1189" s="34" t="s">
        <v>1065</v>
      </c>
      <c r="J1189" s="237">
        <v>43916</v>
      </c>
      <c r="K1189" s="2">
        <v>65</v>
      </c>
      <c r="M1189" s="46"/>
    </row>
    <row r="1190" spans="1:13" ht="15" hidden="1" customHeight="1">
      <c r="A1190" s="15"/>
      <c r="B1190" s="236">
        <v>43916.608240671296</v>
      </c>
      <c r="C1190" s="2" t="s">
        <v>9</v>
      </c>
      <c r="D1190" s="2" t="s">
        <v>158</v>
      </c>
      <c r="E1190" s="2" t="s">
        <v>5568</v>
      </c>
      <c r="F1190" s="2" t="s">
        <v>2208</v>
      </c>
      <c r="G1190" s="2" t="s">
        <v>2199</v>
      </c>
      <c r="I1190" s="34" t="s">
        <v>5569</v>
      </c>
      <c r="J1190" s="237">
        <v>43915</v>
      </c>
      <c r="K1190" s="2">
        <v>54</v>
      </c>
      <c r="M1190" s="31" t="s">
        <v>5571</v>
      </c>
    </row>
    <row r="1191" spans="1:13" ht="15" hidden="1" customHeight="1">
      <c r="A1191" s="15"/>
      <c r="B1191" s="236">
        <v>43916.6086769213</v>
      </c>
      <c r="C1191" s="2" t="s">
        <v>9</v>
      </c>
      <c r="D1191" s="2" t="s">
        <v>134</v>
      </c>
      <c r="F1191" s="2" t="s">
        <v>2201</v>
      </c>
      <c r="G1191" s="2" t="s">
        <v>2199</v>
      </c>
      <c r="I1191" s="34" t="s">
        <v>5137</v>
      </c>
      <c r="J1191" s="237">
        <v>43916</v>
      </c>
      <c r="K1191" s="2">
        <v>70</v>
      </c>
      <c r="M1191" s="31" t="s">
        <v>5572</v>
      </c>
    </row>
    <row r="1192" spans="1:13" ht="15" hidden="1" customHeight="1">
      <c r="A1192" s="15"/>
      <c r="B1192" s="236">
        <v>43916.61101886574</v>
      </c>
      <c r="C1192" s="2" t="s">
        <v>9</v>
      </c>
      <c r="D1192" s="2" t="s">
        <v>207</v>
      </c>
      <c r="E1192" s="2" t="s">
        <v>5575</v>
      </c>
      <c r="F1192" s="2" t="s">
        <v>2208</v>
      </c>
      <c r="G1192" s="2" t="s">
        <v>2199</v>
      </c>
      <c r="I1192" s="34" t="s">
        <v>5576</v>
      </c>
      <c r="J1192" s="237">
        <v>43916</v>
      </c>
      <c r="K1192" s="2">
        <v>65</v>
      </c>
      <c r="M1192" s="31" t="s">
        <v>5577</v>
      </c>
    </row>
    <row r="1193" spans="1:13" ht="15" hidden="1" customHeight="1">
      <c r="A1193" s="15"/>
      <c r="B1193" s="236">
        <v>43916.611201296299</v>
      </c>
      <c r="C1193" s="2" t="s">
        <v>2200</v>
      </c>
      <c r="D1193" s="2" t="s">
        <v>101</v>
      </c>
      <c r="E1193" s="2" t="s">
        <v>5578</v>
      </c>
      <c r="F1193" s="2" t="s">
        <v>2201</v>
      </c>
      <c r="G1193" s="2" t="s">
        <v>2199</v>
      </c>
      <c r="H1193" s="2" t="s">
        <v>5579</v>
      </c>
      <c r="I1193" s="34" t="s">
        <v>5580</v>
      </c>
      <c r="J1193" s="237">
        <v>43916</v>
      </c>
      <c r="K1193" s="2">
        <v>36</v>
      </c>
      <c r="M1193" s="46"/>
    </row>
    <row r="1194" spans="1:13" ht="15" hidden="1" customHeight="1">
      <c r="A1194" s="15"/>
      <c r="B1194" s="236">
        <v>43916.611280324076</v>
      </c>
      <c r="C1194" s="2" t="s">
        <v>2200</v>
      </c>
      <c r="D1194" s="2" t="s">
        <v>101</v>
      </c>
      <c r="E1194" s="2" t="s">
        <v>5578</v>
      </c>
      <c r="F1194" s="2" t="s">
        <v>2201</v>
      </c>
      <c r="G1194" s="2" t="s">
        <v>2199</v>
      </c>
      <c r="H1194" s="2" t="s">
        <v>5579</v>
      </c>
      <c r="I1194" s="34" t="s">
        <v>5580</v>
      </c>
      <c r="J1194" s="237">
        <v>43916</v>
      </c>
      <c r="K1194" s="2">
        <v>36</v>
      </c>
      <c r="M1194" s="46"/>
    </row>
    <row r="1195" spans="1:13" ht="15" hidden="1" customHeight="1">
      <c r="A1195" s="15"/>
      <c r="B1195" s="236">
        <v>43916.611395925924</v>
      </c>
      <c r="C1195" s="2" t="s">
        <v>2200</v>
      </c>
      <c r="D1195" s="2" t="s">
        <v>101</v>
      </c>
      <c r="E1195" s="2" t="s">
        <v>5578</v>
      </c>
      <c r="F1195" s="2" t="s">
        <v>2201</v>
      </c>
      <c r="G1195" s="2" t="s">
        <v>2199</v>
      </c>
      <c r="H1195" s="2" t="s">
        <v>5579</v>
      </c>
      <c r="I1195" s="34" t="s">
        <v>5580</v>
      </c>
      <c r="J1195" s="237">
        <v>43916</v>
      </c>
      <c r="K1195" s="2">
        <v>36</v>
      </c>
      <c r="M1195" s="46"/>
    </row>
    <row r="1196" spans="1:13" ht="15" hidden="1" customHeight="1">
      <c r="A1196" s="15"/>
      <c r="B1196" s="236">
        <v>43916.61223165509</v>
      </c>
      <c r="C1196" s="2" t="s">
        <v>2200</v>
      </c>
      <c r="D1196" s="2" t="s">
        <v>101</v>
      </c>
      <c r="E1196" s="2" t="s">
        <v>5581</v>
      </c>
      <c r="F1196" s="2" t="s">
        <v>2208</v>
      </c>
      <c r="G1196" s="2" t="s">
        <v>2199</v>
      </c>
      <c r="H1196" s="2" t="s">
        <v>5582</v>
      </c>
      <c r="I1196" s="34" t="s">
        <v>5580</v>
      </c>
      <c r="J1196" s="237">
        <v>43916</v>
      </c>
      <c r="K1196" s="2">
        <v>43</v>
      </c>
      <c r="M1196" s="46"/>
    </row>
    <row r="1197" spans="1:13" ht="15" hidden="1" customHeight="1">
      <c r="A1197" s="15"/>
      <c r="B1197" s="236">
        <v>43916.612576793981</v>
      </c>
      <c r="C1197" s="2" t="s">
        <v>9</v>
      </c>
      <c r="D1197" s="2" t="s">
        <v>134</v>
      </c>
      <c r="F1197" s="2" t="s">
        <v>2198</v>
      </c>
      <c r="G1197" s="2" t="s">
        <v>2210</v>
      </c>
      <c r="I1197" s="34" t="s">
        <v>5583</v>
      </c>
      <c r="J1197" s="237">
        <v>43916</v>
      </c>
      <c r="M1197" s="46"/>
    </row>
    <row r="1198" spans="1:13" ht="15" hidden="1" customHeight="1">
      <c r="A1198" s="15"/>
      <c r="B1198" s="236">
        <v>43916.613346145838</v>
      </c>
      <c r="C1198" s="2" t="s">
        <v>2200</v>
      </c>
      <c r="D1198" s="2" t="s">
        <v>101</v>
      </c>
      <c r="E1198" s="2" t="s">
        <v>5584</v>
      </c>
      <c r="F1198" s="2" t="s">
        <v>2208</v>
      </c>
      <c r="G1198" s="2" t="s">
        <v>2199</v>
      </c>
      <c r="H1198" s="2" t="s">
        <v>5585</v>
      </c>
      <c r="I1198" s="34" t="s">
        <v>5580</v>
      </c>
      <c r="J1198" s="237">
        <v>43916</v>
      </c>
      <c r="K1198" s="2">
        <v>49</v>
      </c>
      <c r="M1198" s="46"/>
    </row>
    <row r="1199" spans="1:13" ht="15" hidden="1" customHeight="1">
      <c r="A1199" s="15"/>
      <c r="B1199" s="236">
        <v>43916.613697766203</v>
      </c>
      <c r="C1199" s="2" t="s">
        <v>2200</v>
      </c>
      <c r="D1199" s="2" t="s">
        <v>233</v>
      </c>
      <c r="E1199" s="2" t="s">
        <v>384</v>
      </c>
      <c r="F1199" s="2" t="s">
        <v>2208</v>
      </c>
      <c r="G1199" s="2" t="s">
        <v>2199</v>
      </c>
      <c r="H1199" s="2" t="s">
        <v>110</v>
      </c>
      <c r="I1199" s="34" t="s">
        <v>5586</v>
      </c>
      <c r="J1199" s="237">
        <v>43916</v>
      </c>
      <c r="K1199" s="2">
        <v>70</v>
      </c>
      <c r="M1199" s="46"/>
    </row>
    <row r="1200" spans="1:13" ht="15" hidden="1" customHeight="1">
      <c r="A1200" s="15"/>
      <c r="B1200" s="236">
        <v>43916.613979548609</v>
      </c>
      <c r="C1200" s="2" t="s">
        <v>2200</v>
      </c>
      <c r="D1200" s="2" t="s">
        <v>101</v>
      </c>
      <c r="E1200" s="2" t="s">
        <v>5587</v>
      </c>
      <c r="F1200" s="2" t="s">
        <v>2271</v>
      </c>
      <c r="G1200" s="2" t="s">
        <v>2199</v>
      </c>
      <c r="I1200" s="34" t="s">
        <v>5494</v>
      </c>
      <c r="J1200" s="237">
        <v>43916</v>
      </c>
      <c r="M1200" s="31" t="s">
        <v>5588</v>
      </c>
    </row>
    <row r="1201" spans="1:13" ht="15" hidden="1" customHeight="1">
      <c r="A1201" s="15"/>
      <c r="B1201" s="236">
        <v>43916.61421792824</v>
      </c>
      <c r="C1201" s="2" t="s">
        <v>9</v>
      </c>
      <c r="D1201" s="2" t="s">
        <v>182</v>
      </c>
      <c r="F1201" s="2" t="s">
        <v>2198</v>
      </c>
      <c r="G1201" s="2" t="s">
        <v>2210</v>
      </c>
      <c r="I1201" s="34" t="s">
        <v>5589</v>
      </c>
      <c r="J1201" s="237">
        <v>43916</v>
      </c>
      <c r="M1201" s="46"/>
    </row>
    <row r="1202" spans="1:13" ht="15" hidden="1" customHeight="1">
      <c r="A1202" s="15"/>
      <c r="B1202" s="236">
        <v>43916.614649629628</v>
      </c>
      <c r="C1202" s="2" t="s">
        <v>2200</v>
      </c>
      <c r="D1202" s="2" t="s">
        <v>117</v>
      </c>
      <c r="E1202" s="2" t="s">
        <v>5590</v>
      </c>
      <c r="F1202" s="2" t="s">
        <v>2208</v>
      </c>
      <c r="G1202" s="2" t="s">
        <v>2199</v>
      </c>
      <c r="H1202" s="2" t="s">
        <v>5591</v>
      </c>
      <c r="I1202" s="2" t="s">
        <v>5592</v>
      </c>
      <c r="J1202" s="237">
        <v>43916</v>
      </c>
      <c r="K1202" s="2">
        <v>52</v>
      </c>
      <c r="L1202" s="2">
        <v>685</v>
      </c>
      <c r="M1202" s="31" t="s">
        <v>3380</v>
      </c>
    </row>
    <row r="1203" spans="1:13" ht="15" hidden="1" customHeight="1">
      <c r="A1203" s="15"/>
      <c r="B1203" s="236">
        <v>43916.614723391205</v>
      </c>
      <c r="C1203" s="2" t="s">
        <v>2200</v>
      </c>
      <c r="D1203" s="2" t="s">
        <v>117</v>
      </c>
      <c r="E1203" s="2" t="s">
        <v>5590</v>
      </c>
      <c r="F1203" s="2" t="s">
        <v>2208</v>
      </c>
      <c r="G1203" s="2" t="s">
        <v>2199</v>
      </c>
      <c r="H1203" s="2" t="s">
        <v>5591</v>
      </c>
      <c r="I1203" s="2" t="s">
        <v>5592</v>
      </c>
      <c r="J1203" s="237">
        <v>43916</v>
      </c>
      <c r="K1203" s="2">
        <v>52</v>
      </c>
      <c r="L1203" s="2">
        <v>685</v>
      </c>
      <c r="M1203" s="31" t="s">
        <v>3380</v>
      </c>
    </row>
    <row r="1204" spans="1:13" ht="15" hidden="1" customHeight="1">
      <c r="A1204" s="15"/>
      <c r="B1204" s="236">
        <v>43916.614995173615</v>
      </c>
      <c r="C1204" s="2" t="s">
        <v>9</v>
      </c>
      <c r="D1204" s="2" t="s">
        <v>109</v>
      </c>
      <c r="E1204" s="2" t="s">
        <v>1096</v>
      </c>
      <c r="F1204" s="2" t="s">
        <v>2208</v>
      </c>
      <c r="G1204" s="2" t="s">
        <v>2199</v>
      </c>
      <c r="I1204" s="34" t="s">
        <v>5565</v>
      </c>
      <c r="J1204" s="237">
        <v>43916</v>
      </c>
      <c r="K1204" s="2">
        <v>73</v>
      </c>
      <c r="M1204" s="31" t="s">
        <v>5593</v>
      </c>
    </row>
    <row r="1205" spans="1:13" ht="15" hidden="1" customHeight="1">
      <c r="A1205" s="15"/>
      <c r="B1205" s="236">
        <v>43916.615506087968</v>
      </c>
      <c r="C1205" s="2" t="s">
        <v>9</v>
      </c>
      <c r="D1205" s="2" t="s">
        <v>45</v>
      </c>
      <c r="E1205" s="2" t="s">
        <v>545</v>
      </c>
      <c r="F1205" s="2" t="s">
        <v>2201</v>
      </c>
      <c r="I1205" s="34" t="s">
        <v>5594</v>
      </c>
      <c r="J1205" s="237">
        <v>43916</v>
      </c>
      <c r="M1205" s="46"/>
    </row>
    <row r="1206" spans="1:13" ht="15" hidden="1" customHeight="1">
      <c r="A1206" s="15"/>
      <c r="B1206" s="231">
        <v>43916.617049016204</v>
      </c>
      <c r="C1206" s="123" t="s">
        <v>2197</v>
      </c>
      <c r="D1206" s="123" t="s">
        <v>47</v>
      </c>
      <c r="E1206" s="125"/>
      <c r="F1206" s="123" t="s">
        <v>2198</v>
      </c>
      <c r="G1206" s="125"/>
      <c r="H1206" s="125"/>
      <c r="I1206" s="232" t="s">
        <v>3968</v>
      </c>
      <c r="J1206" s="233">
        <v>43915</v>
      </c>
      <c r="M1206" s="31" t="s">
        <v>5595</v>
      </c>
    </row>
    <row r="1207" spans="1:13" ht="15" hidden="1" customHeight="1">
      <c r="A1207" s="15"/>
      <c r="B1207" s="236">
        <v>43916.617109768515</v>
      </c>
      <c r="C1207" s="2" t="s">
        <v>9</v>
      </c>
      <c r="D1207" s="2" t="s">
        <v>207</v>
      </c>
      <c r="E1207" s="2" t="s">
        <v>853</v>
      </c>
      <c r="F1207" s="2" t="s">
        <v>2208</v>
      </c>
      <c r="I1207" s="34" t="s">
        <v>5596</v>
      </c>
      <c r="J1207" s="237">
        <v>43916</v>
      </c>
      <c r="K1207" s="2">
        <v>65</v>
      </c>
      <c r="M1207" s="46"/>
    </row>
    <row r="1208" spans="1:13" ht="15" hidden="1" customHeight="1">
      <c r="A1208" s="15"/>
      <c r="B1208" s="236">
        <v>43916.618737013894</v>
      </c>
      <c r="C1208" s="2" t="s">
        <v>2197</v>
      </c>
      <c r="D1208" s="2" t="s">
        <v>45</v>
      </c>
      <c r="F1208" s="2" t="s">
        <v>2198</v>
      </c>
      <c r="I1208" s="34" t="s">
        <v>4872</v>
      </c>
      <c r="J1208" s="237">
        <v>43916</v>
      </c>
      <c r="L1208" s="2">
        <v>15</v>
      </c>
      <c r="M1208" s="31" t="s">
        <v>5597</v>
      </c>
    </row>
    <row r="1209" spans="1:13" ht="15" hidden="1" customHeight="1">
      <c r="A1209" s="15"/>
      <c r="B1209" s="236">
        <v>43916.618876076391</v>
      </c>
      <c r="C1209" s="2" t="s">
        <v>2200</v>
      </c>
      <c r="D1209" s="2" t="s">
        <v>134</v>
      </c>
      <c r="F1209" s="2" t="s">
        <v>2198</v>
      </c>
      <c r="H1209" s="2" t="s">
        <v>5598</v>
      </c>
      <c r="I1209" s="34" t="s">
        <v>5599</v>
      </c>
      <c r="J1209" s="237">
        <v>43916</v>
      </c>
      <c r="M1209" s="46"/>
    </row>
    <row r="1210" spans="1:13" ht="15" hidden="1" customHeight="1">
      <c r="A1210" s="15"/>
      <c r="B1210" s="236">
        <v>43916.619066342595</v>
      </c>
      <c r="C1210" s="2" t="s">
        <v>9</v>
      </c>
      <c r="D1210" s="2" t="s">
        <v>109</v>
      </c>
      <c r="E1210" s="2" t="s">
        <v>1096</v>
      </c>
      <c r="F1210" s="2" t="s">
        <v>2208</v>
      </c>
      <c r="G1210" s="2" t="s">
        <v>2199</v>
      </c>
      <c r="H1210" s="2" t="s">
        <v>5600</v>
      </c>
      <c r="I1210" s="2" t="s">
        <v>5601</v>
      </c>
      <c r="J1210" s="237">
        <v>43916</v>
      </c>
      <c r="K1210" s="2">
        <v>73</v>
      </c>
      <c r="M1210" s="46"/>
    </row>
    <row r="1211" spans="1:13" ht="15" hidden="1" customHeight="1">
      <c r="A1211" s="15"/>
      <c r="B1211" s="236">
        <v>43916.620664513888</v>
      </c>
      <c r="C1211" s="2" t="s">
        <v>9</v>
      </c>
      <c r="D1211" s="2" t="s">
        <v>109</v>
      </c>
      <c r="E1211" s="2" t="s">
        <v>1096</v>
      </c>
      <c r="F1211" s="2" t="s">
        <v>2208</v>
      </c>
      <c r="G1211" s="2" t="s">
        <v>2199</v>
      </c>
      <c r="I1211" s="2" t="s">
        <v>5602</v>
      </c>
      <c r="J1211" s="237">
        <v>43916</v>
      </c>
      <c r="K1211" s="2">
        <v>67</v>
      </c>
      <c r="M1211" s="46"/>
    </row>
    <row r="1212" spans="1:13" ht="15" hidden="1" customHeight="1">
      <c r="A1212" s="15"/>
      <c r="B1212" s="236">
        <v>43916.620727407411</v>
      </c>
      <c r="C1212" s="2" t="s">
        <v>9</v>
      </c>
      <c r="D1212" s="2" t="s">
        <v>182</v>
      </c>
      <c r="E1212" s="2" t="s">
        <v>190</v>
      </c>
      <c r="F1212" s="2" t="s">
        <v>2208</v>
      </c>
      <c r="G1212" s="2" t="s">
        <v>2199</v>
      </c>
      <c r="I1212" s="34" t="s">
        <v>5603</v>
      </c>
      <c r="J1212" s="237">
        <v>43916</v>
      </c>
      <c r="K1212" s="2">
        <v>70</v>
      </c>
      <c r="M1212" s="46"/>
    </row>
    <row r="1213" spans="1:13" ht="15" hidden="1" customHeight="1">
      <c r="A1213" s="15"/>
      <c r="B1213" s="236">
        <v>43916.621137870374</v>
      </c>
      <c r="C1213" s="2" t="s">
        <v>9</v>
      </c>
      <c r="D1213" s="2" t="s">
        <v>207</v>
      </c>
      <c r="E1213" s="2" t="s">
        <v>206</v>
      </c>
      <c r="F1213" s="2" t="s">
        <v>2208</v>
      </c>
      <c r="G1213" s="2" t="s">
        <v>2199</v>
      </c>
      <c r="H1213" s="2" t="s">
        <v>5604</v>
      </c>
      <c r="I1213" s="34" t="s">
        <v>5605</v>
      </c>
      <c r="J1213" s="237">
        <v>43916</v>
      </c>
      <c r="K1213" s="2">
        <v>65</v>
      </c>
      <c r="M1213" s="46"/>
    </row>
    <row r="1214" spans="1:13" ht="15" hidden="1" customHeight="1">
      <c r="A1214" s="15"/>
      <c r="B1214" s="236">
        <v>43916.623714166664</v>
      </c>
      <c r="C1214" s="2" t="s">
        <v>2200</v>
      </c>
      <c r="D1214" s="2" t="s">
        <v>134</v>
      </c>
      <c r="F1214" s="2" t="s">
        <v>2198</v>
      </c>
      <c r="G1214" s="2" t="s">
        <v>2199</v>
      </c>
      <c r="I1214" s="34" t="s">
        <v>5606</v>
      </c>
      <c r="J1214" s="237">
        <v>43916</v>
      </c>
      <c r="M1214" s="31" t="s">
        <v>5607</v>
      </c>
    </row>
    <row r="1215" spans="1:13" ht="15" hidden="1" customHeight="1">
      <c r="A1215" s="15"/>
      <c r="B1215" s="236">
        <v>43916.623920335653</v>
      </c>
      <c r="C1215" s="2" t="s">
        <v>9</v>
      </c>
      <c r="D1215" s="2" t="s">
        <v>207</v>
      </c>
      <c r="E1215" s="2" t="s">
        <v>853</v>
      </c>
      <c r="F1215" s="2" t="s">
        <v>2198</v>
      </c>
      <c r="G1215" s="2" t="s">
        <v>2210</v>
      </c>
      <c r="I1215" s="2" t="s">
        <v>5608</v>
      </c>
      <c r="J1215" s="237">
        <v>43916</v>
      </c>
      <c r="M1215" s="46"/>
    </row>
    <row r="1216" spans="1:13" ht="15" hidden="1" customHeight="1">
      <c r="A1216" s="15"/>
      <c r="B1216" s="236">
        <v>43916.624013472217</v>
      </c>
      <c r="C1216" s="2" t="s">
        <v>9</v>
      </c>
      <c r="D1216" s="2" t="s">
        <v>134</v>
      </c>
      <c r="E1216" s="2" t="s">
        <v>5609</v>
      </c>
      <c r="F1216" s="2" t="s">
        <v>2201</v>
      </c>
      <c r="G1216" s="2" t="s">
        <v>2199</v>
      </c>
      <c r="H1216" s="2" t="s">
        <v>5610</v>
      </c>
      <c r="I1216" s="34" t="s">
        <v>5611</v>
      </c>
      <c r="J1216" s="237">
        <v>43916</v>
      </c>
      <c r="K1216" s="2">
        <v>75</v>
      </c>
      <c r="M1216" s="31" t="s">
        <v>5612</v>
      </c>
    </row>
    <row r="1217" spans="1:18" ht="15" hidden="1" customHeight="1">
      <c r="A1217" s="15"/>
      <c r="B1217" s="236">
        <v>43916.62470792824</v>
      </c>
      <c r="C1217" s="2" t="s">
        <v>9</v>
      </c>
      <c r="D1217" s="2" t="s">
        <v>207</v>
      </c>
      <c r="E1217" s="2" t="s">
        <v>3524</v>
      </c>
      <c r="F1217" s="2" t="s">
        <v>2198</v>
      </c>
      <c r="G1217" s="2" t="s">
        <v>2199</v>
      </c>
      <c r="I1217" s="34" t="s">
        <v>5613</v>
      </c>
      <c r="J1217" s="237">
        <v>43916</v>
      </c>
      <c r="M1217" s="46"/>
    </row>
    <row r="1218" spans="1:18" ht="15" hidden="1" customHeight="1">
      <c r="A1218" s="15"/>
      <c r="B1218" s="236">
        <v>43916.624806250002</v>
      </c>
      <c r="C1218" s="2" t="s">
        <v>9</v>
      </c>
      <c r="D1218" s="2" t="s">
        <v>207</v>
      </c>
      <c r="E1218" s="2" t="s">
        <v>3524</v>
      </c>
      <c r="F1218" s="2" t="s">
        <v>2198</v>
      </c>
      <c r="G1218" s="2" t="s">
        <v>2199</v>
      </c>
      <c r="I1218" s="34" t="s">
        <v>5613</v>
      </c>
      <c r="J1218" s="237">
        <v>43916</v>
      </c>
      <c r="M1218" s="46"/>
    </row>
    <row r="1219" spans="1:18" ht="15" hidden="1" customHeight="1">
      <c r="A1219" s="15"/>
      <c r="B1219" s="236">
        <v>43916.625519629626</v>
      </c>
      <c r="C1219" s="2" t="s">
        <v>9</v>
      </c>
      <c r="D1219" s="2" t="s">
        <v>182</v>
      </c>
      <c r="E1219" s="2" t="s">
        <v>190</v>
      </c>
      <c r="F1219" s="2" t="s">
        <v>2198</v>
      </c>
      <c r="G1219" s="2" t="s">
        <v>2199</v>
      </c>
      <c r="H1219" s="2" t="s">
        <v>5616</v>
      </c>
      <c r="I1219" s="2" t="s">
        <v>5617</v>
      </c>
      <c r="J1219" s="237">
        <v>43916</v>
      </c>
      <c r="M1219" s="31" t="s">
        <v>5618</v>
      </c>
    </row>
    <row r="1220" spans="1:18" ht="15" hidden="1" customHeight="1">
      <c r="A1220" s="15"/>
      <c r="B1220" s="236">
        <v>43916.62705127315</v>
      </c>
      <c r="C1220" s="2" t="s">
        <v>2200</v>
      </c>
      <c r="D1220" s="2" t="s">
        <v>268</v>
      </c>
      <c r="E1220" s="2" t="s">
        <v>4968</v>
      </c>
      <c r="F1220" s="2" t="s">
        <v>2198</v>
      </c>
      <c r="G1220" s="2" t="s">
        <v>2199</v>
      </c>
      <c r="H1220" s="2" t="s">
        <v>5619</v>
      </c>
      <c r="I1220" s="2" t="s">
        <v>5620</v>
      </c>
      <c r="J1220" s="237">
        <v>43915</v>
      </c>
      <c r="L1220" s="2">
        <v>2</v>
      </c>
      <c r="M1220" s="46"/>
    </row>
    <row r="1221" spans="1:18" ht="15" hidden="1" customHeight="1">
      <c r="A1221" s="15"/>
      <c r="B1221" s="236">
        <v>43916.628724652779</v>
      </c>
      <c r="C1221" s="2" t="s">
        <v>2200</v>
      </c>
      <c r="D1221" s="2" t="s">
        <v>45</v>
      </c>
      <c r="E1221" s="2" t="s">
        <v>5621</v>
      </c>
      <c r="F1221" s="2" t="s">
        <v>2198</v>
      </c>
      <c r="I1221" s="2" t="s">
        <v>5622</v>
      </c>
      <c r="J1221" s="237">
        <v>43916</v>
      </c>
      <c r="M1221" s="31" t="s">
        <v>5623</v>
      </c>
    </row>
    <row r="1222" spans="1:18" ht="15" hidden="1" customHeight="1">
      <c r="A1222" s="15"/>
      <c r="B1222" s="236">
        <v>43916.629749085652</v>
      </c>
      <c r="C1222" s="2" t="s">
        <v>9</v>
      </c>
      <c r="D1222" s="2" t="s">
        <v>134</v>
      </c>
      <c r="E1222" s="2" t="s">
        <v>2306</v>
      </c>
      <c r="F1222" s="2" t="s">
        <v>2201</v>
      </c>
      <c r="G1222" s="2" t="s">
        <v>2199</v>
      </c>
      <c r="I1222" s="34" t="s">
        <v>5567</v>
      </c>
      <c r="J1222" s="237">
        <v>43916</v>
      </c>
      <c r="M1222" s="46"/>
    </row>
    <row r="1223" spans="1:18" ht="15" hidden="1" customHeight="1">
      <c r="A1223" s="15"/>
      <c r="B1223" s="231">
        <v>43916.629815914348</v>
      </c>
      <c r="C1223" s="123" t="s">
        <v>2197</v>
      </c>
      <c r="D1223" s="123" t="s">
        <v>47</v>
      </c>
      <c r="E1223" s="125"/>
      <c r="F1223" s="123" t="s">
        <v>2198</v>
      </c>
      <c r="G1223" s="123" t="s">
        <v>2210</v>
      </c>
      <c r="H1223" s="123" t="s">
        <v>5624</v>
      </c>
      <c r="I1223" s="232" t="s">
        <v>3564</v>
      </c>
      <c r="J1223" s="233">
        <v>43915</v>
      </c>
      <c r="M1223" s="31" t="s">
        <v>5625</v>
      </c>
    </row>
    <row r="1224" spans="1:18" ht="15" hidden="1" customHeight="1">
      <c r="A1224" s="15"/>
      <c r="B1224" s="236">
        <v>43916.633631249999</v>
      </c>
      <c r="C1224" s="2" t="s">
        <v>9</v>
      </c>
      <c r="D1224" s="2" t="s">
        <v>182</v>
      </c>
      <c r="E1224" s="2" t="s">
        <v>190</v>
      </c>
      <c r="F1224" s="2" t="s">
        <v>2208</v>
      </c>
      <c r="G1224" s="2" t="s">
        <v>2210</v>
      </c>
      <c r="I1224" s="2" t="s">
        <v>5626</v>
      </c>
      <c r="J1224" s="237">
        <v>43916</v>
      </c>
      <c r="K1224" s="2">
        <v>70</v>
      </c>
      <c r="M1224" s="31" t="s">
        <v>5627</v>
      </c>
    </row>
    <row r="1225" spans="1:18" ht="15" hidden="1" customHeight="1">
      <c r="A1225" s="248"/>
      <c r="B1225" s="246">
        <v>43916.634553541662</v>
      </c>
      <c r="C1225" s="247" t="s">
        <v>2200</v>
      </c>
      <c r="D1225" s="247" t="s">
        <v>109</v>
      </c>
      <c r="E1225" s="247" t="s">
        <v>107</v>
      </c>
      <c r="F1225" s="247" t="s">
        <v>2208</v>
      </c>
      <c r="G1225" s="247" t="s">
        <v>2199</v>
      </c>
      <c r="H1225" s="247" t="s">
        <v>1510</v>
      </c>
      <c r="I1225" s="249" t="s">
        <v>5628</v>
      </c>
      <c r="J1225" s="250">
        <v>43916</v>
      </c>
      <c r="K1225" s="247">
        <v>45</v>
      </c>
      <c r="L1225" s="248"/>
      <c r="M1225" s="312" t="s">
        <v>5629</v>
      </c>
      <c r="N1225" s="248"/>
      <c r="O1225" s="248"/>
      <c r="P1225" s="248"/>
      <c r="Q1225" s="248"/>
      <c r="R1225" s="248"/>
    </row>
    <row r="1226" spans="1:18" ht="15" hidden="1" customHeight="1">
      <c r="A1226" s="248"/>
      <c r="B1226" s="246">
        <v>43916.635260578703</v>
      </c>
      <c r="C1226" s="247" t="s">
        <v>2200</v>
      </c>
      <c r="D1226" s="247" t="s">
        <v>45</v>
      </c>
      <c r="E1226" s="247" t="s">
        <v>333</v>
      </c>
      <c r="F1226" s="247" t="s">
        <v>2208</v>
      </c>
      <c r="G1226" s="247" t="s">
        <v>2199</v>
      </c>
      <c r="H1226" s="248"/>
      <c r="I1226" s="249" t="s">
        <v>5630</v>
      </c>
      <c r="J1226" s="250">
        <v>43916</v>
      </c>
      <c r="K1226" s="247">
        <v>42</v>
      </c>
      <c r="L1226" s="248"/>
      <c r="M1226" s="312" t="s">
        <v>5631</v>
      </c>
      <c r="N1226" s="248"/>
      <c r="O1226" s="248"/>
      <c r="P1226" s="248"/>
      <c r="Q1226" s="248"/>
      <c r="R1226" s="248"/>
    </row>
    <row r="1227" spans="1:18" ht="15" hidden="1" customHeight="1">
      <c r="A1227" s="15"/>
      <c r="B1227" s="236">
        <v>43916.635415613426</v>
      </c>
      <c r="C1227" s="2" t="s">
        <v>2200</v>
      </c>
      <c r="D1227" s="2" t="s">
        <v>109</v>
      </c>
      <c r="E1227" s="2" t="s">
        <v>859</v>
      </c>
      <c r="F1227" s="2" t="s">
        <v>2208</v>
      </c>
      <c r="G1227" s="2" t="s">
        <v>2199</v>
      </c>
      <c r="H1227" s="2" t="s">
        <v>1510</v>
      </c>
      <c r="I1227" s="34" t="s">
        <v>5628</v>
      </c>
      <c r="J1227" s="237">
        <v>43916</v>
      </c>
      <c r="K1227" s="2">
        <v>35</v>
      </c>
      <c r="M1227" s="31" t="s">
        <v>5629</v>
      </c>
    </row>
    <row r="1228" spans="1:18" ht="15" hidden="1" customHeight="1">
      <c r="A1228" s="15"/>
      <c r="B1228" s="236">
        <v>43916.637523495374</v>
      </c>
      <c r="C1228" s="2" t="s">
        <v>9</v>
      </c>
      <c r="D1228" s="2" t="s">
        <v>134</v>
      </c>
      <c r="E1228" s="2" t="s">
        <v>5632</v>
      </c>
      <c r="F1228" s="2" t="s">
        <v>2201</v>
      </c>
      <c r="G1228" s="2" t="s">
        <v>2199</v>
      </c>
      <c r="H1228" s="2" t="s">
        <v>5633</v>
      </c>
      <c r="I1228" s="34" t="s">
        <v>5634</v>
      </c>
      <c r="J1228" s="237">
        <v>43916</v>
      </c>
      <c r="K1228" s="2">
        <v>70</v>
      </c>
      <c r="L1228" s="2">
        <v>53</v>
      </c>
      <c r="M1228" s="46"/>
    </row>
    <row r="1229" spans="1:18" ht="15" hidden="1" customHeight="1">
      <c r="A1229" s="15"/>
      <c r="B1229" s="236">
        <v>43916.638147500002</v>
      </c>
      <c r="C1229" s="2" t="s">
        <v>2200</v>
      </c>
      <c r="D1229" s="2" t="s">
        <v>45</v>
      </c>
      <c r="E1229" s="2" t="s">
        <v>333</v>
      </c>
      <c r="F1229" s="2" t="s">
        <v>2208</v>
      </c>
      <c r="G1229" s="2" t="s">
        <v>2199</v>
      </c>
      <c r="I1229" s="34" t="s">
        <v>5635</v>
      </c>
      <c r="J1229" s="237">
        <v>43916</v>
      </c>
      <c r="K1229" s="2">
        <v>42</v>
      </c>
      <c r="L1229" s="2">
        <v>1</v>
      </c>
      <c r="M1229" s="46"/>
    </row>
    <row r="1230" spans="1:18" ht="15" hidden="1" customHeight="1">
      <c r="A1230" s="15"/>
      <c r="B1230" s="236">
        <v>43916.638329467591</v>
      </c>
      <c r="C1230" s="2" t="s">
        <v>9</v>
      </c>
      <c r="D1230" s="2" t="s">
        <v>182</v>
      </c>
      <c r="F1230" s="2" t="s">
        <v>2198</v>
      </c>
      <c r="G1230" s="2" t="s">
        <v>2199</v>
      </c>
      <c r="H1230" s="34" t="s">
        <v>4742</v>
      </c>
      <c r="I1230" s="34" t="s">
        <v>4742</v>
      </c>
      <c r="J1230" s="237">
        <v>43916</v>
      </c>
      <c r="M1230" s="31" t="s">
        <v>5636</v>
      </c>
    </row>
    <row r="1231" spans="1:18" ht="15" hidden="1" customHeight="1">
      <c r="A1231" s="15"/>
      <c r="B1231" s="236">
        <v>43916.639354988423</v>
      </c>
      <c r="C1231" s="2" t="s">
        <v>9</v>
      </c>
      <c r="D1231" s="2" t="s">
        <v>134</v>
      </c>
      <c r="F1231" s="2" t="s">
        <v>2201</v>
      </c>
      <c r="G1231" s="2" t="s">
        <v>2199</v>
      </c>
      <c r="I1231" s="34" t="s">
        <v>4174</v>
      </c>
      <c r="J1231" s="237">
        <v>43915</v>
      </c>
      <c r="M1231" s="46"/>
    </row>
    <row r="1232" spans="1:18" ht="15" hidden="1" customHeight="1">
      <c r="A1232" s="15"/>
      <c r="B1232" s="236">
        <v>43916.63968133102</v>
      </c>
      <c r="C1232" s="2" t="s">
        <v>9</v>
      </c>
      <c r="D1232" s="2" t="s">
        <v>207</v>
      </c>
      <c r="E1232" s="2" t="s">
        <v>3524</v>
      </c>
      <c r="F1232" s="2" t="s">
        <v>2198</v>
      </c>
      <c r="G1232" s="2" t="s">
        <v>2199</v>
      </c>
      <c r="I1232" s="34" t="s">
        <v>1065</v>
      </c>
      <c r="J1232" s="237">
        <v>43916</v>
      </c>
      <c r="L1232" s="2">
        <v>13</v>
      </c>
      <c r="M1232" s="46"/>
    </row>
    <row r="1233" spans="1:13" ht="15" hidden="1" customHeight="1">
      <c r="A1233" s="15"/>
      <c r="B1233" s="236">
        <v>43916.639900254631</v>
      </c>
      <c r="C1233" s="2" t="s">
        <v>2200</v>
      </c>
      <c r="D1233" s="2" t="s">
        <v>126</v>
      </c>
      <c r="E1233" s="2" t="s">
        <v>1703</v>
      </c>
      <c r="F1233" s="2" t="s">
        <v>2208</v>
      </c>
      <c r="G1233" s="2" t="s">
        <v>2199</v>
      </c>
      <c r="H1233" s="2" t="s">
        <v>5637</v>
      </c>
      <c r="I1233" s="34" t="s">
        <v>4748</v>
      </c>
      <c r="J1233" s="237">
        <v>43914</v>
      </c>
      <c r="K1233" s="2">
        <v>70</v>
      </c>
      <c r="M1233" s="31" t="s">
        <v>5638</v>
      </c>
    </row>
    <row r="1234" spans="1:13" ht="15" hidden="1" customHeight="1">
      <c r="A1234" s="15"/>
      <c r="B1234" s="236">
        <v>43916.640952754635</v>
      </c>
      <c r="C1234" s="2" t="s">
        <v>2200</v>
      </c>
      <c r="D1234" s="2" t="s">
        <v>101</v>
      </c>
      <c r="E1234" s="2" t="s">
        <v>3651</v>
      </c>
      <c r="F1234" s="2" t="s">
        <v>2198</v>
      </c>
      <c r="G1234" s="2" t="s">
        <v>2199</v>
      </c>
      <c r="I1234" s="2" t="s">
        <v>5639</v>
      </c>
      <c r="J1234" s="237">
        <v>43916</v>
      </c>
      <c r="M1234" s="46"/>
    </row>
    <row r="1235" spans="1:13" ht="15" hidden="1" customHeight="1">
      <c r="A1235" s="15"/>
      <c r="B1235" s="236">
        <v>43916.642032812495</v>
      </c>
      <c r="C1235" s="2" t="s">
        <v>9</v>
      </c>
      <c r="D1235" s="2" t="s">
        <v>182</v>
      </c>
      <c r="F1235" s="2" t="s">
        <v>2198</v>
      </c>
      <c r="G1235" s="2" t="s">
        <v>2210</v>
      </c>
      <c r="I1235" s="34" t="s">
        <v>4675</v>
      </c>
      <c r="J1235" s="237">
        <v>43916</v>
      </c>
      <c r="M1235" s="46"/>
    </row>
    <row r="1236" spans="1:13" ht="15" hidden="1" customHeight="1">
      <c r="A1236" s="15"/>
      <c r="B1236" s="236">
        <v>43916.642660185185</v>
      </c>
      <c r="C1236" s="2" t="s">
        <v>2197</v>
      </c>
      <c r="D1236" s="2" t="s">
        <v>45</v>
      </c>
      <c r="E1236" s="2" t="s">
        <v>5640</v>
      </c>
      <c r="F1236" s="2" t="s">
        <v>5640</v>
      </c>
      <c r="I1236" s="34" t="s">
        <v>5641</v>
      </c>
      <c r="J1236" s="237">
        <v>43916</v>
      </c>
      <c r="M1236" s="31" t="s">
        <v>5642</v>
      </c>
    </row>
    <row r="1237" spans="1:13" ht="15" hidden="1" customHeight="1">
      <c r="A1237" s="15"/>
      <c r="B1237" s="236">
        <v>43916.643255196759</v>
      </c>
      <c r="C1237" s="2" t="s">
        <v>9</v>
      </c>
      <c r="D1237" s="2" t="s">
        <v>109</v>
      </c>
      <c r="E1237" s="2" t="s">
        <v>3152</v>
      </c>
      <c r="F1237" s="2" t="s">
        <v>2208</v>
      </c>
      <c r="G1237" s="2" t="s">
        <v>2199</v>
      </c>
      <c r="I1237" s="34" t="s">
        <v>4174</v>
      </c>
      <c r="J1237" s="237">
        <v>43916</v>
      </c>
      <c r="K1237" s="2">
        <v>73</v>
      </c>
      <c r="M1237" s="31" t="s">
        <v>5643</v>
      </c>
    </row>
    <row r="1238" spans="1:13" ht="15" hidden="1" customHeight="1">
      <c r="A1238" s="15"/>
      <c r="B1238" s="236">
        <v>43916.645609421292</v>
      </c>
      <c r="C1238" s="2" t="s">
        <v>9</v>
      </c>
      <c r="D1238" s="2" t="s">
        <v>182</v>
      </c>
      <c r="E1238" s="2" t="s">
        <v>190</v>
      </c>
      <c r="F1238" s="2" t="s">
        <v>2208</v>
      </c>
      <c r="G1238" s="2" t="s">
        <v>2199</v>
      </c>
      <c r="H1238" s="2" t="s">
        <v>5644</v>
      </c>
      <c r="I1238" s="34" t="s">
        <v>5645</v>
      </c>
      <c r="J1238" s="237">
        <v>43916</v>
      </c>
      <c r="K1238" s="2">
        <v>70</v>
      </c>
      <c r="M1238" s="46"/>
    </row>
    <row r="1239" spans="1:13" ht="15" hidden="1" customHeight="1">
      <c r="A1239" s="15"/>
      <c r="B1239" s="236">
        <v>43916.64633019676</v>
      </c>
      <c r="C1239" s="2" t="s">
        <v>2200</v>
      </c>
      <c r="D1239" s="2" t="s">
        <v>236</v>
      </c>
      <c r="F1239" s="2" t="s">
        <v>2198</v>
      </c>
      <c r="G1239" s="2" t="s">
        <v>2199</v>
      </c>
      <c r="I1239" s="34" t="s">
        <v>1065</v>
      </c>
      <c r="J1239" s="237">
        <v>43916</v>
      </c>
      <c r="M1239" s="31" t="s">
        <v>5646</v>
      </c>
    </row>
    <row r="1240" spans="1:13" ht="15" hidden="1" customHeight="1">
      <c r="A1240" s="15"/>
      <c r="B1240" s="236">
        <v>43916.64981372685</v>
      </c>
      <c r="C1240" s="2" t="s">
        <v>9</v>
      </c>
      <c r="D1240" s="2" t="s">
        <v>207</v>
      </c>
      <c r="E1240" s="2" t="s">
        <v>5647</v>
      </c>
      <c r="F1240" s="2" t="s">
        <v>2208</v>
      </c>
      <c r="G1240" s="2" t="s">
        <v>2199</v>
      </c>
      <c r="I1240" s="34" t="s">
        <v>4174</v>
      </c>
      <c r="J1240" s="237">
        <v>43916</v>
      </c>
      <c r="K1240" s="2">
        <v>65</v>
      </c>
      <c r="M1240" s="31" t="s">
        <v>5648</v>
      </c>
    </row>
    <row r="1241" spans="1:13" ht="15" hidden="1" customHeight="1">
      <c r="A1241" s="15"/>
      <c r="B1241" s="236">
        <v>43916.651859837963</v>
      </c>
      <c r="C1241" s="2" t="s">
        <v>9</v>
      </c>
      <c r="D1241" s="2" t="s">
        <v>45</v>
      </c>
      <c r="F1241" s="2" t="s">
        <v>2198</v>
      </c>
      <c r="G1241" s="2" t="s">
        <v>2210</v>
      </c>
      <c r="I1241" s="34" t="s">
        <v>3051</v>
      </c>
      <c r="J1241" s="237">
        <v>43916</v>
      </c>
      <c r="M1241" s="31" t="s">
        <v>5649</v>
      </c>
    </row>
    <row r="1242" spans="1:13" ht="15" hidden="1" customHeight="1">
      <c r="A1242" s="15"/>
      <c r="B1242" s="236">
        <v>43916.655704594908</v>
      </c>
      <c r="C1242" s="2" t="s">
        <v>2200</v>
      </c>
      <c r="D1242" s="2" t="s">
        <v>134</v>
      </c>
      <c r="E1242" s="2" t="s">
        <v>1468</v>
      </c>
      <c r="F1242" s="2" t="s">
        <v>2198</v>
      </c>
      <c r="G1242" s="2" t="s">
        <v>2199</v>
      </c>
      <c r="H1242" s="2" t="s">
        <v>5650</v>
      </c>
      <c r="I1242" s="34" t="s">
        <v>5651</v>
      </c>
      <c r="J1242" s="237">
        <v>43916</v>
      </c>
      <c r="M1242" s="31" t="s">
        <v>5652</v>
      </c>
    </row>
    <row r="1243" spans="1:13" ht="15" hidden="1" customHeight="1">
      <c r="A1243" s="15"/>
      <c r="B1243" s="236">
        <v>43916.658434849538</v>
      </c>
      <c r="C1243" s="2" t="s">
        <v>9</v>
      </c>
      <c r="D1243" s="2" t="s">
        <v>45</v>
      </c>
      <c r="E1243" s="2" t="s">
        <v>43</v>
      </c>
      <c r="F1243" s="2" t="s">
        <v>2198</v>
      </c>
      <c r="G1243" s="2" t="s">
        <v>2199</v>
      </c>
      <c r="H1243" s="2" t="s">
        <v>5653</v>
      </c>
      <c r="I1243" s="34" t="s">
        <v>5654</v>
      </c>
      <c r="J1243" s="237">
        <v>43914</v>
      </c>
      <c r="K1243" s="2">
        <v>65</v>
      </c>
      <c r="M1243" s="46"/>
    </row>
    <row r="1244" spans="1:13" ht="15" hidden="1" customHeight="1">
      <c r="A1244" s="15"/>
      <c r="B1244" s="236">
        <v>43916.658509675923</v>
      </c>
      <c r="C1244" s="2" t="s">
        <v>9</v>
      </c>
      <c r="D1244" s="2" t="s">
        <v>45</v>
      </c>
      <c r="E1244" s="2" t="s">
        <v>43</v>
      </c>
      <c r="F1244" s="2" t="s">
        <v>2198</v>
      </c>
      <c r="G1244" s="2" t="s">
        <v>2199</v>
      </c>
      <c r="H1244" s="2" t="s">
        <v>5653</v>
      </c>
      <c r="I1244" s="34" t="s">
        <v>5654</v>
      </c>
      <c r="J1244" s="237">
        <v>43914</v>
      </c>
      <c r="K1244" s="2">
        <v>65</v>
      </c>
      <c r="M1244" s="46"/>
    </row>
    <row r="1245" spans="1:13" ht="15" hidden="1" customHeight="1">
      <c r="A1245" s="15"/>
      <c r="B1245" s="236">
        <v>43916.660564027778</v>
      </c>
      <c r="C1245" s="2" t="s">
        <v>9</v>
      </c>
      <c r="D1245" s="2" t="s">
        <v>182</v>
      </c>
      <c r="E1245" s="2" t="s">
        <v>5088</v>
      </c>
      <c r="F1245" s="2" t="s">
        <v>2208</v>
      </c>
      <c r="G1245" s="2" t="s">
        <v>2199</v>
      </c>
      <c r="H1245" s="2" t="s">
        <v>5655</v>
      </c>
      <c r="I1245" s="34" t="s">
        <v>5656</v>
      </c>
      <c r="J1245" s="237">
        <v>43916</v>
      </c>
      <c r="K1245" s="2">
        <v>70</v>
      </c>
      <c r="M1245" s="46"/>
    </row>
    <row r="1246" spans="1:13" ht="15" hidden="1" customHeight="1">
      <c r="A1246" s="15"/>
      <c r="B1246" s="236">
        <v>43916.661385173611</v>
      </c>
      <c r="C1246" s="2" t="s">
        <v>2200</v>
      </c>
      <c r="D1246" s="2" t="s">
        <v>126</v>
      </c>
      <c r="E1246" s="2" t="s">
        <v>5657</v>
      </c>
      <c r="F1246" s="2" t="s">
        <v>2208</v>
      </c>
      <c r="G1246" s="2" t="s">
        <v>2199</v>
      </c>
      <c r="H1246" s="2" t="s">
        <v>5658</v>
      </c>
      <c r="I1246" s="2" t="s">
        <v>5659</v>
      </c>
      <c r="J1246" s="237">
        <v>43916</v>
      </c>
      <c r="K1246" s="2">
        <v>21</v>
      </c>
      <c r="M1246" s="31" t="s">
        <v>5660</v>
      </c>
    </row>
    <row r="1247" spans="1:13" ht="15" hidden="1" customHeight="1">
      <c r="A1247" s="15"/>
      <c r="B1247" s="236">
        <v>43916.6621940162</v>
      </c>
      <c r="C1247" s="2" t="s">
        <v>2197</v>
      </c>
      <c r="D1247" s="2" t="s">
        <v>45</v>
      </c>
      <c r="E1247" s="2" t="s">
        <v>119</v>
      </c>
      <c r="F1247" s="2" t="s">
        <v>2208</v>
      </c>
      <c r="G1247" s="2" t="s">
        <v>2199</v>
      </c>
      <c r="I1247" s="34" t="s">
        <v>5661</v>
      </c>
      <c r="J1247" s="237">
        <v>43916</v>
      </c>
      <c r="L1247" s="2">
        <v>44</v>
      </c>
      <c r="M1247" s="46"/>
    </row>
    <row r="1248" spans="1:13" ht="15" hidden="1" customHeight="1">
      <c r="A1248" s="15"/>
      <c r="B1248" s="236">
        <v>43916.663799456015</v>
      </c>
      <c r="C1248" s="2" t="s">
        <v>2200</v>
      </c>
      <c r="D1248" s="2" t="s">
        <v>182</v>
      </c>
      <c r="E1248" s="2" t="s">
        <v>181</v>
      </c>
      <c r="F1248" s="2" t="s">
        <v>2208</v>
      </c>
      <c r="G1248" s="2" t="s">
        <v>2199</v>
      </c>
      <c r="H1248" s="2" t="s">
        <v>5662</v>
      </c>
      <c r="I1248" s="2" t="s">
        <v>5663</v>
      </c>
      <c r="J1248" s="237">
        <v>43916</v>
      </c>
      <c r="K1248" s="2">
        <v>65</v>
      </c>
      <c r="M1248" s="46"/>
    </row>
    <row r="1249" spans="1:13" ht="15" hidden="1" customHeight="1">
      <c r="A1249" s="15"/>
      <c r="B1249" s="236">
        <v>43916.664493842589</v>
      </c>
      <c r="C1249" s="2" t="s">
        <v>2197</v>
      </c>
      <c r="D1249" s="2" t="s">
        <v>45</v>
      </c>
      <c r="E1249" s="2" t="s">
        <v>119</v>
      </c>
      <c r="F1249" s="2" t="s">
        <v>2201</v>
      </c>
      <c r="G1249" s="2" t="s">
        <v>2199</v>
      </c>
      <c r="I1249" s="34" t="s">
        <v>5661</v>
      </c>
      <c r="J1249" s="237">
        <v>43916</v>
      </c>
      <c r="L1249" s="2">
        <v>45</v>
      </c>
      <c r="M1249" s="46"/>
    </row>
    <row r="1250" spans="1:13" ht="15" hidden="1" customHeight="1">
      <c r="A1250" s="15"/>
      <c r="B1250" s="236">
        <v>43916.664500370374</v>
      </c>
      <c r="C1250" s="2" t="s">
        <v>2200</v>
      </c>
      <c r="D1250" s="2" t="s">
        <v>224</v>
      </c>
      <c r="E1250" s="2" t="s">
        <v>1917</v>
      </c>
      <c r="F1250" s="2" t="s">
        <v>2198</v>
      </c>
      <c r="G1250" s="2" t="s">
        <v>2210</v>
      </c>
      <c r="I1250" s="2" t="s">
        <v>5664</v>
      </c>
      <c r="J1250" s="237">
        <v>43916</v>
      </c>
      <c r="L1250" s="2">
        <v>1</v>
      </c>
      <c r="M1250" s="46"/>
    </row>
    <row r="1251" spans="1:13" ht="15" hidden="1" customHeight="1">
      <c r="A1251" s="15"/>
      <c r="B1251" s="236">
        <v>43916.664983680559</v>
      </c>
      <c r="C1251" s="2" t="s">
        <v>2200</v>
      </c>
      <c r="D1251" s="2" t="s">
        <v>126</v>
      </c>
      <c r="E1251" s="2" t="s">
        <v>5657</v>
      </c>
      <c r="F1251" s="2" t="s">
        <v>2208</v>
      </c>
      <c r="G1251" s="2" t="s">
        <v>2199</v>
      </c>
      <c r="H1251" s="2" t="s">
        <v>5658</v>
      </c>
      <c r="I1251" s="2" t="s">
        <v>5659</v>
      </c>
      <c r="J1251" s="237">
        <v>43916</v>
      </c>
      <c r="K1251" s="2">
        <v>21</v>
      </c>
      <c r="M1251" s="31" t="s">
        <v>5660</v>
      </c>
    </row>
    <row r="1252" spans="1:13" ht="15" hidden="1" customHeight="1">
      <c r="A1252" s="15"/>
      <c r="B1252" s="236">
        <v>43916.668391087966</v>
      </c>
      <c r="C1252" s="2" t="s">
        <v>2197</v>
      </c>
      <c r="D1252" s="2" t="s">
        <v>158</v>
      </c>
      <c r="E1252" s="2" t="s">
        <v>827</v>
      </c>
      <c r="F1252" s="2" t="s">
        <v>2208</v>
      </c>
      <c r="G1252" s="2" t="s">
        <v>2199</v>
      </c>
      <c r="H1252" s="2" t="s">
        <v>5665</v>
      </c>
      <c r="I1252" s="2" t="s">
        <v>5666</v>
      </c>
      <c r="J1252" s="237">
        <v>43915</v>
      </c>
      <c r="L1252" s="2">
        <v>2</v>
      </c>
      <c r="M1252" s="46"/>
    </row>
    <row r="1253" spans="1:13" ht="15" hidden="1" customHeight="1">
      <c r="A1253" s="15"/>
      <c r="B1253" s="236">
        <v>43916.669663819441</v>
      </c>
      <c r="C1253" s="2" t="s">
        <v>2200</v>
      </c>
      <c r="D1253" s="2" t="s">
        <v>126</v>
      </c>
      <c r="E1253" s="2" t="s">
        <v>2035</v>
      </c>
      <c r="F1253" s="2" t="s">
        <v>2208</v>
      </c>
      <c r="G1253" s="2" t="s">
        <v>2199</v>
      </c>
      <c r="H1253" s="2" t="s">
        <v>5667</v>
      </c>
      <c r="I1253" s="34" t="s">
        <v>5668</v>
      </c>
      <c r="J1253" s="237">
        <v>43916</v>
      </c>
      <c r="M1253" s="31" t="s">
        <v>5669</v>
      </c>
    </row>
    <row r="1254" spans="1:13" ht="15" hidden="1" customHeight="1">
      <c r="A1254" s="15"/>
      <c r="B1254" s="236">
        <v>43916.67002391204</v>
      </c>
      <c r="C1254" s="2" t="s">
        <v>9</v>
      </c>
      <c r="D1254" s="2" t="s">
        <v>182</v>
      </c>
      <c r="E1254" s="2" t="s">
        <v>5670</v>
      </c>
      <c r="F1254" s="2" t="s">
        <v>2208</v>
      </c>
      <c r="G1254" s="2" t="s">
        <v>2199</v>
      </c>
      <c r="I1254" s="34" t="s">
        <v>5671</v>
      </c>
      <c r="J1254" s="237">
        <v>43916</v>
      </c>
      <c r="K1254" s="2">
        <v>70</v>
      </c>
      <c r="M1254" s="31" t="s">
        <v>5672</v>
      </c>
    </row>
    <row r="1255" spans="1:13" ht="15" hidden="1" customHeight="1">
      <c r="A1255" s="15"/>
      <c r="B1255" s="236">
        <v>43916.673004976852</v>
      </c>
      <c r="C1255" s="2" t="s">
        <v>9</v>
      </c>
      <c r="D1255" s="2" t="s">
        <v>207</v>
      </c>
      <c r="E1255" s="2" t="s">
        <v>853</v>
      </c>
      <c r="F1255" s="2" t="s">
        <v>2208</v>
      </c>
      <c r="G1255" s="2" t="s">
        <v>2199</v>
      </c>
      <c r="I1255" s="34" t="s">
        <v>5673</v>
      </c>
      <c r="J1255" s="237">
        <v>43916</v>
      </c>
      <c r="K1255" s="2">
        <v>65</v>
      </c>
      <c r="M1255" s="46"/>
    </row>
    <row r="1256" spans="1:13" ht="15" hidden="1" customHeight="1">
      <c r="A1256" s="15"/>
      <c r="B1256" s="236">
        <v>43916.673055844905</v>
      </c>
      <c r="C1256" s="2" t="s">
        <v>2197</v>
      </c>
      <c r="D1256" s="2" t="s">
        <v>383</v>
      </c>
      <c r="E1256" s="2" t="s">
        <v>383</v>
      </c>
      <c r="F1256" s="2" t="s">
        <v>2208</v>
      </c>
      <c r="G1256" s="2" t="s">
        <v>2199</v>
      </c>
      <c r="H1256" s="2" t="s">
        <v>2820</v>
      </c>
      <c r="I1256" s="2">
        <v>25</v>
      </c>
      <c r="J1256" s="237">
        <v>43916</v>
      </c>
      <c r="K1256" s="2">
        <v>25</v>
      </c>
      <c r="M1256" s="46"/>
    </row>
    <row r="1257" spans="1:13" ht="15" hidden="1" customHeight="1">
      <c r="A1257" s="15"/>
      <c r="B1257" s="236">
        <v>43916.676160173607</v>
      </c>
      <c r="C1257" s="2" t="s">
        <v>9</v>
      </c>
      <c r="D1257" s="2" t="s">
        <v>207</v>
      </c>
      <c r="F1257" s="2" t="s">
        <v>2208</v>
      </c>
      <c r="G1257" s="2" t="s">
        <v>2199</v>
      </c>
      <c r="I1257" s="34" t="s">
        <v>4299</v>
      </c>
      <c r="J1257" s="237">
        <v>43916</v>
      </c>
      <c r="K1257" s="2">
        <v>65</v>
      </c>
      <c r="M1257" s="46"/>
    </row>
    <row r="1258" spans="1:13" ht="15" hidden="1" customHeight="1">
      <c r="A1258" s="15"/>
      <c r="B1258" s="236">
        <v>43916.676542650464</v>
      </c>
      <c r="C1258" s="2" t="s">
        <v>2197</v>
      </c>
      <c r="D1258" s="2" t="s">
        <v>47</v>
      </c>
      <c r="F1258" s="2" t="s">
        <v>2198</v>
      </c>
      <c r="I1258" s="34" t="s">
        <v>5674</v>
      </c>
      <c r="J1258" s="237">
        <v>43915</v>
      </c>
      <c r="M1258" s="31" t="s">
        <v>5675</v>
      </c>
    </row>
    <row r="1259" spans="1:13" ht="15" hidden="1" customHeight="1">
      <c r="A1259" s="15"/>
      <c r="B1259" s="236">
        <v>43916.679282627316</v>
      </c>
      <c r="C1259" s="2" t="s">
        <v>2197</v>
      </c>
      <c r="D1259" s="2" t="s">
        <v>45</v>
      </c>
      <c r="F1259" s="2" t="s">
        <v>2198</v>
      </c>
      <c r="H1259" s="2" t="s">
        <v>5676</v>
      </c>
      <c r="I1259" s="34" t="s">
        <v>5677</v>
      </c>
      <c r="J1259" s="237">
        <v>43916</v>
      </c>
      <c r="M1259" s="31" t="s">
        <v>5676</v>
      </c>
    </row>
    <row r="1260" spans="1:13" ht="15" hidden="1" customHeight="1">
      <c r="A1260" s="15"/>
      <c r="B1260" s="236">
        <v>43916.680464837962</v>
      </c>
      <c r="C1260" s="2" t="s">
        <v>2197</v>
      </c>
      <c r="D1260" s="2" t="s">
        <v>45</v>
      </c>
      <c r="F1260" s="2" t="s">
        <v>2198</v>
      </c>
      <c r="G1260" s="2" t="s">
        <v>2199</v>
      </c>
      <c r="I1260" s="34" t="s">
        <v>4872</v>
      </c>
      <c r="J1260" s="237">
        <v>43916</v>
      </c>
      <c r="M1260" s="31" t="s">
        <v>5678</v>
      </c>
    </row>
    <row r="1261" spans="1:13" ht="15" hidden="1" customHeight="1">
      <c r="A1261" s="15"/>
      <c r="B1261" s="236">
        <v>43916.684673240743</v>
      </c>
      <c r="C1261" s="2" t="s">
        <v>2197</v>
      </c>
      <c r="D1261" s="2" t="s">
        <v>45</v>
      </c>
      <c r="E1261" s="2" t="s">
        <v>119</v>
      </c>
      <c r="F1261" s="2" t="s">
        <v>2271</v>
      </c>
      <c r="H1261" s="2" t="s">
        <v>5679</v>
      </c>
      <c r="I1261" s="2" t="s">
        <v>5680</v>
      </c>
      <c r="J1261" s="237">
        <v>43915</v>
      </c>
      <c r="M1261" s="46"/>
    </row>
    <row r="1262" spans="1:13" ht="15" hidden="1" customHeight="1">
      <c r="A1262" s="15"/>
      <c r="B1262" s="236">
        <v>43916.686597615742</v>
      </c>
      <c r="C1262" s="2" t="s">
        <v>9</v>
      </c>
      <c r="D1262" s="2" t="s">
        <v>182</v>
      </c>
      <c r="E1262" s="2" t="s">
        <v>190</v>
      </c>
      <c r="F1262" s="2" t="s">
        <v>2208</v>
      </c>
      <c r="G1262" s="2" t="s">
        <v>2199</v>
      </c>
      <c r="I1262" s="34" t="s">
        <v>5681</v>
      </c>
      <c r="J1262" s="237">
        <v>43916</v>
      </c>
      <c r="K1262" s="2">
        <v>70</v>
      </c>
      <c r="M1262" s="31" t="s">
        <v>5682</v>
      </c>
    </row>
    <row r="1263" spans="1:13" ht="15" hidden="1" customHeight="1">
      <c r="A1263" s="15"/>
      <c r="B1263" s="236">
        <v>43916.686834097221</v>
      </c>
      <c r="C1263" s="2" t="s">
        <v>2197</v>
      </c>
      <c r="D1263" s="2" t="s">
        <v>45</v>
      </c>
      <c r="E1263" s="2" t="s">
        <v>5683</v>
      </c>
      <c r="F1263" s="2" t="s">
        <v>2198</v>
      </c>
      <c r="G1263" s="2" t="s">
        <v>2199</v>
      </c>
      <c r="I1263" s="34" t="s">
        <v>4872</v>
      </c>
      <c r="J1263" s="237">
        <v>43916</v>
      </c>
      <c r="M1263" s="46"/>
    </row>
    <row r="1264" spans="1:13" ht="15" hidden="1" customHeight="1">
      <c r="A1264" s="15"/>
      <c r="B1264" s="236">
        <v>43916.686928877316</v>
      </c>
      <c r="C1264" s="2" t="s">
        <v>2197</v>
      </c>
      <c r="D1264" s="2" t="s">
        <v>45</v>
      </c>
      <c r="E1264" s="2" t="s">
        <v>5683</v>
      </c>
      <c r="F1264" s="2" t="s">
        <v>2198</v>
      </c>
      <c r="G1264" s="2" t="s">
        <v>2199</v>
      </c>
      <c r="I1264" s="34" t="s">
        <v>4872</v>
      </c>
      <c r="J1264" s="237">
        <v>43916</v>
      </c>
      <c r="M1264" s="46"/>
    </row>
    <row r="1265" spans="1:13" ht="15" hidden="1" customHeight="1">
      <c r="A1265" s="15"/>
      <c r="B1265" s="236">
        <v>43916.688353622681</v>
      </c>
      <c r="C1265" s="2" t="s">
        <v>2200</v>
      </c>
      <c r="D1265" s="2" t="s">
        <v>182</v>
      </c>
      <c r="E1265" s="2" t="s">
        <v>190</v>
      </c>
      <c r="F1265" s="2" t="s">
        <v>2208</v>
      </c>
      <c r="G1265" s="2" t="s">
        <v>2199</v>
      </c>
      <c r="I1265" s="34" t="s">
        <v>5684</v>
      </c>
      <c r="J1265" s="237">
        <v>43916</v>
      </c>
      <c r="K1265" s="2">
        <v>70</v>
      </c>
      <c r="M1265" s="46"/>
    </row>
    <row r="1266" spans="1:13" ht="15" hidden="1" customHeight="1">
      <c r="A1266" s="15"/>
      <c r="B1266" s="236">
        <v>43916.690898749999</v>
      </c>
      <c r="C1266" s="2" t="s">
        <v>9</v>
      </c>
      <c r="D1266" s="2" t="s">
        <v>45</v>
      </c>
      <c r="E1266" s="2" t="s">
        <v>43</v>
      </c>
      <c r="F1266" s="2" t="s">
        <v>2198</v>
      </c>
      <c r="G1266" s="2" t="s">
        <v>2199</v>
      </c>
      <c r="H1266" s="2" t="s">
        <v>5685</v>
      </c>
      <c r="I1266" s="2" t="s">
        <v>5686</v>
      </c>
      <c r="J1266" s="237">
        <v>43914</v>
      </c>
      <c r="K1266" s="2">
        <v>65</v>
      </c>
      <c r="M1266" s="46"/>
    </row>
    <row r="1267" spans="1:13" ht="15" hidden="1" customHeight="1">
      <c r="A1267" s="15"/>
      <c r="B1267" s="236">
        <v>43916.691938194446</v>
      </c>
      <c r="C1267" s="2" t="s">
        <v>9</v>
      </c>
      <c r="D1267" s="2" t="s">
        <v>207</v>
      </c>
      <c r="F1267" s="2" t="s">
        <v>2208</v>
      </c>
      <c r="G1267" s="2" t="s">
        <v>2210</v>
      </c>
      <c r="I1267" s="34" t="s">
        <v>4406</v>
      </c>
      <c r="J1267" s="237">
        <v>43916</v>
      </c>
      <c r="M1267" s="46"/>
    </row>
    <row r="1268" spans="1:13" ht="15" hidden="1" customHeight="1">
      <c r="A1268" s="15"/>
      <c r="B1268" s="236">
        <v>43916.693349247682</v>
      </c>
      <c r="C1268" s="2" t="s">
        <v>2197</v>
      </c>
      <c r="D1268" s="2" t="s">
        <v>45</v>
      </c>
      <c r="F1268" s="2" t="s">
        <v>2198</v>
      </c>
      <c r="H1268" s="2" t="s">
        <v>5687</v>
      </c>
      <c r="I1268" s="34" t="s">
        <v>5688</v>
      </c>
      <c r="J1268" s="237">
        <v>43916</v>
      </c>
      <c r="L1268" s="2">
        <v>15</v>
      </c>
      <c r="M1268" s="31" t="s">
        <v>5689</v>
      </c>
    </row>
    <row r="1269" spans="1:13" ht="15" hidden="1" customHeight="1">
      <c r="A1269" s="15"/>
      <c r="B1269" s="236">
        <v>43916.69475490741</v>
      </c>
      <c r="C1269" s="2" t="s">
        <v>2200</v>
      </c>
      <c r="D1269" s="2" t="s">
        <v>268</v>
      </c>
      <c r="E1269" s="2" t="s">
        <v>658</v>
      </c>
      <c r="F1269" s="2" t="s">
        <v>2201</v>
      </c>
      <c r="G1269" s="2" t="s">
        <v>2199</v>
      </c>
      <c r="H1269" s="2" t="s">
        <v>5690</v>
      </c>
      <c r="I1269" s="34" t="s">
        <v>5691</v>
      </c>
      <c r="J1269" s="237">
        <v>43916</v>
      </c>
      <c r="K1269" s="2">
        <v>35</v>
      </c>
      <c r="L1269" s="2">
        <v>679</v>
      </c>
      <c r="M1269" s="31" t="s">
        <v>122</v>
      </c>
    </row>
    <row r="1270" spans="1:13" ht="15" hidden="1" customHeight="1">
      <c r="A1270" s="15"/>
      <c r="B1270" s="236">
        <v>43916.695544050926</v>
      </c>
      <c r="C1270" s="2" t="s">
        <v>2200</v>
      </c>
      <c r="D1270" s="2" t="s">
        <v>268</v>
      </c>
      <c r="E1270" s="2" t="s">
        <v>658</v>
      </c>
      <c r="F1270" s="2" t="s">
        <v>2208</v>
      </c>
      <c r="G1270" s="2" t="s">
        <v>2199</v>
      </c>
      <c r="H1270" s="2" t="s">
        <v>5690</v>
      </c>
      <c r="I1270" s="34" t="s">
        <v>5691</v>
      </c>
      <c r="J1270" s="237">
        <v>43916</v>
      </c>
      <c r="K1270" s="2">
        <v>12</v>
      </c>
      <c r="L1270" s="2">
        <v>680</v>
      </c>
      <c r="M1270" s="31" t="s">
        <v>122</v>
      </c>
    </row>
    <row r="1271" spans="1:13" ht="15" hidden="1" customHeight="1">
      <c r="A1271" s="15"/>
      <c r="B1271" s="236">
        <v>43916.69623833333</v>
      </c>
      <c r="C1271" s="2" t="s">
        <v>2200</v>
      </c>
      <c r="D1271" s="2" t="s">
        <v>182</v>
      </c>
      <c r="E1271" s="2" t="s">
        <v>986</v>
      </c>
      <c r="F1271" s="2" t="s">
        <v>2208</v>
      </c>
      <c r="G1271" s="2" t="s">
        <v>2199</v>
      </c>
      <c r="H1271" s="2" t="s">
        <v>2897</v>
      </c>
      <c r="I1271" s="34" t="s">
        <v>5692</v>
      </c>
      <c r="J1271" s="237">
        <v>43916</v>
      </c>
      <c r="K1271" s="2">
        <v>42</v>
      </c>
      <c r="M1271" s="31" t="s">
        <v>5693</v>
      </c>
    </row>
    <row r="1272" spans="1:13" ht="15" hidden="1" customHeight="1">
      <c r="A1272" s="15"/>
      <c r="B1272" s="236">
        <v>43916.697306851856</v>
      </c>
      <c r="C1272" s="2" t="s">
        <v>2200</v>
      </c>
      <c r="D1272" s="2" t="s">
        <v>134</v>
      </c>
      <c r="F1272" s="2" t="s">
        <v>2198</v>
      </c>
      <c r="G1272" s="2" t="s">
        <v>2210</v>
      </c>
      <c r="I1272" s="2" t="s">
        <v>5694</v>
      </c>
      <c r="J1272" s="237">
        <v>43916</v>
      </c>
      <c r="M1272" s="46"/>
    </row>
    <row r="1273" spans="1:13" ht="15" hidden="1" customHeight="1">
      <c r="A1273" s="15"/>
      <c r="B1273" s="236">
        <v>43916.69934417824</v>
      </c>
      <c r="C1273" s="2" t="s">
        <v>2197</v>
      </c>
      <c r="D1273" s="2" t="s">
        <v>45</v>
      </c>
      <c r="E1273" s="2" t="s">
        <v>119</v>
      </c>
      <c r="F1273" s="2" t="s">
        <v>2271</v>
      </c>
      <c r="G1273" s="2" t="s">
        <v>2199</v>
      </c>
      <c r="I1273" s="34" t="s">
        <v>5695</v>
      </c>
      <c r="J1273" s="237">
        <v>43915</v>
      </c>
      <c r="M1273" s="46"/>
    </row>
    <row r="1274" spans="1:13" ht="15" hidden="1" customHeight="1">
      <c r="A1274" s="15"/>
      <c r="B1274" s="236">
        <v>43916.703161354162</v>
      </c>
      <c r="C1274" s="2" t="s">
        <v>2200</v>
      </c>
      <c r="D1274" s="2" t="s">
        <v>134</v>
      </c>
      <c r="E1274" s="2" t="s">
        <v>88</v>
      </c>
      <c r="F1274" s="2" t="s">
        <v>2198</v>
      </c>
      <c r="G1274" s="2" t="s">
        <v>2210</v>
      </c>
      <c r="H1274" s="2" t="s">
        <v>5696</v>
      </c>
      <c r="I1274" s="2" t="s">
        <v>2379</v>
      </c>
      <c r="J1274" s="237">
        <v>43916</v>
      </c>
      <c r="M1274" s="46"/>
    </row>
    <row r="1275" spans="1:13" ht="15" hidden="1" customHeight="1">
      <c r="A1275" s="15"/>
      <c r="B1275" s="236">
        <v>43916.706657210649</v>
      </c>
      <c r="C1275" s="2" t="s">
        <v>9</v>
      </c>
      <c r="D1275" s="2" t="s">
        <v>182</v>
      </c>
      <c r="E1275" s="2" t="s">
        <v>190</v>
      </c>
      <c r="F1275" s="2" t="s">
        <v>2208</v>
      </c>
      <c r="G1275" s="2" t="s">
        <v>2199</v>
      </c>
      <c r="I1275" s="34" t="s">
        <v>5697</v>
      </c>
      <c r="J1275" s="237">
        <v>43916</v>
      </c>
      <c r="K1275" s="2">
        <v>70</v>
      </c>
      <c r="M1275" s="46"/>
    </row>
    <row r="1276" spans="1:13" ht="15" hidden="1" customHeight="1">
      <c r="A1276" s="15"/>
      <c r="B1276" s="236">
        <v>43916.706733194442</v>
      </c>
      <c r="C1276" s="2" t="s">
        <v>9</v>
      </c>
      <c r="D1276" s="2" t="s">
        <v>182</v>
      </c>
      <c r="E1276" s="2" t="s">
        <v>190</v>
      </c>
      <c r="F1276" s="2" t="s">
        <v>2208</v>
      </c>
      <c r="G1276" s="2" t="s">
        <v>2199</v>
      </c>
      <c r="I1276" s="34" t="s">
        <v>5697</v>
      </c>
      <c r="J1276" s="237">
        <v>43916</v>
      </c>
      <c r="K1276" s="2">
        <v>70</v>
      </c>
      <c r="M1276" s="46"/>
    </row>
    <row r="1277" spans="1:13" ht="15" hidden="1" customHeight="1">
      <c r="A1277" s="15"/>
      <c r="B1277" s="236">
        <v>43916.710398819443</v>
      </c>
      <c r="C1277" s="2" t="s">
        <v>9</v>
      </c>
      <c r="D1277" s="2" t="s">
        <v>182</v>
      </c>
      <c r="E1277" s="2" t="s">
        <v>5698</v>
      </c>
      <c r="F1277" s="2" t="s">
        <v>2208</v>
      </c>
      <c r="G1277" s="2" t="s">
        <v>2199</v>
      </c>
      <c r="I1277" s="34" t="s">
        <v>5699</v>
      </c>
      <c r="J1277" s="237">
        <v>43916</v>
      </c>
      <c r="K1277" s="2">
        <v>70</v>
      </c>
      <c r="M1277" s="46"/>
    </row>
    <row r="1278" spans="1:13" ht="15" hidden="1" customHeight="1">
      <c r="A1278" s="15"/>
      <c r="B1278" s="236">
        <v>43916.710773587962</v>
      </c>
      <c r="C1278" s="2" t="s">
        <v>2200</v>
      </c>
      <c r="D1278" s="2" t="s">
        <v>182</v>
      </c>
      <c r="E1278" s="2" t="s">
        <v>986</v>
      </c>
      <c r="F1278" s="2" t="s">
        <v>2208</v>
      </c>
      <c r="G1278" s="2" t="s">
        <v>2199</v>
      </c>
      <c r="I1278" s="2" t="s">
        <v>5700</v>
      </c>
      <c r="J1278" s="237">
        <v>43916</v>
      </c>
      <c r="K1278" s="2">
        <v>37</v>
      </c>
      <c r="M1278" s="46"/>
    </row>
    <row r="1279" spans="1:13" ht="15" hidden="1" customHeight="1">
      <c r="A1279" s="15"/>
      <c r="B1279" s="236">
        <v>43916.712992986111</v>
      </c>
      <c r="C1279" s="2" t="s">
        <v>9</v>
      </c>
      <c r="D1279" s="2" t="s">
        <v>182</v>
      </c>
      <c r="E1279" s="2" t="s">
        <v>190</v>
      </c>
      <c r="F1279" s="2" t="s">
        <v>2208</v>
      </c>
      <c r="G1279" s="2" t="s">
        <v>2199</v>
      </c>
      <c r="I1279" s="2" t="s">
        <v>5701</v>
      </c>
      <c r="J1279" s="237">
        <v>43916</v>
      </c>
      <c r="K1279" s="2">
        <v>70</v>
      </c>
      <c r="M1279" s="46"/>
    </row>
    <row r="1280" spans="1:13" ht="15" hidden="1" customHeight="1">
      <c r="A1280" s="15"/>
      <c r="B1280" s="236">
        <v>43916.719388564816</v>
      </c>
      <c r="C1280" s="2" t="s">
        <v>2200</v>
      </c>
      <c r="D1280" s="2" t="s">
        <v>158</v>
      </c>
      <c r="E1280" s="2" t="s">
        <v>5702</v>
      </c>
      <c r="F1280" s="2" t="s">
        <v>2208</v>
      </c>
      <c r="G1280" s="2" t="s">
        <v>2210</v>
      </c>
      <c r="H1280" s="2" t="s">
        <v>5703</v>
      </c>
      <c r="I1280" s="34" t="s">
        <v>5704</v>
      </c>
      <c r="J1280" s="237">
        <v>43916</v>
      </c>
      <c r="K1280" s="2">
        <v>24</v>
      </c>
      <c r="M1280" s="46"/>
    </row>
    <row r="1281" spans="1:13" ht="15" hidden="1" customHeight="1">
      <c r="A1281" s="15"/>
      <c r="B1281" s="236">
        <v>43916.721933136578</v>
      </c>
      <c r="C1281" s="2" t="s">
        <v>2197</v>
      </c>
      <c r="D1281" s="2" t="s">
        <v>45</v>
      </c>
      <c r="F1281" s="2" t="s">
        <v>2198</v>
      </c>
      <c r="G1281" s="2" t="s">
        <v>2210</v>
      </c>
      <c r="I1281" s="34" t="s">
        <v>5421</v>
      </c>
      <c r="J1281" s="237">
        <v>43916</v>
      </c>
      <c r="M1281" s="31" t="s">
        <v>5705</v>
      </c>
    </row>
    <row r="1282" spans="1:13" ht="15" hidden="1" customHeight="1">
      <c r="A1282" s="15"/>
      <c r="B1282" s="236">
        <v>43916.722304328709</v>
      </c>
      <c r="C1282" s="2" t="s">
        <v>9</v>
      </c>
      <c r="D1282" s="2" t="s">
        <v>207</v>
      </c>
      <c r="E1282" s="2" t="s">
        <v>853</v>
      </c>
      <c r="F1282" s="2" t="s">
        <v>2208</v>
      </c>
      <c r="G1282" s="2" t="s">
        <v>2199</v>
      </c>
      <c r="I1282" s="34" t="s">
        <v>5706</v>
      </c>
      <c r="J1282" s="237">
        <v>43916</v>
      </c>
      <c r="K1282" s="2">
        <v>65</v>
      </c>
      <c r="M1282" s="46"/>
    </row>
    <row r="1283" spans="1:13" ht="15" hidden="1" customHeight="1">
      <c r="A1283" s="15"/>
      <c r="B1283" s="236">
        <v>43916.723332384259</v>
      </c>
      <c r="C1283" s="2" t="s">
        <v>9</v>
      </c>
      <c r="D1283" s="2" t="s">
        <v>224</v>
      </c>
      <c r="E1283" s="2" t="s">
        <v>223</v>
      </c>
      <c r="F1283" s="2" t="s">
        <v>2201</v>
      </c>
      <c r="G1283" s="2" t="s">
        <v>2199</v>
      </c>
      <c r="I1283" s="34" t="s">
        <v>5707</v>
      </c>
      <c r="J1283" s="237">
        <v>43916</v>
      </c>
      <c r="K1283" s="2">
        <v>35</v>
      </c>
      <c r="M1283" s="46"/>
    </row>
    <row r="1284" spans="1:13" ht="15" hidden="1" customHeight="1">
      <c r="A1284" s="15"/>
      <c r="B1284" s="236">
        <v>43916.7255902662</v>
      </c>
      <c r="C1284" s="2" t="s">
        <v>9</v>
      </c>
      <c r="D1284" s="2" t="s">
        <v>182</v>
      </c>
      <c r="E1284" s="2" t="s">
        <v>190</v>
      </c>
      <c r="F1284" s="2" t="s">
        <v>2208</v>
      </c>
      <c r="G1284" s="2" t="s">
        <v>2199</v>
      </c>
      <c r="I1284" s="2" t="s">
        <v>5708</v>
      </c>
      <c r="J1284" s="237">
        <v>43916</v>
      </c>
      <c r="M1284" s="46"/>
    </row>
    <row r="1285" spans="1:13" ht="15" hidden="1" customHeight="1">
      <c r="A1285" s="15"/>
      <c r="B1285" s="236">
        <v>43916.734046631944</v>
      </c>
      <c r="C1285" s="2" t="s">
        <v>9</v>
      </c>
      <c r="D1285" s="2" t="s">
        <v>182</v>
      </c>
      <c r="E1285" s="2" t="s">
        <v>190</v>
      </c>
      <c r="F1285" s="2" t="s">
        <v>2208</v>
      </c>
      <c r="I1285" s="34" t="s">
        <v>5699</v>
      </c>
      <c r="J1285" s="237">
        <v>43916</v>
      </c>
      <c r="M1285" s="46"/>
    </row>
    <row r="1286" spans="1:13" ht="15" hidden="1" customHeight="1">
      <c r="A1286" s="15"/>
      <c r="B1286" s="236">
        <v>43916.73524440972</v>
      </c>
      <c r="C1286" s="2" t="s">
        <v>2200</v>
      </c>
      <c r="D1286" s="2" t="s">
        <v>182</v>
      </c>
      <c r="E1286" s="2" t="s">
        <v>986</v>
      </c>
      <c r="F1286" s="2" t="s">
        <v>2201</v>
      </c>
      <c r="G1286" s="2" t="s">
        <v>2199</v>
      </c>
      <c r="I1286" s="34" t="s">
        <v>1289</v>
      </c>
      <c r="J1286" s="237">
        <v>43914</v>
      </c>
      <c r="K1286" s="2">
        <v>75</v>
      </c>
      <c r="L1286" s="2">
        <v>569</v>
      </c>
      <c r="M1286" s="31" t="s">
        <v>5710</v>
      </c>
    </row>
    <row r="1287" spans="1:13" ht="15" hidden="1" customHeight="1">
      <c r="A1287" s="15"/>
      <c r="B1287" s="236">
        <v>43916.736471805554</v>
      </c>
      <c r="C1287" s="2" t="s">
        <v>2200</v>
      </c>
      <c r="D1287" s="2" t="s">
        <v>45</v>
      </c>
      <c r="F1287" s="2" t="s">
        <v>2208</v>
      </c>
      <c r="I1287" s="34" t="s">
        <v>1065</v>
      </c>
      <c r="J1287" s="237">
        <v>43916</v>
      </c>
      <c r="M1287" s="46"/>
    </row>
    <row r="1288" spans="1:13" ht="15" hidden="1" customHeight="1">
      <c r="A1288" s="15"/>
      <c r="B1288" s="236">
        <v>43916.737914282407</v>
      </c>
      <c r="C1288" s="2" t="s">
        <v>2200</v>
      </c>
      <c r="D1288" s="2" t="s">
        <v>109</v>
      </c>
      <c r="E1288" s="2" t="s">
        <v>107</v>
      </c>
      <c r="F1288" s="2" t="s">
        <v>2208</v>
      </c>
      <c r="G1288" s="2" t="s">
        <v>2199</v>
      </c>
      <c r="I1288" s="34" t="s">
        <v>5712</v>
      </c>
      <c r="J1288" s="237">
        <v>43916</v>
      </c>
      <c r="K1288" s="2">
        <v>45</v>
      </c>
      <c r="M1288" s="46"/>
    </row>
    <row r="1289" spans="1:13" ht="15" hidden="1" customHeight="1">
      <c r="A1289" s="15"/>
      <c r="B1289" s="236">
        <v>43916.738600312499</v>
      </c>
      <c r="C1289" s="2" t="s">
        <v>2200</v>
      </c>
      <c r="D1289" s="2" t="s">
        <v>207</v>
      </c>
      <c r="F1289" s="2" t="s">
        <v>2201</v>
      </c>
      <c r="G1289" s="2" t="s">
        <v>2199</v>
      </c>
      <c r="H1289" s="2" t="s">
        <v>5714</v>
      </c>
      <c r="I1289" s="34" t="s">
        <v>5715</v>
      </c>
      <c r="J1289" s="237">
        <v>43916</v>
      </c>
      <c r="K1289" s="2">
        <v>7</v>
      </c>
      <c r="M1289" s="46"/>
    </row>
    <row r="1290" spans="1:13" ht="15" hidden="1" customHeight="1">
      <c r="A1290" s="15"/>
      <c r="B1290" s="236">
        <v>43916.739476053241</v>
      </c>
      <c r="C1290" s="2" t="s">
        <v>2200</v>
      </c>
      <c r="D1290" s="2" t="s">
        <v>207</v>
      </c>
      <c r="E1290" s="2" t="s">
        <v>853</v>
      </c>
      <c r="F1290" s="2" t="s">
        <v>2201</v>
      </c>
      <c r="G1290" s="2" t="s">
        <v>2199</v>
      </c>
      <c r="H1290" s="2" t="s">
        <v>5716</v>
      </c>
      <c r="I1290" s="34" t="s">
        <v>5715</v>
      </c>
      <c r="J1290" s="237">
        <v>43916</v>
      </c>
      <c r="K1290" s="2">
        <v>8</v>
      </c>
      <c r="M1290" s="31" t="s">
        <v>5717</v>
      </c>
    </row>
    <row r="1291" spans="1:13" ht="15" hidden="1" customHeight="1">
      <c r="A1291" s="15"/>
      <c r="B1291" s="236">
        <v>43916.74420454861</v>
      </c>
      <c r="C1291" s="2" t="s">
        <v>2200</v>
      </c>
      <c r="D1291" s="2" t="s">
        <v>207</v>
      </c>
      <c r="E1291" s="2" t="s">
        <v>4383</v>
      </c>
      <c r="F1291" s="2" t="s">
        <v>2198</v>
      </c>
      <c r="G1291" s="2" t="s">
        <v>2199</v>
      </c>
      <c r="H1291" s="2" t="s">
        <v>5718</v>
      </c>
      <c r="I1291" s="2" t="s">
        <v>5719</v>
      </c>
      <c r="J1291" s="237">
        <v>43916</v>
      </c>
      <c r="K1291" s="2">
        <v>7</v>
      </c>
      <c r="M1291" s="31" t="s">
        <v>5720</v>
      </c>
    </row>
    <row r="1292" spans="1:13" ht="15" hidden="1" customHeight="1">
      <c r="A1292" s="15"/>
      <c r="B1292" s="236">
        <v>43916.747056435182</v>
      </c>
      <c r="C1292" s="2" t="s">
        <v>9</v>
      </c>
      <c r="D1292" s="2" t="s">
        <v>182</v>
      </c>
      <c r="E1292" s="2" t="s">
        <v>190</v>
      </c>
      <c r="F1292" s="2" t="s">
        <v>2208</v>
      </c>
      <c r="G1292" s="2" t="s">
        <v>2199</v>
      </c>
      <c r="I1292" s="34" t="s">
        <v>5656</v>
      </c>
      <c r="J1292" s="237">
        <v>43916</v>
      </c>
      <c r="K1292" s="2">
        <v>70</v>
      </c>
      <c r="M1292" s="46"/>
    </row>
    <row r="1293" spans="1:13" ht="15" hidden="1" customHeight="1">
      <c r="A1293" s="15"/>
      <c r="B1293" s="236">
        <v>43916.747145821762</v>
      </c>
      <c r="C1293" s="2" t="s">
        <v>9</v>
      </c>
      <c r="D1293" s="2" t="s">
        <v>182</v>
      </c>
      <c r="E1293" s="2" t="s">
        <v>190</v>
      </c>
      <c r="F1293" s="2" t="s">
        <v>2208</v>
      </c>
      <c r="G1293" s="2" t="s">
        <v>2199</v>
      </c>
      <c r="I1293" s="34" t="s">
        <v>5656</v>
      </c>
      <c r="J1293" s="237">
        <v>43916</v>
      </c>
      <c r="K1293" s="2">
        <v>70</v>
      </c>
      <c r="M1293" s="46"/>
    </row>
    <row r="1294" spans="1:13" ht="15" hidden="1" customHeight="1">
      <c r="A1294" s="15"/>
      <c r="B1294" s="236">
        <v>43916.747300752315</v>
      </c>
      <c r="C1294" s="2" t="s">
        <v>2200</v>
      </c>
      <c r="D1294" s="2" t="s">
        <v>207</v>
      </c>
      <c r="E1294" s="2" t="s">
        <v>853</v>
      </c>
      <c r="F1294" s="2" t="s">
        <v>2208</v>
      </c>
      <c r="G1294" s="2" t="s">
        <v>2199</v>
      </c>
      <c r="H1294" s="2" t="s">
        <v>5721</v>
      </c>
      <c r="I1294" s="34" t="s">
        <v>5722</v>
      </c>
      <c r="J1294" s="237">
        <v>43916</v>
      </c>
      <c r="K1294" s="2">
        <v>7</v>
      </c>
      <c r="M1294" s="31" t="s">
        <v>5723</v>
      </c>
    </row>
    <row r="1295" spans="1:13" ht="15" hidden="1" customHeight="1">
      <c r="A1295" s="15"/>
      <c r="B1295" s="236">
        <v>43916.748972500005</v>
      </c>
      <c r="C1295" s="2" t="s">
        <v>2200</v>
      </c>
      <c r="D1295" s="2" t="s">
        <v>224</v>
      </c>
      <c r="E1295" s="2" t="s">
        <v>1242</v>
      </c>
      <c r="F1295" s="2" t="s">
        <v>2201</v>
      </c>
      <c r="G1295" s="2" t="s">
        <v>2199</v>
      </c>
      <c r="H1295" s="2" t="s">
        <v>5724</v>
      </c>
      <c r="I1295" s="2" t="s">
        <v>5725</v>
      </c>
      <c r="J1295" s="237">
        <v>43916</v>
      </c>
      <c r="M1295" s="46"/>
    </row>
    <row r="1296" spans="1:13" ht="15" hidden="1" customHeight="1">
      <c r="A1296" s="15"/>
      <c r="B1296" s="236">
        <v>43916.74953512731</v>
      </c>
      <c r="C1296" s="2" t="s">
        <v>9</v>
      </c>
      <c r="D1296" s="2" t="s">
        <v>207</v>
      </c>
      <c r="E1296" s="2" t="s">
        <v>853</v>
      </c>
      <c r="F1296" s="2" t="s">
        <v>2208</v>
      </c>
      <c r="G1296" s="2" t="s">
        <v>2199</v>
      </c>
      <c r="H1296" s="2" t="s">
        <v>5726</v>
      </c>
      <c r="I1296" s="34" t="s">
        <v>4877</v>
      </c>
      <c r="J1296" s="237">
        <v>43916</v>
      </c>
      <c r="K1296" s="2">
        <v>65</v>
      </c>
      <c r="M1296" s="31" t="s">
        <v>5727</v>
      </c>
    </row>
    <row r="1297" spans="1:13" ht="15" hidden="1" customHeight="1">
      <c r="A1297" s="15"/>
      <c r="B1297" s="236">
        <v>43916.74988048611</v>
      </c>
      <c r="C1297" s="2" t="s">
        <v>2200</v>
      </c>
      <c r="D1297" s="2" t="s">
        <v>207</v>
      </c>
      <c r="F1297" s="2" t="s">
        <v>2198</v>
      </c>
      <c r="G1297" s="2" t="s">
        <v>2210</v>
      </c>
      <c r="I1297" s="34" t="s">
        <v>5728</v>
      </c>
      <c r="J1297" s="237">
        <v>43916</v>
      </c>
      <c r="M1297" s="46"/>
    </row>
    <row r="1298" spans="1:13" ht="15" hidden="1" customHeight="1">
      <c r="A1298" s="15"/>
      <c r="B1298" s="236">
        <v>43916.750411238427</v>
      </c>
      <c r="C1298" s="2" t="s">
        <v>2200</v>
      </c>
      <c r="D1298" s="2" t="s">
        <v>207</v>
      </c>
      <c r="E1298" s="2" t="s">
        <v>853</v>
      </c>
      <c r="F1298" s="2" t="s">
        <v>2198</v>
      </c>
      <c r="G1298" s="2" t="s">
        <v>2199</v>
      </c>
      <c r="H1298" s="2" t="s">
        <v>5729</v>
      </c>
      <c r="I1298" s="34" t="s">
        <v>5730</v>
      </c>
      <c r="J1298" s="237">
        <v>43916</v>
      </c>
      <c r="K1298" s="2">
        <v>7</v>
      </c>
      <c r="M1298" s="31" t="s">
        <v>5732</v>
      </c>
    </row>
    <row r="1299" spans="1:13" ht="15" hidden="1" customHeight="1">
      <c r="A1299" s="15"/>
      <c r="B1299" s="236">
        <v>43916.751906226855</v>
      </c>
      <c r="C1299" s="2" t="s">
        <v>2200</v>
      </c>
      <c r="D1299" s="2" t="s">
        <v>158</v>
      </c>
      <c r="E1299" s="2" t="s">
        <v>5733</v>
      </c>
      <c r="F1299" s="2" t="s">
        <v>2208</v>
      </c>
      <c r="G1299" s="2" t="s">
        <v>2199</v>
      </c>
      <c r="H1299" s="2" t="s">
        <v>5734</v>
      </c>
      <c r="I1299" s="34" t="s">
        <v>5735</v>
      </c>
      <c r="J1299" s="237">
        <v>43916</v>
      </c>
      <c r="K1299" s="2">
        <v>24</v>
      </c>
      <c r="M1299" s="31" t="s">
        <v>5736</v>
      </c>
    </row>
    <row r="1300" spans="1:13" ht="15" hidden="1" customHeight="1">
      <c r="A1300" s="15"/>
      <c r="B1300" s="236">
        <v>43916.751947881945</v>
      </c>
      <c r="C1300" s="2" t="s">
        <v>2197</v>
      </c>
      <c r="D1300" s="2" t="s">
        <v>45</v>
      </c>
      <c r="F1300" s="2" t="s">
        <v>2198</v>
      </c>
      <c r="G1300" s="2" t="s">
        <v>2210</v>
      </c>
      <c r="H1300" s="2" t="s">
        <v>5737</v>
      </c>
      <c r="I1300" s="34" t="s">
        <v>5738</v>
      </c>
      <c r="J1300" s="237">
        <v>43916</v>
      </c>
      <c r="M1300" s="31" t="s">
        <v>5737</v>
      </c>
    </row>
    <row r="1301" spans="1:13" ht="15" hidden="1" customHeight="1">
      <c r="A1301" s="15"/>
      <c r="B1301" s="236">
        <v>43916.752201446754</v>
      </c>
      <c r="C1301" s="2" t="s">
        <v>9</v>
      </c>
      <c r="D1301" s="2" t="s">
        <v>182</v>
      </c>
      <c r="E1301" s="2" t="s">
        <v>190</v>
      </c>
      <c r="F1301" s="2" t="s">
        <v>2208</v>
      </c>
      <c r="G1301" s="2" t="s">
        <v>2199</v>
      </c>
      <c r="I1301" s="34" t="s">
        <v>4722</v>
      </c>
      <c r="J1301" s="237">
        <v>43916</v>
      </c>
      <c r="K1301" s="2">
        <v>70</v>
      </c>
      <c r="M1301" s="31" t="s">
        <v>5740</v>
      </c>
    </row>
    <row r="1302" spans="1:13" ht="15" hidden="1" customHeight="1">
      <c r="A1302" s="15"/>
      <c r="B1302" s="236">
        <v>43916.754061909727</v>
      </c>
      <c r="C1302" s="2" t="s">
        <v>2200</v>
      </c>
      <c r="D1302" s="2" t="s">
        <v>207</v>
      </c>
      <c r="E1302" s="2" t="s">
        <v>853</v>
      </c>
      <c r="F1302" s="2" t="s">
        <v>2198</v>
      </c>
      <c r="G1302" s="2" t="s">
        <v>2199</v>
      </c>
      <c r="H1302" s="2" t="s">
        <v>5741</v>
      </c>
      <c r="I1302" s="34" t="s">
        <v>5742</v>
      </c>
      <c r="J1302" s="237">
        <v>43916</v>
      </c>
      <c r="K1302" s="2">
        <v>7</v>
      </c>
      <c r="M1302" s="31" t="s">
        <v>5743</v>
      </c>
    </row>
    <row r="1303" spans="1:13" ht="15" hidden="1" customHeight="1">
      <c r="A1303" s="15"/>
      <c r="B1303" s="236">
        <v>43916.754438749995</v>
      </c>
      <c r="C1303" s="2" t="s">
        <v>2200</v>
      </c>
      <c r="D1303" s="2" t="s">
        <v>182</v>
      </c>
      <c r="E1303" s="2" t="s">
        <v>986</v>
      </c>
      <c r="F1303" s="2" t="s">
        <v>2198</v>
      </c>
      <c r="G1303" s="2" t="s">
        <v>2199</v>
      </c>
      <c r="I1303" s="34" t="s">
        <v>5744</v>
      </c>
      <c r="J1303" s="237">
        <v>43916</v>
      </c>
      <c r="M1303" s="46"/>
    </row>
    <row r="1304" spans="1:13" ht="15" hidden="1" customHeight="1">
      <c r="A1304" s="15"/>
      <c r="B1304" s="236">
        <v>43916.755087812504</v>
      </c>
      <c r="C1304" s="2" t="s">
        <v>2200</v>
      </c>
      <c r="D1304" s="2" t="s">
        <v>207</v>
      </c>
      <c r="E1304" s="2" t="s">
        <v>853</v>
      </c>
      <c r="F1304" s="2" t="s">
        <v>2198</v>
      </c>
      <c r="G1304" s="2" t="s">
        <v>2199</v>
      </c>
      <c r="H1304" s="2" t="s">
        <v>5741</v>
      </c>
      <c r="I1304" s="34" t="s">
        <v>5722</v>
      </c>
      <c r="J1304" s="237">
        <v>43916</v>
      </c>
      <c r="K1304" s="2">
        <v>1</v>
      </c>
      <c r="M1304" s="31" t="s">
        <v>5743</v>
      </c>
    </row>
    <row r="1305" spans="1:13" ht="15" hidden="1" customHeight="1">
      <c r="A1305" s="15"/>
      <c r="B1305" s="236">
        <v>43916.756452777779</v>
      </c>
      <c r="C1305" s="2" t="s">
        <v>2200</v>
      </c>
      <c r="D1305" s="2" t="s">
        <v>47</v>
      </c>
      <c r="F1305" s="2" t="s">
        <v>2198</v>
      </c>
      <c r="G1305" s="2" t="s">
        <v>2199</v>
      </c>
      <c r="H1305" s="2" t="s">
        <v>5745</v>
      </c>
      <c r="I1305" s="2" t="s">
        <v>5746</v>
      </c>
      <c r="J1305" s="237">
        <v>43916</v>
      </c>
      <c r="L1305" s="2">
        <v>19</v>
      </c>
      <c r="M1305" s="46"/>
    </row>
    <row r="1306" spans="1:13" ht="15" hidden="1" customHeight="1">
      <c r="A1306" s="15"/>
      <c r="B1306" s="236">
        <v>43916.756810439816</v>
      </c>
      <c r="C1306" s="2" t="s">
        <v>2200</v>
      </c>
      <c r="D1306" s="2" t="s">
        <v>47</v>
      </c>
      <c r="F1306" s="2" t="s">
        <v>2198</v>
      </c>
      <c r="G1306" s="2" t="s">
        <v>2199</v>
      </c>
      <c r="I1306" s="34" t="s">
        <v>2086</v>
      </c>
      <c r="J1306" s="237">
        <v>43916</v>
      </c>
      <c r="M1306" s="46"/>
    </row>
    <row r="1307" spans="1:13" ht="15" hidden="1" customHeight="1">
      <c r="A1307" s="15"/>
      <c r="B1307" s="236">
        <v>43916.760962604167</v>
      </c>
      <c r="C1307" s="2" t="s">
        <v>2200</v>
      </c>
      <c r="D1307" s="2" t="s">
        <v>182</v>
      </c>
      <c r="E1307" s="2" t="s">
        <v>5747</v>
      </c>
      <c r="F1307" s="2" t="s">
        <v>2699</v>
      </c>
      <c r="G1307" s="2" t="s">
        <v>2210</v>
      </c>
      <c r="H1307" s="2" t="s">
        <v>2820</v>
      </c>
      <c r="I1307" s="2" t="s">
        <v>4347</v>
      </c>
      <c r="J1307" s="237">
        <v>43916</v>
      </c>
      <c r="K1307" s="2">
        <v>50</v>
      </c>
      <c r="M1307" s="31" t="s">
        <v>4347</v>
      </c>
    </row>
    <row r="1308" spans="1:13" ht="15" hidden="1" customHeight="1">
      <c r="A1308" s="15"/>
      <c r="B1308" s="236">
        <v>43916.761019432874</v>
      </c>
      <c r="C1308" s="2" t="s">
        <v>2200</v>
      </c>
      <c r="D1308" s="2" t="s">
        <v>207</v>
      </c>
      <c r="F1308" s="2" t="s">
        <v>2198</v>
      </c>
      <c r="G1308" s="2" t="s">
        <v>2210</v>
      </c>
      <c r="I1308" s="34" t="s">
        <v>5728</v>
      </c>
      <c r="J1308" s="237">
        <v>43916</v>
      </c>
      <c r="M1308" s="46"/>
    </row>
    <row r="1309" spans="1:13" ht="15" hidden="1" customHeight="1">
      <c r="A1309" s="15"/>
      <c r="B1309" s="236">
        <v>43916.761601874998</v>
      </c>
      <c r="C1309" s="2" t="s">
        <v>2200</v>
      </c>
      <c r="D1309" s="2" t="s">
        <v>47</v>
      </c>
      <c r="E1309" s="2" t="s">
        <v>216</v>
      </c>
      <c r="F1309" s="2" t="s">
        <v>2198</v>
      </c>
      <c r="G1309" s="2" t="s">
        <v>2210</v>
      </c>
      <c r="I1309" s="2" t="s">
        <v>5752</v>
      </c>
      <c r="J1309" s="237">
        <v>43916</v>
      </c>
      <c r="K1309" s="2">
        <v>9</v>
      </c>
      <c r="M1309" s="46"/>
    </row>
    <row r="1310" spans="1:13" ht="15" hidden="1" customHeight="1">
      <c r="A1310" s="15"/>
      <c r="B1310" s="236">
        <v>43916.766128252319</v>
      </c>
      <c r="C1310" s="2" t="s">
        <v>9</v>
      </c>
      <c r="D1310" s="2" t="s">
        <v>109</v>
      </c>
      <c r="E1310" s="2" t="s">
        <v>1096</v>
      </c>
      <c r="F1310" s="2" t="s">
        <v>2208</v>
      </c>
      <c r="G1310" s="2" t="s">
        <v>2199</v>
      </c>
      <c r="H1310" s="2" t="s">
        <v>5753</v>
      </c>
      <c r="I1310" s="34" t="s">
        <v>5754</v>
      </c>
      <c r="J1310" s="237">
        <v>43916</v>
      </c>
      <c r="K1310" s="2">
        <v>73</v>
      </c>
      <c r="M1310" s="46"/>
    </row>
    <row r="1311" spans="1:13" ht="15" hidden="1" customHeight="1">
      <c r="A1311" s="15"/>
      <c r="B1311" s="236">
        <v>43916.76652582176</v>
      </c>
      <c r="C1311" s="2" t="s">
        <v>9</v>
      </c>
      <c r="D1311" s="2" t="s">
        <v>207</v>
      </c>
      <c r="E1311" s="2" t="s">
        <v>853</v>
      </c>
      <c r="F1311" s="2" t="s">
        <v>2208</v>
      </c>
      <c r="G1311" s="2" t="s">
        <v>2199</v>
      </c>
      <c r="H1311" s="2" t="s">
        <v>5755</v>
      </c>
      <c r="I1311" s="34" t="s">
        <v>5756</v>
      </c>
      <c r="J1311" s="237">
        <v>43916</v>
      </c>
      <c r="K1311" s="2">
        <v>65</v>
      </c>
      <c r="M1311" s="46"/>
    </row>
    <row r="1312" spans="1:13" ht="15" hidden="1" customHeight="1">
      <c r="A1312" s="15"/>
      <c r="B1312" s="236">
        <v>43916.767300902779</v>
      </c>
      <c r="C1312" s="2" t="s">
        <v>9</v>
      </c>
      <c r="D1312" s="2" t="s">
        <v>182</v>
      </c>
      <c r="E1312" s="2" t="s">
        <v>5758</v>
      </c>
      <c r="F1312" s="2" t="s">
        <v>2208</v>
      </c>
      <c r="G1312" s="2" t="s">
        <v>2199</v>
      </c>
      <c r="I1312" s="34" t="s">
        <v>5759</v>
      </c>
      <c r="J1312" s="237">
        <v>43915</v>
      </c>
      <c r="K1312" s="2">
        <v>70</v>
      </c>
      <c r="L1312" s="2">
        <v>669</v>
      </c>
      <c r="M1312" s="31" t="s">
        <v>5760</v>
      </c>
    </row>
    <row r="1313" spans="1:13" ht="15" hidden="1" customHeight="1">
      <c r="A1313" s="15"/>
      <c r="B1313" s="236">
        <v>43916.775223113422</v>
      </c>
      <c r="C1313" s="2" t="s">
        <v>2200</v>
      </c>
      <c r="D1313" s="2" t="s">
        <v>47</v>
      </c>
      <c r="F1313" s="2" t="s">
        <v>2198</v>
      </c>
      <c r="G1313" s="2" t="s">
        <v>2199</v>
      </c>
      <c r="I1313" s="2" t="s">
        <v>5761</v>
      </c>
      <c r="J1313" s="237">
        <v>43916</v>
      </c>
      <c r="M1313" s="46"/>
    </row>
    <row r="1314" spans="1:13" ht="15" hidden="1" customHeight="1">
      <c r="A1314" s="15"/>
      <c r="B1314" s="236">
        <v>43916.775288240737</v>
      </c>
      <c r="C1314" s="2" t="s">
        <v>2200</v>
      </c>
      <c r="D1314" s="2" t="s">
        <v>182</v>
      </c>
      <c r="E1314" s="2" t="s">
        <v>5762</v>
      </c>
      <c r="F1314" s="2" t="s">
        <v>2198</v>
      </c>
      <c r="G1314" s="2" t="s">
        <v>2210</v>
      </c>
      <c r="I1314" s="34" t="s">
        <v>5764</v>
      </c>
      <c r="J1314" s="237">
        <v>43916</v>
      </c>
      <c r="M1314" s="46"/>
    </row>
    <row r="1315" spans="1:13" ht="15" hidden="1" customHeight="1">
      <c r="A1315" s="15"/>
      <c r="B1315" s="236">
        <v>43916.779027662036</v>
      </c>
      <c r="C1315" s="2" t="s">
        <v>9</v>
      </c>
      <c r="D1315" s="2" t="s">
        <v>224</v>
      </c>
      <c r="E1315" s="2" t="s">
        <v>223</v>
      </c>
      <c r="F1315" s="2" t="s">
        <v>2489</v>
      </c>
      <c r="G1315" s="2" t="s">
        <v>2199</v>
      </c>
      <c r="I1315" s="34" t="s">
        <v>4359</v>
      </c>
      <c r="J1315" s="237">
        <v>43916</v>
      </c>
      <c r="K1315" s="2">
        <v>35</v>
      </c>
      <c r="M1315" s="31" t="s">
        <v>5766</v>
      </c>
    </row>
    <row r="1316" spans="1:13" ht="15" hidden="1" customHeight="1">
      <c r="A1316" s="15"/>
      <c r="B1316" s="236">
        <v>43916.779722499996</v>
      </c>
      <c r="C1316" s="2" t="s">
        <v>2197</v>
      </c>
      <c r="D1316" s="2" t="s">
        <v>47</v>
      </c>
      <c r="E1316" s="2" t="s">
        <v>216</v>
      </c>
      <c r="F1316" s="2" t="s">
        <v>2208</v>
      </c>
      <c r="G1316" s="2" t="s">
        <v>2199</v>
      </c>
      <c r="H1316" s="2" t="s">
        <v>5767</v>
      </c>
      <c r="I1316" s="34" t="s">
        <v>5768</v>
      </c>
      <c r="J1316" s="237">
        <v>43916</v>
      </c>
      <c r="K1316" s="2">
        <v>3</v>
      </c>
      <c r="L1316" s="2">
        <v>43</v>
      </c>
      <c r="M1316" s="31" t="s">
        <v>5769</v>
      </c>
    </row>
    <row r="1317" spans="1:13" ht="15" hidden="1" customHeight="1">
      <c r="A1317" s="15"/>
      <c r="B1317" s="236">
        <v>43916.780754490741</v>
      </c>
      <c r="C1317" s="2" t="s">
        <v>2200</v>
      </c>
      <c r="D1317" s="2" t="s">
        <v>109</v>
      </c>
      <c r="E1317" s="2" t="s">
        <v>1619</v>
      </c>
      <c r="F1317" s="2" t="s">
        <v>2208</v>
      </c>
      <c r="G1317" s="2" t="s">
        <v>2199</v>
      </c>
      <c r="H1317" s="2" t="s">
        <v>5771</v>
      </c>
      <c r="I1317" s="2" t="s">
        <v>5772</v>
      </c>
      <c r="J1317" s="237">
        <v>43916</v>
      </c>
      <c r="L1317" s="2">
        <v>717</v>
      </c>
      <c r="M1317" s="31" t="s">
        <v>5773</v>
      </c>
    </row>
    <row r="1318" spans="1:13" ht="15" hidden="1" customHeight="1">
      <c r="A1318" s="15"/>
      <c r="B1318" s="236">
        <v>43916.782072939815</v>
      </c>
      <c r="C1318" s="2" t="s">
        <v>9</v>
      </c>
      <c r="D1318" s="2" t="s">
        <v>224</v>
      </c>
      <c r="E1318" s="2" t="s">
        <v>223</v>
      </c>
      <c r="F1318" s="2" t="s">
        <v>2208</v>
      </c>
      <c r="G1318" s="2" t="s">
        <v>2199</v>
      </c>
      <c r="I1318" s="34" t="s">
        <v>5774</v>
      </c>
      <c r="J1318" s="237">
        <v>43916</v>
      </c>
      <c r="K1318" s="2">
        <v>35</v>
      </c>
      <c r="M1318" s="46"/>
    </row>
    <row r="1319" spans="1:13" ht="15" hidden="1" customHeight="1">
      <c r="A1319" s="15"/>
      <c r="B1319" s="236">
        <v>43916.783143356486</v>
      </c>
      <c r="C1319" s="2" t="s">
        <v>2197</v>
      </c>
      <c r="D1319" s="2" t="s">
        <v>47</v>
      </c>
      <c r="F1319" s="2" t="s">
        <v>2198</v>
      </c>
      <c r="G1319" s="2" t="s">
        <v>2210</v>
      </c>
      <c r="H1319" s="2" t="s">
        <v>5776</v>
      </c>
      <c r="I1319" s="34" t="s">
        <v>5777</v>
      </c>
      <c r="J1319" s="237">
        <v>43916</v>
      </c>
      <c r="M1319" s="31" t="s">
        <v>5778</v>
      </c>
    </row>
    <row r="1320" spans="1:13" ht="15" hidden="1" customHeight="1">
      <c r="A1320" s="15"/>
      <c r="B1320" s="236">
        <v>43916.783184571759</v>
      </c>
      <c r="C1320" s="2" t="s">
        <v>9</v>
      </c>
      <c r="D1320" s="2" t="s">
        <v>182</v>
      </c>
      <c r="E1320" s="2" t="s">
        <v>190</v>
      </c>
      <c r="F1320" s="2" t="s">
        <v>2208</v>
      </c>
      <c r="G1320" s="2" t="s">
        <v>2199</v>
      </c>
      <c r="H1320" s="2" t="s">
        <v>5780</v>
      </c>
      <c r="I1320" s="34" t="s">
        <v>5362</v>
      </c>
      <c r="J1320" s="237">
        <v>43916</v>
      </c>
      <c r="K1320" s="2">
        <v>70</v>
      </c>
      <c r="M1320" s="46"/>
    </row>
    <row r="1321" spans="1:13" ht="15" hidden="1" customHeight="1">
      <c r="A1321" s="15"/>
      <c r="B1321" s="236">
        <v>43916.784109085653</v>
      </c>
      <c r="C1321" s="2" t="s">
        <v>9</v>
      </c>
      <c r="D1321" s="2" t="s">
        <v>224</v>
      </c>
      <c r="E1321" s="2" t="s">
        <v>223</v>
      </c>
      <c r="F1321" s="2" t="s">
        <v>2208</v>
      </c>
      <c r="G1321" s="2" t="s">
        <v>2199</v>
      </c>
      <c r="I1321" s="34" t="s">
        <v>5781</v>
      </c>
      <c r="J1321" s="237">
        <v>43916</v>
      </c>
      <c r="M1321" s="46"/>
    </row>
    <row r="1322" spans="1:13" ht="15" hidden="1" customHeight="1">
      <c r="A1322" s="15"/>
      <c r="B1322" s="236">
        <v>43916.785380810186</v>
      </c>
      <c r="C1322" s="2" t="s">
        <v>2197</v>
      </c>
      <c r="D1322" s="2" t="s">
        <v>207</v>
      </c>
      <c r="E1322" s="2" t="s">
        <v>5782</v>
      </c>
      <c r="F1322" s="2" t="s">
        <v>2208</v>
      </c>
      <c r="G1322" s="2" t="s">
        <v>2199</v>
      </c>
      <c r="H1322" s="2" t="s">
        <v>5783</v>
      </c>
      <c r="I1322" s="2" t="s">
        <v>5784</v>
      </c>
      <c r="J1322" s="237">
        <v>43916</v>
      </c>
      <c r="L1322" s="2">
        <v>3</v>
      </c>
      <c r="M1322" s="46"/>
    </row>
    <row r="1323" spans="1:13" ht="15" hidden="1" customHeight="1">
      <c r="A1323" s="15"/>
      <c r="B1323" s="236">
        <v>43916.789313078705</v>
      </c>
      <c r="C1323" s="2" t="s">
        <v>2200</v>
      </c>
      <c r="D1323" s="2" t="s">
        <v>45</v>
      </c>
      <c r="E1323" s="2" t="s">
        <v>43</v>
      </c>
      <c r="F1323" s="2" t="s">
        <v>2198</v>
      </c>
      <c r="G1323" s="2" t="s">
        <v>2199</v>
      </c>
      <c r="I1323" s="34" t="s">
        <v>5785</v>
      </c>
      <c r="J1323" s="237">
        <v>43916</v>
      </c>
      <c r="M1323" s="46"/>
    </row>
    <row r="1324" spans="1:13" ht="15" hidden="1" customHeight="1">
      <c r="A1324" s="15"/>
      <c r="B1324" s="236">
        <v>43916.789500740742</v>
      </c>
      <c r="C1324" s="2" t="s">
        <v>9</v>
      </c>
      <c r="D1324" s="2" t="s">
        <v>207</v>
      </c>
      <c r="E1324" s="2" t="s">
        <v>2773</v>
      </c>
      <c r="F1324" s="2" t="s">
        <v>2208</v>
      </c>
      <c r="G1324" s="2" t="s">
        <v>2199</v>
      </c>
      <c r="I1324" s="34" t="s">
        <v>5787</v>
      </c>
      <c r="J1324" s="237">
        <v>43916</v>
      </c>
      <c r="K1324" s="2">
        <v>65</v>
      </c>
      <c r="M1324" s="46"/>
    </row>
    <row r="1325" spans="1:13" ht="15" hidden="1" customHeight="1">
      <c r="A1325" s="15"/>
      <c r="B1325" s="236">
        <v>43916.790727233798</v>
      </c>
      <c r="C1325" s="2" t="s">
        <v>9</v>
      </c>
      <c r="D1325" s="2" t="s">
        <v>207</v>
      </c>
      <c r="E1325" s="2" t="s">
        <v>853</v>
      </c>
      <c r="F1325" s="2" t="s">
        <v>2208</v>
      </c>
      <c r="G1325" s="2" t="s">
        <v>2199</v>
      </c>
      <c r="H1325" s="2" t="s">
        <v>5788</v>
      </c>
      <c r="I1325" s="34" t="s">
        <v>5789</v>
      </c>
      <c r="J1325" s="237">
        <v>43916</v>
      </c>
      <c r="K1325" s="2">
        <v>65</v>
      </c>
      <c r="L1325" s="2">
        <v>531</v>
      </c>
      <c r="M1325" s="31" t="s">
        <v>5791</v>
      </c>
    </row>
    <row r="1326" spans="1:13" ht="15" hidden="1" customHeight="1">
      <c r="A1326" s="15"/>
      <c r="B1326" s="236">
        <v>43916.791257083329</v>
      </c>
      <c r="C1326" s="2" t="s">
        <v>9</v>
      </c>
      <c r="D1326" s="2" t="s">
        <v>182</v>
      </c>
      <c r="F1326" s="2" t="s">
        <v>2198</v>
      </c>
      <c r="I1326" s="34" t="s">
        <v>5792</v>
      </c>
      <c r="J1326" s="237">
        <v>43916</v>
      </c>
      <c r="L1326" s="2">
        <v>3</v>
      </c>
      <c r="M1326" s="31" t="s">
        <v>5793</v>
      </c>
    </row>
    <row r="1327" spans="1:13" ht="15" hidden="1" customHeight="1">
      <c r="A1327" s="15"/>
      <c r="B1327" s="236">
        <v>43916.797789317134</v>
      </c>
      <c r="C1327" s="2" t="s">
        <v>2200</v>
      </c>
      <c r="D1327" s="2" t="s">
        <v>95</v>
      </c>
      <c r="E1327" s="2" t="s">
        <v>5794</v>
      </c>
      <c r="F1327" s="2" t="s">
        <v>2208</v>
      </c>
      <c r="G1327" s="2" t="s">
        <v>2199</v>
      </c>
      <c r="I1327" s="2" t="s">
        <v>5794</v>
      </c>
      <c r="J1327" s="237">
        <v>43952</v>
      </c>
      <c r="K1327" s="2">
        <v>9327582928</v>
      </c>
      <c r="M1327" s="31">
        <v>2</v>
      </c>
    </row>
    <row r="1328" spans="1:13" ht="15" hidden="1" customHeight="1">
      <c r="A1328" s="15"/>
      <c r="B1328" s="236">
        <v>43916.797975671296</v>
      </c>
      <c r="C1328" s="2" t="s">
        <v>2197</v>
      </c>
      <c r="D1328" s="2" t="s">
        <v>47</v>
      </c>
      <c r="E1328" s="2" t="s">
        <v>272</v>
      </c>
      <c r="F1328" s="2" t="s">
        <v>2198</v>
      </c>
      <c r="G1328" s="2" t="s">
        <v>2199</v>
      </c>
      <c r="H1328" s="2" t="s">
        <v>5795</v>
      </c>
      <c r="I1328" s="34" t="s">
        <v>5796</v>
      </c>
      <c r="J1328" s="237">
        <v>43916</v>
      </c>
      <c r="L1328" s="2">
        <v>43</v>
      </c>
      <c r="M1328" s="31" t="s">
        <v>5797</v>
      </c>
    </row>
    <row r="1329" spans="1:13" ht="15" hidden="1" customHeight="1">
      <c r="A1329" s="15"/>
      <c r="B1329" s="236">
        <v>43916.799109155094</v>
      </c>
      <c r="C1329" s="2" t="s">
        <v>2197</v>
      </c>
      <c r="D1329" s="2" t="s">
        <v>47</v>
      </c>
      <c r="E1329" s="2" t="s">
        <v>272</v>
      </c>
      <c r="F1329" s="2" t="s">
        <v>2208</v>
      </c>
      <c r="G1329" s="2" t="s">
        <v>2199</v>
      </c>
      <c r="H1329" s="2" t="s">
        <v>5795</v>
      </c>
      <c r="I1329" s="34" t="s">
        <v>5796</v>
      </c>
      <c r="J1329" s="237">
        <v>43916</v>
      </c>
      <c r="L1329" s="2">
        <v>54</v>
      </c>
      <c r="M1329" s="31" t="s">
        <v>5797</v>
      </c>
    </row>
    <row r="1330" spans="1:13" ht="15" hidden="1" customHeight="1">
      <c r="A1330" s="15"/>
      <c r="B1330" s="236">
        <v>43916.799648726854</v>
      </c>
      <c r="C1330" s="2" t="s">
        <v>2197</v>
      </c>
      <c r="D1330" s="2" t="s">
        <v>47</v>
      </c>
      <c r="E1330" s="2" t="s">
        <v>272</v>
      </c>
      <c r="F1330" s="2" t="s">
        <v>2201</v>
      </c>
      <c r="G1330" s="2" t="s">
        <v>2199</v>
      </c>
      <c r="H1330" s="2" t="s">
        <v>5795</v>
      </c>
      <c r="I1330" s="34" t="s">
        <v>5796</v>
      </c>
      <c r="J1330" s="237">
        <v>43916</v>
      </c>
      <c r="L1330" s="2">
        <v>55</v>
      </c>
      <c r="M1330" s="31" t="s">
        <v>5797</v>
      </c>
    </row>
    <row r="1331" spans="1:13" ht="15" hidden="1" customHeight="1">
      <c r="A1331" s="15"/>
      <c r="B1331" s="236">
        <v>43916.800632766201</v>
      </c>
      <c r="C1331" s="2" t="s">
        <v>9</v>
      </c>
      <c r="D1331" s="2" t="s">
        <v>207</v>
      </c>
      <c r="F1331" s="2" t="s">
        <v>2198</v>
      </c>
      <c r="G1331" s="2" t="s">
        <v>2199</v>
      </c>
      <c r="I1331" s="34" t="s">
        <v>5798</v>
      </c>
      <c r="J1331" s="237">
        <v>43916</v>
      </c>
      <c r="M1331" s="31" t="s">
        <v>5799</v>
      </c>
    </row>
    <row r="1332" spans="1:13" ht="15" hidden="1" customHeight="1">
      <c r="A1332" s="15"/>
      <c r="B1332" s="236">
        <v>43916.801210381949</v>
      </c>
      <c r="C1332" s="2" t="s">
        <v>9</v>
      </c>
      <c r="D1332" s="2" t="s">
        <v>224</v>
      </c>
      <c r="E1332" s="2" t="s">
        <v>223</v>
      </c>
      <c r="F1332" s="2" t="s">
        <v>2208</v>
      </c>
      <c r="G1332" s="2" t="s">
        <v>2199</v>
      </c>
      <c r="I1332" s="2" t="s">
        <v>5800</v>
      </c>
      <c r="J1332" s="237">
        <v>43916</v>
      </c>
      <c r="K1332" s="2">
        <v>35</v>
      </c>
      <c r="M1332" s="46"/>
    </row>
    <row r="1333" spans="1:13" ht="15" hidden="1" customHeight="1">
      <c r="A1333" s="15"/>
      <c r="B1333" s="231">
        <v>43916.801234143517</v>
      </c>
      <c r="C1333" s="123" t="s">
        <v>2197</v>
      </c>
      <c r="D1333" s="123" t="s">
        <v>47</v>
      </c>
      <c r="E1333" s="125"/>
      <c r="F1333" s="123" t="s">
        <v>2198</v>
      </c>
      <c r="G1333" s="123" t="s">
        <v>2199</v>
      </c>
      <c r="H1333" s="123" t="s">
        <v>5801</v>
      </c>
      <c r="I1333" s="123" t="s">
        <v>5802</v>
      </c>
      <c r="J1333" s="233">
        <v>43915</v>
      </c>
      <c r="M1333" s="46"/>
    </row>
    <row r="1334" spans="1:13" ht="15" hidden="1" customHeight="1">
      <c r="A1334" s="15"/>
      <c r="B1334" s="236">
        <v>43916.802094166662</v>
      </c>
      <c r="C1334" s="2" t="s">
        <v>2200</v>
      </c>
      <c r="D1334" s="2" t="s">
        <v>268</v>
      </c>
      <c r="E1334" s="2" t="s">
        <v>5803</v>
      </c>
      <c r="F1334" s="2" t="s">
        <v>2208</v>
      </c>
      <c r="G1334" s="2" t="s">
        <v>2199</v>
      </c>
      <c r="H1334" s="2" t="s">
        <v>5804</v>
      </c>
      <c r="I1334" s="34" t="s">
        <v>5805</v>
      </c>
      <c r="J1334" s="237">
        <v>43916</v>
      </c>
      <c r="M1334" s="31" t="s">
        <v>5806</v>
      </c>
    </row>
    <row r="1335" spans="1:13" ht="15" hidden="1" customHeight="1">
      <c r="A1335" s="15"/>
      <c r="B1335" s="236">
        <v>43916.802462164356</v>
      </c>
      <c r="C1335" s="2" t="s">
        <v>2200</v>
      </c>
      <c r="D1335" s="2" t="s">
        <v>109</v>
      </c>
      <c r="E1335" s="2" t="s">
        <v>5807</v>
      </c>
      <c r="F1335" s="2" t="s">
        <v>2198</v>
      </c>
      <c r="G1335" s="2" t="s">
        <v>2199</v>
      </c>
      <c r="H1335" s="2" t="s">
        <v>5808</v>
      </c>
      <c r="I1335" s="34" t="s">
        <v>5809</v>
      </c>
      <c r="J1335" s="237">
        <v>43916</v>
      </c>
      <c r="M1335" s="31" t="s">
        <v>5810</v>
      </c>
    </row>
    <row r="1336" spans="1:13" ht="15" hidden="1" customHeight="1">
      <c r="A1336" s="15"/>
      <c r="B1336" s="231">
        <v>43916.802935810185</v>
      </c>
      <c r="C1336" s="123" t="s">
        <v>9</v>
      </c>
      <c r="D1336" s="123" t="s">
        <v>224</v>
      </c>
      <c r="E1336" s="123" t="s">
        <v>223</v>
      </c>
      <c r="F1336" s="123" t="s">
        <v>2198</v>
      </c>
      <c r="G1336" s="123" t="s">
        <v>2199</v>
      </c>
      <c r="H1336" s="125"/>
      <c r="I1336" s="123" t="s">
        <v>5374</v>
      </c>
      <c r="J1336" s="233">
        <v>43916</v>
      </c>
      <c r="K1336" s="125"/>
      <c r="M1336" s="46"/>
    </row>
    <row r="1337" spans="1:13" ht="15" hidden="1" customHeight="1">
      <c r="A1337" s="15"/>
      <c r="B1337" s="236">
        <v>43916.804177800921</v>
      </c>
      <c r="C1337" s="2" t="s">
        <v>2200</v>
      </c>
      <c r="D1337" s="2" t="s">
        <v>182</v>
      </c>
      <c r="F1337" s="2" t="s">
        <v>2208</v>
      </c>
      <c r="G1337" s="2" t="s">
        <v>2199</v>
      </c>
      <c r="I1337" s="34" t="s">
        <v>5811</v>
      </c>
      <c r="J1337" s="237">
        <v>43916</v>
      </c>
      <c r="K1337" s="2">
        <v>37</v>
      </c>
      <c r="M1337" s="46"/>
    </row>
    <row r="1338" spans="1:13" ht="15" hidden="1" customHeight="1">
      <c r="A1338" s="15"/>
      <c r="B1338" s="236">
        <v>43916.805067685185</v>
      </c>
      <c r="C1338" s="2" t="s">
        <v>2197</v>
      </c>
      <c r="D1338" s="2" t="s">
        <v>45</v>
      </c>
      <c r="E1338" s="2" t="s">
        <v>333</v>
      </c>
      <c r="F1338" s="2" t="s">
        <v>2208</v>
      </c>
      <c r="G1338" s="2" t="s">
        <v>2199</v>
      </c>
      <c r="I1338" s="34" t="s">
        <v>5812</v>
      </c>
      <c r="J1338" s="237">
        <v>43916</v>
      </c>
      <c r="K1338" s="2">
        <v>45</v>
      </c>
      <c r="L1338" s="2">
        <v>78</v>
      </c>
      <c r="M1338" s="46"/>
    </row>
    <row r="1339" spans="1:13" ht="15" hidden="1" customHeight="1">
      <c r="A1339" s="15"/>
      <c r="B1339" s="236">
        <v>43916.805417974538</v>
      </c>
      <c r="C1339" s="2" t="s">
        <v>9</v>
      </c>
      <c r="D1339" s="2" t="s">
        <v>182</v>
      </c>
      <c r="E1339" s="2" t="s">
        <v>190</v>
      </c>
      <c r="F1339" s="2" t="s">
        <v>2208</v>
      </c>
      <c r="G1339" s="2" t="s">
        <v>2210</v>
      </c>
      <c r="I1339" s="34" t="s">
        <v>5813</v>
      </c>
      <c r="J1339" s="237">
        <v>43916</v>
      </c>
      <c r="K1339" s="2">
        <v>70</v>
      </c>
      <c r="M1339" s="46"/>
    </row>
    <row r="1340" spans="1:13" ht="15" hidden="1" customHeight="1">
      <c r="A1340" s="15"/>
      <c r="B1340" s="236">
        <v>43916.806011493056</v>
      </c>
      <c r="C1340" s="2" t="s">
        <v>9</v>
      </c>
      <c r="D1340" s="2" t="s">
        <v>182</v>
      </c>
      <c r="F1340" s="2" t="s">
        <v>2198</v>
      </c>
      <c r="G1340" s="2" t="s">
        <v>2199</v>
      </c>
      <c r="I1340" s="34" t="s">
        <v>5811</v>
      </c>
      <c r="J1340" s="237">
        <v>43916</v>
      </c>
      <c r="K1340" s="2">
        <v>70</v>
      </c>
      <c r="M1340" s="46"/>
    </row>
    <row r="1341" spans="1:13" ht="15" hidden="1" customHeight="1">
      <c r="A1341" s="15"/>
      <c r="B1341" s="236">
        <v>43916.808332361106</v>
      </c>
      <c r="C1341" s="2" t="s">
        <v>9</v>
      </c>
      <c r="D1341" s="2" t="s">
        <v>224</v>
      </c>
      <c r="E1341" s="2" t="s">
        <v>223</v>
      </c>
      <c r="F1341" s="2" t="s">
        <v>2208</v>
      </c>
      <c r="G1341" s="2" t="s">
        <v>2199</v>
      </c>
      <c r="I1341" s="34" t="s">
        <v>2147</v>
      </c>
      <c r="J1341" s="237">
        <v>43916</v>
      </c>
      <c r="K1341" s="2">
        <v>35</v>
      </c>
      <c r="M1341" s="46"/>
    </row>
    <row r="1342" spans="1:13" ht="15" hidden="1" customHeight="1">
      <c r="A1342" s="15"/>
      <c r="B1342" s="231">
        <v>43916.809060717591</v>
      </c>
      <c r="C1342" s="123" t="s">
        <v>2200</v>
      </c>
      <c r="D1342" s="123" t="s">
        <v>158</v>
      </c>
      <c r="E1342" s="123" t="s">
        <v>827</v>
      </c>
      <c r="F1342" s="123" t="s">
        <v>2208</v>
      </c>
      <c r="G1342" s="123" t="s">
        <v>2199</v>
      </c>
      <c r="H1342" s="123" t="s">
        <v>5814</v>
      </c>
      <c r="I1342" s="232" t="s">
        <v>5815</v>
      </c>
      <c r="J1342" s="233">
        <v>43916</v>
      </c>
      <c r="K1342" s="123">
        <v>24</v>
      </c>
      <c r="M1342" s="31" t="s">
        <v>5816</v>
      </c>
    </row>
    <row r="1343" spans="1:13" ht="15" hidden="1" customHeight="1">
      <c r="A1343" s="15"/>
      <c r="B1343" s="236">
        <v>43916.809435474541</v>
      </c>
      <c r="C1343" s="2" t="s">
        <v>2200</v>
      </c>
      <c r="D1343" s="2" t="s">
        <v>45</v>
      </c>
      <c r="E1343" s="2" t="s">
        <v>333</v>
      </c>
      <c r="F1343" s="2" t="s">
        <v>2198</v>
      </c>
      <c r="G1343" s="2" t="s">
        <v>2199</v>
      </c>
      <c r="I1343" s="34" t="s">
        <v>5817</v>
      </c>
      <c r="J1343" s="237">
        <v>43916</v>
      </c>
      <c r="K1343" s="2">
        <v>42</v>
      </c>
      <c r="M1343" s="46"/>
    </row>
    <row r="1344" spans="1:13" ht="15" hidden="1" customHeight="1">
      <c r="A1344" s="15"/>
      <c r="B1344" s="236">
        <v>43916.809749351851</v>
      </c>
      <c r="C1344" s="2" t="s">
        <v>2197</v>
      </c>
      <c r="D1344" s="2" t="s">
        <v>45</v>
      </c>
      <c r="E1344" s="2" t="s">
        <v>5818</v>
      </c>
      <c r="F1344" s="2" t="s">
        <v>2198</v>
      </c>
      <c r="G1344" s="2" t="s">
        <v>2199</v>
      </c>
      <c r="I1344" s="34" t="s">
        <v>5099</v>
      </c>
      <c r="J1344" s="237">
        <v>43916</v>
      </c>
      <c r="M1344" s="46"/>
    </row>
    <row r="1345" spans="1:13" ht="15" hidden="1" customHeight="1">
      <c r="A1345" s="15"/>
      <c r="B1345" s="231">
        <v>43916.809778854164</v>
      </c>
      <c r="C1345" s="123" t="s">
        <v>2200</v>
      </c>
      <c r="D1345" s="123" t="s">
        <v>158</v>
      </c>
      <c r="E1345" s="123" t="s">
        <v>827</v>
      </c>
      <c r="F1345" s="123" t="s">
        <v>2201</v>
      </c>
      <c r="G1345" s="123" t="s">
        <v>2199</v>
      </c>
      <c r="H1345" s="123" t="s">
        <v>5804</v>
      </c>
      <c r="I1345" s="232" t="s">
        <v>5815</v>
      </c>
      <c r="J1345" s="233">
        <v>43916</v>
      </c>
      <c r="K1345" s="123">
        <v>65</v>
      </c>
      <c r="M1345" s="31" t="s">
        <v>5819</v>
      </c>
    </row>
    <row r="1346" spans="1:13" ht="15" hidden="1" customHeight="1">
      <c r="A1346" s="15"/>
      <c r="B1346" s="236">
        <v>43916.810002418977</v>
      </c>
      <c r="C1346" s="2" t="s">
        <v>2197</v>
      </c>
      <c r="D1346" s="2" t="s">
        <v>45</v>
      </c>
      <c r="E1346" s="2" t="s">
        <v>333</v>
      </c>
      <c r="F1346" s="2" t="s">
        <v>2198</v>
      </c>
      <c r="G1346" s="2" t="s">
        <v>2199</v>
      </c>
      <c r="I1346" s="34" t="s">
        <v>5820</v>
      </c>
      <c r="J1346" s="237">
        <v>43916</v>
      </c>
      <c r="M1346" s="46"/>
    </row>
    <row r="1347" spans="1:13" ht="15" hidden="1" customHeight="1">
      <c r="A1347" s="15"/>
      <c r="B1347" s="236">
        <v>43916.81072256944</v>
      </c>
      <c r="C1347" s="2" t="s">
        <v>2197</v>
      </c>
      <c r="D1347" s="2" t="s">
        <v>45</v>
      </c>
      <c r="E1347" s="2" t="s">
        <v>5821</v>
      </c>
      <c r="F1347" s="2" t="s">
        <v>2208</v>
      </c>
      <c r="G1347" s="2" t="s">
        <v>2199</v>
      </c>
      <c r="I1347" s="34" t="s">
        <v>3330</v>
      </c>
      <c r="J1347" s="237">
        <v>43915</v>
      </c>
      <c r="L1347" s="2">
        <v>44</v>
      </c>
      <c r="M1347" s="46"/>
    </row>
    <row r="1348" spans="1:13" ht="15" hidden="1" customHeight="1">
      <c r="A1348" s="15"/>
      <c r="B1348" s="236">
        <v>43916.811022824069</v>
      </c>
      <c r="C1348" s="2" t="s">
        <v>2200</v>
      </c>
      <c r="D1348" s="2" t="s">
        <v>268</v>
      </c>
      <c r="E1348" s="2" t="s">
        <v>658</v>
      </c>
      <c r="F1348" s="2" t="s">
        <v>2208</v>
      </c>
      <c r="G1348" s="2" t="s">
        <v>2199</v>
      </c>
      <c r="I1348" s="34" t="s">
        <v>5822</v>
      </c>
      <c r="J1348" s="237">
        <v>43916</v>
      </c>
      <c r="K1348" s="2">
        <v>20</v>
      </c>
      <c r="M1348" s="46"/>
    </row>
    <row r="1349" spans="1:13" ht="15" hidden="1" customHeight="1">
      <c r="A1349" s="15"/>
      <c r="B1349" s="236">
        <v>43916.811235775458</v>
      </c>
      <c r="C1349" s="2" t="s">
        <v>2197</v>
      </c>
      <c r="D1349" s="2" t="s">
        <v>45</v>
      </c>
      <c r="E1349" s="2" t="s">
        <v>119</v>
      </c>
      <c r="F1349" s="2" t="s">
        <v>2201</v>
      </c>
      <c r="G1349" s="2" t="s">
        <v>2199</v>
      </c>
      <c r="I1349" s="34" t="s">
        <v>3330</v>
      </c>
      <c r="J1349" s="237">
        <v>43915</v>
      </c>
      <c r="L1349" s="2">
        <v>45</v>
      </c>
      <c r="M1349" s="46"/>
    </row>
    <row r="1350" spans="1:13" ht="15" hidden="1" customHeight="1">
      <c r="A1350" s="15"/>
      <c r="B1350" s="236">
        <v>43916.811744432867</v>
      </c>
      <c r="C1350" s="2" t="s">
        <v>2197</v>
      </c>
      <c r="D1350" s="2" t="s">
        <v>45</v>
      </c>
      <c r="E1350" s="2" t="s">
        <v>5826</v>
      </c>
      <c r="F1350" s="2" t="s">
        <v>2198</v>
      </c>
      <c r="G1350" s="2" t="s">
        <v>2210</v>
      </c>
      <c r="I1350" s="34" t="s">
        <v>5827</v>
      </c>
      <c r="J1350" s="237">
        <v>43916</v>
      </c>
      <c r="M1350" s="46"/>
    </row>
    <row r="1351" spans="1:13" ht="15" hidden="1" customHeight="1">
      <c r="A1351" s="15"/>
      <c r="B1351" s="236">
        <v>43916.81257765046</v>
      </c>
      <c r="C1351" s="2" t="s">
        <v>2200</v>
      </c>
      <c r="D1351" s="2" t="s">
        <v>182</v>
      </c>
      <c r="E1351" s="2" t="s">
        <v>986</v>
      </c>
      <c r="F1351" s="2" t="s">
        <v>2198</v>
      </c>
      <c r="G1351" s="2" t="s">
        <v>2210</v>
      </c>
      <c r="I1351" s="34" t="s">
        <v>5829</v>
      </c>
      <c r="J1351" s="237">
        <v>43916</v>
      </c>
      <c r="M1351" s="46"/>
    </row>
    <row r="1352" spans="1:13" ht="15" hidden="1" customHeight="1">
      <c r="A1352" s="15"/>
      <c r="B1352" s="236">
        <v>43916.812731875005</v>
      </c>
      <c r="C1352" s="2" t="s">
        <v>2200</v>
      </c>
      <c r="D1352" s="2" t="s">
        <v>45</v>
      </c>
      <c r="E1352" s="2" t="s">
        <v>43</v>
      </c>
      <c r="F1352" s="2" t="s">
        <v>2201</v>
      </c>
      <c r="G1352" s="2" t="s">
        <v>2199</v>
      </c>
      <c r="H1352" s="2" t="s">
        <v>5830</v>
      </c>
      <c r="I1352" s="34" t="s">
        <v>5831</v>
      </c>
      <c r="J1352" s="237">
        <v>43916</v>
      </c>
      <c r="K1352" s="2">
        <v>30</v>
      </c>
      <c r="M1352" s="46"/>
    </row>
    <row r="1353" spans="1:13" ht="15" hidden="1" customHeight="1">
      <c r="A1353" s="15"/>
      <c r="B1353" s="236">
        <v>43916.814842835651</v>
      </c>
      <c r="C1353" s="2" t="s">
        <v>2197</v>
      </c>
      <c r="D1353" s="2" t="s">
        <v>117</v>
      </c>
      <c r="E1353" s="2" t="s">
        <v>5832</v>
      </c>
      <c r="F1353" s="2" t="s">
        <v>2208</v>
      </c>
      <c r="G1353" s="2" t="s">
        <v>2199</v>
      </c>
      <c r="H1353" s="2" t="s">
        <v>2820</v>
      </c>
      <c r="I1353" s="34" t="s">
        <v>5833</v>
      </c>
      <c r="J1353" s="237">
        <v>43916</v>
      </c>
      <c r="K1353" s="2">
        <v>33</v>
      </c>
      <c r="M1353" s="31" t="s">
        <v>2379</v>
      </c>
    </row>
    <row r="1354" spans="1:13" ht="15" hidden="1" customHeight="1">
      <c r="A1354" s="15"/>
      <c r="B1354" s="236">
        <v>43916.81553738426</v>
      </c>
      <c r="C1354" s="2" t="s">
        <v>2197</v>
      </c>
      <c r="D1354" s="2" t="s">
        <v>45</v>
      </c>
      <c r="E1354" s="2" t="s">
        <v>119</v>
      </c>
      <c r="F1354" s="2" t="s">
        <v>2201</v>
      </c>
      <c r="G1354" s="2" t="s">
        <v>2199</v>
      </c>
      <c r="I1354" s="34" t="s">
        <v>5834</v>
      </c>
      <c r="J1354" s="237">
        <v>43916</v>
      </c>
      <c r="L1354" s="2">
        <v>60</v>
      </c>
      <c r="M1354" s="46"/>
    </row>
    <row r="1355" spans="1:13" ht="15" hidden="1" customHeight="1">
      <c r="A1355" s="15"/>
      <c r="B1355" s="236">
        <v>43916.820424016201</v>
      </c>
      <c r="C1355" s="2" t="s">
        <v>2200</v>
      </c>
      <c r="D1355" s="2" t="s">
        <v>45</v>
      </c>
      <c r="E1355" s="2" t="s">
        <v>333</v>
      </c>
      <c r="F1355" s="2" t="s">
        <v>2208</v>
      </c>
      <c r="G1355" s="2" t="s">
        <v>2199</v>
      </c>
      <c r="H1355" s="2" t="s">
        <v>5839</v>
      </c>
      <c r="I1355" s="34" t="s">
        <v>5840</v>
      </c>
      <c r="J1355" s="237">
        <v>43916</v>
      </c>
      <c r="K1355" s="2">
        <v>42</v>
      </c>
      <c r="M1355" s="31" t="s">
        <v>5842</v>
      </c>
    </row>
    <row r="1356" spans="1:13" ht="15" hidden="1" customHeight="1">
      <c r="A1356" s="15"/>
      <c r="B1356" s="236">
        <v>43916.822028865739</v>
      </c>
      <c r="C1356" s="2" t="s">
        <v>2200</v>
      </c>
      <c r="D1356" s="2" t="s">
        <v>224</v>
      </c>
      <c r="E1356" s="2" t="s">
        <v>5206</v>
      </c>
      <c r="F1356" s="2" t="s">
        <v>2208</v>
      </c>
      <c r="G1356" s="2" t="s">
        <v>2199</v>
      </c>
      <c r="H1356" s="2" t="s">
        <v>4165</v>
      </c>
      <c r="I1356" s="2" t="s">
        <v>5843</v>
      </c>
      <c r="J1356" s="237">
        <v>43916</v>
      </c>
      <c r="K1356" s="2">
        <v>17</v>
      </c>
      <c r="M1356" s="31" t="s">
        <v>5843</v>
      </c>
    </row>
    <row r="1357" spans="1:13" ht="15" hidden="1" customHeight="1">
      <c r="A1357" s="15"/>
      <c r="B1357" s="236">
        <v>43916.824468645835</v>
      </c>
      <c r="C1357" s="2" t="s">
        <v>2200</v>
      </c>
      <c r="D1357" s="2" t="s">
        <v>268</v>
      </c>
      <c r="E1357" s="2" t="s">
        <v>658</v>
      </c>
      <c r="F1357" s="2" t="s">
        <v>2208</v>
      </c>
      <c r="G1357" s="2" t="s">
        <v>2199</v>
      </c>
      <c r="H1357" s="2" t="s">
        <v>199</v>
      </c>
      <c r="I1357" s="2" t="s">
        <v>3063</v>
      </c>
      <c r="J1357" s="237">
        <v>43916</v>
      </c>
      <c r="K1357" s="2">
        <v>20</v>
      </c>
      <c r="M1357" s="46"/>
    </row>
    <row r="1358" spans="1:13" ht="15" hidden="1" customHeight="1">
      <c r="A1358" s="15"/>
      <c r="B1358" s="236">
        <v>43916.825104027783</v>
      </c>
      <c r="C1358" s="2" t="s">
        <v>2200</v>
      </c>
      <c r="D1358" s="2" t="s">
        <v>268</v>
      </c>
      <c r="E1358" s="2" t="s">
        <v>658</v>
      </c>
      <c r="F1358" s="2" t="s">
        <v>2208</v>
      </c>
      <c r="G1358" s="2" t="s">
        <v>2199</v>
      </c>
      <c r="H1358" s="2" t="s">
        <v>199</v>
      </c>
      <c r="I1358" s="34" t="s">
        <v>2113</v>
      </c>
      <c r="J1358" s="237">
        <v>43916</v>
      </c>
      <c r="K1358" s="2">
        <v>20</v>
      </c>
      <c r="M1358" s="46"/>
    </row>
    <row r="1359" spans="1:13" ht="15" hidden="1" customHeight="1">
      <c r="A1359" s="15"/>
      <c r="B1359" s="236">
        <v>43916.825280034725</v>
      </c>
      <c r="C1359" s="2" t="s">
        <v>2197</v>
      </c>
      <c r="D1359" s="2" t="s">
        <v>47</v>
      </c>
      <c r="F1359" s="2" t="s">
        <v>2198</v>
      </c>
      <c r="G1359" s="2" t="s">
        <v>2199</v>
      </c>
      <c r="H1359" s="2" t="s">
        <v>5847</v>
      </c>
      <c r="I1359" s="34" t="s">
        <v>5848</v>
      </c>
      <c r="J1359" s="237">
        <v>43916</v>
      </c>
      <c r="M1359" s="46"/>
    </row>
    <row r="1360" spans="1:13" ht="15" hidden="1" customHeight="1">
      <c r="A1360" s="15"/>
      <c r="B1360" s="236">
        <v>43916.826285023148</v>
      </c>
      <c r="C1360" s="2" t="s">
        <v>2200</v>
      </c>
      <c r="D1360" s="2" t="s">
        <v>101</v>
      </c>
      <c r="E1360" s="2" t="s">
        <v>50</v>
      </c>
      <c r="F1360" s="2" t="s">
        <v>2198</v>
      </c>
      <c r="G1360" s="2" t="s">
        <v>2199</v>
      </c>
      <c r="I1360" s="2" t="s">
        <v>56</v>
      </c>
      <c r="J1360" s="237">
        <v>43916</v>
      </c>
      <c r="M1360" s="46"/>
    </row>
    <row r="1361" spans="1:13" ht="15" hidden="1" customHeight="1">
      <c r="A1361" s="15"/>
      <c r="B1361" s="236">
        <v>43916.827463368056</v>
      </c>
      <c r="C1361" s="2" t="s">
        <v>2200</v>
      </c>
      <c r="D1361" s="2" t="s">
        <v>268</v>
      </c>
      <c r="F1361" s="2" t="s">
        <v>2208</v>
      </c>
      <c r="H1361" s="2" t="s">
        <v>199</v>
      </c>
      <c r="I1361" s="34" t="s">
        <v>5849</v>
      </c>
      <c r="J1361" s="237">
        <v>43916</v>
      </c>
      <c r="K1361" s="2">
        <v>20</v>
      </c>
      <c r="M1361" s="31" t="s">
        <v>5851</v>
      </c>
    </row>
    <row r="1362" spans="1:13" ht="15" hidden="1" customHeight="1">
      <c r="A1362" s="15"/>
      <c r="B1362" s="236">
        <v>43916.830733402778</v>
      </c>
      <c r="C1362" s="2" t="s">
        <v>2200</v>
      </c>
      <c r="D1362" s="2" t="s">
        <v>268</v>
      </c>
      <c r="E1362" s="2" t="s">
        <v>5803</v>
      </c>
      <c r="F1362" s="2" t="s">
        <v>2208</v>
      </c>
      <c r="G1362" s="2" t="s">
        <v>2199</v>
      </c>
      <c r="H1362" s="2" t="s">
        <v>199</v>
      </c>
      <c r="I1362" s="34" t="s">
        <v>5852</v>
      </c>
      <c r="J1362" s="237">
        <v>43916</v>
      </c>
      <c r="K1362" s="2">
        <v>20</v>
      </c>
      <c r="M1362" s="31" t="s">
        <v>5854</v>
      </c>
    </row>
    <row r="1363" spans="1:13" ht="15" hidden="1" customHeight="1">
      <c r="A1363" s="15"/>
      <c r="B1363" s="236">
        <v>43916.831774722217</v>
      </c>
      <c r="C1363" s="2" t="s">
        <v>9</v>
      </c>
      <c r="D1363" s="2" t="s">
        <v>109</v>
      </c>
      <c r="E1363" s="2" t="s">
        <v>1096</v>
      </c>
      <c r="F1363" s="2" t="s">
        <v>2208</v>
      </c>
      <c r="G1363" s="2" t="s">
        <v>2199</v>
      </c>
      <c r="I1363" s="34" t="s">
        <v>5855</v>
      </c>
      <c r="J1363" s="237">
        <v>43916</v>
      </c>
      <c r="K1363" s="2">
        <v>73</v>
      </c>
      <c r="M1363" s="31" t="s">
        <v>5857</v>
      </c>
    </row>
    <row r="1364" spans="1:13" ht="15" hidden="1" customHeight="1">
      <c r="A1364" s="15"/>
      <c r="B1364" s="236">
        <v>43916.832992048614</v>
      </c>
      <c r="C1364" s="2" t="s">
        <v>2200</v>
      </c>
      <c r="D1364" s="2" t="s">
        <v>224</v>
      </c>
      <c r="E1364" s="2" t="s">
        <v>223</v>
      </c>
      <c r="F1364" s="2" t="s">
        <v>2208</v>
      </c>
      <c r="G1364" s="2" t="s">
        <v>2199</v>
      </c>
      <c r="H1364" s="2" t="s">
        <v>5858</v>
      </c>
      <c r="I1364" s="2" t="s">
        <v>5859</v>
      </c>
      <c r="J1364" s="237">
        <v>43916</v>
      </c>
      <c r="M1364" s="31" t="s">
        <v>5860</v>
      </c>
    </row>
    <row r="1365" spans="1:13" ht="15" hidden="1" customHeight="1">
      <c r="A1365" s="15"/>
      <c r="B1365" s="236">
        <v>43916.833280046296</v>
      </c>
      <c r="C1365" s="2" t="s">
        <v>2200</v>
      </c>
      <c r="D1365" s="2" t="s">
        <v>268</v>
      </c>
      <c r="E1365" s="2" t="s">
        <v>658</v>
      </c>
      <c r="F1365" s="2" t="s">
        <v>2208</v>
      </c>
      <c r="G1365" s="2" t="s">
        <v>2199</v>
      </c>
      <c r="H1365" s="2" t="s">
        <v>199</v>
      </c>
      <c r="I1365" s="2" t="s">
        <v>2590</v>
      </c>
      <c r="J1365" s="237">
        <v>43916</v>
      </c>
      <c r="K1365" s="2">
        <v>20</v>
      </c>
      <c r="M1365" s="46"/>
    </row>
    <row r="1366" spans="1:13" ht="15" hidden="1" customHeight="1">
      <c r="A1366" s="15"/>
      <c r="B1366" s="236">
        <v>43916.833642384256</v>
      </c>
      <c r="C1366" s="2" t="s">
        <v>2200</v>
      </c>
      <c r="D1366" s="2" t="s">
        <v>47</v>
      </c>
      <c r="F1366" s="2" t="s">
        <v>2198</v>
      </c>
      <c r="I1366" s="34" t="s">
        <v>5862</v>
      </c>
      <c r="J1366" s="237">
        <v>43916</v>
      </c>
      <c r="M1366" s="46"/>
    </row>
    <row r="1367" spans="1:13" ht="15" hidden="1" customHeight="1">
      <c r="A1367" s="15"/>
      <c r="B1367" s="236">
        <v>43916.837550879631</v>
      </c>
      <c r="C1367" s="2" t="s">
        <v>2200</v>
      </c>
      <c r="D1367" s="2" t="s">
        <v>109</v>
      </c>
      <c r="E1367" s="2">
        <v>7412933862</v>
      </c>
      <c r="F1367" s="2" t="s">
        <v>2201</v>
      </c>
      <c r="G1367" s="2" t="s">
        <v>2199</v>
      </c>
      <c r="H1367" s="2" t="s">
        <v>5863</v>
      </c>
      <c r="I1367" s="2" t="s">
        <v>5863</v>
      </c>
      <c r="J1367" s="237">
        <v>43916</v>
      </c>
      <c r="K1367" s="2">
        <v>7412933862</v>
      </c>
      <c r="L1367" s="2">
        <v>9119152931</v>
      </c>
      <c r="M1367" s="31" t="s">
        <v>5864</v>
      </c>
    </row>
    <row r="1368" spans="1:13" ht="15" hidden="1" customHeight="1">
      <c r="A1368" s="15"/>
      <c r="B1368" s="236">
        <v>43916.837583009255</v>
      </c>
      <c r="C1368" s="2" t="s">
        <v>2200</v>
      </c>
      <c r="D1368" s="2" t="s">
        <v>109</v>
      </c>
      <c r="E1368" s="2">
        <v>7412933862</v>
      </c>
      <c r="F1368" s="2" t="s">
        <v>2201</v>
      </c>
      <c r="G1368" s="2" t="s">
        <v>2199</v>
      </c>
      <c r="H1368" s="2" t="s">
        <v>5863</v>
      </c>
      <c r="I1368" s="2" t="s">
        <v>5863</v>
      </c>
      <c r="J1368" s="237">
        <v>43916</v>
      </c>
      <c r="K1368" s="2">
        <v>7412933862</v>
      </c>
      <c r="L1368" s="2">
        <v>9119152931</v>
      </c>
      <c r="M1368" s="31" t="s">
        <v>5864</v>
      </c>
    </row>
    <row r="1369" spans="1:13" ht="15" hidden="1" customHeight="1">
      <c r="A1369" s="15"/>
      <c r="B1369" s="236">
        <v>43916.83933422454</v>
      </c>
      <c r="C1369" s="2" t="s">
        <v>2200</v>
      </c>
      <c r="D1369" s="2" t="s">
        <v>47</v>
      </c>
      <c r="F1369" s="2" t="s">
        <v>2198</v>
      </c>
      <c r="G1369" s="2" t="s">
        <v>2210</v>
      </c>
      <c r="H1369" s="2" t="s">
        <v>5865</v>
      </c>
      <c r="I1369" s="34" t="s">
        <v>5866</v>
      </c>
      <c r="J1369" s="237">
        <v>43916</v>
      </c>
      <c r="M1369" s="46"/>
    </row>
    <row r="1370" spans="1:13" ht="15" hidden="1" customHeight="1">
      <c r="A1370" s="15"/>
      <c r="B1370" s="236">
        <v>43916.839477615737</v>
      </c>
      <c r="C1370" s="2" t="s">
        <v>9</v>
      </c>
      <c r="D1370" s="2" t="s">
        <v>182</v>
      </c>
      <c r="E1370" s="2" t="s">
        <v>190</v>
      </c>
      <c r="F1370" s="2" t="s">
        <v>2208</v>
      </c>
      <c r="G1370" s="2" t="s">
        <v>2199</v>
      </c>
      <c r="H1370" s="2" t="s">
        <v>5868</v>
      </c>
      <c r="I1370" s="34" t="s">
        <v>5684</v>
      </c>
      <c r="J1370" s="237">
        <v>43916</v>
      </c>
      <c r="K1370" s="2">
        <v>70</v>
      </c>
      <c r="M1370" s="46"/>
    </row>
    <row r="1371" spans="1:13" ht="15" hidden="1" customHeight="1">
      <c r="A1371" s="15"/>
      <c r="B1371" s="236">
        <v>43916.841914293982</v>
      </c>
      <c r="C1371" s="2" t="s">
        <v>2200</v>
      </c>
      <c r="D1371" s="2" t="s">
        <v>45</v>
      </c>
      <c r="E1371" s="2" t="s">
        <v>5869</v>
      </c>
      <c r="F1371" s="2" t="s">
        <v>2208</v>
      </c>
      <c r="G1371" s="2" t="s">
        <v>2199</v>
      </c>
      <c r="I1371" s="2" t="s">
        <v>5870</v>
      </c>
      <c r="J1371" s="237">
        <v>43916</v>
      </c>
      <c r="M1371" s="46"/>
    </row>
    <row r="1372" spans="1:13" ht="15" hidden="1" customHeight="1">
      <c r="A1372" s="15"/>
      <c r="B1372" s="236">
        <v>43916.844589699074</v>
      </c>
      <c r="C1372" s="2" t="s">
        <v>2200</v>
      </c>
      <c r="D1372" s="2" t="s">
        <v>45</v>
      </c>
      <c r="E1372" s="2" t="s">
        <v>1148</v>
      </c>
      <c r="F1372" s="2" t="s">
        <v>2208</v>
      </c>
      <c r="G1372" s="2" t="s">
        <v>2199</v>
      </c>
      <c r="H1372" s="2" t="s">
        <v>2060</v>
      </c>
      <c r="I1372" s="2" t="s">
        <v>5870</v>
      </c>
      <c r="J1372" s="237">
        <v>43916</v>
      </c>
      <c r="L1372" s="2">
        <v>719</v>
      </c>
      <c r="M1372" s="46"/>
    </row>
    <row r="1373" spans="1:13" ht="15" hidden="1" customHeight="1">
      <c r="A1373" s="15"/>
      <c r="B1373" s="236">
        <v>43916.845351597221</v>
      </c>
      <c r="C1373" s="2" t="s">
        <v>2200</v>
      </c>
      <c r="D1373" s="2" t="s">
        <v>182</v>
      </c>
      <c r="E1373" s="2" t="s">
        <v>986</v>
      </c>
      <c r="F1373" s="2" t="s">
        <v>2198</v>
      </c>
      <c r="G1373" s="2" t="s">
        <v>2199</v>
      </c>
      <c r="I1373" s="34" t="s">
        <v>5871</v>
      </c>
      <c r="J1373" s="237">
        <v>43916</v>
      </c>
      <c r="M1373" s="46"/>
    </row>
    <row r="1374" spans="1:13" ht="15" hidden="1" customHeight="1">
      <c r="A1374" s="15"/>
      <c r="B1374" s="236">
        <v>43916.846421087961</v>
      </c>
      <c r="C1374" s="2" t="s">
        <v>2200</v>
      </c>
      <c r="D1374" s="2" t="s">
        <v>224</v>
      </c>
      <c r="E1374" s="2" t="s">
        <v>1917</v>
      </c>
      <c r="F1374" s="2" t="s">
        <v>2208</v>
      </c>
      <c r="G1374" s="2" t="s">
        <v>2199</v>
      </c>
      <c r="H1374" s="2" t="s">
        <v>5872</v>
      </c>
      <c r="I1374" s="2" t="s">
        <v>5873</v>
      </c>
      <c r="J1374" s="237">
        <v>43916</v>
      </c>
      <c r="M1374" s="46"/>
    </row>
    <row r="1375" spans="1:13" ht="15" hidden="1" customHeight="1">
      <c r="A1375" s="15"/>
      <c r="B1375" s="236">
        <v>43916.847575983797</v>
      </c>
      <c r="C1375" s="2" t="s">
        <v>2200</v>
      </c>
      <c r="D1375" s="2" t="s">
        <v>182</v>
      </c>
      <c r="E1375" s="2" t="s">
        <v>986</v>
      </c>
      <c r="F1375" s="2" t="s">
        <v>2208</v>
      </c>
      <c r="G1375" s="2" t="s">
        <v>2199</v>
      </c>
      <c r="H1375" s="2" t="s">
        <v>2897</v>
      </c>
      <c r="I1375" s="34" t="s">
        <v>5874</v>
      </c>
      <c r="J1375" s="237">
        <v>43915</v>
      </c>
      <c r="K1375" s="2">
        <v>42</v>
      </c>
      <c r="M1375" s="46"/>
    </row>
    <row r="1376" spans="1:13" ht="15" hidden="1" customHeight="1">
      <c r="A1376" s="15"/>
      <c r="B1376" s="236">
        <v>43916.847984363427</v>
      </c>
      <c r="C1376" s="2" t="s">
        <v>2200</v>
      </c>
      <c r="D1376" s="2" t="s">
        <v>207</v>
      </c>
      <c r="E1376" s="2" t="s">
        <v>853</v>
      </c>
      <c r="F1376" s="2" t="s">
        <v>2198</v>
      </c>
      <c r="G1376" s="2" t="s">
        <v>2199</v>
      </c>
      <c r="H1376" s="2" t="s">
        <v>5879</v>
      </c>
      <c r="I1376" s="34" t="s">
        <v>5880</v>
      </c>
      <c r="J1376" s="237">
        <v>43916</v>
      </c>
      <c r="K1376" s="2">
        <v>0.8</v>
      </c>
      <c r="M1376" s="46"/>
    </row>
    <row r="1377" spans="1:13" ht="15" hidden="1" customHeight="1">
      <c r="A1377" s="15"/>
      <c r="B1377" s="236">
        <v>43916.849361030094</v>
      </c>
      <c r="C1377" s="2" t="s">
        <v>2200</v>
      </c>
      <c r="D1377" s="2" t="s">
        <v>207</v>
      </c>
      <c r="E1377" s="2" t="s">
        <v>853</v>
      </c>
      <c r="F1377" s="2" t="s">
        <v>2198</v>
      </c>
      <c r="G1377" s="2" t="s">
        <v>2199</v>
      </c>
      <c r="H1377" s="2" t="s">
        <v>5882</v>
      </c>
      <c r="I1377" s="34" t="s">
        <v>5880</v>
      </c>
      <c r="J1377" s="237">
        <v>43916</v>
      </c>
      <c r="K1377" s="2">
        <v>7</v>
      </c>
      <c r="M1377" s="46"/>
    </row>
    <row r="1378" spans="1:13" ht="15" hidden="1" customHeight="1">
      <c r="A1378" s="15"/>
      <c r="B1378" s="236">
        <v>43916.851607662036</v>
      </c>
      <c r="C1378" s="2" t="s">
        <v>9</v>
      </c>
      <c r="D1378" s="2" t="s">
        <v>207</v>
      </c>
      <c r="E1378" s="2" t="s">
        <v>853</v>
      </c>
      <c r="F1378" s="2" t="s">
        <v>2208</v>
      </c>
      <c r="G1378" s="2" t="s">
        <v>2199</v>
      </c>
      <c r="H1378" s="2" t="s">
        <v>5883</v>
      </c>
      <c r="I1378" s="34" t="s">
        <v>5884</v>
      </c>
      <c r="J1378" s="237">
        <v>43916</v>
      </c>
      <c r="K1378" s="2">
        <v>65</v>
      </c>
      <c r="M1378" s="31" t="s">
        <v>5887</v>
      </c>
    </row>
    <row r="1379" spans="1:13" ht="15" hidden="1" customHeight="1">
      <c r="A1379" s="15"/>
      <c r="B1379" s="236">
        <v>43916.851780150464</v>
      </c>
      <c r="C1379" s="2" t="s">
        <v>9</v>
      </c>
      <c r="D1379" s="2" t="s">
        <v>207</v>
      </c>
      <c r="E1379" s="2" t="s">
        <v>853</v>
      </c>
      <c r="F1379" s="2" t="s">
        <v>2208</v>
      </c>
      <c r="G1379" s="2" t="s">
        <v>2199</v>
      </c>
      <c r="H1379" s="2" t="s">
        <v>5883</v>
      </c>
      <c r="I1379" s="34" t="s">
        <v>5884</v>
      </c>
      <c r="J1379" s="237">
        <v>43916</v>
      </c>
      <c r="K1379" s="2">
        <v>65</v>
      </c>
      <c r="M1379" s="31" t="s">
        <v>5887</v>
      </c>
    </row>
    <row r="1380" spans="1:13" ht="15" hidden="1" customHeight="1">
      <c r="A1380" s="15"/>
      <c r="B1380" s="236">
        <v>43916.853591805557</v>
      </c>
      <c r="C1380" s="2" t="s">
        <v>9</v>
      </c>
      <c r="D1380" s="2" t="s">
        <v>207</v>
      </c>
      <c r="E1380" s="2" t="s">
        <v>853</v>
      </c>
      <c r="F1380" s="2" t="s">
        <v>2208</v>
      </c>
      <c r="G1380" s="2" t="s">
        <v>2199</v>
      </c>
      <c r="H1380" s="2" t="s">
        <v>5883</v>
      </c>
      <c r="I1380" s="34" t="s">
        <v>5884</v>
      </c>
      <c r="J1380" s="237">
        <v>43916</v>
      </c>
      <c r="K1380" s="2">
        <v>65</v>
      </c>
      <c r="M1380" s="31" t="s">
        <v>5887</v>
      </c>
    </row>
    <row r="1381" spans="1:13" ht="15" hidden="1" customHeight="1">
      <c r="A1381" s="15"/>
      <c r="B1381" s="236">
        <v>43916.854871481482</v>
      </c>
      <c r="C1381" s="2" t="s">
        <v>2200</v>
      </c>
      <c r="D1381" s="2" t="s">
        <v>182</v>
      </c>
      <c r="E1381" s="2" t="s">
        <v>3680</v>
      </c>
      <c r="F1381" s="2" t="s">
        <v>2198</v>
      </c>
      <c r="G1381" s="2" t="s">
        <v>2210</v>
      </c>
      <c r="I1381" s="2" t="s">
        <v>5893</v>
      </c>
      <c r="J1381" s="237">
        <v>43916</v>
      </c>
      <c r="M1381" s="31" t="s">
        <v>5894</v>
      </c>
    </row>
    <row r="1382" spans="1:13" ht="15" hidden="1" customHeight="1">
      <c r="A1382" s="15"/>
      <c r="B1382" s="236">
        <v>43916.855479930557</v>
      </c>
      <c r="C1382" s="2" t="s">
        <v>9</v>
      </c>
      <c r="D1382" s="2" t="s">
        <v>224</v>
      </c>
      <c r="E1382" s="2" t="s">
        <v>223</v>
      </c>
      <c r="F1382" s="2" t="s">
        <v>2208</v>
      </c>
      <c r="G1382" s="2" t="s">
        <v>2210</v>
      </c>
      <c r="I1382" s="34" t="s">
        <v>5896</v>
      </c>
      <c r="J1382" s="237">
        <v>43916</v>
      </c>
      <c r="K1382" s="2">
        <v>35</v>
      </c>
      <c r="M1382" s="46"/>
    </row>
    <row r="1383" spans="1:13" ht="15" hidden="1" customHeight="1">
      <c r="A1383" s="15"/>
      <c r="B1383" s="236">
        <v>43916.858186678241</v>
      </c>
      <c r="C1383" s="2" t="s">
        <v>9</v>
      </c>
      <c r="D1383" s="2" t="s">
        <v>182</v>
      </c>
      <c r="E1383" s="2" t="s">
        <v>190</v>
      </c>
      <c r="F1383" s="2" t="s">
        <v>2208</v>
      </c>
      <c r="G1383" s="2" t="s">
        <v>2199</v>
      </c>
      <c r="H1383" s="2" t="s">
        <v>5899</v>
      </c>
      <c r="I1383" s="2" t="s">
        <v>5900</v>
      </c>
      <c r="J1383" s="237">
        <v>43916</v>
      </c>
      <c r="K1383" s="2">
        <v>70</v>
      </c>
      <c r="M1383" s="31" t="s">
        <v>5901</v>
      </c>
    </row>
    <row r="1384" spans="1:13" ht="15" hidden="1" customHeight="1">
      <c r="A1384" s="15"/>
      <c r="B1384" s="236">
        <v>43916.858773749998</v>
      </c>
      <c r="C1384" s="2" t="s">
        <v>9</v>
      </c>
      <c r="D1384" s="2" t="s">
        <v>45</v>
      </c>
      <c r="E1384" s="2" t="s">
        <v>5902</v>
      </c>
      <c r="F1384" s="2" t="s">
        <v>2198</v>
      </c>
      <c r="I1384" s="34" t="s">
        <v>4150</v>
      </c>
      <c r="J1384" s="237">
        <v>43916</v>
      </c>
      <c r="M1384" s="31" t="s">
        <v>5905</v>
      </c>
    </row>
    <row r="1385" spans="1:13" ht="15" hidden="1" customHeight="1">
      <c r="A1385" s="15"/>
      <c r="B1385" s="236">
        <v>43916.859086446755</v>
      </c>
      <c r="C1385" s="2" t="s">
        <v>2200</v>
      </c>
      <c r="D1385" s="2" t="s">
        <v>207</v>
      </c>
      <c r="F1385" s="2" t="s">
        <v>2198</v>
      </c>
      <c r="G1385" s="2" t="s">
        <v>2199</v>
      </c>
      <c r="I1385" s="34" t="s">
        <v>2084</v>
      </c>
      <c r="J1385" s="237">
        <v>43916</v>
      </c>
      <c r="K1385" s="2">
        <v>7</v>
      </c>
      <c r="M1385" s="31" t="s">
        <v>5907</v>
      </c>
    </row>
    <row r="1386" spans="1:13" ht="15" hidden="1" customHeight="1">
      <c r="A1386" s="15"/>
      <c r="B1386" s="236">
        <v>43916.860164444442</v>
      </c>
      <c r="C1386" s="2" t="s">
        <v>2200</v>
      </c>
      <c r="D1386" s="2" t="s">
        <v>207</v>
      </c>
      <c r="F1386" s="2" t="s">
        <v>2198</v>
      </c>
      <c r="G1386" s="2" t="s">
        <v>2199</v>
      </c>
      <c r="H1386" s="2" t="s">
        <v>5908</v>
      </c>
      <c r="I1386" s="34" t="s">
        <v>2084</v>
      </c>
      <c r="J1386" s="237">
        <v>43916</v>
      </c>
      <c r="M1386" s="31" t="s">
        <v>5910</v>
      </c>
    </row>
    <row r="1387" spans="1:13" ht="15" hidden="1" customHeight="1">
      <c r="A1387" s="15"/>
      <c r="B1387" s="236">
        <v>43916.86225111111</v>
      </c>
      <c r="C1387" s="2" t="s">
        <v>2200</v>
      </c>
      <c r="D1387" s="2" t="s">
        <v>95</v>
      </c>
      <c r="E1387" s="2" t="s">
        <v>459</v>
      </c>
      <c r="F1387" s="2" t="s">
        <v>2201</v>
      </c>
      <c r="G1387" s="2" t="s">
        <v>2199</v>
      </c>
      <c r="I1387" s="2" t="s">
        <v>2590</v>
      </c>
      <c r="J1387" s="237">
        <v>43916</v>
      </c>
      <c r="K1387" s="2">
        <v>5</v>
      </c>
      <c r="M1387" s="46"/>
    </row>
    <row r="1388" spans="1:13" ht="15" hidden="1" customHeight="1">
      <c r="A1388" s="15"/>
      <c r="B1388" s="236">
        <v>43916.862319513893</v>
      </c>
      <c r="C1388" s="2" t="s">
        <v>2200</v>
      </c>
      <c r="D1388" s="2" t="s">
        <v>95</v>
      </c>
      <c r="E1388" s="2" t="s">
        <v>459</v>
      </c>
      <c r="F1388" s="2" t="s">
        <v>2201</v>
      </c>
      <c r="G1388" s="2" t="s">
        <v>2199</v>
      </c>
      <c r="I1388" s="2" t="s">
        <v>2590</v>
      </c>
      <c r="J1388" s="237">
        <v>43916</v>
      </c>
      <c r="K1388" s="2">
        <v>5</v>
      </c>
      <c r="M1388" s="46"/>
    </row>
    <row r="1389" spans="1:13" ht="15" hidden="1" customHeight="1">
      <c r="A1389" s="15"/>
      <c r="B1389" s="236">
        <v>43916.862370023147</v>
      </c>
      <c r="C1389" s="2" t="s">
        <v>2200</v>
      </c>
      <c r="D1389" s="2" t="s">
        <v>45</v>
      </c>
      <c r="E1389" s="2" t="s">
        <v>333</v>
      </c>
      <c r="F1389" s="2" t="s">
        <v>2208</v>
      </c>
      <c r="G1389" s="2" t="s">
        <v>2199</v>
      </c>
      <c r="I1389" s="34" t="s">
        <v>2074</v>
      </c>
      <c r="J1389" s="237">
        <v>43916</v>
      </c>
      <c r="K1389" s="2">
        <v>42</v>
      </c>
      <c r="L1389" s="2">
        <v>693</v>
      </c>
      <c r="M1389" s="31" t="s">
        <v>5912</v>
      </c>
    </row>
    <row r="1390" spans="1:13" ht="15" hidden="1" customHeight="1">
      <c r="A1390" s="15"/>
      <c r="B1390" s="236">
        <v>43916.862793726847</v>
      </c>
      <c r="C1390" s="2" t="s">
        <v>2200</v>
      </c>
      <c r="D1390" s="2" t="s">
        <v>109</v>
      </c>
      <c r="E1390" s="2" t="s">
        <v>1096</v>
      </c>
      <c r="F1390" s="2" t="s">
        <v>5913</v>
      </c>
      <c r="G1390" s="2" t="s">
        <v>2199</v>
      </c>
      <c r="H1390" s="2" t="s">
        <v>5914</v>
      </c>
      <c r="I1390" s="34" t="s">
        <v>5915</v>
      </c>
      <c r="J1390" s="237">
        <v>43916</v>
      </c>
      <c r="M1390" s="31" t="s">
        <v>5918</v>
      </c>
    </row>
    <row r="1391" spans="1:13" ht="15" hidden="1" customHeight="1">
      <c r="A1391" s="15"/>
      <c r="B1391" s="236">
        <v>43916.862802951393</v>
      </c>
      <c r="C1391" s="2" t="s">
        <v>2200</v>
      </c>
      <c r="D1391" s="2" t="s">
        <v>45</v>
      </c>
      <c r="E1391" s="2" t="s">
        <v>1148</v>
      </c>
      <c r="F1391" s="2" t="s">
        <v>2198</v>
      </c>
      <c r="I1391" s="2" t="s">
        <v>5919</v>
      </c>
      <c r="J1391" s="237">
        <v>43916</v>
      </c>
      <c r="M1391" s="31" t="s">
        <v>5920</v>
      </c>
    </row>
    <row r="1392" spans="1:13" ht="15" hidden="1" customHeight="1">
      <c r="A1392" s="15"/>
      <c r="B1392" s="236">
        <v>43916.863113240739</v>
      </c>
      <c r="C1392" s="2" t="s">
        <v>2200</v>
      </c>
      <c r="D1392" s="2" t="s">
        <v>182</v>
      </c>
      <c r="E1392" s="2" t="s">
        <v>986</v>
      </c>
      <c r="F1392" s="2" t="s">
        <v>2489</v>
      </c>
      <c r="G1392" s="2" t="s">
        <v>2199</v>
      </c>
      <c r="H1392" s="2" t="s">
        <v>2897</v>
      </c>
      <c r="I1392" s="34" t="s">
        <v>2126</v>
      </c>
      <c r="J1392" s="237">
        <v>43916</v>
      </c>
      <c r="K1392" s="2">
        <v>37</v>
      </c>
      <c r="M1392" s="46"/>
    </row>
    <row r="1393" spans="1:13" ht="15" hidden="1" customHeight="1">
      <c r="A1393" s="15"/>
      <c r="B1393" s="236">
        <v>43916.864598958331</v>
      </c>
      <c r="C1393" s="2" t="s">
        <v>2200</v>
      </c>
      <c r="D1393" s="2" t="s">
        <v>236</v>
      </c>
      <c r="E1393" s="2" t="s">
        <v>725</v>
      </c>
      <c r="F1393" s="2" t="s">
        <v>2198</v>
      </c>
      <c r="G1393" s="2" t="s">
        <v>2199</v>
      </c>
      <c r="H1393" s="2" t="s">
        <v>1562</v>
      </c>
      <c r="I1393" s="34" t="s">
        <v>5921</v>
      </c>
      <c r="J1393" s="237">
        <v>43916</v>
      </c>
      <c r="L1393" s="2">
        <v>11</v>
      </c>
      <c r="M1393" s="46"/>
    </row>
    <row r="1394" spans="1:13" ht="15" hidden="1" customHeight="1">
      <c r="A1394" s="15"/>
      <c r="B1394" s="236">
        <v>43916.865787719908</v>
      </c>
      <c r="C1394" s="2" t="s">
        <v>2197</v>
      </c>
      <c r="D1394" s="2" t="s">
        <v>45</v>
      </c>
      <c r="E1394" s="2" t="s">
        <v>5923</v>
      </c>
      <c r="F1394" s="2" t="s">
        <v>2198</v>
      </c>
      <c r="G1394" s="2" t="s">
        <v>2210</v>
      </c>
      <c r="I1394" s="2" t="s">
        <v>5924</v>
      </c>
      <c r="J1394" s="237">
        <v>43916</v>
      </c>
      <c r="M1394" s="31" t="s">
        <v>5925</v>
      </c>
    </row>
    <row r="1395" spans="1:13" ht="15" hidden="1" customHeight="1">
      <c r="A1395" s="15"/>
      <c r="B1395" s="236">
        <v>43916.86940038194</v>
      </c>
      <c r="C1395" s="2" t="s">
        <v>2197</v>
      </c>
      <c r="D1395" s="2" t="s">
        <v>45</v>
      </c>
      <c r="E1395" s="2" t="s">
        <v>43</v>
      </c>
      <c r="F1395" s="2" t="s">
        <v>2198</v>
      </c>
      <c r="H1395" s="2" t="s">
        <v>5926</v>
      </c>
      <c r="I1395" s="34" t="s">
        <v>4872</v>
      </c>
      <c r="J1395" s="237">
        <v>43916</v>
      </c>
      <c r="M1395" s="46"/>
    </row>
    <row r="1396" spans="1:13" ht="15" hidden="1" customHeight="1">
      <c r="A1396" s="15"/>
      <c r="B1396" s="236">
        <v>43916.87078996528</v>
      </c>
      <c r="C1396" s="2" t="s">
        <v>2200</v>
      </c>
      <c r="D1396" s="2" t="s">
        <v>233</v>
      </c>
      <c r="E1396" s="2" t="s">
        <v>5928</v>
      </c>
      <c r="F1396" s="2" t="s">
        <v>2198</v>
      </c>
      <c r="G1396" s="2" t="s">
        <v>2199</v>
      </c>
      <c r="H1396" s="2" t="s">
        <v>5929</v>
      </c>
      <c r="I1396" s="34" t="s">
        <v>5930</v>
      </c>
      <c r="J1396" s="237">
        <v>43916</v>
      </c>
      <c r="M1396" s="46"/>
    </row>
    <row r="1397" spans="1:13" ht="15" hidden="1" customHeight="1">
      <c r="A1397" s="15"/>
      <c r="B1397" s="236">
        <v>43916.870931273152</v>
      </c>
      <c r="C1397" s="2" t="s">
        <v>2200</v>
      </c>
      <c r="D1397" s="2" t="s">
        <v>348</v>
      </c>
      <c r="F1397" s="2" t="s">
        <v>2208</v>
      </c>
      <c r="G1397" s="2" t="s">
        <v>2199</v>
      </c>
      <c r="I1397" s="34" t="s">
        <v>5931</v>
      </c>
      <c r="J1397" s="237">
        <v>43916</v>
      </c>
      <c r="K1397" s="2">
        <v>40</v>
      </c>
      <c r="M1397" s="46"/>
    </row>
    <row r="1398" spans="1:13" ht="15" hidden="1" customHeight="1">
      <c r="A1398" s="15"/>
      <c r="B1398" s="236">
        <v>43916.872810185188</v>
      </c>
      <c r="C1398" s="2" t="s">
        <v>2200</v>
      </c>
      <c r="D1398" s="2" t="s">
        <v>117</v>
      </c>
      <c r="E1398" s="2" t="s">
        <v>5069</v>
      </c>
      <c r="F1398" s="2" t="s">
        <v>2208</v>
      </c>
      <c r="G1398" s="2" t="s">
        <v>2199</v>
      </c>
      <c r="I1398" s="2" t="s">
        <v>5933</v>
      </c>
      <c r="J1398" s="237">
        <v>43916</v>
      </c>
      <c r="M1398" s="46"/>
    </row>
    <row r="1399" spans="1:13" ht="15" hidden="1" customHeight="1">
      <c r="A1399" s="15"/>
      <c r="B1399" s="236">
        <v>43916.87425364583</v>
      </c>
      <c r="C1399" s="2" t="s">
        <v>9</v>
      </c>
      <c r="D1399" s="2" t="s">
        <v>45</v>
      </c>
      <c r="F1399" s="2" t="s">
        <v>2198</v>
      </c>
      <c r="G1399" s="2" t="s">
        <v>2210</v>
      </c>
      <c r="I1399" s="2" t="s">
        <v>5934</v>
      </c>
      <c r="J1399" s="237">
        <v>43916</v>
      </c>
      <c r="M1399" s="31" t="s">
        <v>5935</v>
      </c>
    </row>
    <row r="1400" spans="1:13" ht="15" hidden="1" customHeight="1">
      <c r="A1400" s="15"/>
      <c r="B1400" s="236">
        <v>43916.874511342598</v>
      </c>
      <c r="C1400" s="2" t="s">
        <v>2200</v>
      </c>
      <c r="D1400" s="2" t="s">
        <v>45</v>
      </c>
      <c r="E1400" s="2" t="s">
        <v>333</v>
      </c>
      <c r="F1400" s="2" t="s">
        <v>2208</v>
      </c>
      <c r="G1400" s="2" t="s">
        <v>2199</v>
      </c>
      <c r="H1400" s="2" t="s">
        <v>5936</v>
      </c>
      <c r="I1400" s="34" t="s">
        <v>5937</v>
      </c>
      <c r="J1400" s="237">
        <v>43916</v>
      </c>
      <c r="K1400" s="2">
        <v>42</v>
      </c>
      <c r="L1400" s="2">
        <v>693</v>
      </c>
      <c r="M1400" s="31" t="s">
        <v>5938</v>
      </c>
    </row>
    <row r="1401" spans="1:13" ht="15" hidden="1" customHeight="1">
      <c r="A1401" s="15"/>
      <c r="B1401" s="236">
        <v>43916.874915821754</v>
      </c>
      <c r="C1401" s="2" t="s">
        <v>9</v>
      </c>
      <c r="D1401" s="2" t="s">
        <v>182</v>
      </c>
      <c r="F1401" s="2" t="s">
        <v>2198</v>
      </c>
      <c r="G1401" s="2" t="s">
        <v>2210</v>
      </c>
      <c r="I1401" s="34" t="s">
        <v>3051</v>
      </c>
      <c r="J1401" s="237">
        <v>43916</v>
      </c>
      <c r="M1401" s="31" t="s">
        <v>5940</v>
      </c>
    </row>
    <row r="1402" spans="1:13" ht="15" hidden="1" customHeight="1">
      <c r="A1402" s="15"/>
      <c r="B1402" s="236">
        <v>43916.875356550925</v>
      </c>
      <c r="C1402" s="2" t="s">
        <v>2200</v>
      </c>
      <c r="D1402" s="2" t="s">
        <v>45</v>
      </c>
      <c r="E1402" s="2" t="s">
        <v>333</v>
      </c>
      <c r="F1402" s="2" t="s">
        <v>2208</v>
      </c>
      <c r="G1402" s="2" t="s">
        <v>2199</v>
      </c>
      <c r="H1402" s="2" t="s">
        <v>5936</v>
      </c>
      <c r="I1402" s="34" t="s">
        <v>5937</v>
      </c>
      <c r="J1402" s="237">
        <v>43916</v>
      </c>
      <c r="K1402" s="2">
        <v>42</v>
      </c>
      <c r="L1402" s="2">
        <v>693</v>
      </c>
      <c r="M1402" s="31" t="s">
        <v>5938</v>
      </c>
    </row>
    <row r="1403" spans="1:13" ht="15" hidden="1" customHeight="1">
      <c r="A1403" s="15"/>
      <c r="B1403" s="236">
        <v>43916.876018402778</v>
      </c>
      <c r="C1403" s="2" t="s">
        <v>2197</v>
      </c>
      <c r="D1403" s="2" t="s">
        <v>45</v>
      </c>
      <c r="E1403" s="2" t="s">
        <v>119</v>
      </c>
      <c r="F1403" s="2" t="s">
        <v>2208</v>
      </c>
      <c r="G1403" s="2" t="s">
        <v>2199</v>
      </c>
      <c r="H1403" s="2" t="s">
        <v>5942</v>
      </c>
      <c r="I1403" s="34" t="s">
        <v>4546</v>
      </c>
      <c r="J1403" s="237">
        <v>43916</v>
      </c>
      <c r="K1403" s="2">
        <v>51</v>
      </c>
      <c r="M1403" s="31" t="s">
        <v>5943</v>
      </c>
    </row>
    <row r="1404" spans="1:13" ht="15" hidden="1" customHeight="1">
      <c r="A1404" s="15"/>
      <c r="B1404" s="236">
        <v>43916.87735274306</v>
      </c>
      <c r="C1404" s="2" t="s">
        <v>9</v>
      </c>
      <c r="D1404" s="2" t="s">
        <v>182</v>
      </c>
      <c r="E1404" s="2" t="s">
        <v>190</v>
      </c>
      <c r="F1404" s="2" t="s">
        <v>2198</v>
      </c>
      <c r="G1404" s="2" t="s">
        <v>2210</v>
      </c>
      <c r="I1404" s="34" t="s">
        <v>5362</v>
      </c>
      <c r="J1404" s="237">
        <v>43916</v>
      </c>
      <c r="M1404" s="31" t="s">
        <v>5945</v>
      </c>
    </row>
    <row r="1405" spans="1:13" ht="15" hidden="1" customHeight="1">
      <c r="A1405" s="15"/>
      <c r="B1405" s="236">
        <v>43916.879102499995</v>
      </c>
      <c r="C1405" s="2" t="s">
        <v>2200</v>
      </c>
      <c r="D1405" s="2" t="s">
        <v>109</v>
      </c>
      <c r="E1405" s="2" t="s">
        <v>1619</v>
      </c>
      <c r="F1405" s="2" t="s">
        <v>2208</v>
      </c>
      <c r="G1405" s="2" t="s">
        <v>2199</v>
      </c>
      <c r="H1405" s="2" t="s">
        <v>1007</v>
      </c>
      <c r="I1405" s="34" t="s">
        <v>5809</v>
      </c>
      <c r="J1405" s="237">
        <v>43916</v>
      </c>
      <c r="M1405" s="31" t="s">
        <v>5947</v>
      </c>
    </row>
    <row r="1406" spans="1:13" ht="15" hidden="1" customHeight="1">
      <c r="A1406" s="15"/>
      <c r="B1406" s="236">
        <v>43916.879186597223</v>
      </c>
      <c r="C1406" s="2" t="s">
        <v>2200</v>
      </c>
      <c r="D1406" s="2" t="s">
        <v>182</v>
      </c>
      <c r="E1406" s="2" t="s">
        <v>986</v>
      </c>
      <c r="F1406" s="2" t="s">
        <v>2198</v>
      </c>
      <c r="G1406" s="2" t="s">
        <v>2210</v>
      </c>
      <c r="I1406" s="2" t="s">
        <v>5948</v>
      </c>
      <c r="J1406" s="237">
        <v>43916</v>
      </c>
      <c r="M1406" s="46"/>
    </row>
    <row r="1407" spans="1:13" ht="15" hidden="1" customHeight="1">
      <c r="A1407" s="15"/>
      <c r="B1407" s="236">
        <v>43916.881263854171</v>
      </c>
      <c r="C1407" s="2" t="s">
        <v>2200</v>
      </c>
      <c r="D1407" s="2" t="s">
        <v>207</v>
      </c>
      <c r="E1407" s="2" t="s">
        <v>633</v>
      </c>
      <c r="F1407" s="2" t="s">
        <v>2198</v>
      </c>
      <c r="G1407" s="2" t="s">
        <v>2199</v>
      </c>
      <c r="H1407" s="2" t="s">
        <v>5949</v>
      </c>
      <c r="I1407" s="34" t="s">
        <v>5950</v>
      </c>
      <c r="J1407" s="237">
        <v>43916</v>
      </c>
      <c r="M1407" s="46"/>
    </row>
    <row r="1408" spans="1:13" ht="15" hidden="1" customHeight="1">
      <c r="A1408" s="15"/>
      <c r="B1408" s="236">
        <v>43916.88216695602</v>
      </c>
      <c r="C1408" s="2" t="s">
        <v>9</v>
      </c>
      <c r="D1408" s="2" t="s">
        <v>182</v>
      </c>
      <c r="E1408" s="2" t="s">
        <v>190</v>
      </c>
      <c r="F1408" s="2" t="s">
        <v>2208</v>
      </c>
      <c r="G1408" s="2" t="s">
        <v>2199</v>
      </c>
      <c r="H1408" s="2" t="s">
        <v>5951</v>
      </c>
      <c r="I1408" s="34" t="s">
        <v>5656</v>
      </c>
      <c r="J1408" s="237">
        <v>43916</v>
      </c>
      <c r="K1408" s="2">
        <v>70</v>
      </c>
      <c r="M1408" s="46"/>
    </row>
    <row r="1409" spans="1:13" ht="15" hidden="1" customHeight="1">
      <c r="A1409" s="15"/>
      <c r="B1409" s="236">
        <v>43916.88527298611</v>
      </c>
      <c r="C1409" s="2" t="s">
        <v>2200</v>
      </c>
      <c r="D1409" s="2" t="s">
        <v>322</v>
      </c>
      <c r="E1409" s="2" t="s">
        <v>576</v>
      </c>
      <c r="F1409" s="2" t="s">
        <v>2198</v>
      </c>
      <c r="G1409" s="2" t="s">
        <v>2199</v>
      </c>
      <c r="I1409" s="34" t="s">
        <v>5952</v>
      </c>
      <c r="J1409" s="237">
        <v>43916</v>
      </c>
      <c r="M1409" s="46"/>
    </row>
    <row r="1410" spans="1:13" ht="15" hidden="1" customHeight="1">
      <c r="A1410" s="15"/>
      <c r="B1410" s="236">
        <v>43916.886162210649</v>
      </c>
      <c r="C1410" s="2" t="s">
        <v>2200</v>
      </c>
      <c r="D1410" s="2" t="s">
        <v>322</v>
      </c>
      <c r="E1410" s="2" t="s">
        <v>5953</v>
      </c>
      <c r="F1410" s="2" t="s">
        <v>2198</v>
      </c>
      <c r="G1410" s="2" t="s">
        <v>2199</v>
      </c>
      <c r="H1410" s="2" t="s">
        <v>5954</v>
      </c>
      <c r="I1410" s="34" t="s">
        <v>5955</v>
      </c>
      <c r="J1410" s="237">
        <v>43916</v>
      </c>
      <c r="M1410" s="31" t="s">
        <v>5957</v>
      </c>
    </row>
    <row r="1411" spans="1:13" ht="15" hidden="1" customHeight="1">
      <c r="A1411" s="15"/>
      <c r="B1411" s="236">
        <v>43916.887397777777</v>
      </c>
      <c r="C1411" s="2" t="s">
        <v>2200</v>
      </c>
      <c r="D1411" s="2" t="s">
        <v>236</v>
      </c>
      <c r="E1411" s="2" t="s">
        <v>3634</v>
      </c>
      <c r="F1411" s="2" t="s">
        <v>2208</v>
      </c>
      <c r="G1411" s="2" t="s">
        <v>2199</v>
      </c>
      <c r="H1411" s="2" t="s">
        <v>5958</v>
      </c>
      <c r="I1411" s="34" t="s">
        <v>5959</v>
      </c>
      <c r="J1411" s="237">
        <v>43916</v>
      </c>
      <c r="K1411" s="2">
        <v>25</v>
      </c>
      <c r="M1411" s="31" t="s">
        <v>5962</v>
      </c>
    </row>
    <row r="1412" spans="1:13" ht="15" hidden="1" customHeight="1">
      <c r="A1412" s="15"/>
      <c r="B1412" s="236">
        <v>43916.888973472218</v>
      </c>
      <c r="C1412" s="2" t="s">
        <v>2200</v>
      </c>
      <c r="D1412" s="2" t="s">
        <v>322</v>
      </c>
      <c r="E1412" s="2" t="s">
        <v>576</v>
      </c>
      <c r="F1412" s="2" t="s">
        <v>2198</v>
      </c>
      <c r="G1412" s="2" t="s">
        <v>2210</v>
      </c>
      <c r="I1412" s="2" t="s">
        <v>5964</v>
      </c>
      <c r="J1412" s="237">
        <v>43916</v>
      </c>
      <c r="M1412" s="46"/>
    </row>
    <row r="1413" spans="1:13" ht="15" hidden="1" customHeight="1">
      <c r="A1413" s="15"/>
      <c r="B1413" s="236">
        <v>43916.887796979165</v>
      </c>
      <c r="C1413" s="2" t="s">
        <v>2200</v>
      </c>
      <c r="D1413" s="2" t="s">
        <v>322</v>
      </c>
      <c r="E1413" s="2" t="s">
        <v>576</v>
      </c>
      <c r="F1413" s="2" t="s">
        <v>2198</v>
      </c>
      <c r="G1413" s="2" t="s">
        <v>2199</v>
      </c>
      <c r="I1413" s="34" t="s">
        <v>5965</v>
      </c>
      <c r="J1413" s="237">
        <v>43916</v>
      </c>
      <c r="M1413" s="46"/>
    </row>
    <row r="1414" spans="1:13" ht="15" hidden="1" customHeight="1">
      <c r="A1414" s="15"/>
      <c r="B1414" s="236">
        <v>43916.888538657411</v>
      </c>
      <c r="C1414" s="2" t="s">
        <v>2200</v>
      </c>
      <c r="D1414" s="2" t="s">
        <v>322</v>
      </c>
      <c r="E1414" s="2" t="s">
        <v>576</v>
      </c>
      <c r="F1414" s="2" t="s">
        <v>2198</v>
      </c>
      <c r="G1414" s="2" t="s">
        <v>2199</v>
      </c>
      <c r="I1414" s="2" t="s">
        <v>5966</v>
      </c>
      <c r="J1414" s="237">
        <v>43916</v>
      </c>
      <c r="M1414" s="46"/>
    </row>
    <row r="1415" spans="1:13" ht="15" hidden="1" customHeight="1">
      <c r="A1415" s="15"/>
      <c r="B1415" s="236">
        <v>43916.890063888888</v>
      </c>
      <c r="C1415" s="2" t="s">
        <v>9</v>
      </c>
      <c r="D1415" s="2" t="s">
        <v>224</v>
      </c>
      <c r="E1415" s="2" t="s">
        <v>223</v>
      </c>
      <c r="F1415" s="2" t="s">
        <v>2208</v>
      </c>
      <c r="G1415" s="2" t="s">
        <v>2199</v>
      </c>
      <c r="I1415" s="2" t="s">
        <v>5967</v>
      </c>
      <c r="J1415" s="237">
        <v>43916</v>
      </c>
      <c r="K1415" s="2">
        <v>35</v>
      </c>
      <c r="M1415" s="46"/>
    </row>
    <row r="1416" spans="1:13" ht="15" hidden="1" customHeight="1">
      <c r="A1416" s="15"/>
      <c r="B1416" s="236">
        <v>43916.889519108794</v>
      </c>
      <c r="C1416" s="2" t="s">
        <v>2200</v>
      </c>
      <c r="D1416" s="2" t="s">
        <v>322</v>
      </c>
      <c r="E1416" s="2" t="s">
        <v>576</v>
      </c>
      <c r="F1416" s="2" t="s">
        <v>2198</v>
      </c>
      <c r="G1416" s="2" t="s">
        <v>2199</v>
      </c>
      <c r="I1416" s="34" t="s">
        <v>5965</v>
      </c>
      <c r="J1416" s="237">
        <v>43916</v>
      </c>
      <c r="M1416" s="31" t="s">
        <v>5969</v>
      </c>
    </row>
    <row r="1417" spans="1:13" ht="15" hidden="1" customHeight="1">
      <c r="A1417" s="15"/>
      <c r="B1417" s="236">
        <v>43916.890246828705</v>
      </c>
      <c r="C1417" s="2" t="s">
        <v>2200</v>
      </c>
      <c r="D1417" s="2" t="s">
        <v>322</v>
      </c>
      <c r="E1417" s="2" t="s">
        <v>5970</v>
      </c>
      <c r="F1417" s="2" t="s">
        <v>2198</v>
      </c>
      <c r="I1417" s="34" t="s">
        <v>5965</v>
      </c>
      <c r="J1417" s="237">
        <v>43916</v>
      </c>
      <c r="M1417" s="46"/>
    </row>
    <row r="1418" spans="1:13" ht="15" hidden="1" customHeight="1">
      <c r="A1418" s="15"/>
      <c r="B1418" s="236">
        <v>43916.891140798616</v>
      </c>
      <c r="C1418" s="2" t="s">
        <v>2200</v>
      </c>
      <c r="D1418" s="2" t="s">
        <v>322</v>
      </c>
      <c r="E1418" s="2" t="s">
        <v>576</v>
      </c>
      <c r="F1418" s="2" t="s">
        <v>2198</v>
      </c>
      <c r="G1418" s="2" t="s">
        <v>2210</v>
      </c>
      <c r="I1418" s="34" t="s">
        <v>5952</v>
      </c>
      <c r="J1418" s="237">
        <v>43916</v>
      </c>
      <c r="K1418" s="2">
        <v>0</v>
      </c>
      <c r="M1418" s="46"/>
    </row>
    <row r="1419" spans="1:13" ht="15" hidden="1" customHeight="1">
      <c r="A1419" s="15"/>
      <c r="B1419" s="236">
        <v>43916.891161226857</v>
      </c>
      <c r="C1419" s="2" t="s">
        <v>2200</v>
      </c>
      <c r="D1419" s="2" t="s">
        <v>207</v>
      </c>
      <c r="E1419" s="2" t="s">
        <v>5972</v>
      </c>
      <c r="F1419" s="2" t="s">
        <v>2208</v>
      </c>
      <c r="G1419" s="2" t="s">
        <v>2199</v>
      </c>
      <c r="H1419" s="2" t="s">
        <v>5973</v>
      </c>
      <c r="I1419" s="2" t="s">
        <v>5974</v>
      </c>
      <c r="J1419" s="237">
        <v>43916</v>
      </c>
      <c r="M1419" s="46"/>
    </row>
    <row r="1420" spans="1:13" ht="15" hidden="1" customHeight="1">
      <c r="A1420" s="15"/>
      <c r="B1420" s="236">
        <v>43916.893085960648</v>
      </c>
      <c r="C1420" s="2" t="s">
        <v>2200</v>
      </c>
      <c r="D1420" s="2" t="s">
        <v>236</v>
      </c>
      <c r="E1420" s="2" t="s">
        <v>725</v>
      </c>
      <c r="F1420" s="2" t="s">
        <v>2208</v>
      </c>
      <c r="G1420" s="2" t="s">
        <v>2199</v>
      </c>
      <c r="H1420" s="2" t="s">
        <v>5975</v>
      </c>
      <c r="I1420" s="34" t="s">
        <v>5976</v>
      </c>
      <c r="J1420" s="237">
        <v>43916</v>
      </c>
      <c r="K1420" s="2">
        <v>29</v>
      </c>
      <c r="L1420" s="2">
        <v>11</v>
      </c>
      <c r="M1420" s="46"/>
    </row>
    <row r="1421" spans="1:13" ht="15" hidden="1" customHeight="1">
      <c r="A1421" s="15"/>
      <c r="B1421" s="236">
        <v>43916.89590491898</v>
      </c>
      <c r="C1421" s="2" t="s">
        <v>2200</v>
      </c>
      <c r="D1421" s="2" t="s">
        <v>322</v>
      </c>
      <c r="E1421" s="2" t="s">
        <v>576</v>
      </c>
      <c r="F1421" s="2" t="s">
        <v>2208</v>
      </c>
      <c r="G1421" s="2" t="s">
        <v>2199</v>
      </c>
      <c r="H1421" s="2" t="s">
        <v>5977</v>
      </c>
      <c r="I1421" s="34" t="s">
        <v>5978</v>
      </c>
      <c r="J1421" s="237">
        <v>43916</v>
      </c>
      <c r="K1421" s="2">
        <v>60</v>
      </c>
      <c r="M1421" s="46"/>
    </row>
    <row r="1422" spans="1:13" ht="15" hidden="1" customHeight="1">
      <c r="A1422" s="15"/>
      <c r="B1422" s="236">
        <v>43916.897495613426</v>
      </c>
      <c r="C1422" s="2" t="s">
        <v>2200</v>
      </c>
      <c r="D1422" s="2" t="s">
        <v>322</v>
      </c>
      <c r="E1422" s="2" t="s">
        <v>576</v>
      </c>
      <c r="F1422" s="2" t="s">
        <v>2489</v>
      </c>
      <c r="G1422" s="2" t="s">
        <v>2199</v>
      </c>
      <c r="I1422" s="34" t="s">
        <v>5980</v>
      </c>
      <c r="J1422" s="237">
        <v>43916</v>
      </c>
      <c r="M1422" s="46"/>
    </row>
    <row r="1423" spans="1:13" ht="15" hidden="1" customHeight="1">
      <c r="A1423" s="15"/>
      <c r="B1423" s="236">
        <v>43916.898074780096</v>
      </c>
      <c r="C1423" s="2" t="s">
        <v>2200</v>
      </c>
      <c r="D1423" s="2" t="s">
        <v>322</v>
      </c>
      <c r="E1423" s="2" t="s">
        <v>576</v>
      </c>
      <c r="F1423" s="2" t="s">
        <v>2208</v>
      </c>
      <c r="G1423" s="2" t="s">
        <v>2199</v>
      </c>
      <c r="I1423" s="34" t="s">
        <v>5978</v>
      </c>
      <c r="J1423" s="237">
        <v>43916</v>
      </c>
      <c r="K1423" s="2">
        <v>60</v>
      </c>
      <c r="M1423" s="46"/>
    </row>
    <row r="1424" spans="1:13" ht="15" hidden="1" customHeight="1">
      <c r="A1424" s="15"/>
      <c r="B1424" s="236">
        <v>43916.898143981482</v>
      </c>
      <c r="C1424" s="2" t="s">
        <v>2200</v>
      </c>
      <c r="D1424" s="2" t="s">
        <v>322</v>
      </c>
      <c r="E1424" s="2" t="s">
        <v>576</v>
      </c>
      <c r="F1424" s="2" t="s">
        <v>2489</v>
      </c>
      <c r="G1424" s="2" t="s">
        <v>2199</v>
      </c>
      <c r="I1424" s="34" t="s">
        <v>5980</v>
      </c>
      <c r="J1424" s="237">
        <v>43916</v>
      </c>
      <c r="M1424" s="46"/>
    </row>
    <row r="1425" spans="1:13" ht="15" hidden="1" customHeight="1">
      <c r="A1425" s="15"/>
      <c r="B1425" s="236">
        <v>43916.898308252319</v>
      </c>
      <c r="C1425" s="2" t="s">
        <v>2200</v>
      </c>
      <c r="D1425" s="2" t="s">
        <v>322</v>
      </c>
      <c r="E1425" s="2" t="s">
        <v>5981</v>
      </c>
      <c r="F1425" s="2" t="s">
        <v>2208</v>
      </c>
      <c r="G1425" s="2" t="s">
        <v>2199</v>
      </c>
      <c r="I1425" s="34" t="s">
        <v>5978</v>
      </c>
      <c r="J1425" s="237">
        <v>43916</v>
      </c>
      <c r="K1425" s="2">
        <v>60</v>
      </c>
      <c r="M1425" s="31" t="s">
        <v>5982</v>
      </c>
    </row>
    <row r="1426" spans="1:13" ht="15" hidden="1" customHeight="1">
      <c r="A1426" s="15"/>
      <c r="B1426" s="236">
        <v>43916.898357627317</v>
      </c>
      <c r="C1426" s="2" t="s">
        <v>2200</v>
      </c>
      <c r="D1426" s="2" t="s">
        <v>322</v>
      </c>
      <c r="E1426" s="2" t="s">
        <v>576</v>
      </c>
      <c r="F1426" s="2" t="s">
        <v>2489</v>
      </c>
      <c r="G1426" s="2" t="s">
        <v>2199</v>
      </c>
      <c r="I1426" s="34" t="s">
        <v>5980</v>
      </c>
      <c r="J1426" s="237">
        <v>43916</v>
      </c>
      <c r="M1426" s="46"/>
    </row>
    <row r="1427" spans="1:13" ht="15" hidden="1" customHeight="1">
      <c r="A1427" s="15"/>
      <c r="B1427" s="236">
        <v>43916.899149131947</v>
      </c>
      <c r="C1427" s="2" t="s">
        <v>2197</v>
      </c>
      <c r="D1427" s="2" t="s">
        <v>47</v>
      </c>
      <c r="E1427" s="2" t="s">
        <v>594</v>
      </c>
      <c r="F1427" s="2" t="s">
        <v>2208</v>
      </c>
      <c r="G1427" s="2" t="s">
        <v>2215</v>
      </c>
      <c r="I1427" s="34" t="s">
        <v>5983</v>
      </c>
      <c r="J1427" s="237">
        <v>43916</v>
      </c>
      <c r="L1427" s="2">
        <v>108</v>
      </c>
      <c r="M1427" s="31" t="s">
        <v>5984</v>
      </c>
    </row>
    <row r="1428" spans="1:13" ht="15" hidden="1" customHeight="1">
      <c r="A1428" s="15"/>
      <c r="B1428" s="236">
        <v>43916.899087905098</v>
      </c>
      <c r="C1428" s="2" t="s">
        <v>2197</v>
      </c>
      <c r="D1428" s="2" t="s">
        <v>47</v>
      </c>
      <c r="E1428" s="2" t="s">
        <v>594</v>
      </c>
      <c r="F1428" s="2" t="s">
        <v>2208</v>
      </c>
      <c r="G1428" s="2" t="s">
        <v>2215</v>
      </c>
      <c r="I1428" s="34" t="s">
        <v>5983</v>
      </c>
      <c r="J1428" s="237">
        <v>43916</v>
      </c>
      <c r="L1428" s="2">
        <v>108</v>
      </c>
      <c r="M1428" s="31" t="s">
        <v>5984</v>
      </c>
    </row>
    <row r="1429" spans="1:13" ht="15" hidden="1" customHeight="1">
      <c r="A1429" s="15"/>
      <c r="B1429" s="236">
        <v>43916.900210671301</v>
      </c>
      <c r="C1429" s="2" t="s">
        <v>2200</v>
      </c>
      <c r="D1429" s="2" t="s">
        <v>322</v>
      </c>
      <c r="E1429" s="2" t="s">
        <v>576</v>
      </c>
      <c r="F1429" s="2" t="s">
        <v>2198</v>
      </c>
      <c r="G1429" s="2" t="s">
        <v>2199</v>
      </c>
      <c r="I1429" s="2" t="s">
        <v>5987</v>
      </c>
      <c r="J1429" s="237">
        <v>43916</v>
      </c>
      <c r="M1429" s="46"/>
    </row>
    <row r="1430" spans="1:13" ht="15" hidden="1" customHeight="1">
      <c r="A1430" s="15"/>
      <c r="B1430" s="236">
        <v>43916.900165555555</v>
      </c>
      <c r="C1430" s="2" t="s">
        <v>9</v>
      </c>
      <c r="D1430" s="2" t="s">
        <v>207</v>
      </c>
      <c r="E1430" s="2" t="s">
        <v>853</v>
      </c>
      <c r="F1430" s="2" t="s">
        <v>2208</v>
      </c>
      <c r="G1430" s="2" t="s">
        <v>2199</v>
      </c>
      <c r="H1430" s="2" t="s">
        <v>5726</v>
      </c>
      <c r="I1430" s="34" t="s">
        <v>4877</v>
      </c>
      <c r="J1430" s="237">
        <v>43916</v>
      </c>
      <c r="K1430" s="2">
        <v>65</v>
      </c>
      <c r="M1430" s="31" t="s">
        <v>5727</v>
      </c>
    </row>
    <row r="1431" spans="1:13" ht="15" hidden="1" customHeight="1">
      <c r="A1431" s="15"/>
      <c r="B1431" s="236">
        <v>43916.900301180554</v>
      </c>
      <c r="C1431" s="2" t="s">
        <v>2200</v>
      </c>
      <c r="D1431" s="2" t="s">
        <v>322</v>
      </c>
      <c r="E1431" s="2" t="s">
        <v>576</v>
      </c>
      <c r="F1431" s="2" t="s">
        <v>2208</v>
      </c>
      <c r="G1431" s="2" t="s">
        <v>2199</v>
      </c>
      <c r="I1431" s="34" t="s">
        <v>5988</v>
      </c>
      <c r="J1431" s="237">
        <v>43916</v>
      </c>
      <c r="K1431" s="2">
        <v>60</v>
      </c>
      <c r="L1431" s="240" t="s">
        <v>5990</v>
      </c>
      <c r="M1431" s="46"/>
    </row>
    <row r="1432" spans="1:13" ht="15" hidden="1" customHeight="1">
      <c r="A1432" s="15"/>
      <c r="B1432" s="236">
        <v>43916.900436631942</v>
      </c>
      <c r="C1432" s="2" t="s">
        <v>2200</v>
      </c>
      <c r="D1432" s="2" t="s">
        <v>322</v>
      </c>
      <c r="E1432" s="2" t="s">
        <v>576</v>
      </c>
      <c r="F1432" s="2" t="s">
        <v>2208</v>
      </c>
      <c r="G1432" s="2" t="s">
        <v>2199</v>
      </c>
      <c r="H1432" s="2" t="s">
        <v>5991</v>
      </c>
      <c r="I1432" s="34" t="s">
        <v>5965</v>
      </c>
      <c r="J1432" s="237">
        <v>43916</v>
      </c>
      <c r="K1432" s="2">
        <v>60</v>
      </c>
      <c r="M1432" s="31" t="s">
        <v>5992</v>
      </c>
    </row>
    <row r="1433" spans="1:13" ht="15" hidden="1" customHeight="1">
      <c r="A1433" s="15"/>
      <c r="B1433" s="236">
        <v>43916.901077453702</v>
      </c>
      <c r="C1433" s="2" t="s">
        <v>2200</v>
      </c>
      <c r="D1433" s="2" t="s">
        <v>45</v>
      </c>
      <c r="F1433" s="2" t="s">
        <v>2208</v>
      </c>
      <c r="G1433" s="2" t="s">
        <v>2215</v>
      </c>
      <c r="I1433" s="2">
        <v>89596959887</v>
      </c>
      <c r="J1433" s="237">
        <v>43901</v>
      </c>
      <c r="K1433" s="2">
        <v>8959695887</v>
      </c>
      <c r="M1433" s="31">
        <v>8959695888</v>
      </c>
    </row>
    <row r="1434" spans="1:13" ht="15" hidden="1" customHeight="1">
      <c r="A1434" s="15"/>
      <c r="B1434" s="236">
        <v>43916.902151921298</v>
      </c>
      <c r="C1434" s="2" t="s">
        <v>2200</v>
      </c>
      <c r="D1434" s="2" t="s">
        <v>322</v>
      </c>
      <c r="E1434" s="2" t="s">
        <v>576</v>
      </c>
      <c r="F1434" s="2" t="s">
        <v>2208</v>
      </c>
      <c r="G1434" s="2" t="s">
        <v>2199</v>
      </c>
      <c r="I1434" s="34" t="s">
        <v>5993</v>
      </c>
      <c r="J1434" s="237">
        <v>43916</v>
      </c>
      <c r="K1434" s="2">
        <v>60</v>
      </c>
      <c r="L1434" s="2">
        <v>1</v>
      </c>
      <c r="M1434" s="31" t="s">
        <v>5994</v>
      </c>
    </row>
    <row r="1435" spans="1:13" ht="15" hidden="1" customHeight="1">
      <c r="A1435" s="15"/>
      <c r="B1435" s="236">
        <v>43916.902184398146</v>
      </c>
      <c r="C1435" s="2" t="s">
        <v>2200</v>
      </c>
      <c r="D1435" s="2" t="s">
        <v>322</v>
      </c>
      <c r="E1435" s="2" t="s">
        <v>576</v>
      </c>
      <c r="F1435" s="2" t="s">
        <v>2208</v>
      </c>
      <c r="G1435" s="2" t="s">
        <v>2199</v>
      </c>
      <c r="I1435" s="34" t="s">
        <v>5995</v>
      </c>
      <c r="J1435" s="237">
        <v>43916</v>
      </c>
      <c r="K1435" s="2">
        <v>60</v>
      </c>
      <c r="M1435" s="46"/>
    </row>
    <row r="1436" spans="1:13" ht="15" hidden="1" customHeight="1">
      <c r="A1436" s="15"/>
      <c r="B1436" s="236">
        <v>43916.902329999997</v>
      </c>
      <c r="C1436" s="2" t="s">
        <v>2200</v>
      </c>
      <c r="D1436" s="2" t="s">
        <v>95</v>
      </c>
      <c r="E1436" s="2" t="s">
        <v>95</v>
      </c>
      <c r="F1436" s="2" t="s">
        <v>2198</v>
      </c>
      <c r="G1436" s="2" t="s">
        <v>2199</v>
      </c>
      <c r="H1436" s="2" t="s">
        <v>5996</v>
      </c>
      <c r="I1436" s="2" t="s">
        <v>5997</v>
      </c>
      <c r="J1436" s="237">
        <v>43916</v>
      </c>
      <c r="M1436" s="46"/>
    </row>
    <row r="1437" spans="1:13" ht="15" hidden="1" customHeight="1">
      <c r="A1437" s="15"/>
      <c r="B1437" s="236">
        <v>43916.903012905095</v>
      </c>
      <c r="C1437" s="2" t="s">
        <v>2200</v>
      </c>
      <c r="D1437" s="2" t="s">
        <v>95</v>
      </c>
      <c r="E1437" s="2" t="s">
        <v>5998</v>
      </c>
      <c r="F1437" s="2" t="s">
        <v>2198</v>
      </c>
      <c r="G1437" s="2" t="s">
        <v>2199</v>
      </c>
      <c r="H1437" s="2" t="s">
        <v>2820</v>
      </c>
      <c r="I1437" s="2" t="s">
        <v>5997</v>
      </c>
      <c r="J1437" s="237">
        <v>43916</v>
      </c>
      <c r="L1437" s="2">
        <v>3</v>
      </c>
      <c r="M1437" s="46"/>
    </row>
    <row r="1438" spans="1:13" ht="15" hidden="1" customHeight="1">
      <c r="A1438" s="15"/>
      <c r="B1438" s="236">
        <v>43916.904321493057</v>
      </c>
      <c r="C1438" s="2" t="s">
        <v>2200</v>
      </c>
      <c r="D1438" s="2" t="s">
        <v>236</v>
      </c>
      <c r="F1438" s="2" t="s">
        <v>2271</v>
      </c>
      <c r="I1438" s="34" t="s">
        <v>1065</v>
      </c>
      <c r="J1438" s="237">
        <v>43916</v>
      </c>
      <c r="M1438" s="46"/>
    </row>
    <row r="1439" spans="1:13" ht="15" hidden="1" customHeight="1">
      <c r="A1439" s="15"/>
      <c r="B1439" s="236">
        <v>43916.90438842593</v>
      </c>
      <c r="C1439" s="2" t="s">
        <v>2200</v>
      </c>
      <c r="D1439" s="2" t="s">
        <v>322</v>
      </c>
      <c r="E1439" s="2" t="s">
        <v>576</v>
      </c>
      <c r="F1439" s="2" t="s">
        <v>2208</v>
      </c>
      <c r="G1439" s="2" t="s">
        <v>2199</v>
      </c>
      <c r="H1439" s="2" t="s">
        <v>111</v>
      </c>
      <c r="I1439" s="2" t="s">
        <v>6000</v>
      </c>
      <c r="J1439" s="237">
        <v>43916</v>
      </c>
      <c r="K1439" s="2">
        <v>60</v>
      </c>
      <c r="M1439" s="46"/>
    </row>
    <row r="1440" spans="1:13" ht="15" hidden="1" customHeight="1">
      <c r="A1440" s="15"/>
      <c r="B1440" s="236">
        <v>43916.905039386576</v>
      </c>
      <c r="C1440" s="2" t="s">
        <v>2200</v>
      </c>
      <c r="D1440" s="2" t="s">
        <v>322</v>
      </c>
      <c r="E1440" s="2" t="s">
        <v>576</v>
      </c>
      <c r="F1440" s="2" t="s">
        <v>2208</v>
      </c>
      <c r="G1440" s="2" t="s">
        <v>2199</v>
      </c>
      <c r="I1440" s="34" t="s">
        <v>6001</v>
      </c>
      <c r="J1440" s="237">
        <v>43916</v>
      </c>
      <c r="M1440" s="46"/>
    </row>
    <row r="1441" spans="1:13" ht="15" hidden="1" customHeight="1">
      <c r="A1441" s="15"/>
      <c r="B1441" s="236">
        <v>43916.905522094909</v>
      </c>
      <c r="C1441" s="2" t="s">
        <v>2200</v>
      </c>
      <c r="D1441" s="2" t="s">
        <v>182</v>
      </c>
      <c r="F1441" s="2" t="s">
        <v>2198</v>
      </c>
      <c r="H1441" s="2" t="s">
        <v>2255</v>
      </c>
      <c r="I1441" s="34" t="s">
        <v>2126</v>
      </c>
      <c r="J1441" s="237">
        <v>43916</v>
      </c>
      <c r="M1441" s="37" t="s">
        <v>2126</v>
      </c>
    </row>
    <row r="1442" spans="1:13" ht="15" hidden="1" customHeight="1">
      <c r="A1442" s="15"/>
      <c r="B1442" s="236">
        <v>43916.905604780091</v>
      </c>
      <c r="C1442" s="2" t="s">
        <v>2200</v>
      </c>
      <c r="D1442" s="2" t="s">
        <v>322</v>
      </c>
      <c r="E1442" s="2" t="s">
        <v>576</v>
      </c>
      <c r="F1442" s="2" t="s">
        <v>2208</v>
      </c>
      <c r="G1442" s="2" t="s">
        <v>2210</v>
      </c>
      <c r="I1442" s="34" t="s">
        <v>2118</v>
      </c>
      <c r="J1442" s="237">
        <v>43916</v>
      </c>
      <c r="M1442" s="46"/>
    </row>
    <row r="1443" spans="1:13" ht="15" hidden="1" customHeight="1">
      <c r="A1443" s="15"/>
      <c r="B1443" s="236">
        <v>43916.907409618056</v>
      </c>
      <c r="C1443" s="2" t="s">
        <v>2197</v>
      </c>
      <c r="D1443" s="2" t="s">
        <v>47</v>
      </c>
      <c r="E1443" s="2" t="s">
        <v>6002</v>
      </c>
      <c r="F1443" s="2" t="s">
        <v>2198</v>
      </c>
      <c r="G1443" s="2" t="s">
        <v>2215</v>
      </c>
      <c r="H1443" s="2" t="s">
        <v>6003</v>
      </c>
      <c r="I1443" s="34" t="s">
        <v>6004</v>
      </c>
      <c r="J1443" s="237">
        <v>43916</v>
      </c>
      <c r="M1443" s="31" t="s">
        <v>6006</v>
      </c>
    </row>
    <row r="1444" spans="1:13" ht="15" hidden="1" customHeight="1">
      <c r="A1444" s="15"/>
      <c r="B1444" s="236">
        <v>43916.907767743054</v>
      </c>
      <c r="C1444" s="2" t="s">
        <v>2200</v>
      </c>
      <c r="D1444" s="2" t="s">
        <v>322</v>
      </c>
      <c r="E1444" s="2" t="s">
        <v>576</v>
      </c>
      <c r="F1444" s="2" t="s">
        <v>2208</v>
      </c>
      <c r="G1444" s="2" t="s">
        <v>2199</v>
      </c>
      <c r="H1444" s="2" t="s">
        <v>6007</v>
      </c>
      <c r="I1444" s="2" t="s">
        <v>5987</v>
      </c>
      <c r="J1444" s="237">
        <v>43916</v>
      </c>
      <c r="K1444" s="2">
        <v>60</v>
      </c>
      <c r="L1444" s="2">
        <v>3</v>
      </c>
      <c r="M1444" s="46"/>
    </row>
    <row r="1445" spans="1:13" ht="15" hidden="1" customHeight="1">
      <c r="A1445" s="15"/>
      <c r="B1445" s="236">
        <v>43916.908082372684</v>
      </c>
      <c r="C1445" s="2" t="s">
        <v>2200</v>
      </c>
      <c r="D1445" s="2" t="s">
        <v>322</v>
      </c>
      <c r="E1445" s="2" t="s">
        <v>576</v>
      </c>
      <c r="F1445" s="2" t="s">
        <v>2208</v>
      </c>
      <c r="G1445" s="2" t="s">
        <v>2199</v>
      </c>
      <c r="H1445" s="2" t="s">
        <v>6008</v>
      </c>
      <c r="I1445" s="2" t="s">
        <v>6009</v>
      </c>
      <c r="J1445" s="237">
        <v>43916</v>
      </c>
      <c r="K1445" s="2">
        <v>60</v>
      </c>
      <c r="L1445" s="2">
        <v>1</v>
      </c>
      <c r="M1445" s="31" t="s">
        <v>6010</v>
      </c>
    </row>
    <row r="1446" spans="1:13" ht="15" hidden="1" customHeight="1">
      <c r="A1446" s="15"/>
      <c r="B1446" s="236">
        <v>43916.910307650462</v>
      </c>
      <c r="C1446" s="2" t="s">
        <v>2200</v>
      </c>
      <c r="D1446" s="2" t="s">
        <v>182</v>
      </c>
      <c r="E1446" s="2" t="s">
        <v>986</v>
      </c>
      <c r="F1446" s="2" t="s">
        <v>2198</v>
      </c>
      <c r="G1446" s="2" t="s">
        <v>2199</v>
      </c>
      <c r="I1446" s="34" t="s">
        <v>6011</v>
      </c>
      <c r="J1446" s="237">
        <v>43916</v>
      </c>
      <c r="M1446" s="46"/>
    </row>
    <row r="1447" spans="1:13" ht="15" hidden="1" customHeight="1">
      <c r="A1447" s="15"/>
      <c r="B1447" s="236">
        <v>43916.910673252314</v>
      </c>
      <c r="C1447" s="2" t="s">
        <v>2200</v>
      </c>
      <c r="D1447" s="2" t="s">
        <v>322</v>
      </c>
      <c r="E1447" s="2" t="s">
        <v>576</v>
      </c>
      <c r="F1447" s="2" t="s">
        <v>2208</v>
      </c>
      <c r="G1447" s="2" t="s">
        <v>2210</v>
      </c>
      <c r="I1447" s="2" t="s">
        <v>6012</v>
      </c>
      <c r="J1447" s="237">
        <v>43916</v>
      </c>
      <c r="K1447" s="2">
        <v>60</v>
      </c>
      <c r="M1447" s="46"/>
    </row>
    <row r="1448" spans="1:13" ht="15" hidden="1" customHeight="1">
      <c r="A1448" s="15"/>
      <c r="B1448" s="236">
        <v>43916.911519768517</v>
      </c>
      <c r="C1448" s="2" t="s">
        <v>2200</v>
      </c>
      <c r="D1448" s="2" t="s">
        <v>47</v>
      </c>
      <c r="E1448" s="2" t="s">
        <v>6013</v>
      </c>
      <c r="F1448" s="2" t="s">
        <v>2198</v>
      </c>
      <c r="G1448" s="2" t="s">
        <v>2210</v>
      </c>
      <c r="H1448" s="2" t="s">
        <v>6014</v>
      </c>
      <c r="I1448" s="34" t="s">
        <v>4671</v>
      </c>
      <c r="J1448" s="237">
        <v>43947</v>
      </c>
      <c r="K1448" s="2">
        <v>1</v>
      </c>
      <c r="M1448" s="31" t="s">
        <v>6015</v>
      </c>
    </row>
    <row r="1449" spans="1:13" ht="15" hidden="1" customHeight="1">
      <c r="A1449" s="15"/>
      <c r="B1449" s="236">
        <v>43916.911720115742</v>
      </c>
      <c r="C1449" s="2" t="s">
        <v>2200</v>
      </c>
      <c r="D1449" s="2" t="s">
        <v>322</v>
      </c>
      <c r="E1449" s="2" t="s">
        <v>576</v>
      </c>
      <c r="F1449" s="2" t="s">
        <v>2208</v>
      </c>
      <c r="G1449" s="2" t="s">
        <v>2210</v>
      </c>
      <c r="I1449" s="34" t="s">
        <v>5995</v>
      </c>
      <c r="J1449" s="237">
        <v>43916</v>
      </c>
      <c r="K1449" s="2">
        <v>60</v>
      </c>
      <c r="L1449" s="2">
        <v>721</v>
      </c>
      <c r="M1449" s="46"/>
    </row>
    <row r="1450" spans="1:13" ht="15" hidden="1" customHeight="1">
      <c r="A1450" s="15"/>
      <c r="B1450" s="236">
        <v>43916.911939282407</v>
      </c>
      <c r="C1450" s="2" t="s">
        <v>2200</v>
      </c>
      <c r="D1450" s="2" t="s">
        <v>322</v>
      </c>
      <c r="F1450" s="2" t="s">
        <v>2208</v>
      </c>
      <c r="G1450" s="2" t="s">
        <v>2199</v>
      </c>
      <c r="I1450" s="34" t="s">
        <v>6016</v>
      </c>
      <c r="J1450" s="237">
        <v>43916</v>
      </c>
      <c r="K1450" s="2">
        <v>60</v>
      </c>
      <c r="M1450" s="46"/>
    </row>
    <row r="1451" spans="1:13" ht="15" hidden="1" customHeight="1">
      <c r="A1451" s="15"/>
      <c r="B1451" s="236">
        <v>43916.914273877315</v>
      </c>
      <c r="C1451" s="2" t="s">
        <v>2200</v>
      </c>
      <c r="D1451" s="2" t="s">
        <v>322</v>
      </c>
      <c r="E1451" s="2" t="s">
        <v>576</v>
      </c>
      <c r="F1451" s="2" t="s">
        <v>2208</v>
      </c>
      <c r="G1451" s="2" t="s">
        <v>2210</v>
      </c>
      <c r="I1451" s="34" t="s">
        <v>6019</v>
      </c>
      <c r="J1451" s="237">
        <v>43916</v>
      </c>
      <c r="K1451" s="2">
        <v>60</v>
      </c>
      <c r="L1451" s="2">
        <v>1</v>
      </c>
      <c r="M1451" s="46"/>
    </row>
    <row r="1452" spans="1:13" ht="15" hidden="1" customHeight="1">
      <c r="A1452" s="15"/>
      <c r="B1452" s="236">
        <v>43916.915316967592</v>
      </c>
      <c r="C1452" s="2" t="s">
        <v>9</v>
      </c>
      <c r="D1452" s="2" t="s">
        <v>182</v>
      </c>
      <c r="E1452" s="2" t="s">
        <v>1078</v>
      </c>
      <c r="F1452" s="2" t="s">
        <v>2208</v>
      </c>
      <c r="G1452" s="2" t="s">
        <v>2199</v>
      </c>
      <c r="H1452" s="2" t="s">
        <v>4347</v>
      </c>
      <c r="I1452" s="2" t="s">
        <v>4347</v>
      </c>
      <c r="J1452" s="237">
        <v>43916</v>
      </c>
      <c r="K1452" s="2">
        <v>38</v>
      </c>
      <c r="M1452" s="31" t="s">
        <v>3129</v>
      </c>
    </row>
    <row r="1453" spans="1:13" ht="15" hidden="1" customHeight="1">
      <c r="A1453" s="15"/>
      <c r="B1453" s="236">
        <v>43916.915328414354</v>
      </c>
      <c r="C1453" s="2" t="s">
        <v>2200</v>
      </c>
      <c r="D1453" s="2" t="s">
        <v>322</v>
      </c>
      <c r="E1453" s="2" t="s">
        <v>576</v>
      </c>
      <c r="F1453" s="2" t="s">
        <v>2208</v>
      </c>
      <c r="G1453" s="2" t="s">
        <v>2199</v>
      </c>
      <c r="H1453" s="2" t="s">
        <v>6021</v>
      </c>
      <c r="I1453" s="2" t="s">
        <v>6022</v>
      </c>
      <c r="J1453" s="237">
        <v>43916</v>
      </c>
      <c r="K1453" s="2">
        <v>60</v>
      </c>
      <c r="M1453" s="46"/>
    </row>
    <row r="1454" spans="1:13" ht="15" hidden="1" customHeight="1">
      <c r="A1454" s="15"/>
      <c r="B1454" s="236">
        <v>43916.915922986111</v>
      </c>
      <c r="C1454" s="2" t="s">
        <v>2200</v>
      </c>
      <c r="D1454" s="2" t="s">
        <v>322</v>
      </c>
      <c r="E1454" s="2" t="s">
        <v>576</v>
      </c>
      <c r="F1454" s="2" t="s">
        <v>2208</v>
      </c>
      <c r="G1454" s="2" t="s">
        <v>2199</v>
      </c>
      <c r="I1454" s="2" t="s">
        <v>3132</v>
      </c>
      <c r="J1454" s="237">
        <v>43916</v>
      </c>
      <c r="K1454" s="2">
        <v>60</v>
      </c>
      <c r="M1454" s="46"/>
    </row>
    <row r="1455" spans="1:13" ht="15" hidden="1" customHeight="1">
      <c r="A1455" s="15"/>
      <c r="B1455" s="236">
        <v>43916.917128726855</v>
      </c>
      <c r="C1455" s="2" t="s">
        <v>2200</v>
      </c>
      <c r="D1455" s="2" t="s">
        <v>322</v>
      </c>
      <c r="E1455" s="2" t="s">
        <v>5970</v>
      </c>
      <c r="F1455" s="2" t="s">
        <v>2208</v>
      </c>
      <c r="G1455" s="2" t="s">
        <v>2199</v>
      </c>
      <c r="H1455" s="2" t="s">
        <v>6023</v>
      </c>
      <c r="I1455" s="34" t="s">
        <v>5995</v>
      </c>
      <c r="J1455" s="237">
        <v>43916</v>
      </c>
      <c r="K1455" s="2">
        <v>60</v>
      </c>
      <c r="M1455" s="31" t="s">
        <v>6024</v>
      </c>
    </row>
    <row r="1456" spans="1:13" ht="15" hidden="1" customHeight="1">
      <c r="A1456" s="15"/>
      <c r="B1456" s="236">
        <v>43916.917067754628</v>
      </c>
      <c r="C1456" s="2" t="s">
        <v>2200</v>
      </c>
      <c r="D1456" s="2" t="s">
        <v>322</v>
      </c>
      <c r="E1456" s="2" t="s">
        <v>5970</v>
      </c>
      <c r="F1456" s="2" t="s">
        <v>2208</v>
      </c>
      <c r="G1456" s="2" t="s">
        <v>2199</v>
      </c>
      <c r="H1456" s="2" t="s">
        <v>6023</v>
      </c>
      <c r="I1456" s="34" t="s">
        <v>5995</v>
      </c>
      <c r="J1456" s="237">
        <v>43916</v>
      </c>
      <c r="K1456" s="2">
        <v>60</v>
      </c>
      <c r="M1456" s="31" t="s">
        <v>6024</v>
      </c>
    </row>
    <row r="1457" spans="1:13" ht="15" hidden="1" customHeight="1">
      <c r="A1457" s="15"/>
      <c r="B1457" s="236">
        <v>43916.918931423614</v>
      </c>
      <c r="C1457" s="2" t="s">
        <v>2200</v>
      </c>
      <c r="D1457" s="2" t="s">
        <v>45</v>
      </c>
      <c r="E1457" s="2" t="s">
        <v>1142</v>
      </c>
      <c r="F1457" s="2" t="s">
        <v>2201</v>
      </c>
      <c r="G1457" s="2" t="s">
        <v>2199</v>
      </c>
      <c r="H1457" s="2" t="s">
        <v>6025</v>
      </c>
      <c r="I1457" s="2" t="s">
        <v>5622</v>
      </c>
      <c r="J1457" s="237">
        <v>43916</v>
      </c>
      <c r="M1457" s="46"/>
    </row>
    <row r="1458" spans="1:13" ht="15" hidden="1" customHeight="1">
      <c r="A1458" s="15"/>
      <c r="B1458" s="236">
        <v>43916.91910373843</v>
      </c>
      <c r="C1458" s="2" t="s">
        <v>9</v>
      </c>
      <c r="D1458" s="2" t="s">
        <v>101</v>
      </c>
      <c r="F1458" s="2" t="s">
        <v>2208</v>
      </c>
      <c r="G1458" s="2" t="s">
        <v>2199</v>
      </c>
      <c r="I1458" s="34" t="s">
        <v>6026</v>
      </c>
      <c r="J1458" s="237">
        <v>43916</v>
      </c>
      <c r="K1458" s="2">
        <v>21</v>
      </c>
      <c r="M1458" s="46"/>
    </row>
    <row r="1459" spans="1:13" ht="15" hidden="1" customHeight="1">
      <c r="A1459" s="15"/>
      <c r="B1459" s="236">
        <v>43916.919379398147</v>
      </c>
      <c r="C1459" s="2" t="s">
        <v>2200</v>
      </c>
      <c r="D1459" s="2" t="s">
        <v>45</v>
      </c>
      <c r="E1459" s="2" t="s">
        <v>1129</v>
      </c>
      <c r="F1459" s="2" t="s">
        <v>2201</v>
      </c>
      <c r="G1459" s="2" t="s">
        <v>2199</v>
      </c>
      <c r="H1459" s="2" t="s">
        <v>6027</v>
      </c>
      <c r="I1459" s="2" t="s">
        <v>5622</v>
      </c>
      <c r="J1459" s="237">
        <v>43916</v>
      </c>
      <c r="M1459" s="46"/>
    </row>
    <row r="1460" spans="1:13" ht="15" hidden="1" customHeight="1">
      <c r="A1460" s="15"/>
      <c r="B1460" s="236">
        <v>43916.919703414351</v>
      </c>
      <c r="C1460" s="2" t="s">
        <v>2200</v>
      </c>
      <c r="D1460" s="2" t="s">
        <v>45</v>
      </c>
      <c r="E1460" s="2" t="s">
        <v>1129</v>
      </c>
      <c r="F1460" s="2" t="s">
        <v>2201</v>
      </c>
      <c r="G1460" s="2" t="s">
        <v>2199</v>
      </c>
      <c r="H1460" s="2" t="s">
        <v>6027</v>
      </c>
      <c r="I1460" s="2" t="s">
        <v>5622</v>
      </c>
      <c r="J1460" s="237">
        <v>43916</v>
      </c>
      <c r="M1460" s="46"/>
    </row>
    <row r="1461" spans="1:13" ht="15" hidden="1" customHeight="1">
      <c r="A1461" s="15"/>
      <c r="B1461" s="236">
        <v>43916.92210762731</v>
      </c>
      <c r="C1461" s="2" t="s">
        <v>9</v>
      </c>
      <c r="D1461" s="2" t="s">
        <v>207</v>
      </c>
      <c r="F1461" s="2" t="s">
        <v>2198</v>
      </c>
      <c r="G1461" s="2" t="s">
        <v>2210</v>
      </c>
      <c r="H1461" s="2" t="s">
        <v>6028</v>
      </c>
      <c r="I1461" s="34" t="s">
        <v>1065</v>
      </c>
      <c r="J1461" s="237">
        <v>43916</v>
      </c>
      <c r="M1461" s="31" t="s">
        <v>6029</v>
      </c>
    </row>
    <row r="1462" spans="1:13" ht="15" hidden="1" customHeight="1">
      <c r="A1462" s="15"/>
      <c r="B1462" s="236">
        <v>43916.923165555556</v>
      </c>
      <c r="C1462" s="2" t="s">
        <v>2200</v>
      </c>
      <c r="D1462" s="2" t="s">
        <v>45</v>
      </c>
      <c r="E1462" s="2" t="s">
        <v>6030</v>
      </c>
      <c r="F1462" s="2" t="s">
        <v>2208</v>
      </c>
      <c r="G1462" s="2" t="s">
        <v>2199</v>
      </c>
      <c r="H1462" s="2" t="s">
        <v>6031</v>
      </c>
      <c r="I1462" s="2" t="s">
        <v>6032</v>
      </c>
      <c r="J1462" s="237">
        <v>43915</v>
      </c>
      <c r="K1462" s="2">
        <v>38</v>
      </c>
      <c r="M1462" s="46"/>
    </row>
    <row r="1463" spans="1:13" ht="15" hidden="1" customHeight="1">
      <c r="A1463" s="15"/>
      <c r="B1463" s="236">
        <v>43916.923250914348</v>
      </c>
      <c r="C1463" s="2" t="s">
        <v>2200</v>
      </c>
      <c r="D1463" s="2" t="s">
        <v>45</v>
      </c>
      <c r="E1463" s="2" t="s">
        <v>6030</v>
      </c>
      <c r="F1463" s="2" t="s">
        <v>2208</v>
      </c>
      <c r="G1463" s="2" t="s">
        <v>2199</v>
      </c>
      <c r="H1463" s="2" t="s">
        <v>6031</v>
      </c>
      <c r="I1463" s="2" t="s">
        <v>6032</v>
      </c>
      <c r="J1463" s="237">
        <v>43915</v>
      </c>
      <c r="K1463" s="2">
        <v>38</v>
      </c>
      <c r="M1463" s="46"/>
    </row>
    <row r="1464" spans="1:13" ht="15" hidden="1" customHeight="1">
      <c r="A1464" s="15"/>
      <c r="B1464" s="236">
        <v>43916.924614131945</v>
      </c>
      <c r="C1464" s="2" t="s">
        <v>2200</v>
      </c>
      <c r="D1464" s="2" t="s">
        <v>322</v>
      </c>
      <c r="E1464" s="2" t="s">
        <v>576</v>
      </c>
      <c r="F1464" s="2" t="s">
        <v>2208</v>
      </c>
      <c r="G1464" s="2" t="s">
        <v>2199</v>
      </c>
      <c r="I1464" s="34" t="s">
        <v>5995</v>
      </c>
      <c r="J1464" s="237">
        <v>43916</v>
      </c>
      <c r="K1464" s="2">
        <v>60</v>
      </c>
      <c r="M1464" s="46"/>
    </row>
    <row r="1465" spans="1:13" ht="15" hidden="1" customHeight="1">
      <c r="A1465" s="15"/>
      <c r="B1465" s="236">
        <v>43916.925410729164</v>
      </c>
      <c r="C1465" s="2" t="s">
        <v>2200</v>
      </c>
      <c r="D1465" s="2" t="s">
        <v>101</v>
      </c>
      <c r="E1465" s="2" t="s">
        <v>2122</v>
      </c>
      <c r="F1465" s="2" t="s">
        <v>2208</v>
      </c>
      <c r="G1465" s="2" t="s">
        <v>2199</v>
      </c>
      <c r="H1465" s="2" t="s">
        <v>6033</v>
      </c>
      <c r="I1465" s="34" t="s">
        <v>6034</v>
      </c>
      <c r="J1465" s="237">
        <v>43916</v>
      </c>
      <c r="K1465" s="2">
        <v>45</v>
      </c>
      <c r="L1465" s="2">
        <v>45</v>
      </c>
      <c r="M1465" s="46"/>
    </row>
    <row r="1466" spans="1:13" ht="15" hidden="1" customHeight="1">
      <c r="A1466" s="15"/>
      <c r="B1466" s="236">
        <v>43916.925981527776</v>
      </c>
      <c r="C1466" s="2" t="s">
        <v>2200</v>
      </c>
      <c r="D1466" s="2" t="s">
        <v>322</v>
      </c>
      <c r="E1466" s="2" t="s">
        <v>576</v>
      </c>
      <c r="F1466" s="2" t="s">
        <v>2198</v>
      </c>
      <c r="G1466" s="2" t="s">
        <v>2199</v>
      </c>
      <c r="H1466" s="2" t="s">
        <v>2820</v>
      </c>
      <c r="I1466" s="2" t="s">
        <v>6035</v>
      </c>
      <c r="J1466" s="237">
        <v>43916</v>
      </c>
      <c r="K1466" s="2">
        <v>60</v>
      </c>
      <c r="M1466" s="31" t="s">
        <v>161</v>
      </c>
    </row>
    <row r="1467" spans="1:13" ht="15" hidden="1" customHeight="1">
      <c r="A1467" s="15"/>
      <c r="B1467" s="236">
        <v>43916.926234293976</v>
      </c>
      <c r="C1467" s="2" t="s">
        <v>2200</v>
      </c>
      <c r="D1467" s="2" t="s">
        <v>322</v>
      </c>
      <c r="F1467" s="2" t="s">
        <v>2198</v>
      </c>
      <c r="G1467" s="2" t="s">
        <v>2210</v>
      </c>
      <c r="H1467" s="2" t="s">
        <v>6036</v>
      </c>
      <c r="I1467" s="34" t="s">
        <v>6037</v>
      </c>
      <c r="J1467" s="237">
        <v>43916</v>
      </c>
      <c r="M1467" s="46"/>
    </row>
    <row r="1468" spans="1:13" ht="15" hidden="1" customHeight="1">
      <c r="A1468" s="15"/>
      <c r="B1468" s="236">
        <v>43916.926304837965</v>
      </c>
      <c r="C1468" s="2" t="s">
        <v>2200</v>
      </c>
      <c r="D1468" s="2" t="s">
        <v>322</v>
      </c>
      <c r="F1468" s="2" t="s">
        <v>2198</v>
      </c>
      <c r="G1468" s="2" t="s">
        <v>2210</v>
      </c>
      <c r="H1468" s="2" t="s">
        <v>6036</v>
      </c>
      <c r="I1468" s="34" t="s">
        <v>6037</v>
      </c>
      <c r="J1468" s="237">
        <v>43916</v>
      </c>
      <c r="M1468" s="46"/>
    </row>
    <row r="1469" spans="1:13" ht="15" hidden="1" customHeight="1">
      <c r="A1469" s="15"/>
      <c r="B1469" s="236">
        <v>43916.926897048616</v>
      </c>
      <c r="C1469" s="2" t="s">
        <v>2200</v>
      </c>
      <c r="D1469" s="2" t="s">
        <v>236</v>
      </c>
      <c r="F1469" s="2" t="s">
        <v>2198</v>
      </c>
      <c r="G1469" s="2" t="s">
        <v>2210</v>
      </c>
      <c r="H1469" s="2" t="s">
        <v>6038</v>
      </c>
      <c r="I1469" s="34" t="s">
        <v>6037</v>
      </c>
      <c r="J1469" s="237">
        <v>43916</v>
      </c>
      <c r="M1469" s="46"/>
    </row>
    <row r="1470" spans="1:13" ht="15" hidden="1" customHeight="1">
      <c r="A1470" s="15"/>
      <c r="B1470" s="236">
        <v>43916.927009999999</v>
      </c>
      <c r="C1470" s="2" t="s">
        <v>2197</v>
      </c>
      <c r="D1470" s="2" t="s">
        <v>45</v>
      </c>
      <c r="E1470" s="2" t="s">
        <v>5923</v>
      </c>
      <c r="F1470" s="2" t="s">
        <v>2198</v>
      </c>
      <c r="G1470" s="2" t="s">
        <v>2210</v>
      </c>
      <c r="I1470" s="2" t="s">
        <v>5924</v>
      </c>
      <c r="J1470" s="237">
        <v>43916</v>
      </c>
      <c r="M1470" s="31" t="s">
        <v>5925</v>
      </c>
    </row>
    <row r="1471" spans="1:13" ht="15" hidden="1" customHeight="1">
      <c r="A1471" s="15"/>
      <c r="B1471" s="236">
        <v>43916.927490902774</v>
      </c>
      <c r="C1471" s="2" t="s">
        <v>2200</v>
      </c>
      <c r="D1471" s="2" t="s">
        <v>101</v>
      </c>
      <c r="F1471" s="2" t="s">
        <v>2198</v>
      </c>
      <c r="G1471" s="2" t="s">
        <v>2210</v>
      </c>
      <c r="H1471" s="2" t="s">
        <v>6039</v>
      </c>
      <c r="I1471" s="34" t="s">
        <v>6037</v>
      </c>
      <c r="J1471" s="237">
        <v>43916</v>
      </c>
      <c r="M1471" s="46"/>
    </row>
    <row r="1472" spans="1:13" ht="15" hidden="1" customHeight="1">
      <c r="A1472" s="15"/>
      <c r="B1472" s="236">
        <v>43916.927540682867</v>
      </c>
      <c r="C1472" s="2" t="s">
        <v>2200</v>
      </c>
      <c r="D1472" s="2" t="s">
        <v>322</v>
      </c>
      <c r="E1472" s="2" t="s">
        <v>576</v>
      </c>
      <c r="F1472" s="2" t="s">
        <v>2198</v>
      </c>
      <c r="G1472" s="2" t="s">
        <v>2210</v>
      </c>
      <c r="I1472" s="2" t="s">
        <v>6040</v>
      </c>
      <c r="J1472" s="237">
        <v>43916</v>
      </c>
      <c r="K1472" s="2">
        <v>60</v>
      </c>
      <c r="M1472" s="46"/>
    </row>
    <row r="1473" spans="1:13" ht="15" hidden="1" customHeight="1">
      <c r="A1473" s="15"/>
      <c r="B1473" s="236">
        <v>43916.928268425923</v>
      </c>
      <c r="C1473" s="2" t="s">
        <v>2200</v>
      </c>
      <c r="D1473" s="2" t="s">
        <v>322</v>
      </c>
      <c r="F1473" s="2" t="s">
        <v>2208</v>
      </c>
      <c r="G1473" s="2" t="s">
        <v>2199</v>
      </c>
      <c r="I1473" s="34" t="s">
        <v>6041</v>
      </c>
      <c r="J1473" s="237">
        <v>43916</v>
      </c>
      <c r="K1473" s="2">
        <v>60</v>
      </c>
      <c r="M1473" s="31" t="s">
        <v>6042</v>
      </c>
    </row>
    <row r="1474" spans="1:13" ht="15" hidden="1" customHeight="1">
      <c r="A1474" s="15"/>
      <c r="B1474" s="236">
        <v>43916.931998368054</v>
      </c>
      <c r="C1474" s="2" t="s">
        <v>2200</v>
      </c>
      <c r="D1474" s="2" t="s">
        <v>322</v>
      </c>
      <c r="F1474" s="2" t="s">
        <v>2198</v>
      </c>
      <c r="G1474" s="2" t="s">
        <v>2210</v>
      </c>
      <c r="I1474" s="34" t="s">
        <v>5965</v>
      </c>
      <c r="J1474" s="237">
        <v>43916</v>
      </c>
      <c r="M1474" s="46"/>
    </row>
    <row r="1475" spans="1:13" ht="15" hidden="1" customHeight="1">
      <c r="A1475" s="15"/>
      <c r="B1475" s="236">
        <v>43916.933260740741</v>
      </c>
      <c r="C1475" s="2" t="s">
        <v>2200</v>
      </c>
      <c r="D1475" s="2" t="s">
        <v>322</v>
      </c>
      <c r="E1475" s="2" t="s">
        <v>576</v>
      </c>
      <c r="F1475" s="2" t="s">
        <v>2208</v>
      </c>
      <c r="G1475" s="2" t="s">
        <v>2199</v>
      </c>
      <c r="I1475" s="34" t="s">
        <v>6043</v>
      </c>
      <c r="J1475" s="237">
        <v>43916</v>
      </c>
      <c r="K1475" s="2">
        <v>60</v>
      </c>
      <c r="M1475" s="46"/>
    </row>
    <row r="1476" spans="1:13" ht="15" hidden="1" customHeight="1">
      <c r="A1476" s="15"/>
      <c r="B1476" s="236">
        <v>43916.937183726855</v>
      </c>
      <c r="C1476" s="2" t="s">
        <v>2200</v>
      </c>
      <c r="D1476" s="2" t="s">
        <v>109</v>
      </c>
      <c r="F1476" s="2" t="s">
        <v>2198</v>
      </c>
      <c r="I1476" s="34" t="s">
        <v>6045</v>
      </c>
      <c r="J1476" s="237">
        <v>43916</v>
      </c>
      <c r="M1476" s="31" t="s">
        <v>6047</v>
      </c>
    </row>
    <row r="1477" spans="1:13" ht="15" hidden="1" customHeight="1">
      <c r="A1477" s="15"/>
      <c r="B1477" s="236">
        <v>43916.937438344903</v>
      </c>
      <c r="C1477" s="2" t="s">
        <v>2200</v>
      </c>
      <c r="D1477" s="2" t="s">
        <v>322</v>
      </c>
      <c r="E1477" s="2" t="s">
        <v>576</v>
      </c>
      <c r="F1477" s="2" t="s">
        <v>2208</v>
      </c>
      <c r="G1477" s="2" t="s">
        <v>2199</v>
      </c>
      <c r="H1477" s="2" t="s">
        <v>2255</v>
      </c>
      <c r="I1477" s="2" t="s">
        <v>6048</v>
      </c>
      <c r="J1477" s="237">
        <v>43916</v>
      </c>
      <c r="K1477" s="2">
        <v>60</v>
      </c>
      <c r="M1477" s="31" t="s">
        <v>6049</v>
      </c>
    </row>
    <row r="1478" spans="1:13" ht="15" hidden="1" customHeight="1">
      <c r="A1478" s="15"/>
      <c r="B1478" s="236">
        <v>43916.937688761573</v>
      </c>
      <c r="C1478" s="2" t="s">
        <v>2200</v>
      </c>
      <c r="D1478" s="2" t="s">
        <v>322</v>
      </c>
      <c r="E1478" s="2" t="s">
        <v>576</v>
      </c>
      <c r="F1478" s="2" t="s">
        <v>2208</v>
      </c>
      <c r="G1478" s="2" t="s">
        <v>2199</v>
      </c>
      <c r="I1478" s="34" t="s">
        <v>6050</v>
      </c>
      <c r="J1478" s="237">
        <v>43916</v>
      </c>
      <c r="K1478" s="2">
        <v>60</v>
      </c>
      <c r="M1478" s="31" t="s">
        <v>6051</v>
      </c>
    </row>
    <row r="1479" spans="1:13" ht="15" hidden="1" customHeight="1">
      <c r="A1479" s="15"/>
      <c r="B1479" s="236">
        <v>43916.93879724537</v>
      </c>
      <c r="C1479" s="2" t="s">
        <v>2200</v>
      </c>
      <c r="D1479" s="2" t="s">
        <v>322</v>
      </c>
      <c r="E1479" s="2" t="s">
        <v>576</v>
      </c>
      <c r="F1479" s="2" t="s">
        <v>2208</v>
      </c>
      <c r="G1479" s="2" t="s">
        <v>2199</v>
      </c>
      <c r="H1479" s="2" t="s">
        <v>6052</v>
      </c>
      <c r="I1479" s="2" t="s">
        <v>6053</v>
      </c>
      <c r="J1479" s="237">
        <v>43916</v>
      </c>
      <c r="K1479" s="2">
        <v>60</v>
      </c>
      <c r="L1479" s="2">
        <v>1</v>
      </c>
      <c r="M1479" s="46"/>
    </row>
    <row r="1480" spans="1:13" ht="15" hidden="1" customHeight="1">
      <c r="A1480" s="15"/>
      <c r="B1480" s="236">
        <v>43916.939786273149</v>
      </c>
      <c r="C1480" s="2" t="s">
        <v>2200</v>
      </c>
      <c r="D1480" s="2" t="s">
        <v>109</v>
      </c>
      <c r="F1480" s="2" t="s">
        <v>2198</v>
      </c>
      <c r="G1480" s="2" t="s">
        <v>2210</v>
      </c>
      <c r="I1480" s="34" t="s">
        <v>6054</v>
      </c>
      <c r="J1480" s="237">
        <v>43916</v>
      </c>
      <c r="M1480" s="31" t="s">
        <v>6055</v>
      </c>
    </row>
    <row r="1481" spans="1:13" ht="15" hidden="1" customHeight="1">
      <c r="A1481" s="15"/>
      <c r="B1481" s="236">
        <v>43916.940362685185</v>
      </c>
      <c r="C1481" s="2" t="s">
        <v>2200</v>
      </c>
      <c r="D1481" s="2" t="s">
        <v>322</v>
      </c>
      <c r="E1481" s="2" t="s">
        <v>576</v>
      </c>
      <c r="F1481" s="2" t="s">
        <v>2208</v>
      </c>
      <c r="G1481" s="2" t="s">
        <v>2199</v>
      </c>
      <c r="I1481" s="2" t="s">
        <v>6056</v>
      </c>
      <c r="J1481" s="237">
        <v>43916</v>
      </c>
      <c r="K1481" s="2">
        <v>60</v>
      </c>
      <c r="M1481" s="46"/>
    </row>
    <row r="1482" spans="1:13" ht="15" hidden="1" customHeight="1">
      <c r="A1482" s="15"/>
      <c r="B1482" s="236">
        <v>43916.940472013885</v>
      </c>
      <c r="C1482" s="2" t="s">
        <v>2200</v>
      </c>
      <c r="D1482" s="2" t="s">
        <v>322</v>
      </c>
      <c r="E1482" s="2" t="s">
        <v>576</v>
      </c>
      <c r="F1482" s="2" t="s">
        <v>2208</v>
      </c>
      <c r="G1482" s="2" t="s">
        <v>2199</v>
      </c>
      <c r="I1482" s="2" t="s">
        <v>6056</v>
      </c>
      <c r="J1482" s="237">
        <v>43916</v>
      </c>
      <c r="K1482" s="2">
        <v>60</v>
      </c>
      <c r="M1482" s="46"/>
    </row>
    <row r="1483" spans="1:13" ht="15" hidden="1" customHeight="1">
      <c r="A1483" s="15"/>
      <c r="B1483" s="236">
        <v>43916.941173344909</v>
      </c>
      <c r="C1483" s="2" t="s">
        <v>2200</v>
      </c>
      <c r="D1483" s="2" t="s">
        <v>207</v>
      </c>
      <c r="E1483" s="2" t="s">
        <v>633</v>
      </c>
      <c r="F1483" s="2" t="s">
        <v>2198</v>
      </c>
      <c r="G1483" s="2" t="s">
        <v>2199</v>
      </c>
      <c r="I1483" s="34" t="s">
        <v>6057</v>
      </c>
      <c r="J1483" s="237">
        <v>43916</v>
      </c>
      <c r="M1483" s="46"/>
    </row>
    <row r="1484" spans="1:13" ht="15" hidden="1" customHeight="1">
      <c r="A1484" s="15"/>
      <c r="B1484" s="236">
        <v>43916.943396481482</v>
      </c>
      <c r="C1484" s="2" t="s">
        <v>9</v>
      </c>
      <c r="D1484" s="2" t="s">
        <v>158</v>
      </c>
      <c r="F1484" s="2" t="s">
        <v>2198</v>
      </c>
      <c r="G1484" s="2" t="s">
        <v>2210</v>
      </c>
      <c r="I1484" s="34" t="s">
        <v>3051</v>
      </c>
      <c r="J1484" s="237">
        <v>43916</v>
      </c>
      <c r="M1484" s="46"/>
    </row>
    <row r="1485" spans="1:13" ht="15" hidden="1" customHeight="1">
      <c r="A1485" s="15"/>
      <c r="B1485" s="236">
        <v>43916.945594837962</v>
      </c>
      <c r="C1485" s="2" t="s">
        <v>2200</v>
      </c>
      <c r="D1485" s="2" t="s">
        <v>322</v>
      </c>
      <c r="E1485" s="2" t="s">
        <v>576</v>
      </c>
      <c r="F1485" s="2" t="s">
        <v>2208</v>
      </c>
      <c r="G1485" s="2" t="s">
        <v>2199</v>
      </c>
      <c r="I1485" s="34" t="s">
        <v>6058</v>
      </c>
      <c r="J1485" s="237">
        <v>43916</v>
      </c>
      <c r="K1485" s="2">
        <v>60</v>
      </c>
      <c r="M1485" s="46"/>
    </row>
    <row r="1486" spans="1:13" ht="15" hidden="1" customHeight="1">
      <c r="A1486" s="15"/>
      <c r="B1486" s="236">
        <v>43916.945970277782</v>
      </c>
      <c r="C1486" s="2" t="s">
        <v>2200</v>
      </c>
      <c r="D1486" s="2" t="s">
        <v>322</v>
      </c>
      <c r="E1486" s="2" t="s">
        <v>5981</v>
      </c>
      <c r="F1486" s="2" t="s">
        <v>2208</v>
      </c>
      <c r="G1486" s="2" t="s">
        <v>2199</v>
      </c>
      <c r="H1486" s="2" t="s">
        <v>6059</v>
      </c>
      <c r="I1486" s="2" t="s">
        <v>6060</v>
      </c>
      <c r="J1486" s="237">
        <v>43916</v>
      </c>
      <c r="K1486" s="2">
        <v>60</v>
      </c>
      <c r="M1486" s="46"/>
    </row>
    <row r="1487" spans="1:13" ht="15" hidden="1" customHeight="1">
      <c r="A1487" s="15"/>
      <c r="B1487" s="236">
        <v>43916.946477280093</v>
      </c>
      <c r="C1487" s="2" t="s">
        <v>2200</v>
      </c>
      <c r="D1487" s="2" t="s">
        <v>322</v>
      </c>
      <c r="E1487" s="2" t="s">
        <v>5981</v>
      </c>
      <c r="F1487" s="2" t="s">
        <v>2208</v>
      </c>
      <c r="G1487" s="2" t="s">
        <v>2199</v>
      </c>
      <c r="I1487" s="2" t="s">
        <v>6061</v>
      </c>
      <c r="J1487" s="237">
        <v>43916</v>
      </c>
      <c r="K1487" s="2">
        <v>60</v>
      </c>
      <c r="M1487" s="31" t="s">
        <v>6062</v>
      </c>
    </row>
    <row r="1488" spans="1:13" ht="15" hidden="1" customHeight="1">
      <c r="A1488" s="15"/>
      <c r="B1488" s="236">
        <v>43916.946599745366</v>
      </c>
      <c r="C1488" s="2" t="s">
        <v>2200</v>
      </c>
      <c r="D1488" s="2" t="s">
        <v>158</v>
      </c>
      <c r="E1488" s="2" t="s">
        <v>6063</v>
      </c>
      <c r="F1488" s="2" t="s">
        <v>2208</v>
      </c>
      <c r="G1488" s="2" t="s">
        <v>2199</v>
      </c>
      <c r="H1488" s="2" t="s">
        <v>336</v>
      </c>
      <c r="I1488" s="2" t="s">
        <v>6064</v>
      </c>
      <c r="J1488" s="237">
        <v>43915</v>
      </c>
      <c r="K1488" s="2">
        <v>35</v>
      </c>
      <c r="M1488" s="31" t="s">
        <v>6065</v>
      </c>
    </row>
    <row r="1489" spans="1:13" ht="15" hidden="1" customHeight="1">
      <c r="A1489" s="15"/>
      <c r="B1489" s="236">
        <v>43916.946743368055</v>
      </c>
      <c r="C1489" s="2" t="s">
        <v>2200</v>
      </c>
      <c r="D1489" s="2" t="s">
        <v>322</v>
      </c>
      <c r="E1489" s="2" t="s">
        <v>576</v>
      </c>
      <c r="F1489" s="2" t="s">
        <v>2208</v>
      </c>
      <c r="G1489" s="2" t="s">
        <v>2199</v>
      </c>
      <c r="I1489" s="34" t="s">
        <v>5978</v>
      </c>
      <c r="J1489" s="237">
        <v>43916</v>
      </c>
      <c r="K1489" s="2">
        <v>60</v>
      </c>
      <c r="M1489" s="46"/>
    </row>
    <row r="1490" spans="1:13" ht="15" hidden="1" customHeight="1">
      <c r="A1490" s="15"/>
      <c r="B1490" s="236">
        <v>43916.948225868051</v>
      </c>
      <c r="C1490" s="2" t="s">
        <v>2200</v>
      </c>
      <c r="D1490" s="2" t="s">
        <v>322</v>
      </c>
      <c r="E1490" s="2" t="s">
        <v>576</v>
      </c>
      <c r="F1490" s="2" t="s">
        <v>2208</v>
      </c>
      <c r="G1490" s="2" t="s">
        <v>2199</v>
      </c>
      <c r="I1490" s="34" t="s">
        <v>6066</v>
      </c>
      <c r="J1490" s="237">
        <v>43916</v>
      </c>
      <c r="K1490" s="2">
        <v>60</v>
      </c>
      <c r="M1490" s="46"/>
    </row>
    <row r="1491" spans="1:13" ht="15" hidden="1" customHeight="1">
      <c r="A1491" s="15"/>
      <c r="B1491" s="236">
        <v>43916.948309872685</v>
      </c>
      <c r="C1491" s="2" t="s">
        <v>2200</v>
      </c>
      <c r="D1491" s="2" t="s">
        <v>322</v>
      </c>
      <c r="E1491" s="2" t="s">
        <v>576</v>
      </c>
      <c r="F1491" s="2" t="s">
        <v>2208</v>
      </c>
      <c r="G1491" s="2" t="s">
        <v>2199</v>
      </c>
      <c r="I1491" s="34" t="s">
        <v>6066</v>
      </c>
      <c r="J1491" s="237">
        <v>43916</v>
      </c>
      <c r="K1491" s="2">
        <v>60</v>
      </c>
      <c r="M1491" s="46"/>
    </row>
    <row r="1492" spans="1:13" ht="15" hidden="1" customHeight="1">
      <c r="A1492" s="15"/>
      <c r="B1492" s="236">
        <v>43916.94893820602</v>
      </c>
      <c r="C1492" s="2" t="s">
        <v>2197</v>
      </c>
      <c r="D1492" s="2" t="s">
        <v>101</v>
      </c>
      <c r="E1492" s="2" t="s">
        <v>2122</v>
      </c>
      <c r="F1492" s="2" t="s">
        <v>2208</v>
      </c>
      <c r="G1492" s="2" t="s">
        <v>2199</v>
      </c>
      <c r="H1492" s="2" t="s">
        <v>6033</v>
      </c>
      <c r="I1492" s="34" t="s">
        <v>6034</v>
      </c>
      <c r="J1492" s="237">
        <v>43916</v>
      </c>
      <c r="K1492" s="2">
        <v>45</v>
      </c>
      <c r="L1492" s="2">
        <v>45</v>
      </c>
      <c r="M1492" s="46"/>
    </row>
    <row r="1493" spans="1:13" ht="15" hidden="1" customHeight="1">
      <c r="A1493" s="15"/>
      <c r="B1493" s="236">
        <v>43916.949584027781</v>
      </c>
      <c r="C1493" s="2" t="s">
        <v>2200</v>
      </c>
      <c r="D1493" s="2" t="s">
        <v>322</v>
      </c>
      <c r="E1493" s="2" t="s">
        <v>576</v>
      </c>
      <c r="F1493" s="2" t="s">
        <v>2198</v>
      </c>
      <c r="I1493" s="34" t="s">
        <v>5965</v>
      </c>
      <c r="J1493" s="237">
        <v>43916</v>
      </c>
      <c r="L1493" s="2">
        <v>1</v>
      </c>
      <c r="M1493" s="46"/>
    </row>
    <row r="1494" spans="1:13" ht="15" hidden="1" customHeight="1">
      <c r="A1494" s="15"/>
      <c r="B1494" s="236">
        <v>43916.952661805553</v>
      </c>
      <c r="C1494" s="2" t="s">
        <v>2200</v>
      </c>
      <c r="D1494" s="2" t="s">
        <v>101</v>
      </c>
      <c r="F1494" s="2" t="s">
        <v>2208</v>
      </c>
      <c r="G1494" s="2" t="s">
        <v>2199</v>
      </c>
      <c r="I1494" s="34" t="s">
        <v>6067</v>
      </c>
      <c r="J1494" s="237">
        <v>43916</v>
      </c>
      <c r="K1494" s="2">
        <v>45</v>
      </c>
      <c r="M1494" s="46"/>
    </row>
    <row r="1495" spans="1:13" ht="15" hidden="1" customHeight="1">
      <c r="A1495" s="15"/>
      <c r="B1495" s="236">
        <v>43916.954811469906</v>
      </c>
      <c r="C1495" s="2" t="s">
        <v>2200</v>
      </c>
      <c r="D1495" s="2" t="s">
        <v>101</v>
      </c>
      <c r="E1495" s="2" t="s">
        <v>31</v>
      </c>
      <c r="F1495" s="2" t="s">
        <v>2208</v>
      </c>
      <c r="G1495" s="2" t="s">
        <v>2199</v>
      </c>
      <c r="I1495" s="2" t="s">
        <v>6068</v>
      </c>
      <c r="J1495" s="237">
        <v>43916</v>
      </c>
      <c r="M1495" s="46"/>
    </row>
    <row r="1496" spans="1:13" ht="15" hidden="1" customHeight="1">
      <c r="A1496" s="15"/>
      <c r="B1496" s="236">
        <v>43916.955055266204</v>
      </c>
      <c r="C1496" s="2" t="s">
        <v>2200</v>
      </c>
      <c r="D1496" s="2" t="s">
        <v>322</v>
      </c>
      <c r="E1496" s="2" t="s">
        <v>576</v>
      </c>
      <c r="F1496" s="2" t="s">
        <v>2198</v>
      </c>
      <c r="I1496" s="34" t="s">
        <v>6069</v>
      </c>
      <c r="J1496" s="237">
        <v>43916</v>
      </c>
      <c r="M1496" s="46"/>
    </row>
    <row r="1497" spans="1:13" ht="15" hidden="1" customHeight="1">
      <c r="A1497" s="15"/>
      <c r="B1497" s="236">
        <v>43916.957824837962</v>
      </c>
      <c r="C1497" s="2" t="s">
        <v>2200</v>
      </c>
      <c r="D1497" s="2" t="s">
        <v>45</v>
      </c>
      <c r="F1497" s="2" t="s">
        <v>2198</v>
      </c>
      <c r="H1497" s="34" t="s">
        <v>6070</v>
      </c>
      <c r="I1497" s="34" t="s">
        <v>6070</v>
      </c>
      <c r="J1497" s="237">
        <v>43916</v>
      </c>
      <c r="M1497" s="31" t="s">
        <v>6071</v>
      </c>
    </row>
    <row r="1498" spans="1:13" ht="15" hidden="1" customHeight="1">
      <c r="A1498" s="15"/>
      <c r="B1498" s="236">
        <v>43916.958512743055</v>
      </c>
      <c r="C1498" s="2" t="s">
        <v>2200</v>
      </c>
      <c r="D1498" s="2" t="s">
        <v>45</v>
      </c>
      <c r="E1498" s="2" t="s">
        <v>6072</v>
      </c>
      <c r="F1498" s="2" t="s">
        <v>2198</v>
      </c>
      <c r="G1498" s="2" t="s">
        <v>2199</v>
      </c>
      <c r="H1498" s="2" t="s">
        <v>2820</v>
      </c>
      <c r="I1498" s="2" t="s">
        <v>6073</v>
      </c>
      <c r="J1498" s="237">
        <v>43915</v>
      </c>
      <c r="M1498" s="31" t="s">
        <v>6074</v>
      </c>
    </row>
    <row r="1499" spans="1:13" ht="15" hidden="1" customHeight="1">
      <c r="A1499" s="15"/>
      <c r="B1499" s="236">
        <v>43916.958888078705</v>
      </c>
      <c r="C1499" s="2" t="s">
        <v>2197</v>
      </c>
      <c r="D1499" s="2" t="s">
        <v>45</v>
      </c>
      <c r="E1499" s="2" t="s">
        <v>6075</v>
      </c>
      <c r="F1499" s="2" t="s">
        <v>2198</v>
      </c>
      <c r="G1499" s="2" t="s">
        <v>2210</v>
      </c>
      <c r="H1499" s="2" t="s">
        <v>6076</v>
      </c>
      <c r="I1499" s="34" t="s">
        <v>5421</v>
      </c>
      <c r="J1499" s="237">
        <v>43916</v>
      </c>
      <c r="L1499" s="2">
        <v>18</v>
      </c>
      <c r="M1499" s="31" t="s">
        <v>6077</v>
      </c>
    </row>
    <row r="1500" spans="1:13" ht="15" hidden="1" customHeight="1">
      <c r="A1500" s="15"/>
      <c r="B1500" s="236">
        <v>43916.960683657409</v>
      </c>
      <c r="C1500" s="2" t="s">
        <v>2200</v>
      </c>
      <c r="D1500" s="2" t="s">
        <v>45</v>
      </c>
      <c r="F1500" s="2" t="s">
        <v>2198</v>
      </c>
      <c r="G1500" s="2" t="s">
        <v>2210</v>
      </c>
      <c r="I1500" s="2" t="s">
        <v>6078</v>
      </c>
      <c r="J1500" s="237">
        <v>43916</v>
      </c>
      <c r="M1500" s="46"/>
    </row>
    <row r="1501" spans="1:13" ht="15" hidden="1" customHeight="1">
      <c r="A1501" s="15"/>
      <c r="B1501" s="236">
        <v>43916.960849374998</v>
      </c>
      <c r="C1501" s="2" t="s">
        <v>2200</v>
      </c>
      <c r="D1501" s="2" t="s">
        <v>45</v>
      </c>
      <c r="F1501" s="2" t="s">
        <v>2198</v>
      </c>
      <c r="G1501" s="2" t="s">
        <v>2210</v>
      </c>
      <c r="I1501" s="34" t="s">
        <v>6079</v>
      </c>
      <c r="J1501" s="237">
        <v>43916</v>
      </c>
      <c r="M1501" s="46"/>
    </row>
    <row r="1502" spans="1:13" ht="15" hidden="1" customHeight="1">
      <c r="A1502" s="15"/>
      <c r="B1502" s="236">
        <v>43916.961462407402</v>
      </c>
      <c r="C1502" s="2" t="s">
        <v>2197</v>
      </c>
      <c r="D1502" s="2" t="s">
        <v>45</v>
      </c>
      <c r="E1502" s="2" t="s">
        <v>6075</v>
      </c>
      <c r="F1502" s="2" t="s">
        <v>2198</v>
      </c>
      <c r="G1502" s="2" t="s">
        <v>2210</v>
      </c>
      <c r="H1502" s="2" t="s">
        <v>6076</v>
      </c>
      <c r="I1502" s="34" t="s">
        <v>5421</v>
      </c>
      <c r="J1502" s="237">
        <v>43916</v>
      </c>
      <c r="L1502" s="2">
        <v>18</v>
      </c>
      <c r="M1502" s="31" t="s">
        <v>6077</v>
      </c>
    </row>
    <row r="1503" spans="1:13" ht="15" hidden="1" customHeight="1">
      <c r="A1503" s="15"/>
      <c r="B1503" s="236">
        <v>43916.967578310185</v>
      </c>
      <c r="C1503" s="2" t="s">
        <v>9</v>
      </c>
      <c r="D1503" s="2" t="s">
        <v>224</v>
      </c>
      <c r="E1503" s="2" t="s">
        <v>223</v>
      </c>
      <c r="F1503" s="2" t="s">
        <v>2208</v>
      </c>
      <c r="G1503" s="2" t="s">
        <v>2199</v>
      </c>
      <c r="I1503" s="34" t="s">
        <v>5896</v>
      </c>
      <c r="J1503" s="237">
        <v>43916</v>
      </c>
      <c r="K1503" s="2">
        <v>35</v>
      </c>
      <c r="M1503" s="46"/>
    </row>
    <row r="1504" spans="1:13" ht="15" hidden="1" customHeight="1">
      <c r="A1504" s="15"/>
      <c r="B1504" s="236">
        <v>43916.969124293981</v>
      </c>
      <c r="C1504" s="2" t="s">
        <v>2200</v>
      </c>
      <c r="D1504" s="2" t="s">
        <v>109</v>
      </c>
      <c r="E1504" s="2" t="s">
        <v>6080</v>
      </c>
      <c r="F1504" s="2" t="s">
        <v>2198</v>
      </c>
      <c r="G1504" s="2" t="s">
        <v>2199</v>
      </c>
      <c r="H1504" s="2" t="s">
        <v>6081</v>
      </c>
      <c r="I1504" s="34" t="s">
        <v>943</v>
      </c>
      <c r="J1504" s="237">
        <v>43916</v>
      </c>
      <c r="M1504" s="31" t="s">
        <v>6082</v>
      </c>
    </row>
    <row r="1505" spans="1:13" ht="15" hidden="1" customHeight="1">
      <c r="A1505" s="15"/>
      <c r="B1505" s="236">
        <v>43916.969169027783</v>
      </c>
      <c r="C1505" s="2" t="s">
        <v>2197</v>
      </c>
      <c r="D1505" s="2" t="s">
        <v>233</v>
      </c>
      <c r="E1505" s="2" t="s">
        <v>232</v>
      </c>
      <c r="F1505" s="2" t="s">
        <v>2208</v>
      </c>
      <c r="G1505" s="2" t="s">
        <v>2199</v>
      </c>
      <c r="I1505" s="34" t="s">
        <v>6083</v>
      </c>
      <c r="J1505" s="237">
        <v>43916</v>
      </c>
      <c r="K1505" s="2">
        <v>43</v>
      </c>
      <c r="L1505" s="2">
        <v>46</v>
      </c>
      <c r="M1505" s="46"/>
    </row>
    <row r="1506" spans="1:13" ht="15" hidden="1" customHeight="1">
      <c r="A1506" s="15"/>
      <c r="B1506" s="236">
        <v>43916.970047523151</v>
      </c>
      <c r="C1506" s="2" t="s">
        <v>2200</v>
      </c>
      <c r="D1506" s="2" t="s">
        <v>45</v>
      </c>
      <c r="E1506" s="2" t="s">
        <v>6084</v>
      </c>
      <c r="F1506" s="2" t="s">
        <v>2198</v>
      </c>
      <c r="G1506" s="2" t="s">
        <v>2199</v>
      </c>
      <c r="H1506" s="2" t="s">
        <v>6085</v>
      </c>
      <c r="I1506" s="34" t="s">
        <v>4174</v>
      </c>
      <c r="J1506" s="237">
        <v>43916</v>
      </c>
      <c r="M1506" s="31" t="s">
        <v>6089</v>
      </c>
    </row>
    <row r="1507" spans="1:13" ht="15" hidden="1" customHeight="1">
      <c r="A1507" s="15"/>
      <c r="B1507" s="236">
        <v>43916.972248333332</v>
      </c>
      <c r="C1507" s="2" t="s">
        <v>2200</v>
      </c>
      <c r="D1507" s="2" t="s">
        <v>45</v>
      </c>
      <c r="F1507" s="2" t="s">
        <v>2198</v>
      </c>
      <c r="G1507" s="2" t="s">
        <v>2199</v>
      </c>
      <c r="I1507" s="34" t="s">
        <v>6092</v>
      </c>
      <c r="J1507" s="237">
        <v>43916</v>
      </c>
      <c r="M1507" s="31" t="s">
        <v>6094</v>
      </c>
    </row>
    <row r="1508" spans="1:13" ht="15" hidden="1" customHeight="1">
      <c r="A1508" s="15"/>
      <c r="B1508" s="236">
        <v>43916.972407256944</v>
      </c>
      <c r="C1508" s="2" t="s">
        <v>2200</v>
      </c>
      <c r="D1508" s="2" t="s">
        <v>45</v>
      </c>
      <c r="E1508" s="2" t="s">
        <v>333</v>
      </c>
      <c r="F1508" s="2" t="s">
        <v>2208</v>
      </c>
      <c r="G1508" s="2" t="s">
        <v>2199</v>
      </c>
      <c r="H1508" s="2" t="s">
        <v>6095</v>
      </c>
      <c r="I1508" s="34" t="s">
        <v>6096</v>
      </c>
      <c r="J1508" s="237">
        <v>43916</v>
      </c>
      <c r="K1508" s="2">
        <v>42</v>
      </c>
      <c r="M1508" s="31" t="s">
        <v>6100</v>
      </c>
    </row>
    <row r="1509" spans="1:13" ht="15" hidden="1" customHeight="1">
      <c r="A1509" s="15"/>
      <c r="B1509" s="236">
        <v>43916.975270995375</v>
      </c>
      <c r="C1509" s="2" t="s">
        <v>2200</v>
      </c>
      <c r="D1509" s="2" t="s">
        <v>224</v>
      </c>
      <c r="E1509" s="2" t="s">
        <v>1917</v>
      </c>
      <c r="F1509" s="2" t="s">
        <v>2208</v>
      </c>
      <c r="G1509" s="2" t="s">
        <v>2199</v>
      </c>
      <c r="H1509" s="2" t="s">
        <v>6101</v>
      </c>
      <c r="I1509" s="34" t="s">
        <v>6102</v>
      </c>
      <c r="J1509" s="237">
        <v>43916</v>
      </c>
      <c r="K1509" s="2">
        <v>23</v>
      </c>
      <c r="M1509" s="31" t="s">
        <v>6104</v>
      </c>
    </row>
    <row r="1510" spans="1:13" ht="15" hidden="1" customHeight="1">
      <c r="A1510" s="15"/>
      <c r="B1510" s="231">
        <v>43916.976681979169</v>
      </c>
      <c r="C1510" s="123" t="s">
        <v>2200</v>
      </c>
      <c r="D1510" s="123" t="s">
        <v>47</v>
      </c>
      <c r="E1510" s="123" t="s">
        <v>216</v>
      </c>
      <c r="F1510" s="123" t="s">
        <v>2198</v>
      </c>
      <c r="G1510" s="123" t="s">
        <v>2199</v>
      </c>
      <c r="H1510" s="123" t="s">
        <v>6106</v>
      </c>
      <c r="I1510" s="123" t="s">
        <v>6107</v>
      </c>
      <c r="J1510" s="233">
        <v>43916</v>
      </c>
      <c r="K1510" s="125"/>
      <c r="L1510" s="2">
        <v>698</v>
      </c>
      <c r="M1510" s="46"/>
    </row>
    <row r="1511" spans="1:13" ht="15" hidden="1" customHeight="1">
      <c r="A1511" s="15"/>
      <c r="B1511" s="236">
        <v>43916.977102233795</v>
      </c>
      <c r="C1511" s="2" t="s">
        <v>2200</v>
      </c>
      <c r="D1511" s="2" t="s">
        <v>45</v>
      </c>
      <c r="F1511" s="2" t="s">
        <v>2198</v>
      </c>
      <c r="G1511" s="2" t="s">
        <v>2210</v>
      </c>
      <c r="I1511" s="34" t="s">
        <v>6079</v>
      </c>
      <c r="J1511" s="237">
        <v>43916</v>
      </c>
      <c r="M1511" s="31" t="s">
        <v>6108</v>
      </c>
    </row>
    <row r="1512" spans="1:13" ht="15" hidden="1" customHeight="1">
      <c r="A1512" s="15"/>
      <c r="B1512" s="231">
        <v>43916.978542523153</v>
      </c>
      <c r="C1512" s="123" t="s">
        <v>2200</v>
      </c>
      <c r="D1512" s="123" t="s">
        <v>47</v>
      </c>
      <c r="E1512" s="123" t="s">
        <v>216</v>
      </c>
      <c r="F1512" s="123" t="s">
        <v>2198</v>
      </c>
      <c r="G1512" s="123" t="s">
        <v>2199</v>
      </c>
      <c r="H1512" s="123" t="s">
        <v>2391</v>
      </c>
      <c r="I1512" s="123" t="s">
        <v>3531</v>
      </c>
      <c r="J1512" s="233">
        <v>43916</v>
      </c>
      <c r="K1512" s="125"/>
      <c r="L1512" s="2">
        <v>699</v>
      </c>
      <c r="M1512" s="46"/>
    </row>
    <row r="1513" spans="1:13" ht="15" hidden="1" customHeight="1">
      <c r="A1513" s="15"/>
      <c r="B1513" s="231">
        <v>43916.979608298614</v>
      </c>
      <c r="C1513" s="123" t="s">
        <v>2200</v>
      </c>
      <c r="D1513" s="123" t="s">
        <v>47</v>
      </c>
      <c r="E1513" s="123" t="s">
        <v>216</v>
      </c>
      <c r="F1513" s="123" t="s">
        <v>2198</v>
      </c>
      <c r="G1513" s="123" t="s">
        <v>2199</v>
      </c>
      <c r="H1513" s="123" t="s">
        <v>2391</v>
      </c>
      <c r="I1513" s="123" t="s">
        <v>3531</v>
      </c>
      <c r="J1513" s="233">
        <v>43916</v>
      </c>
      <c r="K1513" s="125"/>
      <c r="L1513" s="2">
        <v>700</v>
      </c>
      <c r="M1513" s="46"/>
    </row>
    <row r="1514" spans="1:13" ht="15" hidden="1" customHeight="1">
      <c r="A1514" s="15"/>
      <c r="B1514" s="236">
        <v>43916.98022435185</v>
      </c>
      <c r="C1514" s="2" t="s">
        <v>2200</v>
      </c>
      <c r="D1514" s="2" t="s">
        <v>45</v>
      </c>
      <c r="E1514" s="2" t="s">
        <v>6110</v>
      </c>
      <c r="F1514" s="2" t="s">
        <v>2198</v>
      </c>
      <c r="I1514" s="34" t="s">
        <v>6111</v>
      </c>
      <c r="J1514" s="237">
        <v>43916</v>
      </c>
      <c r="M1514" s="31" t="s">
        <v>6112</v>
      </c>
    </row>
    <row r="1515" spans="1:13" ht="15" hidden="1" customHeight="1">
      <c r="A1515" s="15"/>
      <c r="B1515" s="236">
        <v>43916.982103182869</v>
      </c>
      <c r="C1515" s="2" t="s">
        <v>2200</v>
      </c>
      <c r="D1515" s="2" t="s">
        <v>95</v>
      </c>
      <c r="F1515" s="2" t="s">
        <v>2198</v>
      </c>
      <c r="G1515" s="2" t="s">
        <v>2210</v>
      </c>
      <c r="I1515" s="34" t="s">
        <v>6113</v>
      </c>
      <c r="J1515" s="237">
        <v>43916</v>
      </c>
      <c r="M1515" s="31" t="s">
        <v>6114</v>
      </c>
    </row>
    <row r="1516" spans="1:13" ht="15" hidden="1" customHeight="1">
      <c r="A1516" s="15"/>
      <c r="B1516" s="231">
        <v>43916.982904699078</v>
      </c>
      <c r="C1516" s="123" t="s">
        <v>2200</v>
      </c>
      <c r="D1516" s="123" t="s">
        <v>47</v>
      </c>
      <c r="E1516" s="123" t="s">
        <v>216</v>
      </c>
      <c r="F1516" s="123" t="s">
        <v>2198</v>
      </c>
      <c r="G1516" s="123" t="s">
        <v>2199</v>
      </c>
      <c r="H1516" s="123" t="s">
        <v>6106</v>
      </c>
      <c r="I1516" s="123" t="s">
        <v>3531</v>
      </c>
      <c r="J1516" s="233">
        <v>43916</v>
      </c>
      <c r="K1516" s="125"/>
      <c r="L1516" s="2">
        <v>701</v>
      </c>
      <c r="M1516" s="46"/>
    </row>
    <row r="1517" spans="1:13" ht="15" hidden="1" customHeight="1">
      <c r="A1517" s="15"/>
      <c r="B1517" s="231">
        <v>43916.983532986109</v>
      </c>
      <c r="C1517" s="123" t="s">
        <v>2200</v>
      </c>
      <c r="D1517" s="123" t="s">
        <v>47</v>
      </c>
      <c r="E1517" s="123" t="s">
        <v>216</v>
      </c>
      <c r="F1517" s="123" t="s">
        <v>2198</v>
      </c>
      <c r="G1517" s="123" t="s">
        <v>2199</v>
      </c>
      <c r="H1517" s="123" t="s">
        <v>2248</v>
      </c>
      <c r="I1517" s="123" t="s">
        <v>3531</v>
      </c>
      <c r="J1517" s="233">
        <v>43916</v>
      </c>
      <c r="K1517" s="125"/>
      <c r="L1517" s="2">
        <v>702</v>
      </c>
      <c r="M1517" s="46"/>
    </row>
    <row r="1518" spans="1:13" ht="15" hidden="1" customHeight="1">
      <c r="A1518" s="15"/>
      <c r="B1518" s="236">
        <v>43916.983938506943</v>
      </c>
      <c r="C1518" s="2" t="s">
        <v>2200</v>
      </c>
      <c r="D1518" s="2" t="s">
        <v>224</v>
      </c>
      <c r="E1518" s="2" t="s">
        <v>223</v>
      </c>
      <c r="F1518" s="2" t="s">
        <v>2198</v>
      </c>
      <c r="I1518" s="34" t="s">
        <v>6118</v>
      </c>
      <c r="J1518" s="237">
        <v>43916</v>
      </c>
      <c r="M1518" s="31" t="s">
        <v>6120</v>
      </c>
    </row>
    <row r="1519" spans="1:13" ht="15" hidden="1" customHeight="1">
      <c r="A1519" s="15"/>
      <c r="B1519" s="231">
        <v>43916.984751111115</v>
      </c>
      <c r="C1519" s="123" t="s">
        <v>2200</v>
      </c>
      <c r="D1519" s="123" t="s">
        <v>47</v>
      </c>
      <c r="E1519" s="123" t="s">
        <v>216</v>
      </c>
      <c r="F1519" s="123" t="s">
        <v>2198</v>
      </c>
      <c r="G1519" s="123" t="s">
        <v>2199</v>
      </c>
      <c r="H1519" s="123" t="s">
        <v>334</v>
      </c>
      <c r="I1519" s="123" t="s">
        <v>3531</v>
      </c>
      <c r="J1519" s="233">
        <v>43916</v>
      </c>
      <c r="K1519" s="125"/>
      <c r="L1519" s="2">
        <v>703</v>
      </c>
      <c r="M1519" s="46"/>
    </row>
    <row r="1520" spans="1:13" ht="15" hidden="1" customHeight="1">
      <c r="A1520" s="15"/>
      <c r="B1520" s="231">
        <v>43916.985563043985</v>
      </c>
      <c r="C1520" s="123" t="s">
        <v>2200</v>
      </c>
      <c r="D1520" s="123" t="s">
        <v>47</v>
      </c>
      <c r="E1520" s="123" t="s">
        <v>216</v>
      </c>
      <c r="F1520" s="123" t="s">
        <v>2198</v>
      </c>
      <c r="G1520" s="123" t="s">
        <v>2199</v>
      </c>
      <c r="H1520" s="123" t="s">
        <v>2248</v>
      </c>
      <c r="I1520" s="123" t="s">
        <v>3531</v>
      </c>
      <c r="J1520" s="233">
        <v>43916</v>
      </c>
      <c r="K1520" s="125"/>
      <c r="L1520" s="2">
        <v>705</v>
      </c>
      <c r="M1520" s="46"/>
    </row>
    <row r="1521" spans="1:13" ht="15" hidden="1" customHeight="1">
      <c r="A1521" s="15"/>
      <c r="B1521" s="236">
        <v>43916.986037847222</v>
      </c>
      <c r="C1521" s="2" t="s">
        <v>2200</v>
      </c>
      <c r="D1521" s="2" t="s">
        <v>45</v>
      </c>
      <c r="E1521" s="2" t="s">
        <v>1129</v>
      </c>
      <c r="F1521" s="2" t="s">
        <v>2198</v>
      </c>
      <c r="I1521" s="34" t="s">
        <v>6121</v>
      </c>
      <c r="J1521" s="237">
        <v>43916</v>
      </c>
      <c r="M1521" s="46"/>
    </row>
    <row r="1522" spans="1:13" ht="15" hidden="1" customHeight="1">
      <c r="A1522" s="15"/>
      <c r="B1522" s="236">
        <v>43916.986131458332</v>
      </c>
      <c r="C1522" s="2" t="s">
        <v>2200</v>
      </c>
      <c r="D1522" s="2" t="s">
        <v>45</v>
      </c>
      <c r="E1522" s="2" t="s">
        <v>1129</v>
      </c>
      <c r="F1522" s="2" t="s">
        <v>2198</v>
      </c>
      <c r="I1522" s="34" t="s">
        <v>6121</v>
      </c>
      <c r="J1522" s="237">
        <v>43916</v>
      </c>
      <c r="M1522" s="46"/>
    </row>
    <row r="1523" spans="1:13" ht="15" hidden="1" customHeight="1">
      <c r="A1523" s="15"/>
      <c r="B1523" s="231">
        <v>43916.986226145833</v>
      </c>
      <c r="C1523" s="123" t="s">
        <v>2200</v>
      </c>
      <c r="D1523" s="123" t="s">
        <v>47</v>
      </c>
      <c r="E1523" s="123" t="s">
        <v>216</v>
      </c>
      <c r="F1523" s="123" t="s">
        <v>2198</v>
      </c>
      <c r="G1523" s="123" t="s">
        <v>2199</v>
      </c>
      <c r="H1523" s="123" t="s">
        <v>334</v>
      </c>
      <c r="I1523" s="123" t="s">
        <v>3531</v>
      </c>
      <c r="J1523" s="233">
        <v>43916</v>
      </c>
      <c r="K1523" s="125"/>
      <c r="L1523" s="2">
        <v>706</v>
      </c>
      <c r="M1523" s="46"/>
    </row>
    <row r="1524" spans="1:13" ht="15" hidden="1" customHeight="1">
      <c r="A1524" s="15"/>
      <c r="B1524" s="236">
        <v>43916.98916243056</v>
      </c>
      <c r="C1524" s="2" t="s">
        <v>2200</v>
      </c>
      <c r="D1524" s="2" t="s">
        <v>158</v>
      </c>
      <c r="F1524" s="2" t="s">
        <v>2198</v>
      </c>
      <c r="G1524" s="2" t="s">
        <v>2210</v>
      </c>
      <c r="I1524" s="34" t="s">
        <v>6125</v>
      </c>
      <c r="J1524" s="237">
        <v>43916</v>
      </c>
      <c r="M1524" s="31" t="s">
        <v>6126</v>
      </c>
    </row>
    <row r="1525" spans="1:13" ht="15" hidden="1" customHeight="1">
      <c r="A1525" s="15"/>
      <c r="B1525" s="236">
        <v>43916.993545555553</v>
      </c>
      <c r="C1525" s="2" t="s">
        <v>2197</v>
      </c>
      <c r="D1525" s="2" t="s">
        <v>45</v>
      </c>
      <c r="E1525" s="2" t="s">
        <v>119</v>
      </c>
      <c r="F1525" s="2" t="s">
        <v>6128</v>
      </c>
      <c r="G1525" s="2" t="s">
        <v>2199</v>
      </c>
      <c r="H1525" s="2" t="s">
        <v>6129</v>
      </c>
      <c r="I1525" s="2" t="s">
        <v>2389</v>
      </c>
      <c r="J1525" s="237">
        <v>43916</v>
      </c>
      <c r="K1525" s="2">
        <v>40</v>
      </c>
      <c r="M1525" s="31" t="s">
        <v>6130</v>
      </c>
    </row>
    <row r="1526" spans="1:13" ht="15" hidden="1" customHeight="1">
      <c r="A1526" s="15"/>
      <c r="B1526" s="236">
        <v>43916.995482708335</v>
      </c>
      <c r="C1526" s="2" t="s">
        <v>9</v>
      </c>
      <c r="D1526" s="2" t="s">
        <v>109</v>
      </c>
      <c r="E1526" s="2" t="s">
        <v>1096</v>
      </c>
      <c r="F1526" s="2" t="s">
        <v>2208</v>
      </c>
      <c r="G1526" s="2" t="s">
        <v>2199</v>
      </c>
      <c r="I1526" s="34" t="s">
        <v>5754</v>
      </c>
      <c r="J1526" s="237">
        <v>43916</v>
      </c>
      <c r="K1526" s="2">
        <v>73</v>
      </c>
      <c r="M1526" s="46"/>
    </row>
    <row r="1527" spans="1:13" ht="15" hidden="1" customHeight="1">
      <c r="A1527" s="15"/>
      <c r="B1527" s="236">
        <v>43916.996145034718</v>
      </c>
      <c r="C1527" s="2" t="s">
        <v>2200</v>
      </c>
      <c r="D1527" s="2" t="s">
        <v>95</v>
      </c>
      <c r="E1527" s="2" t="s">
        <v>95</v>
      </c>
      <c r="F1527" s="2" t="s">
        <v>2271</v>
      </c>
      <c r="G1527" s="2" t="s">
        <v>2199</v>
      </c>
      <c r="H1527" s="2" t="s">
        <v>6132</v>
      </c>
      <c r="I1527" s="2" t="s">
        <v>6133</v>
      </c>
      <c r="J1527" s="237">
        <v>43916</v>
      </c>
      <c r="M1527" s="46"/>
    </row>
    <row r="1528" spans="1:13" ht="15" hidden="1" customHeight="1">
      <c r="A1528" s="15"/>
      <c r="B1528" s="236">
        <v>43916.998465833334</v>
      </c>
      <c r="C1528" s="2" t="s">
        <v>2200</v>
      </c>
      <c r="D1528" s="2" t="s">
        <v>322</v>
      </c>
      <c r="E1528" s="2" t="s">
        <v>6134</v>
      </c>
      <c r="F1528" s="2" t="s">
        <v>2208</v>
      </c>
      <c r="G1528" s="2" t="s">
        <v>2199</v>
      </c>
      <c r="I1528" s="2" t="s">
        <v>6136</v>
      </c>
      <c r="J1528" s="237">
        <v>43916</v>
      </c>
      <c r="K1528" s="2">
        <v>60</v>
      </c>
      <c r="M1528" s="46"/>
    </row>
    <row r="1529" spans="1:13" ht="15" hidden="1" customHeight="1">
      <c r="A1529" s="15"/>
      <c r="B1529" s="236">
        <v>43917.002762465279</v>
      </c>
      <c r="C1529" s="2" t="s">
        <v>9</v>
      </c>
      <c r="D1529" s="2" t="s">
        <v>45</v>
      </c>
      <c r="E1529" s="2" t="s">
        <v>43</v>
      </c>
      <c r="F1529" s="2" t="s">
        <v>2201</v>
      </c>
      <c r="G1529" s="2" t="s">
        <v>2199</v>
      </c>
      <c r="H1529" s="2" t="s">
        <v>6137</v>
      </c>
      <c r="I1529" s="34" t="s">
        <v>6138</v>
      </c>
      <c r="J1529" s="237">
        <v>43916</v>
      </c>
      <c r="K1529" s="2">
        <v>65</v>
      </c>
      <c r="M1529" s="46"/>
    </row>
    <row r="1530" spans="1:13" ht="15" hidden="1" customHeight="1">
      <c r="A1530" s="15"/>
      <c r="B1530" s="236">
        <v>43917.002926365742</v>
      </c>
      <c r="C1530" s="2" t="s">
        <v>2200</v>
      </c>
      <c r="D1530" s="2" t="s">
        <v>45</v>
      </c>
      <c r="F1530" s="2" t="s">
        <v>2198</v>
      </c>
      <c r="G1530" s="2" t="s">
        <v>2199</v>
      </c>
      <c r="H1530" s="2" t="s">
        <v>6141</v>
      </c>
      <c r="I1530" s="34" t="s">
        <v>6142</v>
      </c>
      <c r="J1530" s="237">
        <v>43917</v>
      </c>
      <c r="M1530" s="46"/>
    </row>
    <row r="1531" spans="1:13" ht="15" hidden="1" customHeight="1">
      <c r="A1531" s="15"/>
      <c r="B1531" s="236">
        <v>43917.003725555551</v>
      </c>
      <c r="C1531" s="2" t="s">
        <v>2200</v>
      </c>
      <c r="D1531" s="2" t="s">
        <v>224</v>
      </c>
      <c r="E1531" s="2" t="s">
        <v>223</v>
      </c>
      <c r="F1531" s="2" t="s">
        <v>2198</v>
      </c>
      <c r="G1531" s="2" t="s">
        <v>2199</v>
      </c>
      <c r="H1531" s="2" t="s">
        <v>6144</v>
      </c>
      <c r="I1531" s="34" t="s">
        <v>6118</v>
      </c>
      <c r="J1531" s="237">
        <v>43917</v>
      </c>
      <c r="M1531" s="46"/>
    </row>
    <row r="1532" spans="1:13" ht="15" hidden="1" customHeight="1">
      <c r="A1532" s="15"/>
      <c r="B1532" s="236">
        <v>43917.004610763892</v>
      </c>
      <c r="C1532" s="2" t="s">
        <v>2200</v>
      </c>
      <c r="D1532" s="2" t="s">
        <v>158</v>
      </c>
      <c r="F1532" s="2" t="s">
        <v>2198</v>
      </c>
      <c r="G1532" s="2" t="s">
        <v>2199</v>
      </c>
      <c r="H1532" s="2" t="s">
        <v>6146</v>
      </c>
      <c r="I1532" s="34" t="s">
        <v>6147</v>
      </c>
      <c r="J1532" s="237">
        <v>43917</v>
      </c>
      <c r="M1532" s="46"/>
    </row>
    <row r="1533" spans="1:13" ht="15" hidden="1" customHeight="1">
      <c r="A1533" s="15"/>
      <c r="B1533" s="236">
        <v>43917.004727337961</v>
      </c>
      <c r="C1533" s="2" t="s">
        <v>2200</v>
      </c>
      <c r="D1533" s="2" t="s">
        <v>101</v>
      </c>
      <c r="E1533" s="2" t="s">
        <v>31</v>
      </c>
      <c r="F1533" s="2" t="s">
        <v>2208</v>
      </c>
      <c r="G1533" s="2" t="s">
        <v>2199</v>
      </c>
      <c r="H1533" s="2" t="s">
        <v>5444</v>
      </c>
      <c r="I1533" s="2" t="s">
        <v>6148</v>
      </c>
      <c r="J1533" s="237">
        <v>43916</v>
      </c>
      <c r="K1533" s="2">
        <v>45</v>
      </c>
      <c r="L1533" s="2">
        <v>45</v>
      </c>
      <c r="M1533" s="46"/>
    </row>
    <row r="1534" spans="1:13" ht="15" hidden="1" customHeight="1">
      <c r="A1534" s="15"/>
      <c r="B1534" s="236">
        <v>43917.00816268519</v>
      </c>
      <c r="C1534" s="2" t="s">
        <v>2200</v>
      </c>
      <c r="D1534" s="2" t="s">
        <v>45</v>
      </c>
      <c r="F1534" s="2" t="s">
        <v>2198</v>
      </c>
      <c r="G1534" s="2" t="s">
        <v>2210</v>
      </c>
      <c r="I1534" s="34" t="s">
        <v>6149</v>
      </c>
      <c r="J1534" s="237">
        <v>43916</v>
      </c>
      <c r="M1534" s="46"/>
    </row>
    <row r="1535" spans="1:13" ht="15" hidden="1" customHeight="1">
      <c r="A1535" s="15"/>
      <c r="B1535" s="236">
        <v>43917.014017997688</v>
      </c>
      <c r="C1535" s="2" t="s">
        <v>2200</v>
      </c>
      <c r="D1535" s="2" t="s">
        <v>322</v>
      </c>
      <c r="E1535" s="2" t="s">
        <v>576</v>
      </c>
      <c r="F1535" s="2" t="s">
        <v>2208</v>
      </c>
      <c r="G1535" s="2" t="s">
        <v>2199</v>
      </c>
      <c r="H1535" s="2" t="s">
        <v>6150</v>
      </c>
      <c r="I1535" s="34" t="s">
        <v>6151</v>
      </c>
      <c r="J1535" s="237">
        <v>43916</v>
      </c>
      <c r="K1535" s="2">
        <v>60</v>
      </c>
      <c r="L1535" s="2">
        <v>721</v>
      </c>
      <c r="M1535" s="46"/>
    </row>
    <row r="1536" spans="1:13" ht="15" hidden="1" customHeight="1">
      <c r="A1536" s="15"/>
      <c r="B1536" s="236">
        <v>43917.014757199075</v>
      </c>
      <c r="C1536" s="2" t="s">
        <v>2200</v>
      </c>
      <c r="D1536" s="2" t="s">
        <v>101</v>
      </c>
      <c r="E1536" s="2" t="s">
        <v>2122</v>
      </c>
      <c r="F1536" s="2" t="s">
        <v>2208</v>
      </c>
      <c r="G1536" s="2" t="s">
        <v>2199</v>
      </c>
      <c r="I1536" s="34" t="s">
        <v>6152</v>
      </c>
      <c r="J1536" s="237">
        <v>43916</v>
      </c>
      <c r="K1536" s="2">
        <v>45</v>
      </c>
      <c r="M1536" s="31" t="s">
        <v>6153</v>
      </c>
    </row>
    <row r="1537" spans="1:13" ht="15" hidden="1" customHeight="1">
      <c r="A1537" s="15"/>
      <c r="B1537" s="236">
        <v>43917.014989953706</v>
      </c>
      <c r="C1537" s="2" t="s">
        <v>2200</v>
      </c>
      <c r="D1537" s="2" t="s">
        <v>45</v>
      </c>
      <c r="E1537" s="2" t="s">
        <v>6154</v>
      </c>
      <c r="F1537" s="2" t="s">
        <v>2208</v>
      </c>
      <c r="G1537" s="2" t="s">
        <v>2199</v>
      </c>
      <c r="I1537" s="34" t="s">
        <v>6155</v>
      </c>
      <c r="J1537" s="237">
        <v>43917</v>
      </c>
      <c r="K1537" s="2">
        <v>42</v>
      </c>
      <c r="M1537" s="46"/>
    </row>
    <row r="1538" spans="1:13" ht="15" hidden="1" customHeight="1">
      <c r="A1538" s="15"/>
      <c r="B1538" s="236">
        <v>43917.016100335648</v>
      </c>
      <c r="C1538" s="2" t="s">
        <v>2200</v>
      </c>
      <c r="D1538" s="2" t="s">
        <v>182</v>
      </c>
      <c r="E1538" s="2" t="s">
        <v>6156</v>
      </c>
      <c r="F1538" s="2" t="s">
        <v>2271</v>
      </c>
      <c r="G1538" s="2" t="s">
        <v>2199</v>
      </c>
      <c r="I1538" s="2" t="s">
        <v>6157</v>
      </c>
      <c r="J1538" s="237">
        <v>43917</v>
      </c>
      <c r="K1538" s="2">
        <v>59</v>
      </c>
      <c r="L1538" s="2">
        <v>16</v>
      </c>
      <c r="M1538" s="46"/>
    </row>
    <row r="1539" spans="1:13" ht="15" hidden="1" customHeight="1">
      <c r="A1539" s="15"/>
      <c r="B1539" s="236">
        <v>43917.01925302083</v>
      </c>
      <c r="C1539" s="2" t="s">
        <v>2200</v>
      </c>
      <c r="D1539" s="2" t="s">
        <v>126</v>
      </c>
      <c r="E1539" s="2" t="s">
        <v>125</v>
      </c>
      <c r="F1539" s="2" t="s">
        <v>2208</v>
      </c>
      <c r="G1539" s="2" t="s">
        <v>2199</v>
      </c>
      <c r="H1539" s="2" t="s">
        <v>6158</v>
      </c>
      <c r="I1539" s="34" t="s">
        <v>6159</v>
      </c>
      <c r="J1539" s="237">
        <v>43916</v>
      </c>
      <c r="M1539" s="31" t="s">
        <v>6160</v>
      </c>
    </row>
    <row r="1540" spans="1:13" ht="15" hidden="1" customHeight="1">
      <c r="A1540" s="15"/>
      <c r="B1540" s="236">
        <v>43917.019707384257</v>
      </c>
      <c r="C1540" s="2" t="s">
        <v>2200</v>
      </c>
      <c r="D1540" s="2" t="s">
        <v>126</v>
      </c>
      <c r="E1540" s="2" t="s">
        <v>125</v>
      </c>
      <c r="F1540" s="2" t="s">
        <v>2208</v>
      </c>
      <c r="G1540" s="2" t="s">
        <v>2199</v>
      </c>
      <c r="H1540" s="2" t="s">
        <v>6161</v>
      </c>
      <c r="I1540" s="34" t="s">
        <v>6159</v>
      </c>
      <c r="J1540" s="237">
        <v>43916</v>
      </c>
      <c r="M1540" s="46"/>
    </row>
    <row r="1541" spans="1:13" ht="15" hidden="1" customHeight="1">
      <c r="A1541" s="15"/>
      <c r="B1541" s="236">
        <v>43917.023165150458</v>
      </c>
      <c r="C1541" s="2" t="s">
        <v>2200</v>
      </c>
      <c r="D1541" s="2" t="s">
        <v>101</v>
      </c>
      <c r="E1541" s="2" t="s">
        <v>31</v>
      </c>
      <c r="F1541" s="2" t="s">
        <v>2208</v>
      </c>
      <c r="G1541" s="2" t="s">
        <v>2199</v>
      </c>
      <c r="H1541" s="2" t="s">
        <v>95</v>
      </c>
      <c r="I1541" s="2" t="s">
        <v>6162</v>
      </c>
      <c r="J1541" s="237">
        <v>43916</v>
      </c>
      <c r="K1541" s="2">
        <v>49</v>
      </c>
      <c r="L1541" s="2">
        <v>42</v>
      </c>
      <c r="M1541" s="46"/>
    </row>
    <row r="1542" spans="1:13" ht="15" hidden="1" customHeight="1">
      <c r="A1542" s="15"/>
      <c r="B1542" s="236">
        <v>43917.023239108792</v>
      </c>
      <c r="C1542" s="2" t="s">
        <v>2200</v>
      </c>
      <c r="D1542" s="2" t="s">
        <v>101</v>
      </c>
      <c r="E1542" s="2" t="s">
        <v>31</v>
      </c>
      <c r="F1542" s="2" t="s">
        <v>2208</v>
      </c>
      <c r="G1542" s="2" t="s">
        <v>2199</v>
      </c>
      <c r="H1542" s="2" t="s">
        <v>95</v>
      </c>
      <c r="I1542" s="2" t="s">
        <v>6162</v>
      </c>
      <c r="J1542" s="237">
        <v>43916</v>
      </c>
      <c r="K1542" s="2">
        <v>49</v>
      </c>
      <c r="L1542" s="2">
        <v>42</v>
      </c>
      <c r="M1542" s="46"/>
    </row>
    <row r="1543" spans="1:13" ht="15" hidden="1" customHeight="1">
      <c r="A1543" s="15"/>
      <c r="B1543" s="236">
        <v>43917.024444560186</v>
      </c>
      <c r="C1543" s="2" t="s">
        <v>2200</v>
      </c>
      <c r="D1543" s="2" t="s">
        <v>101</v>
      </c>
      <c r="E1543" s="2" t="s">
        <v>31</v>
      </c>
      <c r="F1543" s="2" t="s">
        <v>2201</v>
      </c>
      <c r="G1543" s="2" t="s">
        <v>2199</v>
      </c>
      <c r="H1543" s="2" t="s">
        <v>6163</v>
      </c>
      <c r="I1543" s="2" t="s">
        <v>6164</v>
      </c>
      <c r="J1543" s="237">
        <v>43916</v>
      </c>
      <c r="K1543" s="2">
        <v>36</v>
      </c>
      <c r="L1543" s="2">
        <v>43</v>
      </c>
      <c r="M1543" s="46"/>
    </row>
    <row r="1544" spans="1:13" ht="15" hidden="1" customHeight="1">
      <c r="A1544" s="15"/>
      <c r="B1544" s="236">
        <v>43917.025703391206</v>
      </c>
      <c r="C1544" s="2" t="s">
        <v>2200</v>
      </c>
      <c r="D1544" s="2" t="s">
        <v>101</v>
      </c>
      <c r="E1544" s="2" t="s">
        <v>31</v>
      </c>
      <c r="F1544" s="2" t="s">
        <v>2208</v>
      </c>
      <c r="G1544" s="2" t="s">
        <v>2199</v>
      </c>
      <c r="H1544" s="2" t="s">
        <v>6163</v>
      </c>
      <c r="I1544" s="2" t="s">
        <v>6165</v>
      </c>
      <c r="J1544" s="237">
        <v>43916</v>
      </c>
      <c r="K1544" s="2">
        <v>44</v>
      </c>
      <c r="L1544" s="2">
        <v>44</v>
      </c>
      <c r="M1544" s="31" t="s">
        <v>6166</v>
      </c>
    </row>
    <row r="1545" spans="1:13" ht="15" hidden="1" customHeight="1">
      <c r="A1545" s="15"/>
      <c r="B1545" s="236">
        <v>43917.029205451385</v>
      </c>
      <c r="C1545" s="2" t="s">
        <v>2200</v>
      </c>
      <c r="D1545" s="2" t="s">
        <v>322</v>
      </c>
      <c r="E1545" s="2" t="s">
        <v>576</v>
      </c>
      <c r="F1545" s="2" t="s">
        <v>2208</v>
      </c>
      <c r="G1545" s="2" t="s">
        <v>2199</v>
      </c>
      <c r="H1545" s="2" t="s">
        <v>6167</v>
      </c>
      <c r="I1545" s="2" t="s">
        <v>6168</v>
      </c>
      <c r="J1545" s="237">
        <v>43917</v>
      </c>
      <c r="K1545" s="2">
        <v>60</v>
      </c>
      <c r="L1545" s="2">
        <v>721</v>
      </c>
      <c r="M1545" s="46"/>
    </row>
    <row r="1546" spans="1:13" ht="15" hidden="1" customHeight="1">
      <c r="A1546" s="15"/>
      <c r="B1546" s="236">
        <v>43917.037577372685</v>
      </c>
      <c r="C1546" s="2" t="s">
        <v>9</v>
      </c>
      <c r="D1546" s="2" t="s">
        <v>134</v>
      </c>
      <c r="F1546" s="2" t="s">
        <v>2201</v>
      </c>
      <c r="G1546" s="2" t="s">
        <v>2199</v>
      </c>
      <c r="I1546" s="34" t="s">
        <v>6169</v>
      </c>
      <c r="J1546" s="237">
        <v>43917</v>
      </c>
      <c r="K1546" s="2">
        <v>70</v>
      </c>
      <c r="M1546" s="46"/>
    </row>
    <row r="1547" spans="1:13" ht="15" hidden="1" customHeight="1">
      <c r="A1547" s="15"/>
      <c r="B1547" s="236">
        <v>43917.040719062497</v>
      </c>
      <c r="C1547" s="2" t="s">
        <v>2197</v>
      </c>
      <c r="D1547" s="2" t="s">
        <v>45</v>
      </c>
      <c r="E1547" s="2" t="s">
        <v>119</v>
      </c>
      <c r="F1547" s="2" t="s">
        <v>2208</v>
      </c>
      <c r="G1547" s="2" t="s">
        <v>2199</v>
      </c>
      <c r="I1547" s="34" t="s">
        <v>6170</v>
      </c>
      <c r="J1547" s="237">
        <v>43915</v>
      </c>
      <c r="L1547" s="2">
        <v>44</v>
      </c>
      <c r="M1547" s="46"/>
    </row>
    <row r="1548" spans="1:13" ht="15" hidden="1" customHeight="1">
      <c r="A1548" s="15"/>
      <c r="B1548" s="236">
        <v>43917.043202881949</v>
      </c>
      <c r="C1548" s="2" t="s">
        <v>2200</v>
      </c>
      <c r="D1548" s="2" t="s">
        <v>109</v>
      </c>
      <c r="E1548" s="2" t="s">
        <v>107</v>
      </c>
      <c r="F1548" s="2" t="s">
        <v>2208</v>
      </c>
      <c r="G1548" s="2" t="s">
        <v>2199</v>
      </c>
      <c r="H1548" s="2" t="s">
        <v>6171</v>
      </c>
      <c r="I1548" s="34" t="s">
        <v>943</v>
      </c>
      <c r="J1548" s="237">
        <v>43916</v>
      </c>
      <c r="M1548" s="31" t="s">
        <v>6172</v>
      </c>
    </row>
    <row r="1549" spans="1:13" ht="15" hidden="1" customHeight="1">
      <c r="A1549" s="15"/>
      <c r="B1549" s="236">
        <v>43917.043562210645</v>
      </c>
      <c r="C1549" s="2" t="s">
        <v>9</v>
      </c>
      <c r="D1549" s="2" t="s">
        <v>45</v>
      </c>
      <c r="E1549" s="2" t="s">
        <v>6173</v>
      </c>
      <c r="F1549" s="2" t="s">
        <v>2208</v>
      </c>
      <c r="G1549" s="2" t="s">
        <v>2199</v>
      </c>
      <c r="H1549" s="2" t="s">
        <v>6174</v>
      </c>
      <c r="I1549" s="34" t="s">
        <v>6175</v>
      </c>
      <c r="J1549" s="237">
        <v>43917</v>
      </c>
      <c r="K1549" s="2">
        <v>35</v>
      </c>
      <c r="L1549" s="2">
        <v>740</v>
      </c>
      <c r="M1549" s="31" t="s">
        <v>6176</v>
      </c>
    </row>
    <row r="1550" spans="1:13" ht="15" hidden="1" customHeight="1">
      <c r="A1550" s="15"/>
      <c r="B1550" s="236">
        <v>43917.057794039356</v>
      </c>
      <c r="C1550" s="2" t="s">
        <v>2200</v>
      </c>
      <c r="D1550" s="2" t="s">
        <v>224</v>
      </c>
      <c r="E1550" s="2" t="s">
        <v>223</v>
      </c>
      <c r="F1550" s="2" t="s">
        <v>2198</v>
      </c>
      <c r="I1550" s="34" t="s">
        <v>6118</v>
      </c>
      <c r="J1550" s="237">
        <v>43917</v>
      </c>
      <c r="M1550" s="46"/>
    </row>
    <row r="1551" spans="1:13" ht="15" hidden="1" customHeight="1">
      <c r="A1551" s="15"/>
      <c r="B1551" s="236">
        <v>43917.058450960649</v>
      </c>
      <c r="C1551" s="2" t="s">
        <v>2200</v>
      </c>
      <c r="D1551" s="2" t="s">
        <v>45</v>
      </c>
      <c r="E1551" s="2">
        <v>22</v>
      </c>
      <c r="F1551" s="2" t="s">
        <v>2208</v>
      </c>
      <c r="G1551" s="2" t="s">
        <v>2199</v>
      </c>
      <c r="H1551" s="2" t="s">
        <v>4642</v>
      </c>
      <c r="I1551" s="2">
        <v>22</v>
      </c>
      <c r="J1551" s="237">
        <v>43917</v>
      </c>
      <c r="K1551" s="2">
        <v>22</v>
      </c>
      <c r="L1551" s="2">
        <v>7977439178</v>
      </c>
      <c r="M1551" s="31" t="s">
        <v>6177</v>
      </c>
    </row>
    <row r="1552" spans="1:13" ht="15" hidden="1" customHeight="1">
      <c r="A1552" s="15"/>
      <c r="B1552" s="236">
        <v>43917.098078634255</v>
      </c>
      <c r="C1552" s="2" t="s">
        <v>2200</v>
      </c>
      <c r="D1552" s="2" t="s">
        <v>45</v>
      </c>
      <c r="E1552" s="2" t="s">
        <v>6178</v>
      </c>
      <c r="F1552" s="2" t="s">
        <v>2208</v>
      </c>
      <c r="G1552" s="2" t="s">
        <v>2199</v>
      </c>
      <c r="H1552" s="2" t="s">
        <v>6179</v>
      </c>
      <c r="I1552" s="2" t="s">
        <v>6180</v>
      </c>
      <c r="J1552" s="237">
        <v>43916</v>
      </c>
      <c r="M1552" s="31" t="s">
        <v>6181</v>
      </c>
    </row>
    <row r="1553" spans="1:13" ht="15" hidden="1" customHeight="1">
      <c r="A1553" s="15"/>
      <c r="B1553" s="236">
        <v>43917.10036916667</v>
      </c>
      <c r="C1553" s="2" t="s">
        <v>2200</v>
      </c>
      <c r="D1553" s="2" t="s">
        <v>126</v>
      </c>
      <c r="E1553" s="2" t="s">
        <v>6182</v>
      </c>
      <c r="F1553" s="2" t="s">
        <v>2208</v>
      </c>
      <c r="G1553" s="2" t="s">
        <v>2199</v>
      </c>
      <c r="H1553" s="2" t="s">
        <v>2413</v>
      </c>
      <c r="I1553" s="2" t="s">
        <v>880</v>
      </c>
      <c r="J1553" s="237">
        <v>43921</v>
      </c>
      <c r="K1553" s="2">
        <v>31</v>
      </c>
      <c r="L1553" s="2">
        <v>596</v>
      </c>
      <c r="M1553" s="31" t="s">
        <v>6183</v>
      </c>
    </row>
    <row r="1554" spans="1:13" ht="15" hidden="1" customHeight="1">
      <c r="A1554" s="15"/>
      <c r="B1554" s="236">
        <v>43917.109623113429</v>
      </c>
      <c r="C1554" s="2" t="s">
        <v>9</v>
      </c>
      <c r="D1554" s="2" t="s">
        <v>182</v>
      </c>
      <c r="E1554" s="2" t="s">
        <v>190</v>
      </c>
      <c r="F1554" s="2" t="s">
        <v>2208</v>
      </c>
      <c r="G1554" s="2" t="s">
        <v>2199</v>
      </c>
      <c r="H1554" s="2" t="s">
        <v>6184</v>
      </c>
      <c r="I1554" s="2" t="s">
        <v>6185</v>
      </c>
      <c r="J1554" s="237">
        <v>43916</v>
      </c>
      <c r="K1554" s="2">
        <v>70</v>
      </c>
      <c r="M1554" s="31" t="s">
        <v>2379</v>
      </c>
    </row>
    <row r="1555" spans="1:13" ht="15" hidden="1" customHeight="1">
      <c r="A1555" s="15"/>
      <c r="B1555" s="236">
        <v>43917.113678437498</v>
      </c>
      <c r="C1555" s="2" t="s">
        <v>2197</v>
      </c>
      <c r="D1555" s="2" t="s">
        <v>233</v>
      </c>
      <c r="E1555" s="2" t="s">
        <v>232</v>
      </c>
      <c r="F1555" s="2" t="s">
        <v>2208</v>
      </c>
      <c r="G1555" s="2" t="s">
        <v>2199</v>
      </c>
      <c r="H1555" s="2" t="s">
        <v>6186</v>
      </c>
      <c r="I1555" s="34" t="s">
        <v>6187</v>
      </c>
      <c r="J1555" s="237">
        <v>43916</v>
      </c>
      <c r="K1555" s="2">
        <v>44</v>
      </c>
      <c r="L1555" s="2">
        <v>46</v>
      </c>
      <c r="M1555" s="46"/>
    </row>
    <row r="1556" spans="1:13" ht="15" hidden="1" customHeight="1">
      <c r="A1556" s="15"/>
      <c r="B1556" s="236">
        <v>43917.148772627319</v>
      </c>
      <c r="C1556" s="2" t="s">
        <v>2197</v>
      </c>
      <c r="D1556" s="2" t="s">
        <v>45</v>
      </c>
      <c r="F1556" s="2" t="s">
        <v>2198</v>
      </c>
      <c r="G1556" s="2" t="s">
        <v>2210</v>
      </c>
      <c r="H1556" s="2" t="s">
        <v>6188</v>
      </c>
      <c r="I1556" s="34" t="s">
        <v>4800</v>
      </c>
      <c r="J1556" s="237">
        <v>43916</v>
      </c>
      <c r="M1556" s="46"/>
    </row>
    <row r="1557" spans="1:13" ht="15" hidden="1" customHeight="1">
      <c r="A1557" s="15"/>
      <c r="B1557" s="231">
        <v>43917.151833414347</v>
      </c>
      <c r="C1557" s="123" t="s">
        <v>2200</v>
      </c>
      <c r="D1557" s="123" t="s">
        <v>414</v>
      </c>
      <c r="E1557" s="125"/>
      <c r="F1557" s="123" t="s">
        <v>2208</v>
      </c>
      <c r="G1557" s="123" t="s">
        <v>2199</v>
      </c>
      <c r="H1557" s="123" t="s">
        <v>6189</v>
      </c>
      <c r="I1557" s="123" t="s">
        <v>6190</v>
      </c>
      <c r="J1557" s="233">
        <v>43916</v>
      </c>
      <c r="K1557" s="123">
        <v>50</v>
      </c>
      <c r="M1557" s="46"/>
    </row>
    <row r="1558" spans="1:13" ht="15" hidden="1" customHeight="1">
      <c r="A1558" s="15"/>
      <c r="B1558" s="236">
        <v>43917.261487326388</v>
      </c>
      <c r="C1558" s="2" t="s">
        <v>2197</v>
      </c>
      <c r="D1558" s="2" t="s">
        <v>45</v>
      </c>
      <c r="F1558" s="2" t="s">
        <v>2198</v>
      </c>
      <c r="G1558" s="2" t="s">
        <v>2210</v>
      </c>
      <c r="H1558" s="2" t="s">
        <v>6191</v>
      </c>
      <c r="I1558" s="2" t="s">
        <v>6192</v>
      </c>
      <c r="J1558" s="237">
        <v>43916</v>
      </c>
      <c r="M1558" s="31" t="s">
        <v>6193</v>
      </c>
    </row>
    <row r="1559" spans="1:13" ht="15" hidden="1" customHeight="1">
      <c r="A1559" s="15"/>
      <c r="B1559" s="236">
        <v>43917.277067835646</v>
      </c>
      <c r="C1559" s="2" t="s">
        <v>2200</v>
      </c>
      <c r="D1559" s="2" t="s">
        <v>224</v>
      </c>
      <c r="E1559" s="2" t="s">
        <v>223</v>
      </c>
      <c r="F1559" s="2" t="s">
        <v>2198</v>
      </c>
      <c r="G1559" s="2" t="s">
        <v>2210</v>
      </c>
      <c r="I1559" s="34" t="s">
        <v>6118</v>
      </c>
      <c r="J1559" s="237">
        <v>43916</v>
      </c>
      <c r="M1559" s="46"/>
    </row>
    <row r="1560" spans="1:13" ht="15" hidden="1" customHeight="1">
      <c r="A1560" s="15"/>
      <c r="B1560" s="236">
        <v>43917.27855618055</v>
      </c>
      <c r="C1560" s="2" t="s">
        <v>2200</v>
      </c>
      <c r="D1560" s="2" t="s">
        <v>101</v>
      </c>
      <c r="E1560" s="2" t="s">
        <v>31</v>
      </c>
      <c r="F1560" s="2" t="s">
        <v>2208</v>
      </c>
      <c r="G1560" s="2" t="s">
        <v>2199</v>
      </c>
      <c r="H1560" s="2" t="s">
        <v>5386</v>
      </c>
      <c r="I1560" s="34" t="s">
        <v>6194</v>
      </c>
      <c r="J1560" s="237">
        <v>43916</v>
      </c>
      <c r="K1560" s="2">
        <v>45</v>
      </c>
      <c r="L1560" s="2">
        <v>45</v>
      </c>
      <c r="M1560" s="46"/>
    </row>
    <row r="1561" spans="1:13" ht="15" hidden="1" customHeight="1">
      <c r="A1561" s="15"/>
      <c r="B1561" s="236">
        <v>43917.287329513885</v>
      </c>
      <c r="C1561" s="2" t="s">
        <v>2200</v>
      </c>
      <c r="D1561" s="2" t="s">
        <v>268</v>
      </c>
      <c r="E1561" s="2" t="s">
        <v>267</v>
      </c>
      <c r="F1561" s="2" t="s">
        <v>2208</v>
      </c>
      <c r="G1561" s="2" t="s">
        <v>2199</v>
      </c>
      <c r="H1561" s="2" t="s">
        <v>6195</v>
      </c>
      <c r="I1561" s="2" t="s">
        <v>6196</v>
      </c>
      <c r="J1561" s="237">
        <v>43917</v>
      </c>
      <c r="M1561" s="31" t="s">
        <v>6197</v>
      </c>
    </row>
    <row r="1562" spans="1:13" ht="15" hidden="1" customHeight="1">
      <c r="A1562" s="15"/>
      <c r="B1562" s="236">
        <v>43917.315634618055</v>
      </c>
      <c r="C1562" s="2" t="s">
        <v>2200</v>
      </c>
      <c r="D1562" s="2" t="s">
        <v>348</v>
      </c>
      <c r="F1562" s="2" t="s">
        <v>2198</v>
      </c>
      <c r="G1562" s="2" t="s">
        <v>2210</v>
      </c>
      <c r="I1562" s="34" t="s">
        <v>6198</v>
      </c>
      <c r="J1562" s="237">
        <v>43917</v>
      </c>
      <c r="M1562" s="31" t="s">
        <v>6199</v>
      </c>
    </row>
    <row r="1563" spans="1:13" ht="15" hidden="1" customHeight="1">
      <c r="A1563" s="15"/>
      <c r="B1563" s="236">
        <v>43917.33613560185</v>
      </c>
      <c r="C1563" s="2" t="s">
        <v>9</v>
      </c>
      <c r="D1563" s="2" t="s">
        <v>109</v>
      </c>
      <c r="E1563" s="2" t="s">
        <v>3152</v>
      </c>
      <c r="F1563" s="2" t="s">
        <v>2198</v>
      </c>
      <c r="G1563" s="2" t="s">
        <v>2199</v>
      </c>
      <c r="I1563" s="34" t="s">
        <v>6200</v>
      </c>
      <c r="J1563" s="237">
        <v>43917</v>
      </c>
      <c r="M1563" s="31" t="s">
        <v>5743</v>
      </c>
    </row>
    <row r="1564" spans="1:13" ht="15" hidden="1" customHeight="1">
      <c r="A1564" s="15"/>
      <c r="B1564" s="236">
        <v>43917.343464120371</v>
      </c>
      <c r="C1564" s="2" t="s">
        <v>2197</v>
      </c>
      <c r="D1564" s="2" t="s">
        <v>45</v>
      </c>
      <c r="E1564" s="2" t="s">
        <v>119</v>
      </c>
      <c r="F1564" s="2" t="s">
        <v>2201</v>
      </c>
      <c r="G1564" s="2" t="s">
        <v>2199</v>
      </c>
      <c r="H1564" s="2" t="s">
        <v>6201</v>
      </c>
      <c r="I1564" s="34" t="s">
        <v>3330</v>
      </c>
      <c r="J1564" s="237">
        <v>43914</v>
      </c>
      <c r="M1564" s="46"/>
    </row>
    <row r="1565" spans="1:13" ht="15" hidden="1" customHeight="1">
      <c r="A1565" s="15"/>
      <c r="B1565" s="236">
        <v>43917.34364284722</v>
      </c>
      <c r="C1565" s="2" t="s">
        <v>2200</v>
      </c>
      <c r="D1565" s="2" t="s">
        <v>158</v>
      </c>
      <c r="E1565" s="2" t="s">
        <v>6202</v>
      </c>
      <c r="F1565" s="2" t="s">
        <v>2699</v>
      </c>
      <c r="G1565" s="2" t="s">
        <v>2210</v>
      </c>
      <c r="I1565" s="34" t="s">
        <v>1315</v>
      </c>
      <c r="J1565" s="237">
        <v>43917</v>
      </c>
      <c r="M1565" s="46"/>
    </row>
    <row r="1566" spans="1:13" ht="15" hidden="1" customHeight="1">
      <c r="A1566" s="15"/>
      <c r="B1566" s="236">
        <v>43917.343916875005</v>
      </c>
      <c r="C1566" s="2" t="s">
        <v>2197</v>
      </c>
      <c r="D1566" s="2" t="s">
        <v>45</v>
      </c>
      <c r="E1566" s="2" t="s">
        <v>119</v>
      </c>
      <c r="F1566" s="2" t="s">
        <v>2208</v>
      </c>
      <c r="G1566" s="2" t="s">
        <v>2199</v>
      </c>
      <c r="H1566" s="2" t="s">
        <v>6201</v>
      </c>
      <c r="I1566" s="34" t="s">
        <v>3330</v>
      </c>
      <c r="J1566" s="237">
        <v>43914</v>
      </c>
      <c r="M1566" s="46"/>
    </row>
    <row r="1567" spans="1:13" ht="15" hidden="1" customHeight="1">
      <c r="A1567" s="15"/>
      <c r="B1567" s="236">
        <v>43917.346740312496</v>
      </c>
      <c r="C1567" s="2" t="s">
        <v>2200</v>
      </c>
      <c r="D1567" s="2" t="s">
        <v>348</v>
      </c>
      <c r="F1567" s="2" t="s">
        <v>2198</v>
      </c>
      <c r="G1567" s="2" t="s">
        <v>2199</v>
      </c>
      <c r="I1567" s="34" t="s">
        <v>6203</v>
      </c>
      <c r="J1567" s="237">
        <v>43917</v>
      </c>
      <c r="M1567" s="31" t="s">
        <v>5743</v>
      </c>
    </row>
    <row r="1568" spans="1:13" ht="15" hidden="1" customHeight="1">
      <c r="A1568" s="15"/>
      <c r="B1568" s="236">
        <v>43917.354865648143</v>
      </c>
      <c r="C1568" s="2" t="s">
        <v>2200</v>
      </c>
      <c r="D1568" s="2" t="s">
        <v>158</v>
      </c>
      <c r="F1568" s="2" t="s">
        <v>2198</v>
      </c>
      <c r="G1568" s="2" t="s">
        <v>2210</v>
      </c>
      <c r="I1568" s="34" t="s">
        <v>6204</v>
      </c>
      <c r="J1568" s="237">
        <v>43917</v>
      </c>
      <c r="M1568" s="46"/>
    </row>
    <row r="1569" spans="1:13" ht="15" hidden="1" customHeight="1">
      <c r="A1569" s="15"/>
      <c r="B1569" s="236">
        <v>43917.355565995371</v>
      </c>
      <c r="C1569" s="2" t="s">
        <v>2200</v>
      </c>
      <c r="D1569" s="2" t="s">
        <v>158</v>
      </c>
      <c r="F1569" s="2" t="s">
        <v>2198</v>
      </c>
      <c r="G1569" s="2" t="s">
        <v>2210</v>
      </c>
      <c r="I1569" s="34" t="s">
        <v>6204</v>
      </c>
      <c r="J1569" s="237">
        <v>43917</v>
      </c>
      <c r="M1569" s="46"/>
    </row>
    <row r="1570" spans="1:13" ht="15" hidden="1" customHeight="1">
      <c r="A1570" s="15"/>
      <c r="B1570" s="236">
        <v>43917.356967546293</v>
      </c>
      <c r="C1570" s="2" t="s">
        <v>2200</v>
      </c>
      <c r="D1570" s="2" t="s">
        <v>348</v>
      </c>
      <c r="E1570" s="2" t="s">
        <v>4531</v>
      </c>
      <c r="F1570" s="2" t="s">
        <v>2208</v>
      </c>
      <c r="G1570" s="2" t="s">
        <v>2199</v>
      </c>
      <c r="H1570" s="2" t="s">
        <v>6205</v>
      </c>
      <c r="I1570" s="34" t="s">
        <v>6206</v>
      </c>
      <c r="J1570" s="237">
        <v>43917</v>
      </c>
      <c r="M1570" s="46"/>
    </row>
    <row r="1571" spans="1:13" ht="15" hidden="1" customHeight="1">
      <c r="A1571" s="15"/>
      <c r="B1571" s="236">
        <v>43917.357196331017</v>
      </c>
      <c r="C1571" s="2" t="s">
        <v>2200</v>
      </c>
      <c r="D1571" s="2" t="s">
        <v>45</v>
      </c>
      <c r="F1571" s="2" t="s">
        <v>2198</v>
      </c>
      <c r="I1571" s="34" t="s">
        <v>991</v>
      </c>
      <c r="J1571" s="237">
        <v>43916</v>
      </c>
      <c r="M1571" s="31" t="s">
        <v>6207</v>
      </c>
    </row>
    <row r="1572" spans="1:13" ht="15" hidden="1" customHeight="1">
      <c r="A1572" s="15"/>
      <c r="B1572" s="236">
        <v>43917.35978590278</v>
      </c>
      <c r="C1572" s="2" t="s">
        <v>2197</v>
      </c>
      <c r="D1572" s="2" t="s">
        <v>45</v>
      </c>
      <c r="E1572" s="2" t="s">
        <v>333</v>
      </c>
      <c r="F1572" s="2" t="s">
        <v>2208</v>
      </c>
      <c r="G1572" s="2" t="s">
        <v>2199</v>
      </c>
      <c r="H1572" s="2" t="s">
        <v>6208</v>
      </c>
      <c r="I1572" s="34" t="s">
        <v>6209</v>
      </c>
      <c r="J1572" s="237">
        <v>43916</v>
      </c>
      <c r="K1572" s="2">
        <v>45</v>
      </c>
      <c r="L1572" s="2">
        <v>78</v>
      </c>
      <c r="M1572" s="31" t="s">
        <v>6210</v>
      </c>
    </row>
    <row r="1573" spans="1:13" ht="15" hidden="1" customHeight="1">
      <c r="A1573" s="15"/>
      <c r="B1573" s="236">
        <v>43917.36481644676</v>
      </c>
      <c r="C1573" s="2" t="s">
        <v>2200</v>
      </c>
      <c r="D1573" s="2" t="s">
        <v>45</v>
      </c>
      <c r="E1573" s="2" t="s">
        <v>1142</v>
      </c>
      <c r="F1573" s="2" t="s">
        <v>2208</v>
      </c>
      <c r="G1573" s="2" t="s">
        <v>2199</v>
      </c>
      <c r="H1573" s="2" t="s">
        <v>6211</v>
      </c>
      <c r="I1573" s="34" t="s">
        <v>6212</v>
      </c>
      <c r="J1573" s="237">
        <v>43917</v>
      </c>
      <c r="M1573" s="31" t="s">
        <v>6213</v>
      </c>
    </row>
    <row r="1574" spans="1:13" ht="15" hidden="1" customHeight="1">
      <c r="A1574" s="15"/>
      <c r="B1574" s="236">
        <v>43917.364837187502</v>
      </c>
      <c r="C1574" s="2" t="s">
        <v>9</v>
      </c>
      <c r="D1574" s="2" t="s">
        <v>109</v>
      </c>
      <c r="E1574" s="2" t="s">
        <v>1096</v>
      </c>
      <c r="F1574" s="2" t="s">
        <v>2208</v>
      </c>
      <c r="G1574" s="2" t="s">
        <v>2199</v>
      </c>
      <c r="I1574" s="34" t="s">
        <v>5754</v>
      </c>
      <c r="J1574" s="237">
        <v>43916</v>
      </c>
      <c r="K1574" s="2">
        <v>73</v>
      </c>
      <c r="M1574" s="46"/>
    </row>
    <row r="1575" spans="1:13" ht="15" hidden="1" customHeight="1">
      <c r="A1575" s="15"/>
      <c r="B1575" s="236">
        <v>43917.368175150463</v>
      </c>
      <c r="C1575" s="2" t="s">
        <v>2200</v>
      </c>
      <c r="D1575" s="2" t="s">
        <v>45</v>
      </c>
      <c r="E1575" s="2" t="s">
        <v>119</v>
      </c>
      <c r="F1575" s="2" t="s">
        <v>2198</v>
      </c>
      <c r="G1575" s="2" t="s">
        <v>2210</v>
      </c>
      <c r="I1575" s="34" t="s">
        <v>6214</v>
      </c>
      <c r="J1575" s="237">
        <v>43917</v>
      </c>
      <c r="M1575" s="31" t="s">
        <v>6215</v>
      </c>
    </row>
    <row r="1576" spans="1:13" ht="15" hidden="1" customHeight="1">
      <c r="A1576" s="15"/>
      <c r="B1576" s="236">
        <v>43917.376196111116</v>
      </c>
      <c r="C1576" s="2" t="s">
        <v>2200</v>
      </c>
      <c r="D1576" s="2" t="s">
        <v>109</v>
      </c>
      <c r="E1576" s="2" t="s">
        <v>1096</v>
      </c>
      <c r="F1576" s="2" t="s">
        <v>2198</v>
      </c>
      <c r="G1576" s="2" t="s">
        <v>2199</v>
      </c>
      <c r="H1576" s="2" t="s">
        <v>6028</v>
      </c>
      <c r="I1576" s="34" t="s">
        <v>6216</v>
      </c>
      <c r="J1576" s="237">
        <v>43917</v>
      </c>
      <c r="L1576" s="2">
        <v>20</v>
      </c>
      <c r="M1576" s="31" t="s">
        <v>6217</v>
      </c>
    </row>
    <row r="1577" spans="1:13" ht="15" hidden="1" customHeight="1">
      <c r="A1577" s="15"/>
      <c r="B1577" s="236">
        <v>43917.376357152782</v>
      </c>
      <c r="C1577" s="2" t="s">
        <v>2200</v>
      </c>
      <c r="D1577" s="2" t="s">
        <v>109</v>
      </c>
      <c r="E1577" s="2" t="s">
        <v>1096</v>
      </c>
      <c r="F1577" s="2" t="s">
        <v>2198</v>
      </c>
      <c r="G1577" s="2" t="s">
        <v>2199</v>
      </c>
      <c r="H1577" s="2" t="s">
        <v>6028</v>
      </c>
      <c r="I1577" s="34" t="s">
        <v>6216</v>
      </c>
      <c r="J1577" s="237">
        <v>43917</v>
      </c>
      <c r="L1577" s="2">
        <v>20</v>
      </c>
      <c r="M1577" s="31" t="s">
        <v>6217</v>
      </c>
    </row>
    <row r="1578" spans="1:13" ht="15" hidden="1" customHeight="1">
      <c r="A1578" s="15"/>
      <c r="B1578" s="236">
        <v>43917.377204733799</v>
      </c>
      <c r="C1578" s="2" t="s">
        <v>2200</v>
      </c>
      <c r="D1578" s="2" t="s">
        <v>348</v>
      </c>
      <c r="E1578" s="2" t="s">
        <v>4531</v>
      </c>
      <c r="F1578" s="2" t="s">
        <v>2489</v>
      </c>
      <c r="G1578" s="2" t="s">
        <v>2199</v>
      </c>
      <c r="I1578" s="34" t="s">
        <v>6218</v>
      </c>
      <c r="J1578" s="237">
        <v>43917</v>
      </c>
      <c r="M1578" s="46"/>
    </row>
    <row r="1579" spans="1:13" ht="15" hidden="1" customHeight="1">
      <c r="A1579" s="15"/>
      <c r="B1579" s="236">
        <v>43917.381901712964</v>
      </c>
      <c r="C1579" s="2" t="s">
        <v>2200</v>
      </c>
      <c r="D1579" s="2" t="s">
        <v>109</v>
      </c>
      <c r="E1579" s="2" t="s">
        <v>1096</v>
      </c>
      <c r="F1579" s="2" t="s">
        <v>2198</v>
      </c>
      <c r="G1579" s="2" t="s">
        <v>2199</v>
      </c>
      <c r="I1579" s="34" t="s">
        <v>5915</v>
      </c>
      <c r="J1579" s="237">
        <v>43917</v>
      </c>
      <c r="L1579" s="2">
        <v>43</v>
      </c>
      <c r="M1579" s="31" t="s">
        <v>6219</v>
      </c>
    </row>
    <row r="1580" spans="1:13" ht="15" hidden="1" customHeight="1">
      <c r="A1580" s="15"/>
      <c r="B1580" s="236">
        <v>43917.383621018518</v>
      </c>
      <c r="C1580" s="2" t="s">
        <v>2197</v>
      </c>
      <c r="D1580" s="2" t="s">
        <v>45</v>
      </c>
      <c r="E1580" s="2" t="s">
        <v>119</v>
      </c>
      <c r="F1580" s="2" t="s">
        <v>2198</v>
      </c>
      <c r="G1580" s="2" t="s">
        <v>2210</v>
      </c>
      <c r="I1580" s="34" t="s">
        <v>6220</v>
      </c>
      <c r="J1580" s="237">
        <v>43917</v>
      </c>
      <c r="M1580" s="46"/>
    </row>
    <row r="1581" spans="1:13" ht="15" hidden="1" customHeight="1">
      <c r="A1581" s="15"/>
      <c r="B1581" s="236">
        <v>43917.383686064815</v>
      </c>
      <c r="C1581" s="2" t="s">
        <v>2197</v>
      </c>
      <c r="D1581" s="2" t="s">
        <v>45</v>
      </c>
      <c r="E1581" s="2" t="s">
        <v>119</v>
      </c>
      <c r="F1581" s="2" t="s">
        <v>2198</v>
      </c>
      <c r="G1581" s="2" t="s">
        <v>2210</v>
      </c>
      <c r="I1581" s="34" t="s">
        <v>6220</v>
      </c>
      <c r="J1581" s="237">
        <v>43917</v>
      </c>
      <c r="M1581" s="46"/>
    </row>
    <row r="1582" spans="1:13" ht="15" hidden="1" customHeight="1">
      <c r="A1582" s="15"/>
      <c r="B1582" s="236">
        <v>43917.386201712958</v>
      </c>
      <c r="C1582" s="2" t="s">
        <v>2200</v>
      </c>
      <c r="D1582" s="2" t="s">
        <v>322</v>
      </c>
      <c r="E1582" s="2" t="s">
        <v>576</v>
      </c>
      <c r="F1582" s="2" t="s">
        <v>2208</v>
      </c>
      <c r="G1582" s="2" t="s">
        <v>2199</v>
      </c>
      <c r="H1582" s="2" t="s">
        <v>6221</v>
      </c>
      <c r="I1582" s="34" t="s">
        <v>6222</v>
      </c>
      <c r="J1582" s="237">
        <v>43916</v>
      </c>
      <c r="K1582" s="2">
        <v>60</v>
      </c>
      <c r="L1582" s="2">
        <v>721</v>
      </c>
      <c r="M1582" s="46"/>
    </row>
    <row r="1583" spans="1:13" ht="15" hidden="1" customHeight="1">
      <c r="A1583" s="15"/>
      <c r="B1583" s="236">
        <v>43917.390820266199</v>
      </c>
      <c r="C1583" s="2" t="s">
        <v>2200</v>
      </c>
      <c r="D1583" s="2" t="s">
        <v>348</v>
      </c>
      <c r="E1583" s="2" t="s">
        <v>4785</v>
      </c>
      <c r="F1583" s="2" t="s">
        <v>2208</v>
      </c>
      <c r="G1583" s="2" t="s">
        <v>2199</v>
      </c>
      <c r="H1583" s="2" t="s">
        <v>6223</v>
      </c>
      <c r="I1583" s="34" t="s">
        <v>2134</v>
      </c>
      <c r="J1583" s="237">
        <v>43917</v>
      </c>
      <c r="M1583" s="46"/>
    </row>
    <row r="1584" spans="1:13" ht="15" hidden="1" customHeight="1">
      <c r="A1584" s="15"/>
      <c r="B1584" s="236">
        <v>43917.400067800925</v>
      </c>
      <c r="C1584" s="2" t="s">
        <v>9</v>
      </c>
      <c r="D1584" s="2" t="s">
        <v>224</v>
      </c>
      <c r="E1584" s="2" t="s">
        <v>223</v>
      </c>
      <c r="F1584" s="2" t="s">
        <v>2208</v>
      </c>
      <c r="G1584" s="2" t="s">
        <v>2199</v>
      </c>
      <c r="I1584" s="34" t="s">
        <v>6224</v>
      </c>
      <c r="J1584" s="237">
        <v>43916</v>
      </c>
      <c r="K1584" s="2">
        <v>35</v>
      </c>
      <c r="M1584" s="46"/>
    </row>
    <row r="1585" spans="1:13" ht="15" hidden="1" customHeight="1">
      <c r="A1585" s="15"/>
      <c r="B1585" s="236">
        <v>43917.4016165625</v>
      </c>
      <c r="C1585" s="2" t="s">
        <v>2200</v>
      </c>
      <c r="D1585" s="2" t="s">
        <v>224</v>
      </c>
      <c r="F1585" s="2" t="s">
        <v>2198</v>
      </c>
      <c r="G1585" s="2" t="s">
        <v>2199</v>
      </c>
      <c r="I1585" s="34" t="s">
        <v>6225</v>
      </c>
      <c r="J1585" s="237">
        <v>43916</v>
      </c>
      <c r="M1585" s="46"/>
    </row>
    <row r="1586" spans="1:13" ht="15" hidden="1" customHeight="1">
      <c r="A1586" s="15"/>
      <c r="B1586" s="236">
        <v>43917.402150347218</v>
      </c>
      <c r="C1586" s="2" t="s">
        <v>9</v>
      </c>
      <c r="D1586" s="2" t="s">
        <v>45</v>
      </c>
      <c r="E1586" s="2" t="s">
        <v>545</v>
      </c>
      <c r="F1586" s="2" t="s">
        <v>2201</v>
      </c>
      <c r="G1586" s="2" t="s">
        <v>2199</v>
      </c>
      <c r="H1586" s="2" t="s">
        <v>6226</v>
      </c>
      <c r="I1586" s="34" t="s">
        <v>6227</v>
      </c>
      <c r="J1586" s="237">
        <v>43916</v>
      </c>
      <c r="K1586" s="2">
        <v>65</v>
      </c>
      <c r="L1586" s="2">
        <v>17</v>
      </c>
      <c r="M1586" s="46"/>
    </row>
    <row r="1587" spans="1:13" ht="15" hidden="1" customHeight="1">
      <c r="A1587" s="15"/>
      <c r="B1587" s="236">
        <v>43917.402560625</v>
      </c>
      <c r="C1587" s="2" t="s">
        <v>2200</v>
      </c>
      <c r="D1587" s="2" t="s">
        <v>126</v>
      </c>
      <c r="F1587" s="2" t="s">
        <v>2198</v>
      </c>
      <c r="G1587" s="2" t="s">
        <v>2199</v>
      </c>
      <c r="I1587" s="34" t="s">
        <v>6228</v>
      </c>
      <c r="J1587" s="237">
        <v>43917</v>
      </c>
      <c r="M1587" s="46"/>
    </row>
    <row r="1588" spans="1:13" ht="15" hidden="1" customHeight="1">
      <c r="A1588" s="15"/>
      <c r="B1588" s="236">
        <v>43917.404664074071</v>
      </c>
      <c r="C1588" s="2" t="s">
        <v>2200</v>
      </c>
      <c r="D1588" s="2" t="s">
        <v>182</v>
      </c>
      <c r="E1588" s="2" t="s">
        <v>6229</v>
      </c>
      <c r="F1588" s="2" t="s">
        <v>2208</v>
      </c>
      <c r="G1588" s="2" t="s">
        <v>2199</v>
      </c>
      <c r="I1588" s="2" t="s">
        <v>6230</v>
      </c>
      <c r="J1588" s="237">
        <v>43916</v>
      </c>
      <c r="K1588" s="2">
        <v>35</v>
      </c>
      <c r="M1588" s="46"/>
    </row>
    <row r="1589" spans="1:13" ht="15" hidden="1" customHeight="1">
      <c r="A1589" s="15"/>
      <c r="B1589" s="236">
        <v>43917.40941364583</v>
      </c>
      <c r="C1589" s="2" t="s">
        <v>9</v>
      </c>
      <c r="D1589" s="2" t="s">
        <v>45</v>
      </c>
      <c r="F1589" s="2" t="s">
        <v>2198</v>
      </c>
      <c r="I1589" s="34" t="s">
        <v>6231</v>
      </c>
      <c r="J1589" s="237">
        <v>43917</v>
      </c>
      <c r="M1589" s="31" t="s">
        <v>6232</v>
      </c>
    </row>
    <row r="1590" spans="1:13" ht="15" hidden="1" customHeight="1">
      <c r="A1590" s="15"/>
      <c r="B1590" s="236">
        <v>43917.411238518514</v>
      </c>
      <c r="C1590" s="2" t="s">
        <v>2197</v>
      </c>
      <c r="D1590" s="2" t="s">
        <v>45</v>
      </c>
      <c r="F1590" s="2" t="s">
        <v>2198</v>
      </c>
      <c r="I1590" s="34" t="s">
        <v>6233</v>
      </c>
      <c r="J1590" s="237">
        <v>43917</v>
      </c>
      <c r="M1590" s="31" t="s">
        <v>6234</v>
      </c>
    </row>
    <row r="1591" spans="1:13" ht="15" hidden="1" customHeight="1">
      <c r="A1591" s="15"/>
      <c r="B1591" s="236">
        <v>43917.411301863423</v>
      </c>
      <c r="C1591" s="2" t="s">
        <v>2200</v>
      </c>
      <c r="D1591" s="2" t="s">
        <v>109</v>
      </c>
      <c r="F1591" s="2" t="s">
        <v>2198</v>
      </c>
      <c r="G1591" s="2" t="s">
        <v>2199</v>
      </c>
      <c r="I1591" s="2" t="s">
        <v>2383</v>
      </c>
      <c r="J1591" s="237">
        <v>43917</v>
      </c>
      <c r="M1591" s="31" t="s">
        <v>6235</v>
      </c>
    </row>
    <row r="1592" spans="1:13" ht="15" hidden="1" customHeight="1">
      <c r="A1592" s="15"/>
      <c r="B1592" s="236">
        <v>43917.411378425924</v>
      </c>
      <c r="C1592" s="2" t="s">
        <v>2200</v>
      </c>
      <c r="D1592" s="2" t="s">
        <v>236</v>
      </c>
      <c r="F1592" s="2" t="s">
        <v>2198</v>
      </c>
      <c r="G1592" s="2" t="s">
        <v>2199</v>
      </c>
      <c r="H1592" s="2" t="s">
        <v>6236</v>
      </c>
      <c r="I1592" s="34" t="s">
        <v>1065</v>
      </c>
      <c r="J1592" s="237">
        <v>43917</v>
      </c>
      <c r="M1592" s="31" t="s">
        <v>6236</v>
      </c>
    </row>
    <row r="1593" spans="1:13" ht="15" hidden="1" customHeight="1">
      <c r="A1593" s="15"/>
      <c r="B1593" s="236">
        <v>43917.411788090278</v>
      </c>
      <c r="C1593" s="2" t="s">
        <v>2197</v>
      </c>
      <c r="D1593" s="2" t="s">
        <v>207</v>
      </c>
      <c r="E1593" s="2" t="s">
        <v>6237</v>
      </c>
      <c r="F1593" s="2" t="s">
        <v>2198</v>
      </c>
      <c r="G1593" s="2" t="s">
        <v>2199</v>
      </c>
      <c r="I1593" s="2" t="s">
        <v>6238</v>
      </c>
      <c r="J1593" s="237">
        <v>43915</v>
      </c>
      <c r="M1593" s="31" t="s">
        <v>6239</v>
      </c>
    </row>
    <row r="1594" spans="1:13" ht="15" hidden="1" customHeight="1">
      <c r="A1594" s="15"/>
      <c r="B1594" s="236">
        <v>43917.41294357639</v>
      </c>
      <c r="C1594" s="2" t="s">
        <v>2197</v>
      </c>
      <c r="D1594" s="2" t="s">
        <v>207</v>
      </c>
      <c r="E1594" s="2" t="s">
        <v>153</v>
      </c>
      <c r="F1594" s="2" t="s">
        <v>2198</v>
      </c>
      <c r="G1594" s="2" t="s">
        <v>2210</v>
      </c>
      <c r="I1594" s="34" t="s">
        <v>6240</v>
      </c>
      <c r="J1594" s="237">
        <v>43917</v>
      </c>
      <c r="M1594" s="31" t="s">
        <v>6241</v>
      </c>
    </row>
    <row r="1595" spans="1:13" ht="15" hidden="1" customHeight="1">
      <c r="A1595" s="15"/>
      <c r="B1595" s="236">
        <v>43917.415861006943</v>
      </c>
      <c r="C1595" s="2" t="s">
        <v>2200</v>
      </c>
      <c r="D1595" s="2" t="s">
        <v>268</v>
      </c>
      <c r="F1595" s="2" t="s">
        <v>2198</v>
      </c>
      <c r="G1595" s="2" t="s">
        <v>2210</v>
      </c>
      <c r="I1595" s="34" t="s">
        <v>6242</v>
      </c>
      <c r="J1595" s="237">
        <v>43917</v>
      </c>
      <c r="M1595" s="31" t="s">
        <v>6243</v>
      </c>
    </row>
    <row r="1596" spans="1:13" ht="15" hidden="1" customHeight="1">
      <c r="A1596" s="15"/>
      <c r="B1596" s="236">
        <v>43917.419311759259</v>
      </c>
      <c r="C1596" s="2" t="s">
        <v>2200</v>
      </c>
      <c r="D1596" s="2" t="s">
        <v>45</v>
      </c>
      <c r="E1596" s="2" t="s">
        <v>119</v>
      </c>
      <c r="F1596" s="2" t="s">
        <v>2198</v>
      </c>
      <c r="G1596" s="2" t="s">
        <v>2199</v>
      </c>
      <c r="I1596" s="34" t="s">
        <v>6244</v>
      </c>
      <c r="J1596" s="237">
        <v>43918</v>
      </c>
      <c r="M1596" s="46"/>
    </row>
    <row r="1597" spans="1:13" ht="15" hidden="1" customHeight="1">
      <c r="A1597" s="15"/>
      <c r="B1597" s="236">
        <v>43917.419413287033</v>
      </c>
      <c r="C1597" s="2" t="s">
        <v>9</v>
      </c>
      <c r="D1597" s="2" t="s">
        <v>224</v>
      </c>
      <c r="E1597" s="2" t="s">
        <v>6246</v>
      </c>
      <c r="F1597" s="2" t="s">
        <v>2208</v>
      </c>
      <c r="G1597" s="2" t="s">
        <v>2199</v>
      </c>
      <c r="H1597" s="2" t="s">
        <v>6247</v>
      </c>
      <c r="I1597" s="2" t="s">
        <v>6248</v>
      </c>
      <c r="J1597" s="237">
        <v>43916</v>
      </c>
      <c r="K1597" s="2">
        <v>65</v>
      </c>
      <c r="M1597" s="46"/>
    </row>
    <row r="1598" spans="1:13" ht="15" hidden="1" customHeight="1">
      <c r="A1598" s="15"/>
      <c r="B1598" s="236">
        <v>43917.420179745372</v>
      </c>
      <c r="C1598" s="2" t="s">
        <v>2200</v>
      </c>
      <c r="D1598" s="2" t="s">
        <v>45</v>
      </c>
      <c r="E1598" s="2" t="s">
        <v>1142</v>
      </c>
      <c r="F1598" s="2" t="s">
        <v>2198</v>
      </c>
      <c r="G1598" s="2" t="s">
        <v>2199</v>
      </c>
      <c r="I1598" s="34" t="s">
        <v>6244</v>
      </c>
      <c r="J1598" s="237">
        <v>43917</v>
      </c>
      <c r="M1598" s="46"/>
    </row>
    <row r="1599" spans="1:13" ht="15" hidden="1" customHeight="1">
      <c r="A1599" s="15"/>
      <c r="B1599" s="236">
        <v>43917.42071799768</v>
      </c>
      <c r="C1599" s="2" t="s">
        <v>2200</v>
      </c>
      <c r="D1599" s="2" t="s">
        <v>268</v>
      </c>
      <c r="F1599" s="2" t="s">
        <v>2198</v>
      </c>
      <c r="G1599" s="2" t="s">
        <v>2210</v>
      </c>
      <c r="I1599" s="34" t="s">
        <v>6037</v>
      </c>
      <c r="J1599" s="237">
        <v>43917</v>
      </c>
      <c r="M1599" s="31" t="s">
        <v>6249</v>
      </c>
    </row>
    <row r="1600" spans="1:13" ht="15" hidden="1" customHeight="1">
      <c r="A1600" s="15"/>
      <c r="B1600" s="236">
        <v>43917.420984826385</v>
      </c>
      <c r="C1600" s="2" t="s">
        <v>9</v>
      </c>
      <c r="D1600" s="2" t="s">
        <v>109</v>
      </c>
      <c r="E1600" s="2" t="s">
        <v>1096</v>
      </c>
      <c r="F1600" s="2" t="s">
        <v>2208</v>
      </c>
      <c r="G1600" s="2" t="s">
        <v>2199</v>
      </c>
      <c r="I1600" s="2" t="s">
        <v>3656</v>
      </c>
      <c r="J1600" s="237">
        <v>43917</v>
      </c>
      <c r="M1600" s="46"/>
    </row>
    <row r="1601" spans="1:13" ht="15" hidden="1" customHeight="1">
      <c r="A1601" s="15"/>
      <c r="B1601" s="236">
        <v>43917.421163611114</v>
      </c>
      <c r="C1601" s="2" t="s">
        <v>2197</v>
      </c>
      <c r="D1601" s="2" t="s">
        <v>126</v>
      </c>
      <c r="E1601" s="2" t="s">
        <v>5470</v>
      </c>
      <c r="F1601" s="2" t="s">
        <v>2208</v>
      </c>
      <c r="G1601" s="2" t="s">
        <v>2199</v>
      </c>
      <c r="H1601" s="2" t="s">
        <v>5470</v>
      </c>
      <c r="I1601" s="2" t="s">
        <v>5470</v>
      </c>
      <c r="J1601" s="237">
        <v>43917</v>
      </c>
      <c r="M1601" s="46"/>
    </row>
    <row r="1602" spans="1:13" ht="15" hidden="1" customHeight="1">
      <c r="A1602" s="15"/>
      <c r="B1602" s="236">
        <v>43917.421178032411</v>
      </c>
      <c r="C1602" s="2" t="s">
        <v>2200</v>
      </c>
      <c r="D1602" s="2" t="s">
        <v>45</v>
      </c>
      <c r="E1602" s="2" t="s">
        <v>43</v>
      </c>
      <c r="F1602" s="2" t="s">
        <v>2198</v>
      </c>
      <c r="G1602" s="2" t="s">
        <v>2210</v>
      </c>
      <c r="H1602" s="2" t="s">
        <v>6250</v>
      </c>
      <c r="I1602" s="34" t="s">
        <v>6251</v>
      </c>
      <c r="J1602" s="237">
        <v>43916</v>
      </c>
      <c r="M1602" s="31" t="s">
        <v>6250</v>
      </c>
    </row>
    <row r="1603" spans="1:13" ht="15" hidden="1" customHeight="1">
      <c r="A1603" s="15"/>
      <c r="B1603" s="236">
        <v>43917.421300856484</v>
      </c>
      <c r="C1603" s="2" t="s">
        <v>9</v>
      </c>
      <c r="D1603" s="2" t="s">
        <v>468</v>
      </c>
      <c r="F1603" s="2" t="s">
        <v>2198</v>
      </c>
      <c r="H1603" s="2" t="s">
        <v>6252</v>
      </c>
      <c r="I1603" s="34" t="s">
        <v>6253</v>
      </c>
      <c r="J1603" s="237">
        <v>43917</v>
      </c>
      <c r="M1603" s="31" t="s">
        <v>6254</v>
      </c>
    </row>
    <row r="1604" spans="1:13" ht="15" hidden="1" customHeight="1">
      <c r="A1604" s="15"/>
      <c r="B1604" s="236">
        <v>43917.421855902779</v>
      </c>
      <c r="C1604" s="2" t="s">
        <v>2200</v>
      </c>
      <c r="D1604" s="2" t="s">
        <v>45</v>
      </c>
      <c r="E1604" s="2" t="s">
        <v>6255</v>
      </c>
      <c r="F1604" s="2" t="s">
        <v>2198</v>
      </c>
      <c r="G1604" s="2" t="s">
        <v>2199</v>
      </c>
      <c r="I1604" s="34" t="s">
        <v>6244</v>
      </c>
      <c r="J1604" s="237">
        <v>43917</v>
      </c>
      <c r="M1604" s="46"/>
    </row>
    <row r="1605" spans="1:13" ht="15" hidden="1" customHeight="1">
      <c r="A1605" s="15"/>
      <c r="B1605" s="236">
        <v>43917.422160949078</v>
      </c>
      <c r="C1605" s="2" t="s">
        <v>2197</v>
      </c>
      <c r="D1605" s="2" t="s">
        <v>45</v>
      </c>
      <c r="E1605" s="2" t="s">
        <v>43</v>
      </c>
      <c r="F1605" s="2" t="s">
        <v>2198</v>
      </c>
      <c r="G1605" s="2" t="s">
        <v>2210</v>
      </c>
      <c r="H1605" s="2" t="s">
        <v>6256</v>
      </c>
      <c r="I1605" s="34" t="s">
        <v>6251</v>
      </c>
      <c r="J1605" s="237">
        <v>43916</v>
      </c>
      <c r="M1605" s="31" t="s">
        <v>6256</v>
      </c>
    </row>
    <row r="1606" spans="1:13" ht="15" hidden="1" customHeight="1">
      <c r="A1606" s="15"/>
      <c r="B1606" s="236">
        <v>43917.422174409723</v>
      </c>
      <c r="C1606" s="2" t="s">
        <v>2200</v>
      </c>
      <c r="D1606" s="2" t="s">
        <v>45</v>
      </c>
      <c r="E1606" s="2" t="s">
        <v>1142</v>
      </c>
      <c r="F1606" s="2" t="s">
        <v>2198</v>
      </c>
      <c r="G1606" s="2" t="s">
        <v>2199</v>
      </c>
      <c r="H1606" s="2" t="s">
        <v>6257</v>
      </c>
      <c r="I1606" s="2" t="s">
        <v>2943</v>
      </c>
      <c r="J1606" s="237">
        <v>43916</v>
      </c>
      <c r="L1606" s="2">
        <v>2</v>
      </c>
      <c r="M1606" s="46"/>
    </row>
    <row r="1607" spans="1:13" ht="15" hidden="1" customHeight="1">
      <c r="A1607" s="15"/>
      <c r="B1607" s="236">
        <v>43917.423136377314</v>
      </c>
      <c r="C1607" s="2" t="s">
        <v>2200</v>
      </c>
      <c r="D1607" s="2" t="s">
        <v>268</v>
      </c>
      <c r="E1607" s="2" t="s">
        <v>6258</v>
      </c>
      <c r="F1607" s="2" t="s">
        <v>2208</v>
      </c>
      <c r="G1607" s="2" t="s">
        <v>2199</v>
      </c>
      <c r="H1607" s="2" t="s">
        <v>6259</v>
      </c>
      <c r="I1607" s="34" t="s">
        <v>6260</v>
      </c>
      <c r="J1607" s="237">
        <v>43917</v>
      </c>
      <c r="M1607" s="31" t="s">
        <v>6249</v>
      </c>
    </row>
    <row r="1608" spans="1:13" ht="15" hidden="1" customHeight="1">
      <c r="A1608" s="15"/>
      <c r="B1608" s="236">
        <v>43917.425651041667</v>
      </c>
      <c r="C1608" s="2" t="s">
        <v>2200</v>
      </c>
      <c r="D1608" s="2" t="s">
        <v>268</v>
      </c>
      <c r="F1608" s="2" t="s">
        <v>2208</v>
      </c>
      <c r="G1608" s="2" t="s">
        <v>2199</v>
      </c>
      <c r="H1608" s="2" t="s">
        <v>6261</v>
      </c>
      <c r="I1608" s="2" t="s">
        <v>6262</v>
      </c>
      <c r="J1608" s="237">
        <v>43917</v>
      </c>
      <c r="M1608" s="46"/>
    </row>
    <row r="1609" spans="1:13" ht="15" hidden="1" customHeight="1">
      <c r="A1609" s="15"/>
      <c r="B1609" s="236">
        <v>43917.426481319446</v>
      </c>
      <c r="C1609" s="2" t="s">
        <v>2200</v>
      </c>
      <c r="D1609" s="2" t="s">
        <v>268</v>
      </c>
      <c r="F1609" s="2" t="s">
        <v>2208</v>
      </c>
      <c r="G1609" s="2" t="s">
        <v>2199</v>
      </c>
      <c r="H1609" s="2" t="s">
        <v>6263</v>
      </c>
      <c r="I1609" s="2" t="s">
        <v>6264</v>
      </c>
      <c r="J1609" s="237">
        <v>43917</v>
      </c>
      <c r="M1609" s="46"/>
    </row>
    <row r="1610" spans="1:13" ht="15" hidden="1" customHeight="1">
      <c r="A1610" s="15"/>
      <c r="B1610" s="236">
        <v>43917.427387824078</v>
      </c>
      <c r="C1610" s="2" t="s">
        <v>2200</v>
      </c>
      <c r="D1610" s="2" t="s">
        <v>45</v>
      </c>
      <c r="F1610" s="2" t="s">
        <v>2198</v>
      </c>
      <c r="I1610" s="34" t="s">
        <v>6265</v>
      </c>
      <c r="J1610" s="237">
        <v>43917</v>
      </c>
      <c r="M1610" s="31" t="s">
        <v>6266</v>
      </c>
    </row>
    <row r="1611" spans="1:13" ht="15" hidden="1" customHeight="1">
      <c r="A1611" s="15"/>
      <c r="B1611" s="236">
        <v>43917.428079062505</v>
      </c>
      <c r="C1611" s="2" t="s">
        <v>9</v>
      </c>
      <c r="D1611" s="2" t="s">
        <v>95</v>
      </c>
      <c r="F1611" s="2" t="s">
        <v>2198</v>
      </c>
      <c r="G1611" s="2" t="s">
        <v>2210</v>
      </c>
      <c r="I1611" s="34" t="s">
        <v>6267</v>
      </c>
      <c r="J1611" s="237">
        <v>43917</v>
      </c>
      <c r="M1611" s="46"/>
    </row>
    <row r="1612" spans="1:13" ht="15" hidden="1" customHeight="1">
      <c r="A1612" s="15"/>
      <c r="B1612" s="236">
        <v>43917.428974548609</v>
      </c>
      <c r="C1612" s="2" t="s">
        <v>2200</v>
      </c>
      <c r="D1612" s="2" t="s">
        <v>236</v>
      </c>
      <c r="F1612" s="2" t="s">
        <v>2198</v>
      </c>
      <c r="G1612" s="2" t="s">
        <v>2199</v>
      </c>
      <c r="I1612" s="34" t="s">
        <v>1065</v>
      </c>
      <c r="J1612" s="237">
        <v>43917</v>
      </c>
      <c r="M1612" s="31" t="s">
        <v>6268</v>
      </c>
    </row>
    <row r="1613" spans="1:13" ht="15" hidden="1" customHeight="1">
      <c r="A1613" s="15"/>
      <c r="B1613" s="236">
        <v>43917.429419062501</v>
      </c>
      <c r="C1613" s="2" t="s">
        <v>9</v>
      </c>
      <c r="D1613" s="2" t="s">
        <v>45</v>
      </c>
      <c r="F1613" s="2" t="s">
        <v>2198</v>
      </c>
      <c r="G1613" s="2" t="s">
        <v>2210</v>
      </c>
      <c r="I1613" s="34" t="s">
        <v>3051</v>
      </c>
      <c r="J1613" s="237">
        <v>43917</v>
      </c>
      <c r="M1613" s="31" t="s">
        <v>6269</v>
      </c>
    </row>
    <row r="1614" spans="1:13" ht="15" hidden="1" customHeight="1">
      <c r="A1614" s="15"/>
      <c r="B1614" s="236">
        <v>43917.429597731483</v>
      </c>
      <c r="C1614" s="2" t="s">
        <v>2200</v>
      </c>
      <c r="D1614" s="2" t="s">
        <v>224</v>
      </c>
      <c r="E1614" s="2" t="s">
        <v>223</v>
      </c>
      <c r="F1614" s="2" t="s">
        <v>2198</v>
      </c>
      <c r="G1614" s="2" t="s">
        <v>2199</v>
      </c>
      <c r="H1614" s="2" t="s">
        <v>6270</v>
      </c>
      <c r="I1614" s="34" t="s">
        <v>403</v>
      </c>
      <c r="J1614" s="237">
        <v>43917</v>
      </c>
      <c r="M1614" s="46"/>
    </row>
    <row r="1615" spans="1:13" ht="15" hidden="1" customHeight="1">
      <c r="A1615" s="15"/>
      <c r="B1615" s="236">
        <v>43917.432525717595</v>
      </c>
      <c r="C1615" s="2" t="s">
        <v>9</v>
      </c>
      <c r="D1615" s="2" t="s">
        <v>45</v>
      </c>
      <c r="F1615" s="2" t="s">
        <v>2198</v>
      </c>
      <c r="I1615" s="34" t="s">
        <v>1065</v>
      </c>
      <c r="J1615" s="237">
        <v>43917</v>
      </c>
      <c r="M1615" s="46"/>
    </row>
    <row r="1616" spans="1:13" ht="15" hidden="1" customHeight="1">
      <c r="A1616" s="15"/>
      <c r="B1616" s="236">
        <v>43917.433242418978</v>
      </c>
      <c r="C1616" s="2" t="s">
        <v>2197</v>
      </c>
      <c r="D1616" s="2" t="s">
        <v>95</v>
      </c>
      <c r="F1616" s="2" t="s">
        <v>2198</v>
      </c>
      <c r="G1616" s="2" t="s">
        <v>2210</v>
      </c>
      <c r="I1616" s="34" t="s">
        <v>1065</v>
      </c>
      <c r="J1616" s="237">
        <v>43917</v>
      </c>
      <c r="M1616" s="46"/>
    </row>
    <row r="1617" spans="1:18" ht="15" hidden="1" customHeight="1">
      <c r="A1617" s="15"/>
      <c r="B1617" s="236">
        <v>43917.435321006946</v>
      </c>
      <c r="C1617" s="2" t="s">
        <v>2200</v>
      </c>
      <c r="D1617" s="2" t="s">
        <v>224</v>
      </c>
      <c r="E1617" s="2" t="s">
        <v>223</v>
      </c>
      <c r="F1617" s="2" t="s">
        <v>2198</v>
      </c>
      <c r="G1617" s="2" t="s">
        <v>2199</v>
      </c>
      <c r="H1617" s="2" t="s">
        <v>6270</v>
      </c>
      <c r="I1617" s="34" t="s">
        <v>403</v>
      </c>
      <c r="J1617" s="237">
        <v>43917</v>
      </c>
      <c r="M1617" s="46"/>
    </row>
    <row r="1618" spans="1:18" ht="15" hidden="1" customHeight="1">
      <c r="A1618" s="15"/>
      <c r="B1618" s="236">
        <v>43917.435832280091</v>
      </c>
      <c r="C1618" s="2" t="s">
        <v>2200</v>
      </c>
      <c r="D1618" s="2" t="s">
        <v>45</v>
      </c>
      <c r="E1618" s="2" t="s">
        <v>6255</v>
      </c>
      <c r="F1618" s="2" t="s">
        <v>2198</v>
      </c>
      <c r="G1618" s="2" t="s">
        <v>2199</v>
      </c>
      <c r="I1618" s="34" t="s">
        <v>6244</v>
      </c>
      <c r="J1618" s="237">
        <v>43917</v>
      </c>
      <c r="M1618" s="46"/>
    </row>
    <row r="1619" spans="1:18" ht="15" hidden="1" customHeight="1">
      <c r="A1619" s="15"/>
      <c r="B1619" s="236">
        <v>43917.436388958333</v>
      </c>
      <c r="C1619" s="2" t="s">
        <v>9</v>
      </c>
      <c r="D1619" s="2" t="s">
        <v>109</v>
      </c>
      <c r="E1619" s="2" t="s">
        <v>1096</v>
      </c>
      <c r="F1619" s="2" t="s">
        <v>2208</v>
      </c>
      <c r="G1619" s="2" t="s">
        <v>2199</v>
      </c>
      <c r="I1619" s="34" t="s">
        <v>6273</v>
      </c>
      <c r="J1619" s="237">
        <v>43917</v>
      </c>
      <c r="K1619" s="2">
        <v>60</v>
      </c>
      <c r="M1619" s="46"/>
    </row>
    <row r="1620" spans="1:18" ht="15" hidden="1" customHeight="1">
      <c r="A1620" s="15"/>
      <c r="B1620" s="236">
        <v>43917.437127314814</v>
      </c>
      <c r="C1620" s="2" t="s">
        <v>2200</v>
      </c>
      <c r="D1620" s="2" t="s">
        <v>126</v>
      </c>
      <c r="E1620" s="2" t="s">
        <v>125</v>
      </c>
      <c r="F1620" s="2" t="s">
        <v>2208</v>
      </c>
      <c r="G1620" s="2" t="s">
        <v>2199</v>
      </c>
      <c r="H1620" s="2" t="s">
        <v>6274</v>
      </c>
      <c r="I1620" s="34" t="s">
        <v>6275</v>
      </c>
      <c r="J1620" s="237">
        <v>43917</v>
      </c>
      <c r="M1620" s="46"/>
    </row>
    <row r="1621" spans="1:18" ht="15" hidden="1" customHeight="1">
      <c r="A1621" s="15"/>
      <c r="B1621" s="236">
        <v>43917.438296261578</v>
      </c>
      <c r="C1621" s="2" t="s">
        <v>2200</v>
      </c>
      <c r="D1621" s="2" t="s">
        <v>101</v>
      </c>
      <c r="F1621" s="2" t="s">
        <v>2208</v>
      </c>
      <c r="G1621" s="2" t="s">
        <v>2199</v>
      </c>
      <c r="H1621" s="2" t="s">
        <v>6276</v>
      </c>
      <c r="I1621" s="34" t="s">
        <v>6218</v>
      </c>
      <c r="J1621" s="237">
        <v>43917</v>
      </c>
      <c r="K1621" s="2">
        <v>45</v>
      </c>
      <c r="M1621" s="46"/>
    </row>
    <row r="1622" spans="1:18" ht="15" hidden="1" customHeight="1">
      <c r="A1622" s="15"/>
      <c r="B1622" s="236">
        <v>43917.452335740745</v>
      </c>
      <c r="C1622" s="2" t="s">
        <v>2200</v>
      </c>
      <c r="D1622" s="2" t="s">
        <v>322</v>
      </c>
      <c r="F1622" s="2" t="s">
        <v>2208</v>
      </c>
      <c r="G1622" s="2" t="s">
        <v>2199</v>
      </c>
      <c r="H1622" s="2" t="s">
        <v>6277</v>
      </c>
      <c r="I1622" s="2" t="s">
        <v>6278</v>
      </c>
      <c r="J1622" s="237">
        <v>43916</v>
      </c>
      <c r="M1622" s="31" t="s">
        <v>6279</v>
      </c>
    </row>
    <row r="1623" spans="1:18" ht="15" hidden="1" customHeight="1">
      <c r="A1623" s="15"/>
      <c r="B1623" s="231">
        <v>43917.456190266203</v>
      </c>
      <c r="C1623" s="123" t="s">
        <v>2200</v>
      </c>
      <c r="D1623" s="123" t="s">
        <v>47</v>
      </c>
      <c r="E1623" s="125"/>
      <c r="F1623" s="123" t="s">
        <v>2198</v>
      </c>
      <c r="G1623" s="125"/>
      <c r="H1623" s="125"/>
      <c r="I1623" s="232" t="s">
        <v>6280</v>
      </c>
      <c r="J1623" s="233">
        <v>43916</v>
      </c>
      <c r="K1623" s="125"/>
      <c r="M1623" s="46"/>
    </row>
    <row r="1624" spans="1:18" ht="15" hidden="1" customHeight="1">
      <c r="A1624" s="245"/>
      <c r="B1624" s="241">
        <v>43917.459445277782</v>
      </c>
      <c r="C1624" s="242" t="s">
        <v>2197</v>
      </c>
      <c r="D1624" s="242" t="s">
        <v>207</v>
      </c>
      <c r="E1624" s="242" t="s">
        <v>153</v>
      </c>
      <c r="F1624" s="242" t="s">
        <v>2198</v>
      </c>
      <c r="G1624" s="242" t="s">
        <v>2210</v>
      </c>
      <c r="H1624" s="242" t="s">
        <v>6281</v>
      </c>
      <c r="I1624" s="243" t="s">
        <v>1065</v>
      </c>
      <c r="J1624" s="244">
        <v>43917</v>
      </c>
      <c r="K1624" s="245"/>
      <c r="L1624" s="245"/>
      <c r="M1624" s="253"/>
      <c r="N1624" s="245"/>
      <c r="O1624" s="245"/>
      <c r="P1624" s="245"/>
      <c r="Q1624" s="245"/>
      <c r="R1624" s="245"/>
    </row>
    <row r="1625" spans="1:18" ht="15" hidden="1" customHeight="1">
      <c r="A1625" s="245"/>
      <c r="B1625" s="241">
        <v>43917.459505439816</v>
      </c>
      <c r="C1625" s="242" t="s">
        <v>2197</v>
      </c>
      <c r="D1625" s="242" t="s">
        <v>207</v>
      </c>
      <c r="E1625" s="242" t="s">
        <v>153</v>
      </c>
      <c r="F1625" s="242" t="s">
        <v>2198</v>
      </c>
      <c r="G1625" s="242" t="s">
        <v>2210</v>
      </c>
      <c r="H1625" s="242" t="s">
        <v>6281</v>
      </c>
      <c r="I1625" s="243" t="s">
        <v>1065</v>
      </c>
      <c r="J1625" s="244">
        <v>43917</v>
      </c>
      <c r="K1625" s="245"/>
      <c r="L1625" s="245"/>
      <c r="M1625" s="253"/>
      <c r="N1625" s="245"/>
      <c r="O1625" s="245"/>
      <c r="P1625" s="245"/>
      <c r="Q1625" s="245"/>
      <c r="R1625" s="245"/>
    </row>
    <row r="1626" spans="1:18" ht="15" hidden="1" customHeight="1">
      <c r="A1626" s="127"/>
      <c r="B1626" s="211">
        <v>43917.460374942129</v>
      </c>
      <c r="C1626" s="212" t="s">
        <v>2197</v>
      </c>
      <c r="D1626" s="212" t="s">
        <v>45</v>
      </c>
      <c r="E1626" s="127"/>
      <c r="F1626" s="212" t="s">
        <v>2198</v>
      </c>
      <c r="G1626" s="212" t="s">
        <v>2210</v>
      </c>
      <c r="H1626" s="212" t="s">
        <v>6284</v>
      </c>
      <c r="I1626" s="213" t="s">
        <v>1065</v>
      </c>
      <c r="J1626" s="214">
        <v>43917</v>
      </c>
      <c r="K1626" s="127"/>
      <c r="L1626" s="127"/>
      <c r="M1626" s="217"/>
      <c r="N1626" s="127"/>
      <c r="O1626" s="127"/>
      <c r="P1626" s="127"/>
      <c r="Q1626" s="127"/>
      <c r="R1626" s="127"/>
    </row>
    <row r="1627" spans="1:18" ht="15" hidden="1" customHeight="1">
      <c r="A1627" s="15"/>
      <c r="B1627" s="236">
        <v>43917.460982337958</v>
      </c>
      <c r="C1627" s="2" t="s">
        <v>2200</v>
      </c>
      <c r="D1627" s="2" t="s">
        <v>224</v>
      </c>
      <c r="E1627" s="2" t="s">
        <v>223</v>
      </c>
      <c r="F1627" s="2" t="s">
        <v>2198</v>
      </c>
      <c r="G1627" s="2" t="s">
        <v>2199</v>
      </c>
      <c r="H1627" s="2" t="s">
        <v>6285</v>
      </c>
      <c r="I1627" s="2" t="s">
        <v>6286</v>
      </c>
      <c r="J1627" s="237">
        <v>43916</v>
      </c>
      <c r="M1627" s="46"/>
    </row>
    <row r="1628" spans="1:18" ht="15" hidden="1" customHeight="1">
      <c r="A1628" s="15"/>
      <c r="B1628" s="236">
        <v>43917.461860173615</v>
      </c>
      <c r="C1628" s="2" t="s">
        <v>2200</v>
      </c>
      <c r="D1628" s="2" t="s">
        <v>109</v>
      </c>
      <c r="E1628" s="2" t="s">
        <v>1619</v>
      </c>
      <c r="F1628" s="2" t="s">
        <v>2208</v>
      </c>
      <c r="G1628" s="2" t="s">
        <v>2199</v>
      </c>
      <c r="H1628" s="2" t="s">
        <v>6287</v>
      </c>
      <c r="I1628" s="34" t="s">
        <v>6288</v>
      </c>
      <c r="J1628" s="237">
        <v>43916</v>
      </c>
      <c r="K1628" s="2">
        <v>23</v>
      </c>
      <c r="L1628" s="240" t="s">
        <v>6289</v>
      </c>
      <c r="M1628" s="31" t="s">
        <v>3380</v>
      </c>
    </row>
    <row r="1629" spans="1:18" ht="15" hidden="1" customHeight="1">
      <c r="A1629" s="15"/>
      <c r="B1629" s="236">
        <v>43917.461970324075</v>
      </c>
      <c r="C1629" s="2" t="s">
        <v>2200</v>
      </c>
      <c r="D1629" s="2" t="s">
        <v>224</v>
      </c>
      <c r="E1629" s="2" t="s">
        <v>6290</v>
      </c>
      <c r="F1629" s="2" t="s">
        <v>6291</v>
      </c>
      <c r="G1629" s="2" t="s">
        <v>2199</v>
      </c>
      <c r="I1629" s="34" t="s">
        <v>403</v>
      </c>
      <c r="J1629" s="237">
        <v>43917</v>
      </c>
      <c r="M1629" s="31" t="s">
        <v>6292</v>
      </c>
    </row>
    <row r="1630" spans="1:18" ht="15" hidden="1" customHeight="1">
      <c r="A1630" s="15"/>
      <c r="B1630" s="236">
        <v>43917.465474340279</v>
      </c>
      <c r="C1630" s="2" t="s">
        <v>9</v>
      </c>
      <c r="D1630" s="2" t="s">
        <v>224</v>
      </c>
      <c r="E1630" s="2" t="s">
        <v>223</v>
      </c>
      <c r="F1630" s="2" t="s">
        <v>2208</v>
      </c>
      <c r="G1630" s="2" t="s">
        <v>2199</v>
      </c>
      <c r="H1630" s="2" t="s">
        <v>199</v>
      </c>
      <c r="I1630" s="34" t="s">
        <v>6293</v>
      </c>
      <c r="J1630" s="237">
        <v>43917</v>
      </c>
      <c r="K1630" s="2">
        <v>35</v>
      </c>
      <c r="M1630" s="31" t="s">
        <v>6294</v>
      </c>
    </row>
    <row r="1631" spans="1:18" ht="15" hidden="1" customHeight="1">
      <c r="A1631" s="229"/>
      <c r="B1631" s="226">
        <v>43917.471137071756</v>
      </c>
      <c r="C1631" s="227" t="s">
        <v>9</v>
      </c>
      <c r="D1631" s="227" t="s">
        <v>224</v>
      </c>
      <c r="E1631" s="227" t="s">
        <v>6295</v>
      </c>
      <c r="F1631" s="227" t="s">
        <v>2208</v>
      </c>
      <c r="G1631" s="227" t="s">
        <v>2199</v>
      </c>
      <c r="H1631" s="229"/>
      <c r="I1631" s="251" t="s">
        <v>2147</v>
      </c>
      <c r="J1631" s="228">
        <v>43916</v>
      </c>
      <c r="K1631" s="227">
        <v>35</v>
      </c>
      <c r="L1631" s="229"/>
      <c r="M1631" s="230"/>
      <c r="N1631" s="229"/>
      <c r="O1631" s="229"/>
      <c r="P1631" s="229"/>
      <c r="Q1631" s="229"/>
      <c r="R1631" s="229"/>
    </row>
    <row r="1632" spans="1:18" ht="15" hidden="1" customHeight="1">
      <c r="A1632" s="127"/>
      <c r="B1632" s="211">
        <v>43917.471775810191</v>
      </c>
      <c r="C1632" s="212" t="s">
        <v>2197</v>
      </c>
      <c r="D1632" s="212" t="s">
        <v>45</v>
      </c>
      <c r="E1632" s="212" t="s">
        <v>119</v>
      </c>
      <c r="F1632" s="212" t="s">
        <v>2271</v>
      </c>
      <c r="G1632" s="212" t="s">
        <v>2215</v>
      </c>
      <c r="H1632" s="212" t="s">
        <v>6296</v>
      </c>
      <c r="I1632" s="213" t="s">
        <v>3330</v>
      </c>
      <c r="J1632" s="214">
        <v>43915</v>
      </c>
      <c r="K1632" s="127"/>
      <c r="L1632" s="127"/>
      <c r="M1632" s="217"/>
      <c r="N1632" s="127"/>
      <c r="O1632" s="127"/>
      <c r="P1632" s="127"/>
      <c r="Q1632" s="127"/>
      <c r="R1632" s="127"/>
    </row>
    <row r="1633" spans="1:18" ht="15" hidden="1" customHeight="1">
      <c r="A1633" s="15"/>
      <c r="B1633" s="236">
        <v>43917.478445740737</v>
      </c>
      <c r="C1633" s="2" t="s">
        <v>2200</v>
      </c>
      <c r="D1633" s="2" t="s">
        <v>45</v>
      </c>
      <c r="E1633" s="2" t="s">
        <v>43</v>
      </c>
      <c r="F1633" s="2" t="s">
        <v>2198</v>
      </c>
      <c r="G1633" s="2" t="s">
        <v>2199</v>
      </c>
      <c r="H1633" s="2" t="s">
        <v>6297</v>
      </c>
      <c r="I1633" s="2" t="s">
        <v>6298</v>
      </c>
      <c r="J1633" s="237">
        <v>43917</v>
      </c>
      <c r="L1633" s="2">
        <v>12</v>
      </c>
      <c r="M1633" s="46"/>
    </row>
    <row r="1634" spans="1:18" ht="15" hidden="1" customHeight="1">
      <c r="A1634" s="229"/>
      <c r="B1634" s="226">
        <v>43917.479135648144</v>
      </c>
      <c r="C1634" s="227" t="s">
        <v>2200</v>
      </c>
      <c r="D1634" s="227" t="s">
        <v>224</v>
      </c>
      <c r="E1634" s="227" t="s">
        <v>3430</v>
      </c>
      <c r="F1634" s="227" t="s">
        <v>2208</v>
      </c>
      <c r="G1634" s="227" t="s">
        <v>2199</v>
      </c>
      <c r="H1634" s="227" t="s">
        <v>6299</v>
      </c>
      <c r="I1634" s="251" t="s">
        <v>6300</v>
      </c>
      <c r="J1634" s="228">
        <v>43917</v>
      </c>
      <c r="K1634" s="227">
        <v>42</v>
      </c>
      <c r="L1634" s="229"/>
      <c r="M1634" s="230"/>
      <c r="N1634" s="229"/>
      <c r="O1634" s="229"/>
      <c r="P1634" s="229"/>
      <c r="Q1634" s="229"/>
      <c r="R1634" s="229"/>
    </row>
    <row r="1635" spans="1:18" ht="15" hidden="1" customHeight="1">
      <c r="A1635" s="245"/>
      <c r="B1635" s="241">
        <v>43917.493496828705</v>
      </c>
      <c r="C1635" s="242" t="s">
        <v>2200</v>
      </c>
      <c r="D1635" s="242" t="s">
        <v>224</v>
      </c>
      <c r="E1635" s="242" t="s">
        <v>223</v>
      </c>
      <c r="F1635" s="242" t="s">
        <v>2198</v>
      </c>
      <c r="G1635" s="242" t="s">
        <v>2199</v>
      </c>
      <c r="H1635" s="245"/>
      <c r="I1635" s="243" t="s">
        <v>403</v>
      </c>
      <c r="J1635" s="244">
        <v>43917</v>
      </c>
      <c r="K1635" s="245"/>
      <c r="L1635" s="245"/>
      <c r="M1635" s="253"/>
      <c r="N1635" s="245"/>
      <c r="O1635" s="245"/>
      <c r="P1635" s="245"/>
      <c r="Q1635" s="245"/>
      <c r="R1635" s="245"/>
    </row>
    <row r="1636" spans="1:18" ht="15" hidden="1" customHeight="1">
      <c r="A1636" s="245"/>
      <c r="B1636" s="241">
        <v>43917.49606179398</v>
      </c>
      <c r="C1636" s="242" t="s">
        <v>2197</v>
      </c>
      <c r="D1636" s="242" t="s">
        <v>45</v>
      </c>
      <c r="E1636" s="245"/>
      <c r="F1636" s="242" t="s">
        <v>2198</v>
      </c>
      <c r="G1636" s="242" t="s">
        <v>2210</v>
      </c>
      <c r="H1636" s="245"/>
      <c r="I1636" s="243" t="s">
        <v>1065</v>
      </c>
      <c r="J1636" s="244">
        <v>43917</v>
      </c>
      <c r="K1636" s="245"/>
      <c r="L1636" s="245"/>
      <c r="M1636" s="254" t="s">
        <v>6301</v>
      </c>
      <c r="N1636" s="245"/>
      <c r="O1636" s="245"/>
      <c r="P1636" s="245"/>
      <c r="Q1636" s="245"/>
      <c r="R1636" s="245"/>
    </row>
    <row r="1637" spans="1:18" ht="15" hidden="1" customHeight="1">
      <c r="A1637" s="127"/>
      <c r="B1637" s="211">
        <v>43917.497551087959</v>
      </c>
      <c r="C1637" s="212" t="s">
        <v>2200</v>
      </c>
      <c r="D1637" s="212" t="s">
        <v>236</v>
      </c>
      <c r="E1637" s="212" t="s">
        <v>1019</v>
      </c>
      <c r="F1637" s="212" t="s">
        <v>2198</v>
      </c>
      <c r="G1637" s="212" t="s">
        <v>2199</v>
      </c>
      <c r="H1637" s="212" t="s">
        <v>6302</v>
      </c>
      <c r="I1637" s="213" t="s">
        <v>2146</v>
      </c>
      <c r="J1637" s="214">
        <v>43917</v>
      </c>
      <c r="K1637" s="127"/>
      <c r="L1637" s="127"/>
      <c r="M1637" s="217"/>
      <c r="N1637" s="127"/>
      <c r="O1637" s="127"/>
      <c r="P1637" s="127"/>
      <c r="Q1637" s="127"/>
      <c r="R1637" s="127"/>
    </row>
    <row r="1638" spans="1:18" ht="15" hidden="1" customHeight="1">
      <c r="A1638" s="229"/>
      <c r="B1638" s="226">
        <v>43917.498168888887</v>
      </c>
      <c r="C1638" s="227" t="s">
        <v>2200</v>
      </c>
      <c r="D1638" s="227" t="s">
        <v>182</v>
      </c>
      <c r="E1638" s="227" t="s">
        <v>986</v>
      </c>
      <c r="F1638" s="227" t="s">
        <v>2208</v>
      </c>
      <c r="G1638" s="227" t="s">
        <v>2199</v>
      </c>
      <c r="H1638" s="227" t="s">
        <v>6303</v>
      </c>
      <c r="I1638" s="227" t="s">
        <v>6304</v>
      </c>
      <c r="J1638" s="228">
        <v>43916</v>
      </c>
      <c r="K1638" s="229"/>
      <c r="L1638" s="229"/>
      <c r="M1638" s="313" t="s">
        <v>6305</v>
      </c>
      <c r="N1638" s="229"/>
      <c r="O1638" s="229"/>
      <c r="P1638" s="229"/>
      <c r="Q1638" s="229"/>
      <c r="R1638" s="229"/>
    </row>
    <row r="1639" spans="1:18" ht="15" hidden="1" customHeight="1">
      <c r="A1639" s="15"/>
      <c r="B1639" s="236">
        <v>43917.502894942125</v>
      </c>
      <c r="C1639" s="2" t="s">
        <v>2200</v>
      </c>
      <c r="D1639" s="2" t="s">
        <v>224</v>
      </c>
      <c r="E1639" s="2" t="s">
        <v>6307</v>
      </c>
      <c r="F1639" s="2" t="s">
        <v>2198</v>
      </c>
      <c r="G1639" s="2" t="s">
        <v>2199</v>
      </c>
      <c r="I1639" s="34" t="s">
        <v>403</v>
      </c>
      <c r="J1639" s="237">
        <v>43917</v>
      </c>
      <c r="M1639" s="31" t="s">
        <v>6309</v>
      </c>
    </row>
    <row r="1640" spans="1:18" ht="15" hidden="1" customHeight="1">
      <c r="A1640" s="229"/>
      <c r="B1640" s="226">
        <v>43917.50312706019</v>
      </c>
      <c r="C1640" s="227" t="s">
        <v>2200</v>
      </c>
      <c r="D1640" s="227" t="s">
        <v>268</v>
      </c>
      <c r="E1640" s="227" t="s">
        <v>267</v>
      </c>
      <c r="F1640" s="227" t="s">
        <v>2271</v>
      </c>
      <c r="G1640" s="227" t="s">
        <v>2199</v>
      </c>
      <c r="H1640" s="229"/>
      <c r="I1640" s="227" t="s">
        <v>6311</v>
      </c>
      <c r="J1640" s="228">
        <v>43917</v>
      </c>
      <c r="K1640" s="229"/>
      <c r="L1640" s="229"/>
      <c r="M1640" s="313" t="s">
        <v>6312</v>
      </c>
      <c r="N1640" s="229"/>
      <c r="O1640" s="229"/>
      <c r="P1640" s="229"/>
      <c r="Q1640" s="229"/>
      <c r="R1640" s="229"/>
    </row>
    <row r="1641" spans="1:18" ht="15" hidden="1" customHeight="1">
      <c r="A1641" s="229"/>
      <c r="B1641" s="226">
        <v>43917.510019074078</v>
      </c>
      <c r="C1641" s="227" t="s">
        <v>2200</v>
      </c>
      <c r="D1641" s="227" t="s">
        <v>268</v>
      </c>
      <c r="E1641" s="227" t="s">
        <v>267</v>
      </c>
      <c r="F1641" s="227" t="s">
        <v>2271</v>
      </c>
      <c r="G1641" s="227" t="s">
        <v>2199</v>
      </c>
      <c r="H1641" s="227" t="s">
        <v>6313</v>
      </c>
      <c r="I1641" s="227" t="s">
        <v>2943</v>
      </c>
      <c r="J1641" s="228">
        <v>43917</v>
      </c>
      <c r="K1641" s="229"/>
      <c r="L1641" s="229"/>
      <c r="M1641" s="313" t="s">
        <v>6314</v>
      </c>
      <c r="N1641" s="229"/>
      <c r="O1641" s="229"/>
      <c r="P1641" s="229"/>
      <c r="Q1641" s="229"/>
      <c r="R1641" s="229"/>
    </row>
    <row r="1642" spans="1:18" ht="15" hidden="1" customHeight="1">
      <c r="A1642" s="15"/>
      <c r="B1642" s="236">
        <v>43917.514411921293</v>
      </c>
      <c r="C1642" s="2" t="s">
        <v>9</v>
      </c>
      <c r="D1642" s="2" t="s">
        <v>134</v>
      </c>
      <c r="E1642" s="2" t="s">
        <v>2174</v>
      </c>
      <c r="F1642" s="2" t="s">
        <v>2208</v>
      </c>
      <c r="G1642" s="2" t="s">
        <v>2199</v>
      </c>
      <c r="H1642" s="2" t="s">
        <v>6315</v>
      </c>
      <c r="I1642" s="2" t="s">
        <v>6316</v>
      </c>
      <c r="J1642" s="237">
        <v>43917</v>
      </c>
      <c r="K1642" s="2">
        <v>65</v>
      </c>
      <c r="M1642" s="31" t="s">
        <v>6317</v>
      </c>
    </row>
    <row r="1643" spans="1:18" ht="15" hidden="1" customHeight="1">
      <c r="A1643" s="245"/>
      <c r="B1643" s="241">
        <v>43917.517979942131</v>
      </c>
      <c r="C1643" s="242" t="s">
        <v>2200</v>
      </c>
      <c r="D1643" s="242" t="s">
        <v>95</v>
      </c>
      <c r="E1643" s="245"/>
      <c r="F1643" s="242">
        <v>39</v>
      </c>
      <c r="G1643" s="242" t="s">
        <v>2210</v>
      </c>
      <c r="H1643" s="245"/>
      <c r="I1643" s="243" t="s">
        <v>6318</v>
      </c>
      <c r="J1643" s="244">
        <v>43917</v>
      </c>
      <c r="K1643" s="245"/>
      <c r="L1643" s="245"/>
      <c r="M1643" s="253"/>
      <c r="N1643" s="245"/>
      <c r="O1643" s="245"/>
      <c r="P1643" s="245"/>
      <c r="Q1643" s="245"/>
      <c r="R1643" s="245"/>
    </row>
    <row r="1644" spans="1:18" ht="15" hidden="1" customHeight="1">
      <c r="A1644" s="229"/>
      <c r="B1644" s="226">
        <v>43917.518365659722</v>
      </c>
      <c r="C1644" s="227" t="s">
        <v>2200</v>
      </c>
      <c r="D1644" s="227" t="s">
        <v>224</v>
      </c>
      <c r="E1644" s="227" t="s">
        <v>223</v>
      </c>
      <c r="F1644" s="227" t="s">
        <v>2198</v>
      </c>
      <c r="G1644" s="227" t="s">
        <v>2199</v>
      </c>
      <c r="H1644" s="227" t="s">
        <v>199</v>
      </c>
      <c r="I1644" s="227" t="s">
        <v>6320</v>
      </c>
      <c r="J1644" s="228">
        <v>43916</v>
      </c>
      <c r="K1644" s="229"/>
      <c r="L1644" s="229"/>
      <c r="M1644" s="230"/>
      <c r="N1644" s="229"/>
      <c r="O1644" s="229"/>
      <c r="P1644" s="229"/>
      <c r="Q1644" s="229"/>
      <c r="R1644" s="229"/>
    </row>
    <row r="1645" spans="1:18" ht="15" hidden="1" customHeight="1">
      <c r="A1645" s="229"/>
      <c r="B1645" s="226">
        <v>43917.519922465275</v>
      </c>
      <c r="C1645" s="227" t="s">
        <v>9</v>
      </c>
      <c r="D1645" s="227" t="s">
        <v>224</v>
      </c>
      <c r="E1645" s="227" t="s">
        <v>223</v>
      </c>
      <c r="F1645" s="227" t="s">
        <v>2208</v>
      </c>
      <c r="G1645" s="227" t="s">
        <v>2199</v>
      </c>
      <c r="H1645" s="227" t="s">
        <v>6322</v>
      </c>
      <c r="I1645" s="227" t="s">
        <v>6323</v>
      </c>
      <c r="J1645" s="228">
        <v>43917</v>
      </c>
      <c r="K1645" s="227">
        <v>35</v>
      </c>
      <c r="L1645" s="227">
        <v>747</v>
      </c>
      <c r="M1645" s="313" t="s">
        <v>6322</v>
      </c>
      <c r="N1645" s="229"/>
      <c r="O1645" s="229"/>
      <c r="P1645" s="229"/>
      <c r="Q1645" s="229"/>
      <c r="R1645" s="229"/>
    </row>
    <row r="1646" spans="1:18" ht="15" hidden="1" customHeight="1">
      <c r="A1646" s="229"/>
      <c r="B1646" s="226">
        <v>43917.520523020838</v>
      </c>
      <c r="C1646" s="227" t="s">
        <v>2200</v>
      </c>
      <c r="D1646" s="227" t="s">
        <v>224</v>
      </c>
      <c r="E1646" s="227" t="s">
        <v>223</v>
      </c>
      <c r="F1646" s="227" t="s">
        <v>2198</v>
      </c>
      <c r="G1646" s="227" t="s">
        <v>2199</v>
      </c>
      <c r="H1646" s="227" t="s">
        <v>199</v>
      </c>
      <c r="I1646" s="227" t="s">
        <v>6324</v>
      </c>
      <c r="J1646" s="228">
        <v>43916</v>
      </c>
      <c r="K1646" s="229"/>
      <c r="L1646" s="229"/>
      <c r="M1646" s="230"/>
      <c r="N1646" s="229"/>
      <c r="O1646" s="229"/>
      <c r="P1646" s="229"/>
      <c r="Q1646" s="229"/>
      <c r="R1646" s="229"/>
    </row>
    <row r="1647" spans="1:18" ht="15" hidden="1" customHeight="1">
      <c r="A1647" s="15"/>
      <c r="B1647" s="236">
        <v>43917.527273553242</v>
      </c>
      <c r="C1647" s="2" t="s">
        <v>9</v>
      </c>
      <c r="D1647" s="2" t="s">
        <v>134</v>
      </c>
      <c r="E1647" s="2" t="s">
        <v>2174</v>
      </c>
      <c r="F1647" s="2" t="s">
        <v>2208</v>
      </c>
      <c r="G1647" s="2" t="s">
        <v>2199</v>
      </c>
      <c r="H1647" s="2" t="s">
        <v>6325</v>
      </c>
      <c r="I1647" s="2" t="s">
        <v>6326</v>
      </c>
      <c r="J1647" s="237">
        <v>43917</v>
      </c>
      <c r="K1647" s="2">
        <v>65</v>
      </c>
      <c r="M1647" s="31" t="s">
        <v>6327</v>
      </c>
    </row>
    <row r="1648" spans="1:18" ht="15" hidden="1" customHeight="1">
      <c r="A1648" s="15"/>
      <c r="B1648" s="236">
        <v>43917.527444386578</v>
      </c>
      <c r="C1648" s="2" t="s">
        <v>2200</v>
      </c>
      <c r="D1648" s="2" t="s">
        <v>182</v>
      </c>
      <c r="E1648" s="2" t="s">
        <v>6328</v>
      </c>
      <c r="F1648" s="2" t="s">
        <v>2198</v>
      </c>
      <c r="G1648" s="2" t="s">
        <v>2210</v>
      </c>
      <c r="I1648" s="34" t="s">
        <v>6329</v>
      </c>
      <c r="J1648" s="237">
        <v>43915</v>
      </c>
      <c r="M1648" s="31" t="s">
        <v>6331</v>
      </c>
    </row>
    <row r="1649" spans="1:18" ht="15" hidden="1" customHeight="1">
      <c r="A1649" s="15"/>
      <c r="B1649" s="236">
        <v>43917.527469039356</v>
      </c>
      <c r="C1649" s="2" t="s">
        <v>9</v>
      </c>
      <c r="D1649" s="2" t="s">
        <v>134</v>
      </c>
      <c r="E1649" s="2" t="s">
        <v>2174</v>
      </c>
      <c r="F1649" s="2" t="s">
        <v>2208</v>
      </c>
      <c r="G1649" s="2" t="s">
        <v>2199</v>
      </c>
      <c r="H1649" s="2" t="s">
        <v>6332</v>
      </c>
      <c r="I1649" s="34" t="s">
        <v>6333</v>
      </c>
      <c r="J1649" s="237">
        <v>43917</v>
      </c>
      <c r="K1649" s="2">
        <v>65</v>
      </c>
      <c r="M1649" s="31" t="s">
        <v>6335</v>
      </c>
    </row>
    <row r="1650" spans="1:18" ht="15" hidden="1" customHeight="1">
      <c r="A1650" s="15"/>
      <c r="B1650" s="236">
        <v>43917.531525034719</v>
      </c>
      <c r="C1650" s="2" t="s">
        <v>2197</v>
      </c>
      <c r="D1650" s="2" t="s">
        <v>45</v>
      </c>
      <c r="F1650" s="2" t="s">
        <v>6336</v>
      </c>
      <c r="I1650" s="2" t="s">
        <v>2379</v>
      </c>
      <c r="J1650" s="237">
        <v>43917</v>
      </c>
      <c r="M1650" s="31" t="s">
        <v>6337</v>
      </c>
    </row>
    <row r="1651" spans="1:18" ht="15" hidden="1" customHeight="1">
      <c r="A1651" s="15"/>
      <c r="B1651" s="236">
        <v>43917.53370561343</v>
      </c>
      <c r="C1651" s="2" t="s">
        <v>9</v>
      </c>
      <c r="D1651" s="2" t="s">
        <v>158</v>
      </c>
      <c r="E1651" s="2" t="s">
        <v>1736</v>
      </c>
      <c r="F1651" s="2" t="s">
        <v>2208</v>
      </c>
      <c r="G1651" s="2" t="s">
        <v>2199</v>
      </c>
      <c r="H1651" s="2" t="s">
        <v>6338</v>
      </c>
      <c r="I1651" s="34" t="s">
        <v>5569</v>
      </c>
      <c r="J1651" s="237">
        <v>43915</v>
      </c>
      <c r="K1651" s="2">
        <v>54</v>
      </c>
      <c r="L1651" s="2">
        <v>502</v>
      </c>
      <c r="M1651" s="31" t="s">
        <v>6340</v>
      </c>
    </row>
    <row r="1652" spans="1:18" ht="15" hidden="1" customHeight="1">
      <c r="A1652" s="15"/>
      <c r="B1652" s="236">
        <v>43917.535242407408</v>
      </c>
      <c r="C1652" s="2" t="s">
        <v>9</v>
      </c>
      <c r="D1652" s="2" t="s">
        <v>109</v>
      </c>
      <c r="F1652" s="2" t="s">
        <v>2198</v>
      </c>
      <c r="G1652" s="2" t="s">
        <v>2210</v>
      </c>
      <c r="I1652" s="34" t="s">
        <v>6341</v>
      </c>
      <c r="J1652" s="237">
        <v>43917</v>
      </c>
      <c r="M1652" s="31" t="s">
        <v>2533</v>
      </c>
    </row>
    <row r="1653" spans="1:18" ht="15" hidden="1" customHeight="1">
      <c r="A1653" s="229"/>
      <c r="B1653" s="226">
        <v>43917.535649120371</v>
      </c>
      <c r="C1653" s="227" t="s">
        <v>2200</v>
      </c>
      <c r="D1653" s="227" t="s">
        <v>45</v>
      </c>
      <c r="E1653" s="227" t="s">
        <v>119</v>
      </c>
      <c r="F1653" s="227" t="s">
        <v>2198</v>
      </c>
      <c r="G1653" s="227" t="s">
        <v>2199</v>
      </c>
      <c r="H1653" s="227" t="s">
        <v>6343</v>
      </c>
      <c r="I1653" s="227" t="s">
        <v>6344</v>
      </c>
      <c r="J1653" s="228">
        <v>43917</v>
      </c>
      <c r="K1653" s="229"/>
      <c r="L1653" s="227">
        <v>754</v>
      </c>
      <c r="M1653" s="230"/>
      <c r="N1653" s="229"/>
      <c r="O1653" s="229"/>
      <c r="P1653" s="229"/>
      <c r="Q1653" s="229"/>
      <c r="R1653" s="229"/>
    </row>
    <row r="1654" spans="1:18" ht="15" hidden="1" customHeight="1">
      <c r="A1654" s="15"/>
      <c r="B1654" s="231">
        <v>43917.539501122686</v>
      </c>
      <c r="C1654" s="123" t="s">
        <v>9</v>
      </c>
      <c r="D1654" s="123" t="s">
        <v>134</v>
      </c>
      <c r="E1654" s="123" t="s">
        <v>2174</v>
      </c>
      <c r="F1654" s="123" t="s">
        <v>2208</v>
      </c>
      <c r="G1654" s="123" t="s">
        <v>2199</v>
      </c>
      <c r="H1654" s="123" t="s">
        <v>5386</v>
      </c>
      <c r="I1654" s="232" t="s">
        <v>6345</v>
      </c>
      <c r="J1654" s="233">
        <v>43917</v>
      </c>
      <c r="K1654" s="123">
        <v>65</v>
      </c>
      <c r="M1654" s="31" t="s">
        <v>6347</v>
      </c>
    </row>
    <row r="1655" spans="1:18" ht="15" hidden="1" customHeight="1">
      <c r="A1655" s="15"/>
      <c r="B1655" s="236">
        <v>43917.540421099533</v>
      </c>
      <c r="C1655" s="2" t="s">
        <v>9</v>
      </c>
      <c r="D1655" s="2" t="s">
        <v>45</v>
      </c>
      <c r="E1655" s="2" t="s">
        <v>6348</v>
      </c>
      <c r="F1655" s="2" t="s">
        <v>2201</v>
      </c>
      <c r="H1655" s="2" t="s">
        <v>6349</v>
      </c>
      <c r="I1655" s="34" t="s">
        <v>6350</v>
      </c>
      <c r="J1655" s="237">
        <v>43917</v>
      </c>
      <c r="K1655" s="2">
        <v>65</v>
      </c>
      <c r="M1655" s="31" t="s">
        <v>6352</v>
      </c>
    </row>
    <row r="1656" spans="1:18" ht="15" hidden="1" customHeight="1">
      <c r="A1656" s="15"/>
      <c r="B1656" s="231">
        <v>43917.544923449073</v>
      </c>
      <c r="C1656" s="123" t="s">
        <v>9</v>
      </c>
      <c r="D1656" s="123" t="s">
        <v>134</v>
      </c>
      <c r="E1656" s="123" t="s">
        <v>2174</v>
      </c>
      <c r="F1656" s="123" t="s">
        <v>2208</v>
      </c>
      <c r="G1656" s="123" t="s">
        <v>2199</v>
      </c>
      <c r="H1656" s="123" t="s">
        <v>6353</v>
      </c>
      <c r="I1656" s="232" t="s">
        <v>6354</v>
      </c>
      <c r="J1656" s="233">
        <v>43917</v>
      </c>
      <c r="K1656" s="123">
        <v>65</v>
      </c>
      <c r="M1656" s="31" t="s">
        <v>6356</v>
      </c>
    </row>
    <row r="1657" spans="1:18" ht="15" hidden="1" customHeight="1">
      <c r="A1657" s="15"/>
      <c r="B1657" s="236">
        <v>43917.560778217594</v>
      </c>
      <c r="C1657" s="2" t="s">
        <v>2200</v>
      </c>
      <c r="D1657" s="2" t="s">
        <v>95</v>
      </c>
      <c r="E1657" s="2" t="s">
        <v>6357</v>
      </c>
      <c r="F1657" s="2" t="s">
        <v>2489</v>
      </c>
      <c r="G1657" s="2" t="s">
        <v>2199</v>
      </c>
      <c r="I1657" s="2" t="s">
        <v>6358</v>
      </c>
      <c r="J1657" s="237">
        <v>43916</v>
      </c>
      <c r="K1657" s="2">
        <v>55</v>
      </c>
      <c r="M1657" s="31" t="s">
        <v>6359</v>
      </c>
    </row>
    <row r="1658" spans="1:18" ht="15" hidden="1" customHeight="1">
      <c r="A1658" s="15"/>
      <c r="B1658" s="231">
        <v>43917.563328125005</v>
      </c>
      <c r="C1658" s="123" t="s">
        <v>9</v>
      </c>
      <c r="D1658" s="123" t="s">
        <v>134</v>
      </c>
      <c r="E1658" s="123" t="s">
        <v>2174</v>
      </c>
      <c r="F1658" s="123" t="s">
        <v>2208</v>
      </c>
      <c r="G1658" s="123" t="s">
        <v>2199</v>
      </c>
      <c r="H1658" s="123" t="s">
        <v>5868</v>
      </c>
      <c r="I1658" s="232" t="s">
        <v>6360</v>
      </c>
      <c r="J1658" s="233">
        <v>43917</v>
      </c>
      <c r="K1658" s="123">
        <v>65</v>
      </c>
      <c r="L1658" s="125"/>
      <c r="M1658" s="46"/>
    </row>
    <row r="1659" spans="1:18" ht="15" hidden="1" customHeight="1">
      <c r="A1659" s="15"/>
      <c r="B1659" s="236">
        <v>43917.572033194447</v>
      </c>
      <c r="C1659" s="2" t="s">
        <v>2200</v>
      </c>
      <c r="D1659" s="2" t="s">
        <v>134</v>
      </c>
      <c r="E1659" s="2" t="s">
        <v>6362</v>
      </c>
      <c r="F1659" s="2" t="s">
        <v>2201</v>
      </c>
      <c r="G1659" s="2" t="s">
        <v>2199</v>
      </c>
      <c r="H1659" s="2" t="s">
        <v>6363</v>
      </c>
      <c r="I1659" s="2" t="s">
        <v>6364</v>
      </c>
      <c r="J1659" s="237">
        <v>43917</v>
      </c>
      <c r="K1659" s="2">
        <v>22</v>
      </c>
      <c r="L1659" s="2" t="s">
        <v>6365</v>
      </c>
      <c r="M1659" s="31" t="s">
        <v>6366</v>
      </c>
    </row>
    <row r="1660" spans="1:18" ht="15" hidden="1" customHeight="1">
      <c r="A1660" s="15"/>
      <c r="B1660" s="236">
        <v>43917.572917986108</v>
      </c>
      <c r="C1660" s="2" t="s">
        <v>2197</v>
      </c>
      <c r="D1660" s="2" t="s">
        <v>233</v>
      </c>
      <c r="E1660" s="2" t="s">
        <v>232</v>
      </c>
      <c r="F1660" s="2" t="s">
        <v>2208</v>
      </c>
      <c r="G1660" s="2" t="s">
        <v>2199</v>
      </c>
      <c r="H1660" s="2" t="s">
        <v>6367</v>
      </c>
      <c r="I1660" s="34" t="s">
        <v>6368</v>
      </c>
      <c r="J1660" s="237">
        <v>43917</v>
      </c>
      <c r="M1660" s="46"/>
    </row>
    <row r="1661" spans="1:18" ht="15" hidden="1" customHeight="1">
      <c r="A1661" s="15"/>
      <c r="B1661" s="236">
        <v>43917.575083888893</v>
      </c>
      <c r="C1661" s="2" t="s">
        <v>9</v>
      </c>
      <c r="D1661" s="2" t="s">
        <v>134</v>
      </c>
      <c r="E1661" s="2" t="s">
        <v>6369</v>
      </c>
      <c r="F1661" s="2" t="s">
        <v>2208</v>
      </c>
      <c r="G1661" s="2" t="s">
        <v>2199</v>
      </c>
      <c r="H1661" s="2" t="s">
        <v>6370</v>
      </c>
      <c r="I1661" s="34" t="s">
        <v>6371</v>
      </c>
      <c r="J1661" s="237">
        <v>43917</v>
      </c>
      <c r="K1661" s="2">
        <v>65</v>
      </c>
      <c r="M1661" s="31" t="s">
        <v>6373</v>
      </c>
    </row>
    <row r="1662" spans="1:18" ht="15" hidden="1" customHeight="1">
      <c r="A1662" s="229"/>
      <c r="B1662" s="226">
        <v>43917.576240937502</v>
      </c>
      <c r="C1662" s="227" t="s">
        <v>9</v>
      </c>
      <c r="D1662" s="227" t="s">
        <v>134</v>
      </c>
      <c r="E1662" s="227" t="s">
        <v>6374</v>
      </c>
      <c r="F1662" s="227" t="s">
        <v>2208</v>
      </c>
      <c r="G1662" s="227" t="s">
        <v>2199</v>
      </c>
      <c r="H1662" s="227" t="s">
        <v>5780</v>
      </c>
      <c r="I1662" s="227" t="s">
        <v>6375</v>
      </c>
      <c r="J1662" s="228">
        <v>43917</v>
      </c>
      <c r="K1662" s="227">
        <v>70</v>
      </c>
      <c r="L1662" s="229"/>
      <c r="M1662" s="230"/>
      <c r="N1662" s="229"/>
      <c r="O1662" s="229"/>
      <c r="P1662" s="229"/>
      <c r="Q1662" s="229"/>
      <c r="R1662" s="229"/>
    </row>
    <row r="1663" spans="1:18" ht="15" hidden="1" customHeight="1">
      <c r="A1663" s="15"/>
      <c r="B1663" s="231">
        <v>43917.580217986106</v>
      </c>
      <c r="C1663" s="123" t="s">
        <v>9</v>
      </c>
      <c r="D1663" s="123" t="s">
        <v>134</v>
      </c>
      <c r="E1663" s="123" t="s">
        <v>2174</v>
      </c>
      <c r="F1663" s="123" t="s">
        <v>2208</v>
      </c>
      <c r="G1663" s="123" t="s">
        <v>2199</v>
      </c>
      <c r="H1663" s="125"/>
      <c r="I1663" s="232" t="s">
        <v>6376</v>
      </c>
      <c r="J1663" s="233">
        <v>43917</v>
      </c>
      <c r="K1663" s="123">
        <v>65</v>
      </c>
      <c r="L1663" s="125"/>
      <c r="M1663" s="46"/>
    </row>
    <row r="1664" spans="1:18" ht="15" hidden="1" customHeight="1">
      <c r="A1664" s="15"/>
      <c r="B1664" s="236">
        <v>43917.584293761574</v>
      </c>
      <c r="C1664" s="2" t="s">
        <v>2200</v>
      </c>
      <c r="D1664" s="2" t="s">
        <v>224</v>
      </c>
      <c r="E1664" s="2" t="s">
        <v>223</v>
      </c>
      <c r="F1664" s="2" t="s">
        <v>2198</v>
      </c>
      <c r="G1664" s="2" t="s">
        <v>2199</v>
      </c>
      <c r="H1664" s="2" t="s">
        <v>6378</v>
      </c>
      <c r="I1664" s="34" t="s">
        <v>6379</v>
      </c>
      <c r="J1664" s="237">
        <v>43916</v>
      </c>
      <c r="K1664" s="2">
        <v>0</v>
      </c>
      <c r="M1664" s="46"/>
    </row>
    <row r="1665" spans="1:18" ht="15" hidden="1" customHeight="1">
      <c r="A1665" s="229"/>
      <c r="B1665" s="226">
        <v>43917.584555451387</v>
      </c>
      <c r="C1665" s="227" t="s">
        <v>2197</v>
      </c>
      <c r="D1665" s="227" t="s">
        <v>126</v>
      </c>
      <c r="E1665" s="227" t="s">
        <v>6381</v>
      </c>
      <c r="F1665" s="227" t="s">
        <v>2208</v>
      </c>
      <c r="G1665" s="227" t="s">
        <v>2199</v>
      </c>
      <c r="H1665" s="227" t="s">
        <v>6382</v>
      </c>
      <c r="I1665" s="227" t="s">
        <v>2199</v>
      </c>
      <c r="J1665" s="228">
        <v>43917</v>
      </c>
      <c r="K1665" s="227">
        <v>18</v>
      </c>
      <c r="L1665" s="229"/>
      <c r="M1665" s="313" t="s">
        <v>6383</v>
      </c>
      <c r="N1665" s="229"/>
      <c r="O1665" s="229"/>
      <c r="P1665" s="229"/>
      <c r="Q1665" s="229"/>
      <c r="R1665" s="229"/>
    </row>
    <row r="1666" spans="1:18" ht="15" hidden="1" customHeight="1">
      <c r="A1666" s="245"/>
      <c r="B1666" s="241">
        <v>43917.586416516206</v>
      </c>
      <c r="C1666" s="242" t="s">
        <v>2197</v>
      </c>
      <c r="D1666" s="242" t="s">
        <v>45</v>
      </c>
      <c r="E1666" s="242" t="s">
        <v>6384</v>
      </c>
      <c r="F1666" s="242" t="s">
        <v>2198</v>
      </c>
      <c r="G1666" s="242" t="s">
        <v>2210</v>
      </c>
      <c r="H1666" s="245"/>
      <c r="I1666" s="243" t="s">
        <v>6385</v>
      </c>
      <c r="J1666" s="244">
        <v>43917</v>
      </c>
      <c r="K1666" s="245"/>
      <c r="L1666" s="242">
        <v>19</v>
      </c>
      <c r="M1666" s="254" t="s">
        <v>6386</v>
      </c>
      <c r="N1666" s="245"/>
      <c r="O1666" s="245"/>
      <c r="P1666" s="245"/>
      <c r="Q1666" s="245"/>
      <c r="R1666" s="245"/>
    </row>
    <row r="1667" spans="1:18" ht="15" hidden="1" customHeight="1">
      <c r="A1667" s="15"/>
      <c r="B1667" s="236">
        <v>43917.588505405089</v>
      </c>
      <c r="C1667" s="2" t="s">
        <v>2200</v>
      </c>
      <c r="D1667" s="2" t="s">
        <v>233</v>
      </c>
      <c r="F1667" s="2" t="s">
        <v>2198</v>
      </c>
      <c r="I1667" s="2" t="s">
        <v>2943</v>
      </c>
      <c r="J1667" s="237">
        <v>43917</v>
      </c>
      <c r="M1667" s="46"/>
    </row>
    <row r="1668" spans="1:18" ht="15" hidden="1" customHeight="1">
      <c r="A1668" s="15"/>
      <c r="B1668" s="236">
        <v>43917.58894538194</v>
      </c>
      <c r="C1668" s="2" t="s">
        <v>2200</v>
      </c>
      <c r="D1668" s="2" t="s">
        <v>224</v>
      </c>
      <c r="E1668" s="2" t="s">
        <v>6295</v>
      </c>
      <c r="F1668" s="2" t="s">
        <v>6388</v>
      </c>
      <c r="G1668" s="2" t="s">
        <v>2199</v>
      </c>
      <c r="I1668" s="34" t="s">
        <v>6389</v>
      </c>
      <c r="J1668" s="237">
        <v>43917</v>
      </c>
      <c r="M1668" s="46"/>
    </row>
    <row r="1669" spans="1:18" ht="15" hidden="1" customHeight="1">
      <c r="A1669" s="125"/>
      <c r="B1669" s="231">
        <v>43917.590441296299</v>
      </c>
      <c r="C1669" s="123" t="s">
        <v>9</v>
      </c>
      <c r="D1669" s="123" t="s">
        <v>134</v>
      </c>
      <c r="E1669" s="123" t="s">
        <v>2174</v>
      </c>
      <c r="F1669" s="123" t="s">
        <v>2208</v>
      </c>
      <c r="G1669" s="123" t="s">
        <v>2199</v>
      </c>
      <c r="H1669" s="123" t="s">
        <v>6391</v>
      </c>
      <c r="I1669" s="232" t="s">
        <v>6392</v>
      </c>
      <c r="J1669" s="233">
        <v>43917</v>
      </c>
      <c r="K1669" s="123">
        <v>65</v>
      </c>
      <c r="L1669" s="125"/>
      <c r="M1669" s="235"/>
    </row>
    <row r="1670" spans="1:18" ht="15" hidden="1" customHeight="1">
      <c r="A1670" s="229"/>
      <c r="B1670" s="226">
        <v>43917.591029363422</v>
      </c>
      <c r="C1670" s="227" t="s">
        <v>2200</v>
      </c>
      <c r="D1670" s="227" t="s">
        <v>182</v>
      </c>
      <c r="E1670" s="227" t="s">
        <v>6393</v>
      </c>
      <c r="F1670" s="227" t="s">
        <v>6394</v>
      </c>
      <c r="G1670" s="227" t="s">
        <v>2199</v>
      </c>
      <c r="H1670" s="227" t="s">
        <v>63</v>
      </c>
      <c r="I1670" s="227" t="s">
        <v>6395</v>
      </c>
      <c r="J1670" s="228">
        <v>43917</v>
      </c>
      <c r="K1670" s="227">
        <v>35</v>
      </c>
      <c r="L1670" s="229"/>
      <c r="M1670" s="230"/>
      <c r="N1670" s="229"/>
      <c r="O1670" s="229"/>
      <c r="P1670" s="229"/>
      <c r="Q1670" s="229"/>
      <c r="R1670" s="229"/>
    </row>
    <row r="1671" spans="1:18" ht="15" hidden="1" customHeight="1">
      <c r="A1671" s="229"/>
      <c r="B1671" s="226">
        <v>43917.592849247681</v>
      </c>
      <c r="C1671" s="227" t="s">
        <v>2200</v>
      </c>
      <c r="D1671" s="227" t="s">
        <v>233</v>
      </c>
      <c r="E1671" s="227" t="s">
        <v>6396</v>
      </c>
      <c r="F1671" s="227" t="s">
        <v>2198</v>
      </c>
      <c r="G1671" s="227" t="s">
        <v>2199</v>
      </c>
      <c r="H1671" s="229"/>
      <c r="I1671" s="251" t="s">
        <v>6218</v>
      </c>
      <c r="J1671" s="228">
        <v>43917</v>
      </c>
      <c r="K1671" s="229"/>
      <c r="L1671" s="229"/>
      <c r="M1671" s="230"/>
      <c r="N1671" s="229"/>
      <c r="O1671" s="229"/>
      <c r="P1671" s="229"/>
      <c r="Q1671" s="229"/>
      <c r="R1671" s="229"/>
    </row>
    <row r="1672" spans="1:18" ht="15" hidden="1" customHeight="1">
      <c r="A1672" s="15"/>
      <c r="B1672" s="236">
        <v>43917.593282118054</v>
      </c>
      <c r="C1672" s="2" t="s">
        <v>2200</v>
      </c>
      <c r="D1672" s="2" t="s">
        <v>134</v>
      </c>
      <c r="E1672" s="2" t="s">
        <v>2302</v>
      </c>
      <c r="F1672" s="2" t="s">
        <v>2198</v>
      </c>
      <c r="G1672" s="2" t="s">
        <v>2210</v>
      </c>
      <c r="H1672" s="2" t="s">
        <v>6398</v>
      </c>
      <c r="I1672" s="2" t="s">
        <v>6399</v>
      </c>
      <c r="J1672" s="237">
        <v>43917</v>
      </c>
      <c r="L1672" s="2">
        <v>7</v>
      </c>
      <c r="M1672" s="46"/>
    </row>
    <row r="1673" spans="1:18" ht="15" hidden="1" customHeight="1">
      <c r="A1673" s="15"/>
      <c r="B1673" s="236">
        <v>43917.594041886579</v>
      </c>
      <c r="C1673" s="2" t="s">
        <v>2200</v>
      </c>
      <c r="D1673" s="2" t="s">
        <v>182</v>
      </c>
      <c r="E1673" s="2" t="s">
        <v>986</v>
      </c>
      <c r="F1673" s="2" t="s">
        <v>2208</v>
      </c>
      <c r="G1673" s="2" t="s">
        <v>2199</v>
      </c>
      <c r="H1673" s="2" t="s">
        <v>1637</v>
      </c>
      <c r="I1673" s="34" t="s">
        <v>6401</v>
      </c>
      <c r="J1673" s="237">
        <v>43917</v>
      </c>
      <c r="K1673" s="2">
        <v>37</v>
      </c>
      <c r="L1673" s="2">
        <v>754</v>
      </c>
      <c r="M1673" s="46"/>
    </row>
    <row r="1674" spans="1:18" ht="15" hidden="1" customHeight="1">
      <c r="A1674" s="15"/>
      <c r="B1674" s="236">
        <v>43917.594934849534</v>
      </c>
      <c r="C1674" s="2" t="s">
        <v>2200</v>
      </c>
      <c r="D1674" s="2" t="s">
        <v>134</v>
      </c>
      <c r="E1674" s="2" t="s">
        <v>6402</v>
      </c>
      <c r="F1674" s="2" t="s">
        <v>2208</v>
      </c>
      <c r="G1674" s="2" t="s">
        <v>2199</v>
      </c>
      <c r="H1674" s="2" t="s">
        <v>6403</v>
      </c>
      <c r="I1674" s="34" t="s">
        <v>6404</v>
      </c>
      <c r="J1674" s="237">
        <v>43917</v>
      </c>
      <c r="K1674" s="2">
        <v>65</v>
      </c>
      <c r="M1674" s="46"/>
    </row>
    <row r="1675" spans="1:18" ht="15" hidden="1" customHeight="1">
      <c r="A1675" s="15"/>
      <c r="B1675" s="236">
        <v>43917.597353252313</v>
      </c>
      <c r="C1675" s="2" t="s">
        <v>9</v>
      </c>
      <c r="D1675" s="2" t="s">
        <v>134</v>
      </c>
      <c r="E1675" s="2" t="s">
        <v>2174</v>
      </c>
      <c r="F1675" s="2" t="s">
        <v>2208</v>
      </c>
      <c r="G1675" s="2" t="s">
        <v>2199</v>
      </c>
      <c r="H1675" s="2" t="s">
        <v>6406</v>
      </c>
      <c r="I1675" s="34" t="s">
        <v>6392</v>
      </c>
      <c r="J1675" s="237">
        <v>43917</v>
      </c>
      <c r="K1675" s="2">
        <v>65</v>
      </c>
      <c r="M1675" s="46"/>
    </row>
    <row r="1676" spans="1:18" ht="15" hidden="1" customHeight="1">
      <c r="A1676" s="125"/>
      <c r="B1676" s="231">
        <v>43917.597461655096</v>
      </c>
      <c r="C1676" s="123" t="s">
        <v>2200</v>
      </c>
      <c r="D1676" s="123" t="s">
        <v>47</v>
      </c>
      <c r="E1676" s="123" t="s">
        <v>407</v>
      </c>
      <c r="F1676" s="123" t="s">
        <v>2198</v>
      </c>
      <c r="G1676" s="123" t="s">
        <v>2199</v>
      </c>
      <c r="H1676" s="123" t="s">
        <v>6407</v>
      </c>
      <c r="I1676" s="232" t="s">
        <v>6408</v>
      </c>
      <c r="J1676" s="233">
        <v>43917</v>
      </c>
      <c r="K1676" s="125"/>
      <c r="L1676" s="125"/>
      <c r="M1676" s="234" t="s">
        <v>6410</v>
      </c>
    </row>
    <row r="1677" spans="1:18" ht="15" hidden="1" customHeight="1">
      <c r="A1677" s="245"/>
      <c r="B1677" s="241">
        <v>43917.599184861116</v>
      </c>
      <c r="C1677" s="242" t="s">
        <v>2200</v>
      </c>
      <c r="D1677" s="242" t="s">
        <v>182</v>
      </c>
      <c r="E1677" s="242" t="s">
        <v>986</v>
      </c>
      <c r="F1677" s="242" t="s">
        <v>2271</v>
      </c>
      <c r="G1677" s="242" t="s">
        <v>2199</v>
      </c>
      <c r="H1677" s="242" t="s">
        <v>6411</v>
      </c>
      <c r="I1677" s="243" t="s">
        <v>6412</v>
      </c>
      <c r="J1677" s="244">
        <v>43917</v>
      </c>
      <c r="K1677" s="242">
        <v>37</v>
      </c>
      <c r="L1677" s="242">
        <v>2</v>
      </c>
      <c r="M1677" s="253"/>
      <c r="N1677" s="245"/>
      <c r="O1677" s="245"/>
      <c r="P1677" s="245"/>
      <c r="Q1677" s="245"/>
      <c r="R1677" s="245"/>
    </row>
    <row r="1678" spans="1:18" ht="15" hidden="1" customHeight="1">
      <c r="A1678" s="15"/>
      <c r="B1678" s="236">
        <v>43917.603513229165</v>
      </c>
      <c r="C1678" s="2" t="s">
        <v>9</v>
      </c>
      <c r="D1678" s="2" t="s">
        <v>134</v>
      </c>
      <c r="E1678" s="2" t="s">
        <v>2175</v>
      </c>
      <c r="F1678" s="2" t="s">
        <v>2208</v>
      </c>
      <c r="G1678" s="2" t="s">
        <v>2199</v>
      </c>
      <c r="H1678" s="2" t="s">
        <v>6413</v>
      </c>
      <c r="I1678" s="2" t="s">
        <v>6414</v>
      </c>
      <c r="J1678" s="237">
        <v>43917</v>
      </c>
      <c r="K1678" s="2">
        <v>65</v>
      </c>
      <c r="M1678" s="31" t="s">
        <v>6413</v>
      </c>
    </row>
    <row r="1679" spans="1:18" ht="15" hidden="1" customHeight="1">
      <c r="A1679" s="15"/>
      <c r="B1679" s="236">
        <v>43917.604231354169</v>
      </c>
      <c r="C1679" s="2" t="s">
        <v>2200</v>
      </c>
      <c r="D1679" s="2" t="s">
        <v>45</v>
      </c>
      <c r="E1679" s="2" t="s">
        <v>83</v>
      </c>
      <c r="F1679" s="2" t="s">
        <v>2208</v>
      </c>
      <c r="G1679" s="2" t="s">
        <v>2199</v>
      </c>
      <c r="H1679" s="2" t="s">
        <v>199</v>
      </c>
      <c r="I1679" s="2" t="s">
        <v>6416</v>
      </c>
      <c r="J1679" s="237">
        <v>43917</v>
      </c>
      <c r="K1679" s="2">
        <v>19</v>
      </c>
      <c r="M1679" s="46"/>
    </row>
    <row r="1680" spans="1:18" ht="15" hidden="1" customHeight="1">
      <c r="A1680" s="245"/>
      <c r="B1680" s="241">
        <v>43917.605028287042</v>
      </c>
      <c r="C1680" s="242" t="s">
        <v>2197</v>
      </c>
      <c r="D1680" s="242" t="s">
        <v>45</v>
      </c>
      <c r="E1680" s="242" t="s">
        <v>6417</v>
      </c>
      <c r="F1680" s="242" t="s">
        <v>2198</v>
      </c>
      <c r="G1680" s="242" t="s">
        <v>2199</v>
      </c>
      <c r="H1680" s="242" t="s">
        <v>6418</v>
      </c>
      <c r="I1680" s="243" t="s">
        <v>6385</v>
      </c>
      <c r="J1680" s="244">
        <v>43917</v>
      </c>
      <c r="K1680" s="245"/>
      <c r="L1680" s="245"/>
      <c r="M1680" s="253"/>
      <c r="N1680" s="245"/>
      <c r="O1680" s="245"/>
      <c r="P1680" s="245"/>
      <c r="Q1680" s="245"/>
      <c r="R1680" s="245"/>
    </row>
    <row r="1681" spans="1:18" ht="15" hidden="1" customHeight="1">
      <c r="A1681" s="127"/>
      <c r="B1681" s="211">
        <v>43917.612702083337</v>
      </c>
      <c r="C1681" s="212" t="s">
        <v>2197</v>
      </c>
      <c r="D1681" s="212" t="s">
        <v>45</v>
      </c>
      <c r="E1681" s="127"/>
      <c r="F1681" s="212" t="s">
        <v>2198</v>
      </c>
      <c r="G1681" s="212" t="s">
        <v>2199</v>
      </c>
      <c r="H1681" s="212" t="s">
        <v>6419</v>
      </c>
      <c r="I1681" s="213" t="s">
        <v>6420</v>
      </c>
      <c r="J1681" s="214">
        <v>43917</v>
      </c>
      <c r="K1681" s="127"/>
      <c r="L1681" s="127"/>
      <c r="M1681" s="218" t="s">
        <v>6421</v>
      </c>
      <c r="N1681" s="127"/>
      <c r="O1681" s="127"/>
      <c r="P1681" s="127"/>
      <c r="Q1681" s="127"/>
      <c r="R1681" s="127"/>
    </row>
    <row r="1682" spans="1:18" ht="15" hidden="1" customHeight="1">
      <c r="A1682" s="15"/>
      <c r="B1682" s="236">
        <v>43917.614266724537</v>
      </c>
      <c r="C1682" s="2" t="s">
        <v>2200</v>
      </c>
      <c r="D1682" s="2" t="s">
        <v>45</v>
      </c>
      <c r="E1682" s="2" t="s">
        <v>6178</v>
      </c>
      <c r="F1682" s="2" t="s">
        <v>2208</v>
      </c>
      <c r="G1682" s="2" t="s">
        <v>2199</v>
      </c>
      <c r="H1682" s="2" t="s">
        <v>6423</v>
      </c>
      <c r="I1682" s="34" t="s">
        <v>6424</v>
      </c>
      <c r="J1682" s="237">
        <v>43917</v>
      </c>
      <c r="K1682" s="2">
        <v>23</v>
      </c>
      <c r="M1682" s="46"/>
    </row>
    <row r="1683" spans="1:18" ht="15" hidden="1" customHeight="1">
      <c r="A1683" s="15"/>
      <c r="B1683" s="236">
        <v>43917.615323032413</v>
      </c>
      <c r="C1683" s="2" t="s">
        <v>2200</v>
      </c>
      <c r="D1683" s="2" t="s">
        <v>45</v>
      </c>
      <c r="E1683" s="2" t="s">
        <v>6178</v>
      </c>
      <c r="F1683" s="2" t="s">
        <v>2208</v>
      </c>
      <c r="G1683" s="2" t="s">
        <v>2199</v>
      </c>
      <c r="H1683" s="2" t="s">
        <v>6425</v>
      </c>
      <c r="I1683" s="34" t="s">
        <v>6426</v>
      </c>
      <c r="J1683" s="237">
        <v>43917</v>
      </c>
      <c r="K1683" s="2">
        <v>23</v>
      </c>
      <c r="M1683" s="46"/>
    </row>
    <row r="1684" spans="1:18" ht="15" hidden="1" customHeight="1">
      <c r="A1684" s="248"/>
      <c r="B1684" s="246">
        <v>43917.617585949076</v>
      </c>
      <c r="C1684" s="247" t="s">
        <v>2200</v>
      </c>
      <c r="D1684" s="247" t="s">
        <v>134</v>
      </c>
      <c r="E1684" s="247" t="s">
        <v>6427</v>
      </c>
      <c r="F1684" s="247" t="s">
        <v>2198</v>
      </c>
      <c r="G1684" s="247" t="s">
        <v>2199</v>
      </c>
      <c r="H1684" s="247" t="s">
        <v>199</v>
      </c>
      <c r="I1684" s="247" t="s">
        <v>3572</v>
      </c>
      <c r="J1684" s="250">
        <v>43917</v>
      </c>
      <c r="K1684" s="248"/>
      <c r="L1684" s="247">
        <v>7</v>
      </c>
      <c r="M1684" s="277"/>
      <c r="N1684" s="248"/>
      <c r="O1684" s="248"/>
      <c r="P1684" s="248"/>
      <c r="Q1684" s="248"/>
      <c r="R1684" s="248"/>
    </row>
    <row r="1685" spans="1:18" ht="15" hidden="1" customHeight="1">
      <c r="A1685" s="15"/>
      <c r="B1685" s="236">
        <v>43917.622488738431</v>
      </c>
      <c r="C1685" s="2" t="s">
        <v>2200</v>
      </c>
      <c r="D1685" s="2" t="s">
        <v>224</v>
      </c>
      <c r="E1685" s="2" t="s">
        <v>1242</v>
      </c>
      <c r="F1685" s="2" t="s">
        <v>2198</v>
      </c>
      <c r="G1685" s="2" t="s">
        <v>2199</v>
      </c>
      <c r="I1685" s="34" t="s">
        <v>6429</v>
      </c>
      <c r="J1685" s="237">
        <v>43917</v>
      </c>
      <c r="M1685" s="31" t="s">
        <v>6430</v>
      </c>
    </row>
    <row r="1686" spans="1:18" ht="15" hidden="1" customHeight="1">
      <c r="A1686" s="15"/>
      <c r="B1686" s="236">
        <v>43917.623097534721</v>
      </c>
      <c r="C1686" s="2" t="s">
        <v>2200</v>
      </c>
      <c r="D1686" s="2" t="s">
        <v>126</v>
      </c>
      <c r="E1686" s="2" t="s">
        <v>1497</v>
      </c>
      <c r="F1686" s="2" t="s">
        <v>2198</v>
      </c>
      <c r="G1686" s="2" t="s">
        <v>2199</v>
      </c>
      <c r="I1686" s="2" t="s">
        <v>3614</v>
      </c>
      <c r="J1686" s="237">
        <v>43917</v>
      </c>
      <c r="M1686" s="31" t="s">
        <v>6431</v>
      </c>
    </row>
    <row r="1687" spans="1:18" ht="15" hidden="1" customHeight="1">
      <c r="A1687" s="15"/>
      <c r="B1687" s="236">
        <v>43917.623325925924</v>
      </c>
      <c r="C1687" s="2" t="s">
        <v>2200</v>
      </c>
      <c r="D1687" s="2" t="s">
        <v>224</v>
      </c>
      <c r="E1687" s="2" t="s">
        <v>223</v>
      </c>
      <c r="F1687" s="2" t="s">
        <v>2198</v>
      </c>
      <c r="G1687" s="2" t="s">
        <v>2199</v>
      </c>
      <c r="I1687" s="34" t="s">
        <v>6429</v>
      </c>
      <c r="J1687" s="237">
        <v>43917</v>
      </c>
      <c r="M1687" s="31" t="s">
        <v>6432</v>
      </c>
    </row>
    <row r="1688" spans="1:18" ht="15" hidden="1" customHeight="1">
      <c r="A1688" s="15"/>
      <c r="B1688" s="236">
        <v>43917.624883530094</v>
      </c>
      <c r="C1688" s="2" t="s">
        <v>2200</v>
      </c>
      <c r="D1688" s="2" t="s">
        <v>134</v>
      </c>
      <c r="E1688" s="2" t="s">
        <v>2302</v>
      </c>
      <c r="F1688" s="2" t="s">
        <v>2208</v>
      </c>
      <c r="G1688" s="2" t="s">
        <v>2199</v>
      </c>
      <c r="H1688" s="2" t="s">
        <v>6434</v>
      </c>
      <c r="I1688" s="2" t="s">
        <v>6435</v>
      </c>
      <c r="J1688" s="237">
        <v>43917</v>
      </c>
      <c r="K1688" s="2">
        <v>22</v>
      </c>
      <c r="L1688" s="2">
        <v>62</v>
      </c>
      <c r="M1688" s="46"/>
    </row>
    <row r="1689" spans="1:18" ht="15" hidden="1" customHeight="1">
      <c r="A1689" s="15"/>
      <c r="B1689" s="236">
        <v>43917.63197584491</v>
      </c>
      <c r="C1689" s="2" t="s">
        <v>2200</v>
      </c>
      <c r="D1689" s="2" t="s">
        <v>233</v>
      </c>
      <c r="F1689" s="2" t="s">
        <v>2198</v>
      </c>
      <c r="G1689" s="2" t="s">
        <v>2199</v>
      </c>
      <c r="H1689" s="2" t="s">
        <v>6436</v>
      </c>
      <c r="I1689" s="34" t="s">
        <v>6437</v>
      </c>
      <c r="J1689" s="237">
        <v>43917</v>
      </c>
      <c r="M1689" s="46"/>
    </row>
    <row r="1690" spans="1:18" ht="15" hidden="1" customHeight="1">
      <c r="A1690" s="15"/>
      <c r="B1690" s="231">
        <v>43917.632120960647</v>
      </c>
      <c r="C1690" s="123" t="s">
        <v>2197</v>
      </c>
      <c r="D1690" s="123" t="s">
        <v>47</v>
      </c>
      <c r="E1690" s="125"/>
      <c r="F1690" s="123" t="s">
        <v>2198</v>
      </c>
      <c r="G1690" s="123" t="s">
        <v>2210</v>
      </c>
      <c r="H1690" s="123" t="s">
        <v>6438</v>
      </c>
      <c r="I1690" s="232" t="s">
        <v>6004</v>
      </c>
      <c r="J1690" s="233">
        <v>43917</v>
      </c>
      <c r="M1690" s="31" t="s">
        <v>6440</v>
      </c>
    </row>
    <row r="1691" spans="1:18" ht="15" hidden="1" customHeight="1">
      <c r="A1691" s="15"/>
      <c r="B1691" s="236">
        <v>43917.63483318287</v>
      </c>
      <c r="C1691" s="2" t="s">
        <v>2200</v>
      </c>
      <c r="D1691" s="2" t="s">
        <v>126</v>
      </c>
      <c r="E1691" s="2" t="s">
        <v>6441</v>
      </c>
      <c r="F1691" s="2" t="s">
        <v>2198</v>
      </c>
      <c r="G1691" s="2" t="s">
        <v>2199</v>
      </c>
      <c r="I1691" s="34" t="s">
        <v>6442</v>
      </c>
      <c r="J1691" s="237">
        <v>43917</v>
      </c>
      <c r="M1691" s="46"/>
    </row>
    <row r="1692" spans="1:18" ht="15" hidden="1" customHeight="1">
      <c r="A1692" s="15"/>
      <c r="B1692" s="236">
        <v>43917.636915185183</v>
      </c>
      <c r="C1692" s="2" t="s">
        <v>2200</v>
      </c>
      <c r="D1692" s="2" t="s">
        <v>354</v>
      </c>
      <c r="E1692" s="2" t="s">
        <v>2017</v>
      </c>
      <c r="F1692" s="2" t="s">
        <v>2208</v>
      </c>
      <c r="G1692" s="2" t="s">
        <v>2199</v>
      </c>
      <c r="H1692" s="2" t="s">
        <v>2391</v>
      </c>
      <c r="I1692" s="34" t="s">
        <v>6443</v>
      </c>
      <c r="J1692" s="237">
        <v>43916</v>
      </c>
      <c r="M1692" s="31" t="s">
        <v>6444</v>
      </c>
    </row>
    <row r="1693" spans="1:18" ht="15" hidden="1" customHeight="1">
      <c r="A1693" s="15"/>
      <c r="B1693" s="236">
        <v>43917.637314108797</v>
      </c>
      <c r="C1693" s="2" t="s">
        <v>2200</v>
      </c>
      <c r="D1693" s="2" t="s">
        <v>224</v>
      </c>
      <c r="E1693" s="2" t="s">
        <v>223</v>
      </c>
      <c r="F1693" s="2" t="s">
        <v>2271</v>
      </c>
      <c r="G1693" s="2" t="s">
        <v>2199</v>
      </c>
      <c r="H1693" s="2" t="s">
        <v>6445</v>
      </c>
      <c r="I1693" s="34" t="s">
        <v>6446</v>
      </c>
      <c r="J1693" s="237">
        <v>43917</v>
      </c>
      <c r="K1693" s="2">
        <v>29</v>
      </c>
      <c r="L1693" s="2">
        <v>5</v>
      </c>
      <c r="M1693" s="46"/>
    </row>
    <row r="1694" spans="1:18" ht="15" hidden="1" customHeight="1">
      <c r="A1694" s="15"/>
      <c r="B1694" s="231">
        <v>43917.639619525464</v>
      </c>
      <c r="C1694" s="123" t="s">
        <v>2200</v>
      </c>
      <c r="D1694" s="123" t="s">
        <v>47</v>
      </c>
      <c r="E1694" s="125"/>
      <c r="F1694" s="123" t="s">
        <v>2198</v>
      </c>
      <c r="G1694" s="123" t="s">
        <v>2210</v>
      </c>
      <c r="H1694" s="123" t="s">
        <v>6448</v>
      </c>
      <c r="I1694" s="232" t="s">
        <v>6004</v>
      </c>
      <c r="J1694" s="233">
        <v>43916</v>
      </c>
      <c r="K1694" s="125"/>
      <c r="M1694" s="31" t="s">
        <v>6450</v>
      </c>
    </row>
    <row r="1695" spans="1:18" ht="15" hidden="1" customHeight="1">
      <c r="A1695" s="15"/>
      <c r="B1695" s="231">
        <v>43917.639961203706</v>
      </c>
      <c r="C1695" s="123" t="s">
        <v>2200</v>
      </c>
      <c r="D1695" s="123" t="s">
        <v>126</v>
      </c>
      <c r="E1695" s="123" t="s">
        <v>770</v>
      </c>
      <c r="F1695" s="123" t="s">
        <v>2271</v>
      </c>
      <c r="G1695" s="123" t="s">
        <v>2210</v>
      </c>
      <c r="H1695" s="123" t="s">
        <v>6451</v>
      </c>
      <c r="I1695" s="123" t="s">
        <v>6452</v>
      </c>
      <c r="J1695" s="233">
        <v>43917</v>
      </c>
      <c r="K1695" s="123">
        <v>21</v>
      </c>
      <c r="M1695" s="46"/>
    </row>
    <row r="1696" spans="1:18" ht="15" hidden="1" customHeight="1">
      <c r="A1696" s="15"/>
      <c r="B1696" s="236">
        <v>43917.64418693287</v>
      </c>
      <c r="C1696" s="2" t="s">
        <v>2200</v>
      </c>
      <c r="D1696" s="2" t="s">
        <v>117</v>
      </c>
      <c r="E1696" s="2" t="s">
        <v>551</v>
      </c>
      <c r="F1696" s="2" t="s">
        <v>2201</v>
      </c>
      <c r="G1696" s="2" t="s">
        <v>2210</v>
      </c>
      <c r="H1696" s="2" t="s">
        <v>6031</v>
      </c>
      <c r="I1696" s="2" t="s">
        <v>6453</v>
      </c>
      <c r="J1696" s="237">
        <v>43917</v>
      </c>
      <c r="K1696" s="2">
        <v>53</v>
      </c>
      <c r="M1696" s="46"/>
    </row>
    <row r="1697" spans="1:18" ht="15" hidden="1" customHeight="1">
      <c r="A1697" s="15"/>
      <c r="B1697" s="236">
        <v>43917.64655902778</v>
      </c>
      <c r="C1697" s="2" t="s">
        <v>2200</v>
      </c>
      <c r="D1697" s="2" t="s">
        <v>233</v>
      </c>
      <c r="E1697" s="2" t="s">
        <v>1444</v>
      </c>
      <c r="F1697" s="2" t="s">
        <v>2201</v>
      </c>
      <c r="G1697" s="2" t="s">
        <v>2199</v>
      </c>
      <c r="I1697" s="34" t="s">
        <v>6454</v>
      </c>
      <c r="J1697" s="237">
        <v>43917</v>
      </c>
      <c r="M1697" s="46"/>
    </row>
    <row r="1698" spans="1:18" ht="15" hidden="1" customHeight="1">
      <c r="A1698" s="15"/>
      <c r="B1698" s="231">
        <v>43917.647906354163</v>
      </c>
      <c r="C1698" s="123" t="s">
        <v>2200</v>
      </c>
      <c r="D1698" s="123" t="s">
        <v>134</v>
      </c>
      <c r="E1698" s="123" t="s">
        <v>6456</v>
      </c>
      <c r="F1698" s="123" t="s">
        <v>2201</v>
      </c>
      <c r="G1698" s="123" t="s">
        <v>2199</v>
      </c>
      <c r="H1698" s="125"/>
      <c r="I1698" s="232" t="s">
        <v>6457</v>
      </c>
      <c r="J1698" s="233">
        <v>43917</v>
      </c>
      <c r="K1698" s="123">
        <v>0.7</v>
      </c>
      <c r="L1698" s="2">
        <v>1</v>
      </c>
      <c r="M1698" s="31" t="s">
        <v>6458</v>
      </c>
    </row>
    <row r="1699" spans="1:18" ht="15" hidden="1" customHeight="1">
      <c r="A1699" s="15"/>
      <c r="B1699" s="236">
        <v>43917.649800509258</v>
      </c>
      <c r="C1699" s="2" t="s">
        <v>2200</v>
      </c>
      <c r="D1699" s="2" t="s">
        <v>109</v>
      </c>
      <c r="F1699" s="2" t="s">
        <v>2198</v>
      </c>
      <c r="G1699" s="2" t="s">
        <v>2210</v>
      </c>
      <c r="I1699" s="34" t="s">
        <v>6460</v>
      </c>
      <c r="J1699" s="237">
        <v>43917</v>
      </c>
      <c r="M1699" s="46"/>
    </row>
    <row r="1700" spans="1:18" ht="15" hidden="1" customHeight="1">
      <c r="A1700" s="15"/>
      <c r="B1700" s="231">
        <v>43917.65181737268</v>
      </c>
      <c r="C1700" s="123" t="s">
        <v>2200</v>
      </c>
      <c r="D1700" s="123" t="s">
        <v>45</v>
      </c>
      <c r="E1700" s="125"/>
      <c r="F1700" s="123" t="s">
        <v>2198</v>
      </c>
      <c r="G1700" s="123" t="s">
        <v>2210</v>
      </c>
      <c r="H1700" s="125"/>
      <c r="I1700" s="232" t="s">
        <v>6461</v>
      </c>
      <c r="J1700" s="233">
        <v>43917</v>
      </c>
      <c r="K1700" s="125"/>
      <c r="M1700" s="31" t="s">
        <v>6463</v>
      </c>
    </row>
    <row r="1701" spans="1:18" ht="15" hidden="1" customHeight="1">
      <c r="A1701" s="15"/>
      <c r="B1701" s="231">
        <v>43917.652722152779</v>
      </c>
      <c r="C1701" s="123" t="s">
        <v>2200</v>
      </c>
      <c r="D1701" s="123" t="s">
        <v>45</v>
      </c>
      <c r="E1701" s="123" t="s">
        <v>6464</v>
      </c>
      <c r="F1701" s="123" t="s">
        <v>2198</v>
      </c>
      <c r="G1701" s="123" t="s">
        <v>2210</v>
      </c>
      <c r="H1701" s="125"/>
      <c r="I1701" s="232" t="s">
        <v>6461</v>
      </c>
      <c r="J1701" s="233">
        <v>43917</v>
      </c>
      <c r="K1701" s="125"/>
      <c r="M1701" s="46"/>
    </row>
    <row r="1702" spans="1:18" ht="15" hidden="1" customHeight="1">
      <c r="A1702" s="15"/>
      <c r="B1702" s="231">
        <v>43917.655767442135</v>
      </c>
      <c r="C1702" s="123" t="s">
        <v>2200</v>
      </c>
      <c r="D1702" s="123" t="s">
        <v>126</v>
      </c>
      <c r="E1702" s="123" t="s">
        <v>770</v>
      </c>
      <c r="F1702" s="123" t="s">
        <v>2198</v>
      </c>
      <c r="G1702" s="123" t="s">
        <v>2210</v>
      </c>
      <c r="H1702" s="125"/>
      <c r="I1702" s="123" t="s">
        <v>6465</v>
      </c>
      <c r="J1702" s="233">
        <v>43917</v>
      </c>
      <c r="K1702" s="125"/>
      <c r="M1702" s="31" t="s">
        <v>6466</v>
      </c>
    </row>
    <row r="1703" spans="1:18" ht="15" hidden="1" customHeight="1">
      <c r="A1703" s="15"/>
      <c r="B1703" s="236">
        <v>43917.656848032406</v>
      </c>
      <c r="C1703" s="2" t="s">
        <v>2200</v>
      </c>
      <c r="D1703" s="2" t="s">
        <v>224</v>
      </c>
      <c r="E1703" s="2" t="s">
        <v>223</v>
      </c>
      <c r="F1703" s="2" t="s">
        <v>2198</v>
      </c>
      <c r="G1703" s="2" t="s">
        <v>2199</v>
      </c>
      <c r="H1703" s="2" t="s">
        <v>199</v>
      </c>
      <c r="I1703" s="2" t="s">
        <v>6467</v>
      </c>
      <c r="J1703" s="237">
        <v>43916</v>
      </c>
      <c r="M1703" s="46"/>
    </row>
    <row r="1704" spans="1:18" ht="15" hidden="1" customHeight="1">
      <c r="A1704" s="15"/>
      <c r="B1704" s="236">
        <v>43917.656898263886</v>
      </c>
      <c r="C1704" s="2" t="s">
        <v>2200</v>
      </c>
      <c r="D1704" s="2" t="s">
        <v>109</v>
      </c>
      <c r="E1704" s="2" t="s">
        <v>1096</v>
      </c>
      <c r="F1704" s="2" t="s">
        <v>2198</v>
      </c>
      <c r="G1704" s="2" t="s">
        <v>2199</v>
      </c>
      <c r="H1704" s="2" t="s">
        <v>199</v>
      </c>
      <c r="I1704" s="2" t="s">
        <v>3572</v>
      </c>
      <c r="J1704" s="237">
        <v>43917</v>
      </c>
      <c r="L1704" s="2">
        <v>3</v>
      </c>
      <c r="M1704" s="46"/>
    </row>
    <row r="1705" spans="1:18" ht="15" hidden="1" customHeight="1">
      <c r="A1705" s="15"/>
      <c r="B1705" s="236">
        <v>43917.656986319445</v>
      </c>
      <c r="C1705" s="2" t="s">
        <v>2200</v>
      </c>
      <c r="D1705" s="2" t="s">
        <v>45</v>
      </c>
      <c r="E1705" s="2" t="s">
        <v>1129</v>
      </c>
      <c r="F1705" s="2" t="s">
        <v>2198</v>
      </c>
      <c r="G1705" s="2" t="s">
        <v>2210</v>
      </c>
      <c r="I1705" s="2" t="s">
        <v>2900</v>
      </c>
      <c r="J1705" s="237">
        <v>43917</v>
      </c>
      <c r="K1705" s="2">
        <v>45</v>
      </c>
      <c r="L1705" s="2">
        <v>12</v>
      </c>
      <c r="M1705" s="46"/>
    </row>
    <row r="1706" spans="1:18" ht="15" hidden="1" customHeight="1">
      <c r="A1706" s="15"/>
      <c r="B1706" s="236">
        <v>43917.657742303243</v>
      </c>
      <c r="C1706" s="2" t="s">
        <v>2200</v>
      </c>
      <c r="D1706" s="2" t="s">
        <v>126</v>
      </c>
      <c r="E1706" s="2" t="s">
        <v>771</v>
      </c>
      <c r="F1706" s="2" t="s">
        <v>2198</v>
      </c>
      <c r="G1706" s="2" t="s">
        <v>2199</v>
      </c>
      <c r="H1706" s="2" t="s">
        <v>199</v>
      </c>
      <c r="I1706" s="268" t="s">
        <v>3572</v>
      </c>
      <c r="J1706" s="237">
        <v>43917</v>
      </c>
      <c r="L1706" s="2">
        <v>4</v>
      </c>
      <c r="M1706" s="46"/>
    </row>
    <row r="1707" spans="1:18" ht="15" hidden="1" customHeight="1">
      <c r="A1707" s="15"/>
      <c r="B1707" s="231">
        <v>43917.658583402779</v>
      </c>
      <c r="C1707" s="123" t="s">
        <v>2200</v>
      </c>
      <c r="D1707" s="123" t="s">
        <v>134</v>
      </c>
      <c r="E1707" s="123" t="s">
        <v>6469</v>
      </c>
      <c r="F1707" s="123" t="s">
        <v>2198</v>
      </c>
      <c r="G1707" s="123" t="s">
        <v>2199</v>
      </c>
      <c r="H1707" s="123" t="s">
        <v>6470</v>
      </c>
      <c r="I1707" s="232" t="s">
        <v>6471</v>
      </c>
      <c r="J1707" s="233">
        <v>43917</v>
      </c>
      <c r="K1707" s="123">
        <v>0.9</v>
      </c>
      <c r="M1707" s="46"/>
    </row>
    <row r="1708" spans="1:18" ht="15" hidden="1" customHeight="1">
      <c r="A1708" s="15"/>
      <c r="B1708" s="236">
        <v>43917.659465949073</v>
      </c>
      <c r="C1708" s="2" t="s">
        <v>2200</v>
      </c>
      <c r="D1708" s="2" t="s">
        <v>134</v>
      </c>
      <c r="F1708" s="2" t="s">
        <v>2198</v>
      </c>
      <c r="G1708" s="2" t="s">
        <v>2199</v>
      </c>
      <c r="H1708" s="2" t="s">
        <v>6473</v>
      </c>
      <c r="I1708" s="34" t="s">
        <v>6474</v>
      </c>
      <c r="J1708" s="237">
        <v>43917</v>
      </c>
      <c r="M1708" s="46"/>
    </row>
    <row r="1709" spans="1:18" ht="15" hidden="1" customHeight="1">
      <c r="A1709" s="15"/>
      <c r="B1709" s="236">
        <v>43917.660467650465</v>
      </c>
      <c r="C1709" s="2" t="s">
        <v>2200</v>
      </c>
      <c r="D1709" s="2" t="s">
        <v>182</v>
      </c>
      <c r="E1709" s="2" t="s">
        <v>986</v>
      </c>
      <c r="F1709" s="2" t="s">
        <v>2208</v>
      </c>
      <c r="I1709" s="34" t="s">
        <v>6475</v>
      </c>
      <c r="J1709" s="237">
        <v>43916</v>
      </c>
      <c r="M1709" s="46"/>
    </row>
    <row r="1710" spans="1:18" ht="15" hidden="1" customHeight="1">
      <c r="A1710" s="15"/>
      <c r="B1710" s="231">
        <v>43917.662426886571</v>
      </c>
      <c r="C1710" s="123" t="s">
        <v>2200</v>
      </c>
      <c r="D1710" s="123" t="s">
        <v>45</v>
      </c>
      <c r="E1710" s="125"/>
      <c r="F1710" s="123" t="s">
        <v>2198</v>
      </c>
      <c r="G1710" s="125"/>
      <c r="H1710" s="125"/>
      <c r="I1710" s="232" t="s">
        <v>6477</v>
      </c>
      <c r="J1710" s="233">
        <v>43917</v>
      </c>
      <c r="K1710" s="125"/>
      <c r="M1710" s="31" t="s">
        <v>6479</v>
      </c>
    </row>
    <row r="1711" spans="1:18" ht="15" hidden="1" customHeight="1">
      <c r="A1711" s="15"/>
      <c r="B1711" s="236">
        <v>43917.662623287033</v>
      </c>
      <c r="C1711" s="2" t="s">
        <v>2200</v>
      </c>
      <c r="D1711" s="2" t="s">
        <v>45</v>
      </c>
      <c r="F1711" s="2" t="s">
        <v>2198</v>
      </c>
      <c r="I1711" s="34" t="s">
        <v>6477</v>
      </c>
      <c r="J1711" s="237">
        <v>43917</v>
      </c>
      <c r="M1711" s="31" t="s">
        <v>6479</v>
      </c>
    </row>
    <row r="1712" spans="1:18" ht="15" hidden="1" customHeight="1">
      <c r="A1712" s="229"/>
      <c r="B1712" s="226">
        <v>43917.662962256945</v>
      </c>
      <c r="C1712" s="227" t="s">
        <v>2200</v>
      </c>
      <c r="D1712" s="227" t="s">
        <v>45</v>
      </c>
      <c r="E1712" s="227" t="s">
        <v>1129</v>
      </c>
      <c r="F1712" s="227" t="s">
        <v>2198</v>
      </c>
      <c r="G1712" s="227" t="s">
        <v>2210</v>
      </c>
      <c r="H1712" s="229"/>
      <c r="I1712" s="251" t="s">
        <v>6480</v>
      </c>
      <c r="J1712" s="228">
        <v>43917</v>
      </c>
      <c r="K1712" s="229"/>
      <c r="L1712" s="229"/>
      <c r="M1712" s="230"/>
      <c r="N1712" s="229"/>
      <c r="O1712" s="229"/>
      <c r="P1712" s="229"/>
      <c r="Q1712" s="229"/>
      <c r="R1712" s="229"/>
    </row>
    <row r="1713" spans="1:18" ht="15" hidden="1" customHeight="1">
      <c r="A1713" s="15"/>
      <c r="B1713" s="236">
        <v>43917.66391059028</v>
      </c>
      <c r="C1713" s="2" t="s">
        <v>2200</v>
      </c>
      <c r="D1713" s="2" t="s">
        <v>45</v>
      </c>
      <c r="F1713" s="2" t="s">
        <v>2198</v>
      </c>
      <c r="G1713" s="2" t="s">
        <v>2199</v>
      </c>
      <c r="H1713" s="2" t="s">
        <v>6482</v>
      </c>
      <c r="I1713" s="34" t="s">
        <v>6461</v>
      </c>
      <c r="J1713" s="237">
        <v>43917</v>
      </c>
      <c r="M1713" s="46"/>
    </row>
    <row r="1714" spans="1:18" ht="15" hidden="1" customHeight="1">
      <c r="A1714" s="229"/>
      <c r="B1714" s="226">
        <v>43917.664687060183</v>
      </c>
      <c r="C1714" s="227" t="s">
        <v>2200</v>
      </c>
      <c r="D1714" s="227" t="s">
        <v>45</v>
      </c>
      <c r="E1714" s="227" t="s">
        <v>1129</v>
      </c>
      <c r="F1714" s="227" t="s">
        <v>2198</v>
      </c>
      <c r="G1714" s="227" t="s">
        <v>2199</v>
      </c>
      <c r="H1714" s="229"/>
      <c r="I1714" s="251" t="s">
        <v>6483</v>
      </c>
      <c r="J1714" s="228">
        <v>43917</v>
      </c>
      <c r="K1714" s="229"/>
      <c r="L1714" s="229"/>
      <c r="M1714" s="230"/>
      <c r="N1714" s="229"/>
      <c r="O1714" s="229"/>
      <c r="P1714" s="229"/>
      <c r="Q1714" s="229"/>
      <c r="R1714" s="229"/>
    </row>
    <row r="1715" spans="1:18" ht="15" hidden="1" customHeight="1">
      <c r="A1715" s="15"/>
      <c r="B1715" s="236">
        <v>43917.665363194443</v>
      </c>
      <c r="C1715" s="2" t="s">
        <v>2200</v>
      </c>
      <c r="D1715" s="2" t="s">
        <v>45</v>
      </c>
      <c r="F1715" s="2" t="s">
        <v>2198</v>
      </c>
      <c r="H1715" s="2" t="s">
        <v>6485</v>
      </c>
      <c r="I1715" s="34" t="s">
        <v>991</v>
      </c>
      <c r="J1715" s="237">
        <v>43917</v>
      </c>
      <c r="M1715" s="31" t="s">
        <v>6485</v>
      </c>
    </row>
    <row r="1716" spans="1:18" ht="15" hidden="1" customHeight="1">
      <c r="A1716" s="229"/>
      <c r="B1716" s="226">
        <v>43917.665941793981</v>
      </c>
      <c r="C1716" s="227" t="s">
        <v>2200</v>
      </c>
      <c r="D1716" s="227" t="s">
        <v>233</v>
      </c>
      <c r="E1716" s="229"/>
      <c r="F1716" s="227" t="s">
        <v>2208</v>
      </c>
      <c r="G1716" s="227" t="s">
        <v>2199</v>
      </c>
      <c r="H1716" s="229"/>
      <c r="I1716" s="227" t="s">
        <v>6487</v>
      </c>
      <c r="J1716" s="228">
        <v>43917</v>
      </c>
      <c r="K1716" s="229"/>
      <c r="L1716" s="229"/>
      <c r="M1716" s="230"/>
      <c r="N1716" s="229"/>
      <c r="O1716" s="229"/>
      <c r="P1716" s="229"/>
      <c r="Q1716" s="229"/>
      <c r="R1716" s="229"/>
    </row>
    <row r="1717" spans="1:18" ht="15" hidden="1" customHeight="1">
      <c r="A1717" s="15"/>
      <c r="B1717" s="236">
        <v>43917.669405208333</v>
      </c>
      <c r="C1717" s="2" t="s">
        <v>2200</v>
      </c>
      <c r="D1717" s="2" t="s">
        <v>117</v>
      </c>
      <c r="E1717" s="2" t="s">
        <v>551</v>
      </c>
      <c r="F1717" s="2" t="s">
        <v>2198</v>
      </c>
      <c r="G1717" s="2" t="s">
        <v>2210</v>
      </c>
      <c r="I1717" s="34" t="s">
        <v>3369</v>
      </c>
      <c r="J1717" s="237">
        <v>43917</v>
      </c>
      <c r="M1717" s="46"/>
    </row>
    <row r="1718" spans="1:18" ht="15" hidden="1" customHeight="1">
      <c r="A1718" s="15"/>
      <c r="B1718" s="236">
        <v>43917.670269247683</v>
      </c>
      <c r="C1718" s="2" t="s">
        <v>2200</v>
      </c>
      <c r="D1718" s="2" t="s">
        <v>117</v>
      </c>
      <c r="E1718" s="2" t="s">
        <v>6488</v>
      </c>
      <c r="F1718" s="2" t="s">
        <v>2198</v>
      </c>
      <c r="G1718" s="2" t="s">
        <v>2210</v>
      </c>
      <c r="I1718" s="34" t="s">
        <v>6489</v>
      </c>
      <c r="J1718" s="237">
        <v>43917</v>
      </c>
      <c r="M1718" s="46"/>
    </row>
    <row r="1719" spans="1:18" ht="15" hidden="1" customHeight="1">
      <c r="A1719" s="229"/>
      <c r="B1719" s="226">
        <v>43917.67036974537</v>
      </c>
      <c r="C1719" s="227" t="s">
        <v>2200</v>
      </c>
      <c r="D1719" s="227" t="s">
        <v>45</v>
      </c>
      <c r="E1719" s="227" t="s">
        <v>1129</v>
      </c>
      <c r="F1719" s="227" t="s">
        <v>2198</v>
      </c>
      <c r="G1719" s="227" t="s">
        <v>2199</v>
      </c>
      <c r="H1719" s="229"/>
      <c r="I1719" s="251" t="s">
        <v>6491</v>
      </c>
      <c r="J1719" s="228">
        <v>43917</v>
      </c>
      <c r="K1719" s="229"/>
      <c r="L1719" s="229"/>
      <c r="M1719" s="230"/>
      <c r="N1719" s="229"/>
      <c r="O1719" s="229"/>
      <c r="P1719" s="229"/>
      <c r="Q1719" s="229"/>
      <c r="R1719" s="229"/>
    </row>
    <row r="1720" spans="1:18" ht="15" hidden="1" customHeight="1">
      <c r="A1720" s="127"/>
      <c r="B1720" s="211">
        <v>43917.672585023145</v>
      </c>
      <c r="C1720" s="212" t="s">
        <v>2200</v>
      </c>
      <c r="D1720" s="212" t="s">
        <v>45</v>
      </c>
      <c r="E1720" s="212" t="s">
        <v>1129</v>
      </c>
      <c r="F1720" s="212" t="s">
        <v>2198</v>
      </c>
      <c r="G1720" s="212" t="s">
        <v>2199</v>
      </c>
      <c r="H1720" s="212" t="s">
        <v>6493</v>
      </c>
      <c r="I1720" s="213" t="s">
        <v>6494</v>
      </c>
      <c r="J1720" s="214">
        <v>43917</v>
      </c>
      <c r="K1720" s="127"/>
      <c r="L1720" s="127"/>
      <c r="M1720" s="218" t="s">
        <v>6493</v>
      </c>
      <c r="N1720" s="127"/>
      <c r="O1720" s="127"/>
      <c r="P1720" s="127"/>
      <c r="Q1720" s="127"/>
      <c r="R1720" s="127"/>
    </row>
    <row r="1721" spans="1:18" ht="15" hidden="1" customHeight="1">
      <c r="A1721" s="15"/>
      <c r="B1721" s="236">
        <v>43917.672731041668</v>
      </c>
      <c r="C1721" s="2" t="s">
        <v>2200</v>
      </c>
      <c r="D1721" s="2" t="s">
        <v>233</v>
      </c>
      <c r="E1721" s="2" t="s">
        <v>6496</v>
      </c>
      <c r="F1721" s="2" t="s">
        <v>2208</v>
      </c>
      <c r="I1721" s="34" t="s">
        <v>6497</v>
      </c>
      <c r="J1721" s="237">
        <v>43917</v>
      </c>
      <c r="M1721" s="46"/>
    </row>
    <row r="1722" spans="1:18" ht="15" hidden="1" customHeight="1">
      <c r="A1722" s="15"/>
      <c r="B1722" s="236">
        <v>43917.673277337963</v>
      </c>
      <c r="C1722" s="2" t="s">
        <v>2200</v>
      </c>
      <c r="D1722" s="2" t="s">
        <v>233</v>
      </c>
      <c r="E1722" s="2" t="s">
        <v>1052</v>
      </c>
      <c r="F1722" s="2" t="s">
        <v>2201</v>
      </c>
      <c r="I1722" s="34" t="s">
        <v>6499</v>
      </c>
      <c r="J1722" s="237">
        <v>43917</v>
      </c>
      <c r="M1722" s="46"/>
    </row>
    <row r="1723" spans="1:18" ht="15" hidden="1" customHeight="1">
      <c r="A1723" s="229"/>
      <c r="B1723" s="226">
        <v>43917.675163553242</v>
      </c>
      <c r="C1723" s="227" t="s">
        <v>9</v>
      </c>
      <c r="D1723" s="227" t="s">
        <v>109</v>
      </c>
      <c r="E1723" s="229"/>
      <c r="F1723" s="227" t="s">
        <v>2271</v>
      </c>
      <c r="G1723" s="227" t="s">
        <v>2199</v>
      </c>
      <c r="H1723" s="229"/>
      <c r="I1723" s="227" t="s">
        <v>6501</v>
      </c>
      <c r="J1723" s="228">
        <v>43917</v>
      </c>
      <c r="K1723" s="229"/>
      <c r="L1723" s="229"/>
      <c r="M1723" s="230"/>
      <c r="N1723" s="229"/>
      <c r="O1723" s="229"/>
      <c r="P1723" s="229"/>
      <c r="Q1723" s="229"/>
      <c r="R1723" s="229"/>
    </row>
    <row r="1724" spans="1:18" ht="15" hidden="1" customHeight="1">
      <c r="A1724" s="229"/>
      <c r="B1724" s="226">
        <v>43917.675355370375</v>
      </c>
      <c r="C1724" s="227" t="s">
        <v>2200</v>
      </c>
      <c r="D1724" s="227" t="s">
        <v>322</v>
      </c>
      <c r="E1724" s="227" t="s">
        <v>576</v>
      </c>
      <c r="F1724" s="227" t="s">
        <v>2208</v>
      </c>
      <c r="G1724" s="227" t="s">
        <v>2199</v>
      </c>
      <c r="H1724" s="227" t="s">
        <v>2820</v>
      </c>
      <c r="I1724" s="227" t="s">
        <v>6503</v>
      </c>
      <c r="J1724" s="228">
        <v>43916</v>
      </c>
      <c r="K1724" s="227">
        <v>60</v>
      </c>
      <c r="L1724" s="229"/>
      <c r="M1724" s="313" t="s">
        <v>2820</v>
      </c>
      <c r="N1724" s="229"/>
      <c r="O1724" s="229"/>
      <c r="P1724" s="229"/>
      <c r="Q1724" s="229"/>
      <c r="R1724" s="229"/>
    </row>
    <row r="1725" spans="1:18" ht="15" hidden="1" customHeight="1">
      <c r="A1725" s="15"/>
      <c r="B1725" s="236">
        <v>43917.68018880787</v>
      </c>
      <c r="C1725" s="2" t="s">
        <v>2200</v>
      </c>
      <c r="D1725" s="2" t="s">
        <v>233</v>
      </c>
      <c r="E1725" s="2" t="s">
        <v>6504</v>
      </c>
      <c r="F1725" s="2" t="s">
        <v>2198</v>
      </c>
      <c r="I1725" s="34" t="s">
        <v>6505</v>
      </c>
      <c r="J1725" s="237">
        <v>43917</v>
      </c>
      <c r="M1725" s="31" t="s">
        <v>6506</v>
      </c>
    </row>
    <row r="1726" spans="1:18" ht="15" hidden="1" customHeight="1">
      <c r="A1726" s="229"/>
      <c r="B1726" s="226">
        <v>43917.682194756941</v>
      </c>
      <c r="C1726" s="227" t="s">
        <v>2200</v>
      </c>
      <c r="D1726" s="227" t="s">
        <v>233</v>
      </c>
      <c r="E1726" s="227" t="s">
        <v>1814</v>
      </c>
      <c r="F1726" s="227" t="s">
        <v>2208</v>
      </c>
      <c r="G1726" s="227" t="s">
        <v>2199</v>
      </c>
      <c r="H1726" s="229"/>
      <c r="I1726" s="251" t="s">
        <v>6508</v>
      </c>
      <c r="J1726" s="228">
        <v>43917</v>
      </c>
      <c r="K1726" s="227">
        <v>27</v>
      </c>
      <c r="L1726" s="229"/>
      <c r="M1726" s="230"/>
      <c r="N1726" s="229"/>
      <c r="O1726" s="229"/>
      <c r="P1726" s="229"/>
      <c r="Q1726" s="229"/>
      <c r="R1726" s="229"/>
    </row>
    <row r="1727" spans="1:18" ht="15" hidden="1" customHeight="1">
      <c r="A1727" s="314"/>
      <c r="B1727" s="315">
        <v>43917.683253703704</v>
      </c>
      <c r="C1727" s="316" t="s">
        <v>2197</v>
      </c>
      <c r="D1727" s="316" t="s">
        <v>45</v>
      </c>
      <c r="E1727" s="316" t="s">
        <v>342</v>
      </c>
      <c r="F1727" s="316" t="s">
        <v>2201</v>
      </c>
      <c r="G1727" s="316" t="s">
        <v>2199</v>
      </c>
      <c r="H1727" s="314"/>
      <c r="I1727" s="317" t="s">
        <v>6511</v>
      </c>
      <c r="J1727" s="318">
        <v>43911</v>
      </c>
      <c r="K1727" s="314"/>
      <c r="L1727" s="316">
        <v>110</v>
      </c>
      <c r="M1727" s="319" t="s">
        <v>6513</v>
      </c>
      <c r="N1727" s="314"/>
      <c r="O1727" s="314"/>
      <c r="P1727" s="314"/>
      <c r="Q1727" s="314"/>
      <c r="R1727" s="314"/>
    </row>
    <row r="1728" spans="1:18" ht="15" hidden="1" customHeight="1">
      <c r="A1728" s="229"/>
      <c r="B1728" s="226">
        <v>43917.683466469913</v>
      </c>
      <c r="C1728" s="227" t="s">
        <v>2200</v>
      </c>
      <c r="D1728" s="227" t="s">
        <v>233</v>
      </c>
      <c r="E1728" s="227" t="s">
        <v>298</v>
      </c>
      <c r="F1728" s="227" t="s">
        <v>2208</v>
      </c>
      <c r="G1728" s="227" t="s">
        <v>2199</v>
      </c>
      <c r="H1728" s="227" t="s">
        <v>5804</v>
      </c>
      <c r="I1728" s="251" t="s">
        <v>6514</v>
      </c>
      <c r="J1728" s="228">
        <v>43917</v>
      </c>
      <c r="K1728" s="227">
        <v>38</v>
      </c>
      <c r="L1728" s="227">
        <v>5</v>
      </c>
      <c r="M1728" s="313" t="s">
        <v>6516</v>
      </c>
      <c r="N1728" s="229"/>
      <c r="O1728" s="229"/>
      <c r="P1728" s="229"/>
      <c r="Q1728" s="229"/>
      <c r="R1728" s="229"/>
    </row>
    <row r="1729" spans="1:18" ht="15" hidden="1" customHeight="1">
      <c r="A1729" s="229"/>
      <c r="B1729" s="226">
        <v>43917.687792604163</v>
      </c>
      <c r="C1729" s="227" t="s">
        <v>2200</v>
      </c>
      <c r="D1729" s="227" t="s">
        <v>101</v>
      </c>
      <c r="E1729" s="229"/>
      <c r="F1729" s="227" t="s">
        <v>2198</v>
      </c>
      <c r="G1729" s="229"/>
      <c r="H1729" s="227" t="s">
        <v>6517</v>
      </c>
      <c r="I1729" s="227" t="s">
        <v>6518</v>
      </c>
      <c r="J1729" s="228">
        <v>43917</v>
      </c>
      <c r="K1729" s="229"/>
      <c r="L1729" s="229"/>
      <c r="M1729" s="313" t="s">
        <v>6517</v>
      </c>
      <c r="N1729" s="229"/>
      <c r="O1729" s="229"/>
      <c r="P1729" s="229"/>
      <c r="Q1729" s="229"/>
      <c r="R1729" s="229"/>
    </row>
    <row r="1730" spans="1:18" ht="15" hidden="1" customHeight="1">
      <c r="A1730" s="15"/>
      <c r="B1730" s="236">
        <v>43917.690058969907</v>
      </c>
      <c r="C1730" s="2" t="s">
        <v>2200</v>
      </c>
      <c r="D1730" s="2" t="s">
        <v>224</v>
      </c>
      <c r="E1730" s="2" t="s">
        <v>223</v>
      </c>
      <c r="F1730" s="2" t="s">
        <v>2201</v>
      </c>
      <c r="G1730" s="2" t="s">
        <v>2199</v>
      </c>
      <c r="I1730" s="34" t="s">
        <v>6519</v>
      </c>
      <c r="J1730" s="237">
        <v>43916</v>
      </c>
      <c r="K1730" s="2">
        <v>14</v>
      </c>
      <c r="M1730" s="46"/>
    </row>
    <row r="1731" spans="1:18" ht="15" hidden="1" customHeight="1">
      <c r="A1731" s="15"/>
      <c r="B1731" s="236">
        <v>43917.690415821759</v>
      </c>
      <c r="C1731" s="2" t="s">
        <v>2200</v>
      </c>
      <c r="D1731" s="2" t="s">
        <v>224</v>
      </c>
      <c r="E1731" s="2" t="s">
        <v>223</v>
      </c>
      <c r="F1731" s="2" t="s">
        <v>2201</v>
      </c>
      <c r="G1731" s="2" t="s">
        <v>2199</v>
      </c>
      <c r="I1731" s="34" t="s">
        <v>6519</v>
      </c>
      <c r="J1731" s="237">
        <v>43916</v>
      </c>
      <c r="K1731" s="2">
        <v>18</v>
      </c>
      <c r="M1731" s="46"/>
    </row>
    <row r="1732" spans="1:18" ht="15" hidden="1" customHeight="1">
      <c r="A1732" s="15"/>
      <c r="B1732" s="236">
        <v>43917.690797488423</v>
      </c>
      <c r="C1732" s="2" t="s">
        <v>2200</v>
      </c>
      <c r="D1732" s="2" t="s">
        <v>224</v>
      </c>
      <c r="E1732" s="2" t="s">
        <v>223</v>
      </c>
      <c r="F1732" s="2" t="s">
        <v>2198</v>
      </c>
      <c r="G1732" s="2" t="s">
        <v>2199</v>
      </c>
      <c r="I1732" s="34" t="s">
        <v>6519</v>
      </c>
      <c r="J1732" s="237">
        <v>43916</v>
      </c>
      <c r="M1732" s="46"/>
    </row>
    <row r="1733" spans="1:18" ht="15" hidden="1" customHeight="1">
      <c r="A1733" s="314"/>
      <c r="B1733" s="315">
        <v>43917.693586747686</v>
      </c>
      <c r="C1733" s="316" t="s">
        <v>2200</v>
      </c>
      <c r="D1733" s="316" t="s">
        <v>224</v>
      </c>
      <c r="E1733" s="316" t="s">
        <v>1917</v>
      </c>
      <c r="F1733" s="316" t="s">
        <v>2208</v>
      </c>
      <c r="G1733" s="316" t="s">
        <v>2199</v>
      </c>
      <c r="H1733" s="316" t="s">
        <v>6523</v>
      </c>
      <c r="I1733" s="317" t="s">
        <v>6102</v>
      </c>
      <c r="J1733" s="318">
        <v>43916</v>
      </c>
      <c r="K1733" s="316">
        <v>26</v>
      </c>
      <c r="L1733" s="314"/>
      <c r="M1733" s="320"/>
      <c r="N1733" s="314"/>
      <c r="O1733" s="314"/>
      <c r="P1733" s="314"/>
      <c r="Q1733" s="314"/>
      <c r="R1733" s="314"/>
    </row>
    <row r="1734" spans="1:18" ht="15" hidden="1" customHeight="1">
      <c r="A1734" s="245"/>
      <c r="B1734" s="241">
        <v>43917.694742361113</v>
      </c>
      <c r="C1734" s="242" t="s">
        <v>2200</v>
      </c>
      <c r="D1734" s="242" t="s">
        <v>224</v>
      </c>
      <c r="E1734" s="245"/>
      <c r="F1734" s="242" t="s">
        <v>2198</v>
      </c>
      <c r="G1734" s="242" t="s">
        <v>2199</v>
      </c>
      <c r="H1734" s="245"/>
      <c r="I1734" s="243" t="s">
        <v>2226</v>
      </c>
      <c r="J1734" s="244">
        <v>43917</v>
      </c>
      <c r="K1734" s="245"/>
      <c r="L1734" s="242">
        <v>5</v>
      </c>
      <c r="M1734" s="253"/>
      <c r="N1734" s="245"/>
      <c r="O1734" s="245"/>
      <c r="P1734" s="245"/>
      <c r="Q1734" s="245"/>
      <c r="R1734" s="245"/>
    </row>
    <row r="1735" spans="1:18" ht="15" hidden="1" customHeight="1">
      <c r="A1735" s="245"/>
      <c r="B1735" s="241">
        <v>43917.698590300926</v>
      </c>
      <c r="C1735" s="242" t="s">
        <v>2200</v>
      </c>
      <c r="D1735" s="242" t="s">
        <v>224</v>
      </c>
      <c r="E1735" s="242" t="s">
        <v>223</v>
      </c>
      <c r="F1735" s="242" t="s">
        <v>2208</v>
      </c>
      <c r="G1735" s="242" t="s">
        <v>2199</v>
      </c>
      <c r="H1735" s="245"/>
      <c r="I1735" s="243" t="s">
        <v>2226</v>
      </c>
      <c r="J1735" s="244">
        <v>43917</v>
      </c>
      <c r="K1735" s="242">
        <v>41</v>
      </c>
      <c r="L1735" s="245"/>
      <c r="M1735" s="253"/>
      <c r="N1735" s="245"/>
      <c r="O1735" s="245"/>
      <c r="P1735" s="245"/>
      <c r="Q1735" s="245"/>
      <c r="R1735" s="245"/>
    </row>
    <row r="1736" spans="1:18" ht="15" hidden="1" customHeight="1">
      <c r="A1736" s="15"/>
      <c r="B1736" s="236">
        <v>43917.698635243054</v>
      </c>
      <c r="C1736" s="2" t="s">
        <v>2200</v>
      </c>
      <c r="D1736" s="2" t="s">
        <v>101</v>
      </c>
      <c r="E1736" s="2" t="s">
        <v>31</v>
      </c>
      <c r="F1736" s="2" t="s">
        <v>2198</v>
      </c>
      <c r="G1736" s="2" t="s">
        <v>2210</v>
      </c>
      <c r="I1736" s="34" t="s">
        <v>6524</v>
      </c>
      <c r="J1736" s="237">
        <v>43917</v>
      </c>
      <c r="M1736" s="46"/>
    </row>
    <row r="1737" spans="1:18" ht="15" hidden="1" customHeight="1">
      <c r="A1737" s="245"/>
      <c r="B1737" s="241">
        <v>43917.699126932872</v>
      </c>
      <c r="C1737" s="242" t="s">
        <v>2200</v>
      </c>
      <c r="D1737" s="242" t="s">
        <v>224</v>
      </c>
      <c r="E1737" s="242" t="s">
        <v>223</v>
      </c>
      <c r="F1737" s="242" t="s">
        <v>2208</v>
      </c>
      <c r="G1737" s="242" t="s">
        <v>2199</v>
      </c>
      <c r="H1737" s="245"/>
      <c r="I1737" s="243" t="s">
        <v>2226</v>
      </c>
      <c r="J1737" s="244">
        <v>43917</v>
      </c>
      <c r="K1737" s="242">
        <v>53</v>
      </c>
      <c r="L1737" s="245"/>
      <c r="M1737" s="253"/>
      <c r="N1737" s="245"/>
      <c r="O1737" s="245"/>
      <c r="P1737" s="245"/>
      <c r="Q1737" s="245"/>
      <c r="R1737" s="245"/>
    </row>
    <row r="1738" spans="1:18" ht="15" hidden="1" customHeight="1">
      <c r="A1738" s="15"/>
      <c r="B1738" s="236">
        <v>43917.6996459375</v>
      </c>
      <c r="C1738" s="2" t="s">
        <v>2200</v>
      </c>
      <c r="D1738" s="2" t="s">
        <v>101</v>
      </c>
      <c r="E1738" s="2" t="s">
        <v>31</v>
      </c>
      <c r="F1738" s="2" t="s">
        <v>2198</v>
      </c>
      <c r="G1738" s="2" t="s">
        <v>2210</v>
      </c>
      <c r="I1738" s="34" t="s">
        <v>6525</v>
      </c>
      <c r="J1738" s="237">
        <v>43917</v>
      </c>
      <c r="M1738" s="31" t="s">
        <v>6526</v>
      </c>
    </row>
    <row r="1739" spans="1:18" ht="15" hidden="1" customHeight="1">
      <c r="A1739" s="245"/>
      <c r="B1739" s="241">
        <v>43917.69972715278</v>
      </c>
      <c r="C1739" s="242" t="s">
        <v>2200</v>
      </c>
      <c r="D1739" s="242" t="s">
        <v>224</v>
      </c>
      <c r="E1739" s="242" t="s">
        <v>223</v>
      </c>
      <c r="F1739" s="242" t="s">
        <v>2201</v>
      </c>
      <c r="G1739" s="242" t="s">
        <v>2199</v>
      </c>
      <c r="H1739" s="245"/>
      <c r="I1739" s="243" t="s">
        <v>2226</v>
      </c>
      <c r="J1739" s="244">
        <v>43917</v>
      </c>
      <c r="K1739" s="242">
        <v>14</v>
      </c>
      <c r="L1739" s="245"/>
      <c r="M1739" s="253"/>
      <c r="N1739" s="245"/>
      <c r="O1739" s="245"/>
      <c r="P1739" s="245"/>
      <c r="Q1739" s="245"/>
      <c r="R1739" s="245"/>
    </row>
    <row r="1740" spans="1:18" ht="15" hidden="1" customHeight="1">
      <c r="A1740" s="245"/>
      <c r="B1740" s="241">
        <v>43917.70025199074</v>
      </c>
      <c r="C1740" s="242" t="s">
        <v>2200</v>
      </c>
      <c r="D1740" s="242" t="s">
        <v>224</v>
      </c>
      <c r="E1740" s="242" t="s">
        <v>223</v>
      </c>
      <c r="F1740" s="242" t="s">
        <v>2201</v>
      </c>
      <c r="G1740" s="242" t="s">
        <v>2199</v>
      </c>
      <c r="H1740" s="245"/>
      <c r="I1740" s="243" t="s">
        <v>2226</v>
      </c>
      <c r="J1740" s="244">
        <v>43917</v>
      </c>
      <c r="K1740" s="242">
        <v>18</v>
      </c>
      <c r="L1740" s="245"/>
      <c r="M1740" s="253"/>
      <c r="N1740" s="245"/>
      <c r="O1740" s="245"/>
      <c r="P1740" s="245"/>
      <c r="Q1740" s="245"/>
      <c r="R1740" s="245"/>
    </row>
    <row r="1741" spans="1:18" ht="15" hidden="1" customHeight="1">
      <c r="A1741" s="245"/>
      <c r="B1741" s="241">
        <v>43917.701501203701</v>
      </c>
      <c r="C1741" s="242" t="s">
        <v>2200</v>
      </c>
      <c r="D1741" s="242" t="s">
        <v>224</v>
      </c>
      <c r="E1741" s="242" t="s">
        <v>226</v>
      </c>
      <c r="F1741" s="242" t="s">
        <v>2208</v>
      </c>
      <c r="G1741" s="242" t="s">
        <v>2199</v>
      </c>
      <c r="H1741" s="245"/>
      <c r="I1741" s="243" t="s">
        <v>2226</v>
      </c>
      <c r="J1741" s="244">
        <v>43917</v>
      </c>
      <c r="K1741" s="242">
        <v>42</v>
      </c>
      <c r="L1741" s="245"/>
      <c r="M1741" s="254" t="s">
        <v>6527</v>
      </c>
      <c r="N1741" s="245"/>
      <c r="O1741" s="245"/>
      <c r="P1741" s="245"/>
      <c r="Q1741" s="245"/>
      <c r="R1741" s="245"/>
    </row>
    <row r="1742" spans="1:18" ht="15" hidden="1" customHeight="1">
      <c r="A1742" s="15"/>
      <c r="B1742" s="236">
        <v>43917.705764953702</v>
      </c>
      <c r="C1742" s="2" t="s">
        <v>2200</v>
      </c>
      <c r="D1742" s="2" t="s">
        <v>224</v>
      </c>
      <c r="E1742" s="2" t="s">
        <v>223</v>
      </c>
      <c r="F1742" s="2" t="s">
        <v>2618</v>
      </c>
      <c r="G1742" s="2" t="s">
        <v>2199</v>
      </c>
      <c r="H1742" s="2" t="s">
        <v>6528</v>
      </c>
      <c r="I1742" s="34" t="s">
        <v>6446</v>
      </c>
      <c r="J1742" s="237">
        <v>43917</v>
      </c>
      <c r="K1742" s="2">
        <v>31</v>
      </c>
      <c r="L1742" s="2">
        <v>5</v>
      </c>
      <c r="M1742" s="31" t="s">
        <v>6529</v>
      </c>
    </row>
    <row r="1743" spans="1:18" ht="15" hidden="1" customHeight="1">
      <c r="A1743" s="15"/>
      <c r="B1743" s="236">
        <v>43917.707139872684</v>
      </c>
      <c r="C1743" s="2" t="s">
        <v>2200</v>
      </c>
      <c r="D1743" s="2" t="s">
        <v>101</v>
      </c>
      <c r="F1743" s="2" t="s">
        <v>2198</v>
      </c>
      <c r="G1743" s="2" t="s">
        <v>2210</v>
      </c>
      <c r="I1743" s="2" t="s">
        <v>6530</v>
      </c>
      <c r="J1743" s="237">
        <v>43917</v>
      </c>
      <c r="M1743" s="31" t="s">
        <v>6531</v>
      </c>
    </row>
    <row r="1744" spans="1:18" ht="15" hidden="1" customHeight="1">
      <c r="A1744" s="15"/>
      <c r="B1744" s="236">
        <v>43917.708088981482</v>
      </c>
      <c r="C1744" s="2" t="s">
        <v>2200</v>
      </c>
      <c r="D1744" s="2" t="s">
        <v>101</v>
      </c>
      <c r="E1744" s="2" t="s">
        <v>6532</v>
      </c>
      <c r="F1744" s="2" t="s">
        <v>2198</v>
      </c>
      <c r="G1744" s="2" t="s">
        <v>2199</v>
      </c>
      <c r="I1744" s="2" t="s">
        <v>6533</v>
      </c>
      <c r="J1744" s="237">
        <v>43917</v>
      </c>
      <c r="M1744" s="46"/>
    </row>
    <row r="1745" spans="1:18" ht="15" hidden="1" customHeight="1">
      <c r="A1745" s="15"/>
      <c r="B1745" s="236">
        <v>43917.709763738429</v>
      </c>
      <c r="C1745" s="2" t="s">
        <v>2200</v>
      </c>
      <c r="D1745" s="2" t="s">
        <v>101</v>
      </c>
      <c r="F1745" s="2" t="s">
        <v>2198</v>
      </c>
      <c r="G1745" s="2" t="s">
        <v>2210</v>
      </c>
      <c r="H1745" s="2" t="s">
        <v>6534</v>
      </c>
      <c r="I1745" s="2" t="s">
        <v>6535</v>
      </c>
      <c r="J1745" s="237">
        <v>43917</v>
      </c>
      <c r="M1745" s="31" t="s">
        <v>6536</v>
      </c>
    </row>
    <row r="1746" spans="1:18" ht="15" hidden="1" customHeight="1">
      <c r="A1746" s="15"/>
      <c r="B1746" s="236">
        <v>43917.712076689815</v>
      </c>
      <c r="C1746" s="2" t="s">
        <v>2200</v>
      </c>
      <c r="D1746" s="2" t="s">
        <v>101</v>
      </c>
      <c r="F1746" s="2" t="s">
        <v>2198</v>
      </c>
      <c r="I1746" s="2" t="s">
        <v>2389</v>
      </c>
      <c r="J1746" s="237">
        <v>43917</v>
      </c>
      <c r="M1746" s="31" t="s">
        <v>6537</v>
      </c>
    </row>
    <row r="1747" spans="1:18" ht="15" hidden="1" customHeight="1">
      <c r="A1747" s="15"/>
      <c r="B1747" s="236">
        <v>43917.716283923612</v>
      </c>
      <c r="C1747" s="2" t="s">
        <v>2200</v>
      </c>
      <c r="D1747" s="2" t="s">
        <v>109</v>
      </c>
      <c r="F1747" s="2" t="s">
        <v>2198</v>
      </c>
      <c r="G1747" s="2" t="s">
        <v>2199</v>
      </c>
      <c r="I1747" s="2" t="s">
        <v>2383</v>
      </c>
      <c r="J1747" s="237">
        <v>43917</v>
      </c>
      <c r="M1747" s="31" t="s">
        <v>6538</v>
      </c>
    </row>
    <row r="1748" spans="1:18" ht="15" hidden="1" customHeight="1">
      <c r="A1748" s="15"/>
      <c r="B1748" s="236">
        <v>43917.720035023143</v>
      </c>
      <c r="C1748" s="2" t="s">
        <v>2200</v>
      </c>
      <c r="D1748" s="2" t="s">
        <v>101</v>
      </c>
      <c r="F1748" s="2" t="s">
        <v>2198</v>
      </c>
      <c r="G1748" s="2" t="s">
        <v>2199</v>
      </c>
      <c r="I1748" s="34" t="s">
        <v>6539</v>
      </c>
      <c r="J1748" s="237">
        <v>43917</v>
      </c>
      <c r="L1748" s="2">
        <v>10</v>
      </c>
      <c r="M1748" s="46"/>
    </row>
    <row r="1749" spans="1:18" ht="15" hidden="1" customHeight="1">
      <c r="A1749" s="15"/>
      <c r="B1749" s="236">
        <v>43917.720050682867</v>
      </c>
      <c r="C1749" s="2" t="s">
        <v>2200</v>
      </c>
      <c r="D1749" s="2" t="s">
        <v>207</v>
      </c>
      <c r="E1749" s="2" t="s">
        <v>853</v>
      </c>
      <c r="F1749" s="2" t="s">
        <v>2198</v>
      </c>
      <c r="G1749" s="2" t="s">
        <v>2199</v>
      </c>
      <c r="H1749" s="2" t="s">
        <v>6540</v>
      </c>
      <c r="I1749" s="34" t="s">
        <v>6541</v>
      </c>
      <c r="J1749" s="237">
        <v>43917</v>
      </c>
      <c r="M1749" s="31" t="s">
        <v>6542</v>
      </c>
    </row>
    <row r="1750" spans="1:18" ht="15" hidden="1" customHeight="1">
      <c r="A1750" s="15"/>
      <c r="B1750" s="236">
        <v>43917.720848657409</v>
      </c>
      <c r="C1750" s="2" t="s">
        <v>2200</v>
      </c>
      <c r="D1750" s="2" t="s">
        <v>101</v>
      </c>
      <c r="F1750" s="2" t="s">
        <v>2198</v>
      </c>
      <c r="I1750" s="34" t="s">
        <v>6539</v>
      </c>
      <c r="J1750" s="237">
        <v>43917</v>
      </c>
      <c r="M1750" s="31" t="s">
        <v>6543</v>
      </c>
    </row>
    <row r="1751" spans="1:18" ht="15" hidden="1" customHeight="1">
      <c r="A1751" s="15"/>
      <c r="B1751" s="236">
        <v>43917.721958391208</v>
      </c>
      <c r="C1751" s="2" t="s">
        <v>2200</v>
      </c>
      <c r="D1751" s="2" t="s">
        <v>101</v>
      </c>
      <c r="E1751" s="2" t="s">
        <v>6544</v>
      </c>
      <c r="F1751" s="2" t="s">
        <v>2198</v>
      </c>
      <c r="G1751" s="2" t="s">
        <v>2199</v>
      </c>
      <c r="I1751" s="2" t="s">
        <v>6545</v>
      </c>
      <c r="J1751" s="237">
        <v>43917</v>
      </c>
      <c r="L1751" s="2">
        <v>10</v>
      </c>
      <c r="M1751" s="31" t="s">
        <v>6546</v>
      </c>
    </row>
    <row r="1752" spans="1:18" ht="15" hidden="1" customHeight="1">
      <c r="A1752" s="15"/>
      <c r="B1752" s="236">
        <v>43917.722768993059</v>
      </c>
      <c r="C1752" s="2" t="s">
        <v>2200</v>
      </c>
      <c r="D1752" s="2" t="s">
        <v>207</v>
      </c>
      <c r="F1752" s="2" t="s">
        <v>2198</v>
      </c>
      <c r="I1752" s="34" t="s">
        <v>6547</v>
      </c>
      <c r="J1752" s="237">
        <v>43917</v>
      </c>
      <c r="M1752" s="31" t="s">
        <v>6548</v>
      </c>
    </row>
    <row r="1753" spans="1:18" ht="15" hidden="1" customHeight="1">
      <c r="A1753" s="229"/>
      <c r="B1753" s="226">
        <v>43917.72349452546</v>
      </c>
      <c r="C1753" s="227" t="s">
        <v>2200</v>
      </c>
      <c r="D1753" s="227" t="s">
        <v>207</v>
      </c>
      <c r="E1753" s="227" t="s">
        <v>206</v>
      </c>
      <c r="F1753" s="227" t="s">
        <v>2198</v>
      </c>
      <c r="G1753" s="227" t="s">
        <v>2199</v>
      </c>
      <c r="H1753" s="229"/>
      <c r="I1753" s="227" t="s">
        <v>6549</v>
      </c>
      <c r="J1753" s="228">
        <v>43917</v>
      </c>
      <c r="K1753" s="229"/>
      <c r="L1753" s="227">
        <v>4</v>
      </c>
      <c r="M1753" s="313" t="s">
        <v>6550</v>
      </c>
      <c r="N1753" s="229"/>
      <c r="O1753" s="229"/>
      <c r="P1753" s="229"/>
      <c r="Q1753" s="229"/>
      <c r="R1753" s="229"/>
    </row>
    <row r="1754" spans="1:18" ht="15" hidden="1" customHeight="1">
      <c r="A1754" s="15"/>
      <c r="B1754" s="236">
        <v>43917.726817581017</v>
      </c>
      <c r="C1754" s="2" t="s">
        <v>2200</v>
      </c>
      <c r="D1754" s="2" t="s">
        <v>101</v>
      </c>
      <c r="E1754" s="2" t="s">
        <v>31</v>
      </c>
      <c r="F1754" s="2" t="s">
        <v>2198</v>
      </c>
      <c r="G1754" s="2" t="s">
        <v>2210</v>
      </c>
      <c r="I1754" s="2" t="s">
        <v>6551</v>
      </c>
      <c r="J1754" s="237">
        <v>43917</v>
      </c>
      <c r="M1754" s="31" t="s">
        <v>6552</v>
      </c>
    </row>
    <row r="1755" spans="1:18" ht="15" hidden="1" customHeight="1">
      <c r="A1755" s="15"/>
      <c r="B1755" s="236">
        <v>43917.72807975694</v>
      </c>
      <c r="C1755" s="2" t="s">
        <v>2200</v>
      </c>
      <c r="D1755" s="2" t="s">
        <v>207</v>
      </c>
      <c r="E1755" s="2" t="s">
        <v>853</v>
      </c>
      <c r="F1755" s="2" t="s">
        <v>2208</v>
      </c>
      <c r="G1755" s="2" t="s">
        <v>2199</v>
      </c>
      <c r="H1755" s="2" t="s">
        <v>6553</v>
      </c>
      <c r="I1755" s="2" t="s">
        <v>6554</v>
      </c>
      <c r="J1755" s="237">
        <v>43917</v>
      </c>
      <c r="M1755" s="31" t="s">
        <v>6555</v>
      </c>
    </row>
    <row r="1756" spans="1:18" ht="15" hidden="1" customHeight="1">
      <c r="A1756" s="15"/>
      <c r="B1756" s="236">
        <v>43917.729454143519</v>
      </c>
      <c r="C1756" s="2" t="s">
        <v>9</v>
      </c>
      <c r="D1756" s="2" t="s">
        <v>207</v>
      </c>
      <c r="F1756" s="2" t="s">
        <v>2198</v>
      </c>
      <c r="G1756" s="2" t="s">
        <v>2199</v>
      </c>
      <c r="H1756" s="2" t="s">
        <v>6556</v>
      </c>
      <c r="I1756" s="34" t="s">
        <v>6557</v>
      </c>
      <c r="J1756" s="237">
        <v>43917</v>
      </c>
      <c r="K1756" s="2">
        <v>40</v>
      </c>
      <c r="L1756" s="2">
        <v>1</v>
      </c>
      <c r="M1756" s="46"/>
    </row>
    <row r="1757" spans="1:18" ht="15" hidden="1" customHeight="1">
      <c r="A1757" s="15"/>
      <c r="B1757" s="236">
        <v>43917.735913090277</v>
      </c>
      <c r="C1757" s="2" t="s">
        <v>2200</v>
      </c>
      <c r="D1757" s="2" t="s">
        <v>224</v>
      </c>
      <c r="E1757" s="2" t="s">
        <v>1242</v>
      </c>
      <c r="F1757" s="2" t="s">
        <v>2208</v>
      </c>
      <c r="G1757" s="2" t="s">
        <v>2199</v>
      </c>
      <c r="H1757" s="2" t="s">
        <v>6558</v>
      </c>
      <c r="I1757" s="2" t="s">
        <v>6559</v>
      </c>
      <c r="J1757" s="237">
        <v>43917</v>
      </c>
      <c r="M1757" s="46"/>
    </row>
    <row r="1758" spans="1:18" ht="15" hidden="1" customHeight="1">
      <c r="A1758" s="15"/>
      <c r="B1758" s="231">
        <v>43917.736800092593</v>
      </c>
      <c r="C1758" s="123" t="s">
        <v>2200</v>
      </c>
      <c r="D1758" s="123" t="s">
        <v>126</v>
      </c>
      <c r="E1758" s="125"/>
      <c r="F1758" s="123" t="s">
        <v>2198</v>
      </c>
      <c r="G1758" s="125"/>
      <c r="H1758" s="125"/>
      <c r="I1758" s="232" t="s">
        <v>6560</v>
      </c>
      <c r="J1758" s="233">
        <v>43917</v>
      </c>
      <c r="M1758" s="31" t="s">
        <v>6561</v>
      </c>
    </row>
    <row r="1759" spans="1:18" ht="15" hidden="1" customHeight="1">
      <c r="A1759" s="15"/>
      <c r="B1759" s="236">
        <v>43917.739196423616</v>
      </c>
      <c r="C1759" s="2" t="s">
        <v>2200</v>
      </c>
      <c r="D1759" s="2" t="s">
        <v>224</v>
      </c>
      <c r="E1759" s="2" t="s">
        <v>3255</v>
      </c>
      <c r="F1759" s="2" t="s">
        <v>2208</v>
      </c>
      <c r="G1759" s="2" t="s">
        <v>2199</v>
      </c>
      <c r="I1759" s="34" t="s">
        <v>6563</v>
      </c>
      <c r="J1759" s="237">
        <v>43917</v>
      </c>
      <c r="K1759" s="2">
        <v>53</v>
      </c>
      <c r="M1759" s="46"/>
    </row>
    <row r="1760" spans="1:18" ht="15" hidden="1" customHeight="1">
      <c r="A1760" s="15"/>
      <c r="B1760" s="236">
        <v>43917.739461805555</v>
      </c>
      <c r="C1760" s="2" t="s">
        <v>2200</v>
      </c>
      <c r="D1760" s="2" t="s">
        <v>233</v>
      </c>
      <c r="F1760" s="2" t="s">
        <v>2198</v>
      </c>
      <c r="G1760" s="2" t="s">
        <v>2199</v>
      </c>
      <c r="H1760" s="2" t="s">
        <v>6565</v>
      </c>
      <c r="I1760" s="34" t="s">
        <v>6566</v>
      </c>
      <c r="J1760" s="237">
        <v>43917</v>
      </c>
      <c r="M1760" s="46"/>
    </row>
    <row r="1761" spans="1:18" ht="15" hidden="1" customHeight="1">
      <c r="A1761" s="15"/>
      <c r="B1761" s="236">
        <v>43917.740006180553</v>
      </c>
      <c r="C1761" s="2" t="s">
        <v>2200</v>
      </c>
      <c r="D1761" s="2" t="s">
        <v>126</v>
      </c>
      <c r="E1761" s="2" t="s">
        <v>770</v>
      </c>
      <c r="F1761" s="2" t="s">
        <v>2201</v>
      </c>
      <c r="G1761" s="2" t="s">
        <v>2199</v>
      </c>
      <c r="H1761" s="2" t="s">
        <v>6567</v>
      </c>
      <c r="I1761" s="34" t="s">
        <v>6568</v>
      </c>
      <c r="J1761" s="237">
        <v>43917</v>
      </c>
      <c r="K1761" s="2">
        <v>55</v>
      </c>
      <c r="M1761" s="46"/>
    </row>
    <row r="1762" spans="1:18" ht="15" hidden="1" customHeight="1">
      <c r="A1762" s="15"/>
      <c r="B1762" s="236">
        <v>43917.740158680557</v>
      </c>
      <c r="C1762" s="2" t="s">
        <v>2200</v>
      </c>
      <c r="D1762" s="2" t="s">
        <v>101</v>
      </c>
      <c r="F1762" s="2" t="s">
        <v>2198</v>
      </c>
      <c r="G1762" s="2" t="s">
        <v>2210</v>
      </c>
      <c r="I1762" s="34" t="s">
        <v>6569</v>
      </c>
      <c r="J1762" s="237">
        <v>43917</v>
      </c>
      <c r="M1762" s="31" t="s">
        <v>6570</v>
      </c>
    </row>
    <row r="1763" spans="1:18" ht="15" hidden="1" customHeight="1">
      <c r="A1763" s="15"/>
      <c r="B1763" s="231">
        <v>43917.744641550926</v>
      </c>
      <c r="C1763" s="123" t="s">
        <v>2200</v>
      </c>
      <c r="D1763" s="123" t="s">
        <v>126</v>
      </c>
      <c r="E1763" s="123" t="s">
        <v>6571</v>
      </c>
      <c r="F1763" s="123" t="s">
        <v>2198</v>
      </c>
      <c r="G1763" s="123" t="s">
        <v>2199</v>
      </c>
      <c r="H1763" s="125"/>
      <c r="I1763" s="123" t="s">
        <v>6572</v>
      </c>
      <c r="J1763" s="233">
        <v>43917</v>
      </c>
      <c r="L1763" s="2">
        <v>6</v>
      </c>
      <c r="M1763" s="31" t="s">
        <v>6573</v>
      </c>
    </row>
    <row r="1764" spans="1:18" ht="15" hidden="1" customHeight="1">
      <c r="A1764" s="15"/>
      <c r="B1764" s="267">
        <v>43917.74548489583</v>
      </c>
      <c r="C1764" s="268" t="s">
        <v>2197</v>
      </c>
      <c r="D1764" s="268" t="s">
        <v>158</v>
      </c>
      <c r="E1764" s="268" t="s">
        <v>827</v>
      </c>
      <c r="F1764" s="268" t="s">
        <v>2208</v>
      </c>
      <c r="G1764" s="268" t="s">
        <v>2199</v>
      </c>
      <c r="H1764" s="268" t="s">
        <v>6574</v>
      </c>
      <c r="I1764" s="227" t="s">
        <v>6575</v>
      </c>
      <c r="J1764" s="269">
        <v>43917</v>
      </c>
      <c r="K1764" s="268">
        <v>21</v>
      </c>
      <c r="L1764" s="2">
        <v>181</v>
      </c>
      <c r="M1764" s="46"/>
    </row>
    <row r="1765" spans="1:18" ht="15" hidden="1" customHeight="1">
      <c r="A1765" s="15"/>
      <c r="B1765" s="231">
        <v>43917.748725520833</v>
      </c>
      <c r="C1765" s="123" t="s">
        <v>2200</v>
      </c>
      <c r="D1765" s="123" t="s">
        <v>233</v>
      </c>
      <c r="E1765" s="123" t="s">
        <v>233</v>
      </c>
      <c r="F1765" s="123" t="s">
        <v>2198</v>
      </c>
      <c r="G1765" s="123" t="s">
        <v>2199</v>
      </c>
      <c r="H1765" s="125"/>
      <c r="I1765" s="123" t="s">
        <v>6576</v>
      </c>
      <c r="J1765" s="233">
        <v>43917</v>
      </c>
      <c r="L1765" s="2">
        <v>5</v>
      </c>
      <c r="M1765" s="31" t="s">
        <v>6577</v>
      </c>
    </row>
    <row r="1766" spans="1:18" ht="15" hidden="1" customHeight="1">
      <c r="A1766" s="15"/>
      <c r="B1766" s="231">
        <v>43917.748888483795</v>
      </c>
      <c r="C1766" s="123" t="s">
        <v>2200</v>
      </c>
      <c r="D1766" s="123" t="s">
        <v>233</v>
      </c>
      <c r="E1766" s="125"/>
      <c r="F1766" s="123" t="s">
        <v>2198</v>
      </c>
      <c r="G1766" s="125"/>
      <c r="H1766" s="125"/>
      <c r="I1766" s="232" t="s">
        <v>6578</v>
      </c>
      <c r="J1766" s="233">
        <v>43917</v>
      </c>
      <c r="M1766" s="31" t="s">
        <v>6579</v>
      </c>
    </row>
    <row r="1767" spans="1:18" ht="15" hidden="1" customHeight="1">
      <c r="A1767" s="15"/>
      <c r="B1767" s="231">
        <v>43917.749366273143</v>
      </c>
      <c r="C1767" s="123" t="s">
        <v>2200</v>
      </c>
      <c r="D1767" s="123" t="s">
        <v>233</v>
      </c>
      <c r="E1767" s="125"/>
      <c r="F1767" s="123" t="s">
        <v>2198</v>
      </c>
      <c r="G1767" s="123" t="s">
        <v>2199</v>
      </c>
      <c r="H1767" s="125"/>
      <c r="I1767" s="232" t="s">
        <v>6580</v>
      </c>
      <c r="J1767" s="233">
        <v>43917</v>
      </c>
      <c r="M1767" s="46"/>
    </row>
    <row r="1768" spans="1:18" ht="15" hidden="1" customHeight="1">
      <c r="A1768" s="15"/>
      <c r="B1768" s="231">
        <v>43917.749430150463</v>
      </c>
      <c r="C1768" s="123" t="s">
        <v>2200</v>
      </c>
      <c r="D1768" s="123" t="s">
        <v>233</v>
      </c>
      <c r="E1768" s="125"/>
      <c r="F1768" s="123" t="s">
        <v>2198</v>
      </c>
      <c r="G1768" s="123" t="s">
        <v>2199</v>
      </c>
      <c r="H1768" s="125"/>
      <c r="I1768" s="232" t="s">
        <v>6580</v>
      </c>
      <c r="J1768" s="233">
        <v>43917</v>
      </c>
      <c r="M1768" s="46"/>
    </row>
    <row r="1769" spans="1:18" ht="15" hidden="1" customHeight="1">
      <c r="A1769" s="15"/>
      <c r="B1769" s="236">
        <v>43917.749622546296</v>
      </c>
      <c r="C1769" s="2" t="s">
        <v>2200</v>
      </c>
      <c r="D1769" s="2" t="s">
        <v>224</v>
      </c>
      <c r="E1769" s="2" t="s">
        <v>1242</v>
      </c>
      <c r="F1769" s="2" t="s">
        <v>2208</v>
      </c>
      <c r="G1769" s="2" t="s">
        <v>2199</v>
      </c>
      <c r="H1769" s="2" t="s">
        <v>6581</v>
      </c>
      <c r="I1769" s="34" t="s">
        <v>6582</v>
      </c>
      <c r="J1769" s="237">
        <v>43917</v>
      </c>
      <c r="M1769" s="46"/>
    </row>
    <row r="1770" spans="1:18" ht="15" hidden="1" customHeight="1">
      <c r="A1770" s="15"/>
      <c r="B1770" s="231">
        <v>43917.75264313657</v>
      </c>
      <c r="C1770" s="123" t="s">
        <v>2200</v>
      </c>
      <c r="D1770" s="123" t="s">
        <v>233</v>
      </c>
      <c r="E1770" s="123" t="s">
        <v>6584</v>
      </c>
      <c r="F1770" s="123" t="s">
        <v>2699</v>
      </c>
      <c r="G1770" s="123" t="s">
        <v>2199</v>
      </c>
      <c r="H1770" s="123" t="s">
        <v>6585</v>
      </c>
      <c r="I1770" s="232" t="s">
        <v>6586</v>
      </c>
      <c r="J1770" s="233">
        <v>43917</v>
      </c>
      <c r="M1770" s="31" t="s">
        <v>6587</v>
      </c>
    </row>
    <row r="1771" spans="1:18" ht="15" hidden="1" customHeight="1">
      <c r="A1771" s="15"/>
      <c r="B1771" s="231">
        <v>43917.752851145837</v>
      </c>
      <c r="C1771" s="123" t="s">
        <v>2200</v>
      </c>
      <c r="D1771" s="123" t="s">
        <v>233</v>
      </c>
      <c r="E1771" s="125"/>
      <c r="F1771" s="123" t="s">
        <v>2198</v>
      </c>
      <c r="G1771" s="123" t="s">
        <v>2210</v>
      </c>
      <c r="H1771" s="125"/>
      <c r="I1771" s="232" t="s">
        <v>6580</v>
      </c>
      <c r="J1771" s="233">
        <v>43917</v>
      </c>
      <c r="M1771" s="31" t="s">
        <v>6588</v>
      </c>
    </row>
    <row r="1772" spans="1:18" ht="15" hidden="1" customHeight="1">
      <c r="A1772" s="15"/>
      <c r="B1772" s="236">
        <v>43917.75808211806</v>
      </c>
      <c r="C1772" s="2" t="s">
        <v>9</v>
      </c>
      <c r="D1772" s="2" t="s">
        <v>45</v>
      </c>
      <c r="E1772" s="2" t="s">
        <v>545</v>
      </c>
      <c r="F1772" s="2" t="s">
        <v>2201</v>
      </c>
      <c r="G1772" s="2" t="s">
        <v>2199</v>
      </c>
      <c r="H1772" s="2" t="s">
        <v>6589</v>
      </c>
      <c r="I1772" s="34" t="s">
        <v>6138</v>
      </c>
      <c r="J1772" s="237">
        <v>43916</v>
      </c>
      <c r="M1772" s="46"/>
    </row>
    <row r="1773" spans="1:18" ht="15" hidden="1" customHeight="1">
      <c r="A1773" s="15"/>
      <c r="B1773" s="236">
        <v>43917.758249537037</v>
      </c>
      <c r="C1773" s="2" t="s">
        <v>9</v>
      </c>
      <c r="D1773" s="2" t="s">
        <v>45</v>
      </c>
      <c r="E1773" s="2" t="s">
        <v>545</v>
      </c>
      <c r="F1773" s="2" t="s">
        <v>2201</v>
      </c>
      <c r="G1773" s="2" t="s">
        <v>2199</v>
      </c>
      <c r="H1773" s="2" t="s">
        <v>6589</v>
      </c>
      <c r="I1773" s="34" t="s">
        <v>6138</v>
      </c>
      <c r="J1773" s="237">
        <v>43916</v>
      </c>
      <c r="M1773" s="46"/>
    </row>
    <row r="1774" spans="1:18" ht="15" hidden="1" customHeight="1">
      <c r="A1774" s="127"/>
      <c r="B1774" s="211">
        <v>43917.758745208332</v>
      </c>
      <c r="C1774" s="212" t="s">
        <v>2200</v>
      </c>
      <c r="D1774" s="212" t="s">
        <v>47</v>
      </c>
      <c r="E1774" s="127"/>
      <c r="F1774" s="212" t="s">
        <v>2198</v>
      </c>
      <c r="G1774" s="212" t="s">
        <v>2210</v>
      </c>
      <c r="H1774" s="127"/>
      <c r="I1774" s="212" t="s">
        <v>6590</v>
      </c>
      <c r="J1774" s="214">
        <v>43917</v>
      </c>
      <c r="K1774" s="127"/>
      <c r="L1774" s="212">
        <v>39</v>
      </c>
      <c r="M1774" s="217"/>
      <c r="N1774" s="127"/>
      <c r="O1774" s="127"/>
      <c r="P1774" s="127"/>
      <c r="Q1774" s="127"/>
      <c r="R1774" s="127"/>
    </row>
    <row r="1775" spans="1:18" ht="15" hidden="1" customHeight="1">
      <c r="A1775" s="127"/>
      <c r="B1775" s="211">
        <v>43917.760953900462</v>
      </c>
      <c r="C1775" s="212" t="s">
        <v>2200</v>
      </c>
      <c r="D1775" s="212" t="s">
        <v>47</v>
      </c>
      <c r="E1775" s="127"/>
      <c r="F1775" s="212" t="s">
        <v>2198</v>
      </c>
      <c r="G1775" s="127"/>
      <c r="H1775" s="127"/>
      <c r="I1775" s="213" t="s">
        <v>6591</v>
      </c>
      <c r="J1775" s="214">
        <v>43917</v>
      </c>
      <c r="K1775" s="127"/>
      <c r="L1775" s="127"/>
      <c r="M1775" s="218" t="s">
        <v>6592</v>
      </c>
      <c r="N1775" s="127"/>
      <c r="O1775" s="127"/>
      <c r="P1775" s="127"/>
      <c r="Q1775" s="127"/>
      <c r="R1775" s="127"/>
    </row>
    <row r="1776" spans="1:18" ht="15" hidden="1" customHeight="1">
      <c r="A1776" s="15"/>
      <c r="B1776" s="231">
        <v>43917.772445833332</v>
      </c>
      <c r="C1776" s="123" t="s">
        <v>2200</v>
      </c>
      <c r="D1776" s="123" t="s">
        <v>47</v>
      </c>
      <c r="E1776" s="123" t="s">
        <v>6593</v>
      </c>
      <c r="F1776" s="123" t="s">
        <v>2198</v>
      </c>
      <c r="G1776" s="123" t="s">
        <v>2199</v>
      </c>
      <c r="H1776" s="125"/>
      <c r="I1776" s="123" t="s">
        <v>6594</v>
      </c>
      <c r="J1776" s="233">
        <v>43917</v>
      </c>
      <c r="K1776" s="125"/>
      <c r="L1776" s="2">
        <v>39</v>
      </c>
      <c r="M1776" s="46"/>
    </row>
    <row r="1777" spans="1:13" ht="15" hidden="1" customHeight="1">
      <c r="A1777" s="15"/>
      <c r="B1777" s="231">
        <v>43917.772693819439</v>
      </c>
      <c r="C1777" s="123" t="s">
        <v>2200</v>
      </c>
      <c r="D1777" s="123" t="s">
        <v>45</v>
      </c>
      <c r="E1777" s="123" t="s">
        <v>43</v>
      </c>
      <c r="F1777" s="123" t="s">
        <v>2198</v>
      </c>
      <c r="G1777" s="123" t="s">
        <v>2199</v>
      </c>
      <c r="H1777" s="125"/>
      <c r="I1777" s="232" t="s">
        <v>2482</v>
      </c>
      <c r="J1777" s="233">
        <v>43917</v>
      </c>
      <c r="M1777" s="46"/>
    </row>
    <row r="1778" spans="1:13" ht="15" hidden="1" customHeight="1">
      <c r="A1778" s="15"/>
      <c r="B1778" s="236">
        <v>43917.772960324073</v>
      </c>
      <c r="C1778" s="2" t="s">
        <v>2200</v>
      </c>
      <c r="D1778" s="2" t="s">
        <v>126</v>
      </c>
      <c r="F1778" s="2" t="s">
        <v>2198</v>
      </c>
      <c r="G1778" s="2" t="s">
        <v>2199</v>
      </c>
      <c r="I1778" s="2" t="s">
        <v>6572</v>
      </c>
      <c r="J1778" s="237">
        <v>43917</v>
      </c>
      <c r="L1778" s="2">
        <v>49</v>
      </c>
      <c r="M1778" s="31" t="s">
        <v>6595</v>
      </c>
    </row>
    <row r="1779" spans="1:13" ht="15" hidden="1" customHeight="1">
      <c r="A1779" s="15"/>
      <c r="B1779" s="236">
        <v>43917.779828252314</v>
      </c>
      <c r="C1779" s="2" t="s">
        <v>2200</v>
      </c>
      <c r="D1779" s="2" t="s">
        <v>516</v>
      </c>
      <c r="E1779" s="2" t="s">
        <v>6596</v>
      </c>
      <c r="F1779" s="2" t="s">
        <v>2208</v>
      </c>
      <c r="G1779" s="2" t="s">
        <v>2199</v>
      </c>
      <c r="H1779" s="2" t="s">
        <v>6597</v>
      </c>
      <c r="I1779" s="268" t="s">
        <v>6598</v>
      </c>
      <c r="J1779" s="237">
        <v>43917</v>
      </c>
      <c r="K1779" s="2">
        <v>17</v>
      </c>
      <c r="M1779" s="31" t="s">
        <v>6599</v>
      </c>
    </row>
    <row r="1780" spans="1:13" ht="15" hidden="1" customHeight="1">
      <c r="A1780" s="15"/>
      <c r="B1780" s="231">
        <v>43917.78190548611</v>
      </c>
      <c r="C1780" s="123" t="s">
        <v>2200</v>
      </c>
      <c r="D1780" s="123" t="s">
        <v>348</v>
      </c>
      <c r="E1780" s="125"/>
      <c r="F1780" s="123" t="s">
        <v>2198</v>
      </c>
      <c r="G1780" s="123" t="s">
        <v>2199</v>
      </c>
      <c r="H1780" s="123" t="s">
        <v>6600</v>
      </c>
      <c r="I1780" s="232" t="s">
        <v>2528</v>
      </c>
      <c r="J1780" s="233">
        <v>43917</v>
      </c>
      <c r="M1780" s="46"/>
    </row>
    <row r="1781" spans="1:13" ht="15" hidden="1" customHeight="1">
      <c r="A1781" s="15"/>
      <c r="B1781" s="236">
        <v>43917.786108067128</v>
      </c>
      <c r="C1781" s="2" t="s">
        <v>2200</v>
      </c>
      <c r="D1781" s="2" t="s">
        <v>117</v>
      </c>
      <c r="E1781" s="2" t="s">
        <v>551</v>
      </c>
      <c r="F1781" s="2" t="s">
        <v>2198</v>
      </c>
      <c r="G1781" s="2" t="s">
        <v>2199</v>
      </c>
      <c r="I1781" s="34" t="s">
        <v>6601</v>
      </c>
      <c r="J1781" s="237">
        <v>43917</v>
      </c>
      <c r="M1781" s="31" t="s">
        <v>6602</v>
      </c>
    </row>
    <row r="1782" spans="1:13" ht="15" hidden="1" customHeight="1">
      <c r="A1782" s="15"/>
      <c r="B1782" s="321">
        <v>43917.787423483795</v>
      </c>
      <c r="C1782" s="322" t="s">
        <v>2200</v>
      </c>
      <c r="D1782" s="322" t="s">
        <v>45</v>
      </c>
      <c r="E1782" s="322" t="s">
        <v>43</v>
      </c>
      <c r="F1782" s="322" t="s">
        <v>2198</v>
      </c>
      <c r="G1782" s="322" t="s">
        <v>2199</v>
      </c>
      <c r="H1782" s="322" t="s">
        <v>6603</v>
      </c>
      <c r="I1782" s="323" t="s">
        <v>6604</v>
      </c>
      <c r="J1782" s="324">
        <v>43917</v>
      </c>
      <c r="M1782" s="46"/>
    </row>
    <row r="1783" spans="1:13" ht="15" hidden="1" customHeight="1">
      <c r="A1783" s="15"/>
      <c r="B1783" s="236">
        <v>43917.788954664356</v>
      </c>
      <c r="C1783" s="2" t="s">
        <v>2200</v>
      </c>
      <c r="D1783" s="2" t="s">
        <v>224</v>
      </c>
      <c r="F1783" s="2" t="s">
        <v>2208</v>
      </c>
      <c r="I1783" s="34" t="s">
        <v>6605</v>
      </c>
      <c r="J1783" s="237">
        <v>43917</v>
      </c>
      <c r="M1783" s="31" t="s">
        <v>6606</v>
      </c>
    </row>
    <row r="1784" spans="1:13" ht="15" hidden="1" customHeight="1">
      <c r="A1784" s="15"/>
      <c r="B1784" s="231">
        <v>43917.78902434028</v>
      </c>
      <c r="C1784" s="123" t="s">
        <v>2200</v>
      </c>
      <c r="D1784" s="123" t="s">
        <v>45</v>
      </c>
      <c r="E1784" s="123" t="s">
        <v>43</v>
      </c>
      <c r="F1784" s="123" t="s">
        <v>2198</v>
      </c>
      <c r="G1784" s="123" t="s">
        <v>2210</v>
      </c>
      <c r="H1784" s="125"/>
      <c r="I1784" s="232" t="s">
        <v>2482</v>
      </c>
      <c r="J1784" s="233">
        <v>43917</v>
      </c>
      <c r="M1784" s="31" t="s">
        <v>6607</v>
      </c>
    </row>
    <row r="1785" spans="1:13" ht="15" hidden="1" customHeight="1">
      <c r="A1785" s="15"/>
      <c r="B1785" s="236">
        <v>43917.796301527778</v>
      </c>
      <c r="C1785" s="2" t="s">
        <v>2200</v>
      </c>
      <c r="D1785" s="2" t="s">
        <v>101</v>
      </c>
      <c r="F1785" s="2" t="s">
        <v>2198</v>
      </c>
      <c r="G1785" s="2" t="s">
        <v>2199</v>
      </c>
      <c r="I1785" s="34" t="s">
        <v>6608</v>
      </c>
      <c r="J1785" s="237">
        <v>43917</v>
      </c>
      <c r="M1785" s="46"/>
    </row>
    <row r="1786" spans="1:13" ht="15" hidden="1" customHeight="1">
      <c r="A1786" s="15"/>
      <c r="B1786" s="236">
        <v>43917.801353113427</v>
      </c>
      <c r="C1786" s="2" t="s">
        <v>2200</v>
      </c>
      <c r="D1786" s="2" t="s">
        <v>236</v>
      </c>
      <c r="E1786" s="2" t="s">
        <v>3300</v>
      </c>
      <c r="F1786" s="2" t="s">
        <v>2208</v>
      </c>
      <c r="G1786" s="2" t="s">
        <v>2199</v>
      </c>
      <c r="H1786" s="2" t="s">
        <v>6609</v>
      </c>
      <c r="I1786" s="34" t="s">
        <v>6610</v>
      </c>
      <c r="J1786" s="237">
        <v>43917</v>
      </c>
      <c r="K1786" s="2">
        <v>25</v>
      </c>
      <c r="L1786" s="2">
        <v>864</v>
      </c>
      <c r="M1786" s="46"/>
    </row>
    <row r="1787" spans="1:13" ht="15" hidden="1" customHeight="1">
      <c r="A1787" s="15"/>
      <c r="B1787" s="236">
        <v>43917.804152326389</v>
      </c>
      <c r="C1787" s="2" t="s">
        <v>9</v>
      </c>
      <c r="D1787" s="2" t="s">
        <v>182</v>
      </c>
      <c r="E1787" s="2" t="s">
        <v>190</v>
      </c>
      <c r="F1787" s="2" t="s">
        <v>2208</v>
      </c>
      <c r="G1787" s="2" t="s">
        <v>2199</v>
      </c>
      <c r="I1787" s="34" t="s">
        <v>6611</v>
      </c>
      <c r="J1787" s="237">
        <v>43916</v>
      </c>
      <c r="K1787" s="2">
        <v>70</v>
      </c>
      <c r="M1787" s="46"/>
    </row>
    <row r="1788" spans="1:13" ht="15" hidden="1" customHeight="1">
      <c r="A1788" s="15"/>
      <c r="B1788" s="236">
        <v>43917.805546736112</v>
      </c>
      <c r="C1788" s="2" t="s">
        <v>2200</v>
      </c>
      <c r="D1788" s="2" t="s">
        <v>330</v>
      </c>
      <c r="E1788" s="2" t="s">
        <v>2293</v>
      </c>
      <c r="F1788" s="2" t="s">
        <v>2208</v>
      </c>
      <c r="G1788" s="2" t="s">
        <v>2199</v>
      </c>
      <c r="H1788" s="2" t="s">
        <v>2234</v>
      </c>
      <c r="I1788" s="34" t="s">
        <v>6612</v>
      </c>
      <c r="J1788" s="237">
        <v>43917</v>
      </c>
      <c r="M1788" s="31" t="s">
        <v>6613</v>
      </c>
    </row>
    <row r="1789" spans="1:13" ht="15" hidden="1" customHeight="1">
      <c r="A1789" s="15"/>
      <c r="B1789" s="236">
        <v>43917.810405868055</v>
      </c>
      <c r="C1789" s="2" t="s">
        <v>2197</v>
      </c>
      <c r="D1789" s="2" t="s">
        <v>47</v>
      </c>
      <c r="E1789" s="2" t="s">
        <v>6614</v>
      </c>
      <c r="F1789" s="2" t="s">
        <v>2208</v>
      </c>
      <c r="G1789" s="2" t="s">
        <v>2199</v>
      </c>
      <c r="I1789" s="34" t="s">
        <v>6615</v>
      </c>
      <c r="J1789" s="237">
        <v>43913</v>
      </c>
      <c r="M1789" s="31" t="s">
        <v>6616</v>
      </c>
    </row>
    <row r="1790" spans="1:13" ht="15" hidden="1" customHeight="1">
      <c r="A1790" s="15"/>
      <c r="B1790" s="236">
        <v>43917.812317881944</v>
      </c>
      <c r="C1790" s="2" t="s">
        <v>2197</v>
      </c>
      <c r="D1790" s="2" t="s">
        <v>233</v>
      </c>
      <c r="E1790" s="2" t="s">
        <v>232</v>
      </c>
      <c r="F1790" s="2" t="s">
        <v>2198</v>
      </c>
      <c r="G1790" s="2" t="s">
        <v>2199</v>
      </c>
      <c r="I1790" s="2" t="s">
        <v>6617</v>
      </c>
      <c r="J1790" s="237">
        <v>43899</v>
      </c>
      <c r="K1790" s="2">
        <v>27</v>
      </c>
      <c r="M1790" s="31" t="s">
        <v>6618</v>
      </c>
    </row>
    <row r="1791" spans="1:13" ht="15" hidden="1" customHeight="1">
      <c r="A1791" s="15"/>
      <c r="B1791" s="236">
        <v>43917.81287465278</v>
      </c>
      <c r="C1791" s="2" t="s">
        <v>2200</v>
      </c>
      <c r="D1791" s="2" t="s">
        <v>330</v>
      </c>
      <c r="F1791" s="2" t="s">
        <v>2208</v>
      </c>
      <c r="G1791" s="2" t="s">
        <v>2199</v>
      </c>
      <c r="H1791" s="2" t="s">
        <v>6619</v>
      </c>
      <c r="I1791" s="34" t="s">
        <v>6620</v>
      </c>
      <c r="J1791" s="237">
        <v>43917</v>
      </c>
      <c r="M1791" s="31" t="s">
        <v>6621</v>
      </c>
    </row>
    <row r="1792" spans="1:13" ht="15" hidden="1" customHeight="1">
      <c r="A1792" s="15"/>
      <c r="B1792" s="236">
        <v>43917.815086608796</v>
      </c>
      <c r="C1792" s="2" t="s">
        <v>2200</v>
      </c>
      <c r="D1792" s="2" t="s">
        <v>330</v>
      </c>
      <c r="E1792" s="2" t="s">
        <v>330</v>
      </c>
      <c r="F1792" s="2" t="s">
        <v>2198</v>
      </c>
      <c r="G1792" s="2" t="s">
        <v>2199</v>
      </c>
      <c r="I1792" s="34" t="s">
        <v>6622</v>
      </c>
      <c r="J1792" s="237">
        <v>43917</v>
      </c>
      <c r="M1792" s="46"/>
    </row>
    <row r="1793" spans="1:13" ht="15" hidden="1" customHeight="1">
      <c r="A1793" s="15"/>
      <c r="B1793" s="236">
        <v>43917.82179011574</v>
      </c>
      <c r="C1793" s="2" t="s">
        <v>2200</v>
      </c>
      <c r="D1793" s="2" t="s">
        <v>126</v>
      </c>
      <c r="E1793" s="2" t="s">
        <v>125</v>
      </c>
      <c r="F1793" s="2" t="s">
        <v>2201</v>
      </c>
      <c r="G1793" s="2" t="s">
        <v>2199</v>
      </c>
      <c r="H1793" s="2" t="s">
        <v>6623</v>
      </c>
      <c r="I1793" s="34" t="s">
        <v>6624</v>
      </c>
      <c r="J1793" s="237">
        <v>43917</v>
      </c>
      <c r="M1793" s="46"/>
    </row>
    <row r="1794" spans="1:13" ht="15" hidden="1" customHeight="1">
      <c r="A1794" s="15"/>
      <c r="B1794" s="236">
        <v>43917.82675025463</v>
      </c>
      <c r="C1794" s="2" t="s">
        <v>2200</v>
      </c>
      <c r="D1794" s="2" t="s">
        <v>182</v>
      </c>
      <c r="E1794" s="2" t="s">
        <v>986</v>
      </c>
      <c r="F1794" s="2" t="s">
        <v>2271</v>
      </c>
      <c r="G1794" s="2" t="s">
        <v>2199</v>
      </c>
      <c r="H1794" s="2" t="s">
        <v>6625</v>
      </c>
      <c r="I1794" s="2" t="s">
        <v>6626</v>
      </c>
      <c r="J1794" s="237">
        <v>43917</v>
      </c>
      <c r="K1794" s="2">
        <v>35</v>
      </c>
      <c r="L1794" s="2">
        <v>3</v>
      </c>
      <c r="M1794" s="46"/>
    </row>
    <row r="1795" spans="1:13" ht="15" hidden="1" customHeight="1">
      <c r="A1795" s="15"/>
      <c r="B1795" s="236">
        <v>43917.828012256941</v>
      </c>
      <c r="C1795" s="2" t="s">
        <v>2200</v>
      </c>
      <c r="D1795" s="2" t="s">
        <v>182</v>
      </c>
      <c r="E1795" s="2" t="s">
        <v>986</v>
      </c>
      <c r="F1795" s="2" t="s">
        <v>2201</v>
      </c>
      <c r="G1795" s="2" t="s">
        <v>2199</v>
      </c>
      <c r="H1795" s="2" t="s">
        <v>6627</v>
      </c>
      <c r="I1795" s="34" t="s">
        <v>6628</v>
      </c>
      <c r="J1795" s="237">
        <v>43917</v>
      </c>
      <c r="M1795" s="46"/>
    </row>
    <row r="1796" spans="1:13" ht="15" hidden="1" customHeight="1">
      <c r="A1796" s="15"/>
      <c r="B1796" s="236">
        <v>43917.829183761569</v>
      </c>
      <c r="C1796" s="2" t="s">
        <v>2200</v>
      </c>
      <c r="D1796" s="2" t="s">
        <v>182</v>
      </c>
      <c r="E1796" s="2" t="s">
        <v>986</v>
      </c>
      <c r="F1796" s="2" t="s">
        <v>2208</v>
      </c>
      <c r="G1796" s="2" t="s">
        <v>2199</v>
      </c>
      <c r="H1796" s="2" t="s">
        <v>6629</v>
      </c>
      <c r="I1796" s="34" t="s">
        <v>6628</v>
      </c>
      <c r="J1796" s="237">
        <v>43917</v>
      </c>
      <c r="M1796" s="31" t="s">
        <v>6630</v>
      </c>
    </row>
    <row r="1797" spans="1:13" ht="15" hidden="1" customHeight="1">
      <c r="A1797" s="15"/>
      <c r="B1797" s="236">
        <v>43917.829688310187</v>
      </c>
      <c r="C1797" s="2" t="s">
        <v>2200</v>
      </c>
      <c r="D1797" s="2" t="s">
        <v>182</v>
      </c>
      <c r="E1797" s="2" t="s">
        <v>986</v>
      </c>
      <c r="F1797" s="2" t="s">
        <v>2208</v>
      </c>
      <c r="G1797" s="2" t="s">
        <v>2199</v>
      </c>
      <c r="H1797" s="2" t="s">
        <v>6629</v>
      </c>
      <c r="I1797" s="34" t="s">
        <v>6628</v>
      </c>
      <c r="J1797" s="237">
        <v>43917</v>
      </c>
      <c r="M1797" s="46"/>
    </row>
    <row r="1798" spans="1:13" ht="15" hidden="1" customHeight="1">
      <c r="A1798" s="15"/>
      <c r="B1798" s="236">
        <v>43917.8304044213</v>
      </c>
      <c r="C1798" s="2" t="s">
        <v>2200</v>
      </c>
      <c r="D1798" s="2" t="s">
        <v>182</v>
      </c>
      <c r="E1798" s="2" t="s">
        <v>986</v>
      </c>
      <c r="F1798" s="2" t="s">
        <v>2198</v>
      </c>
      <c r="I1798" s="2" t="s">
        <v>6631</v>
      </c>
      <c r="J1798" s="237">
        <v>43917</v>
      </c>
      <c r="M1798" s="46"/>
    </row>
    <row r="1799" spans="1:13" ht="15" hidden="1" customHeight="1">
      <c r="A1799" s="15"/>
      <c r="B1799" s="236">
        <v>43917.831666817132</v>
      </c>
      <c r="C1799" s="2" t="s">
        <v>2200</v>
      </c>
      <c r="D1799" s="2" t="s">
        <v>182</v>
      </c>
      <c r="E1799" s="2" t="s">
        <v>986</v>
      </c>
      <c r="F1799" s="2" t="s">
        <v>2198</v>
      </c>
      <c r="G1799" s="2" t="s">
        <v>2199</v>
      </c>
      <c r="H1799" s="2" t="s">
        <v>6632</v>
      </c>
      <c r="I1799" s="2" t="s">
        <v>6633</v>
      </c>
      <c r="J1799" s="237">
        <v>43917</v>
      </c>
      <c r="M1799" s="46"/>
    </row>
    <row r="1800" spans="1:13" ht="15" hidden="1" customHeight="1">
      <c r="A1800" s="15"/>
      <c r="B1800" s="236">
        <v>43917.83181826389</v>
      </c>
      <c r="C1800" s="2" t="s">
        <v>2200</v>
      </c>
      <c r="D1800" s="2" t="s">
        <v>224</v>
      </c>
      <c r="E1800" s="2" t="s">
        <v>1242</v>
      </c>
      <c r="F1800" s="2" t="s">
        <v>2208</v>
      </c>
      <c r="G1800" s="2" t="s">
        <v>2199</v>
      </c>
      <c r="H1800" s="2" t="s">
        <v>6634</v>
      </c>
      <c r="I1800" s="34" t="s">
        <v>6635</v>
      </c>
      <c r="J1800" s="237">
        <v>43917</v>
      </c>
      <c r="K1800" s="2">
        <v>53</v>
      </c>
      <c r="M1800" s="46"/>
    </row>
    <row r="1801" spans="1:13" ht="15" hidden="1" customHeight="1">
      <c r="A1801" s="15"/>
      <c r="B1801" s="236">
        <v>43917.833440254632</v>
      </c>
      <c r="C1801" s="2" t="s">
        <v>2200</v>
      </c>
      <c r="D1801" s="2" t="s">
        <v>182</v>
      </c>
      <c r="E1801" s="2" t="s">
        <v>6636</v>
      </c>
      <c r="F1801" s="2" t="s">
        <v>2198</v>
      </c>
      <c r="G1801" s="2" t="s">
        <v>2199</v>
      </c>
      <c r="H1801" s="2" t="s">
        <v>6637</v>
      </c>
      <c r="I1801" s="2" t="s">
        <v>6638</v>
      </c>
      <c r="J1801" s="237">
        <v>43917</v>
      </c>
      <c r="L1801" s="2">
        <v>3</v>
      </c>
      <c r="M1801" s="46"/>
    </row>
    <row r="1802" spans="1:13" ht="15" hidden="1" customHeight="1">
      <c r="A1802" s="15"/>
      <c r="B1802" s="236">
        <v>43917.834486157408</v>
      </c>
      <c r="C1802" s="2" t="s">
        <v>2200</v>
      </c>
      <c r="D1802" s="2" t="s">
        <v>330</v>
      </c>
      <c r="E1802" s="2" t="s">
        <v>6639</v>
      </c>
      <c r="F1802" s="2" t="s">
        <v>2208</v>
      </c>
      <c r="G1802" s="2" t="s">
        <v>2199</v>
      </c>
      <c r="H1802" s="2" t="s">
        <v>6640</v>
      </c>
      <c r="I1802" s="2" t="s">
        <v>6641</v>
      </c>
      <c r="J1802" s="237">
        <v>43917</v>
      </c>
      <c r="M1802" s="31" t="s">
        <v>6642</v>
      </c>
    </row>
    <row r="1803" spans="1:13" ht="15" hidden="1" customHeight="1">
      <c r="A1803" s="15"/>
      <c r="B1803" s="236">
        <v>43917.834737662037</v>
      </c>
      <c r="C1803" s="2" t="s">
        <v>2200</v>
      </c>
      <c r="D1803" s="2" t="s">
        <v>126</v>
      </c>
      <c r="E1803" s="2" t="s">
        <v>125</v>
      </c>
      <c r="F1803" s="2" t="s">
        <v>2201</v>
      </c>
      <c r="G1803" s="2" t="s">
        <v>2199</v>
      </c>
      <c r="H1803" s="2" t="s">
        <v>3498</v>
      </c>
      <c r="I1803" s="34" t="s">
        <v>6643</v>
      </c>
      <c r="J1803" s="237">
        <v>43917</v>
      </c>
      <c r="M1803" s="31" t="s">
        <v>5743</v>
      </c>
    </row>
    <row r="1804" spans="1:13" ht="15" hidden="1" customHeight="1">
      <c r="A1804" s="15"/>
      <c r="B1804" s="236">
        <v>43917.834882905096</v>
      </c>
      <c r="C1804" s="2" t="s">
        <v>2200</v>
      </c>
      <c r="D1804" s="2" t="s">
        <v>330</v>
      </c>
      <c r="E1804" s="2" t="s">
        <v>2293</v>
      </c>
      <c r="F1804" s="2" t="s">
        <v>2208</v>
      </c>
      <c r="G1804" s="2" t="s">
        <v>2199</v>
      </c>
      <c r="H1804" s="2" t="s">
        <v>3157</v>
      </c>
      <c r="I1804" s="34" t="s">
        <v>6644</v>
      </c>
      <c r="J1804" s="237">
        <v>43917</v>
      </c>
      <c r="K1804" s="2">
        <v>22</v>
      </c>
      <c r="M1804" s="46"/>
    </row>
    <row r="1805" spans="1:13" ht="15" hidden="1" customHeight="1">
      <c r="A1805" s="15"/>
      <c r="B1805" s="236">
        <v>43917.839892615739</v>
      </c>
      <c r="C1805" s="2" t="s">
        <v>2200</v>
      </c>
      <c r="D1805" s="2" t="s">
        <v>45</v>
      </c>
      <c r="E1805" s="2" t="s">
        <v>43</v>
      </c>
      <c r="F1805" s="2" t="s">
        <v>2198</v>
      </c>
      <c r="G1805" s="2" t="s">
        <v>2210</v>
      </c>
      <c r="H1805" s="2" t="s">
        <v>6645</v>
      </c>
      <c r="I1805" s="34" t="s">
        <v>6646</v>
      </c>
      <c r="J1805" s="237">
        <v>43917</v>
      </c>
      <c r="M1805" s="31" t="s">
        <v>6647</v>
      </c>
    </row>
    <row r="1806" spans="1:13" ht="15" hidden="1" customHeight="1">
      <c r="A1806" s="15"/>
      <c r="B1806" s="236">
        <v>43917.840008310188</v>
      </c>
      <c r="C1806" s="2" t="s">
        <v>2200</v>
      </c>
      <c r="D1806" s="2" t="s">
        <v>224</v>
      </c>
      <c r="E1806" s="2" t="s">
        <v>1242</v>
      </c>
      <c r="F1806" s="2" t="s">
        <v>2208</v>
      </c>
      <c r="G1806" s="2" t="s">
        <v>2199</v>
      </c>
      <c r="H1806" s="2" t="s">
        <v>6648</v>
      </c>
      <c r="I1806" s="34" t="s">
        <v>6563</v>
      </c>
      <c r="J1806" s="237">
        <v>43917</v>
      </c>
      <c r="L1806" s="2">
        <v>861</v>
      </c>
      <c r="M1806" s="46"/>
    </row>
    <row r="1807" spans="1:13" ht="15" hidden="1" customHeight="1">
      <c r="A1807" s="15"/>
      <c r="B1807" s="236">
        <v>43917.840258206023</v>
      </c>
      <c r="C1807" s="2" t="s">
        <v>2200</v>
      </c>
      <c r="D1807" s="2" t="s">
        <v>182</v>
      </c>
      <c r="E1807" s="2" t="s">
        <v>4670</v>
      </c>
      <c r="F1807" s="2" t="s">
        <v>2198</v>
      </c>
      <c r="G1807" s="2" t="s">
        <v>2199</v>
      </c>
      <c r="I1807" s="34" t="s">
        <v>6649</v>
      </c>
      <c r="J1807" s="237">
        <v>43917</v>
      </c>
      <c r="L1807" s="2">
        <v>3</v>
      </c>
      <c r="M1807" s="46"/>
    </row>
    <row r="1808" spans="1:13" ht="15" hidden="1" customHeight="1">
      <c r="A1808" s="15"/>
      <c r="B1808" s="236">
        <v>43917.841113217597</v>
      </c>
      <c r="C1808" s="2" t="s">
        <v>9</v>
      </c>
      <c r="D1808" s="2" t="s">
        <v>109</v>
      </c>
      <c r="E1808" s="2" t="s">
        <v>1096</v>
      </c>
      <c r="F1808" s="2" t="s">
        <v>2198</v>
      </c>
      <c r="G1808" s="2" t="s">
        <v>2199</v>
      </c>
      <c r="I1808" s="2" t="s">
        <v>6650</v>
      </c>
      <c r="J1808" s="237">
        <v>43916</v>
      </c>
      <c r="K1808" s="2">
        <v>70</v>
      </c>
      <c r="M1808" s="46"/>
    </row>
    <row r="1809" spans="1:13" ht="15" hidden="1" customHeight="1">
      <c r="A1809" s="15"/>
      <c r="B1809" s="236">
        <v>43917.841374560187</v>
      </c>
      <c r="C1809" s="2" t="s">
        <v>2200</v>
      </c>
      <c r="D1809" s="2" t="s">
        <v>182</v>
      </c>
      <c r="E1809" s="2" t="s">
        <v>986</v>
      </c>
      <c r="F1809" s="2" t="s">
        <v>2271</v>
      </c>
      <c r="G1809" s="2" t="s">
        <v>2199</v>
      </c>
      <c r="I1809" s="2" t="s">
        <v>6651</v>
      </c>
      <c r="J1809" s="237">
        <v>43917</v>
      </c>
      <c r="M1809" s="46"/>
    </row>
    <row r="1810" spans="1:13" ht="15" hidden="1" customHeight="1">
      <c r="A1810" s="15"/>
      <c r="B1810" s="236">
        <v>43917.841726423612</v>
      </c>
      <c r="C1810" s="2" t="s">
        <v>9</v>
      </c>
      <c r="D1810" s="2" t="s">
        <v>109</v>
      </c>
      <c r="E1810" s="2" t="s">
        <v>1096</v>
      </c>
      <c r="F1810" s="2" t="s">
        <v>2198</v>
      </c>
      <c r="G1810" s="2" t="s">
        <v>2199</v>
      </c>
      <c r="I1810" s="2" t="s">
        <v>6652</v>
      </c>
      <c r="J1810" s="237">
        <v>43916</v>
      </c>
      <c r="K1810" s="2">
        <v>63</v>
      </c>
      <c r="M1810" s="46"/>
    </row>
    <row r="1811" spans="1:13" ht="15" hidden="1" customHeight="1">
      <c r="A1811" s="15"/>
      <c r="B1811" s="236">
        <v>43917.844712777776</v>
      </c>
      <c r="C1811" s="2" t="s">
        <v>2200</v>
      </c>
      <c r="D1811" s="2" t="s">
        <v>126</v>
      </c>
      <c r="E1811" s="2" t="s">
        <v>6653</v>
      </c>
      <c r="F1811" s="2" t="s">
        <v>2208</v>
      </c>
      <c r="G1811" s="2" t="s">
        <v>2199</v>
      </c>
      <c r="H1811" s="2" t="s">
        <v>43</v>
      </c>
      <c r="I1811" s="34" t="s">
        <v>6654</v>
      </c>
      <c r="J1811" s="237">
        <v>43917</v>
      </c>
      <c r="M1811" s="31" t="s">
        <v>5743</v>
      </c>
    </row>
    <row r="1812" spans="1:13" ht="15" hidden="1" customHeight="1">
      <c r="A1812" s="15"/>
      <c r="B1812" s="236">
        <v>43917.84583046296</v>
      </c>
      <c r="C1812" s="2" t="s">
        <v>2200</v>
      </c>
      <c r="D1812" s="2" t="s">
        <v>233</v>
      </c>
      <c r="E1812" s="2" t="s">
        <v>330</v>
      </c>
      <c r="F1812" s="2" t="s">
        <v>2198</v>
      </c>
      <c r="G1812" s="2" t="s">
        <v>2199</v>
      </c>
      <c r="H1812" s="2" t="s">
        <v>6655</v>
      </c>
      <c r="I1812" s="34" t="s">
        <v>6656</v>
      </c>
      <c r="J1812" s="237">
        <v>43917</v>
      </c>
      <c r="M1812" s="46"/>
    </row>
    <row r="1813" spans="1:13" ht="15" hidden="1" customHeight="1">
      <c r="A1813" s="15"/>
      <c r="B1813" s="236">
        <v>43917.846948773149</v>
      </c>
      <c r="C1813" s="2" t="s">
        <v>2200</v>
      </c>
      <c r="D1813" s="2" t="s">
        <v>354</v>
      </c>
      <c r="E1813" s="2" t="s">
        <v>2015</v>
      </c>
      <c r="F1813" s="2" t="s">
        <v>2201</v>
      </c>
      <c r="G1813" s="2" t="s">
        <v>2199</v>
      </c>
      <c r="H1813" s="2" t="s">
        <v>739</v>
      </c>
      <c r="I1813" s="34" t="s">
        <v>6658</v>
      </c>
      <c r="J1813" s="237">
        <v>43916</v>
      </c>
      <c r="K1813" s="2">
        <v>67</v>
      </c>
      <c r="L1813" s="2">
        <v>666</v>
      </c>
      <c r="M1813" s="31" t="s">
        <v>6661</v>
      </c>
    </row>
    <row r="1814" spans="1:13" ht="15" hidden="1" customHeight="1">
      <c r="A1814" s="15"/>
      <c r="B1814" s="236">
        <v>43917.851116157406</v>
      </c>
      <c r="C1814" s="2" t="s">
        <v>2200</v>
      </c>
      <c r="D1814" s="2" t="s">
        <v>354</v>
      </c>
      <c r="E1814" s="2" t="s">
        <v>6663</v>
      </c>
      <c r="F1814" s="2" t="s">
        <v>2208</v>
      </c>
      <c r="G1814" s="2" t="s">
        <v>2199</v>
      </c>
      <c r="H1814" s="2" t="s">
        <v>6664</v>
      </c>
      <c r="I1814" s="34" t="s">
        <v>6665</v>
      </c>
      <c r="J1814" s="237">
        <v>43916</v>
      </c>
      <c r="K1814" s="2">
        <v>36</v>
      </c>
      <c r="L1814" s="2">
        <v>667</v>
      </c>
      <c r="M1814" s="31" t="s">
        <v>6666</v>
      </c>
    </row>
    <row r="1815" spans="1:13" ht="15" hidden="1" customHeight="1">
      <c r="A1815" s="15"/>
      <c r="B1815" s="236">
        <v>43917.852098935182</v>
      </c>
      <c r="C1815" s="2" t="s">
        <v>2200</v>
      </c>
      <c r="D1815" s="2" t="s">
        <v>330</v>
      </c>
      <c r="F1815" s="2" t="s">
        <v>2198</v>
      </c>
      <c r="G1815" s="2" t="s">
        <v>2210</v>
      </c>
      <c r="I1815" s="34" t="s">
        <v>6667</v>
      </c>
      <c r="J1815" s="237">
        <v>43917</v>
      </c>
      <c r="M1815" s="31" t="s">
        <v>6668</v>
      </c>
    </row>
    <row r="1816" spans="1:13" ht="15" hidden="1" customHeight="1">
      <c r="A1816" s="15"/>
      <c r="B1816" s="236">
        <v>43917.853996562495</v>
      </c>
      <c r="C1816" s="2" t="s">
        <v>2200</v>
      </c>
      <c r="D1816" s="2" t="s">
        <v>354</v>
      </c>
      <c r="E1816" s="2" t="s">
        <v>6670</v>
      </c>
      <c r="F1816" s="2" t="s">
        <v>2208</v>
      </c>
      <c r="G1816" s="2" t="s">
        <v>2199</v>
      </c>
      <c r="H1816" s="2" t="s">
        <v>739</v>
      </c>
      <c r="I1816" s="34" t="s">
        <v>6658</v>
      </c>
      <c r="J1816" s="237">
        <v>43916</v>
      </c>
      <c r="K1816" s="2">
        <v>32</v>
      </c>
      <c r="L1816" s="2">
        <v>669</v>
      </c>
      <c r="M1816" s="46"/>
    </row>
    <row r="1817" spans="1:13" ht="15" hidden="1" customHeight="1">
      <c r="A1817" s="15"/>
      <c r="B1817" s="236">
        <v>43917.857807581022</v>
      </c>
      <c r="C1817" s="2" t="s">
        <v>2200</v>
      </c>
      <c r="D1817" s="2" t="s">
        <v>182</v>
      </c>
      <c r="E1817" s="2" t="s">
        <v>986</v>
      </c>
      <c r="F1817" s="2" t="s">
        <v>2198</v>
      </c>
      <c r="G1817" s="2" t="s">
        <v>2199</v>
      </c>
      <c r="H1817" s="2" t="s">
        <v>199</v>
      </c>
      <c r="I1817" s="2" t="s">
        <v>3572</v>
      </c>
      <c r="J1817" s="237">
        <v>43917</v>
      </c>
      <c r="L1817" s="2">
        <v>3</v>
      </c>
      <c r="M1817" s="46"/>
    </row>
    <row r="1818" spans="1:13" ht="15" hidden="1" customHeight="1">
      <c r="A1818" s="15"/>
      <c r="B1818" s="236">
        <v>43917.859941145834</v>
      </c>
      <c r="C1818" s="2" t="s">
        <v>2200</v>
      </c>
      <c r="D1818" s="2" t="s">
        <v>95</v>
      </c>
      <c r="E1818" s="2" t="s">
        <v>95</v>
      </c>
      <c r="F1818" s="2" t="s">
        <v>2198</v>
      </c>
      <c r="G1818" s="2" t="s">
        <v>2199</v>
      </c>
      <c r="H1818" s="2" t="s">
        <v>199</v>
      </c>
      <c r="I1818" s="2" t="s">
        <v>6672</v>
      </c>
      <c r="J1818" s="237">
        <v>43917</v>
      </c>
      <c r="L1818" s="2">
        <v>1</v>
      </c>
      <c r="M1818" s="46"/>
    </row>
    <row r="1819" spans="1:13" ht="15" hidden="1" customHeight="1">
      <c r="A1819" s="15"/>
      <c r="B1819" s="236">
        <v>43917.861419027773</v>
      </c>
      <c r="C1819" s="2" t="s">
        <v>2200</v>
      </c>
      <c r="D1819" s="2" t="s">
        <v>268</v>
      </c>
      <c r="E1819" s="2" t="s">
        <v>4968</v>
      </c>
      <c r="F1819" s="2" t="s">
        <v>2208</v>
      </c>
      <c r="G1819" s="2" t="s">
        <v>2199</v>
      </c>
      <c r="H1819" s="2" t="s">
        <v>6673</v>
      </c>
      <c r="I1819" s="2" t="s">
        <v>3572</v>
      </c>
      <c r="J1819" s="237">
        <v>43917</v>
      </c>
      <c r="K1819" s="2">
        <v>35</v>
      </c>
      <c r="L1819" s="2">
        <v>1</v>
      </c>
      <c r="M1819" s="46"/>
    </row>
    <row r="1820" spans="1:13" ht="15" hidden="1" customHeight="1">
      <c r="A1820" s="15"/>
      <c r="B1820" s="236">
        <v>43917.862915254635</v>
      </c>
      <c r="C1820" s="2" t="s">
        <v>2200</v>
      </c>
      <c r="D1820" s="2" t="s">
        <v>330</v>
      </c>
      <c r="E1820" s="2" t="s">
        <v>330</v>
      </c>
      <c r="F1820" s="2" t="s">
        <v>2198</v>
      </c>
      <c r="G1820" s="2" t="s">
        <v>2199</v>
      </c>
      <c r="I1820" s="34" t="s">
        <v>6656</v>
      </c>
      <c r="J1820" s="237">
        <v>43917</v>
      </c>
      <c r="M1820" s="46"/>
    </row>
    <row r="1821" spans="1:13" ht="15" hidden="1" customHeight="1">
      <c r="A1821" s="15"/>
      <c r="B1821" s="236">
        <v>43917.864161701393</v>
      </c>
      <c r="C1821" s="2" t="s">
        <v>2200</v>
      </c>
      <c r="D1821" s="2" t="s">
        <v>348</v>
      </c>
      <c r="E1821" s="2" t="s">
        <v>4531</v>
      </c>
      <c r="F1821" s="2" t="s">
        <v>2198</v>
      </c>
      <c r="G1821" s="2" t="s">
        <v>2199</v>
      </c>
      <c r="I1821" s="34" t="s">
        <v>6674</v>
      </c>
      <c r="J1821" s="237">
        <v>43917</v>
      </c>
      <c r="M1821" s="31" t="s">
        <v>6676</v>
      </c>
    </row>
    <row r="1822" spans="1:13" ht="15" hidden="1" customHeight="1">
      <c r="A1822" s="15"/>
      <c r="B1822" s="236">
        <v>43917.86546184028</v>
      </c>
      <c r="C1822" s="2" t="s">
        <v>2200</v>
      </c>
      <c r="D1822" s="2" t="s">
        <v>182</v>
      </c>
      <c r="E1822" s="2" t="s">
        <v>986</v>
      </c>
      <c r="F1822" s="2" t="s">
        <v>2208</v>
      </c>
      <c r="G1822" s="2" t="s">
        <v>2199</v>
      </c>
      <c r="H1822" s="2" t="s">
        <v>6677</v>
      </c>
      <c r="I1822" s="34" t="s">
        <v>6678</v>
      </c>
      <c r="J1822" s="237">
        <v>43917</v>
      </c>
      <c r="K1822" s="2">
        <v>39</v>
      </c>
      <c r="M1822" s="31" t="s">
        <v>6679</v>
      </c>
    </row>
    <row r="1823" spans="1:13" ht="15" hidden="1" customHeight="1">
      <c r="A1823" s="15"/>
      <c r="B1823" s="236">
        <v>43917.866595254629</v>
      </c>
      <c r="C1823" s="2" t="s">
        <v>2200</v>
      </c>
      <c r="D1823" s="2" t="s">
        <v>182</v>
      </c>
      <c r="E1823" s="2" t="s">
        <v>986</v>
      </c>
      <c r="F1823" s="2" t="s">
        <v>2201</v>
      </c>
      <c r="G1823" s="2" t="s">
        <v>2199</v>
      </c>
      <c r="I1823" s="34" t="s">
        <v>6678</v>
      </c>
      <c r="J1823" s="237">
        <v>43917</v>
      </c>
      <c r="K1823" s="2">
        <v>33</v>
      </c>
      <c r="M1823" s="46"/>
    </row>
    <row r="1824" spans="1:13" ht="15" hidden="1" customHeight="1">
      <c r="A1824" s="15"/>
      <c r="B1824" s="236">
        <v>43917.866962465283</v>
      </c>
      <c r="C1824" s="2" t="s">
        <v>2200</v>
      </c>
      <c r="D1824" s="2" t="s">
        <v>182</v>
      </c>
      <c r="E1824" s="2" t="s">
        <v>986</v>
      </c>
      <c r="F1824" s="2" t="s">
        <v>2198</v>
      </c>
      <c r="G1824" s="2" t="s">
        <v>2199</v>
      </c>
      <c r="H1824" s="2" t="s">
        <v>6682</v>
      </c>
      <c r="I1824" s="2" t="s">
        <v>6683</v>
      </c>
      <c r="J1824" s="237">
        <v>43917</v>
      </c>
      <c r="M1824" s="46"/>
    </row>
    <row r="1825" spans="1:13" ht="15" hidden="1" customHeight="1">
      <c r="A1825" s="15"/>
      <c r="B1825" s="236">
        <v>43917.867133414351</v>
      </c>
      <c r="C1825" s="2" t="s">
        <v>2200</v>
      </c>
      <c r="D1825" s="2" t="s">
        <v>182</v>
      </c>
      <c r="E1825" s="2" t="s">
        <v>986</v>
      </c>
      <c r="F1825" s="2" t="s">
        <v>2208</v>
      </c>
      <c r="G1825" s="2" t="s">
        <v>2199</v>
      </c>
      <c r="I1825" s="34" t="s">
        <v>6678</v>
      </c>
      <c r="J1825" s="237">
        <v>43917</v>
      </c>
      <c r="K1825" s="2">
        <v>37</v>
      </c>
      <c r="M1825" s="31" t="s">
        <v>6679</v>
      </c>
    </row>
    <row r="1826" spans="1:13" ht="15" hidden="1" customHeight="1">
      <c r="A1826" s="15"/>
      <c r="B1826" s="236">
        <v>43917.868197766205</v>
      </c>
      <c r="C1826" s="2" t="s">
        <v>9</v>
      </c>
      <c r="D1826" s="2" t="s">
        <v>45</v>
      </c>
      <c r="E1826" s="2" t="s">
        <v>43</v>
      </c>
      <c r="F1826" s="2" t="s">
        <v>2201</v>
      </c>
      <c r="G1826" s="2" t="s">
        <v>2210</v>
      </c>
      <c r="I1826" s="34" t="s">
        <v>6684</v>
      </c>
      <c r="J1826" s="237">
        <v>43917</v>
      </c>
      <c r="K1826" s="2">
        <v>65</v>
      </c>
      <c r="M1826" s="46"/>
    </row>
    <row r="1827" spans="1:13" ht="15" hidden="1" customHeight="1">
      <c r="A1827" s="15"/>
      <c r="B1827" s="236">
        <v>43917.868310023143</v>
      </c>
      <c r="C1827" s="2" t="s">
        <v>2200</v>
      </c>
      <c r="D1827" s="2" t="s">
        <v>126</v>
      </c>
      <c r="E1827" s="2" t="s">
        <v>6686</v>
      </c>
      <c r="F1827" s="2" t="s">
        <v>2198</v>
      </c>
      <c r="G1827" s="2" t="s">
        <v>2199</v>
      </c>
      <c r="I1827" s="34" t="s">
        <v>6688</v>
      </c>
      <c r="J1827" s="237">
        <v>43917</v>
      </c>
      <c r="M1827" s="46"/>
    </row>
    <row r="1828" spans="1:13" ht="15" hidden="1" customHeight="1">
      <c r="A1828" s="15"/>
      <c r="B1828" s="236">
        <v>43917.869068587963</v>
      </c>
      <c r="C1828" s="2" t="s">
        <v>2200</v>
      </c>
      <c r="D1828" s="2" t="s">
        <v>109</v>
      </c>
      <c r="E1828" s="2" t="s">
        <v>3879</v>
      </c>
      <c r="F1828" s="2" t="s">
        <v>2198</v>
      </c>
      <c r="G1828" s="2" t="s">
        <v>2199</v>
      </c>
      <c r="H1828" s="2" t="s">
        <v>6691</v>
      </c>
      <c r="I1828" s="34" t="s">
        <v>6692</v>
      </c>
      <c r="J1828" s="237">
        <v>43917</v>
      </c>
      <c r="M1828" s="46"/>
    </row>
    <row r="1829" spans="1:13" ht="15" hidden="1" customHeight="1">
      <c r="A1829" s="15"/>
      <c r="B1829" s="236">
        <v>43917.871402118057</v>
      </c>
      <c r="C1829" s="2" t="s">
        <v>2200</v>
      </c>
      <c r="D1829" s="2" t="s">
        <v>354</v>
      </c>
      <c r="E1829" s="2" t="s">
        <v>1969</v>
      </c>
      <c r="F1829" s="2" t="s">
        <v>2208</v>
      </c>
      <c r="G1829" s="2" t="s">
        <v>2199</v>
      </c>
      <c r="H1829" s="2" t="s">
        <v>6664</v>
      </c>
      <c r="I1829" s="34" t="s">
        <v>6693</v>
      </c>
      <c r="J1829" s="237">
        <v>43946</v>
      </c>
      <c r="K1829" s="2">
        <v>26</v>
      </c>
      <c r="L1829" s="2">
        <v>641</v>
      </c>
      <c r="M1829" s="31" t="s">
        <v>6694</v>
      </c>
    </row>
    <row r="1830" spans="1:13" ht="15" hidden="1" customHeight="1">
      <c r="A1830" s="15"/>
      <c r="B1830" s="236">
        <v>43917.871831365745</v>
      </c>
      <c r="C1830" s="2" t="s">
        <v>2200</v>
      </c>
      <c r="D1830" s="2" t="s">
        <v>109</v>
      </c>
      <c r="F1830" s="2" t="s">
        <v>2198</v>
      </c>
      <c r="G1830" s="2" t="s">
        <v>2210</v>
      </c>
      <c r="I1830" s="34" t="s">
        <v>6695</v>
      </c>
      <c r="J1830" s="237">
        <v>43917</v>
      </c>
      <c r="M1830" s="31" t="s">
        <v>6696</v>
      </c>
    </row>
    <row r="1831" spans="1:13" ht="15" hidden="1" customHeight="1">
      <c r="A1831" s="15"/>
      <c r="B1831" s="236">
        <v>43917.872288819446</v>
      </c>
      <c r="C1831" s="2" t="s">
        <v>2200</v>
      </c>
      <c r="D1831" s="2" t="s">
        <v>262</v>
      </c>
      <c r="F1831" s="2" t="s">
        <v>2198</v>
      </c>
      <c r="G1831" s="2" t="s">
        <v>2199</v>
      </c>
      <c r="H1831" s="2" t="s">
        <v>6697</v>
      </c>
      <c r="I1831" s="2" t="s">
        <v>6698</v>
      </c>
      <c r="J1831" s="237">
        <v>43917</v>
      </c>
      <c r="M1831" s="46"/>
    </row>
    <row r="1832" spans="1:13" ht="15" hidden="1" customHeight="1">
      <c r="A1832" s="15"/>
      <c r="B1832" s="236">
        <v>43917.872628159719</v>
      </c>
      <c r="C1832" s="2" t="s">
        <v>2200</v>
      </c>
      <c r="D1832" s="2" t="s">
        <v>182</v>
      </c>
      <c r="E1832" s="2" t="s">
        <v>986</v>
      </c>
      <c r="F1832" s="2" t="s">
        <v>2198</v>
      </c>
      <c r="G1832" s="2" t="s">
        <v>2199</v>
      </c>
      <c r="H1832" s="2" t="s">
        <v>6699</v>
      </c>
      <c r="I1832" s="34" t="s">
        <v>6700</v>
      </c>
      <c r="J1832" s="237">
        <v>43917</v>
      </c>
      <c r="K1832" s="2">
        <v>28</v>
      </c>
      <c r="M1832" s="46"/>
    </row>
    <row r="1833" spans="1:13" ht="15" hidden="1" customHeight="1">
      <c r="A1833" s="15"/>
      <c r="B1833" s="236">
        <v>43917.873016759258</v>
      </c>
      <c r="C1833" s="2" t="s">
        <v>2200</v>
      </c>
      <c r="D1833" s="2" t="s">
        <v>95</v>
      </c>
      <c r="F1833" s="2" t="s">
        <v>2198</v>
      </c>
      <c r="G1833" s="2" t="s">
        <v>2210</v>
      </c>
      <c r="I1833" s="34" t="s">
        <v>6702</v>
      </c>
      <c r="J1833" s="237">
        <v>43917</v>
      </c>
      <c r="M1833" s="31" t="s">
        <v>6703</v>
      </c>
    </row>
    <row r="1834" spans="1:13" ht="15" hidden="1" customHeight="1">
      <c r="A1834" s="15"/>
      <c r="B1834" s="236">
        <v>43917.875266990741</v>
      </c>
      <c r="C1834" s="2" t="s">
        <v>2200</v>
      </c>
      <c r="D1834" s="2" t="s">
        <v>354</v>
      </c>
      <c r="E1834" s="2" t="s">
        <v>947</v>
      </c>
      <c r="F1834" s="2" t="s">
        <v>2208</v>
      </c>
      <c r="G1834" s="2" t="s">
        <v>2199</v>
      </c>
      <c r="H1834" s="2" t="s">
        <v>2161</v>
      </c>
      <c r="I1834" s="34" t="s">
        <v>6704</v>
      </c>
      <c r="J1834" s="237">
        <v>43916</v>
      </c>
      <c r="K1834" s="2">
        <v>60</v>
      </c>
      <c r="L1834" s="2">
        <v>667</v>
      </c>
      <c r="M1834" s="31" t="s">
        <v>6705</v>
      </c>
    </row>
    <row r="1835" spans="1:13" ht="15" hidden="1" customHeight="1">
      <c r="A1835" s="15"/>
      <c r="B1835" s="236">
        <v>43917.876800902777</v>
      </c>
      <c r="C1835" s="2" t="s">
        <v>2200</v>
      </c>
      <c r="D1835" s="2" t="s">
        <v>224</v>
      </c>
      <c r="E1835" s="2" t="s">
        <v>1187</v>
      </c>
      <c r="F1835" s="2" t="s">
        <v>2198</v>
      </c>
      <c r="G1835" s="2" t="s">
        <v>2199</v>
      </c>
      <c r="H1835" s="2" t="s">
        <v>6706</v>
      </c>
      <c r="I1835" s="2" t="s">
        <v>6707</v>
      </c>
      <c r="J1835" s="237">
        <v>43917</v>
      </c>
      <c r="M1835" s="31" t="s">
        <v>6708</v>
      </c>
    </row>
    <row r="1836" spans="1:13" ht="15" hidden="1" customHeight="1">
      <c r="A1836" s="15"/>
      <c r="B1836" s="236">
        <v>43917.877199027775</v>
      </c>
      <c r="C1836" s="2" t="s">
        <v>2200</v>
      </c>
      <c r="D1836" s="2" t="s">
        <v>330</v>
      </c>
      <c r="E1836" s="2" t="s">
        <v>330</v>
      </c>
      <c r="F1836" s="2" t="s">
        <v>2198</v>
      </c>
      <c r="G1836" s="2" t="s">
        <v>2199</v>
      </c>
      <c r="H1836" s="2" t="s">
        <v>6709</v>
      </c>
      <c r="I1836" s="34" t="s">
        <v>6644</v>
      </c>
      <c r="J1836" s="237">
        <v>43917</v>
      </c>
      <c r="M1836" s="46"/>
    </row>
    <row r="1837" spans="1:13" ht="15" hidden="1" customHeight="1">
      <c r="A1837" s="15"/>
      <c r="B1837" s="236">
        <v>43917.879860578701</v>
      </c>
      <c r="C1837" s="2" t="s">
        <v>2200</v>
      </c>
      <c r="D1837" s="2" t="s">
        <v>262</v>
      </c>
      <c r="F1837" s="2" t="s">
        <v>2201</v>
      </c>
      <c r="G1837" s="2" t="s">
        <v>2199</v>
      </c>
      <c r="I1837" s="2" t="s">
        <v>6710</v>
      </c>
      <c r="J1837" s="237">
        <v>43917</v>
      </c>
      <c r="M1837" s="46"/>
    </row>
    <row r="1838" spans="1:13" ht="15" hidden="1" customHeight="1">
      <c r="A1838" s="15"/>
      <c r="B1838" s="236">
        <v>43917.882856446755</v>
      </c>
      <c r="C1838" s="2" t="s">
        <v>2200</v>
      </c>
      <c r="D1838" s="2" t="s">
        <v>182</v>
      </c>
      <c r="E1838" s="2" t="s">
        <v>986</v>
      </c>
      <c r="F1838" s="2" t="s">
        <v>2198</v>
      </c>
      <c r="G1838" s="2" t="s">
        <v>2199</v>
      </c>
      <c r="H1838" s="2" t="s">
        <v>2885</v>
      </c>
      <c r="I1838" s="2" t="s">
        <v>6711</v>
      </c>
      <c r="J1838" s="237">
        <v>43917</v>
      </c>
      <c r="M1838" s="46"/>
    </row>
    <row r="1839" spans="1:13" ht="15" hidden="1" customHeight="1">
      <c r="A1839" s="15"/>
      <c r="B1839" s="236">
        <v>43917.883499467593</v>
      </c>
      <c r="C1839" s="2" t="s">
        <v>2200</v>
      </c>
      <c r="D1839" s="2" t="s">
        <v>236</v>
      </c>
      <c r="E1839" s="2" t="s">
        <v>6712</v>
      </c>
      <c r="F1839" s="2" t="s">
        <v>2198</v>
      </c>
      <c r="G1839" s="2" t="s">
        <v>2210</v>
      </c>
      <c r="I1839" s="34" t="s">
        <v>3636</v>
      </c>
      <c r="J1839" s="237">
        <v>43917</v>
      </c>
      <c r="M1839" s="46"/>
    </row>
    <row r="1840" spans="1:13" ht="15" hidden="1" customHeight="1">
      <c r="A1840" s="15"/>
      <c r="B1840" s="236">
        <v>43917.883851076389</v>
      </c>
      <c r="C1840" s="2" t="s">
        <v>2200</v>
      </c>
      <c r="D1840" s="2" t="s">
        <v>109</v>
      </c>
      <c r="F1840" s="2" t="s">
        <v>2198</v>
      </c>
      <c r="G1840" s="2" t="s">
        <v>2199</v>
      </c>
      <c r="I1840" s="2" t="s">
        <v>6576</v>
      </c>
      <c r="J1840" s="237">
        <v>43917</v>
      </c>
      <c r="L1840" s="2">
        <v>7</v>
      </c>
      <c r="M1840" s="31" t="s">
        <v>6713</v>
      </c>
    </row>
    <row r="1841" spans="1:13" ht="15" hidden="1" customHeight="1">
      <c r="A1841" s="15"/>
      <c r="B1841" s="236">
        <v>43917.883977233796</v>
      </c>
      <c r="C1841" s="2" t="s">
        <v>2200</v>
      </c>
      <c r="D1841" s="2" t="s">
        <v>182</v>
      </c>
      <c r="E1841" s="2" t="s">
        <v>986</v>
      </c>
      <c r="F1841" s="2" t="s">
        <v>2198</v>
      </c>
      <c r="G1841" s="2" t="s">
        <v>2210</v>
      </c>
      <c r="I1841" s="2" t="s">
        <v>6714</v>
      </c>
      <c r="J1841" s="237">
        <v>43917</v>
      </c>
      <c r="M1841" s="31" t="s">
        <v>6715</v>
      </c>
    </row>
    <row r="1842" spans="1:13" ht="15" hidden="1" customHeight="1">
      <c r="A1842" s="15"/>
      <c r="B1842" s="236">
        <v>43917.884380115742</v>
      </c>
      <c r="C1842" s="2" t="s">
        <v>2200</v>
      </c>
      <c r="D1842" s="2" t="s">
        <v>233</v>
      </c>
      <c r="F1842" s="2" t="s">
        <v>2208</v>
      </c>
      <c r="G1842" s="2" t="s">
        <v>2199</v>
      </c>
      <c r="H1842" s="2" t="s">
        <v>6716</v>
      </c>
      <c r="I1842" s="34" t="s">
        <v>6717</v>
      </c>
      <c r="J1842" s="237">
        <v>43918</v>
      </c>
      <c r="K1842" s="2">
        <v>70</v>
      </c>
      <c r="L1842" s="2">
        <v>182</v>
      </c>
      <c r="M1842" s="31" t="s">
        <v>6718</v>
      </c>
    </row>
    <row r="1843" spans="1:13" ht="15" hidden="1" customHeight="1">
      <c r="A1843" s="15"/>
      <c r="B1843" s="236">
        <v>43917.884608761575</v>
      </c>
      <c r="C1843" s="2" t="s">
        <v>2200</v>
      </c>
      <c r="D1843" s="2" t="s">
        <v>182</v>
      </c>
      <c r="F1843" s="2" t="s">
        <v>6719</v>
      </c>
      <c r="G1843" s="2" t="s">
        <v>2210</v>
      </c>
      <c r="I1843" s="34" t="s">
        <v>6720</v>
      </c>
      <c r="J1843" s="237">
        <v>43917</v>
      </c>
      <c r="M1843" s="46"/>
    </row>
    <row r="1844" spans="1:13" ht="15" hidden="1" customHeight="1">
      <c r="A1844" s="15"/>
      <c r="B1844" s="236">
        <v>43917.885066793984</v>
      </c>
      <c r="C1844" s="2" t="s">
        <v>2200</v>
      </c>
      <c r="D1844" s="2" t="s">
        <v>330</v>
      </c>
      <c r="E1844" s="2" t="s">
        <v>2293</v>
      </c>
      <c r="F1844" s="2" t="s">
        <v>2208</v>
      </c>
      <c r="G1844" s="2" t="s">
        <v>2199</v>
      </c>
      <c r="H1844" s="2" t="s">
        <v>6721</v>
      </c>
      <c r="I1844" s="2" t="s">
        <v>6722</v>
      </c>
      <c r="J1844" s="237">
        <v>43917</v>
      </c>
      <c r="M1844" s="46"/>
    </row>
    <row r="1845" spans="1:13" ht="15" hidden="1" customHeight="1">
      <c r="A1845" s="15"/>
      <c r="B1845" s="236">
        <v>43917.889044780095</v>
      </c>
      <c r="C1845" s="2" t="s">
        <v>2197</v>
      </c>
      <c r="D1845" s="2" t="s">
        <v>278</v>
      </c>
      <c r="E1845" s="2" t="s">
        <v>1196</v>
      </c>
      <c r="F1845" s="2" t="s">
        <v>2198</v>
      </c>
      <c r="G1845" s="2" t="s">
        <v>2199</v>
      </c>
      <c r="H1845" s="2" t="s">
        <v>6723</v>
      </c>
      <c r="I1845" s="2" t="s">
        <v>6724</v>
      </c>
      <c r="J1845" s="237">
        <v>43917</v>
      </c>
      <c r="M1845" s="46"/>
    </row>
    <row r="1846" spans="1:13" ht="15" hidden="1" customHeight="1">
      <c r="A1846" s="15"/>
      <c r="B1846" s="236">
        <v>43917.889135081015</v>
      </c>
      <c r="C1846" s="2" t="s">
        <v>2200</v>
      </c>
      <c r="D1846" s="2" t="s">
        <v>330</v>
      </c>
      <c r="E1846" s="2" t="s">
        <v>2293</v>
      </c>
      <c r="F1846" s="2" t="s">
        <v>2198</v>
      </c>
      <c r="G1846" s="2" t="s">
        <v>2199</v>
      </c>
      <c r="H1846" s="2" t="s">
        <v>6106</v>
      </c>
      <c r="I1846" s="2" t="s">
        <v>6725</v>
      </c>
      <c r="J1846" s="237">
        <v>43917</v>
      </c>
      <c r="K1846" s="2">
        <v>23</v>
      </c>
      <c r="M1846" s="46"/>
    </row>
    <row r="1847" spans="1:13" ht="15" hidden="1" customHeight="1">
      <c r="A1847" s="15"/>
      <c r="B1847" s="236">
        <v>43917.889178032405</v>
      </c>
      <c r="C1847" s="2" t="s">
        <v>9</v>
      </c>
      <c r="D1847" s="2" t="s">
        <v>45</v>
      </c>
      <c r="E1847" s="2" t="s">
        <v>43</v>
      </c>
      <c r="F1847" s="2" t="s">
        <v>2201</v>
      </c>
      <c r="G1847" s="2" t="s">
        <v>2199</v>
      </c>
      <c r="I1847" s="34" t="s">
        <v>6726</v>
      </c>
      <c r="J1847" s="237">
        <v>43917</v>
      </c>
      <c r="K1847" s="2">
        <v>65</v>
      </c>
      <c r="M1847" s="46"/>
    </row>
    <row r="1848" spans="1:13" ht="15" hidden="1" customHeight="1">
      <c r="A1848" s="15"/>
      <c r="B1848" s="236">
        <v>43917.890525439812</v>
      </c>
      <c r="C1848" s="2" t="s">
        <v>2200</v>
      </c>
      <c r="D1848" s="2" t="s">
        <v>109</v>
      </c>
      <c r="F1848" s="2" t="s">
        <v>2198</v>
      </c>
      <c r="G1848" s="2" t="s">
        <v>2210</v>
      </c>
      <c r="I1848" s="2" t="s">
        <v>2590</v>
      </c>
      <c r="J1848" s="237">
        <v>43917</v>
      </c>
      <c r="M1848" s="46"/>
    </row>
    <row r="1849" spans="1:13" ht="15" hidden="1" customHeight="1">
      <c r="A1849" s="15"/>
      <c r="B1849" s="236">
        <v>43917.893023958335</v>
      </c>
      <c r="C1849" s="2" t="s">
        <v>2200</v>
      </c>
      <c r="D1849" s="2" t="s">
        <v>262</v>
      </c>
      <c r="E1849" s="2" t="s">
        <v>493</v>
      </c>
      <c r="F1849" s="2" t="s">
        <v>6727</v>
      </c>
      <c r="G1849" s="2" t="s">
        <v>2199</v>
      </c>
      <c r="H1849" s="2" t="s">
        <v>6728</v>
      </c>
      <c r="I1849" s="34" t="s">
        <v>6729</v>
      </c>
      <c r="J1849" s="237">
        <v>43917</v>
      </c>
      <c r="M1849" s="31" t="s">
        <v>6730</v>
      </c>
    </row>
    <row r="1850" spans="1:13" ht="15" hidden="1" customHeight="1">
      <c r="A1850" s="15"/>
      <c r="B1850" s="236">
        <v>43917.89331363426</v>
      </c>
      <c r="C1850" s="2" t="s">
        <v>2200</v>
      </c>
      <c r="D1850" s="2" t="s">
        <v>182</v>
      </c>
      <c r="E1850" s="2" t="s">
        <v>986</v>
      </c>
      <c r="F1850" s="2" t="s">
        <v>2271</v>
      </c>
      <c r="G1850" s="2" t="s">
        <v>2210</v>
      </c>
      <c r="I1850" s="34" t="s">
        <v>6731</v>
      </c>
      <c r="J1850" s="237">
        <v>43917</v>
      </c>
      <c r="M1850" s="31" t="s">
        <v>6732</v>
      </c>
    </row>
    <row r="1851" spans="1:13" ht="15" hidden="1" customHeight="1">
      <c r="A1851" s="15"/>
      <c r="B1851" s="236">
        <v>43917.893936944442</v>
      </c>
      <c r="C1851" s="2" t="s">
        <v>2200</v>
      </c>
      <c r="D1851" s="2" t="s">
        <v>182</v>
      </c>
      <c r="E1851" s="2" t="s">
        <v>986</v>
      </c>
      <c r="F1851" s="2" t="s">
        <v>2198</v>
      </c>
      <c r="G1851" s="2" t="s">
        <v>2199</v>
      </c>
      <c r="I1851" s="2" t="s">
        <v>6733</v>
      </c>
      <c r="J1851" s="237">
        <v>43917</v>
      </c>
      <c r="M1851" s="31" t="s">
        <v>6734</v>
      </c>
    </row>
    <row r="1852" spans="1:13" ht="15" hidden="1" customHeight="1">
      <c r="A1852" s="15"/>
      <c r="B1852" s="236">
        <v>43917.89544680556</v>
      </c>
      <c r="C1852" s="2" t="s">
        <v>2200</v>
      </c>
      <c r="D1852" s="2" t="s">
        <v>158</v>
      </c>
      <c r="E1852" s="2" t="s">
        <v>827</v>
      </c>
      <c r="F1852" s="2" t="s">
        <v>2201</v>
      </c>
      <c r="G1852" s="2" t="s">
        <v>2199</v>
      </c>
      <c r="I1852" s="34" t="s">
        <v>6735</v>
      </c>
      <c r="J1852" s="237">
        <v>43917</v>
      </c>
      <c r="K1852" s="2">
        <v>73</v>
      </c>
      <c r="M1852" s="46"/>
    </row>
    <row r="1853" spans="1:13" ht="15" hidden="1" customHeight="1">
      <c r="A1853" s="15"/>
      <c r="B1853" s="236">
        <v>43917.895511886571</v>
      </c>
      <c r="C1853" s="2" t="s">
        <v>2200</v>
      </c>
      <c r="D1853" s="2" t="s">
        <v>158</v>
      </c>
      <c r="E1853" s="2" t="s">
        <v>827</v>
      </c>
      <c r="F1853" s="2" t="s">
        <v>2201</v>
      </c>
      <c r="G1853" s="2" t="s">
        <v>2199</v>
      </c>
      <c r="I1853" s="34" t="s">
        <v>6735</v>
      </c>
      <c r="J1853" s="237">
        <v>43917</v>
      </c>
      <c r="K1853" s="2">
        <v>73</v>
      </c>
      <c r="M1853" s="46"/>
    </row>
    <row r="1854" spans="1:13" ht="15" hidden="1" customHeight="1">
      <c r="A1854" s="15"/>
      <c r="B1854" s="236">
        <v>43917.896301990739</v>
      </c>
      <c r="C1854" s="2" t="s">
        <v>2200</v>
      </c>
      <c r="D1854" s="2" t="s">
        <v>158</v>
      </c>
      <c r="E1854" s="2" t="s">
        <v>827</v>
      </c>
      <c r="F1854" s="2" t="s">
        <v>2208</v>
      </c>
      <c r="G1854" s="2" t="s">
        <v>2199</v>
      </c>
      <c r="H1854" s="2" t="s">
        <v>6736</v>
      </c>
      <c r="I1854" s="34" t="s">
        <v>6735</v>
      </c>
      <c r="J1854" s="237">
        <v>43917</v>
      </c>
      <c r="K1854" s="2">
        <v>39</v>
      </c>
      <c r="M1854" s="46"/>
    </row>
    <row r="1855" spans="1:13" ht="15" hidden="1" customHeight="1">
      <c r="A1855" s="15"/>
      <c r="B1855" s="236">
        <v>43917.896374074073</v>
      </c>
      <c r="C1855" s="2" t="s">
        <v>2200</v>
      </c>
      <c r="D1855" s="2" t="s">
        <v>158</v>
      </c>
      <c r="E1855" s="2" t="s">
        <v>827</v>
      </c>
      <c r="F1855" s="2" t="s">
        <v>2208</v>
      </c>
      <c r="G1855" s="2" t="s">
        <v>2199</v>
      </c>
      <c r="I1855" s="34" t="s">
        <v>6737</v>
      </c>
      <c r="J1855" s="237">
        <v>43917</v>
      </c>
      <c r="K1855" s="2">
        <v>73</v>
      </c>
      <c r="M1855" s="46"/>
    </row>
    <row r="1856" spans="1:13" ht="15" hidden="1" customHeight="1">
      <c r="A1856" s="15"/>
      <c r="B1856" s="236">
        <v>43917.896889027776</v>
      </c>
      <c r="C1856" s="2" t="s">
        <v>2200</v>
      </c>
      <c r="D1856" s="2" t="s">
        <v>158</v>
      </c>
      <c r="F1856" s="2" t="s">
        <v>2208</v>
      </c>
      <c r="G1856" s="2" t="s">
        <v>2210</v>
      </c>
      <c r="H1856" s="2" t="s">
        <v>6738</v>
      </c>
      <c r="I1856" s="34" t="s">
        <v>6735</v>
      </c>
      <c r="J1856" s="237">
        <v>43917</v>
      </c>
      <c r="K1856" s="2">
        <v>61</v>
      </c>
      <c r="M1856" s="46"/>
    </row>
    <row r="1857" spans="1:13" ht="15" hidden="1" customHeight="1">
      <c r="A1857" s="15"/>
      <c r="B1857" s="236">
        <v>43917.897998611108</v>
      </c>
      <c r="C1857" s="2" t="s">
        <v>2200</v>
      </c>
      <c r="D1857" s="2" t="s">
        <v>182</v>
      </c>
      <c r="E1857" s="2" t="s">
        <v>986</v>
      </c>
      <c r="F1857" s="2" t="s">
        <v>2208</v>
      </c>
      <c r="G1857" s="2" t="s">
        <v>2210</v>
      </c>
      <c r="H1857" s="2" t="s">
        <v>6739</v>
      </c>
      <c r="I1857" s="34" t="s">
        <v>6740</v>
      </c>
      <c r="J1857" s="237">
        <v>43917</v>
      </c>
      <c r="M1857" s="31" t="s">
        <v>6741</v>
      </c>
    </row>
    <row r="1858" spans="1:13" ht="15" hidden="1" customHeight="1">
      <c r="A1858" s="15"/>
      <c r="B1858" s="236">
        <v>43917.898650891206</v>
      </c>
      <c r="C1858" s="2" t="s">
        <v>9</v>
      </c>
      <c r="D1858" s="2" t="s">
        <v>45</v>
      </c>
      <c r="E1858" s="2" t="s">
        <v>43</v>
      </c>
      <c r="F1858" s="2" t="s">
        <v>2271</v>
      </c>
      <c r="G1858" s="2" t="s">
        <v>2199</v>
      </c>
      <c r="H1858" s="2" t="s">
        <v>6742</v>
      </c>
      <c r="I1858" s="34" t="s">
        <v>6743</v>
      </c>
      <c r="J1858" s="237">
        <v>43917</v>
      </c>
      <c r="K1858" s="2">
        <v>85</v>
      </c>
      <c r="M1858" s="46"/>
    </row>
    <row r="1859" spans="1:13" ht="15" hidden="1" customHeight="1">
      <c r="A1859" s="15"/>
      <c r="B1859" s="236">
        <v>43917.899219918982</v>
      </c>
      <c r="C1859" s="2" t="s">
        <v>2200</v>
      </c>
      <c r="D1859" s="2" t="s">
        <v>158</v>
      </c>
      <c r="E1859" s="2" t="s">
        <v>1900</v>
      </c>
      <c r="F1859" s="2" t="s">
        <v>2208</v>
      </c>
      <c r="G1859" s="2" t="s">
        <v>2199</v>
      </c>
      <c r="I1859" s="34" t="s">
        <v>6737</v>
      </c>
      <c r="J1859" s="237">
        <v>43917</v>
      </c>
      <c r="K1859" s="2">
        <v>63</v>
      </c>
      <c r="M1859" s="46"/>
    </row>
    <row r="1860" spans="1:13" ht="15" hidden="1" customHeight="1">
      <c r="A1860" s="15"/>
      <c r="B1860" s="236">
        <v>43917.899461053239</v>
      </c>
      <c r="C1860" s="2" t="s">
        <v>2200</v>
      </c>
      <c r="D1860" s="2" t="s">
        <v>158</v>
      </c>
      <c r="F1860" s="2" t="s">
        <v>2198</v>
      </c>
      <c r="G1860" s="2" t="s">
        <v>2199</v>
      </c>
      <c r="H1860" s="2" t="s">
        <v>6744</v>
      </c>
      <c r="I1860" s="34" t="s">
        <v>6745</v>
      </c>
      <c r="J1860" s="237">
        <v>43917</v>
      </c>
      <c r="M1860" s="31" t="s">
        <v>6746</v>
      </c>
    </row>
    <row r="1861" spans="1:13" ht="15" hidden="1" customHeight="1">
      <c r="A1861" s="15"/>
      <c r="B1861" s="236">
        <v>43917.900037523148</v>
      </c>
      <c r="C1861" s="2" t="s">
        <v>2200</v>
      </c>
      <c r="D1861" s="2" t="s">
        <v>182</v>
      </c>
      <c r="F1861" s="2" t="s">
        <v>2198</v>
      </c>
      <c r="G1861" s="2" t="s">
        <v>2199</v>
      </c>
      <c r="I1861" s="2" t="s">
        <v>6572</v>
      </c>
      <c r="J1861" s="237">
        <v>43917</v>
      </c>
      <c r="L1861" s="2">
        <v>3</v>
      </c>
      <c r="M1861" s="31" t="s">
        <v>6747</v>
      </c>
    </row>
    <row r="1862" spans="1:13" ht="15" hidden="1" customHeight="1">
      <c r="A1862" s="15"/>
      <c r="B1862" s="236">
        <v>43917.904699259263</v>
      </c>
      <c r="C1862" s="2" t="s">
        <v>9</v>
      </c>
      <c r="D1862" s="2" t="s">
        <v>45</v>
      </c>
      <c r="E1862" s="2" t="s">
        <v>43</v>
      </c>
      <c r="F1862" s="2" t="s">
        <v>2271</v>
      </c>
      <c r="G1862" s="2" t="s">
        <v>2199</v>
      </c>
      <c r="H1862" s="2" t="s">
        <v>6742</v>
      </c>
      <c r="I1862" s="34" t="s">
        <v>6743</v>
      </c>
      <c r="J1862" s="237">
        <v>43917</v>
      </c>
      <c r="K1862" s="2">
        <v>85</v>
      </c>
      <c r="M1862" s="46"/>
    </row>
    <row r="1863" spans="1:13" ht="15" hidden="1" customHeight="1">
      <c r="A1863" s="15"/>
      <c r="B1863" s="236">
        <v>43917.90491114583</v>
      </c>
      <c r="C1863" s="2" t="s">
        <v>2200</v>
      </c>
      <c r="D1863" s="2" t="s">
        <v>233</v>
      </c>
      <c r="E1863" s="2" t="s">
        <v>232</v>
      </c>
      <c r="F1863" s="2" t="s">
        <v>2198</v>
      </c>
      <c r="G1863" s="2" t="s">
        <v>2199</v>
      </c>
      <c r="H1863" s="2" t="s">
        <v>6748</v>
      </c>
      <c r="I1863" s="34" t="s">
        <v>6514</v>
      </c>
      <c r="J1863" s="237">
        <v>43917</v>
      </c>
      <c r="K1863" s="2">
        <v>27</v>
      </c>
      <c r="M1863" s="46"/>
    </row>
    <row r="1864" spans="1:13" ht="15" hidden="1" customHeight="1">
      <c r="A1864" s="15"/>
      <c r="B1864" s="236">
        <v>43917.905817916668</v>
      </c>
      <c r="C1864" s="2" t="s">
        <v>2197</v>
      </c>
      <c r="D1864" s="2" t="s">
        <v>47</v>
      </c>
      <c r="F1864" s="2" t="s">
        <v>2198</v>
      </c>
      <c r="G1864" s="2" t="s">
        <v>2210</v>
      </c>
      <c r="H1864" s="2" t="s">
        <v>6749</v>
      </c>
      <c r="I1864" s="34" t="s">
        <v>6750</v>
      </c>
      <c r="J1864" s="237">
        <v>43917</v>
      </c>
      <c r="M1864" s="31" t="s">
        <v>6751</v>
      </c>
    </row>
    <row r="1865" spans="1:13" ht="15" hidden="1" customHeight="1">
      <c r="A1865" s="15"/>
      <c r="B1865" s="236">
        <v>43917.906464907406</v>
      </c>
      <c r="C1865" s="2" t="s">
        <v>2200</v>
      </c>
      <c r="D1865" s="2" t="s">
        <v>158</v>
      </c>
      <c r="E1865" s="2" t="s">
        <v>827</v>
      </c>
      <c r="F1865" s="2" t="s">
        <v>2208</v>
      </c>
      <c r="G1865" s="2" t="s">
        <v>2199</v>
      </c>
      <c r="I1865" s="34" t="s">
        <v>6745</v>
      </c>
      <c r="J1865" s="237">
        <v>43917</v>
      </c>
      <c r="K1865" s="2">
        <v>39</v>
      </c>
      <c r="M1865" s="46"/>
    </row>
    <row r="1866" spans="1:13" ht="15" hidden="1" customHeight="1">
      <c r="A1866" s="15"/>
      <c r="B1866" s="236">
        <v>43917.910450104166</v>
      </c>
      <c r="C1866" s="2" t="s">
        <v>2200</v>
      </c>
      <c r="D1866" s="2" t="s">
        <v>182</v>
      </c>
      <c r="E1866" s="2" t="s">
        <v>986</v>
      </c>
      <c r="F1866" s="2" t="s">
        <v>2271</v>
      </c>
      <c r="G1866" s="2" t="s">
        <v>2199</v>
      </c>
      <c r="H1866" s="2" t="s">
        <v>6752</v>
      </c>
      <c r="I1866" s="34" t="s">
        <v>6753</v>
      </c>
      <c r="J1866" s="237">
        <v>43917</v>
      </c>
      <c r="K1866" s="2">
        <v>37</v>
      </c>
      <c r="M1866" s="31" t="s">
        <v>6754</v>
      </c>
    </row>
    <row r="1867" spans="1:13" ht="15" hidden="1" customHeight="1">
      <c r="A1867" s="15"/>
      <c r="B1867" s="236">
        <v>43917.91162003472</v>
      </c>
      <c r="C1867" s="2" t="s">
        <v>2200</v>
      </c>
      <c r="D1867" s="2" t="s">
        <v>182</v>
      </c>
      <c r="E1867" s="2" t="s">
        <v>986</v>
      </c>
      <c r="F1867" s="2" t="s">
        <v>2271</v>
      </c>
      <c r="G1867" s="2" t="s">
        <v>2199</v>
      </c>
      <c r="H1867" s="2" t="s">
        <v>6752</v>
      </c>
      <c r="I1867" s="34" t="s">
        <v>6753</v>
      </c>
      <c r="J1867" s="237">
        <v>43917</v>
      </c>
      <c r="K1867" s="2">
        <v>37</v>
      </c>
      <c r="M1867" s="31" t="s">
        <v>6754</v>
      </c>
    </row>
    <row r="1868" spans="1:13" ht="15" hidden="1" customHeight="1">
      <c r="A1868" s="15"/>
      <c r="B1868" s="236">
        <v>43917.911846782408</v>
      </c>
      <c r="C1868" s="2" t="s">
        <v>2200</v>
      </c>
      <c r="D1868" s="2" t="s">
        <v>262</v>
      </c>
      <c r="E1868" s="2" t="s">
        <v>6755</v>
      </c>
      <c r="F1868" s="2" t="s">
        <v>2198</v>
      </c>
      <c r="G1868" s="2" t="s">
        <v>2199</v>
      </c>
      <c r="I1868" s="34" t="s">
        <v>6756</v>
      </c>
      <c r="J1868" s="237">
        <v>43917</v>
      </c>
      <c r="L1868" s="2">
        <v>864</v>
      </c>
      <c r="M1868" s="31" t="s">
        <v>6759</v>
      </c>
    </row>
    <row r="1869" spans="1:13" ht="15" hidden="1" customHeight="1">
      <c r="A1869" s="15"/>
      <c r="B1869" s="236">
        <v>43917.91227616898</v>
      </c>
      <c r="C1869" s="2" t="s">
        <v>2200</v>
      </c>
      <c r="D1869" s="2" t="s">
        <v>117</v>
      </c>
      <c r="E1869" s="2" t="s">
        <v>551</v>
      </c>
      <c r="F1869" s="2" t="s">
        <v>2208</v>
      </c>
      <c r="G1869" s="2" t="s">
        <v>2210</v>
      </c>
      <c r="I1869" s="34" t="s">
        <v>6760</v>
      </c>
      <c r="J1869" s="237">
        <v>43917</v>
      </c>
      <c r="L1869" s="2">
        <v>799</v>
      </c>
      <c r="M1869" s="46"/>
    </row>
    <row r="1870" spans="1:13" ht="15" hidden="1" customHeight="1">
      <c r="A1870" s="15"/>
      <c r="B1870" s="236">
        <v>43917.91274594907</v>
      </c>
      <c r="C1870" s="2" t="s">
        <v>2200</v>
      </c>
      <c r="D1870" s="2" t="s">
        <v>262</v>
      </c>
      <c r="E1870" s="2" t="s">
        <v>6755</v>
      </c>
      <c r="F1870" s="2" t="s">
        <v>2198</v>
      </c>
      <c r="G1870" s="2" t="s">
        <v>2199</v>
      </c>
      <c r="I1870" s="34" t="s">
        <v>6756</v>
      </c>
      <c r="J1870" s="237">
        <v>43917</v>
      </c>
      <c r="L1870" s="2">
        <v>865</v>
      </c>
      <c r="M1870" s="31" t="s">
        <v>6761</v>
      </c>
    </row>
    <row r="1871" spans="1:13" ht="15" hidden="1" customHeight="1">
      <c r="A1871" s="15"/>
      <c r="B1871" s="236">
        <v>43917.912963946757</v>
      </c>
      <c r="C1871" s="2" t="s">
        <v>2200</v>
      </c>
      <c r="D1871" s="2" t="s">
        <v>182</v>
      </c>
      <c r="E1871" s="2" t="s">
        <v>986</v>
      </c>
      <c r="F1871" s="2" t="s">
        <v>2198</v>
      </c>
      <c r="G1871" s="2" t="s">
        <v>2210</v>
      </c>
      <c r="I1871" s="2" t="s">
        <v>6762</v>
      </c>
      <c r="J1871" s="237">
        <v>43917</v>
      </c>
      <c r="K1871" s="2">
        <v>35</v>
      </c>
      <c r="M1871" s="46"/>
    </row>
    <row r="1872" spans="1:13" ht="15" hidden="1" customHeight="1">
      <c r="A1872" s="15"/>
      <c r="B1872" s="236">
        <v>43917.913345682871</v>
      </c>
      <c r="C1872" s="2" t="s">
        <v>2200</v>
      </c>
      <c r="D1872" s="2" t="s">
        <v>262</v>
      </c>
      <c r="E1872" s="2" t="s">
        <v>6755</v>
      </c>
      <c r="F1872" s="2" t="s">
        <v>2198</v>
      </c>
      <c r="G1872" s="2" t="s">
        <v>2199</v>
      </c>
      <c r="I1872" s="34" t="s">
        <v>6756</v>
      </c>
      <c r="J1872" s="237">
        <v>43917</v>
      </c>
      <c r="L1872" s="2">
        <v>866</v>
      </c>
      <c r="M1872" s="31" t="s">
        <v>6761</v>
      </c>
    </row>
    <row r="1873" spans="1:13" ht="15" hidden="1" customHeight="1">
      <c r="A1873" s="15"/>
      <c r="B1873" s="236">
        <v>43917.913357361111</v>
      </c>
      <c r="C1873" s="2" t="s">
        <v>2200</v>
      </c>
      <c r="D1873" s="2" t="s">
        <v>158</v>
      </c>
      <c r="E1873" s="2" t="s">
        <v>827</v>
      </c>
      <c r="F1873" s="2" t="s">
        <v>2208</v>
      </c>
      <c r="G1873" s="2" t="s">
        <v>2199</v>
      </c>
      <c r="I1873" s="34" t="s">
        <v>6745</v>
      </c>
      <c r="J1873" s="237">
        <v>43917</v>
      </c>
      <c r="K1873" s="2">
        <v>39</v>
      </c>
      <c r="M1873" s="46"/>
    </row>
    <row r="1874" spans="1:13" ht="15" hidden="1" customHeight="1">
      <c r="A1874" s="15"/>
      <c r="B1874" s="236">
        <v>43917.913406655091</v>
      </c>
      <c r="C1874" s="2" t="s">
        <v>2200</v>
      </c>
      <c r="D1874" s="2" t="s">
        <v>158</v>
      </c>
      <c r="E1874" s="2" t="s">
        <v>827</v>
      </c>
      <c r="F1874" s="2" t="s">
        <v>2208</v>
      </c>
      <c r="G1874" s="2" t="s">
        <v>2199</v>
      </c>
      <c r="I1874" s="34" t="s">
        <v>6745</v>
      </c>
      <c r="J1874" s="237">
        <v>43917</v>
      </c>
      <c r="K1874" s="2">
        <v>39</v>
      </c>
      <c r="M1874" s="46"/>
    </row>
    <row r="1875" spans="1:13" ht="15" hidden="1" customHeight="1">
      <c r="A1875" s="15"/>
      <c r="B1875" s="236">
        <v>43917.913834131949</v>
      </c>
      <c r="C1875" s="2" t="s">
        <v>2200</v>
      </c>
      <c r="D1875" s="2" t="s">
        <v>182</v>
      </c>
      <c r="F1875" s="2" t="s">
        <v>2198</v>
      </c>
      <c r="G1875" s="2" t="s">
        <v>2210</v>
      </c>
      <c r="I1875" s="34" t="s">
        <v>2669</v>
      </c>
      <c r="J1875" s="237">
        <v>43917</v>
      </c>
      <c r="M1875" s="46"/>
    </row>
    <row r="1876" spans="1:13" ht="15" hidden="1" customHeight="1">
      <c r="A1876" s="15"/>
      <c r="B1876" s="236">
        <v>43917.914077071764</v>
      </c>
      <c r="C1876" s="2" t="s">
        <v>2200</v>
      </c>
      <c r="D1876" s="2" t="s">
        <v>262</v>
      </c>
      <c r="E1876" s="2" t="s">
        <v>6755</v>
      </c>
      <c r="F1876" s="2" t="s">
        <v>2198</v>
      </c>
      <c r="G1876" s="2" t="s">
        <v>2199</v>
      </c>
      <c r="I1876" s="34" t="s">
        <v>6756</v>
      </c>
      <c r="J1876" s="237">
        <v>43917</v>
      </c>
      <c r="L1876" s="2">
        <v>867</v>
      </c>
      <c r="M1876" s="31" t="s">
        <v>6761</v>
      </c>
    </row>
    <row r="1877" spans="1:13" ht="15" hidden="1" customHeight="1">
      <c r="A1877" s="15"/>
      <c r="B1877" s="236">
        <v>43917.914096018518</v>
      </c>
      <c r="C1877" s="2" t="s">
        <v>2200</v>
      </c>
      <c r="D1877" s="2" t="s">
        <v>182</v>
      </c>
      <c r="F1877" s="2" t="s">
        <v>2198</v>
      </c>
      <c r="I1877" s="34" t="s">
        <v>1315</v>
      </c>
      <c r="J1877" s="237">
        <v>43917</v>
      </c>
      <c r="M1877" s="31" t="s">
        <v>6763</v>
      </c>
    </row>
    <row r="1878" spans="1:13" ht="15" hidden="1" customHeight="1">
      <c r="A1878" s="15"/>
      <c r="B1878" s="236">
        <v>43917.91424293982</v>
      </c>
      <c r="C1878" s="2" t="s">
        <v>2200</v>
      </c>
      <c r="D1878" s="2" t="s">
        <v>158</v>
      </c>
      <c r="E1878" s="2" t="s">
        <v>827</v>
      </c>
      <c r="F1878" s="2" t="s">
        <v>2201</v>
      </c>
      <c r="G1878" s="2" t="s">
        <v>2199</v>
      </c>
      <c r="I1878" s="34" t="s">
        <v>6745</v>
      </c>
      <c r="J1878" s="237">
        <v>43917</v>
      </c>
      <c r="K1878" s="2">
        <v>73</v>
      </c>
      <c r="M1878" s="46"/>
    </row>
    <row r="1879" spans="1:13" ht="15" hidden="1" customHeight="1">
      <c r="A1879" s="15"/>
      <c r="B1879" s="236">
        <v>43917.914598391202</v>
      </c>
      <c r="C1879" s="2" t="s">
        <v>2200</v>
      </c>
      <c r="D1879" s="2" t="s">
        <v>262</v>
      </c>
      <c r="E1879" s="2" t="s">
        <v>6755</v>
      </c>
      <c r="F1879" s="2" t="s">
        <v>2198</v>
      </c>
      <c r="G1879" s="2" t="s">
        <v>2199</v>
      </c>
      <c r="I1879" s="34" t="s">
        <v>6756</v>
      </c>
      <c r="J1879" s="237">
        <v>43917</v>
      </c>
      <c r="L1879" s="2">
        <v>868</v>
      </c>
      <c r="M1879" s="31" t="s">
        <v>6761</v>
      </c>
    </row>
    <row r="1880" spans="1:13" ht="15" hidden="1" customHeight="1">
      <c r="A1880" s="15"/>
      <c r="B1880" s="236">
        <v>43917.918656701389</v>
      </c>
      <c r="C1880" s="2" t="s">
        <v>2197</v>
      </c>
      <c r="D1880" s="2" t="s">
        <v>278</v>
      </c>
      <c r="E1880" s="2" t="s">
        <v>1196</v>
      </c>
      <c r="F1880" s="2" t="s">
        <v>2208</v>
      </c>
      <c r="G1880" s="2" t="s">
        <v>2199</v>
      </c>
      <c r="H1880" s="2" t="s">
        <v>6764</v>
      </c>
      <c r="I1880" s="2" t="s">
        <v>6765</v>
      </c>
      <c r="J1880" s="237">
        <v>43917</v>
      </c>
      <c r="K1880" s="2">
        <v>32</v>
      </c>
      <c r="L1880" s="2">
        <v>247</v>
      </c>
      <c r="M1880" s="46"/>
    </row>
    <row r="1881" spans="1:13" ht="15" hidden="1" customHeight="1">
      <c r="A1881" s="15"/>
      <c r="B1881" s="236">
        <v>43917.921388946765</v>
      </c>
      <c r="C1881" s="2" t="s">
        <v>2200</v>
      </c>
      <c r="D1881" s="2" t="s">
        <v>182</v>
      </c>
      <c r="E1881" s="2" t="s">
        <v>986</v>
      </c>
      <c r="F1881" s="2" t="s">
        <v>2198</v>
      </c>
      <c r="G1881" s="2" t="s">
        <v>2199</v>
      </c>
      <c r="I1881" s="34" t="s">
        <v>6766</v>
      </c>
      <c r="J1881" s="237">
        <v>43917</v>
      </c>
      <c r="M1881" s="46"/>
    </row>
    <row r="1882" spans="1:13" ht="15" hidden="1" customHeight="1">
      <c r="A1882" s="15"/>
      <c r="B1882" s="236">
        <v>43917.926513182872</v>
      </c>
      <c r="C1882" s="2" t="s">
        <v>2200</v>
      </c>
      <c r="D1882" s="2" t="s">
        <v>109</v>
      </c>
      <c r="E1882" s="2" t="s">
        <v>2609</v>
      </c>
      <c r="F1882" s="2" t="s">
        <v>2198</v>
      </c>
      <c r="G1882" s="2" t="s">
        <v>2199</v>
      </c>
      <c r="I1882" s="34" t="s">
        <v>6767</v>
      </c>
      <c r="J1882" s="237">
        <v>43917</v>
      </c>
      <c r="L1882" s="2">
        <v>869</v>
      </c>
      <c r="M1882" s="46"/>
    </row>
    <row r="1883" spans="1:13" ht="15" hidden="1" customHeight="1">
      <c r="A1883" s="15"/>
      <c r="B1883" s="236">
        <v>43917.926865694448</v>
      </c>
      <c r="C1883" s="2" t="s">
        <v>2200</v>
      </c>
      <c r="D1883" s="2" t="s">
        <v>182</v>
      </c>
      <c r="E1883" s="2" t="s">
        <v>986</v>
      </c>
      <c r="F1883" s="2" t="s">
        <v>2271</v>
      </c>
      <c r="G1883" s="2" t="s">
        <v>2210</v>
      </c>
      <c r="I1883" s="34" t="s">
        <v>6768</v>
      </c>
      <c r="J1883" s="237">
        <v>43917</v>
      </c>
      <c r="M1883" s="31" t="s">
        <v>6769</v>
      </c>
    </row>
    <row r="1884" spans="1:13" ht="15" hidden="1" customHeight="1">
      <c r="A1884" s="15"/>
      <c r="B1884" s="236">
        <v>43917.926934178242</v>
      </c>
      <c r="C1884" s="2" t="s">
        <v>2200</v>
      </c>
      <c r="D1884" s="2" t="s">
        <v>109</v>
      </c>
      <c r="E1884" s="2" t="s">
        <v>2609</v>
      </c>
      <c r="F1884" s="2" t="s">
        <v>2198</v>
      </c>
      <c r="G1884" s="2" t="s">
        <v>2199</v>
      </c>
      <c r="I1884" s="34" t="s">
        <v>6767</v>
      </c>
      <c r="J1884" s="237">
        <v>43917</v>
      </c>
      <c r="L1884" s="2">
        <v>870</v>
      </c>
      <c r="M1884" s="46"/>
    </row>
    <row r="1885" spans="1:13" ht="15" hidden="1" customHeight="1">
      <c r="A1885" s="15"/>
      <c r="B1885" s="236">
        <v>43917.926974467591</v>
      </c>
      <c r="C1885" s="2" t="s">
        <v>2200</v>
      </c>
      <c r="D1885" s="2" t="s">
        <v>109</v>
      </c>
      <c r="E1885" s="2" t="s">
        <v>2609</v>
      </c>
      <c r="F1885" s="2" t="s">
        <v>2198</v>
      </c>
      <c r="G1885" s="2" t="s">
        <v>2199</v>
      </c>
      <c r="I1885" s="34" t="s">
        <v>6767</v>
      </c>
      <c r="J1885" s="237">
        <v>43917</v>
      </c>
      <c r="L1885" s="2">
        <v>870</v>
      </c>
      <c r="M1885" s="46"/>
    </row>
    <row r="1886" spans="1:13" ht="15" hidden="1" customHeight="1">
      <c r="A1886" s="15"/>
      <c r="B1886" s="236">
        <v>43917.927453310185</v>
      </c>
      <c r="C1886" s="2" t="s">
        <v>2200</v>
      </c>
      <c r="D1886" s="2" t="s">
        <v>109</v>
      </c>
      <c r="E1886" s="2" t="s">
        <v>1619</v>
      </c>
      <c r="F1886" s="2" t="s">
        <v>2198</v>
      </c>
      <c r="G1886" s="2" t="s">
        <v>2199</v>
      </c>
      <c r="I1886" s="34" t="s">
        <v>6767</v>
      </c>
      <c r="J1886" s="237">
        <v>43917</v>
      </c>
      <c r="L1886" s="2">
        <v>871</v>
      </c>
      <c r="M1886" s="46"/>
    </row>
    <row r="1887" spans="1:13" ht="15" hidden="1" customHeight="1">
      <c r="A1887" s="15"/>
      <c r="B1887" s="236">
        <v>43917.927843761572</v>
      </c>
      <c r="C1887" s="2" t="s">
        <v>2200</v>
      </c>
      <c r="D1887" s="2" t="s">
        <v>109</v>
      </c>
      <c r="E1887" s="2" t="s">
        <v>2617</v>
      </c>
      <c r="F1887" s="2" t="s">
        <v>2198</v>
      </c>
      <c r="G1887" s="2" t="s">
        <v>2199</v>
      </c>
      <c r="I1887" s="34" t="s">
        <v>6767</v>
      </c>
      <c r="J1887" s="237">
        <v>43917</v>
      </c>
      <c r="L1887" s="2">
        <v>872</v>
      </c>
      <c r="M1887" s="46"/>
    </row>
    <row r="1888" spans="1:13" ht="15" hidden="1" customHeight="1">
      <c r="A1888" s="15"/>
      <c r="B1888" s="236">
        <v>43917.928179143521</v>
      </c>
      <c r="C1888" s="2" t="s">
        <v>2200</v>
      </c>
      <c r="D1888" s="2" t="s">
        <v>109</v>
      </c>
      <c r="E1888" s="2" t="s">
        <v>107</v>
      </c>
      <c r="F1888" s="2" t="s">
        <v>2198</v>
      </c>
      <c r="G1888" s="2" t="s">
        <v>2199</v>
      </c>
      <c r="I1888" s="34" t="s">
        <v>6767</v>
      </c>
      <c r="J1888" s="237">
        <v>43917</v>
      </c>
      <c r="L1888" s="2">
        <v>873</v>
      </c>
      <c r="M1888" s="46"/>
    </row>
    <row r="1889" spans="1:18" ht="15" hidden="1" customHeight="1">
      <c r="A1889" s="15"/>
      <c r="B1889" s="236">
        <v>43917.929227905093</v>
      </c>
      <c r="C1889" s="2" t="s">
        <v>2200</v>
      </c>
      <c r="D1889" s="2" t="s">
        <v>330</v>
      </c>
      <c r="E1889" s="2" t="s">
        <v>330</v>
      </c>
      <c r="F1889" s="2" t="s">
        <v>2208</v>
      </c>
      <c r="G1889" s="2" t="s">
        <v>2199</v>
      </c>
      <c r="H1889" s="2" t="s">
        <v>6770</v>
      </c>
      <c r="I1889" s="34" t="s">
        <v>6620</v>
      </c>
      <c r="J1889" s="237">
        <v>43917</v>
      </c>
      <c r="K1889" s="2">
        <v>22</v>
      </c>
      <c r="L1889" s="2">
        <v>8</v>
      </c>
      <c r="M1889" s="46"/>
    </row>
    <row r="1890" spans="1:18" ht="15" hidden="1" customHeight="1">
      <c r="A1890" s="15"/>
      <c r="B1890" s="236">
        <v>43917.931258726851</v>
      </c>
      <c r="C1890" s="2" t="s">
        <v>2200</v>
      </c>
      <c r="D1890" s="2" t="s">
        <v>224</v>
      </c>
      <c r="E1890" s="2" t="s">
        <v>1187</v>
      </c>
      <c r="F1890" s="2" t="s">
        <v>2198</v>
      </c>
      <c r="G1890" s="2" t="s">
        <v>2199</v>
      </c>
      <c r="H1890" s="2" t="s">
        <v>6771</v>
      </c>
      <c r="I1890" s="34" t="s">
        <v>6772</v>
      </c>
      <c r="J1890" s="237">
        <v>43917</v>
      </c>
      <c r="M1890" s="46"/>
    </row>
    <row r="1891" spans="1:18" ht="15" hidden="1" customHeight="1">
      <c r="A1891" s="15"/>
      <c r="B1891" s="236">
        <v>43917.933456666666</v>
      </c>
      <c r="C1891" s="2" t="s">
        <v>2200</v>
      </c>
      <c r="D1891" s="2" t="s">
        <v>182</v>
      </c>
      <c r="E1891" s="2" t="s">
        <v>986</v>
      </c>
      <c r="F1891" s="2" t="s">
        <v>2271</v>
      </c>
      <c r="G1891" s="2" t="s">
        <v>2199</v>
      </c>
      <c r="I1891" s="34" t="s">
        <v>6773</v>
      </c>
      <c r="J1891" s="237">
        <v>43917</v>
      </c>
      <c r="M1891" s="31" t="s">
        <v>6774</v>
      </c>
    </row>
    <row r="1892" spans="1:18" ht="15" hidden="1" customHeight="1">
      <c r="A1892" s="15"/>
      <c r="B1892" s="236">
        <v>43917.93569677083</v>
      </c>
      <c r="C1892" s="2" t="s">
        <v>2200</v>
      </c>
      <c r="D1892" s="2" t="s">
        <v>224</v>
      </c>
      <c r="F1892" s="2" t="s">
        <v>2198</v>
      </c>
      <c r="G1892" s="2" t="s">
        <v>2199</v>
      </c>
      <c r="H1892" s="2" t="s">
        <v>6775</v>
      </c>
      <c r="I1892" s="34" t="s">
        <v>6776</v>
      </c>
      <c r="J1892" s="237">
        <v>43917</v>
      </c>
      <c r="M1892" s="31" t="s">
        <v>6777</v>
      </c>
    </row>
    <row r="1893" spans="1:18" ht="15" hidden="1" customHeight="1">
      <c r="A1893" s="15"/>
      <c r="B1893" s="236">
        <v>43917.936912789351</v>
      </c>
      <c r="C1893" s="2" t="s">
        <v>2200</v>
      </c>
      <c r="D1893" s="2" t="s">
        <v>224</v>
      </c>
      <c r="E1893" s="2" t="s">
        <v>1917</v>
      </c>
      <c r="F1893" s="2" t="s">
        <v>2208</v>
      </c>
      <c r="G1893" s="2" t="s">
        <v>2199</v>
      </c>
      <c r="H1893" s="2" t="s">
        <v>6778</v>
      </c>
      <c r="I1893" s="34" t="s">
        <v>6779</v>
      </c>
      <c r="J1893" s="237">
        <v>43916</v>
      </c>
      <c r="K1893" s="2">
        <v>23</v>
      </c>
      <c r="M1893" s="31" t="s">
        <v>6780</v>
      </c>
    </row>
    <row r="1894" spans="1:18" ht="15" hidden="1" customHeight="1">
      <c r="A1894" s="229"/>
      <c r="B1894" s="226">
        <v>43917.95229483796</v>
      </c>
      <c r="C1894" s="227" t="s">
        <v>2197</v>
      </c>
      <c r="D1894" s="227" t="s">
        <v>276</v>
      </c>
      <c r="E1894" s="227" t="s">
        <v>628</v>
      </c>
      <c r="F1894" s="227" t="s">
        <v>2201</v>
      </c>
      <c r="G1894" s="227" t="s">
        <v>2199</v>
      </c>
      <c r="H1894" s="229"/>
      <c r="I1894" s="251" t="s">
        <v>6781</v>
      </c>
      <c r="J1894" s="228">
        <v>43917</v>
      </c>
      <c r="K1894" s="229"/>
      <c r="L1894" s="227">
        <v>188</v>
      </c>
      <c r="M1894" s="313" t="s">
        <v>6782</v>
      </c>
      <c r="N1894" s="229"/>
      <c r="O1894" s="229"/>
      <c r="P1894" s="229"/>
      <c r="Q1894" s="229"/>
      <c r="R1894" s="229"/>
    </row>
    <row r="1895" spans="1:18" ht="15" hidden="1" customHeight="1">
      <c r="A1895" s="229"/>
      <c r="B1895" s="226">
        <v>43917.974956608799</v>
      </c>
      <c r="C1895" s="227" t="s">
        <v>2200</v>
      </c>
      <c r="D1895" s="227" t="s">
        <v>47</v>
      </c>
      <c r="E1895" s="227" t="s">
        <v>216</v>
      </c>
      <c r="F1895" s="227" t="s">
        <v>2208</v>
      </c>
      <c r="G1895" s="227" t="s">
        <v>2199</v>
      </c>
      <c r="H1895" s="227" t="s">
        <v>6783</v>
      </c>
      <c r="I1895" s="227" t="s">
        <v>6784</v>
      </c>
      <c r="J1895" s="228">
        <v>43917</v>
      </c>
      <c r="K1895" s="227">
        <v>25</v>
      </c>
      <c r="L1895" s="227">
        <v>805</v>
      </c>
      <c r="M1895" s="313" t="s">
        <v>6785</v>
      </c>
      <c r="N1895" s="229"/>
      <c r="O1895" s="229"/>
      <c r="P1895" s="229"/>
      <c r="Q1895" s="229"/>
      <c r="R1895" s="229"/>
    </row>
    <row r="1896" spans="1:18" ht="15" hidden="1" customHeight="1">
      <c r="A1896" s="229"/>
      <c r="B1896" s="226">
        <v>43917.976672048608</v>
      </c>
      <c r="C1896" s="227" t="s">
        <v>2200</v>
      </c>
      <c r="D1896" s="123" t="s">
        <v>47</v>
      </c>
      <c r="E1896" s="123" t="s">
        <v>216</v>
      </c>
      <c r="F1896" s="123" t="s">
        <v>2208</v>
      </c>
      <c r="G1896" s="123" t="s">
        <v>2199</v>
      </c>
      <c r="H1896" s="123" t="s">
        <v>6786</v>
      </c>
      <c r="I1896" s="123" t="s">
        <v>6787</v>
      </c>
      <c r="J1896" s="233">
        <v>43917</v>
      </c>
      <c r="K1896" s="123">
        <v>55</v>
      </c>
      <c r="L1896" s="227">
        <v>806</v>
      </c>
      <c r="M1896" s="230"/>
      <c r="N1896" s="229"/>
      <c r="O1896" s="229"/>
      <c r="P1896" s="229"/>
      <c r="Q1896" s="229"/>
      <c r="R1896" s="229"/>
    </row>
    <row r="1897" spans="1:18" ht="15" hidden="1" customHeight="1">
      <c r="A1897" s="229"/>
      <c r="B1897" s="226">
        <v>43917.978582881944</v>
      </c>
      <c r="C1897" s="227" t="s">
        <v>2200</v>
      </c>
      <c r="D1897" s="227" t="s">
        <v>45</v>
      </c>
      <c r="E1897" s="227" t="s">
        <v>1142</v>
      </c>
      <c r="F1897" s="227" t="s">
        <v>2208</v>
      </c>
      <c r="G1897" s="227" t="s">
        <v>2199</v>
      </c>
      <c r="H1897" s="227" t="s">
        <v>6790</v>
      </c>
      <c r="I1897" s="227" t="s">
        <v>6791</v>
      </c>
      <c r="J1897" s="228">
        <v>43916</v>
      </c>
      <c r="K1897" s="229"/>
      <c r="L1897" s="229"/>
      <c r="M1897" s="313" t="s">
        <v>6792</v>
      </c>
      <c r="N1897" s="229"/>
      <c r="O1897" s="229"/>
      <c r="P1897" s="229"/>
      <c r="Q1897" s="229"/>
      <c r="R1897" s="229"/>
    </row>
    <row r="1898" spans="1:18" ht="15" hidden="1" customHeight="1">
      <c r="A1898" s="229"/>
      <c r="B1898" s="226">
        <v>43917.98080578704</v>
      </c>
      <c r="C1898" s="227" t="s">
        <v>2197</v>
      </c>
      <c r="D1898" s="227" t="s">
        <v>278</v>
      </c>
      <c r="E1898" s="227" t="s">
        <v>6793</v>
      </c>
      <c r="F1898" s="227" t="s">
        <v>2208</v>
      </c>
      <c r="G1898" s="227" t="s">
        <v>2199</v>
      </c>
      <c r="H1898" s="227" t="s">
        <v>6795</v>
      </c>
      <c r="I1898" s="251" t="s">
        <v>6796</v>
      </c>
      <c r="J1898" s="228">
        <v>43910</v>
      </c>
      <c r="K1898" s="227">
        <v>32</v>
      </c>
      <c r="L1898" s="227">
        <v>247</v>
      </c>
      <c r="M1898" s="313" t="s">
        <v>6798</v>
      </c>
      <c r="N1898" s="229"/>
      <c r="O1898" s="229"/>
      <c r="P1898" s="229"/>
      <c r="Q1898" s="229"/>
      <c r="R1898" s="229"/>
    </row>
    <row r="1899" spans="1:18" ht="15" hidden="1" customHeight="1">
      <c r="A1899" s="314"/>
      <c r="B1899" s="315">
        <v>43917.987181400458</v>
      </c>
      <c r="C1899" s="316" t="s">
        <v>9</v>
      </c>
      <c r="D1899" s="316" t="s">
        <v>45</v>
      </c>
      <c r="E1899" s="316" t="s">
        <v>333</v>
      </c>
      <c r="F1899" s="316" t="s">
        <v>2201</v>
      </c>
      <c r="G1899" s="316" t="s">
        <v>2199</v>
      </c>
      <c r="H1899" s="314"/>
      <c r="I1899" s="317" t="s">
        <v>6138</v>
      </c>
      <c r="J1899" s="318">
        <v>43916</v>
      </c>
      <c r="K1899" s="316">
        <v>65</v>
      </c>
      <c r="L1899" s="314"/>
      <c r="M1899" s="319" t="s">
        <v>6800</v>
      </c>
      <c r="N1899" s="314"/>
      <c r="O1899" s="314"/>
      <c r="P1899" s="314"/>
      <c r="Q1899" s="314"/>
      <c r="R1899" s="314"/>
    </row>
    <row r="1900" spans="1:18" ht="15" hidden="1" customHeight="1">
      <c r="A1900" s="229"/>
      <c r="B1900" s="226">
        <v>43917.998443668985</v>
      </c>
      <c r="C1900" s="227" t="s">
        <v>2200</v>
      </c>
      <c r="D1900" s="227" t="s">
        <v>414</v>
      </c>
      <c r="E1900" s="227" t="s">
        <v>6801</v>
      </c>
      <c r="F1900" s="227" t="s">
        <v>2208</v>
      </c>
      <c r="G1900" s="227" t="s">
        <v>2199</v>
      </c>
      <c r="H1900" s="229"/>
      <c r="I1900" s="251" t="s">
        <v>6802</v>
      </c>
      <c r="J1900" s="228">
        <v>43915</v>
      </c>
      <c r="K1900" s="227">
        <v>50</v>
      </c>
      <c r="L1900" s="229"/>
      <c r="M1900" s="313" t="s">
        <v>6803</v>
      </c>
      <c r="N1900" s="229"/>
      <c r="O1900" s="229"/>
      <c r="P1900" s="229"/>
      <c r="Q1900" s="229"/>
      <c r="R1900" s="229"/>
    </row>
    <row r="1901" spans="1:18" ht="15" hidden="1" customHeight="1">
      <c r="A1901" s="229"/>
      <c r="B1901" s="226">
        <v>43918.005347939819</v>
      </c>
      <c r="C1901" s="227" t="s">
        <v>2197</v>
      </c>
      <c r="D1901" s="227" t="s">
        <v>158</v>
      </c>
      <c r="E1901" s="227" t="s">
        <v>827</v>
      </c>
      <c r="F1901" s="227" t="s">
        <v>2208</v>
      </c>
      <c r="G1901" s="227" t="s">
        <v>2199</v>
      </c>
      <c r="H1901" s="227" t="s">
        <v>1305</v>
      </c>
      <c r="I1901" s="251" t="s">
        <v>6804</v>
      </c>
      <c r="J1901" s="228">
        <v>43918</v>
      </c>
      <c r="K1901" s="227">
        <v>21</v>
      </c>
      <c r="L1901" s="227">
        <v>181</v>
      </c>
      <c r="M1901" s="313" t="s">
        <v>51</v>
      </c>
      <c r="N1901" s="229"/>
      <c r="O1901" s="229"/>
      <c r="P1901" s="229"/>
      <c r="Q1901" s="229"/>
      <c r="R1901" s="229"/>
    </row>
    <row r="1902" spans="1:18" ht="15" hidden="1" customHeight="1">
      <c r="A1902" s="229"/>
      <c r="B1902" s="226">
        <v>43918.006059641208</v>
      </c>
      <c r="C1902" s="227" t="s">
        <v>2197</v>
      </c>
      <c r="D1902" s="227" t="s">
        <v>158</v>
      </c>
      <c r="E1902" s="227" t="s">
        <v>2342</v>
      </c>
      <c r="F1902" s="227" t="s">
        <v>2208</v>
      </c>
      <c r="G1902" s="227" t="s">
        <v>2199</v>
      </c>
      <c r="H1902" s="229"/>
      <c r="I1902" s="251" t="s">
        <v>6805</v>
      </c>
      <c r="J1902" s="228">
        <v>43947</v>
      </c>
      <c r="K1902" s="227">
        <v>21</v>
      </c>
      <c r="L1902" s="227">
        <v>3</v>
      </c>
      <c r="M1902" s="230"/>
      <c r="N1902" s="229"/>
      <c r="O1902" s="229"/>
      <c r="P1902" s="229"/>
      <c r="Q1902" s="229"/>
      <c r="R1902" s="229"/>
    </row>
    <row r="1903" spans="1:18" ht="15" hidden="1" customHeight="1">
      <c r="A1903" s="229"/>
      <c r="B1903" s="226">
        <v>43918.018987164352</v>
      </c>
      <c r="C1903" s="227" t="s">
        <v>2197</v>
      </c>
      <c r="D1903" s="227" t="s">
        <v>158</v>
      </c>
      <c r="E1903" s="227" t="s">
        <v>827</v>
      </c>
      <c r="F1903" s="227" t="s">
        <v>2208</v>
      </c>
      <c r="G1903" s="227" t="s">
        <v>2199</v>
      </c>
      <c r="H1903" s="227" t="s">
        <v>6807</v>
      </c>
      <c r="I1903" s="251" t="s">
        <v>970</v>
      </c>
      <c r="J1903" s="228">
        <v>43917</v>
      </c>
      <c r="K1903" s="227">
        <v>21</v>
      </c>
      <c r="L1903" s="229"/>
      <c r="M1903" s="230"/>
      <c r="N1903" s="229"/>
      <c r="O1903" s="229"/>
      <c r="P1903" s="229"/>
      <c r="Q1903" s="229"/>
      <c r="R1903" s="229"/>
    </row>
    <row r="1904" spans="1:18" ht="15" hidden="1" customHeight="1">
      <c r="A1904" s="15"/>
      <c r="B1904" s="236">
        <v>43918.019485486111</v>
      </c>
      <c r="C1904" s="2" t="s">
        <v>2197</v>
      </c>
      <c r="D1904" s="2" t="s">
        <v>47</v>
      </c>
      <c r="F1904" s="2" t="s">
        <v>2198</v>
      </c>
      <c r="G1904" s="2" t="s">
        <v>2199</v>
      </c>
      <c r="I1904" s="34" t="s">
        <v>6808</v>
      </c>
      <c r="J1904" s="237">
        <v>43918</v>
      </c>
      <c r="K1904" s="2">
        <v>29</v>
      </c>
      <c r="M1904" s="46"/>
    </row>
    <row r="1905" spans="1:18" ht="15" hidden="1" customHeight="1">
      <c r="A1905" s="248"/>
      <c r="B1905" s="246">
        <v>43918.026145358795</v>
      </c>
      <c r="C1905" s="247" t="s">
        <v>2200</v>
      </c>
      <c r="D1905" s="247" t="s">
        <v>414</v>
      </c>
      <c r="E1905" s="247" t="s">
        <v>6809</v>
      </c>
      <c r="F1905" s="247" t="s">
        <v>2208</v>
      </c>
      <c r="G1905" s="247" t="s">
        <v>2199</v>
      </c>
      <c r="H1905" s="247" t="s">
        <v>6810</v>
      </c>
      <c r="I1905" s="249" t="s">
        <v>6811</v>
      </c>
      <c r="J1905" s="250">
        <v>43915</v>
      </c>
      <c r="K1905" s="247">
        <v>50</v>
      </c>
      <c r="L1905" s="248"/>
      <c r="M1905" s="277"/>
      <c r="N1905" s="248"/>
      <c r="O1905" s="248"/>
      <c r="P1905" s="248"/>
      <c r="Q1905" s="248"/>
      <c r="R1905" s="248"/>
    </row>
    <row r="1906" spans="1:18" ht="15" hidden="1" customHeight="1">
      <c r="A1906" s="229"/>
      <c r="B1906" s="226">
        <v>43918.035404270835</v>
      </c>
      <c r="C1906" s="227" t="s">
        <v>9</v>
      </c>
      <c r="D1906" s="227" t="s">
        <v>262</v>
      </c>
      <c r="E1906" s="227" t="s">
        <v>260</v>
      </c>
      <c r="F1906" s="227" t="s">
        <v>2208</v>
      </c>
      <c r="G1906" s="227" t="s">
        <v>2199</v>
      </c>
      <c r="H1906" s="227" t="s">
        <v>6812</v>
      </c>
      <c r="I1906" s="251" t="s">
        <v>2524</v>
      </c>
      <c r="J1906" s="228">
        <v>43913</v>
      </c>
      <c r="K1906" s="227">
        <v>57</v>
      </c>
      <c r="L1906" s="227">
        <v>327</v>
      </c>
      <c r="M1906" s="313" t="s">
        <v>6813</v>
      </c>
      <c r="N1906" s="229"/>
      <c r="O1906" s="229"/>
      <c r="P1906" s="229"/>
      <c r="Q1906" s="229"/>
      <c r="R1906" s="229"/>
    </row>
    <row r="1907" spans="1:18" ht="15" hidden="1" customHeight="1">
      <c r="A1907" s="229"/>
      <c r="B1907" s="226">
        <v>43918.039446261573</v>
      </c>
      <c r="C1907" s="227" t="s">
        <v>2200</v>
      </c>
      <c r="D1907" s="227" t="s">
        <v>182</v>
      </c>
      <c r="E1907" s="227" t="s">
        <v>986</v>
      </c>
      <c r="F1907" s="227" t="s">
        <v>2201</v>
      </c>
      <c r="G1907" s="227" t="s">
        <v>2199</v>
      </c>
      <c r="H1907" s="229"/>
      <c r="I1907" s="227" t="s">
        <v>6814</v>
      </c>
      <c r="J1907" s="228">
        <v>43916</v>
      </c>
      <c r="K1907" s="227">
        <v>33</v>
      </c>
      <c r="L1907" s="229"/>
      <c r="M1907" s="313" t="s">
        <v>6815</v>
      </c>
      <c r="N1907" s="229"/>
      <c r="O1907" s="229"/>
      <c r="P1907" s="229"/>
      <c r="Q1907" s="229"/>
      <c r="R1907" s="229"/>
    </row>
    <row r="1908" spans="1:18" ht="15" hidden="1" customHeight="1">
      <c r="A1908" s="325"/>
      <c r="B1908" s="326">
        <v>43918.043729305558</v>
      </c>
      <c r="C1908" s="327" t="s">
        <v>2200</v>
      </c>
      <c r="D1908" s="327" t="s">
        <v>224</v>
      </c>
      <c r="E1908" s="325"/>
      <c r="F1908" s="327" t="s">
        <v>2198</v>
      </c>
      <c r="G1908" s="327" t="s">
        <v>2210</v>
      </c>
      <c r="H1908" s="327" t="s">
        <v>6816</v>
      </c>
      <c r="I1908" s="328" t="s">
        <v>2778</v>
      </c>
      <c r="J1908" s="329">
        <v>43918</v>
      </c>
      <c r="K1908" s="325"/>
      <c r="L1908" s="325"/>
      <c r="M1908" s="330"/>
      <c r="N1908" s="325"/>
      <c r="O1908" s="325"/>
      <c r="P1908" s="325"/>
      <c r="Q1908" s="325"/>
      <c r="R1908" s="325"/>
    </row>
    <row r="1909" spans="1:18" ht="15" hidden="1" customHeight="1">
      <c r="A1909" s="127"/>
      <c r="B1909" s="211">
        <v>43918.045457928238</v>
      </c>
      <c r="C1909" s="212" t="s">
        <v>2197</v>
      </c>
      <c r="D1909" s="212" t="s">
        <v>158</v>
      </c>
      <c r="E1909" s="212" t="s">
        <v>827</v>
      </c>
      <c r="F1909" s="212" t="s">
        <v>2208</v>
      </c>
      <c r="G1909" s="212" t="s">
        <v>2199</v>
      </c>
      <c r="H1909" s="212" t="s">
        <v>6817</v>
      </c>
      <c r="I1909" s="213" t="s">
        <v>970</v>
      </c>
      <c r="J1909" s="214">
        <v>43917</v>
      </c>
      <c r="K1909" s="212">
        <v>21</v>
      </c>
      <c r="L1909" s="127"/>
      <c r="M1909" s="218" t="s">
        <v>6819</v>
      </c>
      <c r="N1909" s="127"/>
      <c r="O1909" s="127"/>
      <c r="P1909" s="127"/>
      <c r="Q1909" s="127"/>
      <c r="R1909" s="127"/>
    </row>
    <row r="1910" spans="1:18" ht="15" hidden="1" customHeight="1">
      <c r="A1910" s="331"/>
      <c r="B1910" s="332">
        <v>43918.076466585648</v>
      </c>
      <c r="C1910" s="333" t="s">
        <v>2200</v>
      </c>
      <c r="D1910" s="333" t="s">
        <v>109</v>
      </c>
      <c r="E1910" s="331"/>
      <c r="F1910" s="333" t="s">
        <v>2201</v>
      </c>
      <c r="G1910" s="331"/>
      <c r="H1910" s="331"/>
      <c r="I1910" s="334" t="s">
        <v>6808</v>
      </c>
      <c r="J1910" s="335">
        <v>43893</v>
      </c>
      <c r="K1910" s="331"/>
      <c r="L1910" s="331"/>
      <c r="M1910" s="336"/>
      <c r="N1910" s="331"/>
    </row>
    <row r="1911" spans="1:18" ht="15" hidden="1" customHeight="1">
      <c r="A1911" s="15"/>
      <c r="B1911" s="236">
        <v>43918.081642314814</v>
      </c>
      <c r="C1911" s="2" t="s">
        <v>2200</v>
      </c>
      <c r="D1911" s="2" t="s">
        <v>117</v>
      </c>
      <c r="F1911" s="2" t="s">
        <v>2198</v>
      </c>
      <c r="H1911" s="2" t="s">
        <v>6824</v>
      </c>
      <c r="I1911" s="34" t="s">
        <v>6825</v>
      </c>
      <c r="J1911" s="237">
        <v>43917</v>
      </c>
      <c r="M1911" s="31" t="s">
        <v>6824</v>
      </c>
    </row>
    <row r="1912" spans="1:18" ht="15" hidden="1" customHeight="1">
      <c r="A1912" s="15"/>
      <c r="B1912" s="236">
        <v>43918.090159074069</v>
      </c>
      <c r="C1912" s="2" t="s">
        <v>2200</v>
      </c>
      <c r="D1912" s="2" t="s">
        <v>262</v>
      </c>
      <c r="E1912" s="2" t="s">
        <v>2584</v>
      </c>
      <c r="F1912" s="2" t="s">
        <v>2208</v>
      </c>
      <c r="G1912" s="2" t="s">
        <v>2199</v>
      </c>
      <c r="I1912" s="34" t="s">
        <v>6827</v>
      </c>
      <c r="J1912" s="237">
        <v>43917</v>
      </c>
      <c r="K1912" s="2">
        <v>11</v>
      </c>
      <c r="L1912" s="2">
        <v>863</v>
      </c>
      <c r="M1912" s="31" t="s">
        <v>6828</v>
      </c>
    </row>
    <row r="1913" spans="1:18" ht="15" hidden="1" customHeight="1">
      <c r="A1913" s="331"/>
      <c r="B1913" s="332">
        <v>43918.090276006944</v>
      </c>
      <c r="C1913" s="333" t="s">
        <v>2200</v>
      </c>
      <c r="D1913" s="333" t="s">
        <v>262</v>
      </c>
      <c r="E1913" s="333" t="s">
        <v>2584</v>
      </c>
      <c r="F1913" s="333" t="s">
        <v>2208</v>
      </c>
      <c r="G1913" s="333" t="s">
        <v>2199</v>
      </c>
      <c r="H1913" s="331"/>
      <c r="I1913" s="334" t="s">
        <v>6827</v>
      </c>
      <c r="J1913" s="335">
        <v>43917</v>
      </c>
      <c r="K1913" s="333">
        <v>11</v>
      </c>
      <c r="L1913" s="333">
        <v>863</v>
      </c>
      <c r="M1913" s="337" t="s">
        <v>6828</v>
      </c>
      <c r="N1913" s="331"/>
    </row>
    <row r="1914" spans="1:18" ht="15" hidden="1" customHeight="1">
      <c r="A1914" s="331"/>
      <c r="B1914" s="332">
        <v>43918.090381655093</v>
      </c>
      <c r="C1914" s="333" t="s">
        <v>2200</v>
      </c>
      <c r="D1914" s="333" t="s">
        <v>262</v>
      </c>
      <c r="E1914" s="333" t="s">
        <v>2584</v>
      </c>
      <c r="F1914" s="333" t="s">
        <v>2208</v>
      </c>
      <c r="G1914" s="333" t="s">
        <v>2199</v>
      </c>
      <c r="H1914" s="331"/>
      <c r="I1914" s="334" t="s">
        <v>6827</v>
      </c>
      <c r="J1914" s="335">
        <v>43917</v>
      </c>
      <c r="K1914" s="333">
        <v>11</v>
      </c>
      <c r="L1914" s="333">
        <v>863</v>
      </c>
      <c r="M1914" s="337" t="s">
        <v>6828</v>
      </c>
      <c r="N1914" s="331"/>
    </row>
    <row r="1915" spans="1:18" ht="15" hidden="1" customHeight="1">
      <c r="A1915" s="331"/>
      <c r="B1915" s="332">
        <v>43918.091865023147</v>
      </c>
      <c r="C1915" s="333" t="s">
        <v>2200</v>
      </c>
      <c r="D1915" s="333" t="s">
        <v>262</v>
      </c>
      <c r="E1915" s="333" t="s">
        <v>2584</v>
      </c>
      <c r="F1915" s="333" t="s">
        <v>2201</v>
      </c>
      <c r="G1915" s="333" t="s">
        <v>2199</v>
      </c>
      <c r="H1915" s="331"/>
      <c r="I1915" s="334" t="s">
        <v>6827</v>
      </c>
      <c r="J1915" s="335">
        <v>43917</v>
      </c>
      <c r="K1915" s="333">
        <v>27</v>
      </c>
      <c r="L1915" s="333">
        <v>864</v>
      </c>
      <c r="M1915" s="336"/>
      <c r="N1915" s="331"/>
    </row>
    <row r="1916" spans="1:18" ht="15" hidden="1" customHeight="1">
      <c r="A1916" s="331"/>
      <c r="B1916" s="332">
        <v>43918.092576759256</v>
      </c>
      <c r="C1916" s="333" t="s">
        <v>2200</v>
      </c>
      <c r="D1916" s="333" t="s">
        <v>262</v>
      </c>
      <c r="E1916" s="333" t="s">
        <v>2584</v>
      </c>
      <c r="F1916" s="333" t="s">
        <v>2201</v>
      </c>
      <c r="G1916" s="333" t="s">
        <v>2199</v>
      </c>
      <c r="H1916" s="331"/>
      <c r="I1916" s="334" t="s">
        <v>6827</v>
      </c>
      <c r="J1916" s="335">
        <v>43917</v>
      </c>
      <c r="K1916" s="333">
        <v>45</v>
      </c>
      <c r="L1916" s="333">
        <v>865</v>
      </c>
      <c r="M1916" s="336"/>
      <c r="N1916" s="331"/>
    </row>
    <row r="1917" spans="1:18" ht="15" hidden="1" customHeight="1">
      <c r="A1917" s="331"/>
      <c r="B1917" s="332">
        <v>43918.093613599536</v>
      </c>
      <c r="C1917" s="333" t="s">
        <v>2200</v>
      </c>
      <c r="D1917" s="333" t="s">
        <v>262</v>
      </c>
      <c r="E1917" s="333" t="s">
        <v>2584</v>
      </c>
      <c r="F1917" s="333" t="s">
        <v>2201</v>
      </c>
      <c r="G1917" s="333" t="s">
        <v>2199</v>
      </c>
      <c r="H1917" s="331"/>
      <c r="I1917" s="334" t="s">
        <v>6827</v>
      </c>
      <c r="J1917" s="335">
        <v>43917</v>
      </c>
      <c r="K1917" s="333">
        <v>6</v>
      </c>
      <c r="L1917" s="333">
        <v>866</v>
      </c>
      <c r="M1917" s="336"/>
      <c r="N1917" s="331"/>
    </row>
    <row r="1918" spans="1:18" ht="15" hidden="1" customHeight="1">
      <c r="A1918" s="331"/>
      <c r="B1918" s="332">
        <v>43918.094441180554</v>
      </c>
      <c r="C1918" s="333" t="s">
        <v>2200</v>
      </c>
      <c r="D1918" s="333" t="s">
        <v>262</v>
      </c>
      <c r="E1918" s="333" t="s">
        <v>2584</v>
      </c>
      <c r="F1918" s="333" t="s">
        <v>2201</v>
      </c>
      <c r="G1918" s="333" t="s">
        <v>2199</v>
      </c>
      <c r="H1918" s="331"/>
      <c r="I1918" s="334" t="s">
        <v>6827</v>
      </c>
      <c r="J1918" s="335">
        <v>43917</v>
      </c>
      <c r="K1918" s="333">
        <v>1</v>
      </c>
      <c r="L1918" s="333">
        <v>867</v>
      </c>
      <c r="M1918" s="336"/>
      <c r="N1918" s="331"/>
    </row>
    <row r="1919" spans="1:18" ht="15" hidden="1" customHeight="1">
      <c r="A1919" s="15"/>
      <c r="B1919" s="236">
        <v>43918.139695821759</v>
      </c>
      <c r="C1919" s="2" t="s">
        <v>2200</v>
      </c>
      <c r="D1919" s="2" t="s">
        <v>224</v>
      </c>
      <c r="E1919" s="2" t="s">
        <v>1187</v>
      </c>
      <c r="F1919" s="2" t="s">
        <v>2208</v>
      </c>
      <c r="G1919" s="2" t="s">
        <v>2199</v>
      </c>
      <c r="H1919" s="2" t="s">
        <v>1207</v>
      </c>
      <c r="I1919" s="34" t="s">
        <v>6835</v>
      </c>
      <c r="J1919" s="237">
        <v>43917</v>
      </c>
      <c r="M1919" s="31" t="s">
        <v>6836</v>
      </c>
    </row>
    <row r="1920" spans="1:18" ht="15" hidden="1" customHeight="1">
      <c r="A1920" s="15"/>
      <c r="B1920" s="236">
        <v>43918.18883525463</v>
      </c>
      <c r="C1920" s="2" t="s">
        <v>2200</v>
      </c>
      <c r="D1920" s="2" t="s">
        <v>182</v>
      </c>
      <c r="E1920" s="2" t="s">
        <v>1078</v>
      </c>
      <c r="F1920" s="2" t="s">
        <v>2271</v>
      </c>
      <c r="G1920" s="2" t="s">
        <v>2199</v>
      </c>
      <c r="H1920" s="2" t="s">
        <v>6838</v>
      </c>
      <c r="I1920" s="34" t="s">
        <v>6839</v>
      </c>
      <c r="J1920" s="237">
        <v>43918</v>
      </c>
      <c r="M1920" s="46"/>
    </row>
    <row r="1921" spans="1:14" ht="15" hidden="1" customHeight="1">
      <c r="A1921" s="331"/>
      <c r="B1921" s="332">
        <v>43918.190863958334</v>
      </c>
      <c r="C1921" s="333" t="s">
        <v>2200</v>
      </c>
      <c r="D1921" s="333" t="s">
        <v>182</v>
      </c>
      <c r="E1921" s="333" t="s">
        <v>1078</v>
      </c>
      <c r="F1921" s="333" t="s">
        <v>2201</v>
      </c>
      <c r="G1921" s="333" t="s">
        <v>2199</v>
      </c>
      <c r="H1921" s="333" t="s">
        <v>6838</v>
      </c>
      <c r="I1921" s="334" t="s">
        <v>6839</v>
      </c>
      <c r="J1921" s="335">
        <v>43917</v>
      </c>
      <c r="K1921" s="331"/>
      <c r="L1921" s="331"/>
      <c r="M1921" s="337" t="s">
        <v>6841</v>
      </c>
      <c r="N1921" s="331"/>
    </row>
    <row r="1922" spans="1:14" ht="15" hidden="1" customHeight="1">
      <c r="A1922" s="331"/>
      <c r="B1922" s="332">
        <v>43918.191170335645</v>
      </c>
      <c r="C1922" s="333" t="s">
        <v>2200</v>
      </c>
      <c r="D1922" s="333" t="s">
        <v>182</v>
      </c>
      <c r="E1922" s="333" t="s">
        <v>1078</v>
      </c>
      <c r="F1922" s="333" t="s">
        <v>2208</v>
      </c>
      <c r="G1922" s="333" t="s">
        <v>2199</v>
      </c>
      <c r="H1922" s="333" t="s">
        <v>6838</v>
      </c>
      <c r="I1922" s="334" t="s">
        <v>6839</v>
      </c>
      <c r="J1922" s="335">
        <v>43917</v>
      </c>
      <c r="K1922" s="331"/>
      <c r="L1922" s="331"/>
      <c r="M1922" s="337" t="s">
        <v>6841</v>
      </c>
      <c r="N1922" s="331"/>
    </row>
    <row r="1923" spans="1:14" ht="15" hidden="1" customHeight="1">
      <c r="A1923" s="15"/>
      <c r="B1923" s="236">
        <v>43918.215669560188</v>
      </c>
      <c r="C1923" s="2" t="s">
        <v>2200</v>
      </c>
      <c r="D1923" s="2" t="s">
        <v>224</v>
      </c>
      <c r="E1923" s="2" t="s">
        <v>6842</v>
      </c>
      <c r="F1923" s="2" t="s">
        <v>2208</v>
      </c>
      <c r="G1923" s="2" t="s">
        <v>2199</v>
      </c>
      <c r="I1923" s="34" t="s">
        <v>6843</v>
      </c>
      <c r="J1923" s="237">
        <v>43917</v>
      </c>
      <c r="L1923" s="2">
        <v>4</v>
      </c>
      <c r="M1923" s="31" t="s">
        <v>6845</v>
      </c>
    </row>
    <row r="1924" spans="1:14" ht="15" hidden="1" customHeight="1">
      <c r="A1924" s="15"/>
      <c r="B1924" s="236">
        <v>43918.27859130787</v>
      </c>
      <c r="C1924" s="2" t="s">
        <v>2197</v>
      </c>
      <c r="D1924" s="2" t="s">
        <v>47</v>
      </c>
      <c r="E1924" s="2" t="s">
        <v>165</v>
      </c>
      <c r="F1924" s="2" t="s">
        <v>2198</v>
      </c>
      <c r="G1924" s="2" t="s">
        <v>2199</v>
      </c>
      <c r="I1924" s="34" t="s">
        <v>6846</v>
      </c>
      <c r="J1924" s="237">
        <v>43898</v>
      </c>
      <c r="M1924" s="31" t="s">
        <v>6847</v>
      </c>
    </row>
    <row r="1925" spans="1:14" ht="15" hidden="1" customHeight="1">
      <c r="A1925" s="331"/>
      <c r="B1925" s="332">
        <v>43918.283717280094</v>
      </c>
      <c r="C1925" s="333" t="s">
        <v>2197</v>
      </c>
      <c r="D1925" s="333" t="s">
        <v>47</v>
      </c>
      <c r="E1925" s="333" t="s">
        <v>165</v>
      </c>
      <c r="F1925" s="333" t="s">
        <v>2198</v>
      </c>
      <c r="G1925" s="333" t="s">
        <v>2199</v>
      </c>
      <c r="H1925" s="331"/>
      <c r="I1925" s="334" t="s">
        <v>6846</v>
      </c>
      <c r="J1925" s="335">
        <v>43898</v>
      </c>
      <c r="K1925" s="331"/>
      <c r="L1925" s="331"/>
      <c r="M1925" s="337" t="s">
        <v>6847</v>
      </c>
      <c r="N1925" s="331"/>
    </row>
    <row r="1926" spans="1:14" ht="15" hidden="1" customHeight="1">
      <c r="A1926" s="331"/>
      <c r="B1926" s="332">
        <v>43918.316443194446</v>
      </c>
      <c r="C1926" s="333" t="s">
        <v>2200</v>
      </c>
      <c r="D1926" s="333" t="s">
        <v>182</v>
      </c>
      <c r="E1926" s="333" t="s">
        <v>181</v>
      </c>
      <c r="F1926" s="333" t="s">
        <v>2699</v>
      </c>
      <c r="G1926" s="333" t="s">
        <v>2199</v>
      </c>
      <c r="H1926" s="333" t="s">
        <v>2820</v>
      </c>
      <c r="I1926" s="333" t="s">
        <v>2820</v>
      </c>
      <c r="J1926" s="335">
        <v>43925</v>
      </c>
      <c r="K1926" s="333">
        <v>38</v>
      </c>
      <c r="L1926" s="333">
        <v>10</v>
      </c>
      <c r="M1926" s="337" t="s">
        <v>6849</v>
      </c>
      <c r="N1926" s="331"/>
    </row>
    <row r="1927" spans="1:14" ht="15" hidden="1" customHeight="1">
      <c r="A1927" s="331"/>
      <c r="B1927" s="332">
        <v>43918.378745937502</v>
      </c>
      <c r="C1927" s="333" t="s">
        <v>2200</v>
      </c>
      <c r="D1927" s="333" t="s">
        <v>45</v>
      </c>
      <c r="E1927" s="331"/>
      <c r="F1927" s="333" t="s">
        <v>2198</v>
      </c>
      <c r="G1927" s="333" t="s">
        <v>2210</v>
      </c>
      <c r="H1927" s="333" t="s">
        <v>6850</v>
      </c>
      <c r="I1927" s="334" t="s">
        <v>991</v>
      </c>
      <c r="J1927" s="335">
        <v>43917</v>
      </c>
      <c r="K1927" s="331"/>
      <c r="L1927" s="331"/>
      <c r="M1927" s="337" t="s">
        <v>6850</v>
      </c>
      <c r="N1927" s="331"/>
    </row>
    <row r="1928" spans="1:14" ht="15" hidden="1" customHeight="1">
      <c r="A1928" s="15"/>
      <c r="B1928" s="236">
        <v>43918.381564409719</v>
      </c>
      <c r="C1928" s="2" t="s">
        <v>2200</v>
      </c>
      <c r="D1928" s="2" t="s">
        <v>45</v>
      </c>
      <c r="F1928" s="2" t="s">
        <v>2198</v>
      </c>
      <c r="G1928" s="2" t="s">
        <v>2210</v>
      </c>
      <c r="I1928" s="34" t="s">
        <v>2701</v>
      </c>
      <c r="J1928" s="237">
        <v>43918</v>
      </c>
      <c r="M1928" s="31" t="s">
        <v>6852</v>
      </c>
    </row>
    <row r="1929" spans="1:14" ht="15" hidden="1" customHeight="1">
      <c r="A1929" s="15"/>
      <c r="B1929" s="236">
        <v>43918.394239502319</v>
      </c>
      <c r="C1929" s="2" t="s">
        <v>2200</v>
      </c>
      <c r="D1929" s="2" t="s">
        <v>45</v>
      </c>
      <c r="E1929" s="2" t="s">
        <v>6854</v>
      </c>
      <c r="F1929" s="2" t="s">
        <v>2271</v>
      </c>
      <c r="G1929" s="2" t="s">
        <v>2199</v>
      </c>
      <c r="I1929" s="34" t="s">
        <v>6855</v>
      </c>
      <c r="J1929" s="237">
        <v>43918</v>
      </c>
      <c r="L1929" s="2">
        <v>6</v>
      </c>
      <c r="M1929" s="46"/>
    </row>
    <row r="1930" spans="1:14" ht="15" hidden="1" customHeight="1">
      <c r="A1930" s="15"/>
      <c r="B1930" s="236">
        <v>43918.39740376157</v>
      </c>
      <c r="C1930" s="2" t="s">
        <v>2200</v>
      </c>
      <c r="D1930" s="2" t="s">
        <v>182</v>
      </c>
      <c r="E1930" s="2" t="s">
        <v>600</v>
      </c>
      <c r="F1930" s="2" t="s">
        <v>2208</v>
      </c>
      <c r="G1930" s="2" t="s">
        <v>2210</v>
      </c>
      <c r="I1930" s="34" t="s">
        <v>6856</v>
      </c>
      <c r="J1930" s="237">
        <v>43918</v>
      </c>
      <c r="K1930" s="2">
        <v>66</v>
      </c>
      <c r="M1930" s="46"/>
    </row>
    <row r="1931" spans="1:14" ht="15" hidden="1" customHeight="1">
      <c r="A1931" s="15"/>
      <c r="B1931" s="236">
        <v>43918.397951331019</v>
      </c>
      <c r="C1931" s="2" t="s">
        <v>2200</v>
      </c>
      <c r="D1931" s="2" t="s">
        <v>45</v>
      </c>
      <c r="E1931" s="2" t="s">
        <v>6858</v>
      </c>
      <c r="F1931" s="2" t="s">
        <v>2198</v>
      </c>
      <c r="G1931" s="2" t="s">
        <v>2199</v>
      </c>
      <c r="I1931" s="34" t="s">
        <v>6859</v>
      </c>
      <c r="J1931" s="237">
        <v>43918</v>
      </c>
      <c r="M1931" s="46"/>
    </row>
    <row r="1932" spans="1:14" ht="15" hidden="1" customHeight="1">
      <c r="A1932" s="15"/>
      <c r="B1932" s="236">
        <v>43918.404023564814</v>
      </c>
      <c r="C1932" s="2" t="s">
        <v>2197</v>
      </c>
      <c r="D1932" s="2" t="s">
        <v>373</v>
      </c>
      <c r="E1932" s="2" t="s">
        <v>6860</v>
      </c>
      <c r="F1932" s="2" t="s">
        <v>2201</v>
      </c>
      <c r="G1932" s="2" t="s">
        <v>2199</v>
      </c>
      <c r="H1932" s="2" t="s">
        <v>6861</v>
      </c>
      <c r="I1932" s="2" t="s">
        <v>6862</v>
      </c>
      <c r="J1932" s="237">
        <v>43917</v>
      </c>
      <c r="M1932" s="46"/>
    </row>
    <row r="1933" spans="1:14" ht="15" hidden="1" customHeight="1">
      <c r="A1933" s="15"/>
      <c r="B1933" s="236">
        <v>43918.412592766203</v>
      </c>
      <c r="C1933" s="2" t="s">
        <v>9</v>
      </c>
      <c r="D1933" s="2" t="s">
        <v>109</v>
      </c>
      <c r="E1933" s="2" t="s">
        <v>1096</v>
      </c>
      <c r="F1933" s="2" t="s">
        <v>2208</v>
      </c>
      <c r="G1933" s="2" t="s">
        <v>2199</v>
      </c>
      <c r="H1933" s="2" t="s">
        <v>6864</v>
      </c>
      <c r="I1933" s="34" t="s">
        <v>6865</v>
      </c>
      <c r="J1933" s="237">
        <v>43916</v>
      </c>
      <c r="K1933" s="2">
        <v>73</v>
      </c>
      <c r="M1933" s="46"/>
    </row>
    <row r="1934" spans="1:14" ht="15" hidden="1" customHeight="1">
      <c r="A1934" s="15"/>
      <c r="B1934" s="236">
        <v>43918.414492905096</v>
      </c>
      <c r="C1934" s="2" t="s">
        <v>2200</v>
      </c>
      <c r="D1934" s="2" t="s">
        <v>109</v>
      </c>
      <c r="E1934" s="2" t="s">
        <v>6866</v>
      </c>
      <c r="F1934" s="2" t="s">
        <v>2208</v>
      </c>
      <c r="G1934" s="2" t="s">
        <v>2199</v>
      </c>
      <c r="H1934" s="2" t="s">
        <v>6868</v>
      </c>
      <c r="I1934" s="34" t="s">
        <v>6869</v>
      </c>
      <c r="J1934" s="237">
        <v>43917</v>
      </c>
      <c r="K1934" s="2">
        <v>21</v>
      </c>
      <c r="M1934" s="46"/>
    </row>
    <row r="1935" spans="1:14" ht="15" hidden="1" customHeight="1">
      <c r="A1935" s="15"/>
      <c r="B1935" s="236">
        <v>43918.4190809375</v>
      </c>
      <c r="C1935" s="2" t="s">
        <v>2200</v>
      </c>
      <c r="D1935" s="2" t="s">
        <v>109</v>
      </c>
      <c r="E1935" s="2" t="s">
        <v>6866</v>
      </c>
      <c r="F1935" s="2" t="s">
        <v>2208</v>
      </c>
      <c r="G1935" s="2" t="s">
        <v>2199</v>
      </c>
      <c r="H1935" s="2" t="s">
        <v>6868</v>
      </c>
      <c r="I1935" s="34" t="s">
        <v>6870</v>
      </c>
      <c r="J1935" s="237">
        <v>43916</v>
      </c>
      <c r="K1935" s="2">
        <v>25</v>
      </c>
      <c r="M1935" s="46"/>
    </row>
    <row r="1936" spans="1:14" ht="15" hidden="1" customHeight="1">
      <c r="A1936" s="15"/>
      <c r="B1936" s="236">
        <v>43918.421432719908</v>
      </c>
      <c r="C1936" s="2" t="s">
        <v>2200</v>
      </c>
      <c r="D1936" s="2" t="s">
        <v>182</v>
      </c>
      <c r="F1936" s="2" t="s">
        <v>2198</v>
      </c>
      <c r="G1936" s="2" t="s">
        <v>2210</v>
      </c>
      <c r="I1936" s="34" t="s">
        <v>6872</v>
      </c>
      <c r="J1936" s="237">
        <v>43918</v>
      </c>
      <c r="M1936" s="46"/>
    </row>
    <row r="1937" spans="1:14" ht="15" hidden="1" customHeight="1">
      <c r="A1937" s="15"/>
      <c r="B1937" s="236">
        <v>43918.423506516207</v>
      </c>
      <c r="C1937" s="2" t="s">
        <v>2197</v>
      </c>
      <c r="D1937" s="2" t="s">
        <v>45</v>
      </c>
      <c r="F1937" s="2" t="s">
        <v>2198</v>
      </c>
      <c r="G1937" s="2" t="s">
        <v>2210</v>
      </c>
      <c r="I1937" s="34" t="s">
        <v>6874</v>
      </c>
      <c r="J1937" s="237">
        <v>43918</v>
      </c>
      <c r="M1937" s="31" t="s">
        <v>6875</v>
      </c>
    </row>
    <row r="1938" spans="1:14" ht="15" hidden="1" customHeight="1">
      <c r="A1938" s="15"/>
      <c r="B1938" s="236">
        <v>43918.431741064815</v>
      </c>
      <c r="C1938" s="2" t="s">
        <v>2200</v>
      </c>
      <c r="D1938" s="2" t="s">
        <v>45</v>
      </c>
      <c r="F1938" s="2" t="s">
        <v>2198</v>
      </c>
      <c r="G1938" s="2" t="s">
        <v>2210</v>
      </c>
      <c r="H1938" s="2" t="s">
        <v>6876</v>
      </c>
      <c r="I1938" s="34" t="s">
        <v>6877</v>
      </c>
      <c r="J1938" s="237">
        <v>43917</v>
      </c>
      <c r="M1938" s="46"/>
    </row>
    <row r="1939" spans="1:14" ht="15" hidden="1" customHeight="1">
      <c r="A1939" s="15"/>
      <c r="B1939" s="236">
        <v>43918.432208009261</v>
      </c>
      <c r="C1939" s="2" t="s">
        <v>2200</v>
      </c>
      <c r="D1939" s="2" t="s">
        <v>224</v>
      </c>
      <c r="E1939" s="2" t="s">
        <v>6879</v>
      </c>
      <c r="F1939" s="2" t="s">
        <v>2198</v>
      </c>
      <c r="G1939" s="2" t="s">
        <v>2199</v>
      </c>
      <c r="I1939" s="2" t="s">
        <v>6880</v>
      </c>
      <c r="J1939" s="237">
        <v>43917</v>
      </c>
      <c r="K1939" s="2">
        <v>25</v>
      </c>
      <c r="L1939" s="2">
        <v>34</v>
      </c>
      <c r="M1939" s="31" t="s">
        <v>6881</v>
      </c>
    </row>
    <row r="1940" spans="1:14" ht="15" hidden="1" customHeight="1">
      <c r="A1940" s="15"/>
      <c r="B1940" s="236">
        <v>43918.432683761574</v>
      </c>
      <c r="C1940" s="2" t="s">
        <v>2200</v>
      </c>
      <c r="D1940" s="2" t="s">
        <v>109</v>
      </c>
      <c r="E1940" s="2" t="s">
        <v>2810</v>
      </c>
      <c r="F1940" s="2" t="s">
        <v>2208</v>
      </c>
      <c r="G1940" s="2" t="s">
        <v>2199</v>
      </c>
      <c r="H1940" s="2" t="s">
        <v>233</v>
      </c>
      <c r="I1940" s="34" t="s">
        <v>6883</v>
      </c>
      <c r="J1940" s="237">
        <v>43918</v>
      </c>
      <c r="K1940" s="2">
        <v>23</v>
      </c>
      <c r="M1940" s="31" t="s">
        <v>5743</v>
      </c>
    </row>
    <row r="1941" spans="1:14" ht="15" hidden="1" customHeight="1">
      <c r="A1941" s="331"/>
      <c r="B1941" s="332">
        <v>43918.432809548613</v>
      </c>
      <c r="C1941" s="333" t="s">
        <v>2200</v>
      </c>
      <c r="D1941" s="333" t="s">
        <v>109</v>
      </c>
      <c r="E1941" s="333" t="s">
        <v>2810</v>
      </c>
      <c r="F1941" s="333" t="s">
        <v>2208</v>
      </c>
      <c r="G1941" s="333" t="s">
        <v>2199</v>
      </c>
      <c r="H1941" s="333" t="s">
        <v>233</v>
      </c>
      <c r="I1941" s="334" t="s">
        <v>6883</v>
      </c>
      <c r="J1941" s="335">
        <v>43918</v>
      </c>
      <c r="K1941" s="333">
        <v>23</v>
      </c>
      <c r="L1941" s="331"/>
      <c r="M1941" s="337" t="s">
        <v>5743</v>
      </c>
      <c r="N1941" s="331"/>
    </row>
    <row r="1942" spans="1:14" ht="15" hidden="1" customHeight="1">
      <c r="A1942" s="15"/>
      <c r="B1942" s="236">
        <v>43918.432826053242</v>
      </c>
      <c r="C1942" s="2" t="s">
        <v>2200</v>
      </c>
      <c r="D1942" s="2" t="s">
        <v>109</v>
      </c>
      <c r="E1942" s="2" t="s">
        <v>2609</v>
      </c>
      <c r="F1942" s="2" t="s">
        <v>2208</v>
      </c>
      <c r="G1942" s="2" t="s">
        <v>2199</v>
      </c>
      <c r="H1942" s="2" t="s">
        <v>6885</v>
      </c>
      <c r="I1942" s="2" t="s">
        <v>6886</v>
      </c>
      <c r="J1942" s="237">
        <v>43917</v>
      </c>
      <c r="K1942" s="2">
        <v>48</v>
      </c>
      <c r="L1942" s="2">
        <v>868</v>
      </c>
      <c r="M1942" s="31" t="s">
        <v>6887</v>
      </c>
    </row>
    <row r="1943" spans="1:14" ht="15" hidden="1" customHeight="1">
      <c r="A1943" s="331"/>
      <c r="B1943" s="332">
        <v>43918.433894513888</v>
      </c>
      <c r="C1943" s="333" t="s">
        <v>2200</v>
      </c>
      <c r="D1943" s="333" t="s">
        <v>109</v>
      </c>
      <c r="E1943" s="333" t="s">
        <v>1096</v>
      </c>
      <c r="F1943" s="333" t="s">
        <v>2201</v>
      </c>
      <c r="G1943" s="333" t="s">
        <v>2199</v>
      </c>
      <c r="H1943" s="331"/>
      <c r="I1943" s="334" t="s">
        <v>6883</v>
      </c>
      <c r="J1943" s="335">
        <v>43918</v>
      </c>
      <c r="K1943" s="333">
        <v>21</v>
      </c>
      <c r="L1943" s="331"/>
      <c r="M1943" s="337" t="s">
        <v>5743</v>
      </c>
      <c r="N1943" s="331"/>
    </row>
    <row r="1944" spans="1:14" ht="15" hidden="1" customHeight="1">
      <c r="A1944" s="331"/>
      <c r="B1944" s="332">
        <v>43918.43399503472</v>
      </c>
      <c r="C1944" s="333" t="s">
        <v>2200</v>
      </c>
      <c r="D1944" s="333" t="s">
        <v>236</v>
      </c>
      <c r="E1944" s="331"/>
      <c r="F1944" s="333" t="s">
        <v>2198</v>
      </c>
      <c r="G1944" s="333" t="s">
        <v>2199</v>
      </c>
      <c r="H1944" s="331"/>
      <c r="I1944" s="334" t="s">
        <v>1065</v>
      </c>
      <c r="J1944" s="335">
        <v>43918</v>
      </c>
      <c r="K1944" s="331"/>
      <c r="L1944" s="331"/>
      <c r="M1944" s="337" t="s">
        <v>6889</v>
      </c>
      <c r="N1944" s="331"/>
    </row>
    <row r="1945" spans="1:14" ht="15" hidden="1" customHeight="1">
      <c r="A1945" s="15"/>
      <c r="B1945" s="236">
        <v>43918.438589247686</v>
      </c>
      <c r="C1945" s="2" t="s">
        <v>2200</v>
      </c>
      <c r="D1945" s="2" t="s">
        <v>109</v>
      </c>
      <c r="E1945" s="2" t="s">
        <v>2609</v>
      </c>
      <c r="F1945" s="2" t="s">
        <v>2208</v>
      </c>
      <c r="G1945" s="2" t="s">
        <v>2199</v>
      </c>
      <c r="H1945" s="2" t="s">
        <v>6890</v>
      </c>
      <c r="I1945" s="2" t="s">
        <v>6891</v>
      </c>
      <c r="J1945" s="237">
        <v>43917</v>
      </c>
      <c r="K1945" s="2">
        <v>14</v>
      </c>
      <c r="L1945" s="2">
        <v>869</v>
      </c>
      <c r="M1945" s="31" t="s">
        <v>6892</v>
      </c>
    </row>
    <row r="1946" spans="1:14" ht="15" hidden="1" customHeight="1">
      <c r="A1946" s="15"/>
      <c r="B1946" s="236">
        <v>43918.443186898148</v>
      </c>
      <c r="C1946" s="2" t="s">
        <v>2200</v>
      </c>
      <c r="D1946" s="2" t="s">
        <v>109</v>
      </c>
      <c r="F1946" s="2" t="s">
        <v>2198</v>
      </c>
      <c r="G1946" s="2" t="s">
        <v>2199</v>
      </c>
      <c r="H1946" s="2" t="s">
        <v>6893</v>
      </c>
      <c r="I1946" s="34" t="s">
        <v>6894</v>
      </c>
      <c r="J1946" s="237">
        <v>43918</v>
      </c>
      <c r="M1946" s="46"/>
    </row>
    <row r="1947" spans="1:14" ht="15" hidden="1" customHeight="1">
      <c r="A1947" s="15"/>
      <c r="B1947" s="236">
        <v>43918.44401068287</v>
      </c>
      <c r="C1947" s="2" t="s">
        <v>2200</v>
      </c>
      <c r="D1947" s="2" t="s">
        <v>109</v>
      </c>
      <c r="E1947" s="2" t="s">
        <v>2617</v>
      </c>
      <c r="F1947" s="2" t="s">
        <v>2201</v>
      </c>
      <c r="G1947" s="2" t="s">
        <v>2199</v>
      </c>
      <c r="H1947" s="2" t="s">
        <v>6896</v>
      </c>
      <c r="I1947" s="2" t="s">
        <v>6897</v>
      </c>
      <c r="J1947" s="237">
        <v>43917</v>
      </c>
      <c r="K1947" s="2">
        <v>60</v>
      </c>
      <c r="L1947" s="2">
        <v>870</v>
      </c>
      <c r="M1947" s="31" t="s">
        <v>6898</v>
      </c>
    </row>
    <row r="1948" spans="1:14" ht="15" hidden="1" customHeight="1">
      <c r="A1948" s="15"/>
      <c r="B1948" s="236">
        <v>43918.445032696764</v>
      </c>
      <c r="C1948" s="2" t="s">
        <v>2197</v>
      </c>
      <c r="D1948" s="2" t="s">
        <v>276</v>
      </c>
      <c r="E1948" s="2" t="s">
        <v>628</v>
      </c>
      <c r="F1948" s="2" t="s">
        <v>2198</v>
      </c>
      <c r="G1948" s="2" t="s">
        <v>2199</v>
      </c>
      <c r="H1948" s="2" t="s">
        <v>6899</v>
      </c>
      <c r="I1948" s="34" t="s">
        <v>6900</v>
      </c>
      <c r="J1948" s="237">
        <v>43917</v>
      </c>
      <c r="L1948" s="2">
        <v>113</v>
      </c>
      <c r="M1948" s="31" t="s">
        <v>6902</v>
      </c>
    </row>
    <row r="1949" spans="1:14" ht="15" hidden="1" customHeight="1">
      <c r="A1949" s="15"/>
      <c r="B1949" s="236">
        <v>43918.448276296302</v>
      </c>
      <c r="C1949" s="2" t="s">
        <v>2200</v>
      </c>
      <c r="D1949" s="2" t="s">
        <v>109</v>
      </c>
      <c r="E1949" s="2" t="s">
        <v>6903</v>
      </c>
      <c r="F1949" s="2" t="s">
        <v>6904</v>
      </c>
      <c r="G1949" s="2" t="s">
        <v>2199</v>
      </c>
      <c r="I1949" s="34" t="s">
        <v>6905</v>
      </c>
      <c r="J1949" s="237">
        <v>43918</v>
      </c>
      <c r="M1949" s="46"/>
    </row>
    <row r="1950" spans="1:14" ht="15" hidden="1" customHeight="1">
      <c r="A1950" s="331"/>
      <c r="B1950" s="332">
        <v>43918.451109189817</v>
      </c>
      <c r="C1950" s="333" t="s">
        <v>2200</v>
      </c>
      <c r="D1950" s="333" t="s">
        <v>45</v>
      </c>
      <c r="E1950" s="331"/>
      <c r="F1950" s="333" t="s">
        <v>6906</v>
      </c>
      <c r="G1950" s="333" t="s">
        <v>2210</v>
      </c>
      <c r="H1950" s="333" t="s">
        <v>6907</v>
      </c>
      <c r="I1950" s="334" t="s">
        <v>1065</v>
      </c>
      <c r="J1950" s="335">
        <v>43918</v>
      </c>
      <c r="K1950" s="331"/>
      <c r="L1950" s="331"/>
      <c r="M1950" s="336"/>
      <c r="N1950" s="331"/>
    </row>
    <row r="1951" spans="1:14" ht="15" hidden="1" customHeight="1">
      <c r="A1951" s="15"/>
      <c r="B1951" s="236">
        <v>43918.458047048611</v>
      </c>
      <c r="C1951" s="2" t="s">
        <v>2200</v>
      </c>
      <c r="D1951" s="2" t="s">
        <v>109</v>
      </c>
      <c r="E1951" s="2" t="s">
        <v>1096</v>
      </c>
      <c r="F1951" s="2" t="s">
        <v>2198</v>
      </c>
      <c r="G1951" s="2" t="s">
        <v>2199</v>
      </c>
      <c r="H1951" s="2" t="s">
        <v>2379</v>
      </c>
      <c r="I1951" s="34" t="s">
        <v>6909</v>
      </c>
      <c r="J1951" s="237">
        <v>43918</v>
      </c>
      <c r="K1951" s="2">
        <v>0</v>
      </c>
      <c r="M1951" s="46"/>
    </row>
    <row r="1952" spans="1:14" ht="15" hidden="1" customHeight="1">
      <c r="A1952" s="15"/>
      <c r="B1952" s="236">
        <v>43918.46025694444</v>
      </c>
      <c r="C1952" s="2" t="s">
        <v>2200</v>
      </c>
      <c r="D1952" s="2" t="s">
        <v>45</v>
      </c>
      <c r="F1952" s="2" t="s">
        <v>2198</v>
      </c>
      <c r="I1952" s="34" t="s">
        <v>6910</v>
      </c>
      <c r="J1952" s="237">
        <v>43918</v>
      </c>
      <c r="M1952" s="31" t="s">
        <v>6912</v>
      </c>
    </row>
    <row r="1953" spans="1:14" ht="15" hidden="1" customHeight="1">
      <c r="A1953" s="15"/>
      <c r="B1953" s="236">
        <v>43918.460663888887</v>
      </c>
      <c r="C1953" s="2" t="s">
        <v>2200</v>
      </c>
      <c r="D1953" s="2" t="s">
        <v>109</v>
      </c>
      <c r="E1953" s="2" t="s">
        <v>107</v>
      </c>
      <c r="F1953" s="2" t="s">
        <v>2208</v>
      </c>
      <c r="G1953" s="2" t="s">
        <v>2199</v>
      </c>
      <c r="H1953" s="2" t="s">
        <v>6913</v>
      </c>
      <c r="I1953" s="2" t="s">
        <v>6914</v>
      </c>
      <c r="J1953" s="237">
        <v>43917</v>
      </c>
      <c r="K1953" s="2">
        <v>50</v>
      </c>
      <c r="L1953" s="2">
        <v>871</v>
      </c>
      <c r="M1953" s="31" t="s">
        <v>6915</v>
      </c>
    </row>
    <row r="1954" spans="1:14" ht="15" hidden="1" customHeight="1">
      <c r="A1954" s="15"/>
      <c r="B1954" s="236">
        <v>43918.462056805554</v>
      </c>
      <c r="C1954" s="2" t="s">
        <v>2200</v>
      </c>
      <c r="D1954" s="2" t="s">
        <v>224</v>
      </c>
      <c r="E1954" s="2" t="s">
        <v>1187</v>
      </c>
      <c r="F1954" s="2" t="s">
        <v>2208</v>
      </c>
      <c r="G1954" s="2" t="s">
        <v>2199</v>
      </c>
      <c r="H1954" s="2" t="s">
        <v>6916</v>
      </c>
      <c r="I1954" s="2" t="s">
        <v>6917</v>
      </c>
      <c r="J1954" s="237">
        <v>43917</v>
      </c>
      <c r="L1954" s="2">
        <v>880</v>
      </c>
      <c r="M1954" s="46"/>
    </row>
    <row r="1955" spans="1:14" ht="15" hidden="1" customHeight="1">
      <c r="A1955" s="15"/>
      <c r="B1955" s="236">
        <v>43918.46286738426</v>
      </c>
      <c r="C1955" s="2" t="s">
        <v>2200</v>
      </c>
      <c r="D1955" s="2" t="s">
        <v>224</v>
      </c>
      <c r="E1955" s="2" t="s">
        <v>1187</v>
      </c>
      <c r="F1955" s="2" t="s">
        <v>2208</v>
      </c>
      <c r="G1955" s="2" t="s">
        <v>2199</v>
      </c>
      <c r="H1955" s="2" t="s">
        <v>6918</v>
      </c>
      <c r="I1955" s="2" t="s">
        <v>6919</v>
      </c>
      <c r="J1955" s="237">
        <v>43917</v>
      </c>
      <c r="L1955" s="2">
        <v>881</v>
      </c>
      <c r="M1955" s="46"/>
    </row>
    <row r="1956" spans="1:14" ht="15" hidden="1" customHeight="1">
      <c r="A1956" s="15"/>
      <c r="B1956" s="236">
        <v>43918.466862291665</v>
      </c>
      <c r="C1956" s="2" t="s">
        <v>2200</v>
      </c>
      <c r="D1956" s="2" t="s">
        <v>109</v>
      </c>
      <c r="E1956" s="2" t="s">
        <v>2810</v>
      </c>
      <c r="F1956" s="2" t="s">
        <v>2208</v>
      </c>
      <c r="G1956" s="2" t="s">
        <v>2199</v>
      </c>
      <c r="H1956" s="2" t="s">
        <v>6920</v>
      </c>
      <c r="I1956" s="2" t="s">
        <v>6921</v>
      </c>
      <c r="J1956" s="237">
        <v>43918</v>
      </c>
      <c r="K1956" s="2">
        <v>23</v>
      </c>
      <c r="M1956" s="46"/>
    </row>
    <row r="1957" spans="1:14" ht="15" hidden="1" customHeight="1">
      <c r="A1957" s="15"/>
      <c r="B1957" s="236">
        <v>43918.468603148147</v>
      </c>
      <c r="C1957" s="2" t="s">
        <v>2200</v>
      </c>
      <c r="D1957" s="2" t="s">
        <v>109</v>
      </c>
      <c r="E1957" s="2" t="s">
        <v>1619</v>
      </c>
      <c r="F1957" s="2" t="s">
        <v>2208</v>
      </c>
      <c r="G1957" s="2" t="s">
        <v>2199</v>
      </c>
      <c r="H1957" s="2" t="s">
        <v>6922</v>
      </c>
      <c r="I1957" s="2" t="s">
        <v>6923</v>
      </c>
      <c r="J1957" s="237">
        <v>43917</v>
      </c>
      <c r="K1957" s="2">
        <v>21</v>
      </c>
      <c r="L1957" s="2">
        <v>872</v>
      </c>
      <c r="M1957" s="46"/>
    </row>
    <row r="1958" spans="1:14" ht="15" hidden="1" customHeight="1">
      <c r="A1958" s="15"/>
      <c r="B1958" s="236">
        <v>43918.476996145837</v>
      </c>
      <c r="C1958" s="2" t="s">
        <v>2200</v>
      </c>
      <c r="D1958" s="2" t="s">
        <v>109</v>
      </c>
      <c r="F1958" s="2" t="s">
        <v>2198</v>
      </c>
      <c r="G1958" s="2" t="s">
        <v>2210</v>
      </c>
      <c r="I1958" s="34" t="s">
        <v>6924</v>
      </c>
      <c r="J1958" s="237">
        <v>43918</v>
      </c>
      <c r="M1958" s="31" t="s">
        <v>6926</v>
      </c>
    </row>
    <row r="1959" spans="1:14" ht="15" hidden="1" customHeight="1">
      <c r="A1959" s="331"/>
      <c r="B1959" s="332">
        <v>43918.478278657407</v>
      </c>
      <c r="C1959" s="333" t="s">
        <v>2200</v>
      </c>
      <c r="D1959" s="333" t="s">
        <v>262</v>
      </c>
      <c r="E1959" s="333">
        <v>25</v>
      </c>
      <c r="F1959" s="333" t="s">
        <v>2208</v>
      </c>
      <c r="G1959" s="333" t="s">
        <v>2199</v>
      </c>
      <c r="H1959" s="333" t="s">
        <v>2820</v>
      </c>
      <c r="I1959" s="333" t="s">
        <v>4347</v>
      </c>
      <c r="J1959" s="335">
        <v>43918</v>
      </c>
      <c r="K1959" s="333">
        <v>28</v>
      </c>
      <c r="L1959" s="331"/>
      <c r="M1959" s="337" t="s">
        <v>2820</v>
      </c>
      <c r="N1959" s="331"/>
    </row>
    <row r="1960" spans="1:14" ht="15" hidden="1" customHeight="1">
      <c r="A1960" s="15"/>
      <c r="B1960" s="236">
        <v>43918.47829392361</v>
      </c>
      <c r="C1960" s="2" t="s">
        <v>2200</v>
      </c>
      <c r="D1960" s="2" t="s">
        <v>109</v>
      </c>
      <c r="E1960" s="2" t="s">
        <v>1096</v>
      </c>
      <c r="F1960" s="2" t="s">
        <v>2201</v>
      </c>
      <c r="G1960" s="2" t="s">
        <v>2199</v>
      </c>
      <c r="H1960" s="2" t="s">
        <v>6927</v>
      </c>
      <c r="I1960" s="2" t="s">
        <v>6928</v>
      </c>
      <c r="J1960" s="237">
        <v>43918</v>
      </c>
      <c r="K1960" s="2">
        <v>21</v>
      </c>
      <c r="M1960" s="46"/>
    </row>
    <row r="1961" spans="1:14" ht="15" hidden="1" customHeight="1">
      <c r="A1961" s="15"/>
      <c r="B1961" s="236">
        <v>43918.479158391201</v>
      </c>
      <c r="C1961" s="2" t="s">
        <v>2200</v>
      </c>
      <c r="D1961" s="2" t="s">
        <v>158</v>
      </c>
      <c r="E1961" s="2" t="s">
        <v>2792</v>
      </c>
      <c r="F1961" s="2" t="s">
        <v>2208</v>
      </c>
      <c r="G1961" s="2" t="s">
        <v>2199</v>
      </c>
      <c r="H1961" s="2" t="s">
        <v>6929</v>
      </c>
      <c r="I1961" s="34" t="s">
        <v>6930</v>
      </c>
      <c r="J1961" s="237">
        <v>43918</v>
      </c>
      <c r="K1961" s="2">
        <v>42</v>
      </c>
      <c r="M1961" s="46"/>
    </row>
    <row r="1962" spans="1:14" ht="15" hidden="1" customHeight="1">
      <c r="A1962" s="331"/>
      <c r="B1962" s="332">
        <v>43918.479646898151</v>
      </c>
      <c r="C1962" s="333" t="s">
        <v>2200</v>
      </c>
      <c r="D1962" s="333" t="s">
        <v>158</v>
      </c>
      <c r="E1962" s="333" t="s">
        <v>1998</v>
      </c>
      <c r="F1962" s="333" t="s">
        <v>2208</v>
      </c>
      <c r="G1962" s="333" t="s">
        <v>2199</v>
      </c>
      <c r="H1962" s="333" t="s">
        <v>6931</v>
      </c>
      <c r="I1962" s="334" t="s">
        <v>6930</v>
      </c>
      <c r="J1962" s="335">
        <v>43918</v>
      </c>
      <c r="K1962" s="333">
        <v>49</v>
      </c>
      <c r="L1962" s="331"/>
      <c r="M1962" s="336"/>
      <c r="N1962" s="331"/>
    </row>
    <row r="1963" spans="1:14" ht="15" hidden="1" customHeight="1">
      <c r="A1963" s="331"/>
      <c r="B1963" s="332">
        <v>43918.481411516201</v>
      </c>
      <c r="C1963" s="333" t="s">
        <v>2200</v>
      </c>
      <c r="D1963" s="333" t="s">
        <v>45</v>
      </c>
      <c r="E1963" s="331"/>
      <c r="F1963" s="333" t="s">
        <v>2198</v>
      </c>
      <c r="G1963" s="333" t="s">
        <v>2210</v>
      </c>
      <c r="H1963" s="331"/>
      <c r="I1963" s="334" t="s">
        <v>6877</v>
      </c>
      <c r="J1963" s="335">
        <v>43918</v>
      </c>
      <c r="K1963" s="331"/>
      <c r="L1963" s="331"/>
      <c r="M1963" s="336"/>
      <c r="N1963" s="331"/>
    </row>
    <row r="1964" spans="1:14" ht="15" hidden="1" customHeight="1">
      <c r="A1964" s="15"/>
      <c r="B1964" s="236">
        <v>43918.485712627313</v>
      </c>
      <c r="C1964" s="2" t="s">
        <v>2200</v>
      </c>
      <c r="D1964" s="2" t="s">
        <v>109</v>
      </c>
      <c r="F1964" s="2" t="s">
        <v>2208</v>
      </c>
      <c r="G1964" s="2" t="s">
        <v>2199</v>
      </c>
      <c r="I1964" s="34" t="s">
        <v>6933</v>
      </c>
      <c r="J1964" s="237">
        <v>43918</v>
      </c>
      <c r="K1964" s="2">
        <v>48</v>
      </c>
      <c r="M1964" s="46"/>
    </row>
    <row r="1965" spans="1:14" ht="15" hidden="1" customHeight="1">
      <c r="A1965" s="331"/>
      <c r="B1965" s="332">
        <v>43918.488006736108</v>
      </c>
      <c r="C1965" s="333" t="s">
        <v>2200</v>
      </c>
      <c r="D1965" s="333" t="s">
        <v>207</v>
      </c>
      <c r="E1965" s="331"/>
      <c r="F1965" s="333" t="s">
        <v>2201</v>
      </c>
      <c r="G1965" s="333" t="s">
        <v>2199</v>
      </c>
      <c r="H1965" s="331"/>
      <c r="I1965" s="334" t="s">
        <v>6933</v>
      </c>
      <c r="J1965" s="335">
        <v>43918</v>
      </c>
      <c r="K1965" s="333">
        <v>32</v>
      </c>
      <c r="L1965" s="331"/>
      <c r="M1965" s="336"/>
      <c r="N1965" s="331"/>
    </row>
    <row r="1966" spans="1:14" ht="15" hidden="1" customHeight="1">
      <c r="A1966" s="15"/>
      <c r="B1966" s="236">
        <v>43918.490094652778</v>
      </c>
      <c r="C1966" s="2" t="s">
        <v>2200</v>
      </c>
      <c r="D1966" s="2" t="s">
        <v>109</v>
      </c>
      <c r="F1966" s="2" t="s">
        <v>2198</v>
      </c>
      <c r="I1966" s="34" t="s">
        <v>6935</v>
      </c>
      <c r="J1966" s="237">
        <v>43918</v>
      </c>
      <c r="M1966" s="46"/>
    </row>
    <row r="1967" spans="1:14" ht="15" hidden="1" customHeight="1">
      <c r="A1967" s="15"/>
      <c r="B1967" s="236">
        <v>43918.495251006942</v>
      </c>
      <c r="C1967" s="2" t="s">
        <v>2200</v>
      </c>
      <c r="D1967" s="2" t="s">
        <v>182</v>
      </c>
      <c r="E1967" s="2" t="s">
        <v>6937</v>
      </c>
      <c r="F1967" s="2" t="s">
        <v>2198</v>
      </c>
      <c r="G1967" s="2" t="s">
        <v>2210</v>
      </c>
      <c r="H1967" s="2" t="s">
        <v>6938</v>
      </c>
      <c r="I1967" s="2" t="s">
        <v>6939</v>
      </c>
      <c r="J1967" s="237">
        <v>43918</v>
      </c>
      <c r="M1967" s="46"/>
    </row>
    <row r="1968" spans="1:14" ht="15" hidden="1" customHeight="1">
      <c r="A1968" s="15"/>
      <c r="B1968" s="236">
        <v>43918.500628668982</v>
      </c>
      <c r="C1968" s="2" t="s">
        <v>2200</v>
      </c>
      <c r="D1968" s="2" t="s">
        <v>182</v>
      </c>
      <c r="E1968" s="2" t="s">
        <v>6393</v>
      </c>
      <c r="F1968" s="2" t="s">
        <v>2198</v>
      </c>
      <c r="G1968" s="2" t="s">
        <v>2210</v>
      </c>
      <c r="H1968" s="2" t="s">
        <v>6940</v>
      </c>
      <c r="I1968" s="34" t="s">
        <v>6941</v>
      </c>
      <c r="J1968" s="237">
        <v>43918</v>
      </c>
      <c r="M1968" s="31" t="s">
        <v>6942</v>
      </c>
    </row>
    <row r="1969" spans="1:14" ht="15" hidden="1" customHeight="1">
      <c r="A1969" s="15"/>
      <c r="B1969" s="236">
        <v>43918.50066982639</v>
      </c>
      <c r="C1969" s="2" t="s">
        <v>2200</v>
      </c>
      <c r="D1969" s="2" t="s">
        <v>224</v>
      </c>
      <c r="E1969" s="2" t="s">
        <v>6943</v>
      </c>
      <c r="F1969" s="2" t="s">
        <v>2271</v>
      </c>
      <c r="G1969" s="2" t="s">
        <v>2199</v>
      </c>
      <c r="H1969" s="2" t="s">
        <v>6944</v>
      </c>
      <c r="I1969" s="34" t="s">
        <v>6945</v>
      </c>
      <c r="J1969" s="237">
        <v>43918</v>
      </c>
      <c r="M1969" s="31" t="s">
        <v>6947</v>
      </c>
    </row>
    <row r="1970" spans="1:14" ht="15" hidden="1" customHeight="1">
      <c r="A1970" s="15"/>
      <c r="B1970" s="236">
        <v>43918.500951099537</v>
      </c>
      <c r="C1970" s="2" t="s">
        <v>2200</v>
      </c>
      <c r="D1970" s="2" t="s">
        <v>182</v>
      </c>
      <c r="E1970" s="2" t="s">
        <v>190</v>
      </c>
      <c r="F1970" s="2" t="s">
        <v>2198</v>
      </c>
      <c r="G1970" s="2" t="s">
        <v>2199</v>
      </c>
      <c r="I1970" s="2" t="s">
        <v>6948</v>
      </c>
      <c r="J1970" s="237">
        <v>43917</v>
      </c>
      <c r="M1970" s="46"/>
    </row>
    <row r="1971" spans="1:14" ht="15" hidden="1" customHeight="1">
      <c r="A1971" s="15"/>
      <c r="B1971" s="236">
        <v>43918.504889027783</v>
      </c>
      <c r="C1971" s="2" t="s">
        <v>2200</v>
      </c>
      <c r="D1971" s="2" t="s">
        <v>158</v>
      </c>
      <c r="E1971" s="2" t="s">
        <v>2791</v>
      </c>
      <c r="F1971" s="2" t="s">
        <v>2208</v>
      </c>
      <c r="G1971" s="2" t="s">
        <v>2199</v>
      </c>
      <c r="H1971" s="2" t="s">
        <v>6949</v>
      </c>
      <c r="I1971" s="34" t="s">
        <v>6950</v>
      </c>
      <c r="J1971" s="237">
        <v>43918</v>
      </c>
      <c r="K1971" s="2">
        <v>42</v>
      </c>
      <c r="M1971" s="46"/>
    </row>
    <row r="1972" spans="1:14" ht="15" hidden="1" customHeight="1">
      <c r="A1972" s="331"/>
      <c r="B1972" s="332">
        <v>43918.505228379625</v>
      </c>
      <c r="C1972" s="333" t="s">
        <v>2200</v>
      </c>
      <c r="D1972" s="333" t="s">
        <v>158</v>
      </c>
      <c r="E1972" s="333" t="s">
        <v>2791</v>
      </c>
      <c r="F1972" s="333" t="s">
        <v>2208</v>
      </c>
      <c r="G1972" s="333" t="s">
        <v>2199</v>
      </c>
      <c r="H1972" s="333" t="s">
        <v>6949</v>
      </c>
      <c r="I1972" s="334" t="s">
        <v>6950</v>
      </c>
      <c r="J1972" s="335">
        <v>43918</v>
      </c>
      <c r="K1972" s="333">
        <v>42</v>
      </c>
      <c r="L1972" s="331"/>
      <c r="M1972" s="336"/>
      <c r="N1972" s="331"/>
    </row>
    <row r="1973" spans="1:14" ht="15" hidden="1" customHeight="1">
      <c r="A1973" s="15"/>
      <c r="B1973" s="236">
        <v>43918.505620613425</v>
      </c>
      <c r="C1973" s="2" t="s">
        <v>2200</v>
      </c>
      <c r="D1973" s="2" t="s">
        <v>158</v>
      </c>
      <c r="F1973" s="2" t="s">
        <v>2271</v>
      </c>
      <c r="G1973" s="2" t="s">
        <v>2199</v>
      </c>
      <c r="I1973" s="2" t="s">
        <v>6951</v>
      </c>
      <c r="J1973" s="237">
        <v>43918</v>
      </c>
      <c r="M1973" s="46"/>
    </row>
    <row r="1974" spans="1:14" ht="15" hidden="1" customHeight="1">
      <c r="A1974" s="331"/>
      <c r="B1974" s="332">
        <v>43918.506009421297</v>
      </c>
      <c r="C1974" s="333" t="s">
        <v>2200</v>
      </c>
      <c r="D1974" s="333" t="s">
        <v>158</v>
      </c>
      <c r="E1974" s="333" t="s">
        <v>1998</v>
      </c>
      <c r="F1974" s="333" t="s">
        <v>2208</v>
      </c>
      <c r="G1974" s="333" t="s">
        <v>2199</v>
      </c>
      <c r="H1974" s="333" t="s">
        <v>729</v>
      </c>
      <c r="I1974" s="334" t="s">
        <v>6950</v>
      </c>
      <c r="J1974" s="335">
        <v>43918</v>
      </c>
      <c r="K1974" s="333">
        <v>49</v>
      </c>
      <c r="L1974" s="331"/>
      <c r="M1974" s="336"/>
      <c r="N1974" s="331"/>
    </row>
    <row r="1975" spans="1:14" ht="15" hidden="1" customHeight="1">
      <c r="A1975" s="331"/>
      <c r="B1975" s="332">
        <v>43918.506121284721</v>
      </c>
      <c r="C1975" s="333" t="s">
        <v>9</v>
      </c>
      <c r="D1975" s="333" t="s">
        <v>47</v>
      </c>
      <c r="E1975" s="333" t="s">
        <v>272</v>
      </c>
      <c r="F1975" s="333" t="s">
        <v>2208</v>
      </c>
      <c r="G1975" s="333" t="s">
        <v>2199</v>
      </c>
      <c r="H1975" s="331"/>
      <c r="I1975" s="333" t="s">
        <v>2943</v>
      </c>
      <c r="J1975" s="335">
        <v>43918</v>
      </c>
      <c r="K1975" s="333">
        <v>69</v>
      </c>
      <c r="L1975" s="331"/>
      <c r="M1975" s="337" t="s">
        <v>6953</v>
      </c>
      <c r="N1975" s="331"/>
    </row>
    <row r="1976" spans="1:14" ht="15" hidden="1" customHeight="1">
      <c r="A1976" s="331"/>
      <c r="B1976" s="332">
        <v>43918.512563807875</v>
      </c>
      <c r="C1976" s="333" t="s">
        <v>2200</v>
      </c>
      <c r="D1976" s="333" t="s">
        <v>182</v>
      </c>
      <c r="E1976" s="331"/>
      <c r="F1976" s="333" t="s">
        <v>2198</v>
      </c>
      <c r="G1976" s="333" t="s">
        <v>2210</v>
      </c>
      <c r="H1976" s="331"/>
      <c r="I1976" s="334" t="s">
        <v>6872</v>
      </c>
      <c r="J1976" s="335">
        <v>43918</v>
      </c>
      <c r="K1976" s="331"/>
      <c r="L1976" s="331"/>
      <c r="M1976" s="336"/>
      <c r="N1976" s="331"/>
    </row>
    <row r="1977" spans="1:14" ht="15" hidden="1" customHeight="1">
      <c r="A1977" s="331"/>
      <c r="B1977" s="332">
        <v>43918.512655046296</v>
      </c>
      <c r="C1977" s="333" t="s">
        <v>2200</v>
      </c>
      <c r="D1977" s="333" t="s">
        <v>182</v>
      </c>
      <c r="E1977" s="331"/>
      <c r="F1977" s="333" t="s">
        <v>2198</v>
      </c>
      <c r="G1977" s="333" t="s">
        <v>2210</v>
      </c>
      <c r="H1977" s="331"/>
      <c r="I1977" s="334" t="s">
        <v>6872</v>
      </c>
      <c r="J1977" s="335">
        <v>43918</v>
      </c>
      <c r="K1977" s="331"/>
      <c r="L1977" s="331"/>
      <c r="M1977" s="336"/>
      <c r="N1977" s="331"/>
    </row>
    <row r="1978" spans="1:14" ht="15" hidden="1" customHeight="1">
      <c r="A1978" s="125"/>
      <c r="B1978" s="231">
        <v>43918.51326018518</v>
      </c>
      <c r="C1978" s="123" t="s">
        <v>9</v>
      </c>
      <c r="D1978" s="123" t="s">
        <v>47</v>
      </c>
      <c r="E1978" s="123" t="s">
        <v>271</v>
      </c>
      <c r="F1978" s="123" t="s">
        <v>2208</v>
      </c>
      <c r="G1978" s="123" t="s">
        <v>2199</v>
      </c>
      <c r="H1978" s="125"/>
      <c r="I1978" s="232" t="s">
        <v>6955</v>
      </c>
      <c r="J1978" s="233">
        <v>43918</v>
      </c>
      <c r="K1978" s="123">
        <v>69</v>
      </c>
      <c r="L1978" s="125"/>
      <c r="M1978" s="235"/>
      <c r="N1978" s="125"/>
    </row>
    <row r="1979" spans="1:14" ht="15" hidden="1" customHeight="1">
      <c r="A1979" s="125"/>
      <c r="B1979" s="231">
        <v>43918.513637280092</v>
      </c>
      <c r="C1979" s="123" t="s">
        <v>9</v>
      </c>
      <c r="D1979" s="123" t="s">
        <v>47</v>
      </c>
      <c r="E1979" s="123" t="s">
        <v>272</v>
      </c>
      <c r="F1979" s="123" t="s">
        <v>2208</v>
      </c>
      <c r="G1979" s="123" t="s">
        <v>2199</v>
      </c>
      <c r="H1979" s="123" t="s">
        <v>6106</v>
      </c>
      <c r="I1979" s="232" t="s">
        <v>6956</v>
      </c>
      <c r="J1979" s="233">
        <v>43918</v>
      </c>
      <c r="K1979" s="123">
        <v>69</v>
      </c>
      <c r="L1979" s="125"/>
      <c r="M1979" s="235"/>
      <c r="N1979" s="125"/>
    </row>
    <row r="1980" spans="1:14" ht="15" hidden="1" customHeight="1">
      <c r="A1980" s="331"/>
      <c r="B1980" s="332">
        <v>43918.515126157406</v>
      </c>
      <c r="C1980" s="333" t="s">
        <v>9</v>
      </c>
      <c r="D1980" s="333" t="s">
        <v>182</v>
      </c>
      <c r="E1980" s="333" t="s">
        <v>190</v>
      </c>
      <c r="F1980" s="333" t="s">
        <v>2208</v>
      </c>
      <c r="G1980" s="333" t="s">
        <v>2199</v>
      </c>
      <c r="H1980" s="333" t="s">
        <v>6957</v>
      </c>
      <c r="I1980" s="333" t="s">
        <v>6185</v>
      </c>
      <c r="J1980" s="335">
        <v>43916</v>
      </c>
      <c r="K1980" s="333">
        <v>70</v>
      </c>
      <c r="L1980" s="331"/>
      <c r="M1980" s="337" t="s">
        <v>6958</v>
      </c>
      <c r="N1980" s="331"/>
    </row>
    <row r="1981" spans="1:14" ht="15" hidden="1" customHeight="1">
      <c r="A1981" s="125"/>
      <c r="B1981" s="231">
        <v>43918.515978263888</v>
      </c>
      <c r="C1981" s="123" t="s">
        <v>9</v>
      </c>
      <c r="D1981" s="123" t="s">
        <v>47</v>
      </c>
      <c r="E1981" s="123" t="s">
        <v>6959</v>
      </c>
      <c r="F1981" s="123" t="s">
        <v>2208</v>
      </c>
      <c r="G1981" s="123" t="s">
        <v>2199</v>
      </c>
      <c r="H1981" s="123" t="s">
        <v>6960</v>
      </c>
      <c r="I1981" s="232" t="s">
        <v>6961</v>
      </c>
      <c r="J1981" s="233">
        <v>43918</v>
      </c>
      <c r="K1981" s="123">
        <v>69</v>
      </c>
      <c r="L1981" s="125"/>
      <c r="M1981" s="234" t="s">
        <v>6962</v>
      </c>
      <c r="N1981" s="125"/>
    </row>
    <row r="1982" spans="1:14" ht="15" hidden="1" customHeight="1">
      <c r="A1982" s="125"/>
      <c r="B1982" s="231">
        <v>43918.516617870366</v>
      </c>
      <c r="C1982" s="123" t="s">
        <v>9</v>
      </c>
      <c r="D1982" s="123" t="s">
        <v>47</v>
      </c>
      <c r="E1982" s="123" t="s">
        <v>6963</v>
      </c>
      <c r="F1982" s="123" t="s">
        <v>2208</v>
      </c>
      <c r="G1982" s="123" t="s">
        <v>2199</v>
      </c>
      <c r="H1982" s="123" t="s">
        <v>6964</v>
      </c>
      <c r="I1982" s="123" t="s">
        <v>6965</v>
      </c>
      <c r="J1982" s="233">
        <v>43918</v>
      </c>
      <c r="K1982" s="125"/>
      <c r="L1982" s="125"/>
      <c r="M1982" s="235"/>
      <c r="N1982" s="125"/>
    </row>
    <row r="1983" spans="1:14" ht="15" hidden="1" customHeight="1">
      <c r="A1983" s="125"/>
      <c r="B1983" s="231">
        <v>43918.517100324076</v>
      </c>
      <c r="C1983" s="123" t="s">
        <v>9</v>
      </c>
      <c r="D1983" s="123" t="s">
        <v>47</v>
      </c>
      <c r="E1983" s="123" t="s">
        <v>271</v>
      </c>
      <c r="F1983" s="123" t="s">
        <v>2208</v>
      </c>
      <c r="G1983" s="123" t="s">
        <v>2199</v>
      </c>
      <c r="H1983" s="123" t="s">
        <v>6966</v>
      </c>
      <c r="I1983" s="232" t="s">
        <v>6968</v>
      </c>
      <c r="J1983" s="233">
        <v>43918</v>
      </c>
      <c r="K1983" s="123">
        <v>69</v>
      </c>
      <c r="L1983" s="125"/>
      <c r="M1983" s="234" t="s">
        <v>6969</v>
      </c>
      <c r="N1983" s="125"/>
    </row>
    <row r="1984" spans="1:14" ht="15" hidden="1" customHeight="1">
      <c r="A1984" s="125"/>
      <c r="B1984" s="231">
        <v>43918.517455775465</v>
      </c>
      <c r="C1984" s="123" t="s">
        <v>9</v>
      </c>
      <c r="D1984" s="123" t="s">
        <v>47</v>
      </c>
      <c r="E1984" s="123" t="s">
        <v>271</v>
      </c>
      <c r="F1984" s="123" t="s">
        <v>2208</v>
      </c>
      <c r="G1984" s="123" t="s">
        <v>2210</v>
      </c>
      <c r="H1984" s="125"/>
      <c r="I1984" s="232" t="s">
        <v>6970</v>
      </c>
      <c r="J1984" s="233">
        <v>43918</v>
      </c>
      <c r="K1984" s="123">
        <v>69</v>
      </c>
      <c r="L1984" s="125"/>
      <c r="M1984" s="235"/>
      <c r="N1984" s="125"/>
    </row>
    <row r="1985" spans="1:14" ht="15" hidden="1" customHeight="1">
      <c r="A1985" s="125"/>
      <c r="B1985" s="231">
        <v>43918.518980717592</v>
      </c>
      <c r="C1985" s="123" t="s">
        <v>9</v>
      </c>
      <c r="D1985" s="123" t="s">
        <v>47</v>
      </c>
      <c r="E1985" s="123" t="s">
        <v>271</v>
      </c>
      <c r="F1985" s="123" t="s">
        <v>2208</v>
      </c>
      <c r="G1985" s="123" t="s">
        <v>2199</v>
      </c>
      <c r="H1985" s="123" t="s">
        <v>6971</v>
      </c>
      <c r="I1985" s="123" t="s">
        <v>6972</v>
      </c>
      <c r="J1985" s="233">
        <v>43918</v>
      </c>
      <c r="K1985" s="123">
        <v>69</v>
      </c>
      <c r="L1985" s="125"/>
      <c r="M1985" s="235"/>
      <c r="N1985" s="125"/>
    </row>
    <row r="1986" spans="1:14" ht="15" hidden="1" customHeight="1">
      <c r="A1986" s="125"/>
      <c r="B1986" s="231">
        <v>43918.520488263894</v>
      </c>
      <c r="C1986" s="123" t="s">
        <v>9</v>
      </c>
      <c r="D1986" s="123" t="s">
        <v>47</v>
      </c>
      <c r="E1986" s="123" t="s">
        <v>6973</v>
      </c>
      <c r="F1986" s="123" t="s">
        <v>2208</v>
      </c>
      <c r="G1986" s="123" t="s">
        <v>2199</v>
      </c>
      <c r="H1986" s="123" t="s">
        <v>6974</v>
      </c>
      <c r="I1986" s="123" t="s">
        <v>6975</v>
      </c>
      <c r="J1986" s="233">
        <v>43918</v>
      </c>
      <c r="K1986" s="125"/>
      <c r="L1986" s="125"/>
      <c r="M1986" s="235"/>
      <c r="N1986" s="125"/>
    </row>
    <row r="1987" spans="1:14" ht="15" hidden="1" customHeight="1">
      <c r="A1987" s="125"/>
      <c r="B1987" s="231">
        <v>43918.521337500002</v>
      </c>
      <c r="C1987" s="123" t="s">
        <v>9</v>
      </c>
      <c r="D1987" s="123" t="s">
        <v>47</v>
      </c>
      <c r="E1987" s="123" t="s">
        <v>272</v>
      </c>
      <c r="F1987" s="123" t="s">
        <v>2208</v>
      </c>
      <c r="G1987" s="123" t="s">
        <v>2199</v>
      </c>
      <c r="H1987" s="125"/>
      <c r="I1987" s="232" t="s">
        <v>6977</v>
      </c>
      <c r="J1987" s="233">
        <v>43918</v>
      </c>
      <c r="K1987" s="123">
        <v>69</v>
      </c>
      <c r="L1987" s="125"/>
      <c r="M1987" s="235"/>
      <c r="N1987" s="125"/>
    </row>
    <row r="1988" spans="1:14" ht="15" hidden="1" customHeight="1">
      <c r="A1988" s="125"/>
      <c r="B1988" s="231">
        <v>43918.522783067128</v>
      </c>
      <c r="C1988" s="123" t="s">
        <v>9</v>
      </c>
      <c r="D1988" s="123" t="s">
        <v>47</v>
      </c>
      <c r="E1988" s="123" t="s">
        <v>6978</v>
      </c>
      <c r="F1988" s="123" t="s">
        <v>2208</v>
      </c>
      <c r="G1988" s="123" t="s">
        <v>2199</v>
      </c>
      <c r="H1988" s="125"/>
      <c r="I1988" s="232" t="s">
        <v>6979</v>
      </c>
      <c r="J1988" s="233">
        <v>43918</v>
      </c>
      <c r="K1988" s="123">
        <v>69</v>
      </c>
      <c r="L1988" s="125"/>
      <c r="M1988" s="235"/>
      <c r="N1988" s="125"/>
    </row>
    <row r="1989" spans="1:14" ht="15" hidden="1" customHeight="1">
      <c r="A1989" s="125"/>
      <c r="B1989" s="231">
        <v>43918.524046006947</v>
      </c>
      <c r="C1989" s="123" t="s">
        <v>9</v>
      </c>
      <c r="D1989" s="123" t="s">
        <v>47</v>
      </c>
      <c r="E1989" s="125"/>
      <c r="F1989" s="123" t="s">
        <v>2198</v>
      </c>
      <c r="G1989" s="123" t="s">
        <v>2210</v>
      </c>
      <c r="H1989" s="123" t="s">
        <v>6981</v>
      </c>
      <c r="I1989" s="232" t="s">
        <v>6037</v>
      </c>
      <c r="J1989" s="233">
        <v>43918</v>
      </c>
      <c r="K1989" s="125"/>
      <c r="L1989" s="125"/>
      <c r="M1989" s="235"/>
      <c r="N1989" s="125"/>
    </row>
    <row r="1990" spans="1:14" ht="15" hidden="1" customHeight="1">
      <c r="A1990" s="331"/>
      <c r="B1990" s="332">
        <v>43918.525363703702</v>
      </c>
      <c r="C1990" s="333" t="s">
        <v>9</v>
      </c>
      <c r="D1990" s="333" t="s">
        <v>47</v>
      </c>
      <c r="E1990" s="333" t="s">
        <v>271</v>
      </c>
      <c r="F1990" s="333" t="s">
        <v>2208</v>
      </c>
      <c r="G1990" s="333" t="s">
        <v>2199</v>
      </c>
      <c r="H1990" s="333" t="s">
        <v>6982</v>
      </c>
      <c r="I1990" s="334" t="s">
        <v>3564</v>
      </c>
      <c r="J1990" s="335">
        <v>43918</v>
      </c>
      <c r="K1990" s="333">
        <v>69</v>
      </c>
      <c r="L1990" s="331"/>
      <c r="M1990" s="337" t="s">
        <v>6983</v>
      </c>
      <c r="N1990" s="331"/>
    </row>
    <row r="1991" spans="1:14" ht="15" hidden="1" customHeight="1">
      <c r="A1991" s="15"/>
      <c r="B1991" s="236">
        <v>43918.526896863426</v>
      </c>
      <c r="C1991" s="2" t="s">
        <v>9</v>
      </c>
      <c r="D1991" s="2" t="s">
        <v>47</v>
      </c>
      <c r="E1991" s="2" t="s">
        <v>271</v>
      </c>
      <c r="F1991" s="2" t="s">
        <v>2208</v>
      </c>
      <c r="G1991" s="2" t="s">
        <v>2199</v>
      </c>
      <c r="I1991" s="34" t="s">
        <v>6984</v>
      </c>
      <c r="J1991" s="237">
        <v>43918</v>
      </c>
      <c r="K1991" s="2">
        <v>69</v>
      </c>
      <c r="M1991" s="46"/>
    </row>
    <row r="1992" spans="1:14" ht="15" hidden="1" customHeight="1">
      <c r="A1992" s="15"/>
      <c r="B1992" s="236">
        <v>43918.528579513892</v>
      </c>
      <c r="C1992" s="2" t="s">
        <v>2200</v>
      </c>
      <c r="D1992" s="2" t="s">
        <v>109</v>
      </c>
      <c r="E1992" s="2" t="s">
        <v>2810</v>
      </c>
      <c r="F1992" s="2" t="s">
        <v>2208</v>
      </c>
      <c r="G1992" s="2" t="s">
        <v>2199</v>
      </c>
      <c r="I1992" s="34" t="s">
        <v>6985</v>
      </c>
      <c r="J1992" s="237">
        <v>43918</v>
      </c>
      <c r="K1992" s="2">
        <v>23</v>
      </c>
      <c r="M1992" s="37" t="s">
        <v>6987</v>
      </c>
    </row>
    <row r="1993" spans="1:14" ht="15" hidden="1" customHeight="1">
      <c r="A1993" s="15"/>
      <c r="B1993" s="236">
        <v>43918.528912951384</v>
      </c>
      <c r="C1993" s="2" t="s">
        <v>2197</v>
      </c>
      <c r="D1993" s="2" t="s">
        <v>158</v>
      </c>
      <c r="E1993" s="2" t="s">
        <v>6988</v>
      </c>
      <c r="F1993" s="2" t="s">
        <v>2201</v>
      </c>
      <c r="G1993" s="2" t="s">
        <v>2199</v>
      </c>
      <c r="H1993" s="2" t="s">
        <v>6989</v>
      </c>
      <c r="I1993" s="34" t="s">
        <v>6990</v>
      </c>
      <c r="J1993" s="237">
        <v>43918</v>
      </c>
      <c r="K1993" s="2">
        <v>25</v>
      </c>
      <c r="M1993" s="46"/>
    </row>
    <row r="1994" spans="1:14" ht="15" hidden="1" customHeight="1">
      <c r="A1994" s="15"/>
      <c r="B1994" s="236">
        <v>43918.529562835647</v>
      </c>
      <c r="C1994" s="2" t="s">
        <v>2200</v>
      </c>
      <c r="D1994" s="2" t="s">
        <v>182</v>
      </c>
      <c r="E1994" s="2" t="s">
        <v>986</v>
      </c>
      <c r="F1994" s="2" t="s">
        <v>2271</v>
      </c>
      <c r="G1994" s="2" t="s">
        <v>2199</v>
      </c>
      <c r="H1994" s="2" t="s">
        <v>6991</v>
      </c>
      <c r="I1994" s="34" t="s">
        <v>6992</v>
      </c>
      <c r="J1994" s="237">
        <v>43917</v>
      </c>
      <c r="M1994" s="31" t="s">
        <v>6994</v>
      </c>
    </row>
    <row r="1995" spans="1:14" ht="15" hidden="1" customHeight="1">
      <c r="A1995" s="331"/>
      <c r="B1995" s="332">
        <v>43918.529726921297</v>
      </c>
      <c r="C1995" s="333" t="s">
        <v>2200</v>
      </c>
      <c r="D1995" s="333" t="s">
        <v>158</v>
      </c>
      <c r="E1995" s="333" t="s">
        <v>6988</v>
      </c>
      <c r="F1995" s="333" t="s">
        <v>2201</v>
      </c>
      <c r="G1995" s="333" t="s">
        <v>2199</v>
      </c>
      <c r="H1995" s="333" t="s">
        <v>6989</v>
      </c>
      <c r="I1995" s="334" t="s">
        <v>6990</v>
      </c>
      <c r="J1995" s="335">
        <v>43918</v>
      </c>
      <c r="K1995" s="331"/>
      <c r="L1995" s="331"/>
      <c r="M1995" s="337" t="s">
        <v>6995</v>
      </c>
      <c r="N1995" s="331"/>
    </row>
    <row r="1996" spans="1:14" ht="15" hidden="1" customHeight="1">
      <c r="A1996" s="15"/>
      <c r="B1996" s="236">
        <v>43918.53197880787</v>
      </c>
      <c r="C1996" s="2" t="s">
        <v>2200</v>
      </c>
      <c r="D1996" s="2" t="s">
        <v>134</v>
      </c>
      <c r="E1996" s="2" t="s">
        <v>6996</v>
      </c>
      <c r="F1996" s="2" t="s">
        <v>2208</v>
      </c>
      <c r="G1996" s="2" t="s">
        <v>2199</v>
      </c>
      <c r="I1996" s="2" t="s">
        <v>6997</v>
      </c>
      <c r="J1996" s="237">
        <v>43918</v>
      </c>
      <c r="M1996" s="31" t="s">
        <v>6996</v>
      </c>
    </row>
    <row r="1997" spans="1:14" ht="15" hidden="1" customHeight="1">
      <c r="A1997" s="15"/>
      <c r="B1997" s="236">
        <v>43918.532185995369</v>
      </c>
      <c r="C1997" s="2" t="s">
        <v>2200</v>
      </c>
      <c r="D1997" s="2" t="s">
        <v>268</v>
      </c>
      <c r="E1997" s="2" t="s">
        <v>658</v>
      </c>
      <c r="F1997" s="2" t="s">
        <v>2208</v>
      </c>
      <c r="G1997" s="2" t="s">
        <v>2199</v>
      </c>
      <c r="I1997" s="34" t="s">
        <v>6998</v>
      </c>
      <c r="J1997" s="237">
        <v>43918</v>
      </c>
      <c r="M1997" s="46"/>
    </row>
    <row r="1998" spans="1:14" ht="15" hidden="1" customHeight="1">
      <c r="A1998" s="15"/>
      <c r="B1998" s="236">
        <v>43918.534088668981</v>
      </c>
      <c r="C1998" s="2" t="s">
        <v>2200</v>
      </c>
      <c r="D1998" s="2" t="s">
        <v>45</v>
      </c>
      <c r="E1998" s="2" t="s">
        <v>6999</v>
      </c>
      <c r="F1998" s="2" t="s">
        <v>2198</v>
      </c>
      <c r="G1998" s="2" t="s">
        <v>2199</v>
      </c>
      <c r="H1998" s="2" t="s">
        <v>7000</v>
      </c>
      <c r="I1998" s="34" t="s">
        <v>7001</v>
      </c>
      <c r="J1998" s="237">
        <v>43916</v>
      </c>
      <c r="M1998" s="46"/>
    </row>
    <row r="1999" spans="1:14" ht="15" hidden="1" customHeight="1">
      <c r="A1999" s="15"/>
      <c r="B1999" s="236">
        <v>43918.541838460646</v>
      </c>
      <c r="C1999" s="2" t="s">
        <v>2200</v>
      </c>
      <c r="D1999" s="2" t="s">
        <v>45</v>
      </c>
      <c r="E1999" s="2" t="s">
        <v>1129</v>
      </c>
      <c r="F1999" s="2" t="s">
        <v>2198</v>
      </c>
      <c r="G1999" s="2" t="s">
        <v>2199</v>
      </c>
      <c r="H1999" s="2" t="s">
        <v>199</v>
      </c>
      <c r="I1999" s="2" t="s">
        <v>7003</v>
      </c>
      <c r="J1999" s="237">
        <v>43918</v>
      </c>
      <c r="L1999" s="2">
        <v>20</v>
      </c>
      <c r="M1999" s="46"/>
    </row>
    <row r="2000" spans="1:14" ht="15" hidden="1" customHeight="1">
      <c r="A2000" s="15"/>
      <c r="B2000" s="236">
        <v>43918.543138564812</v>
      </c>
      <c r="C2000" s="2" t="s">
        <v>2200</v>
      </c>
      <c r="D2000" s="2" t="s">
        <v>45</v>
      </c>
      <c r="E2000" s="2" t="s">
        <v>1129</v>
      </c>
      <c r="F2000" s="2" t="s">
        <v>2198</v>
      </c>
      <c r="G2000" s="2" t="s">
        <v>2199</v>
      </c>
      <c r="H2000" s="2" t="s">
        <v>199</v>
      </c>
      <c r="I2000" s="2" t="s">
        <v>7004</v>
      </c>
      <c r="J2000" s="237">
        <v>43918</v>
      </c>
      <c r="L2000" s="2">
        <v>3</v>
      </c>
      <c r="M2000" s="46"/>
    </row>
    <row r="2001" spans="1:14" ht="15" hidden="1" customHeight="1">
      <c r="A2001" s="331"/>
      <c r="B2001" s="332">
        <v>43918.544032164355</v>
      </c>
      <c r="C2001" s="333" t="s">
        <v>2200</v>
      </c>
      <c r="D2001" s="333" t="s">
        <v>45</v>
      </c>
      <c r="E2001" s="331"/>
      <c r="F2001" s="333" t="s">
        <v>2198</v>
      </c>
      <c r="G2001" s="333" t="s">
        <v>2199</v>
      </c>
      <c r="H2001" s="331"/>
      <c r="I2001" s="334" t="s">
        <v>6231</v>
      </c>
      <c r="J2001" s="335">
        <v>43918</v>
      </c>
      <c r="K2001" s="331"/>
      <c r="L2001" s="333">
        <v>180</v>
      </c>
      <c r="M2001" s="337" t="s">
        <v>7006</v>
      </c>
      <c r="N2001" s="331"/>
    </row>
    <row r="2002" spans="1:14" ht="15" hidden="1" customHeight="1">
      <c r="A2002" s="15"/>
      <c r="B2002" s="236">
        <v>43918.547182025461</v>
      </c>
      <c r="C2002" s="2" t="s">
        <v>2197</v>
      </c>
      <c r="D2002" s="2" t="s">
        <v>117</v>
      </c>
      <c r="E2002" s="2" t="s">
        <v>556</v>
      </c>
      <c r="F2002" s="2" t="s">
        <v>2201</v>
      </c>
      <c r="G2002" s="2" t="s">
        <v>2199</v>
      </c>
      <c r="H2002" s="2" t="s">
        <v>7007</v>
      </c>
      <c r="I2002" s="34" t="s">
        <v>7008</v>
      </c>
      <c r="J2002" s="237">
        <v>43917</v>
      </c>
      <c r="K2002" s="2">
        <v>50</v>
      </c>
      <c r="M2002" s="46"/>
    </row>
    <row r="2003" spans="1:14" ht="15" hidden="1" customHeight="1">
      <c r="A2003" s="15"/>
      <c r="B2003" s="236">
        <v>43918.554680995367</v>
      </c>
      <c r="C2003" s="2" t="s">
        <v>2200</v>
      </c>
      <c r="D2003" s="2" t="s">
        <v>45</v>
      </c>
      <c r="E2003" s="2" t="s">
        <v>7009</v>
      </c>
      <c r="F2003" s="2" t="s">
        <v>2208</v>
      </c>
      <c r="G2003" s="2" t="s">
        <v>2199</v>
      </c>
      <c r="I2003" s="2" t="s">
        <v>7010</v>
      </c>
      <c r="J2003" s="237">
        <v>43918</v>
      </c>
      <c r="L2003" s="2">
        <v>1</v>
      </c>
      <c r="M2003" s="46"/>
    </row>
    <row r="2004" spans="1:14" ht="15" hidden="1" customHeight="1">
      <c r="A2004" s="331"/>
      <c r="B2004" s="332">
        <v>43918.557111689814</v>
      </c>
      <c r="C2004" s="333" t="s">
        <v>9</v>
      </c>
      <c r="D2004" s="333" t="s">
        <v>47</v>
      </c>
      <c r="E2004" s="333" t="s">
        <v>6963</v>
      </c>
      <c r="F2004" s="333" t="s">
        <v>2208</v>
      </c>
      <c r="G2004" s="333" t="s">
        <v>2199</v>
      </c>
      <c r="H2004" s="333" t="s">
        <v>6964</v>
      </c>
      <c r="I2004" s="333" t="s">
        <v>6965</v>
      </c>
      <c r="J2004" s="335">
        <v>43918</v>
      </c>
      <c r="K2004" s="331"/>
      <c r="L2004" s="331"/>
      <c r="M2004" s="336"/>
      <c r="N2004" s="331"/>
    </row>
    <row r="2005" spans="1:14" ht="15" hidden="1" customHeight="1">
      <c r="A2005" s="331"/>
      <c r="B2005" s="332">
        <v>43918.562706689816</v>
      </c>
      <c r="C2005" s="333" t="s">
        <v>2200</v>
      </c>
      <c r="D2005" s="333" t="s">
        <v>47</v>
      </c>
      <c r="E2005" s="331"/>
      <c r="F2005" s="333" t="s">
        <v>2201</v>
      </c>
      <c r="G2005" s="333" t="s">
        <v>2199</v>
      </c>
      <c r="H2005" s="331"/>
      <c r="I2005" s="333" t="s">
        <v>3351</v>
      </c>
      <c r="J2005" s="335">
        <v>43918</v>
      </c>
      <c r="K2005" s="333">
        <v>34</v>
      </c>
      <c r="L2005" s="331"/>
      <c r="M2005" s="336"/>
      <c r="N2005" s="331"/>
    </row>
    <row r="2006" spans="1:14" ht="15" hidden="1" customHeight="1">
      <c r="A2006" s="15"/>
      <c r="B2006" s="236">
        <v>43918.56379965278</v>
      </c>
      <c r="C2006" s="2" t="s">
        <v>2200</v>
      </c>
      <c r="D2006" s="2" t="s">
        <v>45</v>
      </c>
      <c r="E2006" s="2" t="s">
        <v>7011</v>
      </c>
      <c r="F2006" s="2" t="s">
        <v>2198</v>
      </c>
      <c r="G2006" s="2" t="s">
        <v>2199</v>
      </c>
      <c r="H2006" s="2" t="s">
        <v>7012</v>
      </c>
      <c r="I2006" s="34" t="s">
        <v>7013</v>
      </c>
      <c r="J2006" s="237">
        <v>43918</v>
      </c>
      <c r="M2006" s="46"/>
    </row>
    <row r="2007" spans="1:14" ht="15" hidden="1" customHeight="1">
      <c r="A2007" s="15"/>
      <c r="B2007" s="236">
        <v>43918.567442962958</v>
      </c>
      <c r="C2007" s="2" t="s">
        <v>2200</v>
      </c>
      <c r="D2007" s="2" t="s">
        <v>109</v>
      </c>
      <c r="F2007" s="2" t="s">
        <v>2198</v>
      </c>
      <c r="G2007" s="2" t="s">
        <v>2199</v>
      </c>
      <c r="I2007" s="34" t="s">
        <v>7015</v>
      </c>
      <c r="J2007" s="237">
        <v>43918</v>
      </c>
      <c r="M2007" s="46"/>
    </row>
    <row r="2008" spans="1:14" ht="15" hidden="1" customHeight="1">
      <c r="A2008" s="15"/>
      <c r="B2008" s="236">
        <v>43918.568325150467</v>
      </c>
      <c r="C2008" s="2" t="s">
        <v>2200</v>
      </c>
      <c r="D2008" s="2" t="s">
        <v>109</v>
      </c>
      <c r="E2008" s="2" t="s">
        <v>2810</v>
      </c>
      <c r="F2008" s="2" t="s">
        <v>2198</v>
      </c>
      <c r="G2008" s="2" t="s">
        <v>2199</v>
      </c>
      <c r="H2008" s="2" t="s">
        <v>7017</v>
      </c>
      <c r="I2008" s="34" t="s">
        <v>7018</v>
      </c>
      <c r="J2008" s="237">
        <v>43918</v>
      </c>
      <c r="K2008" s="2">
        <v>23</v>
      </c>
      <c r="M2008" s="31" t="s">
        <v>7019</v>
      </c>
    </row>
    <row r="2009" spans="1:14" ht="15" hidden="1" customHeight="1">
      <c r="A2009" s="331"/>
      <c r="B2009" s="332">
        <v>43918.56856083333</v>
      </c>
      <c r="C2009" s="333" t="s">
        <v>9</v>
      </c>
      <c r="D2009" s="333" t="s">
        <v>47</v>
      </c>
      <c r="E2009" s="333" t="s">
        <v>6963</v>
      </c>
      <c r="F2009" s="333" t="s">
        <v>2208</v>
      </c>
      <c r="G2009" s="333" t="s">
        <v>2199</v>
      </c>
      <c r="H2009" s="333" t="s">
        <v>6964</v>
      </c>
      <c r="I2009" s="333" t="s">
        <v>6965</v>
      </c>
      <c r="J2009" s="335">
        <v>43918</v>
      </c>
      <c r="K2009" s="331"/>
      <c r="L2009" s="331"/>
      <c r="M2009" s="336"/>
      <c r="N2009" s="331"/>
    </row>
    <row r="2010" spans="1:14" ht="15" hidden="1" customHeight="1">
      <c r="A2010" s="331"/>
      <c r="B2010" s="332">
        <v>43918.568582083331</v>
      </c>
      <c r="C2010" s="333" t="s">
        <v>9</v>
      </c>
      <c r="D2010" s="333" t="s">
        <v>47</v>
      </c>
      <c r="E2010" s="333" t="s">
        <v>6963</v>
      </c>
      <c r="F2010" s="333" t="s">
        <v>2208</v>
      </c>
      <c r="G2010" s="333" t="s">
        <v>2199</v>
      </c>
      <c r="H2010" s="333" t="s">
        <v>6964</v>
      </c>
      <c r="I2010" s="333" t="s">
        <v>6965</v>
      </c>
      <c r="J2010" s="335">
        <v>43918</v>
      </c>
      <c r="K2010" s="331"/>
      <c r="L2010" s="331"/>
      <c r="M2010" s="336"/>
      <c r="N2010" s="331"/>
    </row>
    <row r="2011" spans="1:14" ht="15" hidden="1" customHeight="1">
      <c r="A2011" s="15"/>
      <c r="B2011" s="236">
        <v>43918.590604895835</v>
      </c>
      <c r="C2011" s="2" t="s">
        <v>2200</v>
      </c>
      <c r="D2011" s="2" t="s">
        <v>126</v>
      </c>
      <c r="E2011" s="2" t="s">
        <v>572</v>
      </c>
      <c r="F2011" s="2" t="s">
        <v>2208</v>
      </c>
      <c r="G2011" s="2" t="s">
        <v>2199</v>
      </c>
      <c r="H2011" s="2" t="s">
        <v>7020</v>
      </c>
      <c r="I2011" s="2" t="s">
        <v>7021</v>
      </c>
      <c r="J2011" s="237">
        <v>43917</v>
      </c>
      <c r="K2011" s="2">
        <v>50</v>
      </c>
      <c r="M2011" s="31" t="s">
        <v>161</v>
      </c>
    </row>
    <row r="2012" spans="1:14" ht="15" hidden="1" customHeight="1">
      <c r="A2012" s="331"/>
      <c r="B2012" s="332">
        <v>43918.593192592598</v>
      </c>
      <c r="C2012" s="333" t="s">
        <v>2200</v>
      </c>
      <c r="D2012" s="333" t="s">
        <v>109</v>
      </c>
      <c r="E2012" s="333" t="s">
        <v>1096</v>
      </c>
      <c r="F2012" s="333" t="s">
        <v>2208</v>
      </c>
      <c r="G2012" s="333" t="s">
        <v>2199</v>
      </c>
      <c r="H2012" s="333" t="s">
        <v>7022</v>
      </c>
      <c r="I2012" s="333" t="s">
        <v>4381</v>
      </c>
      <c r="J2012" s="335">
        <v>43918</v>
      </c>
      <c r="K2012" s="333">
        <v>27</v>
      </c>
      <c r="L2012" s="331"/>
      <c r="M2012" s="337" t="s">
        <v>5743</v>
      </c>
      <c r="N2012" s="331"/>
    </row>
    <row r="2013" spans="1:14" ht="15" hidden="1" customHeight="1">
      <c r="A2013" s="331"/>
      <c r="B2013" s="332">
        <v>43918.59374704861</v>
      </c>
      <c r="C2013" s="333" t="s">
        <v>2200</v>
      </c>
      <c r="D2013" s="333" t="s">
        <v>109</v>
      </c>
      <c r="E2013" s="333" t="s">
        <v>1096</v>
      </c>
      <c r="F2013" s="333" t="s">
        <v>2208</v>
      </c>
      <c r="G2013" s="333" t="s">
        <v>2199</v>
      </c>
      <c r="H2013" s="333" t="s">
        <v>7022</v>
      </c>
      <c r="I2013" s="333" t="s">
        <v>4381</v>
      </c>
      <c r="J2013" s="335">
        <v>43918</v>
      </c>
      <c r="K2013" s="333">
        <v>22</v>
      </c>
      <c r="L2013" s="331"/>
      <c r="M2013" s="337" t="s">
        <v>5743</v>
      </c>
      <c r="N2013" s="331"/>
    </row>
    <row r="2014" spans="1:14" ht="15" hidden="1" customHeight="1">
      <c r="A2014" s="15"/>
      <c r="B2014" s="236">
        <v>43918.602272013886</v>
      </c>
      <c r="C2014" s="2" t="s">
        <v>2197</v>
      </c>
      <c r="D2014" s="2" t="s">
        <v>236</v>
      </c>
      <c r="E2014" s="2" t="s">
        <v>2414</v>
      </c>
      <c r="F2014" s="2" t="s">
        <v>2208</v>
      </c>
      <c r="G2014" s="2" t="s">
        <v>2199</v>
      </c>
      <c r="I2014" s="34" t="s">
        <v>7023</v>
      </c>
      <c r="J2014" s="237">
        <v>43918</v>
      </c>
      <c r="K2014" s="2">
        <v>65</v>
      </c>
      <c r="M2014" s="46"/>
    </row>
    <row r="2015" spans="1:14" ht="15" hidden="1" customHeight="1">
      <c r="A2015" s="15"/>
      <c r="B2015" s="236">
        <v>43918.604189895836</v>
      </c>
      <c r="C2015" s="2" t="s">
        <v>9</v>
      </c>
      <c r="D2015" s="2" t="s">
        <v>47</v>
      </c>
      <c r="E2015" s="2" t="s">
        <v>271</v>
      </c>
      <c r="F2015" s="2" t="s">
        <v>2208</v>
      </c>
      <c r="G2015" s="2" t="s">
        <v>2199</v>
      </c>
      <c r="I2015" s="2" t="s">
        <v>7026</v>
      </c>
      <c r="J2015" s="237">
        <v>43918</v>
      </c>
      <c r="K2015" s="2">
        <v>69</v>
      </c>
      <c r="M2015" s="46"/>
    </row>
    <row r="2016" spans="1:14" ht="15" hidden="1" customHeight="1">
      <c r="A2016" s="331"/>
      <c r="B2016" s="332">
        <v>43918.605570370375</v>
      </c>
      <c r="C2016" s="333" t="s">
        <v>2200</v>
      </c>
      <c r="D2016" s="333" t="s">
        <v>109</v>
      </c>
      <c r="E2016" s="333" t="s">
        <v>1096</v>
      </c>
      <c r="F2016" s="333" t="s">
        <v>2208</v>
      </c>
      <c r="G2016" s="333" t="s">
        <v>2199</v>
      </c>
      <c r="H2016" s="333" t="s">
        <v>7022</v>
      </c>
      <c r="I2016" s="333" t="s">
        <v>4381</v>
      </c>
      <c r="J2016" s="335">
        <v>43918</v>
      </c>
      <c r="K2016" s="333">
        <v>22</v>
      </c>
      <c r="L2016" s="331"/>
      <c r="M2016" s="337" t="s">
        <v>5743</v>
      </c>
      <c r="N2016" s="331"/>
    </row>
    <row r="2017" spans="1:14" ht="15" hidden="1" customHeight="1">
      <c r="A2017" s="331"/>
      <c r="B2017" s="332">
        <v>43918.60566155093</v>
      </c>
      <c r="C2017" s="333" t="s">
        <v>2200</v>
      </c>
      <c r="D2017" s="333" t="s">
        <v>109</v>
      </c>
      <c r="E2017" s="333" t="s">
        <v>1096</v>
      </c>
      <c r="F2017" s="333" t="s">
        <v>2208</v>
      </c>
      <c r="G2017" s="333" t="s">
        <v>2199</v>
      </c>
      <c r="H2017" s="333" t="s">
        <v>7022</v>
      </c>
      <c r="I2017" s="333" t="s">
        <v>4381</v>
      </c>
      <c r="J2017" s="335">
        <v>43918</v>
      </c>
      <c r="K2017" s="333">
        <v>22</v>
      </c>
      <c r="L2017" s="331"/>
      <c r="M2017" s="337" t="s">
        <v>5743</v>
      </c>
      <c r="N2017" s="331"/>
    </row>
    <row r="2018" spans="1:14" ht="15" hidden="1" customHeight="1">
      <c r="A2018" s="15"/>
      <c r="B2018" s="236">
        <v>43918.607564641206</v>
      </c>
      <c r="C2018" s="2" t="s">
        <v>2200</v>
      </c>
      <c r="D2018" s="2" t="s">
        <v>224</v>
      </c>
      <c r="E2018" s="2" t="s">
        <v>223</v>
      </c>
      <c r="F2018" s="2" t="s">
        <v>2198</v>
      </c>
      <c r="G2018" s="2" t="s">
        <v>2210</v>
      </c>
      <c r="I2018" s="34" t="s">
        <v>7028</v>
      </c>
      <c r="J2018" s="237">
        <v>43918</v>
      </c>
      <c r="M2018" s="31" t="s">
        <v>7029</v>
      </c>
    </row>
    <row r="2019" spans="1:14" ht="15" hidden="1" customHeight="1">
      <c r="A2019" s="15"/>
      <c r="B2019" s="236">
        <v>43918.608480034723</v>
      </c>
      <c r="C2019" s="2" t="s">
        <v>2200</v>
      </c>
      <c r="D2019" s="2" t="s">
        <v>109</v>
      </c>
      <c r="F2019" s="2" t="s">
        <v>2198</v>
      </c>
      <c r="I2019" s="34" t="s">
        <v>7030</v>
      </c>
      <c r="J2019" s="237">
        <v>43918</v>
      </c>
      <c r="M2019" s="31" t="s">
        <v>7032</v>
      </c>
    </row>
    <row r="2020" spans="1:14" ht="15" hidden="1" customHeight="1">
      <c r="A2020" s="331"/>
      <c r="B2020" s="332">
        <v>43918.610071250005</v>
      </c>
      <c r="C2020" s="333" t="s">
        <v>2200</v>
      </c>
      <c r="D2020" s="333" t="s">
        <v>109</v>
      </c>
      <c r="E2020" s="331"/>
      <c r="F2020" s="333" t="s">
        <v>2198</v>
      </c>
      <c r="G2020" s="333" t="s">
        <v>2210</v>
      </c>
      <c r="H2020" s="331"/>
      <c r="I2020" s="334" t="s">
        <v>7030</v>
      </c>
      <c r="J2020" s="335">
        <v>43918</v>
      </c>
      <c r="K2020" s="331"/>
      <c r="L2020" s="331"/>
      <c r="M2020" s="337" t="s">
        <v>7034</v>
      </c>
      <c r="N2020" s="331"/>
    </row>
    <row r="2021" spans="1:14" ht="15" hidden="1" customHeight="1">
      <c r="A2021" s="15"/>
      <c r="B2021" s="236">
        <v>43918.611666643519</v>
      </c>
      <c r="C2021" s="2" t="s">
        <v>2200</v>
      </c>
      <c r="D2021" s="2" t="s">
        <v>109</v>
      </c>
      <c r="F2021" s="2" t="s">
        <v>2198</v>
      </c>
      <c r="G2021" s="2" t="s">
        <v>2199</v>
      </c>
      <c r="I2021" s="34" t="s">
        <v>2891</v>
      </c>
      <c r="J2021" s="237">
        <v>43918</v>
      </c>
      <c r="M2021" s="46"/>
    </row>
    <row r="2022" spans="1:14" ht="15" hidden="1" customHeight="1">
      <c r="A2022" s="331"/>
      <c r="B2022" s="332">
        <v>43918.612924270834</v>
      </c>
      <c r="C2022" s="333" t="s">
        <v>2200</v>
      </c>
      <c r="D2022" s="333" t="s">
        <v>109</v>
      </c>
      <c r="E2022" s="331"/>
      <c r="F2022" s="333" t="s">
        <v>2198</v>
      </c>
      <c r="G2022" s="333" t="s">
        <v>2199</v>
      </c>
      <c r="H2022" s="331"/>
      <c r="I2022" s="334" t="s">
        <v>2891</v>
      </c>
      <c r="J2022" s="335">
        <v>43918</v>
      </c>
      <c r="K2022" s="331"/>
      <c r="L2022" s="331"/>
      <c r="M2022" s="337" t="s">
        <v>7036</v>
      </c>
      <c r="N2022" s="331"/>
    </row>
    <row r="2023" spans="1:14" ht="15" hidden="1" customHeight="1">
      <c r="A2023" s="15"/>
      <c r="B2023" s="236">
        <v>43918.615485925926</v>
      </c>
      <c r="C2023" s="2" t="s">
        <v>2200</v>
      </c>
      <c r="D2023" s="2" t="s">
        <v>207</v>
      </c>
      <c r="F2023" s="2" t="s">
        <v>2198</v>
      </c>
      <c r="G2023" s="2" t="s">
        <v>2199</v>
      </c>
      <c r="I2023" s="34" t="s">
        <v>7037</v>
      </c>
      <c r="J2023" s="237">
        <v>43918</v>
      </c>
      <c r="M2023" s="31" t="s">
        <v>7039</v>
      </c>
    </row>
    <row r="2024" spans="1:14" ht="15" hidden="1" customHeight="1">
      <c r="A2024" s="331"/>
      <c r="B2024" s="332">
        <v>43918.616070775461</v>
      </c>
      <c r="C2024" s="333" t="s">
        <v>2200</v>
      </c>
      <c r="D2024" s="333" t="s">
        <v>207</v>
      </c>
      <c r="E2024" s="331"/>
      <c r="F2024" s="333" t="s">
        <v>2198</v>
      </c>
      <c r="G2024" s="333" t="s">
        <v>2199</v>
      </c>
      <c r="H2024" s="331"/>
      <c r="I2024" s="334" t="s">
        <v>7037</v>
      </c>
      <c r="J2024" s="335">
        <v>43918</v>
      </c>
      <c r="K2024" s="331"/>
      <c r="L2024" s="331"/>
      <c r="M2024" s="337" t="s">
        <v>7042</v>
      </c>
      <c r="N2024" s="331"/>
    </row>
    <row r="2025" spans="1:14" ht="15" hidden="1" customHeight="1">
      <c r="A2025" s="331"/>
      <c r="B2025" s="332">
        <v>43918.616796747687</v>
      </c>
      <c r="C2025" s="333" t="s">
        <v>2200</v>
      </c>
      <c r="D2025" s="333" t="s">
        <v>207</v>
      </c>
      <c r="E2025" s="331"/>
      <c r="F2025" s="333" t="s">
        <v>2198</v>
      </c>
      <c r="G2025" s="333" t="s">
        <v>2199</v>
      </c>
      <c r="H2025" s="331"/>
      <c r="I2025" s="334" t="s">
        <v>7037</v>
      </c>
      <c r="J2025" s="335">
        <v>43918</v>
      </c>
      <c r="K2025" s="331"/>
      <c r="L2025" s="331"/>
      <c r="M2025" s="337" t="s">
        <v>7043</v>
      </c>
      <c r="N2025" s="331"/>
    </row>
    <row r="2026" spans="1:14" ht="15" hidden="1" customHeight="1">
      <c r="A2026" s="331"/>
      <c r="B2026" s="332">
        <v>43918.617307025459</v>
      </c>
      <c r="C2026" s="333" t="s">
        <v>2200</v>
      </c>
      <c r="D2026" s="333" t="s">
        <v>207</v>
      </c>
      <c r="E2026" s="331"/>
      <c r="F2026" s="333" t="s">
        <v>2198</v>
      </c>
      <c r="G2026" s="333" t="s">
        <v>2199</v>
      </c>
      <c r="H2026" s="331"/>
      <c r="I2026" s="334" t="s">
        <v>7037</v>
      </c>
      <c r="J2026" s="335">
        <v>43918</v>
      </c>
      <c r="K2026" s="331"/>
      <c r="L2026" s="331"/>
      <c r="M2026" s="337" t="s">
        <v>7043</v>
      </c>
      <c r="N2026" s="331"/>
    </row>
    <row r="2027" spans="1:14" ht="15" hidden="1" customHeight="1">
      <c r="A2027" s="331"/>
      <c r="B2027" s="332">
        <v>43918.618053692131</v>
      </c>
      <c r="C2027" s="333" t="s">
        <v>2200</v>
      </c>
      <c r="D2027" s="333" t="s">
        <v>207</v>
      </c>
      <c r="E2027" s="331"/>
      <c r="F2027" s="333" t="s">
        <v>2208</v>
      </c>
      <c r="G2027" s="333" t="s">
        <v>2199</v>
      </c>
      <c r="H2027" s="331"/>
      <c r="I2027" s="334" t="s">
        <v>7037</v>
      </c>
      <c r="J2027" s="335">
        <v>43918</v>
      </c>
      <c r="K2027" s="331"/>
      <c r="L2027" s="331"/>
      <c r="M2027" s="337" t="s">
        <v>7045</v>
      </c>
      <c r="N2027" s="331"/>
    </row>
    <row r="2028" spans="1:14" ht="15" hidden="1" customHeight="1">
      <c r="A2028" s="331"/>
      <c r="B2028" s="332">
        <v>43918.618597349538</v>
      </c>
      <c r="C2028" s="333" t="s">
        <v>2200</v>
      </c>
      <c r="D2028" s="333" t="s">
        <v>207</v>
      </c>
      <c r="E2028" s="331"/>
      <c r="F2028" s="333" t="s">
        <v>2208</v>
      </c>
      <c r="G2028" s="333" t="s">
        <v>2199</v>
      </c>
      <c r="H2028" s="331"/>
      <c r="I2028" s="334" t="s">
        <v>7037</v>
      </c>
      <c r="J2028" s="335">
        <v>43918</v>
      </c>
      <c r="K2028" s="331"/>
      <c r="L2028" s="331"/>
      <c r="M2028" s="337" t="s">
        <v>7046</v>
      </c>
      <c r="N2028" s="331"/>
    </row>
    <row r="2029" spans="1:14" ht="15" hidden="1" customHeight="1">
      <c r="A2029" s="331"/>
      <c r="B2029" s="332">
        <v>43918.619043136576</v>
      </c>
      <c r="C2029" s="333" t="s">
        <v>2200</v>
      </c>
      <c r="D2029" s="333" t="s">
        <v>207</v>
      </c>
      <c r="E2029" s="331"/>
      <c r="F2029" s="333" t="s">
        <v>2198</v>
      </c>
      <c r="G2029" s="333" t="s">
        <v>2199</v>
      </c>
      <c r="H2029" s="331"/>
      <c r="I2029" s="334" t="s">
        <v>7037</v>
      </c>
      <c r="J2029" s="335">
        <v>43918</v>
      </c>
      <c r="K2029" s="331"/>
      <c r="L2029" s="331"/>
      <c r="M2029" s="337" t="s">
        <v>7046</v>
      </c>
      <c r="N2029" s="331"/>
    </row>
    <row r="2030" spans="1:14" ht="15" hidden="1" customHeight="1">
      <c r="A2030" s="15"/>
      <c r="B2030" s="236">
        <v>43918.619335324074</v>
      </c>
      <c r="C2030" s="2" t="s">
        <v>2200</v>
      </c>
      <c r="D2030" s="2" t="s">
        <v>276</v>
      </c>
      <c r="F2030" s="2" t="s">
        <v>2208</v>
      </c>
      <c r="H2030" s="2" t="s">
        <v>2914</v>
      </c>
      <c r="I2030" s="34" t="s">
        <v>7047</v>
      </c>
      <c r="J2030" s="237">
        <v>43918</v>
      </c>
      <c r="K2030" s="2">
        <v>21</v>
      </c>
      <c r="M2030" s="31" t="s">
        <v>5743</v>
      </c>
    </row>
    <row r="2031" spans="1:14" ht="15" hidden="1" customHeight="1">
      <c r="A2031" s="15"/>
      <c r="B2031" s="236">
        <v>43918.620162175925</v>
      </c>
      <c r="C2031" s="2" t="s">
        <v>2200</v>
      </c>
      <c r="D2031" s="2" t="s">
        <v>101</v>
      </c>
      <c r="E2031" s="2" t="s">
        <v>31</v>
      </c>
      <c r="F2031" s="2" t="s">
        <v>2208</v>
      </c>
      <c r="G2031" s="2" t="s">
        <v>2199</v>
      </c>
      <c r="H2031" s="2" t="s">
        <v>7048</v>
      </c>
      <c r="I2031" s="34" t="s">
        <v>7049</v>
      </c>
      <c r="J2031" s="237">
        <v>43918</v>
      </c>
      <c r="K2031" s="2">
        <v>63</v>
      </c>
      <c r="M2031" s="46"/>
    </row>
    <row r="2032" spans="1:14" ht="15" hidden="1" customHeight="1">
      <c r="A2032" s="15"/>
      <c r="B2032" s="236">
        <v>43918.620402581015</v>
      </c>
      <c r="C2032" s="2" t="s">
        <v>2200</v>
      </c>
      <c r="D2032" s="2" t="s">
        <v>207</v>
      </c>
      <c r="E2032" s="2" t="s">
        <v>853</v>
      </c>
      <c r="F2032" s="2" t="s">
        <v>2208</v>
      </c>
      <c r="G2032" s="2" t="s">
        <v>2199</v>
      </c>
      <c r="I2032" s="34" t="s">
        <v>7050</v>
      </c>
      <c r="J2032" s="237">
        <v>43918</v>
      </c>
      <c r="K2032" s="2">
        <v>45</v>
      </c>
      <c r="M2032" s="46"/>
    </row>
    <row r="2033" spans="1:14" ht="15" hidden="1" customHeight="1">
      <c r="A2033" s="15"/>
      <c r="B2033" s="236">
        <v>43918.622486099535</v>
      </c>
      <c r="C2033" s="2" t="s">
        <v>2200</v>
      </c>
      <c r="D2033" s="2" t="s">
        <v>207</v>
      </c>
      <c r="E2033" s="2" t="s">
        <v>853</v>
      </c>
      <c r="F2033" s="2" t="s">
        <v>2198</v>
      </c>
      <c r="G2033" s="2" t="s">
        <v>2199</v>
      </c>
      <c r="H2033" s="2" t="s">
        <v>7051</v>
      </c>
      <c r="I2033" s="34" t="s">
        <v>7052</v>
      </c>
      <c r="J2033" s="237">
        <v>43918</v>
      </c>
      <c r="M2033" s="46"/>
    </row>
    <row r="2034" spans="1:14" ht="15" hidden="1" customHeight="1">
      <c r="A2034" s="331"/>
      <c r="B2034" s="332">
        <v>43918.625491736108</v>
      </c>
      <c r="C2034" s="333" t="s">
        <v>2200</v>
      </c>
      <c r="D2034" s="333" t="s">
        <v>207</v>
      </c>
      <c r="E2034" s="333" t="s">
        <v>853</v>
      </c>
      <c r="F2034" s="333" t="s">
        <v>2198</v>
      </c>
      <c r="G2034" s="333" t="s">
        <v>2199</v>
      </c>
      <c r="H2034" s="331"/>
      <c r="I2034" s="334" t="s">
        <v>7052</v>
      </c>
      <c r="J2034" s="335">
        <v>43918</v>
      </c>
      <c r="K2034" s="331"/>
      <c r="L2034" s="331"/>
      <c r="M2034" s="336"/>
      <c r="N2034" s="331"/>
    </row>
    <row r="2035" spans="1:14" ht="15" hidden="1" customHeight="1">
      <c r="A2035" s="15"/>
      <c r="B2035" s="236">
        <v>43918.627043587963</v>
      </c>
      <c r="C2035" s="2" t="s">
        <v>2200</v>
      </c>
      <c r="D2035" s="2" t="s">
        <v>207</v>
      </c>
      <c r="E2035" s="2" t="s">
        <v>7054</v>
      </c>
      <c r="F2035" s="2" t="s">
        <v>2271</v>
      </c>
      <c r="I2035" s="34" t="s">
        <v>7055</v>
      </c>
      <c r="J2035" s="237">
        <v>43918</v>
      </c>
      <c r="M2035" s="31" t="s">
        <v>7057</v>
      </c>
    </row>
    <row r="2036" spans="1:14" ht="15" hidden="1" customHeight="1">
      <c r="A2036" s="15"/>
      <c r="B2036" s="236">
        <v>43918.639588252314</v>
      </c>
      <c r="C2036" s="2" t="s">
        <v>2200</v>
      </c>
      <c r="D2036" s="2" t="s">
        <v>134</v>
      </c>
      <c r="F2036" s="2" t="s">
        <v>2198</v>
      </c>
      <c r="G2036" s="2" t="s">
        <v>2199</v>
      </c>
      <c r="H2036" s="2" t="s">
        <v>7058</v>
      </c>
      <c r="I2036" s="34" t="s">
        <v>7059</v>
      </c>
      <c r="J2036" s="237">
        <v>43918</v>
      </c>
      <c r="M2036" s="31" t="s">
        <v>7060</v>
      </c>
    </row>
    <row r="2037" spans="1:14" ht="15" hidden="1" customHeight="1">
      <c r="A2037" s="15"/>
      <c r="B2037" s="236">
        <v>43918.642776539353</v>
      </c>
      <c r="C2037" s="2" t="s">
        <v>2200</v>
      </c>
      <c r="D2037" s="2" t="s">
        <v>134</v>
      </c>
      <c r="E2037" s="2" t="s">
        <v>7061</v>
      </c>
      <c r="F2037" s="2" t="s">
        <v>7062</v>
      </c>
      <c r="G2037" s="2" t="s">
        <v>2210</v>
      </c>
      <c r="H2037" s="2" t="s">
        <v>7063</v>
      </c>
      <c r="I2037" s="2" t="s">
        <v>7064</v>
      </c>
      <c r="J2037" s="237">
        <v>43918</v>
      </c>
      <c r="L2037" s="2">
        <v>4</v>
      </c>
      <c r="M2037" s="31" t="s">
        <v>7065</v>
      </c>
    </row>
    <row r="2038" spans="1:14" ht="15" hidden="1" customHeight="1">
      <c r="A2038" s="331"/>
      <c r="B2038" s="332">
        <v>43918.650370706018</v>
      </c>
      <c r="C2038" s="333" t="s">
        <v>2200</v>
      </c>
      <c r="D2038" s="333" t="s">
        <v>101</v>
      </c>
      <c r="E2038" s="333" t="s">
        <v>31</v>
      </c>
      <c r="F2038" s="333" t="s">
        <v>2198</v>
      </c>
      <c r="G2038" s="333" t="s">
        <v>2199</v>
      </c>
      <c r="H2038" s="331"/>
      <c r="I2038" s="333" t="s">
        <v>3650</v>
      </c>
      <c r="J2038" s="335">
        <v>43918</v>
      </c>
      <c r="K2038" s="331"/>
      <c r="L2038" s="333">
        <v>50</v>
      </c>
      <c r="M2038" s="336"/>
      <c r="N2038" s="331"/>
    </row>
    <row r="2039" spans="1:14" ht="15" hidden="1" customHeight="1">
      <c r="A2039" s="331"/>
      <c r="B2039" s="332">
        <v>43918.650952557873</v>
      </c>
      <c r="C2039" s="333" t="s">
        <v>2200</v>
      </c>
      <c r="D2039" s="333" t="s">
        <v>101</v>
      </c>
      <c r="E2039" s="333" t="s">
        <v>31</v>
      </c>
      <c r="F2039" s="333" t="s">
        <v>2198</v>
      </c>
      <c r="G2039" s="333" t="s">
        <v>2199</v>
      </c>
      <c r="H2039" s="331"/>
      <c r="I2039" s="333" t="s">
        <v>3650</v>
      </c>
      <c r="J2039" s="335">
        <v>43918</v>
      </c>
      <c r="K2039" s="331"/>
      <c r="L2039" s="333">
        <v>60</v>
      </c>
      <c r="M2039" s="336"/>
      <c r="N2039" s="331"/>
    </row>
    <row r="2040" spans="1:14" ht="15" hidden="1" customHeight="1">
      <c r="A2040" s="331"/>
      <c r="B2040" s="332">
        <v>43918.651419999995</v>
      </c>
      <c r="C2040" s="333" t="s">
        <v>2200</v>
      </c>
      <c r="D2040" s="333" t="s">
        <v>101</v>
      </c>
      <c r="E2040" s="333" t="s">
        <v>31</v>
      </c>
      <c r="F2040" s="333" t="s">
        <v>2198</v>
      </c>
      <c r="G2040" s="333" t="s">
        <v>2199</v>
      </c>
      <c r="H2040" s="331"/>
      <c r="I2040" s="333" t="s">
        <v>3650</v>
      </c>
      <c r="J2040" s="335">
        <v>43918</v>
      </c>
      <c r="K2040" s="331"/>
      <c r="L2040" s="333">
        <v>61</v>
      </c>
      <c r="M2040" s="336"/>
      <c r="N2040" s="331"/>
    </row>
    <row r="2041" spans="1:14" ht="15" hidden="1" customHeight="1">
      <c r="A2041" s="331"/>
      <c r="B2041" s="332">
        <v>43918.651815185185</v>
      </c>
      <c r="C2041" s="333" t="s">
        <v>2200</v>
      </c>
      <c r="D2041" s="333" t="s">
        <v>101</v>
      </c>
      <c r="E2041" s="333" t="s">
        <v>31</v>
      </c>
      <c r="F2041" s="333" t="s">
        <v>2198</v>
      </c>
      <c r="G2041" s="333" t="s">
        <v>2199</v>
      </c>
      <c r="H2041" s="331"/>
      <c r="I2041" s="333" t="s">
        <v>3650</v>
      </c>
      <c r="J2041" s="335">
        <v>43918</v>
      </c>
      <c r="K2041" s="331"/>
      <c r="L2041" s="333">
        <v>62</v>
      </c>
      <c r="M2041" s="336"/>
      <c r="N2041" s="331"/>
    </row>
    <row r="2042" spans="1:14" ht="15" hidden="1" customHeight="1">
      <c r="A2042" s="331"/>
      <c r="B2042" s="332">
        <v>43918.652170682872</v>
      </c>
      <c r="C2042" s="333" t="s">
        <v>2200</v>
      </c>
      <c r="D2042" s="333" t="s">
        <v>101</v>
      </c>
      <c r="E2042" s="333" t="s">
        <v>31</v>
      </c>
      <c r="F2042" s="333" t="s">
        <v>2198</v>
      </c>
      <c r="G2042" s="333" t="s">
        <v>2199</v>
      </c>
      <c r="H2042" s="331"/>
      <c r="I2042" s="333" t="s">
        <v>3650</v>
      </c>
      <c r="J2042" s="335">
        <v>43918</v>
      </c>
      <c r="K2042" s="331"/>
      <c r="L2042" s="333">
        <v>63</v>
      </c>
      <c r="M2042" s="336"/>
      <c r="N2042" s="331"/>
    </row>
    <row r="2043" spans="1:14" ht="15" hidden="1" customHeight="1">
      <c r="A2043" s="331"/>
      <c r="B2043" s="332">
        <v>43918.652604918985</v>
      </c>
      <c r="C2043" s="333" t="s">
        <v>2200</v>
      </c>
      <c r="D2043" s="333" t="s">
        <v>101</v>
      </c>
      <c r="E2043" s="333" t="s">
        <v>31</v>
      </c>
      <c r="F2043" s="333" t="s">
        <v>2198</v>
      </c>
      <c r="G2043" s="333" t="s">
        <v>2199</v>
      </c>
      <c r="H2043" s="331"/>
      <c r="I2043" s="333" t="s">
        <v>3650</v>
      </c>
      <c r="J2043" s="335">
        <v>43918</v>
      </c>
      <c r="K2043" s="331"/>
      <c r="L2043" s="333">
        <v>64</v>
      </c>
      <c r="M2043" s="336"/>
      <c r="N2043" s="331"/>
    </row>
    <row r="2044" spans="1:14" ht="15" hidden="1" customHeight="1">
      <c r="A2044" s="331"/>
      <c r="B2044" s="332">
        <v>43918.653140682873</v>
      </c>
      <c r="C2044" s="333" t="s">
        <v>2200</v>
      </c>
      <c r="D2044" s="333" t="s">
        <v>101</v>
      </c>
      <c r="E2044" s="333" t="s">
        <v>31</v>
      </c>
      <c r="F2044" s="333" t="s">
        <v>2198</v>
      </c>
      <c r="G2044" s="333" t="s">
        <v>2199</v>
      </c>
      <c r="H2044" s="331"/>
      <c r="I2044" s="333" t="s">
        <v>3650</v>
      </c>
      <c r="J2044" s="335">
        <v>43918</v>
      </c>
      <c r="K2044" s="331"/>
      <c r="L2044" s="333">
        <v>65</v>
      </c>
      <c r="M2044" s="336"/>
      <c r="N2044" s="331"/>
    </row>
    <row r="2045" spans="1:14" ht="15" hidden="1" customHeight="1">
      <c r="A2045" s="15"/>
      <c r="B2045" s="236">
        <v>43918.653285960652</v>
      </c>
      <c r="C2045" s="2" t="s">
        <v>2200</v>
      </c>
      <c r="D2045" s="2" t="s">
        <v>126</v>
      </c>
      <c r="E2045" s="2" t="s">
        <v>770</v>
      </c>
      <c r="F2045" s="2" t="s">
        <v>2198</v>
      </c>
      <c r="G2045" s="2" t="s">
        <v>2199</v>
      </c>
      <c r="H2045" s="2" t="s">
        <v>3554</v>
      </c>
      <c r="I2045" s="2" t="s">
        <v>7066</v>
      </c>
      <c r="J2045" s="237">
        <v>43918</v>
      </c>
      <c r="L2045" s="2">
        <v>5</v>
      </c>
      <c r="M2045" s="46"/>
    </row>
    <row r="2046" spans="1:14" ht="15" hidden="1" customHeight="1">
      <c r="A2046" s="15"/>
      <c r="B2046" s="236">
        <v>43918.654925405091</v>
      </c>
      <c r="C2046" s="2" t="s">
        <v>2200</v>
      </c>
      <c r="D2046" s="2" t="s">
        <v>126</v>
      </c>
      <c r="E2046" s="2" t="s">
        <v>770</v>
      </c>
      <c r="F2046" s="2" t="s">
        <v>2198</v>
      </c>
      <c r="G2046" s="2" t="s">
        <v>2199</v>
      </c>
      <c r="I2046" s="34" t="s">
        <v>2940</v>
      </c>
      <c r="J2046" s="237">
        <v>43918</v>
      </c>
      <c r="M2046" s="31" t="s">
        <v>7067</v>
      </c>
    </row>
    <row r="2047" spans="1:14" ht="15" hidden="1" customHeight="1">
      <c r="A2047" s="15"/>
      <c r="B2047" s="236">
        <v>43918.655153796295</v>
      </c>
      <c r="C2047" s="2" t="s">
        <v>2200</v>
      </c>
      <c r="D2047" s="2" t="s">
        <v>236</v>
      </c>
      <c r="E2047" s="2" t="s">
        <v>4902</v>
      </c>
      <c r="F2047" s="2" t="s">
        <v>2208</v>
      </c>
      <c r="G2047" s="2" t="s">
        <v>2199</v>
      </c>
      <c r="H2047" s="2" t="s">
        <v>7068</v>
      </c>
      <c r="I2047" s="2" t="s">
        <v>7069</v>
      </c>
      <c r="J2047" s="237">
        <v>43918</v>
      </c>
      <c r="M2047" s="46"/>
    </row>
    <row r="2048" spans="1:14" ht="15" hidden="1" customHeight="1">
      <c r="A2048" s="15"/>
      <c r="B2048" s="236">
        <v>43918.658897430556</v>
      </c>
      <c r="C2048" s="2" t="s">
        <v>2200</v>
      </c>
      <c r="D2048" s="2" t="s">
        <v>354</v>
      </c>
      <c r="E2048" s="2" t="s">
        <v>947</v>
      </c>
      <c r="F2048" s="2" t="s">
        <v>2208</v>
      </c>
      <c r="G2048" s="2" t="s">
        <v>2199</v>
      </c>
      <c r="H2048" s="2" t="s">
        <v>7070</v>
      </c>
      <c r="I2048" s="34" t="s">
        <v>7071</v>
      </c>
      <c r="J2048" s="237">
        <v>43918</v>
      </c>
      <c r="M2048" s="46"/>
    </row>
    <row r="2049" spans="1:14" ht="15" hidden="1" customHeight="1">
      <c r="A2049" s="15"/>
      <c r="B2049" s="236">
        <v>43918.659219050925</v>
      </c>
      <c r="C2049" s="2" t="s">
        <v>2200</v>
      </c>
      <c r="D2049" s="2" t="s">
        <v>101</v>
      </c>
      <c r="E2049" s="2" t="s">
        <v>31</v>
      </c>
      <c r="F2049" s="2" t="s">
        <v>2198</v>
      </c>
      <c r="G2049" s="2" t="s">
        <v>2199</v>
      </c>
      <c r="I2049" s="2" t="s">
        <v>7072</v>
      </c>
      <c r="J2049" s="237">
        <v>43918</v>
      </c>
      <c r="M2049" s="46"/>
    </row>
    <row r="2050" spans="1:14" ht="15" hidden="1" customHeight="1">
      <c r="A2050" s="15"/>
      <c r="B2050" s="236">
        <v>43918.663785798606</v>
      </c>
      <c r="C2050" s="2" t="s">
        <v>2200</v>
      </c>
      <c r="D2050" s="2" t="s">
        <v>276</v>
      </c>
      <c r="E2050" s="2" t="s">
        <v>628</v>
      </c>
      <c r="F2050" s="2" t="s">
        <v>2208</v>
      </c>
      <c r="G2050" s="2" t="s">
        <v>2199</v>
      </c>
      <c r="H2050" s="2" t="s">
        <v>7073</v>
      </c>
      <c r="I2050" s="34" t="s">
        <v>7074</v>
      </c>
      <c r="J2050" s="237">
        <v>43918</v>
      </c>
      <c r="K2050" s="2">
        <v>21</v>
      </c>
      <c r="M2050" s="46"/>
    </row>
    <row r="2051" spans="1:14" ht="15" hidden="1" customHeight="1">
      <c r="A2051" s="15"/>
      <c r="B2051" s="236">
        <v>43918.674106215272</v>
      </c>
      <c r="C2051" s="2" t="s">
        <v>2200</v>
      </c>
      <c r="D2051" s="2" t="s">
        <v>45</v>
      </c>
      <c r="E2051" s="2" t="s">
        <v>333</v>
      </c>
      <c r="F2051" s="2" t="s">
        <v>2271</v>
      </c>
      <c r="H2051" s="2" t="s">
        <v>7075</v>
      </c>
      <c r="I2051" s="2" t="s">
        <v>7076</v>
      </c>
      <c r="J2051" s="237">
        <v>43918</v>
      </c>
      <c r="K2051" s="2">
        <v>50</v>
      </c>
      <c r="M2051" s="31" t="s">
        <v>7077</v>
      </c>
    </row>
    <row r="2052" spans="1:14" ht="15" hidden="1" customHeight="1">
      <c r="A2052" s="331"/>
      <c r="B2052" s="332">
        <v>43918.68124189815</v>
      </c>
      <c r="C2052" s="333" t="s">
        <v>9</v>
      </c>
      <c r="D2052" s="333" t="s">
        <v>182</v>
      </c>
      <c r="E2052" s="333" t="s">
        <v>1078</v>
      </c>
      <c r="F2052" s="333" t="s">
        <v>2201</v>
      </c>
      <c r="G2052" s="333" t="s">
        <v>2199</v>
      </c>
      <c r="H2052" s="331"/>
      <c r="I2052" s="333" t="s">
        <v>2590</v>
      </c>
      <c r="J2052" s="335">
        <v>43918</v>
      </c>
      <c r="K2052" s="333">
        <v>46</v>
      </c>
      <c r="L2052" s="333">
        <v>1</v>
      </c>
      <c r="M2052" s="336"/>
      <c r="N2052" s="331"/>
    </row>
    <row r="2053" spans="1:14" ht="15" hidden="1" customHeight="1">
      <c r="A2053" s="15"/>
      <c r="B2053" s="236">
        <v>43918.681647835649</v>
      </c>
      <c r="C2053" s="2" t="s">
        <v>2200</v>
      </c>
      <c r="D2053" s="2" t="s">
        <v>126</v>
      </c>
      <c r="E2053" s="2" t="s">
        <v>572</v>
      </c>
      <c r="F2053" s="2" t="s">
        <v>2208</v>
      </c>
      <c r="G2053" s="2" t="s">
        <v>2199</v>
      </c>
      <c r="H2053" s="2" t="s">
        <v>7078</v>
      </c>
      <c r="I2053" s="34" t="s">
        <v>7079</v>
      </c>
      <c r="J2053" s="237">
        <v>43918</v>
      </c>
      <c r="K2053" s="2">
        <v>50</v>
      </c>
      <c r="M2053" s="31" t="s">
        <v>7082</v>
      </c>
    </row>
    <row r="2054" spans="1:14" ht="15" hidden="1" customHeight="1">
      <c r="A2054" s="15"/>
      <c r="B2054" s="236">
        <v>43918.68741194444</v>
      </c>
      <c r="C2054" s="2" t="s">
        <v>2200</v>
      </c>
      <c r="D2054" s="2" t="s">
        <v>45</v>
      </c>
      <c r="E2054" s="2" t="s">
        <v>43</v>
      </c>
      <c r="F2054" s="2" t="s">
        <v>2198</v>
      </c>
      <c r="G2054" s="2" t="s">
        <v>2199</v>
      </c>
      <c r="I2054" s="2" t="s">
        <v>3572</v>
      </c>
      <c r="J2054" s="237">
        <v>43918</v>
      </c>
      <c r="L2054" s="2">
        <v>5</v>
      </c>
      <c r="M2054" s="46"/>
    </row>
    <row r="2055" spans="1:14" ht="15" hidden="1" customHeight="1">
      <c r="A2055" s="331"/>
      <c r="B2055" s="332">
        <v>43918.687416319444</v>
      </c>
      <c r="C2055" s="333" t="s">
        <v>2200</v>
      </c>
      <c r="D2055" s="333" t="s">
        <v>354</v>
      </c>
      <c r="E2055" s="333" t="s">
        <v>7084</v>
      </c>
      <c r="F2055" s="333" t="s">
        <v>2198</v>
      </c>
      <c r="G2055" s="333" t="s">
        <v>2199</v>
      </c>
      <c r="H2055" s="333" t="s">
        <v>7085</v>
      </c>
      <c r="I2055" s="333" t="s">
        <v>3379</v>
      </c>
      <c r="J2055" s="335">
        <v>43917</v>
      </c>
      <c r="K2055" s="333">
        <v>35</v>
      </c>
      <c r="L2055" s="331"/>
      <c r="M2055" s="336"/>
      <c r="N2055" s="331"/>
    </row>
    <row r="2056" spans="1:14" ht="15" hidden="1" customHeight="1">
      <c r="A2056" s="15"/>
      <c r="B2056" s="236">
        <v>43918.691027534718</v>
      </c>
      <c r="C2056" s="2" t="s">
        <v>2200</v>
      </c>
      <c r="D2056" s="2" t="s">
        <v>182</v>
      </c>
      <c r="E2056" s="2" t="s">
        <v>181</v>
      </c>
      <c r="F2056" s="2" t="s">
        <v>2208</v>
      </c>
      <c r="G2056" s="2" t="s">
        <v>2210</v>
      </c>
      <c r="H2056" s="2" t="s">
        <v>199</v>
      </c>
      <c r="I2056" s="2" t="s">
        <v>7086</v>
      </c>
      <c r="J2056" s="237">
        <v>43916</v>
      </c>
      <c r="K2056" s="2">
        <v>62</v>
      </c>
      <c r="M2056" s="31" t="s">
        <v>7087</v>
      </c>
    </row>
    <row r="2057" spans="1:14" ht="15" hidden="1" customHeight="1">
      <c r="A2057" s="331"/>
      <c r="B2057" s="332">
        <v>43918.694796388889</v>
      </c>
      <c r="C2057" s="333" t="s">
        <v>2200</v>
      </c>
      <c r="D2057" s="333" t="s">
        <v>45</v>
      </c>
      <c r="E2057" s="331"/>
      <c r="F2057" s="333" t="s">
        <v>2198</v>
      </c>
      <c r="G2057" s="333" t="s">
        <v>2210</v>
      </c>
      <c r="H2057" s="333" t="s">
        <v>7088</v>
      </c>
      <c r="I2057" s="333" t="s">
        <v>3132</v>
      </c>
      <c r="J2057" s="335">
        <v>43918</v>
      </c>
      <c r="K2057" s="331"/>
      <c r="L2057" s="331"/>
      <c r="M2057" s="337" t="s">
        <v>7088</v>
      </c>
      <c r="N2057" s="331"/>
    </row>
    <row r="2058" spans="1:14" ht="15" hidden="1" customHeight="1">
      <c r="A2058" s="15"/>
      <c r="B2058" s="236">
        <v>43918.695850312499</v>
      </c>
      <c r="C2058" s="2" t="s">
        <v>2200</v>
      </c>
      <c r="D2058" s="2" t="s">
        <v>354</v>
      </c>
      <c r="E2058" s="2" t="s">
        <v>947</v>
      </c>
      <c r="F2058" s="2" t="s">
        <v>2208</v>
      </c>
      <c r="G2058" s="2" t="s">
        <v>2199</v>
      </c>
      <c r="H2058" s="2" t="s">
        <v>7089</v>
      </c>
      <c r="I2058" s="34" t="s">
        <v>7090</v>
      </c>
      <c r="J2058" s="237">
        <v>43918</v>
      </c>
      <c r="K2058" s="2">
        <v>21</v>
      </c>
      <c r="M2058" s="46"/>
    </row>
    <row r="2059" spans="1:14" ht="15" hidden="1" customHeight="1">
      <c r="A2059" s="15"/>
      <c r="B2059" s="236">
        <v>43918.701706273147</v>
      </c>
      <c r="C2059" s="2" t="s">
        <v>2200</v>
      </c>
      <c r="D2059" s="2" t="s">
        <v>354</v>
      </c>
      <c r="E2059" s="2" t="s">
        <v>947</v>
      </c>
      <c r="F2059" s="2" t="s">
        <v>2208</v>
      </c>
      <c r="G2059" s="2" t="s">
        <v>2199</v>
      </c>
      <c r="H2059" s="2" t="s">
        <v>7091</v>
      </c>
      <c r="I2059" s="34" t="s">
        <v>7092</v>
      </c>
      <c r="J2059" s="237">
        <v>43918</v>
      </c>
      <c r="K2059" s="2">
        <v>21</v>
      </c>
      <c r="M2059" s="31" t="s">
        <v>7093</v>
      </c>
    </row>
    <row r="2060" spans="1:14" ht="15" hidden="1" customHeight="1">
      <c r="A2060" s="331"/>
      <c r="B2060" s="332">
        <v>43918.701765370366</v>
      </c>
      <c r="C2060" s="333" t="s">
        <v>2200</v>
      </c>
      <c r="D2060" s="333" t="s">
        <v>268</v>
      </c>
      <c r="E2060" s="333" t="s">
        <v>658</v>
      </c>
      <c r="F2060" s="333" t="s">
        <v>2201</v>
      </c>
      <c r="G2060" s="333" t="s">
        <v>2199</v>
      </c>
      <c r="H2060" s="331"/>
      <c r="I2060" s="333" t="s">
        <v>4074</v>
      </c>
      <c r="J2060" s="335">
        <v>43918</v>
      </c>
      <c r="K2060" s="331"/>
      <c r="L2060" s="333">
        <v>1</v>
      </c>
      <c r="M2060" s="336"/>
      <c r="N2060" s="331"/>
    </row>
    <row r="2061" spans="1:14" ht="15" hidden="1" customHeight="1">
      <c r="A2061" s="331"/>
      <c r="B2061" s="332">
        <v>43918.702870393521</v>
      </c>
      <c r="C2061" s="333" t="s">
        <v>2200</v>
      </c>
      <c r="D2061" s="333" t="s">
        <v>354</v>
      </c>
      <c r="E2061" s="333" t="s">
        <v>947</v>
      </c>
      <c r="F2061" s="333" t="s">
        <v>2208</v>
      </c>
      <c r="G2061" s="333" t="s">
        <v>2199</v>
      </c>
      <c r="H2061" s="333" t="s">
        <v>7094</v>
      </c>
      <c r="I2061" s="334" t="s">
        <v>7092</v>
      </c>
      <c r="J2061" s="335">
        <v>43918</v>
      </c>
      <c r="K2061" s="331"/>
      <c r="L2061" s="331"/>
      <c r="M2061" s="336"/>
      <c r="N2061" s="331"/>
    </row>
    <row r="2062" spans="1:14" ht="15" hidden="1" customHeight="1">
      <c r="A2062" s="331"/>
      <c r="B2062" s="332">
        <v>43918.70351511574</v>
      </c>
      <c r="C2062" s="333" t="s">
        <v>2200</v>
      </c>
      <c r="D2062" s="333" t="s">
        <v>354</v>
      </c>
      <c r="E2062" s="333" t="s">
        <v>947</v>
      </c>
      <c r="F2062" s="333" t="s">
        <v>2208</v>
      </c>
      <c r="G2062" s="333" t="s">
        <v>2199</v>
      </c>
      <c r="H2062" s="333" t="s">
        <v>7091</v>
      </c>
      <c r="I2062" s="334" t="s">
        <v>7092</v>
      </c>
      <c r="J2062" s="335">
        <v>43918</v>
      </c>
      <c r="K2062" s="333">
        <v>21</v>
      </c>
      <c r="L2062" s="331"/>
      <c r="M2062" s="337" t="s">
        <v>7095</v>
      </c>
      <c r="N2062" s="331"/>
    </row>
    <row r="2063" spans="1:14" ht="15" hidden="1" customHeight="1">
      <c r="A2063" s="15"/>
      <c r="B2063" s="236">
        <v>43918.706523310189</v>
      </c>
      <c r="C2063" s="2" t="s">
        <v>9</v>
      </c>
      <c r="D2063" s="2" t="s">
        <v>109</v>
      </c>
      <c r="E2063" s="2" t="s">
        <v>7096</v>
      </c>
      <c r="F2063" s="2" t="s">
        <v>2198</v>
      </c>
      <c r="G2063" s="2" t="s">
        <v>2199</v>
      </c>
      <c r="I2063" s="34" t="s">
        <v>7097</v>
      </c>
      <c r="J2063" s="237">
        <v>43917</v>
      </c>
      <c r="M2063" s="46"/>
    </row>
    <row r="2064" spans="1:14" ht="15" hidden="1" customHeight="1">
      <c r="A2064" s="331"/>
      <c r="B2064" s="332">
        <v>43918.715146527778</v>
      </c>
      <c r="C2064" s="333" t="s">
        <v>2200</v>
      </c>
      <c r="D2064" s="333" t="s">
        <v>354</v>
      </c>
      <c r="E2064" s="333" t="s">
        <v>947</v>
      </c>
      <c r="F2064" s="333" t="s">
        <v>2208</v>
      </c>
      <c r="G2064" s="333" t="s">
        <v>2199</v>
      </c>
      <c r="H2064" s="333" t="s">
        <v>1049</v>
      </c>
      <c r="I2064" s="334" t="s">
        <v>7092</v>
      </c>
      <c r="J2064" s="335">
        <v>43918</v>
      </c>
      <c r="K2064" s="333">
        <v>21</v>
      </c>
      <c r="L2064" s="331"/>
      <c r="M2064" s="337" t="s">
        <v>7098</v>
      </c>
      <c r="N2064" s="331"/>
    </row>
    <row r="2065" spans="1:14" ht="15" hidden="1" customHeight="1">
      <c r="A2065" s="331"/>
      <c r="B2065" s="332">
        <v>43918.727148854166</v>
      </c>
      <c r="C2065" s="333" t="s">
        <v>2200</v>
      </c>
      <c r="D2065" s="333" t="s">
        <v>354</v>
      </c>
      <c r="E2065" s="333" t="s">
        <v>947</v>
      </c>
      <c r="F2065" s="333" t="s">
        <v>2208</v>
      </c>
      <c r="G2065" s="333" t="s">
        <v>2199</v>
      </c>
      <c r="H2065" s="333" t="s">
        <v>7099</v>
      </c>
      <c r="I2065" s="333" t="s">
        <v>2943</v>
      </c>
      <c r="J2065" s="335">
        <v>43918</v>
      </c>
      <c r="K2065" s="333">
        <v>21</v>
      </c>
      <c r="L2065" s="331"/>
      <c r="M2065" s="336"/>
      <c r="N2065" s="331"/>
    </row>
    <row r="2066" spans="1:14" ht="15" hidden="1" customHeight="1">
      <c r="A2066" s="15"/>
      <c r="B2066" s="236">
        <v>43918.727203692135</v>
      </c>
      <c r="C2066" s="2" t="s">
        <v>2200</v>
      </c>
      <c r="D2066" s="2" t="s">
        <v>134</v>
      </c>
      <c r="E2066" s="2" t="s">
        <v>211</v>
      </c>
      <c r="F2066" s="2" t="s">
        <v>2201</v>
      </c>
      <c r="I2066" s="2" t="s">
        <v>7100</v>
      </c>
      <c r="J2066" s="237">
        <v>43911</v>
      </c>
      <c r="L2066" s="2">
        <v>296</v>
      </c>
      <c r="M2066" s="31" t="s">
        <v>7101</v>
      </c>
    </row>
    <row r="2067" spans="1:14" ht="15" hidden="1" customHeight="1">
      <c r="A2067" s="15"/>
      <c r="B2067" s="236">
        <v>43918.727581423613</v>
      </c>
      <c r="C2067" s="2" t="s">
        <v>2200</v>
      </c>
      <c r="D2067" s="2" t="s">
        <v>354</v>
      </c>
      <c r="E2067" s="2" t="s">
        <v>947</v>
      </c>
      <c r="F2067" s="2" t="s">
        <v>2208</v>
      </c>
      <c r="G2067" s="2" t="s">
        <v>2199</v>
      </c>
      <c r="H2067" s="2" t="s">
        <v>7102</v>
      </c>
      <c r="I2067" s="2" t="s">
        <v>7103</v>
      </c>
      <c r="J2067" s="237">
        <v>43918</v>
      </c>
      <c r="L2067" s="2">
        <v>934</v>
      </c>
      <c r="M2067" s="31" t="s">
        <v>7104</v>
      </c>
    </row>
    <row r="2068" spans="1:14" ht="15" hidden="1" customHeight="1">
      <c r="A2068" s="15"/>
      <c r="B2068" s="236">
        <v>43918.729547256946</v>
      </c>
      <c r="C2068" s="2" t="s">
        <v>2200</v>
      </c>
      <c r="D2068" s="2" t="s">
        <v>45</v>
      </c>
      <c r="E2068" s="2" t="s">
        <v>333</v>
      </c>
      <c r="F2068" s="2" t="s">
        <v>2198</v>
      </c>
      <c r="G2068" s="2" t="s">
        <v>2199</v>
      </c>
      <c r="I2068" s="34" t="s">
        <v>7105</v>
      </c>
      <c r="J2068" s="237">
        <v>43918</v>
      </c>
      <c r="M2068" s="46"/>
    </row>
    <row r="2069" spans="1:14" ht="15" hidden="1" customHeight="1">
      <c r="A2069" s="331"/>
      <c r="B2069" s="332">
        <v>43918.730340289352</v>
      </c>
      <c r="C2069" s="333" t="s">
        <v>2200</v>
      </c>
      <c r="D2069" s="333" t="s">
        <v>45</v>
      </c>
      <c r="E2069" s="333" t="s">
        <v>333</v>
      </c>
      <c r="F2069" s="333" t="s">
        <v>2198</v>
      </c>
      <c r="G2069" s="333" t="s">
        <v>2199</v>
      </c>
      <c r="H2069" s="331"/>
      <c r="I2069" s="334" t="s">
        <v>7105</v>
      </c>
      <c r="J2069" s="335">
        <v>43918</v>
      </c>
      <c r="K2069" s="331"/>
      <c r="L2069" s="331"/>
      <c r="M2069" s="336"/>
      <c r="N2069" s="331"/>
    </row>
    <row r="2070" spans="1:14" ht="15" hidden="1" customHeight="1">
      <c r="A2070" s="15"/>
      <c r="B2070" s="236">
        <v>43918.730361249996</v>
      </c>
      <c r="C2070" s="2" t="s">
        <v>2200</v>
      </c>
      <c r="D2070" s="2" t="s">
        <v>354</v>
      </c>
      <c r="E2070" s="2" t="s">
        <v>947</v>
      </c>
      <c r="F2070" s="2" t="s">
        <v>2208</v>
      </c>
      <c r="G2070" s="2" t="s">
        <v>2199</v>
      </c>
      <c r="H2070" s="2" t="s">
        <v>3463</v>
      </c>
      <c r="I2070" s="34" t="s">
        <v>7106</v>
      </c>
      <c r="J2070" s="237">
        <v>43918</v>
      </c>
      <c r="M2070" s="46"/>
    </row>
    <row r="2071" spans="1:14" ht="15" hidden="1" customHeight="1">
      <c r="A2071" s="15"/>
      <c r="B2071" s="236">
        <v>43918.732551354165</v>
      </c>
      <c r="C2071" s="2" t="s">
        <v>2200</v>
      </c>
      <c r="D2071" s="2" t="s">
        <v>101</v>
      </c>
      <c r="E2071" s="2" t="s">
        <v>31</v>
      </c>
      <c r="F2071" s="2" t="s">
        <v>2198</v>
      </c>
      <c r="G2071" s="2" t="s">
        <v>2199</v>
      </c>
      <c r="I2071" s="34" t="s">
        <v>7107</v>
      </c>
      <c r="J2071" s="237">
        <v>43918</v>
      </c>
      <c r="M2071" s="46"/>
    </row>
    <row r="2072" spans="1:14" ht="15" hidden="1" customHeight="1">
      <c r="A2072" s="15"/>
      <c r="B2072" s="236">
        <v>43918.73336731481</v>
      </c>
      <c r="C2072" s="2" t="s">
        <v>2200</v>
      </c>
      <c r="D2072" s="2" t="s">
        <v>354</v>
      </c>
      <c r="E2072" s="2" t="s">
        <v>947</v>
      </c>
      <c r="F2072" s="2" t="s">
        <v>2208</v>
      </c>
      <c r="G2072" s="2" t="s">
        <v>2199</v>
      </c>
      <c r="H2072" s="2" t="s">
        <v>7108</v>
      </c>
      <c r="I2072" s="34" t="s">
        <v>7109</v>
      </c>
      <c r="J2072" s="237">
        <v>43918</v>
      </c>
      <c r="K2072" s="2">
        <v>21</v>
      </c>
      <c r="M2072" s="46"/>
    </row>
    <row r="2073" spans="1:14" ht="15" hidden="1" customHeight="1">
      <c r="A2073" s="15"/>
      <c r="B2073" s="236">
        <v>43918.733922997686</v>
      </c>
      <c r="C2073" s="2" t="s">
        <v>2200</v>
      </c>
      <c r="D2073" s="2" t="s">
        <v>45</v>
      </c>
      <c r="E2073" s="2" t="s">
        <v>7110</v>
      </c>
      <c r="F2073" s="2" t="s">
        <v>2198</v>
      </c>
      <c r="G2073" s="2" t="s">
        <v>2199</v>
      </c>
      <c r="H2073" s="2" t="s">
        <v>7111</v>
      </c>
      <c r="I2073" s="34" t="s">
        <v>7112</v>
      </c>
      <c r="J2073" s="237">
        <v>43917</v>
      </c>
      <c r="M2073" s="31" t="s">
        <v>7113</v>
      </c>
    </row>
    <row r="2074" spans="1:14" ht="15" hidden="1" customHeight="1">
      <c r="A2074" s="15"/>
      <c r="B2074" s="236">
        <v>43918.736588738422</v>
      </c>
      <c r="C2074" s="2" t="s">
        <v>2200</v>
      </c>
      <c r="D2074" s="2" t="s">
        <v>109</v>
      </c>
      <c r="E2074" s="2" t="s">
        <v>2810</v>
      </c>
      <c r="F2074" s="2" t="s">
        <v>2198</v>
      </c>
      <c r="G2074" s="2" t="s">
        <v>2199</v>
      </c>
      <c r="H2074" s="2" t="s">
        <v>7114</v>
      </c>
      <c r="I2074" s="34" t="s">
        <v>7115</v>
      </c>
      <c r="J2074" s="237">
        <v>43918</v>
      </c>
      <c r="M2074" s="31" t="s">
        <v>7116</v>
      </c>
    </row>
    <row r="2075" spans="1:14" ht="15" hidden="1" customHeight="1">
      <c r="A2075" s="15"/>
      <c r="B2075" s="236">
        <v>43918.738953391206</v>
      </c>
      <c r="C2075" s="2" t="s">
        <v>2200</v>
      </c>
      <c r="D2075" s="2" t="s">
        <v>236</v>
      </c>
      <c r="E2075" s="2" t="s">
        <v>3300</v>
      </c>
      <c r="F2075" s="2" t="s">
        <v>2208</v>
      </c>
      <c r="G2075" s="2" t="s">
        <v>2199</v>
      </c>
      <c r="I2075" s="34" t="s">
        <v>7117</v>
      </c>
      <c r="J2075" s="237">
        <v>43918</v>
      </c>
      <c r="M2075" s="46"/>
    </row>
    <row r="2076" spans="1:14" ht="15" hidden="1" customHeight="1">
      <c r="A2076" s="331"/>
      <c r="B2076" s="332">
        <v>43918.742653796297</v>
      </c>
      <c r="C2076" s="333" t="s">
        <v>2200</v>
      </c>
      <c r="D2076" s="333" t="s">
        <v>354</v>
      </c>
      <c r="E2076" s="333" t="s">
        <v>947</v>
      </c>
      <c r="F2076" s="333" t="s">
        <v>2208</v>
      </c>
      <c r="G2076" s="333" t="s">
        <v>2199</v>
      </c>
      <c r="H2076" s="333" t="s">
        <v>7108</v>
      </c>
      <c r="I2076" s="334" t="s">
        <v>7109</v>
      </c>
      <c r="J2076" s="335">
        <v>43918</v>
      </c>
      <c r="K2076" s="333">
        <v>21</v>
      </c>
      <c r="L2076" s="331"/>
      <c r="M2076" s="336"/>
      <c r="N2076" s="331"/>
    </row>
    <row r="2077" spans="1:14" ht="15" hidden="1" customHeight="1">
      <c r="A2077" s="15"/>
      <c r="B2077" s="236">
        <v>43918.744561006941</v>
      </c>
      <c r="C2077" s="2" t="s">
        <v>2200</v>
      </c>
      <c r="D2077" s="2" t="s">
        <v>224</v>
      </c>
      <c r="E2077" s="2" t="s">
        <v>1880</v>
      </c>
      <c r="F2077" s="2" t="s">
        <v>2208</v>
      </c>
      <c r="G2077" s="2" t="s">
        <v>2199</v>
      </c>
      <c r="H2077" s="2" t="s">
        <v>7118</v>
      </c>
      <c r="I2077" s="34" t="s">
        <v>7119</v>
      </c>
      <c r="J2077" s="237">
        <v>43918</v>
      </c>
      <c r="M2077" s="46"/>
    </row>
    <row r="2078" spans="1:14" ht="15" hidden="1" customHeight="1">
      <c r="A2078" s="15"/>
      <c r="B2078" s="236">
        <v>43918.74582971065</v>
      </c>
      <c r="C2078" s="2" t="s">
        <v>9</v>
      </c>
      <c r="D2078" s="2" t="s">
        <v>224</v>
      </c>
      <c r="E2078" s="2" t="s">
        <v>223</v>
      </c>
      <c r="F2078" s="2" t="s">
        <v>2208</v>
      </c>
      <c r="G2078" s="2" t="s">
        <v>2199</v>
      </c>
      <c r="H2078" s="2" t="s">
        <v>7120</v>
      </c>
      <c r="I2078" s="2" t="s">
        <v>7121</v>
      </c>
      <c r="J2078" s="237">
        <v>43918</v>
      </c>
      <c r="K2078" s="2">
        <v>24</v>
      </c>
      <c r="M2078" s="31">
        <v>29</v>
      </c>
    </row>
    <row r="2079" spans="1:14" ht="15" hidden="1" customHeight="1">
      <c r="A2079" s="15"/>
      <c r="B2079" s="236">
        <v>43918.748102141202</v>
      </c>
      <c r="C2079" s="2" t="s">
        <v>2200</v>
      </c>
      <c r="D2079" s="2" t="s">
        <v>354</v>
      </c>
      <c r="E2079" s="2" t="s">
        <v>947</v>
      </c>
      <c r="F2079" s="2" t="s">
        <v>2208</v>
      </c>
      <c r="H2079" s="2" t="s">
        <v>7102</v>
      </c>
      <c r="I2079" s="34" t="s">
        <v>7122</v>
      </c>
      <c r="J2079" s="237">
        <v>43918</v>
      </c>
      <c r="L2079" s="2">
        <v>939</v>
      </c>
      <c r="M2079" s="31" t="s">
        <v>7104</v>
      </c>
    </row>
    <row r="2080" spans="1:14" ht="15" hidden="1" customHeight="1">
      <c r="A2080" s="15"/>
      <c r="B2080" s="236">
        <v>43918.749967835647</v>
      </c>
      <c r="C2080" s="2" t="s">
        <v>2200</v>
      </c>
      <c r="D2080" s="2" t="s">
        <v>268</v>
      </c>
      <c r="E2080" s="2" t="s">
        <v>658</v>
      </c>
      <c r="F2080" s="2" t="s">
        <v>2201</v>
      </c>
      <c r="G2080" s="2" t="s">
        <v>2199</v>
      </c>
      <c r="H2080" s="2" t="s">
        <v>2457</v>
      </c>
      <c r="I2080" s="2" t="s">
        <v>7123</v>
      </c>
      <c r="J2080" s="237">
        <v>43918</v>
      </c>
      <c r="K2080" s="2">
        <v>24</v>
      </c>
      <c r="L2080" s="2">
        <v>10</v>
      </c>
      <c r="M2080" s="46"/>
    </row>
    <row r="2081" spans="1:14" ht="15" hidden="1" customHeight="1">
      <c r="A2081" s="15"/>
      <c r="B2081" s="236">
        <v>43918.750965208332</v>
      </c>
      <c r="C2081" s="2" t="s">
        <v>2200</v>
      </c>
      <c r="D2081" s="2" t="s">
        <v>158</v>
      </c>
      <c r="E2081" s="2" t="s">
        <v>827</v>
      </c>
      <c r="F2081" s="2" t="s">
        <v>2198</v>
      </c>
      <c r="G2081" s="2" t="s">
        <v>2199</v>
      </c>
      <c r="I2081" s="34" t="s">
        <v>7124</v>
      </c>
      <c r="J2081" s="237">
        <v>43918</v>
      </c>
      <c r="M2081" s="46"/>
    </row>
    <row r="2082" spans="1:14" ht="15" hidden="1" customHeight="1">
      <c r="A2082" s="15"/>
      <c r="B2082" s="236">
        <v>43918.752573229169</v>
      </c>
      <c r="C2082" s="2" t="s">
        <v>9</v>
      </c>
      <c r="D2082" s="2" t="s">
        <v>109</v>
      </c>
      <c r="E2082" s="2" t="s">
        <v>1096</v>
      </c>
      <c r="F2082" s="2" t="s">
        <v>2208</v>
      </c>
      <c r="G2082" s="2" t="s">
        <v>2199</v>
      </c>
      <c r="H2082" s="2" t="s">
        <v>7125</v>
      </c>
      <c r="I2082" s="2" t="s">
        <v>7126</v>
      </c>
      <c r="J2082" s="237">
        <v>43916</v>
      </c>
      <c r="K2082" s="2">
        <v>60</v>
      </c>
      <c r="L2082" s="2">
        <v>0</v>
      </c>
      <c r="M2082" s="31" t="s">
        <v>7127</v>
      </c>
    </row>
    <row r="2083" spans="1:14" ht="15" hidden="1" customHeight="1">
      <c r="A2083" s="15"/>
      <c r="B2083" s="236">
        <v>43918.753087638892</v>
      </c>
      <c r="C2083" s="2" t="s">
        <v>2200</v>
      </c>
      <c r="D2083" s="2" t="s">
        <v>262</v>
      </c>
      <c r="E2083" s="2" t="s">
        <v>493</v>
      </c>
      <c r="F2083" s="2" t="s">
        <v>7128</v>
      </c>
      <c r="G2083" s="2" t="s">
        <v>2199</v>
      </c>
      <c r="H2083" s="2" t="s">
        <v>7129</v>
      </c>
      <c r="I2083" s="2" t="s">
        <v>7130</v>
      </c>
      <c r="J2083" s="237">
        <v>43918</v>
      </c>
      <c r="M2083" s="46"/>
    </row>
    <row r="2084" spans="1:14" ht="15" hidden="1" customHeight="1">
      <c r="A2084" s="331"/>
      <c r="B2084" s="332">
        <v>43918.75318738426</v>
      </c>
      <c r="C2084" s="333" t="s">
        <v>2200</v>
      </c>
      <c r="D2084" s="333" t="s">
        <v>262</v>
      </c>
      <c r="E2084" s="333" t="s">
        <v>493</v>
      </c>
      <c r="F2084" s="333" t="s">
        <v>7128</v>
      </c>
      <c r="G2084" s="333" t="s">
        <v>2199</v>
      </c>
      <c r="H2084" s="333" t="s">
        <v>7129</v>
      </c>
      <c r="I2084" s="333" t="s">
        <v>7130</v>
      </c>
      <c r="J2084" s="335">
        <v>43918</v>
      </c>
      <c r="K2084" s="331"/>
      <c r="L2084" s="331"/>
      <c r="M2084" s="336"/>
      <c r="N2084" s="331"/>
    </row>
    <row r="2085" spans="1:14" ht="15" hidden="1" customHeight="1">
      <c r="A2085" s="15"/>
      <c r="B2085" s="236">
        <v>43918.753458483799</v>
      </c>
      <c r="C2085" s="2" t="s">
        <v>2200</v>
      </c>
      <c r="D2085" s="2" t="s">
        <v>268</v>
      </c>
      <c r="E2085" s="2" t="s">
        <v>658</v>
      </c>
      <c r="F2085" s="2" t="s">
        <v>2201</v>
      </c>
      <c r="G2085" s="2" t="s">
        <v>2199</v>
      </c>
      <c r="H2085" s="2" t="s">
        <v>7131</v>
      </c>
      <c r="I2085" s="34" t="s">
        <v>7132</v>
      </c>
      <c r="J2085" s="237">
        <v>43918</v>
      </c>
      <c r="K2085" s="2">
        <v>24</v>
      </c>
      <c r="L2085" s="2">
        <v>939</v>
      </c>
      <c r="M2085" s="46"/>
    </row>
    <row r="2086" spans="1:14" ht="15" hidden="1" customHeight="1">
      <c r="A2086" s="15"/>
      <c r="B2086" s="236">
        <v>43918.753833877316</v>
      </c>
      <c r="C2086" s="2" t="s">
        <v>2200</v>
      </c>
      <c r="D2086" s="2" t="s">
        <v>268</v>
      </c>
      <c r="F2086" s="2" t="s">
        <v>2201</v>
      </c>
      <c r="G2086" s="2" t="s">
        <v>2199</v>
      </c>
      <c r="I2086" s="34" t="s">
        <v>7133</v>
      </c>
      <c r="J2086" s="237">
        <v>43918</v>
      </c>
      <c r="K2086" s="2">
        <v>24</v>
      </c>
      <c r="M2086" s="31" t="s">
        <v>5743</v>
      </c>
    </row>
    <row r="2087" spans="1:14" ht="15" hidden="1" customHeight="1">
      <c r="A2087" s="15"/>
      <c r="B2087" s="236">
        <v>43918.755599004631</v>
      </c>
      <c r="C2087" s="2" t="s">
        <v>2200</v>
      </c>
      <c r="D2087" s="2" t="s">
        <v>45</v>
      </c>
      <c r="E2087" s="2" t="s">
        <v>43</v>
      </c>
      <c r="F2087" s="2" t="s">
        <v>2208</v>
      </c>
      <c r="G2087" s="2" t="s">
        <v>2199</v>
      </c>
      <c r="H2087" s="2" t="s">
        <v>1098</v>
      </c>
      <c r="I2087" s="2" t="s">
        <v>7134</v>
      </c>
      <c r="J2087" s="237">
        <v>43918</v>
      </c>
      <c r="K2087" s="2">
        <v>85</v>
      </c>
      <c r="M2087" s="31" t="s">
        <v>5743</v>
      </c>
    </row>
    <row r="2088" spans="1:14" ht="15" hidden="1" customHeight="1">
      <c r="A2088" s="15"/>
      <c r="B2088" s="236">
        <v>43918.756423229162</v>
      </c>
      <c r="C2088" s="2" t="s">
        <v>2200</v>
      </c>
      <c r="D2088" s="2" t="s">
        <v>354</v>
      </c>
      <c r="E2088" s="2" t="s">
        <v>947</v>
      </c>
      <c r="F2088" s="2" t="s">
        <v>2208</v>
      </c>
      <c r="G2088" s="2" t="s">
        <v>2199</v>
      </c>
      <c r="H2088" s="2" t="s">
        <v>7135</v>
      </c>
      <c r="I2088" s="2" t="s">
        <v>7136</v>
      </c>
      <c r="J2088" s="237">
        <v>43918</v>
      </c>
      <c r="K2088" s="2">
        <v>21</v>
      </c>
      <c r="M2088" s="31" t="s">
        <v>7137</v>
      </c>
    </row>
    <row r="2089" spans="1:14" ht="15" hidden="1" customHeight="1">
      <c r="A2089" s="15"/>
      <c r="B2089" s="236">
        <v>43918.761368738429</v>
      </c>
      <c r="C2089" s="2" t="s">
        <v>2200</v>
      </c>
      <c r="D2089" s="2" t="s">
        <v>236</v>
      </c>
      <c r="E2089" s="2" t="s">
        <v>7138</v>
      </c>
      <c r="F2089" s="2" t="s">
        <v>2201</v>
      </c>
      <c r="G2089" s="2" t="s">
        <v>2199</v>
      </c>
      <c r="H2089" s="2" t="s">
        <v>2391</v>
      </c>
      <c r="I2089" s="2" t="s">
        <v>7139</v>
      </c>
      <c r="J2089" s="237">
        <v>43918</v>
      </c>
      <c r="K2089" s="2">
        <v>60</v>
      </c>
      <c r="M2089" s="31" t="s">
        <v>7140</v>
      </c>
    </row>
    <row r="2090" spans="1:14" ht="15" hidden="1" customHeight="1">
      <c r="A2090" s="15"/>
      <c r="B2090" s="236">
        <v>43918.761442719908</v>
      </c>
      <c r="C2090" s="2" t="s">
        <v>2200</v>
      </c>
      <c r="D2090" s="2" t="s">
        <v>47</v>
      </c>
      <c r="E2090" s="2" t="s">
        <v>407</v>
      </c>
      <c r="F2090" s="2" t="s">
        <v>2198</v>
      </c>
      <c r="G2090" s="2" t="s">
        <v>2199</v>
      </c>
      <c r="I2090" s="2" t="s">
        <v>7141</v>
      </c>
      <c r="J2090" s="237">
        <v>43918</v>
      </c>
      <c r="M2090" s="46"/>
    </row>
    <row r="2091" spans="1:14" ht="15" hidden="1" customHeight="1">
      <c r="A2091" s="15"/>
      <c r="B2091" s="236">
        <v>43918.761591539354</v>
      </c>
      <c r="C2091" s="2" t="s">
        <v>2200</v>
      </c>
      <c r="D2091" s="2" t="s">
        <v>47</v>
      </c>
      <c r="E2091" s="2" t="s">
        <v>7142</v>
      </c>
      <c r="F2091" s="2" t="s">
        <v>2198</v>
      </c>
      <c r="G2091" s="2" t="s">
        <v>2210</v>
      </c>
      <c r="I2091" s="2" t="s">
        <v>7143</v>
      </c>
      <c r="J2091" s="237">
        <v>43918</v>
      </c>
      <c r="L2091" s="2">
        <v>6</v>
      </c>
      <c r="M2091" s="46"/>
    </row>
    <row r="2092" spans="1:14" ht="15" hidden="1" customHeight="1">
      <c r="A2092" s="331"/>
      <c r="B2092" s="332">
        <v>43918.761924918981</v>
      </c>
      <c r="C2092" s="333" t="s">
        <v>2200</v>
      </c>
      <c r="D2092" s="333" t="s">
        <v>47</v>
      </c>
      <c r="E2092" s="333" t="s">
        <v>407</v>
      </c>
      <c r="F2092" s="333" t="s">
        <v>2198</v>
      </c>
      <c r="G2092" s="333" t="s">
        <v>2199</v>
      </c>
      <c r="H2092" s="331"/>
      <c r="I2092" s="333" t="s">
        <v>7141</v>
      </c>
      <c r="J2092" s="335">
        <v>43918</v>
      </c>
      <c r="K2092" s="331"/>
      <c r="L2092" s="331"/>
      <c r="M2092" s="336"/>
      <c r="N2092" s="331"/>
    </row>
    <row r="2093" spans="1:14" ht="15" hidden="1" customHeight="1">
      <c r="A2093" s="15"/>
      <c r="B2093" s="236">
        <v>43918.76196293981</v>
      </c>
      <c r="C2093" s="2" t="s">
        <v>2200</v>
      </c>
      <c r="D2093" s="2" t="s">
        <v>95</v>
      </c>
      <c r="E2093" s="2" t="s">
        <v>95</v>
      </c>
      <c r="F2093" s="2" t="s">
        <v>2208</v>
      </c>
      <c r="G2093" s="2" t="s">
        <v>2199</v>
      </c>
      <c r="H2093" s="2" t="s">
        <v>7144</v>
      </c>
      <c r="I2093" s="2" t="s">
        <v>7145</v>
      </c>
      <c r="J2093" s="237">
        <v>43918</v>
      </c>
      <c r="K2093" s="2">
        <v>33</v>
      </c>
      <c r="M2093" s="46"/>
    </row>
    <row r="2094" spans="1:14" ht="15" hidden="1" customHeight="1">
      <c r="A2094" s="15"/>
      <c r="B2094" s="236">
        <v>43918.762288900463</v>
      </c>
      <c r="C2094" s="2" t="s">
        <v>2200</v>
      </c>
      <c r="D2094" s="2" t="s">
        <v>236</v>
      </c>
      <c r="E2094" s="2" t="s">
        <v>7146</v>
      </c>
      <c r="F2094" s="2" t="s">
        <v>2208</v>
      </c>
      <c r="G2094" s="2" t="s">
        <v>2199</v>
      </c>
      <c r="H2094" s="2" t="s">
        <v>7147</v>
      </c>
      <c r="I2094" s="2" t="s">
        <v>7148</v>
      </c>
      <c r="J2094" s="237">
        <v>43918</v>
      </c>
      <c r="K2094" s="2">
        <v>60</v>
      </c>
      <c r="M2094" s="31" t="s">
        <v>7149</v>
      </c>
    </row>
    <row r="2095" spans="1:14" ht="15" hidden="1" customHeight="1">
      <c r="A2095" s="331"/>
      <c r="B2095" s="332">
        <v>43918.762373749996</v>
      </c>
      <c r="C2095" s="333" t="s">
        <v>2200</v>
      </c>
      <c r="D2095" s="333" t="s">
        <v>47</v>
      </c>
      <c r="E2095" s="333" t="s">
        <v>1287</v>
      </c>
      <c r="F2095" s="333" t="s">
        <v>2198</v>
      </c>
      <c r="G2095" s="333" t="s">
        <v>2199</v>
      </c>
      <c r="H2095" s="331"/>
      <c r="I2095" s="333" t="s">
        <v>7141</v>
      </c>
      <c r="J2095" s="335">
        <v>43918</v>
      </c>
      <c r="K2095" s="331"/>
      <c r="L2095" s="331"/>
      <c r="M2095" s="336"/>
      <c r="N2095" s="331"/>
    </row>
    <row r="2096" spans="1:14" ht="15" hidden="1" customHeight="1">
      <c r="A2096" s="331"/>
      <c r="B2096" s="332">
        <v>43918.762776909723</v>
      </c>
      <c r="C2096" s="333" t="s">
        <v>2200</v>
      </c>
      <c r="D2096" s="333" t="s">
        <v>47</v>
      </c>
      <c r="E2096" s="333" t="s">
        <v>7150</v>
      </c>
      <c r="F2096" s="333" t="s">
        <v>2198</v>
      </c>
      <c r="G2096" s="333" t="s">
        <v>2199</v>
      </c>
      <c r="H2096" s="331"/>
      <c r="I2096" s="333" t="s">
        <v>7141</v>
      </c>
      <c r="J2096" s="335">
        <v>43918</v>
      </c>
      <c r="K2096" s="331"/>
      <c r="L2096" s="331"/>
      <c r="M2096" s="336"/>
      <c r="N2096" s="331"/>
    </row>
    <row r="2097" spans="1:14" ht="15" hidden="1" customHeight="1">
      <c r="A2097" s="15"/>
      <c r="B2097" s="236">
        <v>43918.762976562502</v>
      </c>
      <c r="C2097" s="2" t="s">
        <v>2200</v>
      </c>
      <c r="D2097" s="2" t="s">
        <v>268</v>
      </c>
      <c r="E2097" s="2" t="s">
        <v>658</v>
      </c>
      <c r="F2097" s="2" t="s">
        <v>2201</v>
      </c>
      <c r="G2097" s="2" t="s">
        <v>2199</v>
      </c>
      <c r="H2097" s="2" t="s">
        <v>7151</v>
      </c>
      <c r="I2097" s="34" t="s">
        <v>7152</v>
      </c>
      <c r="J2097" s="237">
        <v>43918</v>
      </c>
      <c r="K2097" s="2">
        <v>24</v>
      </c>
      <c r="M2097" s="31" t="s">
        <v>7153</v>
      </c>
    </row>
    <row r="2098" spans="1:14" ht="15" hidden="1" customHeight="1">
      <c r="A2098" s="331"/>
      <c r="B2098" s="332">
        <v>43918.76326230324</v>
      </c>
      <c r="C2098" s="333" t="s">
        <v>2200</v>
      </c>
      <c r="D2098" s="333" t="s">
        <v>47</v>
      </c>
      <c r="E2098" s="333" t="s">
        <v>656</v>
      </c>
      <c r="F2098" s="333" t="s">
        <v>2198</v>
      </c>
      <c r="G2098" s="333" t="s">
        <v>2199</v>
      </c>
      <c r="H2098" s="331"/>
      <c r="I2098" s="333" t="s">
        <v>7141</v>
      </c>
      <c r="J2098" s="335">
        <v>43918</v>
      </c>
      <c r="K2098" s="331"/>
      <c r="L2098" s="331"/>
      <c r="M2098" s="336"/>
      <c r="N2098" s="331"/>
    </row>
    <row r="2099" spans="1:14" ht="15" hidden="1" customHeight="1">
      <c r="A2099" s="331"/>
      <c r="B2099" s="332">
        <v>43918.763692997687</v>
      </c>
      <c r="C2099" s="333" t="s">
        <v>2200</v>
      </c>
      <c r="D2099" s="333" t="s">
        <v>47</v>
      </c>
      <c r="E2099" s="333" t="s">
        <v>88</v>
      </c>
      <c r="F2099" s="333" t="s">
        <v>2198</v>
      </c>
      <c r="G2099" s="333" t="s">
        <v>2199</v>
      </c>
      <c r="H2099" s="331"/>
      <c r="I2099" s="333" t="s">
        <v>7141</v>
      </c>
      <c r="J2099" s="335">
        <v>43918</v>
      </c>
      <c r="K2099" s="331"/>
      <c r="L2099" s="331"/>
      <c r="M2099" s="336"/>
      <c r="N2099" s="331"/>
    </row>
    <row r="2100" spans="1:14" ht="15" hidden="1" customHeight="1">
      <c r="A2100" s="331"/>
      <c r="B2100" s="332">
        <v>43918.764302418982</v>
      </c>
      <c r="C2100" s="333" t="s">
        <v>2197</v>
      </c>
      <c r="D2100" s="333" t="s">
        <v>47</v>
      </c>
      <c r="E2100" s="333" t="s">
        <v>407</v>
      </c>
      <c r="F2100" s="333" t="s">
        <v>2198</v>
      </c>
      <c r="G2100" s="333" t="s">
        <v>2199</v>
      </c>
      <c r="H2100" s="331"/>
      <c r="I2100" s="333" t="s">
        <v>7141</v>
      </c>
      <c r="J2100" s="335">
        <v>43918</v>
      </c>
      <c r="K2100" s="331"/>
      <c r="L2100" s="331"/>
      <c r="M2100" s="336"/>
      <c r="N2100" s="331"/>
    </row>
    <row r="2101" spans="1:14" ht="15" hidden="1" customHeight="1">
      <c r="A2101" s="331"/>
      <c r="B2101" s="332">
        <v>43918.764748634261</v>
      </c>
      <c r="C2101" s="333" t="s">
        <v>2197</v>
      </c>
      <c r="D2101" s="333" t="s">
        <v>47</v>
      </c>
      <c r="E2101" s="333" t="s">
        <v>303</v>
      </c>
      <c r="F2101" s="333" t="s">
        <v>2198</v>
      </c>
      <c r="G2101" s="333" t="s">
        <v>2199</v>
      </c>
      <c r="H2101" s="331"/>
      <c r="I2101" s="333" t="s">
        <v>7141</v>
      </c>
      <c r="J2101" s="335">
        <v>43918</v>
      </c>
      <c r="K2101" s="331"/>
      <c r="L2101" s="331"/>
      <c r="M2101" s="336"/>
      <c r="N2101" s="331"/>
    </row>
    <row r="2102" spans="1:14" ht="15" hidden="1" customHeight="1">
      <c r="A2102" s="331"/>
      <c r="B2102" s="332">
        <v>43918.765051423616</v>
      </c>
      <c r="C2102" s="333" t="s">
        <v>2197</v>
      </c>
      <c r="D2102" s="333" t="s">
        <v>47</v>
      </c>
      <c r="E2102" s="331"/>
      <c r="F2102" s="333" t="s">
        <v>2198</v>
      </c>
      <c r="G2102" s="333" t="s">
        <v>2199</v>
      </c>
      <c r="H2102" s="331"/>
      <c r="I2102" s="333" t="s">
        <v>7141</v>
      </c>
      <c r="J2102" s="335">
        <v>43918</v>
      </c>
      <c r="K2102" s="331"/>
      <c r="L2102" s="331"/>
      <c r="M2102" s="336"/>
      <c r="N2102" s="331"/>
    </row>
    <row r="2103" spans="1:14" ht="15" hidden="1" customHeight="1">
      <c r="A2103" s="331"/>
      <c r="B2103" s="332">
        <v>43918.765412581022</v>
      </c>
      <c r="C2103" s="333" t="s">
        <v>2197</v>
      </c>
      <c r="D2103" s="333" t="s">
        <v>47</v>
      </c>
      <c r="E2103" s="331"/>
      <c r="F2103" s="333" t="s">
        <v>2198</v>
      </c>
      <c r="G2103" s="333" t="s">
        <v>2199</v>
      </c>
      <c r="H2103" s="331"/>
      <c r="I2103" s="333" t="s">
        <v>7141</v>
      </c>
      <c r="J2103" s="335">
        <v>43918</v>
      </c>
      <c r="K2103" s="331"/>
      <c r="L2103" s="331"/>
      <c r="M2103" s="336"/>
      <c r="N2103" s="331"/>
    </row>
    <row r="2104" spans="1:14" ht="15" hidden="1" customHeight="1">
      <c r="A2104" s="331"/>
      <c r="B2104" s="332">
        <v>43918.765712465276</v>
      </c>
      <c r="C2104" s="333" t="s">
        <v>2197</v>
      </c>
      <c r="D2104" s="333" t="s">
        <v>47</v>
      </c>
      <c r="E2104" s="331"/>
      <c r="F2104" s="333" t="s">
        <v>2198</v>
      </c>
      <c r="G2104" s="333" t="s">
        <v>2199</v>
      </c>
      <c r="H2104" s="331"/>
      <c r="I2104" s="333" t="s">
        <v>7141</v>
      </c>
      <c r="J2104" s="335">
        <v>43918</v>
      </c>
      <c r="K2104" s="331"/>
      <c r="L2104" s="331"/>
      <c r="M2104" s="336"/>
      <c r="N2104" s="331"/>
    </row>
    <row r="2105" spans="1:14" ht="15" hidden="1" customHeight="1">
      <c r="A2105" s="15"/>
      <c r="B2105" s="236">
        <v>43918.766134224541</v>
      </c>
      <c r="C2105" s="2" t="s">
        <v>2200</v>
      </c>
      <c r="D2105" s="2" t="s">
        <v>158</v>
      </c>
      <c r="E2105" s="2" t="s">
        <v>1378</v>
      </c>
      <c r="F2105" s="2" t="s">
        <v>2271</v>
      </c>
      <c r="I2105" s="2" t="s">
        <v>7154</v>
      </c>
      <c r="J2105" s="237">
        <v>43915</v>
      </c>
      <c r="M2105" s="46"/>
    </row>
    <row r="2106" spans="1:14" ht="15" hidden="1" customHeight="1">
      <c r="A2106" s="15"/>
      <c r="B2106" s="236">
        <v>43918.767407858795</v>
      </c>
      <c r="C2106" s="2" t="s">
        <v>9</v>
      </c>
      <c r="D2106" s="2" t="s">
        <v>45</v>
      </c>
      <c r="E2106" s="2" t="s">
        <v>43</v>
      </c>
      <c r="F2106" s="2" t="s">
        <v>2208</v>
      </c>
      <c r="G2106" s="2" t="s">
        <v>2199</v>
      </c>
      <c r="H2106" s="2" t="s">
        <v>7155</v>
      </c>
      <c r="I2106" s="34" t="s">
        <v>7156</v>
      </c>
      <c r="J2106" s="237">
        <v>43918</v>
      </c>
      <c r="K2106" s="2">
        <v>85</v>
      </c>
      <c r="M2106" s="46"/>
    </row>
    <row r="2107" spans="1:14" ht="15" hidden="1" customHeight="1">
      <c r="A2107" s="331"/>
      <c r="B2107" s="332">
        <v>43918.76859975695</v>
      </c>
      <c r="C2107" s="333" t="s">
        <v>2200</v>
      </c>
      <c r="D2107" s="333" t="s">
        <v>268</v>
      </c>
      <c r="E2107" s="333" t="s">
        <v>658</v>
      </c>
      <c r="F2107" s="333" t="s">
        <v>2201</v>
      </c>
      <c r="G2107" s="333" t="s">
        <v>2199</v>
      </c>
      <c r="H2107" s="331"/>
      <c r="I2107" s="334" t="s">
        <v>7133</v>
      </c>
      <c r="J2107" s="335">
        <v>43918</v>
      </c>
      <c r="K2107" s="333">
        <v>24</v>
      </c>
      <c r="L2107" s="331"/>
      <c r="M2107" s="336"/>
      <c r="N2107" s="331"/>
    </row>
    <row r="2108" spans="1:14" ht="15" hidden="1" customHeight="1">
      <c r="A2108" s="15"/>
      <c r="B2108" s="236">
        <v>43918.769792789353</v>
      </c>
      <c r="C2108" s="2" t="s">
        <v>2200</v>
      </c>
      <c r="D2108" s="2" t="s">
        <v>354</v>
      </c>
      <c r="E2108" s="2" t="s">
        <v>947</v>
      </c>
      <c r="F2108" s="2" t="s">
        <v>2208</v>
      </c>
      <c r="G2108" s="2" t="s">
        <v>2199</v>
      </c>
      <c r="H2108" s="2" t="s">
        <v>1049</v>
      </c>
      <c r="I2108" s="34" t="s">
        <v>7159</v>
      </c>
      <c r="J2108" s="237">
        <v>43918</v>
      </c>
      <c r="M2108" s="46"/>
    </row>
    <row r="2109" spans="1:14" ht="15" hidden="1" customHeight="1">
      <c r="A2109" s="15"/>
      <c r="B2109" s="236">
        <v>43918.770387430559</v>
      </c>
      <c r="C2109" s="2" t="s">
        <v>2200</v>
      </c>
      <c r="D2109" s="2" t="s">
        <v>262</v>
      </c>
      <c r="E2109" s="2" t="s">
        <v>493</v>
      </c>
      <c r="F2109" s="2" t="s">
        <v>2208</v>
      </c>
      <c r="G2109" s="2" t="s">
        <v>2199</v>
      </c>
      <c r="I2109" s="34" t="s">
        <v>7161</v>
      </c>
      <c r="J2109" s="237">
        <v>43914</v>
      </c>
      <c r="K2109" s="2">
        <v>60</v>
      </c>
      <c r="L2109" s="2">
        <v>521</v>
      </c>
      <c r="M2109" s="31" t="s">
        <v>7163</v>
      </c>
    </row>
    <row r="2110" spans="1:14" ht="15" hidden="1" customHeight="1">
      <c r="A2110" s="15"/>
      <c r="B2110" s="236">
        <v>43918.771488796294</v>
      </c>
      <c r="C2110" s="2" t="s">
        <v>2200</v>
      </c>
      <c r="D2110" s="2" t="s">
        <v>101</v>
      </c>
      <c r="F2110" s="2" t="s">
        <v>2198</v>
      </c>
      <c r="G2110" s="2" t="s">
        <v>2199</v>
      </c>
      <c r="I2110" s="2" t="s">
        <v>7164</v>
      </c>
      <c r="J2110" s="237">
        <v>43918</v>
      </c>
      <c r="M2110" s="31" t="s">
        <v>7165</v>
      </c>
    </row>
    <row r="2111" spans="1:14" ht="15" hidden="1" customHeight="1">
      <c r="A2111" s="331"/>
      <c r="B2111" s="332">
        <v>43918.773219525465</v>
      </c>
      <c r="C2111" s="333" t="s">
        <v>2200</v>
      </c>
      <c r="D2111" s="333" t="s">
        <v>262</v>
      </c>
      <c r="E2111" s="333" t="s">
        <v>493</v>
      </c>
      <c r="F2111" s="333" t="s">
        <v>2201</v>
      </c>
      <c r="G2111" s="333" t="s">
        <v>2199</v>
      </c>
      <c r="H2111" s="331"/>
      <c r="I2111" s="334" t="s">
        <v>7161</v>
      </c>
      <c r="J2111" s="335">
        <v>43914</v>
      </c>
      <c r="K2111" s="333">
        <v>55</v>
      </c>
      <c r="L2111" s="333">
        <v>530</v>
      </c>
      <c r="M2111" s="337" t="s">
        <v>7166</v>
      </c>
      <c r="N2111" s="331"/>
    </row>
    <row r="2112" spans="1:14" ht="15" hidden="1" customHeight="1">
      <c r="A2112" s="331"/>
      <c r="B2112" s="332">
        <v>43918.776382407406</v>
      </c>
      <c r="C2112" s="333" t="s">
        <v>2200</v>
      </c>
      <c r="D2112" s="333" t="s">
        <v>354</v>
      </c>
      <c r="E2112" s="333" t="s">
        <v>947</v>
      </c>
      <c r="F2112" s="333" t="s">
        <v>2208</v>
      </c>
      <c r="G2112" s="333" t="s">
        <v>2199</v>
      </c>
      <c r="H2112" s="333" t="s">
        <v>732</v>
      </c>
      <c r="I2112" s="334" t="s">
        <v>7109</v>
      </c>
      <c r="J2112" s="335">
        <v>43918</v>
      </c>
      <c r="K2112" s="333">
        <v>21</v>
      </c>
      <c r="L2112" s="331"/>
      <c r="M2112" s="336"/>
      <c r="N2112" s="331"/>
    </row>
    <row r="2113" spans="1:14" ht="15" hidden="1" customHeight="1">
      <c r="A2113" s="15"/>
      <c r="B2113" s="236">
        <v>43918.776405856479</v>
      </c>
      <c r="C2113" s="2" t="s">
        <v>2200</v>
      </c>
      <c r="D2113" s="2" t="s">
        <v>134</v>
      </c>
      <c r="E2113" s="2" t="s">
        <v>7167</v>
      </c>
      <c r="F2113" s="2" t="s">
        <v>7168</v>
      </c>
      <c r="G2113" s="2" t="s">
        <v>2210</v>
      </c>
      <c r="H2113" s="2" t="s">
        <v>7169</v>
      </c>
      <c r="I2113" s="2" t="s">
        <v>7170</v>
      </c>
      <c r="J2113" s="237">
        <v>43891</v>
      </c>
      <c r="M2113" s="31" t="s">
        <v>7171</v>
      </c>
    </row>
    <row r="2114" spans="1:14" ht="15" hidden="1" customHeight="1">
      <c r="A2114" s="15"/>
      <c r="B2114" s="236">
        <v>43918.777321111113</v>
      </c>
      <c r="C2114" s="2" t="s">
        <v>9</v>
      </c>
      <c r="D2114" s="2" t="s">
        <v>45</v>
      </c>
      <c r="E2114" s="2" t="s">
        <v>43</v>
      </c>
      <c r="F2114" s="2" t="s">
        <v>2208</v>
      </c>
      <c r="G2114" s="2" t="s">
        <v>2199</v>
      </c>
      <c r="H2114" s="2" t="s">
        <v>7172</v>
      </c>
      <c r="I2114" s="34" t="s">
        <v>7173</v>
      </c>
      <c r="J2114" s="237">
        <v>43912</v>
      </c>
      <c r="K2114" s="2">
        <v>63</v>
      </c>
      <c r="M2114" s="31" t="s">
        <v>7174</v>
      </c>
    </row>
    <row r="2115" spans="1:14" ht="15" hidden="1" customHeight="1">
      <c r="A2115" s="15"/>
      <c r="B2115" s="236">
        <v>43918.778853159718</v>
      </c>
      <c r="C2115" s="2" t="s">
        <v>2197</v>
      </c>
      <c r="D2115" s="2" t="s">
        <v>47</v>
      </c>
      <c r="E2115" s="2" t="s">
        <v>7175</v>
      </c>
      <c r="F2115" s="2" t="s">
        <v>2198</v>
      </c>
      <c r="G2115" s="2" t="s">
        <v>2199</v>
      </c>
      <c r="H2115" s="2" t="s">
        <v>7176</v>
      </c>
      <c r="I2115" s="34" t="s">
        <v>7177</v>
      </c>
      <c r="J2115" s="237">
        <v>43918</v>
      </c>
      <c r="M2115" s="31" t="s">
        <v>7178</v>
      </c>
    </row>
    <row r="2116" spans="1:14" ht="15" hidden="1" customHeight="1">
      <c r="A2116" s="15"/>
      <c r="B2116" s="236">
        <v>43918.782237233798</v>
      </c>
      <c r="C2116" s="2" t="s">
        <v>9</v>
      </c>
      <c r="D2116" s="2" t="s">
        <v>182</v>
      </c>
      <c r="E2116" s="2" t="s">
        <v>1078</v>
      </c>
      <c r="F2116" s="2" t="s">
        <v>2201</v>
      </c>
      <c r="G2116" s="2" t="s">
        <v>2199</v>
      </c>
      <c r="I2116" s="34" t="s">
        <v>7179</v>
      </c>
      <c r="J2116" s="237">
        <v>43918</v>
      </c>
      <c r="K2116" s="2">
        <v>45</v>
      </c>
      <c r="M2116" s="46"/>
    </row>
    <row r="2117" spans="1:14" ht="15" hidden="1" customHeight="1">
      <c r="A2117" s="15"/>
      <c r="B2117" s="236">
        <v>43918.78301648148</v>
      </c>
      <c r="C2117" s="2" t="s">
        <v>2200</v>
      </c>
      <c r="D2117" s="2" t="s">
        <v>101</v>
      </c>
      <c r="E2117" s="2" t="s">
        <v>5640</v>
      </c>
      <c r="F2117" s="2" t="s">
        <v>5640</v>
      </c>
      <c r="G2117" s="2" t="s">
        <v>2199</v>
      </c>
      <c r="H2117" s="2" t="s">
        <v>7180</v>
      </c>
      <c r="I2117" s="34" t="s">
        <v>7181</v>
      </c>
      <c r="J2117" s="237">
        <v>43918</v>
      </c>
      <c r="M2117" s="46"/>
    </row>
    <row r="2118" spans="1:14" ht="15" hidden="1" customHeight="1">
      <c r="A2118" s="15"/>
      <c r="B2118" s="236">
        <v>43918.784287951392</v>
      </c>
      <c r="C2118" s="2" t="s">
        <v>2200</v>
      </c>
      <c r="D2118" s="2" t="s">
        <v>101</v>
      </c>
      <c r="F2118" s="2" t="s">
        <v>2198</v>
      </c>
      <c r="G2118" s="2" t="s">
        <v>2210</v>
      </c>
      <c r="I2118" s="2" t="s">
        <v>7182</v>
      </c>
      <c r="J2118" s="237">
        <v>43918</v>
      </c>
      <c r="M2118" s="46"/>
    </row>
    <row r="2119" spans="1:14" ht="15" hidden="1" customHeight="1">
      <c r="A2119" s="15"/>
      <c r="B2119" s="236">
        <v>43918.785279201387</v>
      </c>
      <c r="C2119" s="2" t="s">
        <v>2200</v>
      </c>
      <c r="D2119" s="2" t="s">
        <v>262</v>
      </c>
      <c r="E2119" s="2" t="s">
        <v>2010</v>
      </c>
      <c r="F2119" s="2" t="s">
        <v>2208</v>
      </c>
      <c r="G2119" s="2" t="s">
        <v>2199</v>
      </c>
      <c r="H2119" s="2" t="s">
        <v>7183</v>
      </c>
      <c r="I2119" s="34" t="s">
        <v>7184</v>
      </c>
      <c r="J2119" s="237">
        <v>43916</v>
      </c>
      <c r="L2119" s="2">
        <v>658</v>
      </c>
      <c r="M2119" s="31" t="s">
        <v>7185</v>
      </c>
    </row>
    <row r="2120" spans="1:14" ht="15" hidden="1" customHeight="1">
      <c r="A2120" s="15"/>
      <c r="B2120" s="236">
        <v>43918.785308761573</v>
      </c>
      <c r="C2120" s="2" t="s">
        <v>2200</v>
      </c>
      <c r="D2120" s="2" t="s">
        <v>224</v>
      </c>
      <c r="E2120" s="2" t="s">
        <v>1880</v>
      </c>
      <c r="F2120" s="2" t="s">
        <v>2208</v>
      </c>
      <c r="G2120" s="2" t="s">
        <v>2199</v>
      </c>
      <c r="H2120" s="2" t="s">
        <v>7186</v>
      </c>
      <c r="I2120" s="34" t="s">
        <v>7187</v>
      </c>
      <c r="J2120" s="237">
        <v>43918</v>
      </c>
      <c r="M2120" s="46"/>
    </row>
    <row r="2121" spans="1:14" ht="15" hidden="1" customHeight="1">
      <c r="A2121" s="15"/>
      <c r="B2121" s="236">
        <v>43918.787812766204</v>
      </c>
      <c r="C2121" s="2" t="s">
        <v>9</v>
      </c>
      <c r="D2121" s="2" t="s">
        <v>101</v>
      </c>
      <c r="E2121" s="2" t="s">
        <v>7189</v>
      </c>
      <c r="F2121" s="2" t="s">
        <v>2208</v>
      </c>
      <c r="G2121" s="2" t="s">
        <v>2199</v>
      </c>
      <c r="I2121" s="2" t="s">
        <v>7190</v>
      </c>
      <c r="J2121" s="237">
        <v>43918</v>
      </c>
      <c r="K2121" s="2">
        <v>74</v>
      </c>
      <c r="M2121" s="31" t="s">
        <v>5743</v>
      </c>
    </row>
    <row r="2122" spans="1:14" ht="15" hidden="1" customHeight="1">
      <c r="A2122" s="15"/>
      <c r="B2122" s="236">
        <v>43918.788565659721</v>
      </c>
      <c r="C2122" s="2" t="s">
        <v>2200</v>
      </c>
      <c r="D2122" s="2" t="s">
        <v>101</v>
      </c>
      <c r="E2122" s="2" t="s">
        <v>7191</v>
      </c>
      <c r="F2122" s="2" t="s">
        <v>7192</v>
      </c>
      <c r="G2122" s="2" t="s">
        <v>2199</v>
      </c>
      <c r="H2122" s="2" t="s">
        <v>2048</v>
      </c>
      <c r="I2122" s="2" t="s">
        <v>7193</v>
      </c>
      <c r="J2122" s="237">
        <v>43918</v>
      </c>
      <c r="M2122" s="31" t="s">
        <v>7194</v>
      </c>
    </row>
    <row r="2123" spans="1:14" ht="15" hidden="1" customHeight="1">
      <c r="A2123" s="15"/>
      <c r="B2123" s="236">
        <v>43918.790299722226</v>
      </c>
      <c r="C2123" s="2" t="s">
        <v>2200</v>
      </c>
      <c r="D2123" s="2" t="s">
        <v>101</v>
      </c>
      <c r="E2123" s="2" t="s">
        <v>7191</v>
      </c>
      <c r="F2123" s="2" t="s">
        <v>7195</v>
      </c>
      <c r="G2123" s="2" t="s">
        <v>2199</v>
      </c>
      <c r="H2123" s="2" t="s">
        <v>2048</v>
      </c>
      <c r="I2123" s="2" t="s">
        <v>7196</v>
      </c>
      <c r="J2123" s="237">
        <v>43918</v>
      </c>
      <c r="M2123" s="31" t="s">
        <v>7194</v>
      </c>
    </row>
    <row r="2124" spans="1:14" ht="15" hidden="1" customHeight="1">
      <c r="A2124" s="15"/>
      <c r="B2124" s="236">
        <v>43918.790322152781</v>
      </c>
      <c r="C2124" s="2" t="s">
        <v>2200</v>
      </c>
      <c r="D2124" s="2" t="s">
        <v>101</v>
      </c>
      <c r="E2124" s="2" t="s">
        <v>31</v>
      </c>
      <c r="F2124" s="2" t="s">
        <v>2198</v>
      </c>
      <c r="G2124" s="2" t="s">
        <v>2199</v>
      </c>
      <c r="H2124" s="2" t="s">
        <v>7197</v>
      </c>
      <c r="I2124" s="34" t="s">
        <v>7198</v>
      </c>
      <c r="J2124" s="237">
        <v>43918</v>
      </c>
      <c r="K2124" s="2">
        <v>30</v>
      </c>
      <c r="L2124" s="2">
        <v>6</v>
      </c>
      <c r="M2124" s="31" t="s">
        <v>7199</v>
      </c>
    </row>
    <row r="2125" spans="1:14" ht="15" hidden="1" customHeight="1">
      <c r="A2125" s="15"/>
      <c r="B2125" s="236">
        <v>43918.790837511573</v>
      </c>
      <c r="C2125" s="2" t="s">
        <v>2200</v>
      </c>
      <c r="D2125" s="2" t="s">
        <v>354</v>
      </c>
      <c r="E2125" s="2" t="s">
        <v>947</v>
      </c>
      <c r="F2125" s="2" t="s">
        <v>2208</v>
      </c>
      <c r="G2125" s="2" t="s">
        <v>2199</v>
      </c>
      <c r="H2125" s="2" t="s">
        <v>7200</v>
      </c>
      <c r="I2125" s="34" t="s">
        <v>7201</v>
      </c>
      <c r="J2125" s="237">
        <v>43918</v>
      </c>
      <c r="K2125" s="2">
        <v>21</v>
      </c>
      <c r="M2125" s="46"/>
    </row>
    <row r="2126" spans="1:14" ht="15" hidden="1" customHeight="1">
      <c r="A2126" s="331"/>
      <c r="B2126" s="332">
        <v>43918.791957511574</v>
      </c>
      <c r="C2126" s="333" t="s">
        <v>2200</v>
      </c>
      <c r="D2126" s="333" t="s">
        <v>224</v>
      </c>
      <c r="E2126" s="333" t="s">
        <v>1880</v>
      </c>
      <c r="F2126" s="333" t="s">
        <v>2208</v>
      </c>
      <c r="G2126" s="333" t="s">
        <v>2199</v>
      </c>
      <c r="H2126" s="333" t="s">
        <v>7202</v>
      </c>
      <c r="I2126" s="334" t="s">
        <v>7187</v>
      </c>
      <c r="J2126" s="335">
        <v>43918</v>
      </c>
      <c r="K2126" s="331"/>
      <c r="L2126" s="331"/>
      <c r="M2126" s="336"/>
      <c r="N2126" s="331"/>
    </row>
    <row r="2127" spans="1:14" ht="15" hidden="1" customHeight="1">
      <c r="A2127" s="15"/>
      <c r="B2127" s="236">
        <v>43918.793823668981</v>
      </c>
      <c r="C2127" s="2" t="s">
        <v>2200</v>
      </c>
      <c r="D2127" s="2" t="s">
        <v>354</v>
      </c>
      <c r="F2127" s="2" t="s">
        <v>2208</v>
      </c>
      <c r="G2127" s="2" t="s">
        <v>2199</v>
      </c>
      <c r="H2127" s="2" t="s">
        <v>7203</v>
      </c>
      <c r="I2127" s="34" t="s">
        <v>7204</v>
      </c>
      <c r="J2127" s="237">
        <v>43918</v>
      </c>
      <c r="K2127" s="2">
        <v>21</v>
      </c>
      <c r="M2127" s="31" t="s">
        <v>5743</v>
      </c>
    </row>
    <row r="2128" spans="1:14" ht="15" hidden="1" customHeight="1">
      <c r="A2128" s="15"/>
      <c r="B2128" s="236">
        <v>43918.796148981477</v>
      </c>
      <c r="C2128" s="2" t="s">
        <v>2200</v>
      </c>
      <c r="D2128" s="2" t="s">
        <v>101</v>
      </c>
      <c r="E2128" s="2" t="s">
        <v>7205</v>
      </c>
      <c r="F2128" s="2" t="s">
        <v>2198</v>
      </c>
      <c r="G2128" s="2" t="s">
        <v>2210</v>
      </c>
      <c r="I2128" s="2" t="s">
        <v>7206</v>
      </c>
      <c r="J2128" s="237">
        <v>43918</v>
      </c>
      <c r="L2128" s="2">
        <v>6</v>
      </c>
      <c r="M2128" s="46"/>
    </row>
    <row r="2129" spans="1:14" ht="15" hidden="1" customHeight="1">
      <c r="A2129" s="15"/>
      <c r="B2129" s="236">
        <v>43918.800548495376</v>
      </c>
      <c r="C2129" s="2" t="s">
        <v>2200</v>
      </c>
      <c r="D2129" s="2" t="s">
        <v>126</v>
      </c>
      <c r="E2129" s="2" t="s">
        <v>7207</v>
      </c>
      <c r="F2129" s="2" t="s">
        <v>2208</v>
      </c>
      <c r="G2129" s="2" t="s">
        <v>2199</v>
      </c>
      <c r="H2129" s="2" t="s">
        <v>7208</v>
      </c>
      <c r="I2129" s="34" t="s">
        <v>7209</v>
      </c>
      <c r="J2129" s="237">
        <v>43918</v>
      </c>
      <c r="K2129" s="2">
        <v>30</v>
      </c>
      <c r="M2129" s="31" t="s">
        <v>5743</v>
      </c>
    </row>
    <row r="2130" spans="1:14" ht="15" hidden="1" customHeight="1">
      <c r="A2130" s="15"/>
      <c r="B2130" s="236">
        <v>43918.801344444444</v>
      </c>
      <c r="C2130" s="2" t="s">
        <v>9</v>
      </c>
      <c r="D2130" s="2" t="s">
        <v>101</v>
      </c>
      <c r="F2130" s="2" t="s">
        <v>2208</v>
      </c>
      <c r="G2130" s="2" t="s">
        <v>2199</v>
      </c>
      <c r="I2130" s="34" t="s">
        <v>7210</v>
      </c>
      <c r="J2130" s="237">
        <v>43918</v>
      </c>
      <c r="M2130" s="46"/>
    </row>
    <row r="2131" spans="1:14" ht="15" hidden="1" customHeight="1">
      <c r="A2131" s="15"/>
      <c r="B2131" s="236">
        <v>43918.802056342596</v>
      </c>
      <c r="C2131" s="2" t="s">
        <v>9</v>
      </c>
      <c r="D2131" s="2" t="s">
        <v>101</v>
      </c>
      <c r="F2131" s="2" t="s">
        <v>2208</v>
      </c>
      <c r="G2131" s="2" t="s">
        <v>2199</v>
      </c>
      <c r="I2131" s="34" t="s">
        <v>7211</v>
      </c>
      <c r="J2131" s="237">
        <v>43918</v>
      </c>
      <c r="M2131" s="31" t="s">
        <v>5743</v>
      </c>
    </row>
    <row r="2132" spans="1:14" ht="15" hidden="1" customHeight="1">
      <c r="A2132" s="15"/>
      <c r="B2132" s="236">
        <v>43918.802198912032</v>
      </c>
      <c r="C2132" s="2" t="s">
        <v>2200</v>
      </c>
      <c r="D2132" s="2" t="s">
        <v>158</v>
      </c>
      <c r="E2132" s="2" t="s">
        <v>827</v>
      </c>
      <c r="F2132" s="2" t="s">
        <v>2208</v>
      </c>
      <c r="G2132" s="2" t="s">
        <v>2199</v>
      </c>
      <c r="H2132" s="2" t="s">
        <v>3380</v>
      </c>
      <c r="I2132" s="34" t="s">
        <v>7212</v>
      </c>
      <c r="J2132" s="237">
        <v>43918</v>
      </c>
      <c r="K2132" s="2">
        <v>25</v>
      </c>
      <c r="M2132" s="46"/>
    </row>
    <row r="2133" spans="1:14" ht="15" hidden="1" customHeight="1">
      <c r="A2133" s="15"/>
      <c r="B2133" s="236">
        <v>43918.803369988425</v>
      </c>
      <c r="C2133" s="2" t="s">
        <v>2197</v>
      </c>
      <c r="D2133" s="2" t="s">
        <v>45</v>
      </c>
      <c r="E2133" s="2" t="s">
        <v>331</v>
      </c>
      <c r="F2133" s="2" t="s">
        <v>2198</v>
      </c>
      <c r="G2133" s="2" t="s">
        <v>2210</v>
      </c>
      <c r="I2133" s="34" t="s">
        <v>7213</v>
      </c>
      <c r="J2133" s="237">
        <v>43918</v>
      </c>
      <c r="M2133" s="46"/>
    </row>
    <row r="2134" spans="1:14" ht="15" hidden="1" customHeight="1">
      <c r="A2134" s="331"/>
      <c r="B2134" s="332">
        <v>43918.803991249995</v>
      </c>
      <c r="C2134" s="333" t="s">
        <v>2200</v>
      </c>
      <c r="D2134" s="333" t="s">
        <v>95</v>
      </c>
      <c r="E2134" s="333" t="s">
        <v>95</v>
      </c>
      <c r="F2134" s="333" t="s">
        <v>2208</v>
      </c>
      <c r="G2134" s="333" t="s">
        <v>2199</v>
      </c>
      <c r="H2134" s="333" t="s">
        <v>7144</v>
      </c>
      <c r="I2134" s="333" t="s">
        <v>7145</v>
      </c>
      <c r="J2134" s="335">
        <v>43918</v>
      </c>
      <c r="K2134" s="333">
        <v>33</v>
      </c>
      <c r="L2134" s="331"/>
      <c r="M2134" s="336"/>
      <c r="N2134" s="331"/>
    </row>
    <row r="2135" spans="1:14" ht="15" hidden="1" customHeight="1">
      <c r="A2135" s="15"/>
      <c r="B2135" s="236">
        <v>43918.804072106483</v>
      </c>
      <c r="C2135" s="2" t="s">
        <v>9</v>
      </c>
      <c r="D2135" s="2" t="s">
        <v>101</v>
      </c>
      <c r="E2135" s="2" t="s">
        <v>31</v>
      </c>
      <c r="F2135" s="2" t="s">
        <v>2208</v>
      </c>
      <c r="G2135" s="2" t="s">
        <v>2199</v>
      </c>
      <c r="H2135" s="2" t="s">
        <v>5780</v>
      </c>
      <c r="I2135" s="34" t="s">
        <v>7214</v>
      </c>
      <c r="J2135" s="237">
        <v>43918</v>
      </c>
      <c r="K2135" s="2">
        <v>67</v>
      </c>
      <c r="L2135" s="2">
        <v>1</v>
      </c>
      <c r="M2135" s="46"/>
    </row>
    <row r="2136" spans="1:14" ht="15" hidden="1" customHeight="1">
      <c r="A2136" s="15"/>
      <c r="B2136" s="236">
        <v>43918.804893055552</v>
      </c>
      <c r="C2136" s="2" t="s">
        <v>9</v>
      </c>
      <c r="D2136" s="2" t="s">
        <v>101</v>
      </c>
      <c r="E2136" s="2" t="s">
        <v>7215</v>
      </c>
      <c r="F2136" s="2" t="s">
        <v>2208</v>
      </c>
      <c r="G2136" s="2" t="s">
        <v>2199</v>
      </c>
      <c r="H2136" s="2" t="s">
        <v>7216</v>
      </c>
      <c r="I2136" s="34" t="s">
        <v>7217</v>
      </c>
      <c r="J2136" s="237">
        <v>43918</v>
      </c>
      <c r="M2136" s="46"/>
    </row>
    <row r="2137" spans="1:14" ht="15" hidden="1" customHeight="1">
      <c r="A2137" s="331"/>
      <c r="B2137" s="332">
        <v>43918.804923912037</v>
      </c>
      <c r="C2137" s="333" t="s">
        <v>2200</v>
      </c>
      <c r="D2137" s="333" t="s">
        <v>117</v>
      </c>
      <c r="E2137" s="333" t="s">
        <v>556</v>
      </c>
      <c r="F2137" s="333" t="s">
        <v>2198</v>
      </c>
      <c r="G2137" s="333" t="s">
        <v>2210</v>
      </c>
      <c r="H2137" s="331"/>
      <c r="I2137" s="334" t="s">
        <v>3369</v>
      </c>
      <c r="J2137" s="335">
        <v>43918</v>
      </c>
      <c r="K2137" s="331"/>
      <c r="L2137" s="331"/>
      <c r="M2137" s="336"/>
      <c r="N2137" s="331"/>
    </row>
    <row r="2138" spans="1:14" ht="15" hidden="1" customHeight="1">
      <c r="A2138" s="15"/>
      <c r="B2138" s="236">
        <v>43918.805354479162</v>
      </c>
      <c r="C2138" s="2" t="s">
        <v>2200</v>
      </c>
      <c r="D2138" s="2" t="s">
        <v>182</v>
      </c>
      <c r="E2138" s="2" t="s">
        <v>3826</v>
      </c>
      <c r="F2138" s="2" t="s">
        <v>2208</v>
      </c>
      <c r="G2138" s="2" t="s">
        <v>2199</v>
      </c>
      <c r="H2138" s="2" t="s">
        <v>7218</v>
      </c>
      <c r="I2138" s="2" t="s">
        <v>7219</v>
      </c>
      <c r="J2138" s="237">
        <v>43918</v>
      </c>
      <c r="K2138" s="2">
        <v>65</v>
      </c>
      <c r="M2138" s="46"/>
    </row>
    <row r="2139" spans="1:14" ht="15" hidden="1" customHeight="1">
      <c r="A2139" s="15"/>
      <c r="B2139" s="236">
        <v>43918.805644699074</v>
      </c>
      <c r="C2139" s="2" t="s">
        <v>9</v>
      </c>
      <c r="D2139" s="2" t="s">
        <v>101</v>
      </c>
      <c r="E2139" s="2" t="s">
        <v>7191</v>
      </c>
      <c r="F2139" s="2" t="s">
        <v>2208</v>
      </c>
      <c r="G2139" s="2" t="s">
        <v>2199</v>
      </c>
      <c r="H2139" s="2" t="s">
        <v>2048</v>
      </c>
      <c r="I2139" s="2" t="s">
        <v>7220</v>
      </c>
      <c r="J2139" s="237">
        <v>43918</v>
      </c>
      <c r="K2139" s="2">
        <v>74</v>
      </c>
      <c r="M2139" s="31" t="s">
        <v>7221</v>
      </c>
    </row>
    <row r="2140" spans="1:14" ht="15" hidden="1" customHeight="1">
      <c r="A2140" s="15"/>
      <c r="B2140" s="236">
        <v>43918.807208726852</v>
      </c>
      <c r="C2140" s="2" t="s">
        <v>9</v>
      </c>
      <c r="D2140" s="2" t="s">
        <v>101</v>
      </c>
      <c r="E2140" s="2" t="s">
        <v>31</v>
      </c>
      <c r="F2140" s="2" t="s">
        <v>2208</v>
      </c>
      <c r="G2140" s="2" t="s">
        <v>2199</v>
      </c>
      <c r="H2140" s="2" t="s">
        <v>7222</v>
      </c>
      <c r="I2140" s="34" t="s">
        <v>7223</v>
      </c>
      <c r="J2140" s="237">
        <v>43918</v>
      </c>
      <c r="K2140" s="2">
        <v>50</v>
      </c>
      <c r="L2140" s="2">
        <v>1</v>
      </c>
      <c r="M2140" s="31" t="s">
        <v>7222</v>
      </c>
    </row>
    <row r="2141" spans="1:14" ht="15" hidden="1" customHeight="1">
      <c r="A2141" s="331"/>
      <c r="B2141" s="332">
        <v>43918.80938579861</v>
      </c>
      <c r="C2141" s="333" t="s">
        <v>2200</v>
      </c>
      <c r="D2141" s="333" t="s">
        <v>158</v>
      </c>
      <c r="E2141" s="333" t="s">
        <v>827</v>
      </c>
      <c r="F2141" s="333" t="s">
        <v>2208</v>
      </c>
      <c r="G2141" s="333" t="s">
        <v>2199</v>
      </c>
      <c r="H2141" s="331"/>
      <c r="I2141" s="334" t="s">
        <v>7212</v>
      </c>
      <c r="J2141" s="335">
        <v>43918</v>
      </c>
      <c r="K2141" s="333">
        <v>25</v>
      </c>
      <c r="L2141" s="331"/>
      <c r="M2141" s="337" t="s">
        <v>5743</v>
      </c>
      <c r="N2141" s="331"/>
    </row>
    <row r="2142" spans="1:14" ht="15" hidden="1" customHeight="1">
      <c r="A2142" s="15"/>
      <c r="B2142" s="236">
        <v>43918.810461655092</v>
      </c>
      <c r="C2142" s="2" t="s">
        <v>2197</v>
      </c>
      <c r="D2142" s="2" t="s">
        <v>45</v>
      </c>
      <c r="E2142" s="2" t="s">
        <v>331</v>
      </c>
      <c r="F2142" s="2" t="s">
        <v>2198</v>
      </c>
      <c r="G2142" s="2" t="s">
        <v>2210</v>
      </c>
      <c r="I2142" s="2" t="s">
        <v>7224</v>
      </c>
      <c r="J2142" s="237">
        <v>43918</v>
      </c>
      <c r="M2142" s="46"/>
    </row>
    <row r="2143" spans="1:14" ht="15" hidden="1" customHeight="1">
      <c r="A2143" s="331"/>
      <c r="B2143" s="332">
        <v>43918.810565520835</v>
      </c>
      <c r="C2143" s="333" t="s">
        <v>2197</v>
      </c>
      <c r="D2143" s="333" t="s">
        <v>45</v>
      </c>
      <c r="E2143" s="333" t="s">
        <v>331</v>
      </c>
      <c r="F2143" s="333" t="s">
        <v>2198</v>
      </c>
      <c r="G2143" s="333" t="s">
        <v>2210</v>
      </c>
      <c r="H2143" s="331"/>
      <c r="I2143" s="333" t="s">
        <v>7224</v>
      </c>
      <c r="J2143" s="335">
        <v>43918</v>
      </c>
      <c r="K2143" s="331"/>
      <c r="L2143" s="331"/>
      <c r="M2143" s="336"/>
      <c r="N2143" s="331"/>
    </row>
    <row r="2144" spans="1:14" ht="15" hidden="1" customHeight="1">
      <c r="A2144" s="15"/>
      <c r="B2144" s="236">
        <v>43918.810956400463</v>
      </c>
      <c r="C2144" s="2" t="s">
        <v>2200</v>
      </c>
      <c r="D2144" s="2" t="s">
        <v>45</v>
      </c>
      <c r="E2144" s="2" t="s">
        <v>119</v>
      </c>
      <c r="F2144" s="2" t="s">
        <v>2271</v>
      </c>
      <c r="G2144" s="2" t="s">
        <v>2199</v>
      </c>
      <c r="I2144" s="2" t="s">
        <v>7225</v>
      </c>
      <c r="J2144" s="237">
        <v>43918</v>
      </c>
      <c r="M2144" s="31" t="s">
        <v>7226</v>
      </c>
    </row>
    <row r="2145" spans="1:13" ht="15" hidden="1" customHeight="1">
      <c r="A2145" s="15"/>
      <c r="B2145" s="236">
        <v>43918.811429861111</v>
      </c>
      <c r="C2145" s="2" t="s">
        <v>2197</v>
      </c>
      <c r="D2145" s="2" t="s">
        <v>182</v>
      </c>
      <c r="F2145" s="2" t="s">
        <v>2198</v>
      </c>
      <c r="G2145" s="2" t="s">
        <v>2199</v>
      </c>
      <c r="I2145" s="2" t="s">
        <v>7227</v>
      </c>
      <c r="J2145" s="237">
        <v>43918</v>
      </c>
      <c r="M2145" s="46"/>
    </row>
    <row r="2146" spans="1:13" ht="15" hidden="1" customHeight="1">
      <c r="A2146" s="15"/>
      <c r="B2146" s="236">
        <v>43918.813799791664</v>
      </c>
      <c r="C2146" s="2" t="s">
        <v>2200</v>
      </c>
      <c r="D2146" s="2" t="s">
        <v>236</v>
      </c>
      <c r="E2146" s="2" t="s">
        <v>7228</v>
      </c>
      <c r="F2146" s="2" t="s">
        <v>2208</v>
      </c>
      <c r="G2146" s="2" t="s">
        <v>2199</v>
      </c>
      <c r="H2146" s="2" t="s">
        <v>7229</v>
      </c>
      <c r="I2146" s="34" t="s">
        <v>7230</v>
      </c>
      <c r="J2146" s="237">
        <v>43918</v>
      </c>
      <c r="K2146" s="2">
        <v>40</v>
      </c>
      <c r="L2146" s="2">
        <v>3</v>
      </c>
      <c r="M2146" s="46"/>
    </row>
    <row r="2147" spans="1:13" ht="15" hidden="1" customHeight="1">
      <c r="A2147" s="15"/>
      <c r="B2147" s="236">
        <v>43918.81488849537</v>
      </c>
      <c r="C2147" s="2" t="s">
        <v>9</v>
      </c>
      <c r="D2147" s="2" t="s">
        <v>101</v>
      </c>
      <c r="E2147" s="2" t="s">
        <v>31</v>
      </c>
      <c r="F2147" s="2" t="s">
        <v>2208</v>
      </c>
      <c r="G2147" s="2" t="s">
        <v>2199</v>
      </c>
      <c r="I2147" s="34" t="s">
        <v>7231</v>
      </c>
      <c r="J2147" s="237">
        <v>43918</v>
      </c>
      <c r="K2147" s="2">
        <v>74</v>
      </c>
      <c r="M2147" s="31" t="s">
        <v>7232</v>
      </c>
    </row>
    <row r="2148" spans="1:13" ht="15" hidden="1" customHeight="1">
      <c r="A2148" s="15"/>
      <c r="B2148" s="236">
        <v>43918.816742662035</v>
      </c>
      <c r="C2148" s="2" t="s">
        <v>2200</v>
      </c>
      <c r="D2148" s="2" t="s">
        <v>207</v>
      </c>
      <c r="F2148" s="2" t="s">
        <v>2198</v>
      </c>
      <c r="G2148" s="2" t="s">
        <v>2199</v>
      </c>
      <c r="I2148" s="34" t="s">
        <v>7233</v>
      </c>
      <c r="J2148" s="237">
        <v>43918</v>
      </c>
      <c r="M2148" s="31" t="s">
        <v>7234</v>
      </c>
    </row>
    <row r="2149" spans="1:13" ht="15" hidden="1" customHeight="1">
      <c r="A2149" s="15"/>
      <c r="B2149" s="236">
        <v>43918.817172280091</v>
      </c>
      <c r="C2149" s="2" t="s">
        <v>2197</v>
      </c>
      <c r="D2149" s="2" t="s">
        <v>47</v>
      </c>
      <c r="E2149" s="2" t="s">
        <v>7235</v>
      </c>
      <c r="F2149" s="2" t="s">
        <v>2198</v>
      </c>
      <c r="G2149" s="2" t="s">
        <v>2199</v>
      </c>
      <c r="I2149" s="2" t="s">
        <v>7236</v>
      </c>
      <c r="J2149" s="237">
        <v>43918</v>
      </c>
      <c r="M2149" s="31" t="s">
        <v>7237</v>
      </c>
    </row>
    <row r="2150" spans="1:13" ht="15" hidden="1" customHeight="1">
      <c r="A2150" s="15"/>
      <c r="B2150" s="236">
        <v>43918.817553171291</v>
      </c>
      <c r="C2150" s="2" t="s">
        <v>2200</v>
      </c>
      <c r="D2150" s="2" t="s">
        <v>182</v>
      </c>
      <c r="E2150" s="2" t="s">
        <v>7238</v>
      </c>
      <c r="F2150" s="2" t="s">
        <v>2208</v>
      </c>
      <c r="H2150" s="2" t="s">
        <v>7239</v>
      </c>
      <c r="I2150" s="34" t="s">
        <v>7240</v>
      </c>
      <c r="J2150" s="237">
        <v>43918</v>
      </c>
      <c r="K2150" s="2">
        <v>50</v>
      </c>
      <c r="M2150" s="46"/>
    </row>
    <row r="2151" spans="1:13" ht="15" hidden="1" customHeight="1">
      <c r="A2151" s="15"/>
      <c r="B2151" s="236">
        <v>43918.818866296293</v>
      </c>
      <c r="C2151" s="2" t="s">
        <v>2200</v>
      </c>
      <c r="D2151" s="2" t="s">
        <v>134</v>
      </c>
      <c r="F2151" s="2" t="s">
        <v>2198</v>
      </c>
      <c r="G2151" s="2" t="s">
        <v>2199</v>
      </c>
      <c r="H2151" s="2" t="s">
        <v>7241</v>
      </c>
      <c r="I2151" s="34" t="s">
        <v>7242</v>
      </c>
      <c r="J2151" s="237">
        <v>43916</v>
      </c>
      <c r="M2151" s="46"/>
    </row>
    <row r="2152" spans="1:13" ht="15" hidden="1" customHeight="1">
      <c r="A2152" s="15"/>
      <c r="B2152" s="236">
        <v>43918.820649768517</v>
      </c>
      <c r="C2152" s="2" t="s">
        <v>2200</v>
      </c>
      <c r="D2152" s="2" t="s">
        <v>224</v>
      </c>
      <c r="E2152" s="2" t="s">
        <v>1880</v>
      </c>
      <c r="F2152" s="2" t="s">
        <v>2198</v>
      </c>
      <c r="G2152" s="2" t="s">
        <v>2210</v>
      </c>
      <c r="I2152" s="34" t="s">
        <v>7246</v>
      </c>
      <c r="J2152" s="237">
        <v>43918</v>
      </c>
      <c r="L2152" s="2">
        <v>1</v>
      </c>
      <c r="M2152" s="46"/>
    </row>
    <row r="2153" spans="1:13" ht="15" hidden="1" customHeight="1">
      <c r="A2153" s="15"/>
      <c r="B2153" s="236">
        <v>43918.821763819447</v>
      </c>
      <c r="C2153" s="2" t="s">
        <v>2200</v>
      </c>
      <c r="D2153" s="2" t="s">
        <v>126</v>
      </c>
      <c r="E2153" s="2" t="s">
        <v>572</v>
      </c>
      <c r="F2153" s="2" t="s">
        <v>7249</v>
      </c>
      <c r="G2153" s="2" t="s">
        <v>2199</v>
      </c>
      <c r="H2153" s="2" t="s">
        <v>7250</v>
      </c>
      <c r="I2153" s="34" t="s">
        <v>7251</v>
      </c>
      <c r="J2153" s="237">
        <v>43918</v>
      </c>
      <c r="M2153" s="31" t="s">
        <v>7252</v>
      </c>
    </row>
    <row r="2154" spans="1:13" ht="15" hidden="1" customHeight="1">
      <c r="A2154" s="15"/>
      <c r="B2154" s="236">
        <v>43918.822623611108</v>
      </c>
      <c r="C2154" s="2" t="s">
        <v>2200</v>
      </c>
      <c r="D2154" s="2" t="s">
        <v>348</v>
      </c>
      <c r="F2154" s="2" t="s">
        <v>2198</v>
      </c>
      <c r="G2154" s="2" t="s">
        <v>2199</v>
      </c>
      <c r="I2154" s="34" t="s">
        <v>3065</v>
      </c>
      <c r="J2154" s="237">
        <v>43918</v>
      </c>
      <c r="M2154" s="46"/>
    </row>
    <row r="2155" spans="1:13" ht="15" hidden="1" customHeight="1">
      <c r="A2155" s="15"/>
      <c r="B2155" s="236">
        <v>43918.823557881944</v>
      </c>
      <c r="C2155" s="2" t="s">
        <v>2200</v>
      </c>
      <c r="D2155" s="2" t="s">
        <v>262</v>
      </c>
      <c r="E2155" s="2" t="s">
        <v>493</v>
      </c>
      <c r="F2155" s="2" t="s">
        <v>2201</v>
      </c>
      <c r="G2155" s="2" t="s">
        <v>2199</v>
      </c>
      <c r="I2155" s="2" t="s">
        <v>7254</v>
      </c>
      <c r="J2155" s="237">
        <v>43918</v>
      </c>
      <c r="K2155" s="2">
        <v>76</v>
      </c>
      <c r="M2155" s="46"/>
    </row>
    <row r="2156" spans="1:13" ht="15" hidden="1" customHeight="1">
      <c r="A2156" s="15"/>
      <c r="B2156" s="236">
        <v>43918.824115543983</v>
      </c>
      <c r="C2156" s="2" t="s">
        <v>2200</v>
      </c>
      <c r="D2156" s="2" t="s">
        <v>236</v>
      </c>
      <c r="E2156" s="2" t="s">
        <v>7256</v>
      </c>
      <c r="F2156" s="2" t="s">
        <v>2198</v>
      </c>
      <c r="G2156" s="2" t="s">
        <v>2199</v>
      </c>
      <c r="H2156" s="2" t="s">
        <v>7257</v>
      </c>
      <c r="I2156" s="2" t="s">
        <v>7258</v>
      </c>
      <c r="J2156" s="237">
        <v>43918</v>
      </c>
      <c r="M2156" s="46"/>
    </row>
    <row r="2157" spans="1:13" ht="15" hidden="1" customHeight="1">
      <c r="A2157" s="15"/>
      <c r="B2157" s="236">
        <v>43918.824661458333</v>
      </c>
      <c r="C2157" s="2" t="s">
        <v>2200</v>
      </c>
      <c r="D2157" s="2" t="s">
        <v>354</v>
      </c>
      <c r="E2157" s="2" t="s">
        <v>947</v>
      </c>
      <c r="F2157" s="2" t="s">
        <v>2208</v>
      </c>
      <c r="G2157" s="2" t="s">
        <v>2199</v>
      </c>
      <c r="H2157" s="2" t="s">
        <v>7259</v>
      </c>
      <c r="I2157" s="34" t="s">
        <v>7260</v>
      </c>
      <c r="J2157" s="237">
        <v>43918</v>
      </c>
      <c r="M2157" s="46"/>
    </row>
    <row r="2158" spans="1:13" ht="15" hidden="1" customHeight="1">
      <c r="A2158" s="15"/>
      <c r="B2158" s="236">
        <v>43918.825294247683</v>
      </c>
      <c r="C2158" s="2" t="s">
        <v>2200</v>
      </c>
      <c r="D2158" s="2" t="s">
        <v>47</v>
      </c>
      <c r="E2158" s="2" t="s">
        <v>7262</v>
      </c>
      <c r="F2158" s="2" t="s">
        <v>2208</v>
      </c>
      <c r="H2158" s="2" t="s">
        <v>7263</v>
      </c>
      <c r="I2158" s="34" t="s">
        <v>7264</v>
      </c>
      <c r="J2158" s="237">
        <v>43918</v>
      </c>
      <c r="M2158" s="31" t="s">
        <v>7266</v>
      </c>
    </row>
    <row r="2159" spans="1:13" ht="15" hidden="1" customHeight="1">
      <c r="A2159" s="15"/>
      <c r="B2159" s="236">
        <v>43918.827786979164</v>
      </c>
      <c r="C2159" s="2" t="s">
        <v>2200</v>
      </c>
      <c r="D2159" s="2" t="s">
        <v>262</v>
      </c>
      <c r="F2159" s="2" t="s">
        <v>2198</v>
      </c>
      <c r="G2159" s="2" t="s">
        <v>2199</v>
      </c>
      <c r="I2159" s="2" t="s">
        <v>7267</v>
      </c>
      <c r="J2159" s="237">
        <v>43918</v>
      </c>
      <c r="M2159" s="46"/>
    </row>
    <row r="2160" spans="1:13" ht="15" hidden="1" customHeight="1">
      <c r="A2160" s="15"/>
      <c r="B2160" s="236">
        <v>43918.827970451384</v>
      </c>
      <c r="C2160" s="2" t="s">
        <v>2200</v>
      </c>
      <c r="D2160" s="2" t="s">
        <v>207</v>
      </c>
      <c r="F2160" s="2" t="s">
        <v>2198</v>
      </c>
      <c r="G2160" s="2" t="s">
        <v>2199</v>
      </c>
      <c r="I2160" s="34" t="s">
        <v>7268</v>
      </c>
      <c r="J2160" s="237">
        <v>43918</v>
      </c>
      <c r="L2160" s="2">
        <v>28</v>
      </c>
      <c r="M2160" s="31" t="s">
        <v>7269</v>
      </c>
    </row>
    <row r="2161" spans="1:14" ht="15" hidden="1" customHeight="1">
      <c r="A2161" s="15"/>
      <c r="B2161" s="236">
        <v>43918.828014618055</v>
      </c>
      <c r="C2161" s="2" t="s">
        <v>2200</v>
      </c>
      <c r="D2161" s="2" t="s">
        <v>126</v>
      </c>
      <c r="E2161" s="2" t="s">
        <v>7270</v>
      </c>
      <c r="F2161" s="2" t="s">
        <v>2271</v>
      </c>
      <c r="G2161" s="2" t="s">
        <v>2199</v>
      </c>
      <c r="H2161" s="2" t="s">
        <v>7271</v>
      </c>
      <c r="I2161" s="2" t="s">
        <v>7272</v>
      </c>
      <c r="J2161" s="237">
        <v>43918</v>
      </c>
      <c r="K2161" s="2">
        <v>29</v>
      </c>
      <c r="M2161" s="31" t="s">
        <v>7273</v>
      </c>
    </row>
    <row r="2162" spans="1:14" ht="15" hidden="1" customHeight="1">
      <c r="A2162" s="331"/>
      <c r="B2162" s="332">
        <v>43918.831353576388</v>
      </c>
      <c r="C2162" s="333" t="s">
        <v>2200</v>
      </c>
      <c r="D2162" s="333" t="s">
        <v>262</v>
      </c>
      <c r="E2162" s="333" t="s">
        <v>493</v>
      </c>
      <c r="F2162" s="333" t="s">
        <v>2201</v>
      </c>
      <c r="G2162" s="333" t="s">
        <v>2199</v>
      </c>
      <c r="H2162" s="331"/>
      <c r="I2162" s="333" t="s">
        <v>6698</v>
      </c>
      <c r="J2162" s="335">
        <v>43918</v>
      </c>
      <c r="K2162" s="333">
        <v>76</v>
      </c>
      <c r="L2162" s="331"/>
      <c r="M2162" s="336"/>
      <c r="N2162" s="331"/>
    </row>
    <row r="2163" spans="1:14" ht="15" hidden="1" customHeight="1">
      <c r="A2163" s="15"/>
      <c r="B2163" s="236">
        <v>43918.83326954861</v>
      </c>
      <c r="C2163" s="2" t="s">
        <v>2200</v>
      </c>
      <c r="D2163" s="2" t="s">
        <v>236</v>
      </c>
      <c r="E2163" s="2" t="s">
        <v>7274</v>
      </c>
      <c r="F2163" s="2" t="s">
        <v>2208</v>
      </c>
      <c r="G2163" s="2" t="s">
        <v>2199</v>
      </c>
      <c r="I2163" s="34" t="s">
        <v>7276</v>
      </c>
      <c r="J2163" s="237">
        <v>43918</v>
      </c>
      <c r="M2163" s="46"/>
    </row>
    <row r="2164" spans="1:14" ht="15" hidden="1" customHeight="1">
      <c r="A2164" s="15"/>
      <c r="B2164" s="236">
        <v>43918.833375694448</v>
      </c>
      <c r="C2164" s="2" t="s">
        <v>2200</v>
      </c>
      <c r="D2164" s="2" t="s">
        <v>109</v>
      </c>
      <c r="E2164" s="2" t="s">
        <v>2617</v>
      </c>
      <c r="F2164" s="2" t="s">
        <v>2201</v>
      </c>
      <c r="G2164" s="2" t="s">
        <v>2199</v>
      </c>
      <c r="H2164" s="2" t="s">
        <v>7277</v>
      </c>
      <c r="I2164" s="34" t="s">
        <v>7278</v>
      </c>
      <c r="J2164" s="237">
        <v>43917</v>
      </c>
      <c r="M2164" s="46"/>
    </row>
    <row r="2165" spans="1:14" ht="15" hidden="1" customHeight="1">
      <c r="A2165" s="331"/>
      <c r="B2165" s="332">
        <v>43918.833693229171</v>
      </c>
      <c r="C2165" s="333" t="s">
        <v>2200</v>
      </c>
      <c r="D2165" s="333" t="s">
        <v>236</v>
      </c>
      <c r="E2165" s="333" t="s">
        <v>7274</v>
      </c>
      <c r="F2165" s="333" t="s">
        <v>2201</v>
      </c>
      <c r="G2165" s="333" t="s">
        <v>2199</v>
      </c>
      <c r="H2165" s="331"/>
      <c r="I2165" s="334" t="s">
        <v>7276</v>
      </c>
      <c r="J2165" s="335">
        <v>43918</v>
      </c>
      <c r="K2165" s="331"/>
      <c r="L2165" s="331"/>
      <c r="M2165" s="336"/>
      <c r="N2165" s="331"/>
    </row>
    <row r="2166" spans="1:14" ht="15" hidden="1" customHeight="1">
      <c r="A2166" s="15"/>
      <c r="B2166" s="236">
        <v>43918.834145185188</v>
      </c>
      <c r="C2166" s="2" t="s">
        <v>2200</v>
      </c>
      <c r="D2166" s="2" t="s">
        <v>182</v>
      </c>
      <c r="E2166" s="2" t="s">
        <v>7280</v>
      </c>
      <c r="F2166" s="2" t="s">
        <v>2198</v>
      </c>
      <c r="G2166" s="2" t="s">
        <v>2199</v>
      </c>
      <c r="I2166" s="34" t="s">
        <v>7281</v>
      </c>
      <c r="J2166" s="237">
        <v>43918</v>
      </c>
      <c r="M2166" s="46"/>
    </row>
    <row r="2167" spans="1:14" ht="15" hidden="1" customHeight="1">
      <c r="A2167" s="331"/>
      <c r="B2167" s="332">
        <v>43918.834612557868</v>
      </c>
      <c r="C2167" s="333" t="s">
        <v>2200</v>
      </c>
      <c r="D2167" s="333" t="s">
        <v>182</v>
      </c>
      <c r="E2167" s="333" t="s">
        <v>7284</v>
      </c>
      <c r="F2167" s="333" t="s">
        <v>2208</v>
      </c>
      <c r="G2167" s="333" t="s">
        <v>2199</v>
      </c>
      <c r="H2167" s="333" t="s">
        <v>7285</v>
      </c>
      <c r="I2167" s="333" t="s">
        <v>2875</v>
      </c>
      <c r="J2167" s="335">
        <v>43918</v>
      </c>
      <c r="K2167" s="333">
        <v>60</v>
      </c>
      <c r="L2167" s="331"/>
      <c r="M2167" s="337" t="s">
        <v>7286</v>
      </c>
      <c r="N2167" s="331"/>
    </row>
    <row r="2168" spans="1:14" ht="15" hidden="1" customHeight="1">
      <c r="A2168" s="15"/>
      <c r="B2168" s="236">
        <v>43918.836912928236</v>
      </c>
      <c r="C2168" s="2" t="s">
        <v>2200</v>
      </c>
      <c r="D2168" s="2" t="s">
        <v>262</v>
      </c>
      <c r="F2168" s="2" t="s">
        <v>2198</v>
      </c>
      <c r="G2168" s="2" t="s">
        <v>2199</v>
      </c>
      <c r="I2168" s="2" t="s">
        <v>7287</v>
      </c>
      <c r="J2168" s="237">
        <v>43918</v>
      </c>
      <c r="M2168" s="46"/>
    </row>
    <row r="2169" spans="1:14" ht="15" hidden="1" customHeight="1">
      <c r="A2169" s="15"/>
      <c r="B2169" s="236">
        <v>43918.840465150468</v>
      </c>
      <c r="C2169" s="2" t="s">
        <v>2200</v>
      </c>
      <c r="D2169" s="2" t="s">
        <v>268</v>
      </c>
      <c r="E2169" s="2" t="s">
        <v>658</v>
      </c>
      <c r="F2169" s="2" t="s">
        <v>2201</v>
      </c>
      <c r="G2169" s="2" t="s">
        <v>2199</v>
      </c>
      <c r="I2169" s="34" t="s">
        <v>7288</v>
      </c>
      <c r="J2169" s="237">
        <v>43918</v>
      </c>
      <c r="M2169" s="46"/>
    </row>
    <row r="2170" spans="1:14" ht="15" hidden="1" customHeight="1">
      <c r="A2170" s="15"/>
      <c r="B2170" s="236">
        <v>43918.841018587962</v>
      </c>
      <c r="C2170" s="2" t="s">
        <v>2197</v>
      </c>
      <c r="D2170" s="2" t="s">
        <v>207</v>
      </c>
      <c r="F2170" s="2" t="s">
        <v>2198</v>
      </c>
      <c r="I2170" s="34" t="s">
        <v>7290</v>
      </c>
      <c r="J2170" s="237">
        <v>43918</v>
      </c>
      <c r="L2170" s="2">
        <v>2</v>
      </c>
      <c r="M2170" s="31" t="s">
        <v>7291</v>
      </c>
    </row>
    <row r="2171" spans="1:14" ht="15" hidden="1" customHeight="1">
      <c r="A2171" s="15"/>
      <c r="B2171" s="236">
        <v>43918.846234293982</v>
      </c>
      <c r="C2171" s="2" t="s">
        <v>2200</v>
      </c>
      <c r="D2171" s="2" t="s">
        <v>117</v>
      </c>
      <c r="E2171" s="2" t="s">
        <v>556</v>
      </c>
      <c r="F2171" s="2" t="s">
        <v>2198</v>
      </c>
      <c r="G2171" s="2" t="s">
        <v>2210</v>
      </c>
      <c r="I2171" s="34" t="s">
        <v>7293</v>
      </c>
      <c r="J2171" s="237">
        <v>43918</v>
      </c>
      <c r="M2171" s="46"/>
    </row>
    <row r="2172" spans="1:14" ht="15" hidden="1" customHeight="1">
      <c r="A2172" s="331"/>
      <c r="B2172" s="332">
        <v>43918.8468502662</v>
      </c>
      <c r="C2172" s="333" t="s">
        <v>9</v>
      </c>
      <c r="D2172" s="333" t="s">
        <v>101</v>
      </c>
      <c r="E2172" s="331"/>
      <c r="F2172" s="333" t="s">
        <v>2208</v>
      </c>
      <c r="G2172" s="333" t="s">
        <v>2199</v>
      </c>
      <c r="H2172" s="333" t="s">
        <v>7294</v>
      </c>
      <c r="I2172" s="334" t="s">
        <v>7231</v>
      </c>
      <c r="J2172" s="335">
        <v>43918</v>
      </c>
      <c r="K2172" s="333">
        <v>74</v>
      </c>
      <c r="L2172" s="331"/>
      <c r="M2172" s="336"/>
      <c r="N2172" s="331"/>
    </row>
    <row r="2173" spans="1:14" ht="15" hidden="1" customHeight="1">
      <c r="A2173" s="15"/>
      <c r="B2173" s="236">
        <v>43918.847756180556</v>
      </c>
      <c r="C2173" s="2" t="s">
        <v>2200</v>
      </c>
      <c r="D2173" s="2" t="s">
        <v>268</v>
      </c>
      <c r="E2173" s="2" t="s">
        <v>658</v>
      </c>
      <c r="F2173" s="2" t="s">
        <v>2201</v>
      </c>
      <c r="G2173" s="2" t="s">
        <v>2199</v>
      </c>
      <c r="H2173" s="2" t="s">
        <v>199</v>
      </c>
      <c r="I2173" s="34" t="s">
        <v>7296</v>
      </c>
      <c r="J2173" s="237">
        <v>43918</v>
      </c>
      <c r="K2173" s="2">
        <v>24</v>
      </c>
      <c r="M2173" s="31" t="s">
        <v>7297</v>
      </c>
    </row>
    <row r="2174" spans="1:14" ht="15" hidden="1" customHeight="1">
      <c r="A2174" s="15"/>
      <c r="B2174" s="236">
        <v>43918.848120358802</v>
      </c>
      <c r="C2174" s="2" t="s">
        <v>2200</v>
      </c>
      <c r="D2174" s="2" t="s">
        <v>117</v>
      </c>
      <c r="E2174" s="2" t="s">
        <v>556</v>
      </c>
      <c r="F2174" s="2" t="s">
        <v>2198</v>
      </c>
      <c r="G2174" s="2" t="s">
        <v>2210</v>
      </c>
      <c r="I2174" s="34" t="s">
        <v>7298</v>
      </c>
      <c r="J2174" s="237">
        <v>43918</v>
      </c>
      <c r="M2174" s="46"/>
    </row>
    <row r="2175" spans="1:14" ht="15" hidden="1" customHeight="1">
      <c r="A2175" s="15"/>
      <c r="B2175" s="236">
        <v>43918.849313506944</v>
      </c>
      <c r="C2175" s="2" t="s">
        <v>2200</v>
      </c>
      <c r="D2175" s="2" t="s">
        <v>268</v>
      </c>
      <c r="F2175" s="2" t="s">
        <v>2201</v>
      </c>
      <c r="G2175" s="2" t="s">
        <v>2199</v>
      </c>
      <c r="I2175" s="2" t="s">
        <v>7300</v>
      </c>
      <c r="J2175" s="237">
        <v>43918</v>
      </c>
      <c r="M2175" s="46"/>
    </row>
    <row r="2176" spans="1:14" ht="15" hidden="1" customHeight="1">
      <c r="A2176" s="15"/>
      <c r="B2176" s="236">
        <v>43918.850572569441</v>
      </c>
      <c r="C2176" s="2" t="s">
        <v>2200</v>
      </c>
      <c r="D2176" s="2" t="s">
        <v>126</v>
      </c>
      <c r="F2176" s="2" t="s">
        <v>2198</v>
      </c>
      <c r="G2176" s="2" t="s">
        <v>2210</v>
      </c>
      <c r="I2176" s="34" t="s">
        <v>7301</v>
      </c>
      <c r="J2176" s="237">
        <v>43918</v>
      </c>
      <c r="L2176" s="2">
        <v>6</v>
      </c>
      <c r="M2176" s="46"/>
    </row>
    <row r="2177" spans="1:14" ht="15" hidden="1" customHeight="1">
      <c r="A2177" s="15"/>
      <c r="B2177" s="236">
        <v>43918.851300613431</v>
      </c>
      <c r="C2177" s="2" t="s">
        <v>2200</v>
      </c>
      <c r="D2177" s="2" t="s">
        <v>126</v>
      </c>
      <c r="E2177" s="2" t="s">
        <v>572</v>
      </c>
      <c r="F2177" s="2" t="s">
        <v>2271</v>
      </c>
      <c r="G2177" s="2" t="s">
        <v>2199</v>
      </c>
      <c r="I2177" s="34" t="s">
        <v>7302</v>
      </c>
      <c r="J2177" s="237">
        <v>43918</v>
      </c>
      <c r="M2177" s="31" t="s">
        <v>7304</v>
      </c>
    </row>
    <row r="2178" spans="1:14" ht="15" hidden="1" customHeight="1">
      <c r="A2178" s="331"/>
      <c r="B2178" s="332">
        <v>43918.852811851852</v>
      </c>
      <c r="C2178" s="333" t="s">
        <v>2200</v>
      </c>
      <c r="D2178" s="333" t="s">
        <v>126</v>
      </c>
      <c r="E2178" s="333" t="s">
        <v>572</v>
      </c>
      <c r="F2178" s="333" t="s">
        <v>2198</v>
      </c>
      <c r="G2178" s="333" t="s">
        <v>2199</v>
      </c>
      <c r="H2178" s="333" t="s">
        <v>199</v>
      </c>
      <c r="I2178" s="333" t="s">
        <v>3572</v>
      </c>
      <c r="J2178" s="335">
        <v>43918</v>
      </c>
      <c r="K2178" s="331"/>
      <c r="L2178" s="333">
        <v>4</v>
      </c>
      <c r="M2178" s="336"/>
      <c r="N2178" s="331"/>
    </row>
    <row r="2179" spans="1:14" ht="15" hidden="1" customHeight="1">
      <c r="A2179" s="15"/>
      <c r="B2179" s="236">
        <v>43918.853569918982</v>
      </c>
      <c r="C2179" s="2" t="s">
        <v>2197</v>
      </c>
      <c r="D2179" s="2" t="s">
        <v>126</v>
      </c>
      <c r="E2179" s="2" t="s">
        <v>125</v>
      </c>
      <c r="F2179" s="2" t="s">
        <v>2208</v>
      </c>
      <c r="G2179" s="2" t="s">
        <v>2199</v>
      </c>
      <c r="H2179" s="2" t="s">
        <v>110</v>
      </c>
      <c r="I2179" s="34" t="s">
        <v>7305</v>
      </c>
      <c r="J2179" s="237">
        <v>43905</v>
      </c>
      <c r="L2179" s="2">
        <v>22</v>
      </c>
      <c r="M2179" s="31" t="s">
        <v>7307</v>
      </c>
    </row>
    <row r="2180" spans="1:14" ht="15" hidden="1" customHeight="1">
      <c r="A2180" s="15"/>
      <c r="B2180" s="236">
        <v>43918.853875624998</v>
      </c>
      <c r="C2180" s="2" t="s">
        <v>2200</v>
      </c>
      <c r="D2180" s="2" t="s">
        <v>126</v>
      </c>
      <c r="F2180" s="2" t="s">
        <v>2198</v>
      </c>
      <c r="I2180" s="34" t="s">
        <v>7308</v>
      </c>
      <c r="J2180" s="237">
        <v>43918</v>
      </c>
      <c r="M2180" s="31" t="s">
        <v>7309</v>
      </c>
    </row>
    <row r="2181" spans="1:14" ht="15" hidden="1" customHeight="1">
      <c r="A2181" s="15"/>
      <c r="B2181" s="236">
        <v>43918.854739895833</v>
      </c>
      <c r="C2181" s="2" t="s">
        <v>2197</v>
      </c>
      <c r="D2181" s="2" t="s">
        <v>47</v>
      </c>
      <c r="E2181" s="2" t="s">
        <v>7310</v>
      </c>
      <c r="F2181" s="2" t="s">
        <v>2198</v>
      </c>
      <c r="G2181" s="2" t="s">
        <v>2215</v>
      </c>
      <c r="H2181" s="2" t="s">
        <v>7311</v>
      </c>
      <c r="I2181" s="34" t="s">
        <v>487</v>
      </c>
      <c r="J2181" s="237">
        <v>43918</v>
      </c>
      <c r="M2181" s="31" t="s">
        <v>7313</v>
      </c>
    </row>
    <row r="2182" spans="1:14" ht="15" hidden="1" customHeight="1">
      <c r="A2182" s="15"/>
      <c r="B2182" s="236">
        <v>43918.856738171293</v>
      </c>
      <c r="C2182" s="2" t="s">
        <v>9</v>
      </c>
      <c r="D2182" s="2" t="s">
        <v>101</v>
      </c>
      <c r="E2182" s="2" t="s">
        <v>7314</v>
      </c>
      <c r="F2182" s="2" t="s">
        <v>2208</v>
      </c>
      <c r="G2182" s="2" t="s">
        <v>2199</v>
      </c>
      <c r="H2182" s="2" t="s">
        <v>7315</v>
      </c>
      <c r="I2182" s="34" t="s">
        <v>3019</v>
      </c>
      <c r="J2182" s="237">
        <v>43916</v>
      </c>
      <c r="K2182" s="2">
        <v>74</v>
      </c>
      <c r="M2182" s="37" t="s">
        <v>7317</v>
      </c>
    </row>
    <row r="2183" spans="1:14" ht="15" hidden="1" customHeight="1">
      <c r="A2183" s="15"/>
      <c r="B2183" s="236">
        <v>43918.860509687496</v>
      </c>
      <c r="C2183" s="2" t="s">
        <v>2197</v>
      </c>
      <c r="D2183" s="2" t="s">
        <v>47</v>
      </c>
      <c r="E2183" s="2" t="s">
        <v>7318</v>
      </c>
      <c r="F2183" s="2" t="s">
        <v>2271</v>
      </c>
      <c r="G2183" s="2" t="s">
        <v>2210</v>
      </c>
      <c r="H2183" s="2" t="s">
        <v>7319</v>
      </c>
      <c r="I2183" s="34" t="s">
        <v>7320</v>
      </c>
      <c r="J2183" s="237">
        <v>43918</v>
      </c>
      <c r="M2183" s="31" t="s">
        <v>7322</v>
      </c>
    </row>
    <row r="2184" spans="1:14" ht="15" hidden="1" customHeight="1">
      <c r="A2184" s="15"/>
      <c r="B2184" s="236">
        <v>43918.864794953704</v>
      </c>
      <c r="C2184" s="2" t="s">
        <v>2200</v>
      </c>
      <c r="D2184" s="2" t="s">
        <v>134</v>
      </c>
      <c r="E2184" s="2" t="s">
        <v>2302</v>
      </c>
      <c r="F2184" s="2" t="s">
        <v>2198</v>
      </c>
      <c r="G2184" s="2" t="s">
        <v>2199</v>
      </c>
      <c r="H2184" s="2" t="s">
        <v>7323</v>
      </c>
      <c r="I2184" s="2" t="s">
        <v>7324</v>
      </c>
      <c r="J2184" s="237">
        <v>43918</v>
      </c>
      <c r="M2184" s="46"/>
    </row>
    <row r="2185" spans="1:14" ht="15" hidden="1" customHeight="1">
      <c r="A2185" s="331"/>
      <c r="B2185" s="332">
        <v>43918.864887696764</v>
      </c>
      <c r="C2185" s="333" t="s">
        <v>2200</v>
      </c>
      <c r="D2185" s="333" t="s">
        <v>134</v>
      </c>
      <c r="E2185" s="333" t="s">
        <v>2302</v>
      </c>
      <c r="F2185" s="333" t="s">
        <v>2198</v>
      </c>
      <c r="G2185" s="333" t="s">
        <v>2199</v>
      </c>
      <c r="H2185" s="333" t="s">
        <v>7323</v>
      </c>
      <c r="I2185" s="333" t="s">
        <v>7324</v>
      </c>
      <c r="J2185" s="335">
        <v>43918</v>
      </c>
      <c r="K2185" s="331"/>
      <c r="L2185" s="331"/>
      <c r="M2185" s="336"/>
      <c r="N2185" s="331"/>
    </row>
    <row r="2186" spans="1:14" ht="15" hidden="1" customHeight="1">
      <c r="A2186" s="15"/>
      <c r="B2186" s="236">
        <v>43918.865257337966</v>
      </c>
      <c r="C2186" s="2" t="s">
        <v>9</v>
      </c>
      <c r="D2186" s="2" t="s">
        <v>45</v>
      </c>
      <c r="E2186" s="2" t="s">
        <v>43</v>
      </c>
      <c r="F2186" s="2" t="s">
        <v>2198</v>
      </c>
      <c r="G2186" s="2" t="s">
        <v>2199</v>
      </c>
      <c r="I2186" s="34" t="s">
        <v>7325</v>
      </c>
      <c r="J2186" s="237">
        <v>43918</v>
      </c>
      <c r="L2186" s="2">
        <v>1</v>
      </c>
      <c r="M2186" s="46"/>
    </row>
    <row r="2187" spans="1:14" ht="15" hidden="1" customHeight="1">
      <c r="A2187" s="15"/>
      <c r="B2187" s="236">
        <v>43918.866659618056</v>
      </c>
      <c r="C2187" s="2" t="s">
        <v>9</v>
      </c>
      <c r="D2187" s="2" t="s">
        <v>101</v>
      </c>
      <c r="E2187" s="2" t="s">
        <v>7327</v>
      </c>
      <c r="F2187" s="2" t="s">
        <v>2198</v>
      </c>
      <c r="G2187" s="2" t="s">
        <v>2199</v>
      </c>
      <c r="I2187" s="34" t="s">
        <v>7328</v>
      </c>
      <c r="J2187" s="237">
        <v>43918</v>
      </c>
      <c r="K2187" s="2">
        <v>74</v>
      </c>
      <c r="L2187" s="2">
        <v>1</v>
      </c>
      <c r="M2187" s="46"/>
    </row>
    <row r="2188" spans="1:14" ht="15" hidden="1" customHeight="1">
      <c r="A2188" s="15"/>
      <c r="B2188" s="236">
        <v>43918.868705219909</v>
      </c>
      <c r="C2188" s="2" t="s">
        <v>2200</v>
      </c>
      <c r="D2188" s="2" t="s">
        <v>207</v>
      </c>
      <c r="E2188" s="2" t="s">
        <v>853</v>
      </c>
      <c r="F2188" s="2" t="s">
        <v>2198</v>
      </c>
      <c r="G2188" s="2" t="s">
        <v>2199</v>
      </c>
      <c r="I2188" s="34" t="s">
        <v>7329</v>
      </c>
      <c r="J2188" s="237">
        <v>43918</v>
      </c>
      <c r="M2188" s="46"/>
    </row>
    <row r="2189" spans="1:14" ht="15" hidden="1" customHeight="1">
      <c r="A2189" s="15"/>
      <c r="B2189" s="236">
        <v>43918.87017869213</v>
      </c>
      <c r="C2189" s="2" t="s">
        <v>2200</v>
      </c>
      <c r="D2189" s="2" t="s">
        <v>236</v>
      </c>
      <c r="E2189" s="2" t="s">
        <v>365</v>
      </c>
      <c r="F2189" s="2" t="s">
        <v>2208</v>
      </c>
      <c r="G2189" s="2" t="s">
        <v>2199</v>
      </c>
      <c r="I2189" s="2" t="s">
        <v>7331</v>
      </c>
      <c r="J2189" s="237">
        <v>43918</v>
      </c>
      <c r="K2189" s="2">
        <v>19</v>
      </c>
      <c r="M2189" s="46"/>
    </row>
    <row r="2190" spans="1:14" ht="15" hidden="1" customHeight="1">
      <c r="A2190" s="15"/>
      <c r="B2190" s="236">
        <v>43918.873697789357</v>
      </c>
      <c r="C2190" s="2" t="s">
        <v>2200</v>
      </c>
      <c r="D2190" s="2" t="s">
        <v>207</v>
      </c>
      <c r="E2190" s="2" t="s">
        <v>7332</v>
      </c>
      <c r="F2190" s="2" t="s">
        <v>2198</v>
      </c>
      <c r="G2190" s="2" t="s">
        <v>2199</v>
      </c>
      <c r="H2190" s="2" t="s">
        <v>199</v>
      </c>
      <c r="I2190" s="2" t="s">
        <v>7333</v>
      </c>
      <c r="J2190" s="237">
        <v>43918</v>
      </c>
      <c r="L2190" s="2">
        <v>5</v>
      </c>
      <c r="M2190" s="46"/>
    </row>
    <row r="2191" spans="1:14" ht="15" hidden="1" customHeight="1">
      <c r="A2191" s="331"/>
      <c r="B2191" s="332">
        <v>43918.874792511575</v>
      </c>
      <c r="C2191" s="333" t="s">
        <v>9</v>
      </c>
      <c r="D2191" s="333" t="s">
        <v>101</v>
      </c>
      <c r="E2191" s="333" t="s">
        <v>31</v>
      </c>
      <c r="F2191" s="333" t="s">
        <v>2208</v>
      </c>
      <c r="G2191" s="333" t="s">
        <v>2199</v>
      </c>
      <c r="H2191" s="331"/>
      <c r="I2191" s="333" t="s">
        <v>3650</v>
      </c>
      <c r="J2191" s="335">
        <v>43918</v>
      </c>
      <c r="K2191" s="333">
        <v>74</v>
      </c>
      <c r="L2191" s="331"/>
      <c r="M2191" s="336"/>
      <c r="N2191" s="331"/>
    </row>
    <row r="2192" spans="1:14" ht="15" hidden="1" customHeight="1">
      <c r="A2192" s="15"/>
      <c r="B2192" s="236">
        <v>43918.875492928244</v>
      </c>
      <c r="C2192" s="2" t="s">
        <v>2200</v>
      </c>
      <c r="D2192" s="2" t="s">
        <v>233</v>
      </c>
      <c r="E2192" s="2" t="s">
        <v>1814</v>
      </c>
      <c r="F2192" s="2" t="s">
        <v>2208</v>
      </c>
      <c r="G2192" s="2" t="s">
        <v>2199</v>
      </c>
      <c r="H2192" s="2" t="s">
        <v>7334</v>
      </c>
      <c r="I2192" s="34" t="s">
        <v>7335</v>
      </c>
      <c r="J2192" s="237">
        <v>43917</v>
      </c>
      <c r="K2192" s="2">
        <v>27</v>
      </c>
      <c r="L2192" s="2">
        <v>804</v>
      </c>
      <c r="M2192" s="31" t="s">
        <v>7337</v>
      </c>
    </row>
    <row r="2193" spans="1:14" ht="15" hidden="1" customHeight="1">
      <c r="A2193" s="15"/>
      <c r="B2193" s="236">
        <v>43918.876771122683</v>
      </c>
      <c r="C2193" s="2" t="s">
        <v>2200</v>
      </c>
      <c r="D2193" s="2" t="s">
        <v>207</v>
      </c>
      <c r="E2193" s="2" t="s">
        <v>7338</v>
      </c>
      <c r="F2193" s="2" t="s">
        <v>2198</v>
      </c>
      <c r="G2193" s="2" t="s">
        <v>2199</v>
      </c>
      <c r="I2193" s="34" t="s">
        <v>7339</v>
      </c>
      <c r="J2193" s="237">
        <v>43918</v>
      </c>
      <c r="M2193" s="46"/>
    </row>
    <row r="2194" spans="1:14" ht="15" hidden="1" customHeight="1">
      <c r="A2194" s="15"/>
      <c r="B2194" s="236">
        <v>43918.880159629625</v>
      </c>
      <c r="C2194" s="2" t="s">
        <v>2197</v>
      </c>
      <c r="D2194" s="2" t="s">
        <v>47</v>
      </c>
      <c r="E2194" s="2" t="s">
        <v>301</v>
      </c>
      <c r="F2194" s="2" t="s">
        <v>2208</v>
      </c>
      <c r="G2194" s="2" t="s">
        <v>2199</v>
      </c>
      <c r="H2194" s="2" t="s">
        <v>7340</v>
      </c>
      <c r="I2194" s="34" t="s">
        <v>7341</v>
      </c>
      <c r="J2194" s="237">
        <v>43918</v>
      </c>
      <c r="L2194" s="2">
        <v>58</v>
      </c>
      <c r="M2194" s="31" t="s">
        <v>7343</v>
      </c>
    </row>
    <row r="2195" spans="1:14" ht="15" hidden="1" customHeight="1">
      <c r="A2195" s="331"/>
      <c r="B2195" s="332">
        <v>43918.88141746528</v>
      </c>
      <c r="C2195" s="333" t="s">
        <v>2197</v>
      </c>
      <c r="D2195" s="333" t="s">
        <v>47</v>
      </c>
      <c r="E2195" s="333" t="s">
        <v>301</v>
      </c>
      <c r="F2195" s="333" t="s">
        <v>2201</v>
      </c>
      <c r="G2195" s="333" t="s">
        <v>2199</v>
      </c>
      <c r="H2195" s="333" t="s">
        <v>7344</v>
      </c>
      <c r="I2195" s="334" t="s">
        <v>7341</v>
      </c>
      <c r="J2195" s="335">
        <v>43918</v>
      </c>
      <c r="K2195" s="331"/>
      <c r="L2195" s="333">
        <v>59</v>
      </c>
      <c r="M2195" s="337" t="s">
        <v>7343</v>
      </c>
      <c r="N2195" s="331"/>
    </row>
    <row r="2196" spans="1:14" ht="15" hidden="1" customHeight="1">
      <c r="A2196" s="15"/>
      <c r="B2196" s="236">
        <v>43918.88334237269</v>
      </c>
      <c r="C2196" s="2" t="s">
        <v>2197</v>
      </c>
      <c r="D2196" s="2" t="s">
        <v>47</v>
      </c>
      <c r="E2196" s="2" t="s">
        <v>407</v>
      </c>
      <c r="F2196" s="2" t="s">
        <v>2198</v>
      </c>
      <c r="G2196" s="2" t="s">
        <v>2199</v>
      </c>
      <c r="H2196" s="2" t="s">
        <v>7346</v>
      </c>
      <c r="I2196" s="34" t="s">
        <v>7347</v>
      </c>
      <c r="J2196" s="237">
        <v>43918</v>
      </c>
      <c r="M2196" s="31" t="s">
        <v>7343</v>
      </c>
    </row>
    <row r="2197" spans="1:14" ht="15" hidden="1" customHeight="1">
      <c r="A2197" s="15"/>
      <c r="B2197" s="236">
        <v>43918.883944375004</v>
      </c>
      <c r="C2197" s="2" t="s">
        <v>2200</v>
      </c>
      <c r="D2197" s="2" t="s">
        <v>45</v>
      </c>
      <c r="F2197" s="2" t="s">
        <v>2198</v>
      </c>
      <c r="G2197" s="2" t="s">
        <v>2199</v>
      </c>
      <c r="I2197" s="34" t="s">
        <v>7348</v>
      </c>
      <c r="J2197" s="237">
        <v>43918</v>
      </c>
      <c r="M2197" s="31" t="s">
        <v>7350</v>
      </c>
    </row>
    <row r="2198" spans="1:14" ht="15" hidden="1" customHeight="1">
      <c r="A2198" s="15"/>
      <c r="B2198" s="236">
        <v>43918.884131168983</v>
      </c>
      <c r="C2198" s="2" t="s">
        <v>2200</v>
      </c>
      <c r="D2198" s="2" t="s">
        <v>95</v>
      </c>
      <c r="E2198" s="2" t="s">
        <v>95</v>
      </c>
      <c r="F2198" s="2" t="s">
        <v>2198</v>
      </c>
      <c r="G2198" s="2" t="s">
        <v>2199</v>
      </c>
      <c r="H2198" s="2" t="s">
        <v>199</v>
      </c>
      <c r="I2198" s="2" t="s">
        <v>7351</v>
      </c>
      <c r="J2198" s="237">
        <v>43918</v>
      </c>
      <c r="L2198" s="2">
        <v>9</v>
      </c>
      <c r="M2198" s="46"/>
    </row>
    <row r="2199" spans="1:14" ht="15" hidden="1" customHeight="1">
      <c r="A2199" s="15"/>
      <c r="B2199" s="236">
        <v>43918.884357280098</v>
      </c>
      <c r="C2199" s="2" t="s">
        <v>2200</v>
      </c>
      <c r="D2199" s="2" t="s">
        <v>95</v>
      </c>
      <c r="F2199" s="2" t="s">
        <v>2198</v>
      </c>
      <c r="G2199" s="2" t="s">
        <v>2199</v>
      </c>
      <c r="I2199" s="34" t="s">
        <v>7352</v>
      </c>
      <c r="J2199" s="237">
        <v>43918</v>
      </c>
      <c r="M2199" s="46"/>
    </row>
    <row r="2200" spans="1:14" ht="15" hidden="1" customHeight="1">
      <c r="A2200" s="331"/>
      <c r="B2200" s="332">
        <v>43918.88487263889</v>
      </c>
      <c r="C2200" s="333" t="s">
        <v>2197</v>
      </c>
      <c r="D2200" s="333" t="s">
        <v>47</v>
      </c>
      <c r="E2200" s="333" t="s">
        <v>591</v>
      </c>
      <c r="F2200" s="333" t="s">
        <v>2208</v>
      </c>
      <c r="G2200" s="333" t="s">
        <v>2215</v>
      </c>
      <c r="H2200" s="331"/>
      <c r="I2200" s="334" t="s">
        <v>7347</v>
      </c>
      <c r="J2200" s="335">
        <v>43918</v>
      </c>
      <c r="K2200" s="331"/>
      <c r="L2200" s="333">
        <v>108</v>
      </c>
      <c r="M2200" s="337" t="s">
        <v>7343</v>
      </c>
      <c r="N2200" s="331"/>
    </row>
    <row r="2201" spans="1:14" ht="15" hidden="1" customHeight="1">
      <c r="A2201" s="15"/>
      <c r="B2201" s="236">
        <v>43918.886357210649</v>
      </c>
      <c r="C2201" s="2" t="s">
        <v>9</v>
      </c>
      <c r="D2201" s="2" t="s">
        <v>101</v>
      </c>
      <c r="E2201" s="2" t="s">
        <v>31</v>
      </c>
      <c r="F2201" s="2" t="s">
        <v>2208</v>
      </c>
      <c r="G2201" s="2" t="s">
        <v>2199</v>
      </c>
      <c r="I2201" s="34" t="s">
        <v>7354</v>
      </c>
      <c r="J2201" s="237">
        <v>43918</v>
      </c>
      <c r="K2201" s="2">
        <v>74</v>
      </c>
      <c r="M2201" s="46"/>
    </row>
    <row r="2202" spans="1:14" ht="15" hidden="1" customHeight="1">
      <c r="A2202" s="15"/>
      <c r="B2202" s="236">
        <v>43918.892095416668</v>
      </c>
      <c r="C2202" s="2" t="s">
        <v>9</v>
      </c>
      <c r="D2202" s="2" t="s">
        <v>101</v>
      </c>
      <c r="E2202" s="2" t="s">
        <v>31</v>
      </c>
      <c r="F2202" s="2" t="s">
        <v>2208</v>
      </c>
      <c r="G2202" s="2" t="s">
        <v>2199</v>
      </c>
      <c r="H2202" s="2" t="s">
        <v>7355</v>
      </c>
      <c r="I2202" s="34" t="s">
        <v>7356</v>
      </c>
      <c r="J2202" s="237">
        <v>43918</v>
      </c>
      <c r="K2202" s="2">
        <v>74</v>
      </c>
      <c r="M2202" s="31" t="s">
        <v>7358</v>
      </c>
    </row>
    <row r="2203" spans="1:14" ht="15" hidden="1" customHeight="1">
      <c r="A2203" s="331"/>
      <c r="B2203" s="332">
        <v>43918.895696921296</v>
      </c>
      <c r="C2203" s="333" t="s">
        <v>2200</v>
      </c>
      <c r="D2203" s="333" t="s">
        <v>354</v>
      </c>
      <c r="E2203" s="333" t="s">
        <v>947</v>
      </c>
      <c r="F2203" s="333" t="s">
        <v>2208</v>
      </c>
      <c r="G2203" s="333" t="s">
        <v>2199</v>
      </c>
      <c r="H2203" s="333" t="s">
        <v>960</v>
      </c>
      <c r="I2203" s="334" t="s">
        <v>7260</v>
      </c>
      <c r="J2203" s="335">
        <v>43918</v>
      </c>
      <c r="K2203" s="333">
        <v>21</v>
      </c>
      <c r="L2203" s="333">
        <v>952</v>
      </c>
      <c r="M2203" s="337" t="s">
        <v>7360</v>
      </c>
      <c r="N2203" s="331"/>
    </row>
    <row r="2204" spans="1:14" ht="15" hidden="1" customHeight="1">
      <c r="A2204" s="331"/>
      <c r="B2204" s="332">
        <v>43918.896442997684</v>
      </c>
      <c r="C2204" s="333" t="s">
        <v>9</v>
      </c>
      <c r="D2204" s="333" t="s">
        <v>101</v>
      </c>
      <c r="E2204" s="331"/>
      <c r="F2204" s="333" t="s">
        <v>2198</v>
      </c>
      <c r="G2204" s="333" t="s">
        <v>2199</v>
      </c>
      <c r="H2204" s="331"/>
      <c r="I2204" s="334" t="s">
        <v>7356</v>
      </c>
      <c r="J2204" s="335">
        <v>43918</v>
      </c>
      <c r="K2204" s="333">
        <v>74</v>
      </c>
      <c r="L2204" s="331"/>
      <c r="M2204" s="337" t="s">
        <v>7361</v>
      </c>
      <c r="N2204" s="331"/>
    </row>
    <row r="2205" spans="1:14" ht="15" hidden="1" customHeight="1">
      <c r="A2205" s="15"/>
      <c r="B2205" s="236">
        <v>43918.897908449071</v>
      </c>
      <c r="C2205" s="2" t="s">
        <v>2200</v>
      </c>
      <c r="D2205" s="2" t="s">
        <v>126</v>
      </c>
      <c r="E2205" s="2" t="s">
        <v>572</v>
      </c>
      <c r="F2205" s="2" t="s">
        <v>2201</v>
      </c>
      <c r="I2205" s="34" t="s">
        <v>7363</v>
      </c>
      <c r="J2205" s="237">
        <v>43918</v>
      </c>
      <c r="M2205" s="46"/>
    </row>
    <row r="2206" spans="1:14" ht="15" hidden="1" customHeight="1">
      <c r="A2206" s="15"/>
      <c r="B2206" s="236">
        <v>43918.900972303236</v>
      </c>
      <c r="C2206" s="2" t="s">
        <v>2200</v>
      </c>
      <c r="D2206" s="2" t="s">
        <v>207</v>
      </c>
      <c r="E2206" s="2" t="s">
        <v>853</v>
      </c>
      <c r="F2206" s="2" t="s">
        <v>2198</v>
      </c>
      <c r="G2206" s="2" t="s">
        <v>2199</v>
      </c>
      <c r="H2206" s="2" t="s">
        <v>7364</v>
      </c>
      <c r="I2206" s="2" t="s">
        <v>7365</v>
      </c>
      <c r="J2206" s="237">
        <v>43918</v>
      </c>
      <c r="M2206" s="46"/>
    </row>
    <row r="2207" spans="1:14" ht="15" hidden="1" customHeight="1">
      <c r="A2207" s="15"/>
      <c r="B2207" s="236">
        <v>43918.902323703704</v>
      </c>
      <c r="C2207" s="2" t="s">
        <v>2200</v>
      </c>
      <c r="D2207" s="2" t="s">
        <v>45</v>
      </c>
      <c r="E2207" s="2" t="s">
        <v>331</v>
      </c>
      <c r="F2207" s="2" t="s">
        <v>2201</v>
      </c>
      <c r="G2207" s="2" t="s">
        <v>2199</v>
      </c>
      <c r="H2207" s="2" t="s">
        <v>678</v>
      </c>
      <c r="I2207" s="34" t="s">
        <v>681</v>
      </c>
      <c r="J2207" s="237">
        <v>43906</v>
      </c>
      <c r="K2207" s="2">
        <v>51</v>
      </c>
      <c r="L2207" s="2">
        <v>125</v>
      </c>
      <c r="M2207" s="31" t="s">
        <v>7368</v>
      </c>
    </row>
    <row r="2208" spans="1:14" ht="15" hidden="1" customHeight="1">
      <c r="A2208" s="15"/>
      <c r="B2208" s="236">
        <v>43918.903659004631</v>
      </c>
      <c r="C2208" s="2" t="s">
        <v>2197</v>
      </c>
      <c r="D2208" s="2" t="s">
        <v>182</v>
      </c>
      <c r="E2208" s="2" t="s">
        <v>600</v>
      </c>
      <c r="F2208" s="2" t="s">
        <v>2198</v>
      </c>
      <c r="G2208" s="2" t="s">
        <v>2199</v>
      </c>
      <c r="I2208" s="34" t="s">
        <v>7369</v>
      </c>
      <c r="J2208" s="237">
        <v>43918</v>
      </c>
      <c r="M2208" s="31" t="s">
        <v>7371</v>
      </c>
    </row>
    <row r="2209" spans="1:14" ht="15" hidden="1" customHeight="1">
      <c r="A2209" s="15"/>
      <c r="B2209" s="236">
        <v>43918.904444490741</v>
      </c>
      <c r="C2209" s="2" t="s">
        <v>2200</v>
      </c>
      <c r="D2209" s="2" t="s">
        <v>45</v>
      </c>
      <c r="E2209" s="2" t="s">
        <v>7372</v>
      </c>
      <c r="F2209" s="2" t="s">
        <v>2208</v>
      </c>
      <c r="G2209" s="2" t="s">
        <v>2199</v>
      </c>
      <c r="H2209" s="2" t="s">
        <v>839</v>
      </c>
      <c r="I2209" s="34" t="s">
        <v>843</v>
      </c>
      <c r="J2209" s="237">
        <v>43908</v>
      </c>
      <c r="K2209" s="2">
        <v>21</v>
      </c>
      <c r="L2209" s="2">
        <v>157</v>
      </c>
      <c r="M2209" s="31" t="s">
        <v>7373</v>
      </c>
    </row>
    <row r="2210" spans="1:14" ht="15" hidden="1" customHeight="1">
      <c r="A2210" s="331"/>
      <c r="B2210" s="332">
        <v>43918.904496886578</v>
      </c>
      <c r="C2210" s="333" t="s">
        <v>2200</v>
      </c>
      <c r="D2210" s="333" t="s">
        <v>45</v>
      </c>
      <c r="E2210" s="333" t="s">
        <v>7372</v>
      </c>
      <c r="F2210" s="333" t="s">
        <v>2208</v>
      </c>
      <c r="G2210" s="333" t="s">
        <v>2199</v>
      </c>
      <c r="H2210" s="333" t="s">
        <v>839</v>
      </c>
      <c r="I2210" s="334" t="s">
        <v>843</v>
      </c>
      <c r="J2210" s="335">
        <v>43908</v>
      </c>
      <c r="K2210" s="333">
        <v>21</v>
      </c>
      <c r="L2210" s="333">
        <v>157</v>
      </c>
      <c r="M2210" s="337" t="s">
        <v>7373</v>
      </c>
      <c r="N2210" s="331"/>
    </row>
    <row r="2211" spans="1:14" ht="15" hidden="1" customHeight="1">
      <c r="A2211" s="331"/>
      <c r="B2211" s="332">
        <v>43918.905073530092</v>
      </c>
      <c r="C2211" s="333" t="s">
        <v>9</v>
      </c>
      <c r="D2211" s="333" t="s">
        <v>101</v>
      </c>
      <c r="E2211" s="333" t="s">
        <v>7327</v>
      </c>
      <c r="F2211" s="333" t="s">
        <v>2198</v>
      </c>
      <c r="G2211" s="333" t="s">
        <v>2199</v>
      </c>
      <c r="H2211" s="331"/>
      <c r="I2211" s="334" t="s">
        <v>7328</v>
      </c>
      <c r="J2211" s="335">
        <v>43918</v>
      </c>
      <c r="K2211" s="333">
        <v>74</v>
      </c>
      <c r="L2211" s="333">
        <v>1</v>
      </c>
      <c r="M2211" s="336"/>
      <c r="N2211" s="331"/>
    </row>
    <row r="2212" spans="1:14" ht="15" hidden="1" customHeight="1">
      <c r="A2212" s="15"/>
      <c r="B2212" s="236">
        <v>43918.90563572917</v>
      </c>
      <c r="C2212" s="2" t="s">
        <v>9</v>
      </c>
      <c r="D2212" s="2" t="s">
        <v>95</v>
      </c>
      <c r="E2212" s="2" t="s">
        <v>95</v>
      </c>
      <c r="F2212" s="2" t="s">
        <v>2198</v>
      </c>
      <c r="G2212" s="2" t="s">
        <v>2210</v>
      </c>
      <c r="I2212" s="34" t="s">
        <v>7375</v>
      </c>
      <c r="J2212" s="237">
        <v>43918</v>
      </c>
      <c r="M2212" s="46"/>
    </row>
    <row r="2213" spans="1:14" ht="15" hidden="1" customHeight="1">
      <c r="A2213" s="15"/>
      <c r="B2213" s="236">
        <v>43918.906096874998</v>
      </c>
      <c r="C2213" s="2" t="s">
        <v>2200</v>
      </c>
      <c r="D2213" s="2" t="s">
        <v>45</v>
      </c>
      <c r="E2213" s="2" t="s">
        <v>7377</v>
      </c>
      <c r="F2213" s="2" t="s">
        <v>2208</v>
      </c>
      <c r="G2213" s="2" t="s">
        <v>2199</v>
      </c>
      <c r="H2213" s="2" t="s">
        <v>1073</v>
      </c>
      <c r="I2213" s="34" t="s">
        <v>1075</v>
      </c>
      <c r="J2213" s="237">
        <v>43910</v>
      </c>
      <c r="K2213" s="2">
        <v>24</v>
      </c>
      <c r="L2213" s="2">
        <v>207</v>
      </c>
      <c r="M2213" s="31" t="s">
        <v>7378</v>
      </c>
    </row>
    <row r="2214" spans="1:14" ht="15" hidden="1" customHeight="1">
      <c r="A2214" s="15"/>
      <c r="B2214" s="236">
        <v>43918.907542349538</v>
      </c>
      <c r="C2214" s="2" t="s">
        <v>2200</v>
      </c>
      <c r="D2214" s="2" t="s">
        <v>117</v>
      </c>
      <c r="E2214" s="2" t="s">
        <v>7379</v>
      </c>
      <c r="F2214" s="2" t="s">
        <v>2208</v>
      </c>
      <c r="G2214" s="2" t="s">
        <v>2199</v>
      </c>
      <c r="H2214" s="2" t="s">
        <v>7380</v>
      </c>
      <c r="I2214" s="2" t="s">
        <v>7381</v>
      </c>
      <c r="J2214" s="237">
        <v>43918</v>
      </c>
      <c r="M2214" s="46"/>
    </row>
    <row r="2215" spans="1:14" ht="15" hidden="1" customHeight="1">
      <c r="A2215" s="15"/>
      <c r="B2215" s="236">
        <v>43918.907725219906</v>
      </c>
      <c r="C2215" s="2" t="s">
        <v>2200</v>
      </c>
      <c r="D2215" s="2" t="s">
        <v>45</v>
      </c>
      <c r="E2215" s="2" t="s">
        <v>77</v>
      </c>
      <c r="F2215" s="2" t="s">
        <v>2208</v>
      </c>
      <c r="G2215" s="2" t="s">
        <v>2199</v>
      </c>
      <c r="H2215" s="2" t="s">
        <v>7383</v>
      </c>
      <c r="I2215" s="34" t="s">
        <v>1514</v>
      </c>
      <c r="J2215" s="237">
        <v>43912</v>
      </c>
      <c r="K2215" s="2">
        <v>32</v>
      </c>
      <c r="L2215" s="2">
        <v>337</v>
      </c>
      <c r="M2215" s="31" t="s">
        <v>7384</v>
      </c>
    </row>
    <row r="2216" spans="1:14" ht="15" hidden="1" customHeight="1">
      <c r="A2216" s="15"/>
      <c r="B2216" s="236">
        <v>43918.910254803239</v>
      </c>
      <c r="C2216" s="2" t="s">
        <v>2200</v>
      </c>
      <c r="D2216" s="2" t="s">
        <v>262</v>
      </c>
      <c r="E2216" s="2" t="s">
        <v>7385</v>
      </c>
      <c r="F2216" s="2" t="s">
        <v>2198</v>
      </c>
      <c r="G2216" s="2" t="s">
        <v>2199</v>
      </c>
      <c r="H2216" s="2" t="s">
        <v>7386</v>
      </c>
      <c r="I2216" s="2" t="s">
        <v>7387</v>
      </c>
      <c r="J2216" s="237">
        <v>43918</v>
      </c>
      <c r="M2216" s="46"/>
    </row>
    <row r="2217" spans="1:14" ht="15" hidden="1" customHeight="1">
      <c r="A2217" s="15"/>
      <c r="B2217" s="236">
        <v>43918.912024641206</v>
      </c>
      <c r="C2217" s="2" t="s">
        <v>2200</v>
      </c>
      <c r="D2217" s="2" t="s">
        <v>268</v>
      </c>
      <c r="E2217" s="2" t="s">
        <v>267</v>
      </c>
      <c r="F2217" s="2" t="s">
        <v>2201</v>
      </c>
      <c r="G2217" s="2" t="s">
        <v>2199</v>
      </c>
      <c r="H2217" s="2" t="s">
        <v>7388</v>
      </c>
      <c r="I2217" s="34" t="s">
        <v>7389</v>
      </c>
      <c r="J2217" s="237">
        <v>43918</v>
      </c>
      <c r="L2217" s="2">
        <v>1</v>
      </c>
      <c r="M2217" s="46"/>
    </row>
    <row r="2218" spans="1:14" ht="15" hidden="1" customHeight="1">
      <c r="A2218" s="15"/>
      <c r="B2218" s="236">
        <v>43918.915853090279</v>
      </c>
      <c r="C2218" s="2" t="s">
        <v>2200</v>
      </c>
      <c r="D2218" s="2" t="s">
        <v>236</v>
      </c>
      <c r="F2218" s="2" t="s">
        <v>2198</v>
      </c>
      <c r="G2218" s="2" t="s">
        <v>2199</v>
      </c>
      <c r="I2218" s="34" t="s">
        <v>7391</v>
      </c>
      <c r="J2218" s="237">
        <v>43918</v>
      </c>
      <c r="M2218" s="31" t="s">
        <v>7392</v>
      </c>
    </row>
    <row r="2219" spans="1:14" ht="15" hidden="1" customHeight="1">
      <c r="A2219" s="15"/>
      <c r="B2219" s="236">
        <v>43918.91875733796</v>
      </c>
      <c r="C2219" s="2" t="s">
        <v>2200</v>
      </c>
      <c r="D2219" s="2" t="s">
        <v>45</v>
      </c>
      <c r="E2219" s="2" t="s">
        <v>119</v>
      </c>
      <c r="F2219" s="2" t="s">
        <v>2198</v>
      </c>
      <c r="G2219" s="2" t="s">
        <v>2199</v>
      </c>
      <c r="I2219" s="34" t="s">
        <v>7393</v>
      </c>
      <c r="J2219" s="237">
        <v>43912</v>
      </c>
      <c r="L2219" s="2">
        <v>343</v>
      </c>
      <c r="M2219" s="31" t="s">
        <v>7378</v>
      </c>
    </row>
    <row r="2220" spans="1:14" ht="15" hidden="1" customHeight="1">
      <c r="A2220" s="331"/>
      <c r="B2220" s="332">
        <v>43918.919350497687</v>
      </c>
      <c r="C2220" s="333" t="s">
        <v>2200</v>
      </c>
      <c r="D2220" s="333" t="s">
        <v>45</v>
      </c>
      <c r="E2220" s="333" t="s">
        <v>119</v>
      </c>
      <c r="F2220" s="333" t="s">
        <v>2198</v>
      </c>
      <c r="G2220" s="333" t="s">
        <v>2199</v>
      </c>
      <c r="H2220" s="331"/>
      <c r="I2220" s="334" t="s">
        <v>7393</v>
      </c>
      <c r="J2220" s="335">
        <v>43912</v>
      </c>
      <c r="K2220" s="331"/>
      <c r="L2220" s="333">
        <v>344</v>
      </c>
      <c r="M2220" s="337" t="s">
        <v>7378</v>
      </c>
      <c r="N2220" s="331"/>
    </row>
    <row r="2221" spans="1:14" ht="15" hidden="1" customHeight="1">
      <c r="A2221" s="15"/>
      <c r="B2221" s="236">
        <v>43918.919736666663</v>
      </c>
      <c r="C2221" s="2" t="s">
        <v>2200</v>
      </c>
      <c r="D2221" s="2" t="s">
        <v>236</v>
      </c>
      <c r="E2221" s="2" t="s">
        <v>3300</v>
      </c>
      <c r="F2221" s="2" t="s">
        <v>2208</v>
      </c>
      <c r="G2221" s="2" t="s">
        <v>2199</v>
      </c>
      <c r="H2221" s="2" t="s">
        <v>7396</v>
      </c>
      <c r="I2221" s="34" t="s">
        <v>7397</v>
      </c>
      <c r="J2221" s="237">
        <v>43918</v>
      </c>
      <c r="M2221" s="31" t="s">
        <v>7398</v>
      </c>
    </row>
    <row r="2222" spans="1:14" ht="15" hidden="1" customHeight="1">
      <c r="A2222" s="331"/>
      <c r="B2222" s="332">
        <v>43918.919897210653</v>
      </c>
      <c r="C2222" s="333" t="s">
        <v>2200</v>
      </c>
      <c r="D2222" s="333" t="s">
        <v>101</v>
      </c>
      <c r="E2222" s="333" t="s">
        <v>31</v>
      </c>
      <c r="F2222" s="333" t="s">
        <v>2198</v>
      </c>
      <c r="G2222" s="333" t="s">
        <v>2199</v>
      </c>
      <c r="H2222" s="331"/>
      <c r="I2222" s="333" t="s">
        <v>3650</v>
      </c>
      <c r="J2222" s="335">
        <v>43918</v>
      </c>
      <c r="K2222" s="331"/>
      <c r="L2222" s="333">
        <v>66</v>
      </c>
      <c r="M2222" s="336"/>
      <c r="N2222" s="331"/>
    </row>
    <row r="2223" spans="1:14" ht="15" hidden="1" customHeight="1">
      <c r="A2223" s="331"/>
      <c r="B2223" s="332">
        <v>43918.919956712962</v>
      </c>
      <c r="C2223" s="333" t="s">
        <v>2200</v>
      </c>
      <c r="D2223" s="333" t="s">
        <v>45</v>
      </c>
      <c r="E2223" s="333" t="s">
        <v>119</v>
      </c>
      <c r="F2223" s="333" t="s">
        <v>2198</v>
      </c>
      <c r="G2223" s="333" t="s">
        <v>2199</v>
      </c>
      <c r="H2223" s="331"/>
      <c r="I2223" s="334" t="s">
        <v>7393</v>
      </c>
      <c r="J2223" s="335">
        <v>43912</v>
      </c>
      <c r="K2223" s="331"/>
      <c r="L2223" s="333">
        <v>345</v>
      </c>
      <c r="M2223" s="337" t="s">
        <v>7378</v>
      </c>
      <c r="N2223" s="331"/>
    </row>
    <row r="2224" spans="1:14" ht="15" hidden="1" customHeight="1">
      <c r="A2224" s="331"/>
      <c r="B2224" s="332">
        <v>43918.920394560184</v>
      </c>
      <c r="C2224" s="333" t="s">
        <v>2200</v>
      </c>
      <c r="D2224" s="333" t="s">
        <v>45</v>
      </c>
      <c r="E2224" s="333" t="s">
        <v>119</v>
      </c>
      <c r="F2224" s="333" t="s">
        <v>2198</v>
      </c>
      <c r="G2224" s="333" t="s">
        <v>2199</v>
      </c>
      <c r="H2224" s="331"/>
      <c r="I2224" s="334" t="s">
        <v>7393</v>
      </c>
      <c r="J2224" s="335">
        <v>43912</v>
      </c>
      <c r="K2224" s="331"/>
      <c r="L2224" s="333">
        <v>346</v>
      </c>
      <c r="M2224" s="337" t="s">
        <v>7378</v>
      </c>
      <c r="N2224" s="331"/>
    </row>
    <row r="2225" spans="1:14" ht="15" hidden="1" customHeight="1">
      <c r="A2225" s="331"/>
      <c r="B2225" s="332">
        <v>43918.920564976856</v>
      </c>
      <c r="C2225" s="333" t="s">
        <v>2200</v>
      </c>
      <c r="D2225" s="333" t="s">
        <v>101</v>
      </c>
      <c r="E2225" s="333" t="s">
        <v>31</v>
      </c>
      <c r="F2225" s="333" t="s">
        <v>2198</v>
      </c>
      <c r="G2225" s="333" t="s">
        <v>2199</v>
      </c>
      <c r="H2225" s="331"/>
      <c r="I2225" s="333" t="s">
        <v>3650</v>
      </c>
      <c r="J2225" s="335">
        <v>43918</v>
      </c>
      <c r="K2225" s="331"/>
      <c r="L2225" s="333">
        <v>67</v>
      </c>
      <c r="M2225" s="336"/>
      <c r="N2225" s="331"/>
    </row>
    <row r="2226" spans="1:14" ht="15" hidden="1" customHeight="1">
      <c r="A2226" s="15"/>
      <c r="B2226" s="236">
        <v>43918.921482905091</v>
      </c>
      <c r="C2226" s="2" t="s">
        <v>2197</v>
      </c>
      <c r="D2226" s="2" t="s">
        <v>117</v>
      </c>
      <c r="E2226" s="2" t="s">
        <v>116</v>
      </c>
      <c r="F2226" s="2" t="s">
        <v>2198</v>
      </c>
      <c r="G2226" s="2" t="s">
        <v>2210</v>
      </c>
      <c r="I2226" s="34" t="s">
        <v>7401</v>
      </c>
      <c r="J2226" s="237">
        <v>43918</v>
      </c>
      <c r="M2226" s="31" t="s">
        <v>7403</v>
      </c>
    </row>
    <row r="2227" spans="1:14" ht="15" hidden="1" customHeight="1">
      <c r="A2227" s="331"/>
      <c r="B2227" s="332">
        <v>43918.921536006943</v>
      </c>
      <c r="C2227" s="333" t="s">
        <v>2197</v>
      </c>
      <c r="D2227" s="333" t="s">
        <v>117</v>
      </c>
      <c r="E2227" s="333" t="s">
        <v>116</v>
      </c>
      <c r="F2227" s="333" t="s">
        <v>2198</v>
      </c>
      <c r="G2227" s="333" t="s">
        <v>2210</v>
      </c>
      <c r="H2227" s="331"/>
      <c r="I2227" s="334" t="s">
        <v>7401</v>
      </c>
      <c r="J2227" s="335">
        <v>43918</v>
      </c>
      <c r="K2227" s="331"/>
      <c r="L2227" s="331"/>
      <c r="M2227" s="337" t="s">
        <v>7403</v>
      </c>
      <c r="N2227" s="331"/>
    </row>
    <row r="2228" spans="1:14" ht="15" hidden="1" customHeight="1">
      <c r="A2228" s="15"/>
      <c r="B2228" s="236">
        <v>43918.921747129629</v>
      </c>
      <c r="C2228" s="2" t="s">
        <v>2200</v>
      </c>
      <c r="D2228" s="2" t="s">
        <v>236</v>
      </c>
      <c r="F2228" s="2" t="s">
        <v>2198</v>
      </c>
      <c r="I2228" s="34" t="s">
        <v>7404</v>
      </c>
      <c r="J2228" s="237">
        <v>43918</v>
      </c>
      <c r="M2228" s="31" t="s">
        <v>7405</v>
      </c>
    </row>
    <row r="2229" spans="1:14" ht="15" hidden="1" customHeight="1">
      <c r="A2229" s="15"/>
      <c r="B2229" s="236">
        <v>43918.923847569444</v>
      </c>
      <c r="C2229" s="2" t="s">
        <v>2200</v>
      </c>
      <c r="D2229" s="2" t="s">
        <v>268</v>
      </c>
      <c r="F2229" s="2" t="s">
        <v>2201</v>
      </c>
      <c r="G2229" s="2" t="s">
        <v>2199</v>
      </c>
      <c r="I2229" s="34" t="s">
        <v>7406</v>
      </c>
      <c r="J2229" s="237">
        <v>43918</v>
      </c>
      <c r="K2229" s="2">
        <v>21</v>
      </c>
      <c r="M2229" s="46"/>
    </row>
    <row r="2230" spans="1:14" ht="15" hidden="1" customHeight="1">
      <c r="A2230" s="15"/>
      <c r="B2230" s="236">
        <v>43918.92552636574</v>
      </c>
      <c r="C2230" s="2" t="s">
        <v>2200</v>
      </c>
      <c r="D2230" s="2" t="s">
        <v>134</v>
      </c>
      <c r="E2230" s="2" t="s">
        <v>2346</v>
      </c>
      <c r="F2230" s="2" t="s">
        <v>2198</v>
      </c>
      <c r="G2230" s="2" t="s">
        <v>2199</v>
      </c>
      <c r="I2230" s="2" t="s">
        <v>7409</v>
      </c>
      <c r="J2230" s="237">
        <v>43918</v>
      </c>
      <c r="M2230" s="37" t="s">
        <v>7410</v>
      </c>
    </row>
    <row r="2231" spans="1:14" ht="15" hidden="1" customHeight="1">
      <c r="A2231" s="15"/>
      <c r="B2231" s="236">
        <v>43918.925642696762</v>
      </c>
      <c r="C2231" s="2" t="s">
        <v>2200</v>
      </c>
      <c r="D2231" s="2" t="s">
        <v>134</v>
      </c>
      <c r="E2231" s="2" t="s">
        <v>2346</v>
      </c>
      <c r="F2231" s="2" t="s">
        <v>2198</v>
      </c>
      <c r="G2231" s="2" t="s">
        <v>2199</v>
      </c>
      <c r="H2231" s="2" t="s">
        <v>7411</v>
      </c>
      <c r="I2231" s="2" t="s">
        <v>7412</v>
      </c>
      <c r="J2231" s="237">
        <v>43918</v>
      </c>
      <c r="L2231" s="2">
        <v>77</v>
      </c>
      <c r="M2231" s="31" t="s">
        <v>7413</v>
      </c>
    </row>
    <row r="2232" spans="1:14" ht="15" hidden="1" customHeight="1">
      <c r="A2232" s="331"/>
      <c r="B2232" s="332">
        <v>43918.925773368057</v>
      </c>
      <c r="C2232" s="333" t="s">
        <v>2197</v>
      </c>
      <c r="D2232" s="333" t="s">
        <v>117</v>
      </c>
      <c r="E2232" s="333" t="s">
        <v>556</v>
      </c>
      <c r="F2232" s="333" t="s">
        <v>2198</v>
      </c>
      <c r="G2232" s="331"/>
      <c r="H2232" s="331"/>
      <c r="I2232" s="334" t="s">
        <v>7401</v>
      </c>
      <c r="J2232" s="335">
        <v>43918</v>
      </c>
      <c r="K2232" s="331"/>
      <c r="L2232" s="331"/>
      <c r="M2232" s="337" t="s">
        <v>7415</v>
      </c>
      <c r="N2232" s="331"/>
    </row>
    <row r="2233" spans="1:14" ht="15" hidden="1" customHeight="1">
      <c r="A2233" s="15"/>
      <c r="B2233" s="236">
        <v>43918.926378680553</v>
      </c>
      <c r="C2233" s="2" t="s">
        <v>2200</v>
      </c>
      <c r="D2233" s="2" t="s">
        <v>236</v>
      </c>
      <c r="F2233" s="2" t="s">
        <v>2198</v>
      </c>
      <c r="G2233" s="2" t="s">
        <v>2210</v>
      </c>
      <c r="I2233" s="34" t="s">
        <v>7416</v>
      </c>
      <c r="J2233" s="237">
        <v>43918</v>
      </c>
      <c r="M2233" s="31" t="s">
        <v>7418</v>
      </c>
    </row>
    <row r="2234" spans="1:14" ht="15" hidden="1" customHeight="1">
      <c r="A2234" s="15"/>
      <c r="B2234" s="236">
        <v>43918.927434432873</v>
      </c>
      <c r="C2234" s="2" t="s">
        <v>2200</v>
      </c>
      <c r="D2234" s="2" t="s">
        <v>236</v>
      </c>
      <c r="F2234" s="2" t="s">
        <v>2198</v>
      </c>
      <c r="G2234" s="2" t="s">
        <v>2199</v>
      </c>
      <c r="I2234" s="34" t="s">
        <v>7419</v>
      </c>
      <c r="J2234" s="237">
        <v>43918</v>
      </c>
      <c r="L2234" s="2">
        <v>5</v>
      </c>
      <c r="M2234" s="46"/>
    </row>
    <row r="2235" spans="1:14" ht="15" hidden="1" customHeight="1">
      <c r="A2235" s="15"/>
      <c r="B2235" s="236">
        <v>43918.928952592592</v>
      </c>
      <c r="C2235" s="2" t="s">
        <v>2197</v>
      </c>
      <c r="D2235" s="2" t="s">
        <v>101</v>
      </c>
      <c r="E2235" s="2" t="s">
        <v>31</v>
      </c>
      <c r="F2235" s="2" t="s">
        <v>2198</v>
      </c>
      <c r="G2235" s="2" t="s">
        <v>2210</v>
      </c>
      <c r="I2235" s="34" t="s">
        <v>7420</v>
      </c>
      <c r="J2235" s="237">
        <v>43918</v>
      </c>
      <c r="M2235" s="46"/>
    </row>
    <row r="2236" spans="1:14" ht="15" hidden="1" customHeight="1">
      <c r="A2236" s="15"/>
      <c r="B2236" s="236">
        <v>43918.930491828709</v>
      </c>
      <c r="C2236" s="2" t="s">
        <v>2200</v>
      </c>
      <c r="D2236" s="2" t="s">
        <v>236</v>
      </c>
      <c r="E2236" s="2" t="s">
        <v>7422</v>
      </c>
      <c r="F2236" s="2" t="s">
        <v>2271</v>
      </c>
      <c r="G2236" s="2" t="s">
        <v>2199</v>
      </c>
      <c r="I2236" s="2" t="s">
        <v>7423</v>
      </c>
      <c r="J2236" s="237">
        <v>43918</v>
      </c>
      <c r="M2236" s="31" t="s">
        <v>7424</v>
      </c>
    </row>
    <row r="2237" spans="1:14" ht="15" hidden="1" customHeight="1">
      <c r="A2237" s="331"/>
      <c r="B2237" s="332">
        <v>43918.931189212963</v>
      </c>
      <c r="C2237" s="333" t="s">
        <v>9</v>
      </c>
      <c r="D2237" s="333" t="s">
        <v>95</v>
      </c>
      <c r="E2237" s="333" t="s">
        <v>95</v>
      </c>
      <c r="F2237" s="333" t="s">
        <v>2198</v>
      </c>
      <c r="G2237" s="333" t="s">
        <v>2199</v>
      </c>
      <c r="H2237" s="331"/>
      <c r="I2237" s="334" t="s">
        <v>7375</v>
      </c>
      <c r="J2237" s="335">
        <v>43918</v>
      </c>
      <c r="K2237" s="331"/>
      <c r="L2237" s="331"/>
      <c r="M2237" s="336"/>
      <c r="N2237" s="331"/>
    </row>
    <row r="2238" spans="1:14" ht="15" hidden="1" customHeight="1">
      <c r="A2238" s="15"/>
      <c r="B2238" s="236">
        <v>43918.931348182872</v>
      </c>
      <c r="C2238" s="2" t="s">
        <v>2200</v>
      </c>
      <c r="D2238" s="2" t="s">
        <v>233</v>
      </c>
      <c r="E2238" s="2" t="s">
        <v>3433</v>
      </c>
      <c r="F2238" s="2" t="s">
        <v>2208</v>
      </c>
      <c r="G2238" s="2" t="s">
        <v>2199</v>
      </c>
      <c r="H2238" s="2" t="s">
        <v>7426</v>
      </c>
      <c r="I2238" s="34" t="s">
        <v>7427</v>
      </c>
      <c r="J2238" s="237">
        <v>43918</v>
      </c>
      <c r="M2238" s="31" t="s">
        <v>7429</v>
      </c>
    </row>
    <row r="2239" spans="1:14" ht="15" hidden="1" customHeight="1">
      <c r="A2239" s="331"/>
      <c r="B2239" s="332">
        <v>43918.931516319441</v>
      </c>
      <c r="C2239" s="333" t="s">
        <v>2200</v>
      </c>
      <c r="D2239" s="333" t="s">
        <v>233</v>
      </c>
      <c r="E2239" s="333" t="s">
        <v>3433</v>
      </c>
      <c r="F2239" s="333" t="s">
        <v>2208</v>
      </c>
      <c r="G2239" s="333" t="s">
        <v>2199</v>
      </c>
      <c r="H2239" s="333" t="s">
        <v>7426</v>
      </c>
      <c r="I2239" s="334" t="s">
        <v>7427</v>
      </c>
      <c r="J2239" s="335">
        <v>43918</v>
      </c>
      <c r="K2239" s="331"/>
      <c r="L2239" s="331"/>
      <c r="M2239" s="337" t="s">
        <v>7429</v>
      </c>
      <c r="N2239" s="331"/>
    </row>
    <row r="2240" spans="1:14" ht="15" hidden="1" customHeight="1">
      <c r="A2240" s="15"/>
      <c r="B2240" s="236">
        <v>43918.932642777778</v>
      </c>
      <c r="C2240" s="2" t="s">
        <v>2200</v>
      </c>
      <c r="D2240" s="2" t="s">
        <v>126</v>
      </c>
      <c r="E2240" s="2" t="s">
        <v>7430</v>
      </c>
      <c r="F2240" s="2" t="s">
        <v>2198</v>
      </c>
      <c r="G2240" s="2" t="s">
        <v>2210</v>
      </c>
      <c r="H2240" s="2" t="s">
        <v>7431</v>
      </c>
      <c r="I2240" s="2" t="s">
        <v>7432</v>
      </c>
      <c r="J2240" s="237">
        <v>43918</v>
      </c>
      <c r="M2240" s="46"/>
    </row>
    <row r="2241" spans="1:14" ht="15" hidden="1" customHeight="1">
      <c r="A2241" s="331"/>
      <c r="B2241" s="332">
        <v>43918.933167592593</v>
      </c>
      <c r="C2241" s="333" t="s">
        <v>2197</v>
      </c>
      <c r="D2241" s="333" t="s">
        <v>117</v>
      </c>
      <c r="E2241" s="333" t="s">
        <v>7434</v>
      </c>
      <c r="F2241" s="333" t="s">
        <v>2198</v>
      </c>
      <c r="G2241" s="333" t="s">
        <v>2210</v>
      </c>
      <c r="H2241" s="331"/>
      <c r="I2241" s="334" t="s">
        <v>7401</v>
      </c>
      <c r="J2241" s="335">
        <v>43918</v>
      </c>
      <c r="K2241" s="331"/>
      <c r="L2241" s="333">
        <v>6</v>
      </c>
      <c r="M2241" s="336"/>
      <c r="N2241" s="331"/>
    </row>
    <row r="2242" spans="1:14" ht="15" hidden="1" customHeight="1">
      <c r="A2242" s="15"/>
      <c r="B2242" s="236">
        <v>43918.937514363424</v>
      </c>
      <c r="C2242" s="2" t="s">
        <v>2200</v>
      </c>
      <c r="D2242" s="2" t="s">
        <v>101</v>
      </c>
      <c r="E2242" s="2" t="s">
        <v>31</v>
      </c>
      <c r="F2242" s="2" t="s">
        <v>2198</v>
      </c>
      <c r="I2242" s="34" t="s">
        <v>7435</v>
      </c>
      <c r="J2242" s="237">
        <v>43918</v>
      </c>
      <c r="M2242" s="46"/>
    </row>
    <row r="2243" spans="1:14" ht="15" hidden="1" customHeight="1">
      <c r="A2243" s="15"/>
      <c r="B2243" s="236">
        <v>43918.938457534721</v>
      </c>
      <c r="C2243" s="2" t="s">
        <v>2200</v>
      </c>
      <c r="D2243" s="2" t="s">
        <v>262</v>
      </c>
      <c r="E2243" s="2" t="s">
        <v>7437</v>
      </c>
      <c r="F2243" s="2" t="s">
        <v>2201</v>
      </c>
      <c r="G2243" s="2" t="s">
        <v>2199</v>
      </c>
      <c r="H2243" s="2" t="s">
        <v>1510</v>
      </c>
      <c r="I2243" s="34" t="s">
        <v>7438</v>
      </c>
      <c r="J2243" s="237">
        <v>43918</v>
      </c>
      <c r="K2243" s="2">
        <v>54</v>
      </c>
      <c r="M2243" s="46"/>
    </row>
    <row r="2244" spans="1:14" ht="15" hidden="1" customHeight="1">
      <c r="A2244" s="15"/>
      <c r="B2244" s="236">
        <v>43918.940815138893</v>
      </c>
      <c r="C2244" s="2" t="s">
        <v>2200</v>
      </c>
      <c r="D2244" s="2" t="s">
        <v>126</v>
      </c>
      <c r="E2244" s="2" t="s">
        <v>7430</v>
      </c>
      <c r="F2244" s="2" t="s">
        <v>2208</v>
      </c>
      <c r="G2244" s="2" t="s">
        <v>2199</v>
      </c>
      <c r="I2244" s="34" t="s">
        <v>7439</v>
      </c>
      <c r="J2244" s="237">
        <v>43918</v>
      </c>
      <c r="K2244" s="2">
        <v>39</v>
      </c>
      <c r="M2244" s="31" t="s">
        <v>7441</v>
      </c>
    </row>
    <row r="2245" spans="1:14" ht="15" hidden="1" customHeight="1">
      <c r="A2245" s="15"/>
      <c r="B2245" s="236">
        <v>43918.940925740739</v>
      </c>
      <c r="C2245" s="2" t="s">
        <v>2200</v>
      </c>
      <c r="D2245" s="2" t="s">
        <v>236</v>
      </c>
      <c r="E2245" s="2" t="s">
        <v>2003</v>
      </c>
      <c r="F2245" s="2" t="s">
        <v>2198</v>
      </c>
      <c r="G2245" s="2" t="s">
        <v>2199</v>
      </c>
      <c r="H2245" s="2" t="s">
        <v>7442</v>
      </c>
      <c r="I2245" s="34" t="s">
        <v>7443</v>
      </c>
      <c r="J2245" s="237">
        <v>43918</v>
      </c>
      <c r="L2245" s="2">
        <v>14</v>
      </c>
      <c r="M2245" s="46"/>
    </row>
    <row r="2246" spans="1:14" ht="15" hidden="1" customHeight="1">
      <c r="A2246" s="331"/>
      <c r="B2246" s="332">
        <v>43918.941030162037</v>
      </c>
      <c r="C2246" s="333" t="s">
        <v>2200</v>
      </c>
      <c r="D2246" s="333" t="s">
        <v>236</v>
      </c>
      <c r="E2246" s="333" t="s">
        <v>2003</v>
      </c>
      <c r="F2246" s="333" t="s">
        <v>2198</v>
      </c>
      <c r="G2246" s="333" t="s">
        <v>2199</v>
      </c>
      <c r="H2246" s="333" t="s">
        <v>7442</v>
      </c>
      <c r="I2246" s="334" t="s">
        <v>7443</v>
      </c>
      <c r="J2246" s="335">
        <v>43918</v>
      </c>
      <c r="K2246" s="331"/>
      <c r="L2246" s="333">
        <v>14</v>
      </c>
      <c r="M2246" s="336"/>
      <c r="N2246" s="331"/>
    </row>
    <row r="2247" spans="1:14" ht="15" hidden="1" customHeight="1">
      <c r="A2247" s="15"/>
      <c r="B2247" s="236">
        <v>43918.941843726847</v>
      </c>
      <c r="C2247" s="2" t="s">
        <v>2200</v>
      </c>
      <c r="D2247" s="2" t="s">
        <v>101</v>
      </c>
      <c r="F2247" s="2" t="s">
        <v>2198</v>
      </c>
      <c r="G2247" s="2" t="s">
        <v>2210</v>
      </c>
      <c r="I2247" s="2" t="s">
        <v>7446</v>
      </c>
      <c r="J2247" s="237">
        <v>43918</v>
      </c>
      <c r="M2247" s="31" t="s">
        <v>7447</v>
      </c>
    </row>
    <row r="2248" spans="1:14" ht="15" hidden="1" customHeight="1">
      <c r="A2248" s="331"/>
      <c r="B2248" s="332">
        <v>43918.941904733801</v>
      </c>
      <c r="C2248" s="333" t="s">
        <v>2200</v>
      </c>
      <c r="D2248" s="333" t="s">
        <v>236</v>
      </c>
      <c r="E2248" s="333" t="s">
        <v>2003</v>
      </c>
      <c r="F2248" s="333" t="s">
        <v>2198</v>
      </c>
      <c r="G2248" s="333" t="s">
        <v>2199</v>
      </c>
      <c r="H2248" s="333" t="s">
        <v>7448</v>
      </c>
      <c r="I2248" s="334" t="s">
        <v>7443</v>
      </c>
      <c r="J2248" s="335">
        <v>43918</v>
      </c>
      <c r="K2248" s="331"/>
      <c r="L2248" s="333">
        <v>15</v>
      </c>
      <c r="M2248" s="337" t="s">
        <v>2413</v>
      </c>
      <c r="N2248" s="331"/>
    </row>
    <row r="2249" spans="1:14" ht="15" hidden="1" customHeight="1">
      <c r="A2249" s="15"/>
      <c r="B2249" s="236">
        <v>43918.942857662041</v>
      </c>
      <c r="C2249" s="2" t="s">
        <v>2200</v>
      </c>
      <c r="D2249" s="2" t="s">
        <v>262</v>
      </c>
      <c r="E2249" s="2" t="s">
        <v>7437</v>
      </c>
      <c r="F2249" s="2" t="s">
        <v>2201</v>
      </c>
      <c r="G2249" s="2" t="s">
        <v>2199</v>
      </c>
      <c r="H2249" s="2" t="s">
        <v>7449</v>
      </c>
      <c r="I2249" s="34" t="s">
        <v>7450</v>
      </c>
      <c r="J2249" s="237">
        <v>43918</v>
      </c>
      <c r="M2249" s="46"/>
    </row>
    <row r="2250" spans="1:14" ht="15" hidden="1" customHeight="1">
      <c r="A2250" s="15"/>
      <c r="B2250" s="236">
        <v>43918.944792129631</v>
      </c>
      <c r="C2250" s="2" t="s">
        <v>2200</v>
      </c>
      <c r="D2250" s="2" t="s">
        <v>262</v>
      </c>
      <c r="F2250" s="2" t="s">
        <v>2198</v>
      </c>
      <c r="G2250" s="2" t="s">
        <v>2210</v>
      </c>
      <c r="H2250" s="2" t="s">
        <v>7453</v>
      </c>
      <c r="I2250" s="34" t="s">
        <v>7454</v>
      </c>
      <c r="J2250" s="237">
        <v>43918</v>
      </c>
      <c r="M2250" s="46"/>
    </row>
    <row r="2251" spans="1:14" ht="15" hidden="1" customHeight="1">
      <c r="A2251" s="331"/>
      <c r="B2251" s="332">
        <v>43918.946449386574</v>
      </c>
      <c r="C2251" s="333" t="s">
        <v>2200</v>
      </c>
      <c r="D2251" s="333" t="s">
        <v>262</v>
      </c>
      <c r="E2251" s="333" t="s">
        <v>7456</v>
      </c>
      <c r="F2251" s="333" t="s">
        <v>2198</v>
      </c>
      <c r="G2251" s="333" t="s">
        <v>2199</v>
      </c>
      <c r="H2251" s="331"/>
      <c r="I2251" s="334" t="s">
        <v>7454</v>
      </c>
      <c r="J2251" s="335">
        <v>43918</v>
      </c>
      <c r="K2251" s="331"/>
      <c r="L2251" s="331"/>
      <c r="M2251" s="337" t="s">
        <v>7457</v>
      </c>
      <c r="N2251" s="331"/>
    </row>
    <row r="2252" spans="1:14" ht="15" hidden="1" customHeight="1">
      <c r="A2252" s="15"/>
      <c r="B2252" s="236">
        <v>43918.949462974539</v>
      </c>
      <c r="C2252" s="2" t="s">
        <v>2200</v>
      </c>
      <c r="D2252" s="2" t="s">
        <v>268</v>
      </c>
      <c r="E2252" s="2" t="s">
        <v>658</v>
      </c>
      <c r="F2252" s="2" t="s">
        <v>2201</v>
      </c>
      <c r="G2252" s="2" t="s">
        <v>2199</v>
      </c>
      <c r="H2252" s="2" t="s">
        <v>7459</v>
      </c>
      <c r="I2252" s="34" t="s">
        <v>7460</v>
      </c>
      <c r="J2252" s="237">
        <v>43918</v>
      </c>
      <c r="M2252" s="46"/>
    </row>
    <row r="2253" spans="1:14" ht="15" hidden="1" customHeight="1">
      <c r="A2253" s="15"/>
      <c r="B2253" s="236">
        <v>43918.949480069445</v>
      </c>
      <c r="C2253" s="2" t="s">
        <v>2200</v>
      </c>
      <c r="D2253" s="2" t="s">
        <v>262</v>
      </c>
      <c r="E2253" s="2" t="s">
        <v>7437</v>
      </c>
      <c r="F2253" s="2" t="s">
        <v>2198</v>
      </c>
      <c r="G2253" s="2" t="s">
        <v>2210</v>
      </c>
      <c r="I2253" s="34" t="s">
        <v>7461</v>
      </c>
      <c r="J2253" s="237">
        <v>43918</v>
      </c>
      <c r="M2253" s="31" t="s">
        <v>7464</v>
      </c>
    </row>
    <row r="2254" spans="1:14" ht="15" hidden="1" customHeight="1">
      <c r="A2254" s="15"/>
      <c r="B2254" s="236">
        <v>43918.952538321755</v>
      </c>
      <c r="C2254" s="2" t="s">
        <v>2200</v>
      </c>
      <c r="D2254" s="2" t="s">
        <v>268</v>
      </c>
      <c r="F2254" s="2" t="s">
        <v>2201</v>
      </c>
      <c r="G2254" s="2" t="s">
        <v>2199</v>
      </c>
      <c r="I2254" s="34" t="s">
        <v>7465</v>
      </c>
      <c r="J2254" s="237">
        <v>43918</v>
      </c>
      <c r="K2254" s="2">
        <v>25</v>
      </c>
      <c r="M2254" s="46"/>
    </row>
    <row r="2255" spans="1:14" ht="15" hidden="1" customHeight="1">
      <c r="A2255" s="331"/>
      <c r="B2255" s="332">
        <v>43918.953176111114</v>
      </c>
      <c r="C2255" s="333" t="s">
        <v>2200</v>
      </c>
      <c r="D2255" s="333" t="s">
        <v>45</v>
      </c>
      <c r="E2255" s="333" t="s">
        <v>119</v>
      </c>
      <c r="F2255" s="333" t="s">
        <v>2198</v>
      </c>
      <c r="G2255" s="333" t="s">
        <v>2199</v>
      </c>
      <c r="H2255" s="331"/>
      <c r="I2255" s="333" t="s">
        <v>3904</v>
      </c>
      <c r="J2255" s="335">
        <v>43918</v>
      </c>
      <c r="K2255" s="331"/>
      <c r="L2255" s="331"/>
      <c r="M2255" s="336"/>
      <c r="N2255" s="331"/>
    </row>
    <row r="2256" spans="1:14" ht="15" hidden="1" customHeight="1">
      <c r="A2256" s="15"/>
      <c r="B2256" s="236">
        <v>43918.95374380787</v>
      </c>
      <c r="C2256" s="2" t="s">
        <v>2200</v>
      </c>
      <c r="D2256" s="2" t="s">
        <v>134</v>
      </c>
      <c r="E2256" s="2" t="s">
        <v>2346</v>
      </c>
      <c r="F2256" s="2" t="s">
        <v>2198</v>
      </c>
      <c r="G2256" s="2" t="s">
        <v>2199</v>
      </c>
      <c r="H2256" s="2" t="s">
        <v>7467</v>
      </c>
      <c r="I2256" s="34" t="s">
        <v>7468</v>
      </c>
      <c r="J2256" s="237">
        <v>43918</v>
      </c>
      <c r="M2256" s="46"/>
    </row>
    <row r="2257" spans="1:14" ht="15" hidden="1" customHeight="1">
      <c r="A2257" s="15"/>
      <c r="B2257" s="236">
        <v>43918.955091226853</v>
      </c>
      <c r="C2257" s="2" t="s">
        <v>2200</v>
      </c>
      <c r="D2257" s="2" t="s">
        <v>262</v>
      </c>
      <c r="E2257" s="2" t="s">
        <v>7437</v>
      </c>
      <c r="F2257" s="2" t="s">
        <v>2208</v>
      </c>
      <c r="G2257" s="2" t="s">
        <v>2199</v>
      </c>
      <c r="H2257" s="2" t="s">
        <v>3432</v>
      </c>
      <c r="I2257" s="34" t="s">
        <v>7470</v>
      </c>
      <c r="J2257" s="237">
        <v>43918</v>
      </c>
      <c r="M2257" s="46"/>
    </row>
    <row r="2258" spans="1:14" ht="15" hidden="1" customHeight="1">
      <c r="A2258" s="15"/>
      <c r="B2258" s="236">
        <v>43918.955096655089</v>
      </c>
      <c r="C2258" s="2" t="s">
        <v>9</v>
      </c>
      <c r="D2258" s="2" t="s">
        <v>95</v>
      </c>
      <c r="F2258" s="2" t="s">
        <v>2198</v>
      </c>
      <c r="G2258" s="2" t="s">
        <v>2215</v>
      </c>
      <c r="I2258" s="34" t="s">
        <v>7471</v>
      </c>
      <c r="J2258" s="237">
        <v>43918</v>
      </c>
      <c r="K2258" s="2">
        <v>60</v>
      </c>
      <c r="M2258" s="31" t="s">
        <v>7473</v>
      </c>
    </row>
    <row r="2259" spans="1:14" ht="15" hidden="1" customHeight="1">
      <c r="A2259" s="15"/>
      <c r="B2259" s="236">
        <v>43918.955145960645</v>
      </c>
      <c r="C2259" s="2" t="s">
        <v>2200</v>
      </c>
      <c r="D2259" s="2" t="s">
        <v>182</v>
      </c>
      <c r="E2259" s="2" t="s">
        <v>7474</v>
      </c>
      <c r="F2259" s="2" t="s">
        <v>2208</v>
      </c>
      <c r="G2259" s="2" t="s">
        <v>2199</v>
      </c>
      <c r="H2259" s="2" t="s">
        <v>7475</v>
      </c>
      <c r="I2259" s="34" t="s">
        <v>2807</v>
      </c>
      <c r="J2259" s="237">
        <v>43918</v>
      </c>
      <c r="K2259" s="2">
        <v>25</v>
      </c>
      <c r="M2259" s="46"/>
    </row>
    <row r="2260" spans="1:14" ht="15" hidden="1" customHeight="1">
      <c r="A2260" s="331"/>
      <c r="B2260" s="332">
        <v>43918.955956921302</v>
      </c>
      <c r="C2260" s="333" t="s">
        <v>2200</v>
      </c>
      <c r="D2260" s="333" t="s">
        <v>182</v>
      </c>
      <c r="E2260" s="333" t="s">
        <v>3826</v>
      </c>
      <c r="F2260" s="333" t="s">
        <v>2208</v>
      </c>
      <c r="G2260" s="333" t="s">
        <v>2199</v>
      </c>
      <c r="H2260" s="333" t="s">
        <v>7478</v>
      </c>
      <c r="I2260" s="334" t="s">
        <v>2807</v>
      </c>
      <c r="J2260" s="335">
        <v>43918</v>
      </c>
      <c r="K2260" s="333">
        <v>65</v>
      </c>
      <c r="L2260" s="331"/>
      <c r="M2260" s="336"/>
      <c r="N2260" s="331"/>
    </row>
    <row r="2261" spans="1:14" ht="15" hidden="1" customHeight="1">
      <c r="A2261" s="15"/>
      <c r="B2261" s="236">
        <v>43918.956531909724</v>
      </c>
      <c r="C2261" s="2" t="s">
        <v>2197</v>
      </c>
      <c r="D2261" s="2" t="s">
        <v>236</v>
      </c>
      <c r="E2261" s="2" t="s">
        <v>365</v>
      </c>
      <c r="F2261" s="2" t="s">
        <v>2208</v>
      </c>
      <c r="G2261" s="2" t="s">
        <v>2199</v>
      </c>
      <c r="H2261" s="2" t="s">
        <v>7479</v>
      </c>
      <c r="I2261" s="34" t="s">
        <v>7480</v>
      </c>
      <c r="J2261" s="237">
        <v>35514</v>
      </c>
      <c r="K2261" s="2">
        <v>27</v>
      </c>
      <c r="L2261" s="2">
        <v>71</v>
      </c>
      <c r="M2261" s="31" t="s">
        <v>7482</v>
      </c>
    </row>
    <row r="2262" spans="1:14" ht="15" hidden="1" customHeight="1">
      <c r="A2262" s="15"/>
      <c r="B2262" s="236">
        <v>43918.95668920139</v>
      </c>
      <c r="C2262" s="2" t="s">
        <v>2200</v>
      </c>
      <c r="D2262" s="2" t="s">
        <v>236</v>
      </c>
      <c r="F2262" s="2" t="s">
        <v>2208</v>
      </c>
      <c r="G2262" s="2" t="s">
        <v>2199</v>
      </c>
      <c r="H2262" s="2" t="s">
        <v>7483</v>
      </c>
      <c r="I2262" s="2" t="s">
        <v>7484</v>
      </c>
      <c r="J2262" s="237">
        <v>43917</v>
      </c>
      <c r="K2262" s="2">
        <v>29</v>
      </c>
      <c r="M2262" s="31" t="s">
        <v>7485</v>
      </c>
    </row>
    <row r="2263" spans="1:14" ht="15" hidden="1" customHeight="1">
      <c r="A2263" s="15"/>
      <c r="B2263" s="236">
        <v>43918.958839259256</v>
      </c>
      <c r="C2263" s="2" t="s">
        <v>2200</v>
      </c>
      <c r="D2263" s="2" t="s">
        <v>224</v>
      </c>
      <c r="E2263" s="2" t="s">
        <v>1880</v>
      </c>
      <c r="F2263" s="2" t="s">
        <v>2208</v>
      </c>
      <c r="G2263" s="2" t="s">
        <v>2199</v>
      </c>
      <c r="H2263" s="2" t="s">
        <v>7486</v>
      </c>
      <c r="I2263" s="34" t="s">
        <v>7487</v>
      </c>
      <c r="J2263" s="237">
        <v>43918</v>
      </c>
      <c r="K2263" s="2">
        <v>57</v>
      </c>
      <c r="L2263" s="2">
        <v>962</v>
      </c>
      <c r="M2263" s="31" t="s">
        <v>7489</v>
      </c>
    </row>
    <row r="2264" spans="1:14" ht="15" hidden="1" customHeight="1">
      <c r="A2264" s="15"/>
      <c r="B2264" s="236">
        <v>43918.961529120366</v>
      </c>
      <c r="C2264" s="2" t="s">
        <v>2200</v>
      </c>
      <c r="D2264" s="2" t="s">
        <v>262</v>
      </c>
      <c r="E2264" s="2" t="s">
        <v>7437</v>
      </c>
      <c r="F2264" s="2" t="s">
        <v>2201</v>
      </c>
      <c r="G2264" s="2" t="s">
        <v>2199</v>
      </c>
      <c r="H2264" s="2" t="s">
        <v>7490</v>
      </c>
      <c r="I2264" s="2" t="s">
        <v>7491</v>
      </c>
      <c r="J2264" s="237">
        <v>43918</v>
      </c>
      <c r="K2264" s="2">
        <v>45</v>
      </c>
      <c r="M2264" s="46"/>
    </row>
    <row r="2265" spans="1:14" ht="15" hidden="1" customHeight="1">
      <c r="A2265" s="331"/>
      <c r="B2265" s="332">
        <v>43918.962281215281</v>
      </c>
      <c r="C2265" s="333" t="s">
        <v>2200</v>
      </c>
      <c r="D2265" s="333" t="s">
        <v>262</v>
      </c>
      <c r="E2265" s="333" t="s">
        <v>7437</v>
      </c>
      <c r="F2265" s="333" t="s">
        <v>2198</v>
      </c>
      <c r="G2265" s="333" t="s">
        <v>2199</v>
      </c>
      <c r="H2265" s="333" t="s">
        <v>7492</v>
      </c>
      <c r="I2265" s="333" t="s">
        <v>2943</v>
      </c>
      <c r="J2265" s="335">
        <v>43919</v>
      </c>
      <c r="K2265" s="331"/>
      <c r="L2265" s="331"/>
      <c r="M2265" s="337" t="s">
        <v>7493</v>
      </c>
      <c r="N2265" s="331"/>
    </row>
    <row r="2266" spans="1:14" ht="15" hidden="1" customHeight="1">
      <c r="A2266" s="331"/>
      <c r="B2266" s="332">
        <v>43918.962537905092</v>
      </c>
      <c r="C2266" s="333" t="s">
        <v>2200</v>
      </c>
      <c r="D2266" s="333" t="s">
        <v>262</v>
      </c>
      <c r="E2266" s="333" t="s">
        <v>7437</v>
      </c>
      <c r="F2266" s="333" t="s">
        <v>2201</v>
      </c>
      <c r="G2266" s="333" t="s">
        <v>2199</v>
      </c>
      <c r="H2266" s="331"/>
      <c r="I2266" s="334" t="s">
        <v>7438</v>
      </c>
      <c r="J2266" s="335">
        <v>43918</v>
      </c>
      <c r="K2266" s="331"/>
      <c r="L2266" s="331"/>
      <c r="M2266" s="336"/>
      <c r="N2266" s="331"/>
    </row>
    <row r="2267" spans="1:14" ht="15" hidden="1" customHeight="1">
      <c r="A2267" s="331"/>
      <c r="B2267" s="332">
        <v>43918.969087314814</v>
      </c>
      <c r="C2267" s="333" t="s">
        <v>2200</v>
      </c>
      <c r="D2267" s="333" t="s">
        <v>126</v>
      </c>
      <c r="E2267" s="333" t="s">
        <v>2563</v>
      </c>
      <c r="F2267" s="333" t="s">
        <v>2208</v>
      </c>
      <c r="G2267" s="333" t="s">
        <v>2199</v>
      </c>
      <c r="H2267" s="333" t="s">
        <v>7495</v>
      </c>
      <c r="I2267" s="334" t="s">
        <v>3259</v>
      </c>
      <c r="J2267" s="335">
        <v>43914</v>
      </c>
      <c r="K2267" s="331"/>
      <c r="L2267" s="331"/>
      <c r="M2267" s="336"/>
      <c r="N2267" s="331"/>
    </row>
    <row r="2268" spans="1:14" ht="15" hidden="1" customHeight="1">
      <c r="A2268" s="15"/>
      <c r="B2268" s="236">
        <v>43918.969279826386</v>
      </c>
      <c r="C2268" s="2" t="s">
        <v>2197</v>
      </c>
      <c r="D2268" s="2" t="s">
        <v>45</v>
      </c>
      <c r="F2268" s="2" t="s">
        <v>2198</v>
      </c>
      <c r="I2268" s="2" t="s">
        <v>7496</v>
      </c>
      <c r="J2268" s="237">
        <v>43918</v>
      </c>
      <c r="M2268" s="31" t="s">
        <v>7497</v>
      </c>
    </row>
    <row r="2269" spans="1:14" ht="15" hidden="1" customHeight="1">
      <c r="A2269" s="15"/>
      <c r="B2269" s="236">
        <v>43918.97197864583</v>
      </c>
      <c r="C2269" s="2" t="s">
        <v>2200</v>
      </c>
      <c r="D2269" s="2" t="s">
        <v>134</v>
      </c>
      <c r="F2269" s="2" t="s">
        <v>2198</v>
      </c>
      <c r="G2269" s="2" t="s">
        <v>2199</v>
      </c>
      <c r="I2269" s="34" t="s">
        <v>7498</v>
      </c>
      <c r="J2269" s="237">
        <v>43918</v>
      </c>
      <c r="M2269" s="46"/>
    </row>
    <row r="2270" spans="1:14" ht="15" hidden="1" customHeight="1">
      <c r="A2270" s="15"/>
      <c r="B2270" s="236">
        <v>43918.974112766206</v>
      </c>
      <c r="C2270" s="2" t="s">
        <v>2200</v>
      </c>
      <c r="D2270" s="2" t="s">
        <v>233</v>
      </c>
      <c r="E2270" s="2" t="s">
        <v>3433</v>
      </c>
      <c r="F2270" s="2" t="s">
        <v>2208</v>
      </c>
      <c r="G2270" s="2" t="s">
        <v>2199</v>
      </c>
      <c r="H2270" s="2" t="s">
        <v>7500</v>
      </c>
      <c r="I2270" s="34" t="s">
        <v>7501</v>
      </c>
      <c r="J2270" s="237">
        <v>43918</v>
      </c>
      <c r="K2270" s="2">
        <v>21</v>
      </c>
      <c r="M2270" s="46"/>
    </row>
    <row r="2271" spans="1:14" ht="15" hidden="1" customHeight="1">
      <c r="A2271" s="331"/>
      <c r="B2271" s="332">
        <v>43918.975700578703</v>
      </c>
      <c r="C2271" s="333" t="s">
        <v>2200</v>
      </c>
      <c r="D2271" s="333" t="s">
        <v>268</v>
      </c>
      <c r="E2271" s="331"/>
      <c r="F2271" s="333" t="s">
        <v>2198</v>
      </c>
      <c r="G2271" s="333" t="s">
        <v>2210</v>
      </c>
      <c r="H2271" s="333" t="s">
        <v>7502</v>
      </c>
      <c r="I2271" s="334" t="s">
        <v>6037</v>
      </c>
      <c r="J2271" s="335">
        <v>43918</v>
      </c>
      <c r="K2271" s="331"/>
      <c r="L2271" s="331"/>
      <c r="M2271" s="336"/>
      <c r="N2271" s="331"/>
    </row>
    <row r="2272" spans="1:14" ht="15" hidden="1" customHeight="1">
      <c r="A2272" s="15"/>
      <c r="B2272" s="236">
        <v>43918.978945706018</v>
      </c>
      <c r="C2272" s="2" t="s">
        <v>2200</v>
      </c>
      <c r="D2272" s="2" t="s">
        <v>268</v>
      </c>
      <c r="E2272" s="2" t="s">
        <v>268</v>
      </c>
      <c r="F2272" s="2" t="s">
        <v>2201</v>
      </c>
      <c r="G2272" s="2" t="s">
        <v>2199</v>
      </c>
      <c r="H2272" s="2" t="s">
        <v>1637</v>
      </c>
      <c r="I2272" s="34" t="s">
        <v>7504</v>
      </c>
      <c r="J2272" s="237">
        <v>43918</v>
      </c>
      <c r="K2272" s="2">
        <v>30</v>
      </c>
      <c r="M2272" s="46"/>
    </row>
    <row r="2273" spans="1:14" ht="15" hidden="1" customHeight="1">
      <c r="A2273" s="15"/>
      <c r="B2273" s="236">
        <v>43918.980276562499</v>
      </c>
      <c r="C2273" s="2" t="s">
        <v>2200</v>
      </c>
      <c r="D2273" s="2" t="s">
        <v>117</v>
      </c>
      <c r="F2273" s="2" t="s">
        <v>2208</v>
      </c>
      <c r="G2273" s="2" t="s">
        <v>2199</v>
      </c>
      <c r="H2273" s="2" t="s">
        <v>7505</v>
      </c>
      <c r="I2273" s="34" t="s">
        <v>7506</v>
      </c>
      <c r="J2273" s="237">
        <v>43918</v>
      </c>
      <c r="K2273" s="2">
        <v>21</v>
      </c>
      <c r="L2273" s="2">
        <v>1024</v>
      </c>
      <c r="M2273" s="46"/>
    </row>
    <row r="2274" spans="1:14" ht="15" hidden="1" customHeight="1">
      <c r="A2274" s="15"/>
      <c r="B2274" s="236">
        <v>43918.980955844905</v>
      </c>
      <c r="C2274" s="2" t="s">
        <v>2200</v>
      </c>
      <c r="D2274" s="2" t="s">
        <v>262</v>
      </c>
      <c r="E2274" s="2" t="s">
        <v>7508</v>
      </c>
      <c r="F2274" s="2" t="s">
        <v>2201</v>
      </c>
      <c r="G2274" s="2" t="s">
        <v>2199</v>
      </c>
      <c r="H2274" s="2" t="s">
        <v>7509</v>
      </c>
      <c r="I2274" s="34" t="s">
        <v>7510</v>
      </c>
      <c r="J2274" s="237">
        <v>43918</v>
      </c>
      <c r="K2274" s="2">
        <v>54</v>
      </c>
      <c r="L2274" s="2">
        <v>1012</v>
      </c>
      <c r="M2274" s="31" t="s">
        <v>7512</v>
      </c>
    </row>
    <row r="2275" spans="1:14" ht="15" hidden="1" customHeight="1">
      <c r="A2275" s="15"/>
      <c r="B2275" s="236">
        <v>43918.98874296296</v>
      </c>
      <c r="C2275" s="2" t="s">
        <v>2197</v>
      </c>
      <c r="D2275" s="2" t="s">
        <v>45</v>
      </c>
      <c r="F2275" s="2" t="s">
        <v>2198</v>
      </c>
      <c r="G2275" s="2" t="s">
        <v>2210</v>
      </c>
      <c r="I2275" s="34" t="s">
        <v>7513</v>
      </c>
      <c r="J2275" s="237">
        <v>43918</v>
      </c>
      <c r="M2275" s="31" t="s">
        <v>7514</v>
      </c>
    </row>
    <row r="2276" spans="1:14" ht="15" hidden="1" customHeight="1">
      <c r="A2276" s="15"/>
      <c r="B2276" s="236">
        <v>43918.990658923613</v>
      </c>
      <c r="C2276" s="2" t="s">
        <v>2197</v>
      </c>
      <c r="D2276" s="2" t="s">
        <v>117</v>
      </c>
      <c r="E2276" s="2" t="s">
        <v>7515</v>
      </c>
      <c r="F2276" s="2" t="s">
        <v>2198</v>
      </c>
      <c r="G2276" s="2" t="s">
        <v>2210</v>
      </c>
      <c r="I2276" s="34" t="s">
        <v>7516</v>
      </c>
      <c r="J2276" s="237">
        <v>43918</v>
      </c>
      <c r="M2276" s="31" t="s">
        <v>7518</v>
      </c>
    </row>
    <row r="2277" spans="1:14" ht="15" hidden="1" customHeight="1">
      <c r="A2277" s="15"/>
      <c r="B2277" s="236">
        <v>43918.994492442129</v>
      </c>
      <c r="C2277" s="2" t="s">
        <v>2200</v>
      </c>
      <c r="D2277" s="2" t="s">
        <v>45</v>
      </c>
      <c r="E2277" s="2" t="s">
        <v>119</v>
      </c>
      <c r="F2277" s="2" t="s">
        <v>2208</v>
      </c>
      <c r="G2277" s="2" t="s">
        <v>2199</v>
      </c>
      <c r="H2277" s="2" t="s">
        <v>4642</v>
      </c>
      <c r="I2277" s="34" t="s">
        <v>7519</v>
      </c>
      <c r="J2277" s="237">
        <v>43918</v>
      </c>
      <c r="K2277" s="2">
        <v>25</v>
      </c>
      <c r="L2277" s="2">
        <v>2572997</v>
      </c>
      <c r="M2277" s="31" t="s">
        <v>7521</v>
      </c>
    </row>
    <row r="2278" spans="1:14" ht="15" hidden="1" customHeight="1">
      <c r="A2278" s="331"/>
      <c r="B2278" s="332">
        <v>43918.994551180556</v>
      </c>
      <c r="C2278" s="333" t="s">
        <v>2200</v>
      </c>
      <c r="D2278" s="333" t="s">
        <v>45</v>
      </c>
      <c r="E2278" s="333" t="s">
        <v>119</v>
      </c>
      <c r="F2278" s="333" t="s">
        <v>2208</v>
      </c>
      <c r="G2278" s="333" t="s">
        <v>2199</v>
      </c>
      <c r="H2278" s="333" t="s">
        <v>4642</v>
      </c>
      <c r="I2278" s="334" t="s">
        <v>7519</v>
      </c>
      <c r="J2278" s="335">
        <v>43918</v>
      </c>
      <c r="K2278" s="333">
        <v>25</v>
      </c>
      <c r="L2278" s="333">
        <v>2572997</v>
      </c>
      <c r="M2278" s="337" t="s">
        <v>7521</v>
      </c>
      <c r="N2278" s="331"/>
    </row>
    <row r="2279" spans="1:14" ht="15" hidden="1" customHeight="1">
      <c r="A2279" s="15"/>
      <c r="B2279" s="236">
        <v>43918.996050254631</v>
      </c>
      <c r="C2279" s="2" t="s">
        <v>9</v>
      </c>
      <c r="D2279" s="2" t="s">
        <v>182</v>
      </c>
      <c r="E2279" s="2" t="s">
        <v>7524</v>
      </c>
      <c r="F2279" s="2" t="s">
        <v>2208</v>
      </c>
      <c r="G2279" s="2" t="s">
        <v>2199</v>
      </c>
      <c r="H2279" s="2" t="s">
        <v>7525</v>
      </c>
      <c r="I2279" s="2" t="s">
        <v>7526</v>
      </c>
      <c r="J2279" s="237">
        <v>43916</v>
      </c>
      <c r="M2279" s="46"/>
    </row>
    <row r="2280" spans="1:14" ht="15" hidden="1" customHeight="1">
      <c r="A2280" s="15"/>
      <c r="B2280" s="236">
        <v>43918.997732951393</v>
      </c>
      <c r="C2280" s="2" t="s">
        <v>2200</v>
      </c>
      <c r="D2280" s="2" t="s">
        <v>268</v>
      </c>
      <c r="E2280" s="2" t="s">
        <v>3426</v>
      </c>
      <c r="F2280" s="2" t="s">
        <v>2201</v>
      </c>
      <c r="G2280" s="2" t="s">
        <v>2199</v>
      </c>
      <c r="I2280" s="34" t="s">
        <v>7527</v>
      </c>
      <c r="J2280" s="237">
        <v>43918</v>
      </c>
      <c r="K2280" s="2">
        <v>30</v>
      </c>
      <c r="L2280" s="2">
        <v>1023</v>
      </c>
      <c r="M2280" s="46"/>
    </row>
    <row r="2281" spans="1:14" ht="15" hidden="1" customHeight="1">
      <c r="A2281" s="331"/>
      <c r="B2281" s="332">
        <v>43919.00250412037</v>
      </c>
      <c r="C2281" s="333" t="s">
        <v>9</v>
      </c>
      <c r="D2281" s="333" t="s">
        <v>158</v>
      </c>
      <c r="E2281" s="333" t="s">
        <v>827</v>
      </c>
      <c r="F2281" s="333" t="s">
        <v>7529</v>
      </c>
      <c r="G2281" s="333" t="s">
        <v>2199</v>
      </c>
      <c r="H2281" s="333" t="s">
        <v>4347</v>
      </c>
      <c r="I2281" s="333" t="s">
        <v>4347</v>
      </c>
      <c r="J2281" s="335">
        <v>43936</v>
      </c>
      <c r="K2281" s="333">
        <v>35</v>
      </c>
      <c r="L2281" s="331"/>
      <c r="M2281" s="337" t="s">
        <v>2820</v>
      </c>
      <c r="N2281" s="331"/>
    </row>
    <row r="2282" spans="1:14" ht="15" hidden="1" customHeight="1">
      <c r="A2282" s="15"/>
      <c r="B2282" s="236">
        <v>43919.005589849534</v>
      </c>
      <c r="C2282" s="2" t="s">
        <v>2200</v>
      </c>
      <c r="D2282" s="2" t="s">
        <v>109</v>
      </c>
      <c r="E2282" s="2" t="s">
        <v>1096</v>
      </c>
      <c r="F2282" s="2" t="s">
        <v>2198</v>
      </c>
      <c r="G2282" s="2" t="s">
        <v>2199</v>
      </c>
      <c r="I2282" s="34" t="s">
        <v>7530</v>
      </c>
      <c r="J2282" s="237">
        <v>43919</v>
      </c>
      <c r="L2282" s="2">
        <v>3</v>
      </c>
      <c r="M2282" s="46"/>
    </row>
    <row r="2283" spans="1:14" ht="15" hidden="1" customHeight="1">
      <c r="A2283" s="15"/>
      <c r="B2283" s="236">
        <v>43919.086059120367</v>
      </c>
      <c r="C2283" s="2" t="s">
        <v>2200</v>
      </c>
      <c r="D2283" s="2" t="s">
        <v>224</v>
      </c>
      <c r="F2283" s="2" t="s">
        <v>2198</v>
      </c>
      <c r="I2283" s="34" t="s">
        <v>7532</v>
      </c>
      <c r="J2283" s="237">
        <v>43919</v>
      </c>
      <c r="M2283" s="31" t="s">
        <v>7534</v>
      </c>
    </row>
    <row r="2284" spans="1:14" ht="15" hidden="1" customHeight="1">
      <c r="A2284" s="15"/>
      <c r="B2284" s="236">
        <v>43919.097780370372</v>
      </c>
      <c r="C2284" s="2" t="s">
        <v>9</v>
      </c>
      <c r="D2284" s="2" t="s">
        <v>268</v>
      </c>
      <c r="E2284" s="2" t="s">
        <v>4983</v>
      </c>
      <c r="F2284" s="2" t="s">
        <v>2208</v>
      </c>
      <c r="G2284" s="2" t="s">
        <v>2199</v>
      </c>
      <c r="H2284" s="2" t="s">
        <v>334</v>
      </c>
      <c r="I2284" s="2" t="s">
        <v>7535</v>
      </c>
      <c r="J2284" s="237">
        <v>43918</v>
      </c>
      <c r="K2284" s="2">
        <v>23</v>
      </c>
      <c r="M2284" s="31" t="s">
        <v>7536</v>
      </c>
    </row>
    <row r="2285" spans="1:14" ht="15" hidden="1" customHeight="1">
      <c r="A2285" s="15"/>
      <c r="B2285" s="236">
        <v>43919.105945381947</v>
      </c>
      <c r="C2285" s="2" t="s">
        <v>2200</v>
      </c>
      <c r="D2285" s="2" t="s">
        <v>224</v>
      </c>
      <c r="E2285" s="2" t="s">
        <v>223</v>
      </c>
      <c r="F2285" s="2" t="s">
        <v>2208</v>
      </c>
      <c r="G2285" s="2" t="s">
        <v>2199</v>
      </c>
      <c r="H2285" s="2" t="s">
        <v>1518</v>
      </c>
      <c r="I2285" s="2" t="s">
        <v>7537</v>
      </c>
      <c r="J2285" s="237">
        <v>43918</v>
      </c>
      <c r="K2285" s="2">
        <v>40</v>
      </c>
      <c r="M2285" s="46"/>
    </row>
    <row r="2286" spans="1:14" ht="15" hidden="1" customHeight="1">
      <c r="A2286" s="331"/>
      <c r="B2286" s="332">
        <v>43919.106624826389</v>
      </c>
      <c r="C2286" s="333" t="s">
        <v>2200</v>
      </c>
      <c r="D2286" s="333" t="s">
        <v>224</v>
      </c>
      <c r="E2286" s="333" t="s">
        <v>223</v>
      </c>
      <c r="F2286" s="333" t="s">
        <v>2208</v>
      </c>
      <c r="G2286" s="333" t="s">
        <v>2199</v>
      </c>
      <c r="H2286" s="333" t="s">
        <v>1518</v>
      </c>
      <c r="I2286" s="333" t="s">
        <v>7537</v>
      </c>
      <c r="J2286" s="335">
        <v>43918</v>
      </c>
      <c r="K2286" s="333">
        <v>48</v>
      </c>
      <c r="L2286" s="331"/>
      <c r="M2286" s="336"/>
      <c r="N2286" s="331"/>
    </row>
    <row r="2287" spans="1:14" ht="15" hidden="1" customHeight="1">
      <c r="A2287" s="331"/>
      <c r="B2287" s="332">
        <v>43919.107161932872</v>
      </c>
      <c r="C2287" s="333" t="s">
        <v>2200</v>
      </c>
      <c r="D2287" s="333" t="s">
        <v>224</v>
      </c>
      <c r="E2287" s="333" t="s">
        <v>223</v>
      </c>
      <c r="F2287" s="333" t="s">
        <v>2208</v>
      </c>
      <c r="G2287" s="333" t="s">
        <v>2199</v>
      </c>
      <c r="H2287" s="333" t="s">
        <v>1518</v>
      </c>
      <c r="I2287" s="333" t="s">
        <v>7537</v>
      </c>
      <c r="J2287" s="335">
        <v>43918</v>
      </c>
      <c r="K2287" s="333">
        <v>21</v>
      </c>
      <c r="L2287" s="331"/>
      <c r="M2287" s="336"/>
      <c r="N2287" s="331"/>
    </row>
    <row r="2288" spans="1:14" ht="15" hidden="1" customHeight="1">
      <c r="A2288" s="331"/>
      <c r="B2288" s="332">
        <v>43919.107596261572</v>
      </c>
      <c r="C2288" s="333" t="s">
        <v>2200</v>
      </c>
      <c r="D2288" s="333" t="s">
        <v>224</v>
      </c>
      <c r="E2288" s="333" t="s">
        <v>223</v>
      </c>
      <c r="F2288" s="333" t="s">
        <v>2208</v>
      </c>
      <c r="G2288" s="333" t="s">
        <v>2199</v>
      </c>
      <c r="H2288" s="333" t="s">
        <v>1518</v>
      </c>
      <c r="I2288" s="333" t="s">
        <v>7537</v>
      </c>
      <c r="J2288" s="335">
        <v>43918</v>
      </c>
      <c r="K2288" s="333">
        <v>38</v>
      </c>
      <c r="L2288" s="331"/>
      <c r="M2288" s="336"/>
      <c r="N2288" s="331"/>
    </row>
    <row r="2289" spans="1:14" ht="15" hidden="1" customHeight="1">
      <c r="A2289" s="15"/>
      <c r="B2289" s="236">
        <v>43919.115259629631</v>
      </c>
      <c r="C2289" s="2" t="s">
        <v>2200</v>
      </c>
      <c r="D2289" s="2" t="s">
        <v>224</v>
      </c>
      <c r="E2289" s="2" t="s">
        <v>223</v>
      </c>
      <c r="F2289" s="2" t="s">
        <v>2699</v>
      </c>
      <c r="G2289" s="2" t="s">
        <v>2210</v>
      </c>
      <c r="I2289" s="2" t="s">
        <v>3380</v>
      </c>
      <c r="J2289" s="237">
        <v>43919</v>
      </c>
      <c r="M2289" s="46"/>
    </row>
    <row r="2290" spans="1:14" ht="15" hidden="1" customHeight="1">
      <c r="A2290" s="331"/>
      <c r="B2290" s="332">
        <v>43919.115366990736</v>
      </c>
      <c r="C2290" s="333" t="s">
        <v>2200</v>
      </c>
      <c r="D2290" s="333" t="s">
        <v>224</v>
      </c>
      <c r="E2290" s="333" t="s">
        <v>223</v>
      </c>
      <c r="F2290" s="333" t="s">
        <v>2699</v>
      </c>
      <c r="G2290" s="333" t="s">
        <v>2210</v>
      </c>
      <c r="H2290" s="331"/>
      <c r="I2290" s="333" t="s">
        <v>3380</v>
      </c>
      <c r="J2290" s="335">
        <v>43919</v>
      </c>
      <c r="K2290" s="331"/>
      <c r="L2290" s="331"/>
      <c r="M2290" s="336"/>
      <c r="N2290" s="331"/>
    </row>
    <row r="2291" spans="1:14" ht="15" hidden="1" customHeight="1">
      <c r="A2291" s="331"/>
      <c r="B2291" s="332">
        <v>43919.146310902783</v>
      </c>
      <c r="C2291" s="333" t="s">
        <v>2200</v>
      </c>
      <c r="D2291" s="333" t="s">
        <v>224</v>
      </c>
      <c r="E2291" s="333" t="s">
        <v>2999</v>
      </c>
      <c r="F2291" s="333" t="s">
        <v>7539</v>
      </c>
      <c r="G2291" s="333" t="s">
        <v>2199</v>
      </c>
      <c r="H2291" s="331"/>
      <c r="I2291" s="334" t="s">
        <v>7532</v>
      </c>
      <c r="J2291" s="335">
        <v>43919</v>
      </c>
      <c r="K2291" s="331"/>
      <c r="L2291" s="333">
        <v>5</v>
      </c>
      <c r="M2291" s="336"/>
      <c r="N2291" s="331"/>
    </row>
    <row r="2292" spans="1:14" ht="15" hidden="1" customHeight="1">
      <c r="A2292" s="15"/>
      <c r="B2292" s="236">
        <v>43919.305084236112</v>
      </c>
      <c r="C2292" s="2" t="s">
        <v>2200</v>
      </c>
      <c r="D2292" s="2" t="s">
        <v>224</v>
      </c>
      <c r="E2292" s="2" t="s">
        <v>5206</v>
      </c>
      <c r="F2292" s="2" t="s">
        <v>2201</v>
      </c>
      <c r="G2292" s="2" t="s">
        <v>2199</v>
      </c>
      <c r="H2292" s="2" t="s">
        <v>7542</v>
      </c>
      <c r="I2292" s="34" t="s">
        <v>7543</v>
      </c>
      <c r="J2292" s="237">
        <v>43918</v>
      </c>
      <c r="M2292" s="31" t="s">
        <v>7544</v>
      </c>
    </row>
    <row r="2293" spans="1:14" ht="15" hidden="1" customHeight="1">
      <c r="A2293" s="331"/>
      <c r="B2293" s="332">
        <v>43919.305860821754</v>
      </c>
      <c r="C2293" s="333" t="s">
        <v>2200</v>
      </c>
      <c r="D2293" s="333" t="s">
        <v>224</v>
      </c>
      <c r="E2293" s="333" t="s">
        <v>5206</v>
      </c>
      <c r="F2293" s="333" t="s">
        <v>2208</v>
      </c>
      <c r="G2293" s="333" t="s">
        <v>2199</v>
      </c>
      <c r="H2293" s="333" t="s">
        <v>7546</v>
      </c>
      <c r="I2293" s="334" t="s">
        <v>7543</v>
      </c>
      <c r="J2293" s="335">
        <v>43918</v>
      </c>
      <c r="K2293" s="331"/>
      <c r="L2293" s="331"/>
      <c r="M2293" s="336"/>
      <c r="N2293" s="331"/>
    </row>
    <row r="2294" spans="1:14" ht="15" hidden="1" customHeight="1">
      <c r="A2294" s="15"/>
      <c r="B2294" s="236">
        <v>43919.318827129631</v>
      </c>
      <c r="C2294" s="2" t="s">
        <v>2200</v>
      </c>
      <c r="D2294" s="2" t="s">
        <v>47</v>
      </c>
      <c r="E2294" s="2" t="s">
        <v>407</v>
      </c>
      <c r="F2294" s="2" t="s">
        <v>2198</v>
      </c>
      <c r="G2294" s="2" t="s">
        <v>2199</v>
      </c>
      <c r="I2294" s="2" t="s">
        <v>7547</v>
      </c>
      <c r="J2294" s="237">
        <v>43918</v>
      </c>
      <c r="M2294" s="46"/>
    </row>
    <row r="2295" spans="1:14" ht="15" hidden="1" customHeight="1">
      <c r="A2295" s="331"/>
      <c r="B2295" s="332">
        <v>43919.319316076391</v>
      </c>
      <c r="C2295" s="333" t="s">
        <v>2197</v>
      </c>
      <c r="D2295" s="333" t="s">
        <v>47</v>
      </c>
      <c r="E2295" s="331"/>
      <c r="F2295" s="333" t="s">
        <v>2198</v>
      </c>
      <c r="G2295" s="333" t="s">
        <v>2199</v>
      </c>
      <c r="H2295" s="331"/>
      <c r="I2295" s="333" t="s">
        <v>7547</v>
      </c>
      <c r="J2295" s="335">
        <v>43918</v>
      </c>
      <c r="K2295" s="331"/>
      <c r="L2295" s="331"/>
      <c r="M2295" s="336"/>
      <c r="N2295" s="331"/>
    </row>
    <row r="2296" spans="1:14" ht="15" hidden="1" customHeight="1">
      <c r="A2296" s="331"/>
      <c r="B2296" s="332">
        <v>43919.319807407403</v>
      </c>
      <c r="C2296" s="333" t="s">
        <v>2197</v>
      </c>
      <c r="D2296" s="333" t="s">
        <v>47</v>
      </c>
      <c r="E2296" s="333" t="s">
        <v>303</v>
      </c>
      <c r="F2296" s="333" t="s">
        <v>2198</v>
      </c>
      <c r="G2296" s="333" t="s">
        <v>2199</v>
      </c>
      <c r="H2296" s="331"/>
      <c r="I2296" s="333" t="s">
        <v>7547</v>
      </c>
      <c r="J2296" s="335">
        <v>43918</v>
      </c>
      <c r="K2296" s="331"/>
      <c r="L2296" s="331"/>
      <c r="M2296" s="336"/>
      <c r="N2296" s="331"/>
    </row>
    <row r="2297" spans="1:14" ht="15" hidden="1" customHeight="1">
      <c r="A2297" s="331"/>
      <c r="B2297" s="332">
        <v>43919.321162453707</v>
      </c>
      <c r="C2297" s="333" t="s">
        <v>2197</v>
      </c>
      <c r="D2297" s="333" t="s">
        <v>47</v>
      </c>
      <c r="E2297" s="333" t="s">
        <v>272</v>
      </c>
      <c r="F2297" s="333" t="s">
        <v>2198</v>
      </c>
      <c r="G2297" s="333" t="s">
        <v>2215</v>
      </c>
      <c r="H2297" s="331"/>
      <c r="I2297" s="333" t="s">
        <v>7547</v>
      </c>
      <c r="J2297" s="335">
        <v>43918</v>
      </c>
      <c r="K2297" s="331"/>
      <c r="L2297" s="331"/>
      <c r="M2297" s="337" t="s">
        <v>7549</v>
      </c>
      <c r="N2297" s="331"/>
    </row>
    <row r="2298" spans="1:14" ht="15" hidden="1" customHeight="1">
      <c r="A2298" s="15"/>
      <c r="B2298" s="236">
        <v>43919.321450081014</v>
      </c>
      <c r="C2298" s="2" t="s">
        <v>9</v>
      </c>
      <c r="D2298" s="2" t="s">
        <v>158</v>
      </c>
      <c r="E2298" s="2" t="s">
        <v>7550</v>
      </c>
      <c r="F2298" s="2" t="s">
        <v>2208</v>
      </c>
      <c r="G2298" s="2" t="s">
        <v>2199</v>
      </c>
      <c r="H2298" s="2" t="s">
        <v>7551</v>
      </c>
      <c r="I2298" s="2" t="s">
        <v>7552</v>
      </c>
      <c r="J2298" s="237">
        <v>43919</v>
      </c>
      <c r="K2298" s="2">
        <v>56</v>
      </c>
      <c r="M2298" s="31" t="s">
        <v>7553</v>
      </c>
    </row>
    <row r="2299" spans="1:14" ht="15" hidden="1" customHeight="1">
      <c r="A2299" s="15"/>
      <c r="B2299" s="236">
        <v>43919.355018576389</v>
      </c>
      <c r="C2299" s="2" t="s">
        <v>2200</v>
      </c>
      <c r="D2299" s="2" t="s">
        <v>224</v>
      </c>
      <c r="E2299" s="2" t="s">
        <v>5206</v>
      </c>
      <c r="F2299" s="2" t="s">
        <v>2201</v>
      </c>
      <c r="G2299" s="2" t="s">
        <v>2199</v>
      </c>
      <c r="H2299" s="2" t="s">
        <v>7554</v>
      </c>
      <c r="I2299" s="2" t="s">
        <v>7555</v>
      </c>
      <c r="J2299" s="237">
        <v>43918</v>
      </c>
      <c r="M2299" s="31" t="s">
        <v>7556</v>
      </c>
    </row>
    <row r="2300" spans="1:14" ht="15" hidden="1" customHeight="1">
      <c r="A2300" s="15"/>
      <c r="B2300" s="236">
        <v>43919.357183645829</v>
      </c>
      <c r="C2300" s="2" t="s">
        <v>2200</v>
      </c>
      <c r="D2300" s="2" t="s">
        <v>45</v>
      </c>
      <c r="E2300" s="2" t="s">
        <v>43</v>
      </c>
      <c r="F2300" s="2" t="s">
        <v>2208</v>
      </c>
      <c r="H2300" s="2" t="s">
        <v>7557</v>
      </c>
      <c r="I2300" s="2" t="s">
        <v>7557</v>
      </c>
      <c r="J2300" s="237">
        <v>43919</v>
      </c>
      <c r="K2300" s="2">
        <v>65</v>
      </c>
      <c r="M2300" s="46"/>
    </row>
    <row r="2301" spans="1:14" ht="15" hidden="1" customHeight="1">
      <c r="A2301" s="331"/>
      <c r="B2301" s="332">
        <v>43919.358771724539</v>
      </c>
      <c r="C2301" s="333" t="s">
        <v>9</v>
      </c>
      <c r="D2301" s="333" t="s">
        <v>109</v>
      </c>
      <c r="E2301" s="333" t="s">
        <v>1096</v>
      </c>
      <c r="F2301" s="333" t="s">
        <v>2208</v>
      </c>
      <c r="G2301" s="333" t="s">
        <v>2199</v>
      </c>
      <c r="H2301" s="331"/>
      <c r="I2301" s="334" t="s">
        <v>7015</v>
      </c>
      <c r="J2301" s="335">
        <v>43919</v>
      </c>
      <c r="K2301" s="331"/>
      <c r="L2301" s="331"/>
      <c r="M2301" s="336"/>
      <c r="N2301" s="331"/>
    </row>
    <row r="2302" spans="1:14" ht="15" hidden="1" customHeight="1">
      <c r="A2302" s="15"/>
      <c r="B2302" s="236">
        <v>43919.368476724536</v>
      </c>
      <c r="C2302" s="2" t="s">
        <v>2200</v>
      </c>
      <c r="D2302" s="2" t="s">
        <v>45</v>
      </c>
      <c r="E2302" s="2" t="s">
        <v>119</v>
      </c>
      <c r="F2302" s="2" t="s">
        <v>2198</v>
      </c>
      <c r="G2302" s="2" t="s">
        <v>2199</v>
      </c>
      <c r="I2302" s="2" t="s">
        <v>7559</v>
      </c>
      <c r="J2302" s="237">
        <v>43919</v>
      </c>
      <c r="K2302" s="2">
        <v>42</v>
      </c>
      <c r="M2302" s="46"/>
    </row>
    <row r="2303" spans="1:14" ht="15" hidden="1" customHeight="1">
      <c r="A2303" s="15"/>
      <c r="B2303" s="236">
        <v>43919.375233819446</v>
      </c>
      <c r="C2303" s="2" t="s">
        <v>2197</v>
      </c>
      <c r="D2303" s="2" t="s">
        <v>47</v>
      </c>
      <c r="E2303" s="2" t="s">
        <v>303</v>
      </c>
      <c r="F2303" s="2" t="s">
        <v>2271</v>
      </c>
      <c r="G2303" s="2" t="s">
        <v>2199</v>
      </c>
      <c r="H2303" s="2" t="s">
        <v>7560</v>
      </c>
      <c r="I2303" s="34" t="s">
        <v>7561</v>
      </c>
      <c r="J2303" s="237">
        <v>43919</v>
      </c>
      <c r="L2303" s="2">
        <v>58</v>
      </c>
      <c r="M2303" s="31" t="s">
        <v>7563</v>
      </c>
    </row>
    <row r="2304" spans="1:14" ht="15" hidden="1" customHeight="1">
      <c r="A2304" s="15"/>
      <c r="B2304" s="236">
        <v>43919.378650185186</v>
      </c>
      <c r="C2304" s="2" t="s">
        <v>9</v>
      </c>
      <c r="D2304" s="2" t="s">
        <v>182</v>
      </c>
      <c r="E2304" s="2" t="s">
        <v>1078</v>
      </c>
      <c r="F2304" s="2" t="s">
        <v>2208</v>
      </c>
      <c r="G2304" s="2" t="s">
        <v>2199</v>
      </c>
      <c r="H2304" s="2" t="s">
        <v>7564</v>
      </c>
      <c r="I2304" s="34" t="s">
        <v>7565</v>
      </c>
      <c r="J2304" s="237">
        <v>43919</v>
      </c>
      <c r="K2304" s="2">
        <v>45</v>
      </c>
      <c r="M2304" s="46"/>
    </row>
    <row r="2305" spans="1:14" ht="15" hidden="1" customHeight="1">
      <c r="A2305" s="331"/>
      <c r="B2305" s="332">
        <v>43919.384605150466</v>
      </c>
      <c r="C2305" s="333" t="s">
        <v>7566</v>
      </c>
      <c r="D2305" s="333" t="s">
        <v>262</v>
      </c>
      <c r="E2305" s="333" t="s">
        <v>493</v>
      </c>
      <c r="F2305" s="333" t="s">
        <v>2208</v>
      </c>
      <c r="G2305" s="333" t="s">
        <v>2199</v>
      </c>
      <c r="H2305" s="331"/>
      <c r="I2305" s="333" t="s">
        <v>2820</v>
      </c>
      <c r="J2305" s="335">
        <v>70900</v>
      </c>
      <c r="K2305" s="333">
        <v>26</v>
      </c>
      <c r="L2305" s="331"/>
      <c r="M2305" s="336"/>
      <c r="N2305" s="331"/>
    </row>
    <row r="2306" spans="1:14" ht="15" hidden="1" customHeight="1">
      <c r="A2306" s="15"/>
      <c r="B2306" s="236">
        <v>43919.385246666665</v>
      </c>
      <c r="C2306" s="2" t="s">
        <v>2200</v>
      </c>
      <c r="D2306" s="2" t="s">
        <v>262</v>
      </c>
      <c r="E2306" s="2" t="s">
        <v>7567</v>
      </c>
      <c r="F2306" s="2" t="s">
        <v>2201</v>
      </c>
      <c r="G2306" s="2" t="s">
        <v>2199</v>
      </c>
      <c r="H2306" s="2" t="s">
        <v>7568</v>
      </c>
      <c r="I2306" s="34" t="s">
        <v>7569</v>
      </c>
      <c r="J2306" s="237">
        <v>43918</v>
      </c>
      <c r="M2306" s="46"/>
    </row>
    <row r="2307" spans="1:14" ht="15" hidden="1" customHeight="1">
      <c r="A2307" s="15"/>
      <c r="B2307" s="236">
        <v>43919.38988396991</v>
      </c>
      <c r="C2307" s="2" t="s">
        <v>9</v>
      </c>
      <c r="D2307" s="2" t="s">
        <v>182</v>
      </c>
      <c r="E2307" s="2" t="s">
        <v>1078</v>
      </c>
      <c r="F2307" s="2" t="s">
        <v>2198</v>
      </c>
      <c r="G2307" s="2" t="s">
        <v>2210</v>
      </c>
      <c r="I2307" s="34" t="s">
        <v>7571</v>
      </c>
      <c r="J2307" s="237">
        <v>43919</v>
      </c>
      <c r="K2307" s="2">
        <v>45</v>
      </c>
      <c r="M2307" s="46"/>
    </row>
    <row r="2308" spans="1:14" ht="15" hidden="1" customHeight="1">
      <c r="A2308" s="15"/>
      <c r="B2308" s="236">
        <v>43919.390836701394</v>
      </c>
      <c r="C2308" s="2" t="s">
        <v>9</v>
      </c>
      <c r="D2308" s="2" t="s">
        <v>182</v>
      </c>
      <c r="E2308" s="2" t="s">
        <v>1078</v>
      </c>
      <c r="F2308" s="2" t="s">
        <v>2208</v>
      </c>
      <c r="G2308" s="2" t="s">
        <v>2199</v>
      </c>
      <c r="I2308" s="2" t="s">
        <v>7572</v>
      </c>
      <c r="J2308" s="237">
        <v>43919</v>
      </c>
      <c r="K2308" s="2">
        <v>45</v>
      </c>
      <c r="M2308" s="46"/>
    </row>
    <row r="2309" spans="1:14" ht="15" hidden="1" customHeight="1">
      <c r="A2309" s="15"/>
      <c r="B2309" s="236">
        <v>43919.391543449077</v>
      </c>
      <c r="C2309" s="2" t="s">
        <v>9</v>
      </c>
      <c r="D2309" s="2" t="s">
        <v>182</v>
      </c>
      <c r="E2309" s="2" t="s">
        <v>1078</v>
      </c>
      <c r="F2309" s="2" t="s">
        <v>2208</v>
      </c>
      <c r="G2309" s="2" t="s">
        <v>2199</v>
      </c>
      <c r="I2309" s="34" t="s">
        <v>7573</v>
      </c>
      <c r="J2309" s="237">
        <v>43919</v>
      </c>
      <c r="K2309" s="2">
        <v>45</v>
      </c>
      <c r="M2309" s="46"/>
    </row>
    <row r="2310" spans="1:14" ht="15" hidden="1" customHeight="1">
      <c r="A2310" s="331"/>
      <c r="B2310" s="332">
        <v>43919.392174629626</v>
      </c>
      <c r="C2310" s="333" t="s">
        <v>2200</v>
      </c>
      <c r="D2310" s="333" t="s">
        <v>126</v>
      </c>
      <c r="E2310" s="333" t="s">
        <v>7575</v>
      </c>
      <c r="F2310" s="333" t="s">
        <v>2208</v>
      </c>
      <c r="G2310" s="333" t="s">
        <v>2199</v>
      </c>
      <c r="H2310" s="333" t="s">
        <v>7576</v>
      </c>
      <c r="I2310" s="333" t="s">
        <v>2590</v>
      </c>
      <c r="J2310" s="335">
        <v>43919</v>
      </c>
      <c r="K2310" s="331"/>
      <c r="L2310" s="331"/>
      <c r="M2310" s="337" t="s">
        <v>7577</v>
      </c>
      <c r="N2310" s="331"/>
    </row>
    <row r="2311" spans="1:14" ht="15" hidden="1" customHeight="1">
      <c r="A2311" s="331"/>
      <c r="B2311" s="332">
        <v>43919.392736481481</v>
      </c>
      <c r="C2311" s="333" t="s">
        <v>9</v>
      </c>
      <c r="D2311" s="333" t="s">
        <v>182</v>
      </c>
      <c r="E2311" s="333" t="s">
        <v>1078</v>
      </c>
      <c r="F2311" s="333" t="s">
        <v>2208</v>
      </c>
      <c r="G2311" s="333" t="s">
        <v>2199</v>
      </c>
      <c r="H2311" s="333" t="s">
        <v>7578</v>
      </c>
      <c r="I2311" s="334" t="s">
        <v>7571</v>
      </c>
      <c r="J2311" s="335">
        <v>43919</v>
      </c>
      <c r="K2311" s="333">
        <v>45</v>
      </c>
      <c r="L2311" s="331"/>
      <c r="M2311" s="336"/>
      <c r="N2311" s="331"/>
    </row>
    <row r="2312" spans="1:14" ht="15" hidden="1" customHeight="1">
      <c r="A2312" s="15"/>
      <c r="B2312" s="236">
        <v>43919.39321548611</v>
      </c>
      <c r="C2312" s="2" t="s">
        <v>9</v>
      </c>
      <c r="D2312" s="2" t="s">
        <v>182</v>
      </c>
      <c r="E2312" s="2" t="s">
        <v>1078</v>
      </c>
      <c r="F2312" s="2" t="s">
        <v>2208</v>
      </c>
      <c r="G2312" s="2" t="s">
        <v>2199</v>
      </c>
      <c r="I2312" s="2" t="s">
        <v>7579</v>
      </c>
      <c r="J2312" s="237">
        <v>43919</v>
      </c>
      <c r="K2312" s="2">
        <v>45</v>
      </c>
      <c r="M2312" s="46"/>
    </row>
    <row r="2313" spans="1:14" ht="15" hidden="1" customHeight="1">
      <c r="A2313" s="15"/>
      <c r="B2313" s="236">
        <v>43919.394160370372</v>
      </c>
      <c r="C2313" s="2" t="s">
        <v>9</v>
      </c>
      <c r="D2313" s="2" t="s">
        <v>182</v>
      </c>
      <c r="E2313" s="2" t="s">
        <v>7580</v>
      </c>
      <c r="F2313" s="2" t="s">
        <v>2208</v>
      </c>
      <c r="G2313" s="2" t="s">
        <v>2199</v>
      </c>
      <c r="I2313" s="34" t="s">
        <v>7582</v>
      </c>
      <c r="J2313" s="237">
        <v>43919</v>
      </c>
      <c r="K2313" s="2">
        <v>45</v>
      </c>
      <c r="M2313" s="31" t="s">
        <v>5743</v>
      </c>
    </row>
    <row r="2314" spans="1:14" ht="15" hidden="1" customHeight="1">
      <c r="A2314" s="331"/>
      <c r="B2314" s="332">
        <v>43919.394823819443</v>
      </c>
      <c r="C2314" s="333" t="s">
        <v>2197</v>
      </c>
      <c r="D2314" s="333" t="s">
        <v>47</v>
      </c>
      <c r="E2314" s="333" t="s">
        <v>7583</v>
      </c>
      <c r="F2314" s="333" t="s">
        <v>2198</v>
      </c>
      <c r="G2314" s="333" t="s">
        <v>2199</v>
      </c>
      <c r="H2314" s="333" t="s">
        <v>7584</v>
      </c>
      <c r="I2314" s="334" t="s">
        <v>7341</v>
      </c>
      <c r="J2314" s="335">
        <v>43918</v>
      </c>
      <c r="K2314" s="331"/>
      <c r="L2314" s="331"/>
      <c r="M2314" s="337" t="s">
        <v>7585</v>
      </c>
      <c r="N2314" s="331"/>
    </row>
    <row r="2315" spans="1:14" ht="15" hidden="1" customHeight="1">
      <c r="A2315" s="15"/>
      <c r="B2315" s="236">
        <v>43919.397374340275</v>
      </c>
      <c r="C2315" s="2" t="s">
        <v>9</v>
      </c>
      <c r="D2315" s="2" t="s">
        <v>182</v>
      </c>
      <c r="E2315" s="2" t="s">
        <v>1078</v>
      </c>
      <c r="F2315" s="2" t="s">
        <v>2208</v>
      </c>
      <c r="G2315" s="2" t="s">
        <v>2210</v>
      </c>
      <c r="I2315" s="34" t="s">
        <v>7587</v>
      </c>
      <c r="J2315" s="237">
        <v>43919</v>
      </c>
      <c r="K2315" s="2">
        <v>45</v>
      </c>
      <c r="M2315" s="46"/>
    </row>
    <row r="2316" spans="1:14" ht="15" hidden="1" customHeight="1">
      <c r="A2316" s="15"/>
      <c r="B2316" s="236">
        <v>43919.397564050931</v>
      </c>
      <c r="C2316" s="2" t="s">
        <v>9</v>
      </c>
      <c r="D2316" s="2" t="s">
        <v>207</v>
      </c>
      <c r="E2316" s="2" t="s">
        <v>7588</v>
      </c>
      <c r="F2316" s="2" t="s">
        <v>2201</v>
      </c>
      <c r="G2316" s="2" t="s">
        <v>2199</v>
      </c>
      <c r="I2316" s="34" t="s">
        <v>7589</v>
      </c>
      <c r="J2316" s="237">
        <v>43919</v>
      </c>
      <c r="K2316" s="2">
        <v>62</v>
      </c>
      <c r="M2316" s="31" t="s">
        <v>5743</v>
      </c>
    </row>
    <row r="2317" spans="1:14" ht="15" hidden="1" customHeight="1">
      <c r="A2317" s="15"/>
      <c r="B2317" s="236">
        <v>43919.397760497683</v>
      </c>
      <c r="C2317" s="2" t="s">
        <v>9</v>
      </c>
      <c r="D2317" s="2" t="s">
        <v>207</v>
      </c>
      <c r="F2317" s="2" t="s">
        <v>2198</v>
      </c>
      <c r="G2317" s="2" t="s">
        <v>2210</v>
      </c>
      <c r="I2317" s="34" t="s">
        <v>7591</v>
      </c>
      <c r="J2317" s="237">
        <v>43919</v>
      </c>
      <c r="M2317" s="46"/>
    </row>
    <row r="2318" spans="1:14" ht="15" hidden="1" customHeight="1">
      <c r="A2318" s="15"/>
      <c r="B2318" s="236">
        <v>43919.398391145834</v>
      </c>
      <c r="C2318" s="2" t="s">
        <v>9</v>
      </c>
      <c r="D2318" s="2" t="s">
        <v>207</v>
      </c>
      <c r="E2318" s="2" t="s">
        <v>853</v>
      </c>
      <c r="F2318" s="2" t="s">
        <v>2208</v>
      </c>
      <c r="G2318" s="2" t="s">
        <v>2210</v>
      </c>
      <c r="I2318" s="34" t="s">
        <v>7592</v>
      </c>
      <c r="J2318" s="237">
        <v>43919</v>
      </c>
      <c r="M2318" s="46"/>
    </row>
    <row r="2319" spans="1:14" ht="15" hidden="1" customHeight="1">
      <c r="A2319" s="15"/>
      <c r="B2319" s="236">
        <v>43919.398709918984</v>
      </c>
      <c r="C2319" s="2" t="s">
        <v>2200</v>
      </c>
      <c r="D2319" s="2" t="s">
        <v>126</v>
      </c>
      <c r="E2319" s="2" t="s">
        <v>572</v>
      </c>
      <c r="F2319" s="2" t="s">
        <v>2198</v>
      </c>
      <c r="G2319" s="2" t="s">
        <v>2199</v>
      </c>
      <c r="I2319" s="34" t="s">
        <v>7594</v>
      </c>
      <c r="J2319" s="237">
        <v>43919</v>
      </c>
      <c r="L2319" s="2">
        <v>5</v>
      </c>
      <c r="M2319" s="46"/>
    </row>
    <row r="2320" spans="1:14" ht="15" hidden="1" customHeight="1">
      <c r="A2320" s="15"/>
      <c r="B2320" s="236">
        <v>43919.39955332176</v>
      </c>
      <c r="C2320" s="2" t="s">
        <v>9</v>
      </c>
      <c r="D2320" s="2" t="s">
        <v>207</v>
      </c>
      <c r="E2320" s="2" t="s">
        <v>853</v>
      </c>
      <c r="F2320" s="2" t="s">
        <v>2208</v>
      </c>
      <c r="G2320" s="2" t="s">
        <v>2199</v>
      </c>
      <c r="H2320" s="2" t="s">
        <v>7595</v>
      </c>
      <c r="I2320" s="34" t="s">
        <v>7596</v>
      </c>
      <c r="J2320" s="237">
        <v>43919</v>
      </c>
      <c r="M2320" s="46"/>
    </row>
    <row r="2321" spans="1:14" ht="15" hidden="1" customHeight="1">
      <c r="A2321" s="15"/>
      <c r="B2321" s="236">
        <v>43919.400444236111</v>
      </c>
      <c r="C2321" s="2" t="s">
        <v>9</v>
      </c>
      <c r="D2321" s="2" t="s">
        <v>182</v>
      </c>
      <c r="F2321" s="2" t="s">
        <v>2198</v>
      </c>
      <c r="G2321" s="2" t="s">
        <v>2210</v>
      </c>
      <c r="I2321" s="2" t="s">
        <v>7598</v>
      </c>
      <c r="J2321" s="237">
        <v>43919</v>
      </c>
      <c r="M2321" s="46"/>
    </row>
    <row r="2322" spans="1:14" ht="15" hidden="1" customHeight="1">
      <c r="A2322" s="15"/>
      <c r="B2322" s="236">
        <v>43919.400503518518</v>
      </c>
      <c r="C2322" s="2" t="s">
        <v>2200</v>
      </c>
      <c r="D2322" s="2" t="s">
        <v>126</v>
      </c>
      <c r="F2322" s="2" t="s">
        <v>2198</v>
      </c>
      <c r="G2322" s="2" t="s">
        <v>2199</v>
      </c>
      <c r="I2322" s="34" t="s">
        <v>7599</v>
      </c>
      <c r="J2322" s="237">
        <v>43919</v>
      </c>
      <c r="L2322" s="2">
        <v>13</v>
      </c>
      <c r="M2322" s="46"/>
    </row>
    <row r="2323" spans="1:14" ht="15" hidden="1" customHeight="1">
      <c r="A2323" s="15"/>
      <c r="B2323" s="236">
        <v>43919.402165914347</v>
      </c>
      <c r="C2323" s="2" t="s">
        <v>2200</v>
      </c>
      <c r="D2323" s="2" t="s">
        <v>109</v>
      </c>
      <c r="E2323" s="2" t="s">
        <v>1096</v>
      </c>
      <c r="F2323" s="2" t="s">
        <v>2208</v>
      </c>
      <c r="G2323" s="2" t="s">
        <v>2199</v>
      </c>
      <c r="I2323" s="34" t="s">
        <v>7601</v>
      </c>
      <c r="J2323" s="237">
        <v>43919</v>
      </c>
      <c r="M2323" s="31" t="s">
        <v>5743</v>
      </c>
    </row>
    <row r="2324" spans="1:14" ht="15" hidden="1" customHeight="1">
      <c r="A2324" s="15"/>
      <c r="B2324" s="236">
        <v>43919.407257974541</v>
      </c>
      <c r="C2324" s="2" t="s">
        <v>9</v>
      </c>
      <c r="D2324" s="2" t="s">
        <v>207</v>
      </c>
      <c r="E2324" s="2" t="s">
        <v>7602</v>
      </c>
      <c r="F2324" s="2" t="s">
        <v>2208</v>
      </c>
      <c r="G2324" s="2" t="s">
        <v>2199</v>
      </c>
      <c r="H2324" s="2" t="s">
        <v>7603</v>
      </c>
      <c r="I2324" s="34" t="s">
        <v>7604</v>
      </c>
      <c r="J2324" s="237">
        <v>43919</v>
      </c>
      <c r="K2324" s="2">
        <v>62</v>
      </c>
      <c r="M2324" s="31" t="s">
        <v>7606</v>
      </c>
    </row>
    <row r="2325" spans="1:14" ht="15" hidden="1" customHeight="1">
      <c r="A2325" s="15"/>
      <c r="B2325" s="236">
        <v>43919.407878298611</v>
      </c>
      <c r="C2325" s="2" t="s">
        <v>2200</v>
      </c>
      <c r="D2325" s="2" t="s">
        <v>109</v>
      </c>
      <c r="E2325" s="2" t="s">
        <v>1096</v>
      </c>
      <c r="F2325" s="2" t="s">
        <v>2201</v>
      </c>
      <c r="G2325" s="2" t="s">
        <v>2199</v>
      </c>
      <c r="H2325" s="2" t="s">
        <v>7607</v>
      </c>
      <c r="I2325" s="34" t="s">
        <v>7608</v>
      </c>
      <c r="J2325" s="237">
        <v>43919</v>
      </c>
      <c r="K2325" s="2">
        <v>53</v>
      </c>
      <c r="M2325" s="46"/>
    </row>
    <row r="2326" spans="1:14" ht="15" hidden="1" customHeight="1">
      <c r="A2326" s="15"/>
      <c r="B2326" s="236">
        <v>43919.408561412041</v>
      </c>
      <c r="C2326" s="2" t="s">
        <v>2197</v>
      </c>
      <c r="D2326" s="2" t="s">
        <v>45</v>
      </c>
      <c r="E2326" s="2" t="s">
        <v>43</v>
      </c>
      <c r="F2326" s="2" t="s">
        <v>2271</v>
      </c>
      <c r="G2326" s="2" t="s">
        <v>2199</v>
      </c>
      <c r="I2326" s="2" t="s">
        <v>7609</v>
      </c>
      <c r="J2326" s="237">
        <v>43919</v>
      </c>
      <c r="L2326" s="2">
        <v>1</v>
      </c>
      <c r="M2326" s="46"/>
    </row>
    <row r="2327" spans="1:14" ht="15" hidden="1" customHeight="1">
      <c r="A2327" s="15"/>
      <c r="B2327" s="236">
        <v>43919.410188287038</v>
      </c>
      <c r="C2327" s="2" t="s">
        <v>2200</v>
      </c>
      <c r="D2327" s="2" t="s">
        <v>45</v>
      </c>
      <c r="F2327" s="2" t="s">
        <v>2198</v>
      </c>
      <c r="I2327" s="34" t="s">
        <v>7611</v>
      </c>
      <c r="J2327" s="237">
        <v>43919</v>
      </c>
      <c r="M2327" s="31" t="s">
        <v>7612</v>
      </c>
    </row>
    <row r="2328" spans="1:14" ht="15" hidden="1" customHeight="1">
      <c r="A2328" s="331"/>
      <c r="B2328" s="332">
        <v>43919.410616273148</v>
      </c>
      <c r="C2328" s="333" t="s">
        <v>2200</v>
      </c>
      <c r="D2328" s="333" t="s">
        <v>45</v>
      </c>
      <c r="E2328" s="331"/>
      <c r="F2328" s="333" t="s">
        <v>2198</v>
      </c>
      <c r="G2328" s="331"/>
      <c r="H2328" s="331"/>
      <c r="I2328" s="334" t="s">
        <v>7611</v>
      </c>
      <c r="J2328" s="335">
        <v>43919</v>
      </c>
      <c r="K2328" s="331"/>
      <c r="L2328" s="333">
        <v>7</v>
      </c>
      <c r="M2328" s="336"/>
      <c r="N2328" s="331"/>
    </row>
    <row r="2329" spans="1:14" ht="15" hidden="1" customHeight="1">
      <c r="A2329" s="15"/>
      <c r="B2329" s="236">
        <v>43919.411418634263</v>
      </c>
      <c r="C2329" s="2" t="s">
        <v>2200</v>
      </c>
      <c r="D2329" s="2" t="s">
        <v>45</v>
      </c>
      <c r="E2329" s="2" t="s">
        <v>7614</v>
      </c>
      <c r="F2329" s="2" t="s">
        <v>2198</v>
      </c>
      <c r="G2329" s="2" t="s">
        <v>2199</v>
      </c>
      <c r="H2329" s="2" t="s">
        <v>7615</v>
      </c>
      <c r="I2329" s="34" t="s">
        <v>7616</v>
      </c>
      <c r="J2329" s="237">
        <v>43919</v>
      </c>
      <c r="M2329" s="46"/>
    </row>
    <row r="2330" spans="1:14" ht="15" hidden="1" customHeight="1">
      <c r="A2330" s="15"/>
      <c r="B2330" s="236">
        <v>43919.411606226851</v>
      </c>
      <c r="C2330" s="2" t="s">
        <v>2200</v>
      </c>
      <c r="D2330" s="2" t="s">
        <v>224</v>
      </c>
      <c r="F2330" s="2" t="s">
        <v>2198</v>
      </c>
      <c r="G2330" s="2" t="s">
        <v>2210</v>
      </c>
      <c r="I2330" s="34" t="s">
        <v>7618</v>
      </c>
      <c r="J2330" s="237">
        <v>43919</v>
      </c>
      <c r="M2330" s="31" t="s">
        <v>7619</v>
      </c>
    </row>
    <row r="2331" spans="1:14" ht="15" hidden="1" customHeight="1">
      <c r="A2331" s="15"/>
      <c r="B2331" s="236">
        <v>43919.412723564819</v>
      </c>
      <c r="C2331" s="2" t="s">
        <v>7566</v>
      </c>
      <c r="D2331" s="2" t="s">
        <v>126</v>
      </c>
      <c r="E2331" s="2" t="s">
        <v>770</v>
      </c>
      <c r="F2331" s="2" t="s">
        <v>2198</v>
      </c>
      <c r="G2331" s="2" t="s">
        <v>2199</v>
      </c>
      <c r="I2331" s="34" t="s">
        <v>7620</v>
      </c>
      <c r="J2331" s="237">
        <v>43918</v>
      </c>
      <c r="K2331" s="2">
        <v>30</v>
      </c>
      <c r="L2331" s="2">
        <v>5</v>
      </c>
      <c r="M2331" s="31" t="s">
        <v>7622</v>
      </c>
    </row>
    <row r="2332" spans="1:14" ht="15" hidden="1" customHeight="1">
      <c r="A2332" s="15"/>
      <c r="B2332" s="236">
        <v>43919.418285451393</v>
      </c>
      <c r="C2332" s="2" t="s">
        <v>2200</v>
      </c>
      <c r="D2332" s="2" t="s">
        <v>109</v>
      </c>
      <c r="E2332" s="2" t="s">
        <v>1096</v>
      </c>
      <c r="F2332" s="2" t="s">
        <v>2201</v>
      </c>
      <c r="G2332" s="2" t="s">
        <v>2210</v>
      </c>
      <c r="I2332" s="34" t="s">
        <v>7624</v>
      </c>
      <c r="J2332" s="237">
        <v>43919</v>
      </c>
      <c r="K2332" s="2">
        <v>53</v>
      </c>
      <c r="M2332" s="31" t="s">
        <v>7625</v>
      </c>
    </row>
    <row r="2333" spans="1:14" ht="15" hidden="1" customHeight="1">
      <c r="A2333" s="15"/>
      <c r="B2333" s="236">
        <v>43919.418835254633</v>
      </c>
      <c r="C2333" s="2" t="s">
        <v>2200</v>
      </c>
      <c r="D2333" s="2" t="s">
        <v>45</v>
      </c>
      <c r="F2333" s="2" t="s">
        <v>2198</v>
      </c>
      <c r="G2333" s="2" t="s">
        <v>2210</v>
      </c>
      <c r="H2333" s="2" t="s">
        <v>7626</v>
      </c>
      <c r="I2333" s="34" t="s">
        <v>7627</v>
      </c>
      <c r="J2333" s="237">
        <v>43919</v>
      </c>
      <c r="M2333" s="46"/>
    </row>
    <row r="2334" spans="1:14" ht="15" hidden="1" customHeight="1">
      <c r="A2334" s="15"/>
      <c r="B2334" s="236">
        <v>43919.419723576386</v>
      </c>
      <c r="C2334" s="2" t="s">
        <v>2200</v>
      </c>
      <c r="D2334" s="2" t="s">
        <v>182</v>
      </c>
      <c r="E2334" s="2" t="s">
        <v>1078</v>
      </c>
      <c r="F2334" s="2" t="s">
        <v>2198</v>
      </c>
      <c r="G2334" s="2" t="s">
        <v>2210</v>
      </c>
      <c r="I2334" s="34" t="s">
        <v>722</v>
      </c>
      <c r="J2334" s="237">
        <v>43919</v>
      </c>
      <c r="M2334" s="46"/>
    </row>
    <row r="2335" spans="1:14" ht="15" hidden="1" customHeight="1">
      <c r="A2335" s="331"/>
      <c r="B2335" s="332">
        <v>43919.424589120375</v>
      </c>
      <c r="C2335" s="333" t="s">
        <v>2200</v>
      </c>
      <c r="D2335" s="333" t="s">
        <v>182</v>
      </c>
      <c r="E2335" s="333" t="s">
        <v>1078</v>
      </c>
      <c r="F2335" s="333" t="s">
        <v>2198</v>
      </c>
      <c r="G2335" s="333" t="s">
        <v>2199</v>
      </c>
      <c r="H2335" s="331"/>
      <c r="I2335" s="334" t="s">
        <v>7281</v>
      </c>
      <c r="J2335" s="335">
        <v>43919</v>
      </c>
      <c r="K2335" s="331"/>
      <c r="L2335" s="331"/>
      <c r="M2335" s="336"/>
      <c r="N2335" s="331"/>
    </row>
    <row r="2336" spans="1:14" ht="15" hidden="1" customHeight="1">
      <c r="A2336" s="331"/>
      <c r="B2336" s="332">
        <v>43919.424633472227</v>
      </c>
      <c r="C2336" s="333" t="s">
        <v>2200</v>
      </c>
      <c r="D2336" s="333" t="s">
        <v>182</v>
      </c>
      <c r="E2336" s="333" t="s">
        <v>1078</v>
      </c>
      <c r="F2336" s="333" t="s">
        <v>2198</v>
      </c>
      <c r="G2336" s="333" t="s">
        <v>2199</v>
      </c>
      <c r="H2336" s="331"/>
      <c r="I2336" s="334" t="s">
        <v>7281</v>
      </c>
      <c r="J2336" s="335">
        <v>43919</v>
      </c>
      <c r="K2336" s="331"/>
      <c r="L2336" s="331"/>
      <c r="M2336" s="336"/>
      <c r="N2336" s="331"/>
    </row>
    <row r="2337" spans="1:14" ht="15" hidden="1" customHeight="1">
      <c r="A2337" s="331"/>
      <c r="B2337" s="332">
        <v>43919.425179965277</v>
      </c>
      <c r="C2337" s="333" t="s">
        <v>2200</v>
      </c>
      <c r="D2337" s="333" t="s">
        <v>182</v>
      </c>
      <c r="E2337" s="333" t="s">
        <v>1078</v>
      </c>
      <c r="F2337" s="333" t="s">
        <v>2198</v>
      </c>
      <c r="G2337" s="333" t="s">
        <v>2199</v>
      </c>
      <c r="H2337" s="331"/>
      <c r="I2337" s="334" t="s">
        <v>7281</v>
      </c>
      <c r="J2337" s="335">
        <v>43919</v>
      </c>
      <c r="K2337" s="331"/>
      <c r="L2337" s="331"/>
      <c r="M2337" s="336"/>
      <c r="N2337" s="331"/>
    </row>
    <row r="2338" spans="1:14" ht="15" hidden="1" customHeight="1">
      <c r="A2338" s="331"/>
      <c r="B2338" s="332">
        <v>43919.425859837967</v>
      </c>
      <c r="C2338" s="333" t="s">
        <v>2200</v>
      </c>
      <c r="D2338" s="333" t="s">
        <v>182</v>
      </c>
      <c r="E2338" s="333" t="s">
        <v>1078</v>
      </c>
      <c r="F2338" s="333" t="s">
        <v>2198</v>
      </c>
      <c r="G2338" s="333" t="s">
        <v>2199</v>
      </c>
      <c r="H2338" s="331"/>
      <c r="I2338" s="334" t="s">
        <v>7281</v>
      </c>
      <c r="J2338" s="335">
        <v>43919</v>
      </c>
      <c r="K2338" s="331"/>
      <c r="L2338" s="331"/>
      <c r="M2338" s="336"/>
      <c r="N2338" s="331"/>
    </row>
    <row r="2339" spans="1:14" ht="15" hidden="1" customHeight="1">
      <c r="A2339" s="331"/>
      <c r="B2339" s="332">
        <v>43919.426076504635</v>
      </c>
      <c r="C2339" s="333" t="s">
        <v>7566</v>
      </c>
      <c r="D2339" s="333" t="s">
        <v>182</v>
      </c>
      <c r="E2339" s="331"/>
      <c r="F2339" s="333" t="s">
        <v>7633</v>
      </c>
      <c r="G2339" s="333" t="s">
        <v>2210</v>
      </c>
      <c r="H2339" s="331"/>
      <c r="I2339" s="334" t="s">
        <v>722</v>
      </c>
      <c r="J2339" s="335">
        <v>43919</v>
      </c>
      <c r="K2339" s="331"/>
      <c r="L2339" s="331"/>
      <c r="M2339" s="337" t="s">
        <v>7634</v>
      </c>
      <c r="N2339" s="331"/>
    </row>
    <row r="2340" spans="1:14" ht="15" hidden="1" customHeight="1">
      <c r="A2340" s="15"/>
      <c r="B2340" s="236">
        <v>43919.426972465277</v>
      </c>
      <c r="C2340" s="2" t="s">
        <v>7566</v>
      </c>
      <c r="D2340" s="2" t="s">
        <v>268</v>
      </c>
      <c r="E2340" s="2" t="s">
        <v>7637</v>
      </c>
      <c r="F2340" s="2" t="s">
        <v>2198</v>
      </c>
      <c r="G2340" s="2" t="s">
        <v>2199</v>
      </c>
      <c r="I2340" s="34" t="s">
        <v>7638</v>
      </c>
      <c r="J2340" s="237">
        <v>43918</v>
      </c>
      <c r="M2340" s="46"/>
    </row>
    <row r="2341" spans="1:14" ht="15" hidden="1" customHeight="1">
      <c r="A2341" s="331"/>
      <c r="B2341" s="332">
        <v>43919.432714155089</v>
      </c>
      <c r="C2341" s="333" t="s">
        <v>9</v>
      </c>
      <c r="D2341" s="333" t="s">
        <v>95</v>
      </c>
      <c r="E2341" s="331"/>
      <c r="F2341" s="333" t="s">
        <v>2198</v>
      </c>
      <c r="G2341" s="331"/>
      <c r="H2341" s="331"/>
      <c r="I2341" s="334" t="s">
        <v>7375</v>
      </c>
      <c r="J2341" s="335">
        <v>43918</v>
      </c>
      <c r="K2341" s="331"/>
      <c r="L2341" s="331"/>
      <c r="M2341" s="336"/>
      <c r="N2341" s="331"/>
    </row>
    <row r="2342" spans="1:14" ht="15" hidden="1" customHeight="1">
      <c r="A2342" s="15"/>
      <c r="B2342" s="236">
        <v>43919.434646944443</v>
      </c>
      <c r="C2342" s="2" t="s">
        <v>9</v>
      </c>
      <c r="D2342" s="2" t="s">
        <v>207</v>
      </c>
      <c r="E2342" s="2" t="s">
        <v>853</v>
      </c>
      <c r="F2342" s="2" t="s">
        <v>2198</v>
      </c>
      <c r="G2342" s="2" t="s">
        <v>2199</v>
      </c>
      <c r="I2342" s="34" t="s">
        <v>7641</v>
      </c>
      <c r="J2342" s="237">
        <v>43919</v>
      </c>
      <c r="M2342" s="31" t="s">
        <v>7643</v>
      </c>
    </row>
    <row r="2343" spans="1:14" ht="15" hidden="1" customHeight="1">
      <c r="A2343" s="15"/>
      <c r="B2343" s="236">
        <v>43919.436234074077</v>
      </c>
      <c r="C2343" s="2" t="s">
        <v>9</v>
      </c>
      <c r="D2343" s="2" t="s">
        <v>207</v>
      </c>
      <c r="E2343" s="2" t="s">
        <v>853</v>
      </c>
      <c r="F2343" s="2" t="s">
        <v>2198</v>
      </c>
      <c r="G2343" s="2" t="s">
        <v>2210</v>
      </c>
      <c r="I2343" s="34" t="s">
        <v>7644</v>
      </c>
      <c r="J2343" s="237">
        <v>43919</v>
      </c>
      <c r="M2343" s="46"/>
    </row>
    <row r="2344" spans="1:14" ht="15" hidden="1" customHeight="1">
      <c r="A2344" s="15"/>
      <c r="B2344" s="236">
        <v>43919.438387766204</v>
      </c>
      <c r="C2344" s="2" t="s">
        <v>2200</v>
      </c>
      <c r="D2344" s="2" t="s">
        <v>233</v>
      </c>
      <c r="E2344" s="2" t="s">
        <v>7645</v>
      </c>
      <c r="F2344" s="2" t="s">
        <v>2208</v>
      </c>
      <c r="G2344" s="2" t="s">
        <v>2199</v>
      </c>
      <c r="H2344" s="2" t="s">
        <v>7647</v>
      </c>
      <c r="I2344" s="2" t="s">
        <v>7648</v>
      </c>
      <c r="J2344" s="237">
        <v>43919</v>
      </c>
      <c r="K2344" s="2">
        <v>21</v>
      </c>
      <c r="M2344" s="46"/>
    </row>
    <row r="2345" spans="1:14" ht="15" hidden="1" customHeight="1">
      <c r="A2345" s="15"/>
      <c r="B2345" s="236">
        <v>43919.439342083337</v>
      </c>
      <c r="C2345" s="2" t="s">
        <v>2200</v>
      </c>
      <c r="D2345" s="2" t="s">
        <v>182</v>
      </c>
      <c r="E2345" s="2" t="s">
        <v>1078</v>
      </c>
      <c r="F2345" s="2" t="s">
        <v>2198</v>
      </c>
      <c r="G2345" s="2" t="s">
        <v>2199</v>
      </c>
      <c r="H2345" s="2" t="s">
        <v>7649</v>
      </c>
      <c r="I2345" s="34" t="s">
        <v>7650</v>
      </c>
      <c r="J2345" s="237">
        <v>43919</v>
      </c>
      <c r="L2345" s="2">
        <v>3</v>
      </c>
      <c r="M2345" s="31" t="s">
        <v>7652</v>
      </c>
    </row>
    <row r="2346" spans="1:14" ht="15" hidden="1" customHeight="1">
      <c r="A2346" s="331"/>
      <c r="B2346" s="332">
        <v>43919.44437592593</v>
      </c>
      <c r="C2346" s="333" t="s">
        <v>2197</v>
      </c>
      <c r="D2346" s="333" t="s">
        <v>45</v>
      </c>
      <c r="E2346" s="331"/>
      <c r="F2346" s="333" t="s">
        <v>2198</v>
      </c>
      <c r="G2346" s="333" t="s">
        <v>2199</v>
      </c>
      <c r="H2346" s="331"/>
      <c r="I2346" s="334" t="s">
        <v>1065</v>
      </c>
      <c r="J2346" s="335">
        <v>43919</v>
      </c>
      <c r="K2346" s="331"/>
      <c r="L2346" s="331"/>
      <c r="M2346" s="336"/>
      <c r="N2346" s="331"/>
    </row>
    <row r="2347" spans="1:14" ht="15" hidden="1" customHeight="1">
      <c r="A2347" s="15"/>
      <c r="B2347" s="236">
        <v>43919.45058532407</v>
      </c>
      <c r="C2347" s="2" t="s">
        <v>2197</v>
      </c>
      <c r="D2347" s="2" t="s">
        <v>45</v>
      </c>
      <c r="E2347" s="2" t="s">
        <v>331</v>
      </c>
      <c r="F2347" s="2" t="s">
        <v>2198</v>
      </c>
      <c r="G2347" s="2" t="s">
        <v>2199</v>
      </c>
      <c r="H2347" s="2" t="s">
        <v>7654</v>
      </c>
      <c r="I2347" s="2" t="s">
        <v>7655</v>
      </c>
      <c r="J2347" s="237">
        <v>43918</v>
      </c>
      <c r="M2347" s="31" t="s">
        <v>7656</v>
      </c>
    </row>
    <row r="2348" spans="1:14" ht="15" hidden="1" customHeight="1">
      <c r="A2348" s="331"/>
      <c r="B2348" s="332">
        <v>43919.452106944445</v>
      </c>
      <c r="C2348" s="333" t="s">
        <v>7566</v>
      </c>
      <c r="D2348" s="333" t="s">
        <v>47</v>
      </c>
      <c r="E2348" s="331"/>
      <c r="F2348" s="333" t="s">
        <v>7657</v>
      </c>
      <c r="G2348" s="331"/>
      <c r="H2348" s="331"/>
      <c r="I2348" s="334" t="s">
        <v>4020</v>
      </c>
      <c r="J2348" s="335">
        <v>43918</v>
      </c>
      <c r="K2348" s="331"/>
      <c r="L2348" s="331"/>
      <c r="M2348" s="337" t="s">
        <v>7658</v>
      </c>
      <c r="N2348" s="331"/>
    </row>
    <row r="2349" spans="1:14" ht="15" hidden="1" customHeight="1">
      <c r="A2349" s="331"/>
      <c r="B2349" s="332">
        <v>43919.4523128125</v>
      </c>
      <c r="C2349" s="333" t="s">
        <v>9</v>
      </c>
      <c r="D2349" s="333" t="s">
        <v>207</v>
      </c>
      <c r="E2349" s="331"/>
      <c r="F2349" s="333" t="s">
        <v>2208</v>
      </c>
      <c r="G2349" s="333" t="s">
        <v>2199</v>
      </c>
      <c r="H2349" s="331"/>
      <c r="I2349" s="334" t="s">
        <v>7641</v>
      </c>
      <c r="J2349" s="335">
        <v>43919</v>
      </c>
      <c r="K2349" s="331"/>
      <c r="L2349" s="331"/>
      <c r="M2349" s="336"/>
      <c r="N2349" s="331"/>
    </row>
    <row r="2350" spans="1:14" ht="15" hidden="1" customHeight="1">
      <c r="A2350" s="15"/>
      <c r="B2350" s="236">
        <v>43919.45352549768</v>
      </c>
      <c r="C2350" s="2" t="s">
        <v>2197</v>
      </c>
      <c r="D2350" s="2" t="s">
        <v>45</v>
      </c>
      <c r="E2350" s="2" t="s">
        <v>331</v>
      </c>
      <c r="F2350" s="2" t="s">
        <v>2198</v>
      </c>
      <c r="G2350" s="2" t="s">
        <v>2199</v>
      </c>
      <c r="H2350" s="2" t="s">
        <v>7654</v>
      </c>
      <c r="I2350" s="34" t="s">
        <v>7659</v>
      </c>
      <c r="J2350" s="237">
        <v>43918</v>
      </c>
      <c r="M2350" s="31" t="s">
        <v>7656</v>
      </c>
    </row>
    <row r="2351" spans="1:14" ht="15" hidden="1" customHeight="1">
      <c r="A2351" s="331"/>
      <c r="B2351" s="332">
        <v>43919.454286782406</v>
      </c>
      <c r="C2351" s="333" t="s">
        <v>2197</v>
      </c>
      <c r="D2351" s="333" t="s">
        <v>45</v>
      </c>
      <c r="E2351" s="333" t="s">
        <v>331</v>
      </c>
      <c r="F2351" s="333" t="s">
        <v>2198</v>
      </c>
      <c r="G2351" s="333" t="s">
        <v>2199</v>
      </c>
      <c r="H2351" s="333" t="s">
        <v>7654</v>
      </c>
      <c r="I2351" s="334" t="s">
        <v>7659</v>
      </c>
      <c r="J2351" s="335">
        <v>43918</v>
      </c>
      <c r="K2351" s="331"/>
      <c r="L2351" s="331"/>
      <c r="M2351" s="337" t="s">
        <v>7661</v>
      </c>
      <c r="N2351" s="331"/>
    </row>
    <row r="2352" spans="1:14" ht="15" hidden="1" customHeight="1">
      <c r="A2352" s="15"/>
      <c r="B2352" s="236">
        <v>43919.454463599541</v>
      </c>
      <c r="C2352" s="2" t="s">
        <v>2200</v>
      </c>
      <c r="D2352" s="2" t="s">
        <v>182</v>
      </c>
      <c r="F2352" s="2" t="s">
        <v>2198</v>
      </c>
      <c r="I2352" s="34" t="s">
        <v>7662</v>
      </c>
      <c r="J2352" s="237">
        <v>43919</v>
      </c>
      <c r="L2352" s="2">
        <v>3</v>
      </c>
      <c r="M2352" s="46"/>
    </row>
    <row r="2353" spans="1:14" ht="15" hidden="1" customHeight="1">
      <c r="A2353" s="15"/>
      <c r="B2353" s="236">
        <v>43919.457425023153</v>
      </c>
      <c r="C2353" s="2" t="s">
        <v>2200</v>
      </c>
      <c r="D2353" s="2" t="s">
        <v>207</v>
      </c>
      <c r="E2353" s="2" t="s">
        <v>7663</v>
      </c>
      <c r="F2353" s="2" t="s">
        <v>2208</v>
      </c>
      <c r="G2353" s="2" t="s">
        <v>2199</v>
      </c>
      <c r="H2353" s="2" t="s">
        <v>2885</v>
      </c>
      <c r="I2353" s="34" t="s">
        <v>7664</v>
      </c>
      <c r="J2353" s="237">
        <v>43919</v>
      </c>
      <c r="K2353" s="2">
        <v>60</v>
      </c>
      <c r="M2353" s="46"/>
    </row>
    <row r="2354" spans="1:14" ht="15" hidden="1" customHeight="1">
      <c r="A2354" s="15"/>
      <c r="B2354" s="236">
        <v>43919.460357233795</v>
      </c>
      <c r="C2354" s="2" t="s">
        <v>2200</v>
      </c>
      <c r="D2354" s="2" t="s">
        <v>182</v>
      </c>
      <c r="E2354" s="2" t="s">
        <v>3680</v>
      </c>
      <c r="F2354" s="2" t="s">
        <v>2198</v>
      </c>
      <c r="G2354" s="2" t="s">
        <v>2210</v>
      </c>
      <c r="I2354" s="2" t="s">
        <v>7666</v>
      </c>
      <c r="J2354" s="237">
        <v>43919</v>
      </c>
      <c r="M2354" s="31" t="s">
        <v>7667</v>
      </c>
    </row>
    <row r="2355" spans="1:14" ht="15" hidden="1" customHeight="1">
      <c r="A2355" s="15"/>
      <c r="B2355" s="236">
        <v>43919.460787777774</v>
      </c>
      <c r="C2355" s="2" t="s">
        <v>9</v>
      </c>
      <c r="D2355" s="2" t="s">
        <v>207</v>
      </c>
      <c r="E2355" s="2" t="s">
        <v>853</v>
      </c>
      <c r="F2355" s="2" t="s">
        <v>2208</v>
      </c>
      <c r="G2355" s="2" t="s">
        <v>2199</v>
      </c>
      <c r="I2355" s="34" t="s">
        <v>7668</v>
      </c>
      <c r="J2355" s="237">
        <v>43919</v>
      </c>
      <c r="K2355" s="2">
        <v>62</v>
      </c>
      <c r="M2355" s="46"/>
    </row>
    <row r="2356" spans="1:14" ht="15" hidden="1" customHeight="1">
      <c r="A2356" s="15"/>
      <c r="B2356" s="236">
        <v>43919.460888877315</v>
      </c>
      <c r="C2356" s="2" t="s">
        <v>2197</v>
      </c>
      <c r="D2356" s="2" t="s">
        <v>182</v>
      </c>
      <c r="E2356" s="2" t="s">
        <v>181</v>
      </c>
      <c r="F2356" s="2" t="s">
        <v>2201</v>
      </c>
      <c r="G2356" s="2" t="s">
        <v>2199</v>
      </c>
      <c r="H2356" s="2" t="s">
        <v>3463</v>
      </c>
      <c r="I2356" s="34" t="s">
        <v>7670</v>
      </c>
      <c r="J2356" s="237">
        <v>43919</v>
      </c>
      <c r="M2356" s="46"/>
    </row>
    <row r="2357" spans="1:14" ht="15" hidden="1" customHeight="1">
      <c r="A2357" s="15"/>
      <c r="B2357" s="236">
        <v>43919.469543449071</v>
      </c>
      <c r="C2357" s="2" t="s">
        <v>2197</v>
      </c>
      <c r="D2357" s="2" t="s">
        <v>117</v>
      </c>
      <c r="E2357" s="2" t="s">
        <v>7671</v>
      </c>
      <c r="F2357" s="2" t="s">
        <v>2201</v>
      </c>
      <c r="G2357" s="2" t="s">
        <v>2199</v>
      </c>
      <c r="I2357" s="34" t="s">
        <v>7672</v>
      </c>
      <c r="J2357" s="237">
        <v>43918</v>
      </c>
      <c r="M2357" s="46"/>
    </row>
    <row r="2358" spans="1:14" ht="15" hidden="1" customHeight="1">
      <c r="A2358" s="15"/>
      <c r="B2358" s="236">
        <v>43919.472359004634</v>
      </c>
      <c r="C2358" s="2" t="s">
        <v>9</v>
      </c>
      <c r="D2358" s="2" t="s">
        <v>207</v>
      </c>
      <c r="E2358" s="2" t="s">
        <v>7675</v>
      </c>
      <c r="F2358" s="2" t="s">
        <v>2208</v>
      </c>
      <c r="G2358" s="2" t="s">
        <v>2199</v>
      </c>
      <c r="I2358" s="34" t="s">
        <v>7676</v>
      </c>
      <c r="J2358" s="237">
        <v>43919</v>
      </c>
      <c r="K2358" s="2">
        <v>65</v>
      </c>
      <c r="M2358" s="46"/>
    </row>
    <row r="2359" spans="1:14" ht="15" hidden="1" customHeight="1">
      <c r="A2359" s="15"/>
      <c r="B2359" s="236">
        <v>43919.482700428242</v>
      </c>
      <c r="C2359" s="2" t="s">
        <v>2197</v>
      </c>
      <c r="D2359" s="2" t="s">
        <v>182</v>
      </c>
      <c r="E2359" s="2" t="s">
        <v>3680</v>
      </c>
      <c r="F2359" s="2" t="s">
        <v>2201</v>
      </c>
      <c r="G2359" s="2" t="s">
        <v>2199</v>
      </c>
      <c r="H2359" s="2" t="s">
        <v>7677</v>
      </c>
      <c r="I2359" s="2" t="s">
        <v>7678</v>
      </c>
      <c r="J2359" s="237">
        <v>43919</v>
      </c>
      <c r="K2359" s="2">
        <v>34</v>
      </c>
      <c r="L2359" s="2">
        <v>211</v>
      </c>
      <c r="M2359" s="46"/>
    </row>
    <row r="2360" spans="1:14" ht="15" hidden="1" customHeight="1">
      <c r="A2360" s="331"/>
      <c r="B2360" s="332">
        <v>43919.483475219909</v>
      </c>
      <c r="C2360" s="333" t="s">
        <v>2197</v>
      </c>
      <c r="D2360" s="333" t="s">
        <v>182</v>
      </c>
      <c r="E2360" s="333" t="s">
        <v>600</v>
      </c>
      <c r="F2360" s="333" t="s">
        <v>2198</v>
      </c>
      <c r="G2360" s="333" t="s">
        <v>2199</v>
      </c>
      <c r="H2360" s="331"/>
      <c r="I2360" s="333" t="s">
        <v>2943</v>
      </c>
      <c r="J2360" s="335">
        <v>43919</v>
      </c>
      <c r="K2360" s="331"/>
      <c r="L2360" s="333">
        <v>3</v>
      </c>
      <c r="M2360" s="336"/>
      <c r="N2360" s="331"/>
    </row>
    <row r="2361" spans="1:14" ht="15" hidden="1" customHeight="1">
      <c r="A2361" s="331"/>
      <c r="B2361" s="332">
        <v>43919.503948124999</v>
      </c>
      <c r="C2361" s="333" t="s">
        <v>2197</v>
      </c>
      <c r="D2361" s="333" t="s">
        <v>236</v>
      </c>
      <c r="E2361" s="333" t="s">
        <v>365</v>
      </c>
      <c r="F2361" s="333" t="s">
        <v>2208</v>
      </c>
      <c r="G2361" s="333" t="s">
        <v>2199</v>
      </c>
      <c r="H2361" s="333" t="s">
        <v>7680</v>
      </c>
      <c r="I2361" s="334" t="s">
        <v>2602</v>
      </c>
      <c r="J2361" s="335">
        <v>43913</v>
      </c>
      <c r="K2361" s="333">
        <v>27</v>
      </c>
      <c r="L2361" s="333">
        <v>71</v>
      </c>
      <c r="M2361" s="336"/>
      <c r="N2361" s="331"/>
    </row>
    <row r="2362" spans="1:14" ht="15" hidden="1" customHeight="1">
      <c r="A2362" s="15"/>
      <c r="B2362" s="236">
        <v>43919.505510462965</v>
      </c>
      <c r="C2362" s="2" t="s">
        <v>7566</v>
      </c>
      <c r="D2362" s="2" t="s">
        <v>45</v>
      </c>
      <c r="E2362" s="2" t="s">
        <v>333</v>
      </c>
      <c r="F2362" s="2" t="s">
        <v>2198</v>
      </c>
      <c r="G2362" s="2" t="s">
        <v>2199</v>
      </c>
      <c r="I2362" s="34" t="s">
        <v>7682</v>
      </c>
      <c r="J2362" s="237">
        <v>43919</v>
      </c>
      <c r="M2362" s="46"/>
    </row>
    <row r="2363" spans="1:14" ht="15" hidden="1" customHeight="1">
      <c r="A2363" s="15"/>
      <c r="B2363" s="236">
        <v>43919.510056550927</v>
      </c>
      <c r="C2363" s="2" t="s">
        <v>2200</v>
      </c>
      <c r="D2363" s="2" t="s">
        <v>207</v>
      </c>
      <c r="E2363" s="2" t="s">
        <v>853</v>
      </c>
      <c r="F2363" s="2" t="s">
        <v>2208</v>
      </c>
      <c r="G2363" s="2" t="s">
        <v>2199</v>
      </c>
      <c r="I2363" s="34" t="s">
        <v>7683</v>
      </c>
      <c r="J2363" s="237">
        <v>43919</v>
      </c>
      <c r="M2363" s="46"/>
    </row>
    <row r="2364" spans="1:14" ht="15" hidden="1" customHeight="1">
      <c r="A2364" s="15"/>
      <c r="B2364" s="236">
        <v>43919.512361493056</v>
      </c>
      <c r="C2364" s="2" t="s">
        <v>2200</v>
      </c>
      <c r="D2364" s="2" t="s">
        <v>224</v>
      </c>
      <c r="E2364" s="2" t="s">
        <v>1880</v>
      </c>
      <c r="F2364" s="2" t="s">
        <v>2208</v>
      </c>
      <c r="G2364" s="2" t="s">
        <v>2199</v>
      </c>
      <c r="H2364" s="2" t="s">
        <v>7685</v>
      </c>
      <c r="I2364" s="34" t="s">
        <v>7686</v>
      </c>
      <c r="J2364" s="237">
        <v>43918</v>
      </c>
      <c r="K2364" s="2">
        <v>57</v>
      </c>
      <c r="M2364" s="31" t="s">
        <v>7688</v>
      </c>
    </row>
    <row r="2365" spans="1:14" ht="15" hidden="1" customHeight="1">
      <c r="A2365" s="15"/>
      <c r="B2365" s="236">
        <v>43919.512751365735</v>
      </c>
      <c r="C2365" s="2" t="s">
        <v>2200</v>
      </c>
      <c r="D2365" s="2" t="s">
        <v>207</v>
      </c>
      <c r="F2365" s="2" t="s">
        <v>2198</v>
      </c>
      <c r="G2365" s="2" t="s">
        <v>2199</v>
      </c>
      <c r="I2365" s="34" t="s">
        <v>7689</v>
      </c>
      <c r="J2365" s="237">
        <v>43919</v>
      </c>
      <c r="M2365" s="46"/>
    </row>
    <row r="2366" spans="1:14" ht="15" hidden="1" customHeight="1">
      <c r="A2366" s="15"/>
      <c r="B2366" s="236">
        <v>43919.515723229168</v>
      </c>
      <c r="C2366" s="2" t="s">
        <v>7566</v>
      </c>
      <c r="D2366" s="2" t="s">
        <v>207</v>
      </c>
      <c r="F2366" s="2" t="s">
        <v>2198</v>
      </c>
      <c r="G2366" s="2" t="s">
        <v>2199</v>
      </c>
      <c r="I2366" s="34" t="s">
        <v>7691</v>
      </c>
      <c r="J2366" s="237">
        <v>43919</v>
      </c>
      <c r="M2366" s="46"/>
    </row>
    <row r="2367" spans="1:14" ht="15" hidden="1" customHeight="1">
      <c r="A2367" s="15"/>
      <c r="B2367" s="236">
        <v>43919.517476307868</v>
      </c>
      <c r="C2367" s="2" t="s">
        <v>2200</v>
      </c>
      <c r="D2367" s="2" t="s">
        <v>182</v>
      </c>
      <c r="E2367" s="2" t="s">
        <v>1078</v>
      </c>
      <c r="F2367" s="2" t="s">
        <v>2208</v>
      </c>
      <c r="G2367" s="2" t="s">
        <v>2199</v>
      </c>
      <c r="H2367" s="2" t="s">
        <v>7692</v>
      </c>
      <c r="I2367" s="34" t="s">
        <v>7693</v>
      </c>
      <c r="J2367" s="237">
        <v>43919</v>
      </c>
      <c r="K2367" s="2">
        <v>47</v>
      </c>
      <c r="M2367" s="46"/>
    </row>
    <row r="2368" spans="1:14" ht="15" hidden="1" customHeight="1">
      <c r="A2368" s="331"/>
      <c r="B2368" s="332">
        <v>43919.518145069444</v>
      </c>
      <c r="C2368" s="333" t="s">
        <v>2200</v>
      </c>
      <c r="D2368" s="333" t="s">
        <v>182</v>
      </c>
      <c r="E2368" s="333" t="s">
        <v>1078</v>
      </c>
      <c r="F2368" s="333" t="s">
        <v>2208</v>
      </c>
      <c r="G2368" s="333" t="s">
        <v>2199</v>
      </c>
      <c r="H2368" s="333" t="s">
        <v>7695</v>
      </c>
      <c r="I2368" s="334" t="s">
        <v>7693</v>
      </c>
      <c r="J2368" s="335">
        <v>43919</v>
      </c>
      <c r="K2368" s="333">
        <v>57</v>
      </c>
      <c r="L2368" s="331"/>
      <c r="M2368" s="336"/>
      <c r="N2368" s="331"/>
    </row>
    <row r="2369" spans="1:14" ht="15" hidden="1" customHeight="1">
      <c r="A2369" s="331"/>
      <c r="B2369" s="332">
        <v>43919.518805428241</v>
      </c>
      <c r="C2369" s="333" t="s">
        <v>2200</v>
      </c>
      <c r="D2369" s="333" t="s">
        <v>182</v>
      </c>
      <c r="E2369" s="333" t="s">
        <v>1078</v>
      </c>
      <c r="F2369" s="333" t="s">
        <v>2208</v>
      </c>
      <c r="G2369" s="333" t="s">
        <v>2199</v>
      </c>
      <c r="H2369" s="333" t="s">
        <v>43</v>
      </c>
      <c r="I2369" s="334" t="s">
        <v>7693</v>
      </c>
      <c r="J2369" s="335">
        <v>43919</v>
      </c>
      <c r="K2369" s="333">
        <v>34</v>
      </c>
      <c r="L2369" s="331"/>
      <c r="M2369" s="336"/>
      <c r="N2369" s="331"/>
    </row>
    <row r="2370" spans="1:14" ht="15" hidden="1" customHeight="1">
      <c r="A2370" s="15"/>
      <c r="B2370" s="236">
        <v>43919.523302060188</v>
      </c>
      <c r="C2370" s="2" t="s">
        <v>7566</v>
      </c>
      <c r="D2370" s="2" t="s">
        <v>207</v>
      </c>
      <c r="E2370" s="2" t="s">
        <v>5113</v>
      </c>
      <c r="F2370" s="2" t="s">
        <v>2208</v>
      </c>
      <c r="G2370" s="2" t="s">
        <v>2199</v>
      </c>
      <c r="H2370" s="2" t="s">
        <v>7697</v>
      </c>
      <c r="I2370" s="2" t="s">
        <v>7698</v>
      </c>
      <c r="J2370" s="237">
        <v>43918</v>
      </c>
      <c r="K2370" s="2">
        <v>40</v>
      </c>
      <c r="M2370" s="31" t="s">
        <v>7699</v>
      </c>
    </row>
    <row r="2371" spans="1:14" ht="15" hidden="1" customHeight="1">
      <c r="A2371" s="331"/>
      <c r="B2371" s="332">
        <v>43919.525742696758</v>
      </c>
      <c r="C2371" s="333" t="s">
        <v>2197</v>
      </c>
      <c r="D2371" s="333" t="s">
        <v>117</v>
      </c>
      <c r="E2371" s="333" t="s">
        <v>7515</v>
      </c>
      <c r="F2371" s="333" t="s">
        <v>2198</v>
      </c>
      <c r="G2371" s="333" t="s">
        <v>2210</v>
      </c>
      <c r="H2371" s="331"/>
      <c r="I2371" s="334" t="s">
        <v>7401</v>
      </c>
      <c r="J2371" s="335">
        <v>43918</v>
      </c>
      <c r="K2371" s="331"/>
      <c r="L2371" s="333">
        <v>6</v>
      </c>
      <c r="M2371" s="337" t="s">
        <v>7701</v>
      </c>
      <c r="N2371" s="331"/>
    </row>
    <row r="2372" spans="1:14" ht="15" hidden="1" customHeight="1">
      <c r="A2372" s="331"/>
      <c r="B2372" s="332">
        <v>43919.526537395832</v>
      </c>
      <c r="C2372" s="333" t="s">
        <v>9</v>
      </c>
      <c r="D2372" s="333" t="s">
        <v>207</v>
      </c>
      <c r="E2372" s="333" t="s">
        <v>853</v>
      </c>
      <c r="F2372" s="333" t="s">
        <v>2198</v>
      </c>
      <c r="G2372" s="333" t="s">
        <v>2199</v>
      </c>
      <c r="H2372" s="333" t="s">
        <v>7703</v>
      </c>
      <c r="I2372" s="334" t="s">
        <v>7641</v>
      </c>
      <c r="J2372" s="335">
        <v>43919</v>
      </c>
      <c r="K2372" s="331"/>
      <c r="L2372" s="333">
        <v>1</v>
      </c>
      <c r="M2372" s="336"/>
      <c r="N2372" s="331"/>
    </row>
    <row r="2373" spans="1:14" ht="15" hidden="1" customHeight="1">
      <c r="A2373" s="15"/>
      <c r="B2373" s="236">
        <v>43919.526600682875</v>
      </c>
      <c r="C2373" s="2" t="s">
        <v>2200</v>
      </c>
      <c r="D2373" s="2" t="s">
        <v>262</v>
      </c>
      <c r="E2373" s="2" t="s">
        <v>7704</v>
      </c>
      <c r="F2373" s="2" t="s">
        <v>2201</v>
      </c>
      <c r="G2373" s="2" t="s">
        <v>2199</v>
      </c>
      <c r="H2373" s="2" t="s">
        <v>7705</v>
      </c>
      <c r="I2373" s="34" t="s">
        <v>7706</v>
      </c>
      <c r="J2373" s="237">
        <v>43918</v>
      </c>
      <c r="K2373" s="2">
        <v>76</v>
      </c>
      <c r="L2373" s="2">
        <v>960</v>
      </c>
      <c r="M2373" s="31" t="s">
        <v>7707</v>
      </c>
    </row>
    <row r="2374" spans="1:14" ht="15" hidden="1" customHeight="1">
      <c r="A2374" s="15"/>
      <c r="B2374" s="236">
        <v>43919.527019918984</v>
      </c>
      <c r="C2374" s="2" t="s">
        <v>7566</v>
      </c>
      <c r="D2374" s="2" t="s">
        <v>207</v>
      </c>
      <c r="E2374" s="2" t="s">
        <v>7708</v>
      </c>
      <c r="F2374" s="2" t="s">
        <v>2198</v>
      </c>
      <c r="G2374" s="2" t="s">
        <v>2199</v>
      </c>
      <c r="I2374" s="2" t="s">
        <v>7709</v>
      </c>
      <c r="J2374" s="237">
        <v>43916</v>
      </c>
      <c r="M2374" s="46"/>
    </row>
    <row r="2375" spans="1:14" ht="15" hidden="1" customHeight="1">
      <c r="A2375" s="331"/>
      <c r="B2375" s="332">
        <v>43919.527542523152</v>
      </c>
      <c r="C2375" s="333" t="s">
        <v>2200</v>
      </c>
      <c r="D2375" s="333" t="s">
        <v>262</v>
      </c>
      <c r="E2375" s="333" t="s">
        <v>7704</v>
      </c>
      <c r="F2375" s="333" t="s">
        <v>2201</v>
      </c>
      <c r="G2375" s="333" t="s">
        <v>2199</v>
      </c>
      <c r="H2375" s="333" t="s">
        <v>7705</v>
      </c>
      <c r="I2375" s="334" t="s">
        <v>7706</v>
      </c>
      <c r="J2375" s="335">
        <v>43918</v>
      </c>
      <c r="K2375" s="333">
        <v>56</v>
      </c>
      <c r="L2375" s="333">
        <v>961</v>
      </c>
      <c r="M2375" s="337" t="s">
        <v>7707</v>
      </c>
      <c r="N2375" s="331"/>
    </row>
    <row r="2376" spans="1:14" ht="15" hidden="1" customHeight="1">
      <c r="A2376" s="331"/>
      <c r="B2376" s="332">
        <v>43919.527647604162</v>
      </c>
      <c r="C2376" s="333" t="s">
        <v>2200</v>
      </c>
      <c r="D2376" s="333" t="s">
        <v>207</v>
      </c>
      <c r="E2376" s="333" t="s">
        <v>3524</v>
      </c>
      <c r="F2376" s="333" t="s">
        <v>2198</v>
      </c>
      <c r="G2376" s="333" t="s">
        <v>2199</v>
      </c>
      <c r="H2376" s="331"/>
      <c r="I2376" s="334" t="s">
        <v>7683</v>
      </c>
      <c r="J2376" s="335">
        <v>43919</v>
      </c>
      <c r="K2376" s="331"/>
      <c r="L2376" s="333">
        <v>5</v>
      </c>
      <c r="M2376" s="336"/>
      <c r="N2376" s="331"/>
    </row>
    <row r="2377" spans="1:14" ht="15" hidden="1" customHeight="1">
      <c r="A2377" s="15"/>
      <c r="B2377" s="236">
        <v>43919.528747835648</v>
      </c>
      <c r="C2377" s="2" t="s">
        <v>2200</v>
      </c>
      <c r="D2377" s="2" t="s">
        <v>182</v>
      </c>
      <c r="E2377" s="2" t="s">
        <v>1078</v>
      </c>
      <c r="F2377" s="2" t="s">
        <v>2201</v>
      </c>
      <c r="G2377" s="2" t="s">
        <v>2199</v>
      </c>
      <c r="H2377" s="2" t="s">
        <v>7712</v>
      </c>
      <c r="I2377" s="34" t="s">
        <v>7713</v>
      </c>
      <c r="J2377" s="237">
        <v>43919</v>
      </c>
      <c r="K2377" s="2">
        <v>64</v>
      </c>
      <c r="M2377" s="46"/>
    </row>
    <row r="2378" spans="1:14" ht="15" hidden="1" customHeight="1">
      <c r="A2378" s="331"/>
      <c r="B2378" s="332">
        <v>43919.528799699074</v>
      </c>
      <c r="C2378" s="333" t="s">
        <v>2200</v>
      </c>
      <c r="D2378" s="333" t="s">
        <v>182</v>
      </c>
      <c r="E2378" s="333" t="s">
        <v>1078</v>
      </c>
      <c r="F2378" s="333" t="s">
        <v>2201</v>
      </c>
      <c r="G2378" s="333" t="s">
        <v>2199</v>
      </c>
      <c r="H2378" s="333" t="s">
        <v>7712</v>
      </c>
      <c r="I2378" s="334" t="s">
        <v>7713</v>
      </c>
      <c r="J2378" s="335">
        <v>43919</v>
      </c>
      <c r="K2378" s="333">
        <v>64</v>
      </c>
      <c r="L2378" s="331"/>
      <c r="M2378" s="336"/>
      <c r="N2378" s="331"/>
    </row>
    <row r="2379" spans="1:14" ht="15" hidden="1" customHeight="1">
      <c r="A2379" s="331"/>
      <c r="B2379" s="332">
        <v>43919.530131030093</v>
      </c>
      <c r="C2379" s="333" t="s">
        <v>7566</v>
      </c>
      <c r="D2379" s="333" t="s">
        <v>182</v>
      </c>
      <c r="E2379" s="333" t="s">
        <v>7714</v>
      </c>
      <c r="F2379" s="333" t="s">
        <v>2198</v>
      </c>
      <c r="G2379" s="333" t="s">
        <v>2199</v>
      </c>
      <c r="H2379" s="333" t="s">
        <v>7715</v>
      </c>
      <c r="I2379" s="334" t="s">
        <v>722</v>
      </c>
      <c r="J2379" s="335">
        <v>43919</v>
      </c>
      <c r="K2379" s="339" t="s">
        <v>2334</v>
      </c>
      <c r="L2379" s="331"/>
      <c r="M2379" s="336"/>
      <c r="N2379" s="331"/>
    </row>
    <row r="2380" spans="1:14" ht="15" hidden="1" customHeight="1">
      <c r="A2380" s="331"/>
      <c r="B2380" s="332">
        <v>43919.530917731478</v>
      </c>
      <c r="C2380" s="333" t="s">
        <v>2200</v>
      </c>
      <c r="D2380" s="333" t="s">
        <v>207</v>
      </c>
      <c r="E2380" s="333" t="s">
        <v>853</v>
      </c>
      <c r="F2380" s="333" t="s">
        <v>2198</v>
      </c>
      <c r="G2380" s="333" t="s">
        <v>2199</v>
      </c>
      <c r="H2380" s="331"/>
      <c r="I2380" s="334" t="s">
        <v>7683</v>
      </c>
      <c r="J2380" s="335">
        <v>43919</v>
      </c>
      <c r="K2380" s="331"/>
      <c r="L2380" s="331"/>
      <c r="M2380" s="336"/>
      <c r="N2380" s="331"/>
    </row>
    <row r="2381" spans="1:14" ht="15" hidden="1" customHeight="1">
      <c r="A2381" s="15"/>
      <c r="B2381" s="236">
        <v>43919.53158440972</v>
      </c>
      <c r="C2381" s="2" t="s">
        <v>9</v>
      </c>
      <c r="D2381" s="2" t="s">
        <v>182</v>
      </c>
      <c r="E2381" s="2" t="s">
        <v>1078</v>
      </c>
      <c r="F2381" s="2" t="s">
        <v>2208</v>
      </c>
      <c r="G2381" s="2" t="s">
        <v>2210</v>
      </c>
      <c r="I2381" s="34" t="s">
        <v>7716</v>
      </c>
      <c r="J2381" s="237">
        <v>43919</v>
      </c>
      <c r="K2381" s="2">
        <v>45</v>
      </c>
      <c r="M2381" s="31" t="s">
        <v>7717</v>
      </c>
    </row>
    <row r="2382" spans="1:14" ht="15" hidden="1" customHeight="1">
      <c r="A2382" s="15"/>
      <c r="B2382" s="236">
        <v>43919.532278634259</v>
      </c>
      <c r="C2382" s="2" t="s">
        <v>2200</v>
      </c>
      <c r="D2382" s="2" t="s">
        <v>262</v>
      </c>
      <c r="E2382" s="2" t="s">
        <v>286</v>
      </c>
      <c r="F2382" s="2" t="s">
        <v>2201</v>
      </c>
      <c r="G2382" s="2" t="s">
        <v>2199</v>
      </c>
      <c r="I2382" s="34" t="s">
        <v>7718</v>
      </c>
      <c r="J2382" s="237">
        <v>43918</v>
      </c>
      <c r="K2382" s="2">
        <v>54</v>
      </c>
      <c r="L2382" s="2">
        <v>1012</v>
      </c>
      <c r="M2382" s="31" t="s">
        <v>7719</v>
      </c>
    </row>
    <row r="2383" spans="1:14" ht="15" hidden="1" customHeight="1">
      <c r="A2383" s="331"/>
      <c r="B2383" s="332">
        <v>43919.533166782407</v>
      </c>
      <c r="C2383" s="333" t="s">
        <v>9</v>
      </c>
      <c r="D2383" s="333" t="s">
        <v>207</v>
      </c>
      <c r="E2383" s="333" t="s">
        <v>7720</v>
      </c>
      <c r="F2383" s="333" t="s">
        <v>2198</v>
      </c>
      <c r="G2383" s="333" t="s">
        <v>2199</v>
      </c>
      <c r="H2383" s="331"/>
      <c r="I2383" s="334" t="s">
        <v>7641</v>
      </c>
      <c r="J2383" s="335">
        <v>43919</v>
      </c>
      <c r="K2383" s="331"/>
      <c r="L2383" s="333">
        <v>2</v>
      </c>
      <c r="M2383" s="337" t="s">
        <v>7721</v>
      </c>
      <c r="N2383" s="331"/>
    </row>
    <row r="2384" spans="1:14" ht="15" hidden="1" customHeight="1">
      <c r="A2384" s="15"/>
      <c r="B2384" s="236">
        <v>43919.536848518517</v>
      </c>
      <c r="C2384" s="2" t="s">
        <v>9</v>
      </c>
      <c r="D2384" s="2" t="s">
        <v>45</v>
      </c>
      <c r="E2384" s="2" t="s">
        <v>43</v>
      </c>
      <c r="F2384" s="2" t="s">
        <v>2198</v>
      </c>
      <c r="G2384" s="2" t="s">
        <v>2199</v>
      </c>
      <c r="I2384" s="34" t="s">
        <v>7722</v>
      </c>
      <c r="J2384" s="237">
        <v>43919</v>
      </c>
      <c r="K2384" s="2">
        <v>40</v>
      </c>
      <c r="M2384" s="31" t="s">
        <v>5743</v>
      </c>
    </row>
    <row r="2385" spans="1:14" ht="15" hidden="1" customHeight="1">
      <c r="A2385" s="331"/>
      <c r="B2385" s="332">
        <v>43919.550598506947</v>
      </c>
      <c r="C2385" s="333" t="s">
        <v>2200</v>
      </c>
      <c r="D2385" s="333" t="s">
        <v>126</v>
      </c>
      <c r="E2385" s="333" t="s">
        <v>572</v>
      </c>
      <c r="F2385" s="333" t="s">
        <v>2208</v>
      </c>
      <c r="G2385" s="333" t="s">
        <v>2199</v>
      </c>
      <c r="H2385" s="333" t="s">
        <v>7723</v>
      </c>
      <c r="I2385" s="334" t="s">
        <v>7594</v>
      </c>
      <c r="J2385" s="335">
        <v>43919</v>
      </c>
      <c r="K2385" s="331"/>
      <c r="L2385" s="331"/>
      <c r="M2385" s="336"/>
      <c r="N2385" s="331"/>
    </row>
    <row r="2386" spans="1:14" ht="15" hidden="1" customHeight="1">
      <c r="A2386" s="15"/>
      <c r="B2386" s="236">
        <v>43919.551484317126</v>
      </c>
      <c r="C2386" s="2" t="s">
        <v>2200</v>
      </c>
      <c r="D2386" s="2" t="s">
        <v>233</v>
      </c>
      <c r="E2386" s="2" t="s">
        <v>5335</v>
      </c>
      <c r="F2386" s="2" t="s">
        <v>2208</v>
      </c>
      <c r="G2386" s="2" t="s">
        <v>2199</v>
      </c>
      <c r="H2386" s="2" t="s">
        <v>7724</v>
      </c>
      <c r="I2386" s="34" t="s">
        <v>7725</v>
      </c>
      <c r="J2386" s="237">
        <v>43919</v>
      </c>
      <c r="K2386" s="2">
        <v>21</v>
      </c>
      <c r="M2386" s="46"/>
    </row>
    <row r="2387" spans="1:14" ht="15" hidden="1" customHeight="1">
      <c r="A2387" s="15"/>
      <c r="B2387" s="236">
        <v>43919.565880590279</v>
      </c>
      <c r="C2387" s="2" t="s">
        <v>2197</v>
      </c>
      <c r="D2387" s="2" t="s">
        <v>117</v>
      </c>
      <c r="E2387" s="2" t="s">
        <v>7726</v>
      </c>
      <c r="F2387" s="2" t="s">
        <v>2198</v>
      </c>
      <c r="G2387" s="2" t="s">
        <v>2210</v>
      </c>
      <c r="H2387" s="2" t="s">
        <v>2379</v>
      </c>
      <c r="I2387" s="34" t="s">
        <v>7727</v>
      </c>
      <c r="J2387" s="237">
        <v>43918</v>
      </c>
      <c r="K2387" s="240" t="s">
        <v>2334</v>
      </c>
      <c r="L2387" s="2">
        <v>6</v>
      </c>
      <c r="M2387" s="46"/>
    </row>
    <row r="2388" spans="1:14" ht="15" hidden="1" customHeight="1">
      <c r="A2388" s="331"/>
      <c r="B2388" s="332">
        <v>43919.571334224536</v>
      </c>
      <c r="C2388" s="333" t="s">
        <v>9</v>
      </c>
      <c r="D2388" s="333" t="s">
        <v>207</v>
      </c>
      <c r="E2388" s="333" t="s">
        <v>7728</v>
      </c>
      <c r="F2388" s="333" t="s">
        <v>2198</v>
      </c>
      <c r="G2388" s="331"/>
      <c r="H2388" s="331"/>
      <c r="I2388" s="334" t="s">
        <v>7591</v>
      </c>
      <c r="J2388" s="335">
        <v>43919</v>
      </c>
      <c r="K2388" s="331"/>
      <c r="L2388" s="333">
        <v>1</v>
      </c>
      <c r="M2388" s="336"/>
      <c r="N2388" s="331"/>
    </row>
    <row r="2389" spans="1:14" ht="15" hidden="1" customHeight="1">
      <c r="A2389" s="15"/>
      <c r="B2389" s="236">
        <v>43919.577175810184</v>
      </c>
      <c r="C2389" s="2" t="s">
        <v>9</v>
      </c>
      <c r="D2389" s="2" t="s">
        <v>109</v>
      </c>
      <c r="E2389" s="2" t="s">
        <v>7729</v>
      </c>
      <c r="F2389" s="2" t="s">
        <v>2208</v>
      </c>
      <c r="G2389" s="2" t="s">
        <v>2199</v>
      </c>
      <c r="I2389" s="34" t="s">
        <v>7730</v>
      </c>
      <c r="J2389" s="237">
        <v>43916</v>
      </c>
      <c r="K2389" s="2">
        <v>73</v>
      </c>
      <c r="M2389" s="31" t="s">
        <v>7731</v>
      </c>
    </row>
    <row r="2390" spans="1:14" ht="15" hidden="1" customHeight="1">
      <c r="A2390" s="15"/>
      <c r="B2390" s="236">
        <v>43919.577706932869</v>
      </c>
      <c r="C2390" s="2" t="s">
        <v>2197</v>
      </c>
      <c r="D2390" s="2" t="s">
        <v>117</v>
      </c>
      <c r="F2390" s="2" t="s">
        <v>2198</v>
      </c>
      <c r="G2390" s="2" t="s">
        <v>2199</v>
      </c>
      <c r="I2390" s="34" t="s">
        <v>7732</v>
      </c>
      <c r="J2390" s="237">
        <v>43918</v>
      </c>
      <c r="M2390" s="31" t="s">
        <v>7733</v>
      </c>
    </row>
    <row r="2391" spans="1:14" ht="15" hidden="1" customHeight="1">
      <c r="A2391" s="15"/>
      <c r="B2391" s="236">
        <v>43919.593057418984</v>
      </c>
      <c r="C2391" s="2" t="s">
        <v>2200</v>
      </c>
      <c r="D2391" s="2" t="s">
        <v>126</v>
      </c>
      <c r="E2391" s="2" t="s">
        <v>3931</v>
      </c>
      <c r="F2391" s="2" t="s">
        <v>2208</v>
      </c>
      <c r="G2391" s="2" t="s">
        <v>2199</v>
      </c>
      <c r="H2391" s="2" t="s">
        <v>7734</v>
      </c>
      <c r="I2391" s="34" t="s">
        <v>7735</v>
      </c>
      <c r="J2391" s="237">
        <v>43919</v>
      </c>
      <c r="M2391" s="31" t="s">
        <v>7736</v>
      </c>
    </row>
    <row r="2392" spans="1:14" ht="15" hidden="1" customHeight="1">
      <c r="A2392" s="331"/>
      <c r="B2392" s="332">
        <v>43919.604176736109</v>
      </c>
      <c r="C2392" s="333" t="s">
        <v>9</v>
      </c>
      <c r="D2392" s="333" t="s">
        <v>207</v>
      </c>
      <c r="E2392" s="333" t="s">
        <v>853</v>
      </c>
      <c r="F2392" s="333" t="s">
        <v>2208</v>
      </c>
      <c r="G2392" s="333" t="s">
        <v>2199</v>
      </c>
      <c r="H2392" s="333" t="s">
        <v>7737</v>
      </c>
      <c r="I2392" s="334" t="s">
        <v>7641</v>
      </c>
      <c r="J2392" s="335">
        <v>43919</v>
      </c>
      <c r="K2392" s="331"/>
      <c r="L2392" s="331"/>
      <c r="M2392" s="336"/>
      <c r="N2392" s="331"/>
    </row>
    <row r="2393" spans="1:14" ht="15" hidden="1" customHeight="1">
      <c r="A2393" s="15"/>
      <c r="B2393" s="236">
        <v>43919.605668634264</v>
      </c>
      <c r="C2393" s="2" t="s">
        <v>2200</v>
      </c>
      <c r="D2393" s="2" t="s">
        <v>126</v>
      </c>
      <c r="E2393" s="2" t="s">
        <v>7738</v>
      </c>
      <c r="F2393" s="2" t="s">
        <v>2208</v>
      </c>
      <c r="G2393" s="2" t="s">
        <v>2199</v>
      </c>
      <c r="I2393" s="34" t="s">
        <v>7739</v>
      </c>
      <c r="J2393" s="237">
        <v>43919</v>
      </c>
      <c r="M2393" s="46"/>
    </row>
    <row r="2394" spans="1:14" ht="15" hidden="1" customHeight="1">
      <c r="A2394" s="331"/>
      <c r="B2394" s="332">
        <v>43919.609849386572</v>
      </c>
      <c r="C2394" s="333" t="s">
        <v>2200</v>
      </c>
      <c r="D2394" s="333" t="s">
        <v>126</v>
      </c>
      <c r="E2394" s="333" t="s">
        <v>2025</v>
      </c>
      <c r="F2394" s="333" t="s">
        <v>2208</v>
      </c>
      <c r="G2394" s="333" t="s">
        <v>2199</v>
      </c>
      <c r="H2394" s="333" t="s">
        <v>7740</v>
      </c>
      <c r="I2394" s="334" t="s">
        <v>6037</v>
      </c>
      <c r="J2394" s="335">
        <v>43919</v>
      </c>
      <c r="K2394" s="333">
        <v>54</v>
      </c>
      <c r="L2394" s="333">
        <v>5</v>
      </c>
      <c r="M2394" s="337" t="s">
        <v>7741</v>
      </c>
      <c r="N2394" s="331"/>
    </row>
    <row r="2395" spans="1:14" ht="15" hidden="1" customHeight="1">
      <c r="A2395" s="15"/>
      <c r="B2395" s="236">
        <v>43919.615421423616</v>
      </c>
      <c r="C2395" s="2" t="s">
        <v>2200</v>
      </c>
      <c r="D2395" s="2" t="s">
        <v>126</v>
      </c>
      <c r="F2395" s="2" t="s">
        <v>2198</v>
      </c>
      <c r="G2395" s="2" t="s">
        <v>2199</v>
      </c>
      <c r="I2395" s="34" t="s">
        <v>7742</v>
      </c>
      <c r="J2395" s="237">
        <v>43919</v>
      </c>
      <c r="M2395" s="46"/>
    </row>
    <row r="2396" spans="1:14" ht="15" hidden="1" customHeight="1">
      <c r="A2396" s="331"/>
      <c r="B2396" s="332">
        <v>43919.615754317128</v>
      </c>
      <c r="C2396" s="333" t="s">
        <v>2200</v>
      </c>
      <c r="D2396" s="333" t="s">
        <v>126</v>
      </c>
      <c r="E2396" s="333" t="s">
        <v>3931</v>
      </c>
      <c r="F2396" s="333" t="s">
        <v>2208</v>
      </c>
      <c r="G2396" s="333" t="s">
        <v>2199</v>
      </c>
      <c r="H2396" s="333" t="s">
        <v>7743</v>
      </c>
      <c r="I2396" s="334" t="s">
        <v>7735</v>
      </c>
      <c r="J2396" s="335">
        <v>43919</v>
      </c>
      <c r="K2396" s="331"/>
      <c r="L2396" s="331"/>
      <c r="M2396" s="337" t="s">
        <v>7744</v>
      </c>
      <c r="N2396" s="331"/>
    </row>
    <row r="2397" spans="1:14" ht="15" hidden="1" customHeight="1">
      <c r="A2397" s="15"/>
      <c r="B2397" s="236">
        <v>43919.618108194445</v>
      </c>
      <c r="C2397" s="2" t="s">
        <v>2200</v>
      </c>
      <c r="D2397" s="2" t="s">
        <v>126</v>
      </c>
      <c r="E2397" s="2" t="s">
        <v>7745</v>
      </c>
      <c r="F2397" s="2" t="s">
        <v>2208</v>
      </c>
      <c r="G2397" s="2" t="s">
        <v>2199</v>
      </c>
      <c r="I2397" s="34" t="s">
        <v>7746</v>
      </c>
      <c r="J2397" s="237">
        <v>43919</v>
      </c>
      <c r="M2397" s="46"/>
    </row>
    <row r="2398" spans="1:14" ht="15" hidden="1" customHeight="1">
      <c r="A2398" s="15"/>
      <c r="B2398" s="236">
        <v>43919.619371458335</v>
      </c>
      <c r="C2398" s="2" t="s">
        <v>2200</v>
      </c>
      <c r="D2398" s="2" t="s">
        <v>233</v>
      </c>
      <c r="E2398" s="2" t="s">
        <v>298</v>
      </c>
      <c r="F2398" s="2" t="s">
        <v>2198</v>
      </c>
      <c r="G2398" s="2" t="s">
        <v>2210</v>
      </c>
      <c r="H2398" s="2" t="s">
        <v>7747</v>
      </c>
      <c r="I2398" s="34" t="s">
        <v>7748</v>
      </c>
      <c r="J2398" s="237">
        <v>43917</v>
      </c>
      <c r="L2398" s="2">
        <v>800</v>
      </c>
      <c r="M2398" s="31" t="s">
        <v>7750</v>
      </c>
    </row>
    <row r="2399" spans="1:14" ht="15" hidden="1" customHeight="1">
      <c r="A2399" s="331"/>
      <c r="B2399" s="332">
        <v>43919.61999796296</v>
      </c>
      <c r="C2399" s="333" t="s">
        <v>7566</v>
      </c>
      <c r="D2399" s="333" t="s">
        <v>233</v>
      </c>
      <c r="E2399" s="333" t="s">
        <v>298</v>
      </c>
      <c r="F2399" s="333" t="s">
        <v>2198</v>
      </c>
      <c r="G2399" s="331"/>
      <c r="H2399" s="333" t="s">
        <v>7747</v>
      </c>
      <c r="I2399" s="334" t="s">
        <v>7748</v>
      </c>
      <c r="J2399" s="335">
        <v>43917</v>
      </c>
      <c r="K2399" s="331"/>
      <c r="L2399" s="333">
        <v>801</v>
      </c>
      <c r="M2399" s="337" t="s">
        <v>7750</v>
      </c>
      <c r="N2399" s="331"/>
    </row>
    <row r="2400" spans="1:14" ht="15" hidden="1" customHeight="1">
      <c r="A2400" s="331"/>
      <c r="B2400" s="332">
        <v>43919.620271215274</v>
      </c>
      <c r="C2400" s="333" t="s">
        <v>7566</v>
      </c>
      <c r="D2400" s="333" t="s">
        <v>233</v>
      </c>
      <c r="E2400" s="331"/>
      <c r="F2400" s="333" t="s">
        <v>2198</v>
      </c>
      <c r="G2400" s="331"/>
      <c r="H2400" s="333" t="s">
        <v>7747</v>
      </c>
      <c r="I2400" s="334" t="s">
        <v>7748</v>
      </c>
      <c r="J2400" s="335">
        <v>43917</v>
      </c>
      <c r="K2400" s="331"/>
      <c r="L2400" s="333">
        <v>802</v>
      </c>
      <c r="M2400" s="337" t="s">
        <v>7750</v>
      </c>
      <c r="N2400" s="331"/>
    </row>
    <row r="2401" spans="1:14" ht="15" hidden="1" customHeight="1">
      <c r="A2401" s="15"/>
      <c r="B2401" s="236">
        <v>43919.628160902779</v>
      </c>
      <c r="C2401" s="2" t="s">
        <v>2200</v>
      </c>
      <c r="D2401" s="2" t="s">
        <v>262</v>
      </c>
      <c r="E2401" s="2" t="s">
        <v>7704</v>
      </c>
      <c r="F2401" s="2" t="s">
        <v>2201</v>
      </c>
      <c r="G2401" s="2" t="s">
        <v>2199</v>
      </c>
      <c r="I2401" s="34" t="s">
        <v>3100</v>
      </c>
      <c r="J2401" s="237">
        <v>43918</v>
      </c>
      <c r="L2401" s="2">
        <v>960</v>
      </c>
      <c r="M2401" s="31" t="s">
        <v>7752</v>
      </c>
    </row>
    <row r="2402" spans="1:14" ht="15" hidden="1" customHeight="1">
      <c r="A2402" s="331"/>
      <c r="B2402" s="332">
        <v>43919.629022488429</v>
      </c>
      <c r="C2402" s="333" t="s">
        <v>2200</v>
      </c>
      <c r="D2402" s="333" t="s">
        <v>262</v>
      </c>
      <c r="E2402" s="333" t="s">
        <v>7704</v>
      </c>
      <c r="F2402" s="333" t="s">
        <v>2201</v>
      </c>
      <c r="G2402" s="333" t="s">
        <v>2199</v>
      </c>
      <c r="H2402" s="331"/>
      <c r="I2402" s="334" t="s">
        <v>3100</v>
      </c>
      <c r="J2402" s="335">
        <v>43918</v>
      </c>
      <c r="K2402" s="331"/>
      <c r="L2402" s="333">
        <v>961</v>
      </c>
      <c r="M2402" s="337" t="s">
        <v>7754</v>
      </c>
      <c r="N2402" s="331"/>
    </row>
    <row r="2403" spans="1:14" ht="15" hidden="1" customHeight="1">
      <c r="A2403" s="15"/>
      <c r="B2403" s="236">
        <v>43919.630025995371</v>
      </c>
      <c r="C2403" s="2" t="s">
        <v>7566</v>
      </c>
      <c r="D2403" s="2" t="s">
        <v>354</v>
      </c>
      <c r="E2403" s="2" t="s">
        <v>947</v>
      </c>
      <c r="F2403" s="2" t="s">
        <v>2208</v>
      </c>
      <c r="G2403" s="2" t="s">
        <v>2199</v>
      </c>
      <c r="H2403" s="2" t="s">
        <v>1510</v>
      </c>
      <c r="I2403" s="34" t="s">
        <v>7755</v>
      </c>
      <c r="J2403" s="237">
        <v>43918</v>
      </c>
      <c r="K2403" s="2">
        <v>21</v>
      </c>
      <c r="M2403" s="31" t="s">
        <v>7756</v>
      </c>
    </row>
    <row r="2404" spans="1:14" ht="15" hidden="1" customHeight="1">
      <c r="A2404" s="15"/>
      <c r="B2404" s="236">
        <v>43919.630204861111</v>
      </c>
      <c r="C2404" s="2" t="s">
        <v>2200</v>
      </c>
      <c r="D2404" s="2" t="s">
        <v>45</v>
      </c>
      <c r="E2404" s="2" t="s">
        <v>43</v>
      </c>
      <c r="F2404" s="2" t="s">
        <v>2208</v>
      </c>
      <c r="G2404" s="2" t="s">
        <v>2199</v>
      </c>
      <c r="H2404" s="2" t="s">
        <v>7757</v>
      </c>
      <c r="I2404" s="2" t="s">
        <v>7758</v>
      </c>
      <c r="J2404" s="237">
        <v>43919</v>
      </c>
      <c r="K2404" s="2">
        <v>26</v>
      </c>
      <c r="M2404" s="46"/>
    </row>
    <row r="2405" spans="1:14" ht="15" hidden="1" customHeight="1">
      <c r="A2405" s="331"/>
      <c r="B2405" s="332">
        <v>43919.630244479165</v>
      </c>
      <c r="C2405" s="333" t="s">
        <v>2200</v>
      </c>
      <c r="D2405" s="333" t="s">
        <v>262</v>
      </c>
      <c r="E2405" s="333" t="s">
        <v>286</v>
      </c>
      <c r="F2405" s="333" t="s">
        <v>2201</v>
      </c>
      <c r="G2405" s="333" t="s">
        <v>2199</v>
      </c>
      <c r="H2405" s="331"/>
      <c r="I2405" s="334" t="s">
        <v>3100</v>
      </c>
      <c r="J2405" s="335">
        <v>43918</v>
      </c>
      <c r="K2405" s="331"/>
      <c r="L2405" s="333">
        <v>1012</v>
      </c>
      <c r="M2405" s="337" t="s">
        <v>7759</v>
      </c>
      <c r="N2405" s="331"/>
    </row>
    <row r="2406" spans="1:14" ht="15" hidden="1" customHeight="1">
      <c r="A2406" s="15"/>
      <c r="B2406" s="236">
        <v>43919.635981458334</v>
      </c>
      <c r="C2406" s="2" t="s">
        <v>7566</v>
      </c>
      <c r="D2406" s="2" t="s">
        <v>233</v>
      </c>
      <c r="E2406" s="2" t="s">
        <v>7761</v>
      </c>
      <c r="F2406" s="2" t="s">
        <v>2198</v>
      </c>
      <c r="H2406" s="2" t="s">
        <v>7747</v>
      </c>
      <c r="I2406" s="34" t="s">
        <v>7762</v>
      </c>
      <c r="J2406" s="237">
        <v>43914</v>
      </c>
      <c r="L2406" s="2">
        <v>543</v>
      </c>
      <c r="M2406" s="31" t="s">
        <v>7750</v>
      </c>
    </row>
    <row r="2407" spans="1:14" ht="15" hidden="1" customHeight="1">
      <c r="A2407" s="331"/>
      <c r="B2407" s="332">
        <v>43919.636593668984</v>
      </c>
      <c r="C2407" s="333" t="s">
        <v>7566</v>
      </c>
      <c r="D2407" s="333" t="s">
        <v>233</v>
      </c>
      <c r="E2407" s="333" t="s">
        <v>7761</v>
      </c>
      <c r="F2407" s="333" t="s">
        <v>2198</v>
      </c>
      <c r="G2407" s="331"/>
      <c r="H2407" s="333" t="s">
        <v>7747</v>
      </c>
      <c r="I2407" s="334" t="s">
        <v>7762</v>
      </c>
      <c r="J2407" s="335">
        <v>43914</v>
      </c>
      <c r="K2407" s="331"/>
      <c r="L2407" s="333">
        <v>544</v>
      </c>
      <c r="M2407" s="337" t="s">
        <v>7750</v>
      </c>
      <c r="N2407" s="331"/>
    </row>
    <row r="2408" spans="1:14" ht="15" hidden="1" customHeight="1">
      <c r="A2408" s="331"/>
      <c r="B2408" s="332">
        <v>43919.636913090275</v>
      </c>
      <c r="C2408" s="333" t="s">
        <v>7566</v>
      </c>
      <c r="D2408" s="333" t="s">
        <v>233</v>
      </c>
      <c r="E2408" s="333" t="s">
        <v>7761</v>
      </c>
      <c r="F2408" s="333" t="s">
        <v>2198</v>
      </c>
      <c r="G2408" s="331"/>
      <c r="H2408" s="333" t="s">
        <v>7747</v>
      </c>
      <c r="I2408" s="334" t="s">
        <v>7762</v>
      </c>
      <c r="J2408" s="335">
        <v>43914</v>
      </c>
      <c r="K2408" s="331"/>
      <c r="L2408" s="333">
        <v>545</v>
      </c>
      <c r="M2408" s="337" t="s">
        <v>7750</v>
      </c>
      <c r="N2408" s="331"/>
    </row>
    <row r="2409" spans="1:14" ht="15" hidden="1" customHeight="1">
      <c r="A2409" s="331"/>
      <c r="B2409" s="332">
        <v>43919.638111319444</v>
      </c>
      <c r="C2409" s="333" t="s">
        <v>2197</v>
      </c>
      <c r="D2409" s="333" t="s">
        <v>117</v>
      </c>
      <c r="E2409" s="333" t="s">
        <v>7726</v>
      </c>
      <c r="F2409" s="333" t="s">
        <v>2198</v>
      </c>
      <c r="G2409" s="333" t="s">
        <v>2210</v>
      </c>
      <c r="H2409" s="333" t="s">
        <v>2379</v>
      </c>
      <c r="I2409" s="334" t="s">
        <v>7727</v>
      </c>
      <c r="J2409" s="335">
        <v>43918</v>
      </c>
      <c r="K2409" s="339" t="s">
        <v>2334</v>
      </c>
      <c r="L2409" s="333">
        <v>6</v>
      </c>
      <c r="M2409" s="336"/>
      <c r="N2409" s="331"/>
    </row>
    <row r="2410" spans="1:14" ht="15" hidden="1" customHeight="1">
      <c r="A2410" s="331"/>
      <c r="B2410" s="332">
        <v>43919.639758333331</v>
      </c>
      <c r="C2410" s="333" t="s">
        <v>7566</v>
      </c>
      <c r="D2410" s="333" t="s">
        <v>182</v>
      </c>
      <c r="E2410" s="333" t="s">
        <v>181</v>
      </c>
      <c r="F2410" s="333" t="s">
        <v>7764</v>
      </c>
      <c r="G2410" s="331"/>
      <c r="H2410" s="331"/>
      <c r="I2410" s="334" t="s">
        <v>722</v>
      </c>
      <c r="J2410" s="335">
        <v>43917</v>
      </c>
      <c r="K2410" s="331"/>
      <c r="L2410" s="331"/>
      <c r="M2410" s="337" t="s">
        <v>7765</v>
      </c>
      <c r="N2410" s="331"/>
    </row>
    <row r="2411" spans="1:14" ht="15" hidden="1" customHeight="1">
      <c r="A2411" s="15"/>
      <c r="B2411" s="236">
        <v>43919.640522824076</v>
      </c>
      <c r="C2411" s="2" t="s">
        <v>2200</v>
      </c>
      <c r="D2411" s="2" t="s">
        <v>268</v>
      </c>
      <c r="F2411" s="2" t="s">
        <v>2198</v>
      </c>
      <c r="G2411" s="2" t="s">
        <v>2199</v>
      </c>
      <c r="I2411" s="34" t="s">
        <v>7766</v>
      </c>
      <c r="J2411" s="237">
        <v>43919</v>
      </c>
      <c r="M2411" s="46"/>
    </row>
    <row r="2412" spans="1:14" ht="15" hidden="1" customHeight="1">
      <c r="A2412" s="15"/>
      <c r="B2412" s="236">
        <v>43919.644472592598</v>
      </c>
      <c r="C2412" s="2" t="s">
        <v>7566</v>
      </c>
      <c r="D2412" s="2" t="s">
        <v>126</v>
      </c>
      <c r="E2412" s="2" t="s">
        <v>1224</v>
      </c>
      <c r="F2412" s="2" t="s">
        <v>2208</v>
      </c>
      <c r="G2412" s="2" t="s">
        <v>2210</v>
      </c>
      <c r="H2412" s="2" t="s">
        <v>7767</v>
      </c>
      <c r="I2412" s="2" t="s">
        <v>7768</v>
      </c>
      <c r="J2412" s="237">
        <v>43919</v>
      </c>
      <c r="M2412" s="46"/>
    </row>
    <row r="2413" spans="1:14" ht="15" hidden="1" customHeight="1">
      <c r="A2413" s="15"/>
      <c r="B2413" s="236">
        <v>43919.647275625</v>
      </c>
      <c r="C2413" s="2" t="s">
        <v>9</v>
      </c>
      <c r="D2413" s="2" t="s">
        <v>45</v>
      </c>
      <c r="F2413" s="2" t="s">
        <v>2198</v>
      </c>
      <c r="G2413" s="2" t="s">
        <v>2210</v>
      </c>
      <c r="H2413" s="2" t="s">
        <v>7769</v>
      </c>
      <c r="I2413" s="34" t="s">
        <v>7770</v>
      </c>
      <c r="J2413" s="237">
        <v>43919</v>
      </c>
      <c r="M2413" s="46"/>
    </row>
    <row r="2414" spans="1:14" ht="15" hidden="1" customHeight="1">
      <c r="A2414" s="331"/>
      <c r="B2414" s="332">
        <v>43919.651250972223</v>
      </c>
      <c r="C2414" s="333" t="s">
        <v>7566</v>
      </c>
      <c r="D2414" s="333" t="s">
        <v>47</v>
      </c>
      <c r="E2414" s="333" t="s">
        <v>7771</v>
      </c>
      <c r="F2414" s="333" t="s">
        <v>2198</v>
      </c>
      <c r="G2414" s="333" t="s">
        <v>2215</v>
      </c>
      <c r="H2414" s="333" t="s">
        <v>7772</v>
      </c>
      <c r="I2414" s="334" t="s">
        <v>487</v>
      </c>
      <c r="J2414" s="335">
        <v>43918</v>
      </c>
      <c r="K2414" s="331"/>
      <c r="L2414" s="331"/>
      <c r="M2414" s="337" t="s">
        <v>7773</v>
      </c>
      <c r="N2414" s="331"/>
    </row>
    <row r="2415" spans="1:14" ht="15" hidden="1" customHeight="1">
      <c r="A2415" s="15"/>
      <c r="B2415" s="236">
        <v>43919.655753275467</v>
      </c>
      <c r="C2415" s="2" t="s">
        <v>2200</v>
      </c>
      <c r="D2415" s="2" t="s">
        <v>359</v>
      </c>
      <c r="E2415" s="2" t="s">
        <v>3889</v>
      </c>
      <c r="F2415" s="2" t="s">
        <v>2198</v>
      </c>
      <c r="G2415" s="2" t="s">
        <v>2210</v>
      </c>
      <c r="H2415" s="2" t="s">
        <v>7774</v>
      </c>
      <c r="I2415" s="2" t="s">
        <v>7775</v>
      </c>
      <c r="J2415" s="237">
        <v>43919</v>
      </c>
      <c r="M2415" s="46"/>
    </row>
    <row r="2416" spans="1:14" ht="15" hidden="1" customHeight="1">
      <c r="A2416" s="331"/>
      <c r="B2416" s="332">
        <v>43919.655948587962</v>
      </c>
      <c r="C2416" s="333" t="s">
        <v>2200</v>
      </c>
      <c r="D2416" s="333" t="s">
        <v>359</v>
      </c>
      <c r="E2416" s="333" t="s">
        <v>3889</v>
      </c>
      <c r="F2416" s="333" t="s">
        <v>2198</v>
      </c>
      <c r="G2416" s="333" t="s">
        <v>2210</v>
      </c>
      <c r="H2416" s="333" t="s">
        <v>7774</v>
      </c>
      <c r="I2416" s="333" t="s">
        <v>7775</v>
      </c>
      <c r="J2416" s="335">
        <v>43919</v>
      </c>
      <c r="K2416" s="331"/>
      <c r="L2416" s="331"/>
      <c r="M2416" s="336"/>
      <c r="N2416" s="331"/>
    </row>
    <row r="2417" spans="1:14" ht="15" hidden="1" customHeight="1">
      <c r="A2417" s="15"/>
      <c r="B2417" s="236">
        <v>43919.655990844913</v>
      </c>
      <c r="C2417" s="2" t="s">
        <v>2197</v>
      </c>
      <c r="D2417" s="2" t="s">
        <v>45</v>
      </c>
      <c r="E2417" s="2" t="s">
        <v>7776</v>
      </c>
      <c r="F2417" s="2" t="s">
        <v>2198</v>
      </c>
      <c r="G2417" s="2" t="s">
        <v>2199</v>
      </c>
      <c r="H2417" s="2" t="s">
        <v>7777</v>
      </c>
      <c r="I2417" s="34" t="s">
        <v>7778</v>
      </c>
      <c r="J2417" s="237">
        <v>43919</v>
      </c>
      <c r="M2417" s="31" t="s">
        <v>7777</v>
      </c>
    </row>
    <row r="2418" spans="1:14" ht="15" hidden="1" customHeight="1">
      <c r="A2418" s="331"/>
      <c r="B2418" s="332">
        <v>43919.657195972221</v>
      </c>
      <c r="C2418" s="333" t="s">
        <v>2200</v>
      </c>
      <c r="D2418" s="333" t="s">
        <v>359</v>
      </c>
      <c r="E2418" s="333" t="s">
        <v>3889</v>
      </c>
      <c r="F2418" s="333" t="s">
        <v>2198</v>
      </c>
      <c r="G2418" s="333" t="s">
        <v>2199</v>
      </c>
      <c r="H2418" s="333" t="s">
        <v>7780</v>
      </c>
      <c r="I2418" s="333" t="s">
        <v>7775</v>
      </c>
      <c r="J2418" s="335">
        <v>43919</v>
      </c>
      <c r="K2418" s="331"/>
      <c r="L2418" s="331"/>
      <c r="M2418" s="336"/>
      <c r="N2418" s="331"/>
    </row>
    <row r="2419" spans="1:14" ht="15" hidden="1" customHeight="1">
      <c r="A2419" s="15"/>
      <c r="B2419" s="236">
        <v>43919.667632083336</v>
      </c>
      <c r="C2419" s="2" t="s">
        <v>2200</v>
      </c>
      <c r="D2419" s="2" t="s">
        <v>359</v>
      </c>
      <c r="F2419" s="2" t="s">
        <v>2198</v>
      </c>
      <c r="G2419" s="2" t="s">
        <v>2210</v>
      </c>
      <c r="H2419" s="2" t="s">
        <v>7782</v>
      </c>
      <c r="I2419" s="34" t="s">
        <v>7783</v>
      </c>
      <c r="J2419" s="237">
        <v>43919</v>
      </c>
      <c r="L2419" s="2">
        <v>2</v>
      </c>
      <c r="M2419" s="46"/>
    </row>
    <row r="2420" spans="1:14" ht="15" hidden="1" customHeight="1">
      <c r="A2420" s="15"/>
      <c r="B2420" s="236">
        <v>43919.674624571759</v>
      </c>
      <c r="C2420" s="2" t="s">
        <v>2200</v>
      </c>
      <c r="D2420" s="2" t="s">
        <v>359</v>
      </c>
      <c r="F2420" s="2" t="s">
        <v>2198</v>
      </c>
      <c r="G2420" s="2" t="s">
        <v>2199</v>
      </c>
      <c r="H2420" s="2" t="s">
        <v>7784</v>
      </c>
      <c r="I2420" s="34" t="s">
        <v>7785</v>
      </c>
      <c r="J2420" s="237">
        <v>43919</v>
      </c>
      <c r="M2420" s="46"/>
    </row>
    <row r="2421" spans="1:14" ht="15" hidden="1" customHeight="1">
      <c r="A2421" s="15"/>
      <c r="B2421" s="236">
        <v>43919.677697604166</v>
      </c>
      <c r="C2421" s="2" t="s">
        <v>2197</v>
      </c>
      <c r="D2421" s="2" t="s">
        <v>158</v>
      </c>
      <c r="E2421" s="2" t="s">
        <v>827</v>
      </c>
      <c r="F2421" s="2" t="s">
        <v>2198</v>
      </c>
      <c r="G2421" s="2" t="s">
        <v>2199</v>
      </c>
      <c r="H2421" s="2" t="s">
        <v>7787</v>
      </c>
      <c r="I2421" s="34" t="s">
        <v>7788</v>
      </c>
      <c r="J2421" s="237">
        <v>43919</v>
      </c>
      <c r="M2421" s="46"/>
    </row>
    <row r="2422" spans="1:14" ht="15" hidden="1" customHeight="1">
      <c r="A2422" s="331"/>
      <c r="B2422" s="332">
        <v>43919.678276180552</v>
      </c>
      <c r="C2422" s="333" t="s">
        <v>2197</v>
      </c>
      <c r="D2422" s="333" t="s">
        <v>158</v>
      </c>
      <c r="E2422" s="333" t="s">
        <v>827</v>
      </c>
      <c r="F2422" s="333" t="s">
        <v>2198</v>
      </c>
      <c r="G2422" s="333" t="s">
        <v>2199</v>
      </c>
      <c r="H2422" s="333" t="s">
        <v>7787</v>
      </c>
      <c r="I2422" s="334" t="s">
        <v>7788</v>
      </c>
      <c r="J2422" s="335">
        <v>43919</v>
      </c>
      <c r="K2422" s="331"/>
      <c r="L2422" s="331"/>
      <c r="M2422" s="336"/>
      <c r="N2422" s="331"/>
    </row>
    <row r="2423" spans="1:14" ht="15" hidden="1" customHeight="1">
      <c r="A2423" s="15"/>
      <c r="B2423" s="236">
        <v>43919.679258807868</v>
      </c>
      <c r="C2423" s="2" t="s">
        <v>2200</v>
      </c>
      <c r="D2423" s="2" t="s">
        <v>359</v>
      </c>
      <c r="E2423" s="2" t="s">
        <v>2006</v>
      </c>
      <c r="F2423" s="2" t="s">
        <v>2208</v>
      </c>
      <c r="G2423" s="2" t="s">
        <v>2199</v>
      </c>
      <c r="H2423" s="2" t="s">
        <v>7789</v>
      </c>
      <c r="I2423" s="2" t="s">
        <v>7790</v>
      </c>
      <c r="J2423" s="237">
        <v>43919</v>
      </c>
      <c r="M2423" s="46"/>
    </row>
    <row r="2424" spans="1:14" ht="15" hidden="1" customHeight="1">
      <c r="A2424" s="15"/>
      <c r="B2424" s="236">
        <v>43919.680763611112</v>
      </c>
      <c r="C2424" s="2" t="s">
        <v>2200</v>
      </c>
      <c r="D2424" s="2" t="s">
        <v>45</v>
      </c>
      <c r="F2424" s="2" t="s">
        <v>2198</v>
      </c>
      <c r="G2424" s="2" t="s">
        <v>2199</v>
      </c>
      <c r="I2424" s="34" t="s">
        <v>7791</v>
      </c>
      <c r="J2424" s="237">
        <v>43919</v>
      </c>
      <c r="M2424" s="46"/>
    </row>
    <row r="2425" spans="1:14" ht="15" hidden="1" customHeight="1">
      <c r="A2425" s="15"/>
      <c r="B2425" s="236">
        <v>43919.681787962967</v>
      </c>
      <c r="C2425" s="2" t="s">
        <v>7566</v>
      </c>
      <c r="D2425" s="2" t="s">
        <v>224</v>
      </c>
      <c r="E2425" s="2" t="s">
        <v>5203</v>
      </c>
      <c r="F2425" s="2" t="s">
        <v>2271</v>
      </c>
      <c r="G2425" s="2" t="s">
        <v>2199</v>
      </c>
      <c r="H2425" s="2" t="s">
        <v>7792</v>
      </c>
      <c r="I2425" s="34" t="s">
        <v>7793</v>
      </c>
      <c r="J2425" s="237">
        <v>43919</v>
      </c>
      <c r="K2425" s="2">
        <v>24</v>
      </c>
      <c r="L2425" s="2">
        <v>9753301165</v>
      </c>
      <c r="M2425" s="37" t="s">
        <v>7793</v>
      </c>
    </row>
    <row r="2426" spans="1:14" ht="15" hidden="1" customHeight="1">
      <c r="A2426" s="15"/>
      <c r="B2426" s="236">
        <v>43919.683949317128</v>
      </c>
      <c r="C2426" s="2" t="s">
        <v>9</v>
      </c>
      <c r="D2426" s="2" t="s">
        <v>207</v>
      </c>
      <c r="E2426" s="2" t="s">
        <v>853</v>
      </c>
      <c r="F2426" s="2" t="s">
        <v>2208</v>
      </c>
      <c r="G2426" s="2" t="s">
        <v>2199</v>
      </c>
      <c r="H2426" s="2" t="s">
        <v>7794</v>
      </c>
      <c r="I2426" s="34" t="s">
        <v>7795</v>
      </c>
      <c r="J2426" s="237">
        <v>43919</v>
      </c>
      <c r="K2426" s="2">
        <v>65</v>
      </c>
      <c r="M2426" s="31" t="s">
        <v>7796</v>
      </c>
    </row>
    <row r="2427" spans="1:14" ht="15" hidden="1" customHeight="1">
      <c r="A2427" s="15"/>
      <c r="B2427" s="236">
        <v>43919.690623703704</v>
      </c>
      <c r="C2427" s="2" t="s">
        <v>9</v>
      </c>
      <c r="D2427" s="2" t="s">
        <v>45</v>
      </c>
      <c r="E2427" s="2" t="s">
        <v>1137</v>
      </c>
      <c r="F2427" s="2" t="s">
        <v>2208</v>
      </c>
      <c r="G2427" s="2" t="s">
        <v>2199</v>
      </c>
      <c r="I2427" s="34" t="s">
        <v>7797</v>
      </c>
      <c r="J2427" s="237">
        <v>43919</v>
      </c>
      <c r="K2427" s="2">
        <v>65</v>
      </c>
      <c r="M2427" s="31" t="s">
        <v>5743</v>
      </c>
    </row>
    <row r="2428" spans="1:14" ht="15" hidden="1" customHeight="1">
      <c r="A2428" s="15"/>
      <c r="B2428" s="236">
        <v>43919.691944282407</v>
      </c>
      <c r="C2428" s="2" t="s">
        <v>2197</v>
      </c>
      <c r="D2428" s="2" t="s">
        <v>45</v>
      </c>
      <c r="E2428" s="2" t="s">
        <v>7798</v>
      </c>
      <c r="F2428" s="2" t="s">
        <v>2198</v>
      </c>
      <c r="G2428" s="2" t="s">
        <v>2210</v>
      </c>
      <c r="I2428" s="34" t="s">
        <v>7799</v>
      </c>
      <c r="J2428" s="237">
        <v>43919</v>
      </c>
      <c r="L2428" s="2">
        <v>34</v>
      </c>
      <c r="M2428" s="31" t="s">
        <v>7800</v>
      </c>
    </row>
    <row r="2429" spans="1:14" ht="15" hidden="1" customHeight="1">
      <c r="A2429" s="331"/>
      <c r="B2429" s="332">
        <v>43919.697261770838</v>
      </c>
      <c r="C2429" s="333" t="s">
        <v>2197</v>
      </c>
      <c r="D2429" s="333" t="s">
        <v>158</v>
      </c>
      <c r="E2429" s="333" t="s">
        <v>827</v>
      </c>
      <c r="F2429" s="333" t="s">
        <v>2198</v>
      </c>
      <c r="G2429" s="333" t="s">
        <v>2199</v>
      </c>
      <c r="H2429" s="333" t="s">
        <v>7801</v>
      </c>
      <c r="I2429" s="334" t="s">
        <v>7788</v>
      </c>
      <c r="J2429" s="335">
        <v>43919</v>
      </c>
      <c r="K2429" s="331"/>
      <c r="L2429" s="331"/>
      <c r="M2429" s="336"/>
      <c r="N2429" s="331"/>
    </row>
    <row r="2430" spans="1:14" ht="15" hidden="1" customHeight="1">
      <c r="A2430" s="15"/>
      <c r="B2430" s="236">
        <v>43919.700893414352</v>
      </c>
      <c r="C2430" s="2" t="s">
        <v>2200</v>
      </c>
      <c r="D2430" s="2" t="s">
        <v>359</v>
      </c>
      <c r="F2430" s="2" t="s">
        <v>2198</v>
      </c>
      <c r="G2430" s="2" t="s">
        <v>2199</v>
      </c>
      <c r="H2430" s="2" t="s">
        <v>7802</v>
      </c>
      <c r="I2430" s="34" t="s">
        <v>7803</v>
      </c>
      <c r="J2430" s="237">
        <v>43919</v>
      </c>
      <c r="M2430" s="31" t="s">
        <v>7805</v>
      </c>
    </row>
    <row r="2431" spans="1:14" ht="15" hidden="1" customHeight="1">
      <c r="A2431" s="15"/>
      <c r="B2431" s="236">
        <v>43919.70264664352</v>
      </c>
      <c r="C2431" s="2" t="s">
        <v>2200</v>
      </c>
      <c r="D2431" s="2" t="s">
        <v>359</v>
      </c>
      <c r="E2431" s="2" t="s">
        <v>3889</v>
      </c>
      <c r="F2431" s="2" t="s">
        <v>2208</v>
      </c>
      <c r="G2431" s="2" t="s">
        <v>2199</v>
      </c>
      <c r="H2431" s="2" t="s">
        <v>7806</v>
      </c>
      <c r="I2431" s="34" t="s">
        <v>7807</v>
      </c>
      <c r="J2431" s="237">
        <v>43919</v>
      </c>
      <c r="K2431" s="2">
        <v>24</v>
      </c>
      <c r="M2431" s="46"/>
    </row>
    <row r="2432" spans="1:14" ht="15" hidden="1" customHeight="1">
      <c r="A2432" s="15"/>
      <c r="B2432" s="236">
        <v>43919.703988773152</v>
      </c>
      <c r="C2432" s="2" t="s">
        <v>9</v>
      </c>
      <c r="D2432" s="2" t="s">
        <v>359</v>
      </c>
      <c r="E2432" s="2" t="s">
        <v>3889</v>
      </c>
      <c r="F2432" s="2" t="s">
        <v>2208</v>
      </c>
      <c r="G2432" s="2" t="s">
        <v>2199</v>
      </c>
      <c r="H2432" s="2" t="s">
        <v>7808</v>
      </c>
      <c r="I2432" s="34" t="s">
        <v>7809</v>
      </c>
      <c r="J2432" s="237">
        <v>43917</v>
      </c>
      <c r="K2432" s="2">
        <v>55</v>
      </c>
      <c r="M2432" s="46"/>
    </row>
    <row r="2433" spans="1:14" ht="15" hidden="1" customHeight="1">
      <c r="A2433" s="15"/>
      <c r="B2433" s="236">
        <v>43919.70448748843</v>
      </c>
      <c r="C2433" s="2" t="s">
        <v>9</v>
      </c>
      <c r="D2433" s="2" t="s">
        <v>359</v>
      </c>
      <c r="F2433" s="2" t="s">
        <v>2201</v>
      </c>
      <c r="G2433" s="2" t="s">
        <v>2199</v>
      </c>
      <c r="H2433" s="2" t="s">
        <v>7810</v>
      </c>
      <c r="I2433" s="34" t="s">
        <v>7811</v>
      </c>
      <c r="J2433" s="237">
        <v>43919</v>
      </c>
      <c r="K2433" s="2">
        <v>68</v>
      </c>
      <c r="M2433" s="46"/>
    </row>
    <row r="2434" spans="1:14" ht="15" hidden="1" customHeight="1">
      <c r="A2434" s="15"/>
      <c r="B2434" s="236">
        <v>43919.7044899537</v>
      </c>
      <c r="C2434" s="2" t="s">
        <v>2197</v>
      </c>
      <c r="D2434" s="2" t="s">
        <v>45</v>
      </c>
      <c r="F2434" s="2" t="s">
        <v>2198</v>
      </c>
      <c r="G2434" s="2" t="s">
        <v>2210</v>
      </c>
      <c r="I2434" s="34" t="s">
        <v>7812</v>
      </c>
      <c r="J2434" s="237">
        <v>43919</v>
      </c>
      <c r="M2434" s="31" t="s">
        <v>7813</v>
      </c>
    </row>
    <row r="2435" spans="1:14" ht="15" hidden="1" customHeight="1">
      <c r="A2435" s="15"/>
      <c r="B2435" s="236">
        <v>43919.704872222224</v>
      </c>
      <c r="C2435" s="2" t="s">
        <v>2200</v>
      </c>
      <c r="D2435" s="2" t="s">
        <v>359</v>
      </c>
      <c r="E2435" s="2" t="s">
        <v>3889</v>
      </c>
      <c r="F2435" s="2" t="s">
        <v>2198</v>
      </c>
      <c r="G2435" s="2" t="s">
        <v>2199</v>
      </c>
      <c r="H2435" s="2" t="s">
        <v>7814</v>
      </c>
      <c r="I2435" s="34" t="s">
        <v>7815</v>
      </c>
      <c r="J2435" s="237">
        <v>43919</v>
      </c>
      <c r="K2435" s="2">
        <v>27</v>
      </c>
      <c r="M2435" s="46"/>
    </row>
    <row r="2436" spans="1:14" ht="15" hidden="1" customHeight="1">
      <c r="A2436" s="15"/>
      <c r="B2436" s="236">
        <v>43919.706763263894</v>
      </c>
      <c r="C2436" s="2" t="s">
        <v>2200</v>
      </c>
      <c r="D2436" s="2" t="s">
        <v>359</v>
      </c>
      <c r="E2436" s="2" t="s">
        <v>359</v>
      </c>
      <c r="F2436" s="2" t="s">
        <v>2198</v>
      </c>
      <c r="G2436" s="2" t="s">
        <v>2199</v>
      </c>
      <c r="I2436" s="2" t="s">
        <v>7816</v>
      </c>
      <c r="J2436" s="237">
        <v>43919</v>
      </c>
      <c r="M2436" s="46"/>
    </row>
    <row r="2437" spans="1:14" ht="15" hidden="1" customHeight="1">
      <c r="A2437" s="15"/>
      <c r="B2437" s="236">
        <v>43919.709410648153</v>
      </c>
      <c r="C2437" s="2" t="s">
        <v>2200</v>
      </c>
      <c r="D2437" s="2" t="s">
        <v>134</v>
      </c>
      <c r="E2437" s="2" t="s">
        <v>2302</v>
      </c>
      <c r="F2437" s="2" t="s">
        <v>2198</v>
      </c>
      <c r="G2437" s="2" t="s">
        <v>2199</v>
      </c>
      <c r="H2437" s="2" t="s">
        <v>7817</v>
      </c>
      <c r="I2437" s="34" t="s">
        <v>7818</v>
      </c>
      <c r="J2437" s="237">
        <v>43919</v>
      </c>
      <c r="M2437" s="46"/>
    </row>
    <row r="2438" spans="1:14" ht="15" hidden="1" customHeight="1">
      <c r="A2438" s="15"/>
      <c r="B2438" s="236">
        <v>43919.713842962963</v>
      </c>
      <c r="C2438" s="2" t="s">
        <v>2197</v>
      </c>
      <c r="D2438" s="2" t="s">
        <v>158</v>
      </c>
      <c r="E2438" s="2" t="s">
        <v>827</v>
      </c>
      <c r="F2438" s="2" t="s">
        <v>2198</v>
      </c>
      <c r="G2438" s="2" t="s">
        <v>2215</v>
      </c>
      <c r="H2438" s="2" t="s">
        <v>7819</v>
      </c>
      <c r="I2438" s="34" t="s">
        <v>7820</v>
      </c>
      <c r="J2438" s="237">
        <v>43919</v>
      </c>
      <c r="M2438" s="46"/>
    </row>
    <row r="2439" spans="1:14" ht="15" hidden="1" customHeight="1">
      <c r="A2439" s="15"/>
      <c r="B2439" s="236">
        <v>43919.714459606483</v>
      </c>
      <c r="C2439" s="2" t="s">
        <v>2197</v>
      </c>
      <c r="D2439" s="2" t="s">
        <v>268</v>
      </c>
      <c r="E2439" s="2" t="s">
        <v>658</v>
      </c>
      <c r="F2439" s="2" t="s">
        <v>2198</v>
      </c>
      <c r="G2439" s="2" t="s">
        <v>2199</v>
      </c>
      <c r="H2439" s="2" t="s">
        <v>7821</v>
      </c>
      <c r="I2439" s="34" t="s">
        <v>7822</v>
      </c>
      <c r="J2439" s="237">
        <v>43919</v>
      </c>
      <c r="L2439" s="240" t="s">
        <v>2337</v>
      </c>
      <c r="M2439" s="46"/>
    </row>
    <row r="2440" spans="1:14" ht="15" hidden="1" customHeight="1">
      <c r="A2440" s="331"/>
      <c r="B2440" s="332">
        <v>43919.7161331713</v>
      </c>
      <c r="C2440" s="333" t="s">
        <v>2200</v>
      </c>
      <c r="D2440" s="333" t="s">
        <v>182</v>
      </c>
      <c r="E2440" s="333" t="s">
        <v>4670</v>
      </c>
      <c r="F2440" s="333" t="s">
        <v>2198</v>
      </c>
      <c r="G2440" s="331"/>
      <c r="H2440" s="331"/>
      <c r="I2440" s="333" t="s">
        <v>3656</v>
      </c>
      <c r="J2440" s="335">
        <v>43919</v>
      </c>
      <c r="K2440" s="331"/>
      <c r="L2440" s="331"/>
      <c r="M2440" s="336"/>
      <c r="N2440" s="331"/>
    </row>
    <row r="2441" spans="1:14" ht="15" hidden="1" customHeight="1">
      <c r="A2441" s="15"/>
      <c r="B2441" s="236">
        <v>43919.716855972219</v>
      </c>
      <c r="C2441" s="2" t="s">
        <v>2200</v>
      </c>
      <c r="D2441" s="2" t="s">
        <v>233</v>
      </c>
      <c r="E2441" s="2" t="s">
        <v>7823</v>
      </c>
      <c r="F2441" s="2" t="s">
        <v>2208</v>
      </c>
      <c r="G2441" s="2" t="s">
        <v>2199</v>
      </c>
      <c r="H2441" s="2" t="s">
        <v>7824</v>
      </c>
      <c r="I2441" s="34" t="s">
        <v>7825</v>
      </c>
      <c r="J2441" s="237">
        <v>43919</v>
      </c>
      <c r="K2441" s="2">
        <v>21</v>
      </c>
      <c r="M2441" s="46"/>
    </row>
    <row r="2442" spans="1:14" ht="15" hidden="1" customHeight="1">
      <c r="A2442" s="331"/>
      <c r="B2442" s="332">
        <v>43919.718293495374</v>
      </c>
      <c r="C2442" s="333" t="s">
        <v>7566</v>
      </c>
      <c r="D2442" s="333" t="s">
        <v>182</v>
      </c>
      <c r="E2442" s="333" t="s">
        <v>181</v>
      </c>
      <c r="F2442" s="333" t="s">
        <v>2198</v>
      </c>
      <c r="G2442" s="331"/>
      <c r="H2442" s="331"/>
      <c r="I2442" s="334" t="s">
        <v>722</v>
      </c>
      <c r="J2442" s="335">
        <v>43918</v>
      </c>
      <c r="K2442" s="331"/>
      <c r="L2442" s="331"/>
      <c r="M2442" s="337" t="s">
        <v>7826</v>
      </c>
      <c r="N2442" s="331"/>
    </row>
    <row r="2443" spans="1:14" ht="15" hidden="1" customHeight="1">
      <c r="A2443" s="15"/>
      <c r="B2443" s="236">
        <v>43919.719596550931</v>
      </c>
      <c r="C2443" s="2" t="s">
        <v>2197</v>
      </c>
      <c r="D2443" s="2" t="s">
        <v>262</v>
      </c>
      <c r="E2443" s="2" t="s">
        <v>493</v>
      </c>
      <c r="F2443" s="2" t="s">
        <v>2208</v>
      </c>
      <c r="G2443" s="2" t="s">
        <v>2199</v>
      </c>
      <c r="H2443" s="2" t="s">
        <v>7827</v>
      </c>
      <c r="I2443" s="34" t="s">
        <v>7828</v>
      </c>
      <c r="J2443" s="237">
        <v>43919</v>
      </c>
      <c r="K2443" s="2">
        <v>18</v>
      </c>
      <c r="L2443" s="2">
        <v>144</v>
      </c>
      <c r="M2443" s="46"/>
    </row>
    <row r="2444" spans="1:14" ht="15" hidden="1" customHeight="1">
      <c r="A2444" s="15"/>
      <c r="B2444" s="236">
        <v>43919.71962447917</v>
      </c>
      <c r="C2444" s="2" t="s">
        <v>2200</v>
      </c>
      <c r="D2444" s="2" t="s">
        <v>45</v>
      </c>
      <c r="F2444" s="2" t="s">
        <v>2198</v>
      </c>
      <c r="G2444" s="2" t="s">
        <v>2199</v>
      </c>
      <c r="I2444" s="34" t="s">
        <v>7829</v>
      </c>
      <c r="J2444" s="237">
        <v>43919</v>
      </c>
      <c r="M2444" s="46"/>
    </row>
    <row r="2445" spans="1:14" ht="15" hidden="1" customHeight="1">
      <c r="A2445" s="15"/>
      <c r="B2445" s="236">
        <v>43919.720728182874</v>
      </c>
      <c r="C2445" s="2" t="s">
        <v>2200</v>
      </c>
      <c r="D2445" s="2" t="s">
        <v>182</v>
      </c>
      <c r="E2445" s="2" t="s">
        <v>7830</v>
      </c>
      <c r="F2445" s="2" t="s">
        <v>7831</v>
      </c>
      <c r="G2445" s="2" t="s">
        <v>2199</v>
      </c>
      <c r="H2445" s="2" t="s">
        <v>7832</v>
      </c>
      <c r="I2445" s="34" t="s">
        <v>7833</v>
      </c>
      <c r="J2445" s="237">
        <v>43919</v>
      </c>
      <c r="K2445" s="2">
        <v>36</v>
      </c>
      <c r="M2445" s="46"/>
    </row>
    <row r="2446" spans="1:14" ht="15" hidden="1" customHeight="1">
      <c r="A2446" s="15"/>
      <c r="B2446" s="236">
        <v>43919.725467418983</v>
      </c>
      <c r="C2446" s="2" t="s">
        <v>2197</v>
      </c>
      <c r="D2446" s="2" t="s">
        <v>268</v>
      </c>
      <c r="E2446" s="2" t="s">
        <v>658</v>
      </c>
      <c r="F2446" s="2" t="s">
        <v>2208</v>
      </c>
      <c r="G2446" s="2" t="s">
        <v>2199</v>
      </c>
      <c r="I2446" s="2" t="s">
        <v>7834</v>
      </c>
      <c r="J2446" s="237">
        <v>43919</v>
      </c>
      <c r="M2446" s="46"/>
    </row>
    <row r="2447" spans="1:14" ht="15" hidden="1" customHeight="1">
      <c r="A2447" s="15"/>
      <c r="B2447" s="236">
        <v>43919.728108101852</v>
      </c>
      <c r="C2447" s="2" t="s">
        <v>7566</v>
      </c>
      <c r="D2447" s="2" t="s">
        <v>236</v>
      </c>
      <c r="E2447" s="2" t="s">
        <v>1019</v>
      </c>
      <c r="F2447" s="2" t="s">
        <v>2208</v>
      </c>
      <c r="H2447" s="2" t="s">
        <v>7835</v>
      </c>
      <c r="I2447" s="2" t="s">
        <v>7836</v>
      </c>
      <c r="J2447" s="237">
        <v>43909</v>
      </c>
      <c r="L2447" s="2">
        <v>196</v>
      </c>
      <c r="M2447" s="46"/>
    </row>
    <row r="2448" spans="1:14" ht="15" hidden="1" customHeight="1">
      <c r="A2448" s="15"/>
      <c r="B2448" s="236">
        <v>43919.730248854168</v>
      </c>
      <c r="C2448" s="2" t="s">
        <v>2197</v>
      </c>
      <c r="D2448" s="2" t="s">
        <v>101</v>
      </c>
      <c r="F2448" s="2" t="s">
        <v>2198</v>
      </c>
      <c r="G2448" s="2" t="s">
        <v>2210</v>
      </c>
      <c r="I2448" s="34" t="s">
        <v>7837</v>
      </c>
      <c r="J2448" s="237">
        <v>43919</v>
      </c>
      <c r="M2448" s="46"/>
    </row>
    <row r="2449" spans="1:14" ht="15" hidden="1" customHeight="1">
      <c r="A2449" s="15"/>
      <c r="B2449" s="236">
        <v>43919.730723611108</v>
      </c>
      <c r="C2449" s="2" t="s">
        <v>2200</v>
      </c>
      <c r="D2449" s="2" t="s">
        <v>109</v>
      </c>
      <c r="E2449" s="2" t="s">
        <v>2609</v>
      </c>
      <c r="F2449" s="2" t="s">
        <v>2208</v>
      </c>
      <c r="G2449" s="2" t="s">
        <v>2199</v>
      </c>
      <c r="H2449" s="2" t="s">
        <v>7838</v>
      </c>
      <c r="I2449" s="34" t="s">
        <v>7839</v>
      </c>
      <c r="J2449" s="237">
        <v>43918</v>
      </c>
      <c r="L2449" s="2">
        <v>2</v>
      </c>
      <c r="M2449" s="46"/>
    </row>
    <row r="2450" spans="1:14" ht="15" hidden="1" customHeight="1">
      <c r="A2450" s="331"/>
      <c r="B2450" s="332">
        <v>43919.730758055557</v>
      </c>
      <c r="C2450" s="333" t="s">
        <v>7566</v>
      </c>
      <c r="D2450" s="333" t="s">
        <v>101</v>
      </c>
      <c r="E2450" s="331"/>
      <c r="F2450" s="333" t="s">
        <v>2198</v>
      </c>
      <c r="G2450" s="333" t="s">
        <v>2210</v>
      </c>
      <c r="H2450" s="331"/>
      <c r="I2450" s="334" t="s">
        <v>7837</v>
      </c>
      <c r="J2450" s="335">
        <v>43919</v>
      </c>
      <c r="K2450" s="331"/>
      <c r="L2450" s="331"/>
      <c r="M2450" s="337" t="s">
        <v>7840</v>
      </c>
      <c r="N2450" s="331"/>
    </row>
    <row r="2451" spans="1:14" ht="15" hidden="1" customHeight="1">
      <c r="A2451" s="15"/>
      <c r="B2451" s="236">
        <v>43919.733348703703</v>
      </c>
      <c r="C2451" s="2" t="s">
        <v>9</v>
      </c>
      <c r="D2451" s="2" t="s">
        <v>45</v>
      </c>
      <c r="E2451" s="2" t="s">
        <v>1137</v>
      </c>
      <c r="F2451" s="2" t="s">
        <v>2208</v>
      </c>
      <c r="G2451" s="2" t="s">
        <v>2199</v>
      </c>
      <c r="I2451" s="34" t="s">
        <v>7841</v>
      </c>
      <c r="J2451" s="237">
        <v>43919</v>
      </c>
      <c r="K2451" s="2">
        <v>45</v>
      </c>
      <c r="M2451" s="31" t="s">
        <v>7842</v>
      </c>
    </row>
    <row r="2452" spans="1:14" ht="15" hidden="1" customHeight="1">
      <c r="A2452" s="331"/>
      <c r="B2452" s="332">
        <v>43919.735810312501</v>
      </c>
      <c r="C2452" s="333" t="s">
        <v>7566</v>
      </c>
      <c r="D2452" s="333" t="s">
        <v>101</v>
      </c>
      <c r="E2452" s="331"/>
      <c r="F2452" s="333" t="s">
        <v>7843</v>
      </c>
      <c r="G2452" s="333" t="s">
        <v>2210</v>
      </c>
      <c r="H2452" s="331"/>
      <c r="I2452" s="334" t="s">
        <v>7837</v>
      </c>
      <c r="J2452" s="335">
        <v>43919</v>
      </c>
      <c r="K2452" s="331"/>
      <c r="L2452" s="331"/>
      <c r="M2452" s="336"/>
      <c r="N2452" s="331"/>
    </row>
    <row r="2453" spans="1:14" ht="15" hidden="1" customHeight="1">
      <c r="A2453" s="331"/>
      <c r="B2453" s="332">
        <v>43919.741741979167</v>
      </c>
      <c r="C2453" s="333" t="s">
        <v>2197</v>
      </c>
      <c r="D2453" s="333" t="s">
        <v>101</v>
      </c>
      <c r="E2453" s="331"/>
      <c r="F2453" s="333" t="s">
        <v>2198</v>
      </c>
      <c r="G2453" s="333" t="s">
        <v>2210</v>
      </c>
      <c r="H2453" s="331"/>
      <c r="I2453" s="334" t="s">
        <v>7837</v>
      </c>
      <c r="J2453" s="335">
        <v>43919</v>
      </c>
      <c r="K2453" s="331"/>
      <c r="L2453" s="331"/>
      <c r="M2453" s="336"/>
      <c r="N2453" s="331"/>
    </row>
    <row r="2454" spans="1:14" ht="15" hidden="1" customHeight="1">
      <c r="A2454" s="15"/>
      <c r="B2454" s="236">
        <v>43919.743594363426</v>
      </c>
      <c r="C2454" s="2" t="s">
        <v>2197</v>
      </c>
      <c r="D2454" s="2" t="s">
        <v>101</v>
      </c>
      <c r="F2454" s="2" t="s">
        <v>2198</v>
      </c>
      <c r="G2454" s="2" t="s">
        <v>2210</v>
      </c>
      <c r="I2454" s="34" t="s">
        <v>7844</v>
      </c>
      <c r="J2454" s="237">
        <v>43919</v>
      </c>
      <c r="M2454" s="31" t="s">
        <v>7846</v>
      </c>
    </row>
    <row r="2455" spans="1:14" ht="15" hidden="1" customHeight="1">
      <c r="A2455" s="15"/>
      <c r="B2455" s="236">
        <v>43919.744241423614</v>
      </c>
      <c r="C2455" s="2" t="s">
        <v>2197</v>
      </c>
      <c r="D2455" s="2" t="s">
        <v>158</v>
      </c>
      <c r="E2455" s="2" t="s">
        <v>827</v>
      </c>
      <c r="F2455" s="2" t="s">
        <v>2208</v>
      </c>
      <c r="G2455" s="2" t="s">
        <v>2199</v>
      </c>
      <c r="H2455" s="2" t="s">
        <v>7847</v>
      </c>
      <c r="I2455" s="34" t="s">
        <v>7848</v>
      </c>
      <c r="J2455" s="237">
        <v>43919</v>
      </c>
      <c r="K2455" s="2">
        <v>74</v>
      </c>
      <c r="L2455" s="2">
        <v>522</v>
      </c>
      <c r="M2455" s="46"/>
    </row>
    <row r="2456" spans="1:14" ht="15" hidden="1" customHeight="1">
      <c r="A2456" s="331"/>
      <c r="B2456" s="332">
        <v>43919.744889490743</v>
      </c>
      <c r="C2456" s="333" t="s">
        <v>2197</v>
      </c>
      <c r="D2456" s="333" t="s">
        <v>158</v>
      </c>
      <c r="E2456" s="333" t="s">
        <v>827</v>
      </c>
      <c r="F2456" s="333" t="s">
        <v>2201</v>
      </c>
      <c r="G2456" s="333" t="s">
        <v>2199</v>
      </c>
      <c r="H2456" s="333" t="s">
        <v>7847</v>
      </c>
      <c r="I2456" s="334" t="s">
        <v>7848</v>
      </c>
      <c r="J2456" s="335">
        <v>43919</v>
      </c>
      <c r="K2456" s="333">
        <v>52</v>
      </c>
      <c r="L2456" s="333">
        <v>523</v>
      </c>
      <c r="M2456" s="336"/>
      <c r="N2456" s="331"/>
    </row>
    <row r="2457" spans="1:14" ht="15" hidden="1" customHeight="1">
      <c r="A2457" s="331"/>
      <c r="B2457" s="332">
        <v>43919.748011041665</v>
      </c>
      <c r="C2457" s="333" t="s">
        <v>2197</v>
      </c>
      <c r="D2457" s="333" t="s">
        <v>45</v>
      </c>
      <c r="E2457" s="331"/>
      <c r="F2457" s="333" t="s">
        <v>2198</v>
      </c>
      <c r="G2457" s="333" t="s">
        <v>2210</v>
      </c>
      <c r="H2457" s="331"/>
      <c r="I2457" s="334" t="s">
        <v>7812</v>
      </c>
      <c r="J2457" s="335">
        <v>43919</v>
      </c>
      <c r="K2457" s="331"/>
      <c r="L2457" s="331"/>
      <c r="M2457" s="337" t="s">
        <v>7813</v>
      </c>
      <c r="N2457" s="331"/>
    </row>
    <row r="2458" spans="1:14" ht="15" hidden="1" customHeight="1">
      <c r="A2458" s="15"/>
      <c r="B2458" s="236">
        <v>43919.749622372685</v>
      </c>
      <c r="C2458" s="2" t="s">
        <v>2200</v>
      </c>
      <c r="D2458" s="2" t="s">
        <v>182</v>
      </c>
      <c r="E2458" s="2" t="s">
        <v>7850</v>
      </c>
      <c r="F2458" s="2" t="s">
        <v>2198</v>
      </c>
      <c r="G2458" s="2" t="s">
        <v>2199</v>
      </c>
      <c r="I2458" s="34" t="s">
        <v>7851</v>
      </c>
      <c r="J2458" s="237">
        <v>43919</v>
      </c>
      <c r="L2458" s="2">
        <v>3</v>
      </c>
      <c r="M2458" s="46"/>
    </row>
    <row r="2459" spans="1:14" ht="15" hidden="1" customHeight="1">
      <c r="A2459" s="15"/>
      <c r="B2459" s="236">
        <v>43919.750987395833</v>
      </c>
      <c r="C2459" s="2" t="s">
        <v>2200</v>
      </c>
      <c r="D2459" s="2" t="s">
        <v>158</v>
      </c>
      <c r="E2459" s="2" t="s">
        <v>1378</v>
      </c>
      <c r="F2459" s="2" t="s">
        <v>2198</v>
      </c>
      <c r="G2459" s="2" t="s">
        <v>2199</v>
      </c>
      <c r="H2459" s="2" t="s">
        <v>7852</v>
      </c>
      <c r="I2459" s="34" t="s">
        <v>7853</v>
      </c>
      <c r="J2459" s="237">
        <v>43919</v>
      </c>
      <c r="M2459" s="46"/>
    </row>
    <row r="2460" spans="1:14" ht="15" hidden="1" customHeight="1">
      <c r="A2460" s="331"/>
      <c r="B2460" s="332">
        <v>43919.75158405093</v>
      </c>
      <c r="C2460" s="333" t="s">
        <v>2200</v>
      </c>
      <c r="D2460" s="333" t="s">
        <v>158</v>
      </c>
      <c r="E2460" s="333" t="s">
        <v>1378</v>
      </c>
      <c r="F2460" s="333" t="s">
        <v>2198</v>
      </c>
      <c r="G2460" s="333" t="s">
        <v>2199</v>
      </c>
      <c r="H2460" s="333" t="s">
        <v>7852</v>
      </c>
      <c r="I2460" s="334" t="s">
        <v>7853</v>
      </c>
      <c r="J2460" s="335">
        <v>43919</v>
      </c>
      <c r="K2460" s="331"/>
      <c r="L2460" s="331"/>
      <c r="M2460" s="336"/>
      <c r="N2460" s="331"/>
    </row>
    <row r="2461" spans="1:14" ht="15" hidden="1" customHeight="1">
      <c r="A2461" s="331"/>
      <c r="B2461" s="332">
        <v>43919.752209733793</v>
      </c>
      <c r="C2461" s="333" t="s">
        <v>2200</v>
      </c>
      <c r="D2461" s="333" t="s">
        <v>158</v>
      </c>
      <c r="E2461" s="333" t="s">
        <v>1378</v>
      </c>
      <c r="F2461" s="333" t="s">
        <v>2198</v>
      </c>
      <c r="G2461" s="331"/>
      <c r="H2461" s="333" t="s">
        <v>7852</v>
      </c>
      <c r="I2461" s="334" t="s">
        <v>7853</v>
      </c>
      <c r="J2461" s="335">
        <v>43919</v>
      </c>
      <c r="K2461" s="331"/>
      <c r="L2461" s="331"/>
      <c r="M2461" s="336"/>
      <c r="N2461" s="331"/>
    </row>
    <row r="2462" spans="1:14" ht="15" hidden="1" customHeight="1">
      <c r="A2462" s="331"/>
      <c r="B2462" s="332">
        <v>43919.752832025464</v>
      </c>
      <c r="C2462" s="333" t="s">
        <v>2200</v>
      </c>
      <c r="D2462" s="333" t="s">
        <v>158</v>
      </c>
      <c r="E2462" s="333" t="s">
        <v>1378</v>
      </c>
      <c r="F2462" s="333" t="s">
        <v>2198</v>
      </c>
      <c r="G2462" s="333" t="s">
        <v>2199</v>
      </c>
      <c r="H2462" s="333" t="s">
        <v>7852</v>
      </c>
      <c r="I2462" s="334" t="s">
        <v>7853</v>
      </c>
      <c r="J2462" s="335">
        <v>43919</v>
      </c>
      <c r="K2462" s="331"/>
      <c r="L2462" s="331"/>
      <c r="M2462" s="336"/>
      <c r="N2462" s="331"/>
    </row>
    <row r="2463" spans="1:14" ht="15" hidden="1" customHeight="1">
      <c r="A2463" s="331"/>
      <c r="B2463" s="332">
        <v>43919.753683391202</v>
      </c>
      <c r="C2463" s="333" t="s">
        <v>2200</v>
      </c>
      <c r="D2463" s="333" t="s">
        <v>158</v>
      </c>
      <c r="E2463" s="333" t="s">
        <v>1378</v>
      </c>
      <c r="F2463" s="333" t="s">
        <v>2198</v>
      </c>
      <c r="G2463" s="333" t="s">
        <v>2199</v>
      </c>
      <c r="H2463" s="333" t="s">
        <v>7852</v>
      </c>
      <c r="I2463" s="334" t="s">
        <v>7853</v>
      </c>
      <c r="J2463" s="335">
        <v>43919</v>
      </c>
      <c r="K2463" s="331"/>
      <c r="L2463" s="331"/>
      <c r="M2463" s="336"/>
      <c r="N2463" s="331"/>
    </row>
    <row r="2464" spans="1:14" ht="15" hidden="1" customHeight="1">
      <c r="A2464" s="331"/>
      <c r="B2464" s="332">
        <v>43919.753813449075</v>
      </c>
      <c r="C2464" s="333" t="s">
        <v>2197</v>
      </c>
      <c r="D2464" s="333" t="s">
        <v>101</v>
      </c>
      <c r="E2464" s="331"/>
      <c r="F2464" s="333" t="s">
        <v>2198</v>
      </c>
      <c r="G2464" s="333" t="s">
        <v>2199</v>
      </c>
      <c r="H2464" s="331"/>
      <c r="I2464" s="334" t="s">
        <v>7837</v>
      </c>
      <c r="J2464" s="335">
        <v>43919</v>
      </c>
      <c r="K2464" s="333">
        <v>28</v>
      </c>
      <c r="L2464" s="331"/>
      <c r="M2464" s="337" t="s">
        <v>7854</v>
      </c>
      <c r="N2464" s="331"/>
    </row>
    <row r="2465" spans="1:14" ht="15" hidden="1" customHeight="1">
      <c r="A2465" s="331"/>
      <c r="B2465" s="332">
        <v>43919.754046631948</v>
      </c>
      <c r="C2465" s="333" t="s">
        <v>2200</v>
      </c>
      <c r="D2465" s="333" t="s">
        <v>158</v>
      </c>
      <c r="E2465" s="333" t="s">
        <v>1378</v>
      </c>
      <c r="F2465" s="333" t="s">
        <v>2198</v>
      </c>
      <c r="G2465" s="333" t="s">
        <v>2199</v>
      </c>
      <c r="H2465" s="333" t="s">
        <v>7852</v>
      </c>
      <c r="I2465" s="334" t="s">
        <v>7853</v>
      </c>
      <c r="J2465" s="335">
        <v>43919</v>
      </c>
      <c r="K2465" s="331"/>
      <c r="L2465" s="331"/>
      <c r="M2465" s="336"/>
      <c r="N2465" s="331"/>
    </row>
    <row r="2466" spans="1:14" ht="15" hidden="1" customHeight="1">
      <c r="A2466" s="15"/>
      <c r="B2466" s="236">
        <v>43919.75495884259</v>
      </c>
      <c r="C2466" s="2" t="s">
        <v>2200</v>
      </c>
      <c r="D2466" s="2" t="s">
        <v>158</v>
      </c>
      <c r="E2466" s="2" t="s">
        <v>1378</v>
      </c>
      <c r="F2466" s="2" t="s">
        <v>2198</v>
      </c>
      <c r="G2466" s="2" t="s">
        <v>2199</v>
      </c>
      <c r="H2466" s="2" t="s">
        <v>7852</v>
      </c>
      <c r="I2466" s="34" t="s">
        <v>7853</v>
      </c>
      <c r="J2466" s="237">
        <v>43919</v>
      </c>
      <c r="M2466" s="46"/>
    </row>
    <row r="2467" spans="1:14" ht="15" hidden="1" customHeight="1">
      <c r="A2467" s="331"/>
      <c r="B2467" s="332">
        <v>43919.755012002315</v>
      </c>
      <c r="C2467" s="333" t="s">
        <v>2200</v>
      </c>
      <c r="D2467" s="333" t="s">
        <v>158</v>
      </c>
      <c r="E2467" s="333" t="s">
        <v>1378</v>
      </c>
      <c r="F2467" s="333" t="s">
        <v>2198</v>
      </c>
      <c r="G2467" s="333" t="s">
        <v>2199</v>
      </c>
      <c r="H2467" s="333" t="s">
        <v>7852</v>
      </c>
      <c r="I2467" s="334" t="s">
        <v>7853</v>
      </c>
      <c r="J2467" s="335">
        <v>43919</v>
      </c>
      <c r="K2467" s="331"/>
      <c r="L2467" s="331"/>
      <c r="M2467" s="336"/>
      <c r="N2467" s="331"/>
    </row>
    <row r="2468" spans="1:14" ht="15" hidden="1" customHeight="1">
      <c r="A2468" s="15"/>
      <c r="B2468" s="236">
        <v>43919.755336875001</v>
      </c>
      <c r="C2468" s="2" t="s">
        <v>2200</v>
      </c>
      <c r="D2468" s="2" t="s">
        <v>359</v>
      </c>
      <c r="E2468" s="2" t="s">
        <v>359</v>
      </c>
      <c r="F2468" s="2" t="s">
        <v>7855</v>
      </c>
      <c r="G2468" s="2" t="s">
        <v>2199</v>
      </c>
      <c r="H2468" s="2" t="s">
        <v>7856</v>
      </c>
      <c r="I2468" s="34" t="s">
        <v>7857</v>
      </c>
      <c r="J2468" s="237">
        <v>43919</v>
      </c>
      <c r="M2468" s="46"/>
    </row>
    <row r="2469" spans="1:14" ht="15" hidden="1" customHeight="1">
      <c r="A2469" s="15"/>
      <c r="B2469" s="236">
        <v>43919.755992349536</v>
      </c>
      <c r="C2469" s="2" t="s">
        <v>2197</v>
      </c>
      <c r="D2469" s="2" t="s">
        <v>101</v>
      </c>
      <c r="F2469" s="2" t="s">
        <v>2198</v>
      </c>
      <c r="G2469" s="2" t="s">
        <v>2210</v>
      </c>
      <c r="I2469" s="34" t="s">
        <v>7858</v>
      </c>
      <c r="J2469" s="237">
        <v>43919</v>
      </c>
      <c r="M2469" s="46"/>
    </row>
    <row r="2470" spans="1:14" ht="15" hidden="1" customHeight="1">
      <c r="A2470" s="331"/>
      <c r="B2470" s="332">
        <v>43919.756393333329</v>
      </c>
      <c r="C2470" s="333" t="s">
        <v>7566</v>
      </c>
      <c r="D2470" s="333" t="s">
        <v>117</v>
      </c>
      <c r="E2470" s="331"/>
      <c r="F2470" s="333" t="s">
        <v>2198</v>
      </c>
      <c r="G2470" s="331"/>
      <c r="H2470" s="333" t="s">
        <v>7859</v>
      </c>
      <c r="I2470" s="334" t="s">
        <v>6825</v>
      </c>
      <c r="J2470" s="335">
        <v>43919</v>
      </c>
      <c r="K2470" s="331"/>
      <c r="L2470" s="331"/>
      <c r="M2470" s="337" t="s">
        <v>7860</v>
      </c>
      <c r="N2470" s="331"/>
    </row>
    <row r="2471" spans="1:14" ht="15" hidden="1" customHeight="1">
      <c r="A2471" s="15"/>
      <c r="B2471" s="236">
        <v>43919.757264768516</v>
      </c>
      <c r="C2471" s="2" t="s">
        <v>2200</v>
      </c>
      <c r="D2471" s="2" t="s">
        <v>109</v>
      </c>
      <c r="E2471" s="2" t="s">
        <v>7861</v>
      </c>
      <c r="F2471" s="2" t="s">
        <v>2208</v>
      </c>
      <c r="G2471" s="2" t="s">
        <v>2199</v>
      </c>
      <c r="H2471" s="2" t="s">
        <v>7862</v>
      </c>
      <c r="I2471" s="34" t="s">
        <v>7863</v>
      </c>
      <c r="J2471" s="237">
        <v>43919</v>
      </c>
      <c r="K2471" s="2">
        <v>46</v>
      </c>
      <c r="M2471" s="46"/>
    </row>
    <row r="2472" spans="1:14" ht="15" hidden="1" customHeight="1">
      <c r="A2472" s="331"/>
      <c r="B2472" s="332">
        <v>43919.757366724538</v>
      </c>
      <c r="C2472" s="333" t="s">
        <v>2200</v>
      </c>
      <c r="D2472" s="333" t="s">
        <v>158</v>
      </c>
      <c r="E2472" s="333" t="s">
        <v>1378</v>
      </c>
      <c r="F2472" s="333" t="s">
        <v>2198</v>
      </c>
      <c r="G2472" s="333" t="s">
        <v>2210</v>
      </c>
      <c r="H2472" s="333" t="s">
        <v>7864</v>
      </c>
      <c r="I2472" s="334" t="s">
        <v>7853</v>
      </c>
      <c r="J2472" s="335">
        <v>43919</v>
      </c>
      <c r="K2472" s="331"/>
      <c r="L2472" s="331"/>
      <c r="M2472" s="336"/>
      <c r="N2472" s="331"/>
    </row>
    <row r="2473" spans="1:14" ht="15" hidden="1" customHeight="1">
      <c r="A2473" s="15"/>
      <c r="B2473" s="236">
        <v>43919.757836909717</v>
      </c>
      <c r="C2473" s="2" t="s">
        <v>2200</v>
      </c>
      <c r="D2473" s="2" t="s">
        <v>134</v>
      </c>
      <c r="F2473" s="2" t="s">
        <v>2198</v>
      </c>
      <c r="G2473" s="2" t="s">
        <v>2199</v>
      </c>
      <c r="H2473" s="2" t="s">
        <v>7865</v>
      </c>
      <c r="I2473" s="34" t="s">
        <v>7866</v>
      </c>
      <c r="J2473" s="237">
        <v>43919</v>
      </c>
      <c r="M2473" s="46"/>
    </row>
    <row r="2474" spans="1:14" ht="15" hidden="1" customHeight="1">
      <c r="A2474" s="15"/>
      <c r="B2474" s="236">
        <v>43919.759014305557</v>
      </c>
      <c r="C2474" s="2" t="s">
        <v>2200</v>
      </c>
      <c r="D2474" s="2" t="s">
        <v>47</v>
      </c>
      <c r="F2474" s="2" t="s">
        <v>2198</v>
      </c>
      <c r="G2474" s="2" t="s">
        <v>2199</v>
      </c>
      <c r="I2474" s="34" t="s">
        <v>7867</v>
      </c>
      <c r="J2474" s="237">
        <v>43919</v>
      </c>
      <c r="L2474" s="2">
        <v>20</v>
      </c>
      <c r="M2474" s="31" t="s">
        <v>7868</v>
      </c>
    </row>
    <row r="2475" spans="1:14" ht="15" hidden="1" customHeight="1">
      <c r="A2475" s="331"/>
      <c r="B2475" s="332">
        <v>43919.759110150466</v>
      </c>
      <c r="C2475" s="333" t="s">
        <v>2200</v>
      </c>
      <c r="D2475" s="333" t="s">
        <v>95</v>
      </c>
      <c r="E2475" s="333" t="s">
        <v>459</v>
      </c>
      <c r="F2475" s="333" t="s">
        <v>2201</v>
      </c>
      <c r="G2475" s="333" t="s">
        <v>2199</v>
      </c>
      <c r="H2475" s="333" t="s">
        <v>7869</v>
      </c>
      <c r="I2475" s="334" t="s">
        <v>1065</v>
      </c>
      <c r="J2475" s="335">
        <v>43918</v>
      </c>
      <c r="K2475" s="333">
        <v>47</v>
      </c>
      <c r="L2475" s="331"/>
      <c r="M2475" s="336"/>
      <c r="N2475" s="331"/>
    </row>
    <row r="2476" spans="1:14" ht="15" hidden="1" customHeight="1">
      <c r="A2476" s="15"/>
      <c r="B2476" s="236">
        <v>43919.759281886574</v>
      </c>
      <c r="C2476" s="2" t="s">
        <v>2200</v>
      </c>
      <c r="D2476" s="2" t="s">
        <v>47</v>
      </c>
      <c r="F2476" s="2" t="s">
        <v>2198</v>
      </c>
      <c r="I2476" s="34" t="s">
        <v>7870</v>
      </c>
      <c r="J2476" s="237">
        <v>43919</v>
      </c>
      <c r="L2476" s="2">
        <v>20</v>
      </c>
      <c r="M2476" s="46"/>
    </row>
    <row r="2477" spans="1:14" ht="15" hidden="1" customHeight="1">
      <c r="A2477" s="331"/>
      <c r="B2477" s="332">
        <v>43919.759584502317</v>
      </c>
      <c r="C2477" s="333" t="s">
        <v>2200</v>
      </c>
      <c r="D2477" s="333" t="s">
        <v>158</v>
      </c>
      <c r="E2477" s="333" t="s">
        <v>1378</v>
      </c>
      <c r="F2477" s="333" t="s">
        <v>2198</v>
      </c>
      <c r="G2477" s="333" t="s">
        <v>2199</v>
      </c>
      <c r="H2477" s="333" t="s">
        <v>7871</v>
      </c>
      <c r="I2477" s="334" t="s">
        <v>7212</v>
      </c>
      <c r="J2477" s="335">
        <v>43919</v>
      </c>
      <c r="K2477" s="331"/>
      <c r="L2477" s="333">
        <v>8</v>
      </c>
      <c r="M2477" s="336"/>
      <c r="N2477" s="331"/>
    </row>
    <row r="2478" spans="1:14" ht="15" hidden="1" customHeight="1">
      <c r="A2478" s="15"/>
      <c r="B2478" s="236">
        <v>43919.760262118056</v>
      </c>
      <c r="C2478" s="2" t="s">
        <v>2200</v>
      </c>
      <c r="D2478" s="2" t="s">
        <v>158</v>
      </c>
      <c r="E2478" s="2" t="s">
        <v>1378</v>
      </c>
      <c r="F2478" s="2" t="s">
        <v>7872</v>
      </c>
      <c r="G2478" s="2" t="s">
        <v>2210</v>
      </c>
      <c r="H2478" s="2" t="s">
        <v>7873</v>
      </c>
      <c r="I2478" s="34" t="s">
        <v>3708</v>
      </c>
      <c r="J2478" s="237">
        <v>43919</v>
      </c>
      <c r="M2478" s="31" t="s">
        <v>7874</v>
      </c>
    </row>
    <row r="2479" spans="1:14" ht="15" hidden="1" customHeight="1">
      <c r="A2479" s="331"/>
      <c r="B2479" s="332">
        <v>43919.7603953125</v>
      </c>
      <c r="C2479" s="333" t="s">
        <v>2200</v>
      </c>
      <c r="D2479" s="333" t="s">
        <v>359</v>
      </c>
      <c r="E2479" s="331"/>
      <c r="F2479" s="333" t="s">
        <v>2198</v>
      </c>
      <c r="G2479" s="333" t="s">
        <v>2199</v>
      </c>
      <c r="H2479" s="333" t="s">
        <v>7875</v>
      </c>
      <c r="I2479" s="334" t="s">
        <v>7676</v>
      </c>
      <c r="J2479" s="335">
        <v>43919</v>
      </c>
      <c r="K2479" s="331"/>
      <c r="L2479" s="333">
        <v>5</v>
      </c>
      <c r="M2479" s="337" t="s">
        <v>7876</v>
      </c>
      <c r="N2479" s="331"/>
    </row>
    <row r="2480" spans="1:14" ht="15" hidden="1" customHeight="1">
      <c r="A2480" s="15"/>
      <c r="B2480" s="236">
        <v>43919.760701157407</v>
      </c>
      <c r="C2480" s="2" t="s">
        <v>2200</v>
      </c>
      <c r="D2480" s="2" t="s">
        <v>158</v>
      </c>
      <c r="E2480" s="2" t="s">
        <v>1378</v>
      </c>
      <c r="F2480" s="2" t="s">
        <v>2198</v>
      </c>
      <c r="G2480" s="2" t="s">
        <v>2210</v>
      </c>
      <c r="H2480" s="2" t="s">
        <v>7877</v>
      </c>
      <c r="I2480" s="34" t="s">
        <v>7878</v>
      </c>
      <c r="J2480" s="237">
        <v>43919</v>
      </c>
      <c r="M2480" s="31" t="s">
        <v>7879</v>
      </c>
    </row>
    <row r="2481" spans="1:14" ht="15" hidden="1" customHeight="1">
      <c r="A2481" s="331"/>
      <c r="B2481" s="332">
        <v>43919.76105108796</v>
      </c>
      <c r="C2481" s="333" t="s">
        <v>2200</v>
      </c>
      <c r="D2481" s="333" t="s">
        <v>158</v>
      </c>
      <c r="E2481" s="333" t="s">
        <v>7880</v>
      </c>
      <c r="F2481" s="333" t="s">
        <v>2198</v>
      </c>
      <c r="G2481" s="333" t="s">
        <v>2199</v>
      </c>
      <c r="H2481" s="333" t="s">
        <v>7864</v>
      </c>
      <c r="I2481" s="334" t="s">
        <v>3708</v>
      </c>
      <c r="J2481" s="335">
        <v>43919</v>
      </c>
      <c r="K2481" s="331"/>
      <c r="L2481" s="331"/>
      <c r="M2481" s="336"/>
      <c r="N2481" s="331"/>
    </row>
    <row r="2482" spans="1:14" ht="15" hidden="1" customHeight="1">
      <c r="A2482" s="15"/>
      <c r="B2482" s="236">
        <v>43919.762260659722</v>
      </c>
      <c r="C2482" s="2" t="s">
        <v>2200</v>
      </c>
      <c r="D2482" s="2" t="s">
        <v>47</v>
      </c>
      <c r="E2482" s="2" t="s">
        <v>7881</v>
      </c>
      <c r="F2482" s="2" t="s">
        <v>2198</v>
      </c>
      <c r="G2482" s="2" t="s">
        <v>2210</v>
      </c>
      <c r="I2482" s="2" t="s">
        <v>7882</v>
      </c>
      <c r="J2482" s="237">
        <v>43919</v>
      </c>
      <c r="L2482" s="2">
        <v>20</v>
      </c>
      <c r="M2482" s="46"/>
    </row>
    <row r="2483" spans="1:14" ht="15" hidden="1" customHeight="1">
      <c r="A2483" s="15"/>
      <c r="B2483" s="236">
        <v>43919.763331793976</v>
      </c>
      <c r="C2483" s="2" t="s">
        <v>7566</v>
      </c>
      <c r="D2483" s="2" t="s">
        <v>45</v>
      </c>
      <c r="F2483" s="2" t="s">
        <v>2198</v>
      </c>
      <c r="G2483" s="2" t="s">
        <v>2210</v>
      </c>
      <c r="I2483" s="34" t="s">
        <v>7883</v>
      </c>
      <c r="J2483" s="237">
        <v>43919</v>
      </c>
      <c r="M2483" s="31" t="s">
        <v>7884</v>
      </c>
    </row>
    <row r="2484" spans="1:14" ht="15" hidden="1" customHeight="1">
      <c r="A2484" s="331"/>
      <c r="B2484" s="332">
        <v>43919.763905949076</v>
      </c>
      <c r="C2484" s="333" t="s">
        <v>2200</v>
      </c>
      <c r="D2484" s="333" t="s">
        <v>47</v>
      </c>
      <c r="E2484" s="333" t="s">
        <v>2398</v>
      </c>
      <c r="F2484" s="333" t="s">
        <v>2198</v>
      </c>
      <c r="G2484" s="333" t="s">
        <v>2199</v>
      </c>
      <c r="H2484" s="333" t="s">
        <v>7239</v>
      </c>
      <c r="I2484" s="334" t="s">
        <v>7867</v>
      </c>
      <c r="J2484" s="335">
        <v>43919</v>
      </c>
      <c r="K2484" s="331"/>
      <c r="L2484" s="331"/>
      <c r="M2484" s="336"/>
      <c r="N2484" s="331"/>
    </row>
    <row r="2485" spans="1:14" ht="15" hidden="1" customHeight="1">
      <c r="A2485" s="15"/>
      <c r="B2485" s="236">
        <v>43919.765108263891</v>
      </c>
      <c r="C2485" s="2" t="s">
        <v>2200</v>
      </c>
      <c r="D2485" s="2" t="s">
        <v>182</v>
      </c>
      <c r="E2485" s="2" t="s">
        <v>181</v>
      </c>
      <c r="F2485" s="2" t="s">
        <v>2208</v>
      </c>
      <c r="G2485" s="2" t="s">
        <v>2199</v>
      </c>
      <c r="I2485" s="34" t="s">
        <v>7885</v>
      </c>
      <c r="J2485" s="237">
        <v>43919</v>
      </c>
      <c r="K2485" s="2">
        <v>26</v>
      </c>
      <c r="L2485" s="2">
        <v>1</v>
      </c>
      <c r="M2485" s="31" t="s">
        <v>7886</v>
      </c>
    </row>
    <row r="2486" spans="1:14" ht="15" hidden="1" customHeight="1">
      <c r="A2486" s="15"/>
      <c r="B2486" s="236">
        <v>43919.765212812505</v>
      </c>
      <c r="C2486" s="2" t="s">
        <v>7566</v>
      </c>
      <c r="D2486" s="2" t="s">
        <v>101</v>
      </c>
      <c r="E2486" s="2" t="s">
        <v>7887</v>
      </c>
      <c r="F2486" s="2" t="s">
        <v>2198</v>
      </c>
      <c r="G2486" s="2" t="s">
        <v>2210</v>
      </c>
      <c r="I2486" s="34" t="s">
        <v>7888</v>
      </c>
      <c r="J2486" s="237">
        <v>43919</v>
      </c>
      <c r="M2486" s="31" t="s">
        <v>7889</v>
      </c>
    </row>
    <row r="2487" spans="1:14" ht="15" hidden="1" customHeight="1">
      <c r="A2487" s="15"/>
      <c r="B2487" s="236">
        <v>43919.765808333337</v>
      </c>
      <c r="C2487" s="2" t="s">
        <v>7566</v>
      </c>
      <c r="D2487" s="2" t="s">
        <v>47</v>
      </c>
      <c r="F2487" s="2" t="s">
        <v>2198</v>
      </c>
      <c r="G2487" s="2" t="s">
        <v>2199</v>
      </c>
      <c r="H2487" s="2" t="s">
        <v>7890</v>
      </c>
      <c r="I2487" s="34" t="s">
        <v>7891</v>
      </c>
      <c r="J2487" s="237">
        <v>43916</v>
      </c>
      <c r="M2487" s="46"/>
    </row>
    <row r="2488" spans="1:14" ht="15" hidden="1" customHeight="1">
      <c r="A2488" s="15"/>
      <c r="B2488" s="236">
        <v>43919.76644663194</v>
      </c>
      <c r="C2488" s="2" t="s">
        <v>2200</v>
      </c>
      <c r="D2488" s="2" t="s">
        <v>47</v>
      </c>
      <c r="E2488" s="2" t="s">
        <v>7892</v>
      </c>
      <c r="F2488" s="2" t="s">
        <v>2198</v>
      </c>
      <c r="H2488" s="2" t="s">
        <v>7893</v>
      </c>
      <c r="I2488" s="34" t="s">
        <v>7894</v>
      </c>
      <c r="J2488" s="237">
        <v>43950</v>
      </c>
      <c r="L2488" s="2">
        <v>20</v>
      </c>
      <c r="M2488" s="46"/>
    </row>
    <row r="2489" spans="1:14" ht="15" hidden="1" customHeight="1">
      <c r="A2489" s="15"/>
      <c r="B2489" s="236">
        <v>43919.767627534718</v>
      </c>
      <c r="C2489" s="2" t="s">
        <v>7566</v>
      </c>
      <c r="D2489" s="2" t="s">
        <v>158</v>
      </c>
      <c r="E2489" s="2" t="s">
        <v>1378</v>
      </c>
      <c r="F2489" s="2" t="s">
        <v>2208</v>
      </c>
      <c r="G2489" s="2" t="s">
        <v>2199</v>
      </c>
      <c r="H2489" s="2" t="s">
        <v>7896</v>
      </c>
      <c r="I2489" s="34" t="s">
        <v>7897</v>
      </c>
      <c r="J2489" s="237">
        <v>43916</v>
      </c>
      <c r="M2489" s="46"/>
    </row>
    <row r="2490" spans="1:14" ht="15" hidden="1" customHeight="1">
      <c r="A2490" s="15"/>
      <c r="B2490" s="236">
        <v>43919.768361574075</v>
      </c>
      <c r="C2490" s="2" t="s">
        <v>2197</v>
      </c>
      <c r="D2490" s="2" t="s">
        <v>47</v>
      </c>
      <c r="E2490" s="2" t="s">
        <v>7898</v>
      </c>
      <c r="F2490" s="2" t="s">
        <v>2198</v>
      </c>
      <c r="G2490" s="2" t="s">
        <v>2199</v>
      </c>
      <c r="H2490" s="2" t="s">
        <v>7899</v>
      </c>
      <c r="I2490" s="34" t="s">
        <v>7900</v>
      </c>
      <c r="J2490" s="237">
        <v>43919</v>
      </c>
      <c r="M2490" s="31" t="s">
        <v>7901</v>
      </c>
    </row>
    <row r="2491" spans="1:14" ht="15" hidden="1" customHeight="1">
      <c r="A2491" s="15"/>
      <c r="B2491" s="236">
        <v>43919.768851168978</v>
      </c>
      <c r="C2491" s="2" t="s">
        <v>2197</v>
      </c>
      <c r="D2491" s="2" t="s">
        <v>101</v>
      </c>
      <c r="F2491" s="2" t="s">
        <v>2198</v>
      </c>
      <c r="I2491" s="2" t="s">
        <v>7902</v>
      </c>
      <c r="J2491" s="237">
        <v>43919</v>
      </c>
      <c r="M2491" s="46"/>
    </row>
    <row r="2492" spans="1:14" ht="15" hidden="1" customHeight="1">
      <c r="A2492" s="331"/>
      <c r="B2492" s="332">
        <v>43919.768988414347</v>
      </c>
      <c r="C2492" s="333" t="s">
        <v>2197</v>
      </c>
      <c r="D2492" s="333" t="s">
        <v>101</v>
      </c>
      <c r="E2492" s="331"/>
      <c r="F2492" s="333" t="s">
        <v>2198</v>
      </c>
      <c r="G2492" s="331"/>
      <c r="H2492" s="331"/>
      <c r="I2492" s="333" t="s">
        <v>7902</v>
      </c>
      <c r="J2492" s="335">
        <v>43919</v>
      </c>
      <c r="K2492" s="331"/>
      <c r="L2492" s="331"/>
      <c r="M2492" s="336"/>
      <c r="N2492" s="331"/>
    </row>
    <row r="2493" spans="1:14" ht="15" hidden="1" customHeight="1">
      <c r="A2493" s="15"/>
      <c r="B2493" s="236">
        <v>43919.77074925926</v>
      </c>
      <c r="C2493" s="2" t="s">
        <v>2200</v>
      </c>
      <c r="D2493" s="2" t="s">
        <v>182</v>
      </c>
      <c r="F2493" s="2">
        <v>4</v>
      </c>
      <c r="G2493" s="2" t="s">
        <v>2210</v>
      </c>
      <c r="I2493" s="34" t="s">
        <v>7903</v>
      </c>
      <c r="J2493" s="237">
        <v>43919</v>
      </c>
      <c r="M2493" s="46"/>
    </row>
    <row r="2494" spans="1:14" ht="15" hidden="1" customHeight="1">
      <c r="A2494" s="331"/>
      <c r="B2494" s="332">
        <v>43919.772287662039</v>
      </c>
      <c r="C2494" s="333" t="s">
        <v>2197</v>
      </c>
      <c r="D2494" s="333" t="s">
        <v>101</v>
      </c>
      <c r="E2494" s="333" t="s">
        <v>7904</v>
      </c>
      <c r="F2494" s="333" t="s">
        <v>2198</v>
      </c>
      <c r="G2494" s="333" t="s">
        <v>2210</v>
      </c>
      <c r="H2494" s="333" t="s">
        <v>2197</v>
      </c>
      <c r="I2494" s="334" t="s">
        <v>7844</v>
      </c>
      <c r="J2494" s="335">
        <v>43919</v>
      </c>
      <c r="K2494" s="333">
        <v>0</v>
      </c>
      <c r="L2494" s="331"/>
      <c r="M2494" s="337" t="s">
        <v>7905</v>
      </c>
      <c r="N2494" s="331"/>
    </row>
    <row r="2495" spans="1:14" ht="15" hidden="1" customHeight="1">
      <c r="A2495" s="15"/>
      <c r="B2495" s="236">
        <v>43919.77361793982</v>
      </c>
      <c r="C2495" s="2" t="s">
        <v>2200</v>
      </c>
      <c r="D2495" s="2" t="s">
        <v>158</v>
      </c>
      <c r="E2495" s="2" t="s">
        <v>1378</v>
      </c>
      <c r="F2495" s="2" t="s">
        <v>2198</v>
      </c>
      <c r="H2495" s="2" t="s">
        <v>7906</v>
      </c>
      <c r="I2495" s="34" t="s">
        <v>7907</v>
      </c>
      <c r="J2495" s="237">
        <v>43919</v>
      </c>
      <c r="L2495" s="2">
        <v>8</v>
      </c>
      <c r="M2495" s="46"/>
    </row>
    <row r="2496" spans="1:14" ht="15" hidden="1" customHeight="1">
      <c r="A2496" s="331"/>
      <c r="B2496" s="332">
        <v>43919.773796249996</v>
      </c>
      <c r="C2496" s="333" t="s">
        <v>2200</v>
      </c>
      <c r="D2496" s="333" t="s">
        <v>45</v>
      </c>
      <c r="E2496" s="331"/>
      <c r="F2496" s="333" t="s">
        <v>2198</v>
      </c>
      <c r="G2496" s="333" t="s">
        <v>2210</v>
      </c>
      <c r="H2496" s="331"/>
      <c r="I2496" s="334" t="s">
        <v>7799</v>
      </c>
      <c r="J2496" s="335">
        <v>43919</v>
      </c>
      <c r="K2496" s="331"/>
      <c r="L2496" s="331"/>
      <c r="M2496" s="337" t="s">
        <v>7908</v>
      </c>
      <c r="N2496" s="331"/>
    </row>
    <row r="2497" spans="1:14" ht="15" hidden="1" customHeight="1">
      <c r="A2497" s="15"/>
      <c r="B2497" s="236">
        <v>43919.776671273146</v>
      </c>
      <c r="C2497" s="2" t="s">
        <v>2200</v>
      </c>
      <c r="D2497" s="2" t="s">
        <v>126</v>
      </c>
      <c r="E2497" s="2" t="s">
        <v>3931</v>
      </c>
      <c r="F2497" s="2" t="s">
        <v>2208</v>
      </c>
      <c r="G2497" s="2" t="s">
        <v>2199</v>
      </c>
      <c r="I2497" s="2" t="s">
        <v>7909</v>
      </c>
      <c r="J2497" s="237">
        <v>43919</v>
      </c>
      <c r="M2497" s="46"/>
    </row>
    <row r="2498" spans="1:14" ht="15" hidden="1" customHeight="1">
      <c r="A2498" s="15"/>
      <c r="B2498" s="236">
        <v>43919.776879594909</v>
      </c>
      <c r="C2498" s="2" t="s">
        <v>2197</v>
      </c>
      <c r="D2498" s="2" t="s">
        <v>45</v>
      </c>
      <c r="E2498" s="2" t="s">
        <v>119</v>
      </c>
      <c r="F2498" s="2" t="s">
        <v>2198</v>
      </c>
      <c r="G2498" s="2" t="s">
        <v>2210</v>
      </c>
      <c r="I2498" s="34" t="s">
        <v>7910</v>
      </c>
      <c r="J2498" s="237">
        <v>43919</v>
      </c>
      <c r="M2498" s="31" t="s">
        <v>7911</v>
      </c>
    </row>
    <row r="2499" spans="1:14" ht="15" hidden="1" customHeight="1">
      <c r="A2499" s="331"/>
      <c r="B2499" s="332">
        <v>43919.77691951389</v>
      </c>
      <c r="C2499" s="333" t="s">
        <v>2197</v>
      </c>
      <c r="D2499" s="333" t="s">
        <v>45</v>
      </c>
      <c r="E2499" s="333" t="s">
        <v>119</v>
      </c>
      <c r="F2499" s="333" t="s">
        <v>2198</v>
      </c>
      <c r="G2499" s="333" t="s">
        <v>2210</v>
      </c>
      <c r="H2499" s="331"/>
      <c r="I2499" s="334" t="s">
        <v>7910</v>
      </c>
      <c r="J2499" s="335">
        <v>43919</v>
      </c>
      <c r="K2499" s="331"/>
      <c r="L2499" s="331"/>
      <c r="M2499" s="337" t="s">
        <v>7911</v>
      </c>
      <c r="N2499" s="331"/>
    </row>
    <row r="2500" spans="1:14" ht="15" hidden="1" customHeight="1">
      <c r="A2500" s="331"/>
      <c r="B2500" s="332">
        <v>43919.776948182873</v>
      </c>
      <c r="C2500" s="333" t="s">
        <v>2197</v>
      </c>
      <c r="D2500" s="333" t="s">
        <v>45</v>
      </c>
      <c r="E2500" s="333" t="s">
        <v>119</v>
      </c>
      <c r="F2500" s="333" t="s">
        <v>2198</v>
      </c>
      <c r="G2500" s="333" t="s">
        <v>2210</v>
      </c>
      <c r="H2500" s="331"/>
      <c r="I2500" s="334" t="s">
        <v>7910</v>
      </c>
      <c r="J2500" s="335">
        <v>43919</v>
      </c>
      <c r="K2500" s="331"/>
      <c r="L2500" s="331"/>
      <c r="M2500" s="337" t="s">
        <v>7911</v>
      </c>
      <c r="N2500" s="331"/>
    </row>
    <row r="2501" spans="1:14" ht="15" hidden="1" customHeight="1">
      <c r="A2501" s="331"/>
      <c r="B2501" s="332">
        <v>43919.777795347225</v>
      </c>
      <c r="C2501" s="333" t="s">
        <v>2197</v>
      </c>
      <c r="D2501" s="333" t="s">
        <v>45</v>
      </c>
      <c r="E2501" s="331"/>
      <c r="F2501" s="333" t="s">
        <v>2198</v>
      </c>
      <c r="G2501" s="333" t="s">
        <v>2210</v>
      </c>
      <c r="H2501" s="331"/>
      <c r="I2501" s="334" t="s">
        <v>7799</v>
      </c>
      <c r="J2501" s="335">
        <v>43919</v>
      </c>
      <c r="K2501" s="331"/>
      <c r="L2501" s="331"/>
      <c r="M2501" s="337" t="s">
        <v>7913</v>
      </c>
      <c r="N2501" s="331"/>
    </row>
    <row r="2502" spans="1:14" ht="15" hidden="1" customHeight="1">
      <c r="A2502" s="15"/>
      <c r="B2502" s="236">
        <v>43919.777954375</v>
      </c>
      <c r="C2502" s="2" t="s">
        <v>2200</v>
      </c>
      <c r="D2502" s="2" t="s">
        <v>182</v>
      </c>
      <c r="E2502" s="2" t="s">
        <v>3825</v>
      </c>
      <c r="F2502" s="2" t="s">
        <v>2201</v>
      </c>
      <c r="G2502" s="2" t="s">
        <v>2210</v>
      </c>
      <c r="I2502" s="34" t="s">
        <v>7915</v>
      </c>
      <c r="J2502" s="237">
        <v>43919</v>
      </c>
      <c r="K2502" s="2">
        <v>48</v>
      </c>
      <c r="M2502" s="46"/>
    </row>
    <row r="2503" spans="1:14" ht="15" hidden="1" customHeight="1">
      <c r="A2503" s="331"/>
      <c r="B2503" s="332">
        <v>43919.778079571755</v>
      </c>
      <c r="C2503" s="333" t="s">
        <v>2197</v>
      </c>
      <c r="D2503" s="333" t="s">
        <v>47</v>
      </c>
      <c r="E2503" s="331"/>
      <c r="F2503" s="333" t="s">
        <v>2198</v>
      </c>
      <c r="G2503" s="333" t="s">
        <v>2210</v>
      </c>
      <c r="H2503" s="331"/>
      <c r="I2503" s="334" t="s">
        <v>7867</v>
      </c>
      <c r="J2503" s="335">
        <v>43919</v>
      </c>
      <c r="K2503" s="331"/>
      <c r="L2503" s="331"/>
      <c r="M2503" s="337" t="s">
        <v>7918</v>
      </c>
      <c r="N2503" s="331"/>
    </row>
    <row r="2504" spans="1:14" ht="15" hidden="1" customHeight="1">
      <c r="A2504" s="331"/>
      <c r="B2504" s="332">
        <v>43919.77904804398</v>
      </c>
      <c r="C2504" s="333" t="s">
        <v>7566</v>
      </c>
      <c r="D2504" s="333" t="s">
        <v>45</v>
      </c>
      <c r="E2504" s="333" t="s">
        <v>119</v>
      </c>
      <c r="F2504" s="333" t="s">
        <v>2198</v>
      </c>
      <c r="G2504" s="333" t="s">
        <v>2210</v>
      </c>
      <c r="H2504" s="331"/>
      <c r="I2504" s="334" t="s">
        <v>7910</v>
      </c>
      <c r="J2504" s="335">
        <v>43919</v>
      </c>
      <c r="K2504" s="331"/>
      <c r="L2504" s="331"/>
      <c r="M2504" s="337" t="s">
        <v>7920</v>
      </c>
      <c r="N2504" s="331"/>
    </row>
    <row r="2505" spans="1:14" ht="15" hidden="1" customHeight="1">
      <c r="A2505" s="331"/>
      <c r="B2505" s="332">
        <v>43919.780405277779</v>
      </c>
      <c r="C2505" s="333" t="s">
        <v>2197</v>
      </c>
      <c r="D2505" s="333" t="s">
        <v>158</v>
      </c>
      <c r="E2505" s="333" t="s">
        <v>827</v>
      </c>
      <c r="F2505" s="333" t="s">
        <v>2198</v>
      </c>
      <c r="G2505" s="331"/>
      <c r="H2505" s="331"/>
      <c r="I2505" s="334" t="s">
        <v>7820</v>
      </c>
      <c r="J2505" s="335">
        <v>43919</v>
      </c>
      <c r="K2505" s="331"/>
      <c r="L2505" s="331"/>
      <c r="M2505" s="336"/>
      <c r="N2505" s="331"/>
    </row>
    <row r="2506" spans="1:14" ht="15" hidden="1" customHeight="1">
      <c r="A2506" s="15"/>
      <c r="B2506" s="236">
        <v>43919.781140381943</v>
      </c>
      <c r="C2506" s="2" t="s">
        <v>2200</v>
      </c>
      <c r="D2506" s="2" t="s">
        <v>134</v>
      </c>
      <c r="F2506" s="2" t="s">
        <v>2198</v>
      </c>
      <c r="G2506" s="2" t="s">
        <v>2199</v>
      </c>
      <c r="I2506" s="34" t="s">
        <v>7922</v>
      </c>
      <c r="J2506" s="237">
        <v>43919</v>
      </c>
      <c r="M2506" s="46"/>
    </row>
    <row r="2507" spans="1:14" ht="15" hidden="1" customHeight="1">
      <c r="A2507" s="331"/>
      <c r="B2507" s="332">
        <v>43919.78141679398</v>
      </c>
      <c r="C2507" s="333" t="s">
        <v>7566</v>
      </c>
      <c r="D2507" s="333" t="s">
        <v>47</v>
      </c>
      <c r="E2507" s="331"/>
      <c r="F2507" s="333" t="s">
        <v>2198</v>
      </c>
      <c r="G2507" s="333" t="s">
        <v>2210</v>
      </c>
      <c r="H2507" s="331"/>
      <c r="I2507" s="334" t="s">
        <v>7867</v>
      </c>
      <c r="J2507" s="335">
        <v>43919</v>
      </c>
      <c r="K2507" s="331"/>
      <c r="L2507" s="331"/>
      <c r="M2507" s="337" t="s">
        <v>7924</v>
      </c>
      <c r="N2507" s="331"/>
    </row>
    <row r="2508" spans="1:14" ht="15" hidden="1" customHeight="1">
      <c r="A2508" s="15"/>
      <c r="B2508" s="236">
        <v>43919.781532037036</v>
      </c>
      <c r="C2508" s="2" t="s">
        <v>2200</v>
      </c>
      <c r="D2508" s="2" t="s">
        <v>134</v>
      </c>
      <c r="F2508" s="2" t="s">
        <v>2198</v>
      </c>
      <c r="I2508" s="34" t="s">
        <v>7925</v>
      </c>
      <c r="J2508" s="237">
        <v>43919</v>
      </c>
      <c r="L2508" s="2">
        <v>2</v>
      </c>
      <c r="M2508" s="46"/>
    </row>
    <row r="2509" spans="1:14" ht="15" hidden="1" customHeight="1">
      <c r="A2509" s="15"/>
      <c r="B2509" s="236">
        <v>43919.782094097223</v>
      </c>
      <c r="C2509" s="2" t="s">
        <v>7566</v>
      </c>
      <c r="D2509" s="2" t="s">
        <v>158</v>
      </c>
      <c r="F2509" s="2" t="s">
        <v>7926</v>
      </c>
      <c r="G2509" s="2" t="s">
        <v>2199</v>
      </c>
      <c r="I2509" s="2" t="s">
        <v>7927</v>
      </c>
      <c r="J2509" s="237">
        <v>43919</v>
      </c>
      <c r="M2509" s="31" t="s">
        <v>7928</v>
      </c>
    </row>
    <row r="2510" spans="1:14" ht="15" hidden="1" customHeight="1">
      <c r="A2510" s="15"/>
      <c r="B2510" s="236">
        <v>43919.783102303241</v>
      </c>
      <c r="C2510" s="2" t="s">
        <v>7566</v>
      </c>
      <c r="D2510" s="2" t="s">
        <v>101</v>
      </c>
      <c r="E2510" s="2" t="s">
        <v>31</v>
      </c>
      <c r="F2510" s="2" t="s">
        <v>2198</v>
      </c>
      <c r="I2510" s="2" t="s">
        <v>7929</v>
      </c>
      <c r="J2510" s="237">
        <v>43919</v>
      </c>
      <c r="M2510" s="31" t="s">
        <v>7930</v>
      </c>
    </row>
    <row r="2511" spans="1:14" ht="15" hidden="1" customHeight="1">
      <c r="A2511" s="331"/>
      <c r="B2511" s="332">
        <v>43919.783217233795</v>
      </c>
      <c r="C2511" s="333" t="s">
        <v>9</v>
      </c>
      <c r="D2511" s="333" t="s">
        <v>47</v>
      </c>
      <c r="E2511" s="333" t="s">
        <v>216</v>
      </c>
      <c r="F2511" s="333" t="s">
        <v>2208</v>
      </c>
      <c r="G2511" s="333" t="s">
        <v>2199</v>
      </c>
      <c r="H2511" s="333" t="s">
        <v>7932</v>
      </c>
      <c r="I2511" s="333" t="s">
        <v>6503</v>
      </c>
      <c r="J2511" s="335">
        <v>43919</v>
      </c>
      <c r="K2511" s="333">
        <v>65</v>
      </c>
      <c r="L2511" s="331"/>
      <c r="M2511" s="336"/>
      <c r="N2511" s="331"/>
    </row>
    <row r="2512" spans="1:14" ht="15" hidden="1" customHeight="1">
      <c r="A2512" s="15"/>
      <c r="B2512" s="236">
        <v>43919.78383226852</v>
      </c>
      <c r="C2512" s="2" t="s">
        <v>2200</v>
      </c>
      <c r="D2512" s="2" t="s">
        <v>134</v>
      </c>
      <c r="F2512" s="2" t="s">
        <v>2198</v>
      </c>
      <c r="G2512" s="2" t="s">
        <v>2199</v>
      </c>
      <c r="H2512" s="2" t="s">
        <v>7933</v>
      </c>
      <c r="I2512" s="34" t="s">
        <v>7934</v>
      </c>
      <c r="J2512" s="237">
        <v>43919</v>
      </c>
      <c r="M2512" s="46"/>
    </row>
    <row r="2513" spans="1:14" ht="15" hidden="1" customHeight="1">
      <c r="A2513" s="331"/>
      <c r="B2513" s="332">
        <v>43919.784195520835</v>
      </c>
      <c r="C2513" s="333" t="s">
        <v>7566</v>
      </c>
      <c r="D2513" s="333" t="s">
        <v>117</v>
      </c>
      <c r="E2513" s="331"/>
      <c r="F2513" s="333" t="s">
        <v>2198</v>
      </c>
      <c r="G2513" s="331"/>
      <c r="H2513" s="333" t="s">
        <v>7936</v>
      </c>
      <c r="I2513" s="334" t="s">
        <v>6825</v>
      </c>
      <c r="J2513" s="335">
        <v>43919</v>
      </c>
      <c r="K2513" s="331"/>
      <c r="L2513" s="333">
        <v>14</v>
      </c>
      <c r="M2513" s="337" t="s">
        <v>7937</v>
      </c>
      <c r="N2513" s="331"/>
    </row>
    <row r="2514" spans="1:14" ht="15" hidden="1" customHeight="1">
      <c r="A2514" s="15"/>
      <c r="B2514" s="236">
        <v>43919.786723101854</v>
      </c>
      <c r="C2514" s="2" t="s">
        <v>7566</v>
      </c>
      <c r="D2514" s="2" t="s">
        <v>207</v>
      </c>
      <c r="E2514" s="2" t="s">
        <v>853</v>
      </c>
      <c r="F2514" s="2" t="s">
        <v>2208</v>
      </c>
      <c r="G2514" s="2" t="s">
        <v>2199</v>
      </c>
      <c r="H2514" s="2" t="s">
        <v>7938</v>
      </c>
      <c r="I2514" s="34" t="s">
        <v>7939</v>
      </c>
      <c r="J2514" s="237">
        <v>43919</v>
      </c>
      <c r="M2514" s="46"/>
    </row>
    <row r="2515" spans="1:14" ht="15" hidden="1" customHeight="1">
      <c r="A2515" s="331"/>
      <c r="B2515" s="332">
        <v>43919.7901078125</v>
      </c>
      <c r="C2515" s="333" t="s">
        <v>2200</v>
      </c>
      <c r="D2515" s="333" t="s">
        <v>182</v>
      </c>
      <c r="E2515" s="333" t="s">
        <v>1078</v>
      </c>
      <c r="F2515" s="333" t="s">
        <v>2198</v>
      </c>
      <c r="G2515" s="333" t="s">
        <v>2199</v>
      </c>
      <c r="H2515" s="331"/>
      <c r="I2515" s="334" t="s">
        <v>722</v>
      </c>
      <c r="J2515" s="335">
        <v>43919</v>
      </c>
      <c r="K2515" s="331"/>
      <c r="L2515" s="331"/>
      <c r="M2515" s="336"/>
      <c r="N2515" s="331"/>
    </row>
    <row r="2516" spans="1:14" ht="15" hidden="1" customHeight="1">
      <c r="A2516" s="15"/>
      <c r="B2516" s="236">
        <v>43919.790327951385</v>
      </c>
      <c r="C2516" s="2" t="s">
        <v>7566</v>
      </c>
      <c r="D2516" s="2" t="s">
        <v>126</v>
      </c>
      <c r="F2516" s="2" t="s">
        <v>2198</v>
      </c>
      <c r="G2516" s="2" t="s">
        <v>2199</v>
      </c>
      <c r="I2516" s="34" t="s">
        <v>7941</v>
      </c>
      <c r="J2516" s="237">
        <v>43919</v>
      </c>
      <c r="M2516" s="31" t="s">
        <v>7942</v>
      </c>
    </row>
    <row r="2517" spans="1:14" ht="15" hidden="1" customHeight="1">
      <c r="A2517" s="15"/>
      <c r="B2517" s="236">
        <v>43919.790549143523</v>
      </c>
      <c r="C2517" s="2" t="s">
        <v>2200</v>
      </c>
      <c r="D2517" s="2" t="s">
        <v>134</v>
      </c>
      <c r="E2517" s="2" t="s">
        <v>1910</v>
      </c>
      <c r="F2517" s="2" t="s">
        <v>2208</v>
      </c>
      <c r="G2517" s="2" t="s">
        <v>2199</v>
      </c>
      <c r="H2517" s="2" t="s">
        <v>7943</v>
      </c>
      <c r="I2517" s="34" t="s">
        <v>7944</v>
      </c>
      <c r="J2517" s="237">
        <v>43919</v>
      </c>
      <c r="K2517" s="2">
        <v>29</v>
      </c>
      <c r="M2517" s="46"/>
    </row>
    <row r="2518" spans="1:14" ht="15" hidden="1" customHeight="1">
      <c r="A2518" s="15"/>
      <c r="B2518" s="236">
        <v>43919.791026006948</v>
      </c>
      <c r="C2518" s="2" t="s">
        <v>7566</v>
      </c>
      <c r="D2518" s="2" t="s">
        <v>182</v>
      </c>
      <c r="E2518" s="2" t="s">
        <v>7945</v>
      </c>
      <c r="F2518" s="2" t="s">
        <v>2208</v>
      </c>
      <c r="G2518" s="2" t="s">
        <v>2199</v>
      </c>
      <c r="H2518" s="2" t="s">
        <v>7946</v>
      </c>
      <c r="I2518" s="34" t="s">
        <v>7947</v>
      </c>
      <c r="J2518" s="237">
        <v>43919</v>
      </c>
      <c r="K2518" s="2">
        <v>26</v>
      </c>
      <c r="M2518" s="31" t="s">
        <v>7948</v>
      </c>
    </row>
    <row r="2519" spans="1:14" ht="15" hidden="1" customHeight="1">
      <c r="A2519" s="331"/>
      <c r="B2519" s="332">
        <v>43919.791307615742</v>
      </c>
      <c r="C2519" s="333" t="s">
        <v>2200</v>
      </c>
      <c r="D2519" s="333" t="s">
        <v>134</v>
      </c>
      <c r="E2519" s="333" t="s">
        <v>1910</v>
      </c>
      <c r="F2519" s="333" t="s">
        <v>2208</v>
      </c>
      <c r="G2519" s="333" t="s">
        <v>2199</v>
      </c>
      <c r="H2519" s="333" t="s">
        <v>7949</v>
      </c>
      <c r="I2519" s="334" t="s">
        <v>7944</v>
      </c>
      <c r="J2519" s="335">
        <v>43919</v>
      </c>
      <c r="K2519" s="333">
        <v>35</v>
      </c>
      <c r="L2519" s="331"/>
      <c r="M2519" s="336"/>
      <c r="N2519" s="331"/>
    </row>
    <row r="2520" spans="1:14" ht="15" hidden="1" customHeight="1">
      <c r="A2520" s="15"/>
      <c r="B2520" s="236">
        <v>43919.793375196758</v>
      </c>
      <c r="C2520" s="2" t="s">
        <v>2200</v>
      </c>
      <c r="D2520" s="2" t="s">
        <v>126</v>
      </c>
      <c r="E2520" s="2" t="s">
        <v>3931</v>
      </c>
      <c r="F2520" s="2" t="s">
        <v>2208</v>
      </c>
      <c r="G2520" s="2" t="s">
        <v>2199</v>
      </c>
      <c r="H2520" s="2" t="s">
        <v>7950</v>
      </c>
      <c r="I2520" s="34" t="s">
        <v>7951</v>
      </c>
      <c r="J2520" s="237">
        <v>43919</v>
      </c>
      <c r="M2520" s="31" t="s">
        <v>7952</v>
      </c>
    </row>
    <row r="2521" spans="1:14" ht="15" hidden="1" customHeight="1">
      <c r="A2521" s="331"/>
      <c r="B2521" s="332">
        <v>43919.793952037042</v>
      </c>
      <c r="C2521" s="333" t="s">
        <v>2200</v>
      </c>
      <c r="D2521" s="333" t="s">
        <v>182</v>
      </c>
      <c r="E2521" s="333" t="s">
        <v>3826</v>
      </c>
      <c r="F2521" s="333" t="s">
        <v>2198</v>
      </c>
      <c r="G2521" s="333" t="s">
        <v>2199</v>
      </c>
      <c r="H2521" s="331"/>
      <c r="I2521" s="334" t="s">
        <v>722</v>
      </c>
      <c r="J2521" s="335">
        <v>43919</v>
      </c>
      <c r="K2521" s="331"/>
      <c r="L2521" s="331"/>
      <c r="M2521" s="336"/>
      <c r="N2521" s="331"/>
    </row>
    <row r="2522" spans="1:14" ht="15" hidden="1" customHeight="1">
      <c r="A2522" s="331"/>
      <c r="B2522" s="332">
        <v>43919.795183599534</v>
      </c>
      <c r="C2522" s="333" t="s">
        <v>7566</v>
      </c>
      <c r="D2522" s="333" t="s">
        <v>182</v>
      </c>
      <c r="E2522" s="331"/>
      <c r="F2522" s="333" t="s">
        <v>2198</v>
      </c>
      <c r="G2522" s="333" t="s">
        <v>2199</v>
      </c>
      <c r="H2522" s="331"/>
      <c r="I2522" s="334" t="s">
        <v>722</v>
      </c>
      <c r="J2522" s="335">
        <v>43919</v>
      </c>
      <c r="K2522" s="331"/>
      <c r="L2522" s="331"/>
      <c r="M2522" s="337" t="s">
        <v>7953</v>
      </c>
      <c r="N2522" s="331"/>
    </row>
    <row r="2523" spans="1:14" ht="15" hidden="1" customHeight="1">
      <c r="A2523" s="15"/>
      <c r="B2523" s="236">
        <v>43919.795600659723</v>
      </c>
      <c r="C2523" s="2" t="s">
        <v>2197</v>
      </c>
      <c r="D2523" s="2" t="s">
        <v>101</v>
      </c>
      <c r="E2523" s="2" t="s">
        <v>31</v>
      </c>
      <c r="F2523" s="2" t="s">
        <v>2198</v>
      </c>
      <c r="G2523" s="2" t="s">
        <v>2210</v>
      </c>
      <c r="I2523" s="34" t="s">
        <v>7954</v>
      </c>
      <c r="J2523" s="237">
        <v>43919</v>
      </c>
      <c r="M2523" s="46"/>
    </row>
    <row r="2524" spans="1:14" ht="15" hidden="1" customHeight="1">
      <c r="A2524" s="331"/>
      <c r="B2524" s="332">
        <v>43919.795736493055</v>
      </c>
      <c r="C2524" s="333" t="s">
        <v>2200</v>
      </c>
      <c r="D2524" s="333" t="s">
        <v>182</v>
      </c>
      <c r="E2524" s="333" t="s">
        <v>986</v>
      </c>
      <c r="F2524" s="333" t="s">
        <v>2198</v>
      </c>
      <c r="G2524" s="333" t="s">
        <v>2199</v>
      </c>
      <c r="H2524" s="331"/>
      <c r="I2524" s="334" t="s">
        <v>722</v>
      </c>
      <c r="J2524" s="335">
        <v>43919</v>
      </c>
      <c r="K2524" s="331"/>
      <c r="L2524" s="331"/>
      <c r="M2524" s="337" t="s">
        <v>7955</v>
      </c>
      <c r="N2524" s="331"/>
    </row>
    <row r="2525" spans="1:14" ht="15" hidden="1" customHeight="1">
      <c r="A2525" s="15"/>
      <c r="B2525" s="236">
        <v>43919.796261597221</v>
      </c>
      <c r="C2525" s="2" t="s">
        <v>2200</v>
      </c>
      <c r="D2525" s="2" t="s">
        <v>182</v>
      </c>
      <c r="E2525" s="2" t="s">
        <v>7284</v>
      </c>
      <c r="F2525" s="2" t="s">
        <v>2208</v>
      </c>
      <c r="G2525" s="2" t="s">
        <v>2199</v>
      </c>
      <c r="H2525" s="2" t="s">
        <v>7956</v>
      </c>
      <c r="I2525" s="34" t="s">
        <v>7957</v>
      </c>
      <c r="J2525" s="237">
        <v>43919</v>
      </c>
      <c r="K2525" s="2">
        <v>65</v>
      </c>
      <c r="M2525" s="46"/>
    </row>
    <row r="2526" spans="1:14" ht="15" hidden="1" customHeight="1">
      <c r="A2526" s="331"/>
      <c r="B2526" s="332">
        <v>43919.796320520836</v>
      </c>
      <c r="C2526" s="333" t="s">
        <v>2197</v>
      </c>
      <c r="D2526" s="333" t="s">
        <v>158</v>
      </c>
      <c r="E2526" s="333" t="s">
        <v>827</v>
      </c>
      <c r="F2526" s="333" t="s">
        <v>2198</v>
      </c>
      <c r="G2526" s="333" t="s">
        <v>2199</v>
      </c>
      <c r="H2526" s="331"/>
      <c r="I2526" s="334" t="s">
        <v>7788</v>
      </c>
      <c r="J2526" s="335">
        <v>43919</v>
      </c>
      <c r="K2526" s="331"/>
      <c r="L2526" s="333">
        <v>2</v>
      </c>
      <c r="M2526" s="336"/>
      <c r="N2526" s="331"/>
    </row>
    <row r="2527" spans="1:14" ht="15" hidden="1" customHeight="1">
      <c r="A2527" s="15"/>
      <c r="B2527" s="236">
        <v>43919.796503530088</v>
      </c>
      <c r="C2527" s="2" t="s">
        <v>2200</v>
      </c>
      <c r="D2527" s="2" t="s">
        <v>45</v>
      </c>
      <c r="F2527" s="2" t="s">
        <v>2198</v>
      </c>
      <c r="G2527" s="2" t="s">
        <v>2199</v>
      </c>
      <c r="I2527" s="34" t="s">
        <v>7958</v>
      </c>
      <c r="J2527" s="237">
        <v>43919</v>
      </c>
      <c r="M2527" s="31" t="s">
        <v>7959</v>
      </c>
    </row>
    <row r="2528" spans="1:14" ht="15" hidden="1" customHeight="1">
      <c r="A2528" s="15"/>
      <c r="B2528" s="236">
        <v>43919.796911712961</v>
      </c>
      <c r="C2528" s="2" t="s">
        <v>2200</v>
      </c>
      <c r="D2528" s="2" t="s">
        <v>45</v>
      </c>
      <c r="F2528" s="2" t="s">
        <v>2198</v>
      </c>
      <c r="G2528" s="2" t="s">
        <v>2199</v>
      </c>
      <c r="I2528" s="34" t="s">
        <v>7960</v>
      </c>
      <c r="J2528" s="237">
        <v>43919</v>
      </c>
      <c r="L2528" s="2">
        <v>7</v>
      </c>
      <c r="M2528" s="46"/>
    </row>
    <row r="2529" spans="1:14" ht="15" hidden="1" customHeight="1">
      <c r="A2529" s="15"/>
      <c r="B2529" s="236">
        <v>43919.797324189814</v>
      </c>
      <c r="C2529" s="2" t="s">
        <v>2200</v>
      </c>
      <c r="D2529" s="2" t="s">
        <v>268</v>
      </c>
      <c r="E2529" s="2" t="s">
        <v>1224</v>
      </c>
      <c r="F2529" s="2" t="s">
        <v>2198</v>
      </c>
      <c r="G2529" s="2" t="s">
        <v>2199</v>
      </c>
      <c r="H2529" s="2" t="s">
        <v>7961</v>
      </c>
      <c r="I2529" s="34" t="s">
        <v>7962</v>
      </c>
      <c r="J2529" s="237">
        <v>43919</v>
      </c>
      <c r="K2529" s="2">
        <v>35</v>
      </c>
      <c r="M2529" s="46"/>
    </row>
    <row r="2530" spans="1:14" ht="15" hidden="1" customHeight="1">
      <c r="A2530" s="331"/>
      <c r="B2530" s="332">
        <v>43919.797466261574</v>
      </c>
      <c r="C2530" s="333" t="s">
        <v>2200</v>
      </c>
      <c r="D2530" s="333" t="s">
        <v>268</v>
      </c>
      <c r="E2530" s="333" t="s">
        <v>1224</v>
      </c>
      <c r="F2530" s="333" t="s">
        <v>2198</v>
      </c>
      <c r="G2530" s="333" t="s">
        <v>2199</v>
      </c>
      <c r="H2530" s="333" t="s">
        <v>7961</v>
      </c>
      <c r="I2530" s="334" t="s">
        <v>7962</v>
      </c>
      <c r="J2530" s="335">
        <v>43919</v>
      </c>
      <c r="K2530" s="333">
        <v>35</v>
      </c>
      <c r="L2530" s="331"/>
      <c r="M2530" s="336"/>
      <c r="N2530" s="331"/>
    </row>
    <row r="2531" spans="1:14" ht="15" hidden="1" customHeight="1">
      <c r="A2531" s="15"/>
      <c r="B2531" s="236">
        <v>43919.799212037033</v>
      </c>
      <c r="C2531" s="2" t="s">
        <v>2200</v>
      </c>
      <c r="D2531" s="2" t="s">
        <v>45</v>
      </c>
      <c r="F2531" s="2" t="s">
        <v>2198</v>
      </c>
      <c r="G2531" s="2" t="s">
        <v>2210</v>
      </c>
      <c r="I2531" s="2" t="s">
        <v>7963</v>
      </c>
      <c r="J2531" s="237">
        <v>43919</v>
      </c>
      <c r="M2531" s="31" t="s">
        <v>7964</v>
      </c>
    </row>
    <row r="2532" spans="1:14" ht="15" hidden="1" customHeight="1">
      <c r="A2532" s="331"/>
      <c r="B2532" s="332">
        <v>43919.799639039353</v>
      </c>
      <c r="C2532" s="333" t="s">
        <v>2200</v>
      </c>
      <c r="D2532" s="333" t="s">
        <v>182</v>
      </c>
      <c r="E2532" s="333" t="s">
        <v>7965</v>
      </c>
      <c r="F2532" s="333" t="s">
        <v>2198</v>
      </c>
      <c r="G2532" s="333" t="s">
        <v>2199</v>
      </c>
      <c r="H2532" s="331"/>
      <c r="I2532" s="334" t="s">
        <v>722</v>
      </c>
      <c r="J2532" s="335">
        <v>43919</v>
      </c>
      <c r="K2532" s="331"/>
      <c r="L2532" s="333">
        <v>3</v>
      </c>
      <c r="M2532" s="337" t="s">
        <v>7966</v>
      </c>
      <c r="N2532" s="331"/>
    </row>
    <row r="2533" spans="1:14" ht="15" hidden="1" customHeight="1">
      <c r="A2533" s="15"/>
      <c r="B2533" s="236">
        <v>43919.800080995366</v>
      </c>
      <c r="C2533" s="2" t="s">
        <v>2200</v>
      </c>
      <c r="D2533" s="2" t="s">
        <v>45</v>
      </c>
      <c r="F2533" s="2" t="s">
        <v>2198</v>
      </c>
      <c r="G2533" s="2" t="s">
        <v>2199</v>
      </c>
      <c r="H2533" s="2" t="s">
        <v>7967</v>
      </c>
      <c r="I2533" s="34" t="s">
        <v>3791</v>
      </c>
      <c r="J2533" s="237">
        <v>43919</v>
      </c>
      <c r="M2533" s="46"/>
    </row>
    <row r="2534" spans="1:14" ht="15" hidden="1" customHeight="1">
      <c r="A2534" s="15"/>
      <c r="B2534" s="236">
        <v>43919.800262511577</v>
      </c>
      <c r="C2534" s="2" t="s">
        <v>2200</v>
      </c>
      <c r="D2534" s="2" t="s">
        <v>276</v>
      </c>
      <c r="F2534" s="2" t="s">
        <v>2208</v>
      </c>
      <c r="G2534" s="2" t="s">
        <v>2199</v>
      </c>
      <c r="I2534" s="34" t="s">
        <v>7968</v>
      </c>
      <c r="J2534" s="237">
        <v>43919</v>
      </c>
      <c r="K2534" s="2">
        <v>47</v>
      </c>
      <c r="M2534" s="31" t="s">
        <v>5743</v>
      </c>
    </row>
    <row r="2535" spans="1:14" ht="15" hidden="1" customHeight="1">
      <c r="A2535" s="15"/>
      <c r="B2535" s="236">
        <v>43919.800392164354</v>
      </c>
      <c r="C2535" s="2" t="s">
        <v>2200</v>
      </c>
      <c r="D2535" s="2" t="s">
        <v>276</v>
      </c>
      <c r="F2535" s="2" t="s">
        <v>2208</v>
      </c>
      <c r="G2535" s="2" t="s">
        <v>2199</v>
      </c>
      <c r="I2535" s="2" t="s">
        <v>7969</v>
      </c>
      <c r="J2535" s="237">
        <v>43919</v>
      </c>
      <c r="K2535" s="2">
        <v>47</v>
      </c>
      <c r="M2535" s="46"/>
    </row>
    <row r="2536" spans="1:14" ht="15" hidden="1" customHeight="1">
      <c r="A2536" s="331"/>
      <c r="B2536" s="332">
        <v>43919.801470775463</v>
      </c>
      <c r="C2536" s="333" t="s">
        <v>2200</v>
      </c>
      <c r="D2536" s="333" t="s">
        <v>182</v>
      </c>
      <c r="E2536" s="333" t="s">
        <v>7970</v>
      </c>
      <c r="F2536" s="333" t="s">
        <v>2271</v>
      </c>
      <c r="G2536" s="333" t="s">
        <v>2199</v>
      </c>
      <c r="H2536" s="331"/>
      <c r="I2536" s="334" t="s">
        <v>722</v>
      </c>
      <c r="J2536" s="335">
        <v>43919</v>
      </c>
      <c r="K2536" s="331"/>
      <c r="L2536" s="331"/>
      <c r="M2536" s="337" t="s">
        <v>7971</v>
      </c>
      <c r="N2536" s="331"/>
    </row>
    <row r="2537" spans="1:14" ht="15" hidden="1" customHeight="1">
      <c r="A2537" s="331"/>
      <c r="B2537" s="332">
        <v>43919.801567986113</v>
      </c>
      <c r="C2537" s="333" t="s">
        <v>2200</v>
      </c>
      <c r="D2537" s="333" t="s">
        <v>182</v>
      </c>
      <c r="E2537" s="333" t="s">
        <v>7965</v>
      </c>
      <c r="F2537" s="333" t="s">
        <v>2198</v>
      </c>
      <c r="G2537" s="333" t="s">
        <v>2199</v>
      </c>
      <c r="H2537" s="331"/>
      <c r="I2537" s="334" t="s">
        <v>722</v>
      </c>
      <c r="J2537" s="335">
        <v>43919</v>
      </c>
      <c r="K2537" s="331"/>
      <c r="L2537" s="333">
        <v>3</v>
      </c>
      <c r="M2537" s="337" t="s">
        <v>7966</v>
      </c>
      <c r="N2537" s="331"/>
    </row>
    <row r="2538" spans="1:14" ht="15" hidden="1" customHeight="1">
      <c r="A2538" s="15"/>
      <c r="B2538" s="236">
        <v>43919.801983564816</v>
      </c>
      <c r="C2538" s="2" t="s">
        <v>2200</v>
      </c>
      <c r="D2538" s="2" t="s">
        <v>45</v>
      </c>
      <c r="F2538" s="2" t="s">
        <v>2198</v>
      </c>
      <c r="G2538" s="2" t="s">
        <v>2199</v>
      </c>
      <c r="I2538" s="34" t="s">
        <v>7972</v>
      </c>
      <c r="J2538" s="237">
        <v>43919</v>
      </c>
      <c r="L2538" s="2">
        <v>7</v>
      </c>
      <c r="M2538" s="46"/>
    </row>
    <row r="2539" spans="1:14" ht="15" hidden="1" customHeight="1">
      <c r="A2539" s="15"/>
      <c r="B2539" s="236">
        <v>43919.804658738431</v>
      </c>
      <c r="C2539" s="2" t="s">
        <v>2197</v>
      </c>
      <c r="D2539" s="2" t="s">
        <v>182</v>
      </c>
      <c r="E2539" s="2" t="s">
        <v>181</v>
      </c>
      <c r="F2539" s="2" t="s">
        <v>2201</v>
      </c>
      <c r="G2539" s="2" t="s">
        <v>2199</v>
      </c>
      <c r="I2539" s="34" t="s">
        <v>7975</v>
      </c>
      <c r="J2539" s="237">
        <v>43919</v>
      </c>
      <c r="K2539" s="2">
        <v>21</v>
      </c>
      <c r="L2539" s="2">
        <v>185</v>
      </c>
      <c r="M2539" s="31" t="s">
        <v>990</v>
      </c>
    </row>
    <row r="2540" spans="1:14" ht="15" hidden="1" customHeight="1">
      <c r="A2540" s="15"/>
      <c r="B2540" s="236">
        <v>43919.805141435187</v>
      </c>
      <c r="C2540" s="2" t="s">
        <v>2200</v>
      </c>
      <c r="D2540" s="2" t="s">
        <v>276</v>
      </c>
      <c r="F2540" s="2" t="s">
        <v>2198</v>
      </c>
      <c r="G2540" s="2" t="s">
        <v>2199</v>
      </c>
      <c r="I2540" s="34" t="s">
        <v>7976</v>
      </c>
      <c r="J2540" s="237">
        <v>43919</v>
      </c>
      <c r="L2540" s="2">
        <v>1</v>
      </c>
      <c r="M2540" s="46"/>
    </row>
    <row r="2541" spans="1:14" ht="15" hidden="1" customHeight="1">
      <c r="A2541" s="15"/>
      <c r="B2541" s="236">
        <v>43919.80776729167</v>
      </c>
      <c r="C2541" s="2" t="s">
        <v>2197</v>
      </c>
      <c r="D2541" s="2" t="s">
        <v>45</v>
      </c>
      <c r="F2541" s="2" t="s">
        <v>2198</v>
      </c>
      <c r="G2541" s="2" t="s">
        <v>2199</v>
      </c>
      <c r="H2541" s="2" t="s">
        <v>7977</v>
      </c>
      <c r="I2541" s="34" t="s">
        <v>7978</v>
      </c>
      <c r="J2541" s="237">
        <v>43919</v>
      </c>
      <c r="M2541" s="46"/>
    </row>
    <row r="2542" spans="1:14" ht="15" hidden="1" customHeight="1">
      <c r="A2542" s="15"/>
      <c r="B2542" s="236">
        <v>43919.809215914356</v>
      </c>
      <c r="C2542" s="2" t="s">
        <v>2200</v>
      </c>
      <c r="D2542" s="2" t="s">
        <v>45</v>
      </c>
      <c r="E2542" s="2" t="s">
        <v>43</v>
      </c>
      <c r="F2542" s="2" t="s">
        <v>2271</v>
      </c>
      <c r="G2542" s="2" t="s">
        <v>2199</v>
      </c>
      <c r="H2542" s="2" t="s">
        <v>7979</v>
      </c>
      <c r="I2542" s="2" t="s">
        <v>7980</v>
      </c>
      <c r="J2542" s="237">
        <v>43919</v>
      </c>
      <c r="K2542" s="2">
        <v>40</v>
      </c>
      <c r="M2542" s="46"/>
    </row>
    <row r="2543" spans="1:14" ht="15" hidden="1" customHeight="1">
      <c r="A2543" s="15"/>
      <c r="B2543" s="236">
        <v>43919.810918298608</v>
      </c>
      <c r="C2543" s="2" t="s">
        <v>2197</v>
      </c>
      <c r="D2543" s="2" t="s">
        <v>47</v>
      </c>
      <c r="E2543" s="2" t="s">
        <v>164</v>
      </c>
      <c r="F2543" s="2" t="s">
        <v>2198</v>
      </c>
      <c r="G2543" s="2" t="s">
        <v>2199</v>
      </c>
      <c r="I2543" s="34" t="s">
        <v>7981</v>
      </c>
      <c r="J2543" s="237">
        <v>43919</v>
      </c>
      <c r="M2543" s="31" t="s">
        <v>7982</v>
      </c>
    </row>
    <row r="2544" spans="1:14" ht="15" hidden="1" customHeight="1">
      <c r="A2544" s="15"/>
      <c r="B2544" s="236">
        <v>43919.811630914352</v>
      </c>
      <c r="C2544" s="2" t="s">
        <v>2200</v>
      </c>
      <c r="D2544" s="2" t="s">
        <v>45</v>
      </c>
      <c r="F2544" s="2" t="s">
        <v>2198</v>
      </c>
      <c r="I2544" s="34" t="s">
        <v>7983</v>
      </c>
      <c r="J2544" s="237">
        <v>43919</v>
      </c>
      <c r="M2544" s="46"/>
    </row>
    <row r="2545" spans="1:14" ht="15" hidden="1" customHeight="1">
      <c r="A2545" s="15"/>
      <c r="B2545" s="236">
        <v>43919.812583854167</v>
      </c>
      <c r="C2545" s="2" t="s">
        <v>2200</v>
      </c>
      <c r="D2545" s="2" t="s">
        <v>262</v>
      </c>
      <c r="E2545" s="2" t="s">
        <v>493</v>
      </c>
      <c r="F2545" s="2" t="s">
        <v>2198</v>
      </c>
      <c r="G2545" s="2" t="s">
        <v>2199</v>
      </c>
      <c r="H2545" s="2" t="s">
        <v>1098</v>
      </c>
      <c r="I2545" s="2" t="s">
        <v>7984</v>
      </c>
      <c r="J2545" s="237">
        <v>43919</v>
      </c>
      <c r="M2545" s="46"/>
    </row>
    <row r="2546" spans="1:14" ht="15" hidden="1" customHeight="1">
      <c r="A2546" s="15"/>
      <c r="B2546" s="236">
        <v>43919.814444166666</v>
      </c>
      <c r="C2546" s="2" t="s">
        <v>2200</v>
      </c>
      <c r="D2546" s="2" t="s">
        <v>182</v>
      </c>
      <c r="E2546" s="2" t="s">
        <v>1078</v>
      </c>
      <c r="F2546" s="2" t="s">
        <v>2198</v>
      </c>
      <c r="G2546" s="2" t="s">
        <v>2199</v>
      </c>
      <c r="I2546" s="34" t="s">
        <v>7985</v>
      </c>
      <c r="J2546" s="237">
        <v>43919</v>
      </c>
      <c r="M2546" s="46"/>
    </row>
    <row r="2547" spans="1:14" ht="15" hidden="1" customHeight="1">
      <c r="A2547" s="15"/>
      <c r="B2547" s="236">
        <v>43919.815141886575</v>
      </c>
      <c r="C2547" s="2" t="s">
        <v>2200</v>
      </c>
      <c r="D2547" s="2" t="s">
        <v>268</v>
      </c>
      <c r="F2547" s="2" t="s">
        <v>2198</v>
      </c>
      <c r="G2547" s="2" t="s">
        <v>2199</v>
      </c>
      <c r="I2547" s="34" t="s">
        <v>7986</v>
      </c>
      <c r="J2547" s="237">
        <v>43919</v>
      </c>
      <c r="M2547" s="46"/>
    </row>
    <row r="2548" spans="1:14" ht="15" hidden="1" customHeight="1">
      <c r="A2548" s="331"/>
      <c r="B2548" s="332">
        <v>43919.815739826387</v>
      </c>
      <c r="C2548" s="333" t="s">
        <v>2200</v>
      </c>
      <c r="D2548" s="333" t="s">
        <v>262</v>
      </c>
      <c r="E2548" s="333" t="s">
        <v>7987</v>
      </c>
      <c r="F2548" s="333" t="s">
        <v>2198</v>
      </c>
      <c r="G2548" s="333" t="s">
        <v>2199</v>
      </c>
      <c r="H2548" s="333" t="s">
        <v>7988</v>
      </c>
      <c r="I2548" s="333" t="s">
        <v>6710</v>
      </c>
      <c r="J2548" s="335">
        <v>43919</v>
      </c>
      <c r="K2548" s="331"/>
      <c r="L2548" s="331"/>
      <c r="M2548" s="336"/>
      <c r="N2548" s="331"/>
    </row>
    <row r="2549" spans="1:14" ht="15" hidden="1" customHeight="1">
      <c r="A2549" s="15"/>
      <c r="B2549" s="236">
        <v>43919.815996296296</v>
      </c>
      <c r="C2549" s="2" t="s">
        <v>2200</v>
      </c>
      <c r="D2549" s="2" t="s">
        <v>268</v>
      </c>
      <c r="F2549" s="2" t="s">
        <v>2198</v>
      </c>
      <c r="G2549" s="2" t="s">
        <v>2210</v>
      </c>
      <c r="I2549" s="34" t="s">
        <v>7989</v>
      </c>
      <c r="J2549" s="237">
        <v>43919</v>
      </c>
      <c r="M2549" s="31" t="s">
        <v>7990</v>
      </c>
    </row>
    <row r="2550" spans="1:14" ht="15" hidden="1" customHeight="1">
      <c r="A2550" s="15"/>
      <c r="B2550" s="236">
        <v>43919.81641190972</v>
      </c>
      <c r="C2550" s="2" t="s">
        <v>9</v>
      </c>
      <c r="D2550" s="2" t="s">
        <v>45</v>
      </c>
      <c r="E2550" s="2" t="s">
        <v>1137</v>
      </c>
      <c r="F2550" s="2" t="s">
        <v>2201</v>
      </c>
      <c r="G2550" s="2" t="s">
        <v>2199</v>
      </c>
      <c r="I2550" s="34" t="s">
        <v>7991</v>
      </c>
      <c r="J2550" s="237">
        <v>43919</v>
      </c>
      <c r="K2550" s="2">
        <v>65</v>
      </c>
      <c r="M2550" s="31" t="s">
        <v>7992</v>
      </c>
    </row>
    <row r="2551" spans="1:14" ht="15" hidden="1" customHeight="1">
      <c r="A2551" s="15"/>
      <c r="B2551" s="236">
        <v>43919.818912233794</v>
      </c>
      <c r="C2551" s="2" t="s">
        <v>7566</v>
      </c>
      <c r="D2551" s="2" t="s">
        <v>126</v>
      </c>
      <c r="F2551" s="2" t="s">
        <v>2198</v>
      </c>
      <c r="H2551" s="2" t="s">
        <v>7993</v>
      </c>
      <c r="I2551" s="34" t="s">
        <v>3934</v>
      </c>
      <c r="J2551" s="237">
        <v>43919</v>
      </c>
      <c r="M2551" s="31" t="s">
        <v>7994</v>
      </c>
    </row>
    <row r="2552" spans="1:14" ht="15" hidden="1" customHeight="1">
      <c r="A2552" s="15"/>
      <c r="B2552" s="236">
        <v>43919.819429456023</v>
      </c>
      <c r="C2552" s="2" t="s">
        <v>2200</v>
      </c>
      <c r="D2552" s="2" t="s">
        <v>262</v>
      </c>
      <c r="E2552" s="2" t="s">
        <v>493</v>
      </c>
      <c r="F2552" s="2" t="s">
        <v>2208</v>
      </c>
      <c r="G2552" s="2" t="s">
        <v>2199</v>
      </c>
      <c r="H2552" s="2" t="s">
        <v>7995</v>
      </c>
      <c r="I2552" s="2" t="s">
        <v>7996</v>
      </c>
      <c r="J2552" s="237">
        <v>43919</v>
      </c>
      <c r="K2552" s="2">
        <v>52</v>
      </c>
      <c r="M2552" s="31" t="s">
        <v>7997</v>
      </c>
    </row>
    <row r="2553" spans="1:14" ht="15" hidden="1" customHeight="1">
      <c r="A2553" s="331"/>
      <c r="B2553" s="332">
        <v>43919.820752106483</v>
      </c>
      <c r="C2553" s="333" t="s">
        <v>2200</v>
      </c>
      <c r="D2553" s="333" t="s">
        <v>268</v>
      </c>
      <c r="E2553" s="333" t="s">
        <v>658</v>
      </c>
      <c r="F2553" s="333" t="s">
        <v>2208</v>
      </c>
      <c r="G2553" s="333" t="s">
        <v>2210</v>
      </c>
      <c r="H2553" s="331"/>
      <c r="I2553" s="333" t="s">
        <v>6487</v>
      </c>
      <c r="J2553" s="335">
        <v>43919</v>
      </c>
      <c r="K2553" s="333">
        <v>45</v>
      </c>
      <c r="L2553" s="331"/>
      <c r="M2553" s="337" t="s">
        <v>7998</v>
      </c>
      <c r="N2553" s="331"/>
    </row>
    <row r="2554" spans="1:14" ht="15" hidden="1" customHeight="1">
      <c r="A2554" s="331"/>
      <c r="B2554" s="332">
        <v>43919.823135729166</v>
      </c>
      <c r="C2554" s="333" t="s">
        <v>2197</v>
      </c>
      <c r="D2554" s="333" t="s">
        <v>101</v>
      </c>
      <c r="E2554" s="333" t="s">
        <v>31</v>
      </c>
      <c r="F2554" s="333" t="s">
        <v>2198</v>
      </c>
      <c r="G2554" s="333" t="s">
        <v>2210</v>
      </c>
      <c r="H2554" s="331"/>
      <c r="I2554" s="334" t="s">
        <v>7837</v>
      </c>
      <c r="J2554" s="335">
        <v>43919</v>
      </c>
      <c r="K2554" s="331"/>
      <c r="L2554" s="331"/>
      <c r="M2554" s="336"/>
      <c r="N2554" s="331"/>
    </row>
    <row r="2555" spans="1:14" ht="15" hidden="1" customHeight="1">
      <c r="A2555" s="15"/>
      <c r="B2555" s="236">
        <v>43919.823857187497</v>
      </c>
      <c r="C2555" s="2" t="s">
        <v>2197</v>
      </c>
      <c r="D2555" s="2" t="s">
        <v>101</v>
      </c>
      <c r="E2555" s="2" t="s">
        <v>7999</v>
      </c>
      <c r="F2555" s="2" t="s">
        <v>2198</v>
      </c>
      <c r="G2555" s="2" t="s">
        <v>2199</v>
      </c>
      <c r="I2555" s="34" t="s">
        <v>8000</v>
      </c>
      <c r="J2555" s="237">
        <v>43919</v>
      </c>
      <c r="M2555" s="46"/>
    </row>
    <row r="2556" spans="1:14" ht="15" hidden="1" customHeight="1">
      <c r="A2556" s="331"/>
      <c r="B2556" s="332">
        <v>43919.824452546294</v>
      </c>
      <c r="C2556" s="333" t="s">
        <v>7566</v>
      </c>
      <c r="D2556" s="333" t="s">
        <v>182</v>
      </c>
      <c r="E2556" s="331"/>
      <c r="F2556" s="333" t="s">
        <v>2198</v>
      </c>
      <c r="G2556" s="331"/>
      <c r="H2556" s="331"/>
      <c r="I2556" s="334" t="s">
        <v>722</v>
      </c>
      <c r="J2556" s="335">
        <v>43919</v>
      </c>
      <c r="K2556" s="331"/>
      <c r="L2556" s="331"/>
      <c r="M2556" s="337" t="s">
        <v>8001</v>
      </c>
      <c r="N2556" s="331"/>
    </row>
    <row r="2557" spans="1:14" ht="15" hidden="1" customHeight="1">
      <c r="A2557" s="15"/>
      <c r="B2557" s="236">
        <v>43919.825935347224</v>
      </c>
      <c r="C2557" s="2" t="s">
        <v>2200</v>
      </c>
      <c r="D2557" s="2" t="s">
        <v>262</v>
      </c>
      <c r="E2557" s="2" t="s">
        <v>8002</v>
      </c>
      <c r="F2557" s="2" t="s">
        <v>2208</v>
      </c>
      <c r="G2557" s="2" t="s">
        <v>2199</v>
      </c>
      <c r="I2557" s="2" t="s">
        <v>8003</v>
      </c>
      <c r="J2557" s="237">
        <v>43919</v>
      </c>
      <c r="L2557" s="2">
        <v>1</v>
      </c>
      <c r="M2557" s="46"/>
    </row>
    <row r="2558" spans="1:14" ht="15" hidden="1" customHeight="1">
      <c r="A2558" s="331"/>
      <c r="B2558" s="332">
        <v>43919.826420543977</v>
      </c>
      <c r="C2558" s="333" t="s">
        <v>2197</v>
      </c>
      <c r="D2558" s="333" t="s">
        <v>47</v>
      </c>
      <c r="E2558" s="333" t="s">
        <v>165</v>
      </c>
      <c r="F2558" s="333" t="s">
        <v>2198</v>
      </c>
      <c r="G2558" s="333" t="s">
        <v>2199</v>
      </c>
      <c r="H2558" s="331"/>
      <c r="I2558" s="334" t="s">
        <v>7981</v>
      </c>
      <c r="J2558" s="335">
        <v>43919</v>
      </c>
      <c r="K2558" s="331"/>
      <c r="L2558" s="331"/>
      <c r="M2558" s="337" t="s">
        <v>8004</v>
      </c>
      <c r="N2558" s="331"/>
    </row>
    <row r="2559" spans="1:14" ht="15" hidden="1" customHeight="1">
      <c r="A2559" s="331"/>
      <c r="B2559" s="332">
        <v>43919.832662199071</v>
      </c>
      <c r="C2559" s="333" t="s">
        <v>7566</v>
      </c>
      <c r="D2559" s="333" t="s">
        <v>182</v>
      </c>
      <c r="E2559" s="331"/>
      <c r="F2559" s="333">
        <v>63</v>
      </c>
      <c r="G2559" s="333" t="s">
        <v>2210</v>
      </c>
      <c r="H2559" s="331"/>
      <c r="I2559" s="334" t="s">
        <v>722</v>
      </c>
      <c r="J2559" s="335">
        <v>43919</v>
      </c>
      <c r="K2559" s="331"/>
      <c r="L2559" s="331"/>
      <c r="M2559" s="336"/>
      <c r="N2559" s="331"/>
    </row>
    <row r="2560" spans="1:14" ht="15" hidden="1" customHeight="1">
      <c r="A2560" s="331"/>
      <c r="B2560" s="332">
        <v>43919.833926238425</v>
      </c>
      <c r="C2560" s="333" t="s">
        <v>2200</v>
      </c>
      <c r="D2560" s="333" t="s">
        <v>262</v>
      </c>
      <c r="E2560" s="333" t="s">
        <v>493</v>
      </c>
      <c r="F2560" s="333" t="s">
        <v>2208</v>
      </c>
      <c r="G2560" s="333" t="s">
        <v>2199</v>
      </c>
      <c r="H2560" s="333" t="s">
        <v>2048</v>
      </c>
      <c r="I2560" s="333" t="s">
        <v>7491</v>
      </c>
      <c r="J2560" s="335">
        <v>43919</v>
      </c>
      <c r="K2560" s="331"/>
      <c r="L2560" s="331"/>
      <c r="M2560" s="336"/>
      <c r="N2560" s="331"/>
    </row>
    <row r="2561" spans="1:14" ht="15" hidden="1" customHeight="1">
      <c r="A2561" s="15"/>
      <c r="B2561" s="236">
        <v>43919.834134212964</v>
      </c>
      <c r="C2561" s="2" t="s">
        <v>9</v>
      </c>
      <c r="D2561" s="2" t="s">
        <v>45</v>
      </c>
      <c r="E2561" s="2" t="s">
        <v>84</v>
      </c>
      <c r="F2561" s="2" t="s">
        <v>2208</v>
      </c>
      <c r="G2561" s="2" t="s">
        <v>2199</v>
      </c>
      <c r="I2561" s="2" t="s">
        <v>8005</v>
      </c>
      <c r="J2561" s="237">
        <v>43904</v>
      </c>
      <c r="K2561" s="2">
        <v>45</v>
      </c>
      <c r="M2561" s="37" t="s">
        <v>8006</v>
      </c>
    </row>
    <row r="2562" spans="1:14" ht="15" hidden="1" customHeight="1">
      <c r="A2562" s="15"/>
      <c r="B2562" s="236">
        <v>43919.83527487269</v>
      </c>
      <c r="C2562" s="2" t="s">
        <v>2200</v>
      </c>
      <c r="D2562" s="2" t="s">
        <v>262</v>
      </c>
      <c r="E2562" s="2" t="s">
        <v>493</v>
      </c>
      <c r="F2562" s="2" t="s">
        <v>2208</v>
      </c>
      <c r="G2562" s="2" t="s">
        <v>2199</v>
      </c>
      <c r="H2562" s="2" t="s">
        <v>8007</v>
      </c>
      <c r="I2562" s="34" t="s">
        <v>8008</v>
      </c>
      <c r="J2562" s="237">
        <v>43919</v>
      </c>
      <c r="M2562" s="31" t="s">
        <v>5962</v>
      </c>
    </row>
    <row r="2563" spans="1:14" ht="15" hidden="1" customHeight="1">
      <c r="A2563" s="15"/>
      <c r="B2563" s="236">
        <v>43919.835793460647</v>
      </c>
      <c r="C2563" s="2" t="s">
        <v>2200</v>
      </c>
      <c r="D2563" s="2" t="s">
        <v>262</v>
      </c>
      <c r="F2563" s="2" t="s">
        <v>2271</v>
      </c>
      <c r="G2563" s="2" t="s">
        <v>2199</v>
      </c>
      <c r="I2563" s="34" t="s">
        <v>8009</v>
      </c>
      <c r="J2563" s="237">
        <v>43919</v>
      </c>
      <c r="M2563" s="31" t="s">
        <v>8010</v>
      </c>
    </row>
    <row r="2564" spans="1:14" ht="15" hidden="1" customHeight="1">
      <c r="A2564" s="15"/>
      <c r="B2564" s="236">
        <v>43919.836120891203</v>
      </c>
      <c r="C2564" s="2" t="s">
        <v>2200</v>
      </c>
      <c r="D2564" s="2" t="s">
        <v>262</v>
      </c>
      <c r="E2564" s="2" t="s">
        <v>493</v>
      </c>
      <c r="F2564" s="2" t="s">
        <v>2198</v>
      </c>
      <c r="G2564" s="2" t="s">
        <v>2199</v>
      </c>
      <c r="H2564" s="2" t="s">
        <v>8011</v>
      </c>
      <c r="I2564" s="34" t="s">
        <v>8012</v>
      </c>
      <c r="J2564" s="237">
        <v>43919</v>
      </c>
      <c r="M2564" s="46"/>
    </row>
    <row r="2565" spans="1:14" ht="15" hidden="1" customHeight="1">
      <c r="A2565" s="15"/>
      <c r="B2565" s="236">
        <v>43919.83668685185</v>
      </c>
      <c r="C2565" s="2" t="s">
        <v>7566</v>
      </c>
      <c r="D2565" s="2" t="s">
        <v>268</v>
      </c>
      <c r="E2565" s="2" t="s">
        <v>8014</v>
      </c>
      <c r="F2565" s="2" t="s">
        <v>2198</v>
      </c>
      <c r="G2565" s="2" t="s">
        <v>2199</v>
      </c>
      <c r="I2565" s="34" t="s">
        <v>8015</v>
      </c>
      <c r="J2565" s="237">
        <v>43919</v>
      </c>
      <c r="K2565" s="2">
        <v>20</v>
      </c>
      <c r="M2565" s="31" t="s">
        <v>8017</v>
      </c>
    </row>
    <row r="2566" spans="1:14" ht="15" hidden="1" customHeight="1">
      <c r="A2566" s="15"/>
      <c r="B2566" s="236">
        <v>43919.836823773148</v>
      </c>
      <c r="C2566" s="2" t="s">
        <v>7566</v>
      </c>
      <c r="D2566" s="2" t="s">
        <v>45</v>
      </c>
      <c r="E2566" s="2" t="s">
        <v>8018</v>
      </c>
      <c r="F2566" s="2" t="s">
        <v>2198</v>
      </c>
      <c r="G2566" s="2" t="s">
        <v>2210</v>
      </c>
      <c r="I2566" s="34" t="s">
        <v>8019</v>
      </c>
      <c r="J2566" s="237">
        <v>43919</v>
      </c>
      <c r="M2566" s="31" t="s">
        <v>8021</v>
      </c>
    </row>
    <row r="2567" spans="1:14" ht="15" hidden="1" customHeight="1">
      <c r="A2567" s="15"/>
      <c r="B2567" s="236">
        <v>43919.838013229164</v>
      </c>
      <c r="C2567" s="2" t="s">
        <v>2197</v>
      </c>
      <c r="D2567" s="2" t="s">
        <v>158</v>
      </c>
      <c r="E2567" s="2" t="s">
        <v>2342</v>
      </c>
      <c r="F2567" s="2" t="s">
        <v>2208</v>
      </c>
      <c r="G2567" s="2" t="s">
        <v>2199</v>
      </c>
      <c r="H2567" s="2" t="s">
        <v>8022</v>
      </c>
      <c r="I2567" s="34" t="s">
        <v>8023</v>
      </c>
      <c r="J2567" s="237">
        <v>43919</v>
      </c>
      <c r="K2567" s="2">
        <v>74</v>
      </c>
      <c r="L2567" s="2">
        <v>522</v>
      </c>
      <c r="M2567" s="46"/>
    </row>
    <row r="2568" spans="1:14" ht="15" hidden="1" customHeight="1">
      <c r="A2568" s="331"/>
      <c r="B2568" s="332">
        <v>43919.838695358798</v>
      </c>
      <c r="C2568" s="333" t="s">
        <v>7566</v>
      </c>
      <c r="D2568" s="333" t="s">
        <v>109</v>
      </c>
      <c r="E2568" s="331"/>
      <c r="F2568" s="333" t="s">
        <v>2198</v>
      </c>
      <c r="G2568" s="333" t="s">
        <v>2199</v>
      </c>
      <c r="H2568" s="333" t="s">
        <v>8024</v>
      </c>
      <c r="I2568" s="334" t="s">
        <v>7112</v>
      </c>
      <c r="J2568" s="335">
        <v>43919</v>
      </c>
      <c r="K2568" s="331"/>
      <c r="L2568" s="331"/>
      <c r="M2568" s="337" t="s">
        <v>8025</v>
      </c>
      <c r="N2568" s="331"/>
    </row>
    <row r="2569" spans="1:14" ht="15" hidden="1" customHeight="1">
      <c r="A2569" s="331"/>
      <c r="B2569" s="332">
        <v>43919.839521331014</v>
      </c>
      <c r="C2569" s="333" t="s">
        <v>2197</v>
      </c>
      <c r="D2569" s="333" t="s">
        <v>158</v>
      </c>
      <c r="E2569" s="333" t="s">
        <v>827</v>
      </c>
      <c r="F2569" s="333" t="s">
        <v>2201</v>
      </c>
      <c r="G2569" s="333" t="s">
        <v>2199</v>
      </c>
      <c r="H2569" s="333" t="s">
        <v>8022</v>
      </c>
      <c r="I2569" s="334" t="s">
        <v>8023</v>
      </c>
      <c r="J2569" s="335">
        <v>43919</v>
      </c>
      <c r="K2569" s="333">
        <v>52</v>
      </c>
      <c r="L2569" s="333">
        <v>524</v>
      </c>
      <c r="M2569" s="336"/>
      <c r="N2569" s="331"/>
    </row>
    <row r="2570" spans="1:14" ht="15" hidden="1" customHeight="1">
      <c r="A2570" s="15"/>
      <c r="B2570" s="236">
        <v>43919.839756122688</v>
      </c>
      <c r="C2570" s="2" t="s">
        <v>2197</v>
      </c>
      <c r="D2570" s="2" t="s">
        <v>158</v>
      </c>
      <c r="F2570" s="2" t="s">
        <v>2198</v>
      </c>
      <c r="G2570" s="2" t="s">
        <v>2199</v>
      </c>
      <c r="I2570" s="34" t="s">
        <v>8027</v>
      </c>
      <c r="J2570" s="237">
        <v>43919</v>
      </c>
      <c r="M2570" s="31" t="s">
        <v>8028</v>
      </c>
    </row>
    <row r="2571" spans="1:14" ht="15" hidden="1" customHeight="1">
      <c r="A2571" s="15"/>
      <c r="B2571" s="236">
        <v>43919.839904884255</v>
      </c>
      <c r="C2571" s="2" t="s">
        <v>2200</v>
      </c>
      <c r="D2571" s="2" t="s">
        <v>262</v>
      </c>
      <c r="E2571" s="2" t="s">
        <v>493</v>
      </c>
      <c r="F2571" s="2" t="s">
        <v>2208</v>
      </c>
      <c r="G2571" s="2" t="s">
        <v>2199</v>
      </c>
      <c r="H2571" s="2" t="s">
        <v>8029</v>
      </c>
      <c r="I2571" s="34" t="s">
        <v>8030</v>
      </c>
      <c r="J2571" s="237">
        <v>43919</v>
      </c>
      <c r="M2571" s="46"/>
    </row>
    <row r="2572" spans="1:14" ht="15" hidden="1" customHeight="1">
      <c r="A2572" s="15"/>
      <c r="B2572" s="236">
        <v>43919.840521192134</v>
      </c>
      <c r="C2572" s="2" t="s">
        <v>7566</v>
      </c>
      <c r="D2572" s="2" t="s">
        <v>126</v>
      </c>
      <c r="E2572" s="2" t="s">
        <v>8032</v>
      </c>
      <c r="F2572" s="2" t="s">
        <v>2208</v>
      </c>
      <c r="G2572" s="2" t="s">
        <v>2199</v>
      </c>
      <c r="H2572" s="2" t="s">
        <v>8033</v>
      </c>
      <c r="I2572" s="34" t="s">
        <v>8034</v>
      </c>
      <c r="J2572" s="237">
        <v>43918</v>
      </c>
      <c r="K2572" s="2">
        <v>30</v>
      </c>
      <c r="L2572" s="2">
        <v>984</v>
      </c>
      <c r="M2572" s="37" t="s">
        <v>8035</v>
      </c>
    </row>
    <row r="2573" spans="1:14" ht="15" hidden="1" customHeight="1">
      <c r="A2573" s="331"/>
      <c r="B2573" s="332">
        <v>43919.841471435182</v>
      </c>
      <c r="C2573" s="333" t="s">
        <v>7566</v>
      </c>
      <c r="D2573" s="333" t="s">
        <v>182</v>
      </c>
      <c r="E2573" s="331"/>
      <c r="F2573" s="333" t="s">
        <v>2198</v>
      </c>
      <c r="G2573" s="331"/>
      <c r="H2573" s="331"/>
      <c r="I2573" s="334" t="s">
        <v>722</v>
      </c>
      <c r="J2573" s="335">
        <v>43919</v>
      </c>
      <c r="K2573" s="331"/>
      <c r="L2573" s="331"/>
      <c r="M2573" s="337" t="s">
        <v>8037</v>
      </c>
      <c r="N2573" s="331"/>
    </row>
    <row r="2574" spans="1:14" ht="15" hidden="1" customHeight="1">
      <c r="A2574" s="15"/>
      <c r="B2574" s="236">
        <v>43919.841654444448</v>
      </c>
      <c r="C2574" s="2" t="s">
        <v>2197</v>
      </c>
      <c r="D2574" s="2" t="s">
        <v>47</v>
      </c>
      <c r="F2574" s="2" t="s">
        <v>2198</v>
      </c>
      <c r="G2574" s="2" t="s">
        <v>2210</v>
      </c>
      <c r="I2574" s="34" t="s">
        <v>8038</v>
      </c>
      <c r="J2574" s="237">
        <v>43919</v>
      </c>
      <c r="M2574" s="31" t="s">
        <v>8040</v>
      </c>
    </row>
    <row r="2575" spans="1:14" ht="15" hidden="1" customHeight="1">
      <c r="A2575" s="15"/>
      <c r="B2575" s="236">
        <v>43919.842709930555</v>
      </c>
      <c r="C2575" s="2" t="s">
        <v>2200</v>
      </c>
      <c r="D2575" s="2" t="s">
        <v>95</v>
      </c>
      <c r="F2575" s="2" t="s">
        <v>2198</v>
      </c>
      <c r="G2575" s="2" t="s">
        <v>2199</v>
      </c>
      <c r="I2575" s="34" t="s">
        <v>8041</v>
      </c>
      <c r="J2575" s="237">
        <v>43919</v>
      </c>
      <c r="M2575" s="31" t="s">
        <v>8042</v>
      </c>
    </row>
    <row r="2576" spans="1:14" ht="15" hidden="1" customHeight="1">
      <c r="A2576" s="15"/>
      <c r="B2576" s="236">
        <v>43919.842873113426</v>
      </c>
      <c r="C2576" s="2" t="s">
        <v>2197</v>
      </c>
      <c r="D2576" s="2" t="s">
        <v>47</v>
      </c>
      <c r="E2576" s="2" t="s">
        <v>8043</v>
      </c>
      <c r="F2576" s="2" t="s">
        <v>2198</v>
      </c>
      <c r="G2576" s="2" t="s">
        <v>2199</v>
      </c>
      <c r="H2576" s="2" t="s">
        <v>8044</v>
      </c>
      <c r="I2576" s="34" t="s">
        <v>174</v>
      </c>
      <c r="J2576" s="237">
        <v>43919</v>
      </c>
      <c r="M2576" s="31" t="s">
        <v>8046</v>
      </c>
    </row>
    <row r="2577" spans="1:14" ht="15" hidden="1" customHeight="1">
      <c r="A2577" s="331"/>
      <c r="B2577" s="332">
        <v>43919.842932175925</v>
      </c>
      <c r="C2577" s="333" t="s">
        <v>7566</v>
      </c>
      <c r="D2577" s="333" t="s">
        <v>45</v>
      </c>
      <c r="E2577" s="333" t="s">
        <v>8018</v>
      </c>
      <c r="F2577" s="333" t="s">
        <v>2198</v>
      </c>
      <c r="G2577" s="333" t="s">
        <v>2210</v>
      </c>
      <c r="H2577" s="331"/>
      <c r="I2577" s="334" t="s">
        <v>8019</v>
      </c>
      <c r="J2577" s="335">
        <v>43919</v>
      </c>
      <c r="K2577" s="331"/>
      <c r="L2577" s="331"/>
      <c r="M2577" s="337" t="s">
        <v>8021</v>
      </c>
      <c r="N2577" s="331"/>
    </row>
    <row r="2578" spans="1:14" ht="15" hidden="1" customHeight="1">
      <c r="A2578" s="331"/>
      <c r="B2578" s="332">
        <v>43919.842957071756</v>
      </c>
      <c r="C2578" s="333" t="s">
        <v>2197</v>
      </c>
      <c r="D2578" s="333" t="s">
        <v>101</v>
      </c>
      <c r="E2578" s="331"/>
      <c r="F2578" s="333" t="s">
        <v>2198</v>
      </c>
      <c r="G2578" s="333" t="s">
        <v>2210</v>
      </c>
      <c r="H2578" s="331"/>
      <c r="I2578" s="334" t="s">
        <v>7844</v>
      </c>
      <c r="J2578" s="335">
        <v>43919</v>
      </c>
      <c r="K2578" s="331"/>
      <c r="L2578" s="331"/>
      <c r="M2578" s="337" t="s">
        <v>8047</v>
      </c>
      <c r="N2578" s="331"/>
    </row>
    <row r="2579" spans="1:14" ht="15" hidden="1" customHeight="1">
      <c r="A2579" s="331"/>
      <c r="B2579" s="332">
        <v>43919.843078182872</v>
      </c>
      <c r="C2579" s="333" t="s">
        <v>2197</v>
      </c>
      <c r="D2579" s="333" t="s">
        <v>47</v>
      </c>
      <c r="E2579" s="333" t="s">
        <v>8043</v>
      </c>
      <c r="F2579" s="333" t="s">
        <v>2198</v>
      </c>
      <c r="G2579" s="333" t="s">
        <v>2199</v>
      </c>
      <c r="H2579" s="333" t="s">
        <v>8044</v>
      </c>
      <c r="I2579" s="334" t="s">
        <v>174</v>
      </c>
      <c r="J2579" s="335">
        <v>43919</v>
      </c>
      <c r="K2579" s="331"/>
      <c r="L2579" s="331"/>
      <c r="M2579" s="337" t="s">
        <v>8046</v>
      </c>
      <c r="N2579" s="331"/>
    </row>
    <row r="2580" spans="1:14" ht="15" hidden="1" customHeight="1">
      <c r="A2580" s="331"/>
      <c r="B2580" s="332">
        <v>43919.84358799769</v>
      </c>
      <c r="C2580" s="333" t="s">
        <v>2200</v>
      </c>
      <c r="D2580" s="333" t="s">
        <v>262</v>
      </c>
      <c r="E2580" s="331"/>
      <c r="F2580" s="333" t="s">
        <v>2198</v>
      </c>
      <c r="G2580" s="333" t="s">
        <v>2199</v>
      </c>
      <c r="H2580" s="331"/>
      <c r="I2580" s="334" t="s">
        <v>8030</v>
      </c>
      <c r="J2580" s="335">
        <v>43919</v>
      </c>
      <c r="K2580" s="331"/>
      <c r="L2580" s="331"/>
      <c r="M2580" s="337" t="s">
        <v>8050</v>
      </c>
      <c r="N2580" s="331"/>
    </row>
    <row r="2581" spans="1:14" ht="15" hidden="1" customHeight="1">
      <c r="A2581" s="15"/>
      <c r="B2581" s="236">
        <v>43919.844268831017</v>
      </c>
      <c r="C2581" s="2" t="s">
        <v>2197</v>
      </c>
      <c r="D2581" s="2" t="s">
        <v>45</v>
      </c>
      <c r="F2581" s="2" t="s">
        <v>2198</v>
      </c>
      <c r="I2581" s="2" t="s">
        <v>8051</v>
      </c>
      <c r="J2581" s="237">
        <v>43919</v>
      </c>
      <c r="M2581" s="31" t="s">
        <v>8052</v>
      </c>
    </row>
    <row r="2582" spans="1:14" ht="15" hidden="1" customHeight="1">
      <c r="A2582" s="15"/>
      <c r="B2582" s="236">
        <v>43919.844656331014</v>
      </c>
      <c r="C2582" s="2" t="s">
        <v>9</v>
      </c>
      <c r="D2582" s="2" t="s">
        <v>45</v>
      </c>
      <c r="E2582" s="2" t="s">
        <v>84</v>
      </c>
      <c r="F2582" s="2" t="s">
        <v>2208</v>
      </c>
      <c r="G2582" s="2" t="s">
        <v>2210</v>
      </c>
      <c r="H2582" s="2" t="s">
        <v>8053</v>
      </c>
      <c r="I2582" s="34" t="s">
        <v>8054</v>
      </c>
      <c r="J2582" s="237">
        <v>43919</v>
      </c>
      <c r="K2582" s="2">
        <v>45</v>
      </c>
      <c r="M2582" s="46"/>
    </row>
    <row r="2583" spans="1:14" ht="15" hidden="1" customHeight="1">
      <c r="A2583" s="15"/>
      <c r="B2583" s="236">
        <v>43919.844886377316</v>
      </c>
      <c r="C2583" s="2" t="s">
        <v>2197</v>
      </c>
      <c r="D2583" s="2" t="s">
        <v>268</v>
      </c>
      <c r="E2583" s="2" t="s">
        <v>658</v>
      </c>
      <c r="F2583" s="2" t="s">
        <v>2208</v>
      </c>
      <c r="G2583" s="2" t="s">
        <v>2215</v>
      </c>
      <c r="H2583" s="2" t="s">
        <v>8056</v>
      </c>
      <c r="I2583" s="34" t="s">
        <v>8057</v>
      </c>
      <c r="J2583" s="237">
        <v>43919</v>
      </c>
      <c r="L2583" s="2">
        <v>503</v>
      </c>
      <c r="M2583" s="31" t="s">
        <v>8058</v>
      </c>
    </row>
    <row r="2584" spans="1:14" ht="15" hidden="1" customHeight="1">
      <c r="A2584" s="15"/>
      <c r="B2584" s="236">
        <v>43919.845360266205</v>
      </c>
      <c r="C2584" s="2" t="s">
        <v>2200</v>
      </c>
      <c r="D2584" s="2" t="s">
        <v>95</v>
      </c>
      <c r="E2584" s="2" t="s">
        <v>8059</v>
      </c>
      <c r="F2584" s="2" t="s">
        <v>2198</v>
      </c>
      <c r="G2584" s="2" t="s">
        <v>2199</v>
      </c>
      <c r="I2584" s="2" t="s">
        <v>8060</v>
      </c>
      <c r="J2584" s="237">
        <v>43919</v>
      </c>
      <c r="M2584" s="31" t="s">
        <v>8061</v>
      </c>
    </row>
    <row r="2585" spans="1:14" ht="15" hidden="1" customHeight="1">
      <c r="A2585" s="331"/>
      <c r="B2585" s="332">
        <v>43919.847440173609</v>
      </c>
      <c r="C2585" s="333" t="s">
        <v>2200</v>
      </c>
      <c r="D2585" s="333" t="s">
        <v>47</v>
      </c>
      <c r="E2585" s="331"/>
      <c r="F2585" s="333" t="s">
        <v>2198</v>
      </c>
      <c r="G2585" s="331"/>
      <c r="H2585" s="331"/>
      <c r="I2585" s="334" t="s">
        <v>8041</v>
      </c>
      <c r="J2585" s="335">
        <v>43919</v>
      </c>
      <c r="K2585" s="331"/>
      <c r="L2585" s="333">
        <v>23</v>
      </c>
      <c r="M2585" s="336"/>
      <c r="N2585" s="331"/>
    </row>
    <row r="2586" spans="1:14" ht="15" hidden="1" customHeight="1">
      <c r="A2586" s="331"/>
      <c r="B2586" s="332">
        <v>43919.847687685186</v>
      </c>
      <c r="C2586" s="333" t="s">
        <v>2200</v>
      </c>
      <c r="D2586" s="333" t="s">
        <v>207</v>
      </c>
      <c r="E2586" s="333" t="s">
        <v>853</v>
      </c>
      <c r="F2586" s="333" t="s">
        <v>2208</v>
      </c>
      <c r="G2586" s="333" t="s">
        <v>2199</v>
      </c>
      <c r="H2586" s="331"/>
      <c r="I2586" s="333" t="s">
        <v>8060</v>
      </c>
      <c r="J2586" s="335">
        <v>43919</v>
      </c>
      <c r="K2586" s="331"/>
      <c r="L2586" s="331"/>
      <c r="M2586" s="337" t="s">
        <v>8063</v>
      </c>
      <c r="N2586" s="331"/>
    </row>
    <row r="2587" spans="1:14" ht="15" hidden="1" customHeight="1">
      <c r="A2587" s="15"/>
      <c r="B2587" s="236">
        <v>43919.847749016204</v>
      </c>
      <c r="C2587" s="2" t="s">
        <v>2200</v>
      </c>
      <c r="D2587" s="2" t="s">
        <v>95</v>
      </c>
      <c r="E2587" s="2" t="s">
        <v>8064</v>
      </c>
      <c r="F2587" s="2" t="s">
        <v>2198</v>
      </c>
      <c r="G2587" s="2" t="s">
        <v>2210</v>
      </c>
      <c r="I2587" s="34" t="s">
        <v>8065</v>
      </c>
      <c r="J2587" s="237">
        <v>43919</v>
      </c>
      <c r="M2587" s="46"/>
    </row>
    <row r="2588" spans="1:14" ht="15" hidden="1" customHeight="1">
      <c r="A2588" s="15"/>
      <c r="B2588" s="236">
        <v>43919.84816760417</v>
      </c>
      <c r="C2588" s="2" t="s">
        <v>2200</v>
      </c>
      <c r="D2588" s="2" t="s">
        <v>207</v>
      </c>
      <c r="F2588" s="2" t="s">
        <v>2198</v>
      </c>
      <c r="G2588" s="2" t="s">
        <v>2199</v>
      </c>
      <c r="I2588" s="34" t="s">
        <v>8067</v>
      </c>
      <c r="J2588" s="237">
        <v>43919</v>
      </c>
      <c r="M2588" s="46"/>
    </row>
    <row r="2589" spans="1:14" ht="15" hidden="1" customHeight="1">
      <c r="A2589" s="331"/>
      <c r="B2589" s="332">
        <v>43919.848230474541</v>
      </c>
      <c r="C2589" s="333" t="s">
        <v>2200</v>
      </c>
      <c r="D2589" s="333" t="s">
        <v>207</v>
      </c>
      <c r="E2589" s="331"/>
      <c r="F2589" s="333" t="s">
        <v>2198</v>
      </c>
      <c r="G2589" s="333" t="s">
        <v>2199</v>
      </c>
      <c r="H2589" s="331"/>
      <c r="I2589" s="334" t="s">
        <v>8067</v>
      </c>
      <c r="J2589" s="335">
        <v>43919</v>
      </c>
      <c r="K2589" s="331"/>
      <c r="L2589" s="331"/>
      <c r="M2589" s="336"/>
      <c r="N2589" s="331"/>
    </row>
    <row r="2590" spans="1:14" ht="15" hidden="1" customHeight="1">
      <c r="A2590" s="15"/>
      <c r="B2590" s="236">
        <v>43919.848710914353</v>
      </c>
      <c r="C2590" s="2" t="s">
        <v>2200</v>
      </c>
      <c r="D2590" s="2" t="s">
        <v>262</v>
      </c>
      <c r="F2590" s="2" t="s">
        <v>2198</v>
      </c>
      <c r="I2590" s="34" t="s">
        <v>8069</v>
      </c>
      <c r="J2590" s="237">
        <v>43919</v>
      </c>
      <c r="M2590" s="46"/>
    </row>
    <row r="2591" spans="1:14" ht="15" hidden="1" customHeight="1">
      <c r="A2591" s="15"/>
      <c r="B2591" s="236">
        <v>43919.848799016203</v>
      </c>
      <c r="C2591" s="2" t="s">
        <v>2200</v>
      </c>
      <c r="D2591" s="2" t="s">
        <v>95</v>
      </c>
      <c r="E2591" s="2" t="s">
        <v>95</v>
      </c>
      <c r="F2591" s="2" t="s">
        <v>2198</v>
      </c>
      <c r="G2591" s="2" t="s">
        <v>2210</v>
      </c>
      <c r="I2591" s="34" t="s">
        <v>8070</v>
      </c>
      <c r="J2591" s="237">
        <v>43919</v>
      </c>
      <c r="L2591" s="2">
        <v>23</v>
      </c>
      <c r="M2591" s="46"/>
    </row>
    <row r="2592" spans="1:14" ht="15" hidden="1" customHeight="1">
      <c r="A2592" s="15"/>
      <c r="B2592" s="236">
        <v>43919.849464571758</v>
      </c>
      <c r="C2592" s="2" t="s">
        <v>2200</v>
      </c>
      <c r="D2592" s="2" t="s">
        <v>95</v>
      </c>
      <c r="E2592" s="2" t="s">
        <v>459</v>
      </c>
      <c r="F2592" s="2" t="s">
        <v>2198</v>
      </c>
      <c r="I2592" s="34" t="s">
        <v>8072</v>
      </c>
      <c r="J2592" s="237">
        <v>43919</v>
      </c>
      <c r="M2592" s="46"/>
    </row>
    <row r="2593" spans="1:14" ht="15" hidden="1" customHeight="1">
      <c r="A2593" s="15"/>
      <c r="B2593" s="236">
        <v>43919.849617002314</v>
      </c>
      <c r="C2593" s="2" t="s">
        <v>2200</v>
      </c>
      <c r="D2593" s="2" t="s">
        <v>126</v>
      </c>
      <c r="E2593" s="2" t="s">
        <v>572</v>
      </c>
      <c r="F2593" s="2" t="s">
        <v>2198</v>
      </c>
      <c r="G2593" s="2" t="s">
        <v>2199</v>
      </c>
      <c r="I2593" s="34" t="s">
        <v>8073</v>
      </c>
      <c r="J2593" s="237">
        <v>43919</v>
      </c>
      <c r="M2593" s="46"/>
    </row>
    <row r="2594" spans="1:14" ht="15" hidden="1" customHeight="1">
      <c r="A2594" s="15"/>
      <c r="B2594" s="236">
        <v>43919.84976701389</v>
      </c>
      <c r="C2594" s="2" t="s">
        <v>9</v>
      </c>
      <c r="D2594" s="2" t="s">
        <v>45</v>
      </c>
      <c r="E2594" s="2" t="s">
        <v>1137</v>
      </c>
      <c r="F2594" s="2" t="s">
        <v>2208</v>
      </c>
      <c r="G2594" s="2" t="s">
        <v>2199</v>
      </c>
      <c r="I2594" s="34" t="s">
        <v>8075</v>
      </c>
      <c r="J2594" s="237">
        <v>43919</v>
      </c>
      <c r="K2594" s="2">
        <v>45</v>
      </c>
      <c r="M2594" s="46"/>
    </row>
    <row r="2595" spans="1:14" ht="15" hidden="1" customHeight="1">
      <c r="A2595" s="331"/>
      <c r="B2595" s="332">
        <v>43919.852138344912</v>
      </c>
      <c r="C2595" s="333" t="s">
        <v>7566</v>
      </c>
      <c r="D2595" s="333" t="s">
        <v>109</v>
      </c>
      <c r="E2595" s="333" t="s">
        <v>8076</v>
      </c>
      <c r="F2595" s="333" t="s">
        <v>2198</v>
      </c>
      <c r="G2595" s="333" t="s">
        <v>2215</v>
      </c>
      <c r="H2595" s="333" t="s">
        <v>8077</v>
      </c>
      <c r="I2595" s="334" t="s">
        <v>4359</v>
      </c>
      <c r="J2595" s="335">
        <v>43919</v>
      </c>
      <c r="K2595" s="331"/>
      <c r="L2595" s="331"/>
      <c r="M2595" s="340" t="s">
        <v>1065</v>
      </c>
      <c r="N2595" s="331"/>
    </row>
    <row r="2596" spans="1:14" ht="15" hidden="1" customHeight="1">
      <c r="A2596" s="15"/>
      <c r="B2596" s="236">
        <v>43919.854894745367</v>
      </c>
      <c r="C2596" s="2" t="s">
        <v>9</v>
      </c>
      <c r="D2596" s="2" t="s">
        <v>207</v>
      </c>
      <c r="E2596" s="2" t="s">
        <v>2868</v>
      </c>
      <c r="F2596" s="2" t="s">
        <v>2208</v>
      </c>
      <c r="G2596" s="2" t="s">
        <v>2199</v>
      </c>
      <c r="I2596" s="34" t="s">
        <v>8080</v>
      </c>
      <c r="J2596" s="237">
        <v>43919</v>
      </c>
      <c r="M2596" s="46"/>
    </row>
    <row r="2597" spans="1:14" ht="15" hidden="1" customHeight="1">
      <c r="A2597" s="15"/>
      <c r="B2597" s="236">
        <v>43919.855240335644</v>
      </c>
      <c r="C2597" s="2" t="s">
        <v>2200</v>
      </c>
      <c r="D2597" s="2" t="s">
        <v>483</v>
      </c>
      <c r="E2597" s="2" t="s">
        <v>8082</v>
      </c>
      <c r="F2597" s="2" t="s">
        <v>2208</v>
      </c>
      <c r="G2597" s="2" t="s">
        <v>2199</v>
      </c>
      <c r="H2597" s="2" t="s">
        <v>8082</v>
      </c>
      <c r="I2597" s="2" t="s">
        <v>8082</v>
      </c>
      <c r="J2597" s="237">
        <v>36600</v>
      </c>
      <c r="K2597" s="2">
        <v>6009503318</v>
      </c>
      <c r="L2597" s="2">
        <v>6009503318</v>
      </c>
      <c r="M2597" s="31" t="s">
        <v>8082</v>
      </c>
    </row>
    <row r="2598" spans="1:14" ht="15" hidden="1" customHeight="1">
      <c r="A2598" s="15"/>
      <c r="B2598" s="236">
        <v>43919.855828530097</v>
      </c>
      <c r="C2598" s="2" t="s">
        <v>2200</v>
      </c>
      <c r="D2598" s="2" t="s">
        <v>276</v>
      </c>
      <c r="E2598" s="2" t="s">
        <v>628</v>
      </c>
      <c r="F2598" s="2" t="s">
        <v>2208</v>
      </c>
      <c r="G2598" s="2" t="s">
        <v>2199</v>
      </c>
      <c r="I2598" s="34" t="s">
        <v>8083</v>
      </c>
      <c r="J2598" s="237">
        <v>43919</v>
      </c>
      <c r="M2598" s="46"/>
    </row>
    <row r="2599" spans="1:14" ht="15" hidden="1" customHeight="1">
      <c r="A2599" s="15"/>
      <c r="B2599" s="236">
        <v>43919.856994525464</v>
      </c>
      <c r="C2599" s="2" t="s">
        <v>2197</v>
      </c>
      <c r="D2599" s="2" t="s">
        <v>483</v>
      </c>
      <c r="E2599" s="2">
        <v>6009503318</v>
      </c>
      <c r="F2599" s="2" t="s">
        <v>2208</v>
      </c>
      <c r="G2599" s="2" t="s">
        <v>2199</v>
      </c>
      <c r="H2599" s="2" t="s">
        <v>8082</v>
      </c>
      <c r="I2599" s="2" t="s">
        <v>8085</v>
      </c>
      <c r="J2599" s="237">
        <v>36590</v>
      </c>
      <c r="K2599" s="2">
        <v>6009503318</v>
      </c>
      <c r="L2599" s="2">
        <v>6009503318</v>
      </c>
      <c r="M2599" s="31" t="s">
        <v>8082</v>
      </c>
    </row>
    <row r="2600" spans="1:14" ht="15" hidden="1" customHeight="1">
      <c r="A2600" s="331"/>
      <c r="B2600" s="332">
        <v>43919.85713423611</v>
      </c>
      <c r="C2600" s="333" t="s">
        <v>2197</v>
      </c>
      <c r="D2600" s="333" t="s">
        <v>45</v>
      </c>
      <c r="E2600" s="331"/>
      <c r="F2600" s="333" t="s">
        <v>2198</v>
      </c>
      <c r="G2600" s="333" t="s">
        <v>2199</v>
      </c>
      <c r="H2600" s="331"/>
      <c r="I2600" s="334" t="s">
        <v>1065</v>
      </c>
      <c r="J2600" s="335">
        <v>43919</v>
      </c>
      <c r="K2600" s="331"/>
      <c r="L2600" s="331"/>
      <c r="M2600" s="336"/>
      <c r="N2600" s="331"/>
    </row>
    <row r="2601" spans="1:14" ht="15" hidden="1" customHeight="1">
      <c r="A2601" s="15"/>
      <c r="B2601" s="236">
        <v>43919.857241157406</v>
      </c>
      <c r="C2601" s="2" t="s">
        <v>2200</v>
      </c>
      <c r="D2601" s="2" t="s">
        <v>101</v>
      </c>
      <c r="E2601" s="2" t="s">
        <v>31</v>
      </c>
      <c r="F2601" s="2" t="s">
        <v>2198</v>
      </c>
      <c r="G2601" s="2" t="s">
        <v>2199</v>
      </c>
      <c r="I2601" s="2" t="s">
        <v>8086</v>
      </c>
      <c r="J2601" s="237">
        <v>43919</v>
      </c>
      <c r="M2601" s="31" t="s">
        <v>3900</v>
      </c>
    </row>
    <row r="2602" spans="1:14" ht="15" hidden="1" customHeight="1">
      <c r="A2602" s="15"/>
      <c r="B2602" s="236">
        <v>43919.861073749998</v>
      </c>
      <c r="C2602" s="2" t="s">
        <v>2200</v>
      </c>
      <c r="D2602" s="2" t="s">
        <v>101</v>
      </c>
      <c r="E2602" s="2" t="s">
        <v>31</v>
      </c>
      <c r="F2602" s="2" t="s">
        <v>2198</v>
      </c>
      <c r="G2602" s="2" t="s">
        <v>2210</v>
      </c>
      <c r="I2602" s="2" t="s">
        <v>8088</v>
      </c>
      <c r="J2602" s="237">
        <v>43919</v>
      </c>
      <c r="M2602" s="31" t="s">
        <v>8089</v>
      </c>
    </row>
    <row r="2603" spans="1:14" ht="15" hidden="1" customHeight="1">
      <c r="A2603" s="15"/>
      <c r="B2603" s="236">
        <v>43919.864106608795</v>
      </c>
      <c r="C2603" s="2" t="s">
        <v>2200</v>
      </c>
      <c r="D2603" s="2" t="s">
        <v>47</v>
      </c>
      <c r="E2603" s="2" t="s">
        <v>8090</v>
      </c>
      <c r="F2603" s="2" t="s">
        <v>2208</v>
      </c>
      <c r="G2603" s="2" t="s">
        <v>2199</v>
      </c>
      <c r="H2603" s="2" t="s">
        <v>8091</v>
      </c>
      <c r="I2603" s="34" t="s">
        <v>8092</v>
      </c>
      <c r="J2603" s="237">
        <v>43919</v>
      </c>
      <c r="M2603" s="31" t="s">
        <v>8093</v>
      </c>
    </row>
    <row r="2604" spans="1:14" ht="15" hidden="1" customHeight="1">
      <c r="A2604" s="15"/>
      <c r="B2604" s="236">
        <v>43919.864785717597</v>
      </c>
      <c r="C2604" s="2" t="s">
        <v>2200</v>
      </c>
      <c r="D2604" s="2" t="s">
        <v>101</v>
      </c>
      <c r="F2604" s="2" t="s">
        <v>2198</v>
      </c>
      <c r="G2604" s="2" t="s">
        <v>2199</v>
      </c>
      <c r="H2604" s="2" t="s">
        <v>8094</v>
      </c>
      <c r="I2604" s="34" t="s">
        <v>8095</v>
      </c>
      <c r="J2604" s="237">
        <v>43919</v>
      </c>
      <c r="M2604" s="46"/>
    </row>
    <row r="2605" spans="1:14" ht="15" hidden="1" customHeight="1">
      <c r="A2605" s="15"/>
      <c r="B2605" s="236">
        <v>43919.866811817134</v>
      </c>
      <c r="C2605" s="2" t="s">
        <v>2197</v>
      </c>
      <c r="D2605" s="2" t="s">
        <v>45</v>
      </c>
      <c r="F2605" s="2" t="s">
        <v>2198</v>
      </c>
      <c r="G2605" s="2" t="s">
        <v>2210</v>
      </c>
      <c r="I2605" s="34" t="s">
        <v>8097</v>
      </c>
      <c r="J2605" s="237">
        <v>43919</v>
      </c>
      <c r="L2605" s="2">
        <v>34</v>
      </c>
      <c r="M2605" s="31" t="s">
        <v>8098</v>
      </c>
    </row>
    <row r="2606" spans="1:14" ht="15" hidden="1" customHeight="1">
      <c r="A2606" s="331"/>
      <c r="B2606" s="332">
        <v>43919.868697037033</v>
      </c>
      <c r="C2606" s="333" t="s">
        <v>9</v>
      </c>
      <c r="D2606" s="333" t="s">
        <v>207</v>
      </c>
      <c r="E2606" s="333" t="s">
        <v>2868</v>
      </c>
      <c r="F2606" s="333" t="s">
        <v>2208</v>
      </c>
      <c r="G2606" s="333" t="s">
        <v>2199</v>
      </c>
      <c r="H2606" s="331"/>
      <c r="I2606" s="334" t="s">
        <v>1065</v>
      </c>
      <c r="J2606" s="335">
        <v>43919</v>
      </c>
      <c r="K2606" s="331"/>
      <c r="L2606" s="331"/>
      <c r="M2606" s="336"/>
      <c r="N2606" s="331"/>
    </row>
    <row r="2607" spans="1:14" ht="15" hidden="1" customHeight="1">
      <c r="A2607" s="15"/>
      <c r="B2607" s="236">
        <v>43919.868803865742</v>
      </c>
      <c r="C2607" s="2" t="s">
        <v>2200</v>
      </c>
      <c r="D2607" s="2" t="s">
        <v>126</v>
      </c>
      <c r="E2607" s="2" t="s">
        <v>572</v>
      </c>
      <c r="F2607" s="2" t="s">
        <v>2198</v>
      </c>
      <c r="G2607" s="2" t="s">
        <v>2199</v>
      </c>
      <c r="H2607" s="2" t="s">
        <v>8099</v>
      </c>
      <c r="I2607" s="34" t="s">
        <v>8100</v>
      </c>
      <c r="J2607" s="237">
        <v>43919</v>
      </c>
      <c r="M2607" s="46"/>
    </row>
    <row r="2608" spans="1:14" ht="15" hidden="1" customHeight="1">
      <c r="A2608" s="15"/>
      <c r="B2608" s="236">
        <v>43919.871056736112</v>
      </c>
      <c r="C2608" s="2" t="s">
        <v>2200</v>
      </c>
      <c r="D2608" s="2" t="s">
        <v>47</v>
      </c>
      <c r="E2608" s="2" t="s">
        <v>8090</v>
      </c>
      <c r="F2608" s="2" t="s">
        <v>2208</v>
      </c>
      <c r="G2608" s="2" t="s">
        <v>2199</v>
      </c>
      <c r="H2608" s="2" t="s">
        <v>8101</v>
      </c>
      <c r="I2608" s="34" t="s">
        <v>8102</v>
      </c>
      <c r="J2608" s="237">
        <v>43919</v>
      </c>
      <c r="K2608" s="2">
        <v>47</v>
      </c>
      <c r="M2608" s="46"/>
    </row>
    <row r="2609" spans="1:14" ht="15" hidden="1" customHeight="1">
      <c r="A2609" s="15"/>
      <c r="B2609" s="236">
        <v>43919.871746620367</v>
      </c>
      <c r="C2609" s="2" t="s">
        <v>2197</v>
      </c>
      <c r="D2609" s="2" t="s">
        <v>101</v>
      </c>
      <c r="F2609" s="2" t="s">
        <v>2198</v>
      </c>
      <c r="G2609" s="2" t="s">
        <v>2199</v>
      </c>
      <c r="I2609" s="34" t="s">
        <v>8103</v>
      </c>
      <c r="J2609" s="237">
        <v>43919</v>
      </c>
      <c r="K2609" s="2">
        <v>32</v>
      </c>
      <c r="M2609" s="46"/>
    </row>
    <row r="2610" spans="1:14" ht="15" hidden="1" customHeight="1">
      <c r="A2610" s="15"/>
      <c r="B2610" s="236">
        <v>43919.872743067128</v>
      </c>
      <c r="C2610" s="2" t="s">
        <v>2200</v>
      </c>
      <c r="D2610" s="2" t="s">
        <v>224</v>
      </c>
      <c r="E2610" s="2" t="s">
        <v>1880</v>
      </c>
      <c r="F2610" s="2" t="s">
        <v>2208</v>
      </c>
      <c r="G2610" s="2" t="s">
        <v>2199</v>
      </c>
      <c r="H2610" s="2" t="s">
        <v>8105</v>
      </c>
      <c r="I2610" s="34" t="s">
        <v>8106</v>
      </c>
      <c r="J2610" s="237">
        <v>43918</v>
      </c>
      <c r="K2610" s="2">
        <v>23</v>
      </c>
      <c r="M2610" s="46"/>
    </row>
    <row r="2611" spans="1:14" ht="15" hidden="1" customHeight="1">
      <c r="A2611" s="15"/>
      <c r="B2611" s="236">
        <v>43919.874881307871</v>
      </c>
      <c r="C2611" s="2" t="s">
        <v>2200</v>
      </c>
      <c r="D2611" s="2" t="s">
        <v>224</v>
      </c>
      <c r="E2611" s="2" t="s">
        <v>223</v>
      </c>
      <c r="F2611" s="2" t="s">
        <v>2208</v>
      </c>
      <c r="G2611" s="2" t="s">
        <v>2199</v>
      </c>
      <c r="H2611" s="2" t="s">
        <v>8108</v>
      </c>
      <c r="I2611" s="2" t="s">
        <v>8108</v>
      </c>
      <c r="J2611" s="237">
        <v>43919</v>
      </c>
      <c r="M2611" s="46"/>
    </row>
    <row r="2612" spans="1:14" ht="15" hidden="1" customHeight="1">
      <c r="A2612" s="15"/>
      <c r="B2612" s="236">
        <v>43919.874913067135</v>
      </c>
      <c r="C2612" s="2" t="s">
        <v>9</v>
      </c>
      <c r="D2612" s="2" t="s">
        <v>207</v>
      </c>
      <c r="E2612" s="2" t="s">
        <v>8109</v>
      </c>
      <c r="F2612" s="2" t="s">
        <v>2198</v>
      </c>
      <c r="G2612" s="2" t="s">
        <v>2199</v>
      </c>
      <c r="I2612" s="34" t="s">
        <v>8110</v>
      </c>
      <c r="J2612" s="237">
        <v>43919</v>
      </c>
      <c r="K2612" s="2">
        <v>52</v>
      </c>
      <c r="M2612" s="31" t="s">
        <v>8111</v>
      </c>
    </row>
    <row r="2613" spans="1:14" ht="15" hidden="1" customHeight="1">
      <c r="A2613" s="331"/>
      <c r="B2613" s="332">
        <v>43919.880856122691</v>
      </c>
      <c r="C2613" s="333" t="s">
        <v>2197</v>
      </c>
      <c r="D2613" s="333" t="s">
        <v>158</v>
      </c>
      <c r="E2613" s="333" t="s">
        <v>827</v>
      </c>
      <c r="F2613" s="333" t="s">
        <v>8112</v>
      </c>
      <c r="G2613" s="331"/>
      <c r="H2613" s="331"/>
      <c r="I2613" s="334" t="s">
        <v>7820</v>
      </c>
      <c r="J2613" s="335">
        <v>43919</v>
      </c>
      <c r="K2613" s="331"/>
      <c r="L2613" s="331"/>
      <c r="M2613" s="337" t="s">
        <v>8113</v>
      </c>
      <c r="N2613" s="331"/>
    </row>
    <row r="2614" spans="1:14" ht="15" hidden="1" customHeight="1">
      <c r="A2614" s="15"/>
      <c r="B2614" s="236">
        <v>43919.888939236116</v>
      </c>
      <c r="C2614" s="2" t="s">
        <v>7566</v>
      </c>
      <c r="D2614" s="2" t="s">
        <v>101</v>
      </c>
      <c r="E2614" s="2" t="s">
        <v>31</v>
      </c>
      <c r="F2614" s="2" t="s">
        <v>2198</v>
      </c>
      <c r="G2614" s="2" t="s">
        <v>2210</v>
      </c>
      <c r="I2614" s="2" t="s">
        <v>8114</v>
      </c>
      <c r="J2614" s="237">
        <v>43919</v>
      </c>
      <c r="M2614" s="31" t="s">
        <v>8115</v>
      </c>
    </row>
    <row r="2615" spans="1:14" ht="15" hidden="1" customHeight="1">
      <c r="A2615" s="331"/>
      <c r="B2615" s="332">
        <v>43919.889429236107</v>
      </c>
      <c r="C2615" s="333" t="s">
        <v>2197</v>
      </c>
      <c r="D2615" s="333" t="s">
        <v>101</v>
      </c>
      <c r="E2615" s="333" t="s">
        <v>31</v>
      </c>
      <c r="F2615" s="333" t="s">
        <v>2198</v>
      </c>
      <c r="G2615" s="333" t="s">
        <v>2210</v>
      </c>
      <c r="H2615" s="331"/>
      <c r="I2615" s="334" t="s">
        <v>7837</v>
      </c>
      <c r="J2615" s="335">
        <v>43919</v>
      </c>
      <c r="K2615" s="331"/>
      <c r="L2615" s="331"/>
      <c r="M2615" s="337" t="s">
        <v>3415</v>
      </c>
      <c r="N2615" s="331"/>
    </row>
    <row r="2616" spans="1:14" ht="15" hidden="1" customHeight="1">
      <c r="A2616" s="15"/>
      <c r="B2616" s="236">
        <v>43919.891004224541</v>
      </c>
      <c r="C2616" s="2" t="s">
        <v>2200</v>
      </c>
      <c r="D2616" s="2" t="s">
        <v>101</v>
      </c>
      <c r="F2616" s="2" t="s">
        <v>2198</v>
      </c>
      <c r="G2616" s="2" t="s">
        <v>2199</v>
      </c>
      <c r="I2616" s="2" t="s">
        <v>8117</v>
      </c>
      <c r="J2616" s="237">
        <v>43919</v>
      </c>
      <c r="L2616" s="2">
        <v>68</v>
      </c>
      <c r="M2616" s="46"/>
    </row>
    <row r="2617" spans="1:14" ht="15" hidden="1" customHeight="1">
      <c r="A2617" s="331"/>
      <c r="B2617" s="332">
        <v>43919.891556377319</v>
      </c>
      <c r="C2617" s="333" t="s">
        <v>2200</v>
      </c>
      <c r="D2617" s="333" t="s">
        <v>101</v>
      </c>
      <c r="E2617" s="331"/>
      <c r="F2617" s="333" t="s">
        <v>2198</v>
      </c>
      <c r="G2617" s="333" t="s">
        <v>2199</v>
      </c>
      <c r="H2617" s="331"/>
      <c r="I2617" s="333" t="s">
        <v>8117</v>
      </c>
      <c r="J2617" s="335">
        <v>43919</v>
      </c>
      <c r="K2617" s="331"/>
      <c r="L2617" s="333">
        <v>69</v>
      </c>
      <c r="M2617" s="336"/>
      <c r="N2617" s="331"/>
    </row>
    <row r="2618" spans="1:14" ht="15" hidden="1" customHeight="1">
      <c r="A2618" s="331"/>
      <c r="B2618" s="332">
        <v>43919.891993541663</v>
      </c>
      <c r="C2618" s="333" t="s">
        <v>2200</v>
      </c>
      <c r="D2618" s="333" t="s">
        <v>101</v>
      </c>
      <c r="E2618" s="331"/>
      <c r="F2618" s="333" t="s">
        <v>2198</v>
      </c>
      <c r="G2618" s="333" t="s">
        <v>2199</v>
      </c>
      <c r="H2618" s="331"/>
      <c r="I2618" s="333" t="s">
        <v>8117</v>
      </c>
      <c r="J2618" s="335">
        <v>43919</v>
      </c>
      <c r="K2618" s="331"/>
      <c r="L2618" s="333">
        <v>70</v>
      </c>
      <c r="M2618" s="336"/>
      <c r="N2618" s="331"/>
    </row>
    <row r="2619" spans="1:14" ht="15" hidden="1" customHeight="1">
      <c r="A2619" s="15"/>
      <c r="B2619" s="236">
        <v>43919.894267164353</v>
      </c>
      <c r="C2619" s="2" t="s">
        <v>2197</v>
      </c>
      <c r="D2619" s="2" t="s">
        <v>117</v>
      </c>
      <c r="F2619" s="2" t="s">
        <v>2198</v>
      </c>
      <c r="G2619" s="2" t="s">
        <v>2199</v>
      </c>
      <c r="I2619" s="34" t="s">
        <v>8118</v>
      </c>
      <c r="J2619" s="237">
        <v>43918</v>
      </c>
      <c r="M2619" s="31" t="s">
        <v>8119</v>
      </c>
    </row>
    <row r="2620" spans="1:14" ht="15" hidden="1" customHeight="1">
      <c r="A2620" s="15"/>
      <c r="B2620" s="236">
        <v>43919.894623854168</v>
      </c>
      <c r="C2620" s="2" t="s">
        <v>2200</v>
      </c>
      <c r="D2620" s="2" t="s">
        <v>126</v>
      </c>
      <c r="E2620" s="2" t="s">
        <v>8120</v>
      </c>
      <c r="F2620" s="2" t="s">
        <v>2198</v>
      </c>
      <c r="G2620" s="2" t="s">
        <v>2199</v>
      </c>
      <c r="I2620" s="34" t="s">
        <v>8121</v>
      </c>
      <c r="J2620" s="237">
        <v>43919</v>
      </c>
      <c r="M2620" s="31" t="s">
        <v>8122</v>
      </c>
    </row>
    <row r="2621" spans="1:14" ht="15" hidden="1" customHeight="1">
      <c r="A2621" s="15"/>
      <c r="B2621" s="236">
        <v>43919.89559861111</v>
      </c>
      <c r="C2621" s="2" t="s">
        <v>2200</v>
      </c>
      <c r="D2621" s="2" t="s">
        <v>233</v>
      </c>
      <c r="E2621" s="2" t="s">
        <v>5335</v>
      </c>
      <c r="F2621" s="2" t="s">
        <v>2208</v>
      </c>
      <c r="G2621" s="2" t="s">
        <v>2199</v>
      </c>
      <c r="H2621" s="2" t="s">
        <v>8123</v>
      </c>
      <c r="I2621" s="34" t="s">
        <v>8124</v>
      </c>
      <c r="J2621" s="237">
        <v>43919</v>
      </c>
      <c r="K2621" s="2">
        <v>21</v>
      </c>
      <c r="M2621" s="46"/>
    </row>
    <row r="2622" spans="1:14" ht="15" hidden="1" customHeight="1">
      <c r="A2622" s="15"/>
      <c r="B2622" s="236">
        <v>43919.901733206018</v>
      </c>
      <c r="C2622" s="2" t="s">
        <v>2200</v>
      </c>
      <c r="D2622" s="2" t="s">
        <v>126</v>
      </c>
      <c r="F2622" s="2" t="s">
        <v>2198</v>
      </c>
      <c r="G2622" s="2" t="s">
        <v>2199</v>
      </c>
      <c r="H2622" s="2" t="s">
        <v>8125</v>
      </c>
      <c r="I2622" s="34" t="s">
        <v>8126</v>
      </c>
      <c r="J2622" s="237">
        <v>43919</v>
      </c>
      <c r="K2622" s="2">
        <v>0</v>
      </c>
      <c r="M2622" s="46"/>
    </row>
    <row r="2623" spans="1:14" ht="15" hidden="1" customHeight="1">
      <c r="A2623" s="15"/>
      <c r="B2623" s="236">
        <v>43919.901925150465</v>
      </c>
      <c r="C2623" s="2" t="s">
        <v>2200</v>
      </c>
      <c r="D2623" s="2" t="s">
        <v>47</v>
      </c>
      <c r="E2623" s="2" t="s">
        <v>8090</v>
      </c>
      <c r="F2623" s="2" t="s">
        <v>2208</v>
      </c>
      <c r="G2623" s="2" t="s">
        <v>2199</v>
      </c>
      <c r="I2623" s="34" t="s">
        <v>8127</v>
      </c>
      <c r="J2623" s="237">
        <v>43919</v>
      </c>
      <c r="M2623" s="46"/>
    </row>
    <row r="2624" spans="1:14" ht="15" hidden="1" customHeight="1">
      <c r="A2624" s="15"/>
      <c r="B2624" s="236">
        <v>43919.903755567131</v>
      </c>
      <c r="C2624" s="2" t="s">
        <v>2200</v>
      </c>
      <c r="D2624" s="2" t="s">
        <v>233</v>
      </c>
      <c r="E2624" s="2" t="s">
        <v>5335</v>
      </c>
      <c r="F2624" s="2" t="s">
        <v>2208</v>
      </c>
      <c r="G2624" s="2" t="s">
        <v>2199</v>
      </c>
      <c r="H2624" s="2" t="s">
        <v>8128</v>
      </c>
      <c r="I2624" s="2" t="s">
        <v>8129</v>
      </c>
      <c r="J2624" s="237">
        <v>43919</v>
      </c>
      <c r="K2624" s="2">
        <v>21</v>
      </c>
      <c r="M2624" s="46"/>
    </row>
    <row r="2625" spans="1:14" ht="15" hidden="1" customHeight="1">
      <c r="A2625" s="15"/>
      <c r="B2625" s="236">
        <v>43919.904624699077</v>
      </c>
      <c r="C2625" s="2" t="s">
        <v>2197</v>
      </c>
      <c r="D2625" s="2" t="s">
        <v>236</v>
      </c>
      <c r="E2625" s="2" t="s">
        <v>1019</v>
      </c>
      <c r="F2625" s="2" t="s">
        <v>2208</v>
      </c>
      <c r="G2625" s="2" t="s">
        <v>2199</v>
      </c>
      <c r="I2625" s="34" t="s">
        <v>8130</v>
      </c>
      <c r="J2625" s="237">
        <v>43919</v>
      </c>
      <c r="K2625" s="2">
        <v>65</v>
      </c>
      <c r="L2625" s="2">
        <v>3</v>
      </c>
      <c r="M2625" s="46"/>
    </row>
    <row r="2626" spans="1:14" ht="15" hidden="1" customHeight="1">
      <c r="A2626" s="331"/>
      <c r="B2626" s="332">
        <v>43919.906077743057</v>
      </c>
      <c r="C2626" s="333" t="s">
        <v>2200</v>
      </c>
      <c r="D2626" s="333" t="s">
        <v>236</v>
      </c>
      <c r="E2626" s="333" t="s">
        <v>8131</v>
      </c>
      <c r="F2626" s="333" t="s">
        <v>2198</v>
      </c>
      <c r="G2626" s="333" t="s">
        <v>2199</v>
      </c>
      <c r="H2626" s="333" t="s">
        <v>8132</v>
      </c>
      <c r="I2626" s="333" t="s">
        <v>6435</v>
      </c>
      <c r="J2626" s="335">
        <v>43919</v>
      </c>
      <c r="K2626" s="331"/>
      <c r="L2626" s="331"/>
      <c r="M2626" s="336"/>
      <c r="N2626" s="331"/>
    </row>
    <row r="2627" spans="1:14" ht="15" hidden="1" customHeight="1">
      <c r="A2627" s="331"/>
      <c r="B2627" s="332">
        <v>43919.90885201389</v>
      </c>
      <c r="C2627" s="333" t="s">
        <v>2200</v>
      </c>
      <c r="D2627" s="333" t="s">
        <v>236</v>
      </c>
      <c r="E2627" s="333" t="s">
        <v>1019</v>
      </c>
      <c r="F2627" s="333" t="s">
        <v>2198</v>
      </c>
      <c r="G2627" s="333" t="s">
        <v>2199</v>
      </c>
      <c r="H2627" s="333" t="s">
        <v>8133</v>
      </c>
      <c r="I2627" s="334" t="s">
        <v>8130</v>
      </c>
      <c r="J2627" s="335">
        <v>43919</v>
      </c>
      <c r="K2627" s="331"/>
      <c r="L2627" s="333">
        <v>20</v>
      </c>
      <c r="M2627" s="336"/>
      <c r="N2627" s="331"/>
    </row>
    <row r="2628" spans="1:14" ht="15" hidden="1" customHeight="1">
      <c r="A2628" s="331"/>
      <c r="B2628" s="332">
        <v>43919.909544652779</v>
      </c>
      <c r="C2628" s="333" t="s">
        <v>2200</v>
      </c>
      <c r="D2628" s="333" t="s">
        <v>236</v>
      </c>
      <c r="E2628" s="333" t="s">
        <v>1019</v>
      </c>
      <c r="F2628" s="333" t="s">
        <v>2198</v>
      </c>
      <c r="G2628" s="333" t="s">
        <v>2199</v>
      </c>
      <c r="H2628" s="333" t="s">
        <v>8134</v>
      </c>
      <c r="I2628" s="334" t="s">
        <v>8130</v>
      </c>
      <c r="J2628" s="335">
        <v>43919</v>
      </c>
      <c r="K2628" s="331"/>
      <c r="L2628" s="333">
        <v>21</v>
      </c>
      <c r="M2628" s="336"/>
      <c r="N2628" s="331"/>
    </row>
    <row r="2629" spans="1:14" ht="15" hidden="1" customHeight="1">
      <c r="A2629" s="15"/>
      <c r="B2629" s="236">
        <v>43919.910419548614</v>
      </c>
      <c r="C2629" s="2" t="s">
        <v>2200</v>
      </c>
      <c r="D2629" s="2" t="s">
        <v>236</v>
      </c>
      <c r="E2629" s="2" t="s">
        <v>2414</v>
      </c>
      <c r="F2629" s="2" t="s">
        <v>2198</v>
      </c>
      <c r="G2629" s="2" t="s">
        <v>2210</v>
      </c>
      <c r="I2629" s="2" t="s">
        <v>8135</v>
      </c>
      <c r="J2629" s="237">
        <v>43919</v>
      </c>
      <c r="M2629" s="46"/>
    </row>
    <row r="2630" spans="1:14" ht="15" hidden="1" customHeight="1">
      <c r="A2630" s="15"/>
      <c r="B2630" s="236">
        <v>43919.911913553238</v>
      </c>
      <c r="C2630" s="2" t="s">
        <v>2200</v>
      </c>
      <c r="D2630" s="2" t="s">
        <v>236</v>
      </c>
      <c r="E2630" s="2" t="s">
        <v>8131</v>
      </c>
      <c r="F2630" s="2" t="s">
        <v>2208</v>
      </c>
      <c r="G2630" s="2" t="s">
        <v>2199</v>
      </c>
      <c r="I2630" s="34" t="s">
        <v>8136</v>
      </c>
      <c r="J2630" s="237">
        <v>43919</v>
      </c>
      <c r="L2630" s="2">
        <v>2</v>
      </c>
      <c r="M2630" s="46"/>
    </row>
    <row r="2631" spans="1:14" ht="15" hidden="1" customHeight="1">
      <c r="A2631" s="331"/>
      <c r="B2631" s="332">
        <v>43919.911978252319</v>
      </c>
      <c r="C2631" s="333" t="s">
        <v>2200</v>
      </c>
      <c r="D2631" s="333" t="s">
        <v>236</v>
      </c>
      <c r="E2631" s="333" t="s">
        <v>8137</v>
      </c>
      <c r="F2631" s="333" t="s">
        <v>2198</v>
      </c>
      <c r="G2631" s="333" t="s">
        <v>2199</v>
      </c>
      <c r="H2631" s="333" t="s">
        <v>8138</v>
      </c>
      <c r="I2631" s="334" t="s">
        <v>8136</v>
      </c>
      <c r="J2631" s="335">
        <v>43919</v>
      </c>
      <c r="K2631" s="331"/>
      <c r="L2631" s="331"/>
      <c r="M2631" s="337" t="s">
        <v>8139</v>
      </c>
      <c r="N2631" s="331"/>
    </row>
    <row r="2632" spans="1:14" ht="15" hidden="1" customHeight="1">
      <c r="A2632" s="15"/>
      <c r="B2632" s="236">
        <v>43919.912888969906</v>
      </c>
      <c r="C2632" s="2" t="s">
        <v>2200</v>
      </c>
      <c r="D2632" s="2" t="s">
        <v>236</v>
      </c>
      <c r="F2632" s="2" t="s">
        <v>2208</v>
      </c>
      <c r="G2632" s="2" t="s">
        <v>2199</v>
      </c>
      <c r="I2632" s="34" t="s">
        <v>8140</v>
      </c>
      <c r="J2632" s="237">
        <v>43919</v>
      </c>
      <c r="M2632" s="46"/>
    </row>
    <row r="2633" spans="1:14" ht="15" hidden="1" customHeight="1">
      <c r="A2633" s="15"/>
      <c r="B2633" s="236">
        <v>43919.916368043981</v>
      </c>
      <c r="C2633" s="2" t="s">
        <v>2200</v>
      </c>
      <c r="D2633" s="2" t="s">
        <v>236</v>
      </c>
      <c r="E2633" s="2" t="s">
        <v>8141</v>
      </c>
      <c r="F2633" s="2" t="s">
        <v>2198</v>
      </c>
      <c r="G2633" s="2" t="s">
        <v>2199</v>
      </c>
      <c r="I2633" s="2" t="s">
        <v>8142</v>
      </c>
      <c r="J2633" s="237">
        <v>43919</v>
      </c>
      <c r="M2633" s="46"/>
    </row>
    <row r="2634" spans="1:14" ht="15" hidden="1" customHeight="1">
      <c r="A2634" s="15"/>
      <c r="B2634" s="236">
        <v>43919.917523981479</v>
      </c>
      <c r="C2634" s="2" t="s">
        <v>7566</v>
      </c>
      <c r="D2634" s="2" t="s">
        <v>45</v>
      </c>
      <c r="F2634" s="2" t="s">
        <v>2198</v>
      </c>
      <c r="H2634" s="2" t="s">
        <v>8143</v>
      </c>
      <c r="I2634" s="34" t="s">
        <v>8144</v>
      </c>
      <c r="J2634" s="237">
        <v>43919</v>
      </c>
      <c r="M2634" s="46"/>
    </row>
    <row r="2635" spans="1:14" ht="15" hidden="1" customHeight="1">
      <c r="A2635" s="15"/>
      <c r="B2635" s="236">
        <v>43919.918798252314</v>
      </c>
      <c r="C2635" s="2" t="s">
        <v>2200</v>
      </c>
      <c r="D2635" s="2" t="s">
        <v>126</v>
      </c>
      <c r="E2635" s="2" t="s">
        <v>125</v>
      </c>
      <c r="F2635" s="2" t="s">
        <v>2208</v>
      </c>
      <c r="G2635" s="2" t="s">
        <v>2199</v>
      </c>
      <c r="H2635" s="2" t="s">
        <v>7091</v>
      </c>
      <c r="I2635" s="34" t="s">
        <v>8145</v>
      </c>
      <c r="J2635" s="237">
        <v>43919</v>
      </c>
      <c r="K2635" s="2">
        <v>17</v>
      </c>
      <c r="M2635" s="31" t="s">
        <v>5743</v>
      </c>
    </row>
    <row r="2636" spans="1:14" ht="15" hidden="1" customHeight="1">
      <c r="A2636" s="15"/>
      <c r="B2636" s="236">
        <v>43919.919336550927</v>
      </c>
      <c r="C2636" s="2" t="s">
        <v>2200</v>
      </c>
      <c r="D2636" s="2" t="s">
        <v>322</v>
      </c>
      <c r="F2636" s="2" t="s">
        <v>2699</v>
      </c>
      <c r="G2636" s="2" t="s">
        <v>2210</v>
      </c>
      <c r="I2636" s="34" t="s">
        <v>8146</v>
      </c>
      <c r="J2636" s="237">
        <v>43919</v>
      </c>
      <c r="M2636" s="46"/>
    </row>
    <row r="2637" spans="1:14" ht="15" hidden="1" customHeight="1">
      <c r="A2637" s="15"/>
      <c r="B2637" s="236">
        <v>43919.920551342591</v>
      </c>
      <c r="C2637" s="2" t="s">
        <v>2200</v>
      </c>
      <c r="D2637" s="2" t="s">
        <v>236</v>
      </c>
      <c r="E2637" s="2" t="s">
        <v>8147</v>
      </c>
      <c r="F2637" s="2" t="s">
        <v>2198</v>
      </c>
      <c r="G2637" s="2" t="s">
        <v>2199</v>
      </c>
      <c r="H2637" s="2" t="s">
        <v>8148</v>
      </c>
      <c r="I2637" s="34" t="s">
        <v>8149</v>
      </c>
      <c r="J2637" s="237">
        <v>43919</v>
      </c>
      <c r="M2637" s="31" t="s">
        <v>8148</v>
      </c>
    </row>
    <row r="2638" spans="1:14" ht="15" hidden="1" customHeight="1">
      <c r="A2638" s="331"/>
      <c r="B2638" s="332">
        <v>43919.921864409727</v>
      </c>
      <c r="C2638" s="333" t="s">
        <v>2200</v>
      </c>
      <c r="D2638" s="333" t="s">
        <v>236</v>
      </c>
      <c r="E2638" s="333" t="s">
        <v>8131</v>
      </c>
      <c r="F2638" s="333" t="s">
        <v>2198</v>
      </c>
      <c r="G2638" s="333" t="s">
        <v>2199</v>
      </c>
      <c r="H2638" s="333" t="s">
        <v>8150</v>
      </c>
      <c r="I2638" s="334" t="s">
        <v>3636</v>
      </c>
      <c r="J2638" s="335">
        <v>43919</v>
      </c>
      <c r="K2638" s="331"/>
      <c r="L2638" s="331"/>
      <c r="M2638" s="337" t="s">
        <v>8152</v>
      </c>
      <c r="N2638" s="331"/>
    </row>
    <row r="2639" spans="1:14" ht="15" hidden="1" customHeight="1">
      <c r="A2639" s="331"/>
      <c r="B2639" s="332">
        <v>43919.922926400468</v>
      </c>
      <c r="C2639" s="333" t="s">
        <v>2200</v>
      </c>
      <c r="D2639" s="333" t="s">
        <v>236</v>
      </c>
      <c r="E2639" s="331"/>
      <c r="F2639" s="333" t="s">
        <v>2198</v>
      </c>
      <c r="G2639" s="331"/>
      <c r="H2639" s="331"/>
      <c r="I2639" s="334" t="s">
        <v>8149</v>
      </c>
      <c r="J2639" s="335">
        <v>43919</v>
      </c>
      <c r="K2639" s="331"/>
      <c r="L2639" s="331"/>
      <c r="M2639" s="336"/>
      <c r="N2639" s="331"/>
    </row>
    <row r="2640" spans="1:14" ht="15" hidden="1" customHeight="1">
      <c r="A2640" s="15"/>
      <c r="B2640" s="236">
        <v>43919.923418749997</v>
      </c>
      <c r="C2640" s="2" t="s">
        <v>2200</v>
      </c>
      <c r="D2640" s="2" t="s">
        <v>236</v>
      </c>
      <c r="F2640" s="2" t="s">
        <v>2198</v>
      </c>
      <c r="G2640" s="2" t="s">
        <v>2199</v>
      </c>
      <c r="I2640" s="2" t="s">
        <v>8153</v>
      </c>
      <c r="J2640" s="237">
        <v>43919</v>
      </c>
      <c r="M2640" s="46"/>
    </row>
    <row r="2641" spans="1:14" ht="15" hidden="1" customHeight="1">
      <c r="A2641" s="15"/>
      <c r="B2641" s="236">
        <v>43919.926981064811</v>
      </c>
      <c r="C2641" s="2" t="s">
        <v>9</v>
      </c>
      <c r="D2641" s="2" t="s">
        <v>207</v>
      </c>
      <c r="E2641" s="2" t="s">
        <v>8154</v>
      </c>
      <c r="F2641" s="2" t="s">
        <v>2208</v>
      </c>
      <c r="G2641" s="2" t="s">
        <v>2199</v>
      </c>
      <c r="H2641" s="2" t="s">
        <v>8155</v>
      </c>
      <c r="I2641" s="2" t="s">
        <v>8157</v>
      </c>
      <c r="J2641" s="237">
        <v>43919</v>
      </c>
      <c r="K2641" s="2">
        <v>68</v>
      </c>
      <c r="M2641" s="46"/>
    </row>
    <row r="2642" spans="1:14" ht="15" hidden="1" customHeight="1">
      <c r="A2642" s="15"/>
      <c r="B2642" s="236">
        <v>43919.930732731482</v>
      </c>
      <c r="C2642" s="2" t="s">
        <v>2200</v>
      </c>
      <c r="D2642" s="2" t="s">
        <v>45</v>
      </c>
      <c r="E2642" s="2" t="s">
        <v>1150</v>
      </c>
      <c r="F2642" s="2" t="s">
        <v>2208</v>
      </c>
      <c r="G2642" s="2" t="s">
        <v>2199</v>
      </c>
      <c r="H2642" s="2" t="s">
        <v>8158</v>
      </c>
      <c r="I2642" s="2" t="s">
        <v>8159</v>
      </c>
      <c r="J2642" s="237">
        <v>43919</v>
      </c>
      <c r="K2642" s="2">
        <v>30</v>
      </c>
      <c r="M2642" s="46"/>
    </row>
    <row r="2643" spans="1:14" ht="15" hidden="1" customHeight="1">
      <c r="A2643" s="15"/>
      <c r="B2643" s="236">
        <v>43919.936379837964</v>
      </c>
      <c r="C2643" s="2" t="s">
        <v>2200</v>
      </c>
      <c r="D2643" s="2" t="s">
        <v>236</v>
      </c>
      <c r="F2643" s="2" t="s">
        <v>2198</v>
      </c>
      <c r="I2643" s="2" t="s">
        <v>8160</v>
      </c>
      <c r="J2643" s="237">
        <v>43919</v>
      </c>
      <c r="M2643" s="46"/>
    </row>
    <row r="2644" spans="1:14" ht="15" hidden="1" customHeight="1">
      <c r="A2644" s="15"/>
      <c r="B2644" s="236">
        <v>43919.940174756943</v>
      </c>
      <c r="C2644" s="2" t="s">
        <v>2200</v>
      </c>
      <c r="D2644" s="2" t="s">
        <v>182</v>
      </c>
      <c r="E2644" s="2" t="s">
        <v>3825</v>
      </c>
      <c r="F2644" s="2" t="s">
        <v>2201</v>
      </c>
      <c r="G2644" s="2" t="s">
        <v>2199</v>
      </c>
      <c r="H2644" s="2" t="s">
        <v>8161</v>
      </c>
      <c r="I2644" s="34" t="s">
        <v>8162</v>
      </c>
      <c r="J2644" s="237">
        <v>43919</v>
      </c>
      <c r="K2644" s="2">
        <v>48</v>
      </c>
      <c r="M2644" s="46"/>
    </row>
    <row r="2645" spans="1:14" ht="15" hidden="1" customHeight="1">
      <c r="A2645" s="15"/>
      <c r="B2645" s="236">
        <v>43919.94025965278</v>
      </c>
      <c r="C2645" s="2" t="s">
        <v>2200</v>
      </c>
      <c r="D2645" s="2" t="s">
        <v>236</v>
      </c>
      <c r="E2645" s="2" t="s">
        <v>1019</v>
      </c>
      <c r="F2645" s="2" t="s">
        <v>2208</v>
      </c>
      <c r="G2645" s="2" t="s">
        <v>2199</v>
      </c>
      <c r="H2645" s="2" t="s">
        <v>5804</v>
      </c>
      <c r="I2645" s="34" t="s">
        <v>8164</v>
      </c>
      <c r="J2645" s="237">
        <v>43919</v>
      </c>
      <c r="L2645" s="2">
        <v>1129</v>
      </c>
      <c r="M2645" s="31" t="s">
        <v>8165</v>
      </c>
    </row>
    <row r="2646" spans="1:14" ht="15" hidden="1" customHeight="1">
      <c r="A2646" s="15"/>
      <c r="B2646" s="236">
        <v>43919.940685046298</v>
      </c>
      <c r="C2646" s="2" t="s">
        <v>2200</v>
      </c>
      <c r="D2646" s="2" t="s">
        <v>236</v>
      </c>
      <c r="F2646" s="2" t="s">
        <v>2198</v>
      </c>
      <c r="G2646" s="2" t="s">
        <v>2210</v>
      </c>
      <c r="I2646" s="34" t="s">
        <v>8166</v>
      </c>
      <c r="J2646" s="237">
        <v>43919</v>
      </c>
      <c r="M2646" s="46"/>
    </row>
    <row r="2647" spans="1:14" ht="15" hidden="1" customHeight="1">
      <c r="A2647" s="15"/>
      <c r="B2647" s="236">
        <v>43919.940704201392</v>
      </c>
      <c r="C2647" s="2" t="s">
        <v>2200</v>
      </c>
      <c r="D2647" s="2" t="s">
        <v>236</v>
      </c>
      <c r="E2647" s="2" t="s">
        <v>8137</v>
      </c>
      <c r="F2647" s="2" t="s">
        <v>2198</v>
      </c>
      <c r="G2647" s="2" t="s">
        <v>2199</v>
      </c>
      <c r="H2647" s="2" t="s">
        <v>8167</v>
      </c>
      <c r="I2647" s="34" t="s">
        <v>8168</v>
      </c>
      <c r="J2647" s="237">
        <v>43919</v>
      </c>
      <c r="M2647" s="46"/>
    </row>
    <row r="2648" spans="1:14" ht="15" hidden="1" customHeight="1">
      <c r="A2648" s="15"/>
      <c r="B2648" s="236">
        <v>43919.940911597223</v>
      </c>
      <c r="C2648" s="2" t="s">
        <v>7566</v>
      </c>
      <c r="D2648" s="2" t="s">
        <v>126</v>
      </c>
      <c r="E2648" s="2" t="s">
        <v>572</v>
      </c>
      <c r="F2648" s="2" t="s">
        <v>2208</v>
      </c>
      <c r="G2648" s="2" t="s">
        <v>2199</v>
      </c>
      <c r="H2648" s="2" t="s">
        <v>8171</v>
      </c>
      <c r="I2648" s="34" t="s">
        <v>8172</v>
      </c>
      <c r="J2648" s="237">
        <v>43919</v>
      </c>
      <c r="K2648" s="2">
        <v>50</v>
      </c>
      <c r="L2648" s="2">
        <v>983</v>
      </c>
      <c r="M2648" s="31" t="s">
        <v>8173</v>
      </c>
    </row>
    <row r="2649" spans="1:14" ht="15" hidden="1" customHeight="1">
      <c r="A2649" s="15"/>
      <c r="B2649" s="236">
        <v>43919.941576331017</v>
      </c>
      <c r="C2649" s="2" t="s">
        <v>2200</v>
      </c>
      <c r="D2649" s="2" t="s">
        <v>236</v>
      </c>
      <c r="F2649" s="2" t="s">
        <v>2198</v>
      </c>
      <c r="G2649" s="2" t="s">
        <v>2210</v>
      </c>
      <c r="I2649" s="34" t="s">
        <v>8174</v>
      </c>
      <c r="J2649" s="237">
        <v>43919</v>
      </c>
      <c r="L2649" s="2">
        <v>2</v>
      </c>
      <c r="M2649" s="31" t="s">
        <v>8177</v>
      </c>
    </row>
    <row r="2650" spans="1:14" ht="15" hidden="1" customHeight="1">
      <c r="A2650" s="331"/>
      <c r="B2650" s="332">
        <v>43919.941802928239</v>
      </c>
      <c r="C2650" s="333" t="s">
        <v>2200</v>
      </c>
      <c r="D2650" s="333" t="s">
        <v>236</v>
      </c>
      <c r="E2650" s="333" t="s">
        <v>1019</v>
      </c>
      <c r="F2650" s="333" t="s">
        <v>2208</v>
      </c>
      <c r="G2650" s="333" t="s">
        <v>2199</v>
      </c>
      <c r="H2650" s="333" t="s">
        <v>8178</v>
      </c>
      <c r="I2650" s="334" t="s">
        <v>8164</v>
      </c>
      <c r="J2650" s="335">
        <v>43919</v>
      </c>
      <c r="K2650" s="331"/>
      <c r="L2650" s="333">
        <v>1133</v>
      </c>
      <c r="M2650" s="336"/>
      <c r="N2650" s="331"/>
    </row>
    <row r="2651" spans="1:14" ht="15" hidden="1" customHeight="1">
      <c r="A2651" s="15"/>
      <c r="B2651" s="236">
        <v>43919.94279267361</v>
      </c>
      <c r="C2651" s="2" t="s">
        <v>7566</v>
      </c>
      <c r="D2651" s="2" t="s">
        <v>47</v>
      </c>
      <c r="E2651" s="2" t="s">
        <v>47</v>
      </c>
      <c r="F2651" s="2" t="s">
        <v>2198</v>
      </c>
      <c r="G2651" s="2" t="s">
        <v>2210</v>
      </c>
      <c r="H2651" s="2" t="s">
        <v>8180</v>
      </c>
      <c r="I2651" s="34" t="s">
        <v>8181</v>
      </c>
      <c r="J2651" s="237">
        <v>43919</v>
      </c>
      <c r="M2651" s="46"/>
    </row>
    <row r="2652" spans="1:14" ht="15" hidden="1" customHeight="1">
      <c r="A2652" s="15"/>
      <c r="B2652" s="236">
        <v>43919.943453275468</v>
      </c>
      <c r="C2652" s="2" t="s">
        <v>2200</v>
      </c>
      <c r="D2652" s="2" t="s">
        <v>126</v>
      </c>
      <c r="F2652" s="2" t="s">
        <v>2198</v>
      </c>
      <c r="I2652" s="34" t="s">
        <v>8183</v>
      </c>
      <c r="J2652" s="237">
        <v>43919</v>
      </c>
      <c r="M2652" s="31" t="s">
        <v>8184</v>
      </c>
    </row>
    <row r="2653" spans="1:14" ht="15" hidden="1" customHeight="1">
      <c r="A2653" s="15"/>
      <c r="B2653" s="236">
        <v>43919.944095219907</v>
      </c>
      <c r="C2653" s="2" t="s">
        <v>2200</v>
      </c>
      <c r="D2653" s="2" t="s">
        <v>236</v>
      </c>
      <c r="F2653" s="2" t="s">
        <v>2198</v>
      </c>
      <c r="G2653" s="2" t="s">
        <v>2199</v>
      </c>
      <c r="H2653" s="2" t="s">
        <v>8185</v>
      </c>
      <c r="I2653" s="34" t="s">
        <v>8186</v>
      </c>
      <c r="J2653" s="237">
        <v>43919</v>
      </c>
      <c r="L2653" s="2">
        <v>20</v>
      </c>
      <c r="M2653" s="46"/>
    </row>
    <row r="2654" spans="1:14" ht="15" hidden="1" customHeight="1">
      <c r="A2654" s="15"/>
      <c r="B2654" s="236">
        <v>43919.945633958334</v>
      </c>
      <c r="C2654" s="2" t="s">
        <v>9</v>
      </c>
      <c r="D2654" s="2" t="s">
        <v>233</v>
      </c>
      <c r="E2654" s="2" t="s">
        <v>8187</v>
      </c>
      <c r="F2654" s="2" t="s">
        <v>2208</v>
      </c>
      <c r="G2654" s="2" t="s">
        <v>2199</v>
      </c>
      <c r="H2654" s="2" t="s">
        <v>8188</v>
      </c>
      <c r="I2654" s="2" t="s">
        <v>8189</v>
      </c>
      <c r="J2654" s="237">
        <v>43919</v>
      </c>
      <c r="K2654" s="2">
        <v>6065</v>
      </c>
      <c r="M2654" s="31" t="s">
        <v>3122</v>
      </c>
    </row>
    <row r="2655" spans="1:14" ht="15" hidden="1" customHeight="1">
      <c r="A2655" s="331"/>
      <c r="B2655" s="332">
        <v>43919.947321550921</v>
      </c>
      <c r="C2655" s="333" t="s">
        <v>2200</v>
      </c>
      <c r="D2655" s="333" t="s">
        <v>236</v>
      </c>
      <c r="E2655" s="333" t="s">
        <v>1019</v>
      </c>
      <c r="F2655" s="333" t="s">
        <v>2198</v>
      </c>
      <c r="G2655" s="333" t="s">
        <v>2199</v>
      </c>
      <c r="H2655" s="333" t="s">
        <v>8190</v>
      </c>
      <c r="I2655" s="334" t="s">
        <v>8168</v>
      </c>
      <c r="J2655" s="335">
        <v>43919</v>
      </c>
      <c r="K2655" s="331"/>
      <c r="L2655" s="333">
        <v>20</v>
      </c>
      <c r="M2655" s="336"/>
      <c r="N2655" s="331"/>
    </row>
    <row r="2656" spans="1:14" ht="15" hidden="1" customHeight="1">
      <c r="A2656" s="331"/>
      <c r="B2656" s="332">
        <v>43919.947988217595</v>
      </c>
      <c r="C2656" s="333" t="s">
        <v>2200</v>
      </c>
      <c r="D2656" s="333" t="s">
        <v>236</v>
      </c>
      <c r="E2656" s="333" t="s">
        <v>1019</v>
      </c>
      <c r="F2656" s="333" t="s">
        <v>2198</v>
      </c>
      <c r="G2656" s="333" t="s">
        <v>2199</v>
      </c>
      <c r="H2656" s="333" t="s">
        <v>8191</v>
      </c>
      <c r="I2656" s="334" t="s">
        <v>8168</v>
      </c>
      <c r="J2656" s="335">
        <v>43919</v>
      </c>
      <c r="K2656" s="331"/>
      <c r="L2656" s="333">
        <v>21</v>
      </c>
      <c r="M2656" s="336"/>
      <c r="N2656" s="331"/>
    </row>
    <row r="2657" spans="1:14" ht="15" hidden="1" customHeight="1">
      <c r="A2657" s="15"/>
      <c r="B2657" s="236">
        <v>43919.948482453707</v>
      </c>
      <c r="C2657" s="2" t="s">
        <v>7566</v>
      </c>
      <c r="D2657" s="2" t="s">
        <v>45</v>
      </c>
      <c r="E2657" s="2" t="s">
        <v>8192</v>
      </c>
      <c r="F2657" s="2" t="s">
        <v>2198</v>
      </c>
      <c r="I2657" s="2" t="s">
        <v>8193</v>
      </c>
      <c r="J2657" s="237">
        <v>43919</v>
      </c>
      <c r="M2657" s="31" t="s">
        <v>8194</v>
      </c>
    </row>
    <row r="2658" spans="1:14" ht="15" hidden="1" customHeight="1">
      <c r="A2658" s="331"/>
      <c r="B2658" s="332">
        <v>43919.948871377317</v>
      </c>
      <c r="C2658" s="333" t="s">
        <v>2197</v>
      </c>
      <c r="D2658" s="333" t="s">
        <v>236</v>
      </c>
      <c r="E2658" s="331"/>
      <c r="F2658" s="333" t="s">
        <v>2208</v>
      </c>
      <c r="G2658" s="333" t="s">
        <v>2199</v>
      </c>
      <c r="H2658" s="333" t="s">
        <v>8195</v>
      </c>
      <c r="I2658" s="334" t="s">
        <v>8168</v>
      </c>
      <c r="J2658" s="335">
        <v>43919</v>
      </c>
      <c r="K2658" s="333">
        <v>65</v>
      </c>
      <c r="L2658" s="333">
        <v>3</v>
      </c>
      <c r="M2658" s="336"/>
      <c r="N2658" s="331"/>
    </row>
    <row r="2659" spans="1:14" ht="15" hidden="1" customHeight="1">
      <c r="A2659" s="15"/>
      <c r="B2659" s="236">
        <v>43919.955866168981</v>
      </c>
      <c r="C2659" s="2" t="s">
        <v>2200</v>
      </c>
      <c r="D2659" s="2" t="s">
        <v>126</v>
      </c>
      <c r="E2659" s="2" t="s">
        <v>572</v>
      </c>
      <c r="F2659" s="2" t="s">
        <v>2198</v>
      </c>
      <c r="G2659" s="2" t="s">
        <v>2199</v>
      </c>
      <c r="H2659" s="2" t="s">
        <v>8196</v>
      </c>
      <c r="I2659" s="34" t="s">
        <v>8197</v>
      </c>
      <c r="J2659" s="237">
        <v>43919</v>
      </c>
      <c r="M2659" s="31" t="s">
        <v>8198</v>
      </c>
    </row>
    <row r="2660" spans="1:14" ht="15" hidden="1" customHeight="1">
      <c r="A2660" s="15"/>
      <c r="B2660" s="236">
        <v>43919.956023761573</v>
      </c>
      <c r="C2660" s="2" t="s">
        <v>2200</v>
      </c>
      <c r="D2660" s="2" t="s">
        <v>236</v>
      </c>
      <c r="E2660" s="2" t="s">
        <v>1019</v>
      </c>
      <c r="F2660" s="2" t="s">
        <v>2198</v>
      </c>
      <c r="G2660" s="2" t="s">
        <v>2199</v>
      </c>
      <c r="H2660" s="2" t="s">
        <v>8199</v>
      </c>
      <c r="I2660" s="34" t="s">
        <v>8200</v>
      </c>
      <c r="J2660" s="237">
        <v>43919</v>
      </c>
      <c r="M2660" s="46"/>
    </row>
    <row r="2661" spans="1:14" ht="15" hidden="1" customHeight="1">
      <c r="A2661" s="331"/>
      <c r="B2661" s="332">
        <v>43919.960433333334</v>
      </c>
      <c r="C2661" s="333" t="s">
        <v>2197</v>
      </c>
      <c r="D2661" s="333" t="s">
        <v>117</v>
      </c>
      <c r="E2661" s="331"/>
      <c r="F2661" s="333" t="s">
        <v>2198</v>
      </c>
      <c r="G2661" s="333" t="s">
        <v>2210</v>
      </c>
      <c r="H2661" s="331"/>
      <c r="I2661" s="334" t="s">
        <v>1065</v>
      </c>
      <c r="J2661" s="335">
        <v>43919</v>
      </c>
      <c r="K2661" s="331"/>
      <c r="L2661" s="331"/>
      <c r="M2661" s="337" t="s">
        <v>8201</v>
      </c>
      <c r="N2661" s="331"/>
    </row>
    <row r="2662" spans="1:14" ht="15" hidden="1" customHeight="1">
      <c r="A2662" s="15"/>
      <c r="B2662" s="236">
        <v>43919.963014687499</v>
      </c>
      <c r="C2662" s="2" t="s">
        <v>2197</v>
      </c>
      <c r="D2662" s="2" t="s">
        <v>45</v>
      </c>
      <c r="E2662" s="2" t="s">
        <v>43</v>
      </c>
      <c r="F2662" s="2" t="s">
        <v>2198</v>
      </c>
      <c r="G2662" s="2" t="s">
        <v>2199</v>
      </c>
      <c r="I2662" s="34" t="s">
        <v>8202</v>
      </c>
      <c r="J2662" s="237">
        <v>43919</v>
      </c>
      <c r="M2662" s="31" t="s">
        <v>8203</v>
      </c>
    </row>
    <row r="2663" spans="1:14" ht="15" hidden="1" customHeight="1">
      <c r="A2663" s="331"/>
      <c r="B2663" s="332">
        <v>43919.964333101852</v>
      </c>
      <c r="C2663" s="333" t="s">
        <v>2197</v>
      </c>
      <c r="D2663" s="333" t="s">
        <v>45</v>
      </c>
      <c r="E2663" s="333" t="s">
        <v>43</v>
      </c>
      <c r="F2663" s="333" t="s">
        <v>2198</v>
      </c>
      <c r="G2663" s="333" t="s">
        <v>2199</v>
      </c>
      <c r="H2663" s="333" t="s">
        <v>8204</v>
      </c>
      <c r="I2663" s="334" t="s">
        <v>8202</v>
      </c>
      <c r="J2663" s="335">
        <v>43919</v>
      </c>
      <c r="K2663" s="331"/>
      <c r="L2663" s="331"/>
      <c r="M2663" s="337" t="s">
        <v>8205</v>
      </c>
      <c r="N2663" s="331"/>
    </row>
    <row r="2664" spans="1:14" ht="15" hidden="1" customHeight="1">
      <c r="A2664" s="331"/>
      <c r="B2664" s="332">
        <v>43919.96458028935</v>
      </c>
      <c r="C2664" s="333" t="s">
        <v>2200</v>
      </c>
      <c r="D2664" s="333" t="s">
        <v>126</v>
      </c>
      <c r="E2664" s="333" t="s">
        <v>572</v>
      </c>
      <c r="F2664" s="333" t="s">
        <v>2208</v>
      </c>
      <c r="G2664" s="333" t="s">
        <v>2199</v>
      </c>
      <c r="H2664" s="333" t="s">
        <v>8206</v>
      </c>
      <c r="I2664" s="333" t="s">
        <v>2943</v>
      </c>
      <c r="J2664" s="335">
        <v>43919</v>
      </c>
      <c r="K2664" s="331"/>
      <c r="L2664" s="331"/>
      <c r="M2664" s="336"/>
      <c r="N2664" s="331"/>
    </row>
    <row r="2665" spans="1:14" ht="15" hidden="1" customHeight="1">
      <c r="A2665" s="331"/>
      <c r="B2665" s="332">
        <v>43919.964965497682</v>
      </c>
      <c r="C2665" s="333" t="s">
        <v>2197</v>
      </c>
      <c r="D2665" s="333" t="s">
        <v>158</v>
      </c>
      <c r="E2665" s="331"/>
      <c r="F2665" s="333" t="s">
        <v>2198</v>
      </c>
      <c r="G2665" s="333" t="s">
        <v>2210</v>
      </c>
      <c r="H2665" s="331"/>
      <c r="I2665" s="334" t="s">
        <v>1065</v>
      </c>
      <c r="J2665" s="335">
        <v>43919</v>
      </c>
      <c r="K2665" s="331"/>
      <c r="L2665" s="331"/>
      <c r="M2665" s="337" t="s">
        <v>8207</v>
      </c>
      <c r="N2665" s="331"/>
    </row>
    <row r="2666" spans="1:14" ht="15" hidden="1" customHeight="1">
      <c r="A2666" s="331"/>
      <c r="B2666" s="332">
        <v>43919.966899756946</v>
      </c>
      <c r="C2666" s="333" t="s">
        <v>2197</v>
      </c>
      <c r="D2666" s="333" t="s">
        <v>276</v>
      </c>
      <c r="E2666" s="331"/>
      <c r="F2666" s="333" t="s">
        <v>2198</v>
      </c>
      <c r="G2666" s="333" t="s">
        <v>2210</v>
      </c>
      <c r="H2666" s="331"/>
      <c r="I2666" s="334" t="s">
        <v>1065</v>
      </c>
      <c r="J2666" s="335">
        <v>43919</v>
      </c>
      <c r="K2666" s="331"/>
      <c r="L2666" s="331"/>
      <c r="M2666" s="337" t="s">
        <v>8208</v>
      </c>
      <c r="N2666" s="331"/>
    </row>
    <row r="2667" spans="1:14" ht="15" hidden="1" customHeight="1">
      <c r="A2667" s="15"/>
      <c r="B2667" s="236">
        <v>43919.967742395835</v>
      </c>
      <c r="C2667" s="2" t="s">
        <v>9</v>
      </c>
      <c r="D2667" s="2" t="s">
        <v>233</v>
      </c>
      <c r="E2667" s="2" t="s">
        <v>8209</v>
      </c>
      <c r="F2667" s="2" t="s">
        <v>2208</v>
      </c>
      <c r="G2667" s="2" t="s">
        <v>2199</v>
      </c>
      <c r="I2667" s="2" t="s">
        <v>8210</v>
      </c>
      <c r="J2667" s="237">
        <v>43919</v>
      </c>
      <c r="K2667" s="2">
        <v>62</v>
      </c>
      <c r="M2667" s="46"/>
    </row>
    <row r="2668" spans="1:14" ht="15" hidden="1" customHeight="1">
      <c r="A2668" s="331"/>
      <c r="B2668" s="332">
        <v>43919.967815648153</v>
      </c>
      <c r="C2668" s="333" t="s">
        <v>2200</v>
      </c>
      <c r="D2668" s="333" t="s">
        <v>101</v>
      </c>
      <c r="E2668" s="331"/>
      <c r="F2668" s="333" t="s">
        <v>2198</v>
      </c>
      <c r="G2668" s="333" t="s">
        <v>2210</v>
      </c>
      <c r="H2668" s="333" t="s">
        <v>8211</v>
      </c>
      <c r="I2668" s="334" t="s">
        <v>6037</v>
      </c>
      <c r="J2668" s="335">
        <v>43919</v>
      </c>
      <c r="K2668" s="331"/>
      <c r="L2668" s="331"/>
      <c r="M2668" s="336"/>
      <c r="N2668" s="331"/>
    </row>
    <row r="2669" spans="1:14" ht="15" hidden="1" customHeight="1">
      <c r="A2669" s="15"/>
      <c r="B2669" s="236">
        <v>43919.967962430557</v>
      </c>
      <c r="C2669" s="2" t="s">
        <v>2200</v>
      </c>
      <c r="D2669" s="2" t="s">
        <v>276</v>
      </c>
      <c r="F2669" s="2" t="s">
        <v>2198</v>
      </c>
      <c r="G2669" s="2" t="s">
        <v>2199</v>
      </c>
      <c r="H2669" s="2" t="s">
        <v>8212</v>
      </c>
      <c r="I2669" s="34" t="s">
        <v>8213</v>
      </c>
      <c r="J2669" s="237">
        <v>43919</v>
      </c>
      <c r="M2669" s="46"/>
    </row>
    <row r="2670" spans="1:14" ht="15" hidden="1" customHeight="1">
      <c r="A2670" s="331"/>
      <c r="B2670" s="332">
        <v>43919.968077557874</v>
      </c>
      <c r="C2670" s="333" t="s">
        <v>7566</v>
      </c>
      <c r="D2670" s="333" t="s">
        <v>182</v>
      </c>
      <c r="E2670" s="331"/>
      <c r="F2670" s="333" t="s">
        <v>8214</v>
      </c>
      <c r="G2670" s="333" t="s">
        <v>2210</v>
      </c>
      <c r="H2670" s="333" t="s">
        <v>8215</v>
      </c>
      <c r="I2670" s="334" t="s">
        <v>722</v>
      </c>
      <c r="J2670" s="335">
        <v>43919</v>
      </c>
      <c r="K2670" s="331"/>
      <c r="L2670" s="331"/>
      <c r="M2670" s="337" t="s">
        <v>8216</v>
      </c>
      <c r="N2670" s="331"/>
    </row>
    <row r="2671" spans="1:14" ht="15" hidden="1" customHeight="1">
      <c r="A2671" s="15"/>
      <c r="B2671" s="236">
        <v>43919.968773726854</v>
      </c>
      <c r="C2671" s="2" t="s">
        <v>9</v>
      </c>
      <c r="D2671" s="2" t="s">
        <v>207</v>
      </c>
      <c r="E2671" s="2" t="s">
        <v>853</v>
      </c>
      <c r="F2671" s="2" t="s">
        <v>2208</v>
      </c>
      <c r="G2671" s="2" t="s">
        <v>2199</v>
      </c>
      <c r="I2671" s="2" t="s">
        <v>8217</v>
      </c>
      <c r="J2671" s="237">
        <v>43919</v>
      </c>
      <c r="K2671" s="2">
        <v>62</v>
      </c>
      <c r="M2671" s="31" t="s">
        <v>8218</v>
      </c>
    </row>
    <row r="2672" spans="1:14" ht="15" hidden="1" customHeight="1">
      <c r="A2672" s="15"/>
      <c r="B2672" s="236">
        <v>43919.968851956015</v>
      </c>
      <c r="C2672" s="2" t="s">
        <v>9</v>
      </c>
      <c r="D2672" s="2" t="s">
        <v>233</v>
      </c>
      <c r="E2672" s="2" t="s">
        <v>232</v>
      </c>
      <c r="F2672" s="2" t="s">
        <v>2208</v>
      </c>
      <c r="G2672" s="2" t="s">
        <v>2199</v>
      </c>
      <c r="I2672" s="34" t="s">
        <v>8219</v>
      </c>
      <c r="J2672" s="237">
        <v>43919</v>
      </c>
      <c r="K2672" s="2">
        <v>62</v>
      </c>
      <c r="M2672" s="46"/>
    </row>
    <row r="2673" spans="1:14" ht="15" hidden="1" customHeight="1">
      <c r="A2673" s="15"/>
      <c r="B2673" s="236">
        <v>43919.970806319441</v>
      </c>
      <c r="C2673" s="2" t="s">
        <v>2200</v>
      </c>
      <c r="D2673" s="2" t="s">
        <v>236</v>
      </c>
      <c r="F2673" s="2" t="s">
        <v>2198</v>
      </c>
      <c r="G2673" s="2" t="s">
        <v>2199</v>
      </c>
      <c r="I2673" s="34" t="s">
        <v>8220</v>
      </c>
      <c r="J2673" s="237">
        <v>43919</v>
      </c>
      <c r="M2673" s="46"/>
    </row>
    <row r="2674" spans="1:14" ht="15" hidden="1" customHeight="1">
      <c r="A2674" s="15"/>
      <c r="B2674" s="236">
        <v>43919.970957812504</v>
      </c>
      <c r="C2674" s="2" t="s">
        <v>2200</v>
      </c>
      <c r="D2674" s="2" t="s">
        <v>45</v>
      </c>
      <c r="E2674" s="2" t="s">
        <v>1150</v>
      </c>
      <c r="F2674" s="2" t="s">
        <v>2208</v>
      </c>
      <c r="G2674" s="2" t="s">
        <v>2199</v>
      </c>
      <c r="H2674" s="2" t="s">
        <v>199</v>
      </c>
      <c r="I2674" s="34" t="s">
        <v>8221</v>
      </c>
      <c r="J2674" s="237">
        <v>43919</v>
      </c>
      <c r="K2674" s="2">
        <v>30</v>
      </c>
      <c r="M2674" s="46"/>
    </row>
    <row r="2675" spans="1:14" ht="15" hidden="1" customHeight="1">
      <c r="A2675" s="331"/>
      <c r="B2675" s="332">
        <v>43919.972724849533</v>
      </c>
      <c r="C2675" s="333" t="s">
        <v>9</v>
      </c>
      <c r="D2675" s="333" t="s">
        <v>233</v>
      </c>
      <c r="E2675" s="333" t="s">
        <v>232</v>
      </c>
      <c r="F2675" s="333" t="s">
        <v>2208</v>
      </c>
      <c r="G2675" s="333" t="s">
        <v>2199</v>
      </c>
      <c r="H2675" s="333" t="s">
        <v>8222</v>
      </c>
      <c r="I2675" s="334" t="s">
        <v>8219</v>
      </c>
      <c r="J2675" s="335">
        <v>43919</v>
      </c>
      <c r="K2675" s="333">
        <v>62</v>
      </c>
      <c r="L2675" s="331"/>
      <c r="M2675" s="336"/>
      <c r="N2675" s="331"/>
    </row>
    <row r="2676" spans="1:14" ht="15" hidden="1" customHeight="1">
      <c r="A2676" s="15"/>
      <c r="B2676" s="236">
        <v>43919.974902974536</v>
      </c>
      <c r="C2676" s="2" t="s">
        <v>9</v>
      </c>
      <c r="D2676" s="2" t="s">
        <v>45</v>
      </c>
      <c r="E2676" s="2" t="s">
        <v>1137</v>
      </c>
      <c r="F2676" s="2" t="s">
        <v>2208</v>
      </c>
      <c r="G2676" s="2" t="s">
        <v>2199</v>
      </c>
      <c r="H2676" s="2" t="s">
        <v>8223</v>
      </c>
      <c r="I2676" s="34" t="s">
        <v>8224</v>
      </c>
      <c r="J2676" s="237">
        <v>43919</v>
      </c>
      <c r="K2676" s="2">
        <v>45</v>
      </c>
      <c r="M2676" s="31" t="s">
        <v>8225</v>
      </c>
    </row>
    <row r="2677" spans="1:14" ht="15" hidden="1" customHeight="1">
      <c r="A2677" s="15"/>
      <c r="B2677" s="236">
        <v>43919.975106319442</v>
      </c>
      <c r="C2677" s="2" t="s">
        <v>2200</v>
      </c>
      <c r="D2677" s="2" t="s">
        <v>236</v>
      </c>
      <c r="E2677" s="2" t="s">
        <v>8141</v>
      </c>
      <c r="F2677" s="2" t="s">
        <v>2208</v>
      </c>
      <c r="G2677" s="2" t="s">
        <v>2199</v>
      </c>
      <c r="I2677" s="34" t="s">
        <v>8226</v>
      </c>
      <c r="J2677" s="237">
        <v>43919</v>
      </c>
      <c r="M2677" s="46"/>
    </row>
    <row r="2678" spans="1:14" ht="15" hidden="1" customHeight="1">
      <c r="A2678" s="331"/>
      <c r="B2678" s="332">
        <v>43919.976582569449</v>
      </c>
      <c r="C2678" s="333" t="s">
        <v>2200</v>
      </c>
      <c r="D2678" s="333" t="s">
        <v>262</v>
      </c>
      <c r="E2678" s="333" t="s">
        <v>8227</v>
      </c>
      <c r="F2678" s="333" t="s">
        <v>2208</v>
      </c>
      <c r="G2678" s="333" t="s">
        <v>2199</v>
      </c>
      <c r="H2678" s="331"/>
      <c r="I2678" s="333" t="s">
        <v>7984</v>
      </c>
      <c r="J2678" s="335">
        <v>43919</v>
      </c>
      <c r="K2678" s="333">
        <v>65</v>
      </c>
      <c r="L2678" s="331"/>
      <c r="M2678" s="337" t="s">
        <v>8228</v>
      </c>
      <c r="N2678" s="331"/>
    </row>
    <row r="2679" spans="1:14" ht="15" hidden="1" customHeight="1">
      <c r="A2679" s="15"/>
      <c r="B2679" s="236">
        <v>43919.977016319448</v>
      </c>
      <c r="C2679" s="2" t="s">
        <v>2200</v>
      </c>
      <c r="D2679" s="2" t="s">
        <v>262</v>
      </c>
      <c r="E2679" s="2" t="s">
        <v>493</v>
      </c>
      <c r="F2679" s="2" t="s">
        <v>2208</v>
      </c>
      <c r="G2679" s="2" t="s">
        <v>2199</v>
      </c>
      <c r="I2679" s="2" t="s">
        <v>8229</v>
      </c>
      <c r="J2679" s="237">
        <v>43919</v>
      </c>
      <c r="K2679" s="2">
        <v>59</v>
      </c>
      <c r="M2679" s="46"/>
    </row>
    <row r="2680" spans="1:14" ht="15" hidden="1" customHeight="1">
      <c r="A2680" s="15"/>
      <c r="B2680" s="236">
        <v>43919.977085497681</v>
      </c>
      <c r="C2680" s="2" t="s">
        <v>9</v>
      </c>
      <c r="D2680" s="2" t="s">
        <v>233</v>
      </c>
      <c r="E2680" s="2" t="s">
        <v>8230</v>
      </c>
      <c r="F2680" s="2" t="s">
        <v>2208</v>
      </c>
      <c r="G2680" s="2" t="s">
        <v>2199</v>
      </c>
      <c r="H2680" s="2" t="s">
        <v>8231</v>
      </c>
      <c r="I2680" s="34" t="s">
        <v>8232</v>
      </c>
      <c r="J2680" s="237">
        <v>43919</v>
      </c>
      <c r="K2680" s="2">
        <v>62</v>
      </c>
      <c r="M2680" s="46"/>
    </row>
    <row r="2681" spans="1:14" ht="15" hidden="1" customHeight="1">
      <c r="A2681" s="15"/>
      <c r="B2681" s="236">
        <v>43919.977087164356</v>
      </c>
      <c r="C2681" s="2" t="s">
        <v>2200</v>
      </c>
      <c r="D2681" s="2" t="s">
        <v>262</v>
      </c>
      <c r="E2681" s="2" t="s">
        <v>4536</v>
      </c>
      <c r="F2681" s="2" t="s">
        <v>2198</v>
      </c>
      <c r="G2681" s="2" t="s">
        <v>2199</v>
      </c>
      <c r="I2681" s="34" t="s">
        <v>8233</v>
      </c>
      <c r="J2681" s="237">
        <v>43919</v>
      </c>
      <c r="L2681" s="2">
        <v>1</v>
      </c>
      <c r="M2681" s="46"/>
    </row>
    <row r="2682" spans="1:14" ht="15" hidden="1" customHeight="1">
      <c r="A2682" s="15"/>
      <c r="B2682" s="236">
        <v>43919.97999521991</v>
      </c>
      <c r="C2682" s="2" t="s">
        <v>2200</v>
      </c>
      <c r="D2682" s="2" t="s">
        <v>236</v>
      </c>
      <c r="F2682" s="2" t="s">
        <v>2198</v>
      </c>
      <c r="G2682" s="2" t="s">
        <v>2199</v>
      </c>
      <c r="I2682" s="2" t="s">
        <v>8234</v>
      </c>
      <c r="J2682" s="237">
        <v>43919</v>
      </c>
      <c r="L2682" s="2">
        <v>2</v>
      </c>
      <c r="M2682" s="46"/>
    </row>
    <row r="2683" spans="1:14" ht="15" hidden="1" customHeight="1">
      <c r="A2683" s="331"/>
      <c r="B2683" s="332">
        <v>43919.980111365745</v>
      </c>
      <c r="C2683" s="333" t="s">
        <v>2200</v>
      </c>
      <c r="D2683" s="333" t="s">
        <v>236</v>
      </c>
      <c r="E2683" s="333" t="s">
        <v>8235</v>
      </c>
      <c r="F2683" s="333" t="s">
        <v>2198</v>
      </c>
      <c r="G2683" s="333" t="s">
        <v>2199</v>
      </c>
      <c r="H2683" s="333" t="s">
        <v>8236</v>
      </c>
      <c r="I2683" s="334" t="s">
        <v>8168</v>
      </c>
      <c r="J2683" s="335">
        <v>43919</v>
      </c>
      <c r="K2683" s="331"/>
      <c r="L2683" s="331"/>
      <c r="M2683" s="336"/>
      <c r="N2683" s="331"/>
    </row>
    <row r="2684" spans="1:14" ht="15" hidden="1" customHeight="1">
      <c r="A2684" s="331"/>
      <c r="B2684" s="332">
        <v>43919.980998657411</v>
      </c>
      <c r="C2684" s="333" t="s">
        <v>2200</v>
      </c>
      <c r="D2684" s="333" t="s">
        <v>262</v>
      </c>
      <c r="E2684" s="333" t="s">
        <v>8237</v>
      </c>
      <c r="F2684" s="333" t="s">
        <v>2208</v>
      </c>
      <c r="G2684" s="333" t="s">
        <v>2199</v>
      </c>
      <c r="H2684" s="331"/>
      <c r="I2684" s="334" t="s">
        <v>8233</v>
      </c>
      <c r="J2684" s="335">
        <v>43919</v>
      </c>
      <c r="K2684" s="333">
        <v>59</v>
      </c>
      <c r="L2684" s="331"/>
      <c r="M2684" s="337" t="s">
        <v>8238</v>
      </c>
      <c r="N2684" s="331"/>
    </row>
    <row r="2685" spans="1:14" ht="15" hidden="1" customHeight="1">
      <c r="A2685" s="15"/>
      <c r="B2685" s="236">
        <v>43919.982288645835</v>
      </c>
      <c r="C2685" s="2" t="s">
        <v>2197</v>
      </c>
      <c r="D2685" s="2" t="s">
        <v>101</v>
      </c>
      <c r="F2685" s="2" t="s">
        <v>2198</v>
      </c>
      <c r="G2685" s="2" t="s">
        <v>2210</v>
      </c>
      <c r="I2685" s="34" t="s">
        <v>8239</v>
      </c>
      <c r="J2685" s="237">
        <v>43919</v>
      </c>
      <c r="M2685" s="46"/>
    </row>
    <row r="2686" spans="1:14" ht="15" hidden="1" customHeight="1">
      <c r="A2686" s="15"/>
      <c r="B2686" s="236">
        <v>43919.982750625</v>
      </c>
      <c r="C2686" s="2" t="s">
        <v>2200</v>
      </c>
      <c r="D2686" s="2" t="s">
        <v>45</v>
      </c>
      <c r="E2686" s="2" t="s">
        <v>8240</v>
      </c>
      <c r="F2686" s="2" t="s">
        <v>2208</v>
      </c>
      <c r="G2686" s="2" t="s">
        <v>2199</v>
      </c>
      <c r="H2686" s="2" t="s">
        <v>8241</v>
      </c>
      <c r="I2686" s="34" t="s">
        <v>8242</v>
      </c>
      <c r="J2686" s="237">
        <v>43919</v>
      </c>
      <c r="K2686" s="2">
        <v>30</v>
      </c>
      <c r="M2686" s="31" t="s">
        <v>8243</v>
      </c>
    </row>
    <row r="2687" spans="1:14" ht="15" hidden="1" customHeight="1">
      <c r="A2687" s="15"/>
      <c r="B2687" s="236">
        <v>43919.987097511577</v>
      </c>
      <c r="C2687" s="2" t="s">
        <v>2200</v>
      </c>
      <c r="D2687" s="2" t="s">
        <v>45</v>
      </c>
      <c r="E2687" s="2" t="s">
        <v>8244</v>
      </c>
      <c r="F2687" s="2" t="s">
        <v>2208</v>
      </c>
      <c r="G2687" s="2" t="s">
        <v>2199</v>
      </c>
      <c r="H2687" s="2" t="s">
        <v>8245</v>
      </c>
      <c r="I2687" s="2" t="s">
        <v>8246</v>
      </c>
      <c r="J2687" s="237">
        <v>43919</v>
      </c>
      <c r="K2687" s="2">
        <v>30</v>
      </c>
      <c r="M2687" s="46"/>
    </row>
    <row r="2688" spans="1:14" ht="15" hidden="1" customHeight="1">
      <c r="A2688" s="15"/>
      <c r="B2688" s="236">
        <v>43919.987682303239</v>
      </c>
      <c r="C2688" s="2" t="s">
        <v>2200</v>
      </c>
      <c r="D2688" s="2" t="s">
        <v>262</v>
      </c>
      <c r="F2688" s="2" t="s">
        <v>2208</v>
      </c>
      <c r="G2688" s="2" t="s">
        <v>2199</v>
      </c>
      <c r="H2688" s="2" t="s">
        <v>8247</v>
      </c>
      <c r="I2688" s="34" t="s">
        <v>8248</v>
      </c>
      <c r="J2688" s="237">
        <v>43919</v>
      </c>
      <c r="M2688" s="46"/>
    </row>
    <row r="2689" spans="1:14" ht="15" hidden="1" customHeight="1">
      <c r="A2689" s="331"/>
      <c r="B2689" s="332">
        <v>43919.989029710647</v>
      </c>
      <c r="C2689" s="333" t="s">
        <v>2200</v>
      </c>
      <c r="D2689" s="333" t="s">
        <v>262</v>
      </c>
      <c r="E2689" s="333" t="s">
        <v>8249</v>
      </c>
      <c r="F2689" s="333" t="s">
        <v>2208</v>
      </c>
      <c r="G2689" s="333" t="s">
        <v>2199</v>
      </c>
      <c r="H2689" s="333" t="s">
        <v>8250</v>
      </c>
      <c r="I2689" s="334" t="s">
        <v>8233</v>
      </c>
      <c r="J2689" s="335">
        <v>43919</v>
      </c>
      <c r="K2689" s="333">
        <v>59</v>
      </c>
      <c r="L2689" s="333">
        <v>21</v>
      </c>
      <c r="M2689" s="336"/>
      <c r="N2689" s="331"/>
    </row>
    <row r="2690" spans="1:14" ht="15" hidden="1" customHeight="1">
      <c r="A2690" s="15"/>
      <c r="B2690" s="236">
        <v>43919.990612337962</v>
      </c>
      <c r="C2690" s="2" t="s">
        <v>2200</v>
      </c>
      <c r="D2690" s="2" t="s">
        <v>236</v>
      </c>
      <c r="E2690" s="2" t="s">
        <v>1019</v>
      </c>
      <c r="F2690" s="2" t="s">
        <v>2198</v>
      </c>
      <c r="G2690" s="2" t="s">
        <v>2199</v>
      </c>
      <c r="H2690" s="2" t="s">
        <v>8251</v>
      </c>
      <c r="I2690" s="34" t="s">
        <v>8252</v>
      </c>
      <c r="J2690" s="237">
        <v>43919</v>
      </c>
      <c r="M2690" s="46"/>
    </row>
    <row r="2691" spans="1:14" ht="15" hidden="1" customHeight="1">
      <c r="A2691" s="331"/>
      <c r="B2691" s="332">
        <v>43919.993408958333</v>
      </c>
      <c r="C2691" s="333" t="s">
        <v>9</v>
      </c>
      <c r="D2691" s="333" t="s">
        <v>233</v>
      </c>
      <c r="E2691" s="333" t="s">
        <v>232</v>
      </c>
      <c r="F2691" s="333" t="s">
        <v>2208</v>
      </c>
      <c r="G2691" s="333" t="s">
        <v>2199</v>
      </c>
      <c r="H2691" s="331"/>
      <c r="I2691" s="334" t="s">
        <v>7676</v>
      </c>
      <c r="J2691" s="335">
        <v>43919</v>
      </c>
      <c r="K2691" s="333">
        <v>62</v>
      </c>
      <c r="L2691" s="331"/>
      <c r="M2691" s="336"/>
      <c r="N2691" s="331"/>
    </row>
    <row r="2692" spans="1:14" ht="15" hidden="1" customHeight="1">
      <c r="A2692" s="15"/>
      <c r="B2692" s="236">
        <v>43919.993939398148</v>
      </c>
      <c r="C2692" s="2" t="s">
        <v>7566</v>
      </c>
      <c r="D2692" s="2" t="s">
        <v>224</v>
      </c>
      <c r="E2692" s="2" t="s">
        <v>223</v>
      </c>
      <c r="F2692" s="2" t="s">
        <v>2198</v>
      </c>
      <c r="G2692" s="2" t="s">
        <v>2199</v>
      </c>
      <c r="I2692" s="34" t="s">
        <v>8253</v>
      </c>
      <c r="J2692" s="237">
        <v>43919</v>
      </c>
      <c r="M2692" s="31" t="s">
        <v>8254</v>
      </c>
    </row>
    <row r="2693" spans="1:14" ht="15" hidden="1" customHeight="1">
      <c r="A2693" s="331"/>
      <c r="B2693" s="332">
        <v>43919.994491689809</v>
      </c>
      <c r="C2693" s="333" t="s">
        <v>2200</v>
      </c>
      <c r="D2693" s="333" t="s">
        <v>236</v>
      </c>
      <c r="E2693" s="333" t="s">
        <v>8137</v>
      </c>
      <c r="F2693" s="333" t="s">
        <v>2198</v>
      </c>
      <c r="G2693" s="333" t="s">
        <v>2199</v>
      </c>
      <c r="H2693" s="333" t="s">
        <v>8255</v>
      </c>
      <c r="I2693" s="334" t="s">
        <v>8186</v>
      </c>
      <c r="J2693" s="335">
        <v>43919</v>
      </c>
      <c r="K2693" s="331"/>
      <c r="L2693" s="331"/>
      <c r="M2693" s="336"/>
      <c r="N2693" s="331"/>
    </row>
    <row r="2694" spans="1:14" ht="15" hidden="1" customHeight="1">
      <c r="A2694" s="15"/>
      <c r="B2694" s="236">
        <v>43919.995826689817</v>
      </c>
      <c r="C2694" s="2" t="s">
        <v>2200</v>
      </c>
      <c r="D2694" s="2" t="s">
        <v>45</v>
      </c>
      <c r="E2694" s="2" t="s">
        <v>1150</v>
      </c>
      <c r="F2694" s="2" t="s">
        <v>2208</v>
      </c>
      <c r="G2694" s="2" t="s">
        <v>2199</v>
      </c>
      <c r="I2694" s="34" t="s">
        <v>8256</v>
      </c>
      <c r="J2694" s="237">
        <v>43919</v>
      </c>
      <c r="K2694" s="2">
        <v>30</v>
      </c>
      <c r="M2694" s="46"/>
    </row>
    <row r="2695" spans="1:14" ht="15" hidden="1" customHeight="1">
      <c r="A2695" s="331"/>
      <c r="B2695" s="332">
        <v>43919.996276967591</v>
      </c>
      <c r="C2695" s="333" t="s">
        <v>9</v>
      </c>
      <c r="D2695" s="333" t="s">
        <v>95</v>
      </c>
      <c r="E2695" s="333" t="s">
        <v>95</v>
      </c>
      <c r="F2695" s="333" t="s">
        <v>2201</v>
      </c>
      <c r="G2695" s="333" t="s">
        <v>2199</v>
      </c>
      <c r="H2695" s="333" t="s">
        <v>8257</v>
      </c>
      <c r="I2695" s="334" t="s">
        <v>1065</v>
      </c>
      <c r="J2695" s="335">
        <v>43920</v>
      </c>
      <c r="K2695" s="333">
        <v>20</v>
      </c>
      <c r="L2695" s="333">
        <v>1</v>
      </c>
      <c r="M2695" s="337" t="s">
        <v>2195</v>
      </c>
      <c r="N2695" s="331"/>
    </row>
    <row r="2696" spans="1:14" ht="15" hidden="1" customHeight="1">
      <c r="A2696" s="331"/>
      <c r="B2696" s="332">
        <v>43919.997238148149</v>
      </c>
      <c r="C2696" s="333" t="s">
        <v>2197</v>
      </c>
      <c r="D2696" s="333" t="s">
        <v>45</v>
      </c>
      <c r="E2696" s="333" t="s">
        <v>43</v>
      </c>
      <c r="F2696" s="333" t="s">
        <v>2198</v>
      </c>
      <c r="G2696" s="333" t="s">
        <v>2199</v>
      </c>
      <c r="H2696" s="333" t="s">
        <v>8204</v>
      </c>
      <c r="I2696" s="334" t="s">
        <v>8202</v>
      </c>
      <c r="J2696" s="335">
        <v>43919</v>
      </c>
      <c r="K2696" s="331"/>
      <c r="L2696" s="331"/>
      <c r="M2696" s="337" t="s">
        <v>8205</v>
      </c>
      <c r="N2696" s="331"/>
    </row>
    <row r="2697" spans="1:14" ht="15" hidden="1" customHeight="1">
      <c r="A2697" s="15"/>
      <c r="B2697" s="236">
        <v>43919.999909317128</v>
      </c>
      <c r="C2697" s="2" t="s">
        <v>2200</v>
      </c>
      <c r="D2697" s="2" t="s">
        <v>262</v>
      </c>
      <c r="E2697" s="2" t="s">
        <v>8258</v>
      </c>
      <c r="F2697" s="2" t="s">
        <v>2208</v>
      </c>
      <c r="G2697" s="2" t="s">
        <v>2199</v>
      </c>
      <c r="H2697" s="2" t="s">
        <v>8259</v>
      </c>
      <c r="I2697" s="34" t="s">
        <v>8260</v>
      </c>
      <c r="J2697" s="237">
        <v>43919</v>
      </c>
      <c r="K2697" s="2">
        <v>59</v>
      </c>
      <c r="M2697" s="46"/>
    </row>
    <row r="2698" spans="1:14" ht="15" customHeight="1">
      <c r="A2698" s="15"/>
      <c r="B2698" s="236">
        <v>43920.000679212964</v>
      </c>
      <c r="C2698" s="2" t="s">
        <v>2200</v>
      </c>
      <c r="D2698" s="2" t="s">
        <v>262</v>
      </c>
      <c r="E2698" s="2" t="s">
        <v>493</v>
      </c>
      <c r="F2698" s="2" t="s">
        <v>2208</v>
      </c>
      <c r="G2698" s="2" t="s">
        <v>2199</v>
      </c>
      <c r="H2698" s="2" t="s">
        <v>8261</v>
      </c>
      <c r="I2698" s="34" t="s">
        <v>8262</v>
      </c>
      <c r="J2698" s="237">
        <v>43919</v>
      </c>
      <c r="K2698" s="2">
        <v>59</v>
      </c>
      <c r="M2698" s="31" t="s">
        <v>8261</v>
      </c>
    </row>
    <row r="2699" spans="1:14" ht="15" customHeight="1">
      <c r="A2699" s="331"/>
      <c r="B2699" s="332">
        <v>43920.001849675929</v>
      </c>
      <c r="C2699" s="333" t="s">
        <v>2200</v>
      </c>
      <c r="D2699" s="333" t="s">
        <v>262</v>
      </c>
      <c r="E2699" s="333" t="s">
        <v>3997</v>
      </c>
      <c r="F2699" s="333" t="s">
        <v>2198</v>
      </c>
      <c r="G2699" s="333" t="s">
        <v>2199</v>
      </c>
      <c r="H2699" s="331"/>
      <c r="I2699" s="334" t="s">
        <v>8233</v>
      </c>
      <c r="J2699" s="335">
        <v>43919</v>
      </c>
      <c r="K2699" s="333">
        <v>59</v>
      </c>
      <c r="L2699" s="331"/>
      <c r="M2699" s="336"/>
      <c r="N2699" s="331"/>
    </row>
    <row r="2700" spans="1:14" ht="15" customHeight="1">
      <c r="A2700" s="15"/>
      <c r="B2700" s="236">
        <v>43920.002331261574</v>
      </c>
      <c r="C2700" s="2" t="s">
        <v>2200</v>
      </c>
      <c r="D2700" s="2" t="s">
        <v>262</v>
      </c>
      <c r="E2700" s="2" t="s">
        <v>3997</v>
      </c>
      <c r="F2700" s="2" t="s">
        <v>2208</v>
      </c>
      <c r="G2700" s="2" t="s">
        <v>2199</v>
      </c>
      <c r="H2700" s="2" t="s">
        <v>8263</v>
      </c>
      <c r="I2700" s="34" t="s">
        <v>8264</v>
      </c>
      <c r="J2700" s="237">
        <v>43919</v>
      </c>
      <c r="K2700" s="2">
        <v>59</v>
      </c>
      <c r="L2700" s="2">
        <v>1140</v>
      </c>
      <c r="M2700" s="31" t="s">
        <v>8266</v>
      </c>
    </row>
    <row r="2701" spans="1:14" ht="15" customHeight="1">
      <c r="A2701" s="331"/>
      <c r="B2701" s="332">
        <v>43920.0084006713</v>
      </c>
      <c r="C2701" s="333" t="s">
        <v>9</v>
      </c>
      <c r="D2701" s="333" t="s">
        <v>233</v>
      </c>
      <c r="E2701" s="331"/>
      <c r="F2701" s="333" t="s">
        <v>2198</v>
      </c>
      <c r="G2701" s="331"/>
      <c r="H2701" s="331"/>
      <c r="I2701" s="334" t="s">
        <v>8219</v>
      </c>
      <c r="J2701" s="335">
        <v>43919</v>
      </c>
      <c r="K2701" s="331"/>
      <c r="L2701" s="331"/>
      <c r="M2701" s="337" t="s">
        <v>8267</v>
      </c>
      <c r="N2701" s="331"/>
    </row>
    <row r="2702" spans="1:14" ht="15" customHeight="1">
      <c r="A2702" s="331"/>
      <c r="B2702" s="332">
        <v>43920.011889050926</v>
      </c>
      <c r="C2702" s="333" t="s">
        <v>2200</v>
      </c>
      <c r="D2702" s="333" t="s">
        <v>262</v>
      </c>
      <c r="E2702" s="333" t="s">
        <v>493</v>
      </c>
      <c r="F2702" s="333" t="s">
        <v>2208</v>
      </c>
      <c r="G2702" s="333" t="s">
        <v>2199</v>
      </c>
      <c r="H2702" s="333" t="s">
        <v>8007</v>
      </c>
      <c r="I2702" s="334" t="s">
        <v>8008</v>
      </c>
      <c r="J2702" s="335">
        <v>43919</v>
      </c>
      <c r="K2702" s="331"/>
      <c r="L2702" s="331"/>
      <c r="M2702" s="337" t="s">
        <v>5962</v>
      </c>
      <c r="N2702" s="331"/>
    </row>
    <row r="2703" spans="1:14" ht="15" customHeight="1">
      <c r="A2703" s="15"/>
      <c r="B2703" s="236">
        <v>43920.012814421294</v>
      </c>
      <c r="C2703" s="2" t="s">
        <v>2197</v>
      </c>
      <c r="D2703" s="2" t="s">
        <v>262</v>
      </c>
      <c r="E2703" s="2" t="s">
        <v>493</v>
      </c>
      <c r="F2703" s="2" t="s">
        <v>2198</v>
      </c>
      <c r="G2703" s="2" t="s">
        <v>2199</v>
      </c>
      <c r="I2703" s="34" t="s">
        <v>8268</v>
      </c>
      <c r="J2703" s="237">
        <v>43920</v>
      </c>
      <c r="M2703" s="31" t="s">
        <v>8269</v>
      </c>
    </row>
    <row r="2704" spans="1:14" ht="15" customHeight="1">
      <c r="A2704" s="15"/>
      <c r="B2704" s="236">
        <v>43920.023310520832</v>
      </c>
      <c r="C2704" s="2" t="s">
        <v>2200</v>
      </c>
      <c r="D2704" s="2" t="s">
        <v>45</v>
      </c>
      <c r="E2704" s="2" t="s">
        <v>1150</v>
      </c>
      <c r="F2704" s="2" t="s">
        <v>2198</v>
      </c>
      <c r="G2704" s="2" t="s">
        <v>2199</v>
      </c>
      <c r="H2704" s="2" t="s">
        <v>8270</v>
      </c>
      <c r="I2704" s="34" t="s">
        <v>8271</v>
      </c>
      <c r="J2704" s="237">
        <v>43919</v>
      </c>
      <c r="M2704" s="31" t="s">
        <v>8272</v>
      </c>
    </row>
    <row r="2705" spans="1:14" ht="15" customHeight="1">
      <c r="A2705" s="15"/>
      <c r="B2705" s="236">
        <v>43920.029216666662</v>
      </c>
      <c r="C2705" s="2" t="s">
        <v>2200</v>
      </c>
      <c r="D2705" s="2" t="s">
        <v>45</v>
      </c>
      <c r="E2705" s="2" t="s">
        <v>1150</v>
      </c>
      <c r="F2705" s="2" t="s">
        <v>2208</v>
      </c>
      <c r="G2705" s="2" t="s">
        <v>2199</v>
      </c>
      <c r="H2705" s="2" t="s">
        <v>199</v>
      </c>
      <c r="I2705" s="34" t="s">
        <v>8273</v>
      </c>
      <c r="J2705" s="237">
        <v>43919</v>
      </c>
      <c r="K2705" s="2">
        <v>30</v>
      </c>
      <c r="M2705" s="46"/>
    </row>
    <row r="2706" spans="1:14" ht="15" customHeight="1">
      <c r="A2706" s="331"/>
      <c r="B2706" s="332">
        <v>43920.029704930552</v>
      </c>
      <c r="C2706" s="333" t="s">
        <v>2200</v>
      </c>
      <c r="D2706" s="333" t="s">
        <v>45</v>
      </c>
      <c r="E2706" s="333" t="s">
        <v>1150</v>
      </c>
      <c r="F2706" s="333" t="s">
        <v>2208</v>
      </c>
      <c r="G2706" s="333" t="s">
        <v>2199</v>
      </c>
      <c r="H2706" s="333" t="s">
        <v>199</v>
      </c>
      <c r="I2706" s="334" t="s">
        <v>8273</v>
      </c>
      <c r="J2706" s="335">
        <v>43919</v>
      </c>
      <c r="K2706" s="333">
        <v>30</v>
      </c>
      <c r="L2706" s="331"/>
      <c r="M2706" s="336"/>
      <c r="N2706" s="331"/>
    </row>
    <row r="2707" spans="1:14" ht="15" customHeight="1">
      <c r="A2707" s="15"/>
      <c r="B2707" s="236">
        <v>43920.030180833332</v>
      </c>
      <c r="C2707" s="2" t="s">
        <v>2200</v>
      </c>
      <c r="D2707" s="2" t="s">
        <v>45</v>
      </c>
      <c r="E2707" s="2" t="s">
        <v>1147</v>
      </c>
      <c r="F2707" s="2" t="s">
        <v>2198</v>
      </c>
      <c r="G2707" s="2" t="s">
        <v>2199</v>
      </c>
      <c r="H2707" s="2" t="s">
        <v>199</v>
      </c>
      <c r="I2707" s="34" t="s">
        <v>8274</v>
      </c>
      <c r="J2707" s="237">
        <v>43918</v>
      </c>
      <c r="M2707" s="46"/>
    </row>
    <row r="2708" spans="1:14" ht="15" customHeight="1">
      <c r="A2708" s="15"/>
      <c r="B2708" s="236">
        <v>43920.033669930555</v>
      </c>
      <c r="C2708" s="2" t="s">
        <v>2197</v>
      </c>
      <c r="D2708" s="2" t="s">
        <v>233</v>
      </c>
      <c r="E2708" s="2" t="s">
        <v>232</v>
      </c>
      <c r="F2708" s="2" t="s">
        <v>2208</v>
      </c>
      <c r="G2708" s="2" t="s">
        <v>2199</v>
      </c>
      <c r="H2708" s="2" t="s">
        <v>8275</v>
      </c>
      <c r="I2708" s="34" t="s">
        <v>8276</v>
      </c>
      <c r="J2708" s="237">
        <v>43917</v>
      </c>
      <c r="L2708" s="2">
        <v>46</v>
      </c>
      <c r="M2708" s="31" t="s">
        <v>8277</v>
      </c>
    </row>
    <row r="2709" spans="1:14" ht="15" customHeight="1">
      <c r="A2709" s="15"/>
      <c r="B2709" s="236">
        <v>43920.035117615742</v>
      </c>
      <c r="C2709" s="2" t="s">
        <v>2200</v>
      </c>
      <c r="D2709" s="2" t="s">
        <v>126</v>
      </c>
      <c r="E2709" s="2" t="s">
        <v>572</v>
      </c>
      <c r="F2709" s="2" t="s">
        <v>2198</v>
      </c>
      <c r="G2709" s="2" t="s">
        <v>2199</v>
      </c>
      <c r="H2709" s="2" t="s">
        <v>8278</v>
      </c>
      <c r="I2709" s="2" t="s">
        <v>8279</v>
      </c>
      <c r="J2709" s="237">
        <v>43919</v>
      </c>
      <c r="M2709" s="31" t="s">
        <v>8280</v>
      </c>
    </row>
    <row r="2710" spans="1:14" ht="15" customHeight="1">
      <c r="A2710" s="15"/>
      <c r="B2710" s="236">
        <v>43920.043331747685</v>
      </c>
      <c r="C2710" s="2" t="s">
        <v>2200</v>
      </c>
      <c r="D2710" s="2" t="s">
        <v>126</v>
      </c>
      <c r="E2710" s="2" t="s">
        <v>572</v>
      </c>
      <c r="F2710" s="2" t="s">
        <v>2198</v>
      </c>
      <c r="G2710" s="2" t="s">
        <v>2199</v>
      </c>
      <c r="H2710" s="2" t="s">
        <v>2820</v>
      </c>
      <c r="I2710" s="34" t="s">
        <v>8281</v>
      </c>
      <c r="J2710" s="237">
        <v>43920</v>
      </c>
      <c r="M2710" s="31" t="s">
        <v>8282</v>
      </c>
    </row>
    <row r="2711" spans="1:14" ht="15" customHeight="1">
      <c r="A2711" s="15"/>
      <c r="B2711" s="236">
        <v>43920.046324930554</v>
      </c>
      <c r="C2711" s="2" t="s">
        <v>2200</v>
      </c>
      <c r="D2711" s="2" t="s">
        <v>126</v>
      </c>
      <c r="F2711" s="2" t="s">
        <v>2198</v>
      </c>
      <c r="G2711" s="2" t="s">
        <v>2210</v>
      </c>
      <c r="I2711" s="34" t="s">
        <v>8283</v>
      </c>
      <c r="J2711" s="237">
        <v>43919</v>
      </c>
      <c r="M2711" s="31" t="s">
        <v>8284</v>
      </c>
    </row>
    <row r="2712" spans="1:14" ht="15" customHeight="1">
      <c r="A2712" s="331"/>
      <c r="B2712" s="332">
        <v>43920.046997361111</v>
      </c>
      <c r="C2712" s="333" t="s">
        <v>9</v>
      </c>
      <c r="D2712" s="333" t="s">
        <v>207</v>
      </c>
      <c r="E2712" s="333" t="s">
        <v>853</v>
      </c>
      <c r="F2712" s="333" t="s">
        <v>2208</v>
      </c>
      <c r="G2712" s="333" t="s">
        <v>2199</v>
      </c>
      <c r="H2712" s="331"/>
      <c r="I2712" s="334" t="s">
        <v>1065</v>
      </c>
      <c r="J2712" s="335">
        <v>43919</v>
      </c>
      <c r="K2712" s="333">
        <v>65</v>
      </c>
      <c r="L2712" s="331"/>
      <c r="M2712" s="337" t="s">
        <v>8285</v>
      </c>
      <c r="N2712" s="331"/>
    </row>
    <row r="2713" spans="1:14" ht="15" customHeight="1">
      <c r="A2713" s="15"/>
      <c r="B2713" s="236">
        <v>43920.05129142361</v>
      </c>
      <c r="C2713" s="2" t="s">
        <v>2200</v>
      </c>
      <c r="D2713" s="2" t="s">
        <v>109</v>
      </c>
      <c r="E2713" s="2" t="s">
        <v>107</v>
      </c>
      <c r="F2713" s="2" t="s">
        <v>2198</v>
      </c>
      <c r="G2713" s="2" t="s">
        <v>2199</v>
      </c>
      <c r="H2713" s="2" t="s">
        <v>2885</v>
      </c>
      <c r="I2713" s="2" t="s">
        <v>8286</v>
      </c>
      <c r="J2713" s="237">
        <v>43920</v>
      </c>
      <c r="K2713" s="2">
        <v>34</v>
      </c>
      <c r="L2713" s="2">
        <v>24</v>
      </c>
      <c r="M2713" s="31" t="s">
        <v>2820</v>
      </c>
    </row>
    <row r="2714" spans="1:14" ht="15" customHeight="1">
      <c r="A2714" s="15"/>
      <c r="B2714" s="236">
        <v>43920.055458437499</v>
      </c>
      <c r="C2714" s="2" t="s">
        <v>2197</v>
      </c>
      <c r="D2714" s="2" t="s">
        <v>109</v>
      </c>
      <c r="F2714" s="2" t="s">
        <v>2198</v>
      </c>
      <c r="G2714" s="2" t="s">
        <v>2210</v>
      </c>
      <c r="H2714" s="2" t="s">
        <v>8287</v>
      </c>
      <c r="I2714" s="34" t="s">
        <v>8288</v>
      </c>
      <c r="J2714" s="237">
        <v>43919</v>
      </c>
      <c r="M2714" s="31" t="s">
        <v>8289</v>
      </c>
    </row>
    <row r="2715" spans="1:14" ht="15" customHeight="1">
      <c r="A2715" s="15"/>
      <c r="B2715" s="236">
        <v>43920.055709525463</v>
      </c>
      <c r="C2715" s="2" t="s">
        <v>7566</v>
      </c>
      <c r="D2715" s="2" t="s">
        <v>236</v>
      </c>
      <c r="E2715" s="2" t="s">
        <v>8290</v>
      </c>
      <c r="F2715" s="2" t="s">
        <v>2198</v>
      </c>
      <c r="G2715" s="2" t="s">
        <v>2199</v>
      </c>
      <c r="H2715" s="2" t="s">
        <v>8291</v>
      </c>
      <c r="I2715" s="34" t="s">
        <v>8292</v>
      </c>
      <c r="J2715" s="237">
        <v>43919</v>
      </c>
      <c r="L2715" s="2">
        <v>1137</v>
      </c>
      <c r="M2715" s="31" t="s">
        <v>8293</v>
      </c>
    </row>
    <row r="2716" spans="1:14" ht="15" customHeight="1">
      <c r="A2716" s="15"/>
      <c r="B2716" s="236">
        <v>43920.055744004625</v>
      </c>
      <c r="C2716" s="2" t="s">
        <v>2200</v>
      </c>
      <c r="D2716" s="2" t="s">
        <v>45</v>
      </c>
      <c r="E2716" s="2" t="s">
        <v>8294</v>
      </c>
      <c r="F2716" s="2" t="s">
        <v>2271</v>
      </c>
      <c r="G2716" s="2" t="s">
        <v>2199</v>
      </c>
      <c r="H2716" s="2" t="s">
        <v>8295</v>
      </c>
      <c r="I2716" s="2" t="s">
        <v>8296</v>
      </c>
      <c r="J2716" s="237">
        <v>43920</v>
      </c>
      <c r="K2716" s="2">
        <v>35</v>
      </c>
      <c r="M2716" s="46"/>
    </row>
    <row r="2717" spans="1:14" ht="15" customHeight="1">
      <c r="A2717" s="15"/>
      <c r="B2717" s="236">
        <v>43920.057693668983</v>
      </c>
      <c r="C2717" s="2" t="s">
        <v>2200</v>
      </c>
      <c r="D2717" s="2" t="s">
        <v>126</v>
      </c>
      <c r="E2717" s="2" t="s">
        <v>7575</v>
      </c>
      <c r="F2717" s="2" t="s">
        <v>2198</v>
      </c>
      <c r="G2717" s="2" t="s">
        <v>2199</v>
      </c>
      <c r="I2717" s="34" t="s">
        <v>8298</v>
      </c>
      <c r="J2717" s="237">
        <v>43919</v>
      </c>
      <c r="M2717" s="31" t="s">
        <v>8299</v>
      </c>
    </row>
    <row r="2718" spans="1:14" ht="15" customHeight="1">
      <c r="A2718" s="331"/>
      <c r="B2718" s="332">
        <v>43920.058075601853</v>
      </c>
      <c r="C2718" s="333" t="s">
        <v>7566</v>
      </c>
      <c r="D2718" s="333" t="s">
        <v>236</v>
      </c>
      <c r="E2718" s="333" t="s">
        <v>1019</v>
      </c>
      <c r="F2718" s="333" t="s">
        <v>2198</v>
      </c>
      <c r="G2718" s="333" t="s">
        <v>2199</v>
      </c>
      <c r="H2718" s="333" t="s">
        <v>8300</v>
      </c>
      <c r="I2718" s="334" t="s">
        <v>8292</v>
      </c>
      <c r="J2718" s="335">
        <v>43919</v>
      </c>
      <c r="K2718" s="331"/>
      <c r="L2718" s="333">
        <v>1138</v>
      </c>
      <c r="M2718" s="337" t="s">
        <v>8301</v>
      </c>
      <c r="N2718" s="331"/>
    </row>
    <row r="2719" spans="1:14" ht="15" customHeight="1">
      <c r="A2719" s="331"/>
      <c r="B2719" s="332">
        <v>43920.065067199073</v>
      </c>
      <c r="C2719" s="333" t="s">
        <v>7566</v>
      </c>
      <c r="D2719" s="333" t="s">
        <v>109</v>
      </c>
      <c r="E2719" s="331"/>
      <c r="F2719" s="333" t="s">
        <v>2198</v>
      </c>
      <c r="G2719" s="331"/>
      <c r="H2719" s="333" t="s">
        <v>8302</v>
      </c>
      <c r="I2719" s="334" t="s">
        <v>8288</v>
      </c>
      <c r="J2719" s="335">
        <v>43919</v>
      </c>
      <c r="K2719" s="331"/>
      <c r="L2719" s="331"/>
      <c r="M2719" s="336"/>
      <c r="N2719" s="331"/>
    </row>
    <row r="2720" spans="1:14" ht="15" customHeight="1">
      <c r="A2720" s="331"/>
      <c r="B2720" s="332">
        <v>43920.076473425928</v>
      </c>
      <c r="C2720" s="333" t="s">
        <v>2197</v>
      </c>
      <c r="D2720" s="333" t="s">
        <v>276</v>
      </c>
      <c r="E2720" s="331"/>
      <c r="F2720" s="333" t="s">
        <v>2198</v>
      </c>
      <c r="G2720" s="333" t="s">
        <v>2210</v>
      </c>
      <c r="H2720" s="331"/>
      <c r="I2720" s="334" t="s">
        <v>1065</v>
      </c>
      <c r="J2720" s="335">
        <v>43919</v>
      </c>
      <c r="K2720" s="331"/>
      <c r="L2720" s="331"/>
      <c r="M2720" s="337" t="s">
        <v>8208</v>
      </c>
      <c r="N2720" s="331"/>
    </row>
    <row r="2721" spans="1:14" ht="15" customHeight="1">
      <c r="A2721" s="15"/>
      <c r="B2721" s="236">
        <v>43920.084315694447</v>
      </c>
      <c r="C2721" s="2" t="s">
        <v>2197</v>
      </c>
      <c r="D2721" s="2" t="s">
        <v>101</v>
      </c>
      <c r="F2721" s="2" t="s">
        <v>2198</v>
      </c>
      <c r="G2721" s="2" t="s">
        <v>2210</v>
      </c>
      <c r="I2721" s="34" t="s">
        <v>8303</v>
      </c>
      <c r="J2721" s="237">
        <v>43919</v>
      </c>
      <c r="M2721" s="31" t="s">
        <v>8304</v>
      </c>
    </row>
    <row r="2722" spans="1:14" ht="15" customHeight="1">
      <c r="A2722" s="15"/>
      <c r="B2722" s="236">
        <v>43920.226351377314</v>
      </c>
      <c r="C2722" s="2" t="s">
        <v>2200</v>
      </c>
      <c r="D2722" s="2" t="s">
        <v>101</v>
      </c>
      <c r="F2722" s="2" t="s">
        <v>2201</v>
      </c>
      <c r="G2722" s="2" t="s">
        <v>2199</v>
      </c>
      <c r="H2722" s="2" t="s">
        <v>5996</v>
      </c>
      <c r="I2722" s="2" t="s">
        <v>8305</v>
      </c>
      <c r="J2722" s="237">
        <v>43920</v>
      </c>
      <c r="K2722" s="2">
        <v>23</v>
      </c>
      <c r="M2722" s="46"/>
    </row>
    <row r="2723" spans="1:14" ht="15" customHeight="1">
      <c r="A2723" s="331"/>
      <c r="B2723" s="332">
        <v>43920.307794016204</v>
      </c>
      <c r="C2723" s="333" t="s">
        <v>7566</v>
      </c>
      <c r="D2723" s="333" t="s">
        <v>236</v>
      </c>
      <c r="E2723" s="333" t="s">
        <v>1019</v>
      </c>
      <c r="F2723" s="333" t="s">
        <v>2198</v>
      </c>
      <c r="G2723" s="333" t="s">
        <v>2199</v>
      </c>
      <c r="H2723" s="333" t="s">
        <v>8307</v>
      </c>
      <c r="I2723" s="334" t="s">
        <v>8168</v>
      </c>
      <c r="J2723" s="335">
        <v>43919</v>
      </c>
      <c r="K2723" s="331"/>
      <c r="L2723" s="333">
        <v>20</v>
      </c>
      <c r="M2723" s="337" t="s">
        <v>8308</v>
      </c>
      <c r="N2723" s="331"/>
    </row>
    <row r="2724" spans="1:14" ht="15" customHeight="1">
      <c r="A2724" s="331"/>
      <c r="B2724" s="332">
        <v>43920.308331932873</v>
      </c>
      <c r="C2724" s="333" t="s">
        <v>7566</v>
      </c>
      <c r="D2724" s="333" t="s">
        <v>236</v>
      </c>
      <c r="E2724" s="333" t="s">
        <v>1019</v>
      </c>
      <c r="F2724" s="333" t="s">
        <v>2198</v>
      </c>
      <c r="G2724" s="333" t="s">
        <v>2199</v>
      </c>
      <c r="H2724" s="333" t="s">
        <v>8134</v>
      </c>
      <c r="I2724" s="334" t="s">
        <v>8168</v>
      </c>
      <c r="J2724" s="335">
        <v>43919</v>
      </c>
      <c r="K2724" s="331"/>
      <c r="L2724" s="333">
        <v>21</v>
      </c>
      <c r="M2724" s="336"/>
      <c r="N2724" s="331"/>
    </row>
    <row r="2725" spans="1:14" ht="15" customHeight="1">
      <c r="A2725" s="331"/>
      <c r="B2725" s="332">
        <v>43920.309326354167</v>
      </c>
      <c r="C2725" s="333" t="s">
        <v>2197</v>
      </c>
      <c r="D2725" s="333" t="s">
        <v>236</v>
      </c>
      <c r="E2725" s="333" t="s">
        <v>1019</v>
      </c>
      <c r="F2725" s="333" t="s">
        <v>2208</v>
      </c>
      <c r="G2725" s="333" t="s">
        <v>2199</v>
      </c>
      <c r="H2725" s="333" t="s">
        <v>8309</v>
      </c>
      <c r="I2725" s="334" t="s">
        <v>8168</v>
      </c>
      <c r="J2725" s="335">
        <v>43919</v>
      </c>
      <c r="K2725" s="333">
        <v>65</v>
      </c>
      <c r="L2725" s="333">
        <v>3</v>
      </c>
      <c r="M2725" s="336"/>
      <c r="N2725" s="331"/>
    </row>
    <row r="2726" spans="1:14" ht="15" customHeight="1">
      <c r="A2726" s="15"/>
      <c r="B2726" s="236">
        <v>43920.312652326393</v>
      </c>
      <c r="C2726" s="2" t="s">
        <v>9</v>
      </c>
      <c r="D2726" s="2" t="s">
        <v>233</v>
      </c>
      <c r="E2726" s="2" t="s">
        <v>298</v>
      </c>
      <c r="F2726" s="2" t="s">
        <v>2208</v>
      </c>
      <c r="G2726" s="2" t="s">
        <v>2199</v>
      </c>
      <c r="H2726" s="2" t="s">
        <v>8313</v>
      </c>
      <c r="I2726" s="34" t="s">
        <v>8314</v>
      </c>
      <c r="J2726" s="237">
        <v>43919</v>
      </c>
      <c r="K2726" s="2">
        <v>62</v>
      </c>
      <c r="M2726" s="31" t="s">
        <v>8313</v>
      </c>
    </row>
    <row r="2727" spans="1:14" ht="15" customHeight="1">
      <c r="A2727" s="15"/>
      <c r="B2727" s="236">
        <v>43920.316000393519</v>
      </c>
      <c r="C2727" s="2" t="s">
        <v>7566</v>
      </c>
      <c r="D2727" s="2" t="s">
        <v>45</v>
      </c>
      <c r="E2727" s="2" t="s">
        <v>8315</v>
      </c>
      <c r="F2727" s="2" t="s">
        <v>2198</v>
      </c>
      <c r="G2727" s="2" t="s">
        <v>2210</v>
      </c>
      <c r="H2727" s="2" t="s">
        <v>8316</v>
      </c>
      <c r="I2727" s="34" t="s">
        <v>8317</v>
      </c>
      <c r="J2727" s="237">
        <v>43920</v>
      </c>
      <c r="M2727" s="31" t="s">
        <v>8318</v>
      </c>
    </row>
    <row r="2728" spans="1:14" ht="15" customHeight="1">
      <c r="A2728" s="15"/>
      <c r="B2728" s="236">
        <v>43920.320417511575</v>
      </c>
      <c r="C2728" s="2" t="s">
        <v>2200</v>
      </c>
      <c r="D2728" s="2" t="s">
        <v>126</v>
      </c>
      <c r="E2728" s="2" t="s">
        <v>8120</v>
      </c>
      <c r="F2728" s="2" t="s">
        <v>2198</v>
      </c>
      <c r="G2728" s="2" t="s">
        <v>2199</v>
      </c>
      <c r="I2728" s="34" t="s">
        <v>8319</v>
      </c>
      <c r="J2728" s="237">
        <v>43919</v>
      </c>
      <c r="M2728" s="31" t="s">
        <v>8320</v>
      </c>
    </row>
    <row r="2729" spans="1:14" ht="15" customHeight="1">
      <c r="A2729" s="15"/>
      <c r="B2729" s="236">
        <v>43920.328006388889</v>
      </c>
      <c r="C2729" s="2" t="s">
        <v>7566</v>
      </c>
      <c r="D2729" s="2" t="s">
        <v>45</v>
      </c>
      <c r="F2729" s="2" t="s">
        <v>2198</v>
      </c>
      <c r="I2729" s="34" t="s">
        <v>8321</v>
      </c>
      <c r="J2729" s="237">
        <v>43919</v>
      </c>
      <c r="M2729" s="31" t="s">
        <v>8322</v>
      </c>
    </row>
    <row r="2730" spans="1:14" ht="15" customHeight="1">
      <c r="A2730" s="15"/>
      <c r="B2730" s="236">
        <v>43920.337800243055</v>
      </c>
      <c r="C2730" s="2" t="s">
        <v>2197</v>
      </c>
      <c r="D2730" s="2" t="s">
        <v>101</v>
      </c>
      <c r="E2730" s="2" t="s">
        <v>31</v>
      </c>
      <c r="F2730" s="2" t="s">
        <v>2198</v>
      </c>
      <c r="G2730" s="2" t="s">
        <v>2210</v>
      </c>
      <c r="H2730" s="2" t="s">
        <v>8323</v>
      </c>
      <c r="I2730" s="34" t="s">
        <v>3966</v>
      </c>
      <c r="J2730" s="237">
        <v>43919</v>
      </c>
      <c r="M2730" s="31" t="s">
        <v>8324</v>
      </c>
    </row>
    <row r="2731" spans="1:14" ht="15" customHeight="1">
      <c r="A2731" s="15"/>
      <c r="B2731" s="236">
        <v>43920.342874340276</v>
      </c>
      <c r="C2731" s="2" t="s">
        <v>2200</v>
      </c>
      <c r="D2731" s="2" t="s">
        <v>224</v>
      </c>
      <c r="E2731" s="2" t="s">
        <v>223</v>
      </c>
      <c r="F2731" s="2" t="s">
        <v>2208</v>
      </c>
      <c r="G2731" s="2" t="s">
        <v>2199</v>
      </c>
      <c r="H2731" s="2" t="s">
        <v>8325</v>
      </c>
      <c r="I2731" s="34" t="s">
        <v>8326</v>
      </c>
      <c r="J2731" s="237">
        <v>43920</v>
      </c>
      <c r="M2731" s="46"/>
    </row>
    <row r="2732" spans="1:14" ht="15" customHeight="1">
      <c r="A2732" s="15"/>
      <c r="B2732" s="236">
        <v>43920.348618449076</v>
      </c>
      <c r="C2732" s="2" t="s">
        <v>9</v>
      </c>
      <c r="D2732" s="2" t="s">
        <v>233</v>
      </c>
      <c r="E2732" s="2" t="s">
        <v>232</v>
      </c>
      <c r="F2732" s="2" t="s">
        <v>2208</v>
      </c>
      <c r="G2732" s="2" t="s">
        <v>2199</v>
      </c>
      <c r="H2732" s="2" t="s">
        <v>8327</v>
      </c>
      <c r="I2732" s="2" t="s">
        <v>8328</v>
      </c>
      <c r="J2732" s="237">
        <v>43919</v>
      </c>
      <c r="K2732" s="2">
        <v>62</v>
      </c>
      <c r="M2732" s="31" t="s">
        <v>8329</v>
      </c>
    </row>
    <row r="2733" spans="1:14" ht="15" customHeight="1">
      <c r="A2733" s="15"/>
      <c r="B2733" s="236">
        <v>43920.348649201391</v>
      </c>
      <c r="C2733" s="2" t="s">
        <v>9</v>
      </c>
      <c r="D2733" s="2" t="s">
        <v>262</v>
      </c>
      <c r="E2733" s="2" t="s">
        <v>286</v>
      </c>
      <c r="F2733" s="2" t="s">
        <v>2201</v>
      </c>
      <c r="G2733" s="2" t="s">
        <v>2199</v>
      </c>
      <c r="H2733" s="2" t="s">
        <v>8330</v>
      </c>
      <c r="I2733" s="34" t="s">
        <v>8331</v>
      </c>
      <c r="J2733" s="237">
        <v>43920</v>
      </c>
      <c r="K2733" s="2">
        <v>53</v>
      </c>
      <c r="M2733" s="46"/>
    </row>
    <row r="2734" spans="1:14" ht="15" customHeight="1">
      <c r="A2734" s="331"/>
      <c r="B2734" s="332">
        <v>43920.350272199074</v>
      </c>
      <c r="C2734" s="333" t="s">
        <v>9</v>
      </c>
      <c r="D2734" s="333" t="s">
        <v>233</v>
      </c>
      <c r="E2734" s="333" t="s">
        <v>232</v>
      </c>
      <c r="F2734" s="333" t="s">
        <v>2208</v>
      </c>
      <c r="G2734" s="333" t="s">
        <v>2199</v>
      </c>
      <c r="H2734" s="333" t="s">
        <v>8327</v>
      </c>
      <c r="I2734" s="333" t="s">
        <v>8328</v>
      </c>
      <c r="J2734" s="335">
        <v>43919</v>
      </c>
      <c r="K2734" s="333">
        <v>62</v>
      </c>
      <c r="L2734" s="331"/>
      <c r="M2734" s="337" t="s">
        <v>8329</v>
      </c>
      <c r="N2734" s="331"/>
    </row>
    <row r="2735" spans="1:14" ht="15" customHeight="1">
      <c r="A2735" s="15"/>
      <c r="B2735" s="236">
        <v>43920.353270590276</v>
      </c>
      <c r="C2735" s="2" t="s">
        <v>2200</v>
      </c>
      <c r="D2735" s="2" t="s">
        <v>45</v>
      </c>
      <c r="E2735" s="2" t="s">
        <v>1142</v>
      </c>
      <c r="F2735" s="2" t="s">
        <v>2201</v>
      </c>
      <c r="G2735" s="2" t="s">
        <v>2199</v>
      </c>
      <c r="H2735" s="2" t="s">
        <v>8332</v>
      </c>
      <c r="I2735" s="34" t="s">
        <v>8333</v>
      </c>
      <c r="J2735" s="237">
        <v>43919</v>
      </c>
      <c r="K2735" s="2">
        <v>45</v>
      </c>
      <c r="L2735" s="2">
        <v>1140</v>
      </c>
      <c r="M2735" s="46"/>
    </row>
    <row r="2736" spans="1:14" ht="15" customHeight="1">
      <c r="A2736" s="15"/>
      <c r="B2736" s="236">
        <v>43920.353636655098</v>
      </c>
      <c r="C2736" s="2" t="s">
        <v>9</v>
      </c>
      <c r="D2736" s="2" t="s">
        <v>262</v>
      </c>
      <c r="E2736" s="2" t="s">
        <v>8335</v>
      </c>
      <c r="F2736" s="2" t="s">
        <v>2201</v>
      </c>
      <c r="G2736" s="2" t="s">
        <v>2199</v>
      </c>
      <c r="H2736" s="2" t="s">
        <v>2379</v>
      </c>
      <c r="I2736" s="34" t="s">
        <v>8336</v>
      </c>
      <c r="J2736" s="237">
        <v>43920</v>
      </c>
      <c r="K2736" s="2">
        <v>53</v>
      </c>
      <c r="M2736" s="31" t="s">
        <v>8338</v>
      </c>
    </row>
    <row r="2737" spans="1:14" ht="15" customHeight="1">
      <c r="A2737" s="331"/>
      <c r="B2737" s="332">
        <v>43920.366260659721</v>
      </c>
      <c r="C2737" s="333" t="s">
        <v>2200</v>
      </c>
      <c r="D2737" s="333" t="s">
        <v>45</v>
      </c>
      <c r="E2737" s="333" t="s">
        <v>43</v>
      </c>
      <c r="F2737" s="333" t="s">
        <v>2271</v>
      </c>
      <c r="G2737" s="333" t="s">
        <v>2199</v>
      </c>
      <c r="H2737" s="333" t="s">
        <v>2457</v>
      </c>
      <c r="I2737" s="334" t="s">
        <v>8339</v>
      </c>
      <c r="J2737" s="335">
        <v>43920</v>
      </c>
      <c r="K2737" s="333">
        <v>40</v>
      </c>
      <c r="L2737" s="331"/>
      <c r="M2737" s="331"/>
      <c r="N2737" s="331"/>
    </row>
    <row r="2738" spans="1:14" ht="15" customHeight="1">
      <c r="A2738" s="331"/>
      <c r="B2738" s="332">
        <v>43920.36900283565</v>
      </c>
      <c r="C2738" s="333" t="s">
        <v>9</v>
      </c>
      <c r="D2738" s="333" t="s">
        <v>233</v>
      </c>
      <c r="E2738" s="333" t="s">
        <v>8340</v>
      </c>
      <c r="F2738" s="333" t="s">
        <v>2198</v>
      </c>
      <c r="G2738" s="333" t="s">
        <v>2199</v>
      </c>
      <c r="H2738" s="331"/>
      <c r="I2738" s="334" t="s">
        <v>8341</v>
      </c>
      <c r="J2738" s="335">
        <v>43920</v>
      </c>
      <c r="K2738" s="331"/>
      <c r="L2738" s="331"/>
      <c r="M2738" s="333" t="s">
        <v>5743</v>
      </c>
      <c r="N2738" s="331"/>
    </row>
    <row r="2739" spans="1:14" ht="15" customHeight="1">
      <c r="A2739" s="15"/>
      <c r="B2739" s="236">
        <v>43920.370081400462</v>
      </c>
      <c r="C2739" s="2" t="s">
        <v>9</v>
      </c>
      <c r="D2739" s="2" t="s">
        <v>262</v>
      </c>
      <c r="E2739" s="2" t="s">
        <v>286</v>
      </c>
      <c r="F2739" s="2" t="s">
        <v>2201</v>
      </c>
      <c r="G2739" s="2" t="s">
        <v>2199</v>
      </c>
      <c r="H2739" s="2" t="s">
        <v>8342</v>
      </c>
      <c r="I2739" s="2" t="s">
        <v>7984</v>
      </c>
      <c r="J2739" s="237">
        <v>43920</v>
      </c>
      <c r="K2739" s="2">
        <v>55</v>
      </c>
    </row>
    <row r="2740" spans="1:14" ht="15" customHeight="1">
      <c r="A2740" s="331"/>
      <c r="B2740" s="332">
        <v>43920.371607939815</v>
      </c>
      <c r="C2740" s="333" t="s">
        <v>2200</v>
      </c>
      <c r="D2740" s="333" t="s">
        <v>224</v>
      </c>
      <c r="E2740" s="331"/>
      <c r="F2740" s="333" t="s">
        <v>2198</v>
      </c>
      <c r="G2740" s="331"/>
      <c r="H2740" s="331"/>
      <c r="I2740" s="334" t="s">
        <v>8343</v>
      </c>
      <c r="J2740" s="335">
        <v>43920</v>
      </c>
      <c r="K2740" s="331"/>
      <c r="L2740" s="333">
        <v>8</v>
      </c>
      <c r="M2740" s="331"/>
      <c r="N2740" s="331"/>
    </row>
    <row r="2741" spans="1:14" ht="15" customHeight="1">
      <c r="A2741" s="331"/>
      <c r="B2741" s="332">
        <v>43920.371877939819</v>
      </c>
      <c r="C2741" s="333" t="s">
        <v>9</v>
      </c>
      <c r="D2741" s="333" t="s">
        <v>262</v>
      </c>
      <c r="E2741" s="331"/>
      <c r="F2741" s="333" t="s">
        <v>2201</v>
      </c>
      <c r="G2741" s="333" t="s">
        <v>2199</v>
      </c>
      <c r="H2741" s="331"/>
      <c r="I2741" s="333" t="s">
        <v>8344</v>
      </c>
      <c r="J2741" s="335">
        <v>43920</v>
      </c>
      <c r="K2741" s="333">
        <v>44</v>
      </c>
      <c r="L2741" s="331"/>
      <c r="M2741" s="331"/>
      <c r="N2741" s="331"/>
    </row>
    <row r="2742" spans="1:14" ht="15" customHeight="1">
      <c r="A2742" s="331"/>
      <c r="B2742" s="332">
        <v>43920.374174097218</v>
      </c>
      <c r="C2742" s="333" t="s">
        <v>2197</v>
      </c>
      <c r="D2742" s="333" t="s">
        <v>101</v>
      </c>
      <c r="E2742" s="331"/>
      <c r="F2742" s="333" t="s">
        <v>2198</v>
      </c>
      <c r="G2742" s="333" t="s">
        <v>2210</v>
      </c>
      <c r="H2742" s="331"/>
      <c r="I2742" s="334" t="s">
        <v>8303</v>
      </c>
      <c r="J2742" s="335">
        <v>43919</v>
      </c>
      <c r="K2742" s="331"/>
      <c r="L2742" s="331"/>
      <c r="M2742" s="331"/>
      <c r="N2742" s="331"/>
    </row>
    <row r="2743" spans="1:14" ht="15" customHeight="1">
      <c r="A2743" s="331"/>
      <c r="B2743" s="332">
        <v>43920.379564120369</v>
      </c>
      <c r="C2743" s="333" t="s">
        <v>9</v>
      </c>
      <c r="D2743" s="333" t="s">
        <v>262</v>
      </c>
      <c r="E2743" s="331"/>
      <c r="F2743" s="333" t="s">
        <v>2198</v>
      </c>
      <c r="G2743" s="333" t="s">
        <v>2210</v>
      </c>
      <c r="H2743" s="331"/>
      <c r="I2743" s="334" t="s">
        <v>8345</v>
      </c>
      <c r="J2743" s="335">
        <v>43920</v>
      </c>
      <c r="K2743" s="331"/>
      <c r="L2743" s="331"/>
      <c r="M2743" s="331"/>
      <c r="N2743" s="331"/>
    </row>
    <row r="2744" spans="1:14" ht="15" customHeight="1">
      <c r="A2744" s="331"/>
      <c r="B2744" s="332">
        <v>43920.381177407406</v>
      </c>
      <c r="C2744" s="333" t="s">
        <v>2197</v>
      </c>
      <c r="D2744" s="333" t="s">
        <v>45</v>
      </c>
      <c r="E2744" s="333" t="s">
        <v>331</v>
      </c>
      <c r="F2744" s="333" t="s">
        <v>2198</v>
      </c>
      <c r="G2744" s="333" t="s">
        <v>2210</v>
      </c>
      <c r="H2744" s="331"/>
      <c r="I2744" s="334" t="s">
        <v>8346</v>
      </c>
      <c r="J2744" s="335">
        <v>43918</v>
      </c>
      <c r="K2744" s="331"/>
      <c r="L2744" s="331"/>
      <c r="M2744" s="331"/>
      <c r="N2744" s="331"/>
    </row>
    <row r="2745" spans="1:14" ht="15" customHeight="1">
      <c r="A2745" s="15"/>
      <c r="B2745" s="236">
        <v>43920.381427916669</v>
      </c>
      <c r="C2745" s="2" t="s">
        <v>9</v>
      </c>
      <c r="D2745" s="2" t="s">
        <v>45</v>
      </c>
      <c r="E2745" s="2" t="s">
        <v>84</v>
      </c>
      <c r="F2745" s="2" t="s">
        <v>2208</v>
      </c>
      <c r="G2745" s="2" t="s">
        <v>2210</v>
      </c>
      <c r="H2745" s="2" t="s">
        <v>8347</v>
      </c>
      <c r="I2745" s="34" t="s">
        <v>991</v>
      </c>
      <c r="J2745" s="237">
        <v>43918</v>
      </c>
      <c r="K2745" s="2">
        <v>45</v>
      </c>
    </row>
    <row r="2746" spans="1:14" ht="15" customHeight="1">
      <c r="A2746" s="331"/>
      <c r="B2746" s="332">
        <v>43920.382030532404</v>
      </c>
      <c r="C2746" s="333" t="s">
        <v>9</v>
      </c>
      <c r="D2746" s="333" t="s">
        <v>262</v>
      </c>
      <c r="E2746" s="333" t="s">
        <v>7385</v>
      </c>
      <c r="F2746" s="333" t="s">
        <v>2201</v>
      </c>
      <c r="G2746" s="333" t="s">
        <v>2199</v>
      </c>
      <c r="H2746" s="331"/>
      <c r="I2746" s="334" t="s">
        <v>8349</v>
      </c>
      <c r="J2746" s="335">
        <v>43920</v>
      </c>
      <c r="K2746" s="333">
        <v>45</v>
      </c>
      <c r="L2746" s="331"/>
      <c r="M2746" s="333" t="s">
        <v>8350</v>
      </c>
      <c r="N2746" s="331"/>
    </row>
    <row r="2747" spans="1:14" ht="15" customHeight="1">
      <c r="A2747" s="331"/>
      <c r="B2747" s="332">
        <v>43920.383295231484</v>
      </c>
      <c r="C2747" s="333" t="s">
        <v>2200</v>
      </c>
      <c r="D2747" s="333" t="s">
        <v>268</v>
      </c>
      <c r="E2747" s="333" t="s">
        <v>4968</v>
      </c>
      <c r="F2747" s="333" t="s">
        <v>2489</v>
      </c>
      <c r="G2747" s="333" t="s">
        <v>2199</v>
      </c>
      <c r="H2747" s="331"/>
      <c r="I2747" s="333" t="s">
        <v>8351</v>
      </c>
      <c r="J2747" s="335">
        <v>43920</v>
      </c>
      <c r="K2747" s="331"/>
      <c r="L2747" s="331"/>
      <c r="M2747" s="333" t="s">
        <v>8352</v>
      </c>
      <c r="N2747" s="331"/>
    </row>
    <row r="2748" spans="1:14" ht="15" customHeight="1">
      <c r="A2748" s="15"/>
      <c r="B2748" s="236">
        <v>43920.383975312499</v>
      </c>
      <c r="C2748" s="2" t="s">
        <v>2200</v>
      </c>
      <c r="D2748" s="2" t="s">
        <v>262</v>
      </c>
      <c r="E2748" s="2" t="s">
        <v>8353</v>
      </c>
      <c r="F2748" s="2" t="s">
        <v>2201</v>
      </c>
      <c r="G2748" s="2" t="s">
        <v>2199</v>
      </c>
      <c r="H2748" s="2" t="s">
        <v>8354</v>
      </c>
      <c r="I2748" s="34" t="s">
        <v>8355</v>
      </c>
      <c r="J2748" s="237">
        <v>43919</v>
      </c>
      <c r="K2748" s="2">
        <v>44</v>
      </c>
      <c r="M2748" s="2" t="s">
        <v>8356</v>
      </c>
    </row>
    <row r="2749" spans="1:14" ht="15" customHeight="1">
      <c r="A2749" s="331"/>
      <c r="B2749" s="332">
        <v>43920.384966666665</v>
      </c>
      <c r="C2749" s="333" t="s">
        <v>2197</v>
      </c>
      <c r="D2749" s="333" t="s">
        <v>101</v>
      </c>
      <c r="E2749" s="331"/>
      <c r="F2749" s="333" t="s">
        <v>2198</v>
      </c>
      <c r="G2749" s="333" t="s">
        <v>2210</v>
      </c>
      <c r="H2749" s="331"/>
      <c r="I2749" s="334" t="s">
        <v>8239</v>
      </c>
      <c r="J2749" s="335">
        <v>43919</v>
      </c>
      <c r="K2749" s="331"/>
      <c r="L2749" s="331"/>
      <c r="M2749" s="333" t="s">
        <v>8358</v>
      </c>
      <c r="N2749" s="331"/>
    </row>
    <row r="2750" spans="1:14" ht="15" customHeight="1">
      <c r="A2750" s="331"/>
      <c r="B2750" s="332">
        <v>43920.386501099536</v>
      </c>
      <c r="C2750" s="333" t="s">
        <v>9</v>
      </c>
      <c r="D2750" s="333" t="s">
        <v>262</v>
      </c>
      <c r="E2750" s="331"/>
      <c r="F2750" s="333" t="s">
        <v>2201</v>
      </c>
      <c r="G2750" s="333" t="s">
        <v>2199</v>
      </c>
      <c r="H2750" s="331"/>
      <c r="I2750" s="334" t="s">
        <v>8360</v>
      </c>
      <c r="J2750" s="335">
        <v>43920</v>
      </c>
      <c r="K2750" s="333">
        <v>53</v>
      </c>
      <c r="L2750" s="331"/>
      <c r="M2750" s="331"/>
      <c r="N2750" s="331"/>
    </row>
    <row r="2751" spans="1:14" ht="15" customHeight="1">
      <c r="A2751" s="331"/>
      <c r="B2751" s="332">
        <v>43920.387234016205</v>
      </c>
      <c r="C2751" s="333" t="s">
        <v>2200</v>
      </c>
      <c r="D2751" s="333" t="s">
        <v>45</v>
      </c>
      <c r="E2751" s="331"/>
      <c r="F2751" s="333" t="s">
        <v>2198</v>
      </c>
      <c r="G2751" s="331"/>
      <c r="H2751" s="331"/>
      <c r="I2751" s="334" t="s">
        <v>8361</v>
      </c>
      <c r="J2751" s="335">
        <v>43920</v>
      </c>
      <c r="K2751" s="331"/>
      <c r="L2751" s="331"/>
      <c r="M2751" s="331"/>
      <c r="N2751" s="331"/>
    </row>
    <row r="2752" spans="1:14" ht="15" customHeight="1">
      <c r="A2752" s="331"/>
      <c r="B2752" s="332">
        <v>43920.38770092593</v>
      </c>
      <c r="C2752" s="333" t="s">
        <v>2200</v>
      </c>
      <c r="D2752" s="333" t="s">
        <v>224</v>
      </c>
      <c r="E2752" s="331"/>
      <c r="F2752" s="333" t="s">
        <v>2198</v>
      </c>
      <c r="G2752" s="333" t="s">
        <v>2199</v>
      </c>
      <c r="H2752" s="331"/>
      <c r="I2752" s="334" t="s">
        <v>4097</v>
      </c>
      <c r="J2752" s="335">
        <v>43920</v>
      </c>
      <c r="K2752" s="331"/>
      <c r="L2752" s="333">
        <v>8</v>
      </c>
      <c r="M2752" s="331"/>
      <c r="N2752" s="331"/>
    </row>
    <row r="2753" spans="1:14" ht="15" customHeight="1">
      <c r="A2753" s="331"/>
      <c r="B2753" s="332">
        <v>43920.388207974538</v>
      </c>
      <c r="C2753" s="333" t="s">
        <v>2200</v>
      </c>
      <c r="D2753" s="333" t="s">
        <v>45</v>
      </c>
      <c r="E2753" s="333" t="s">
        <v>8363</v>
      </c>
      <c r="F2753" s="333" t="s">
        <v>2198</v>
      </c>
      <c r="G2753" s="333" t="s">
        <v>2199</v>
      </c>
      <c r="H2753" s="331"/>
      <c r="I2753" s="334" t="s">
        <v>4025</v>
      </c>
      <c r="J2753" s="335">
        <v>43920</v>
      </c>
      <c r="K2753" s="331"/>
      <c r="L2753" s="331"/>
      <c r="M2753" s="333" t="s">
        <v>8365</v>
      </c>
      <c r="N2753" s="331"/>
    </row>
    <row r="2754" spans="1:14" ht="15" customHeight="1">
      <c r="A2754" s="331"/>
      <c r="B2754" s="332">
        <v>43920.388747500001</v>
      </c>
      <c r="C2754" s="333" t="s">
        <v>2200</v>
      </c>
      <c r="D2754" s="333" t="s">
        <v>45</v>
      </c>
      <c r="E2754" s="331"/>
      <c r="F2754" s="333" t="s">
        <v>2198</v>
      </c>
      <c r="G2754" s="333" t="s">
        <v>2199</v>
      </c>
      <c r="H2754" s="331"/>
      <c r="I2754" s="334" t="s">
        <v>4025</v>
      </c>
      <c r="J2754" s="335">
        <v>43920</v>
      </c>
      <c r="K2754" s="331"/>
      <c r="L2754" s="333">
        <v>12</v>
      </c>
      <c r="M2754" s="331"/>
      <c r="N2754" s="331"/>
    </row>
    <row r="2755" spans="1:14" ht="15" customHeight="1">
      <c r="A2755" s="331"/>
      <c r="B2755" s="332">
        <v>43920.389989907402</v>
      </c>
      <c r="C2755" s="333" t="s">
        <v>2200</v>
      </c>
      <c r="D2755" s="333" t="s">
        <v>224</v>
      </c>
      <c r="E2755" s="331"/>
      <c r="F2755" s="333" t="s">
        <v>2198</v>
      </c>
      <c r="G2755" s="333" t="s">
        <v>2199</v>
      </c>
      <c r="H2755" s="331"/>
      <c r="I2755" s="334" t="s">
        <v>8367</v>
      </c>
      <c r="J2755" s="335">
        <v>43920</v>
      </c>
      <c r="K2755" s="331"/>
      <c r="L2755" s="331"/>
      <c r="M2755" s="331"/>
      <c r="N2755" s="331"/>
    </row>
    <row r="2756" spans="1:14" ht="15" customHeight="1">
      <c r="A2756" s="331"/>
      <c r="B2756" s="332">
        <v>43920.390806759257</v>
      </c>
      <c r="C2756" s="333" t="s">
        <v>2200</v>
      </c>
      <c r="D2756" s="333" t="s">
        <v>45</v>
      </c>
      <c r="E2756" s="331"/>
      <c r="F2756" s="333" t="s">
        <v>2198</v>
      </c>
      <c r="G2756" s="333" t="s">
        <v>2199</v>
      </c>
      <c r="H2756" s="331"/>
      <c r="I2756" s="334" t="s">
        <v>8361</v>
      </c>
      <c r="J2756" s="335">
        <v>43920</v>
      </c>
      <c r="K2756" s="331"/>
      <c r="L2756" s="331"/>
      <c r="M2756" s="331"/>
      <c r="N2756" s="331"/>
    </row>
    <row r="2757" spans="1:14" ht="15" customHeight="1">
      <c r="A2757" s="331"/>
      <c r="B2757" s="332">
        <v>43920.391036597226</v>
      </c>
      <c r="C2757" s="333" t="s">
        <v>2200</v>
      </c>
      <c r="D2757" s="333" t="s">
        <v>109</v>
      </c>
      <c r="E2757" s="333" t="s">
        <v>6866</v>
      </c>
      <c r="F2757" s="333" t="s">
        <v>2208</v>
      </c>
      <c r="G2757" s="333" t="s">
        <v>2199</v>
      </c>
      <c r="H2757" s="331"/>
      <c r="I2757" s="334" t="s">
        <v>8369</v>
      </c>
      <c r="J2757" s="335">
        <v>43920</v>
      </c>
      <c r="K2757" s="333">
        <v>41</v>
      </c>
      <c r="L2757" s="331"/>
      <c r="M2757" s="333" t="s">
        <v>5743</v>
      </c>
      <c r="N2757" s="331"/>
    </row>
    <row r="2758" spans="1:14" ht="15" customHeight="1">
      <c r="A2758" s="331"/>
      <c r="B2758" s="332">
        <v>43920.392162777775</v>
      </c>
      <c r="C2758" s="333" t="s">
        <v>2200</v>
      </c>
      <c r="D2758" s="333" t="s">
        <v>45</v>
      </c>
      <c r="E2758" s="333" t="s">
        <v>8370</v>
      </c>
      <c r="F2758" s="333" t="s">
        <v>2201</v>
      </c>
      <c r="G2758" s="333" t="s">
        <v>2199</v>
      </c>
      <c r="H2758" s="331"/>
      <c r="I2758" s="334" t="s">
        <v>8371</v>
      </c>
      <c r="J2758" s="335">
        <v>43919</v>
      </c>
      <c r="K2758" s="333">
        <v>11</v>
      </c>
      <c r="L2758" s="331"/>
      <c r="M2758" s="333" t="s">
        <v>8373</v>
      </c>
      <c r="N2758" s="331"/>
    </row>
    <row r="2759" spans="1:14" ht="15" customHeight="1">
      <c r="A2759" s="331"/>
      <c r="B2759" s="332">
        <v>43920.392449421299</v>
      </c>
      <c r="C2759" s="333" t="s">
        <v>2200</v>
      </c>
      <c r="D2759" s="333" t="s">
        <v>233</v>
      </c>
      <c r="E2759" s="331"/>
      <c r="F2759" s="333" t="s">
        <v>2208</v>
      </c>
      <c r="G2759" s="333" t="s">
        <v>2199</v>
      </c>
      <c r="H2759" s="331"/>
      <c r="I2759" s="334" t="s">
        <v>8374</v>
      </c>
      <c r="J2759" s="335">
        <v>43920</v>
      </c>
      <c r="K2759" s="333">
        <v>65</v>
      </c>
      <c r="L2759" s="331"/>
      <c r="M2759" s="331"/>
      <c r="N2759" s="331"/>
    </row>
    <row r="2760" spans="1:14" ht="15" customHeight="1">
      <c r="A2760" s="331"/>
      <c r="B2760" s="332">
        <v>43920.392509583333</v>
      </c>
      <c r="C2760" s="333" t="s">
        <v>9</v>
      </c>
      <c r="D2760" s="333" t="s">
        <v>262</v>
      </c>
      <c r="E2760" s="331"/>
      <c r="F2760" s="333" t="s">
        <v>2198</v>
      </c>
      <c r="G2760" s="333" t="s">
        <v>2199</v>
      </c>
      <c r="H2760" s="331"/>
      <c r="I2760" s="333" t="s">
        <v>8375</v>
      </c>
      <c r="J2760" s="335">
        <v>43920</v>
      </c>
      <c r="K2760" s="331"/>
      <c r="L2760" s="331"/>
      <c r="M2760" s="331"/>
      <c r="N2760" s="331"/>
    </row>
    <row r="2761" spans="1:14" ht="15" customHeight="1">
      <c r="A2761" s="331"/>
      <c r="B2761" s="332">
        <v>43920.393180312501</v>
      </c>
      <c r="C2761" s="333" t="s">
        <v>2200</v>
      </c>
      <c r="D2761" s="333" t="s">
        <v>45</v>
      </c>
      <c r="E2761" s="333" t="s">
        <v>119</v>
      </c>
      <c r="F2761" s="333" t="s">
        <v>2198</v>
      </c>
      <c r="G2761" s="333" t="s">
        <v>2199</v>
      </c>
      <c r="H2761" s="331"/>
      <c r="I2761" s="334" t="s">
        <v>8376</v>
      </c>
      <c r="J2761" s="335">
        <v>43920</v>
      </c>
      <c r="K2761" s="331"/>
      <c r="L2761" s="331"/>
      <c r="M2761" s="331"/>
      <c r="N2761" s="331"/>
    </row>
    <row r="2762" spans="1:14" ht="15" customHeight="1">
      <c r="A2762" s="15"/>
      <c r="B2762" s="236">
        <v>43920.393946145836</v>
      </c>
      <c r="C2762" s="2" t="s">
        <v>2200</v>
      </c>
      <c r="D2762" s="2" t="s">
        <v>45</v>
      </c>
      <c r="E2762" s="2" t="s">
        <v>333</v>
      </c>
      <c r="F2762" s="2" t="s">
        <v>2208</v>
      </c>
      <c r="G2762" s="2" t="s">
        <v>2199</v>
      </c>
      <c r="H2762" s="2" t="s">
        <v>8377</v>
      </c>
      <c r="I2762" s="34" t="s">
        <v>8371</v>
      </c>
      <c r="J2762" s="237">
        <v>43919</v>
      </c>
    </row>
    <row r="2763" spans="1:14" ht="15" customHeight="1">
      <c r="A2763" s="15"/>
      <c r="B2763" s="236">
        <v>43920.394906539354</v>
      </c>
      <c r="C2763" s="2" t="s">
        <v>2200</v>
      </c>
      <c r="D2763" s="2" t="s">
        <v>45</v>
      </c>
      <c r="E2763" s="2" t="s">
        <v>333</v>
      </c>
      <c r="F2763" s="2" t="s">
        <v>2208</v>
      </c>
      <c r="G2763" s="2" t="s">
        <v>2199</v>
      </c>
      <c r="H2763" s="2" t="s">
        <v>8379</v>
      </c>
      <c r="I2763" s="34" t="s">
        <v>8371</v>
      </c>
      <c r="J2763" s="237">
        <v>43919</v>
      </c>
    </row>
    <row r="2764" spans="1:14" ht="15" customHeight="1">
      <c r="A2764" s="331"/>
      <c r="B2764" s="332">
        <v>43920.396286134259</v>
      </c>
      <c r="C2764" s="333" t="s">
        <v>2200</v>
      </c>
      <c r="D2764" s="333" t="s">
        <v>45</v>
      </c>
      <c r="E2764" s="331"/>
      <c r="F2764" s="333" t="s">
        <v>2198</v>
      </c>
      <c r="G2764" s="333" t="s">
        <v>2210</v>
      </c>
      <c r="H2764" s="331"/>
      <c r="I2764" s="334" t="s">
        <v>8376</v>
      </c>
      <c r="J2764" s="335">
        <v>43920</v>
      </c>
      <c r="K2764" s="331"/>
      <c r="L2764" s="331"/>
      <c r="M2764" s="333" t="s">
        <v>8381</v>
      </c>
      <c r="N2764" s="331"/>
    </row>
    <row r="2765" spans="1:14" ht="15" customHeight="1">
      <c r="A2765" s="15"/>
      <c r="B2765" s="236">
        <v>43920.397519699072</v>
      </c>
      <c r="C2765" s="2" t="s">
        <v>2200</v>
      </c>
      <c r="D2765" s="2" t="s">
        <v>182</v>
      </c>
      <c r="E2765" s="2" t="s">
        <v>190</v>
      </c>
      <c r="F2765" s="2" t="s">
        <v>2208</v>
      </c>
      <c r="G2765" s="2" t="s">
        <v>2199</v>
      </c>
      <c r="H2765" s="2" t="s">
        <v>8382</v>
      </c>
      <c r="I2765" s="2" t="s">
        <v>8383</v>
      </c>
      <c r="J2765" s="237">
        <v>43920</v>
      </c>
      <c r="L2765" s="2">
        <v>5</v>
      </c>
    </row>
    <row r="2766" spans="1:14" ht="15" customHeight="1">
      <c r="A2766" s="331"/>
      <c r="B2766" s="332">
        <v>43920.398703877319</v>
      </c>
      <c r="C2766" s="333" t="s">
        <v>2200</v>
      </c>
      <c r="D2766" s="333" t="s">
        <v>45</v>
      </c>
      <c r="E2766" s="331"/>
      <c r="F2766" s="333" t="s">
        <v>2198</v>
      </c>
      <c r="G2766" s="331"/>
      <c r="H2766" s="331"/>
      <c r="I2766" s="334" t="s">
        <v>8376</v>
      </c>
      <c r="J2766" s="335">
        <v>43920</v>
      </c>
      <c r="K2766" s="331"/>
      <c r="L2766" s="331"/>
      <c r="M2766" s="331"/>
      <c r="N2766" s="331"/>
    </row>
    <row r="2767" spans="1:14" ht="15" customHeight="1">
      <c r="A2767" s="331"/>
      <c r="B2767" s="332">
        <v>43920.399291956019</v>
      </c>
      <c r="C2767" s="333" t="s">
        <v>2200</v>
      </c>
      <c r="D2767" s="333" t="s">
        <v>224</v>
      </c>
      <c r="E2767" s="331"/>
      <c r="F2767" s="333" t="s">
        <v>2198</v>
      </c>
      <c r="G2767" s="331"/>
      <c r="H2767" s="331"/>
      <c r="I2767" s="334" t="s">
        <v>8385</v>
      </c>
      <c r="J2767" s="335">
        <v>43920</v>
      </c>
      <c r="K2767" s="331"/>
      <c r="L2767" s="331"/>
      <c r="M2767" s="331"/>
      <c r="N2767" s="331"/>
    </row>
    <row r="2768" spans="1:14" ht="15" customHeight="1">
      <c r="A2768" s="15"/>
      <c r="B2768" s="236">
        <v>43920.401845925924</v>
      </c>
      <c r="C2768" s="2" t="s">
        <v>2200</v>
      </c>
      <c r="D2768" s="2" t="s">
        <v>126</v>
      </c>
      <c r="E2768" s="2" t="s">
        <v>3931</v>
      </c>
      <c r="F2768" s="2" t="s">
        <v>2208</v>
      </c>
      <c r="G2768" s="2" t="s">
        <v>2199</v>
      </c>
      <c r="H2768" s="2" t="s">
        <v>8386</v>
      </c>
      <c r="I2768" s="34" t="s">
        <v>8387</v>
      </c>
      <c r="J2768" s="237">
        <v>43919</v>
      </c>
    </row>
    <row r="2769" spans="1:14" ht="15" customHeight="1">
      <c r="A2769" s="331"/>
      <c r="B2769" s="332">
        <v>43920.403691122687</v>
      </c>
      <c r="C2769" s="333" t="s">
        <v>2200</v>
      </c>
      <c r="D2769" s="333" t="s">
        <v>45</v>
      </c>
      <c r="E2769" s="331"/>
      <c r="F2769" s="333" t="s">
        <v>2198</v>
      </c>
      <c r="G2769" s="333" t="s">
        <v>2210</v>
      </c>
      <c r="H2769" s="331"/>
      <c r="I2769" s="333" t="s">
        <v>8389</v>
      </c>
      <c r="J2769" s="335">
        <v>43951</v>
      </c>
      <c r="K2769" s="331"/>
      <c r="L2769" s="331"/>
      <c r="M2769" s="333" t="s">
        <v>8390</v>
      </c>
      <c r="N2769" s="331"/>
    </row>
    <row r="2770" spans="1:14" ht="15" customHeight="1">
      <c r="A2770" s="15"/>
      <c r="B2770" s="236">
        <v>43920.403723171301</v>
      </c>
      <c r="C2770" s="2" t="s">
        <v>9</v>
      </c>
      <c r="D2770" s="2" t="s">
        <v>262</v>
      </c>
      <c r="E2770" s="2" t="s">
        <v>7437</v>
      </c>
      <c r="F2770" s="2" t="s">
        <v>2201</v>
      </c>
      <c r="G2770" s="2" t="s">
        <v>2199</v>
      </c>
      <c r="H2770" s="2" t="s">
        <v>8391</v>
      </c>
      <c r="I2770" s="2" t="s">
        <v>8392</v>
      </c>
      <c r="J2770" s="237">
        <v>43920</v>
      </c>
      <c r="K2770" s="2">
        <v>44</v>
      </c>
    </row>
    <row r="2771" spans="1:14" ht="15" customHeight="1">
      <c r="A2771" s="15"/>
      <c r="B2771" s="236">
        <v>43920.404566215278</v>
      </c>
      <c r="C2771" s="2" t="s">
        <v>2200</v>
      </c>
      <c r="D2771" s="2" t="s">
        <v>224</v>
      </c>
      <c r="F2771" s="2" t="s">
        <v>2198</v>
      </c>
      <c r="G2771" s="2" t="s">
        <v>2210</v>
      </c>
      <c r="H2771" s="2" t="s">
        <v>8393</v>
      </c>
      <c r="I2771" s="34" t="s">
        <v>6037</v>
      </c>
      <c r="J2771" s="237">
        <v>43920</v>
      </c>
    </row>
    <row r="2772" spans="1:14" ht="15" customHeight="1">
      <c r="A2772" s="331"/>
      <c r="B2772" s="332">
        <v>43920.40617829861</v>
      </c>
      <c r="C2772" s="333" t="s">
        <v>2200</v>
      </c>
      <c r="D2772" s="333" t="s">
        <v>45</v>
      </c>
      <c r="E2772" s="333" t="s">
        <v>8395</v>
      </c>
      <c r="F2772" s="333" t="s">
        <v>2271</v>
      </c>
      <c r="G2772" s="333" t="s">
        <v>2199</v>
      </c>
      <c r="H2772" s="331"/>
      <c r="I2772" s="334" t="s">
        <v>4025</v>
      </c>
      <c r="J2772" s="335">
        <v>43920</v>
      </c>
      <c r="K2772" s="331"/>
      <c r="L2772" s="333">
        <v>8</v>
      </c>
      <c r="M2772" s="331"/>
      <c r="N2772" s="331"/>
    </row>
    <row r="2773" spans="1:14" ht="15" customHeight="1">
      <c r="A2773" s="331"/>
      <c r="B2773" s="332">
        <v>43920.406199675926</v>
      </c>
      <c r="C2773" s="333" t="s">
        <v>2200</v>
      </c>
      <c r="D2773" s="333" t="s">
        <v>224</v>
      </c>
      <c r="E2773" s="331"/>
      <c r="F2773" s="333" t="s">
        <v>2198</v>
      </c>
      <c r="G2773" s="333" t="s">
        <v>2199</v>
      </c>
      <c r="H2773" s="331"/>
      <c r="I2773" s="334" t="s">
        <v>8396</v>
      </c>
      <c r="J2773" s="335">
        <v>43920</v>
      </c>
      <c r="K2773" s="331"/>
      <c r="L2773" s="331"/>
      <c r="M2773" s="331"/>
      <c r="N2773" s="331"/>
    </row>
    <row r="2774" spans="1:14" ht="15" customHeight="1">
      <c r="A2774" s="331"/>
      <c r="B2774" s="332">
        <v>43920.406356493055</v>
      </c>
      <c r="C2774" s="333" t="s">
        <v>2200</v>
      </c>
      <c r="D2774" s="333" t="s">
        <v>348</v>
      </c>
      <c r="E2774" s="331"/>
      <c r="F2774" s="333" t="s">
        <v>2198</v>
      </c>
      <c r="G2774" s="333" t="s">
        <v>2199</v>
      </c>
      <c r="H2774" s="331"/>
      <c r="I2774" s="334" t="s">
        <v>8398</v>
      </c>
      <c r="J2774" s="335">
        <v>43920</v>
      </c>
      <c r="K2774" s="331"/>
      <c r="L2774" s="331"/>
      <c r="M2774" s="333" t="s">
        <v>5743</v>
      </c>
      <c r="N2774" s="331"/>
    </row>
    <row r="2775" spans="1:14" ht="15" customHeight="1">
      <c r="A2775" s="331"/>
      <c r="B2775" s="332">
        <v>43920.406448020833</v>
      </c>
      <c r="C2775" s="333" t="s">
        <v>2200</v>
      </c>
      <c r="D2775" s="333" t="s">
        <v>45</v>
      </c>
      <c r="E2775" s="331"/>
      <c r="F2775" s="333" t="s">
        <v>2198</v>
      </c>
      <c r="G2775" s="333" t="s">
        <v>2210</v>
      </c>
      <c r="H2775" s="331"/>
      <c r="I2775" s="334" t="s">
        <v>4025</v>
      </c>
      <c r="J2775" s="335">
        <v>43920</v>
      </c>
      <c r="K2775" s="331"/>
      <c r="L2775" s="333">
        <v>12</v>
      </c>
      <c r="M2775" s="331"/>
      <c r="N2775" s="331"/>
    </row>
    <row r="2776" spans="1:14" ht="15" customHeight="1">
      <c r="A2776" s="331"/>
      <c r="B2776" s="332">
        <v>43920.406453483796</v>
      </c>
      <c r="C2776" s="333" t="s">
        <v>2200</v>
      </c>
      <c r="D2776" s="333" t="s">
        <v>45</v>
      </c>
      <c r="E2776" s="331"/>
      <c r="F2776" s="333" t="s">
        <v>2198</v>
      </c>
      <c r="G2776" s="333" t="s">
        <v>2199</v>
      </c>
      <c r="H2776" s="331"/>
      <c r="I2776" s="334" t="s">
        <v>8399</v>
      </c>
      <c r="J2776" s="335">
        <v>43920</v>
      </c>
      <c r="K2776" s="331"/>
      <c r="L2776" s="331"/>
      <c r="M2776" s="331"/>
      <c r="N2776" s="331"/>
    </row>
    <row r="2777" spans="1:14" ht="15" customHeight="1">
      <c r="A2777" s="331"/>
      <c r="B2777" s="332">
        <v>43920.407083784725</v>
      </c>
      <c r="C2777" s="333" t="s">
        <v>2200</v>
      </c>
      <c r="D2777" s="333" t="s">
        <v>45</v>
      </c>
      <c r="E2777" s="331"/>
      <c r="F2777" s="333" t="s">
        <v>2198</v>
      </c>
      <c r="G2777" s="333" t="s">
        <v>2210</v>
      </c>
      <c r="H2777" s="331"/>
      <c r="I2777" s="334" t="s">
        <v>8400</v>
      </c>
      <c r="J2777" s="335">
        <v>43920</v>
      </c>
      <c r="K2777" s="331"/>
      <c r="L2777" s="331"/>
      <c r="M2777" s="333" t="s">
        <v>8390</v>
      </c>
      <c r="N2777" s="331"/>
    </row>
    <row r="2778" spans="1:14" ht="15" customHeight="1">
      <c r="A2778" s="331"/>
      <c r="B2778" s="332">
        <v>43920.407891469906</v>
      </c>
      <c r="C2778" s="333" t="s">
        <v>2200</v>
      </c>
      <c r="D2778" s="333" t="s">
        <v>224</v>
      </c>
      <c r="E2778" s="333" t="s">
        <v>8402</v>
      </c>
      <c r="F2778" s="333" t="s">
        <v>2271</v>
      </c>
      <c r="G2778" s="333" t="s">
        <v>2199</v>
      </c>
      <c r="H2778" s="331"/>
      <c r="I2778" s="334" t="s">
        <v>8403</v>
      </c>
      <c r="J2778" s="335">
        <v>43920</v>
      </c>
      <c r="K2778" s="331"/>
      <c r="L2778" s="333">
        <v>8</v>
      </c>
      <c r="M2778" s="331"/>
      <c r="N2778" s="331"/>
    </row>
    <row r="2779" spans="1:14" ht="15" customHeight="1">
      <c r="A2779" s="15"/>
      <c r="B2779" s="236">
        <v>43920.408896712965</v>
      </c>
      <c r="C2779" s="2" t="s">
        <v>9</v>
      </c>
      <c r="D2779" s="2" t="s">
        <v>233</v>
      </c>
      <c r="E2779" s="2" t="s">
        <v>232</v>
      </c>
      <c r="F2779" s="2" t="s">
        <v>2208</v>
      </c>
      <c r="G2779" s="2" t="s">
        <v>2199</v>
      </c>
      <c r="H2779" s="2" t="s">
        <v>8404</v>
      </c>
      <c r="I2779" s="34" t="s">
        <v>8405</v>
      </c>
      <c r="J2779" s="237">
        <v>43920</v>
      </c>
      <c r="K2779" s="2">
        <v>62</v>
      </c>
      <c r="M2779" s="2" t="s">
        <v>8406</v>
      </c>
    </row>
    <row r="2780" spans="1:14" ht="15" customHeight="1">
      <c r="A2780" s="15"/>
      <c r="B2780" s="236">
        <v>43920.408977418978</v>
      </c>
      <c r="C2780" s="2" t="s">
        <v>2200</v>
      </c>
      <c r="D2780" s="2" t="s">
        <v>236</v>
      </c>
      <c r="F2780" s="2" t="s">
        <v>2198</v>
      </c>
      <c r="G2780" s="2" t="s">
        <v>2199</v>
      </c>
      <c r="H2780" s="2" t="s">
        <v>8407</v>
      </c>
      <c r="I2780" s="34" t="s">
        <v>8408</v>
      </c>
      <c r="J2780" s="237">
        <v>43920</v>
      </c>
      <c r="M2780" s="2" t="s">
        <v>8409</v>
      </c>
    </row>
    <row r="2781" spans="1:14" ht="15" customHeight="1">
      <c r="A2781" s="331"/>
      <c r="B2781" s="332">
        <v>43920.410904432865</v>
      </c>
      <c r="C2781" s="333" t="s">
        <v>2200</v>
      </c>
      <c r="D2781" s="333" t="s">
        <v>109</v>
      </c>
      <c r="E2781" s="333" t="s">
        <v>1619</v>
      </c>
      <c r="F2781" s="333" t="s">
        <v>2208</v>
      </c>
      <c r="G2781" s="333" t="s">
        <v>2199</v>
      </c>
      <c r="H2781" s="331"/>
      <c r="I2781" s="334" t="s">
        <v>8410</v>
      </c>
      <c r="J2781" s="335">
        <v>43920</v>
      </c>
      <c r="K2781" s="333">
        <v>41</v>
      </c>
      <c r="L2781" s="331"/>
      <c r="M2781" s="331"/>
      <c r="N2781" s="331"/>
    </row>
    <row r="2782" spans="1:14" ht="15" customHeight="1">
      <c r="A2782" s="331"/>
      <c r="B2782" s="332">
        <v>43920.412944189811</v>
      </c>
      <c r="C2782" s="333" t="s">
        <v>2200</v>
      </c>
      <c r="D2782" s="333" t="s">
        <v>224</v>
      </c>
      <c r="E2782" s="331"/>
      <c r="F2782" s="333" t="s">
        <v>2198</v>
      </c>
      <c r="G2782" s="333" t="s">
        <v>2210</v>
      </c>
      <c r="H2782" s="331"/>
      <c r="I2782" s="334" t="s">
        <v>8411</v>
      </c>
      <c r="J2782" s="335">
        <v>43920</v>
      </c>
      <c r="K2782" s="331"/>
      <c r="L2782" s="331"/>
      <c r="M2782" s="333" t="s">
        <v>8413</v>
      </c>
      <c r="N2782" s="331"/>
    </row>
    <row r="2783" spans="1:14" ht="15" customHeight="1">
      <c r="A2783" s="331"/>
      <c r="B2783" s="332">
        <v>43920.414329074076</v>
      </c>
      <c r="C2783" s="333" t="s">
        <v>9</v>
      </c>
      <c r="D2783" s="333" t="s">
        <v>233</v>
      </c>
      <c r="E2783" s="333" t="s">
        <v>8230</v>
      </c>
      <c r="F2783" s="333" t="s">
        <v>2208</v>
      </c>
      <c r="G2783" s="333" t="s">
        <v>2199</v>
      </c>
      <c r="H2783" s="331"/>
      <c r="I2783" s="333" t="s">
        <v>7648</v>
      </c>
      <c r="J2783" s="335">
        <v>43920</v>
      </c>
      <c r="K2783" s="331"/>
      <c r="L2783" s="333">
        <v>46</v>
      </c>
      <c r="M2783" s="331"/>
      <c r="N2783" s="331"/>
    </row>
    <row r="2784" spans="1:14" ht="15" customHeight="1">
      <c r="A2784" s="331"/>
      <c r="B2784" s="332">
        <v>43920.417624687499</v>
      </c>
      <c r="C2784" s="333" t="s">
        <v>2200</v>
      </c>
      <c r="D2784" s="333" t="s">
        <v>45</v>
      </c>
      <c r="E2784" s="331"/>
      <c r="F2784" s="333" t="s">
        <v>2198</v>
      </c>
      <c r="G2784" s="333" t="s">
        <v>2210</v>
      </c>
      <c r="H2784" s="331"/>
      <c r="I2784" s="334" t="s">
        <v>8414</v>
      </c>
      <c r="J2784" s="335">
        <v>43920</v>
      </c>
      <c r="K2784" s="331"/>
      <c r="L2784" s="331"/>
      <c r="M2784" s="331"/>
      <c r="N2784" s="331"/>
    </row>
    <row r="2785" spans="1:14" ht="15" customHeight="1">
      <c r="A2785" s="331"/>
      <c r="B2785" s="332">
        <v>43920.418436898151</v>
      </c>
      <c r="C2785" s="333" t="s">
        <v>2200</v>
      </c>
      <c r="D2785" s="333" t="s">
        <v>45</v>
      </c>
      <c r="E2785" s="331"/>
      <c r="F2785" s="333" t="s">
        <v>2198</v>
      </c>
      <c r="G2785" s="333" t="s">
        <v>2210</v>
      </c>
      <c r="H2785" s="331"/>
      <c r="I2785" s="334" t="s">
        <v>8414</v>
      </c>
      <c r="J2785" s="335">
        <v>43920</v>
      </c>
      <c r="K2785" s="331"/>
      <c r="L2785" s="331"/>
      <c r="M2785" s="331"/>
      <c r="N2785" s="331"/>
    </row>
    <row r="2786" spans="1:14" ht="15" customHeight="1">
      <c r="A2786" s="331"/>
      <c r="B2786" s="332">
        <v>43920.418860972219</v>
      </c>
      <c r="C2786" s="333" t="s">
        <v>2200</v>
      </c>
      <c r="D2786" s="333" t="s">
        <v>45</v>
      </c>
      <c r="E2786" s="331"/>
      <c r="F2786" s="333" t="s">
        <v>2198</v>
      </c>
      <c r="G2786" s="333" t="s">
        <v>2210</v>
      </c>
      <c r="H2786" s="331"/>
      <c r="I2786" s="334" t="s">
        <v>8414</v>
      </c>
      <c r="J2786" s="335">
        <v>43920</v>
      </c>
      <c r="K2786" s="331"/>
      <c r="L2786" s="331"/>
      <c r="M2786" s="331"/>
      <c r="N2786" s="331"/>
    </row>
    <row r="2787" spans="1:14" ht="15" customHeight="1">
      <c r="A2787" s="331"/>
      <c r="B2787" s="332">
        <v>43920.419062500005</v>
      </c>
      <c r="C2787" s="333" t="s">
        <v>2200</v>
      </c>
      <c r="D2787" s="333" t="s">
        <v>182</v>
      </c>
      <c r="E2787" s="333" t="s">
        <v>190</v>
      </c>
      <c r="F2787" s="333" t="s">
        <v>8417</v>
      </c>
      <c r="G2787" s="333" t="s">
        <v>2210</v>
      </c>
      <c r="H2787" s="331"/>
      <c r="I2787" s="334" t="s">
        <v>722</v>
      </c>
      <c r="J2787" s="335">
        <v>43920</v>
      </c>
      <c r="K2787" s="331"/>
      <c r="L2787" s="331"/>
      <c r="M2787" s="331"/>
      <c r="N2787" s="331"/>
    </row>
    <row r="2788" spans="1:14" ht="15" customHeight="1">
      <c r="A2788" s="331"/>
      <c r="B2788" s="332">
        <v>43920.4192343287</v>
      </c>
      <c r="C2788" s="333" t="s">
        <v>2200</v>
      </c>
      <c r="D2788" s="333" t="s">
        <v>45</v>
      </c>
      <c r="E2788" s="331"/>
      <c r="F2788" s="333" t="s">
        <v>2198</v>
      </c>
      <c r="G2788" s="333" t="s">
        <v>2210</v>
      </c>
      <c r="H2788" s="331"/>
      <c r="I2788" s="334" t="s">
        <v>8414</v>
      </c>
      <c r="J2788" s="335">
        <v>43920</v>
      </c>
      <c r="K2788" s="331"/>
      <c r="L2788" s="331"/>
      <c r="M2788" s="331"/>
      <c r="N2788" s="331"/>
    </row>
    <row r="2789" spans="1:14" ht="15" customHeight="1">
      <c r="A2789" s="331"/>
      <c r="B2789" s="332">
        <v>43920.419562476847</v>
      </c>
      <c r="C2789" s="333" t="s">
        <v>2200</v>
      </c>
      <c r="D2789" s="333" t="s">
        <v>45</v>
      </c>
      <c r="E2789" s="331"/>
      <c r="F2789" s="333" t="s">
        <v>2198</v>
      </c>
      <c r="G2789" s="331"/>
      <c r="H2789" s="331"/>
      <c r="I2789" s="334" t="s">
        <v>8414</v>
      </c>
      <c r="J2789" s="335">
        <v>43920</v>
      </c>
      <c r="K2789" s="331"/>
      <c r="L2789" s="331"/>
      <c r="M2789" s="331"/>
      <c r="N2789" s="331"/>
    </row>
    <row r="2790" spans="1:14" ht="15" customHeight="1">
      <c r="A2790" s="331"/>
      <c r="B2790" s="332">
        <v>43920.41998475694</v>
      </c>
      <c r="C2790" s="333" t="s">
        <v>2200</v>
      </c>
      <c r="D2790" s="333" t="s">
        <v>348</v>
      </c>
      <c r="E2790" s="331"/>
      <c r="F2790" s="333" t="s">
        <v>2198</v>
      </c>
      <c r="G2790" s="333" t="s">
        <v>2199</v>
      </c>
      <c r="H2790" s="331"/>
      <c r="I2790" s="333" t="s">
        <v>8419</v>
      </c>
      <c r="J2790" s="335">
        <v>43920</v>
      </c>
      <c r="K2790" s="331"/>
      <c r="L2790" s="331"/>
      <c r="M2790" s="331"/>
      <c r="N2790" s="331"/>
    </row>
    <row r="2791" spans="1:14" ht="15" customHeight="1">
      <c r="A2791" s="331"/>
      <c r="B2791" s="332">
        <v>43920.421851157407</v>
      </c>
      <c r="C2791" s="333" t="s">
        <v>2200</v>
      </c>
      <c r="D2791" s="333" t="s">
        <v>348</v>
      </c>
      <c r="E2791" s="331"/>
      <c r="F2791" s="333" t="s">
        <v>2198</v>
      </c>
      <c r="G2791" s="333" t="s">
        <v>2210</v>
      </c>
      <c r="H2791" s="331"/>
      <c r="I2791" s="334" t="s">
        <v>8398</v>
      </c>
      <c r="J2791" s="335">
        <v>43920</v>
      </c>
      <c r="K2791" s="331"/>
      <c r="L2791" s="331"/>
      <c r="M2791" s="331"/>
      <c r="N2791" s="331"/>
    </row>
    <row r="2792" spans="1:14" ht="15" customHeight="1">
      <c r="A2792" s="331"/>
      <c r="B2792" s="332">
        <v>43920.42240841435</v>
      </c>
      <c r="C2792" s="333" t="s">
        <v>7566</v>
      </c>
      <c r="D2792" s="333" t="s">
        <v>45</v>
      </c>
      <c r="E2792" s="333" t="s">
        <v>8421</v>
      </c>
      <c r="F2792" s="333" t="s">
        <v>2198</v>
      </c>
      <c r="G2792" s="331"/>
      <c r="H2792" s="331"/>
      <c r="I2792" s="334" t="s">
        <v>8423</v>
      </c>
      <c r="J2792" s="335">
        <v>43920</v>
      </c>
      <c r="K2792" s="331"/>
      <c r="L2792" s="331"/>
      <c r="M2792" s="333" t="s">
        <v>8424</v>
      </c>
      <c r="N2792" s="331"/>
    </row>
    <row r="2793" spans="1:14" ht="15" customHeight="1">
      <c r="A2793" s="331"/>
      <c r="B2793" s="332">
        <v>43920.424712152773</v>
      </c>
      <c r="C2793" s="333" t="s">
        <v>2200</v>
      </c>
      <c r="D2793" s="333" t="s">
        <v>224</v>
      </c>
      <c r="E2793" s="333" t="s">
        <v>223</v>
      </c>
      <c r="F2793" s="333" t="s">
        <v>2198</v>
      </c>
      <c r="G2793" s="333" t="s">
        <v>2199</v>
      </c>
      <c r="H2793" s="333" t="s">
        <v>199</v>
      </c>
      <c r="I2793" s="333" t="s">
        <v>2943</v>
      </c>
      <c r="J2793" s="335">
        <v>43919</v>
      </c>
      <c r="K2793" s="331"/>
      <c r="L2793" s="333">
        <v>7</v>
      </c>
      <c r="M2793" s="331"/>
      <c r="N2793" s="331"/>
    </row>
    <row r="2794" spans="1:14" ht="15" customHeight="1">
      <c r="A2794" s="331"/>
      <c r="B2794" s="332">
        <v>43920.426988692125</v>
      </c>
      <c r="C2794" s="333" t="s">
        <v>2200</v>
      </c>
      <c r="D2794" s="333" t="s">
        <v>126</v>
      </c>
      <c r="E2794" s="331"/>
      <c r="F2794" s="333" t="s">
        <v>2198</v>
      </c>
      <c r="G2794" s="333" t="s">
        <v>2210</v>
      </c>
      <c r="H2794" s="331"/>
      <c r="I2794" s="334" t="s">
        <v>8425</v>
      </c>
      <c r="J2794" s="335">
        <v>43920</v>
      </c>
      <c r="K2794" s="331"/>
      <c r="L2794" s="331"/>
      <c r="M2794" s="333" t="s">
        <v>8427</v>
      </c>
      <c r="N2794" s="331"/>
    </row>
    <row r="2795" spans="1:14" ht="15" customHeight="1">
      <c r="A2795" s="331"/>
      <c r="B2795" s="332">
        <v>43920.427054166663</v>
      </c>
      <c r="C2795" s="333" t="s">
        <v>2200</v>
      </c>
      <c r="D2795" s="333" t="s">
        <v>224</v>
      </c>
      <c r="E2795" s="333" t="s">
        <v>223</v>
      </c>
      <c r="F2795" s="333" t="s">
        <v>2208</v>
      </c>
      <c r="G2795" s="333" t="s">
        <v>2199</v>
      </c>
      <c r="H2795" s="331"/>
      <c r="I2795" s="334" t="s">
        <v>6037</v>
      </c>
      <c r="J2795" s="335">
        <v>43920</v>
      </c>
      <c r="K2795" s="333">
        <v>45</v>
      </c>
      <c r="L2795" s="333">
        <v>9</v>
      </c>
      <c r="M2795" s="333" t="s">
        <v>8428</v>
      </c>
      <c r="N2795" s="331"/>
    </row>
    <row r="2796" spans="1:14" ht="15" customHeight="1">
      <c r="A2796" s="15"/>
      <c r="B2796" s="236">
        <v>43920.429809108799</v>
      </c>
      <c r="C2796" s="2" t="s">
        <v>2200</v>
      </c>
      <c r="D2796" s="2" t="s">
        <v>224</v>
      </c>
      <c r="E2796" s="2" t="s">
        <v>223</v>
      </c>
      <c r="F2796" s="2" t="s">
        <v>2198</v>
      </c>
      <c r="G2796" s="2" t="s">
        <v>2199</v>
      </c>
      <c r="H2796" s="2" t="s">
        <v>8429</v>
      </c>
      <c r="I2796" s="34" t="s">
        <v>8403</v>
      </c>
      <c r="J2796" s="237">
        <v>43920</v>
      </c>
      <c r="K2796" s="2">
        <v>0</v>
      </c>
    </row>
    <row r="2797" spans="1:14" ht="15" customHeight="1">
      <c r="A2797" s="331"/>
      <c r="B2797" s="332">
        <v>43920.429952662038</v>
      </c>
      <c r="C2797" s="333" t="s">
        <v>2200</v>
      </c>
      <c r="D2797" s="333" t="s">
        <v>182</v>
      </c>
      <c r="E2797" s="333" t="s">
        <v>190</v>
      </c>
      <c r="F2797" s="333" t="s">
        <v>2198</v>
      </c>
      <c r="G2797" s="333" t="s">
        <v>2199</v>
      </c>
      <c r="H2797" s="333" t="s">
        <v>429</v>
      </c>
      <c r="I2797" s="334" t="s">
        <v>722</v>
      </c>
      <c r="J2797" s="335">
        <v>43920</v>
      </c>
      <c r="K2797" s="331"/>
      <c r="L2797" s="331"/>
      <c r="M2797" s="333" t="s">
        <v>8430</v>
      </c>
      <c r="N2797" s="331"/>
    </row>
    <row r="2798" spans="1:14" ht="15" customHeight="1">
      <c r="A2798" s="331"/>
      <c r="B2798" s="332">
        <v>43920.430053344906</v>
      </c>
      <c r="C2798" s="333" t="s">
        <v>2200</v>
      </c>
      <c r="D2798" s="333" t="s">
        <v>109</v>
      </c>
      <c r="E2798" s="333" t="s">
        <v>1619</v>
      </c>
      <c r="F2798" s="333" t="s">
        <v>2208</v>
      </c>
      <c r="G2798" s="333" t="s">
        <v>2199</v>
      </c>
      <c r="H2798" s="331"/>
      <c r="I2798" s="334" t="s">
        <v>8431</v>
      </c>
      <c r="J2798" s="335">
        <v>43920</v>
      </c>
      <c r="K2798" s="333">
        <v>41</v>
      </c>
      <c r="L2798" s="331"/>
      <c r="M2798" s="333" t="s">
        <v>8432</v>
      </c>
      <c r="N2798" s="331"/>
    </row>
    <row r="2799" spans="1:14" ht="15" customHeight="1">
      <c r="A2799" s="15"/>
      <c r="B2799" s="236">
        <v>43920.433532164352</v>
      </c>
      <c r="C2799" s="2" t="s">
        <v>2200</v>
      </c>
      <c r="D2799" s="2" t="s">
        <v>354</v>
      </c>
      <c r="E2799" s="2" t="s">
        <v>4775</v>
      </c>
      <c r="F2799" s="2" t="s">
        <v>2208</v>
      </c>
      <c r="G2799" s="2" t="s">
        <v>2199</v>
      </c>
      <c r="H2799" s="2" t="s">
        <v>8433</v>
      </c>
      <c r="I2799" s="2" t="s">
        <v>8434</v>
      </c>
      <c r="J2799" s="237">
        <v>43918</v>
      </c>
      <c r="K2799" s="2">
        <v>28</v>
      </c>
    </row>
    <row r="2800" spans="1:14" ht="15" customHeight="1">
      <c r="A2800" s="331"/>
      <c r="B2800" s="332">
        <v>43920.433985474534</v>
      </c>
      <c r="C2800" s="333" t="s">
        <v>2200</v>
      </c>
      <c r="D2800" s="333" t="s">
        <v>109</v>
      </c>
      <c r="E2800" s="333" t="s">
        <v>1619</v>
      </c>
      <c r="F2800" s="333" t="s">
        <v>2198</v>
      </c>
      <c r="G2800" s="333" t="s">
        <v>2199</v>
      </c>
      <c r="H2800" s="331"/>
      <c r="I2800" s="334" t="s">
        <v>8435</v>
      </c>
      <c r="J2800" s="335">
        <v>43920</v>
      </c>
      <c r="K2800" s="331"/>
      <c r="L2800" s="331"/>
      <c r="M2800" s="333" t="s">
        <v>8436</v>
      </c>
      <c r="N2800" s="331"/>
    </row>
    <row r="2801" spans="1:14" ht="15" customHeight="1">
      <c r="A2801" s="15"/>
      <c r="B2801" s="236">
        <v>43920.436598680557</v>
      </c>
      <c r="C2801" s="2" t="s">
        <v>2200</v>
      </c>
      <c r="D2801" s="2" t="s">
        <v>182</v>
      </c>
      <c r="E2801" s="2" t="s">
        <v>5088</v>
      </c>
      <c r="F2801" s="2" t="s">
        <v>2198</v>
      </c>
      <c r="G2801" s="2" t="s">
        <v>2199</v>
      </c>
      <c r="H2801" s="2" t="s">
        <v>8437</v>
      </c>
      <c r="I2801" s="34" t="s">
        <v>8438</v>
      </c>
      <c r="J2801" s="237">
        <v>43920</v>
      </c>
      <c r="K2801" s="2">
        <v>35</v>
      </c>
    </row>
    <row r="2802" spans="1:14" ht="15" customHeight="1">
      <c r="A2802" s="331"/>
      <c r="B2802" s="332">
        <v>43920.436700451392</v>
      </c>
      <c r="C2802" s="333" t="s">
        <v>2200</v>
      </c>
      <c r="D2802" s="333" t="s">
        <v>182</v>
      </c>
      <c r="E2802" s="333" t="s">
        <v>5088</v>
      </c>
      <c r="F2802" s="333" t="s">
        <v>2198</v>
      </c>
      <c r="G2802" s="333" t="s">
        <v>2199</v>
      </c>
      <c r="H2802" s="333" t="s">
        <v>8437</v>
      </c>
      <c r="I2802" s="334" t="s">
        <v>8438</v>
      </c>
      <c r="J2802" s="335">
        <v>43920</v>
      </c>
      <c r="K2802" s="333">
        <v>35</v>
      </c>
      <c r="L2802" s="331"/>
      <c r="M2802" s="331"/>
      <c r="N2802" s="331"/>
    </row>
    <row r="2803" spans="1:14" ht="15" customHeight="1">
      <c r="A2803" s="331"/>
      <c r="B2803" s="332">
        <v>43920.438174872688</v>
      </c>
      <c r="C2803" s="333" t="s">
        <v>2200</v>
      </c>
      <c r="D2803" s="333" t="s">
        <v>224</v>
      </c>
      <c r="E2803" s="333" t="s">
        <v>8441</v>
      </c>
      <c r="F2803" s="333" t="s">
        <v>2198</v>
      </c>
      <c r="G2803" s="333" t="s">
        <v>2210</v>
      </c>
      <c r="H2803" s="331"/>
      <c r="I2803" s="334" t="s">
        <v>8403</v>
      </c>
      <c r="J2803" s="335">
        <v>43919</v>
      </c>
      <c r="K2803" s="331"/>
      <c r="L2803" s="331"/>
      <c r="M2803" s="331"/>
      <c r="N2803" s="331"/>
    </row>
    <row r="2804" spans="1:14" ht="15" customHeight="1">
      <c r="A2804" s="15"/>
      <c r="B2804" s="236">
        <v>43920.438210613429</v>
      </c>
      <c r="C2804" s="2" t="s">
        <v>2200</v>
      </c>
      <c r="D2804" s="2" t="s">
        <v>182</v>
      </c>
      <c r="E2804" s="2" t="s">
        <v>5088</v>
      </c>
      <c r="F2804" s="2" t="s">
        <v>2208</v>
      </c>
      <c r="G2804" s="2" t="s">
        <v>2199</v>
      </c>
      <c r="H2804" s="2" t="s">
        <v>8443</v>
      </c>
      <c r="I2804" s="34" t="s">
        <v>8444</v>
      </c>
      <c r="J2804" s="237">
        <v>43920</v>
      </c>
      <c r="K2804" s="2">
        <v>35</v>
      </c>
    </row>
    <row r="2805" spans="1:14" ht="15" customHeight="1">
      <c r="A2805" s="15"/>
      <c r="B2805" s="236">
        <v>43920.438573576394</v>
      </c>
      <c r="C2805" s="2" t="s">
        <v>7566</v>
      </c>
      <c r="D2805" s="2" t="s">
        <v>45</v>
      </c>
      <c r="E2805" s="2" t="s">
        <v>8446</v>
      </c>
      <c r="F2805" s="2" t="s">
        <v>2208</v>
      </c>
      <c r="G2805" s="2" t="s">
        <v>2199</v>
      </c>
      <c r="H2805" s="2" t="s">
        <v>8447</v>
      </c>
      <c r="I2805" s="34" t="s">
        <v>8448</v>
      </c>
      <c r="J2805" s="237">
        <v>43919</v>
      </c>
      <c r="K2805" s="2">
        <v>30</v>
      </c>
      <c r="L2805" s="2">
        <v>1152</v>
      </c>
      <c r="M2805" s="2" t="s">
        <v>8450</v>
      </c>
    </row>
    <row r="2806" spans="1:14" ht="15" customHeight="1">
      <c r="A2806" s="15"/>
      <c r="B2806" s="236">
        <v>43920.438859305556</v>
      </c>
      <c r="C2806" s="2" t="s">
        <v>2200</v>
      </c>
      <c r="D2806" s="2" t="s">
        <v>182</v>
      </c>
      <c r="E2806" s="2" t="s">
        <v>5088</v>
      </c>
      <c r="F2806" s="2" t="s">
        <v>2489</v>
      </c>
      <c r="G2806" s="2" t="s">
        <v>2199</v>
      </c>
      <c r="H2806" s="2" t="s">
        <v>8452</v>
      </c>
      <c r="I2806" s="34" t="s">
        <v>8444</v>
      </c>
      <c r="J2806" s="237">
        <v>43920</v>
      </c>
      <c r="K2806" s="2">
        <v>35</v>
      </c>
    </row>
    <row r="2807" spans="1:14" ht="15" customHeight="1">
      <c r="A2807" s="331"/>
      <c r="B2807" s="332">
        <v>43920.439849409726</v>
      </c>
      <c r="C2807" s="333" t="s">
        <v>2200</v>
      </c>
      <c r="D2807" s="333" t="s">
        <v>126</v>
      </c>
      <c r="E2807" s="331"/>
      <c r="F2807" s="333" t="s">
        <v>2198</v>
      </c>
      <c r="G2807" s="331"/>
      <c r="H2807" s="331"/>
      <c r="I2807" s="334" t="s">
        <v>8425</v>
      </c>
      <c r="J2807" s="335">
        <v>43920</v>
      </c>
      <c r="K2807" s="331"/>
      <c r="L2807" s="331"/>
      <c r="M2807" s="333" t="s">
        <v>8453</v>
      </c>
      <c r="N2807" s="331"/>
    </row>
    <row r="2808" spans="1:14" ht="15" customHeight="1">
      <c r="A2808" s="15"/>
      <c r="B2808" s="236">
        <v>43920.440113229168</v>
      </c>
      <c r="C2808" s="2" t="s">
        <v>7566</v>
      </c>
      <c r="D2808" s="2" t="s">
        <v>207</v>
      </c>
      <c r="E2808" s="2" t="s">
        <v>853</v>
      </c>
      <c r="F2808" s="2" t="s">
        <v>2208</v>
      </c>
      <c r="G2808" s="2" t="s">
        <v>2199</v>
      </c>
      <c r="H2808" s="2" t="s">
        <v>8454</v>
      </c>
      <c r="I2808" s="34" t="s">
        <v>8455</v>
      </c>
      <c r="J2808" s="237">
        <v>43919</v>
      </c>
      <c r="M2808" s="2" t="s">
        <v>8456</v>
      </c>
    </row>
    <row r="2809" spans="1:14" ht="15" customHeight="1">
      <c r="A2809" s="15"/>
      <c r="B2809" s="236">
        <v>43920.440488981483</v>
      </c>
      <c r="C2809" s="2" t="s">
        <v>9</v>
      </c>
      <c r="D2809" s="2" t="s">
        <v>233</v>
      </c>
      <c r="F2809" s="2" t="s">
        <v>2198</v>
      </c>
      <c r="G2809" s="2" t="s">
        <v>2199</v>
      </c>
      <c r="H2809" s="2" t="s">
        <v>8457</v>
      </c>
      <c r="I2809" s="34" t="s">
        <v>8455</v>
      </c>
      <c r="J2809" s="237">
        <v>43920</v>
      </c>
    </row>
    <row r="2810" spans="1:14" ht="15" customHeight="1">
      <c r="A2810" s="15"/>
      <c r="B2810" s="236">
        <v>43920.440684884263</v>
      </c>
      <c r="C2810" s="2" t="s">
        <v>9</v>
      </c>
      <c r="D2810" s="2" t="s">
        <v>233</v>
      </c>
      <c r="F2810" s="2" t="s">
        <v>2208</v>
      </c>
      <c r="G2810" s="2" t="s">
        <v>2199</v>
      </c>
      <c r="I2810" s="34" t="s">
        <v>8460</v>
      </c>
      <c r="J2810" s="237">
        <v>43920</v>
      </c>
      <c r="K2810" s="2">
        <v>60</v>
      </c>
      <c r="L2810" s="2">
        <v>311</v>
      </c>
    </row>
    <row r="2811" spans="1:14" ht="15" customHeight="1">
      <c r="A2811" s="331"/>
      <c r="B2811" s="332">
        <v>43920.440687604161</v>
      </c>
      <c r="C2811" s="333" t="s">
        <v>9</v>
      </c>
      <c r="D2811" s="333" t="s">
        <v>233</v>
      </c>
      <c r="E2811" s="333" t="s">
        <v>232</v>
      </c>
      <c r="F2811" s="333" t="s">
        <v>2208</v>
      </c>
      <c r="G2811" s="333" t="s">
        <v>2210</v>
      </c>
      <c r="H2811" s="331"/>
      <c r="I2811" s="334" t="s">
        <v>8460</v>
      </c>
      <c r="J2811" s="335">
        <v>43920</v>
      </c>
      <c r="K2811" s="333">
        <v>65</v>
      </c>
      <c r="L2811" s="331"/>
      <c r="M2811" s="331"/>
      <c r="N2811" s="331"/>
    </row>
    <row r="2812" spans="1:14" ht="15" customHeight="1">
      <c r="A2812" s="331"/>
      <c r="B2812" s="332">
        <v>43920.44132622685</v>
      </c>
      <c r="C2812" s="333" t="s">
        <v>9</v>
      </c>
      <c r="D2812" s="333" t="s">
        <v>233</v>
      </c>
      <c r="E2812" s="333" t="s">
        <v>232</v>
      </c>
      <c r="F2812" s="333" t="s">
        <v>2208</v>
      </c>
      <c r="G2812" s="333" t="s">
        <v>2210</v>
      </c>
      <c r="H2812" s="331"/>
      <c r="I2812" s="334" t="s">
        <v>8460</v>
      </c>
      <c r="J2812" s="335">
        <v>43920</v>
      </c>
      <c r="K2812" s="333">
        <v>65</v>
      </c>
      <c r="L2812" s="331"/>
      <c r="M2812" s="331"/>
      <c r="N2812" s="331"/>
    </row>
    <row r="2813" spans="1:14" ht="15" customHeight="1">
      <c r="A2813" s="331"/>
      <c r="B2813" s="332">
        <v>43920.442595127315</v>
      </c>
      <c r="C2813" s="333" t="s">
        <v>7566</v>
      </c>
      <c r="D2813" s="333" t="s">
        <v>182</v>
      </c>
      <c r="E2813" s="333" t="s">
        <v>8463</v>
      </c>
      <c r="F2813" s="333" t="s">
        <v>8464</v>
      </c>
      <c r="G2813" s="331"/>
      <c r="H2813" s="331"/>
      <c r="I2813" s="333" t="s">
        <v>8465</v>
      </c>
      <c r="J2813" s="335">
        <v>43919</v>
      </c>
      <c r="K2813" s="331"/>
      <c r="L2813" s="331"/>
      <c r="M2813" s="333" t="s">
        <v>8466</v>
      </c>
      <c r="N2813" s="331"/>
    </row>
    <row r="2814" spans="1:14" ht="15" customHeight="1">
      <c r="A2814" s="15"/>
      <c r="B2814" s="236">
        <v>43920.444833634261</v>
      </c>
      <c r="C2814" s="2" t="s">
        <v>9</v>
      </c>
      <c r="D2814" s="2" t="s">
        <v>45</v>
      </c>
      <c r="E2814" s="2" t="s">
        <v>1137</v>
      </c>
      <c r="F2814" s="2" t="s">
        <v>2208</v>
      </c>
      <c r="G2814" s="2" t="s">
        <v>2199</v>
      </c>
      <c r="H2814" s="2" t="s">
        <v>8467</v>
      </c>
      <c r="I2814" s="34" t="s">
        <v>8468</v>
      </c>
      <c r="J2814" s="237">
        <v>43918</v>
      </c>
      <c r="K2814" s="2">
        <v>45</v>
      </c>
      <c r="M2814" s="2" t="s">
        <v>8471</v>
      </c>
    </row>
    <row r="2815" spans="1:14" ht="15" customHeight="1">
      <c r="A2815" s="15"/>
      <c r="B2815" s="236">
        <v>43920.445143287041</v>
      </c>
      <c r="C2815" s="2" t="s">
        <v>2200</v>
      </c>
      <c r="D2815" s="2" t="s">
        <v>224</v>
      </c>
      <c r="E2815" s="2" t="s">
        <v>8472</v>
      </c>
      <c r="F2815" s="2" t="s">
        <v>2198</v>
      </c>
      <c r="G2815" s="2" t="s">
        <v>2199</v>
      </c>
      <c r="H2815" s="2" t="s">
        <v>8473</v>
      </c>
      <c r="I2815" s="34" t="s">
        <v>8403</v>
      </c>
      <c r="J2815" s="237">
        <v>43920</v>
      </c>
    </row>
    <row r="2816" spans="1:14" ht="15" customHeight="1">
      <c r="A2816" s="331"/>
      <c r="B2816" s="332">
        <v>43920.446276273149</v>
      </c>
      <c r="C2816" s="333" t="s">
        <v>2200</v>
      </c>
      <c r="D2816" s="333" t="s">
        <v>182</v>
      </c>
      <c r="E2816" s="333" t="s">
        <v>190</v>
      </c>
      <c r="F2816" s="333" t="s">
        <v>2271</v>
      </c>
      <c r="G2816" s="333" t="s">
        <v>2210</v>
      </c>
      <c r="H2816" s="331"/>
      <c r="I2816" s="334" t="s">
        <v>722</v>
      </c>
      <c r="J2816" s="335">
        <v>43920</v>
      </c>
      <c r="K2816" s="331"/>
      <c r="L2816" s="331"/>
      <c r="M2816" s="333" t="s">
        <v>8474</v>
      </c>
      <c r="N2816" s="331"/>
    </row>
    <row r="2817" spans="1:14" ht="15" customHeight="1">
      <c r="A2817" s="331"/>
      <c r="B2817" s="332">
        <v>43920.448548159722</v>
      </c>
      <c r="C2817" s="333" t="s">
        <v>2200</v>
      </c>
      <c r="D2817" s="333" t="s">
        <v>224</v>
      </c>
      <c r="E2817" s="331"/>
      <c r="F2817" s="333" t="s">
        <v>2198</v>
      </c>
      <c r="G2817" s="333" t="s">
        <v>2210</v>
      </c>
      <c r="H2817" s="331"/>
      <c r="I2817" s="334" t="s">
        <v>8475</v>
      </c>
      <c r="J2817" s="335">
        <v>43920</v>
      </c>
      <c r="K2817" s="331"/>
      <c r="L2817" s="331"/>
      <c r="M2817" s="331"/>
      <c r="N2817" s="331"/>
    </row>
    <row r="2818" spans="1:14" ht="15" customHeight="1">
      <c r="A2818" s="331"/>
      <c r="B2818" s="332">
        <v>43920.44926069444</v>
      </c>
      <c r="C2818" s="333" t="s">
        <v>2200</v>
      </c>
      <c r="D2818" s="333" t="s">
        <v>109</v>
      </c>
      <c r="E2818" s="333" t="s">
        <v>1619</v>
      </c>
      <c r="F2818" s="333" t="s">
        <v>2208</v>
      </c>
      <c r="G2818" s="331"/>
      <c r="H2818" s="331"/>
      <c r="I2818" s="334" t="s">
        <v>4088</v>
      </c>
      <c r="J2818" s="335">
        <v>43920</v>
      </c>
      <c r="K2818" s="331"/>
      <c r="L2818" s="333">
        <v>1</v>
      </c>
      <c r="M2818" s="331"/>
      <c r="N2818" s="331"/>
    </row>
    <row r="2819" spans="1:14" ht="15" customHeight="1">
      <c r="A2819" s="331"/>
      <c r="B2819" s="332">
        <v>43920.449567777774</v>
      </c>
      <c r="C2819" s="333" t="s">
        <v>2200</v>
      </c>
      <c r="D2819" s="333" t="s">
        <v>158</v>
      </c>
      <c r="E2819" s="333" t="s">
        <v>1339</v>
      </c>
      <c r="F2819" s="333" t="s">
        <v>2271</v>
      </c>
      <c r="G2819" s="333" t="s">
        <v>2199</v>
      </c>
      <c r="H2819" s="331"/>
      <c r="I2819" s="334" t="s">
        <v>8478</v>
      </c>
      <c r="J2819" s="335">
        <v>43919</v>
      </c>
      <c r="K2819" s="331"/>
      <c r="L2819" s="331"/>
      <c r="M2819" s="331"/>
      <c r="N2819" s="331"/>
    </row>
    <row r="2820" spans="1:14" ht="15" customHeight="1">
      <c r="A2820" s="15"/>
      <c r="B2820" s="236">
        <v>43920.450179918982</v>
      </c>
      <c r="C2820" s="2" t="s">
        <v>2200</v>
      </c>
      <c r="D2820" s="2" t="s">
        <v>126</v>
      </c>
      <c r="E2820" s="2" t="s">
        <v>8120</v>
      </c>
      <c r="F2820" s="2" t="s">
        <v>2198</v>
      </c>
      <c r="G2820" s="2" t="s">
        <v>2199</v>
      </c>
      <c r="H2820" s="2" t="s">
        <v>8480</v>
      </c>
      <c r="I2820" s="34" t="s">
        <v>8481</v>
      </c>
      <c r="J2820" s="237">
        <v>43920</v>
      </c>
      <c r="M2820" s="34" t="s">
        <v>8482</v>
      </c>
    </row>
    <row r="2821" spans="1:14" ht="15" customHeight="1">
      <c r="A2821" s="15"/>
      <c r="B2821" s="236">
        <v>43920.450526875</v>
      </c>
      <c r="C2821" s="2" t="s">
        <v>9</v>
      </c>
      <c r="D2821" s="2" t="s">
        <v>262</v>
      </c>
      <c r="E2821" s="2" t="s">
        <v>8335</v>
      </c>
      <c r="F2821" s="2" t="s">
        <v>2201</v>
      </c>
      <c r="G2821" s="2" t="s">
        <v>2199</v>
      </c>
      <c r="H2821" s="2" t="s">
        <v>8483</v>
      </c>
      <c r="I2821" s="2" t="s">
        <v>8484</v>
      </c>
      <c r="J2821" s="237">
        <v>43920</v>
      </c>
      <c r="K2821" s="2">
        <v>45</v>
      </c>
    </row>
    <row r="2822" spans="1:14" ht="15" customHeight="1">
      <c r="A2822" s="331"/>
      <c r="B2822" s="332">
        <v>43920.450865185187</v>
      </c>
      <c r="C2822" s="333" t="s">
        <v>2200</v>
      </c>
      <c r="D2822" s="333" t="s">
        <v>262</v>
      </c>
      <c r="E2822" s="333" t="s">
        <v>493</v>
      </c>
      <c r="F2822" s="333" t="s">
        <v>2208</v>
      </c>
      <c r="G2822" s="333" t="s">
        <v>2199</v>
      </c>
      <c r="H2822" s="331"/>
      <c r="I2822" s="334" t="s">
        <v>8486</v>
      </c>
      <c r="J2822" s="335">
        <v>43920</v>
      </c>
      <c r="K2822" s="333">
        <v>77</v>
      </c>
      <c r="L2822" s="333">
        <v>1</v>
      </c>
      <c r="M2822" s="331"/>
      <c r="N2822" s="331"/>
    </row>
    <row r="2823" spans="1:14" ht="15" customHeight="1">
      <c r="A2823" s="331"/>
      <c r="B2823" s="332">
        <v>43920.45119842593</v>
      </c>
      <c r="C2823" s="333" t="s">
        <v>9</v>
      </c>
      <c r="D2823" s="333" t="s">
        <v>45</v>
      </c>
      <c r="E2823" s="331"/>
      <c r="F2823" s="333" t="s">
        <v>2198</v>
      </c>
      <c r="G2823" s="333" t="s">
        <v>2199</v>
      </c>
      <c r="H2823" s="331"/>
      <c r="I2823" s="334" t="s">
        <v>8487</v>
      </c>
      <c r="J2823" s="335">
        <v>43920</v>
      </c>
      <c r="K2823" s="331"/>
      <c r="L2823" s="331"/>
      <c r="M2823" s="333" t="s">
        <v>8488</v>
      </c>
      <c r="N2823" s="331"/>
    </row>
    <row r="2824" spans="1:14" ht="15" customHeight="1">
      <c r="A2824" s="15"/>
      <c r="B2824" s="236">
        <v>43920.451622222223</v>
      </c>
      <c r="C2824" s="2" t="s">
        <v>2200</v>
      </c>
      <c r="D2824" s="2" t="s">
        <v>348</v>
      </c>
      <c r="E2824" s="2" t="s">
        <v>8489</v>
      </c>
      <c r="F2824" s="2" t="s">
        <v>2198</v>
      </c>
      <c r="G2824" s="2" t="s">
        <v>2199</v>
      </c>
      <c r="H2824" s="2" t="s">
        <v>8490</v>
      </c>
      <c r="I2824" s="34" t="s">
        <v>8398</v>
      </c>
      <c r="J2824" s="237">
        <v>43920</v>
      </c>
      <c r="L2824" s="2">
        <v>10</v>
      </c>
    </row>
    <row r="2825" spans="1:14" ht="15" customHeight="1">
      <c r="A2825" s="15"/>
      <c r="B2825" s="236">
        <v>43920.453505185185</v>
      </c>
      <c r="C2825" s="2" t="s">
        <v>2197</v>
      </c>
      <c r="D2825" s="2" t="s">
        <v>236</v>
      </c>
      <c r="E2825" s="2" t="s">
        <v>8131</v>
      </c>
      <c r="F2825" s="2" t="s">
        <v>2208</v>
      </c>
      <c r="G2825" s="2" t="s">
        <v>2199</v>
      </c>
      <c r="H2825" s="2" t="s">
        <v>8491</v>
      </c>
      <c r="I2825" s="34" t="s">
        <v>8220</v>
      </c>
      <c r="J2825" s="237">
        <v>43919</v>
      </c>
      <c r="K2825" s="2">
        <v>65</v>
      </c>
      <c r="M2825" s="2" t="s">
        <v>8492</v>
      </c>
    </row>
    <row r="2826" spans="1:14" ht="15" customHeight="1">
      <c r="A2826" s="331"/>
      <c r="B2826" s="332">
        <v>43920.45420378472</v>
      </c>
      <c r="C2826" s="333" t="s">
        <v>2200</v>
      </c>
      <c r="D2826" s="333" t="s">
        <v>182</v>
      </c>
      <c r="E2826" s="333" t="s">
        <v>190</v>
      </c>
      <c r="F2826" s="333" t="s">
        <v>2198</v>
      </c>
      <c r="G2826" s="333" t="s">
        <v>2199</v>
      </c>
      <c r="H2826" s="331"/>
      <c r="I2826" s="334" t="s">
        <v>8493</v>
      </c>
      <c r="J2826" s="335">
        <v>43920</v>
      </c>
      <c r="K2826" s="331"/>
      <c r="L2826" s="331"/>
      <c r="M2826" s="331"/>
      <c r="N2826" s="331"/>
    </row>
    <row r="2827" spans="1:14" ht="15" customHeight="1">
      <c r="A2827" s="15"/>
      <c r="B2827" s="236">
        <v>43920.454333784721</v>
      </c>
      <c r="C2827" s="2" t="s">
        <v>7566</v>
      </c>
      <c r="D2827" s="2" t="s">
        <v>182</v>
      </c>
      <c r="E2827" s="2" t="s">
        <v>181</v>
      </c>
      <c r="F2827" s="2" t="s">
        <v>2198</v>
      </c>
      <c r="G2827" s="2" t="s">
        <v>2199</v>
      </c>
      <c r="H2827" s="2" t="s">
        <v>8496</v>
      </c>
      <c r="I2827" s="34" t="s">
        <v>8497</v>
      </c>
      <c r="J2827" s="237">
        <v>43919</v>
      </c>
      <c r="L2827" s="2">
        <v>64</v>
      </c>
    </row>
    <row r="2828" spans="1:14" ht="15" customHeight="1">
      <c r="A2828" s="331"/>
      <c r="B2828" s="332">
        <v>43920.455129259259</v>
      </c>
      <c r="C2828" s="333" t="s">
        <v>9</v>
      </c>
      <c r="D2828" s="333" t="s">
        <v>182</v>
      </c>
      <c r="E2828" s="331"/>
      <c r="F2828" s="333" t="s">
        <v>2201</v>
      </c>
      <c r="G2828" s="331"/>
      <c r="H2828" s="331"/>
      <c r="I2828" s="334" t="s">
        <v>8498</v>
      </c>
      <c r="J2828" s="335">
        <v>43920</v>
      </c>
      <c r="K2828" s="333">
        <v>45</v>
      </c>
      <c r="L2828" s="331"/>
      <c r="M2828" s="331"/>
      <c r="N2828" s="331"/>
    </row>
    <row r="2829" spans="1:14" ht="15" customHeight="1">
      <c r="A2829" s="15"/>
      <c r="B2829" s="236">
        <v>43920.455558321759</v>
      </c>
      <c r="C2829" s="2" t="s">
        <v>7566</v>
      </c>
      <c r="D2829" s="2" t="s">
        <v>109</v>
      </c>
      <c r="F2829" s="2" t="s">
        <v>2198</v>
      </c>
      <c r="G2829" s="2" t="s">
        <v>2199</v>
      </c>
      <c r="H2829" s="2" t="s">
        <v>8499</v>
      </c>
      <c r="I2829" s="34" t="s">
        <v>8500</v>
      </c>
      <c r="J2829" s="237">
        <v>43919</v>
      </c>
      <c r="M2829" s="2" t="s">
        <v>8501</v>
      </c>
    </row>
    <row r="2830" spans="1:14" ht="15" customHeight="1">
      <c r="A2830" s="331"/>
      <c r="B2830" s="332">
        <v>43920.45644253472</v>
      </c>
      <c r="C2830" s="333" t="s">
        <v>7566</v>
      </c>
      <c r="D2830" s="333" t="s">
        <v>182</v>
      </c>
      <c r="E2830" s="331"/>
      <c r="F2830" s="333" t="s">
        <v>2198</v>
      </c>
      <c r="G2830" s="331"/>
      <c r="H2830" s="331"/>
      <c r="I2830" s="334" t="s">
        <v>7985</v>
      </c>
      <c r="J2830" s="335">
        <v>43920</v>
      </c>
      <c r="K2830" s="331"/>
      <c r="L2830" s="331"/>
      <c r="M2830" s="331"/>
      <c r="N2830" s="331"/>
    </row>
    <row r="2831" spans="1:14" ht="15" customHeight="1">
      <c r="A2831" s="331"/>
      <c r="B2831" s="332">
        <v>43920.45646212963</v>
      </c>
      <c r="C2831" s="333" t="s">
        <v>9</v>
      </c>
      <c r="D2831" s="333" t="s">
        <v>182</v>
      </c>
      <c r="E2831" s="333" t="s">
        <v>190</v>
      </c>
      <c r="F2831" s="333" t="s">
        <v>2201</v>
      </c>
      <c r="G2831" s="333" t="s">
        <v>2210</v>
      </c>
      <c r="H2831" s="331"/>
      <c r="I2831" s="334" t="s">
        <v>722</v>
      </c>
      <c r="J2831" s="335">
        <v>43920</v>
      </c>
      <c r="K2831" s="333">
        <v>45</v>
      </c>
      <c r="L2831" s="333">
        <v>1</v>
      </c>
      <c r="M2831" s="331"/>
      <c r="N2831" s="331"/>
    </row>
    <row r="2832" spans="1:14" ht="15" customHeight="1">
      <c r="A2832" s="331"/>
      <c r="B2832" s="332">
        <v>43920.458283344909</v>
      </c>
      <c r="C2832" s="333" t="s">
        <v>2200</v>
      </c>
      <c r="D2832" s="333" t="s">
        <v>182</v>
      </c>
      <c r="E2832" s="333" t="s">
        <v>8503</v>
      </c>
      <c r="F2832" s="333" t="s">
        <v>2198</v>
      </c>
      <c r="G2832" s="333" t="s">
        <v>2199</v>
      </c>
      <c r="H2832" s="331"/>
      <c r="I2832" s="334" t="s">
        <v>8504</v>
      </c>
      <c r="J2832" s="335">
        <v>43920</v>
      </c>
      <c r="K2832" s="331"/>
      <c r="L2832" s="331"/>
      <c r="M2832" s="333" t="s">
        <v>8505</v>
      </c>
      <c r="N2832" s="331"/>
    </row>
    <row r="2833" spans="1:14" ht="15" customHeight="1">
      <c r="A2833" s="15"/>
      <c r="B2833" s="236">
        <v>43920.458663564816</v>
      </c>
      <c r="C2833" s="2" t="s">
        <v>2200</v>
      </c>
      <c r="D2833" s="2" t="s">
        <v>182</v>
      </c>
      <c r="E2833" s="2" t="s">
        <v>986</v>
      </c>
      <c r="F2833" s="2" t="s">
        <v>2208</v>
      </c>
      <c r="G2833" s="2" t="s">
        <v>2199</v>
      </c>
      <c r="H2833" s="2" t="s">
        <v>8506</v>
      </c>
      <c r="I2833" s="34" t="s">
        <v>8507</v>
      </c>
      <c r="J2833" s="237">
        <v>43920</v>
      </c>
      <c r="K2833" s="2">
        <v>36</v>
      </c>
      <c r="L2833" s="2">
        <v>1162</v>
      </c>
    </row>
    <row r="2834" spans="1:14" ht="15" customHeight="1">
      <c r="A2834" s="331"/>
      <c r="B2834" s="332">
        <v>43920.459014351851</v>
      </c>
      <c r="C2834" s="333" t="s">
        <v>2200</v>
      </c>
      <c r="D2834" s="333" t="s">
        <v>207</v>
      </c>
      <c r="E2834" s="333" t="s">
        <v>206</v>
      </c>
      <c r="F2834" s="333" t="s">
        <v>2198</v>
      </c>
      <c r="G2834" s="333" t="s">
        <v>2199</v>
      </c>
      <c r="H2834" s="331"/>
      <c r="I2834" s="334" t="s">
        <v>4188</v>
      </c>
      <c r="J2834" s="335">
        <v>43920</v>
      </c>
      <c r="K2834" s="331"/>
      <c r="L2834" s="331"/>
      <c r="M2834" s="333" t="s">
        <v>8510</v>
      </c>
      <c r="N2834" s="331"/>
    </row>
    <row r="2835" spans="1:14" ht="15" customHeight="1">
      <c r="A2835" s="15"/>
      <c r="B2835" s="236">
        <v>43920.45912324074</v>
      </c>
      <c r="C2835" s="2" t="s">
        <v>2200</v>
      </c>
      <c r="D2835" s="2" t="s">
        <v>182</v>
      </c>
      <c r="E2835" s="2" t="s">
        <v>8511</v>
      </c>
      <c r="F2835" s="2" t="s">
        <v>2208</v>
      </c>
      <c r="G2835" s="2" t="s">
        <v>2199</v>
      </c>
      <c r="H2835" s="2" t="s">
        <v>8512</v>
      </c>
      <c r="I2835" s="2" t="s">
        <v>8513</v>
      </c>
      <c r="J2835" s="237">
        <v>43919</v>
      </c>
      <c r="K2835" s="2">
        <v>26</v>
      </c>
    </row>
    <row r="2836" spans="1:14" ht="15" customHeight="1">
      <c r="A2836" s="331"/>
      <c r="B2836" s="332">
        <v>43920.459477268523</v>
      </c>
      <c r="C2836" s="333" t="s">
        <v>2200</v>
      </c>
      <c r="D2836" s="333" t="s">
        <v>207</v>
      </c>
      <c r="E2836" s="331"/>
      <c r="F2836" s="333" t="s">
        <v>2198</v>
      </c>
      <c r="G2836" s="331"/>
      <c r="H2836" s="331"/>
      <c r="I2836" s="334" t="s">
        <v>8514</v>
      </c>
      <c r="J2836" s="335">
        <v>43920</v>
      </c>
      <c r="K2836" s="331"/>
      <c r="L2836" s="331"/>
      <c r="M2836" s="333" t="s">
        <v>8515</v>
      </c>
      <c r="N2836" s="331"/>
    </row>
    <row r="2837" spans="1:14" ht="15" customHeight="1">
      <c r="A2837" s="331"/>
      <c r="B2837" s="332">
        <v>43920.45952167824</v>
      </c>
      <c r="C2837" s="333" t="s">
        <v>2200</v>
      </c>
      <c r="D2837" s="333" t="s">
        <v>182</v>
      </c>
      <c r="E2837" s="333" t="s">
        <v>190</v>
      </c>
      <c r="F2837" s="333" t="s">
        <v>2198</v>
      </c>
      <c r="G2837" s="333" t="s">
        <v>2210</v>
      </c>
      <c r="H2837" s="331"/>
      <c r="I2837" s="334" t="s">
        <v>722</v>
      </c>
      <c r="J2837" s="335">
        <v>43920</v>
      </c>
      <c r="K2837" s="331"/>
      <c r="L2837" s="333">
        <v>5</v>
      </c>
      <c r="M2837" s="331"/>
      <c r="N2837" s="331"/>
    </row>
    <row r="2838" spans="1:14" ht="15" customHeight="1">
      <c r="A2838" s="15"/>
      <c r="B2838" s="236">
        <v>43920.459940000001</v>
      </c>
      <c r="C2838" s="2" t="s">
        <v>2200</v>
      </c>
      <c r="D2838" s="2" t="s">
        <v>126</v>
      </c>
      <c r="E2838" s="2" t="s">
        <v>572</v>
      </c>
      <c r="F2838" s="2" t="s">
        <v>2198</v>
      </c>
      <c r="G2838" s="2" t="s">
        <v>2199</v>
      </c>
      <c r="I2838" s="34" t="s">
        <v>8197</v>
      </c>
      <c r="J2838" s="237">
        <v>43919</v>
      </c>
      <c r="K2838" s="2">
        <v>21</v>
      </c>
    </row>
    <row r="2839" spans="1:14" ht="15" customHeight="1">
      <c r="A2839" s="15"/>
      <c r="B2839" s="236">
        <v>43920.459948715274</v>
      </c>
      <c r="C2839" s="2" t="s">
        <v>9</v>
      </c>
      <c r="D2839" s="2" t="s">
        <v>182</v>
      </c>
      <c r="F2839" s="2" t="s">
        <v>2198</v>
      </c>
      <c r="G2839" s="2" t="s">
        <v>2199</v>
      </c>
      <c r="H2839" s="2" t="s">
        <v>8517</v>
      </c>
      <c r="I2839" s="34" t="s">
        <v>722</v>
      </c>
      <c r="J2839" s="237">
        <v>43920</v>
      </c>
      <c r="M2839" s="2" t="s">
        <v>8518</v>
      </c>
    </row>
    <row r="2840" spans="1:14" ht="15" customHeight="1">
      <c r="A2840" s="331"/>
      <c r="B2840" s="332">
        <v>43920.460162939809</v>
      </c>
      <c r="C2840" s="333" t="s">
        <v>2200</v>
      </c>
      <c r="D2840" s="333" t="s">
        <v>182</v>
      </c>
      <c r="E2840" s="333" t="s">
        <v>190</v>
      </c>
      <c r="F2840" s="333" t="s">
        <v>2271</v>
      </c>
      <c r="G2840" s="333" t="s">
        <v>2199</v>
      </c>
      <c r="H2840" s="333" t="s">
        <v>1637</v>
      </c>
      <c r="I2840" s="334" t="s">
        <v>8519</v>
      </c>
      <c r="J2840" s="335">
        <v>43920</v>
      </c>
      <c r="K2840" s="333">
        <v>41</v>
      </c>
      <c r="L2840" s="333">
        <v>1163</v>
      </c>
      <c r="M2840" s="331"/>
      <c r="N2840" s="331"/>
    </row>
    <row r="2841" spans="1:14" ht="15" customHeight="1">
      <c r="A2841" s="15"/>
      <c r="B2841" s="236">
        <v>43920.460331747687</v>
      </c>
      <c r="C2841" s="2" t="s">
        <v>2200</v>
      </c>
      <c r="D2841" s="2" t="s">
        <v>182</v>
      </c>
      <c r="E2841" s="2" t="s">
        <v>8520</v>
      </c>
      <c r="F2841" s="2" t="s">
        <v>2198</v>
      </c>
      <c r="G2841" s="2" t="s">
        <v>2210</v>
      </c>
      <c r="I2841" s="34" t="s">
        <v>722</v>
      </c>
      <c r="J2841" s="237">
        <v>43920</v>
      </c>
      <c r="L2841" s="2">
        <v>1</v>
      </c>
    </row>
    <row r="2842" spans="1:14" ht="15" customHeight="1">
      <c r="A2842" s="15"/>
      <c r="B2842" s="236">
        <v>43920.460336354168</v>
      </c>
      <c r="C2842" s="2" t="s">
        <v>7566</v>
      </c>
      <c r="D2842" s="2" t="s">
        <v>109</v>
      </c>
      <c r="E2842" s="2" t="s">
        <v>1619</v>
      </c>
      <c r="F2842" s="2" t="s">
        <v>2198</v>
      </c>
      <c r="G2842" s="2" t="s">
        <v>2199</v>
      </c>
      <c r="H2842" s="2" t="s">
        <v>8521</v>
      </c>
      <c r="I2842" s="34" t="s">
        <v>8522</v>
      </c>
      <c r="J2842" s="237">
        <v>43919</v>
      </c>
      <c r="L2842" s="2">
        <v>6</v>
      </c>
      <c r="M2842" s="2" t="s">
        <v>8523</v>
      </c>
    </row>
    <row r="2843" spans="1:14" ht="15" customHeight="1">
      <c r="A2843" s="15"/>
      <c r="B2843" s="236">
        <v>43920.461179131948</v>
      </c>
      <c r="C2843" s="2" t="s">
        <v>2200</v>
      </c>
      <c r="D2843" s="2" t="s">
        <v>182</v>
      </c>
      <c r="E2843" s="2" t="s">
        <v>8511</v>
      </c>
      <c r="F2843" s="2" t="s">
        <v>2208</v>
      </c>
      <c r="G2843" s="2" t="s">
        <v>2199</v>
      </c>
      <c r="H2843" s="2" t="s">
        <v>8512</v>
      </c>
      <c r="I2843" s="2" t="s">
        <v>8513</v>
      </c>
      <c r="J2843" s="237">
        <v>43919</v>
      </c>
      <c r="K2843" s="2">
        <v>26</v>
      </c>
    </row>
    <row r="2844" spans="1:14" ht="15" customHeight="1">
      <c r="A2844" s="15"/>
      <c r="B2844" s="236">
        <v>43920.462150439816</v>
      </c>
      <c r="C2844" s="2" t="s">
        <v>9</v>
      </c>
      <c r="D2844" s="2" t="s">
        <v>262</v>
      </c>
      <c r="E2844" s="2" t="s">
        <v>286</v>
      </c>
      <c r="F2844" s="2" t="s">
        <v>2201</v>
      </c>
      <c r="G2844" s="2" t="s">
        <v>2199</v>
      </c>
      <c r="H2844" s="2" t="s">
        <v>8524</v>
      </c>
      <c r="I2844" s="2" t="s">
        <v>8525</v>
      </c>
      <c r="J2844" s="237">
        <v>43920</v>
      </c>
      <c r="K2844" s="2">
        <v>44</v>
      </c>
      <c r="L2844" s="2">
        <v>1012</v>
      </c>
    </row>
    <row r="2845" spans="1:14" ht="15" customHeight="1">
      <c r="A2845" s="331"/>
      <c r="B2845" s="332">
        <v>43920.463770532406</v>
      </c>
      <c r="C2845" s="333" t="s">
        <v>2200</v>
      </c>
      <c r="D2845" s="333" t="s">
        <v>207</v>
      </c>
      <c r="E2845" s="333" t="s">
        <v>206</v>
      </c>
      <c r="F2845" s="333" t="s">
        <v>2198</v>
      </c>
      <c r="G2845" s="333" t="s">
        <v>2199</v>
      </c>
      <c r="H2845" s="331"/>
      <c r="I2845" s="334" t="s">
        <v>8526</v>
      </c>
      <c r="J2845" s="335">
        <v>43920</v>
      </c>
      <c r="K2845" s="331"/>
      <c r="L2845" s="331"/>
      <c r="M2845" s="331"/>
      <c r="N2845" s="331"/>
    </row>
    <row r="2846" spans="1:14" ht="15" customHeight="1">
      <c r="A2846" s="331"/>
      <c r="B2846" s="332">
        <v>43920.464031111114</v>
      </c>
      <c r="C2846" s="333" t="s">
        <v>2200</v>
      </c>
      <c r="D2846" s="333" t="s">
        <v>182</v>
      </c>
      <c r="E2846" s="331"/>
      <c r="F2846" s="333" t="s">
        <v>2198</v>
      </c>
      <c r="G2846" s="331"/>
      <c r="H2846" s="331"/>
      <c r="I2846" s="334" t="s">
        <v>722</v>
      </c>
      <c r="J2846" s="335">
        <v>43920</v>
      </c>
      <c r="K2846" s="331"/>
      <c r="L2846" s="331"/>
      <c r="M2846" s="331"/>
      <c r="N2846" s="331"/>
    </row>
    <row r="2847" spans="1:14" ht="15" customHeight="1">
      <c r="A2847" s="331"/>
      <c r="B2847" s="332">
        <v>43920.465181747684</v>
      </c>
      <c r="C2847" s="333" t="s">
        <v>2200</v>
      </c>
      <c r="D2847" s="333" t="s">
        <v>207</v>
      </c>
      <c r="E2847" s="331"/>
      <c r="F2847" s="333" t="s">
        <v>2198</v>
      </c>
      <c r="G2847" s="331"/>
      <c r="H2847" s="331"/>
      <c r="I2847" s="334" t="s">
        <v>8527</v>
      </c>
      <c r="J2847" s="335">
        <v>43920</v>
      </c>
      <c r="K2847" s="331"/>
      <c r="L2847" s="331"/>
      <c r="M2847" s="331"/>
      <c r="N2847" s="331"/>
    </row>
    <row r="2848" spans="1:14" ht="15" customHeight="1">
      <c r="A2848" s="15"/>
      <c r="B2848" s="236">
        <v>43920.465356423607</v>
      </c>
      <c r="C2848" s="2" t="s">
        <v>2200</v>
      </c>
      <c r="D2848" s="2" t="s">
        <v>182</v>
      </c>
      <c r="E2848" s="2" t="s">
        <v>986</v>
      </c>
      <c r="F2848" s="2" t="s">
        <v>2271</v>
      </c>
      <c r="G2848" s="2" t="s">
        <v>2199</v>
      </c>
      <c r="H2848" s="34" t="s">
        <v>8519</v>
      </c>
      <c r="I2848" s="34" t="s">
        <v>8519</v>
      </c>
      <c r="J2848" s="237">
        <v>43920</v>
      </c>
      <c r="K2848" s="2">
        <v>63</v>
      </c>
      <c r="M2848" s="2" t="s">
        <v>8528</v>
      </c>
    </row>
    <row r="2849" spans="1:14" ht="15" customHeight="1">
      <c r="A2849" s="331"/>
      <c r="B2849" s="332">
        <v>43920.466244791663</v>
      </c>
      <c r="C2849" s="333" t="s">
        <v>9</v>
      </c>
      <c r="D2849" s="333" t="s">
        <v>45</v>
      </c>
      <c r="E2849" s="331"/>
      <c r="F2849" s="333" t="s">
        <v>2198</v>
      </c>
      <c r="G2849" s="333" t="s">
        <v>2210</v>
      </c>
      <c r="H2849" s="331"/>
      <c r="I2849" s="334" t="s">
        <v>1065</v>
      </c>
      <c r="J2849" s="335">
        <v>43920</v>
      </c>
      <c r="K2849" s="331"/>
      <c r="L2849" s="331"/>
      <c r="M2849" s="333" t="s">
        <v>8529</v>
      </c>
      <c r="N2849" s="331"/>
    </row>
    <row r="2850" spans="1:14" ht="15" customHeight="1">
      <c r="A2850" s="331"/>
      <c r="B2850" s="332">
        <v>43920.467919513889</v>
      </c>
      <c r="C2850" s="333" t="s">
        <v>2200</v>
      </c>
      <c r="D2850" s="333" t="s">
        <v>262</v>
      </c>
      <c r="E2850" s="333" t="s">
        <v>8237</v>
      </c>
      <c r="F2850" s="333" t="s">
        <v>2208</v>
      </c>
      <c r="G2850" s="333" t="s">
        <v>2199</v>
      </c>
      <c r="H2850" s="331"/>
      <c r="I2850" s="334" t="s">
        <v>8233</v>
      </c>
      <c r="J2850" s="335">
        <v>43919</v>
      </c>
      <c r="K2850" s="333">
        <v>59</v>
      </c>
      <c r="L2850" s="331"/>
      <c r="M2850" s="333" t="s">
        <v>8238</v>
      </c>
      <c r="N2850" s="331"/>
    </row>
    <row r="2851" spans="1:14" ht="15" customHeight="1">
      <c r="A2851" s="331"/>
      <c r="B2851" s="332">
        <v>43920.468263402778</v>
      </c>
      <c r="C2851" s="333" t="s">
        <v>2200</v>
      </c>
      <c r="D2851" s="333" t="s">
        <v>262</v>
      </c>
      <c r="E2851" s="333" t="s">
        <v>7987</v>
      </c>
      <c r="F2851" s="333" t="s">
        <v>2208</v>
      </c>
      <c r="G2851" s="333" t="s">
        <v>2199</v>
      </c>
      <c r="H2851" s="331"/>
      <c r="I2851" s="333" t="s">
        <v>8530</v>
      </c>
      <c r="J2851" s="335">
        <v>43920</v>
      </c>
      <c r="K2851" s="331"/>
      <c r="L2851" s="331"/>
      <c r="M2851" s="333" t="s">
        <v>8531</v>
      </c>
      <c r="N2851" s="331"/>
    </row>
    <row r="2852" spans="1:14" ht="15" customHeight="1">
      <c r="A2852" s="331"/>
      <c r="B2852" s="332">
        <v>43920.468576527783</v>
      </c>
      <c r="C2852" s="333" t="s">
        <v>2200</v>
      </c>
      <c r="D2852" s="333" t="s">
        <v>207</v>
      </c>
      <c r="E2852" s="333" t="s">
        <v>206</v>
      </c>
      <c r="F2852" s="333" t="s">
        <v>2198</v>
      </c>
      <c r="G2852" s="333" t="s">
        <v>2199</v>
      </c>
      <c r="H2852" s="331"/>
      <c r="I2852" s="334" t="s">
        <v>8532</v>
      </c>
      <c r="J2852" s="335">
        <v>43920</v>
      </c>
      <c r="K2852" s="331"/>
      <c r="L2852" s="331"/>
      <c r="M2852" s="333" t="s">
        <v>8533</v>
      </c>
      <c r="N2852" s="331"/>
    </row>
    <row r="2853" spans="1:14" ht="15" customHeight="1">
      <c r="A2853" s="331"/>
      <c r="B2853" s="332">
        <v>43920.468670439819</v>
      </c>
      <c r="C2853" s="333" t="s">
        <v>2200</v>
      </c>
      <c r="D2853" s="333" t="s">
        <v>182</v>
      </c>
      <c r="E2853" s="333" t="s">
        <v>1078</v>
      </c>
      <c r="F2853" s="333" t="s">
        <v>2198</v>
      </c>
      <c r="G2853" s="333" t="s">
        <v>2199</v>
      </c>
      <c r="H2853" s="331"/>
      <c r="I2853" s="334" t="s">
        <v>722</v>
      </c>
      <c r="J2853" s="335">
        <v>43920</v>
      </c>
      <c r="K2853" s="331"/>
      <c r="L2853" s="331"/>
      <c r="M2853" s="331"/>
      <c r="N2853" s="331"/>
    </row>
    <row r="2854" spans="1:14" ht="15" customHeight="1">
      <c r="A2854" s="331"/>
      <c r="B2854" s="332">
        <v>43920.468760370371</v>
      </c>
      <c r="C2854" s="333" t="s">
        <v>2200</v>
      </c>
      <c r="D2854" s="333" t="s">
        <v>182</v>
      </c>
      <c r="E2854" s="333" t="s">
        <v>1078</v>
      </c>
      <c r="F2854" s="333" t="s">
        <v>2198</v>
      </c>
      <c r="G2854" s="333" t="s">
        <v>2199</v>
      </c>
      <c r="H2854" s="331"/>
      <c r="I2854" s="334" t="s">
        <v>722</v>
      </c>
      <c r="J2854" s="335">
        <v>43920</v>
      </c>
      <c r="K2854" s="331"/>
      <c r="L2854" s="331"/>
      <c r="M2854" s="331"/>
      <c r="N2854" s="331"/>
    </row>
    <row r="2855" spans="1:14" ht="15" customHeight="1">
      <c r="A2855" s="331"/>
      <c r="B2855" s="332">
        <v>43920.469386365745</v>
      </c>
      <c r="C2855" s="333" t="s">
        <v>2200</v>
      </c>
      <c r="D2855" s="333" t="s">
        <v>182</v>
      </c>
      <c r="E2855" s="333" t="s">
        <v>8534</v>
      </c>
      <c r="F2855" s="333" t="s">
        <v>2198</v>
      </c>
      <c r="G2855" s="333" t="s">
        <v>2199</v>
      </c>
      <c r="H2855" s="331"/>
      <c r="I2855" s="334" t="s">
        <v>722</v>
      </c>
      <c r="J2855" s="335">
        <v>43920</v>
      </c>
      <c r="K2855" s="331"/>
      <c r="L2855" s="331"/>
      <c r="M2855" s="331"/>
      <c r="N2855" s="331"/>
    </row>
    <row r="2856" spans="1:14" ht="15" customHeight="1">
      <c r="A2856" s="331"/>
      <c r="B2856" s="332">
        <v>43920.469755474536</v>
      </c>
      <c r="C2856" s="333" t="s">
        <v>9</v>
      </c>
      <c r="D2856" s="333" t="s">
        <v>182</v>
      </c>
      <c r="E2856" s="333" t="s">
        <v>7524</v>
      </c>
      <c r="F2856" s="333" t="s">
        <v>2198</v>
      </c>
      <c r="G2856" s="333" t="s">
        <v>2210</v>
      </c>
      <c r="H2856" s="331"/>
      <c r="I2856" s="333" t="s">
        <v>8530</v>
      </c>
      <c r="J2856" s="335">
        <v>43920</v>
      </c>
      <c r="K2856" s="331"/>
      <c r="L2856" s="331"/>
      <c r="M2856" s="331"/>
      <c r="N2856" s="331"/>
    </row>
    <row r="2857" spans="1:14" ht="15" customHeight="1">
      <c r="A2857" s="331"/>
      <c r="B2857" s="332">
        <v>43920.46986247685</v>
      </c>
      <c r="C2857" s="333" t="s">
        <v>2200</v>
      </c>
      <c r="D2857" s="333" t="s">
        <v>182</v>
      </c>
      <c r="E2857" s="333" t="s">
        <v>8534</v>
      </c>
      <c r="F2857" s="333" t="s">
        <v>2198</v>
      </c>
      <c r="G2857" s="333" t="s">
        <v>2199</v>
      </c>
      <c r="H2857" s="331"/>
      <c r="I2857" s="334" t="s">
        <v>722</v>
      </c>
      <c r="J2857" s="335">
        <v>43920</v>
      </c>
      <c r="K2857" s="331"/>
      <c r="L2857" s="331"/>
      <c r="M2857" s="331"/>
      <c r="N2857" s="331"/>
    </row>
    <row r="2858" spans="1:14" ht="15" customHeight="1">
      <c r="A2858" s="331"/>
      <c r="B2858" s="332">
        <v>43920.470113668984</v>
      </c>
      <c r="C2858" s="333" t="s">
        <v>9</v>
      </c>
      <c r="D2858" s="333" t="s">
        <v>182</v>
      </c>
      <c r="E2858" s="331"/>
      <c r="F2858" s="333" t="s">
        <v>2208</v>
      </c>
      <c r="G2858" s="333" t="s">
        <v>2210</v>
      </c>
      <c r="H2858" s="331"/>
      <c r="I2858" s="334" t="s">
        <v>8535</v>
      </c>
      <c r="J2858" s="335">
        <v>43920</v>
      </c>
      <c r="K2858" s="333">
        <v>45</v>
      </c>
      <c r="L2858" s="331"/>
      <c r="M2858" s="333" t="s">
        <v>8536</v>
      </c>
      <c r="N2858" s="331"/>
    </row>
    <row r="2859" spans="1:14" ht="15" customHeight="1">
      <c r="A2859" s="331"/>
      <c r="B2859" s="332">
        <v>43920.470294085651</v>
      </c>
      <c r="C2859" s="333" t="s">
        <v>2200</v>
      </c>
      <c r="D2859" s="333" t="s">
        <v>182</v>
      </c>
      <c r="E2859" s="333" t="s">
        <v>8534</v>
      </c>
      <c r="F2859" s="333" t="s">
        <v>2198</v>
      </c>
      <c r="G2859" s="333" t="s">
        <v>2199</v>
      </c>
      <c r="H2859" s="331"/>
      <c r="I2859" s="334" t="s">
        <v>722</v>
      </c>
      <c r="J2859" s="335">
        <v>43920</v>
      </c>
      <c r="K2859" s="331"/>
      <c r="L2859" s="331"/>
      <c r="M2859" s="331"/>
      <c r="N2859" s="331"/>
    </row>
    <row r="2860" spans="1:14" ht="15" customHeight="1">
      <c r="A2860" s="331"/>
      <c r="B2860" s="332">
        <v>43920.470705405096</v>
      </c>
      <c r="C2860" s="333" t="s">
        <v>2200</v>
      </c>
      <c r="D2860" s="333" t="s">
        <v>182</v>
      </c>
      <c r="E2860" s="333" t="s">
        <v>8534</v>
      </c>
      <c r="F2860" s="333" t="s">
        <v>2198</v>
      </c>
      <c r="G2860" s="333" t="s">
        <v>2199</v>
      </c>
      <c r="H2860" s="331"/>
      <c r="I2860" s="334" t="s">
        <v>722</v>
      </c>
      <c r="J2860" s="335">
        <v>43920</v>
      </c>
      <c r="K2860" s="331"/>
      <c r="L2860" s="331"/>
      <c r="M2860" s="331"/>
      <c r="N2860" s="331"/>
    </row>
    <row r="2861" spans="1:14" ht="15" customHeight="1">
      <c r="A2861" s="331"/>
      <c r="B2861" s="332">
        <v>43920.471061909717</v>
      </c>
      <c r="C2861" s="333" t="s">
        <v>9</v>
      </c>
      <c r="D2861" s="333" t="s">
        <v>45</v>
      </c>
      <c r="E2861" s="331"/>
      <c r="F2861" s="333" t="s">
        <v>2198</v>
      </c>
      <c r="G2861" s="333" t="s">
        <v>2210</v>
      </c>
      <c r="H2861" s="331"/>
      <c r="I2861" s="334" t="s">
        <v>1065</v>
      </c>
      <c r="J2861" s="335">
        <v>43920</v>
      </c>
      <c r="K2861" s="331"/>
      <c r="L2861" s="331"/>
      <c r="M2861" s="333" t="s">
        <v>8529</v>
      </c>
      <c r="N2861" s="331"/>
    </row>
    <row r="2862" spans="1:14" ht="15" customHeight="1">
      <c r="A2862" s="331"/>
      <c r="B2862" s="332">
        <v>43920.471206967588</v>
      </c>
      <c r="C2862" s="333" t="s">
        <v>2200</v>
      </c>
      <c r="D2862" s="333" t="s">
        <v>182</v>
      </c>
      <c r="E2862" s="333" t="s">
        <v>8534</v>
      </c>
      <c r="F2862" s="333" t="s">
        <v>2198</v>
      </c>
      <c r="G2862" s="333" t="s">
        <v>2199</v>
      </c>
      <c r="H2862" s="331"/>
      <c r="I2862" s="334" t="s">
        <v>722</v>
      </c>
      <c r="J2862" s="335">
        <v>43920</v>
      </c>
      <c r="K2862" s="331"/>
      <c r="L2862" s="331"/>
      <c r="M2862" s="331"/>
      <c r="N2862" s="331"/>
    </row>
    <row r="2863" spans="1:14" ht="15" customHeight="1">
      <c r="A2863" s="331"/>
      <c r="B2863" s="332">
        <v>43920.471813194439</v>
      </c>
      <c r="C2863" s="333" t="s">
        <v>9</v>
      </c>
      <c r="D2863" s="333" t="s">
        <v>182</v>
      </c>
      <c r="E2863" s="333" t="s">
        <v>8534</v>
      </c>
      <c r="F2863" s="333" t="s">
        <v>2201</v>
      </c>
      <c r="G2863" s="333" t="s">
        <v>2199</v>
      </c>
      <c r="H2863" s="331"/>
      <c r="I2863" s="334" t="s">
        <v>722</v>
      </c>
      <c r="J2863" s="335">
        <v>43920</v>
      </c>
      <c r="K2863" s="333">
        <v>45</v>
      </c>
      <c r="L2863" s="331"/>
      <c r="M2863" s="331"/>
      <c r="N2863" s="331"/>
    </row>
    <row r="2864" spans="1:14" ht="15" customHeight="1">
      <c r="A2864" s="331"/>
      <c r="B2864" s="332">
        <v>43920.47281259259</v>
      </c>
      <c r="C2864" s="333" t="s">
        <v>7566</v>
      </c>
      <c r="D2864" s="333" t="s">
        <v>182</v>
      </c>
      <c r="E2864" s="333" t="s">
        <v>190</v>
      </c>
      <c r="F2864" s="333" t="s">
        <v>2271</v>
      </c>
      <c r="G2864" s="333" t="s">
        <v>2210</v>
      </c>
      <c r="H2864" s="331"/>
      <c r="I2864" s="334" t="s">
        <v>8537</v>
      </c>
      <c r="J2864" s="335">
        <v>43920</v>
      </c>
      <c r="K2864" s="331"/>
      <c r="L2864" s="331"/>
      <c r="M2864" s="333" t="s">
        <v>8538</v>
      </c>
      <c r="N2864" s="331"/>
    </row>
    <row r="2865" spans="1:14" ht="15" customHeight="1">
      <c r="A2865" s="331"/>
      <c r="B2865" s="332">
        <v>43920.472910046301</v>
      </c>
      <c r="C2865" s="333" t="s">
        <v>2200</v>
      </c>
      <c r="D2865" s="333" t="s">
        <v>182</v>
      </c>
      <c r="E2865" s="331"/>
      <c r="F2865" s="333" t="s">
        <v>2198</v>
      </c>
      <c r="G2865" s="331"/>
      <c r="H2865" s="331"/>
      <c r="I2865" s="334" t="s">
        <v>8539</v>
      </c>
      <c r="J2865" s="335">
        <v>43920</v>
      </c>
      <c r="K2865" s="331"/>
      <c r="L2865" s="331"/>
      <c r="M2865" s="333" t="s">
        <v>8540</v>
      </c>
      <c r="N2865" s="331"/>
    </row>
    <row r="2866" spans="1:14" ht="15" customHeight="1">
      <c r="A2866" s="331"/>
      <c r="B2866" s="332">
        <v>43920.473450949074</v>
      </c>
      <c r="C2866" s="333" t="s">
        <v>2200</v>
      </c>
      <c r="D2866" s="333" t="s">
        <v>182</v>
      </c>
      <c r="E2866" s="333" t="s">
        <v>8541</v>
      </c>
      <c r="F2866" s="333" t="s">
        <v>2198</v>
      </c>
      <c r="G2866" s="333" t="s">
        <v>2210</v>
      </c>
      <c r="H2866" s="331"/>
      <c r="I2866" s="334" t="s">
        <v>8542</v>
      </c>
      <c r="J2866" s="335">
        <v>43920</v>
      </c>
      <c r="K2866" s="331"/>
      <c r="L2866" s="331"/>
      <c r="M2866" s="333" t="s">
        <v>8543</v>
      </c>
      <c r="N2866" s="331"/>
    </row>
    <row r="2867" spans="1:14" ht="15" customHeight="1">
      <c r="A2867" s="15"/>
      <c r="B2867" s="236">
        <v>43920.474306111108</v>
      </c>
      <c r="C2867" s="2" t="s">
        <v>9</v>
      </c>
      <c r="D2867" s="2" t="s">
        <v>233</v>
      </c>
      <c r="E2867" s="2" t="s">
        <v>298</v>
      </c>
      <c r="F2867" s="2" t="s">
        <v>2208</v>
      </c>
      <c r="G2867" s="2" t="s">
        <v>2199</v>
      </c>
      <c r="H2867" s="2" t="s">
        <v>8544</v>
      </c>
      <c r="I2867" s="2" t="s">
        <v>8545</v>
      </c>
      <c r="J2867" s="237">
        <v>43920</v>
      </c>
      <c r="K2867" s="2">
        <v>68</v>
      </c>
    </row>
    <row r="2868" spans="1:14" ht="15" customHeight="1">
      <c r="A2868" s="331"/>
      <c r="B2868" s="332">
        <v>43920.475517812505</v>
      </c>
      <c r="C2868" s="333" t="s">
        <v>2200</v>
      </c>
      <c r="D2868" s="333" t="s">
        <v>126</v>
      </c>
      <c r="E2868" s="333" t="s">
        <v>572</v>
      </c>
      <c r="F2868" s="333" t="s">
        <v>2198</v>
      </c>
      <c r="G2868" s="333" t="s">
        <v>2199</v>
      </c>
      <c r="H2868" s="331"/>
      <c r="I2868" s="333" t="s">
        <v>8546</v>
      </c>
      <c r="J2868" s="335">
        <v>43919</v>
      </c>
      <c r="K2868" s="331"/>
      <c r="L2868" s="333">
        <v>8</v>
      </c>
      <c r="M2868" s="331"/>
      <c r="N2868" s="331"/>
    </row>
    <row r="2869" spans="1:14" ht="15" customHeight="1">
      <c r="A2869" s="331"/>
      <c r="B2869" s="332">
        <v>43920.476427685186</v>
      </c>
      <c r="C2869" s="333" t="s">
        <v>7566</v>
      </c>
      <c r="D2869" s="333" t="s">
        <v>45</v>
      </c>
      <c r="E2869" s="331"/>
      <c r="F2869" s="333" t="s">
        <v>2198</v>
      </c>
      <c r="G2869" s="333" t="s">
        <v>2210</v>
      </c>
      <c r="H2869" s="331"/>
      <c r="I2869" s="334" t="s">
        <v>8547</v>
      </c>
      <c r="J2869" s="335">
        <v>43919</v>
      </c>
      <c r="K2869" s="331"/>
      <c r="L2869" s="333">
        <v>34</v>
      </c>
      <c r="M2869" s="331"/>
      <c r="N2869" s="331"/>
    </row>
    <row r="2870" spans="1:14" ht="15" customHeight="1">
      <c r="A2870" s="15"/>
      <c r="B2870" s="236">
        <v>43920.476716956022</v>
      </c>
      <c r="C2870" s="2" t="s">
        <v>2200</v>
      </c>
      <c r="D2870" s="2" t="s">
        <v>153</v>
      </c>
      <c r="F2870" s="2" t="s">
        <v>2208</v>
      </c>
      <c r="G2870" s="2" t="s">
        <v>2199</v>
      </c>
      <c r="H2870" s="2" t="s">
        <v>8548</v>
      </c>
      <c r="I2870" s="2" t="s">
        <v>8549</v>
      </c>
      <c r="J2870" s="237">
        <v>43920</v>
      </c>
      <c r="K2870" s="2">
        <v>41</v>
      </c>
    </row>
    <row r="2871" spans="1:14" ht="15" customHeight="1">
      <c r="A2871" s="331"/>
      <c r="B2871" s="332">
        <v>43920.477734780092</v>
      </c>
      <c r="C2871" s="333" t="s">
        <v>2200</v>
      </c>
      <c r="D2871" s="333" t="s">
        <v>207</v>
      </c>
      <c r="E2871" s="333" t="s">
        <v>5111</v>
      </c>
      <c r="F2871" s="333" t="s">
        <v>2198</v>
      </c>
      <c r="G2871" s="333" t="s">
        <v>2199</v>
      </c>
      <c r="H2871" s="331"/>
      <c r="I2871" s="334" t="s">
        <v>8550</v>
      </c>
      <c r="J2871" s="335">
        <v>43920</v>
      </c>
      <c r="K2871" s="331"/>
      <c r="L2871" s="331"/>
      <c r="M2871" s="331"/>
      <c r="N2871" s="331"/>
    </row>
    <row r="2872" spans="1:14" ht="15" customHeight="1">
      <c r="A2872" s="331"/>
      <c r="B2872" s="332">
        <v>43920.478928124998</v>
      </c>
      <c r="C2872" s="333" t="s">
        <v>2200</v>
      </c>
      <c r="D2872" s="333" t="s">
        <v>236</v>
      </c>
      <c r="E2872" s="333" t="s">
        <v>8551</v>
      </c>
      <c r="F2872" s="333" t="s">
        <v>2198</v>
      </c>
      <c r="G2872" s="333" t="s">
        <v>2199</v>
      </c>
      <c r="H2872" s="331"/>
      <c r="I2872" s="334" t="s">
        <v>8552</v>
      </c>
      <c r="J2872" s="335">
        <v>43920</v>
      </c>
      <c r="K2872" s="331"/>
      <c r="L2872" s="333">
        <v>2</v>
      </c>
      <c r="M2872" s="331"/>
      <c r="N2872" s="331"/>
    </row>
    <row r="2873" spans="1:14" ht="15" customHeight="1">
      <c r="A2873" s="331"/>
      <c r="B2873" s="332">
        <v>43920.479837650462</v>
      </c>
      <c r="C2873" s="333" t="s">
        <v>2200</v>
      </c>
      <c r="D2873" s="333" t="s">
        <v>236</v>
      </c>
      <c r="E2873" s="331"/>
      <c r="F2873" s="333" t="s">
        <v>2208</v>
      </c>
      <c r="G2873" s="333" t="s">
        <v>2199</v>
      </c>
      <c r="H2873" s="331"/>
      <c r="I2873" s="334" t="s">
        <v>8553</v>
      </c>
      <c r="J2873" s="335">
        <v>43920</v>
      </c>
      <c r="K2873" s="331"/>
      <c r="L2873" s="331"/>
      <c r="M2873" s="333" t="s">
        <v>8554</v>
      </c>
      <c r="N2873" s="331"/>
    </row>
    <row r="2874" spans="1:14" ht="15" customHeight="1">
      <c r="A2874" s="15"/>
      <c r="B2874" s="236">
        <v>43920.480161944448</v>
      </c>
      <c r="C2874" s="2" t="s">
        <v>2200</v>
      </c>
      <c r="D2874" s="2" t="s">
        <v>207</v>
      </c>
      <c r="F2874" s="2" t="s">
        <v>2198</v>
      </c>
      <c r="I2874" s="34" t="s">
        <v>8527</v>
      </c>
      <c r="J2874" s="237">
        <v>43920</v>
      </c>
      <c r="M2874" s="2" t="s">
        <v>8555</v>
      </c>
    </row>
    <row r="2875" spans="1:14" ht="15" customHeight="1">
      <c r="A2875" s="15"/>
      <c r="B2875" s="236">
        <v>43920.480190717593</v>
      </c>
      <c r="C2875" s="2" t="s">
        <v>9</v>
      </c>
      <c r="D2875" s="2" t="s">
        <v>182</v>
      </c>
      <c r="E2875" s="2" t="s">
        <v>190</v>
      </c>
      <c r="F2875" s="2" t="s">
        <v>2201</v>
      </c>
      <c r="G2875" s="2" t="s">
        <v>2199</v>
      </c>
      <c r="H2875" s="2" t="s">
        <v>8556</v>
      </c>
      <c r="I2875" s="34" t="s">
        <v>8557</v>
      </c>
      <c r="J2875" s="237">
        <v>43920</v>
      </c>
      <c r="K2875" s="2">
        <v>45</v>
      </c>
      <c r="L2875" s="2">
        <v>1184</v>
      </c>
    </row>
    <row r="2876" spans="1:14" ht="15" customHeight="1">
      <c r="A2876" s="331"/>
      <c r="B2876" s="332">
        <v>43920.48265258102</v>
      </c>
      <c r="C2876" s="333" t="s">
        <v>2200</v>
      </c>
      <c r="D2876" s="333" t="s">
        <v>182</v>
      </c>
      <c r="E2876" s="333" t="s">
        <v>190</v>
      </c>
      <c r="F2876" s="333" t="s">
        <v>2208</v>
      </c>
      <c r="G2876" s="333" t="s">
        <v>2199</v>
      </c>
      <c r="H2876" s="331"/>
      <c r="I2876" s="333" t="s">
        <v>8558</v>
      </c>
      <c r="J2876" s="335">
        <v>43920</v>
      </c>
      <c r="K2876" s="333">
        <v>92</v>
      </c>
      <c r="L2876" s="331"/>
      <c r="M2876" s="331"/>
      <c r="N2876" s="331"/>
    </row>
    <row r="2877" spans="1:14" ht="15" customHeight="1">
      <c r="A2877" s="15"/>
      <c r="B2877" s="236">
        <v>43920.482764745371</v>
      </c>
      <c r="C2877" s="2" t="s">
        <v>2200</v>
      </c>
      <c r="D2877" s="2" t="s">
        <v>236</v>
      </c>
      <c r="E2877" s="2" t="s">
        <v>8559</v>
      </c>
      <c r="F2877" s="2" t="s">
        <v>2208</v>
      </c>
      <c r="G2877" s="2" t="s">
        <v>2199</v>
      </c>
      <c r="I2877" s="34" t="s">
        <v>8560</v>
      </c>
      <c r="J2877" s="237">
        <v>43920</v>
      </c>
      <c r="M2877" s="2" t="s">
        <v>8561</v>
      </c>
    </row>
    <row r="2878" spans="1:14" ht="15" customHeight="1">
      <c r="A2878" s="331"/>
      <c r="B2878" s="332">
        <v>43920.48276914352</v>
      </c>
      <c r="C2878" s="333" t="s">
        <v>2200</v>
      </c>
      <c r="D2878" s="333" t="s">
        <v>236</v>
      </c>
      <c r="E2878" s="331"/>
      <c r="F2878" s="333" t="s">
        <v>2198</v>
      </c>
      <c r="G2878" s="333" t="s">
        <v>2199</v>
      </c>
      <c r="H2878" s="331"/>
      <c r="I2878" s="334" t="s">
        <v>8562</v>
      </c>
      <c r="J2878" s="335">
        <v>43920</v>
      </c>
      <c r="K2878" s="331"/>
      <c r="L2878" s="331"/>
      <c r="M2878" s="333" t="s">
        <v>5743</v>
      </c>
      <c r="N2878" s="331"/>
    </row>
    <row r="2879" spans="1:14" ht="15" customHeight="1">
      <c r="A2879" s="331"/>
      <c r="B2879" s="332">
        <v>43920.483173981484</v>
      </c>
      <c r="C2879" s="333" t="s">
        <v>9</v>
      </c>
      <c r="D2879" s="333" t="s">
        <v>45</v>
      </c>
      <c r="E2879" s="333" t="s">
        <v>1137</v>
      </c>
      <c r="F2879" s="333" t="s">
        <v>2208</v>
      </c>
      <c r="G2879" s="333" t="s">
        <v>2199</v>
      </c>
      <c r="H2879" s="333" t="s">
        <v>199</v>
      </c>
      <c r="I2879" s="334" t="s">
        <v>8563</v>
      </c>
      <c r="J2879" s="335">
        <v>43919</v>
      </c>
      <c r="K2879" s="333">
        <v>45</v>
      </c>
      <c r="L2879" s="331"/>
      <c r="M2879" s="331"/>
      <c r="N2879" s="331"/>
    </row>
    <row r="2880" spans="1:14" ht="15" customHeight="1">
      <c r="A2880" s="331"/>
      <c r="B2880" s="332">
        <v>43920.483718333329</v>
      </c>
      <c r="C2880" s="333" t="s">
        <v>2200</v>
      </c>
      <c r="D2880" s="333" t="s">
        <v>236</v>
      </c>
      <c r="E2880" s="331"/>
      <c r="F2880" s="333" t="s">
        <v>2198</v>
      </c>
      <c r="G2880" s="333" t="s">
        <v>2199</v>
      </c>
      <c r="H2880" s="331"/>
      <c r="I2880" s="334" t="s">
        <v>8564</v>
      </c>
      <c r="J2880" s="335">
        <v>43920</v>
      </c>
      <c r="K2880" s="331"/>
      <c r="L2880" s="331"/>
      <c r="M2880" s="333" t="s">
        <v>8565</v>
      </c>
      <c r="N2880" s="331"/>
    </row>
    <row r="2881" spans="1:14" ht="15" customHeight="1">
      <c r="A2881" s="15"/>
      <c r="B2881" s="236">
        <v>43920.487383530097</v>
      </c>
      <c r="C2881" s="2" t="s">
        <v>2200</v>
      </c>
      <c r="D2881" s="2" t="s">
        <v>236</v>
      </c>
      <c r="E2881" s="2" t="s">
        <v>4205</v>
      </c>
      <c r="F2881" s="2" t="s">
        <v>2208</v>
      </c>
      <c r="G2881" s="2" t="s">
        <v>2199</v>
      </c>
      <c r="H2881" s="2" t="s">
        <v>8566</v>
      </c>
      <c r="I2881" s="34" t="s">
        <v>8567</v>
      </c>
      <c r="J2881" s="237">
        <v>43920</v>
      </c>
      <c r="K2881" s="2">
        <v>49</v>
      </c>
      <c r="L2881" s="2">
        <v>22</v>
      </c>
      <c r="M2881" s="2" t="s">
        <v>8568</v>
      </c>
    </row>
    <row r="2882" spans="1:14" ht="15" customHeight="1">
      <c r="A2882" s="15"/>
      <c r="B2882" s="236">
        <v>43920.48829429398</v>
      </c>
      <c r="C2882" s="2" t="s">
        <v>2200</v>
      </c>
      <c r="D2882" s="2" t="s">
        <v>236</v>
      </c>
      <c r="E2882" s="2" t="s">
        <v>1488</v>
      </c>
      <c r="F2882" s="2" t="s">
        <v>2208</v>
      </c>
      <c r="G2882" s="2" t="s">
        <v>2199</v>
      </c>
      <c r="H2882" s="2" t="s">
        <v>8569</v>
      </c>
      <c r="I2882" s="34" t="s">
        <v>8567</v>
      </c>
      <c r="J2882" s="237">
        <v>43920</v>
      </c>
      <c r="K2882" s="2">
        <v>72</v>
      </c>
      <c r="L2882" s="2">
        <v>23</v>
      </c>
    </row>
    <row r="2883" spans="1:14" ht="15" customHeight="1">
      <c r="A2883" s="15"/>
      <c r="B2883" s="236">
        <v>43920.490125925928</v>
      </c>
      <c r="C2883" s="2" t="s">
        <v>2200</v>
      </c>
      <c r="D2883" s="2" t="s">
        <v>236</v>
      </c>
      <c r="E2883" s="2" t="s">
        <v>4205</v>
      </c>
      <c r="F2883" s="2" t="s">
        <v>2208</v>
      </c>
      <c r="G2883" s="2" t="s">
        <v>2199</v>
      </c>
      <c r="H2883" s="2" t="s">
        <v>8570</v>
      </c>
      <c r="I2883" s="34" t="s">
        <v>8552</v>
      </c>
      <c r="J2883" s="237">
        <v>43920</v>
      </c>
      <c r="K2883" s="2">
        <v>49</v>
      </c>
      <c r="M2883" s="2" t="s">
        <v>8571</v>
      </c>
    </row>
    <row r="2884" spans="1:14" ht="15" customHeight="1">
      <c r="A2884" s="331"/>
      <c r="B2884" s="332">
        <v>43920.490883368053</v>
      </c>
      <c r="C2884" s="333" t="s">
        <v>2200</v>
      </c>
      <c r="D2884" s="333" t="s">
        <v>236</v>
      </c>
      <c r="E2884" s="333" t="s">
        <v>8572</v>
      </c>
      <c r="F2884" s="333" t="s">
        <v>2208</v>
      </c>
      <c r="G2884" s="333" t="s">
        <v>2199</v>
      </c>
      <c r="H2884" s="333" t="s">
        <v>8570</v>
      </c>
      <c r="I2884" s="334" t="s">
        <v>8552</v>
      </c>
      <c r="J2884" s="335">
        <v>43920</v>
      </c>
      <c r="K2884" s="333">
        <v>72</v>
      </c>
      <c r="L2884" s="331"/>
      <c r="M2884" s="333" t="s">
        <v>8573</v>
      </c>
      <c r="N2884" s="331"/>
    </row>
    <row r="2885" spans="1:14" ht="15" customHeight="1">
      <c r="A2885" s="331"/>
      <c r="B2885" s="332">
        <v>43920.492492025463</v>
      </c>
      <c r="C2885" s="333" t="s">
        <v>9</v>
      </c>
      <c r="D2885" s="333" t="s">
        <v>233</v>
      </c>
      <c r="E2885" s="333" t="s">
        <v>232</v>
      </c>
      <c r="F2885" s="333" t="s">
        <v>2208</v>
      </c>
      <c r="G2885" s="333" t="s">
        <v>2199</v>
      </c>
      <c r="H2885" s="331"/>
      <c r="I2885" s="334" t="s">
        <v>302</v>
      </c>
      <c r="J2885" s="335">
        <v>43920</v>
      </c>
      <c r="K2885" s="333">
        <v>62</v>
      </c>
      <c r="L2885" s="331"/>
      <c r="M2885" s="331"/>
      <c r="N2885" s="331"/>
    </row>
    <row r="2886" spans="1:14" ht="15" customHeight="1">
      <c r="A2886" s="15"/>
      <c r="B2886" s="236">
        <v>43920.497505173611</v>
      </c>
      <c r="C2886" s="2" t="s">
        <v>7566</v>
      </c>
      <c r="D2886" s="2" t="s">
        <v>224</v>
      </c>
      <c r="E2886" s="2" t="s">
        <v>1880</v>
      </c>
      <c r="F2886" s="2" t="s">
        <v>2208</v>
      </c>
      <c r="G2886" s="2" t="s">
        <v>2199</v>
      </c>
      <c r="H2886" s="2" t="s">
        <v>8574</v>
      </c>
      <c r="I2886" s="2" t="s">
        <v>8575</v>
      </c>
      <c r="J2886" s="237">
        <v>43919</v>
      </c>
    </row>
    <row r="2887" spans="1:14" ht="15" customHeight="1">
      <c r="A2887" s="331"/>
      <c r="B2887" s="332">
        <v>43920.498379432873</v>
      </c>
      <c r="C2887" s="333" t="s">
        <v>2197</v>
      </c>
      <c r="D2887" s="333" t="s">
        <v>101</v>
      </c>
      <c r="E2887" s="333" t="s">
        <v>31</v>
      </c>
      <c r="F2887" s="333" t="s">
        <v>2198</v>
      </c>
      <c r="G2887" s="333" t="s">
        <v>2199</v>
      </c>
      <c r="H2887" s="331"/>
      <c r="I2887" s="333" t="s">
        <v>8576</v>
      </c>
      <c r="J2887" s="335">
        <v>43919</v>
      </c>
      <c r="K2887" s="331"/>
      <c r="L2887" s="333">
        <v>11</v>
      </c>
      <c r="M2887" s="331"/>
      <c r="N2887" s="331"/>
    </row>
    <row r="2888" spans="1:14" ht="15" customHeight="1">
      <c r="A2888" s="15"/>
      <c r="B2888" s="236">
        <v>43920.500960243051</v>
      </c>
      <c r="C2888" s="2" t="s">
        <v>2197</v>
      </c>
      <c r="D2888" s="2" t="s">
        <v>236</v>
      </c>
      <c r="E2888" s="2" t="s">
        <v>1019</v>
      </c>
      <c r="F2888" s="2" t="s">
        <v>2208</v>
      </c>
      <c r="G2888" s="2" t="s">
        <v>2199</v>
      </c>
      <c r="H2888" s="2" t="s">
        <v>8577</v>
      </c>
      <c r="I2888" s="34" t="s">
        <v>8578</v>
      </c>
      <c r="J2888" s="237">
        <v>43920</v>
      </c>
      <c r="K2888" s="2">
        <v>65</v>
      </c>
      <c r="L2888" s="2">
        <v>196</v>
      </c>
    </row>
    <row r="2889" spans="1:14" ht="15" customHeight="1">
      <c r="A2889" s="331"/>
      <c r="B2889" s="332">
        <v>43920.50284454861</v>
      </c>
      <c r="C2889" s="333" t="s">
        <v>2200</v>
      </c>
      <c r="D2889" s="333" t="s">
        <v>236</v>
      </c>
      <c r="E2889" s="333" t="s">
        <v>8579</v>
      </c>
      <c r="F2889" s="333" t="s">
        <v>2208</v>
      </c>
      <c r="G2889" s="333" t="s">
        <v>2199</v>
      </c>
      <c r="H2889" s="331"/>
      <c r="I2889" s="333" t="s">
        <v>8580</v>
      </c>
      <c r="J2889" s="335">
        <v>43920</v>
      </c>
      <c r="K2889" s="333">
        <v>72</v>
      </c>
      <c r="L2889" s="331"/>
      <c r="M2889" s="331"/>
      <c r="N2889" s="331"/>
    </row>
    <row r="2890" spans="1:14" ht="15" customHeight="1">
      <c r="A2890" s="331"/>
      <c r="B2890" s="332">
        <v>43920.503459918982</v>
      </c>
      <c r="C2890" s="333" t="s">
        <v>2200</v>
      </c>
      <c r="D2890" s="333" t="s">
        <v>236</v>
      </c>
      <c r="E2890" s="333" t="s">
        <v>4205</v>
      </c>
      <c r="F2890" s="333" t="s">
        <v>2208</v>
      </c>
      <c r="G2890" s="333" t="s">
        <v>2199</v>
      </c>
      <c r="H2890" s="331"/>
      <c r="I2890" s="333" t="s">
        <v>8580</v>
      </c>
      <c r="J2890" s="335">
        <v>43920</v>
      </c>
      <c r="K2890" s="333">
        <v>49</v>
      </c>
      <c r="L2890" s="331"/>
      <c r="M2890" s="331"/>
      <c r="N2890" s="331"/>
    </row>
    <row r="2891" spans="1:14" ht="15" customHeight="1">
      <c r="A2891" s="15"/>
      <c r="B2891" s="236">
        <v>43920.507710694445</v>
      </c>
      <c r="C2891" s="2" t="s">
        <v>7566</v>
      </c>
      <c r="D2891" s="2" t="s">
        <v>126</v>
      </c>
      <c r="E2891" s="2" t="s">
        <v>8581</v>
      </c>
      <c r="F2891" s="2" t="s">
        <v>2198</v>
      </c>
      <c r="G2891" s="2" t="s">
        <v>2199</v>
      </c>
      <c r="H2891" s="2" t="s">
        <v>8582</v>
      </c>
      <c r="I2891" s="34" t="s">
        <v>8583</v>
      </c>
      <c r="J2891" s="237">
        <v>43920</v>
      </c>
    </row>
    <row r="2892" spans="1:14" ht="15" customHeight="1">
      <c r="A2892" s="15"/>
      <c r="B2892" s="236">
        <v>43920.508574363426</v>
      </c>
      <c r="C2892" s="2" t="s">
        <v>9</v>
      </c>
      <c r="D2892" s="2" t="s">
        <v>233</v>
      </c>
      <c r="E2892" s="2" t="s">
        <v>298</v>
      </c>
      <c r="F2892" s="2" t="s">
        <v>2208</v>
      </c>
      <c r="G2892" s="2" t="s">
        <v>2199</v>
      </c>
      <c r="H2892" s="2" t="s">
        <v>8584</v>
      </c>
      <c r="I2892" s="34" t="s">
        <v>8460</v>
      </c>
      <c r="J2892" s="237">
        <v>43920</v>
      </c>
      <c r="K2892" s="2">
        <v>62</v>
      </c>
    </row>
    <row r="2893" spans="1:14" ht="15" customHeight="1">
      <c r="A2893" s="15"/>
      <c r="B2893" s="236">
        <v>43920.508604386574</v>
      </c>
      <c r="C2893" s="2" t="s">
        <v>7566</v>
      </c>
      <c r="D2893" s="2" t="s">
        <v>322</v>
      </c>
      <c r="E2893" s="2" t="s">
        <v>576</v>
      </c>
      <c r="F2893" s="2" t="s">
        <v>2208</v>
      </c>
      <c r="G2893" s="2" t="s">
        <v>2199</v>
      </c>
      <c r="H2893" s="2" t="s">
        <v>8585</v>
      </c>
      <c r="I2893" s="34" t="s">
        <v>8586</v>
      </c>
      <c r="J2893" s="237">
        <v>43916</v>
      </c>
      <c r="K2893" s="2">
        <v>60</v>
      </c>
      <c r="L2893" s="2">
        <v>721</v>
      </c>
    </row>
    <row r="2894" spans="1:14" ht="15" customHeight="1">
      <c r="A2894" s="331"/>
      <c r="B2894" s="332">
        <v>43920.509596412041</v>
      </c>
      <c r="C2894" s="333" t="s">
        <v>7566</v>
      </c>
      <c r="D2894" s="333" t="s">
        <v>95</v>
      </c>
      <c r="E2894" s="333" t="s">
        <v>8587</v>
      </c>
      <c r="F2894" s="333" t="s">
        <v>2198</v>
      </c>
      <c r="G2894" s="333" t="s">
        <v>2199</v>
      </c>
      <c r="H2894" s="331"/>
      <c r="I2894" s="334" t="s">
        <v>3051</v>
      </c>
      <c r="J2894" s="335">
        <v>43920</v>
      </c>
      <c r="K2894" s="333">
        <v>21</v>
      </c>
      <c r="L2894" s="331"/>
      <c r="M2894" s="333" t="s">
        <v>8588</v>
      </c>
      <c r="N2894" s="331"/>
    </row>
    <row r="2895" spans="1:14" ht="15" customHeight="1">
      <c r="A2895" s="331"/>
      <c r="B2895" s="332">
        <v>43920.51139965278</v>
      </c>
      <c r="C2895" s="333" t="s">
        <v>2200</v>
      </c>
      <c r="D2895" s="333" t="s">
        <v>109</v>
      </c>
      <c r="E2895" s="331"/>
      <c r="F2895" s="333" t="s">
        <v>2208</v>
      </c>
      <c r="G2895" s="333" t="s">
        <v>2210</v>
      </c>
      <c r="H2895" s="331"/>
      <c r="I2895" s="334" t="s">
        <v>8589</v>
      </c>
      <c r="J2895" s="335">
        <v>43920</v>
      </c>
      <c r="K2895" s="333">
        <v>41</v>
      </c>
      <c r="L2895" s="331"/>
      <c r="M2895" s="331"/>
      <c r="N2895" s="331"/>
    </row>
    <row r="2896" spans="1:14" ht="15" customHeight="1">
      <c r="A2896" s="331"/>
      <c r="B2896" s="332">
        <v>43920.513236736108</v>
      </c>
      <c r="C2896" s="333" t="s">
        <v>2200</v>
      </c>
      <c r="D2896" s="333" t="s">
        <v>262</v>
      </c>
      <c r="E2896" s="333" t="s">
        <v>493</v>
      </c>
      <c r="F2896" s="333" t="s">
        <v>2208</v>
      </c>
      <c r="G2896" s="333" t="s">
        <v>2210</v>
      </c>
      <c r="H2896" s="331"/>
      <c r="I2896" s="334" t="s">
        <v>8590</v>
      </c>
      <c r="J2896" s="335">
        <v>43920</v>
      </c>
      <c r="K2896" s="333">
        <v>77</v>
      </c>
      <c r="L2896" s="331"/>
      <c r="M2896" s="331"/>
      <c r="N2896" s="331"/>
    </row>
    <row r="2897" spans="1:14" ht="15" customHeight="1">
      <c r="A2897" s="331"/>
      <c r="B2897" s="332">
        <v>43920.519174120374</v>
      </c>
      <c r="C2897" s="333" t="s">
        <v>2197</v>
      </c>
      <c r="D2897" s="333" t="s">
        <v>45</v>
      </c>
      <c r="E2897" s="331"/>
      <c r="F2897" s="333" t="s">
        <v>2208</v>
      </c>
      <c r="G2897" s="333" t="s">
        <v>2199</v>
      </c>
      <c r="H2897" s="331"/>
      <c r="I2897" s="333" t="s">
        <v>8591</v>
      </c>
      <c r="J2897" s="335">
        <v>26299</v>
      </c>
      <c r="K2897" s="331"/>
      <c r="L2897" s="331"/>
      <c r="M2897" s="331"/>
      <c r="N2897" s="331"/>
    </row>
    <row r="2898" spans="1:14" ht="15" customHeight="1">
      <c r="A2898" s="331"/>
      <c r="B2898" s="332">
        <v>43920.519576527775</v>
      </c>
      <c r="C2898" s="333" t="s">
        <v>2200</v>
      </c>
      <c r="D2898" s="333" t="s">
        <v>126</v>
      </c>
      <c r="E2898" s="333" t="s">
        <v>572</v>
      </c>
      <c r="F2898" s="333" t="s">
        <v>2198</v>
      </c>
      <c r="G2898" s="333" t="s">
        <v>2199</v>
      </c>
      <c r="H2898" s="331"/>
      <c r="I2898" s="334" t="s">
        <v>8197</v>
      </c>
      <c r="J2898" s="335">
        <v>43920</v>
      </c>
      <c r="K2898" s="331"/>
      <c r="L2898" s="331"/>
      <c r="M2898" s="331"/>
      <c r="N2898" s="331"/>
    </row>
    <row r="2899" spans="1:14" ht="15" customHeight="1">
      <c r="A2899" s="331"/>
      <c r="B2899" s="332">
        <v>43920.520069340273</v>
      </c>
      <c r="C2899" s="333" t="s">
        <v>2200</v>
      </c>
      <c r="D2899" s="333" t="s">
        <v>126</v>
      </c>
      <c r="E2899" s="333" t="s">
        <v>8592</v>
      </c>
      <c r="F2899" s="333" t="s">
        <v>2198</v>
      </c>
      <c r="G2899" s="333" t="s">
        <v>2199</v>
      </c>
      <c r="H2899" s="331"/>
      <c r="I2899" s="334" t="s">
        <v>8197</v>
      </c>
      <c r="J2899" s="335">
        <v>43920</v>
      </c>
      <c r="K2899" s="331"/>
      <c r="L2899" s="331"/>
      <c r="M2899" s="331"/>
      <c r="N2899" s="331"/>
    </row>
    <row r="2900" spans="1:14" ht="15" customHeight="1">
      <c r="A2900" s="331"/>
      <c r="B2900" s="332">
        <v>43920.530135081019</v>
      </c>
      <c r="C2900" s="333" t="s">
        <v>2200</v>
      </c>
      <c r="D2900" s="333" t="s">
        <v>109</v>
      </c>
      <c r="E2900" s="333" t="s">
        <v>2810</v>
      </c>
      <c r="F2900" s="333" t="s">
        <v>2198</v>
      </c>
      <c r="G2900" s="333" t="s">
        <v>2210</v>
      </c>
      <c r="H2900" s="331"/>
      <c r="I2900" s="334" t="s">
        <v>8593</v>
      </c>
      <c r="J2900" s="335">
        <v>43920</v>
      </c>
      <c r="K2900" s="331"/>
      <c r="L2900" s="331"/>
      <c r="M2900" s="331"/>
      <c r="N2900" s="331"/>
    </row>
    <row r="2901" spans="1:14" ht="15" customHeight="1">
      <c r="A2901" s="331"/>
      <c r="B2901" s="332">
        <v>43920.530230798613</v>
      </c>
      <c r="C2901" s="333" t="s">
        <v>2200</v>
      </c>
      <c r="D2901" s="333" t="s">
        <v>109</v>
      </c>
      <c r="E2901" s="333" t="s">
        <v>2810</v>
      </c>
      <c r="F2901" s="333" t="s">
        <v>2198</v>
      </c>
      <c r="G2901" s="333" t="s">
        <v>2210</v>
      </c>
      <c r="H2901" s="331"/>
      <c r="I2901" s="334" t="s">
        <v>8593</v>
      </c>
      <c r="J2901" s="335">
        <v>43920</v>
      </c>
      <c r="K2901" s="331"/>
      <c r="L2901" s="331"/>
      <c r="M2901" s="331"/>
      <c r="N2901" s="331"/>
    </row>
    <row r="2902" spans="1:14" ht="15" customHeight="1">
      <c r="A2902" s="15"/>
      <c r="B2902" s="236">
        <v>43920.530262025466</v>
      </c>
      <c r="C2902" s="2" t="s">
        <v>9</v>
      </c>
      <c r="D2902" s="2" t="s">
        <v>224</v>
      </c>
      <c r="E2902" s="2" t="s">
        <v>3430</v>
      </c>
      <c r="F2902" s="2" t="s">
        <v>2208</v>
      </c>
      <c r="G2902" s="2" t="s">
        <v>2199</v>
      </c>
      <c r="H2902" s="2" t="s">
        <v>8594</v>
      </c>
      <c r="I2902" s="34" t="s">
        <v>8595</v>
      </c>
      <c r="J2902" s="237">
        <v>43920</v>
      </c>
      <c r="K2902" s="2">
        <v>38</v>
      </c>
      <c r="L2902" s="2">
        <v>1161</v>
      </c>
    </row>
    <row r="2903" spans="1:14" ht="15" customHeight="1">
      <c r="A2903" s="15"/>
      <c r="B2903" s="236">
        <v>43920.530807314819</v>
      </c>
      <c r="C2903" s="2" t="s">
        <v>7566</v>
      </c>
      <c r="D2903" s="2" t="s">
        <v>158</v>
      </c>
      <c r="E2903" s="2" t="s">
        <v>1378</v>
      </c>
      <c r="F2903" s="2" t="s">
        <v>2198</v>
      </c>
      <c r="G2903" s="2" t="s">
        <v>2199</v>
      </c>
      <c r="H2903" s="2" t="s">
        <v>8596</v>
      </c>
      <c r="I2903" s="2" t="s">
        <v>8597</v>
      </c>
      <c r="J2903" s="237">
        <v>43920</v>
      </c>
      <c r="M2903" s="2" t="s">
        <v>8598</v>
      </c>
    </row>
    <row r="2904" spans="1:14" ht="15" customHeight="1">
      <c r="A2904" s="331"/>
      <c r="B2904" s="332">
        <v>43920.530978182869</v>
      </c>
      <c r="C2904" s="333" t="s">
        <v>2200</v>
      </c>
      <c r="D2904" s="333" t="s">
        <v>262</v>
      </c>
      <c r="E2904" s="333" t="s">
        <v>493</v>
      </c>
      <c r="F2904" s="333" t="s">
        <v>2198</v>
      </c>
      <c r="G2904" s="333" t="s">
        <v>2199</v>
      </c>
      <c r="H2904" s="331"/>
      <c r="I2904" s="333" t="s">
        <v>7984</v>
      </c>
      <c r="J2904" s="335">
        <v>43920</v>
      </c>
      <c r="K2904" s="333">
        <v>77</v>
      </c>
      <c r="L2904" s="331"/>
      <c r="M2904" s="331"/>
      <c r="N2904" s="331"/>
    </row>
    <row r="2905" spans="1:14" ht="15" customHeight="1">
      <c r="A2905" s="331"/>
      <c r="B2905" s="332">
        <v>43920.531602905088</v>
      </c>
      <c r="C2905" s="333" t="s">
        <v>2200</v>
      </c>
      <c r="D2905" s="333" t="s">
        <v>262</v>
      </c>
      <c r="E2905" s="333" t="s">
        <v>493</v>
      </c>
      <c r="F2905" s="333" t="s">
        <v>2208</v>
      </c>
      <c r="G2905" s="333" t="s">
        <v>2199</v>
      </c>
      <c r="H2905" s="331"/>
      <c r="I2905" s="333" t="s">
        <v>8599</v>
      </c>
      <c r="J2905" s="335">
        <v>43920</v>
      </c>
      <c r="K2905" s="333">
        <v>77</v>
      </c>
      <c r="L2905" s="331"/>
      <c r="M2905" s="333" t="s">
        <v>8600</v>
      </c>
      <c r="N2905" s="331"/>
    </row>
    <row r="2906" spans="1:14" ht="15" customHeight="1">
      <c r="A2906" s="331"/>
      <c r="B2906" s="332">
        <v>43920.531998287042</v>
      </c>
      <c r="C2906" s="333" t="s">
        <v>9</v>
      </c>
      <c r="D2906" s="333" t="s">
        <v>207</v>
      </c>
      <c r="E2906" s="333" t="s">
        <v>853</v>
      </c>
      <c r="F2906" s="333" t="s">
        <v>2208</v>
      </c>
      <c r="G2906" s="333" t="s">
        <v>2199</v>
      </c>
      <c r="H2906" s="331"/>
      <c r="I2906" s="334" t="s">
        <v>7641</v>
      </c>
      <c r="J2906" s="335">
        <v>43919</v>
      </c>
      <c r="K2906" s="331"/>
      <c r="L2906" s="331"/>
      <c r="M2906" s="333" t="s">
        <v>8601</v>
      </c>
      <c r="N2906" s="331"/>
    </row>
    <row r="2907" spans="1:14" ht="15" customHeight="1">
      <c r="A2907" s="15"/>
      <c r="B2907" s="236">
        <v>43920.545615196759</v>
      </c>
      <c r="C2907" s="2" t="s">
        <v>7566</v>
      </c>
      <c r="D2907" s="2" t="s">
        <v>182</v>
      </c>
      <c r="E2907" s="2" t="s">
        <v>8602</v>
      </c>
      <c r="F2907" s="2" t="s">
        <v>2201</v>
      </c>
      <c r="G2907" s="2" t="s">
        <v>2199</v>
      </c>
      <c r="H2907" s="2" t="s">
        <v>8603</v>
      </c>
      <c r="I2907" s="34" t="s">
        <v>722</v>
      </c>
      <c r="J2907" s="237">
        <v>43919</v>
      </c>
      <c r="M2907" s="2" t="s">
        <v>8604</v>
      </c>
    </row>
    <row r="2908" spans="1:14" ht="15" customHeight="1">
      <c r="A2908" s="331"/>
      <c r="B2908" s="332">
        <v>43920.55166232639</v>
      </c>
      <c r="C2908" s="333" t="s">
        <v>2200</v>
      </c>
      <c r="D2908" s="333" t="s">
        <v>126</v>
      </c>
      <c r="E2908" s="333" t="s">
        <v>770</v>
      </c>
      <c r="F2908" s="333" t="s">
        <v>2198</v>
      </c>
      <c r="G2908" s="333" t="s">
        <v>2199</v>
      </c>
      <c r="H2908" s="331"/>
      <c r="I2908" s="334" t="s">
        <v>8605</v>
      </c>
      <c r="J2908" s="335">
        <v>43920</v>
      </c>
      <c r="K2908" s="331"/>
      <c r="L2908" s="331"/>
      <c r="M2908" s="333" t="s">
        <v>5743</v>
      </c>
      <c r="N2908" s="331"/>
    </row>
    <row r="2909" spans="1:14" ht="15" customHeight="1">
      <c r="A2909" s="331"/>
      <c r="B2909" s="332">
        <v>43920.552128819443</v>
      </c>
      <c r="C2909" s="333" t="s">
        <v>2200</v>
      </c>
      <c r="D2909" s="333" t="s">
        <v>262</v>
      </c>
      <c r="E2909" s="333" t="s">
        <v>3879</v>
      </c>
      <c r="F2909" s="333" t="s">
        <v>2198</v>
      </c>
      <c r="G2909" s="333" t="s">
        <v>2199</v>
      </c>
      <c r="H2909" s="331"/>
      <c r="I2909" s="333" t="s">
        <v>8606</v>
      </c>
      <c r="J2909" s="335">
        <v>43920</v>
      </c>
      <c r="K2909" s="331"/>
      <c r="L2909" s="333">
        <v>22</v>
      </c>
      <c r="M2909" s="331"/>
      <c r="N2909" s="331"/>
    </row>
    <row r="2910" spans="1:14" ht="15" customHeight="1">
      <c r="A2910" s="331"/>
      <c r="B2910" s="332">
        <v>43920.564701655094</v>
      </c>
      <c r="C2910" s="333" t="s">
        <v>2200</v>
      </c>
      <c r="D2910" s="333" t="s">
        <v>126</v>
      </c>
      <c r="E2910" s="333" t="s">
        <v>572</v>
      </c>
      <c r="F2910" s="333" t="s">
        <v>2198</v>
      </c>
      <c r="G2910" s="333" t="s">
        <v>2199</v>
      </c>
      <c r="H2910" s="331"/>
      <c r="I2910" s="334" t="s">
        <v>8607</v>
      </c>
      <c r="J2910" s="335">
        <v>43920</v>
      </c>
      <c r="K2910" s="331"/>
      <c r="L2910" s="331"/>
      <c r="M2910" s="333" t="s">
        <v>8608</v>
      </c>
      <c r="N2910" s="331"/>
    </row>
    <row r="2911" spans="1:14" ht="15" customHeight="1">
      <c r="A2911" s="15"/>
      <c r="B2911" s="236">
        <v>43920.566144189812</v>
      </c>
      <c r="C2911" s="2" t="s">
        <v>2200</v>
      </c>
      <c r="D2911" s="2" t="s">
        <v>126</v>
      </c>
      <c r="E2911" s="2" t="s">
        <v>572</v>
      </c>
      <c r="F2911" s="2" t="s">
        <v>8609</v>
      </c>
      <c r="G2911" s="2" t="s">
        <v>2199</v>
      </c>
      <c r="H2911" s="2" t="s">
        <v>8610</v>
      </c>
      <c r="I2911" s="34" t="s">
        <v>8611</v>
      </c>
      <c r="J2911" s="237">
        <v>43919</v>
      </c>
      <c r="L2911" s="2">
        <v>983</v>
      </c>
    </row>
    <row r="2912" spans="1:14" ht="15" customHeight="1">
      <c r="A2912" s="15"/>
      <c r="B2912" s="236">
        <v>43920.570490868056</v>
      </c>
      <c r="C2912" s="2" t="s">
        <v>9</v>
      </c>
      <c r="D2912" s="2" t="s">
        <v>262</v>
      </c>
      <c r="F2912" s="2" t="s">
        <v>2198</v>
      </c>
      <c r="G2912" s="2" t="s">
        <v>2199</v>
      </c>
      <c r="H2912" s="2" t="s">
        <v>8612</v>
      </c>
      <c r="I2912" s="34" t="s">
        <v>8613</v>
      </c>
      <c r="J2912" s="237">
        <v>43920</v>
      </c>
    </row>
    <row r="2913" spans="1:14" ht="15" customHeight="1">
      <c r="A2913" s="331"/>
      <c r="B2913" s="332">
        <v>43920.574126412037</v>
      </c>
      <c r="C2913" s="333" t="s">
        <v>2197</v>
      </c>
      <c r="D2913" s="333" t="s">
        <v>182</v>
      </c>
      <c r="E2913" s="333" t="s">
        <v>1078</v>
      </c>
      <c r="F2913" s="333" t="s">
        <v>2271</v>
      </c>
      <c r="G2913" s="333" t="s">
        <v>2210</v>
      </c>
      <c r="H2913" s="333" t="s">
        <v>6028</v>
      </c>
      <c r="I2913" s="334" t="s">
        <v>8614</v>
      </c>
      <c r="J2913" s="335">
        <v>43920</v>
      </c>
      <c r="K2913" s="333">
        <v>23</v>
      </c>
      <c r="L2913" s="331"/>
      <c r="M2913" s="331"/>
      <c r="N2913" s="331"/>
    </row>
    <row r="2914" spans="1:14" ht="15" customHeight="1">
      <c r="A2914" s="15"/>
      <c r="B2914" s="236">
        <v>43920.577919756943</v>
      </c>
      <c r="C2914" s="2" t="s">
        <v>7566</v>
      </c>
      <c r="D2914" s="2" t="s">
        <v>224</v>
      </c>
      <c r="E2914" s="2" t="s">
        <v>223</v>
      </c>
      <c r="F2914" s="2" t="s">
        <v>2198</v>
      </c>
      <c r="H2914" s="2" t="s">
        <v>8615</v>
      </c>
      <c r="I2914" s="34" t="s">
        <v>8616</v>
      </c>
      <c r="J2914" s="237">
        <v>43920</v>
      </c>
    </row>
    <row r="2915" spans="1:14" ht="15" customHeight="1">
      <c r="A2915" s="331"/>
      <c r="B2915" s="332">
        <v>43920.582125324072</v>
      </c>
      <c r="C2915" s="333" t="s">
        <v>2200</v>
      </c>
      <c r="D2915" s="333" t="s">
        <v>134</v>
      </c>
      <c r="E2915" s="333" t="s">
        <v>8617</v>
      </c>
      <c r="F2915" s="333" t="s">
        <v>2208</v>
      </c>
      <c r="G2915" s="333" t="s">
        <v>2199</v>
      </c>
      <c r="H2915" s="331"/>
      <c r="I2915" s="334" t="s">
        <v>8618</v>
      </c>
      <c r="J2915" s="335">
        <v>43920</v>
      </c>
      <c r="K2915" s="333">
        <v>13</v>
      </c>
      <c r="L2915" s="331"/>
      <c r="M2915" s="331"/>
      <c r="N2915" s="331"/>
    </row>
    <row r="2916" spans="1:14" ht="15" customHeight="1">
      <c r="A2916" s="331"/>
      <c r="B2916" s="332">
        <v>43920.582526423612</v>
      </c>
      <c r="C2916" s="333" t="s">
        <v>2197</v>
      </c>
      <c r="D2916" s="333" t="s">
        <v>182</v>
      </c>
      <c r="E2916" s="333" t="s">
        <v>3680</v>
      </c>
      <c r="F2916" s="333" t="s">
        <v>2201</v>
      </c>
      <c r="G2916" s="333" t="s">
        <v>2199</v>
      </c>
      <c r="H2916" s="331"/>
      <c r="I2916" s="333" t="s">
        <v>8619</v>
      </c>
      <c r="J2916" s="335">
        <v>43920</v>
      </c>
      <c r="K2916" s="333">
        <v>62</v>
      </c>
      <c r="L2916" s="331"/>
      <c r="M2916" s="331"/>
      <c r="N2916" s="331"/>
    </row>
    <row r="2917" spans="1:14" ht="15" customHeight="1">
      <c r="A2917" s="331"/>
      <c r="B2917" s="332">
        <v>43920.583155682871</v>
      </c>
      <c r="C2917" s="333" t="s">
        <v>2197</v>
      </c>
      <c r="D2917" s="333" t="s">
        <v>182</v>
      </c>
      <c r="E2917" s="333" t="s">
        <v>3680</v>
      </c>
      <c r="F2917" s="333" t="s">
        <v>2208</v>
      </c>
      <c r="G2917" s="333" t="s">
        <v>2199</v>
      </c>
      <c r="H2917" s="331"/>
      <c r="I2917" s="333" t="s">
        <v>8619</v>
      </c>
      <c r="J2917" s="335">
        <v>43920</v>
      </c>
      <c r="K2917" s="333">
        <v>65</v>
      </c>
      <c r="L2917" s="331"/>
      <c r="M2917" s="331"/>
      <c r="N2917" s="331"/>
    </row>
    <row r="2918" spans="1:14" ht="15" customHeight="1">
      <c r="A2918" s="331"/>
      <c r="B2918" s="332">
        <v>43920.585386840277</v>
      </c>
      <c r="C2918" s="333" t="s">
        <v>2200</v>
      </c>
      <c r="D2918" s="333" t="s">
        <v>117</v>
      </c>
      <c r="E2918" s="333" t="s">
        <v>556</v>
      </c>
      <c r="F2918" s="333" t="s">
        <v>2198</v>
      </c>
      <c r="G2918" s="333" t="s">
        <v>2210</v>
      </c>
      <c r="H2918" s="331"/>
      <c r="I2918" s="334" t="s">
        <v>7293</v>
      </c>
      <c r="J2918" s="335">
        <v>43920</v>
      </c>
      <c r="K2918" s="331"/>
      <c r="L2918" s="331"/>
      <c r="M2918" s="331"/>
      <c r="N2918" s="331"/>
    </row>
    <row r="2919" spans="1:14" ht="15" customHeight="1">
      <c r="A2919" s="331"/>
      <c r="B2919" s="332">
        <v>43920.585616539349</v>
      </c>
      <c r="C2919" s="333" t="s">
        <v>2200</v>
      </c>
      <c r="D2919" s="333" t="s">
        <v>126</v>
      </c>
      <c r="E2919" s="333" t="s">
        <v>572</v>
      </c>
      <c r="F2919" s="333" t="s">
        <v>2198</v>
      </c>
      <c r="G2919" s="333" t="s">
        <v>2199</v>
      </c>
      <c r="H2919" s="331"/>
      <c r="I2919" s="334" t="s">
        <v>8197</v>
      </c>
      <c r="J2919" s="335">
        <v>43919</v>
      </c>
      <c r="K2919" s="331"/>
      <c r="L2919" s="331"/>
      <c r="M2919" s="333" t="s">
        <v>8620</v>
      </c>
      <c r="N2919" s="331"/>
    </row>
    <row r="2920" spans="1:14" ht="15" customHeight="1">
      <c r="A2920" s="331"/>
      <c r="B2920" s="332">
        <v>43920.593526076387</v>
      </c>
      <c r="C2920" s="333" t="s">
        <v>7566</v>
      </c>
      <c r="D2920" s="333" t="s">
        <v>330</v>
      </c>
      <c r="E2920" s="333" t="s">
        <v>2293</v>
      </c>
      <c r="F2920" s="333" t="s">
        <v>2198</v>
      </c>
      <c r="G2920" s="333" t="s">
        <v>2210</v>
      </c>
      <c r="H2920" s="331"/>
      <c r="I2920" s="333" t="s">
        <v>8621</v>
      </c>
      <c r="J2920" s="335">
        <v>43920</v>
      </c>
      <c r="K2920" s="331"/>
      <c r="L2920" s="331"/>
      <c r="M2920" s="333" t="s">
        <v>8622</v>
      </c>
      <c r="N2920" s="331"/>
    </row>
    <row r="2921" spans="1:14" ht="15" customHeight="1">
      <c r="A2921" s="331"/>
      <c r="B2921" s="332">
        <v>43920.595131527778</v>
      </c>
      <c r="C2921" s="333" t="s">
        <v>9</v>
      </c>
      <c r="D2921" s="333" t="s">
        <v>45</v>
      </c>
      <c r="E2921" s="331"/>
      <c r="F2921" s="333" t="s">
        <v>2198</v>
      </c>
      <c r="G2921" s="333" t="s">
        <v>2210</v>
      </c>
      <c r="H2921" s="331"/>
      <c r="I2921" s="333" t="s">
        <v>8623</v>
      </c>
      <c r="J2921" s="335">
        <v>43920</v>
      </c>
      <c r="K2921" s="331"/>
      <c r="L2921" s="331"/>
      <c r="M2921" s="333" t="s">
        <v>8624</v>
      </c>
      <c r="N2921" s="331"/>
    </row>
    <row r="2922" spans="1:14" ht="15" customHeight="1">
      <c r="A2922" s="15"/>
      <c r="B2922" s="236">
        <v>43920.599142025458</v>
      </c>
      <c r="C2922" s="2" t="s">
        <v>7566</v>
      </c>
      <c r="D2922" s="2" t="s">
        <v>182</v>
      </c>
      <c r="E2922" s="2" t="s">
        <v>1078</v>
      </c>
      <c r="F2922" s="2" t="s">
        <v>2198</v>
      </c>
      <c r="G2922" s="2" t="s">
        <v>2199</v>
      </c>
      <c r="H2922" s="2" t="s">
        <v>8625</v>
      </c>
      <c r="I2922" s="34" t="s">
        <v>8626</v>
      </c>
      <c r="J2922" s="237">
        <v>43920</v>
      </c>
      <c r="K2922" s="2">
        <v>28</v>
      </c>
      <c r="L2922" s="240" t="s">
        <v>8627</v>
      </c>
      <c r="M2922" s="2" t="s">
        <v>8628</v>
      </c>
    </row>
    <row r="2923" spans="1:14" ht="15" customHeight="1">
      <c r="A2923" s="331"/>
      <c r="B2923" s="332">
        <v>43920.600298958336</v>
      </c>
      <c r="C2923" s="333" t="s">
        <v>7566</v>
      </c>
      <c r="D2923" s="333" t="s">
        <v>158</v>
      </c>
      <c r="E2923" s="333" t="s">
        <v>8629</v>
      </c>
      <c r="F2923" s="333" t="s">
        <v>2208</v>
      </c>
      <c r="G2923" s="333" t="s">
        <v>2199</v>
      </c>
      <c r="H2923" s="333" t="s">
        <v>8155</v>
      </c>
      <c r="I2923" s="334" t="s">
        <v>8630</v>
      </c>
      <c r="J2923" s="335">
        <v>43920</v>
      </c>
      <c r="K2923" s="333">
        <v>42</v>
      </c>
      <c r="L2923" s="333">
        <v>1190</v>
      </c>
      <c r="M2923" s="331"/>
      <c r="N2923" s="331"/>
    </row>
    <row r="2924" spans="1:14" ht="15" customHeight="1">
      <c r="A2924" s="331"/>
      <c r="B2924" s="332">
        <v>43920.603394768521</v>
      </c>
      <c r="C2924" s="333" t="s">
        <v>2197</v>
      </c>
      <c r="D2924" s="333" t="s">
        <v>182</v>
      </c>
      <c r="E2924" s="333" t="s">
        <v>8631</v>
      </c>
      <c r="F2924" s="333" t="s">
        <v>2201</v>
      </c>
      <c r="G2924" s="333" t="s">
        <v>2199</v>
      </c>
      <c r="H2924" s="331"/>
      <c r="I2924" s="339" t="s">
        <v>8632</v>
      </c>
      <c r="J2924" s="335">
        <v>43919</v>
      </c>
      <c r="K2924" s="331"/>
      <c r="L2924" s="331"/>
      <c r="M2924" s="333" t="s">
        <v>8633</v>
      </c>
      <c r="N2924" s="331"/>
    </row>
    <row r="2925" spans="1:14" ht="15" customHeight="1">
      <c r="A2925" s="331"/>
      <c r="B2925" s="332">
        <v>43920.606203217598</v>
      </c>
      <c r="C2925" s="333" t="s">
        <v>2200</v>
      </c>
      <c r="D2925" s="333" t="s">
        <v>158</v>
      </c>
      <c r="E2925" s="333" t="s">
        <v>1339</v>
      </c>
      <c r="F2925" s="333" t="s">
        <v>2198</v>
      </c>
      <c r="G2925" s="333" t="s">
        <v>2199</v>
      </c>
      <c r="H2925" s="333" t="s">
        <v>2048</v>
      </c>
      <c r="I2925" s="334" t="s">
        <v>8634</v>
      </c>
      <c r="J2925" s="335">
        <v>43951</v>
      </c>
      <c r="K2925" s="331"/>
      <c r="L2925" s="331"/>
      <c r="M2925" s="333" t="s">
        <v>8635</v>
      </c>
      <c r="N2925" s="331"/>
    </row>
    <row r="2926" spans="1:14" ht="15" customHeight="1">
      <c r="A2926" s="15"/>
      <c r="B2926" s="236">
        <v>43920.608734687499</v>
      </c>
      <c r="C2926" s="2" t="s">
        <v>9</v>
      </c>
      <c r="D2926" s="2" t="s">
        <v>233</v>
      </c>
      <c r="E2926" s="2" t="s">
        <v>232</v>
      </c>
      <c r="F2926" s="2" t="s">
        <v>2208</v>
      </c>
      <c r="G2926" s="2" t="s">
        <v>2199</v>
      </c>
      <c r="H2926" s="2" t="s">
        <v>8636</v>
      </c>
      <c r="I2926" s="2" t="s">
        <v>8637</v>
      </c>
      <c r="J2926" s="237">
        <v>43919</v>
      </c>
      <c r="K2926" s="2">
        <v>62</v>
      </c>
    </row>
    <row r="2927" spans="1:14" ht="15" customHeight="1">
      <c r="A2927" s="331"/>
      <c r="B2927" s="332">
        <v>43920.609440787041</v>
      </c>
      <c r="C2927" s="333" t="s">
        <v>7566</v>
      </c>
      <c r="D2927" s="333" t="s">
        <v>45</v>
      </c>
      <c r="E2927" s="331"/>
      <c r="F2927" s="333" t="s">
        <v>2198</v>
      </c>
      <c r="G2927" s="333" t="s">
        <v>2199</v>
      </c>
      <c r="H2927" s="331"/>
      <c r="I2927" s="334" t="s">
        <v>8638</v>
      </c>
      <c r="J2927" s="335">
        <v>43920</v>
      </c>
      <c r="K2927" s="331"/>
      <c r="L2927" s="331"/>
      <c r="M2927" s="333" t="s">
        <v>8639</v>
      </c>
      <c r="N2927" s="331"/>
    </row>
    <row r="2928" spans="1:14" ht="15" customHeight="1">
      <c r="A2928" s="331"/>
      <c r="B2928" s="332">
        <v>43920.618652777775</v>
      </c>
      <c r="C2928" s="333" t="s">
        <v>9</v>
      </c>
      <c r="D2928" s="333" t="s">
        <v>262</v>
      </c>
      <c r="E2928" s="333" t="s">
        <v>493</v>
      </c>
      <c r="F2928" s="333" t="s">
        <v>2208</v>
      </c>
      <c r="G2928" s="333" t="s">
        <v>2199</v>
      </c>
      <c r="H2928" s="333" t="s">
        <v>2885</v>
      </c>
      <c r="I2928" s="333" t="s">
        <v>8640</v>
      </c>
      <c r="J2928" s="335">
        <v>43920</v>
      </c>
      <c r="K2928" s="331"/>
      <c r="L2928" s="331"/>
      <c r="M2928" s="331"/>
      <c r="N2928" s="331"/>
    </row>
    <row r="2929" spans="1:14" ht="15" customHeight="1">
      <c r="A2929" s="15"/>
      <c r="B2929" s="236">
        <v>43920.630502824075</v>
      </c>
      <c r="C2929" s="2" t="s">
        <v>2200</v>
      </c>
      <c r="D2929" s="2" t="s">
        <v>207</v>
      </c>
      <c r="E2929" s="2" t="s">
        <v>8641</v>
      </c>
      <c r="F2929" s="2" t="s">
        <v>2198</v>
      </c>
      <c r="G2929" s="2" t="s">
        <v>2199</v>
      </c>
      <c r="H2929" s="2" t="s">
        <v>8642</v>
      </c>
      <c r="I2929" s="34" t="s">
        <v>8643</v>
      </c>
      <c r="J2929" s="237">
        <v>43920</v>
      </c>
      <c r="M2929" s="2" t="s">
        <v>8644</v>
      </c>
    </row>
    <row r="2930" spans="1:14" ht="15" customHeight="1">
      <c r="A2930" s="331"/>
      <c r="B2930" s="332">
        <v>43920.632658923612</v>
      </c>
      <c r="C2930" s="333" t="s">
        <v>2200</v>
      </c>
      <c r="D2930" s="333" t="s">
        <v>109</v>
      </c>
      <c r="E2930" s="331"/>
      <c r="F2930" s="333" t="s">
        <v>2198</v>
      </c>
      <c r="G2930" s="333" t="s">
        <v>2199</v>
      </c>
      <c r="H2930" s="331"/>
      <c r="I2930" s="334" t="s">
        <v>8645</v>
      </c>
      <c r="J2930" s="335">
        <v>43920</v>
      </c>
      <c r="K2930" s="331"/>
      <c r="L2930" s="331"/>
      <c r="M2930" s="333" t="s">
        <v>5743</v>
      </c>
      <c r="N2930" s="331"/>
    </row>
    <row r="2931" spans="1:14" ht="15" customHeight="1">
      <c r="A2931" s="331"/>
      <c r="B2931" s="332">
        <v>43920.632867789347</v>
      </c>
      <c r="C2931" s="333" t="s">
        <v>2197</v>
      </c>
      <c r="D2931" s="333" t="s">
        <v>182</v>
      </c>
      <c r="E2931" s="331"/>
      <c r="F2931" s="333" t="s">
        <v>2271</v>
      </c>
      <c r="G2931" s="331"/>
      <c r="H2931" s="331"/>
      <c r="I2931" s="334" t="s">
        <v>8646</v>
      </c>
      <c r="J2931" s="335">
        <v>43920</v>
      </c>
      <c r="K2931" s="331"/>
      <c r="L2931" s="331"/>
      <c r="M2931" s="331"/>
      <c r="N2931" s="331"/>
    </row>
    <row r="2932" spans="1:14" ht="15" customHeight="1">
      <c r="A2932" s="331"/>
      <c r="B2932" s="332">
        <v>43920.63337329861</v>
      </c>
      <c r="C2932" s="333" t="s">
        <v>2200</v>
      </c>
      <c r="D2932" s="333" t="s">
        <v>207</v>
      </c>
      <c r="E2932" s="333" t="s">
        <v>8647</v>
      </c>
      <c r="F2932" s="333" t="s">
        <v>2198</v>
      </c>
      <c r="G2932" s="333" t="s">
        <v>2199</v>
      </c>
      <c r="H2932" s="331"/>
      <c r="I2932" s="334" t="s">
        <v>8648</v>
      </c>
      <c r="J2932" s="335">
        <v>43920</v>
      </c>
      <c r="K2932" s="331"/>
      <c r="L2932" s="331"/>
      <c r="M2932" s="333" t="s">
        <v>8649</v>
      </c>
      <c r="N2932" s="331"/>
    </row>
    <row r="2933" spans="1:14" ht="15" customHeight="1">
      <c r="A2933" s="15"/>
      <c r="B2933" s="236">
        <v>43920.63378319444</v>
      </c>
      <c r="C2933" s="2" t="s">
        <v>2200</v>
      </c>
      <c r="D2933" s="2" t="s">
        <v>126</v>
      </c>
      <c r="E2933" s="2" t="s">
        <v>572</v>
      </c>
      <c r="F2933" s="2" t="s">
        <v>2198</v>
      </c>
      <c r="G2933" s="2" t="s">
        <v>2199</v>
      </c>
      <c r="H2933" s="2" t="s">
        <v>8650</v>
      </c>
      <c r="I2933" s="34" t="s">
        <v>8651</v>
      </c>
      <c r="J2933" s="237">
        <v>43919</v>
      </c>
    </row>
    <row r="2934" spans="1:14" ht="15" customHeight="1">
      <c r="A2934" s="331"/>
      <c r="B2934" s="332">
        <v>43920.638300451392</v>
      </c>
      <c r="C2934" s="333" t="s">
        <v>2200</v>
      </c>
      <c r="D2934" s="333" t="s">
        <v>109</v>
      </c>
      <c r="E2934" s="331"/>
      <c r="F2934" s="333" t="s">
        <v>2198</v>
      </c>
      <c r="G2934" s="333" t="s">
        <v>2199</v>
      </c>
      <c r="H2934" s="331"/>
      <c r="I2934" s="334" t="s">
        <v>4475</v>
      </c>
      <c r="J2934" s="335">
        <v>43920</v>
      </c>
      <c r="K2934" s="331"/>
      <c r="L2934" s="331"/>
      <c r="M2934" s="333" t="s">
        <v>8652</v>
      </c>
      <c r="N2934" s="331"/>
    </row>
    <row r="2935" spans="1:14" ht="15" customHeight="1">
      <c r="A2935" s="15"/>
      <c r="B2935" s="236">
        <v>43920.638476979162</v>
      </c>
      <c r="C2935" s="2" t="s">
        <v>9</v>
      </c>
      <c r="D2935" s="2" t="s">
        <v>233</v>
      </c>
      <c r="E2935" s="2" t="s">
        <v>298</v>
      </c>
      <c r="F2935" s="2" t="s">
        <v>2208</v>
      </c>
      <c r="G2935" s="2" t="s">
        <v>2199</v>
      </c>
      <c r="H2935" s="2" t="s">
        <v>8653</v>
      </c>
      <c r="I2935" s="34" t="s">
        <v>8654</v>
      </c>
      <c r="J2935" s="237">
        <v>44194</v>
      </c>
      <c r="K2935" s="2">
        <v>62</v>
      </c>
      <c r="M2935" s="2" t="s">
        <v>8655</v>
      </c>
    </row>
    <row r="2936" spans="1:14" ht="15" customHeight="1">
      <c r="A2936" s="331"/>
      <c r="B2936" s="332">
        <v>43920.639153993056</v>
      </c>
      <c r="C2936" s="333" t="s">
        <v>2200</v>
      </c>
      <c r="D2936" s="333" t="s">
        <v>109</v>
      </c>
      <c r="E2936" s="333" t="s">
        <v>8656</v>
      </c>
      <c r="F2936" s="333" t="s">
        <v>2198</v>
      </c>
      <c r="G2936" s="333" t="s">
        <v>2199</v>
      </c>
      <c r="H2936" s="331"/>
      <c r="I2936" s="334" t="s">
        <v>8657</v>
      </c>
      <c r="J2936" s="335">
        <v>43920</v>
      </c>
      <c r="K2936" s="331"/>
      <c r="L2936" s="331"/>
      <c r="M2936" s="333" t="s">
        <v>8658</v>
      </c>
      <c r="N2936" s="331"/>
    </row>
    <row r="2937" spans="1:14" ht="15" customHeight="1">
      <c r="A2937" s="15"/>
      <c r="B2937" s="236">
        <v>43920.639424456022</v>
      </c>
      <c r="C2937" s="2" t="s">
        <v>2200</v>
      </c>
      <c r="D2937" s="2" t="s">
        <v>109</v>
      </c>
      <c r="E2937" s="2" t="s">
        <v>1619</v>
      </c>
      <c r="F2937" s="2" t="s">
        <v>2198</v>
      </c>
      <c r="G2937" s="2" t="s">
        <v>2199</v>
      </c>
      <c r="H2937" s="2" t="s">
        <v>8659</v>
      </c>
      <c r="I2937" s="34" t="s">
        <v>8660</v>
      </c>
      <c r="J2937" s="237">
        <v>43920</v>
      </c>
    </row>
    <row r="2938" spans="1:14" ht="15" customHeight="1">
      <c r="A2938" s="331"/>
      <c r="B2938" s="332">
        <v>43920.643488668982</v>
      </c>
      <c r="C2938" s="333" t="s">
        <v>2197</v>
      </c>
      <c r="D2938" s="333" t="s">
        <v>182</v>
      </c>
      <c r="E2938" s="333" t="s">
        <v>1078</v>
      </c>
      <c r="F2938" s="333" t="s">
        <v>2201</v>
      </c>
      <c r="G2938" s="333" t="s">
        <v>2199</v>
      </c>
      <c r="H2938" s="331"/>
      <c r="I2938" s="334" t="s">
        <v>8661</v>
      </c>
      <c r="J2938" s="335">
        <v>43920</v>
      </c>
      <c r="K2938" s="333">
        <v>62</v>
      </c>
      <c r="L2938" s="331"/>
      <c r="M2938" s="333" t="s">
        <v>8662</v>
      </c>
      <c r="N2938" s="331"/>
    </row>
    <row r="2939" spans="1:14" ht="15" customHeight="1">
      <c r="A2939" s="331"/>
      <c r="B2939" s="332">
        <v>43920.643972986116</v>
      </c>
      <c r="C2939" s="333" t="s">
        <v>2197</v>
      </c>
      <c r="D2939" s="333" t="s">
        <v>182</v>
      </c>
      <c r="E2939" s="333" t="s">
        <v>1078</v>
      </c>
      <c r="F2939" s="333" t="s">
        <v>2208</v>
      </c>
      <c r="G2939" s="333" t="s">
        <v>2199</v>
      </c>
      <c r="H2939" s="331"/>
      <c r="I2939" s="334" t="s">
        <v>8661</v>
      </c>
      <c r="J2939" s="335">
        <v>43920</v>
      </c>
      <c r="K2939" s="333">
        <v>65</v>
      </c>
      <c r="L2939" s="331"/>
      <c r="M2939" s="333" t="s">
        <v>8662</v>
      </c>
      <c r="N2939" s="331"/>
    </row>
    <row r="2940" spans="1:14" ht="15" customHeight="1">
      <c r="A2940" s="331"/>
      <c r="B2940" s="332">
        <v>43920.644715254632</v>
      </c>
      <c r="C2940" s="333" t="s">
        <v>2200</v>
      </c>
      <c r="D2940" s="333" t="s">
        <v>109</v>
      </c>
      <c r="E2940" s="333" t="s">
        <v>8656</v>
      </c>
      <c r="F2940" s="333" t="s">
        <v>2198</v>
      </c>
      <c r="G2940" s="333" t="s">
        <v>2199</v>
      </c>
      <c r="H2940" s="331"/>
      <c r="I2940" s="334" t="s">
        <v>8657</v>
      </c>
      <c r="J2940" s="335">
        <v>43920</v>
      </c>
      <c r="K2940" s="331"/>
      <c r="L2940" s="331"/>
      <c r="M2940" s="333" t="s">
        <v>8658</v>
      </c>
      <c r="N2940" s="331"/>
    </row>
    <row r="2941" spans="1:14" ht="15" customHeight="1">
      <c r="A2941" s="15"/>
      <c r="B2941" s="236">
        <v>43920.649619675925</v>
      </c>
      <c r="C2941" s="2" t="s">
        <v>2200</v>
      </c>
      <c r="D2941" s="2" t="s">
        <v>109</v>
      </c>
      <c r="E2941" s="2" t="s">
        <v>1619</v>
      </c>
      <c r="F2941" s="2" t="s">
        <v>2198</v>
      </c>
      <c r="G2941" s="2" t="s">
        <v>2199</v>
      </c>
      <c r="H2941" s="2" t="s">
        <v>8663</v>
      </c>
      <c r="I2941" s="34" t="s">
        <v>8664</v>
      </c>
      <c r="J2941" s="237">
        <v>43920</v>
      </c>
      <c r="M2941" s="2" t="s">
        <v>8665</v>
      </c>
    </row>
    <row r="2942" spans="1:14" ht="15" customHeight="1">
      <c r="A2942" s="331"/>
      <c r="B2942" s="332">
        <v>43920.652055497689</v>
      </c>
      <c r="C2942" s="333" t="s">
        <v>2200</v>
      </c>
      <c r="D2942" s="333" t="s">
        <v>236</v>
      </c>
      <c r="E2942" s="333" t="s">
        <v>8666</v>
      </c>
      <c r="F2942" s="333" t="s">
        <v>2208</v>
      </c>
      <c r="G2942" s="333" t="s">
        <v>2199</v>
      </c>
      <c r="H2942" s="331"/>
      <c r="I2942" s="334" t="s">
        <v>8667</v>
      </c>
      <c r="J2942" s="335">
        <v>43920</v>
      </c>
      <c r="K2942" s="333">
        <v>49</v>
      </c>
      <c r="L2942" s="331"/>
      <c r="M2942" s="331"/>
      <c r="N2942" s="331"/>
    </row>
    <row r="2943" spans="1:14" ht="15" customHeight="1">
      <c r="A2943" s="331"/>
      <c r="B2943" s="332">
        <v>43920.652912175923</v>
      </c>
      <c r="C2943" s="333" t="s">
        <v>2200</v>
      </c>
      <c r="D2943" s="333" t="s">
        <v>236</v>
      </c>
      <c r="E2943" s="333" t="s">
        <v>8579</v>
      </c>
      <c r="F2943" s="333" t="s">
        <v>2208</v>
      </c>
      <c r="G2943" s="333" t="s">
        <v>2199</v>
      </c>
      <c r="H2943" s="331"/>
      <c r="I2943" s="334" t="s">
        <v>8667</v>
      </c>
      <c r="J2943" s="335">
        <v>43920</v>
      </c>
      <c r="K2943" s="333">
        <v>72</v>
      </c>
      <c r="L2943" s="331"/>
      <c r="M2943" s="331"/>
      <c r="N2943" s="331"/>
    </row>
    <row r="2944" spans="1:14" ht="15" customHeight="1">
      <c r="A2944" s="331"/>
      <c r="B2944" s="332">
        <v>43920.655755671294</v>
      </c>
      <c r="C2944" s="333" t="s">
        <v>2200</v>
      </c>
      <c r="D2944" s="333" t="s">
        <v>134</v>
      </c>
      <c r="E2944" s="333" t="s">
        <v>2346</v>
      </c>
      <c r="F2944" s="333" t="s">
        <v>2208</v>
      </c>
      <c r="G2944" s="333" t="s">
        <v>2199</v>
      </c>
      <c r="H2944" s="331"/>
      <c r="I2944" s="334" t="s">
        <v>8668</v>
      </c>
      <c r="J2944" s="335">
        <v>43920</v>
      </c>
      <c r="K2944" s="331"/>
      <c r="L2944" s="331"/>
      <c r="M2944" s="333" t="s">
        <v>8669</v>
      </c>
      <c r="N2944" s="331"/>
    </row>
    <row r="2945" spans="1:14" ht="15" customHeight="1">
      <c r="A2945" s="331"/>
      <c r="B2945" s="332">
        <v>43920.664498923608</v>
      </c>
      <c r="C2945" s="333" t="s">
        <v>9</v>
      </c>
      <c r="D2945" s="333" t="s">
        <v>224</v>
      </c>
      <c r="E2945" s="331"/>
      <c r="F2945" s="333" t="s">
        <v>2198</v>
      </c>
      <c r="G2945" s="333" t="s">
        <v>2199</v>
      </c>
      <c r="H2945" s="331"/>
      <c r="I2945" s="334" t="s">
        <v>8670</v>
      </c>
      <c r="J2945" s="335">
        <v>43920</v>
      </c>
      <c r="K2945" s="331"/>
      <c r="L2945" s="331"/>
      <c r="M2945" s="333" t="s">
        <v>5743</v>
      </c>
      <c r="N2945" s="331"/>
    </row>
    <row r="2946" spans="1:14" ht="15" customHeight="1">
      <c r="A2946" s="15"/>
      <c r="B2946" s="236">
        <v>43920.674318472222</v>
      </c>
      <c r="C2946" s="2" t="s">
        <v>2200</v>
      </c>
      <c r="D2946" s="2" t="s">
        <v>117</v>
      </c>
      <c r="E2946" s="2" t="s">
        <v>556</v>
      </c>
      <c r="F2946" s="2" t="s">
        <v>2201</v>
      </c>
      <c r="G2946" s="2" t="s">
        <v>2199</v>
      </c>
      <c r="H2946" s="2" t="s">
        <v>8671</v>
      </c>
      <c r="I2946" s="34" t="s">
        <v>8672</v>
      </c>
      <c r="J2946" s="237">
        <v>43920</v>
      </c>
      <c r="K2946" s="2">
        <v>54</v>
      </c>
    </row>
    <row r="2947" spans="1:14" ht="15" customHeight="1">
      <c r="A2947" s="15"/>
      <c r="B2947" s="236">
        <v>43920.67630994213</v>
      </c>
      <c r="C2947" s="2" t="s">
        <v>2200</v>
      </c>
      <c r="D2947" s="2" t="s">
        <v>134</v>
      </c>
      <c r="E2947" s="2" t="s">
        <v>2346</v>
      </c>
      <c r="F2947" s="2" t="s">
        <v>2198</v>
      </c>
      <c r="G2947" s="2" t="s">
        <v>2199</v>
      </c>
      <c r="H2947" s="2" t="s">
        <v>8673</v>
      </c>
      <c r="I2947" s="2" t="s">
        <v>8674</v>
      </c>
      <c r="J2947" s="237">
        <v>43920</v>
      </c>
    </row>
    <row r="2948" spans="1:14" ht="15" customHeight="1">
      <c r="A2948" s="15"/>
      <c r="B2948" s="236">
        <v>43920.676642442129</v>
      </c>
      <c r="C2948" s="2" t="s">
        <v>9</v>
      </c>
      <c r="D2948" s="2" t="s">
        <v>207</v>
      </c>
      <c r="E2948" s="2" t="s">
        <v>8109</v>
      </c>
      <c r="F2948" s="2" t="s">
        <v>2208</v>
      </c>
      <c r="G2948" s="2" t="s">
        <v>2199</v>
      </c>
      <c r="H2948" s="2" t="s">
        <v>8675</v>
      </c>
      <c r="I2948" s="34" t="s">
        <v>8676</v>
      </c>
      <c r="J2948" s="237">
        <v>43919</v>
      </c>
      <c r="K2948" s="2">
        <v>67</v>
      </c>
    </row>
    <row r="2949" spans="1:14" ht="15" customHeight="1">
      <c r="A2949" s="15"/>
      <c r="B2949" s="236">
        <v>43920.689307499997</v>
      </c>
      <c r="C2949" s="2" t="s">
        <v>2200</v>
      </c>
      <c r="D2949" s="2" t="s">
        <v>109</v>
      </c>
      <c r="E2949" s="2" t="s">
        <v>1619</v>
      </c>
      <c r="F2949" s="2" t="s">
        <v>2198</v>
      </c>
      <c r="G2949" s="2" t="s">
        <v>2199</v>
      </c>
      <c r="H2949" s="2" t="s">
        <v>8677</v>
      </c>
      <c r="I2949" s="34" t="s">
        <v>8664</v>
      </c>
      <c r="J2949" s="237">
        <v>43920</v>
      </c>
      <c r="M2949" s="2" t="s">
        <v>8678</v>
      </c>
    </row>
    <row r="2950" spans="1:14" ht="15" customHeight="1">
      <c r="A2950" s="331"/>
      <c r="B2950" s="332">
        <v>43920.6949087963</v>
      </c>
      <c r="C2950" s="333" t="s">
        <v>2197</v>
      </c>
      <c r="D2950" s="333" t="s">
        <v>101</v>
      </c>
      <c r="E2950" s="333" t="s">
        <v>31</v>
      </c>
      <c r="F2950" s="333" t="s">
        <v>2198</v>
      </c>
      <c r="G2950" s="331"/>
      <c r="H2950" s="331"/>
      <c r="I2950" s="334" t="s">
        <v>8679</v>
      </c>
      <c r="J2950" s="335">
        <v>43920</v>
      </c>
      <c r="K2950" s="331"/>
      <c r="L2950" s="331"/>
      <c r="M2950" s="333" t="s">
        <v>8680</v>
      </c>
      <c r="N2950" s="331"/>
    </row>
    <row r="2951" spans="1:14" ht="15" customHeight="1">
      <c r="A2951" s="331"/>
      <c r="B2951" s="332">
        <v>43920.696667824071</v>
      </c>
      <c r="C2951" s="333" t="s">
        <v>2197</v>
      </c>
      <c r="D2951" s="333" t="s">
        <v>158</v>
      </c>
      <c r="E2951" s="331"/>
      <c r="F2951" s="333" t="s">
        <v>2198</v>
      </c>
      <c r="G2951" s="333" t="s">
        <v>2210</v>
      </c>
      <c r="H2951" s="331"/>
      <c r="I2951" s="334" t="s">
        <v>8681</v>
      </c>
      <c r="J2951" s="335">
        <v>43920</v>
      </c>
      <c r="K2951" s="331"/>
      <c r="L2951" s="331"/>
      <c r="M2951" s="333" t="s">
        <v>8682</v>
      </c>
      <c r="N2951" s="331"/>
    </row>
    <row r="2952" spans="1:14" ht="15" customHeight="1">
      <c r="A2952" s="331"/>
      <c r="B2952" s="332">
        <v>43920.698822256949</v>
      </c>
      <c r="C2952" s="333" t="s">
        <v>2200</v>
      </c>
      <c r="D2952" s="333" t="s">
        <v>45</v>
      </c>
      <c r="E2952" s="331"/>
      <c r="F2952" s="333" t="s">
        <v>2198</v>
      </c>
      <c r="G2952" s="333" t="s">
        <v>2210</v>
      </c>
      <c r="H2952" s="331"/>
      <c r="I2952" s="334" t="s">
        <v>8683</v>
      </c>
      <c r="J2952" s="335">
        <v>43920</v>
      </c>
      <c r="K2952" s="331"/>
      <c r="L2952" s="331"/>
      <c r="M2952" s="331"/>
      <c r="N2952" s="331"/>
    </row>
    <row r="2953" spans="1:14" ht="15" customHeight="1">
      <c r="A2953" s="15"/>
      <c r="B2953" s="236">
        <v>43920.701363333334</v>
      </c>
      <c r="C2953" s="2" t="s">
        <v>9</v>
      </c>
      <c r="D2953" s="2" t="s">
        <v>262</v>
      </c>
      <c r="E2953" s="2" t="s">
        <v>7437</v>
      </c>
      <c r="F2953" s="2" t="s">
        <v>2201</v>
      </c>
      <c r="G2953" s="2" t="s">
        <v>2199</v>
      </c>
      <c r="H2953" s="2" t="s">
        <v>8684</v>
      </c>
      <c r="I2953" s="34" t="s">
        <v>8685</v>
      </c>
      <c r="J2953" s="237">
        <v>43920</v>
      </c>
      <c r="K2953" s="2">
        <v>54</v>
      </c>
    </row>
    <row r="2954" spans="1:14" ht="15" customHeight="1">
      <c r="A2954" s="331"/>
      <c r="B2954" s="332">
        <v>43920.706009351852</v>
      </c>
      <c r="C2954" s="333" t="s">
        <v>2197</v>
      </c>
      <c r="D2954" s="333" t="s">
        <v>268</v>
      </c>
      <c r="E2954" s="333" t="s">
        <v>7637</v>
      </c>
      <c r="F2954" s="333" t="s">
        <v>2201</v>
      </c>
      <c r="G2954" s="331"/>
      <c r="H2954" s="331"/>
      <c r="I2954" s="334" t="s">
        <v>8686</v>
      </c>
      <c r="J2954" s="335">
        <v>43912</v>
      </c>
      <c r="K2954" s="331"/>
      <c r="L2954" s="333">
        <v>349</v>
      </c>
      <c r="M2954" s="331"/>
      <c r="N2954" s="331"/>
    </row>
    <row r="2955" spans="1:14" ht="15" customHeight="1">
      <c r="A2955" s="331"/>
      <c r="B2955" s="332">
        <v>43920.70644274306</v>
      </c>
      <c r="C2955" s="333" t="s">
        <v>9</v>
      </c>
      <c r="D2955" s="333" t="s">
        <v>45</v>
      </c>
      <c r="E2955" s="331"/>
      <c r="F2955" s="333" t="s">
        <v>2198</v>
      </c>
      <c r="G2955" s="333" t="s">
        <v>2199</v>
      </c>
      <c r="H2955" s="331"/>
      <c r="I2955" s="334" t="s">
        <v>8687</v>
      </c>
      <c r="J2955" s="335">
        <v>43919</v>
      </c>
      <c r="K2955" s="333">
        <v>47</v>
      </c>
      <c r="L2955" s="333">
        <v>2</v>
      </c>
      <c r="M2955" s="333" t="s">
        <v>8688</v>
      </c>
      <c r="N2955" s="331"/>
    </row>
    <row r="2956" spans="1:14" ht="15" customHeight="1">
      <c r="A2956" s="331"/>
      <c r="B2956" s="332">
        <v>43920.708842372682</v>
      </c>
      <c r="C2956" s="333" t="s">
        <v>2200</v>
      </c>
      <c r="D2956" s="333" t="s">
        <v>236</v>
      </c>
      <c r="E2956" s="331"/>
      <c r="F2956" s="333" t="s">
        <v>2198</v>
      </c>
      <c r="G2956" s="333" t="s">
        <v>2199</v>
      </c>
      <c r="H2956" s="331"/>
      <c r="I2956" s="334" t="s">
        <v>8689</v>
      </c>
      <c r="J2956" s="335">
        <v>43920</v>
      </c>
      <c r="K2956" s="331"/>
      <c r="L2956" s="333">
        <v>3</v>
      </c>
      <c r="M2956" s="333" t="s">
        <v>8690</v>
      </c>
      <c r="N2956" s="331"/>
    </row>
    <row r="2957" spans="1:14" ht="15" customHeight="1">
      <c r="A2957" s="331"/>
      <c r="B2957" s="332">
        <v>43920.70894438657</v>
      </c>
      <c r="C2957" s="333" t="s">
        <v>2197</v>
      </c>
      <c r="D2957" s="333" t="s">
        <v>268</v>
      </c>
      <c r="E2957" s="333" t="s">
        <v>7637</v>
      </c>
      <c r="F2957" s="333" t="s">
        <v>2208</v>
      </c>
      <c r="G2957" s="333" t="s">
        <v>2210</v>
      </c>
      <c r="H2957" s="333" t="s">
        <v>685</v>
      </c>
      <c r="I2957" s="334" t="s">
        <v>8686</v>
      </c>
      <c r="J2957" s="335">
        <v>43913</v>
      </c>
      <c r="K2957" s="333">
        <v>24</v>
      </c>
      <c r="L2957" s="333">
        <v>503</v>
      </c>
      <c r="M2957" s="331"/>
      <c r="N2957" s="331"/>
    </row>
    <row r="2958" spans="1:14" ht="15" customHeight="1">
      <c r="A2958" s="331"/>
      <c r="B2958" s="332">
        <v>43920.712967546293</v>
      </c>
      <c r="C2958" s="333" t="s">
        <v>9</v>
      </c>
      <c r="D2958" s="333" t="s">
        <v>224</v>
      </c>
      <c r="E2958" s="331"/>
      <c r="F2958" s="333" t="s">
        <v>2198</v>
      </c>
      <c r="G2958" s="333" t="s">
        <v>2199</v>
      </c>
      <c r="H2958" s="331"/>
      <c r="I2958" s="334" t="s">
        <v>8691</v>
      </c>
      <c r="J2958" s="335">
        <v>43920</v>
      </c>
      <c r="K2958" s="331"/>
      <c r="L2958" s="331"/>
      <c r="M2958" s="333" t="s">
        <v>8692</v>
      </c>
      <c r="N2958" s="331"/>
    </row>
    <row r="2959" spans="1:14" ht="15" customHeight="1">
      <c r="A2959" s="331"/>
      <c r="B2959" s="332">
        <v>43920.713069375</v>
      </c>
      <c r="C2959" s="333" t="s">
        <v>9</v>
      </c>
      <c r="D2959" s="333" t="s">
        <v>224</v>
      </c>
      <c r="E2959" s="331"/>
      <c r="F2959" s="333" t="s">
        <v>2198</v>
      </c>
      <c r="G2959" s="331"/>
      <c r="H2959" s="331"/>
      <c r="I2959" s="334" t="s">
        <v>8693</v>
      </c>
      <c r="J2959" s="335">
        <v>43920</v>
      </c>
      <c r="K2959" s="331"/>
      <c r="L2959" s="333">
        <v>6</v>
      </c>
      <c r="M2959" s="333" t="s">
        <v>8694</v>
      </c>
      <c r="N2959" s="331"/>
    </row>
    <row r="2960" spans="1:14" ht="15" customHeight="1">
      <c r="A2960" s="331"/>
      <c r="B2960" s="332">
        <v>43920.71376697917</v>
      </c>
      <c r="C2960" s="333" t="s">
        <v>2197</v>
      </c>
      <c r="D2960" s="333" t="s">
        <v>182</v>
      </c>
      <c r="E2960" s="333" t="s">
        <v>1078</v>
      </c>
      <c r="F2960" s="333" t="s">
        <v>2201</v>
      </c>
      <c r="G2960" s="331"/>
      <c r="H2960" s="331"/>
      <c r="I2960" s="333" t="s">
        <v>8695</v>
      </c>
      <c r="J2960" s="335">
        <v>43920</v>
      </c>
      <c r="K2960" s="331"/>
      <c r="L2960" s="331"/>
      <c r="M2960" s="331"/>
      <c r="N2960" s="331"/>
    </row>
    <row r="2961" spans="1:14" ht="15" customHeight="1">
      <c r="A2961" s="331"/>
      <c r="B2961" s="332">
        <v>43920.71566076389</v>
      </c>
      <c r="C2961" s="333" t="s">
        <v>2197</v>
      </c>
      <c r="D2961" s="333" t="s">
        <v>45</v>
      </c>
      <c r="E2961" s="333" t="s">
        <v>342</v>
      </c>
      <c r="F2961" s="333" t="s">
        <v>2201</v>
      </c>
      <c r="G2961" s="333" t="s">
        <v>2199</v>
      </c>
      <c r="H2961" s="331"/>
      <c r="I2961" s="334" t="s">
        <v>8696</v>
      </c>
      <c r="J2961" s="335">
        <v>43911</v>
      </c>
      <c r="K2961" s="331"/>
      <c r="L2961" s="333">
        <v>110</v>
      </c>
      <c r="M2961" s="331"/>
      <c r="N2961" s="331"/>
    </row>
    <row r="2962" spans="1:14" ht="15" customHeight="1">
      <c r="A2962" s="331"/>
      <c r="B2962" s="332">
        <v>43920.718322569446</v>
      </c>
      <c r="C2962" s="333" t="s">
        <v>9</v>
      </c>
      <c r="D2962" s="333" t="s">
        <v>207</v>
      </c>
      <c r="E2962" s="333" t="s">
        <v>853</v>
      </c>
      <c r="F2962" s="333" t="s">
        <v>2208</v>
      </c>
      <c r="G2962" s="333" t="s">
        <v>2199</v>
      </c>
      <c r="H2962" s="331"/>
      <c r="I2962" s="334" t="s">
        <v>8697</v>
      </c>
      <c r="J2962" s="335">
        <v>43919</v>
      </c>
      <c r="K2962" s="331"/>
      <c r="L2962" s="333">
        <v>959</v>
      </c>
      <c r="M2962" s="331"/>
      <c r="N2962" s="331"/>
    </row>
    <row r="2963" spans="1:14" ht="15" customHeight="1">
      <c r="A2963" s="331"/>
      <c r="B2963" s="332">
        <v>43920.721166284726</v>
      </c>
      <c r="C2963" s="333" t="s">
        <v>2200</v>
      </c>
      <c r="D2963" s="333" t="s">
        <v>126</v>
      </c>
      <c r="E2963" s="333" t="s">
        <v>770</v>
      </c>
      <c r="F2963" s="333" t="s">
        <v>2198</v>
      </c>
      <c r="G2963" s="333" t="s">
        <v>2199</v>
      </c>
      <c r="H2963" s="331"/>
      <c r="I2963" s="334" t="s">
        <v>8698</v>
      </c>
      <c r="J2963" s="335">
        <v>43920</v>
      </c>
      <c r="K2963" s="331"/>
      <c r="L2963" s="331"/>
      <c r="M2963" s="333" t="s">
        <v>5743</v>
      </c>
      <c r="N2963" s="331"/>
    </row>
    <row r="2964" spans="1:14" ht="15" customHeight="1">
      <c r="A2964" s="15"/>
      <c r="B2964" s="236">
        <v>43920.723039652774</v>
      </c>
      <c r="C2964" s="2" t="s">
        <v>9</v>
      </c>
      <c r="D2964" s="2" t="s">
        <v>233</v>
      </c>
      <c r="E2964" s="2" t="s">
        <v>8699</v>
      </c>
      <c r="F2964" s="2" t="s">
        <v>2208</v>
      </c>
      <c r="G2964" s="2" t="s">
        <v>2199</v>
      </c>
      <c r="H2964" s="2" t="s">
        <v>8700</v>
      </c>
      <c r="I2964" s="34" t="s">
        <v>8701</v>
      </c>
      <c r="J2964" s="237">
        <v>43919</v>
      </c>
      <c r="K2964" s="2">
        <v>62</v>
      </c>
      <c r="L2964" s="2">
        <v>11</v>
      </c>
    </row>
    <row r="2965" spans="1:14" ht="15" customHeight="1">
      <c r="A2965" s="331"/>
      <c r="B2965" s="332">
        <v>43920.723064120371</v>
      </c>
      <c r="C2965" s="333" t="s">
        <v>7566</v>
      </c>
      <c r="D2965" s="333" t="s">
        <v>236</v>
      </c>
      <c r="E2965" s="331"/>
      <c r="F2965" s="333" t="s">
        <v>2201</v>
      </c>
      <c r="G2965" s="333" t="s">
        <v>2199</v>
      </c>
      <c r="H2965" s="331"/>
      <c r="I2965" s="334" t="s">
        <v>8689</v>
      </c>
      <c r="J2965" s="335">
        <v>43920</v>
      </c>
      <c r="K2965" s="331"/>
      <c r="L2965" s="333">
        <v>1209</v>
      </c>
      <c r="M2965" s="333" t="s">
        <v>8703</v>
      </c>
      <c r="N2965" s="331"/>
    </row>
    <row r="2966" spans="1:14" ht="15" customHeight="1">
      <c r="A2966" s="331"/>
      <c r="B2966" s="332">
        <v>43920.724071539356</v>
      </c>
      <c r="C2966" s="333" t="s">
        <v>2197</v>
      </c>
      <c r="D2966" s="333" t="s">
        <v>101</v>
      </c>
      <c r="E2966" s="331"/>
      <c r="F2966" s="333" t="s">
        <v>2198</v>
      </c>
      <c r="G2966" s="333" t="s">
        <v>2210</v>
      </c>
      <c r="H2966" s="331"/>
      <c r="I2966" s="334" t="s">
        <v>7844</v>
      </c>
      <c r="J2966" s="335">
        <v>43919</v>
      </c>
      <c r="K2966" s="331"/>
      <c r="L2966" s="331"/>
      <c r="M2966" s="331"/>
      <c r="N2966" s="331"/>
    </row>
    <row r="2967" spans="1:14" ht="15" customHeight="1">
      <c r="A2967" s="331"/>
      <c r="B2967" s="332">
        <v>43920.73147337963</v>
      </c>
      <c r="C2967" s="333" t="s">
        <v>7566</v>
      </c>
      <c r="D2967" s="333" t="s">
        <v>126</v>
      </c>
      <c r="E2967" s="331"/>
      <c r="F2967" s="333" t="s">
        <v>2198</v>
      </c>
      <c r="G2967" s="333" t="s">
        <v>2199</v>
      </c>
      <c r="H2967" s="331"/>
      <c r="I2967" s="334" t="s">
        <v>8704</v>
      </c>
      <c r="J2967" s="335">
        <v>43920</v>
      </c>
      <c r="K2967" s="331"/>
      <c r="L2967" s="331"/>
      <c r="M2967" s="333" t="s">
        <v>8705</v>
      </c>
      <c r="N2967" s="331"/>
    </row>
    <row r="2968" spans="1:14" ht="15" customHeight="1">
      <c r="A2968" s="331"/>
      <c r="B2968" s="332">
        <v>43920.73201670139</v>
      </c>
      <c r="C2968" s="333" t="s">
        <v>2200</v>
      </c>
      <c r="D2968" s="333" t="s">
        <v>126</v>
      </c>
      <c r="E2968" s="331"/>
      <c r="F2968" s="333" t="s">
        <v>2198</v>
      </c>
      <c r="G2968" s="333" t="s">
        <v>2210</v>
      </c>
      <c r="H2968" s="331"/>
      <c r="I2968" s="334" t="s">
        <v>8706</v>
      </c>
      <c r="J2968" s="335">
        <v>43920</v>
      </c>
      <c r="K2968" s="331"/>
      <c r="L2968" s="331"/>
      <c r="M2968" s="333" t="s">
        <v>8707</v>
      </c>
      <c r="N2968" s="331"/>
    </row>
    <row r="2969" spans="1:14" ht="15" customHeight="1">
      <c r="A2969" s="331"/>
      <c r="B2969" s="332">
        <v>43920.735144953709</v>
      </c>
      <c r="C2969" s="333" t="s">
        <v>2197</v>
      </c>
      <c r="D2969" s="333" t="s">
        <v>45</v>
      </c>
      <c r="E2969" s="333" t="s">
        <v>331</v>
      </c>
      <c r="F2969" s="333" t="s">
        <v>2198</v>
      </c>
      <c r="G2969" s="333" t="s">
        <v>2199</v>
      </c>
      <c r="H2969" s="331"/>
      <c r="I2969" s="334" t="s">
        <v>8708</v>
      </c>
      <c r="J2969" s="335">
        <v>43917</v>
      </c>
      <c r="K2969" s="331"/>
      <c r="L2969" s="333">
        <v>310</v>
      </c>
      <c r="M2969" s="331"/>
      <c r="N2969" s="331"/>
    </row>
    <row r="2970" spans="1:14" ht="15" customHeight="1">
      <c r="A2970" s="15"/>
      <c r="B2970" s="236">
        <v>43920.736069467588</v>
      </c>
      <c r="C2970" s="2" t="s">
        <v>2200</v>
      </c>
      <c r="D2970" s="2" t="s">
        <v>414</v>
      </c>
      <c r="E2970" s="2" t="s">
        <v>6809</v>
      </c>
      <c r="F2970" s="2" t="s">
        <v>2208</v>
      </c>
      <c r="G2970" s="2" t="s">
        <v>2199</v>
      </c>
      <c r="H2970" s="2" t="s">
        <v>8710</v>
      </c>
      <c r="I2970" s="34" t="s">
        <v>1890</v>
      </c>
      <c r="J2970" s="237">
        <v>43915</v>
      </c>
    </row>
    <row r="2971" spans="1:14" ht="15" customHeight="1">
      <c r="A2971" s="331"/>
      <c r="B2971" s="332">
        <v>43920.737770231484</v>
      </c>
      <c r="C2971" s="333" t="s">
        <v>2200</v>
      </c>
      <c r="D2971" s="333" t="s">
        <v>330</v>
      </c>
      <c r="E2971" s="331"/>
      <c r="F2971" s="333" t="s">
        <v>2198</v>
      </c>
      <c r="G2971" s="333" t="s">
        <v>2210</v>
      </c>
      <c r="H2971" s="331"/>
      <c r="I2971" s="333" t="s">
        <v>8711</v>
      </c>
      <c r="J2971" s="335">
        <v>43920</v>
      </c>
      <c r="K2971" s="331"/>
      <c r="L2971" s="333">
        <v>5</v>
      </c>
      <c r="M2971" s="331"/>
      <c r="N2971" s="331"/>
    </row>
    <row r="2972" spans="1:14" ht="15" customHeight="1">
      <c r="A2972" s="15"/>
      <c r="B2972" s="236">
        <v>43920.740028055559</v>
      </c>
      <c r="C2972" s="2" t="s">
        <v>2197</v>
      </c>
      <c r="D2972" s="2" t="s">
        <v>182</v>
      </c>
      <c r="E2972" s="2" t="s">
        <v>1078</v>
      </c>
      <c r="F2972" s="2" t="s">
        <v>2208</v>
      </c>
      <c r="G2972" s="2" t="s">
        <v>2199</v>
      </c>
      <c r="H2972" s="2" t="s">
        <v>8712</v>
      </c>
      <c r="I2972" s="34" t="s">
        <v>8713</v>
      </c>
      <c r="J2972" s="237">
        <v>43920</v>
      </c>
      <c r="K2972" s="2">
        <v>65</v>
      </c>
      <c r="M2972" s="2" t="s">
        <v>8714</v>
      </c>
    </row>
    <row r="2973" spans="1:14" ht="15" customHeight="1">
      <c r="A2973" s="331"/>
      <c r="B2973" s="332">
        <v>43920.741685659726</v>
      </c>
      <c r="C2973" s="333" t="s">
        <v>2200</v>
      </c>
      <c r="D2973" s="333" t="s">
        <v>126</v>
      </c>
      <c r="E2973" s="333" t="s">
        <v>819</v>
      </c>
      <c r="F2973" s="333" t="s">
        <v>8715</v>
      </c>
      <c r="G2973" s="333" t="s">
        <v>2199</v>
      </c>
      <c r="H2973" s="331"/>
      <c r="I2973" s="334" t="s">
        <v>8716</v>
      </c>
      <c r="J2973" s="335">
        <v>43920</v>
      </c>
      <c r="K2973" s="331"/>
      <c r="L2973" s="331"/>
      <c r="M2973" s="333" t="s">
        <v>8717</v>
      </c>
      <c r="N2973" s="331"/>
    </row>
    <row r="2974" spans="1:14" ht="15" customHeight="1">
      <c r="A2974" s="331"/>
      <c r="B2974" s="332">
        <v>43920.742559189814</v>
      </c>
      <c r="C2974" s="333" t="s">
        <v>2200</v>
      </c>
      <c r="D2974" s="333" t="s">
        <v>126</v>
      </c>
      <c r="E2974" s="331"/>
      <c r="F2974" s="333" t="s">
        <v>2198</v>
      </c>
      <c r="G2974" s="333" t="s">
        <v>2210</v>
      </c>
      <c r="H2974" s="331"/>
      <c r="I2974" s="333" t="s">
        <v>8711</v>
      </c>
      <c r="J2974" s="335">
        <v>43920</v>
      </c>
      <c r="K2974" s="331"/>
      <c r="L2974" s="333">
        <v>16</v>
      </c>
      <c r="M2974" s="331"/>
      <c r="N2974" s="331"/>
    </row>
    <row r="2975" spans="1:14" ht="15" customHeight="1">
      <c r="A2975" s="331"/>
      <c r="B2975" s="332">
        <v>43920.743368530093</v>
      </c>
      <c r="C2975" s="333" t="s">
        <v>2200</v>
      </c>
      <c r="D2975" s="333" t="s">
        <v>330</v>
      </c>
      <c r="E2975" s="331"/>
      <c r="F2975" s="333" t="s">
        <v>2198</v>
      </c>
      <c r="G2975" s="333" t="s">
        <v>2199</v>
      </c>
      <c r="H2975" s="331"/>
      <c r="I2975" s="333" t="s">
        <v>8718</v>
      </c>
      <c r="J2975" s="335">
        <v>43920</v>
      </c>
      <c r="K2975" s="331"/>
      <c r="L2975" s="331"/>
      <c r="M2975" s="333" t="s">
        <v>8719</v>
      </c>
      <c r="N2975" s="331"/>
    </row>
    <row r="2976" spans="1:14" ht="15" customHeight="1">
      <c r="A2976" s="15"/>
      <c r="B2976" s="236">
        <v>43920.750117951393</v>
      </c>
      <c r="C2976" s="2" t="s">
        <v>2200</v>
      </c>
      <c r="D2976" s="2" t="s">
        <v>330</v>
      </c>
      <c r="E2976" s="2" t="s">
        <v>330</v>
      </c>
      <c r="F2976" s="2" t="s">
        <v>2198</v>
      </c>
      <c r="G2976" s="2" t="s">
        <v>2199</v>
      </c>
      <c r="H2976" s="2" t="s">
        <v>8720</v>
      </c>
      <c r="I2976" s="34" t="s">
        <v>8721</v>
      </c>
      <c r="J2976" s="237">
        <v>43920</v>
      </c>
    </row>
    <row r="2977" spans="1:14" ht="15" customHeight="1">
      <c r="A2977" s="15"/>
      <c r="B2977" s="236">
        <v>43920.751959548608</v>
      </c>
      <c r="C2977" s="2" t="s">
        <v>7566</v>
      </c>
      <c r="D2977" s="2" t="s">
        <v>182</v>
      </c>
      <c r="E2977" s="2" t="s">
        <v>1078</v>
      </c>
      <c r="F2977" s="2" t="s">
        <v>2208</v>
      </c>
      <c r="H2977" s="2" t="s">
        <v>8722</v>
      </c>
      <c r="I2977" s="34" t="s">
        <v>8144</v>
      </c>
      <c r="J2977" s="237">
        <v>43920</v>
      </c>
      <c r="L2977" s="2">
        <v>1167</v>
      </c>
      <c r="M2977" s="2" t="s">
        <v>8723</v>
      </c>
    </row>
    <row r="2978" spans="1:14" ht="15" customHeight="1">
      <c r="A2978" s="331"/>
      <c r="B2978" s="332">
        <v>43920.752390821755</v>
      </c>
      <c r="C2978" s="333" t="s">
        <v>2200</v>
      </c>
      <c r="D2978" s="333" t="s">
        <v>126</v>
      </c>
      <c r="E2978" s="331"/>
      <c r="F2978" s="333" t="s">
        <v>2198</v>
      </c>
      <c r="G2978" s="333" t="s">
        <v>2199</v>
      </c>
      <c r="H2978" s="331"/>
      <c r="I2978" s="334" t="s">
        <v>8716</v>
      </c>
      <c r="J2978" s="335">
        <v>43920</v>
      </c>
      <c r="K2978" s="331"/>
      <c r="L2978" s="331"/>
      <c r="M2978" s="333" t="s">
        <v>8724</v>
      </c>
      <c r="N2978" s="331"/>
    </row>
    <row r="2979" spans="1:14" ht="15" customHeight="1">
      <c r="A2979" s="331"/>
      <c r="B2979" s="332">
        <v>43920.752700567129</v>
      </c>
      <c r="C2979" s="333" t="s">
        <v>9</v>
      </c>
      <c r="D2979" s="333" t="s">
        <v>224</v>
      </c>
      <c r="E2979" s="333" t="s">
        <v>8725</v>
      </c>
      <c r="F2979" s="333" t="s">
        <v>2208</v>
      </c>
      <c r="G2979" s="331"/>
      <c r="H2979" s="331"/>
      <c r="I2979" s="334" t="s">
        <v>8670</v>
      </c>
      <c r="J2979" s="335">
        <v>43920</v>
      </c>
      <c r="K2979" s="331"/>
      <c r="L2979" s="333">
        <v>2</v>
      </c>
      <c r="M2979" s="333" t="s">
        <v>8726</v>
      </c>
      <c r="N2979" s="331"/>
    </row>
    <row r="2980" spans="1:14" ht="15" customHeight="1">
      <c r="A2980" s="331"/>
      <c r="B2980" s="332">
        <v>43920.754771747685</v>
      </c>
      <c r="C2980" s="333" t="s">
        <v>2200</v>
      </c>
      <c r="D2980" s="333" t="s">
        <v>134</v>
      </c>
      <c r="E2980" s="331"/>
      <c r="F2980" s="333" t="s">
        <v>2198</v>
      </c>
      <c r="G2980" s="333" t="s">
        <v>2210</v>
      </c>
      <c r="H2980" s="331"/>
      <c r="I2980" s="333" t="s">
        <v>7963</v>
      </c>
      <c r="J2980" s="335">
        <v>43920</v>
      </c>
      <c r="K2980" s="331"/>
      <c r="L2980" s="331"/>
      <c r="M2980" s="333" t="s">
        <v>8727</v>
      </c>
      <c r="N2980" s="331"/>
    </row>
    <row r="2981" spans="1:14" ht="15" customHeight="1">
      <c r="A2981" s="15"/>
      <c r="B2981" s="236">
        <v>43920.75514332176</v>
      </c>
      <c r="C2981" s="2" t="s">
        <v>2200</v>
      </c>
      <c r="D2981" s="2" t="s">
        <v>126</v>
      </c>
      <c r="E2981" s="2" t="s">
        <v>8728</v>
      </c>
      <c r="F2981" s="2" t="s">
        <v>2198</v>
      </c>
      <c r="G2981" s="2" t="s">
        <v>2199</v>
      </c>
      <c r="H2981" s="2" t="s">
        <v>8729</v>
      </c>
      <c r="I2981" s="34" t="s">
        <v>8704</v>
      </c>
      <c r="J2981" s="237">
        <v>43920</v>
      </c>
      <c r="M2981" s="2" t="s">
        <v>8730</v>
      </c>
    </row>
    <row r="2982" spans="1:14" ht="15" customHeight="1">
      <c r="A2982" s="15"/>
      <c r="B2982" s="236">
        <v>43920.755224282402</v>
      </c>
      <c r="C2982" s="2" t="s">
        <v>9</v>
      </c>
      <c r="D2982" s="2" t="s">
        <v>224</v>
      </c>
      <c r="E2982" s="2" t="s">
        <v>8731</v>
      </c>
      <c r="F2982" s="2" t="s">
        <v>2198</v>
      </c>
      <c r="H2982" s="2" t="s">
        <v>8732</v>
      </c>
      <c r="I2982" s="34" t="s">
        <v>8733</v>
      </c>
      <c r="J2982" s="237">
        <v>43920</v>
      </c>
      <c r="L2982" s="2">
        <v>2</v>
      </c>
    </row>
    <row r="2983" spans="1:14" ht="15" customHeight="1">
      <c r="A2983" s="331"/>
      <c r="B2983" s="332">
        <v>43920.75526100694</v>
      </c>
      <c r="C2983" s="333" t="s">
        <v>2200</v>
      </c>
      <c r="D2983" s="333" t="s">
        <v>134</v>
      </c>
      <c r="E2983" s="331"/>
      <c r="F2983" s="333" t="s">
        <v>2198</v>
      </c>
      <c r="G2983" s="331"/>
      <c r="H2983" s="331"/>
      <c r="I2983" s="334" t="s">
        <v>8734</v>
      </c>
      <c r="J2983" s="335">
        <v>43920</v>
      </c>
      <c r="K2983" s="331"/>
      <c r="L2983" s="331"/>
      <c r="M2983" s="333" t="s">
        <v>8735</v>
      </c>
      <c r="N2983" s="331"/>
    </row>
    <row r="2984" spans="1:14" ht="15" customHeight="1">
      <c r="A2984" s="331"/>
      <c r="B2984" s="332">
        <v>43920.755916331022</v>
      </c>
      <c r="C2984" s="333" t="s">
        <v>2200</v>
      </c>
      <c r="D2984" s="333" t="s">
        <v>126</v>
      </c>
      <c r="E2984" s="331"/>
      <c r="F2984" s="333" t="s">
        <v>2198</v>
      </c>
      <c r="G2984" s="333" t="s">
        <v>2199</v>
      </c>
      <c r="H2984" s="331"/>
      <c r="I2984" s="334" t="s">
        <v>8716</v>
      </c>
      <c r="J2984" s="335">
        <v>43920</v>
      </c>
      <c r="K2984" s="331"/>
      <c r="L2984" s="331"/>
      <c r="M2984" s="333" t="s">
        <v>8736</v>
      </c>
      <c r="N2984" s="331"/>
    </row>
    <row r="2985" spans="1:14" ht="15" customHeight="1">
      <c r="A2985" s="15"/>
      <c r="B2985" s="236">
        <v>43920.756494143519</v>
      </c>
      <c r="C2985" s="2" t="s">
        <v>9</v>
      </c>
      <c r="D2985" s="2" t="s">
        <v>45</v>
      </c>
      <c r="E2985" s="2" t="s">
        <v>43</v>
      </c>
      <c r="F2985" s="2" t="s">
        <v>2208</v>
      </c>
      <c r="G2985" s="2" t="s">
        <v>2199</v>
      </c>
      <c r="H2985" s="2" t="s">
        <v>8737</v>
      </c>
      <c r="I2985" s="34" t="s">
        <v>8738</v>
      </c>
      <c r="J2985" s="237">
        <v>43920</v>
      </c>
      <c r="K2985" s="2">
        <v>80</v>
      </c>
      <c r="M2985" s="2" t="s">
        <v>8739</v>
      </c>
    </row>
    <row r="2986" spans="1:14" ht="15" customHeight="1">
      <c r="A2986" s="331"/>
      <c r="B2986" s="332">
        <v>43920.756819085647</v>
      </c>
      <c r="C2986" s="333" t="s">
        <v>2200</v>
      </c>
      <c r="D2986" s="333" t="s">
        <v>134</v>
      </c>
      <c r="E2986" s="331"/>
      <c r="F2986" s="333" t="s">
        <v>2198</v>
      </c>
      <c r="G2986" s="331"/>
      <c r="H2986" s="331"/>
      <c r="I2986" s="334" t="s">
        <v>8740</v>
      </c>
      <c r="J2986" s="335">
        <v>43920</v>
      </c>
      <c r="K2986" s="331"/>
      <c r="L2986" s="331"/>
      <c r="M2986" s="333" t="s">
        <v>8741</v>
      </c>
      <c r="N2986" s="331"/>
    </row>
    <row r="2987" spans="1:14" ht="15" customHeight="1">
      <c r="A2987" s="331"/>
      <c r="B2987" s="332">
        <v>43920.757032650465</v>
      </c>
      <c r="C2987" s="333" t="s">
        <v>7566</v>
      </c>
      <c r="D2987" s="333" t="s">
        <v>45</v>
      </c>
      <c r="E2987" s="333" t="s">
        <v>8018</v>
      </c>
      <c r="F2987" s="333" t="s">
        <v>2198</v>
      </c>
      <c r="G2987" s="333" t="s">
        <v>2210</v>
      </c>
      <c r="H2987" s="331"/>
      <c r="I2987" s="334" t="s">
        <v>8742</v>
      </c>
      <c r="J2987" s="335">
        <v>43920</v>
      </c>
      <c r="K2987" s="331"/>
      <c r="L2987" s="331"/>
      <c r="M2987" s="333" t="s">
        <v>8744</v>
      </c>
      <c r="N2987" s="331"/>
    </row>
    <row r="2988" spans="1:14" ht="15" customHeight="1">
      <c r="A2988" s="331"/>
      <c r="B2988" s="332">
        <v>43920.757530046292</v>
      </c>
      <c r="C2988" s="333" t="s">
        <v>2200</v>
      </c>
      <c r="D2988" s="333" t="s">
        <v>45</v>
      </c>
      <c r="E2988" s="331"/>
      <c r="F2988" s="333" t="s">
        <v>2271</v>
      </c>
      <c r="G2988" s="333" t="s">
        <v>2199</v>
      </c>
      <c r="H2988" s="331"/>
      <c r="I2988" s="334" t="s">
        <v>8745</v>
      </c>
      <c r="J2988" s="335">
        <v>43920</v>
      </c>
      <c r="K2988" s="331"/>
      <c r="L2988" s="333">
        <v>1213</v>
      </c>
      <c r="M2988" s="333" t="s">
        <v>8746</v>
      </c>
      <c r="N2988" s="331"/>
    </row>
    <row r="2989" spans="1:14" ht="15" customHeight="1">
      <c r="A2989" s="331"/>
      <c r="B2989" s="332">
        <v>43920.759155532403</v>
      </c>
      <c r="C2989" s="333" t="s">
        <v>2200</v>
      </c>
      <c r="D2989" s="333" t="s">
        <v>134</v>
      </c>
      <c r="E2989" s="331"/>
      <c r="F2989" s="333" t="s">
        <v>2198</v>
      </c>
      <c r="G2989" s="333" t="s">
        <v>2210</v>
      </c>
      <c r="H2989" s="331"/>
      <c r="I2989" s="334" t="s">
        <v>8740</v>
      </c>
      <c r="J2989" s="335">
        <v>43920</v>
      </c>
      <c r="K2989" s="331"/>
      <c r="L2989" s="333">
        <v>5</v>
      </c>
      <c r="M2989" s="333" t="s">
        <v>8747</v>
      </c>
      <c r="N2989" s="331"/>
    </row>
    <row r="2990" spans="1:14" ht="15" customHeight="1">
      <c r="A2990" s="15"/>
      <c r="B2990" s="236">
        <v>43920.759381226853</v>
      </c>
      <c r="C2990" s="2" t="s">
        <v>2200</v>
      </c>
      <c r="D2990" s="2" t="s">
        <v>134</v>
      </c>
      <c r="E2990" s="2" t="s">
        <v>1468</v>
      </c>
      <c r="F2990" s="2" t="s">
        <v>2198</v>
      </c>
      <c r="G2990" s="2" t="s">
        <v>2199</v>
      </c>
      <c r="H2990" s="2" t="s">
        <v>8748</v>
      </c>
      <c r="I2990" s="34" t="s">
        <v>8740</v>
      </c>
      <c r="J2990" s="237">
        <v>43920</v>
      </c>
      <c r="M2990" s="2" t="s">
        <v>8749</v>
      </c>
    </row>
    <row r="2991" spans="1:14" ht="15" customHeight="1">
      <c r="A2991" s="15"/>
      <c r="B2991" s="236">
        <v>43920.760230671294</v>
      </c>
      <c r="C2991" s="2" t="s">
        <v>7566</v>
      </c>
      <c r="D2991" s="2" t="s">
        <v>126</v>
      </c>
      <c r="E2991" s="2" t="s">
        <v>572</v>
      </c>
      <c r="F2991" s="2" t="s">
        <v>2198</v>
      </c>
      <c r="H2991" s="2" t="s">
        <v>8750</v>
      </c>
      <c r="I2991" s="34" t="s">
        <v>8706</v>
      </c>
      <c r="J2991" s="237">
        <v>43920</v>
      </c>
    </row>
    <row r="2992" spans="1:14" ht="15" customHeight="1">
      <c r="A2992" s="331"/>
      <c r="B2992" s="332">
        <v>43920.760281435185</v>
      </c>
      <c r="C2992" s="333" t="s">
        <v>2200</v>
      </c>
      <c r="D2992" s="333" t="s">
        <v>47</v>
      </c>
      <c r="E2992" s="331"/>
      <c r="F2992" s="333" t="s">
        <v>2198</v>
      </c>
      <c r="G2992" s="333" t="s">
        <v>2210</v>
      </c>
      <c r="H2992" s="331"/>
      <c r="I2992" s="334" t="s">
        <v>8751</v>
      </c>
      <c r="J2992" s="335">
        <v>43920</v>
      </c>
      <c r="K2992" s="331"/>
      <c r="L2992" s="331"/>
      <c r="M2992" s="333" t="s">
        <v>8752</v>
      </c>
      <c r="N2992" s="331"/>
    </row>
    <row r="2993" spans="1:14" ht="15" customHeight="1">
      <c r="A2993" s="331"/>
      <c r="B2993" s="332">
        <v>43920.761145081022</v>
      </c>
      <c r="C2993" s="333" t="s">
        <v>9</v>
      </c>
      <c r="D2993" s="333" t="s">
        <v>45</v>
      </c>
      <c r="E2993" s="331"/>
      <c r="F2993" s="333" t="s">
        <v>2198</v>
      </c>
      <c r="G2993" s="331"/>
      <c r="H2993" s="331"/>
      <c r="I2993" s="334" t="s">
        <v>8738</v>
      </c>
      <c r="J2993" s="335">
        <v>43920</v>
      </c>
      <c r="K2993" s="331"/>
      <c r="L2993" s="331"/>
      <c r="M2993" s="333" t="s">
        <v>8755</v>
      </c>
      <c r="N2993" s="331"/>
    </row>
    <row r="2994" spans="1:14" ht="15" customHeight="1">
      <c r="A2994" s="331"/>
      <c r="B2994" s="332">
        <v>43920.761201226851</v>
      </c>
      <c r="C2994" s="333" t="s">
        <v>9</v>
      </c>
      <c r="D2994" s="333" t="s">
        <v>45</v>
      </c>
      <c r="E2994" s="333" t="s">
        <v>43</v>
      </c>
      <c r="F2994" s="333" t="s">
        <v>2208</v>
      </c>
      <c r="G2994" s="333" t="s">
        <v>2199</v>
      </c>
      <c r="H2994" s="331"/>
      <c r="I2994" s="334" t="s">
        <v>8738</v>
      </c>
      <c r="J2994" s="335">
        <v>43920</v>
      </c>
      <c r="K2994" s="333">
        <v>80</v>
      </c>
      <c r="L2994" s="331"/>
      <c r="M2994" s="333" t="s">
        <v>8756</v>
      </c>
      <c r="N2994" s="331"/>
    </row>
    <row r="2995" spans="1:14" ht="15" customHeight="1">
      <c r="A2995" s="331"/>
      <c r="B2995" s="332">
        <v>43920.762614976848</v>
      </c>
      <c r="C2995" s="333" t="s">
        <v>2200</v>
      </c>
      <c r="D2995" s="333" t="s">
        <v>117</v>
      </c>
      <c r="E2995" s="333" t="s">
        <v>8757</v>
      </c>
      <c r="F2995" s="333" t="s">
        <v>2201</v>
      </c>
      <c r="G2995" s="333" t="s">
        <v>2199</v>
      </c>
      <c r="H2995" s="331"/>
      <c r="I2995" s="334" t="s">
        <v>8758</v>
      </c>
      <c r="J2995" s="335">
        <v>43920</v>
      </c>
      <c r="K2995" s="331"/>
      <c r="L2995" s="331"/>
      <c r="M2995" s="333" t="s">
        <v>8760</v>
      </c>
      <c r="N2995" s="331"/>
    </row>
    <row r="2996" spans="1:14" ht="15" customHeight="1">
      <c r="A2996" s="15"/>
      <c r="B2996" s="236">
        <v>43920.762920277775</v>
      </c>
      <c r="C2996" s="2" t="s">
        <v>2200</v>
      </c>
      <c r="D2996" s="2" t="s">
        <v>47</v>
      </c>
      <c r="F2996" s="2" t="s">
        <v>2198</v>
      </c>
      <c r="G2996" s="2" t="s">
        <v>2199</v>
      </c>
      <c r="H2996" s="2" t="s">
        <v>8761</v>
      </c>
      <c r="I2996" s="34" t="s">
        <v>8751</v>
      </c>
      <c r="J2996" s="237">
        <v>43920</v>
      </c>
      <c r="M2996" s="2" t="s">
        <v>8762</v>
      </c>
    </row>
    <row r="2997" spans="1:14" ht="15" customHeight="1">
      <c r="A2997" s="331"/>
      <c r="B2997" s="332">
        <v>43920.764398391198</v>
      </c>
      <c r="C2997" s="333" t="s">
        <v>2200</v>
      </c>
      <c r="D2997" s="333" t="s">
        <v>126</v>
      </c>
      <c r="E2997" s="331"/>
      <c r="F2997" s="333" t="s">
        <v>2198</v>
      </c>
      <c r="G2997" s="333" t="s">
        <v>2199</v>
      </c>
      <c r="H2997" s="331"/>
      <c r="I2997" s="333" t="s">
        <v>8763</v>
      </c>
      <c r="J2997" s="335">
        <v>43920</v>
      </c>
      <c r="K2997" s="331"/>
      <c r="L2997" s="331"/>
      <c r="M2997" s="333" t="s">
        <v>8764</v>
      </c>
      <c r="N2997" s="331"/>
    </row>
    <row r="2998" spans="1:14" ht="15" customHeight="1">
      <c r="A2998" s="15"/>
      <c r="B2998" s="236">
        <v>43920.764676712963</v>
      </c>
      <c r="C2998" s="2" t="s">
        <v>2200</v>
      </c>
      <c r="D2998" s="2" t="s">
        <v>126</v>
      </c>
      <c r="F2998" s="2" t="s">
        <v>2198</v>
      </c>
      <c r="G2998" s="2" t="s">
        <v>2199</v>
      </c>
      <c r="H2998" s="2" t="s">
        <v>8765</v>
      </c>
      <c r="I2998" s="34" t="s">
        <v>8704</v>
      </c>
      <c r="J2998" s="237">
        <v>43920</v>
      </c>
      <c r="M2998" s="2" t="s">
        <v>8767</v>
      </c>
    </row>
    <row r="2999" spans="1:14" ht="15" customHeight="1">
      <c r="A2999" s="331"/>
      <c r="B2999" s="332">
        <v>43920.766680231478</v>
      </c>
      <c r="C2999" s="333" t="s">
        <v>2200</v>
      </c>
      <c r="D2999" s="333" t="s">
        <v>126</v>
      </c>
      <c r="E2999" s="333" t="s">
        <v>8768</v>
      </c>
      <c r="F2999" s="333" t="s">
        <v>2198</v>
      </c>
      <c r="G2999" s="333" t="s">
        <v>2199</v>
      </c>
      <c r="H2999" s="331"/>
      <c r="I2999" s="333" t="s">
        <v>8769</v>
      </c>
      <c r="J2999" s="335">
        <v>43920</v>
      </c>
      <c r="K2999" s="331"/>
      <c r="L2999" s="331"/>
      <c r="M2999" s="333" t="s">
        <v>8770</v>
      </c>
      <c r="N2999" s="331"/>
    </row>
    <row r="3000" spans="1:14" ht="15" customHeight="1">
      <c r="A3000" s="331"/>
      <c r="B3000" s="332">
        <v>43920.767621493054</v>
      </c>
      <c r="C3000" s="333" t="s">
        <v>2197</v>
      </c>
      <c r="D3000" s="333" t="s">
        <v>45</v>
      </c>
      <c r="E3000" s="331"/>
      <c r="F3000" s="333" t="s">
        <v>2198</v>
      </c>
      <c r="G3000" s="331"/>
      <c r="H3000" s="331"/>
      <c r="I3000" s="333" t="s">
        <v>8771</v>
      </c>
      <c r="J3000" s="335">
        <v>43919</v>
      </c>
      <c r="K3000" s="331"/>
      <c r="L3000" s="331"/>
      <c r="M3000" s="333" t="s">
        <v>8772</v>
      </c>
      <c r="N3000" s="331"/>
    </row>
    <row r="3001" spans="1:14" ht="15" customHeight="1">
      <c r="A3001" s="331"/>
      <c r="B3001" s="332">
        <v>43920.767879884261</v>
      </c>
      <c r="C3001" s="333" t="s">
        <v>7566</v>
      </c>
      <c r="D3001" s="333" t="s">
        <v>45</v>
      </c>
      <c r="E3001" s="333" t="s">
        <v>8773</v>
      </c>
      <c r="F3001" s="333" t="s">
        <v>2198</v>
      </c>
      <c r="G3001" s="331"/>
      <c r="H3001" s="331"/>
      <c r="I3001" s="334" t="s">
        <v>8547</v>
      </c>
      <c r="J3001" s="335">
        <v>43919</v>
      </c>
      <c r="K3001" s="331"/>
      <c r="L3001" s="331"/>
      <c r="M3001" s="333" t="s">
        <v>8774</v>
      </c>
      <c r="N3001" s="331"/>
    </row>
    <row r="3002" spans="1:14" ht="15" customHeight="1">
      <c r="A3002" s="331"/>
      <c r="B3002" s="332">
        <v>43920.768903888893</v>
      </c>
      <c r="C3002" s="333" t="s">
        <v>9</v>
      </c>
      <c r="D3002" s="333" t="s">
        <v>207</v>
      </c>
      <c r="E3002" s="331"/>
      <c r="F3002" s="333" t="s">
        <v>2198</v>
      </c>
      <c r="G3002" s="331"/>
      <c r="H3002" s="331"/>
      <c r="I3002" s="334" t="s">
        <v>1065</v>
      </c>
      <c r="J3002" s="335">
        <v>43919</v>
      </c>
      <c r="K3002" s="331"/>
      <c r="L3002" s="331"/>
      <c r="M3002" s="333" t="s">
        <v>8775</v>
      </c>
      <c r="N3002" s="331"/>
    </row>
    <row r="3003" spans="1:14" ht="15" customHeight="1">
      <c r="A3003" s="331"/>
      <c r="B3003" s="332">
        <v>43920.771708645829</v>
      </c>
      <c r="C3003" s="333" t="s">
        <v>7566</v>
      </c>
      <c r="D3003" s="333" t="s">
        <v>45</v>
      </c>
      <c r="E3003" s="333" t="s">
        <v>119</v>
      </c>
      <c r="F3003" s="333" t="s">
        <v>2198</v>
      </c>
      <c r="G3003" s="331"/>
      <c r="H3003" s="331"/>
      <c r="I3003" s="334" t="s">
        <v>7393</v>
      </c>
      <c r="J3003" s="335">
        <v>43913</v>
      </c>
      <c r="K3003" s="331"/>
      <c r="L3003" s="333">
        <v>403</v>
      </c>
      <c r="M3003" s="333" t="s">
        <v>8776</v>
      </c>
      <c r="N3003" s="331"/>
    </row>
    <row r="3004" spans="1:14" ht="15" customHeight="1">
      <c r="A3004" s="331"/>
      <c r="B3004" s="332">
        <v>43920.774083217591</v>
      </c>
      <c r="C3004" s="333" t="s">
        <v>7566</v>
      </c>
      <c r="D3004" s="333" t="s">
        <v>45</v>
      </c>
      <c r="E3004" s="333" t="s">
        <v>43</v>
      </c>
      <c r="F3004" s="333" t="s">
        <v>2208</v>
      </c>
      <c r="G3004" s="333" t="s">
        <v>2199</v>
      </c>
      <c r="H3004" s="331"/>
      <c r="I3004" s="334" t="s">
        <v>7393</v>
      </c>
      <c r="J3004" s="335">
        <v>43915</v>
      </c>
      <c r="K3004" s="333">
        <v>27</v>
      </c>
      <c r="L3004" s="333">
        <v>593</v>
      </c>
      <c r="M3004" s="333" t="s">
        <v>8777</v>
      </c>
      <c r="N3004" s="331"/>
    </row>
    <row r="3005" spans="1:14" ht="15" customHeight="1">
      <c r="A3005" s="331"/>
      <c r="B3005" s="332">
        <v>43920.774660636569</v>
      </c>
      <c r="C3005" s="333" t="s">
        <v>7566</v>
      </c>
      <c r="D3005" s="333" t="s">
        <v>45</v>
      </c>
      <c r="E3005" s="333" t="s">
        <v>43</v>
      </c>
      <c r="F3005" s="333" t="s">
        <v>2208</v>
      </c>
      <c r="G3005" s="333" t="s">
        <v>2199</v>
      </c>
      <c r="H3005" s="331"/>
      <c r="I3005" s="334" t="s">
        <v>8778</v>
      </c>
      <c r="J3005" s="335">
        <v>43915</v>
      </c>
      <c r="K3005" s="333">
        <v>39</v>
      </c>
      <c r="L3005" s="333">
        <v>594</v>
      </c>
      <c r="M3005" s="333" t="s">
        <v>8777</v>
      </c>
      <c r="N3005" s="331"/>
    </row>
    <row r="3006" spans="1:14" ht="15" customHeight="1">
      <c r="A3006" s="331"/>
      <c r="B3006" s="332">
        <v>43920.776663807876</v>
      </c>
      <c r="C3006" s="333" t="s">
        <v>7566</v>
      </c>
      <c r="D3006" s="333" t="s">
        <v>45</v>
      </c>
      <c r="E3006" s="333" t="s">
        <v>8779</v>
      </c>
      <c r="F3006" s="333" t="s">
        <v>2198</v>
      </c>
      <c r="G3006" s="331"/>
      <c r="H3006" s="331"/>
      <c r="I3006" s="334" t="s">
        <v>8742</v>
      </c>
      <c r="J3006" s="335">
        <v>43920</v>
      </c>
      <c r="K3006" s="331"/>
      <c r="L3006" s="331"/>
      <c r="M3006" s="333" t="s">
        <v>8780</v>
      </c>
      <c r="N3006" s="331"/>
    </row>
    <row r="3007" spans="1:14" ht="15" customHeight="1">
      <c r="A3007" s="331"/>
      <c r="B3007" s="332">
        <v>43920.77672228009</v>
      </c>
      <c r="C3007" s="333" t="s">
        <v>7566</v>
      </c>
      <c r="D3007" s="333" t="s">
        <v>45</v>
      </c>
      <c r="E3007" s="333" t="s">
        <v>8781</v>
      </c>
      <c r="F3007" s="333" t="s">
        <v>2208</v>
      </c>
      <c r="G3007" s="333" t="s">
        <v>2199</v>
      </c>
      <c r="H3007" s="331"/>
      <c r="I3007" s="334" t="s">
        <v>8782</v>
      </c>
      <c r="J3007" s="335">
        <v>43915</v>
      </c>
      <c r="K3007" s="333">
        <v>38</v>
      </c>
      <c r="L3007" s="333">
        <v>595</v>
      </c>
      <c r="M3007" s="333" t="s">
        <v>8783</v>
      </c>
      <c r="N3007" s="331"/>
    </row>
    <row r="3008" spans="1:14" ht="15" customHeight="1">
      <c r="A3008" s="331"/>
      <c r="B3008" s="332">
        <v>43920.779103842593</v>
      </c>
      <c r="C3008" s="333" t="s">
        <v>7566</v>
      </c>
      <c r="D3008" s="333" t="s">
        <v>45</v>
      </c>
      <c r="E3008" s="331"/>
      <c r="F3008" s="333" t="s">
        <v>2198</v>
      </c>
      <c r="G3008" s="333" t="s">
        <v>2210</v>
      </c>
      <c r="H3008" s="331"/>
      <c r="I3008" s="334" t="s">
        <v>8738</v>
      </c>
      <c r="J3008" s="335">
        <v>43920</v>
      </c>
      <c r="K3008" s="331"/>
      <c r="L3008" s="331"/>
      <c r="M3008" s="333" t="s">
        <v>8784</v>
      </c>
      <c r="N3008" s="331"/>
    </row>
    <row r="3009" spans="1:14" ht="15" customHeight="1">
      <c r="A3009" s="331"/>
      <c r="B3009" s="332">
        <v>43920.780453333333</v>
      </c>
      <c r="C3009" s="333" t="s">
        <v>7566</v>
      </c>
      <c r="D3009" s="333" t="s">
        <v>45</v>
      </c>
      <c r="E3009" s="331"/>
      <c r="F3009" s="333" t="s">
        <v>2208</v>
      </c>
      <c r="G3009" s="333" t="s">
        <v>2210</v>
      </c>
      <c r="H3009" s="331"/>
      <c r="I3009" s="334" t="s">
        <v>8778</v>
      </c>
      <c r="J3009" s="335">
        <v>43916</v>
      </c>
      <c r="K3009" s="333">
        <v>42</v>
      </c>
      <c r="L3009" s="333">
        <v>693</v>
      </c>
      <c r="M3009" s="333" t="s">
        <v>8785</v>
      </c>
      <c r="N3009" s="331"/>
    </row>
    <row r="3010" spans="1:14" ht="15" customHeight="1">
      <c r="A3010" s="331"/>
      <c r="B3010" s="332">
        <v>43920.78087047454</v>
      </c>
      <c r="C3010" s="333" t="s">
        <v>2197</v>
      </c>
      <c r="D3010" s="333" t="s">
        <v>182</v>
      </c>
      <c r="E3010" s="333" t="s">
        <v>181</v>
      </c>
      <c r="F3010" s="333" t="s">
        <v>2201</v>
      </c>
      <c r="G3010" s="333" t="s">
        <v>2210</v>
      </c>
      <c r="H3010" s="333" t="s">
        <v>5814</v>
      </c>
      <c r="I3010" s="334" t="s">
        <v>7975</v>
      </c>
      <c r="J3010" s="335">
        <v>43919</v>
      </c>
      <c r="K3010" s="333">
        <v>21</v>
      </c>
      <c r="L3010" s="333">
        <v>1</v>
      </c>
      <c r="M3010" s="331"/>
      <c r="N3010" s="331"/>
    </row>
    <row r="3011" spans="1:14" ht="15" customHeight="1">
      <c r="A3011" s="331"/>
      <c r="B3011" s="332">
        <v>43920.78152193287</v>
      </c>
      <c r="C3011" s="333" t="s">
        <v>2200</v>
      </c>
      <c r="D3011" s="333" t="s">
        <v>182</v>
      </c>
      <c r="E3011" s="333" t="s">
        <v>986</v>
      </c>
      <c r="F3011" s="333" t="s">
        <v>2198</v>
      </c>
      <c r="G3011" s="333" t="s">
        <v>2199</v>
      </c>
      <c r="H3011" s="331"/>
      <c r="I3011" s="334" t="s">
        <v>722</v>
      </c>
      <c r="J3011" s="335">
        <v>43920</v>
      </c>
      <c r="K3011" s="331"/>
      <c r="L3011" s="331"/>
      <c r="M3011" s="331"/>
      <c r="N3011" s="331"/>
    </row>
    <row r="3012" spans="1:14" ht="15" customHeight="1">
      <c r="A3012" s="331"/>
      <c r="B3012" s="332">
        <v>43920.782011805553</v>
      </c>
      <c r="C3012" s="333" t="s">
        <v>2197</v>
      </c>
      <c r="D3012" s="333" t="s">
        <v>182</v>
      </c>
      <c r="E3012" s="333" t="s">
        <v>181</v>
      </c>
      <c r="F3012" s="333" t="s">
        <v>2198</v>
      </c>
      <c r="G3012" s="333" t="s">
        <v>2199</v>
      </c>
      <c r="H3012" s="331"/>
      <c r="I3012" s="334" t="s">
        <v>722</v>
      </c>
      <c r="J3012" s="335">
        <v>43920</v>
      </c>
      <c r="K3012" s="331"/>
      <c r="L3012" s="331"/>
      <c r="M3012" s="331"/>
      <c r="N3012" s="331"/>
    </row>
    <row r="3013" spans="1:14" ht="15" customHeight="1">
      <c r="A3013" s="331"/>
      <c r="B3013" s="332">
        <v>43920.782184826385</v>
      </c>
      <c r="C3013" s="333" t="s">
        <v>2197</v>
      </c>
      <c r="D3013" s="333" t="s">
        <v>236</v>
      </c>
      <c r="E3013" s="333" t="s">
        <v>1019</v>
      </c>
      <c r="F3013" s="333" t="s">
        <v>2208</v>
      </c>
      <c r="G3013" s="333" t="s">
        <v>2199</v>
      </c>
      <c r="H3013" s="331"/>
      <c r="I3013" s="333" t="s">
        <v>8786</v>
      </c>
      <c r="J3013" s="335">
        <v>43920</v>
      </c>
      <c r="K3013" s="333">
        <v>65</v>
      </c>
      <c r="L3013" s="331"/>
      <c r="M3013" s="331"/>
      <c r="N3013" s="331"/>
    </row>
    <row r="3014" spans="1:14" ht="15" customHeight="1">
      <c r="A3014" s="331"/>
      <c r="B3014" s="332">
        <v>43920.78232165509</v>
      </c>
      <c r="C3014" s="333" t="s">
        <v>2197</v>
      </c>
      <c r="D3014" s="333" t="s">
        <v>182</v>
      </c>
      <c r="E3014" s="333" t="s">
        <v>1078</v>
      </c>
      <c r="F3014" s="333" t="s">
        <v>2198</v>
      </c>
      <c r="G3014" s="333" t="s">
        <v>2199</v>
      </c>
      <c r="H3014" s="331"/>
      <c r="I3014" s="334" t="s">
        <v>722</v>
      </c>
      <c r="J3014" s="335">
        <v>43920</v>
      </c>
      <c r="K3014" s="331"/>
      <c r="L3014" s="331"/>
      <c r="M3014" s="331"/>
      <c r="N3014" s="331"/>
    </row>
    <row r="3015" spans="1:14" ht="15" customHeight="1">
      <c r="A3015" s="331"/>
      <c r="B3015" s="332">
        <v>43920.782622638886</v>
      </c>
      <c r="C3015" s="333" t="s">
        <v>2197</v>
      </c>
      <c r="D3015" s="333" t="s">
        <v>182</v>
      </c>
      <c r="E3015" s="333" t="s">
        <v>1078</v>
      </c>
      <c r="F3015" s="333" t="s">
        <v>2198</v>
      </c>
      <c r="G3015" s="333" t="s">
        <v>2199</v>
      </c>
      <c r="H3015" s="331"/>
      <c r="I3015" s="334" t="s">
        <v>722</v>
      </c>
      <c r="J3015" s="335">
        <v>43920</v>
      </c>
      <c r="K3015" s="331"/>
      <c r="L3015" s="331"/>
      <c r="M3015" s="331"/>
      <c r="N3015" s="331"/>
    </row>
    <row r="3016" spans="1:14" ht="15" customHeight="1">
      <c r="A3016" s="331"/>
      <c r="B3016" s="332">
        <v>43920.786155486116</v>
      </c>
      <c r="C3016" s="333" t="s">
        <v>9</v>
      </c>
      <c r="D3016" s="333" t="s">
        <v>45</v>
      </c>
      <c r="E3016" s="333" t="s">
        <v>43</v>
      </c>
      <c r="F3016" s="333" t="s">
        <v>2198</v>
      </c>
      <c r="G3016" s="333" t="s">
        <v>2199</v>
      </c>
      <c r="H3016" s="331"/>
      <c r="I3016" s="334" t="s">
        <v>8742</v>
      </c>
      <c r="J3016" s="335">
        <v>43920</v>
      </c>
      <c r="K3016" s="333">
        <v>80</v>
      </c>
      <c r="L3016" s="331"/>
      <c r="M3016" s="333" t="s">
        <v>8789</v>
      </c>
      <c r="N3016" s="331"/>
    </row>
    <row r="3017" spans="1:14" ht="15" customHeight="1">
      <c r="A3017" s="331"/>
      <c r="B3017" s="332">
        <v>43920.790628935181</v>
      </c>
      <c r="C3017" s="333" t="s">
        <v>2200</v>
      </c>
      <c r="D3017" s="333" t="s">
        <v>330</v>
      </c>
      <c r="E3017" s="331"/>
      <c r="F3017" s="333" t="s">
        <v>2198</v>
      </c>
      <c r="G3017" s="333" t="s">
        <v>2199</v>
      </c>
      <c r="H3017" s="331"/>
      <c r="I3017" s="334" t="s">
        <v>8790</v>
      </c>
      <c r="J3017" s="335">
        <v>43920</v>
      </c>
      <c r="K3017" s="331"/>
      <c r="L3017" s="331"/>
      <c r="M3017" s="333" t="s">
        <v>5743</v>
      </c>
      <c r="N3017" s="331"/>
    </row>
    <row r="3018" spans="1:14" ht="15" customHeight="1">
      <c r="A3018" s="331"/>
      <c r="B3018" s="332">
        <v>43920.79087232639</v>
      </c>
      <c r="C3018" s="333" t="s">
        <v>2197</v>
      </c>
      <c r="D3018" s="333" t="s">
        <v>182</v>
      </c>
      <c r="E3018" s="333" t="s">
        <v>1078</v>
      </c>
      <c r="F3018" s="333" t="s">
        <v>2201</v>
      </c>
      <c r="G3018" s="333" t="s">
        <v>2199</v>
      </c>
      <c r="H3018" s="331"/>
      <c r="I3018" s="334" t="s">
        <v>722</v>
      </c>
      <c r="J3018" s="335">
        <v>43920</v>
      </c>
      <c r="K3018" s="333">
        <v>62</v>
      </c>
      <c r="L3018" s="331"/>
      <c r="M3018" s="334" t="s">
        <v>8792</v>
      </c>
      <c r="N3018" s="331"/>
    </row>
    <row r="3019" spans="1:14" ht="15" customHeight="1">
      <c r="A3019" s="331"/>
      <c r="B3019" s="332">
        <v>43920.791376770838</v>
      </c>
      <c r="C3019" s="333" t="s">
        <v>2197</v>
      </c>
      <c r="D3019" s="333" t="s">
        <v>182</v>
      </c>
      <c r="E3019" s="333" t="s">
        <v>1078</v>
      </c>
      <c r="F3019" s="333" t="s">
        <v>2208</v>
      </c>
      <c r="G3019" s="333" t="s">
        <v>2199</v>
      </c>
      <c r="H3019" s="331"/>
      <c r="I3019" s="334" t="s">
        <v>722</v>
      </c>
      <c r="J3019" s="335">
        <v>43920</v>
      </c>
      <c r="K3019" s="333">
        <v>65</v>
      </c>
      <c r="L3019" s="331"/>
      <c r="M3019" s="334" t="s">
        <v>8792</v>
      </c>
      <c r="N3019" s="331"/>
    </row>
    <row r="3020" spans="1:14" ht="15" customHeight="1">
      <c r="A3020" s="331"/>
      <c r="B3020" s="332">
        <v>43920.79396880787</v>
      </c>
      <c r="C3020" s="333" t="s">
        <v>2197</v>
      </c>
      <c r="D3020" s="333" t="s">
        <v>182</v>
      </c>
      <c r="E3020" s="333" t="s">
        <v>181</v>
      </c>
      <c r="F3020" s="333" t="s">
        <v>2198</v>
      </c>
      <c r="G3020" s="333" t="s">
        <v>2210</v>
      </c>
      <c r="H3020" s="331"/>
      <c r="I3020" s="334" t="s">
        <v>722</v>
      </c>
      <c r="J3020" s="335">
        <v>43920</v>
      </c>
      <c r="K3020" s="331"/>
      <c r="L3020" s="331"/>
      <c r="M3020" s="331"/>
      <c r="N3020" s="331"/>
    </row>
    <row r="3021" spans="1:14" ht="15" customHeight="1">
      <c r="A3021" s="331"/>
      <c r="B3021" s="332">
        <v>43920.796104131943</v>
      </c>
      <c r="C3021" s="333" t="s">
        <v>2200</v>
      </c>
      <c r="D3021" s="333" t="s">
        <v>45</v>
      </c>
      <c r="E3021" s="333" t="s">
        <v>43</v>
      </c>
      <c r="F3021" s="333" t="s">
        <v>2198</v>
      </c>
      <c r="G3021" s="333" t="s">
        <v>2199</v>
      </c>
      <c r="H3021" s="331"/>
      <c r="I3021" s="334" t="s">
        <v>8794</v>
      </c>
      <c r="J3021" s="335">
        <v>43920</v>
      </c>
      <c r="K3021" s="331"/>
      <c r="L3021" s="331"/>
      <c r="M3021" s="333" t="s">
        <v>5743</v>
      </c>
      <c r="N3021" s="331"/>
    </row>
    <row r="3022" spans="1:14" ht="15" customHeight="1">
      <c r="A3022" s="15"/>
      <c r="B3022" s="236">
        <v>43920.796150555558</v>
      </c>
      <c r="C3022" s="2" t="s">
        <v>7566</v>
      </c>
      <c r="D3022" s="2" t="s">
        <v>268</v>
      </c>
      <c r="E3022" s="2" t="s">
        <v>267</v>
      </c>
      <c r="F3022" s="2" t="s">
        <v>2208</v>
      </c>
      <c r="G3022" s="2" t="s">
        <v>2199</v>
      </c>
      <c r="H3022" s="2" t="s">
        <v>8796</v>
      </c>
      <c r="I3022" s="34" t="s">
        <v>8797</v>
      </c>
      <c r="J3022" s="237">
        <v>43920</v>
      </c>
      <c r="K3022" s="2">
        <v>38</v>
      </c>
      <c r="L3022" s="2">
        <v>348</v>
      </c>
    </row>
    <row r="3023" spans="1:14" ht="15" customHeight="1">
      <c r="A3023" s="331"/>
      <c r="B3023" s="332">
        <v>43920.796681250002</v>
      </c>
      <c r="C3023" s="333" t="s">
        <v>2200</v>
      </c>
      <c r="D3023" s="333" t="s">
        <v>182</v>
      </c>
      <c r="E3023" s="333" t="s">
        <v>181</v>
      </c>
      <c r="F3023" s="333" t="s">
        <v>2198</v>
      </c>
      <c r="G3023" s="333" t="s">
        <v>2199</v>
      </c>
      <c r="H3023" s="331"/>
      <c r="I3023" s="334" t="s">
        <v>722</v>
      </c>
      <c r="J3023" s="335">
        <v>43920</v>
      </c>
      <c r="K3023" s="333">
        <v>67</v>
      </c>
      <c r="L3023" s="331"/>
      <c r="M3023" s="334" t="s">
        <v>8798</v>
      </c>
      <c r="N3023" s="331"/>
    </row>
    <row r="3024" spans="1:14" ht="15" customHeight="1">
      <c r="A3024" s="331"/>
      <c r="B3024" s="332">
        <v>43920.797442430558</v>
      </c>
      <c r="C3024" s="333" t="s">
        <v>2200</v>
      </c>
      <c r="D3024" s="333" t="s">
        <v>45</v>
      </c>
      <c r="E3024" s="331"/>
      <c r="F3024" s="333" t="s">
        <v>2198</v>
      </c>
      <c r="G3024" s="331"/>
      <c r="H3024" s="331"/>
      <c r="I3024" s="334" t="s">
        <v>8801</v>
      </c>
      <c r="J3024" s="335">
        <v>43920</v>
      </c>
      <c r="K3024" s="331"/>
      <c r="L3024" s="331"/>
      <c r="M3024" s="333" t="s">
        <v>8802</v>
      </c>
      <c r="N3024" s="331"/>
    </row>
    <row r="3025" spans="1:14" ht="15" customHeight="1">
      <c r="A3025" s="15"/>
      <c r="B3025" s="236">
        <v>43920.798737592588</v>
      </c>
      <c r="C3025" s="2" t="s">
        <v>7566</v>
      </c>
      <c r="D3025" s="2" t="s">
        <v>117</v>
      </c>
      <c r="E3025" s="2" t="s">
        <v>556</v>
      </c>
      <c r="F3025" s="2" t="s">
        <v>2201</v>
      </c>
      <c r="G3025" s="2" t="s">
        <v>2210</v>
      </c>
      <c r="H3025" s="2" t="s">
        <v>8803</v>
      </c>
      <c r="I3025" s="34" t="s">
        <v>8804</v>
      </c>
      <c r="J3025" s="237">
        <v>43920</v>
      </c>
      <c r="L3025" s="2">
        <v>1210</v>
      </c>
      <c r="M3025" s="2" t="s">
        <v>8805</v>
      </c>
    </row>
    <row r="3026" spans="1:14" ht="15" customHeight="1">
      <c r="A3026" s="331"/>
      <c r="B3026" s="332">
        <v>43920.800377731481</v>
      </c>
      <c r="C3026" s="333" t="s">
        <v>2200</v>
      </c>
      <c r="D3026" s="333" t="s">
        <v>45</v>
      </c>
      <c r="E3026" s="331"/>
      <c r="F3026" s="333" t="s">
        <v>2198</v>
      </c>
      <c r="G3026" s="331"/>
      <c r="H3026" s="331"/>
      <c r="I3026" s="334" t="s">
        <v>8794</v>
      </c>
      <c r="J3026" s="335">
        <v>43920</v>
      </c>
      <c r="K3026" s="331"/>
      <c r="L3026" s="331"/>
      <c r="M3026" s="333" t="s">
        <v>8807</v>
      </c>
      <c r="N3026" s="331"/>
    </row>
    <row r="3027" spans="1:14" ht="15" customHeight="1">
      <c r="A3027" s="15"/>
      <c r="B3027" s="236">
        <v>43920.80277952546</v>
      </c>
      <c r="C3027" s="2" t="s">
        <v>2197</v>
      </c>
      <c r="D3027" s="2" t="s">
        <v>182</v>
      </c>
      <c r="E3027" s="2" t="s">
        <v>1078</v>
      </c>
      <c r="F3027" s="2" t="s">
        <v>2198</v>
      </c>
      <c r="G3027" s="2" t="s">
        <v>2199</v>
      </c>
      <c r="H3027" s="2" t="s">
        <v>8808</v>
      </c>
      <c r="I3027" s="2" t="s">
        <v>8809</v>
      </c>
      <c r="J3027" s="237">
        <v>43920</v>
      </c>
      <c r="L3027" s="2">
        <v>3</v>
      </c>
    </row>
    <row r="3028" spans="1:14" ht="15" customHeight="1">
      <c r="A3028" s="331"/>
      <c r="B3028" s="332">
        <v>43920.804010497683</v>
      </c>
      <c r="C3028" s="333" t="s">
        <v>7566</v>
      </c>
      <c r="D3028" s="333" t="s">
        <v>47</v>
      </c>
      <c r="E3028" s="331"/>
      <c r="F3028" s="333" t="s">
        <v>2198</v>
      </c>
      <c r="G3028" s="331"/>
      <c r="H3028" s="331"/>
      <c r="I3028" s="334" t="s">
        <v>8810</v>
      </c>
      <c r="J3028" s="335">
        <v>43920</v>
      </c>
      <c r="K3028" s="331"/>
      <c r="L3028" s="331"/>
      <c r="M3028" s="333" t="s">
        <v>8811</v>
      </c>
      <c r="N3028" s="331"/>
    </row>
    <row r="3029" spans="1:14" ht="15" customHeight="1">
      <c r="A3029" s="331"/>
      <c r="B3029" s="332">
        <v>43920.809030497687</v>
      </c>
      <c r="C3029" s="333" t="s">
        <v>2200</v>
      </c>
      <c r="D3029" s="333" t="s">
        <v>182</v>
      </c>
      <c r="E3029" s="333" t="s">
        <v>181</v>
      </c>
      <c r="F3029" s="333" t="s">
        <v>2198</v>
      </c>
      <c r="G3029" s="333" t="s">
        <v>2210</v>
      </c>
      <c r="H3029" s="331"/>
      <c r="I3029" s="334" t="s">
        <v>722</v>
      </c>
      <c r="J3029" s="335">
        <v>43920</v>
      </c>
      <c r="K3029" s="331"/>
      <c r="L3029" s="331"/>
      <c r="M3029" s="331"/>
      <c r="N3029" s="331"/>
    </row>
    <row r="3030" spans="1:14" ht="15" customHeight="1">
      <c r="A3030" s="331"/>
      <c r="B3030" s="332">
        <v>43920.812965347221</v>
      </c>
      <c r="C3030" s="333" t="s">
        <v>2200</v>
      </c>
      <c r="D3030" s="333" t="s">
        <v>126</v>
      </c>
      <c r="E3030" s="333" t="s">
        <v>8812</v>
      </c>
      <c r="F3030" s="333" t="s">
        <v>2271</v>
      </c>
      <c r="G3030" s="333" t="s">
        <v>2199</v>
      </c>
      <c r="H3030" s="331"/>
      <c r="I3030" s="334" t="s">
        <v>6037</v>
      </c>
      <c r="J3030" s="335">
        <v>43920</v>
      </c>
      <c r="K3030" s="331"/>
      <c r="L3030" s="331"/>
      <c r="M3030" s="333" t="s">
        <v>8814</v>
      </c>
      <c r="N3030" s="331"/>
    </row>
    <row r="3031" spans="1:14" ht="15" customHeight="1">
      <c r="A3031" s="331"/>
      <c r="B3031" s="332">
        <v>43920.81342658565</v>
      </c>
      <c r="C3031" s="333" t="s">
        <v>2200</v>
      </c>
      <c r="D3031" s="333" t="s">
        <v>45</v>
      </c>
      <c r="E3031" s="333" t="s">
        <v>43</v>
      </c>
      <c r="F3031" s="333" t="s">
        <v>2198</v>
      </c>
      <c r="G3031" s="333" t="s">
        <v>2199</v>
      </c>
      <c r="H3031" s="331"/>
      <c r="I3031" s="334" t="s">
        <v>8815</v>
      </c>
      <c r="J3031" s="335">
        <v>43920</v>
      </c>
      <c r="K3031" s="331"/>
      <c r="L3031" s="331"/>
      <c r="M3031" s="331"/>
      <c r="N3031" s="331"/>
    </row>
    <row r="3032" spans="1:14" ht="15" customHeight="1">
      <c r="A3032" s="331"/>
      <c r="B3032" s="332">
        <v>43920.817680613429</v>
      </c>
      <c r="C3032" s="333" t="s">
        <v>9</v>
      </c>
      <c r="D3032" s="333" t="s">
        <v>233</v>
      </c>
      <c r="E3032" s="333" t="s">
        <v>384</v>
      </c>
      <c r="F3032" s="333" t="s">
        <v>2201</v>
      </c>
      <c r="G3032" s="333" t="s">
        <v>2199</v>
      </c>
      <c r="H3032" s="331"/>
      <c r="I3032" s="334" t="s">
        <v>8816</v>
      </c>
      <c r="J3032" s="335">
        <v>43920</v>
      </c>
      <c r="K3032" s="331"/>
      <c r="L3032" s="331"/>
      <c r="M3032" s="333" t="s">
        <v>8817</v>
      </c>
      <c r="N3032" s="331"/>
    </row>
    <row r="3033" spans="1:14" ht="15" customHeight="1">
      <c r="A3033" s="331"/>
      <c r="B3033" s="332">
        <v>43920.82229398148</v>
      </c>
      <c r="C3033" s="333" t="s">
        <v>2200</v>
      </c>
      <c r="D3033" s="333" t="s">
        <v>126</v>
      </c>
      <c r="E3033" s="331"/>
      <c r="F3033" s="333" t="s">
        <v>2198</v>
      </c>
      <c r="G3033" s="333" t="s">
        <v>2199</v>
      </c>
      <c r="H3033" s="331"/>
      <c r="I3033" s="334" t="s">
        <v>8818</v>
      </c>
      <c r="J3033" s="335">
        <v>43920</v>
      </c>
      <c r="K3033" s="331"/>
      <c r="L3033" s="331"/>
      <c r="M3033" s="333" t="s">
        <v>5743</v>
      </c>
      <c r="N3033" s="331"/>
    </row>
    <row r="3034" spans="1:14" ht="15" customHeight="1">
      <c r="A3034" s="331"/>
      <c r="B3034" s="332">
        <v>43920.825148703705</v>
      </c>
      <c r="C3034" s="333" t="s">
        <v>2200</v>
      </c>
      <c r="D3034" s="333" t="s">
        <v>126</v>
      </c>
      <c r="E3034" s="331"/>
      <c r="F3034" s="333" t="s">
        <v>2198</v>
      </c>
      <c r="G3034" s="331"/>
      <c r="H3034" s="331"/>
      <c r="I3034" s="334" t="s">
        <v>8819</v>
      </c>
      <c r="J3034" s="335">
        <v>43920</v>
      </c>
      <c r="K3034" s="331"/>
      <c r="L3034" s="331"/>
      <c r="M3034" s="333" t="s">
        <v>8820</v>
      </c>
      <c r="N3034" s="331"/>
    </row>
    <row r="3035" spans="1:14" ht="15" customHeight="1">
      <c r="A3035" s="331"/>
      <c r="B3035" s="332">
        <v>43920.827080868054</v>
      </c>
      <c r="C3035" s="333" t="s">
        <v>2200</v>
      </c>
      <c r="D3035" s="333" t="s">
        <v>45</v>
      </c>
      <c r="E3035" s="333" t="s">
        <v>43</v>
      </c>
      <c r="F3035" s="333" t="s">
        <v>2198</v>
      </c>
      <c r="G3035" s="333" t="s">
        <v>2199</v>
      </c>
      <c r="H3035" s="333" t="s">
        <v>199</v>
      </c>
      <c r="I3035" s="333" t="s">
        <v>8821</v>
      </c>
      <c r="J3035" s="335">
        <v>43920</v>
      </c>
      <c r="K3035" s="331"/>
      <c r="L3035" s="333">
        <v>47</v>
      </c>
      <c r="M3035" s="331"/>
      <c r="N3035" s="331"/>
    </row>
    <row r="3036" spans="1:14" ht="15" customHeight="1">
      <c r="A3036" s="331"/>
      <c r="B3036" s="332">
        <v>43920.827235150464</v>
      </c>
      <c r="C3036" s="333" t="s">
        <v>2200</v>
      </c>
      <c r="D3036" s="333" t="s">
        <v>126</v>
      </c>
      <c r="E3036" s="331"/>
      <c r="F3036" s="333" t="s">
        <v>2198</v>
      </c>
      <c r="G3036" s="333" t="s">
        <v>2210</v>
      </c>
      <c r="H3036" s="331"/>
      <c r="I3036" s="334" t="s">
        <v>8822</v>
      </c>
      <c r="J3036" s="335">
        <v>43920</v>
      </c>
      <c r="K3036" s="331"/>
      <c r="L3036" s="331"/>
      <c r="M3036" s="333" t="s">
        <v>8823</v>
      </c>
      <c r="N3036" s="331"/>
    </row>
    <row r="3037" spans="1:14" ht="15" customHeight="1">
      <c r="A3037" s="331"/>
      <c r="B3037" s="332">
        <v>43920.828251770829</v>
      </c>
      <c r="C3037" s="333" t="s">
        <v>2200</v>
      </c>
      <c r="D3037" s="333" t="s">
        <v>126</v>
      </c>
      <c r="E3037" s="331"/>
      <c r="F3037" s="333" t="s">
        <v>2198</v>
      </c>
      <c r="G3037" s="333" t="s">
        <v>2210</v>
      </c>
      <c r="H3037" s="331"/>
      <c r="I3037" s="334" t="s">
        <v>8822</v>
      </c>
      <c r="J3037" s="335">
        <v>43920</v>
      </c>
      <c r="K3037" s="331"/>
      <c r="L3037" s="331"/>
      <c r="M3037" s="331"/>
      <c r="N3037" s="331"/>
    </row>
    <row r="3038" spans="1:14" ht="15" customHeight="1">
      <c r="A3038" s="331"/>
      <c r="B3038" s="332">
        <v>43920.829254131946</v>
      </c>
      <c r="C3038" s="333" t="s">
        <v>2197</v>
      </c>
      <c r="D3038" s="333" t="s">
        <v>158</v>
      </c>
      <c r="E3038" s="333" t="s">
        <v>827</v>
      </c>
      <c r="F3038" s="333" t="s">
        <v>2198</v>
      </c>
      <c r="G3038" s="333" t="s">
        <v>2210</v>
      </c>
      <c r="H3038" s="331"/>
      <c r="I3038" s="334" t="s">
        <v>8824</v>
      </c>
      <c r="J3038" s="335">
        <v>43920</v>
      </c>
      <c r="K3038" s="333">
        <v>0</v>
      </c>
      <c r="L3038" s="331"/>
      <c r="M3038" s="331"/>
      <c r="N3038" s="331"/>
    </row>
    <row r="3039" spans="1:14" ht="15" customHeight="1">
      <c r="A3039" s="331"/>
      <c r="B3039" s="332">
        <v>43920.833552013893</v>
      </c>
      <c r="C3039" s="333" t="s">
        <v>2200</v>
      </c>
      <c r="D3039" s="333" t="s">
        <v>45</v>
      </c>
      <c r="E3039" s="331"/>
      <c r="F3039" s="333" t="s">
        <v>2198</v>
      </c>
      <c r="G3039" s="331"/>
      <c r="H3039" s="331"/>
      <c r="I3039" s="334" t="s">
        <v>8825</v>
      </c>
      <c r="J3039" s="335">
        <v>43920</v>
      </c>
      <c r="K3039" s="331"/>
      <c r="L3039" s="331"/>
      <c r="M3039" s="333" t="s">
        <v>8826</v>
      </c>
      <c r="N3039" s="331"/>
    </row>
    <row r="3040" spans="1:14" ht="15" customHeight="1">
      <c r="A3040" s="15"/>
      <c r="B3040" s="236">
        <v>43920.836103900467</v>
      </c>
      <c r="C3040" s="2" t="s">
        <v>2200</v>
      </c>
      <c r="D3040" s="2" t="s">
        <v>126</v>
      </c>
      <c r="E3040" s="2" t="s">
        <v>8827</v>
      </c>
      <c r="F3040" s="2" t="s">
        <v>2198</v>
      </c>
      <c r="G3040" s="2" t="s">
        <v>2199</v>
      </c>
      <c r="H3040" s="2" t="s">
        <v>8609</v>
      </c>
      <c r="I3040" s="34" t="s">
        <v>8818</v>
      </c>
      <c r="J3040" s="237">
        <v>43920</v>
      </c>
      <c r="M3040" s="2" t="s">
        <v>8828</v>
      </c>
    </row>
    <row r="3041" spans="1:14" ht="15" customHeight="1">
      <c r="A3041" s="331"/>
      <c r="B3041" s="332">
        <v>43920.837572337958</v>
      </c>
      <c r="C3041" s="333" t="s">
        <v>2200</v>
      </c>
      <c r="D3041" s="333" t="s">
        <v>207</v>
      </c>
      <c r="E3041" s="333" t="s">
        <v>8829</v>
      </c>
      <c r="F3041" s="333" t="s">
        <v>2198</v>
      </c>
      <c r="G3041" s="333" t="s">
        <v>2199</v>
      </c>
      <c r="H3041" s="331"/>
      <c r="I3041" s="334" t="s">
        <v>8830</v>
      </c>
      <c r="J3041" s="335">
        <v>43920</v>
      </c>
      <c r="K3041" s="331"/>
      <c r="L3041" s="331"/>
      <c r="M3041" s="331"/>
      <c r="N3041" s="331"/>
    </row>
    <row r="3042" spans="1:14" ht="15" customHeight="1">
      <c r="A3042" s="15"/>
      <c r="B3042" s="236">
        <v>43920.840915185181</v>
      </c>
      <c r="C3042" s="2" t="s">
        <v>7566</v>
      </c>
      <c r="D3042" s="2" t="s">
        <v>126</v>
      </c>
      <c r="E3042" s="2" t="s">
        <v>125</v>
      </c>
      <c r="F3042" s="2" t="s">
        <v>2198</v>
      </c>
      <c r="G3042" s="2" t="s">
        <v>2199</v>
      </c>
      <c r="H3042" s="2" t="s">
        <v>8831</v>
      </c>
      <c r="I3042" s="34" t="s">
        <v>311</v>
      </c>
      <c r="J3042" s="237">
        <v>43920</v>
      </c>
    </row>
    <row r="3043" spans="1:14" ht="15" customHeight="1">
      <c r="A3043" s="15"/>
      <c r="B3043" s="236">
        <v>43920.84198430556</v>
      </c>
      <c r="C3043" s="2" t="s">
        <v>7566</v>
      </c>
      <c r="D3043" s="2" t="s">
        <v>126</v>
      </c>
      <c r="F3043" s="2" t="s">
        <v>2198</v>
      </c>
      <c r="G3043" s="2" t="s">
        <v>2199</v>
      </c>
      <c r="H3043" s="2" t="s">
        <v>8832</v>
      </c>
      <c r="I3043" s="34" t="s">
        <v>8818</v>
      </c>
      <c r="J3043" s="237">
        <v>43920</v>
      </c>
      <c r="M3043" s="2" t="s">
        <v>8828</v>
      </c>
    </row>
    <row r="3044" spans="1:14" ht="15" customHeight="1">
      <c r="A3044" s="331"/>
      <c r="B3044" s="332">
        <v>43920.842471712967</v>
      </c>
      <c r="C3044" s="333" t="s">
        <v>2197</v>
      </c>
      <c r="D3044" s="333" t="s">
        <v>182</v>
      </c>
      <c r="E3044" s="333" t="s">
        <v>3680</v>
      </c>
      <c r="F3044" s="333" t="s">
        <v>2208</v>
      </c>
      <c r="G3044" s="333" t="s">
        <v>2199</v>
      </c>
      <c r="H3044" s="331"/>
      <c r="I3044" s="333" t="s">
        <v>8833</v>
      </c>
      <c r="J3044" s="335">
        <v>43920</v>
      </c>
      <c r="K3044" s="333">
        <v>60</v>
      </c>
      <c r="L3044" s="331"/>
      <c r="M3044" s="331"/>
      <c r="N3044" s="331"/>
    </row>
    <row r="3045" spans="1:14" ht="15" customHeight="1">
      <c r="A3045" s="331"/>
      <c r="B3045" s="332">
        <v>43920.844155196755</v>
      </c>
      <c r="C3045" s="333" t="s">
        <v>2200</v>
      </c>
      <c r="D3045" s="333" t="s">
        <v>207</v>
      </c>
      <c r="E3045" s="331"/>
      <c r="F3045" s="333" t="s">
        <v>2198</v>
      </c>
      <c r="G3045" s="331"/>
      <c r="H3045" s="331"/>
      <c r="I3045" s="334" t="s">
        <v>8834</v>
      </c>
      <c r="J3045" s="335">
        <v>43920</v>
      </c>
      <c r="K3045" s="331"/>
      <c r="L3045" s="331"/>
      <c r="M3045" s="333" t="s">
        <v>2789</v>
      </c>
      <c r="N3045" s="331"/>
    </row>
    <row r="3046" spans="1:14" ht="15" customHeight="1">
      <c r="A3046" s="331"/>
      <c r="B3046" s="332">
        <v>43920.844183229172</v>
      </c>
      <c r="C3046" s="333" t="s">
        <v>2200</v>
      </c>
      <c r="D3046" s="333" t="s">
        <v>236</v>
      </c>
      <c r="E3046" s="333" t="s">
        <v>365</v>
      </c>
      <c r="F3046" s="333" t="s">
        <v>2208</v>
      </c>
      <c r="G3046" s="333" t="s">
        <v>2199</v>
      </c>
      <c r="H3046" s="331"/>
      <c r="I3046" s="333" t="s">
        <v>8835</v>
      </c>
      <c r="J3046" s="335">
        <v>43920</v>
      </c>
      <c r="K3046" s="333">
        <v>30</v>
      </c>
      <c r="L3046" s="331"/>
      <c r="M3046" s="331"/>
      <c r="N3046" s="331"/>
    </row>
    <row r="3047" spans="1:14" ht="15" customHeight="1">
      <c r="A3047" s="331"/>
      <c r="B3047" s="332">
        <v>43920.851357395833</v>
      </c>
      <c r="C3047" s="333" t="s">
        <v>2200</v>
      </c>
      <c r="D3047" s="333" t="s">
        <v>134</v>
      </c>
      <c r="E3047" s="333" t="s">
        <v>8836</v>
      </c>
      <c r="F3047" s="333" t="s">
        <v>2198</v>
      </c>
      <c r="G3047" s="333" t="s">
        <v>2199</v>
      </c>
      <c r="H3047" s="331"/>
      <c r="I3047" s="334" t="s">
        <v>8837</v>
      </c>
      <c r="J3047" s="335">
        <v>43920</v>
      </c>
      <c r="K3047" s="331"/>
      <c r="L3047" s="331"/>
      <c r="M3047" s="333" t="s">
        <v>8838</v>
      </c>
      <c r="N3047" s="331"/>
    </row>
    <row r="3048" spans="1:14" ht="15" customHeight="1">
      <c r="A3048" s="331"/>
      <c r="B3048" s="332">
        <v>43920.851635104162</v>
      </c>
      <c r="C3048" s="333" t="s">
        <v>7566</v>
      </c>
      <c r="D3048" s="333" t="s">
        <v>117</v>
      </c>
      <c r="E3048" s="331"/>
      <c r="F3048" s="333" t="s">
        <v>2271</v>
      </c>
      <c r="G3048" s="333" t="s">
        <v>2199</v>
      </c>
      <c r="H3048" s="331"/>
      <c r="I3048" s="333" t="s">
        <v>8839</v>
      </c>
      <c r="J3048" s="335">
        <v>43920</v>
      </c>
      <c r="K3048" s="331"/>
      <c r="L3048" s="333">
        <v>29</v>
      </c>
      <c r="M3048" s="333" t="s">
        <v>8840</v>
      </c>
      <c r="N3048" s="331"/>
    </row>
    <row r="3049" spans="1:14" ht="15" customHeight="1">
      <c r="A3049" s="331"/>
      <c r="B3049" s="332">
        <v>43920.85186599537</v>
      </c>
      <c r="C3049" s="333" t="s">
        <v>2200</v>
      </c>
      <c r="D3049" s="333" t="s">
        <v>207</v>
      </c>
      <c r="E3049" s="331"/>
      <c r="F3049" s="333" t="s">
        <v>2198</v>
      </c>
      <c r="G3049" s="333" t="s">
        <v>2199</v>
      </c>
      <c r="H3049" s="331"/>
      <c r="I3049" s="333" t="s">
        <v>8841</v>
      </c>
      <c r="J3049" s="335">
        <v>43920</v>
      </c>
      <c r="K3049" s="331"/>
      <c r="L3049" s="331"/>
      <c r="M3049" s="331"/>
      <c r="N3049" s="331"/>
    </row>
    <row r="3050" spans="1:14" ht="15" customHeight="1">
      <c r="A3050" s="331"/>
      <c r="B3050" s="332">
        <v>43920.855394791666</v>
      </c>
      <c r="C3050" s="333" t="s">
        <v>2200</v>
      </c>
      <c r="D3050" s="333" t="s">
        <v>95</v>
      </c>
      <c r="E3050" s="333" t="s">
        <v>95</v>
      </c>
      <c r="F3050" s="333" t="s">
        <v>2198</v>
      </c>
      <c r="G3050" s="331"/>
      <c r="H3050" s="331"/>
      <c r="I3050" s="334" t="s">
        <v>8842</v>
      </c>
      <c r="J3050" s="335">
        <v>43920</v>
      </c>
      <c r="K3050" s="331"/>
      <c r="L3050" s="331"/>
      <c r="M3050" s="333" t="s">
        <v>8843</v>
      </c>
      <c r="N3050" s="331"/>
    </row>
    <row r="3051" spans="1:14" ht="15" customHeight="1">
      <c r="A3051" s="331"/>
      <c r="B3051" s="332">
        <v>43920.856549259261</v>
      </c>
      <c r="C3051" s="333" t="s">
        <v>9</v>
      </c>
      <c r="D3051" s="333" t="s">
        <v>233</v>
      </c>
      <c r="E3051" s="333" t="s">
        <v>384</v>
      </c>
      <c r="F3051" s="333" t="s">
        <v>2201</v>
      </c>
      <c r="G3051" s="333" t="s">
        <v>2199</v>
      </c>
      <c r="H3051" s="331"/>
      <c r="I3051" s="334" t="s">
        <v>8844</v>
      </c>
      <c r="J3051" s="335">
        <v>43920</v>
      </c>
      <c r="K3051" s="333">
        <v>42</v>
      </c>
      <c r="L3051" s="331"/>
      <c r="M3051" s="333" t="s">
        <v>8845</v>
      </c>
      <c r="N3051" s="331"/>
    </row>
    <row r="3052" spans="1:14" ht="15" customHeight="1">
      <c r="A3052" s="331"/>
      <c r="B3052" s="332">
        <v>43920.856967604166</v>
      </c>
      <c r="C3052" s="333" t="s">
        <v>2200</v>
      </c>
      <c r="D3052" s="333" t="s">
        <v>95</v>
      </c>
      <c r="E3052" s="331"/>
      <c r="F3052" s="333" t="s">
        <v>2198</v>
      </c>
      <c r="G3052" s="331"/>
      <c r="H3052" s="331"/>
      <c r="I3052" s="334" t="s">
        <v>8846</v>
      </c>
      <c r="J3052" s="335">
        <v>43920</v>
      </c>
      <c r="K3052" s="331"/>
      <c r="L3052" s="331"/>
      <c r="M3052" s="333" t="s">
        <v>8847</v>
      </c>
      <c r="N3052" s="331"/>
    </row>
    <row r="3053" spans="1:14" ht="15" customHeight="1">
      <c r="A3053" s="331"/>
      <c r="B3053" s="332">
        <v>43920.857150671298</v>
      </c>
      <c r="C3053" s="333" t="s">
        <v>2200</v>
      </c>
      <c r="D3053" s="333" t="s">
        <v>95</v>
      </c>
      <c r="E3053" s="331"/>
      <c r="F3053" s="333" t="s">
        <v>2198</v>
      </c>
      <c r="G3053" s="333" t="s">
        <v>2199</v>
      </c>
      <c r="H3053" s="331"/>
      <c r="I3053" s="334" t="s">
        <v>8848</v>
      </c>
      <c r="J3053" s="335">
        <v>43920</v>
      </c>
      <c r="K3053" s="331"/>
      <c r="L3053" s="331"/>
      <c r="M3053" s="331"/>
      <c r="N3053" s="331"/>
    </row>
    <row r="3054" spans="1:14" ht="15" customHeight="1">
      <c r="A3054" s="331"/>
      <c r="B3054" s="332">
        <v>43920.857182569445</v>
      </c>
      <c r="C3054" s="333" t="s">
        <v>2200</v>
      </c>
      <c r="D3054" s="333" t="s">
        <v>95</v>
      </c>
      <c r="E3054" s="331"/>
      <c r="F3054" s="333" t="s">
        <v>2198</v>
      </c>
      <c r="G3054" s="333" t="s">
        <v>2199</v>
      </c>
      <c r="H3054" s="331"/>
      <c r="I3054" s="334" t="s">
        <v>8850</v>
      </c>
      <c r="J3054" s="335">
        <v>43920</v>
      </c>
      <c r="K3054" s="331"/>
      <c r="L3054" s="331"/>
      <c r="M3054" s="331"/>
      <c r="N3054" s="331"/>
    </row>
    <row r="3055" spans="1:14" ht="15" customHeight="1">
      <c r="A3055" s="331"/>
      <c r="B3055" s="332">
        <v>43920.857756215279</v>
      </c>
      <c r="C3055" s="333" t="s">
        <v>2200</v>
      </c>
      <c r="D3055" s="333" t="s">
        <v>95</v>
      </c>
      <c r="E3055" s="331"/>
      <c r="F3055" s="333" t="s">
        <v>2198</v>
      </c>
      <c r="G3055" s="333" t="s">
        <v>2199</v>
      </c>
      <c r="H3055" s="331"/>
      <c r="I3055" s="334" t="s">
        <v>8846</v>
      </c>
      <c r="J3055" s="335">
        <v>43920</v>
      </c>
      <c r="K3055" s="331"/>
      <c r="L3055" s="331"/>
      <c r="M3055" s="333" t="s">
        <v>5743</v>
      </c>
      <c r="N3055" s="331"/>
    </row>
    <row r="3056" spans="1:14" ht="15" customHeight="1">
      <c r="A3056" s="331"/>
      <c r="B3056" s="332">
        <v>43920.85901388889</v>
      </c>
      <c r="C3056" s="333" t="s">
        <v>2200</v>
      </c>
      <c r="D3056" s="333" t="s">
        <v>95</v>
      </c>
      <c r="E3056" s="333" t="s">
        <v>459</v>
      </c>
      <c r="F3056" s="333" t="s">
        <v>2198</v>
      </c>
      <c r="G3056" s="331"/>
      <c r="H3056" s="331"/>
      <c r="I3056" s="334" t="s">
        <v>5062</v>
      </c>
      <c r="J3056" s="335">
        <v>43920</v>
      </c>
      <c r="K3056" s="331"/>
      <c r="L3056" s="331"/>
      <c r="M3056" s="331"/>
      <c r="N3056" s="331"/>
    </row>
    <row r="3057" spans="1:14" ht="15" customHeight="1">
      <c r="A3057" s="15"/>
      <c r="B3057" s="236">
        <v>43920.862893993057</v>
      </c>
      <c r="C3057" s="2" t="s">
        <v>2200</v>
      </c>
      <c r="D3057" s="2" t="s">
        <v>126</v>
      </c>
      <c r="F3057" s="2" t="s">
        <v>2198</v>
      </c>
      <c r="G3057" s="2" t="s">
        <v>2210</v>
      </c>
      <c r="H3057" s="2" t="s">
        <v>8852</v>
      </c>
      <c r="I3057" s="2" t="s">
        <v>8853</v>
      </c>
      <c r="J3057" s="237">
        <v>43920</v>
      </c>
    </row>
    <row r="3058" spans="1:14" ht="15" customHeight="1">
      <c r="A3058" s="15"/>
      <c r="B3058" s="236">
        <v>43920.86357079861</v>
      </c>
      <c r="C3058" s="2" t="s">
        <v>2200</v>
      </c>
      <c r="D3058" s="2" t="s">
        <v>95</v>
      </c>
      <c r="F3058" s="2" t="s">
        <v>2198</v>
      </c>
      <c r="G3058" s="2" t="s">
        <v>2210</v>
      </c>
      <c r="H3058" s="2" t="s">
        <v>8854</v>
      </c>
      <c r="I3058" s="2" t="s">
        <v>8855</v>
      </c>
      <c r="J3058" s="237">
        <v>43920</v>
      </c>
    </row>
    <row r="3059" spans="1:14" ht="15" customHeight="1">
      <c r="A3059" s="15"/>
      <c r="B3059" s="236">
        <v>43920.867435590277</v>
      </c>
      <c r="C3059" s="2" t="s">
        <v>2200</v>
      </c>
      <c r="D3059" s="2" t="s">
        <v>95</v>
      </c>
      <c r="E3059" s="2" t="s">
        <v>95</v>
      </c>
      <c r="F3059" s="2" t="s">
        <v>2198</v>
      </c>
      <c r="G3059" s="2" t="s">
        <v>2210</v>
      </c>
      <c r="H3059" s="2" t="s">
        <v>8856</v>
      </c>
      <c r="I3059" s="2" t="s">
        <v>8857</v>
      </c>
      <c r="J3059" s="237">
        <v>43920</v>
      </c>
      <c r="L3059" s="2">
        <v>95</v>
      </c>
    </row>
    <row r="3060" spans="1:14" ht="15" customHeight="1">
      <c r="A3060" s="331"/>
      <c r="B3060" s="332">
        <v>43920.877919583334</v>
      </c>
      <c r="C3060" s="333" t="s">
        <v>9</v>
      </c>
      <c r="D3060" s="333" t="s">
        <v>109</v>
      </c>
      <c r="E3060" s="331"/>
      <c r="F3060" s="333" t="s">
        <v>2198</v>
      </c>
      <c r="G3060" s="333" t="s">
        <v>2210</v>
      </c>
      <c r="H3060" s="331"/>
      <c r="I3060" s="334" t="s">
        <v>8859</v>
      </c>
      <c r="J3060" s="335">
        <v>43916</v>
      </c>
      <c r="K3060" s="333">
        <v>73</v>
      </c>
      <c r="L3060" s="331"/>
      <c r="M3060" s="333" t="s">
        <v>8860</v>
      </c>
      <c r="N3060" s="331"/>
    </row>
    <row r="3061" spans="1:14" ht="15" customHeight="1">
      <c r="A3061" s="331"/>
      <c r="B3061" s="332">
        <v>43920.87984893519</v>
      </c>
      <c r="C3061" s="333" t="s">
        <v>2200</v>
      </c>
      <c r="D3061" s="333" t="s">
        <v>101</v>
      </c>
      <c r="E3061" s="333" t="s">
        <v>50</v>
      </c>
      <c r="F3061" s="333" t="s">
        <v>2198</v>
      </c>
      <c r="G3061" s="333" t="s">
        <v>2199</v>
      </c>
      <c r="H3061" s="331"/>
      <c r="I3061" s="333" t="s">
        <v>8862</v>
      </c>
      <c r="J3061" s="335">
        <v>43920</v>
      </c>
      <c r="K3061" s="331"/>
      <c r="L3061" s="331"/>
      <c r="M3061" s="333" t="s">
        <v>8863</v>
      </c>
      <c r="N3061" s="331"/>
    </row>
    <row r="3062" spans="1:14" ht="15" customHeight="1">
      <c r="A3062" s="331"/>
      <c r="B3062" s="332">
        <v>43920.879998923614</v>
      </c>
      <c r="C3062" s="333" t="s">
        <v>2197</v>
      </c>
      <c r="D3062" s="333" t="s">
        <v>45</v>
      </c>
      <c r="E3062" s="331"/>
      <c r="F3062" s="333" t="s">
        <v>2198</v>
      </c>
      <c r="G3062" s="331"/>
      <c r="H3062" s="331"/>
      <c r="I3062" s="334" t="s">
        <v>8865</v>
      </c>
      <c r="J3062" s="335">
        <v>43920</v>
      </c>
      <c r="K3062" s="331"/>
      <c r="L3062" s="331"/>
      <c r="M3062" s="333" t="s">
        <v>8867</v>
      </c>
      <c r="N3062" s="331"/>
    </row>
    <row r="3063" spans="1:14" ht="15" customHeight="1">
      <c r="A3063" s="331"/>
      <c r="B3063" s="332">
        <v>43920.880423055554</v>
      </c>
      <c r="C3063" s="333" t="s">
        <v>2197</v>
      </c>
      <c r="D3063" s="333" t="s">
        <v>109</v>
      </c>
      <c r="E3063" s="331"/>
      <c r="F3063" s="333" t="s">
        <v>2198</v>
      </c>
      <c r="G3063" s="331"/>
      <c r="H3063" s="331"/>
      <c r="I3063" s="333" t="s">
        <v>8868</v>
      </c>
      <c r="J3063" s="335">
        <v>43920</v>
      </c>
      <c r="K3063" s="331"/>
      <c r="L3063" s="333">
        <v>14</v>
      </c>
      <c r="M3063" s="333" t="s">
        <v>8869</v>
      </c>
      <c r="N3063" s="331"/>
    </row>
    <row r="3064" spans="1:14" ht="15" customHeight="1">
      <c r="A3064" s="15"/>
      <c r="B3064" s="236">
        <v>43920.882762152774</v>
      </c>
      <c r="C3064" s="2" t="s">
        <v>2200</v>
      </c>
      <c r="D3064" s="2" t="s">
        <v>236</v>
      </c>
      <c r="E3064" s="2" t="s">
        <v>8870</v>
      </c>
      <c r="F3064" s="2" t="s">
        <v>2208</v>
      </c>
      <c r="G3064" s="2" t="s">
        <v>2199</v>
      </c>
      <c r="H3064" s="2" t="s">
        <v>8871</v>
      </c>
      <c r="I3064" s="34" t="s">
        <v>8872</v>
      </c>
      <c r="J3064" s="237">
        <v>43920</v>
      </c>
      <c r="K3064" s="2">
        <v>49</v>
      </c>
      <c r="L3064" s="2">
        <v>1172</v>
      </c>
    </row>
    <row r="3065" spans="1:14" ht="15" customHeight="1">
      <c r="A3065" s="331"/>
      <c r="B3065" s="332">
        <v>43920.884569421294</v>
      </c>
      <c r="C3065" s="333" t="s">
        <v>2200</v>
      </c>
      <c r="D3065" s="333" t="s">
        <v>236</v>
      </c>
      <c r="E3065" s="333" t="s">
        <v>8874</v>
      </c>
      <c r="F3065" s="333" t="s">
        <v>2208</v>
      </c>
      <c r="G3065" s="333" t="s">
        <v>2199</v>
      </c>
      <c r="H3065" s="333" t="s">
        <v>8871</v>
      </c>
      <c r="I3065" s="334" t="s">
        <v>8875</v>
      </c>
      <c r="J3065" s="335">
        <v>43920</v>
      </c>
      <c r="K3065" s="333">
        <v>72</v>
      </c>
      <c r="L3065" s="333">
        <v>1173</v>
      </c>
      <c r="M3065" s="331"/>
      <c r="N3065" s="331"/>
    </row>
    <row r="3066" spans="1:14" ht="15" customHeight="1">
      <c r="A3066" s="15"/>
      <c r="B3066" s="236">
        <v>43920.886030636575</v>
      </c>
      <c r="C3066" s="2" t="s">
        <v>2197</v>
      </c>
      <c r="D3066" s="2" t="s">
        <v>45</v>
      </c>
      <c r="E3066" s="2">
        <v>5.3</v>
      </c>
      <c r="F3066" s="2" t="s">
        <v>2208</v>
      </c>
      <c r="G3066" s="2" t="s">
        <v>2199</v>
      </c>
      <c r="H3066" s="2" t="s">
        <v>8877</v>
      </c>
      <c r="I3066" s="2" t="s">
        <v>8878</v>
      </c>
      <c r="J3066" s="237">
        <v>32015</v>
      </c>
      <c r="K3066" s="2">
        <v>33</v>
      </c>
      <c r="M3066" s="2" t="s">
        <v>8879</v>
      </c>
    </row>
    <row r="3067" spans="1:14" ht="15" customHeight="1">
      <c r="A3067" s="15"/>
      <c r="B3067" s="236">
        <v>43920.886106446764</v>
      </c>
      <c r="C3067" s="2" t="s">
        <v>2197</v>
      </c>
      <c r="D3067" s="2" t="s">
        <v>45</v>
      </c>
      <c r="E3067" s="2">
        <v>5.3</v>
      </c>
      <c r="F3067" s="2" t="s">
        <v>2208</v>
      </c>
      <c r="G3067" s="2" t="s">
        <v>2199</v>
      </c>
      <c r="H3067" s="2" t="s">
        <v>8877</v>
      </c>
      <c r="I3067" s="2" t="s">
        <v>8878</v>
      </c>
      <c r="J3067" s="237">
        <v>32015</v>
      </c>
      <c r="K3067" s="2">
        <v>33</v>
      </c>
      <c r="M3067" s="2" t="s">
        <v>8879</v>
      </c>
    </row>
    <row r="3068" spans="1:14" ht="15" customHeight="1">
      <c r="A3068" s="331"/>
      <c r="B3068" s="332">
        <v>43920.886206909723</v>
      </c>
      <c r="C3068" s="333" t="s">
        <v>2197</v>
      </c>
      <c r="D3068" s="333" t="s">
        <v>45</v>
      </c>
      <c r="E3068" s="333">
        <v>5.3</v>
      </c>
      <c r="F3068" s="333" t="s">
        <v>2208</v>
      </c>
      <c r="G3068" s="333" t="s">
        <v>2199</v>
      </c>
      <c r="H3068" s="333" t="s">
        <v>8877</v>
      </c>
      <c r="I3068" s="333" t="s">
        <v>8878</v>
      </c>
      <c r="J3068" s="335">
        <v>32015</v>
      </c>
      <c r="K3068" s="333">
        <v>33</v>
      </c>
      <c r="L3068" s="331"/>
      <c r="M3068" s="333" t="s">
        <v>8879</v>
      </c>
      <c r="N3068" s="331"/>
    </row>
    <row r="3069" spans="1:14" ht="15" customHeight="1">
      <c r="A3069" s="331"/>
      <c r="B3069" s="332">
        <v>43920.890172210653</v>
      </c>
      <c r="C3069" s="333" t="s">
        <v>2200</v>
      </c>
      <c r="D3069" s="333" t="s">
        <v>101</v>
      </c>
      <c r="E3069" s="331"/>
      <c r="F3069" s="333" t="s">
        <v>2198</v>
      </c>
      <c r="G3069" s="333" t="s">
        <v>2199</v>
      </c>
      <c r="H3069" s="331"/>
      <c r="I3069" s="334" t="s">
        <v>8880</v>
      </c>
      <c r="J3069" s="335">
        <v>43920</v>
      </c>
      <c r="K3069" s="331"/>
      <c r="L3069" s="331"/>
      <c r="M3069" s="333" t="s">
        <v>8882</v>
      </c>
      <c r="N3069" s="331"/>
    </row>
    <row r="3070" spans="1:14" ht="15" customHeight="1">
      <c r="A3070" s="15"/>
      <c r="B3070" s="236">
        <v>43920.890949432869</v>
      </c>
      <c r="C3070" s="2" t="s">
        <v>7566</v>
      </c>
      <c r="D3070" s="2" t="s">
        <v>126</v>
      </c>
      <c r="F3070" s="2" t="s">
        <v>2198</v>
      </c>
      <c r="G3070" s="2" t="s">
        <v>2199</v>
      </c>
      <c r="H3070" s="2" t="s">
        <v>8883</v>
      </c>
      <c r="I3070" s="34" t="s">
        <v>8818</v>
      </c>
      <c r="J3070" s="237">
        <v>43920</v>
      </c>
    </row>
    <row r="3071" spans="1:14" ht="15" customHeight="1">
      <c r="A3071" s="331"/>
      <c r="B3071" s="332">
        <v>43920.890992488421</v>
      </c>
      <c r="C3071" s="333" t="s">
        <v>9</v>
      </c>
      <c r="D3071" s="333" t="s">
        <v>101</v>
      </c>
      <c r="E3071" s="331"/>
      <c r="F3071" s="333" t="s">
        <v>2198</v>
      </c>
      <c r="G3071" s="333" t="s">
        <v>2210</v>
      </c>
      <c r="H3071" s="331"/>
      <c r="I3071" s="334" t="s">
        <v>8884</v>
      </c>
      <c r="J3071" s="335">
        <v>43920</v>
      </c>
      <c r="K3071" s="331"/>
      <c r="L3071" s="331"/>
      <c r="M3071" s="333" t="s">
        <v>8885</v>
      </c>
      <c r="N3071" s="331"/>
    </row>
    <row r="3072" spans="1:14" ht="15" customHeight="1">
      <c r="A3072" s="15"/>
      <c r="B3072" s="236">
        <v>43920.89191648148</v>
      </c>
      <c r="C3072" s="2" t="s">
        <v>2200</v>
      </c>
      <c r="D3072" s="2" t="s">
        <v>134</v>
      </c>
      <c r="E3072" s="2" t="s">
        <v>8886</v>
      </c>
      <c r="F3072" s="2" t="s">
        <v>2198</v>
      </c>
      <c r="G3072" s="2" t="s">
        <v>2199</v>
      </c>
      <c r="H3072" s="2" t="s">
        <v>8887</v>
      </c>
      <c r="I3072" s="34" t="s">
        <v>8888</v>
      </c>
      <c r="J3072" s="237">
        <v>43920</v>
      </c>
      <c r="L3072" s="2">
        <v>89</v>
      </c>
    </row>
    <row r="3073" spans="1:14" ht="15" customHeight="1">
      <c r="A3073" s="15"/>
      <c r="B3073" s="236">
        <v>43920.892499178241</v>
      </c>
      <c r="C3073" s="2" t="s">
        <v>2200</v>
      </c>
      <c r="D3073" s="2" t="s">
        <v>134</v>
      </c>
      <c r="E3073" s="2" t="s">
        <v>8886</v>
      </c>
      <c r="F3073" s="2" t="s">
        <v>2198</v>
      </c>
      <c r="G3073" s="2" t="s">
        <v>2199</v>
      </c>
      <c r="H3073" s="2" t="s">
        <v>2435</v>
      </c>
      <c r="I3073" s="34" t="s">
        <v>8890</v>
      </c>
      <c r="J3073" s="237">
        <v>43920</v>
      </c>
    </row>
    <row r="3074" spans="1:14" ht="15" customHeight="1">
      <c r="A3074" s="331"/>
      <c r="B3074" s="332">
        <v>43920.892848981486</v>
      </c>
      <c r="C3074" s="333" t="s">
        <v>2197</v>
      </c>
      <c r="D3074" s="333" t="s">
        <v>101</v>
      </c>
      <c r="E3074" s="331"/>
      <c r="F3074" s="333" t="s">
        <v>2198</v>
      </c>
      <c r="G3074" s="333" t="s">
        <v>2210</v>
      </c>
      <c r="H3074" s="331"/>
      <c r="I3074" s="334" t="s">
        <v>8884</v>
      </c>
      <c r="J3074" s="335">
        <v>43920</v>
      </c>
      <c r="K3074" s="331"/>
      <c r="L3074" s="331"/>
      <c r="M3074" s="333" t="s">
        <v>8891</v>
      </c>
      <c r="N3074" s="331"/>
    </row>
    <row r="3075" spans="1:14" ht="15" customHeight="1">
      <c r="A3075" s="331"/>
      <c r="B3075" s="332">
        <v>43920.89302142361</v>
      </c>
      <c r="C3075" s="333" t="s">
        <v>2200</v>
      </c>
      <c r="D3075" s="333" t="s">
        <v>134</v>
      </c>
      <c r="E3075" s="333" t="s">
        <v>8836</v>
      </c>
      <c r="F3075" s="333" t="s">
        <v>2198</v>
      </c>
      <c r="G3075" s="333" t="s">
        <v>2199</v>
      </c>
      <c r="H3075" s="331"/>
      <c r="I3075" s="334" t="s">
        <v>8890</v>
      </c>
      <c r="J3075" s="335">
        <v>43920</v>
      </c>
      <c r="K3075" s="331"/>
      <c r="L3075" s="331"/>
      <c r="M3075" s="331"/>
      <c r="N3075" s="331"/>
    </row>
    <row r="3076" spans="1:14" ht="15" customHeight="1">
      <c r="A3076" s="331"/>
      <c r="B3076" s="332">
        <v>43920.893165057874</v>
      </c>
      <c r="C3076" s="333" t="s">
        <v>2200</v>
      </c>
      <c r="D3076" s="333" t="s">
        <v>134</v>
      </c>
      <c r="E3076" s="333" t="s">
        <v>5508</v>
      </c>
      <c r="F3076" s="333" t="s">
        <v>2198</v>
      </c>
      <c r="G3076" s="333" t="s">
        <v>2199</v>
      </c>
      <c r="H3076" s="331"/>
      <c r="I3076" s="334" t="s">
        <v>8893</v>
      </c>
      <c r="J3076" s="335">
        <v>43920</v>
      </c>
      <c r="K3076" s="331"/>
      <c r="L3076" s="331"/>
      <c r="M3076" s="333" t="s">
        <v>8894</v>
      </c>
      <c r="N3076" s="331"/>
    </row>
    <row r="3077" spans="1:14" ht="15" customHeight="1">
      <c r="A3077" s="331"/>
      <c r="B3077" s="332">
        <v>43920.893696874999</v>
      </c>
      <c r="C3077" s="333" t="s">
        <v>2200</v>
      </c>
      <c r="D3077" s="333" t="s">
        <v>134</v>
      </c>
      <c r="E3077" s="333" t="s">
        <v>8886</v>
      </c>
      <c r="F3077" s="333" t="s">
        <v>2198</v>
      </c>
      <c r="G3077" s="333" t="s">
        <v>2199</v>
      </c>
      <c r="H3077" s="331"/>
      <c r="I3077" s="334" t="s">
        <v>8895</v>
      </c>
      <c r="J3077" s="335">
        <v>43920</v>
      </c>
      <c r="K3077" s="331"/>
      <c r="L3077" s="331"/>
      <c r="M3077" s="333" t="s">
        <v>5743</v>
      </c>
      <c r="N3077" s="331"/>
    </row>
    <row r="3078" spans="1:14" ht="15" customHeight="1">
      <c r="A3078" s="331"/>
      <c r="B3078" s="332">
        <v>43920.894102337959</v>
      </c>
      <c r="C3078" s="333" t="s">
        <v>2200</v>
      </c>
      <c r="D3078" s="333" t="s">
        <v>101</v>
      </c>
      <c r="E3078" s="331"/>
      <c r="F3078" s="333" t="s">
        <v>2198</v>
      </c>
      <c r="G3078" s="333" t="s">
        <v>2210</v>
      </c>
      <c r="H3078" s="331"/>
      <c r="I3078" s="334" t="s">
        <v>8897</v>
      </c>
      <c r="J3078" s="335">
        <v>43920</v>
      </c>
      <c r="K3078" s="331"/>
      <c r="L3078" s="331"/>
      <c r="M3078" s="331"/>
      <c r="N3078" s="331"/>
    </row>
    <row r="3079" spans="1:14" ht="15" customHeight="1">
      <c r="A3079" s="331"/>
      <c r="B3079" s="332">
        <v>43920.894178587958</v>
      </c>
      <c r="C3079" s="333" t="s">
        <v>7566</v>
      </c>
      <c r="D3079" s="333" t="s">
        <v>45</v>
      </c>
      <c r="E3079" s="331"/>
      <c r="F3079" s="333" t="s">
        <v>2198</v>
      </c>
      <c r="G3079" s="331"/>
      <c r="H3079" s="331"/>
      <c r="I3079" s="334" t="s">
        <v>70</v>
      </c>
      <c r="J3079" s="335">
        <v>43920</v>
      </c>
      <c r="K3079" s="331"/>
      <c r="L3079" s="331"/>
      <c r="M3079" s="333" t="s">
        <v>8898</v>
      </c>
      <c r="N3079" s="331"/>
    </row>
    <row r="3080" spans="1:14" ht="15" customHeight="1">
      <c r="A3080" s="15"/>
      <c r="B3080" s="236">
        <v>43920.89649068287</v>
      </c>
      <c r="C3080" s="2" t="s">
        <v>2200</v>
      </c>
      <c r="D3080" s="2" t="s">
        <v>101</v>
      </c>
      <c r="F3080" s="2" t="s">
        <v>2198</v>
      </c>
      <c r="G3080" s="2" t="s">
        <v>2210</v>
      </c>
      <c r="I3080" s="34" t="s">
        <v>8884</v>
      </c>
      <c r="J3080" s="237">
        <v>43920</v>
      </c>
      <c r="M3080" s="2" t="s">
        <v>8900</v>
      </c>
    </row>
    <row r="3081" spans="1:14" ht="15" customHeight="1">
      <c r="A3081" s="15"/>
      <c r="B3081" s="236">
        <v>43920.89652130787</v>
      </c>
      <c r="C3081" s="2" t="s">
        <v>2200</v>
      </c>
      <c r="D3081" s="2" t="s">
        <v>268</v>
      </c>
      <c r="E3081" s="2" t="s">
        <v>267</v>
      </c>
      <c r="F3081" s="2" t="s">
        <v>2208</v>
      </c>
      <c r="G3081" s="2" t="s">
        <v>2199</v>
      </c>
      <c r="H3081" s="2" t="s">
        <v>8901</v>
      </c>
      <c r="I3081" s="2" t="s">
        <v>8902</v>
      </c>
      <c r="J3081" s="237">
        <v>43919</v>
      </c>
      <c r="K3081" s="2">
        <v>21</v>
      </c>
      <c r="L3081" s="2">
        <v>51</v>
      </c>
    </row>
    <row r="3082" spans="1:14" ht="15" customHeight="1">
      <c r="A3082" s="331"/>
      <c r="B3082" s="332">
        <v>43920.898831307873</v>
      </c>
      <c r="C3082" s="333" t="s">
        <v>7566</v>
      </c>
      <c r="D3082" s="333" t="s">
        <v>45</v>
      </c>
      <c r="E3082" s="331"/>
      <c r="F3082" s="333" t="s">
        <v>2201</v>
      </c>
      <c r="G3082" s="333" t="s">
        <v>2199</v>
      </c>
      <c r="H3082" s="331"/>
      <c r="I3082" s="333" t="s">
        <v>8903</v>
      </c>
      <c r="J3082" s="335">
        <v>43920</v>
      </c>
      <c r="K3082" s="333">
        <v>18</v>
      </c>
      <c r="L3082" s="331"/>
      <c r="M3082" s="333" t="s">
        <v>8904</v>
      </c>
      <c r="N3082" s="331"/>
    </row>
    <row r="3083" spans="1:14" ht="15" customHeight="1">
      <c r="A3083" s="15"/>
      <c r="B3083" s="236">
        <v>43920.899088518519</v>
      </c>
      <c r="C3083" s="2" t="s">
        <v>2200</v>
      </c>
      <c r="D3083" s="2" t="s">
        <v>109</v>
      </c>
      <c r="F3083" s="2" t="s">
        <v>2208</v>
      </c>
      <c r="G3083" s="2" t="s">
        <v>2199</v>
      </c>
      <c r="H3083" s="2" t="s">
        <v>8905</v>
      </c>
      <c r="I3083" s="34" t="s">
        <v>3051</v>
      </c>
      <c r="J3083" s="237">
        <v>43920</v>
      </c>
      <c r="K3083" s="2">
        <v>25</v>
      </c>
    </row>
    <row r="3084" spans="1:14" ht="15" customHeight="1">
      <c r="A3084" s="15"/>
      <c r="B3084" s="236">
        <v>43920.899120902774</v>
      </c>
      <c r="C3084" s="2" t="s">
        <v>2200</v>
      </c>
      <c r="D3084" s="2" t="s">
        <v>45</v>
      </c>
      <c r="E3084" s="2" t="s">
        <v>7980</v>
      </c>
      <c r="F3084" s="2" t="s">
        <v>2198</v>
      </c>
      <c r="G3084" s="2" t="s">
        <v>2210</v>
      </c>
      <c r="H3084" s="2" t="s">
        <v>8906</v>
      </c>
      <c r="I3084" s="34" t="s">
        <v>8907</v>
      </c>
      <c r="J3084" s="237">
        <v>43920</v>
      </c>
    </row>
    <row r="3085" spans="1:14" ht="15" customHeight="1">
      <c r="A3085" s="331"/>
      <c r="B3085" s="332">
        <v>43920.902942673609</v>
      </c>
      <c r="C3085" s="333" t="s">
        <v>2200</v>
      </c>
      <c r="D3085" s="333" t="s">
        <v>134</v>
      </c>
      <c r="E3085" s="331"/>
      <c r="F3085" s="333" t="s">
        <v>2198</v>
      </c>
      <c r="G3085" s="331"/>
      <c r="H3085" s="331"/>
      <c r="I3085" s="334" t="s">
        <v>8890</v>
      </c>
      <c r="J3085" s="335">
        <v>43920</v>
      </c>
      <c r="K3085" s="331"/>
      <c r="L3085" s="331"/>
      <c r="M3085" s="331"/>
      <c r="N3085" s="331"/>
    </row>
    <row r="3086" spans="1:14" ht="15" customHeight="1">
      <c r="A3086" s="331"/>
      <c r="B3086" s="332">
        <v>43920.908260729164</v>
      </c>
      <c r="C3086" s="333" t="s">
        <v>2200</v>
      </c>
      <c r="D3086" s="333" t="s">
        <v>101</v>
      </c>
      <c r="E3086" s="333" t="s">
        <v>50</v>
      </c>
      <c r="F3086" s="333" t="s">
        <v>2198</v>
      </c>
      <c r="G3086" s="333" t="s">
        <v>2199</v>
      </c>
      <c r="H3086" s="333" t="s">
        <v>5804</v>
      </c>
      <c r="I3086" s="334" t="s">
        <v>8909</v>
      </c>
      <c r="J3086" s="335">
        <v>43920</v>
      </c>
      <c r="K3086" s="331"/>
      <c r="L3086" s="333">
        <v>7273</v>
      </c>
      <c r="M3086" s="331"/>
      <c r="N3086" s="331"/>
    </row>
    <row r="3087" spans="1:14" ht="15" customHeight="1">
      <c r="A3087" s="331"/>
      <c r="B3087" s="332">
        <v>43920.908811030095</v>
      </c>
      <c r="C3087" s="333" t="s">
        <v>2200</v>
      </c>
      <c r="D3087" s="333" t="s">
        <v>101</v>
      </c>
      <c r="E3087" s="333" t="s">
        <v>31</v>
      </c>
      <c r="F3087" s="333" t="s">
        <v>2198</v>
      </c>
      <c r="G3087" s="331"/>
      <c r="H3087" s="333" t="s">
        <v>5804</v>
      </c>
      <c r="I3087" s="334" t="s">
        <v>8909</v>
      </c>
      <c r="J3087" s="335">
        <v>43920</v>
      </c>
      <c r="K3087" s="331"/>
      <c r="L3087" s="333">
        <v>74757677</v>
      </c>
      <c r="M3087" s="331"/>
      <c r="N3087" s="331"/>
    </row>
    <row r="3088" spans="1:14" ht="15" customHeight="1">
      <c r="A3088" s="331"/>
      <c r="B3088" s="332">
        <v>43920.909555925929</v>
      </c>
      <c r="C3088" s="333" t="s">
        <v>2197</v>
      </c>
      <c r="D3088" s="333" t="s">
        <v>101</v>
      </c>
      <c r="E3088" s="333" t="s">
        <v>31</v>
      </c>
      <c r="F3088" s="333" t="s">
        <v>2198</v>
      </c>
      <c r="G3088" s="333" t="s">
        <v>2199</v>
      </c>
      <c r="H3088" s="331"/>
      <c r="I3088" s="334" t="s">
        <v>8909</v>
      </c>
      <c r="J3088" s="335">
        <v>43920</v>
      </c>
      <c r="K3088" s="331"/>
      <c r="L3088" s="333">
        <v>11</v>
      </c>
      <c r="M3088" s="331"/>
      <c r="N3088" s="331"/>
    </row>
    <row r="3089" spans="1:14" ht="15" customHeight="1">
      <c r="A3089" s="15"/>
      <c r="B3089" s="236">
        <v>43920.910148298615</v>
      </c>
      <c r="C3089" s="2" t="s">
        <v>9</v>
      </c>
      <c r="D3089" s="2" t="s">
        <v>101</v>
      </c>
      <c r="E3089" s="2" t="s">
        <v>64</v>
      </c>
      <c r="F3089" s="2" t="s">
        <v>2208</v>
      </c>
      <c r="G3089" s="2" t="s">
        <v>2199</v>
      </c>
      <c r="H3089" s="2" t="s">
        <v>8911</v>
      </c>
      <c r="I3089" s="34" t="s">
        <v>8909</v>
      </c>
      <c r="J3089" s="237">
        <v>43920</v>
      </c>
      <c r="L3089" s="2">
        <v>2</v>
      </c>
    </row>
    <row r="3090" spans="1:14" ht="15" customHeight="1">
      <c r="A3090" s="331"/>
      <c r="B3090" s="332">
        <v>43920.91019736111</v>
      </c>
      <c r="C3090" s="333" t="s">
        <v>7566</v>
      </c>
      <c r="D3090" s="333" t="s">
        <v>109</v>
      </c>
      <c r="E3090" s="333" t="s">
        <v>7729</v>
      </c>
      <c r="F3090" s="333" t="s">
        <v>2198</v>
      </c>
      <c r="G3090" s="333" t="s">
        <v>2199</v>
      </c>
      <c r="H3090" s="331"/>
      <c r="I3090" s="334" t="s">
        <v>8913</v>
      </c>
      <c r="J3090" s="335">
        <v>43916</v>
      </c>
      <c r="K3090" s="333">
        <v>73</v>
      </c>
      <c r="L3090" s="331"/>
      <c r="M3090" s="331"/>
      <c r="N3090" s="331"/>
    </row>
    <row r="3091" spans="1:14" ht="15" customHeight="1">
      <c r="A3091" s="15"/>
      <c r="B3091" s="236">
        <v>43920.910330567131</v>
      </c>
      <c r="C3091" s="2" t="s">
        <v>2200</v>
      </c>
      <c r="D3091" s="2" t="s">
        <v>182</v>
      </c>
      <c r="E3091" s="2" t="s">
        <v>181</v>
      </c>
      <c r="F3091" s="2" t="s">
        <v>2208</v>
      </c>
      <c r="G3091" s="2" t="s">
        <v>2199</v>
      </c>
      <c r="H3091" s="2" t="s">
        <v>8914</v>
      </c>
      <c r="I3091" s="34" t="s">
        <v>722</v>
      </c>
      <c r="J3091" s="237">
        <v>43920</v>
      </c>
      <c r="K3091" s="2">
        <v>47</v>
      </c>
      <c r="M3091" s="2" t="s">
        <v>8915</v>
      </c>
    </row>
    <row r="3092" spans="1:14" ht="15" customHeight="1">
      <c r="A3092" s="331"/>
      <c r="B3092" s="332">
        <v>43920.911604814813</v>
      </c>
      <c r="C3092" s="333" t="s">
        <v>2197</v>
      </c>
      <c r="D3092" s="333" t="s">
        <v>158</v>
      </c>
      <c r="E3092" s="333" t="s">
        <v>827</v>
      </c>
      <c r="F3092" s="333" t="s">
        <v>2198</v>
      </c>
      <c r="G3092" s="333" t="s">
        <v>2199</v>
      </c>
      <c r="H3092" s="331"/>
      <c r="I3092" s="333" t="s">
        <v>8916</v>
      </c>
      <c r="J3092" s="335">
        <v>43920</v>
      </c>
      <c r="K3092" s="331"/>
      <c r="L3092" s="331"/>
      <c r="M3092" s="331"/>
      <c r="N3092" s="331"/>
    </row>
    <row r="3093" spans="1:14" ht="15" customHeight="1">
      <c r="A3093" s="15"/>
      <c r="B3093" s="236">
        <v>43920.913436481482</v>
      </c>
      <c r="C3093" s="2" t="s">
        <v>7566</v>
      </c>
      <c r="D3093" s="2" t="s">
        <v>207</v>
      </c>
      <c r="E3093" s="2" t="s">
        <v>853</v>
      </c>
      <c r="F3093" s="2" t="s">
        <v>2208</v>
      </c>
      <c r="G3093" s="2" t="s">
        <v>2199</v>
      </c>
      <c r="H3093" s="2" t="s">
        <v>8918</v>
      </c>
      <c r="I3093" s="2" t="s">
        <v>3132</v>
      </c>
      <c r="J3093" s="237">
        <v>43920</v>
      </c>
      <c r="K3093" s="2">
        <v>68</v>
      </c>
    </row>
    <row r="3094" spans="1:14" ht="15" customHeight="1">
      <c r="A3094" s="331"/>
      <c r="B3094" s="332">
        <v>43920.91575782407</v>
      </c>
      <c r="C3094" s="333" t="s">
        <v>2200</v>
      </c>
      <c r="D3094" s="333" t="s">
        <v>134</v>
      </c>
      <c r="E3094" s="333" t="s">
        <v>8836</v>
      </c>
      <c r="F3094" s="333" t="s">
        <v>2198</v>
      </c>
      <c r="G3094" s="333" t="s">
        <v>2199</v>
      </c>
      <c r="H3094" s="331"/>
      <c r="I3094" s="334" t="s">
        <v>8890</v>
      </c>
      <c r="J3094" s="335">
        <v>43920</v>
      </c>
      <c r="K3094" s="331"/>
      <c r="L3094" s="331"/>
      <c r="M3094" s="331"/>
      <c r="N3094" s="331"/>
    </row>
    <row r="3095" spans="1:14" ht="15" customHeight="1">
      <c r="A3095" s="15"/>
      <c r="B3095" s="236">
        <v>43920.916767893519</v>
      </c>
      <c r="C3095" s="2" t="s">
        <v>2200</v>
      </c>
      <c r="D3095" s="2" t="s">
        <v>182</v>
      </c>
      <c r="E3095" s="2" t="s">
        <v>181</v>
      </c>
      <c r="F3095" s="2" t="s">
        <v>2208</v>
      </c>
      <c r="G3095" s="2" t="s">
        <v>2199</v>
      </c>
      <c r="H3095" s="2" t="s">
        <v>8919</v>
      </c>
      <c r="I3095" s="34" t="s">
        <v>722</v>
      </c>
      <c r="J3095" s="237">
        <v>43919</v>
      </c>
      <c r="K3095" s="2">
        <v>26</v>
      </c>
      <c r="M3095" s="2" t="s">
        <v>8920</v>
      </c>
    </row>
    <row r="3096" spans="1:14" ht="15" customHeight="1">
      <c r="A3096" s="15"/>
      <c r="B3096" s="236">
        <v>43920.92216081018</v>
      </c>
      <c r="C3096" s="2" t="s">
        <v>7566</v>
      </c>
      <c r="D3096" s="2" t="s">
        <v>233</v>
      </c>
      <c r="E3096" s="2" t="s">
        <v>5335</v>
      </c>
      <c r="F3096" s="2" t="s">
        <v>2208</v>
      </c>
      <c r="G3096" s="2" t="s">
        <v>2199</v>
      </c>
      <c r="H3096" s="2" t="s">
        <v>8921</v>
      </c>
      <c r="I3096" s="34" t="s">
        <v>8922</v>
      </c>
      <c r="J3096" s="237">
        <v>43920</v>
      </c>
      <c r="K3096" s="2">
        <v>35</v>
      </c>
      <c r="L3096" s="2">
        <v>1308</v>
      </c>
    </row>
    <row r="3097" spans="1:14" ht="15" customHeight="1">
      <c r="A3097" s="331"/>
      <c r="B3097" s="332">
        <v>43920.924325</v>
      </c>
      <c r="C3097" s="333" t="s">
        <v>2200</v>
      </c>
      <c r="D3097" s="333" t="s">
        <v>45</v>
      </c>
      <c r="E3097" s="333" t="s">
        <v>43</v>
      </c>
      <c r="F3097" s="333" t="s">
        <v>2198</v>
      </c>
      <c r="G3097" s="333" t="s">
        <v>2210</v>
      </c>
      <c r="H3097" s="331"/>
      <c r="I3097" s="334" t="s">
        <v>70</v>
      </c>
      <c r="J3097" s="335">
        <v>43920</v>
      </c>
      <c r="K3097" s="331"/>
      <c r="L3097" s="331"/>
      <c r="M3097" s="331"/>
      <c r="N3097" s="331"/>
    </row>
    <row r="3098" spans="1:14" ht="15" customHeight="1">
      <c r="A3098" s="15"/>
      <c r="B3098" s="236">
        <v>43920.925406793976</v>
      </c>
      <c r="C3098" s="2" t="s">
        <v>2200</v>
      </c>
      <c r="D3098" s="2" t="s">
        <v>134</v>
      </c>
      <c r="E3098" s="2" t="s">
        <v>5508</v>
      </c>
      <c r="F3098" s="2" t="s">
        <v>2271</v>
      </c>
      <c r="G3098" s="2" t="s">
        <v>2199</v>
      </c>
      <c r="H3098" s="2" t="s">
        <v>8924</v>
      </c>
      <c r="I3098" s="2" t="s">
        <v>3359</v>
      </c>
      <c r="J3098" s="237">
        <v>43920</v>
      </c>
      <c r="K3098" s="2">
        <v>40</v>
      </c>
      <c r="L3098" s="2">
        <v>3</v>
      </c>
      <c r="M3098" s="2" t="s">
        <v>3806</v>
      </c>
    </row>
    <row r="3099" spans="1:14" ht="15" customHeight="1">
      <c r="A3099" s="15"/>
      <c r="B3099" s="236">
        <v>43920.926462175921</v>
      </c>
      <c r="C3099" s="2" t="s">
        <v>9</v>
      </c>
      <c r="D3099" s="2" t="s">
        <v>233</v>
      </c>
      <c r="E3099" s="2" t="s">
        <v>384</v>
      </c>
      <c r="F3099" s="2" t="s">
        <v>2201</v>
      </c>
      <c r="G3099" s="2" t="s">
        <v>2199</v>
      </c>
      <c r="H3099" s="2" t="s">
        <v>8925</v>
      </c>
      <c r="I3099" s="34" t="s">
        <v>8926</v>
      </c>
      <c r="J3099" s="237">
        <v>43920</v>
      </c>
      <c r="K3099" s="2">
        <v>42</v>
      </c>
      <c r="L3099" s="2">
        <v>1307</v>
      </c>
    </row>
    <row r="3100" spans="1:14" ht="15" customHeight="1">
      <c r="A3100" s="331"/>
      <c r="B3100" s="332">
        <v>43920.9269675463</v>
      </c>
      <c r="C3100" s="333" t="s">
        <v>9</v>
      </c>
      <c r="D3100" s="333" t="s">
        <v>224</v>
      </c>
      <c r="E3100" s="333" t="s">
        <v>8927</v>
      </c>
      <c r="F3100" s="333" t="s">
        <v>2208</v>
      </c>
      <c r="G3100" s="333" t="s">
        <v>2199</v>
      </c>
      <c r="H3100" s="331"/>
      <c r="I3100" s="334" t="s">
        <v>8670</v>
      </c>
      <c r="J3100" s="335">
        <v>43920</v>
      </c>
      <c r="K3100" s="331"/>
      <c r="L3100" s="331"/>
      <c r="M3100" s="333" t="s">
        <v>8929</v>
      </c>
      <c r="N3100" s="331"/>
    </row>
    <row r="3101" spans="1:14" ht="15" customHeight="1">
      <c r="A3101" s="331"/>
      <c r="B3101" s="332">
        <v>43920.92794332176</v>
      </c>
      <c r="C3101" s="333" t="s">
        <v>2200</v>
      </c>
      <c r="D3101" s="333" t="s">
        <v>101</v>
      </c>
      <c r="E3101" s="333" t="s">
        <v>31</v>
      </c>
      <c r="F3101" s="333" t="s">
        <v>2198</v>
      </c>
      <c r="G3101" s="333" t="s">
        <v>2199</v>
      </c>
      <c r="H3101" s="331"/>
      <c r="I3101" s="334" t="s">
        <v>8930</v>
      </c>
      <c r="J3101" s="335">
        <v>43920</v>
      </c>
      <c r="K3101" s="331"/>
      <c r="L3101" s="331"/>
      <c r="M3101" s="331"/>
      <c r="N3101" s="331"/>
    </row>
    <row r="3102" spans="1:14" ht="15" customHeight="1">
      <c r="A3102" s="331"/>
      <c r="B3102" s="332">
        <v>43920.929703495371</v>
      </c>
      <c r="C3102" s="333" t="s">
        <v>2200</v>
      </c>
      <c r="D3102" s="333" t="s">
        <v>45</v>
      </c>
      <c r="E3102" s="333" t="s">
        <v>43</v>
      </c>
      <c r="F3102" s="333" t="s">
        <v>2198</v>
      </c>
      <c r="G3102" s="333" t="s">
        <v>2199</v>
      </c>
      <c r="H3102" s="333" t="s">
        <v>2885</v>
      </c>
      <c r="I3102" s="333" t="s">
        <v>2590</v>
      </c>
      <c r="J3102" s="335">
        <v>43920</v>
      </c>
      <c r="K3102" s="333">
        <v>47</v>
      </c>
      <c r="L3102" s="331"/>
      <c r="M3102" s="333" t="s">
        <v>8931</v>
      </c>
      <c r="N3102" s="331"/>
    </row>
    <row r="3103" spans="1:14" ht="15" customHeight="1">
      <c r="A3103" s="15"/>
      <c r="B3103" s="236">
        <v>43920.930480601848</v>
      </c>
      <c r="C3103" s="2" t="s">
        <v>7566</v>
      </c>
      <c r="D3103" s="2" t="s">
        <v>45</v>
      </c>
      <c r="F3103" s="2" t="s">
        <v>2198</v>
      </c>
      <c r="G3103" s="2" t="s">
        <v>2199</v>
      </c>
      <c r="H3103" s="2" t="s">
        <v>8932</v>
      </c>
      <c r="I3103" s="34" t="s">
        <v>8933</v>
      </c>
      <c r="J3103" s="237">
        <v>43920</v>
      </c>
      <c r="K3103" s="2">
        <v>29</v>
      </c>
      <c r="M3103" s="2" t="s">
        <v>8935</v>
      </c>
    </row>
    <row r="3104" spans="1:14" ht="15" customHeight="1">
      <c r="A3104" s="331"/>
      <c r="B3104" s="332">
        <v>43920.931640520837</v>
      </c>
      <c r="C3104" s="333" t="s">
        <v>2197</v>
      </c>
      <c r="D3104" s="333" t="s">
        <v>236</v>
      </c>
      <c r="E3104" s="333" t="s">
        <v>1019</v>
      </c>
      <c r="F3104" s="333" t="s">
        <v>2208</v>
      </c>
      <c r="G3104" s="333" t="s">
        <v>2199</v>
      </c>
      <c r="H3104" s="331"/>
      <c r="I3104" s="334" t="s">
        <v>5976</v>
      </c>
      <c r="J3104" s="335">
        <v>43920</v>
      </c>
      <c r="K3104" s="331"/>
      <c r="L3104" s="331"/>
      <c r="M3104" s="331"/>
      <c r="N3104" s="331"/>
    </row>
    <row r="3105" spans="1:14" ht="15" customHeight="1">
      <c r="A3105" s="15"/>
      <c r="B3105" s="236">
        <v>43920.938415185185</v>
      </c>
      <c r="C3105" s="2" t="s">
        <v>7566</v>
      </c>
      <c r="D3105" s="2" t="s">
        <v>182</v>
      </c>
      <c r="E3105" s="2" t="s">
        <v>190</v>
      </c>
      <c r="F3105" s="2" t="s">
        <v>2208</v>
      </c>
      <c r="G3105" s="2" t="s">
        <v>2199</v>
      </c>
      <c r="H3105" s="2" t="s">
        <v>8936</v>
      </c>
      <c r="I3105" s="34" t="s">
        <v>5362</v>
      </c>
      <c r="J3105" s="237">
        <v>43916</v>
      </c>
      <c r="K3105" s="2">
        <v>70</v>
      </c>
      <c r="L3105" s="2">
        <v>750</v>
      </c>
      <c r="M3105" s="2" t="s">
        <v>8937</v>
      </c>
    </row>
    <row r="3106" spans="1:14" ht="15" customHeight="1">
      <c r="A3106" s="15"/>
      <c r="B3106" s="236">
        <v>43920.939610057874</v>
      </c>
      <c r="C3106" s="2" t="s">
        <v>7566</v>
      </c>
      <c r="D3106" s="2" t="s">
        <v>126</v>
      </c>
      <c r="E3106" s="2" t="s">
        <v>3931</v>
      </c>
      <c r="F3106" s="2" t="s">
        <v>2198</v>
      </c>
      <c r="G3106" s="2" t="s">
        <v>2199</v>
      </c>
      <c r="H3106" s="2" t="s">
        <v>8938</v>
      </c>
      <c r="I3106" s="34" t="s">
        <v>7735</v>
      </c>
      <c r="J3106" s="237">
        <v>43919</v>
      </c>
      <c r="K3106" s="2">
        <v>30</v>
      </c>
      <c r="L3106" s="2">
        <v>1131</v>
      </c>
      <c r="M3106" s="2" t="s">
        <v>8940</v>
      </c>
    </row>
    <row r="3107" spans="1:14" ht="15" customHeight="1">
      <c r="A3107" s="331"/>
      <c r="B3107" s="332">
        <v>43920.944507812499</v>
      </c>
      <c r="C3107" s="333" t="s">
        <v>2200</v>
      </c>
      <c r="D3107" s="333" t="s">
        <v>109</v>
      </c>
      <c r="E3107" s="331"/>
      <c r="F3107" s="333" t="s">
        <v>2198</v>
      </c>
      <c r="G3107" s="333" t="s">
        <v>2199</v>
      </c>
      <c r="H3107" s="331"/>
      <c r="I3107" s="334" t="s">
        <v>8941</v>
      </c>
      <c r="J3107" s="335">
        <v>43920</v>
      </c>
      <c r="K3107" s="331"/>
      <c r="L3107" s="331"/>
      <c r="M3107" s="333" t="s">
        <v>5743</v>
      </c>
      <c r="N3107" s="331"/>
    </row>
    <row r="3108" spans="1:14" ht="15" customHeight="1">
      <c r="A3108" s="15"/>
      <c r="B3108" s="236">
        <v>43920.947619571758</v>
      </c>
      <c r="C3108" s="2" t="s">
        <v>9</v>
      </c>
      <c r="D3108" s="2" t="s">
        <v>233</v>
      </c>
      <c r="E3108" s="2" t="s">
        <v>233</v>
      </c>
      <c r="F3108" s="2" t="s">
        <v>2198</v>
      </c>
      <c r="G3108" s="2" t="s">
        <v>2199</v>
      </c>
      <c r="H3108" s="2" t="s">
        <v>8942</v>
      </c>
      <c r="I3108" s="34" t="s">
        <v>8943</v>
      </c>
      <c r="J3108" s="237">
        <v>43920</v>
      </c>
    </row>
    <row r="3109" spans="1:14" ht="15" customHeight="1">
      <c r="A3109" s="331"/>
      <c r="B3109" s="332">
        <v>43920.947724872683</v>
      </c>
      <c r="C3109" s="333" t="s">
        <v>7566</v>
      </c>
      <c r="D3109" s="333" t="s">
        <v>233</v>
      </c>
      <c r="E3109" s="331"/>
      <c r="F3109" s="333" t="s">
        <v>2198</v>
      </c>
      <c r="G3109" s="333" t="s">
        <v>2199</v>
      </c>
      <c r="H3109" s="331"/>
      <c r="I3109" s="334" t="s">
        <v>8844</v>
      </c>
      <c r="J3109" s="335">
        <v>43920</v>
      </c>
      <c r="K3109" s="331"/>
      <c r="L3109" s="331"/>
      <c r="M3109" s="333" t="s">
        <v>8945</v>
      </c>
      <c r="N3109" s="331"/>
    </row>
    <row r="3110" spans="1:14" ht="15" customHeight="1">
      <c r="A3110" s="15"/>
      <c r="B3110" s="236">
        <v>43920.956835509263</v>
      </c>
      <c r="C3110" s="2" t="s">
        <v>2200</v>
      </c>
      <c r="D3110" s="2" t="s">
        <v>109</v>
      </c>
      <c r="E3110" s="2" t="s">
        <v>5343</v>
      </c>
      <c r="F3110" s="2" t="s">
        <v>2208</v>
      </c>
      <c r="G3110" s="2" t="s">
        <v>2199</v>
      </c>
      <c r="H3110" s="2" t="s">
        <v>8946</v>
      </c>
      <c r="I3110" s="34" t="s">
        <v>8947</v>
      </c>
      <c r="J3110" s="237">
        <v>43920</v>
      </c>
      <c r="K3110" s="2">
        <v>21</v>
      </c>
      <c r="M3110" s="2" t="s">
        <v>8949</v>
      </c>
    </row>
    <row r="3111" spans="1:14" ht="15" customHeight="1">
      <c r="A3111" s="331"/>
      <c r="B3111" s="332">
        <v>43920.957449282403</v>
      </c>
      <c r="C3111" s="333" t="s">
        <v>2200</v>
      </c>
      <c r="D3111" s="333" t="s">
        <v>109</v>
      </c>
      <c r="E3111" s="331"/>
      <c r="F3111" s="333" t="s">
        <v>2198</v>
      </c>
      <c r="G3111" s="333" t="s">
        <v>2199</v>
      </c>
      <c r="H3111" s="331"/>
      <c r="I3111" s="334" t="s">
        <v>8950</v>
      </c>
      <c r="J3111" s="335">
        <v>43920</v>
      </c>
      <c r="K3111" s="331"/>
      <c r="L3111" s="331"/>
      <c r="M3111" s="331"/>
      <c r="N3111" s="331"/>
    </row>
    <row r="3112" spans="1:14" ht="15" customHeight="1">
      <c r="A3112" s="15"/>
      <c r="B3112" s="236">
        <v>43920.95749886574</v>
      </c>
      <c r="C3112" s="2" t="s">
        <v>2197</v>
      </c>
      <c r="D3112" s="2" t="s">
        <v>268</v>
      </c>
      <c r="E3112" s="2" t="s">
        <v>658</v>
      </c>
      <c r="F3112" s="2" t="s">
        <v>2201</v>
      </c>
      <c r="G3112" s="2" t="s">
        <v>2199</v>
      </c>
      <c r="H3112" s="2" t="s">
        <v>8952</v>
      </c>
      <c r="I3112" s="2" t="s">
        <v>8953</v>
      </c>
      <c r="J3112" s="237">
        <v>43920</v>
      </c>
      <c r="K3112" s="2">
        <v>45</v>
      </c>
    </row>
    <row r="3113" spans="1:14" ht="15" customHeight="1">
      <c r="A3113" s="331"/>
      <c r="B3113" s="332">
        <v>43920.959796099538</v>
      </c>
      <c r="C3113" s="333" t="s">
        <v>2200</v>
      </c>
      <c r="D3113" s="333" t="s">
        <v>109</v>
      </c>
      <c r="E3113" s="331"/>
      <c r="F3113" s="333" t="s">
        <v>2198</v>
      </c>
      <c r="G3113" s="331"/>
      <c r="H3113" s="331"/>
      <c r="I3113" s="334" t="s">
        <v>8954</v>
      </c>
      <c r="J3113" s="335">
        <v>43920</v>
      </c>
      <c r="K3113" s="331"/>
      <c r="L3113" s="331"/>
      <c r="M3113" s="333" t="s">
        <v>8956</v>
      </c>
      <c r="N3113" s="331"/>
    </row>
    <row r="3114" spans="1:14" ht="15" customHeight="1">
      <c r="A3114" s="331"/>
      <c r="B3114" s="332">
        <v>43920.961154942124</v>
      </c>
      <c r="C3114" s="333" t="s">
        <v>2197</v>
      </c>
      <c r="D3114" s="333" t="s">
        <v>207</v>
      </c>
      <c r="E3114" s="333" t="s">
        <v>853</v>
      </c>
      <c r="F3114" s="333" t="s">
        <v>2198</v>
      </c>
      <c r="G3114" s="333" t="s">
        <v>2199</v>
      </c>
      <c r="H3114" s="331"/>
      <c r="I3114" s="334" t="s">
        <v>8957</v>
      </c>
      <c r="J3114" s="335">
        <v>43920</v>
      </c>
      <c r="K3114" s="331"/>
      <c r="L3114" s="331"/>
      <c r="M3114" s="333" t="s">
        <v>8959</v>
      </c>
      <c r="N3114" s="331"/>
    </row>
    <row r="3115" spans="1:14" ht="15" customHeight="1">
      <c r="A3115" s="15"/>
      <c r="B3115" s="236">
        <v>43920.962991689812</v>
      </c>
      <c r="C3115" s="2" t="s">
        <v>9</v>
      </c>
      <c r="D3115" s="2" t="s">
        <v>101</v>
      </c>
      <c r="F3115" s="2" t="s">
        <v>2198</v>
      </c>
      <c r="G3115" s="2" t="s">
        <v>2199</v>
      </c>
      <c r="H3115" s="2" t="s">
        <v>8960</v>
      </c>
      <c r="I3115" s="34" t="s">
        <v>8961</v>
      </c>
      <c r="J3115" s="237">
        <v>43920</v>
      </c>
    </row>
    <row r="3116" spans="1:14" ht="15" customHeight="1">
      <c r="A3116" s="331"/>
      <c r="B3116" s="332">
        <v>43920.963201840277</v>
      </c>
      <c r="C3116" s="333" t="s">
        <v>2200</v>
      </c>
      <c r="D3116" s="333" t="s">
        <v>109</v>
      </c>
      <c r="E3116" s="333" t="s">
        <v>107</v>
      </c>
      <c r="F3116" s="333" t="s">
        <v>2198</v>
      </c>
      <c r="G3116" s="333" t="s">
        <v>2210</v>
      </c>
      <c r="H3116" s="331"/>
      <c r="I3116" s="334" t="s">
        <v>8954</v>
      </c>
      <c r="J3116" s="335">
        <v>43920</v>
      </c>
      <c r="K3116" s="331"/>
      <c r="L3116" s="331"/>
      <c r="M3116" s="331"/>
      <c r="N3116" s="331"/>
    </row>
    <row r="3117" spans="1:14" ht="15" customHeight="1">
      <c r="A3117" s="15"/>
      <c r="B3117" s="236">
        <v>43920.963870868058</v>
      </c>
      <c r="C3117" s="2" t="s">
        <v>9</v>
      </c>
      <c r="D3117" s="2" t="s">
        <v>101</v>
      </c>
      <c r="F3117" s="2" t="s">
        <v>2198</v>
      </c>
      <c r="H3117" s="2" t="s">
        <v>8963</v>
      </c>
      <c r="I3117" s="34" t="s">
        <v>8961</v>
      </c>
      <c r="J3117" s="237">
        <v>43920</v>
      </c>
      <c r="M3117" s="34" t="s">
        <v>8965</v>
      </c>
    </row>
    <row r="3118" spans="1:14" ht="15" customHeight="1">
      <c r="A3118" s="331"/>
      <c r="B3118" s="332">
        <v>43920.964537418986</v>
      </c>
      <c r="C3118" s="333" t="s">
        <v>9</v>
      </c>
      <c r="D3118" s="333" t="s">
        <v>233</v>
      </c>
      <c r="E3118" s="333" t="s">
        <v>5335</v>
      </c>
      <c r="F3118" s="333" t="s">
        <v>2201</v>
      </c>
      <c r="G3118" s="333" t="s">
        <v>2199</v>
      </c>
      <c r="H3118" s="331"/>
      <c r="I3118" s="334" t="s">
        <v>8966</v>
      </c>
      <c r="J3118" s="335">
        <v>43920</v>
      </c>
      <c r="K3118" s="333">
        <v>42</v>
      </c>
      <c r="L3118" s="331"/>
      <c r="M3118" s="333" t="s">
        <v>8968</v>
      </c>
      <c r="N3118" s="331"/>
    </row>
    <row r="3119" spans="1:14" ht="15" customHeight="1">
      <c r="A3119" s="15"/>
      <c r="B3119" s="236">
        <v>43920.966508391204</v>
      </c>
      <c r="C3119" s="2" t="s">
        <v>9</v>
      </c>
      <c r="D3119" s="2" t="s">
        <v>101</v>
      </c>
      <c r="E3119" s="2" t="s">
        <v>31</v>
      </c>
      <c r="F3119" s="2" t="s">
        <v>2198</v>
      </c>
      <c r="G3119" s="2" t="s">
        <v>2199</v>
      </c>
      <c r="H3119" s="2" t="s">
        <v>8969</v>
      </c>
      <c r="I3119" s="34" t="s">
        <v>8970</v>
      </c>
      <c r="J3119" s="237">
        <v>43920</v>
      </c>
      <c r="M3119" s="34" t="s">
        <v>8972</v>
      </c>
    </row>
    <row r="3120" spans="1:14" ht="15" customHeight="1">
      <c r="A3120" s="15"/>
      <c r="B3120" s="236">
        <v>43920.967797418984</v>
      </c>
      <c r="C3120" s="2" t="s">
        <v>9</v>
      </c>
      <c r="D3120" s="2" t="s">
        <v>101</v>
      </c>
      <c r="F3120" s="2" t="s">
        <v>2198</v>
      </c>
      <c r="G3120" s="2" t="s">
        <v>2199</v>
      </c>
      <c r="H3120" s="2" t="s">
        <v>8973</v>
      </c>
      <c r="I3120" s="34" t="s">
        <v>8974</v>
      </c>
      <c r="J3120" s="237">
        <v>43920</v>
      </c>
    </row>
    <row r="3121" spans="1:14" ht="15" customHeight="1">
      <c r="A3121" s="15"/>
      <c r="B3121" s="236">
        <v>43920.968637407408</v>
      </c>
      <c r="C3121" s="2" t="s">
        <v>2200</v>
      </c>
      <c r="D3121" s="2" t="s">
        <v>109</v>
      </c>
      <c r="E3121" s="2" t="s">
        <v>5343</v>
      </c>
      <c r="F3121" s="2" t="s">
        <v>2208</v>
      </c>
      <c r="G3121" s="2" t="s">
        <v>2199</v>
      </c>
      <c r="H3121" s="2" t="s">
        <v>8976</v>
      </c>
      <c r="I3121" s="34" t="s">
        <v>8977</v>
      </c>
      <c r="J3121" s="237">
        <v>43920</v>
      </c>
      <c r="K3121" s="2">
        <v>21</v>
      </c>
    </row>
    <row r="3122" spans="1:14" ht="15" customHeight="1">
      <c r="A3122" s="15"/>
      <c r="B3122" s="236">
        <v>43920.969010289351</v>
      </c>
      <c r="C3122" s="2" t="s">
        <v>9</v>
      </c>
      <c r="D3122" s="2" t="s">
        <v>101</v>
      </c>
      <c r="F3122" s="2" t="s">
        <v>2198</v>
      </c>
      <c r="G3122" s="2" t="s">
        <v>2199</v>
      </c>
      <c r="H3122" s="2" t="s">
        <v>8979</v>
      </c>
      <c r="I3122" s="34" t="s">
        <v>8980</v>
      </c>
      <c r="J3122" s="237">
        <v>43920</v>
      </c>
    </row>
    <row r="3123" spans="1:14" ht="15" customHeight="1">
      <c r="A3123" s="15"/>
      <c r="B3123" s="236">
        <v>43920.975801967594</v>
      </c>
      <c r="C3123" s="2" t="s">
        <v>9</v>
      </c>
      <c r="D3123" s="2" t="s">
        <v>95</v>
      </c>
      <c r="E3123" s="2" t="s">
        <v>8981</v>
      </c>
      <c r="F3123" s="2" t="s">
        <v>2198</v>
      </c>
      <c r="G3123" s="2" t="s">
        <v>2199</v>
      </c>
      <c r="H3123" s="2" t="s">
        <v>8982</v>
      </c>
      <c r="I3123" s="34" t="s">
        <v>8983</v>
      </c>
      <c r="J3123" s="237">
        <v>43920</v>
      </c>
      <c r="L3123" s="2">
        <v>6</v>
      </c>
      <c r="M3123" s="2" t="s">
        <v>8985</v>
      </c>
    </row>
    <row r="3124" spans="1:14" ht="15" customHeight="1">
      <c r="A3124" s="15"/>
      <c r="B3124" s="236">
        <v>43920.977679976852</v>
      </c>
      <c r="C3124" s="2" t="s">
        <v>2200</v>
      </c>
      <c r="D3124" s="2" t="s">
        <v>354</v>
      </c>
      <c r="E3124" s="2" t="s">
        <v>5014</v>
      </c>
      <c r="F3124" s="2" t="s">
        <v>2208</v>
      </c>
      <c r="G3124" s="2" t="s">
        <v>2199</v>
      </c>
      <c r="H3124" s="2" t="s">
        <v>1027</v>
      </c>
      <c r="I3124" s="34" t="s">
        <v>8986</v>
      </c>
      <c r="J3124" s="237">
        <v>43920</v>
      </c>
    </row>
    <row r="3125" spans="1:14" ht="15" customHeight="1">
      <c r="A3125" s="331"/>
      <c r="B3125" s="332">
        <v>43920.978478564815</v>
      </c>
      <c r="C3125" s="333" t="s">
        <v>9</v>
      </c>
      <c r="D3125" s="333" t="s">
        <v>101</v>
      </c>
      <c r="E3125" s="331"/>
      <c r="F3125" s="333" t="s">
        <v>2198</v>
      </c>
      <c r="G3125" s="333" t="s">
        <v>2210</v>
      </c>
      <c r="H3125" s="331"/>
      <c r="I3125" s="334" t="s">
        <v>8989</v>
      </c>
      <c r="J3125" s="335">
        <v>43920</v>
      </c>
      <c r="K3125" s="331"/>
      <c r="L3125" s="331"/>
      <c r="M3125" s="331"/>
      <c r="N3125" s="331"/>
    </row>
    <row r="3126" spans="1:14" ht="15" customHeight="1">
      <c r="A3126" s="15"/>
      <c r="B3126" s="236">
        <v>43920.988796782403</v>
      </c>
      <c r="C3126" s="2" t="s">
        <v>2200</v>
      </c>
      <c r="D3126" s="2" t="s">
        <v>354</v>
      </c>
      <c r="E3126" s="2" t="s">
        <v>5014</v>
      </c>
      <c r="F3126" s="2" t="s">
        <v>2208</v>
      </c>
      <c r="G3126" s="2" t="s">
        <v>2199</v>
      </c>
      <c r="H3126" s="2" t="s">
        <v>8991</v>
      </c>
      <c r="I3126" s="34" t="s">
        <v>8986</v>
      </c>
      <c r="J3126" s="237">
        <v>43920</v>
      </c>
    </row>
    <row r="3127" spans="1:14" ht="15" customHeight="1">
      <c r="A3127" s="15"/>
      <c r="B3127" s="236">
        <v>43920.99155150463</v>
      </c>
      <c r="C3127" s="2" t="s">
        <v>2200</v>
      </c>
      <c r="D3127" s="2" t="s">
        <v>354</v>
      </c>
      <c r="E3127" s="2" t="s">
        <v>5014</v>
      </c>
      <c r="F3127" s="2" t="s">
        <v>2208</v>
      </c>
      <c r="G3127" s="2" t="s">
        <v>2199</v>
      </c>
      <c r="H3127" s="2" t="s">
        <v>8992</v>
      </c>
      <c r="I3127" s="34" t="s">
        <v>8986</v>
      </c>
      <c r="J3127" s="237">
        <v>43920</v>
      </c>
    </row>
    <row r="3128" spans="1:14" ht="15" customHeight="1">
      <c r="A3128" s="15"/>
      <c r="B3128" s="236">
        <v>43920.993860925926</v>
      </c>
      <c r="C3128" s="2" t="s">
        <v>2200</v>
      </c>
      <c r="D3128" s="2" t="s">
        <v>182</v>
      </c>
      <c r="E3128" s="2" t="s">
        <v>986</v>
      </c>
      <c r="F3128" s="2" t="s">
        <v>2208</v>
      </c>
      <c r="G3128" s="2" t="s">
        <v>2199</v>
      </c>
      <c r="H3128" s="2" t="s">
        <v>8994</v>
      </c>
      <c r="I3128" s="34" t="s">
        <v>8995</v>
      </c>
      <c r="J3128" s="237">
        <v>43920</v>
      </c>
      <c r="K3128" s="2">
        <v>42</v>
      </c>
    </row>
    <row r="3129" spans="1:14" ht="15" customHeight="1">
      <c r="A3129" s="15"/>
      <c r="B3129" s="236">
        <v>43920.994444687502</v>
      </c>
      <c r="C3129" s="2" t="s">
        <v>2200</v>
      </c>
      <c r="D3129" s="2" t="s">
        <v>182</v>
      </c>
      <c r="E3129" s="2" t="s">
        <v>181</v>
      </c>
      <c r="F3129" s="2" t="s">
        <v>2208</v>
      </c>
      <c r="G3129" s="2" t="s">
        <v>2199</v>
      </c>
      <c r="H3129" s="2" t="s">
        <v>8997</v>
      </c>
      <c r="I3129" s="34" t="s">
        <v>8995</v>
      </c>
      <c r="J3129" s="237">
        <v>43920</v>
      </c>
      <c r="K3129" s="2">
        <v>45</v>
      </c>
    </row>
    <row r="3130" spans="1:14" ht="15" customHeight="1">
      <c r="A3130" s="331"/>
      <c r="B3130" s="332">
        <v>43921.001900497686</v>
      </c>
      <c r="C3130" s="333" t="s">
        <v>2200</v>
      </c>
      <c r="D3130" s="333" t="s">
        <v>354</v>
      </c>
      <c r="E3130" s="333" t="s">
        <v>5014</v>
      </c>
      <c r="F3130" s="333" t="s">
        <v>2208</v>
      </c>
      <c r="G3130" s="333" t="s">
        <v>2199</v>
      </c>
      <c r="H3130" s="333" t="s">
        <v>7070</v>
      </c>
      <c r="I3130" s="333" t="s">
        <v>8998</v>
      </c>
      <c r="J3130" s="335">
        <v>43920</v>
      </c>
      <c r="K3130" s="333">
        <v>24</v>
      </c>
      <c r="L3130" s="331"/>
      <c r="M3130" s="331"/>
      <c r="N3130" s="331"/>
    </row>
    <row r="3131" spans="1:14" ht="15" customHeight="1">
      <c r="A3131" s="331"/>
      <c r="B3131" s="332">
        <v>43921.006734259259</v>
      </c>
      <c r="C3131" s="333" t="s">
        <v>2200</v>
      </c>
      <c r="D3131" s="333" t="s">
        <v>354</v>
      </c>
      <c r="E3131" s="333" t="s">
        <v>5014</v>
      </c>
      <c r="F3131" s="333" t="s">
        <v>2208</v>
      </c>
      <c r="G3131" s="333" t="s">
        <v>2199</v>
      </c>
      <c r="H3131" s="333" t="s">
        <v>7091</v>
      </c>
      <c r="I3131" s="334" t="s">
        <v>9000</v>
      </c>
      <c r="J3131" s="335">
        <v>43921</v>
      </c>
      <c r="K3131" s="331"/>
      <c r="L3131" s="331"/>
      <c r="M3131" s="333" t="s">
        <v>9001</v>
      </c>
      <c r="N3131" s="331"/>
    </row>
    <row r="3132" spans="1:14" ht="15" customHeight="1">
      <c r="A3132" s="15"/>
      <c r="B3132" s="236">
        <v>43921.009205266208</v>
      </c>
      <c r="C3132" s="2" t="s">
        <v>7566</v>
      </c>
      <c r="D3132" s="2" t="s">
        <v>182</v>
      </c>
      <c r="E3132" s="2" t="s">
        <v>190</v>
      </c>
      <c r="F3132" s="2" t="s">
        <v>2201</v>
      </c>
      <c r="G3132" s="2" t="s">
        <v>2199</v>
      </c>
      <c r="H3132" s="2" t="s">
        <v>9002</v>
      </c>
      <c r="I3132" s="34" t="s">
        <v>9003</v>
      </c>
      <c r="J3132" s="237">
        <v>43920</v>
      </c>
      <c r="K3132" s="2">
        <v>45</v>
      </c>
      <c r="L3132" s="2">
        <v>1166</v>
      </c>
      <c r="M3132" s="2" t="s">
        <v>9005</v>
      </c>
    </row>
    <row r="3133" spans="1:14" ht="15" customHeight="1">
      <c r="A3133" s="331"/>
      <c r="B3133" s="332">
        <v>43921.012971851851</v>
      </c>
      <c r="C3133" s="333" t="s">
        <v>2200</v>
      </c>
      <c r="D3133" s="333" t="s">
        <v>354</v>
      </c>
      <c r="E3133" s="331"/>
      <c r="F3133" s="333" t="s">
        <v>2198</v>
      </c>
      <c r="G3133" s="333" t="s">
        <v>2199</v>
      </c>
      <c r="H3133" s="331"/>
      <c r="I3133" s="334" t="s">
        <v>9006</v>
      </c>
      <c r="J3133" s="335">
        <v>43921</v>
      </c>
      <c r="K3133" s="331"/>
      <c r="L3133" s="331"/>
      <c r="M3133" s="331"/>
      <c r="N3133" s="331"/>
    </row>
    <row r="3134" spans="1:14" ht="15" customHeight="1">
      <c r="A3134" s="331"/>
      <c r="B3134" s="332">
        <v>43921.016891782405</v>
      </c>
      <c r="C3134" s="333" t="s">
        <v>2200</v>
      </c>
      <c r="D3134" s="333" t="s">
        <v>354</v>
      </c>
      <c r="E3134" s="333" t="s">
        <v>5014</v>
      </c>
      <c r="F3134" s="333" t="s">
        <v>2208</v>
      </c>
      <c r="G3134" s="333" t="s">
        <v>2199</v>
      </c>
      <c r="H3134" s="333" t="s">
        <v>3498</v>
      </c>
      <c r="I3134" s="334" t="s">
        <v>9008</v>
      </c>
      <c r="J3134" s="335">
        <v>43920</v>
      </c>
      <c r="K3134" s="331"/>
      <c r="L3134" s="331"/>
      <c r="M3134" s="333" t="s">
        <v>9009</v>
      </c>
      <c r="N3134" s="331"/>
    </row>
    <row r="3135" spans="1:14" ht="15" customHeight="1">
      <c r="A3135" s="15"/>
      <c r="B3135" s="236">
        <v>43921.017798032408</v>
      </c>
      <c r="C3135" s="2" t="s">
        <v>2200</v>
      </c>
      <c r="D3135" s="2" t="s">
        <v>126</v>
      </c>
      <c r="E3135" s="2" t="s">
        <v>572</v>
      </c>
      <c r="F3135" s="2" t="s">
        <v>2198</v>
      </c>
      <c r="G3135" s="2" t="s">
        <v>2199</v>
      </c>
      <c r="H3135" s="2" t="s">
        <v>9010</v>
      </c>
      <c r="I3135" s="34" t="s">
        <v>9011</v>
      </c>
      <c r="J3135" s="237">
        <v>43920</v>
      </c>
      <c r="M3135" s="2" t="s">
        <v>9013</v>
      </c>
    </row>
    <row r="3136" spans="1:14" ht="15" customHeight="1">
      <c r="A3136" s="15"/>
      <c r="B3136" s="236">
        <v>43921.021105775464</v>
      </c>
      <c r="C3136" s="2" t="s">
        <v>2200</v>
      </c>
      <c r="D3136" s="2" t="s">
        <v>354</v>
      </c>
      <c r="E3136" s="2" t="s">
        <v>5014</v>
      </c>
      <c r="F3136" s="2" t="s">
        <v>2208</v>
      </c>
      <c r="G3136" s="2" t="s">
        <v>2199</v>
      </c>
      <c r="H3136" s="2" t="s">
        <v>9014</v>
      </c>
      <c r="I3136" s="34" t="s">
        <v>8986</v>
      </c>
      <c r="J3136" s="237">
        <v>43921</v>
      </c>
    </row>
    <row r="3137" spans="1:14" ht="15" customHeight="1">
      <c r="A3137" s="331"/>
      <c r="B3137" s="332">
        <v>43921.021309374999</v>
      </c>
      <c r="C3137" s="333" t="s">
        <v>2200</v>
      </c>
      <c r="D3137" s="333" t="s">
        <v>354</v>
      </c>
      <c r="E3137" s="333" t="s">
        <v>5014</v>
      </c>
      <c r="F3137" s="333" t="s">
        <v>2208</v>
      </c>
      <c r="G3137" s="333" t="s">
        <v>2199</v>
      </c>
      <c r="H3137" s="333" t="s">
        <v>9014</v>
      </c>
      <c r="I3137" s="334" t="s">
        <v>8986</v>
      </c>
      <c r="J3137" s="335">
        <v>43921</v>
      </c>
      <c r="K3137" s="331"/>
      <c r="L3137" s="331"/>
      <c r="M3137" s="331"/>
      <c r="N3137" s="331"/>
    </row>
    <row r="3138" spans="1:14" ht="15" customHeight="1">
      <c r="A3138" s="331"/>
      <c r="B3138" s="332">
        <v>43921.028453171297</v>
      </c>
      <c r="C3138" s="333" t="s">
        <v>2200</v>
      </c>
      <c r="D3138" s="333" t="s">
        <v>109</v>
      </c>
      <c r="E3138" s="331"/>
      <c r="F3138" s="333" t="s">
        <v>2198</v>
      </c>
      <c r="G3138" s="333" t="s">
        <v>2199</v>
      </c>
      <c r="H3138" s="331"/>
      <c r="I3138" s="334" t="s">
        <v>9016</v>
      </c>
      <c r="J3138" s="335">
        <v>43921</v>
      </c>
      <c r="K3138" s="331"/>
      <c r="L3138" s="331"/>
      <c r="M3138" s="331"/>
      <c r="N3138" s="331"/>
    </row>
    <row r="3139" spans="1:14" ht="15" customHeight="1">
      <c r="A3139" s="331"/>
      <c r="B3139" s="332">
        <v>43921.033113460653</v>
      </c>
      <c r="C3139" s="333" t="s">
        <v>2200</v>
      </c>
      <c r="D3139" s="333" t="s">
        <v>109</v>
      </c>
      <c r="E3139" s="333" t="s">
        <v>107</v>
      </c>
      <c r="F3139" s="333" t="s">
        <v>2198</v>
      </c>
      <c r="G3139" s="333" t="s">
        <v>2199</v>
      </c>
      <c r="H3139" s="331"/>
      <c r="I3139" s="334" t="s">
        <v>9017</v>
      </c>
      <c r="J3139" s="335">
        <v>43921</v>
      </c>
      <c r="K3139" s="331"/>
      <c r="L3139" s="331"/>
      <c r="M3139" s="333" t="s">
        <v>8608</v>
      </c>
      <c r="N3139" s="331"/>
    </row>
    <row r="3140" spans="1:14" ht="15" customHeight="1">
      <c r="A3140" s="15"/>
      <c r="B3140" s="236">
        <v>43921.04294201389</v>
      </c>
      <c r="C3140" s="2" t="s">
        <v>2200</v>
      </c>
      <c r="D3140" s="2" t="s">
        <v>45</v>
      </c>
      <c r="E3140" s="2" t="s">
        <v>333</v>
      </c>
      <c r="F3140" s="2" t="s">
        <v>2208</v>
      </c>
      <c r="G3140" s="2" t="s">
        <v>2199</v>
      </c>
      <c r="H3140" s="2" t="s">
        <v>9019</v>
      </c>
      <c r="I3140" s="34" t="s">
        <v>9020</v>
      </c>
      <c r="J3140" s="237">
        <v>43917</v>
      </c>
      <c r="L3140" s="2">
        <v>741</v>
      </c>
      <c r="M3140" s="2" t="s">
        <v>9021</v>
      </c>
    </row>
    <row r="3141" spans="1:14" ht="15" customHeight="1">
      <c r="A3141" s="15"/>
      <c r="B3141" s="236">
        <v>43921.046878854162</v>
      </c>
      <c r="C3141" s="2" t="s">
        <v>2200</v>
      </c>
      <c r="D3141" s="2" t="s">
        <v>109</v>
      </c>
      <c r="E3141" s="2" t="s">
        <v>107</v>
      </c>
      <c r="F3141" s="2" t="s">
        <v>2198</v>
      </c>
      <c r="G3141" s="2" t="s">
        <v>2210</v>
      </c>
      <c r="H3141" s="2" t="s">
        <v>9022</v>
      </c>
      <c r="I3141" s="34" t="s">
        <v>9017</v>
      </c>
      <c r="J3141" s="237">
        <v>43921</v>
      </c>
      <c r="M3141" s="2" t="s">
        <v>9023</v>
      </c>
    </row>
    <row r="3142" spans="1:14" ht="15" customHeight="1">
      <c r="A3142" s="15"/>
      <c r="B3142" s="236">
        <v>43921.047644386577</v>
      </c>
      <c r="C3142" s="2" t="s">
        <v>2197</v>
      </c>
      <c r="D3142" s="2" t="s">
        <v>182</v>
      </c>
      <c r="E3142" s="2" t="s">
        <v>1078</v>
      </c>
      <c r="F3142" s="2" t="s">
        <v>2201</v>
      </c>
      <c r="G3142" s="2" t="s">
        <v>2199</v>
      </c>
      <c r="H3142" s="2" t="s">
        <v>9025</v>
      </c>
      <c r="I3142" s="34" t="s">
        <v>9026</v>
      </c>
      <c r="J3142" s="237">
        <v>43920</v>
      </c>
      <c r="K3142" s="2">
        <v>34</v>
      </c>
      <c r="L3142" s="2">
        <v>211</v>
      </c>
      <c r="M3142" s="2" t="s">
        <v>9027</v>
      </c>
    </row>
    <row r="3143" spans="1:14" ht="15" customHeight="1">
      <c r="A3143" s="331"/>
      <c r="B3143" s="332">
        <v>43921.116046469906</v>
      </c>
      <c r="C3143" s="333" t="s">
        <v>2200</v>
      </c>
      <c r="D3143" s="333" t="s">
        <v>134</v>
      </c>
      <c r="E3143" s="333" t="s">
        <v>5508</v>
      </c>
      <c r="F3143" s="333" t="s">
        <v>2271</v>
      </c>
      <c r="G3143" s="333" t="s">
        <v>2199</v>
      </c>
      <c r="H3143" s="333" t="s">
        <v>8924</v>
      </c>
      <c r="I3143" s="333" t="s">
        <v>3359</v>
      </c>
      <c r="J3143" s="335">
        <v>43920</v>
      </c>
      <c r="K3143" s="333">
        <v>40</v>
      </c>
      <c r="L3143" s="333">
        <v>3</v>
      </c>
      <c r="M3143" s="333" t="s">
        <v>3806</v>
      </c>
      <c r="N3143" s="331"/>
    </row>
    <row r="3144" spans="1:14" ht="15" customHeight="1">
      <c r="A3144" s="15"/>
      <c r="B3144" s="236">
        <v>43921.176450150466</v>
      </c>
      <c r="C3144" s="2" t="s">
        <v>2200</v>
      </c>
      <c r="D3144" s="2" t="s">
        <v>233</v>
      </c>
      <c r="E3144" s="2" t="s">
        <v>330</v>
      </c>
      <c r="F3144" s="2" t="s">
        <v>2208</v>
      </c>
      <c r="G3144" s="2" t="s">
        <v>2199</v>
      </c>
      <c r="H3144" s="34" t="s">
        <v>9028</v>
      </c>
      <c r="I3144" s="34" t="s">
        <v>9028</v>
      </c>
      <c r="J3144" s="237">
        <v>43920</v>
      </c>
    </row>
    <row r="3145" spans="1:14" ht="12.75">
      <c r="A3145" s="331"/>
      <c r="B3145" s="332">
        <v>43921.269324004628</v>
      </c>
      <c r="C3145" s="333" t="s">
        <v>7566</v>
      </c>
      <c r="D3145" s="333" t="s">
        <v>117</v>
      </c>
      <c r="E3145" s="333" t="s">
        <v>116</v>
      </c>
      <c r="F3145" s="333" t="s">
        <v>2198</v>
      </c>
      <c r="G3145" s="333" t="s">
        <v>2210</v>
      </c>
      <c r="H3145" s="331"/>
      <c r="I3145" s="334" t="s">
        <v>9031</v>
      </c>
      <c r="J3145" s="335">
        <v>43921</v>
      </c>
      <c r="K3145" s="331"/>
      <c r="L3145" s="331"/>
      <c r="M3145" s="333" t="s">
        <v>9033</v>
      </c>
      <c r="N3145" s="331"/>
    </row>
    <row r="3146" spans="1:14" ht="12.75">
      <c r="A3146" s="331"/>
      <c r="B3146" s="332">
        <v>43921.285004108795</v>
      </c>
      <c r="C3146" s="333" t="s">
        <v>7566</v>
      </c>
      <c r="D3146" s="333" t="s">
        <v>233</v>
      </c>
      <c r="E3146" s="333" t="s">
        <v>384</v>
      </c>
      <c r="F3146" s="333" t="s">
        <v>2198</v>
      </c>
      <c r="G3146" s="331"/>
      <c r="H3146" s="331"/>
      <c r="I3146" s="333" t="s">
        <v>9034</v>
      </c>
      <c r="J3146" s="335">
        <v>43917</v>
      </c>
      <c r="K3146" s="331"/>
      <c r="L3146" s="333">
        <v>543</v>
      </c>
      <c r="M3146" s="331"/>
      <c r="N3146" s="331"/>
    </row>
    <row r="3147" spans="1:14" ht="12.75">
      <c r="A3147" s="331"/>
      <c r="B3147" s="332">
        <v>43921.286034421297</v>
      </c>
      <c r="C3147" s="333" t="s">
        <v>7566</v>
      </c>
      <c r="D3147" s="333" t="s">
        <v>233</v>
      </c>
      <c r="E3147" s="333" t="s">
        <v>384</v>
      </c>
      <c r="F3147" s="333" t="s">
        <v>2198</v>
      </c>
      <c r="G3147" s="331"/>
      <c r="H3147" s="331"/>
      <c r="I3147" s="333" t="s">
        <v>9034</v>
      </c>
      <c r="J3147" s="335">
        <v>43917</v>
      </c>
      <c r="K3147" s="331"/>
      <c r="L3147" s="333">
        <v>544</v>
      </c>
      <c r="M3147" s="331"/>
      <c r="N3147" s="331"/>
    </row>
    <row r="3148" spans="1:14" ht="12.75">
      <c r="A3148" s="331"/>
      <c r="B3148" s="332">
        <v>43921.287331006941</v>
      </c>
      <c r="C3148" s="333" t="s">
        <v>7566</v>
      </c>
      <c r="D3148" s="333" t="s">
        <v>233</v>
      </c>
      <c r="E3148" s="333" t="s">
        <v>232</v>
      </c>
      <c r="F3148" s="333" t="s">
        <v>2198</v>
      </c>
      <c r="G3148" s="333" t="s">
        <v>2210</v>
      </c>
      <c r="H3148" s="331"/>
      <c r="I3148" s="333" t="s">
        <v>9034</v>
      </c>
      <c r="J3148" s="335">
        <v>43917</v>
      </c>
      <c r="K3148" s="331"/>
      <c r="L3148" s="333">
        <v>545</v>
      </c>
      <c r="M3148" s="331"/>
      <c r="N3148" s="331"/>
    </row>
    <row r="3149" spans="1:14" ht="12.75">
      <c r="A3149" s="331"/>
      <c r="B3149" s="332">
        <v>43921.289924050929</v>
      </c>
      <c r="C3149" s="333" t="s">
        <v>7566</v>
      </c>
      <c r="D3149" s="333" t="s">
        <v>233</v>
      </c>
      <c r="E3149" s="333" t="s">
        <v>9036</v>
      </c>
      <c r="F3149" s="333" t="s">
        <v>2198</v>
      </c>
      <c r="G3149" s="331"/>
      <c r="H3149" s="331"/>
      <c r="I3149" s="333" t="s">
        <v>9034</v>
      </c>
      <c r="J3149" s="335">
        <v>43920</v>
      </c>
      <c r="K3149" s="331"/>
      <c r="L3149" s="333">
        <v>1140</v>
      </c>
      <c r="M3149" s="331"/>
      <c r="N3149" s="331"/>
    </row>
    <row r="3150" spans="1:14" ht="12.75">
      <c r="A3150" s="15"/>
      <c r="B3150" s="236">
        <v>43921.290897800922</v>
      </c>
      <c r="C3150" s="2" t="s">
        <v>7566</v>
      </c>
      <c r="D3150" s="2" t="s">
        <v>233</v>
      </c>
      <c r="E3150" s="2" t="s">
        <v>5335</v>
      </c>
      <c r="F3150" s="2" t="s">
        <v>2201</v>
      </c>
      <c r="G3150" s="2" t="s">
        <v>2199</v>
      </c>
      <c r="H3150" s="2" t="s">
        <v>9037</v>
      </c>
      <c r="I3150" s="2" t="s">
        <v>9034</v>
      </c>
      <c r="J3150" s="237">
        <v>43920</v>
      </c>
      <c r="K3150" s="2">
        <v>58</v>
      </c>
      <c r="L3150" s="2">
        <v>1307</v>
      </c>
    </row>
    <row r="3151" spans="1:14" ht="12.75">
      <c r="A3151" s="331"/>
      <c r="B3151" s="332">
        <v>43921.292497824077</v>
      </c>
      <c r="C3151" s="333" t="s">
        <v>7566</v>
      </c>
      <c r="D3151" s="333" t="s">
        <v>233</v>
      </c>
      <c r="E3151" s="333" t="s">
        <v>9038</v>
      </c>
      <c r="F3151" s="333" t="s">
        <v>2208</v>
      </c>
      <c r="G3151" s="333" t="s">
        <v>2199</v>
      </c>
      <c r="H3151" s="333" t="s">
        <v>9037</v>
      </c>
      <c r="I3151" s="333" t="s">
        <v>9034</v>
      </c>
      <c r="J3151" s="335">
        <v>43920</v>
      </c>
      <c r="K3151" s="333">
        <v>65</v>
      </c>
      <c r="L3151" s="333">
        <v>1308</v>
      </c>
      <c r="M3151" s="331"/>
      <c r="N3151" s="331"/>
    </row>
    <row r="3152" spans="1:14" ht="12.75">
      <c r="A3152" s="15"/>
      <c r="B3152" s="236">
        <v>43921.323577800926</v>
      </c>
      <c r="C3152" s="2" t="s">
        <v>2197</v>
      </c>
      <c r="D3152" s="2" t="s">
        <v>236</v>
      </c>
      <c r="E3152" s="2" t="s">
        <v>1019</v>
      </c>
      <c r="F3152" s="2" t="s">
        <v>2208</v>
      </c>
      <c r="G3152" s="2" t="s">
        <v>2199</v>
      </c>
      <c r="H3152" s="2" t="s">
        <v>9040</v>
      </c>
      <c r="I3152" s="34" t="s">
        <v>8220</v>
      </c>
      <c r="J3152" s="237">
        <v>43920</v>
      </c>
      <c r="K3152" s="2">
        <v>65</v>
      </c>
      <c r="L3152" s="2">
        <v>3</v>
      </c>
    </row>
    <row r="3153" spans="1:14" ht="12.75">
      <c r="A3153" s="331"/>
      <c r="B3153" s="332">
        <v>43921.340467199072</v>
      </c>
      <c r="C3153" s="333" t="s">
        <v>9</v>
      </c>
      <c r="D3153" s="333" t="s">
        <v>262</v>
      </c>
      <c r="E3153" s="333" t="s">
        <v>493</v>
      </c>
      <c r="F3153" s="333" t="s">
        <v>2198</v>
      </c>
      <c r="G3153" s="333" t="s">
        <v>2199</v>
      </c>
      <c r="H3153" s="331"/>
      <c r="I3153" s="333" t="s">
        <v>9041</v>
      </c>
      <c r="J3153" s="335">
        <v>43921</v>
      </c>
      <c r="K3153" s="331"/>
      <c r="L3153" s="331"/>
      <c r="M3153" s="331"/>
      <c r="N3153" s="331"/>
    </row>
    <row r="3154" spans="1:14" ht="12.75">
      <c r="A3154" s="331"/>
      <c r="B3154" s="332">
        <v>43921.341023449073</v>
      </c>
      <c r="C3154" s="333" t="s">
        <v>9</v>
      </c>
      <c r="D3154" s="333" t="s">
        <v>262</v>
      </c>
      <c r="E3154" s="333" t="s">
        <v>493</v>
      </c>
      <c r="F3154" s="333" t="s">
        <v>2198</v>
      </c>
      <c r="G3154" s="333" t="s">
        <v>2199</v>
      </c>
      <c r="H3154" s="331"/>
      <c r="I3154" s="333" t="s">
        <v>9041</v>
      </c>
      <c r="J3154" s="335">
        <v>43921</v>
      </c>
      <c r="K3154" s="331"/>
      <c r="L3154" s="331"/>
      <c r="M3154" s="331"/>
      <c r="N3154" s="331"/>
    </row>
    <row r="3155" spans="1:14" ht="12.75">
      <c r="A3155" s="15"/>
      <c r="B3155" s="236">
        <v>43921.34829008102</v>
      </c>
      <c r="C3155" s="2" t="s">
        <v>2200</v>
      </c>
      <c r="D3155" s="2" t="s">
        <v>262</v>
      </c>
      <c r="F3155" s="2" t="s">
        <v>2198</v>
      </c>
      <c r="G3155" s="2" t="s">
        <v>2199</v>
      </c>
      <c r="H3155" s="2" t="s">
        <v>9043</v>
      </c>
      <c r="I3155" s="2" t="s">
        <v>6698</v>
      </c>
      <c r="J3155" s="237">
        <v>43921</v>
      </c>
      <c r="L3155" s="2">
        <v>26</v>
      </c>
    </row>
    <row r="3156" spans="1:14" ht="12.75">
      <c r="A3156" s="331"/>
      <c r="B3156" s="332">
        <v>43921.35510789352</v>
      </c>
      <c r="C3156" s="333" t="s">
        <v>2197</v>
      </c>
      <c r="D3156" s="333" t="s">
        <v>47</v>
      </c>
      <c r="E3156" s="331"/>
      <c r="F3156" s="333" t="s">
        <v>2271</v>
      </c>
      <c r="G3156" s="333" t="s">
        <v>2199</v>
      </c>
      <c r="H3156" s="331"/>
      <c r="I3156" s="334" t="s">
        <v>9044</v>
      </c>
      <c r="J3156" s="335">
        <v>43921</v>
      </c>
      <c r="K3156" s="331"/>
      <c r="L3156" s="331"/>
      <c r="M3156" s="333" t="s">
        <v>9045</v>
      </c>
      <c r="N3156" s="331"/>
    </row>
    <row r="3157" spans="1:14" ht="12.75">
      <c r="A3157" s="331"/>
      <c r="B3157" s="332">
        <v>43921.357327662037</v>
      </c>
      <c r="C3157" s="333" t="s">
        <v>2200</v>
      </c>
      <c r="D3157" s="333" t="s">
        <v>45</v>
      </c>
      <c r="E3157" s="331"/>
      <c r="F3157" s="333" t="s">
        <v>2198</v>
      </c>
      <c r="G3157" s="331"/>
      <c r="H3157" s="331"/>
      <c r="I3157" s="334" t="s">
        <v>9046</v>
      </c>
      <c r="J3157" s="335">
        <v>43921</v>
      </c>
      <c r="K3157" s="331"/>
      <c r="L3157" s="331"/>
      <c r="M3157" s="331"/>
      <c r="N3157" s="331"/>
    </row>
    <row r="3158" spans="1:14" ht="12.75">
      <c r="A3158" s="331"/>
      <c r="B3158" s="332">
        <v>43921.360978553239</v>
      </c>
      <c r="C3158" s="333" t="s">
        <v>2197</v>
      </c>
      <c r="D3158" s="333" t="s">
        <v>236</v>
      </c>
      <c r="E3158" s="333" t="s">
        <v>365</v>
      </c>
      <c r="F3158" s="333" t="s">
        <v>2208</v>
      </c>
      <c r="G3158" s="333" t="s">
        <v>2199</v>
      </c>
      <c r="H3158" s="333" t="s">
        <v>5591</v>
      </c>
      <c r="I3158" s="334" t="s">
        <v>9048</v>
      </c>
      <c r="J3158" s="335">
        <v>43914</v>
      </c>
      <c r="K3158" s="333">
        <v>27</v>
      </c>
      <c r="L3158" s="333">
        <v>71</v>
      </c>
      <c r="M3158" s="331"/>
      <c r="N3158" s="331"/>
    </row>
    <row r="3159" spans="1:14" ht="12.75">
      <c r="A3159" s="15"/>
      <c r="B3159" s="236">
        <v>43921.363322719902</v>
      </c>
      <c r="C3159" s="2" t="s">
        <v>7566</v>
      </c>
      <c r="D3159" s="2" t="s">
        <v>45</v>
      </c>
      <c r="E3159" s="2" t="s">
        <v>43</v>
      </c>
      <c r="F3159" s="2" t="s">
        <v>2198</v>
      </c>
      <c r="G3159" s="2" t="s">
        <v>2210</v>
      </c>
      <c r="H3159" s="2" t="s">
        <v>9049</v>
      </c>
      <c r="I3159" s="34" t="s">
        <v>9050</v>
      </c>
      <c r="J3159" s="237">
        <v>43921</v>
      </c>
      <c r="L3159" s="2">
        <v>170</v>
      </c>
      <c r="M3159" s="2" t="s">
        <v>9051</v>
      </c>
    </row>
    <row r="3160" spans="1:14" ht="12.75">
      <c r="A3160" s="331"/>
      <c r="B3160" s="332">
        <v>43921.363419837959</v>
      </c>
      <c r="C3160" s="333" t="s">
        <v>7566</v>
      </c>
      <c r="D3160" s="333" t="s">
        <v>45</v>
      </c>
      <c r="E3160" s="333" t="s">
        <v>43</v>
      </c>
      <c r="F3160" s="333" t="s">
        <v>2198</v>
      </c>
      <c r="G3160" s="333" t="s">
        <v>2210</v>
      </c>
      <c r="H3160" s="333" t="s">
        <v>9049</v>
      </c>
      <c r="I3160" s="334" t="s">
        <v>9050</v>
      </c>
      <c r="J3160" s="335">
        <v>43921</v>
      </c>
      <c r="K3160" s="331"/>
      <c r="L3160" s="333">
        <v>170</v>
      </c>
      <c r="M3160" s="333" t="s">
        <v>9051</v>
      </c>
      <c r="N3160" s="331"/>
    </row>
    <row r="3161" spans="1:14" ht="12.75">
      <c r="A3161" s="331"/>
      <c r="B3161" s="332">
        <v>43921.366889537036</v>
      </c>
      <c r="C3161" s="333" t="s">
        <v>9</v>
      </c>
      <c r="D3161" s="333" t="s">
        <v>47</v>
      </c>
      <c r="E3161" s="331"/>
      <c r="F3161" s="333" t="s">
        <v>2208</v>
      </c>
      <c r="G3161" s="333" t="s">
        <v>2199</v>
      </c>
      <c r="H3161" s="331"/>
      <c r="I3161" s="334" t="s">
        <v>9053</v>
      </c>
      <c r="J3161" s="335">
        <v>43921</v>
      </c>
      <c r="K3161" s="333">
        <v>68</v>
      </c>
      <c r="L3161" s="331"/>
      <c r="M3161" s="333" t="s">
        <v>5743</v>
      </c>
      <c r="N3161" s="331"/>
    </row>
    <row r="3162" spans="1:14" ht="12.75">
      <c r="A3162" s="331"/>
      <c r="B3162" s="332">
        <v>43921.369169826386</v>
      </c>
      <c r="C3162" s="333" t="s">
        <v>9</v>
      </c>
      <c r="D3162" s="333" t="s">
        <v>47</v>
      </c>
      <c r="E3162" s="331"/>
      <c r="F3162" s="333" t="s">
        <v>2198</v>
      </c>
      <c r="G3162" s="333" t="s">
        <v>2199</v>
      </c>
      <c r="H3162" s="331"/>
      <c r="I3162" s="334" t="s">
        <v>9053</v>
      </c>
      <c r="J3162" s="335">
        <v>43921</v>
      </c>
      <c r="K3162" s="331"/>
      <c r="L3162" s="331"/>
      <c r="M3162" s="333" t="s">
        <v>9055</v>
      </c>
      <c r="N3162" s="331"/>
    </row>
    <row r="3163" spans="1:14" ht="12.75">
      <c r="A3163" s="15"/>
      <c r="B3163" s="236">
        <v>43921.369412719912</v>
      </c>
      <c r="C3163" s="2" t="s">
        <v>2200</v>
      </c>
      <c r="D3163" s="2" t="s">
        <v>126</v>
      </c>
      <c r="E3163" s="2" t="s">
        <v>3931</v>
      </c>
      <c r="F3163" s="2" t="s">
        <v>2208</v>
      </c>
      <c r="G3163" s="2" t="s">
        <v>2199</v>
      </c>
      <c r="H3163" s="2" t="s">
        <v>9056</v>
      </c>
      <c r="I3163" s="2" t="s">
        <v>9057</v>
      </c>
      <c r="J3163" s="237">
        <v>43918</v>
      </c>
    </row>
    <row r="3164" spans="1:14" ht="12.75">
      <c r="A3164" s="331"/>
      <c r="B3164" s="332">
        <v>43921.369643206017</v>
      </c>
      <c r="C3164" s="333" t="s">
        <v>9</v>
      </c>
      <c r="D3164" s="333" t="s">
        <v>47</v>
      </c>
      <c r="E3164" s="333" t="s">
        <v>9058</v>
      </c>
      <c r="F3164" s="333" t="s">
        <v>2208</v>
      </c>
      <c r="G3164" s="333" t="s">
        <v>2199</v>
      </c>
      <c r="H3164" s="331"/>
      <c r="I3164" s="333" t="s">
        <v>9059</v>
      </c>
      <c r="J3164" s="335">
        <v>43921</v>
      </c>
      <c r="K3164" s="333">
        <v>68</v>
      </c>
      <c r="L3164" s="331"/>
      <c r="M3164" s="333" t="s">
        <v>9060</v>
      </c>
      <c r="N3164" s="331"/>
    </row>
    <row r="3165" spans="1:14" ht="12.75">
      <c r="A3165" s="15"/>
      <c r="B3165" s="236">
        <v>43921.374251493056</v>
      </c>
      <c r="C3165" s="2" t="s">
        <v>9</v>
      </c>
      <c r="D3165" s="2" t="s">
        <v>47</v>
      </c>
      <c r="E3165" s="2" t="s">
        <v>7583</v>
      </c>
      <c r="F3165" s="2" t="s">
        <v>2208</v>
      </c>
      <c r="G3165" s="2" t="s">
        <v>2199</v>
      </c>
      <c r="H3165" s="2" t="s">
        <v>9061</v>
      </c>
      <c r="I3165" s="34" t="s">
        <v>9062</v>
      </c>
      <c r="J3165" s="237">
        <v>43921</v>
      </c>
      <c r="K3165" s="2">
        <v>69</v>
      </c>
      <c r="M3165" s="2" t="s">
        <v>9063</v>
      </c>
    </row>
    <row r="3166" spans="1:14" ht="12.75">
      <c r="A3166" s="15"/>
      <c r="B3166" s="236">
        <v>43921.375625011569</v>
      </c>
      <c r="C3166" s="2" t="s">
        <v>9</v>
      </c>
      <c r="D3166" s="2" t="s">
        <v>47</v>
      </c>
      <c r="E3166" s="2" t="s">
        <v>7583</v>
      </c>
      <c r="F3166" s="2" t="s">
        <v>2208</v>
      </c>
      <c r="G3166" s="2" t="s">
        <v>2199</v>
      </c>
      <c r="H3166" s="2" t="s">
        <v>9064</v>
      </c>
      <c r="I3166" s="34" t="s">
        <v>409</v>
      </c>
      <c r="J3166" s="237">
        <v>43921</v>
      </c>
      <c r="K3166" s="2">
        <v>68</v>
      </c>
    </row>
    <row r="3167" spans="1:14" ht="12.75">
      <c r="A3167" s="331"/>
      <c r="B3167" s="332">
        <v>43921.379344710644</v>
      </c>
      <c r="C3167" s="333" t="s">
        <v>2200</v>
      </c>
      <c r="D3167" s="333" t="s">
        <v>134</v>
      </c>
      <c r="E3167" s="333" t="s">
        <v>9065</v>
      </c>
      <c r="F3167" s="333" t="s">
        <v>2271</v>
      </c>
      <c r="G3167" s="333" t="s">
        <v>2199</v>
      </c>
      <c r="H3167" s="331"/>
      <c r="I3167" s="333" t="s">
        <v>9066</v>
      </c>
      <c r="J3167" s="335">
        <v>43921</v>
      </c>
      <c r="K3167" s="331"/>
      <c r="L3167" s="331"/>
      <c r="M3167" s="331"/>
      <c r="N3167" s="331"/>
    </row>
    <row r="3168" spans="1:14" ht="12.75">
      <c r="A3168" s="331"/>
      <c r="B3168" s="332">
        <v>43921.382174548606</v>
      </c>
      <c r="C3168" s="333" t="s">
        <v>9</v>
      </c>
      <c r="D3168" s="333" t="s">
        <v>47</v>
      </c>
      <c r="E3168" s="331"/>
      <c r="F3168" s="333" t="s">
        <v>2208</v>
      </c>
      <c r="G3168" s="333" t="s">
        <v>2210</v>
      </c>
      <c r="H3168" s="331"/>
      <c r="I3168" s="334" t="s">
        <v>9053</v>
      </c>
      <c r="J3168" s="335">
        <v>43921</v>
      </c>
      <c r="K3168" s="333">
        <v>68</v>
      </c>
      <c r="L3168" s="331"/>
      <c r="M3168" s="333" t="s">
        <v>9067</v>
      </c>
      <c r="N3168" s="331"/>
    </row>
    <row r="3169" spans="1:14" ht="12.75">
      <c r="A3169" s="331"/>
      <c r="B3169" s="332">
        <v>43921.383178726857</v>
      </c>
      <c r="C3169" s="333" t="s">
        <v>2200</v>
      </c>
      <c r="D3169" s="333" t="s">
        <v>126</v>
      </c>
      <c r="E3169" s="333" t="s">
        <v>3931</v>
      </c>
      <c r="F3169" s="333" t="s">
        <v>2198</v>
      </c>
      <c r="G3169" s="333" t="s">
        <v>2199</v>
      </c>
      <c r="H3169" s="331"/>
      <c r="I3169" s="334" t="s">
        <v>9068</v>
      </c>
      <c r="J3169" s="335">
        <v>43921</v>
      </c>
      <c r="K3169" s="331"/>
      <c r="L3169" s="331"/>
      <c r="M3169" s="333" t="s">
        <v>5743</v>
      </c>
      <c r="N3169" s="331"/>
    </row>
    <row r="3170" spans="1:14" ht="12.75">
      <c r="A3170" s="15"/>
      <c r="B3170" s="236">
        <v>43921.383465486113</v>
      </c>
      <c r="C3170" s="2" t="s">
        <v>9</v>
      </c>
      <c r="D3170" s="2" t="s">
        <v>47</v>
      </c>
      <c r="E3170" s="2" t="s">
        <v>407</v>
      </c>
      <c r="F3170" s="2" t="s">
        <v>2208</v>
      </c>
      <c r="G3170" s="2" t="s">
        <v>2199</v>
      </c>
      <c r="H3170" s="2" t="s">
        <v>9070</v>
      </c>
      <c r="I3170" s="34" t="s">
        <v>9071</v>
      </c>
      <c r="J3170" s="237">
        <v>43921</v>
      </c>
      <c r="K3170" s="2">
        <v>68</v>
      </c>
    </row>
    <row r="3171" spans="1:14" ht="12.75">
      <c r="A3171" s="15"/>
      <c r="B3171" s="236">
        <v>43921.384344548613</v>
      </c>
      <c r="C3171" s="2" t="s">
        <v>2200</v>
      </c>
      <c r="D3171" s="2" t="s">
        <v>109</v>
      </c>
      <c r="E3171" s="2" t="s">
        <v>107</v>
      </c>
      <c r="F3171" s="2" t="s">
        <v>2208</v>
      </c>
      <c r="G3171" s="2" t="s">
        <v>2199</v>
      </c>
      <c r="H3171" s="2" t="s">
        <v>9072</v>
      </c>
      <c r="I3171" s="34" t="s">
        <v>9073</v>
      </c>
      <c r="J3171" s="237">
        <v>43916</v>
      </c>
      <c r="K3171" s="2">
        <v>35</v>
      </c>
      <c r="L3171" s="2">
        <v>685</v>
      </c>
      <c r="M3171" s="2" t="s">
        <v>9075</v>
      </c>
    </row>
    <row r="3172" spans="1:14" ht="12.75">
      <c r="A3172" s="331"/>
      <c r="B3172" s="332">
        <v>43921.385405462963</v>
      </c>
      <c r="C3172" s="333" t="s">
        <v>2200</v>
      </c>
      <c r="D3172" s="333" t="s">
        <v>109</v>
      </c>
      <c r="E3172" s="331"/>
      <c r="F3172" s="333" t="s">
        <v>2198</v>
      </c>
      <c r="G3172" s="333" t="s">
        <v>2199</v>
      </c>
      <c r="H3172" s="331"/>
      <c r="I3172" s="334" t="s">
        <v>9076</v>
      </c>
      <c r="J3172" s="335">
        <v>43921</v>
      </c>
      <c r="K3172" s="331"/>
      <c r="L3172" s="331"/>
      <c r="M3172" s="333" t="s">
        <v>5743</v>
      </c>
      <c r="N3172" s="331"/>
    </row>
    <row r="3173" spans="1:14" ht="12.75">
      <c r="A3173" s="331"/>
      <c r="B3173" s="332">
        <v>43921.3858028588</v>
      </c>
      <c r="C3173" s="333" t="s">
        <v>7566</v>
      </c>
      <c r="D3173" s="333" t="s">
        <v>126</v>
      </c>
      <c r="E3173" s="333" t="s">
        <v>771</v>
      </c>
      <c r="F3173" s="333" t="s">
        <v>2201</v>
      </c>
      <c r="G3173" s="333" t="s">
        <v>2199</v>
      </c>
      <c r="H3173" s="331"/>
      <c r="I3173" s="334" t="s">
        <v>9077</v>
      </c>
      <c r="J3173" s="335">
        <v>43918</v>
      </c>
      <c r="K3173" s="333">
        <v>53</v>
      </c>
      <c r="L3173" s="331"/>
      <c r="M3173" s="333" t="s">
        <v>9079</v>
      </c>
      <c r="N3173" s="331"/>
    </row>
    <row r="3174" spans="1:14" ht="12.75">
      <c r="A3174" s="15"/>
      <c r="B3174" s="236">
        <v>43921.387176157412</v>
      </c>
      <c r="C3174" s="2" t="s">
        <v>2200</v>
      </c>
      <c r="D3174" s="2" t="s">
        <v>109</v>
      </c>
      <c r="E3174" s="2" t="s">
        <v>107</v>
      </c>
      <c r="F3174" s="2" t="s">
        <v>2198</v>
      </c>
      <c r="G3174" s="2" t="s">
        <v>2199</v>
      </c>
      <c r="H3174" s="2" t="s">
        <v>9080</v>
      </c>
      <c r="I3174" s="34" t="s">
        <v>5560</v>
      </c>
      <c r="J3174" s="237">
        <v>43920</v>
      </c>
      <c r="L3174" s="2">
        <v>1319</v>
      </c>
    </row>
    <row r="3175" spans="1:14" ht="12.75">
      <c r="A3175" s="15"/>
      <c r="B3175" s="236">
        <v>43921.388014479162</v>
      </c>
      <c r="C3175" s="2" t="s">
        <v>2200</v>
      </c>
      <c r="D3175" s="2" t="s">
        <v>109</v>
      </c>
      <c r="E3175" s="2" t="s">
        <v>107</v>
      </c>
      <c r="F3175" s="2" t="s">
        <v>2198</v>
      </c>
      <c r="G3175" s="2" t="s">
        <v>2199</v>
      </c>
      <c r="H3175" s="2" t="s">
        <v>9080</v>
      </c>
      <c r="I3175" s="34" t="s">
        <v>5560</v>
      </c>
      <c r="J3175" s="237">
        <v>43920</v>
      </c>
      <c r="L3175" s="2">
        <v>1320</v>
      </c>
    </row>
    <row r="3176" spans="1:14" ht="12.75">
      <c r="A3176" s="331"/>
      <c r="B3176" s="332">
        <v>43921.388068229164</v>
      </c>
      <c r="C3176" s="333" t="s">
        <v>9</v>
      </c>
      <c r="D3176" s="333" t="s">
        <v>224</v>
      </c>
      <c r="E3176" s="333" t="s">
        <v>223</v>
      </c>
      <c r="F3176" s="333" t="s">
        <v>2201</v>
      </c>
      <c r="G3176" s="333" t="s">
        <v>2199</v>
      </c>
      <c r="H3176" s="331"/>
      <c r="I3176" s="334" t="s">
        <v>9081</v>
      </c>
      <c r="J3176" s="335">
        <v>43921</v>
      </c>
      <c r="K3176" s="333">
        <v>49</v>
      </c>
      <c r="L3176" s="331"/>
      <c r="M3176" s="333" t="s">
        <v>9083</v>
      </c>
      <c r="N3176" s="331"/>
    </row>
    <row r="3177" spans="1:14" ht="12.75">
      <c r="A3177" s="331"/>
      <c r="B3177" s="332">
        <v>43921.388101747682</v>
      </c>
      <c r="C3177" s="333" t="s">
        <v>9</v>
      </c>
      <c r="D3177" s="333" t="s">
        <v>262</v>
      </c>
      <c r="E3177" s="331"/>
      <c r="F3177" s="333" t="s">
        <v>2198</v>
      </c>
      <c r="G3177" s="331"/>
      <c r="H3177" s="331"/>
      <c r="I3177" s="334" t="s">
        <v>9084</v>
      </c>
      <c r="J3177" s="335">
        <v>43921</v>
      </c>
      <c r="K3177" s="331"/>
      <c r="L3177" s="331"/>
      <c r="M3177" s="333" t="s">
        <v>9085</v>
      </c>
      <c r="N3177" s="331"/>
    </row>
    <row r="3178" spans="1:14" ht="12.75">
      <c r="A3178" s="15"/>
      <c r="B3178" s="236">
        <v>43921.388615729171</v>
      </c>
      <c r="C3178" s="2" t="s">
        <v>2200</v>
      </c>
      <c r="D3178" s="2" t="s">
        <v>109</v>
      </c>
      <c r="E3178" s="2" t="s">
        <v>107</v>
      </c>
      <c r="F3178" s="2" t="s">
        <v>2198</v>
      </c>
      <c r="G3178" s="2" t="s">
        <v>2199</v>
      </c>
      <c r="H3178" s="2" t="s">
        <v>9080</v>
      </c>
      <c r="I3178" s="34" t="s">
        <v>5560</v>
      </c>
      <c r="J3178" s="237">
        <v>43920</v>
      </c>
      <c r="L3178" s="2">
        <v>1321</v>
      </c>
    </row>
    <row r="3179" spans="1:14" ht="12.75">
      <c r="A3179" s="331"/>
      <c r="B3179" s="332">
        <v>43921.388736122681</v>
      </c>
      <c r="C3179" s="333" t="s">
        <v>2200</v>
      </c>
      <c r="D3179" s="333" t="s">
        <v>109</v>
      </c>
      <c r="E3179" s="333" t="s">
        <v>1096</v>
      </c>
      <c r="F3179" s="333" t="s">
        <v>2198</v>
      </c>
      <c r="G3179" s="333" t="s">
        <v>2199</v>
      </c>
      <c r="H3179" s="331"/>
      <c r="I3179" s="334" t="s">
        <v>9087</v>
      </c>
      <c r="J3179" s="335">
        <v>43920</v>
      </c>
      <c r="K3179" s="331"/>
      <c r="L3179" s="333">
        <v>26</v>
      </c>
      <c r="M3179" s="333" t="s">
        <v>9088</v>
      </c>
      <c r="N3179" s="331"/>
    </row>
    <row r="3180" spans="1:14" ht="12.75">
      <c r="A3180" s="15"/>
      <c r="B3180" s="236">
        <v>43921.388913020834</v>
      </c>
      <c r="C3180" s="2" t="s">
        <v>7566</v>
      </c>
      <c r="D3180" s="2" t="s">
        <v>126</v>
      </c>
      <c r="E3180" s="2" t="s">
        <v>771</v>
      </c>
      <c r="F3180" s="2" t="s">
        <v>2208</v>
      </c>
      <c r="G3180" s="2" t="s">
        <v>2199</v>
      </c>
      <c r="I3180" s="34" t="s">
        <v>9089</v>
      </c>
      <c r="J3180" s="237">
        <v>43919</v>
      </c>
      <c r="K3180" s="2">
        <v>31</v>
      </c>
      <c r="L3180" s="2">
        <v>1047</v>
      </c>
      <c r="M3180" s="2" t="s">
        <v>9090</v>
      </c>
    </row>
    <row r="3181" spans="1:14" ht="12.75">
      <c r="A3181" s="331"/>
      <c r="B3181" s="332">
        <v>43921.388925231484</v>
      </c>
      <c r="C3181" s="333" t="s">
        <v>9</v>
      </c>
      <c r="D3181" s="333" t="s">
        <v>262</v>
      </c>
      <c r="E3181" s="331"/>
      <c r="F3181" s="333" t="s">
        <v>2198</v>
      </c>
      <c r="G3181" s="331"/>
      <c r="H3181" s="331"/>
      <c r="I3181" s="334" t="s">
        <v>9091</v>
      </c>
      <c r="J3181" s="335">
        <v>43921</v>
      </c>
      <c r="K3181" s="331"/>
      <c r="L3181" s="331"/>
      <c r="M3181" s="333" t="s">
        <v>9092</v>
      </c>
      <c r="N3181" s="331"/>
    </row>
    <row r="3182" spans="1:14" ht="12.75">
      <c r="A3182" s="15"/>
      <c r="B3182" s="236">
        <v>43921.389221840276</v>
      </c>
      <c r="C3182" s="2" t="s">
        <v>2200</v>
      </c>
      <c r="D3182" s="2" t="s">
        <v>109</v>
      </c>
      <c r="E3182" s="2" t="s">
        <v>107</v>
      </c>
      <c r="F3182" s="2" t="s">
        <v>2198</v>
      </c>
      <c r="G3182" s="2" t="s">
        <v>2199</v>
      </c>
      <c r="H3182" s="2" t="s">
        <v>9080</v>
      </c>
      <c r="I3182" s="34" t="s">
        <v>5560</v>
      </c>
      <c r="J3182" s="237">
        <v>43920</v>
      </c>
      <c r="L3182" s="2">
        <v>1322</v>
      </c>
    </row>
    <row r="3183" spans="1:14" ht="12.75">
      <c r="A3183" s="15"/>
      <c r="B3183" s="236">
        <v>43921.389780474536</v>
      </c>
      <c r="C3183" s="2" t="s">
        <v>2200</v>
      </c>
      <c r="D3183" s="2" t="s">
        <v>109</v>
      </c>
      <c r="E3183" s="2" t="s">
        <v>107</v>
      </c>
      <c r="F3183" s="2" t="s">
        <v>2198</v>
      </c>
      <c r="G3183" s="2" t="s">
        <v>2199</v>
      </c>
      <c r="H3183" s="2" t="s">
        <v>9080</v>
      </c>
      <c r="I3183" s="34" t="s">
        <v>5560</v>
      </c>
      <c r="J3183" s="237">
        <v>43920</v>
      </c>
      <c r="L3183" s="2">
        <v>1323</v>
      </c>
    </row>
    <row r="3184" spans="1:14" ht="12.75">
      <c r="A3184" s="15"/>
      <c r="B3184" s="236">
        <v>43921.390277638886</v>
      </c>
      <c r="C3184" s="2" t="s">
        <v>2200</v>
      </c>
      <c r="D3184" s="2" t="s">
        <v>109</v>
      </c>
      <c r="E3184" s="2" t="s">
        <v>107</v>
      </c>
      <c r="F3184" s="2" t="s">
        <v>2198</v>
      </c>
      <c r="G3184" s="2" t="s">
        <v>2199</v>
      </c>
      <c r="H3184" s="2" t="s">
        <v>9080</v>
      </c>
      <c r="I3184" s="34" t="s">
        <v>5560</v>
      </c>
      <c r="J3184" s="237">
        <v>43920</v>
      </c>
      <c r="L3184" s="2">
        <v>1324</v>
      </c>
    </row>
    <row r="3185" spans="1:14" ht="12.75">
      <c r="A3185" s="15"/>
      <c r="B3185" s="236">
        <v>43921.390970995373</v>
      </c>
      <c r="C3185" s="2" t="s">
        <v>2200</v>
      </c>
      <c r="D3185" s="2" t="s">
        <v>109</v>
      </c>
      <c r="E3185" s="2" t="s">
        <v>107</v>
      </c>
      <c r="F3185" s="2" t="s">
        <v>2198</v>
      </c>
      <c r="G3185" s="2" t="s">
        <v>2199</v>
      </c>
      <c r="H3185" s="2" t="s">
        <v>9080</v>
      </c>
      <c r="I3185" s="34" t="s">
        <v>5560</v>
      </c>
      <c r="J3185" s="237">
        <v>43920</v>
      </c>
      <c r="L3185" s="2">
        <v>1325</v>
      </c>
    </row>
    <row r="3186" spans="1:14" ht="12.75">
      <c r="A3186" s="15"/>
      <c r="B3186" s="236">
        <v>43921.391418564817</v>
      </c>
      <c r="C3186" s="2" t="s">
        <v>2200</v>
      </c>
      <c r="D3186" s="2" t="s">
        <v>109</v>
      </c>
      <c r="E3186" s="2" t="s">
        <v>107</v>
      </c>
      <c r="F3186" s="2" t="s">
        <v>2198</v>
      </c>
      <c r="G3186" s="2" t="s">
        <v>2199</v>
      </c>
      <c r="H3186" s="2" t="s">
        <v>9080</v>
      </c>
      <c r="I3186" s="34" t="s">
        <v>5560</v>
      </c>
      <c r="J3186" s="237">
        <v>43920</v>
      </c>
      <c r="L3186" s="2">
        <v>1326</v>
      </c>
    </row>
    <row r="3187" spans="1:14" ht="12.75">
      <c r="A3187" s="331"/>
      <c r="B3187" s="332">
        <v>43921.391589317129</v>
      </c>
      <c r="C3187" s="333" t="s">
        <v>2200</v>
      </c>
      <c r="D3187" s="333" t="s">
        <v>262</v>
      </c>
      <c r="E3187" s="331"/>
      <c r="F3187" s="333" t="s">
        <v>2198</v>
      </c>
      <c r="G3187" s="333" t="s">
        <v>2199</v>
      </c>
      <c r="H3187" s="331"/>
      <c r="I3187" s="333" t="s">
        <v>9095</v>
      </c>
      <c r="J3187" s="335">
        <v>43921</v>
      </c>
      <c r="K3187" s="331"/>
      <c r="L3187" s="333">
        <v>26</v>
      </c>
      <c r="M3187" s="333" t="s">
        <v>9096</v>
      </c>
      <c r="N3187" s="331"/>
    </row>
    <row r="3188" spans="1:14" ht="12.75">
      <c r="A3188" s="15"/>
      <c r="B3188" s="236">
        <v>43921.392705428239</v>
      </c>
      <c r="C3188" s="2" t="s">
        <v>2200</v>
      </c>
      <c r="D3188" s="2" t="s">
        <v>354</v>
      </c>
      <c r="E3188" s="2" t="s">
        <v>5014</v>
      </c>
      <c r="F3188" s="2" t="s">
        <v>2208</v>
      </c>
      <c r="G3188" s="2" t="s">
        <v>2199</v>
      </c>
      <c r="H3188" s="2" t="s">
        <v>9097</v>
      </c>
      <c r="I3188" s="34" t="s">
        <v>9098</v>
      </c>
      <c r="J3188" s="237">
        <v>43921</v>
      </c>
      <c r="M3188" s="2" t="s">
        <v>9100</v>
      </c>
    </row>
    <row r="3189" spans="1:14" ht="12.75">
      <c r="A3189" s="331"/>
      <c r="B3189" s="332">
        <v>43921.392849583332</v>
      </c>
      <c r="C3189" s="333" t="s">
        <v>9</v>
      </c>
      <c r="D3189" s="333" t="s">
        <v>262</v>
      </c>
      <c r="E3189" s="333" t="s">
        <v>419</v>
      </c>
      <c r="F3189" s="333" t="s">
        <v>2208</v>
      </c>
      <c r="G3189" s="333" t="s">
        <v>2199</v>
      </c>
      <c r="H3189" s="331"/>
      <c r="I3189" s="333" t="s">
        <v>3904</v>
      </c>
      <c r="J3189" s="335">
        <v>43921</v>
      </c>
      <c r="K3189" s="331"/>
      <c r="L3189" s="331"/>
      <c r="M3189" s="331"/>
      <c r="N3189" s="331"/>
    </row>
    <row r="3190" spans="1:14" ht="12.75">
      <c r="A3190" s="15"/>
      <c r="B3190" s="236">
        <v>43921.396458784722</v>
      </c>
      <c r="C3190" s="2" t="s">
        <v>7566</v>
      </c>
      <c r="D3190" s="2" t="s">
        <v>126</v>
      </c>
      <c r="E3190" s="2" t="s">
        <v>9101</v>
      </c>
      <c r="F3190" s="2" t="s">
        <v>2201</v>
      </c>
      <c r="G3190" s="2" t="s">
        <v>2199</v>
      </c>
      <c r="H3190" s="2" t="s">
        <v>9102</v>
      </c>
      <c r="I3190" s="34" t="s">
        <v>9103</v>
      </c>
      <c r="J3190" s="237">
        <v>43920</v>
      </c>
      <c r="K3190" s="2">
        <v>82</v>
      </c>
      <c r="M3190" s="2" t="s">
        <v>9104</v>
      </c>
    </row>
    <row r="3191" spans="1:14" ht="12.75">
      <c r="A3191" s="331"/>
      <c r="B3191" s="332">
        <v>43921.396742592595</v>
      </c>
      <c r="C3191" s="333" t="s">
        <v>2200</v>
      </c>
      <c r="D3191" s="333" t="s">
        <v>262</v>
      </c>
      <c r="E3191" s="333" t="s">
        <v>493</v>
      </c>
      <c r="F3191" s="333" t="s">
        <v>2201</v>
      </c>
      <c r="G3191" s="333" t="s">
        <v>2199</v>
      </c>
      <c r="H3191" s="331"/>
      <c r="I3191" s="333" t="s">
        <v>9105</v>
      </c>
      <c r="J3191" s="335">
        <v>43921</v>
      </c>
      <c r="K3191" s="331"/>
      <c r="L3191" s="331"/>
      <c r="M3191" s="331"/>
      <c r="N3191" s="331"/>
    </row>
    <row r="3192" spans="1:14" ht="12.75">
      <c r="A3192" s="331"/>
      <c r="B3192" s="332">
        <v>43921.396826585653</v>
      </c>
      <c r="C3192" s="333" t="s">
        <v>9</v>
      </c>
      <c r="D3192" s="333" t="s">
        <v>262</v>
      </c>
      <c r="E3192" s="333" t="s">
        <v>493</v>
      </c>
      <c r="F3192" s="333" t="s">
        <v>2201</v>
      </c>
      <c r="G3192" s="333" t="s">
        <v>2199</v>
      </c>
      <c r="H3192" s="331"/>
      <c r="I3192" s="333" t="s">
        <v>7267</v>
      </c>
      <c r="J3192" s="335">
        <v>43921</v>
      </c>
      <c r="K3192" s="331"/>
      <c r="L3192" s="331"/>
      <c r="M3192" s="331"/>
      <c r="N3192" s="331"/>
    </row>
    <row r="3193" spans="1:14" ht="12.75">
      <c r="A3193" s="331"/>
      <c r="B3193" s="332">
        <v>43921.397483194443</v>
      </c>
      <c r="C3193" s="333" t="s">
        <v>2200</v>
      </c>
      <c r="D3193" s="333" t="s">
        <v>262</v>
      </c>
      <c r="E3193" s="333" t="s">
        <v>7987</v>
      </c>
      <c r="F3193" s="333" t="s">
        <v>2208</v>
      </c>
      <c r="G3193" s="333" t="s">
        <v>2199</v>
      </c>
      <c r="H3193" s="331"/>
      <c r="I3193" s="333" t="s">
        <v>9107</v>
      </c>
      <c r="J3193" s="335">
        <v>43921</v>
      </c>
      <c r="K3193" s="331"/>
      <c r="L3193" s="331"/>
      <c r="M3193" s="331"/>
      <c r="N3193" s="331"/>
    </row>
    <row r="3194" spans="1:14" ht="12.75">
      <c r="A3194" s="331"/>
      <c r="B3194" s="332">
        <v>43921.397580023149</v>
      </c>
      <c r="C3194" s="333" t="s">
        <v>7566</v>
      </c>
      <c r="D3194" s="333" t="s">
        <v>45</v>
      </c>
      <c r="E3194" s="331"/>
      <c r="F3194" s="333" t="s">
        <v>2198</v>
      </c>
      <c r="G3194" s="333" t="s">
        <v>2199</v>
      </c>
      <c r="H3194" s="331"/>
      <c r="I3194" s="334" t="s">
        <v>9108</v>
      </c>
      <c r="J3194" s="335">
        <v>43921</v>
      </c>
      <c r="K3194" s="331"/>
      <c r="L3194" s="331"/>
      <c r="M3194" s="333" t="s">
        <v>9109</v>
      </c>
      <c r="N3194" s="331"/>
    </row>
    <row r="3195" spans="1:14" ht="12.75">
      <c r="A3195" s="15"/>
      <c r="B3195" s="236">
        <v>43921.398131782407</v>
      </c>
      <c r="C3195" s="2" t="s">
        <v>2200</v>
      </c>
      <c r="D3195" s="2" t="s">
        <v>126</v>
      </c>
      <c r="E3195" s="2" t="s">
        <v>3931</v>
      </c>
      <c r="F3195" s="2" t="s">
        <v>2198</v>
      </c>
      <c r="G3195" s="2" t="s">
        <v>2199</v>
      </c>
      <c r="H3195" s="2" t="s">
        <v>9110</v>
      </c>
      <c r="I3195" s="34" t="s">
        <v>9111</v>
      </c>
      <c r="J3195" s="237">
        <v>43921</v>
      </c>
    </row>
    <row r="3196" spans="1:14" ht="12.75">
      <c r="A3196" s="331"/>
      <c r="B3196" s="332">
        <v>43921.3982172338</v>
      </c>
      <c r="C3196" s="333" t="s">
        <v>2200</v>
      </c>
      <c r="D3196" s="333" t="s">
        <v>262</v>
      </c>
      <c r="E3196" s="333" t="s">
        <v>9112</v>
      </c>
      <c r="F3196" s="333" t="s">
        <v>2208</v>
      </c>
      <c r="G3196" s="333" t="s">
        <v>2199</v>
      </c>
      <c r="H3196" s="331"/>
      <c r="I3196" s="333" t="s">
        <v>9113</v>
      </c>
      <c r="J3196" s="335">
        <v>43921</v>
      </c>
      <c r="K3196" s="333">
        <v>32</v>
      </c>
      <c r="L3196" s="331"/>
      <c r="M3196" s="331"/>
      <c r="N3196" s="331"/>
    </row>
    <row r="3197" spans="1:14" ht="12.75">
      <c r="A3197" s="15"/>
      <c r="B3197" s="236">
        <v>43921.401345891209</v>
      </c>
      <c r="C3197" s="2" t="s">
        <v>2200</v>
      </c>
      <c r="D3197" s="2" t="s">
        <v>95</v>
      </c>
      <c r="E3197" s="2" t="s">
        <v>95</v>
      </c>
      <c r="F3197" s="2" t="s">
        <v>2208</v>
      </c>
      <c r="G3197" s="2" t="s">
        <v>2199</v>
      </c>
      <c r="H3197" s="2" t="s">
        <v>9114</v>
      </c>
      <c r="I3197" s="34" t="s">
        <v>9115</v>
      </c>
      <c r="J3197" s="237">
        <v>43920</v>
      </c>
      <c r="K3197" s="2">
        <v>47</v>
      </c>
      <c r="M3197" s="2" t="s">
        <v>9117</v>
      </c>
    </row>
    <row r="3198" spans="1:14" ht="12.75">
      <c r="A3198" s="331"/>
      <c r="B3198" s="332">
        <v>43921.401634027774</v>
      </c>
      <c r="C3198" s="333" t="s">
        <v>9</v>
      </c>
      <c r="D3198" s="333" t="s">
        <v>262</v>
      </c>
      <c r="E3198" s="333" t="s">
        <v>419</v>
      </c>
      <c r="F3198" s="333" t="s">
        <v>2201</v>
      </c>
      <c r="G3198" s="333" t="s">
        <v>2199</v>
      </c>
      <c r="H3198" s="331"/>
      <c r="I3198" s="333" t="s">
        <v>9118</v>
      </c>
      <c r="J3198" s="335">
        <v>43921</v>
      </c>
      <c r="K3198" s="331"/>
      <c r="L3198" s="331"/>
      <c r="M3198" s="331"/>
      <c r="N3198" s="331"/>
    </row>
    <row r="3199" spans="1:14" ht="12.75">
      <c r="A3199" s="331"/>
      <c r="B3199" s="332">
        <v>43921.403474166669</v>
      </c>
      <c r="C3199" s="333" t="s">
        <v>2197</v>
      </c>
      <c r="D3199" s="333" t="s">
        <v>182</v>
      </c>
      <c r="E3199" s="333" t="s">
        <v>1078</v>
      </c>
      <c r="F3199" s="333" t="s">
        <v>2198</v>
      </c>
      <c r="G3199" s="333" t="s">
        <v>2199</v>
      </c>
      <c r="H3199" s="331"/>
      <c r="I3199" s="334" t="s">
        <v>722</v>
      </c>
      <c r="J3199" s="335">
        <v>43920</v>
      </c>
      <c r="K3199" s="331"/>
      <c r="L3199" s="331"/>
      <c r="M3199" s="331"/>
      <c r="N3199" s="331"/>
    </row>
    <row r="3200" spans="1:14" ht="12.75">
      <c r="A3200" s="15"/>
      <c r="B3200" s="236">
        <v>43921.406128310184</v>
      </c>
      <c r="C3200" s="2" t="s">
        <v>9</v>
      </c>
      <c r="D3200" s="2" t="s">
        <v>262</v>
      </c>
      <c r="E3200" s="2" t="s">
        <v>419</v>
      </c>
      <c r="F3200" s="2" t="s">
        <v>2208</v>
      </c>
      <c r="G3200" s="2" t="s">
        <v>2199</v>
      </c>
      <c r="H3200" s="2" t="s">
        <v>9119</v>
      </c>
      <c r="I3200" s="34" t="s">
        <v>9120</v>
      </c>
      <c r="J3200" s="237">
        <v>43920</v>
      </c>
    </row>
    <row r="3201" spans="1:14" ht="12.75">
      <c r="A3201" s="331"/>
      <c r="B3201" s="332">
        <v>43921.408688750002</v>
      </c>
      <c r="C3201" s="333" t="s">
        <v>2200</v>
      </c>
      <c r="D3201" s="333" t="s">
        <v>117</v>
      </c>
      <c r="E3201" s="333" t="s">
        <v>5070</v>
      </c>
      <c r="F3201" s="333" t="s">
        <v>2201</v>
      </c>
      <c r="G3201" s="333" t="s">
        <v>2199</v>
      </c>
      <c r="H3201" s="333" t="s">
        <v>2805</v>
      </c>
      <c r="I3201" s="334" t="s">
        <v>9122</v>
      </c>
      <c r="J3201" s="335">
        <v>43921</v>
      </c>
      <c r="K3201" s="333">
        <v>59</v>
      </c>
      <c r="L3201" s="331"/>
      <c r="M3201" s="331"/>
      <c r="N3201" s="331"/>
    </row>
    <row r="3202" spans="1:14" ht="12.75">
      <c r="A3202" s="331"/>
      <c r="B3202" s="332">
        <v>43921.411753703709</v>
      </c>
      <c r="C3202" s="333" t="s">
        <v>2200</v>
      </c>
      <c r="D3202" s="333" t="s">
        <v>182</v>
      </c>
      <c r="E3202" s="333" t="s">
        <v>1078</v>
      </c>
      <c r="F3202" s="333" t="s">
        <v>2198</v>
      </c>
      <c r="G3202" s="333" t="s">
        <v>2210</v>
      </c>
      <c r="H3202" s="331"/>
      <c r="I3202" s="334" t="s">
        <v>722</v>
      </c>
      <c r="J3202" s="335">
        <v>43921</v>
      </c>
      <c r="K3202" s="331"/>
      <c r="L3202" s="331"/>
      <c r="M3202" s="331"/>
      <c r="N3202" s="331"/>
    </row>
    <row r="3203" spans="1:14" ht="12.75">
      <c r="A3203" s="331"/>
      <c r="B3203" s="332">
        <v>43921.415071921292</v>
      </c>
      <c r="C3203" s="333" t="s">
        <v>9</v>
      </c>
      <c r="D3203" s="333" t="s">
        <v>262</v>
      </c>
      <c r="E3203" s="333" t="s">
        <v>493</v>
      </c>
      <c r="F3203" s="333" t="s">
        <v>2201</v>
      </c>
      <c r="G3203" s="333" t="s">
        <v>2199</v>
      </c>
      <c r="H3203" s="331"/>
      <c r="I3203" s="333" t="s">
        <v>9124</v>
      </c>
      <c r="J3203" s="335">
        <v>43921</v>
      </c>
      <c r="K3203" s="331"/>
      <c r="L3203" s="331"/>
      <c r="M3203" s="331"/>
      <c r="N3203" s="331"/>
    </row>
    <row r="3204" spans="1:14" ht="12.75">
      <c r="A3204" s="331"/>
      <c r="B3204" s="332">
        <v>43921.418383298616</v>
      </c>
      <c r="C3204" s="333" t="s">
        <v>2200</v>
      </c>
      <c r="D3204" s="333" t="s">
        <v>109</v>
      </c>
      <c r="E3204" s="331"/>
      <c r="F3204" s="333" t="s">
        <v>2208</v>
      </c>
      <c r="G3204" s="333" t="s">
        <v>2199</v>
      </c>
      <c r="H3204" s="331"/>
      <c r="I3204" s="334" t="s">
        <v>9125</v>
      </c>
      <c r="J3204" s="335">
        <v>43921</v>
      </c>
      <c r="K3204" s="331"/>
      <c r="L3204" s="333">
        <v>7</v>
      </c>
      <c r="M3204" s="331"/>
      <c r="N3204" s="331"/>
    </row>
    <row r="3205" spans="1:14" ht="12.75">
      <c r="A3205" s="331"/>
      <c r="B3205" s="332">
        <v>43921.419078888888</v>
      </c>
      <c r="C3205" s="333" t="s">
        <v>2200</v>
      </c>
      <c r="D3205" s="333" t="s">
        <v>109</v>
      </c>
      <c r="E3205" s="331"/>
      <c r="F3205" s="333" t="s">
        <v>2198</v>
      </c>
      <c r="G3205" s="331"/>
      <c r="H3205" s="331"/>
      <c r="I3205" s="334" t="s">
        <v>9126</v>
      </c>
      <c r="J3205" s="335">
        <v>43921</v>
      </c>
      <c r="K3205" s="331"/>
      <c r="L3205" s="331"/>
      <c r="M3205" s="331"/>
      <c r="N3205" s="331"/>
    </row>
    <row r="3206" spans="1:14" ht="12.75">
      <c r="A3206" s="15"/>
      <c r="B3206" s="236">
        <v>43921.419594837964</v>
      </c>
      <c r="C3206" s="2" t="s">
        <v>2200</v>
      </c>
      <c r="D3206" s="2" t="s">
        <v>117</v>
      </c>
      <c r="E3206" s="2" t="s">
        <v>5070</v>
      </c>
      <c r="F3206" s="2" t="s">
        <v>2201</v>
      </c>
      <c r="G3206" s="2" t="s">
        <v>2199</v>
      </c>
      <c r="H3206" s="2" t="s">
        <v>9127</v>
      </c>
      <c r="I3206" s="2" t="s">
        <v>9128</v>
      </c>
      <c r="J3206" s="237">
        <v>43921</v>
      </c>
      <c r="K3206" s="2">
        <v>59</v>
      </c>
      <c r="M3206" s="2" t="s">
        <v>9129</v>
      </c>
    </row>
    <row r="3207" spans="1:14" ht="12.75">
      <c r="A3207" s="331"/>
      <c r="B3207" s="332">
        <v>43921.419845289347</v>
      </c>
      <c r="C3207" s="333" t="s">
        <v>2200</v>
      </c>
      <c r="D3207" s="333" t="s">
        <v>109</v>
      </c>
      <c r="E3207" s="331"/>
      <c r="F3207" s="333" t="s">
        <v>2198</v>
      </c>
      <c r="G3207" s="331"/>
      <c r="H3207" s="331"/>
      <c r="I3207" s="334" t="s">
        <v>9125</v>
      </c>
      <c r="J3207" s="335">
        <v>43921</v>
      </c>
      <c r="K3207" s="331"/>
      <c r="L3207" s="331"/>
      <c r="M3207" s="331"/>
      <c r="N3207" s="331"/>
    </row>
    <row r="3208" spans="1:14" ht="12.75">
      <c r="A3208" s="331"/>
      <c r="B3208" s="332">
        <v>43921.423685520829</v>
      </c>
      <c r="C3208" s="333" t="s">
        <v>2200</v>
      </c>
      <c r="D3208" s="333" t="s">
        <v>262</v>
      </c>
      <c r="E3208" s="331"/>
      <c r="F3208" s="333" t="s">
        <v>2198</v>
      </c>
      <c r="G3208" s="333" t="s">
        <v>2199</v>
      </c>
      <c r="H3208" s="331"/>
      <c r="I3208" s="334" t="s">
        <v>9131</v>
      </c>
      <c r="J3208" s="335">
        <v>43921</v>
      </c>
      <c r="K3208" s="331"/>
      <c r="L3208" s="331"/>
      <c r="M3208" s="331"/>
      <c r="N3208" s="331"/>
    </row>
    <row r="3209" spans="1:14" ht="12.75">
      <c r="A3209" s="331"/>
      <c r="B3209" s="332">
        <v>43921.42494380787</v>
      </c>
      <c r="C3209" s="333" t="s">
        <v>2200</v>
      </c>
      <c r="D3209" s="333" t="s">
        <v>262</v>
      </c>
      <c r="E3209" s="333" t="s">
        <v>9132</v>
      </c>
      <c r="F3209" s="333" t="s">
        <v>2208</v>
      </c>
      <c r="G3209" s="333" t="s">
        <v>2199</v>
      </c>
      <c r="H3209" s="331"/>
      <c r="I3209" s="333" t="s">
        <v>7984</v>
      </c>
      <c r="J3209" s="335">
        <v>43921</v>
      </c>
      <c r="K3209" s="333">
        <v>32</v>
      </c>
      <c r="L3209" s="331"/>
      <c r="M3209" s="331"/>
      <c r="N3209" s="331"/>
    </row>
    <row r="3210" spans="1:14" ht="12.75">
      <c r="A3210" s="331"/>
      <c r="B3210" s="332">
        <v>43921.425648055556</v>
      </c>
      <c r="C3210" s="333" t="s">
        <v>2200</v>
      </c>
      <c r="D3210" s="333" t="s">
        <v>262</v>
      </c>
      <c r="E3210" s="333" t="s">
        <v>493</v>
      </c>
      <c r="F3210" s="333" t="s">
        <v>2198</v>
      </c>
      <c r="G3210" s="333" t="s">
        <v>2199</v>
      </c>
      <c r="H3210" s="331"/>
      <c r="I3210" s="333" t="s">
        <v>7984</v>
      </c>
      <c r="J3210" s="335">
        <v>43921</v>
      </c>
      <c r="K3210" s="333">
        <v>52</v>
      </c>
      <c r="L3210" s="331"/>
      <c r="M3210" s="331"/>
      <c r="N3210" s="331"/>
    </row>
    <row r="3211" spans="1:14" ht="12.75">
      <c r="A3211" s="331"/>
      <c r="B3211" s="332">
        <v>43921.426716284725</v>
      </c>
      <c r="C3211" s="333" t="s">
        <v>2200</v>
      </c>
      <c r="D3211" s="333" t="s">
        <v>262</v>
      </c>
      <c r="E3211" s="333" t="s">
        <v>493</v>
      </c>
      <c r="F3211" s="333" t="s">
        <v>2198</v>
      </c>
      <c r="G3211" s="333" t="s">
        <v>2199</v>
      </c>
      <c r="H3211" s="331"/>
      <c r="I3211" s="333" t="s">
        <v>9133</v>
      </c>
      <c r="J3211" s="335">
        <v>43921</v>
      </c>
      <c r="K3211" s="331"/>
      <c r="L3211" s="331"/>
      <c r="M3211" s="331"/>
      <c r="N3211" s="331"/>
    </row>
    <row r="3212" spans="1:14" ht="12.75">
      <c r="A3212" s="331"/>
      <c r="B3212" s="332">
        <v>43921.427352511571</v>
      </c>
      <c r="C3212" s="333" t="s">
        <v>2200</v>
      </c>
      <c r="D3212" s="333" t="s">
        <v>262</v>
      </c>
      <c r="E3212" s="331"/>
      <c r="F3212" s="333" t="s">
        <v>2208</v>
      </c>
      <c r="G3212" s="333" t="s">
        <v>2199</v>
      </c>
      <c r="H3212" s="331"/>
      <c r="I3212" s="334" t="s">
        <v>9134</v>
      </c>
      <c r="J3212" s="335">
        <v>43921</v>
      </c>
      <c r="K3212" s="331"/>
      <c r="L3212" s="331"/>
      <c r="M3212" s="331"/>
      <c r="N3212" s="331"/>
    </row>
    <row r="3213" spans="1:14" ht="12.75">
      <c r="A3213" s="331"/>
      <c r="B3213" s="332">
        <v>43921.42777303241</v>
      </c>
      <c r="C3213" s="333" t="s">
        <v>2200</v>
      </c>
      <c r="D3213" s="333" t="s">
        <v>262</v>
      </c>
      <c r="E3213" s="331"/>
      <c r="F3213" s="333" t="s">
        <v>2198</v>
      </c>
      <c r="G3213" s="333" t="s">
        <v>2199</v>
      </c>
      <c r="H3213" s="331"/>
      <c r="I3213" s="334" t="s">
        <v>9131</v>
      </c>
      <c r="J3213" s="335">
        <v>43920</v>
      </c>
      <c r="K3213" s="331"/>
      <c r="L3213" s="333">
        <v>1353</v>
      </c>
      <c r="M3213" s="331"/>
      <c r="N3213" s="331"/>
    </row>
    <row r="3214" spans="1:14" ht="12.75">
      <c r="A3214" s="15"/>
      <c r="B3214" s="236">
        <v>43921.428121620367</v>
      </c>
      <c r="C3214" s="2" t="s">
        <v>2200</v>
      </c>
      <c r="D3214" s="2" t="s">
        <v>262</v>
      </c>
      <c r="E3214" s="2" t="s">
        <v>419</v>
      </c>
      <c r="F3214" s="2" t="s">
        <v>2201</v>
      </c>
      <c r="G3214" s="2" t="s">
        <v>2199</v>
      </c>
      <c r="H3214" s="2" t="s">
        <v>9136</v>
      </c>
      <c r="I3214" s="2" t="s">
        <v>9133</v>
      </c>
      <c r="J3214" s="237">
        <v>43921</v>
      </c>
    </row>
    <row r="3215" spans="1:14" ht="12.75">
      <c r="A3215" s="331"/>
      <c r="B3215" s="332">
        <v>43921.42828015046</v>
      </c>
      <c r="C3215" s="333" t="s">
        <v>2200</v>
      </c>
      <c r="D3215" s="333" t="s">
        <v>262</v>
      </c>
      <c r="E3215" s="331"/>
      <c r="F3215" s="333" t="s">
        <v>2198</v>
      </c>
      <c r="G3215" s="333" t="s">
        <v>2199</v>
      </c>
      <c r="H3215" s="331"/>
      <c r="I3215" s="334" t="s">
        <v>9131</v>
      </c>
      <c r="J3215" s="335">
        <v>43921</v>
      </c>
      <c r="K3215" s="331"/>
      <c r="L3215" s="333">
        <v>1354</v>
      </c>
      <c r="M3215" s="331"/>
      <c r="N3215" s="331"/>
    </row>
    <row r="3216" spans="1:14" ht="12.75">
      <c r="A3216" s="15"/>
      <c r="B3216" s="236">
        <v>43921.428356747681</v>
      </c>
      <c r="C3216" s="2" t="s">
        <v>2197</v>
      </c>
      <c r="D3216" s="2" t="s">
        <v>373</v>
      </c>
      <c r="E3216" s="2" t="s">
        <v>755</v>
      </c>
      <c r="F3216" s="2" t="s">
        <v>2201</v>
      </c>
      <c r="G3216" s="2" t="s">
        <v>2199</v>
      </c>
      <c r="H3216" s="2" t="s">
        <v>9138</v>
      </c>
      <c r="I3216" s="2" t="s">
        <v>9139</v>
      </c>
      <c r="J3216" s="237">
        <v>43917</v>
      </c>
      <c r="K3216" s="2">
        <v>68</v>
      </c>
    </row>
    <row r="3217" spans="1:14" ht="12.75">
      <c r="A3217" s="331"/>
      <c r="B3217" s="332">
        <v>43921.428627534726</v>
      </c>
      <c r="C3217" s="333" t="s">
        <v>2200</v>
      </c>
      <c r="D3217" s="333" t="s">
        <v>262</v>
      </c>
      <c r="E3217" s="331"/>
      <c r="F3217" s="333" t="s">
        <v>2198</v>
      </c>
      <c r="G3217" s="333" t="s">
        <v>2199</v>
      </c>
      <c r="H3217" s="331"/>
      <c r="I3217" s="334" t="s">
        <v>9131</v>
      </c>
      <c r="J3217" s="335">
        <v>43921</v>
      </c>
      <c r="K3217" s="331"/>
      <c r="L3217" s="333">
        <v>1355</v>
      </c>
      <c r="M3217" s="331"/>
      <c r="N3217" s="331"/>
    </row>
    <row r="3218" spans="1:14" ht="12.75">
      <c r="A3218" s="331"/>
      <c r="B3218" s="332">
        <v>43921.428679085649</v>
      </c>
      <c r="C3218" s="333" t="s">
        <v>2200</v>
      </c>
      <c r="D3218" s="333" t="s">
        <v>262</v>
      </c>
      <c r="E3218" s="331"/>
      <c r="F3218" s="333" t="s">
        <v>2198</v>
      </c>
      <c r="G3218" s="333" t="s">
        <v>2199</v>
      </c>
      <c r="H3218" s="331"/>
      <c r="I3218" s="333" t="s">
        <v>9140</v>
      </c>
      <c r="J3218" s="335">
        <v>43921</v>
      </c>
      <c r="K3218" s="331"/>
      <c r="L3218" s="333">
        <v>4</v>
      </c>
      <c r="M3218" s="333" t="s">
        <v>9142</v>
      </c>
      <c r="N3218" s="331"/>
    </row>
    <row r="3219" spans="1:14" ht="12.75">
      <c r="A3219" s="331"/>
      <c r="B3219" s="332">
        <v>43921.428971226851</v>
      </c>
      <c r="C3219" s="333" t="s">
        <v>2200</v>
      </c>
      <c r="D3219" s="333" t="s">
        <v>262</v>
      </c>
      <c r="E3219" s="331"/>
      <c r="F3219" s="333" t="s">
        <v>2198</v>
      </c>
      <c r="G3219" s="333" t="s">
        <v>2199</v>
      </c>
      <c r="H3219" s="331"/>
      <c r="I3219" s="334" t="s">
        <v>9131</v>
      </c>
      <c r="J3219" s="335">
        <v>43921</v>
      </c>
      <c r="K3219" s="331"/>
      <c r="L3219" s="333">
        <v>1356</v>
      </c>
      <c r="M3219" s="331"/>
      <c r="N3219" s="331"/>
    </row>
    <row r="3220" spans="1:14" ht="12.75">
      <c r="A3220" s="331"/>
      <c r="B3220" s="332">
        <v>43921.432226990742</v>
      </c>
      <c r="C3220" s="333" t="s">
        <v>7566</v>
      </c>
      <c r="D3220" s="333" t="s">
        <v>233</v>
      </c>
      <c r="E3220" s="331"/>
      <c r="F3220" s="333" t="s">
        <v>2198</v>
      </c>
      <c r="G3220" s="333" t="s">
        <v>2199</v>
      </c>
      <c r="H3220" s="331"/>
      <c r="I3220" s="334" t="s">
        <v>8844</v>
      </c>
      <c r="J3220" s="335">
        <v>43920</v>
      </c>
      <c r="K3220" s="331"/>
      <c r="L3220" s="331"/>
      <c r="M3220" s="333" t="s">
        <v>8945</v>
      </c>
      <c r="N3220" s="331"/>
    </row>
    <row r="3221" spans="1:14" ht="12.75">
      <c r="A3221" s="331"/>
      <c r="B3221" s="332">
        <v>43921.433427673612</v>
      </c>
      <c r="C3221" s="333" t="s">
        <v>2200</v>
      </c>
      <c r="D3221" s="333" t="s">
        <v>262</v>
      </c>
      <c r="E3221" s="333" t="s">
        <v>9144</v>
      </c>
      <c r="F3221" s="333" t="s">
        <v>2208</v>
      </c>
      <c r="G3221" s="333" t="s">
        <v>2199</v>
      </c>
      <c r="H3221" s="331"/>
      <c r="I3221" s="333" t="s">
        <v>7491</v>
      </c>
      <c r="J3221" s="335">
        <v>43921</v>
      </c>
      <c r="K3221" s="333">
        <v>32</v>
      </c>
      <c r="L3221" s="331"/>
      <c r="M3221" s="331"/>
      <c r="N3221" s="331"/>
    </row>
    <row r="3222" spans="1:14" ht="12.75">
      <c r="A3222" s="15"/>
      <c r="B3222" s="236">
        <v>43921.436252928237</v>
      </c>
      <c r="C3222" s="2" t="s">
        <v>7566</v>
      </c>
      <c r="D3222" s="2" t="s">
        <v>158</v>
      </c>
      <c r="F3222" s="2" t="s">
        <v>2201</v>
      </c>
      <c r="G3222" s="2" t="s">
        <v>2199</v>
      </c>
      <c r="H3222" s="2" t="s">
        <v>9145</v>
      </c>
      <c r="I3222" s="2" t="s">
        <v>9146</v>
      </c>
      <c r="J3222" s="237">
        <v>43919</v>
      </c>
      <c r="K3222" s="2">
        <v>29</v>
      </c>
      <c r="L3222" s="2">
        <v>1076</v>
      </c>
      <c r="M3222" s="2" t="s">
        <v>9147</v>
      </c>
    </row>
    <row r="3223" spans="1:14" ht="12.75">
      <c r="A3223" s="331"/>
      <c r="B3223" s="332">
        <v>43921.438686273148</v>
      </c>
      <c r="C3223" s="333" t="s">
        <v>2200</v>
      </c>
      <c r="D3223" s="333" t="s">
        <v>182</v>
      </c>
      <c r="E3223" s="333" t="s">
        <v>1078</v>
      </c>
      <c r="F3223" s="333" t="s">
        <v>2198</v>
      </c>
      <c r="G3223" s="333" t="s">
        <v>2210</v>
      </c>
      <c r="H3223" s="331"/>
      <c r="I3223" s="334" t="s">
        <v>722</v>
      </c>
      <c r="J3223" s="335">
        <v>43921</v>
      </c>
      <c r="K3223" s="331"/>
      <c r="L3223" s="331"/>
      <c r="M3223" s="333" t="s">
        <v>9148</v>
      </c>
      <c r="N3223" s="331"/>
    </row>
    <row r="3224" spans="1:14" ht="12.75">
      <c r="A3224" s="15"/>
      <c r="B3224" s="236">
        <v>43921.439815891208</v>
      </c>
      <c r="C3224" s="2" t="s">
        <v>2200</v>
      </c>
      <c r="D3224" s="2" t="s">
        <v>126</v>
      </c>
      <c r="E3224" s="2" t="s">
        <v>3931</v>
      </c>
      <c r="F3224" s="2" t="s">
        <v>2198</v>
      </c>
      <c r="G3224" s="2" t="s">
        <v>2199</v>
      </c>
      <c r="H3224" s="2" t="s">
        <v>9110</v>
      </c>
      <c r="I3224" s="34" t="s">
        <v>9111</v>
      </c>
      <c r="J3224" s="237">
        <v>43921</v>
      </c>
    </row>
    <row r="3225" spans="1:14" ht="12.75">
      <c r="A3225" s="331"/>
      <c r="B3225" s="332">
        <v>43921.443787662036</v>
      </c>
      <c r="C3225" s="333" t="s">
        <v>2200</v>
      </c>
      <c r="D3225" s="333" t="s">
        <v>95</v>
      </c>
      <c r="E3225" s="331"/>
      <c r="F3225" s="333" t="s">
        <v>2208</v>
      </c>
      <c r="G3225" s="333" t="s">
        <v>2210</v>
      </c>
      <c r="H3225" s="331"/>
      <c r="I3225" s="333" t="s">
        <v>9150</v>
      </c>
      <c r="J3225" s="335">
        <v>43921</v>
      </c>
      <c r="K3225" s="331"/>
      <c r="L3225" s="331"/>
      <c r="M3225" s="333" t="s">
        <v>9151</v>
      </c>
      <c r="N3225" s="331"/>
    </row>
    <row r="3226" spans="1:14" ht="12.75">
      <c r="A3226" s="15"/>
      <c r="B3226" s="236">
        <v>43921.44447775463</v>
      </c>
      <c r="C3226" s="2" t="s">
        <v>2200</v>
      </c>
      <c r="D3226" s="2" t="s">
        <v>268</v>
      </c>
      <c r="E3226" s="2" t="s">
        <v>4973</v>
      </c>
      <c r="F3226" s="2" t="s">
        <v>2208</v>
      </c>
      <c r="G3226" s="2" t="s">
        <v>2199</v>
      </c>
      <c r="H3226" s="2" t="s">
        <v>9152</v>
      </c>
      <c r="I3226" s="34" t="s">
        <v>9153</v>
      </c>
      <c r="J3226" s="237">
        <v>43921</v>
      </c>
      <c r="K3226" s="2">
        <v>35</v>
      </c>
    </row>
    <row r="3227" spans="1:14" ht="12.75">
      <c r="A3227" s="331"/>
      <c r="B3227" s="332">
        <v>43921.446342083334</v>
      </c>
      <c r="C3227" s="333" t="s">
        <v>2200</v>
      </c>
      <c r="D3227" s="333" t="s">
        <v>268</v>
      </c>
      <c r="E3227" s="333" t="s">
        <v>4973</v>
      </c>
      <c r="F3227" s="333" t="s">
        <v>2208</v>
      </c>
      <c r="G3227" s="333" t="s">
        <v>2199</v>
      </c>
      <c r="H3227" s="331"/>
      <c r="I3227" s="334" t="s">
        <v>9153</v>
      </c>
      <c r="J3227" s="335">
        <v>43921</v>
      </c>
      <c r="K3227" s="333">
        <v>35</v>
      </c>
      <c r="L3227" s="331"/>
      <c r="M3227" s="333" t="s">
        <v>5743</v>
      </c>
      <c r="N3227" s="331"/>
    </row>
    <row r="3228" spans="1:14" ht="12.75">
      <c r="A3228" s="15"/>
      <c r="B3228" s="236">
        <v>43921.447745868056</v>
      </c>
      <c r="C3228" s="2" t="s">
        <v>9</v>
      </c>
      <c r="D3228" s="2" t="s">
        <v>224</v>
      </c>
      <c r="F3228" s="2" t="s">
        <v>2198</v>
      </c>
      <c r="G3228" s="2" t="s">
        <v>2199</v>
      </c>
      <c r="H3228" s="2" t="s">
        <v>9155</v>
      </c>
      <c r="I3228" s="34" t="s">
        <v>9156</v>
      </c>
      <c r="J3228" s="237">
        <v>43921</v>
      </c>
    </row>
    <row r="3229" spans="1:14" ht="12.75">
      <c r="A3229" s="331"/>
      <c r="B3229" s="332">
        <v>43921.448020844909</v>
      </c>
      <c r="C3229" s="333" t="s">
        <v>2200</v>
      </c>
      <c r="D3229" s="333" t="s">
        <v>182</v>
      </c>
      <c r="E3229" s="331"/>
      <c r="F3229" s="333" t="s">
        <v>2198</v>
      </c>
      <c r="G3229" s="333" t="s">
        <v>2210</v>
      </c>
      <c r="H3229" s="331"/>
      <c r="I3229" s="334" t="s">
        <v>9157</v>
      </c>
      <c r="J3229" s="335">
        <v>43921</v>
      </c>
      <c r="K3229" s="331"/>
      <c r="L3229" s="331"/>
      <c r="M3229" s="333" t="s">
        <v>9159</v>
      </c>
      <c r="N3229" s="331"/>
    </row>
    <row r="3230" spans="1:14" ht="12.75">
      <c r="A3230" s="15"/>
      <c r="B3230" s="236">
        <v>43921.448206898145</v>
      </c>
      <c r="C3230" s="2" t="s">
        <v>7566</v>
      </c>
      <c r="D3230" s="2" t="s">
        <v>126</v>
      </c>
      <c r="E3230" s="2" t="s">
        <v>125</v>
      </c>
      <c r="F3230" s="2" t="s">
        <v>2198</v>
      </c>
      <c r="G3230" s="2" t="s">
        <v>2199</v>
      </c>
      <c r="H3230" s="2" t="s">
        <v>8831</v>
      </c>
      <c r="I3230" s="34" t="s">
        <v>311</v>
      </c>
      <c r="J3230" s="237">
        <v>43920</v>
      </c>
    </row>
    <row r="3231" spans="1:14" ht="12.75">
      <c r="A3231" s="15"/>
      <c r="B3231" s="236">
        <v>43921.448230798611</v>
      </c>
      <c r="C3231" s="2" t="s">
        <v>7566</v>
      </c>
      <c r="D3231" s="2" t="s">
        <v>109</v>
      </c>
      <c r="F3231" s="2" t="s">
        <v>2198</v>
      </c>
      <c r="G3231" s="2" t="s">
        <v>2199</v>
      </c>
      <c r="H3231" s="2" t="s">
        <v>9161</v>
      </c>
      <c r="I3231" s="34" t="s">
        <v>9125</v>
      </c>
      <c r="J3231" s="237">
        <v>43921</v>
      </c>
      <c r="M3231" s="2" t="s">
        <v>9162</v>
      </c>
    </row>
    <row r="3232" spans="1:14" ht="12.75">
      <c r="A3232" s="331"/>
      <c r="B3232" s="332">
        <v>43921.448653298612</v>
      </c>
      <c r="C3232" s="333" t="s">
        <v>7566</v>
      </c>
      <c r="D3232" s="333" t="s">
        <v>182</v>
      </c>
      <c r="E3232" s="333" t="s">
        <v>1078</v>
      </c>
      <c r="F3232" s="333" t="s">
        <v>2208</v>
      </c>
      <c r="G3232" s="333" t="s">
        <v>2199</v>
      </c>
      <c r="H3232" s="331"/>
      <c r="I3232" s="334" t="s">
        <v>9157</v>
      </c>
      <c r="J3232" s="335">
        <v>43921</v>
      </c>
      <c r="K3232" s="333">
        <v>55</v>
      </c>
      <c r="L3232" s="331"/>
      <c r="M3232" s="333" t="s">
        <v>5743</v>
      </c>
      <c r="N3232" s="331"/>
    </row>
    <row r="3233" spans="1:14" ht="12.75">
      <c r="A3233" s="331"/>
      <c r="B3233" s="332">
        <v>43921.449127175925</v>
      </c>
      <c r="C3233" s="333" t="s">
        <v>2200</v>
      </c>
      <c r="D3233" s="333" t="s">
        <v>182</v>
      </c>
      <c r="E3233" s="333" t="s">
        <v>1356</v>
      </c>
      <c r="F3233" s="333" t="s">
        <v>2201</v>
      </c>
      <c r="G3233" s="333" t="s">
        <v>2199</v>
      </c>
      <c r="H3233" s="331"/>
      <c r="I3233" s="334" t="s">
        <v>9157</v>
      </c>
      <c r="J3233" s="335">
        <v>43921</v>
      </c>
      <c r="K3233" s="331"/>
      <c r="L3233" s="331"/>
      <c r="M3233" s="333" t="s">
        <v>5743</v>
      </c>
      <c r="N3233" s="331"/>
    </row>
    <row r="3234" spans="1:14" ht="12.75">
      <c r="A3234" s="15"/>
      <c r="B3234" s="236">
        <v>43921.449277152773</v>
      </c>
      <c r="C3234" s="2" t="s">
        <v>2200</v>
      </c>
      <c r="D3234" s="2" t="s">
        <v>95</v>
      </c>
      <c r="E3234" s="2" t="s">
        <v>9164</v>
      </c>
      <c r="F3234" s="2" t="s">
        <v>2198</v>
      </c>
      <c r="G3234" s="2" t="s">
        <v>2199</v>
      </c>
      <c r="H3234" s="2" t="s">
        <v>9165</v>
      </c>
      <c r="I3234" s="34" t="s">
        <v>9166</v>
      </c>
      <c r="J3234" s="237">
        <v>43921</v>
      </c>
    </row>
    <row r="3235" spans="1:14" ht="12.75">
      <c r="A3235" s="15"/>
      <c r="B3235" s="236">
        <v>43921.451098229169</v>
      </c>
      <c r="C3235" s="2" t="s">
        <v>2200</v>
      </c>
      <c r="D3235" s="2" t="s">
        <v>182</v>
      </c>
      <c r="E3235" s="2" t="s">
        <v>9167</v>
      </c>
      <c r="F3235" s="2" t="s">
        <v>2208</v>
      </c>
      <c r="G3235" s="2" t="s">
        <v>2199</v>
      </c>
      <c r="H3235" s="2" t="s">
        <v>9168</v>
      </c>
      <c r="I3235" s="34" t="s">
        <v>5779</v>
      </c>
      <c r="J3235" s="237">
        <v>43921</v>
      </c>
      <c r="K3235" s="2">
        <v>55</v>
      </c>
    </row>
    <row r="3236" spans="1:14" ht="12.75">
      <c r="A3236" s="15"/>
      <c r="B3236" s="236">
        <v>43921.452130358797</v>
      </c>
      <c r="C3236" s="2" t="s">
        <v>7566</v>
      </c>
      <c r="D3236" s="2" t="s">
        <v>182</v>
      </c>
      <c r="F3236" s="2" t="s">
        <v>2198</v>
      </c>
      <c r="G3236" s="2" t="s">
        <v>2199</v>
      </c>
      <c r="H3236" s="2" t="s">
        <v>9170</v>
      </c>
      <c r="I3236" s="34" t="s">
        <v>722</v>
      </c>
      <c r="J3236" s="237">
        <v>43921</v>
      </c>
    </row>
    <row r="3237" spans="1:14" ht="12.75">
      <c r="A3237" s="15"/>
      <c r="B3237" s="236">
        <v>43921.452703449075</v>
      </c>
      <c r="C3237" s="2" t="s">
        <v>2200</v>
      </c>
      <c r="D3237" s="2" t="s">
        <v>268</v>
      </c>
      <c r="E3237" s="2" t="s">
        <v>9171</v>
      </c>
      <c r="F3237" s="2" t="s">
        <v>2208</v>
      </c>
      <c r="G3237" s="2" t="s">
        <v>2199</v>
      </c>
      <c r="H3237" s="2" t="s">
        <v>9173</v>
      </c>
      <c r="I3237" s="34" t="s">
        <v>5775</v>
      </c>
      <c r="J3237" s="237">
        <v>43921</v>
      </c>
      <c r="K3237" s="2">
        <v>35</v>
      </c>
    </row>
    <row r="3238" spans="1:14" ht="12.75">
      <c r="A3238" s="331"/>
      <c r="B3238" s="332">
        <v>43921.458889710644</v>
      </c>
      <c r="C3238" s="333" t="s">
        <v>2200</v>
      </c>
      <c r="D3238" s="333" t="s">
        <v>45</v>
      </c>
      <c r="E3238" s="333" t="s">
        <v>43</v>
      </c>
      <c r="F3238" s="333" t="s">
        <v>2198</v>
      </c>
      <c r="G3238" s="333" t="s">
        <v>2210</v>
      </c>
      <c r="H3238" s="331"/>
      <c r="I3238" s="334" t="s">
        <v>70</v>
      </c>
      <c r="J3238" s="335">
        <v>43920</v>
      </c>
      <c r="K3238" s="331"/>
      <c r="L3238" s="331"/>
      <c r="M3238" s="333" t="s">
        <v>9175</v>
      </c>
      <c r="N3238" s="331"/>
    </row>
    <row r="3239" spans="1:14" ht="12.75">
      <c r="A3239" s="15"/>
      <c r="B3239" s="236">
        <v>43921.460067962966</v>
      </c>
      <c r="C3239" s="2" t="s">
        <v>9</v>
      </c>
      <c r="D3239" s="2" t="s">
        <v>262</v>
      </c>
      <c r="E3239" s="2" t="s">
        <v>418</v>
      </c>
      <c r="F3239" s="2" t="s">
        <v>2201</v>
      </c>
      <c r="G3239" s="2" t="s">
        <v>2199</v>
      </c>
      <c r="H3239" s="2" t="s">
        <v>9176</v>
      </c>
      <c r="I3239" s="34" t="s">
        <v>9177</v>
      </c>
      <c r="J3239" s="237">
        <v>43921</v>
      </c>
    </row>
    <row r="3240" spans="1:14" ht="12.75">
      <c r="A3240" s="331"/>
      <c r="B3240" s="332">
        <v>43921.460386539351</v>
      </c>
      <c r="C3240" s="333" t="s">
        <v>7566</v>
      </c>
      <c r="D3240" s="333" t="s">
        <v>45</v>
      </c>
      <c r="E3240" s="333" t="s">
        <v>43</v>
      </c>
      <c r="F3240" s="333" t="s">
        <v>2198</v>
      </c>
      <c r="G3240" s="333" t="s">
        <v>2199</v>
      </c>
      <c r="H3240" s="331"/>
      <c r="I3240" s="334" t="s">
        <v>9178</v>
      </c>
      <c r="J3240" s="335">
        <v>43920</v>
      </c>
      <c r="K3240" s="331"/>
      <c r="L3240" s="331"/>
      <c r="M3240" s="333" t="s">
        <v>9180</v>
      </c>
      <c r="N3240" s="331"/>
    </row>
    <row r="3241" spans="1:14" ht="12.75">
      <c r="A3241" s="331"/>
      <c r="B3241" s="332">
        <v>43921.460664039347</v>
      </c>
      <c r="C3241" s="333" t="s">
        <v>2200</v>
      </c>
      <c r="D3241" s="333" t="s">
        <v>262</v>
      </c>
      <c r="E3241" s="333" t="s">
        <v>4536</v>
      </c>
      <c r="F3241" s="333" t="s">
        <v>2271</v>
      </c>
      <c r="G3241" s="333" t="s">
        <v>2199</v>
      </c>
      <c r="H3241" s="331"/>
      <c r="I3241" s="333" t="s">
        <v>9181</v>
      </c>
      <c r="J3241" s="335">
        <v>43921</v>
      </c>
      <c r="K3241" s="331"/>
      <c r="L3241" s="333">
        <v>4</v>
      </c>
      <c r="M3241" s="331"/>
      <c r="N3241" s="331"/>
    </row>
    <row r="3242" spans="1:14" ht="12.75">
      <c r="A3242" s="331"/>
      <c r="B3242" s="332">
        <v>43921.46082818287</v>
      </c>
      <c r="C3242" s="333" t="s">
        <v>2200</v>
      </c>
      <c r="D3242" s="333" t="s">
        <v>262</v>
      </c>
      <c r="E3242" s="331"/>
      <c r="F3242" s="333" t="s">
        <v>2208</v>
      </c>
      <c r="G3242" s="333" t="s">
        <v>2199</v>
      </c>
      <c r="H3242" s="331"/>
      <c r="I3242" s="333" t="s">
        <v>9182</v>
      </c>
      <c r="J3242" s="335">
        <v>43921</v>
      </c>
      <c r="K3242" s="331"/>
      <c r="L3242" s="333">
        <v>3</v>
      </c>
      <c r="M3242" s="331"/>
      <c r="N3242" s="331"/>
    </row>
    <row r="3243" spans="1:14" ht="12.75">
      <c r="A3243" s="15"/>
      <c r="B3243" s="236">
        <v>43921.461087997683</v>
      </c>
      <c r="C3243" s="2" t="s">
        <v>9</v>
      </c>
      <c r="D3243" s="2" t="s">
        <v>262</v>
      </c>
      <c r="E3243" s="2" t="s">
        <v>418</v>
      </c>
      <c r="F3243" s="2" t="s">
        <v>2201</v>
      </c>
      <c r="G3243" s="2" t="s">
        <v>2199</v>
      </c>
      <c r="H3243" s="2" t="s">
        <v>9176</v>
      </c>
      <c r="I3243" s="34" t="s">
        <v>9177</v>
      </c>
      <c r="J3243" s="237">
        <v>43903</v>
      </c>
      <c r="M3243" s="2" t="s">
        <v>9183</v>
      </c>
    </row>
    <row r="3244" spans="1:14" ht="12.75">
      <c r="A3244" s="15"/>
      <c r="B3244" s="236">
        <v>43921.462134120375</v>
      </c>
      <c r="C3244" s="2" t="s">
        <v>2200</v>
      </c>
      <c r="D3244" s="2" t="s">
        <v>262</v>
      </c>
      <c r="E3244" s="2" t="s">
        <v>9184</v>
      </c>
      <c r="F3244" s="2" t="s">
        <v>2208</v>
      </c>
      <c r="G3244" s="2" t="s">
        <v>2199</v>
      </c>
      <c r="H3244" s="2" t="s">
        <v>9185</v>
      </c>
      <c r="I3244" s="34" t="s">
        <v>9177</v>
      </c>
      <c r="J3244" s="237">
        <v>43903</v>
      </c>
      <c r="K3244" s="2">
        <v>32</v>
      </c>
      <c r="M3244" s="2" t="s">
        <v>9186</v>
      </c>
    </row>
    <row r="3245" spans="1:14" ht="12.75">
      <c r="A3245" s="15"/>
      <c r="B3245" s="236">
        <v>43921.463248761575</v>
      </c>
      <c r="C3245" s="2" t="s">
        <v>2200</v>
      </c>
      <c r="D3245" s="2" t="s">
        <v>262</v>
      </c>
      <c r="E3245" s="2" t="s">
        <v>493</v>
      </c>
      <c r="F3245" s="2" t="s">
        <v>2208</v>
      </c>
      <c r="G3245" s="2" t="s">
        <v>2199</v>
      </c>
      <c r="H3245" s="2" t="s">
        <v>9187</v>
      </c>
      <c r="I3245" s="34" t="s">
        <v>9177</v>
      </c>
      <c r="J3245" s="237">
        <v>43921</v>
      </c>
      <c r="K3245" s="2">
        <v>52</v>
      </c>
      <c r="M3245" s="2" t="s">
        <v>9188</v>
      </c>
    </row>
    <row r="3246" spans="1:14" ht="12.75">
      <c r="A3246" s="331"/>
      <c r="B3246" s="332">
        <v>43921.463970335652</v>
      </c>
      <c r="C3246" s="333" t="s">
        <v>2200</v>
      </c>
      <c r="D3246" s="333" t="s">
        <v>95</v>
      </c>
      <c r="E3246" s="333" t="s">
        <v>459</v>
      </c>
      <c r="F3246" s="333" t="s">
        <v>2198</v>
      </c>
      <c r="G3246" s="331"/>
      <c r="H3246" s="331"/>
      <c r="I3246" s="334" t="s">
        <v>9189</v>
      </c>
      <c r="J3246" s="335">
        <v>43921</v>
      </c>
      <c r="K3246" s="331"/>
      <c r="L3246" s="331"/>
      <c r="M3246" s="333" t="s">
        <v>9190</v>
      </c>
      <c r="N3246" s="331"/>
    </row>
    <row r="3247" spans="1:14" ht="12.75">
      <c r="A3247" s="331"/>
      <c r="B3247" s="332">
        <v>43921.466341319443</v>
      </c>
      <c r="C3247" s="333" t="s">
        <v>9</v>
      </c>
      <c r="D3247" s="333" t="s">
        <v>47</v>
      </c>
      <c r="E3247" s="331"/>
      <c r="F3247" s="333" t="s">
        <v>2208</v>
      </c>
      <c r="G3247" s="331"/>
      <c r="H3247" s="331"/>
      <c r="I3247" s="334" t="s">
        <v>9053</v>
      </c>
      <c r="J3247" s="335">
        <v>43921</v>
      </c>
      <c r="K3247" s="333">
        <v>68</v>
      </c>
      <c r="L3247" s="331"/>
      <c r="M3247" s="333" t="s">
        <v>9191</v>
      </c>
      <c r="N3247" s="331"/>
    </row>
    <row r="3248" spans="1:14" ht="12.75">
      <c r="A3248" s="15"/>
      <c r="B3248" s="236">
        <v>43921.46643591435</v>
      </c>
      <c r="C3248" s="2" t="s">
        <v>2200</v>
      </c>
      <c r="D3248" s="2" t="s">
        <v>236</v>
      </c>
      <c r="F3248" s="2" t="s">
        <v>2198</v>
      </c>
      <c r="G3248" s="2" t="s">
        <v>2199</v>
      </c>
      <c r="H3248" s="2" t="s">
        <v>9192</v>
      </c>
      <c r="I3248" s="34" t="s">
        <v>9193</v>
      </c>
      <c r="J3248" s="237">
        <v>43921</v>
      </c>
      <c r="M3248" s="2" t="s">
        <v>9194</v>
      </c>
    </row>
    <row r="3249" spans="1:14" ht="12.75">
      <c r="A3249" s="331"/>
      <c r="B3249" s="332">
        <v>43921.467076203699</v>
      </c>
      <c r="C3249" s="333" t="s">
        <v>7566</v>
      </c>
      <c r="D3249" s="333" t="s">
        <v>262</v>
      </c>
      <c r="E3249" s="331"/>
      <c r="F3249" s="333" t="s">
        <v>2201</v>
      </c>
      <c r="G3249" s="333" t="s">
        <v>2199</v>
      </c>
      <c r="H3249" s="331"/>
      <c r="I3249" s="334" t="s">
        <v>3368</v>
      </c>
      <c r="J3249" s="335">
        <v>43918</v>
      </c>
      <c r="K3249" s="331"/>
      <c r="L3249" s="333">
        <v>1012</v>
      </c>
      <c r="M3249" s="333" t="s">
        <v>9195</v>
      </c>
      <c r="N3249" s="331"/>
    </row>
    <row r="3250" spans="1:14" ht="12.75">
      <c r="A3250" s="331"/>
      <c r="B3250" s="332">
        <v>43921.467103252318</v>
      </c>
      <c r="C3250" s="333" t="s">
        <v>2200</v>
      </c>
      <c r="D3250" s="333" t="s">
        <v>182</v>
      </c>
      <c r="E3250" s="333" t="s">
        <v>9196</v>
      </c>
      <c r="F3250" s="333" t="s">
        <v>2271</v>
      </c>
      <c r="G3250" s="333" t="s">
        <v>2199</v>
      </c>
      <c r="H3250" s="331"/>
      <c r="I3250" s="334" t="s">
        <v>5779</v>
      </c>
      <c r="J3250" s="335">
        <v>43921</v>
      </c>
      <c r="K3250" s="331"/>
      <c r="L3250" s="331"/>
      <c r="M3250" s="331"/>
      <c r="N3250" s="331"/>
    </row>
    <row r="3251" spans="1:14" ht="12.75">
      <c r="A3251" s="331"/>
      <c r="B3251" s="332">
        <v>43921.468589166667</v>
      </c>
      <c r="C3251" s="333" t="s">
        <v>2200</v>
      </c>
      <c r="D3251" s="333" t="s">
        <v>268</v>
      </c>
      <c r="E3251" s="333" t="s">
        <v>4973</v>
      </c>
      <c r="F3251" s="333" t="s">
        <v>2208</v>
      </c>
      <c r="G3251" s="333" t="s">
        <v>2199</v>
      </c>
      <c r="H3251" s="331"/>
      <c r="I3251" s="334" t="s">
        <v>5775</v>
      </c>
      <c r="J3251" s="335">
        <v>43921</v>
      </c>
      <c r="K3251" s="333">
        <v>35</v>
      </c>
      <c r="L3251" s="331"/>
      <c r="M3251" s="331"/>
      <c r="N3251" s="331"/>
    </row>
    <row r="3252" spans="1:14" ht="12.75">
      <c r="A3252" s="331"/>
      <c r="B3252" s="332">
        <v>43921.469503946762</v>
      </c>
      <c r="C3252" s="333" t="s">
        <v>2200</v>
      </c>
      <c r="D3252" s="333" t="s">
        <v>158</v>
      </c>
      <c r="E3252" s="333" t="s">
        <v>9197</v>
      </c>
      <c r="F3252" s="333" t="s">
        <v>2208</v>
      </c>
      <c r="G3252" s="331"/>
      <c r="H3252" s="331"/>
      <c r="I3252" s="334" t="s">
        <v>9198</v>
      </c>
      <c r="J3252" s="335">
        <v>43921</v>
      </c>
      <c r="K3252" s="331"/>
      <c r="L3252" s="331"/>
      <c r="M3252" s="333" t="s">
        <v>9199</v>
      </c>
      <c r="N3252" s="331"/>
    </row>
    <row r="3253" spans="1:14" ht="12.75">
      <c r="A3253" s="15"/>
      <c r="B3253" s="236">
        <v>43921.469582604172</v>
      </c>
      <c r="C3253" s="2" t="s">
        <v>2200</v>
      </c>
      <c r="D3253" s="2" t="s">
        <v>236</v>
      </c>
      <c r="E3253" s="2" t="s">
        <v>9200</v>
      </c>
      <c r="F3253" s="2" t="s">
        <v>2198</v>
      </c>
      <c r="G3253" s="2" t="s">
        <v>2199</v>
      </c>
      <c r="H3253" s="2" t="s">
        <v>9201</v>
      </c>
      <c r="I3253" s="2" t="s">
        <v>9202</v>
      </c>
      <c r="J3253" s="237">
        <v>43921</v>
      </c>
      <c r="L3253" s="2">
        <v>17</v>
      </c>
    </row>
    <row r="3254" spans="1:14" ht="12.75">
      <c r="A3254" s="331"/>
      <c r="B3254" s="332">
        <v>43921.469982291666</v>
      </c>
      <c r="C3254" s="333" t="s">
        <v>2200</v>
      </c>
      <c r="D3254" s="333" t="s">
        <v>95</v>
      </c>
      <c r="E3254" s="333" t="s">
        <v>9203</v>
      </c>
      <c r="F3254" s="333" t="s">
        <v>2208</v>
      </c>
      <c r="G3254" s="333" t="s">
        <v>2210</v>
      </c>
      <c r="H3254" s="331"/>
      <c r="I3254" s="334" t="s">
        <v>9166</v>
      </c>
      <c r="J3254" s="335">
        <v>43921</v>
      </c>
      <c r="K3254" s="331"/>
      <c r="L3254" s="331"/>
      <c r="M3254" s="333" t="s">
        <v>9204</v>
      </c>
      <c r="N3254" s="331"/>
    </row>
    <row r="3255" spans="1:14" ht="12.75">
      <c r="A3255" s="331"/>
      <c r="B3255" s="332">
        <v>43921.470022916663</v>
      </c>
      <c r="C3255" s="333" t="s">
        <v>2200</v>
      </c>
      <c r="D3255" s="333" t="s">
        <v>95</v>
      </c>
      <c r="E3255" s="333" t="s">
        <v>95</v>
      </c>
      <c r="F3255" s="333" t="s">
        <v>2198</v>
      </c>
      <c r="G3255" s="333" t="s">
        <v>2210</v>
      </c>
      <c r="H3255" s="331"/>
      <c r="I3255" s="333" t="s">
        <v>9205</v>
      </c>
      <c r="J3255" s="335">
        <v>43921</v>
      </c>
      <c r="K3255" s="331"/>
      <c r="L3255" s="333">
        <v>24</v>
      </c>
      <c r="M3255" s="331"/>
      <c r="N3255" s="331"/>
    </row>
    <row r="3256" spans="1:14" ht="12.75">
      <c r="A3256" s="15"/>
      <c r="B3256" s="236">
        <v>43921.470137870376</v>
      </c>
      <c r="C3256" s="2" t="s">
        <v>2200</v>
      </c>
      <c r="D3256" s="2" t="s">
        <v>95</v>
      </c>
      <c r="F3256" s="2" t="s">
        <v>2198</v>
      </c>
      <c r="G3256" s="2" t="s">
        <v>2210</v>
      </c>
      <c r="H3256" s="2" t="s">
        <v>9206</v>
      </c>
      <c r="I3256" s="34" t="s">
        <v>9207</v>
      </c>
      <c r="J3256" s="237">
        <v>43921</v>
      </c>
      <c r="M3256" s="2" t="s">
        <v>9208</v>
      </c>
    </row>
    <row r="3257" spans="1:14" ht="12.75">
      <c r="A3257" s="331"/>
      <c r="B3257" s="332">
        <v>43921.472078460647</v>
      </c>
      <c r="C3257" s="333" t="s">
        <v>2200</v>
      </c>
      <c r="D3257" s="333" t="s">
        <v>158</v>
      </c>
      <c r="E3257" s="331"/>
      <c r="F3257" s="333" t="s">
        <v>2198</v>
      </c>
      <c r="G3257" s="333" t="s">
        <v>2199</v>
      </c>
      <c r="H3257" s="331"/>
      <c r="I3257" s="334" t="s">
        <v>9198</v>
      </c>
      <c r="J3257" s="335">
        <v>43921</v>
      </c>
      <c r="K3257" s="331"/>
      <c r="L3257" s="331"/>
      <c r="M3257" s="333" t="s">
        <v>5743</v>
      </c>
      <c r="N3257" s="331"/>
    </row>
    <row r="3258" spans="1:14" ht="12.75">
      <c r="A3258" s="331"/>
      <c r="B3258" s="332">
        <v>43921.472092835647</v>
      </c>
      <c r="C3258" s="333" t="s">
        <v>2200</v>
      </c>
      <c r="D3258" s="333" t="s">
        <v>158</v>
      </c>
      <c r="E3258" s="331"/>
      <c r="F3258" s="333" t="s">
        <v>2198</v>
      </c>
      <c r="G3258" s="331"/>
      <c r="H3258" s="331"/>
      <c r="I3258" s="334" t="s">
        <v>5838</v>
      </c>
      <c r="J3258" s="335">
        <v>43921</v>
      </c>
      <c r="K3258" s="331"/>
      <c r="L3258" s="331"/>
      <c r="M3258" s="331"/>
      <c r="N3258" s="331"/>
    </row>
    <row r="3259" spans="1:14" ht="12.75">
      <c r="A3259" s="331"/>
      <c r="B3259" s="332">
        <v>43921.472236342597</v>
      </c>
      <c r="C3259" s="333" t="s">
        <v>2200</v>
      </c>
      <c r="D3259" s="333" t="s">
        <v>236</v>
      </c>
      <c r="E3259" s="331"/>
      <c r="F3259" s="333" t="s">
        <v>2198</v>
      </c>
      <c r="G3259" s="333" t="s">
        <v>2210</v>
      </c>
      <c r="H3259" s="331"/>
      <c r="I3259" s="334" t="s">
        <v>9209</v>
      </c>
      <c r="J3259" s="335">
        <v>43921</v>
      </c>
      <c r="K3259" s="331"/>
      <c r="L3259" s="331"/>
      <c r="M3259" s="333" t="s">
        <v>9210</v>
      </c>
      <c r="N3259" s="331"/>
    </row>
    <row r="3260" spans="1:14" ht="12.75">
      <c r="A3260" s="331"/>
      <c r="B3260" s="332">
        <v>43921.472594525461</v>
      </c>
      <c r="C3260" s="333" t="s">
        <v>2200</v>
      </c>
      <c r="D3260" s="333" t="s">
        <v>158</v>
      </c>
      <c r="E3260" s="331"/>
      <c r="F3260" s="333" t="s">
        <v>2208</v>
      </c>
      <c r="G3260" s="331"/>
      <c r="H3260" s="331"/>
      <c r="I3260" s="334" t="s">
        <v>5838</v>
      </c>
      <c r="J3260" s="335">
        <v>43921</v>
      </c>
      <c r="K3260" s="331"/>
      <c r="L3260" s="331"/>
      <c r="M3260" s="331"/>
      <c r="N3260" s="331"/>
    </row>
    <row r="3261" spans="1:14" ht="12.75">
      <c r="A3261" s="15"/>
      <c r="B3261" s="236">
        <v>43921.473691435182</v>
      </c>
      <c r="C3261" s="2" t="s">
        <v>2200</v>
      </c>
      <c r="D3261" s="2" t="s">
        <v>182</v>
      </c>
      <c r="E3261" s="2" t="s">
        <v>1356</v>
      </c>
      <c r="F3261" s="2" t="s">
        <v>2201</v>
      </c>
      <c r="G3261" s="2" t="s">
        <v>2199</v>
      </c>
      <c r="H3261" s="2" t="s">
        <v>9211</v>
      </c>
      <c r="I3261" s="2" t="s">
        <v>9212</v>
      </c>
      <c r="J3261" s="237">
        <v>43921</v>
      </c>
      <c r="K3261" s="2">
        <v>32</v>
      </c>
      <c r="M3261" s="2" t="s">
        <v>9213</v>
      </c>
    </row>
    <row r="3262" spans="1:14" ht="12.75">
      <c r="A3262" s="15"/>
      <c r="B3262" s="236">
        <v>43921.473881261569</v>
      </c>
      <c r="C3262" s="2" t="s">
        <v>2200</v>
      </c>
      <c r="D3262" s="2" t="s">
        <v>182</v>
      </c>
      <c r="E3262" s="2" t="s">
        <v>1356</v>
      </c>
      <c r="F3262" s="2" t="s">
        <v>2201</v>
      </c>
      <c r="G3262" s="2" t="s">
        <v>2199</v>
      </c>
      <c r="H3262" s="2" t="s">
        <v>9211</v>
      </c>
      <c r="I3262" s="2" t="s">
        <v>9212</v>
      </c>
      <c r="J3262" s="237">
        <v>43921</v>
      </c>
      <c r="K3262" s="2">
        <v>32</v>
      </c>
      <c r="M3262" s="2" t="s">
        <v>9213</v>
      </c>
    </row>
    <row r="3263" spans="1:14" ht="12.75">
      <c r="A3263" s="15"/>
      <c r="B3263" s="236">
        <v>43921.473981388888</v>
      </c>
      <c r="C3263" s="2" t="s">
        <v>2200</v>
      </c>
      <c r="D3263" s="2" t="s">
        <v>182</v>
      </c>
      <c r="E3263" s="2" t="s">
        <v>1356</v>
      </c>
      <c r="F3263" s="2" t="s">
        <v>2201</v>
      </c>
      <c r="G3263" s="2" t="s">
        <v>2199</v>
      </c>
      <c r="H3263" s="2" t="s">
        <v>9211</v>
      </c>
      <c r="I3263" s="2" t="s">
        <v>9212</v>
      </c>
      <c r="J3263" s="237">
        <v>43921</v>
      </c>
      <c r="K3263" s="2">
        <v>32</v>
      </c>
      <c r="M3263" s="2" t="s">
        <v>9213</v>
      </c>
    </row>
    <row r="3264" spans="1:14" ht="12.75">
      <c r="A3264" s="331"/>
      <c r="B3264" s="332">
        <v>43921.474886122684</v>
      </c>
      <c r="C3264" s="333" t="s">
        <v>2200</v>
      </c>
      <c r="D3264" s="333" t="s">
        <v>95</v>
      </c>
      <c r="E3264" s="331"/>
      <c r="F3264" s="333" t="s">
        <v>2198</v>
      </c>
      <c r="G3264" s="331"/>
      <c r="H3264" s="331"/>
      <c r="I3264" s="334" t="s">
        <v>9214</v>
      </c>
      <c r="J3264" s="335">
        <v>43900</v>
      </c>
      <c r="K3264" s="331"/>
      <c r="L3264" s="331"/>
      <c r="M3264" s="331"/>
      <c r="N3264" s="331"/>
    </row>
    <row r="3265" spans="1:14" ht="12.75">
      <c r="A3265" s="15"/>
      <c r="B3265" s="236">
        <v>43921.475038888893</v>
      </c>
      <c r="C3265" s="2" t="s">
        <v>7566</v>
      </c>
      <c r="D3265" s="2" t="s">
        <v>45</v>
      </c>
      <c r="E3265" s="2" t="s">
        <v>43</v>
      </c>
      <c r="F3265" s="2" t="s">
        <v>2198</v>
      </c>
      <c r="G3265" s="2" t="s">
        <v>2210</v>
      </c>
      <c r="I3265" s="34" t="s">
        <v>9215</v>
      </c>
      <c r="J3265" s="237">
        <v>43921</v>
      </c>
      <c r="M3265" s="2" t="s">
        <v>9216</v>
      </c>
    </row>
    <row r="3266" spans="1:14" ht="12.75">
      <c r="A3266" s="331"/>
      <c r="B3266" s="332">
        <v>43921.475047638887</v>
      </c>
      <c r="C3266" s="333" t="s">
        <v>2200</v>
      </c>
      <c r="D3266" s="333" t="s">
        <v>236</v>
      </c>
      <c r="E3266" s="333" t="s">
        <v>9217</v>
      </c>
      <c r="F3266" s="333" t="s">
        <v>2198</v>
      </c>
      <c r="G3266" s="333" t="s">
        <v>2199</v>
      </c>
      <c r="H3266" s="333" t="s">
        <v>5386</v>
      </c>
      <c r="I3266" s="334" t="s">
        <v>9218</v>
      </c>
      <c r="J3266" s="335">
        <v>43921</v>
      </c>
      <c r="K3266" s="331"/>
      <c r="L3266" s="331"/>
      <c r="M3266" s="333" t="s">
        <v>9219</v>
      </c>
      <c r="N3266" s="331"/>
    </row>
    <row r="3267" spans="1:14" ht="12.75">
      <c r="A3267" s="15"/>
      <c r="B3267" s="236">
        <v>43921.475479525463</v>
      </c>
      <c r="C3267" s="2" t="s">
        <v>2200</v>
      </c>
      <c r="D3267" s="2" t="s">
        <v>158</v>
      </c>
      <c r="E3267" s="2" t="s">
        <v>3848</v>
      </c>
      <c r="F3267" s="2" t="s">
        <v>2198</v>
      </c>
      <c r="H3267" s="2" t="s">
        <v>9220</v>
      </c>
      <c r="I3267" s="34" t="s">
        <v>9221</v>
      </c>
      <c r="J3267" s="237">
        <v>43921</v>
      </c>
    </row>
    <row r="3268" spans="1:14" ht="12.75">
      <c r="A3268" s="331"/>
      <c r="B3268" s="332">
        <v>43921.475822222223</v>
      </c>
      <c r="C3268" s="333" t="s">
        <v>9</v>
      </c>
      <c r="D3268" s="333" t="s">
        <v>262</v>
      </c>
      <c r="E3268" s="333" t="s">
        <v>419</v>
      </c>
      <c r="F3268" s="333" t="s">
        <v>2201</v>
      </c>
      <c r="G3268" s="333" t="s">
        <v>2199</v>
      </c>
      <c r="H3268" s="331"/>
      <c r="I3268" s="333" t="s">
        <v>9222</v>
      </c>
      <c r="J3268" s="335">
        <v>43921</v>
      </c>
      <c r="K3268" s="333">
        <v>65</v>
      </c>
      <c r="L3268" s="331"/>
      <c r="M3268" s="331"/>
      <c r="N3268" s="331"/>
    </row>
    <row r="3269" spans="1:14" ht="12.75">
      <c r="A3269" s="331"/>
      <c r="B3269" s="332">
        <v>43921.476180798607</v>
      </c>
      <c r="C3269" s="333" t="s">
        <v>2200</v>
      </c>
      <c r="D3269" s="333" t="s">
        <v>224</v>
      </c>
      <c r="E3269" s="331"/>
      <c r="F3269" s="333" t="s">
        <v>2198</v>
      </c>
      <c r="G3269" s="331"/>
      <c r="H3269" s="331"/>
      <c r="I3269" s="334" t="s">
        <v>9223</v>
      </c>
      <c r="J3269" s="335">
        <v>43921</v>
      </c>
      <c r="K3269" s="331"/>
      <c r="L3269" s="331"/>
      <c r="M3269" s="333" t="s">
        <v>9224</v>
      </c>
      <c r="N3269" s="331"/>
    </row>
    <row r="3270" spans="1:14" ht="12.75">
      <c r="A3270" s="15"/>
      <c r="B3270" s="236">
        <v>43921.476825833335</v>
      </c>
      <c r="C3270" s="2" t="s">
        <v>9</v>
      </c>
      <c r="D3270" s="2" t="s">
        <v>224</v>
      </c>
      <c r="E3270" s="2" t="s">
        <v>223</v>
      </c>
      <c r="F3270" s="2" t="s">
        <v>2201</v>
      </c>
      <c r="G3270" s="2" t="s">
        <v>2199</v>
      </c>
      <c r="H3270" s="2" t="s">
        <v>9225</v>
      </c>
      <c r="I3270" s="34" t="s">
        <v>9226</v>
      </c>
      <c r="J3270" s="237">
        <v>43921</v>
      </c>
      <c r="K3270" s="2">
        <v>49</v>
      </c>
      <c r="M3270" s="2" t="s">
        <v>9227</v>
      </c>
    </row>
    <row r="3271" spans="1:14" ht="12.75">
      <c r="A3271" s="331"/>
      <c r="B3271" s="332">
        <v>43921.47812028935</v>
      </c>
      <c r="C3271" s="333" t="s">
        <v>2200</v>
      </c>
      <c r="D3271" s="333" t="s">
        <v>95</v>
      </c>
      <c r="E3271" s="333" t="s">
        <v>9203</v>
      </c>
      <c r="F3271" s="333" t="s">
        <v>2208</v>
      </c>
      <c r="G3271" s="333" t="s">
        <v>2199</v>
      </c>
      <c r="H3271" s="331"/>
      <c r="I3271" s="334" t="s">
        <v>6037</v>
      </c>
      <c r="J3271" s="335">
        <v>43921</v>
      </c>
      <c r="K3271" s="333">
        <v>55</v>
      </c>
      <c r="L3271" s="331"/>
      <c r="M3271" s="333" t="s">
        <v>9228</v>
      </c>
      <c r="N3271" s="331"/>
    </row>
    <row r="3272" spans="1:14" ht="12.75">
      <c r="A3272" s="331"/>
      <c r="B3272" s="332">
        <v>43921.478223865735</v>
      </c>
      <c r="C3272" s="333" t="s">
        <v>7566</v>
      </c>
      <c r="D3272" s="333" t="s">
        <v>117</v>
      </c>
      <c r="E3272" s="331"/>
      <c r="F3272" s="333" t="s">
        <v>2201</v>
      </c>
      <c r="G3272" s="333" t="s">
        <v>2199</v>
      </c>
      <c r="H3272" s="331"/>
      <c r="I3272" s="334" t="s">
        <v>9122</v>
      </c>
      <c r="J3272" s="335">
        <v>43920</v>
      </c>
      <c r="K3272" s="331"/>
      <c r="L3272" s="331"/>
      <c r="M3272" s="331"/>
      <c r="N3272" s="331"/>
    </row>
    <row r="3273" spans="1:14" ht="12.75">
      <c r="A3273" s="331"/>
      <c r="B3273" s="332">
        <v>43921.479006261579</v>
      </c>
      <c r="C3273" s="333" t="s">
        <v>2200</v>
      </c>
      <c r="D3273" s="333" t="s">
        <v>236</v>
      </c>
      <c r="E3273" s="331"/>
      <c r="F3273" s="333" t="s">
        <v>2198</v>
      </c>
      <c r="G3273" s="333" t="s">
        <v>2199</v>
      </c>
      <c r="H3273" s="331"/>
      <c r="I3273" s="334" t="s">
        <v>9229</v>
      </c>
      <c r="J3273" s="335">
        <v>43921</v>
      </c>
      <c r="K3273" s="331"/>
      <c r="L3273" s="331"/>
      <c r="M3273" s="333" t="s">
        <v>9230</v>
      </c>
      <c r="N3273" s="331"/>
    </row>
    <row r="3274" spans="1:14" ht="12.75">
      <c r="A3274" s="15"/>
      <c r="B3274" s="236">
        <v>43921.479771481478</v>
      </c>
      <c r="C3274" s="2" t="s">
        <v>2200</v>
      </c>
      <c r="D3274" s="2" t="s">
        <v>236</v>
      </c>
      <c r="E3274" s="2" t="s">
        <v>9231</v>
      </c>
      <c r="F3274" s="2" t="s">
        <v>2208</v>
      </c>
      <c r="G3274" s="2" t="s">
        <v>2199</v>
      </c>
      <c r="H3274" s="2" t="s">
        <v>9232</v>
      </c>
      <c r="I3274" s="34" t="s">
        <v>5878</v>
      </c>
      <c r="J3274" s="237">
        <v>43921</v>
      </c>
      <c r="K3274" s="2">
        <v>10</v>
      </c>
      <c r="L3274" s="2">
        <v>24</v>
      </c>
    </row>
    <row r="3275" spans="1:14" ht="12.75">
      <c r="A3275" s="331"/>
      <c r="B3275" s="332">
        <v>43921.479808888893</v>
      </c>
      <c r="C3275" s="333" t="s">
        <v>7566</v>
      </c>
      <c r="D3275" s="333" t="s">
        <v>45</v>
      </c>
      <c r="E3275" s="333" t="s">
        <v>9233</v>
      </c>
      <c r="F3275" s="333" t="s">
        <v>2198</v>
      </c>
      <c r="G3275" s="333" t="s">
        <v>2210</v>
      </c>
      <c r="H3275" s="331"/>
      <c r="I3275" s="334" t="s">
        <v>9234</v>
      </c>
      <c r="J3275" s="335">
        <v>43900</v>
      </c>
      <c r="K3275" s="331"/>
      <c r="L3275" s="331"/>
      <c r="M3275" s="333" t="s">
        <v>9235</v>
      </c>
      <c r="N3275" s="331"/>
    </row>
    <row r="3276" spans="1:14" ht="12.75">
      <c r="A3276" s="15"/>
      <c r="B3276" s="236">
        <v>43921.48115201389</v>
      </c>
      <c r="C3276" s="2" t="s">
        <v>2200</v>
      </c>
      <c r="D3276" s="2" t="s">
        <v>236</v>
      </c>
      <c r="E3276" s="2" t="s">
        <v>9236</v>
      </c>
      <c r="F3276" s="2" t="s">
        <v>2201</v>
      </c>
      <c r="G3276" s="2" t="s">
        <v>2199</v>
      </c>
      <c r="H3276" s="2" t="s">
        <v>9232</v>
      </c>
      <c r="I3276" s="34" t="s">
        <v>5878</v>
      </c>
      <c r="J3276" s="237">
        <v>43921</v>
      </c>
      <c r="K3276" s="2">
        <v>34</v>
      </c>
      <c r="L3276" s="2">
        <v>25</v>
      </c>
    </row>
    <row r="3277" spans="1:14" ht="12.75">
      <c r="A3277" s="15"/>
      <c r="B3277" s="236">
        <v>43921.482586261569</v>
      </c>
      <c r="C3277" s="2" t="s">
        <v>2200</v>
      </c>
      <c r="D3277" s="2" t="s">
        <v>236</v>
      </c>
      <c r="E3277" s="2" t="s">
        <v>5640</v>
      </c>
      <c r="F3277" s="2" t="s">
        <v>2198</v>
      </c>
      <c r="G3277" s="2" t="s">
        <v>2199</v>
      </c>
      <c r="H3277" s="2" t="s">
        <v>9237</v>
      </c>
      <c r="I3277" s="34" t="s">
        <v>9238</v>
      </c>
      <c r="J3277" s="237">
        <v>43921</v>
      </c>
      <c r="L3277" s="2">
        <v>2440</v>
      </c>
      <c r="M3277" s="2" t="s">
        <v>9239</v>
      </c>
    </row>
    <row r="3278" spans="1:14" ht="12.75">
      <c r="A3278" s="15"/>
      <c r="B3278" s="236">
        <v>43921.482704131944</v>
      </c>
      <c r="C3278" s="2" t="s">
        <v>2200</v>
      </c>
      <c r="D3278" s="2" t="s">
        <v>236</v>
      </c>
      <c r="E3278" s="2" t="s">
        <v>9240</v>
      </c>
      <c r="F3278" s="2" t="s">
        <v>2208</v>
      </c>
      <c r="G3278" s="2" t="s">
        <v>2199</v>
      </c>
      <c r="H3278" s="2" t="s">
        <v>9241</v>
      </c>
      <c r="I3278" s="34" t="s">
        <v>5878</v>
      </c>
      <c r="J3278" s="237">
        <v>43921</v>
      </c>
      <c r="K3278" s="2">
        <v>31</v>
      </c>
      <c r="L3278" s="2">
        <v>26</v>
      </c>
    </row>
    <row r="3279" spans="1:14" ht="12.75">
      <c r="A3279" s="15"/>
      <c r="B3279" s="236">
        <v>43921.483185000005</v>
      </c>
      <c r="C3279" s="2" t="s">
        <v>2200</v>
      </c>
      <c r="D3279" s="2" t="s">
        <v>236</v>
      </c>
      <c r="E3279" s="2" t="s">
        <v>9242</v>
      </c>
      <c r="F3279" s="2" t="s">
        <v>2271</v>
      </c>
      <c r="G3279" s="2" t="s">
        <v>2199</v>
      </c>
      <c r="H3279" s="2" t="s">
        <v>9243</v>
      </c>
      <c r="I3279" s="34" t="s">
        <v>9244</v>
      </c>
      <c r="J3279" s="237">
        <v>43921</v>
      </c>
      <c r="K3279" s="2">
        <v>65</v>
      </c>
    </row>
    <row r="3280" spans="1:14" ht="12.75">
      <c r="A3280" s="331"/>
      <c r="B3280" s="332">
        <v>43921.484126840282</v>
      </c>
      <c r="C3280" s="333" t="s">
        <v>2200</v>
      </c>
      <c r="D3280" s="333" t="s">
        <v>224</v>
      </c>
      <c r="E3280" s="333" t="s">
        <v>9245</v>
      </c>
      <c r="F3280" s="333" t="s">
        <v>2198</v>
      </c>
      <c r="G3280" s="333" t="s">
        <v>2199</v>
      </c>
      <c r="H3280" s="331"/>
      <c r="I3280" s="334" t="s">
        <v>9223</v>
      </c>
      <c r="J3280" s="335">
        <v>43921</v>
      </c>
      <c r="K3280" s="331"/>
      <c r="L3280" s="333">
        <v>17</v>
      </c>
      <c r="M3280" s="331"/>
      <c r="N3280" s="331"/>
    </row>
    <row r="3281" spans="1:14" ht="12.75">
      <c r="A3281" s="15"/>
      <c r="B3281" s="236">
        <v>43921.484313541667</v>
      </c>
      <c r="C3281" s="2" t="s">
        <v>2200</v>
      </c>
      <c r="D3281" s="2" t="s">
        <v>236</v>
      </c>
      <c r="E3281" s="2" t="s">
        <v>9240</v>
      </c>
      <c r="F3281" s="2" t="s">
        <v>2208</v>
      </c>
      <c r="G3281" s="2" t="s">
        <v>2199</v>
      </c>
      <c r="H3281" s="2" t="s">
        <v>9246</v>
      </c>
      <c r="I3281" s="34" t="s">
        <v>5878</v>
      </c>
      <c r="J3281" s="237">
        <v>43921</v>
      </c>
      <c r="K3281" s="2">
        <v>32</v>
      </c>
      <c r="L3281" s="2">
        <v>27</v>
      </c>
    </row>
    <row r="3282" spans="1:14" ht="12.75">
      <c r="A3282" s="15"/>
      <c r="B3282" s="236">
        <v>43921.48547615741</v>
      </c>
      <c r="C3282" s="2" t="s">
        <v>2200</v>
      </c>
      <c r="D3282" s="2" t="s">
        <v>236</v>
      </c>
      <c r="E3282" s="2" t="s">
        <v>3643</v>
      </c>
      <c r="F3282" s="2" t="s">
        <v>2201</v>
      </c>
      <c r="G3282" s="2" t="s">
        <v>2199</v>
      </c>
      <c r="H3282" s="2" t="s">
        <v>9247</v>
      </c>
      <c r="I3282" s="34" t="s">
        <v>5878</v>
      </c>
      <c r="J3282" s="237">
        <v>43921</v>
      </c>
      <c r="K3282" s="2">
        <v>28</v>
      </c>
      <c r="L3282" s="2">
        <v>28</v>
      </c>
      <c r="M3282" s="34" t="s">
        <v>5878</v>
      </c>
    </row>
    <row r="3283" spans="1:14" ht="12.75">
      <c r="A3283" s="15"/>
      <c r="B3283" s="236">
        <v>43921.48634476852</v>
      </c>
      <c r="C3283" s="2" t="s">
        <v>2200</v>
      </c>
      <c r="D3283" s="2" t="s">
        <v>236</v>
      </c>
      <c r="E3283" s="2" t="s">
        <v>3643</v>
      </c>
      <c r="F3283" s="2" t="s">
        <v>2208</v>
      </c>
      <c r="G3283" s="2" t="s">
        <v>2199</v>
      </c>
      <c r="H3283" s="2" t="s">
        <v>9248</v>
      </c>
      <c r="I3283" s="34" t="s">
        <v>5878</v>
      </c>
      <c r="J3283" s="237">
        <v>43921</v>
      </c>
      <c r="K3283" s="2">
        <v>28</v>
      </c>
      <c r="L3283" s="2">
        <v>29</v>
      </c>
      <c r="M3283" s="34" t="s">
        <v>5878</v>
      </c>
    </row>
    <row r="3284" spans="1:14" ht="12.75">
      <c r="A3284" s="15"/>
      <c r="B3284" s="236">
        <v>43921.486471053242</v>
      </c>
      <c r="C3284" s="2" t="s">
        <v>7566</v>
      </c>
      <c r="D3284" s="2" t="s">
        <v>45</v>
      </c>
      <c r="F3284" s="2" t="s">
        <v>7764</v>
      </c>
      <c r="I3284" s="2" t="s">
        <v>9249</v>
      </c>
      <c r="J3284" s="237">
        <v>43921</v>
      </c>
      <c r="L3284" s="2">
        <v>232</v>
      </c>
    </row>
    <row r="3285" spans="1:14" ht="12.75">
      <c r="A3285" s="331"/>
      <c r="B3285" s="332">
        <v>43921.486521574072</v>
      </c>
      <c r="C3285" s="333" t="s">
        <v>7566</v>
      </c>
      <c r="D3285" s="333" t="s">
        <v>182</v>
      </c>
      <c r="E3285" s="333" t="s">
        <v>181</v>
      </c>
      <c r="F3285" s="333" t="s">
        <v>2198</v>
      </c>
      <c r="G3285" s="333" t="s">
        <v>2210</v>
      </c>
      <c r="H3285" s="331"/>
      <c r="I3285" s="334" t="s">
        <v>722</v>
      </c>
      <c r="J3285" s="335">
        <v>43921</v>
      </c>
      <c r="K3285" s="331"/>
      <c r="L3285" s="333">
        <v>73</v>
      </c>
      <c r="M3285" s="333" t="s">
        <v>9250</v>
      </c>
      <c r="N3285" s="331"/>
    </row>
    <row r="3286" spans="1:14" ht="12.75">
      <c r="A3286" s="15"/>
      <c r="B3286" s="236">
        <v>43921.487194733796</v>
      </c>
      <c r="C3286" s="2" t="s">
        <v>2200</v>
      </c>
      <c r="D3286" s="2" t="s">
        <v>236</v>
      </c>
      <c r="E3286" s="2" t="s">
        <v>3643</v>
      </c>
      <c r="F3286" s="2" t="s">
        <v>2208</v>
      </c>
      <c r="G3286" s="2" t="s">
        <v>2199</v>
      </c>
      <c r="H3286" s="2" t="s">
        <v>9251</v>
      </c>
      <c r="I3286" s="34" t="s">
        <v>5878</v>
      </c>
      <c r="J3286" s="237">
        <v>43921</v>
      </c>
      <c r="K3286" s="2">
        <v>39</v>
      </c>
      <c r="L3286" s="2">
        <v>30</v>
      </c>
      <c r="M3286" s="34" t="s">
        <v>5878</v>
      </c>
    </row>
    <row r="3287" spans="1:14" ht="12.75">
      <c r="A3287" s="15"/>
      <c r="B3287" s="236">
        <v>43921.487373877317</v>
      </c>
      <c r="C3287" s="2" t="s">
        <v>2200</v>
      </c>
      <c r="D3287" s="2" t="s">
        <v>236</v>
      </c>
      <c r="E3287" s="2" t="s">
        <v>3643</v>
      </c>
      <c r="F3287" s="2" t="s">
        <v>2208</v>
      </c>
      <c r="G3287" s="2" t="s">
        <v>2199</v>
      </c>
      <c r="H3287" s="2" t="s">
        <v>9251</v>
      </c>
      <c r="I3287" s="34" t="s">
        <v>5878</v>
      </c>
      <c r="J3287" s="237">
        <v>43921</v>
      </c>
      <c r="K3287" s="2">
        <v>39</v>
      </c>
      <c r="L3287" s="2">
        <v>30</v>
      </c>
      <c r="M3287" s="34" t="s">
        <v>5878</v>
      </c>
    </row>
    <row r="3288" spans="1:14" ht="12.75">
      <c r="A3288" s="15"/>
      <c r="B3288" s="236">
        <v>43921.488467280091</v>
      </c>
      <c r="C3288" s="2" t="s">
        <v>2200</v>
      </c>
      <c r="D3288" s="2" t="s">
        <v>236</v>
      </c>
      <c r="E3288" s="2" t="s">
        <v>9252</v>
      </c>
      <c r="F3288" s="2" t="s">
        <v>2201</v>
      </c>
      <c r="G3288" s="2" t="s">
        <v>2199</v>
      </c>
      <c r="H3288" s="2" t="s">
        <v>9253</v>
      </c>
      <c r="I3288" s="34" t="s">
        <v>5878</v>
      </c>
      <c r="J3288" s="237">
        <v>43921</v>
      </c>
      <c r="K3288" s="2">
        <v>65</v>
      </c>
      <c r="L3288" s="2">
        <v>31</v>
      </c>
    </row>
    <row r="3289" spans="1:14" ht="12.75">
      <c r="A3289" s="15"/>
      <c r="B3289" s="236">
        <v>43921.488913715279</v>
      </c>
      <c r="C3289" s="2" t="s">
        <v>2200</v>
      </c>
      <c r="D3289" s="2" t="s">
        <v>236</v>
      </c>
      <c r="F3289" s="2" t="s">
        <v>2198</v>
      </c>
      <c r="G3289" s="2" t="s">
        <v>2199</v>
      </c>
      <c r="H3289" s="2" t="s">
        <v>9254</v>
      </c>
      <c r="I3289" s="34" t="s">
        <v>8475</v>
      </c>
      <c r="J3289" s="237">
        <v>43921</v>
      </c>
      <c r="M3289" s="2" t="s">
        <v>9255</v>
      </c>
    </row>
    <row r="3290" spans="1:14" ht="12.75">
      <c r="A3290" s="331"/>
      <c r="B3290" s="332">
        <v>43921.489392129632</v>
      </c>
      <c r="C3290" s="333" t="s">
        <v>2200</v>
      </c>
      <c r="D3290" s="333" t="s">
        <v>95</v>
      </c>
      <c r="E3290" s="331"/>
      <c r="F3290" s="333" t="s">
        <v>2198</v>
      </c>
      <c r="G3290" s="333" t="s">
        <v>2210</v>
      </c>
      <c r="H3290" s="331"/>
      <c r="I3290" s="334" t="s">
        <v>9256</v>
      </c>
      <c r="J3290" s="335">
        <v>43921</v>
      </c>
      <c r="K3290" s="331"/>
      <c r="L3290" s="331"/>
      <c r="M3290" s="331"/>
      <c r="N3290" s="331"/>
    </row>
    <row r="3291" spans="1:14" ht="12.75">
      <c r="A3291" s="15"/>
      <c r="B3291" s="236">
        <v>43921.48987568287</v>
      </c>
      <c r="C3291" s="2" t="s">
        <v>2200</v>
      </c>
      <c r="D3291" s="2" t="s">
        <v>236</v>
      </c>
      <c r="E3291" s="2" t="s">
        <v>3643</v>
      </c>
      <c r="F3291" s="2" t="s">
        <v>2208</v>
      </c>
      <c r="G3291" s="2" t="s">
        <v>2199</v>
      </c>
      <c r="H3291" s="2" t="s">
        <v>9257</v>
      </c>
      <c r="I3291" s="34" t="s">
        <v>5878</v>
      </c>
      <c r="J3291" s="237">
        <v>43921</v>
      </c>
      <c r="K3291" s="2">
        <v>42</v>
      </c>
      <c r="L3291" s="2">
        <v>32</v>
      </c>
      <c r="M3291" s="34" t="s">
        <v>5878</v>
      </c>
    </row>
    <row r="3292" spans="1:14" ht="12.75">
      <c r="A3292" s="15"/>
      <c r="B3292" s="236">
        <v>43921.490599803241</v>
      </c>
      <c r="C3292" s="2" t="s">
        <v>2200</v>
      </c>
      <c r="D3292" s="2" t="s">
        <v>236</v>
      </c>
      <c r="E3292" s="2" t="s">
        <v>3643</v>
      </c>
      <c r="F3292" s="2" t="s">
        <v>2208</v>
      </c>
      <c r="G3292" s="2" t="s">
        <v>2199</v>
      </c>
      <c r="H3292" s="2" t="s">
        <v>9257</v>
      </c>
      <c r="I3292" s="34" t="s">
        <v>5878</v>
      </c>
      <c r="J3292" s="237">
        <v>43921</v>
      </c>
      <c r="K3292" s="2">
        <v>39</v>
      </c>
      <c r="L3292" s="2">
        <v>33</v>
      </c>
      <c r="M3292" s="34" t="s">
        <v>5878</v>
      </c>
    </row>
    <row r="3293" spans="1:14" ht="12.75">
      <c r="A3293" s="15"/>
      <c r="B3293" s="236">
        <v>43921.491319525463</v>
      </c>
      <c r="C3293" s="2" t="s">
        <v>2200</v>
      </c>
      <c r="D3293" s="2" t="s">
        <v>45</v>
      </c>
      <c r="E3293" s="2" t="s">
        <v>43</v>
      </c>
      <c r="F3293" s="2" t="s">
        <v>2198</v>
      </c>
      <c r="G3293" s="2" t="s">
        <v>2199</v>
      </c>
      <c r="H3293" s="2" t="s">
        <v>9258</v>
      </c>
      <c r="I3293" s="34" t="s">
        <v>9259</v>
      </c>
      <c r="J3293" s="237">
        <v>43921</v>
      </c>
    </row>
    <row r="3294" spans="1:14" ht="12.75">
      <c r="A3294" s="15"/>
      <c r="B3294" s="236">
        <v>43921.491406562505</v>
      </c>
      <c r="C3294" s="2" t="s">
        <v>2200</v>
      </c>
      <c r="D3294" s="2" t="s">
        <v>236</v>
      </c>
      <c r="E3294" s="2" t="s">
        <v>9240</v>
      </c>
      <c r="F3294" s="2" t="s">
        <v>2208</v>
      </c>
      <c r="G3294" s="2" t="s">
        <v>2199</v>
      </c>
      <c r="H3294" s="2" t="s">
        <v>9260</v>
      </c>
      <c r="I3294" s="34" t="s">
        <v>5878</v>
      </c>
      <c r="J3294" s="237">
        <v>43921</v>
      </c>
      <c r="K3294" s="2">
        <v>32</v>
      </c>
      <c r="L3294" s="2">
        <v>34</v>
      </c>
      <c r="M3294" s="34" t="s">
        <v>5878</v>
      </c>
    </row>
    <row r="3295" spans="1:14" ht="12.75">
      <c r="A3295" s="15"/>
      <c r="B3295" s="236">
        <v>43921.491545358796</v>
      </c>
      <c r="C3295" s="2" t="s">
        <v>2200</v>
      </c>
      <c r="D3295" s="2" t="s">
        <v>45</v>
      </c>
      <c r="E3295" s="2" t="s">
        <v>43</v>
      </c>
      <c r="F3295" s="2" t="s">
        <v>2198</v>
      </c>
      <c r="G3295" s="2" t="s">
        <v>2199</v>
      </c>
      <c r="H3295" s="2" t="s">
        <v>9258</v>
      </c>
      <c r="I3295" s="34" t="s">
        <v>9259</v>
      </c>
      <c r="J3295" s="237">
        <v>43921</v>
      </c>
    </row>
    <row r="3296" spans="1:14" ht="12.75">
      <c r="A3296" s="15"/>
      <c r="B3296" s="236">
        <v>43921.491663865745</v>
      </c>
      <c r="C3296" s="2" t="s">
        <v>2200</v>
      </c>
      <c r="D3296" s="2" t="s">
        <v>45</v>
      </c>
      <c r="E3296" s="2" t="s">
        <v>43</v>
      </c>
      <c r="F3296" s="2" t="s">
        <v>2198</v>
      </c>
      <c r="G3296" s="2" t="s">
        <v>2199</v>
      </c>
      <c r="H3296" s="2" t="s">
        <v>9258</v>
      </c>
      <c r="I3296" s="34" t="s">
        <v>9259</v>
      </c>
      <c r="J3296" s="237">
        <v>43921</v>
      </c>
    </row>
    <row r="3297" spans="1:14" ht="12.75">
      <c r="A3297" s="15"/>
      <c r="B3297" s="236">
        <v>43921.491838703703</v>
      </c>
      <c r="C3297" s="2" t="s">
        <v>2200</v>
      </c>
      <c r="D3297" s="2" t="s">
        <v>158</v>
      </c>
      <c r="E3297" s="2" t="s">
        <v>827</v>
      </c>
      <c r="F3297" s="2" t="s">
        <v>2208</v>
      </c>
      <c r="G3297" s="2" t="s">
        <v>2199</v>
      </c>
      <c r="H3297" s="2" t="s">
        <v>9261</v>
      </c>
      <c r="I3297" s="2" t="s">
        <v>2900</v>
      </c>
      <c r="J3297" s="237">
        <v>43921</v>
      </c>
      <c r="K3297" s="2">
        <v>43</v>
      </c>
    </row>
    <row r="3298" spans="1:14" ht="12.75">
      <c r="A3298" s="15"/>
      <c r="B3298" s="236">
        <v>43921.492099050927</v>
      </c>
      <c r="C3298" s="2" t="s">
        <v>2200</v>
      </c>
      <c r="D3298" s="2" t="s">
        <v>236</v>
      </c>
      <c r="E3298" s="2" t="s">
        <v>9240</v>
      </c>
      <c r="F3298" s="2" t="s">
        <v>2208</v>
      </c>
      <c r="G3298" s="2" t="s">
        <v>2199</v>
      </c>
      <c r="H3298" s="2" t="s">
        <v>9260</v>
      </c>
      <c r="I3298" s="34" t="s">
        <v>5878</v>
      </c>
      <c r="J3298" s="237">
        <v>43921</v>
      </c>
      <c r="K3298" s="2">
        <v>59</v>
      </c>
      <c r="L3298" s="2">
        <v>35</v>
      </c>
      <c r="M3298" s="34" t="s">
        <v>5878</v>
      </c>
    </row>
    <row r="3299" spans="1:14" ht="12.75">
      <c r="A3299" s="15"/>
      <c r="B3299" s="236">
        <v>43921.492132719912</v>
      </c>
      <c r="C3299" s="2" t="s">
        <v>2200</v>
      </c>
      <c r="D3299" s="2" t="s">
        <v>45</v>
      </c>
      <c r="E3299" s="2" t="s">
        <v>119</v>
      </c>
      <c r="F3299" s="2" t="s">
        <v>2198</v>
      </c>
      <c r="G3299" s="2" t="s">
        <v>2199</v>
      </c>
      <c r="H3299" s="2" t="s">
        <v>9258</v>
      </c>
      <c r="I3299" s="34" t="s">
        <v>9259</v>
      </c>
      <c r="J3299" s="237">
        <v>43921</v>
      </c>
    </row>
    <row r="3300" spans="1:14" ht="12.75">
      <c r="A3300" s="15"/>
      <c r="B3300" s="236">
        <v>43921.492640393517</v>
      </c>
      <c r="C3300" s="2" t="s">
        <v>2200</v>
      </c>
      <c r="D3300" s="2" t="s">
        <v>236</v>
      </c>
      <c r="E3300" s="2" t="s">
        <v>9240</v>
      </c>
      <c r="F3300" s="2" t="s">
        <v>2208</v>
      </c>
      <c r="G3300" s="2" t="s">
        <v>2199</v>
      </c>
      <c r="H3300" s="2" t="s">
        <v>9260</v>
      </c>
      <c r="I3300" s="34" t="s">
        <v>5878</v>
      </c>
      <c r="J3300" s="237">
        <v>43921</v>
      </c>
      <c r="K3300" s="2">
        <v>44</v>
      </c>
      <c r="L3300" s="2">
        <v>36</v>
      </c>
      <c r="M3300" s="34" t="s">
        <v>5878</v>
      </c>
    </row>
    <row r="3301" spans="1:14" ht="12.75">
      <c r="A3301" s="15"/>
      <c r="B3301" s="236">
        <v>43921.492654525464</v>
      </c>
      <c r="C3301" s="2" t="s">
        <v>2200</v>
      </c>
      <c r="D3301" s="2" t="s">
        <v>158</v>
      </c>
      <c r="E3301" s="2" t="s">
        <v>9262</v>
      </c>
      <c r="F3301" s="2" t="s">
        <v>2208</v>
      </c>
      <c r="G3301" s="2" t="s">
        <v>2199</v>
      </c>
      <c r="H3301" s="2" t="s">
        <v>9263</v>
      </c>
      <c r="I3301" s="2" t="s">
        <v>2900</v>
      </c>
      <c r="J3301" s="237">
        <v>43921</v>
      </c>
      <c r="K3301" s="2">
        <v>28</v>
      </c>
    </row>
    <row r="3302" spans="1:14" ht="12.75">
      <c r="A3302" s="331"/>
      <c r="B3302" s="332">
        <v>43921.49272253472</v>
      </c>
      <c r="C3302" s="333" t="s">
        <v>2200</v>
      </c>
      <c r="D3302" s="333" t="s">
        <v>224</v>
      </c>
      <c r="E3302" s="333" t="s">
        <v>223</v>
      </c>
      <c r="F3302" s="333" t="s">
        <v>2198</v>
      </c>
      <c r="G3302" s="333" t="s">
        <v>2210</v>
      </c>
      <c r="H3302" s="333" t="s">
        <v>429</v>
      </c>
      <c r="I3302" s="334" t="s">
        <v>9264</v>
      </c>
      <c r="J3302" s="335">
        <v>43921</v>
      </c>
      <c r="K3302" s="331"/>
      <c r="L3302" s="333">
        <v>1401</v>
      </c>
      <c r="M3302" s="333" t="s">
        <v>429</v>
      </c>
      <c r="N3302" s="331"/>
    </row>
    <row r="3303" spans="1:14" ht="12.75">
      <c r="A3303" s="15"/>
      <c r="B3303" s="236">
        <v>43921.493178483797</v>
      </c>
      <c r="C3303" s="2" t="s">
        <v>2200</v>
      </c>
      <c r="D3303" s="2" t="s">
        <v>236</v>
      </c>
      <c r="E3303" s="2" t="s">
        <v>9240</v>
      </c>
      <c r="F3303" s="2" t="s">
        <v>2208</v>
      </c>
      <c r="G3303" s="2" t="s">
        <v>2199</v>
      </c>
      <c r="H3303" s="2" t="s">
        <v>9260</v>
      </c>
      <c r="I3303" s="34" t="s">
        <v>5878</v>
      </c>
      <c r="J3303" s="237">
        <v>43921</v>
      </c>
      <c r="K3303" s="2">
        <v>28</v>
      </c>
      <c r="L3303" s="2">
        <v>37</v>
      </c>
      <c r="M3303" s="34" t="s">
        <v>5878</v>
      </c>
    </row>
    <row r="3304" spans="1:14" ht="12.75">
      <c r="A3304" s="15"/>
      <c r="B3304" s="236">
        <v>43921.493300879629</v>
      </c>
      <c r="C3304" s="2" t="s">
        <v>2200</v>
      </c>
      <c r="D3304" s="2" t="s">
        <v>158</v>
      </c>
      <c r="E3304" s="2" t="s">
        <v>9265</v>
      </c>
      <c r="F3304" s="2" t="s">
        <v>2208</v>
      </c>
      <c r="G3304" s="2" t="s">
        <v>2199</v>
      </c>
      <c r="H3304" s="2" t="s">
        <v>9266</v>
      </c>
      <c r="I3304" s="2" t="s">
        <v>2900</v>
      </c>
      <c r="J3304" s="237">
        <v>43921</v>
      </c>
    </row>
    <row r="3305" spans="1:14" ht="12.75">
      <c r="A3305" s="15"/>
      <c r="B3305" s="236">
        <v>43921.493763298611</v>
      </c>
      <c r="C3305" s="2" t="s">
        <v>2200</v>
      </c>
      <c r="D3305" s="2" t="s">
        <v>224</v>
      </c>
      <c r="E3305" s="2" t="s">
        <v>223</v>
      </c>
      <c r="F3305" s="2" t="s">
        <v>2198</v>
      </c>
      <c r="G3305" s="2" t="s">
        <v>2210</v>
      </c>
      <c r="I3305" s="34" t="s">
        <v>9264</v>
      </c>
      <c r="J3305" s="237">
        <v>43921</v>
      </c>
      <c r="L3305" s="2">
        <v>1402</v>
      </c>
      <c r="M3305" s="2" t="s">
        <v>429</v>
      </c>
    </row>
    <row r="3306" spans="1:14" ht="12.75">
      <c r="A3306" s="15"/>
      <c r="B3306" s="236">
        <v>43921.493667256946</v>
      </c>
      <c r="C3306" s="2" t="s">
        <v>2200</v>
      </c>
      <c r="D3306" s="2" t="s">
        <v>236</v>
      </c>
      <c r="E3306" s="2" t="s">
        <v>1250</v>
      </c>
      <c r="F3306" s="2" t="s">
        <v>2208</v>
      </c>
      <c r="G3306" s="2" t="s">
        <v>2199</v>
      </c>
      <c r="H3306" s="2" t="s">
        <v>9267</v>
      </c>
      <c r="I3306" s="34" t="s">
        <v>9229</v>
      </c>
      <c r="J3306" s="237">
        <v>43921</v>
      </c>
      <c r="K3306" s="2">
        <v>10</v>
      </c>
      <c r="L3306" s="2">
        <v>24</v>
      </c>
    </row>
    <row r="3307" spans="1:14" ht="12.75">
      <c r="A3307" s="15"/>
      <c r="B3307" s="236">
        <v>43921.493982465283</v>
      </c>
      <c r="C3307" s="2" t="s">
        <v>2200</v>
      </c>
      <c r="D3307" s="2" t="s">
        <v>95</v>
      </c>
      <c r="E3307" s="2" t="s">
        <v>95</v>
      </c>
      <c r="F3307" s="2" t="s">
        <v>2198</v>
      </c>
      <c r="G3307" s="2" t="s">
        <v>2210</v>
      </c>
      <c r="H3307" s="2" t="s">
        <v>9268</v>
      </c>
      <c r="I3307" s="34" t="s">
        <v>9269</v>
      </c>
      <c r="J3307" s="237">
        <v>43921</v>
      </c>
    </row>
    <row r="3308" spans="1:14" ht="12.75">
      <c r="A3308" s="15"/>
      <c r="B3308" s="236">
        <v>43921.494233541671</v>
      </c>
      <c r="C3308" s="2" t="s">
        <v>2200</v>
      </c>
      <c r="D3308" s="2" t="s">
        <v>236</v>
      </c>
      <c r="E3308" s="2" t="s">
        <v>1250</v>
      </c>
      <c r="F3308" s="2" t="s">
        <v>2201</v>
      </c>
      <c r="G3308" s="2" t="s">
        <v>2199</v>
      </c>
      <c r="H3308" s="2" t="s">
        <v>9267</v>
      </c>
      <c r="I3308" s="34" t="s">
        <v>9229</v>
      </c>
      <c r="J3308" s="237">
        <v>43921</v>
      </c>
      <c r="K3308" s="2">
        <v>34</v>
      </c>
      <c r="L3308" s="2">
        <v>25</v>
      </c>
    </row>
    <row r="3309" spans="1:14" ht="12.75">
      <c r="A3309" s="15"/>
      <c r="B3309" s="236">
        <v>43921.494252210643</v>
      </c>
      <c r="C3309" s="2" t="s">
        <v>2200</v>
      </c>
      <c r="D3309" s="2" t="s">
        <v>224</v>
      </c>
      <c r="E3309" s="2" t="s">
        <v>223</v>
      </c>
      <c r="F3309" s="2" t="s">
        <v>2198</v>
      </c>
      <c r="G3309" s="2" t="s">
        <v>2210</v>
      </c>
      <c r="I3309" s="34" t="s">
        <v>9264</v>
      </c>
      <c r="J3309" s="237">
        <v>43921</v>
      </c>
      <c r="L3309" s="2">
        <v>1403</v>
      </c>
      <c r="M3309" s="2" t="s">
        <v>429</v>
      </c>
    </row>
    <row r="3310" spans="1:14" ht="12.75">
      <c r="A3310" s="15"/>
      <c r="B3310" s="236">
        <v>43921.494263506946</v>
      </c>
      <c r="C3310" s="2" t="s">
        <v>2200</v>
      </c>
      <c r="D3310" s="2" t="s">
        <v>236</v>
      </c>
      <c r="E3310" s="2" t="s">
        <v>9240</v>
      </c>
      <c r="F3310" s="2" t="s">
        <v>2208</v>
      </c>
      <c r="G3310" s="2" t="s">
        <v>2199</v>
      </c>
      <c r="H3310" s="2" t="s">
        <v>9260</v>
      </c>
      <c r="I3310" s="34" t="s">
        <v>5878</v>
      </c>
      <c r="J3310" s="237">
        <v>43921</v>
      </c>
      <c r="K3310" s="2">
        <v>46</v>
      </c>
      <c r="L3310" s="2">
        <v>38</v>
      </c>
      <c r="M3310" s="34" t="s">
        <v>5878</v>
      </c>
    </row>
    <row r="3311" spans="1:14" ht="12.75">
      <c r="A3311" s="15"/>
      <c r="B3311" s="236">
        <v>43921.494728657402</v>
      </c>
      <c r="C3311" s="2" t="s">
        <v>2200</v>
      </c>
      <c r="D3311" s="2" t="s">
        <v>236</v>
      </c>
      <c r="E3311" s="2" t="s">
        <v>9240</v>
      </c>
      <c r="F3311" s="2" t="s">
        <v>2208</v>
      </c>
      <c r="G3311" s="2" t="s">
        <v>2199</v>
      </c>
      <c r="H3311" s="2" t="s">
        <v>9260</v>
      </c>
      <c r="I3311" s="34" t="s">
        <v>5878</v>
      </c>
      <c r="J3311" s="237">
        <v>43921</v>
      </c>
      <c r="K3311" s="2">
        <v>35</v>
      </c>
      <c r="L3311" s="2">
        <v>39</v>
      </c>
      <c r="M3311" s="34" t="s">
        <v>5878</v>
      </c>
    </row>
    <row r="3312" spans="1:14" ht="12.75">
      <c r="A3312" s="15"/>
      <c r="B3312" s="236">
        <v>43921.495002638891</v>
      </c>
      <c r="C3312" s="2" t="s">
        <v>2200</v>
      </c>
      <c r="D3312" s="2" t="s">
        <v>236</v>
      </c>
      <c r="E3312" s="2" t="s">
        <v>941</v>
      </c>
      <c r="F3312" s="2" t="s">
        <v>2208</v>
      </c>
      <c r="G3312" s="2" t="s">
        <v>2199</v>
      </c>
      <c r="H3312" s="2" t="s">
        <v>9270</v>
      </c>
      <c r="I3312" s="34" t="s">
        <v>9229</v>
      </c>
      <c r="J3312" s="237">
        <v>43921</v>
      </c>
      <c r="K3312" s="2">
        <v>31</v>
      </c>
      <c r="L3312" s="2">
        <v>26</v>
      </c>
    </row>
    <row r="3313" spans="1:14" ht="12.75">
      <c r="A3313" s="15"/>
      <c r="B3313" s="236">
        <v>43921.495403182867</v>
      </c>
      <c r="C3313" s="2" t="s">
        <v>2200</v>
      </c>
      <c r="D3313" s="2" t="s">
        <v>236</v>
      </c>
      <c r="E3313" s="2" t="s">
        <v>9271</v>
      </c>
      <c r="F3313" s="2" t="s">
        <v>2208</v>
      </c>
      <c r="G3313" s="2" t="s">
        <v>2199</v>
      </c>
      <c r="H3313" s="2" t="s">
        <v>9272</v>
      </c>
      <c r="I3313" s="34" t="s">
        <v>5878</v>
      </c>
      <c r="J3313" s="237">
        <v>43921</v>
      </c>
      <c r="K3313" s="2">
        <v>65</v>
      </c>
      <c r="L3313" s="2">
        <v>40</v>
      </c>
      <c r="M3313" s="34" t="s">
        <v>5878</v>
      </c>
    </row>
    <row r="3314" spans="1:14" ht="12.75">
      <c r="A3314" s="331"/>
      <c r="B3314" s="332">
        <v>43921.495585937504</v>
      </c>
      <c r="C3314" s="333" t="s">
        <v>2200</v>
      </c>
      <c r="D3314" s="333" t="s">
        <v>224</v>
      </c>
      <c r="E3314" s="333" t="s">
        <v>223</v>
      </c>
      <c r="F3314" s="333" t="s">
        <v>2198</v>
      </c>
      <c r="G3314" s="333" t="s">
        <v>2210</v>
      </c>
      <c r="H3314" s="331"/>
      <c r="I3314" s="334" t="s">
        <v>9264</v>
      </c>
      <c r="J3314" s="335">
        <v>43921</v>
      </c>
      <c r="K3314" s="331"/>
      <c r="L3314" s="333">
        <v>1404</v>
      </c>
      <c r="M3314" s="333" t="s">
        <v>429</v>
      </c>
      <c r="N3314" s="331"/>
    </row>
    <row r="3315" spans="1:14" ht="12.75">
      <c r="A3315" s="15"/>
      <c r="B3315" s="236">
        <v>43921.495759525467</v>
      </c>
      <c r="C3315" s="2" t="s">
        <v>2200</v>
      </c>
      <c r="D3315" s="2" t="s">
        <v>236</v>
      </c>
      <c r="E3315" s="2" t="s">
        <v>941</v>
      </c>
      <c r="F3315" s="2" t="s">
        <v>2208</v>
      </c>
      <c r="G3315" s="2" t="s">
        <v>2199</v>
      </c>
      <c r="H3315" s="2" t="s">
        <v>9273</v>
      </c>
      <c r="I3315" s="34" t="s">
        <v>9229</v>
      </c>
      <c r="J3315" s="237">
        <v>43921</v>
      </c>
      <c r="K3315" s="2">
        <v>32</v>
      </c>
      <c r="L3315" s="2">
        <v>27</v>
      </c>
    </row>
    <row r="3316" spans="1:14" ht="12.75">
      <c r="A3316" s="331"/>
      <c r="B3316" s="332">
        <v>43921.496057372686</v>
      </c>
      <c r="C3316" s="333" t="s">
        <v>2200</v>
      </c>
      <c r="D3316" s="333" t="s">
        <v>224</v>
      </c>
      <c r="E3316" s="333" t="s">
        <v>223</v>
      </c>
      <c r="F3316" s="333" t="s">
        <v>2198</v>
      </c>
      <c r="G3316" s="333" t="s">
        <v>2210</v>
      </c>
      <c r="H3316" s="331"/>
      <c r="I3316" s="334" t="s">
        <v>9264</v>
      </c>
      <c r="J3316" s="335">
        <v>43921</v>
      </c>
      <c r="K3316" s="331"/>
      <c r="L3316" s="333">
        <v>1405</v>
      </c>
      <c r="M3316" s="331"/>
      <c r="N3316" s="331"/>
    </row>
    <row r="3317" spans="1:14" ht="12.75">
      <c r="A3317" s="15"/>
      <c r="B3317" s="236">
        <v>43921.496645810184</v>
      </c>
      <c r="C3317" s="2" t="s">
        <v>2200</v>
      </c>
      <c r="D3317" s="2" t="s">
        <v>236</v>
      </c>
      <c r="E3317" s="2" t="s">
        <v>2003</v>
      </c>
      <c r="F3317" s="2" t="s">
        <v>2201</v>
      </c>
      <c r="G3317" s="2" t="s">
        <v>2199</v>
      </c>
      <c r="H3317" s="2" t="s">
        <v>9274</v>
      </c>
      <c r="I3317" s="34" t="s">
        <v>9229</v>
      </c>
      <c r="J3317" s="237">
        <v>43921</v>
      </c>
      <c r="K3317" s="2">
        <v>28</v>
      </c>
      <c r="L3317" s="2">
        <v>28</v>
      </c>
    </row>
    <row r="3318" spans="1:14" ht="12.75">
      <c r="A3318" s="331"/>
      <c r="B3318" s="332">
        <v>43921.496647199077</v>
      </c>
      <c r="C3318" s="333" t="s">
        <v>2200</v>
      </c>
      <c r="D3318" s="333" t="s">
        <v>224</v>
      </c>
      <c r="E3318" s="333" t="s">
        <v>223</v>
      </c>
      <c r="F3318" s="333" t="s">
        <v>2198</v>
      </c>
      <c r="G3318" s="333" t="s">
        <v>2210</v>
      </c>
      <c r="H3318" s="331"/>
      <c r="I3318" s="334" t="s">
        <v>9264</v>
      </c>
      <c r="J3318" s="335">
        <v>43921</v>
      </c>
      <c r="K3318" s="331"/>
      <c r="L3318" s="333">
        <v>1406</v>
      </c>
      <c r="M3318" s="331"/>
      <c r="N3318" s="331"/>
    </row>
    <row r="3319" spans="1:14" ht="12.75">
      <c r="A3319" s="331"/>
      <c r="B3319" s="332">
        <v>43921.49671821759</v>
      </c>
      <c r="C3319" s="333" t="s">
        <v>2200</v>
      </c>
      <c r="D3319" s="333" t="s">
        <v>236</v>
      </c>
      <c r="E3319" s="331"/>
      <c r="F3319" s="333" t="s">
        <v>2198</v>
      </c>
      <c r="G3319" s="331"/>
      <c r="H3319" s="331"/>
      <c r="I3319" s="334" t="s">
        <v>9275</v>
      </c>
      <c r="J3319" s="335">
        <v>43921</v>
      </c>
      <c r="K3319" s="331"/>
      <c r="L3319" s="331"/>
      <c r="M3319" s="331"/>
      <c r="N3319" s="331"/>
    </row>
    <row r="3320" spans="1:14" ht="12.75">
      <c r="A3320" s="331"/>
      <c r="B3320" s="332">
        <v>43921.496835995371</v>
      </c>
      <c r="C3320" s="333" t="s">
        <v>7566</v>
      </c>
      <c r="D3320" s="333" t="s">
        <v>45</v>
      </c>
      <c r="E3320" s="333" t="s">
        <v>43</v>
      </c>
      <c r="F3320" s="333" t="s">
        <v>2198</v>
      </c>
      <c r="G3320" s="331"/>
      <c r="H3320" s="331"/>
      <c r="I3320" s="334" t="s">
        <v>9276</v>
      </c>
      <c r="J3320" s="335">
        <v>43921</v>
      </c>
      <c r="K3320" s="331"/>
      <c r="L3320" s="331"/>
      <c r="M3320" s="333" t="s">
        <v>9277</v>
      </c>
      <c r="N3320" s="331"/>
    </row>
    <row r="3321" spans="1:14" ht="12.75">
      <c r="A3321" s="15"/>
      <c r="B3321" s="236">
        <v>43921.497102905094</v>
      </c>
      <c r="C3321" s="2" t="s">
        <v>2200</v>
      </c>
      <c r="D3321" s="2" t="s">
        <v>236</v>
      </c>
      <c r="E3321" s="2" t="s">
        <v>2003</v>
      </c>
      <c r="F3321" s="2" t="s">
        <v>2208</v>
      </c>
      <c r="G3321" s="2" t="s">
        <v>2199</v>
      </c>
      <c r="H3321" s="2" t="s">
        <v>9274</v>
      </c>
      <c r="I3321" s="34" t="s">
        <v>9229</v>
      </c>
      <c r="J3321" s="237">
        <v>43921</v>
      </c>
      <c r="K3321" s="2">
        <v>28</v>
      </c>
      <c r="L3321" s="2">
        <v>29</v>
      </c>
    </row>
    <row r="3322" spans="1:14" ht="12.75">
      <c r="A3322" s="331"/>
      <c r="B3322" s="332">
        <v>43921.497111342593</v>
      </c>
      <c r="C3322" s="333" t="s">
        <v>2200</v>
      </c>
      <c r="D3322" s="333" t="s">
        <v>224</v>
      </c>
      <c r="E3322" s="333" t="s">
        <v>223</v>
      </c>
      <c r="F3322" s="333" t="s">
        <v>2198</v>
      </c>
      <c r="G3322" s="333" t="s">
        <v>2210</v>
      </c>
      <c r="H3322" s="331"/>
      <c r="I3322" s="334" t="s">
        <v>9264</v>
      </c>
      <c r="J3322" s="335">
        <v>43921</v>
      </c>
      <c r="K3322" s="331"/>
      <c r="L3322" s="333">
        <v>1407</v>
      </c>
      <c r="M3322" s="331"/>
      <c r="N3322" s="331"/>
    </row>
    <row r="3323" spans="1:14" ht="12.75">
      <c r="A3323" s="15"/>
      <c r="B3323" s="236">
        <v>43921.497622222218</v>
      </c>
      <c r="C3323" s="2" t="s">
        <v>2200</v>
      </c>
      <c r="D3323" s="2" t="s">
        <v>236</v>
      </c>
      <c r="E3323" s="2" t="s">
        <v>2003</v>
      </c>
      <c r="F3323" s="2" t="s">
        <v>2208</v>
      </c>
      <c r="G3323" s="2" t="s">
        <v>2199</v>
      </c>
      <c r="H3323" s="2" t="s">
        <v>9278</v>
      </c>
      <c r="I3323" s="34" t="s">
        <v>9229</v>
      </c>
      <c r="J3323" s="237">
        <v>43921</v>
      </c>
      <c r="K3323" s="2">
        <v>39</v>
      </c>
      <c r="L3323" s="2">
        <v>30</v>
      </c>
    </row>
    <row r="3324" spans="1:14" ht="12.75">
      <c r="A3324" s="331"/>
      <c r="B3324" s="332">
        <v>43921.497888043981</v>
      </c>
      <c r="C3324" s="333" t="s">
        <v>2200</v>
      </c>
      <c r="D3324" s="333" t="s">
        <v>224</v>
      </c>
      <c r="E3324" s="333" t="s">
        <v>223</v>
      </c>
      <c r="F3324" s="333" t="s">
        <v>2198</v>
      </c>
      <c r="G3324" s="333" t="s">
        <v>2210</v>
      </c>
      <c r="H3324" s="331"/>
      <c r="I3324" s="334" t="s">
        <v>9264</v>
      </c>
      <c r="J3324" s="335">
        <v>43921</v>
      </c>
      <c r="K3324" s="331"/>
      <c r="L3324" s="331"/>
      <c r="M3324" s="331"/>
      <c r="N3324" s="331"/>
    </row>
    <row r="3325" spans="1:14" ht="12.75">
      <c r="A3325" s="15"/>
      <c r="B3325" s="236">
        <v>43921.498242025467</v>
      </c>
      <c r="C3325" s="2" t="s">
        <v>2200</v>
      </c>
      <c r="D3325" s="2" t="s">
        <v>236</v>
      </c>
      <c r="F3325" s="2" t="s">
        <v>2208</v>
      </c>
      <c r="G3325" s="2" t="s">
        <v>2199</v>
      </c>
      <c r="H3325" s="2" t="s">
        <v>9279</v>
      </c>
      <c r="I3325" s="34" t="s">
        <v>9280</v>
      </c>
      <c r="J3325" s="237">
        <v>43921</v>
      </c>
      <c r="L3325" s="2">
        <v>17</v>
      </c>
    </row>
    <row r="3326" spans="1:14" ht="12.75">
      <c r="A3326" s="15"/>
      <c r="B3326" s="236">
        <v>43921.498428437495</v>
      </c>
      <c r="C3326" s="2" t="s">
        <v>2200</v>
      </c>
      <c r="D3326" s="2" t="s">
        <v>236</v>
      </c>
      <c r="E3326" s="2" t="s">
        <v>726</v>
      </c>
      <c r="F3326" s="2" t="s">
        <v>2201</v>
      </c>
      <c r="G3326" s="2" t="s">
        <v>2199</v>
      </c>
      <c r="H3326" s="2" t="s">
        <v>9281</v>
      </c>
      <c r="I3326" s="34" t="s">
        <v>9229</v>
      </c>
      <c r="J3326" s="237">
        <v>43921</v>
      </c>
      <c r="K3326" s="2">
        <v>65</v>
      </c>
      <c r="L3326" s="2">
        <v>31</v>
      </c>
    </row>
    <row r="3327" spans="1:14" ht="12.75">
      <c r="A3327" s="15"/>
      <c r="B3327" s="236">
        <v>43921.501857268522</v>
      </c>
      <c r="C3327" s="2" t="s">
        <v>2200</v>
      </c>
      <c r="D3327" s="2" t="s">
        <v>236</v>
      </c>
      <c r="E3327" s="2" t="s">
        <v>2003</v>
      </c>
      <c r="F3327" s="2" t="s">
        <v>2208</v>
      </c>
      <c r="G3327" s="2" t="s">
        <v>2199</v>
      </c>
      <c r="H3327" s="2" t="s">
        <v>9282</v>
      </c>
      <c r="I3327" s="34" t="s">
        <v>9229</v>
      </c>
      <c r="J3327" s="237">
        <v>43921</v>
      </c>
      <c r="K3327" s="2">
        <v>42</v>
      </c>
      <c r="L3327" s="2">
        <v>32</v>
      </c>
    </row>
    <row r="3328" spans="1:14" ht="12.75">
      <c r="A3328" s="15"/>
      <c r="B3328" s="236">
        <v>43921.502516817127</v>
      </c>
      <c r="C3328" s="2" t="s">
        <v>2200</v>
      </c>
      <c r="D3328" s="2" t="s">
        <v>236</v>
      </c>
      <c r="E3328" s="2" t="s">
        <v>2003</v>
      </c>
      <c r="F3328" s="2" t="s">
        <v>2208</v>
      </c>
      <c r="G3328" s="2" t="s">
        <v>2199</v>
      </c>
      <c r="H3328" s="2" t="s">
        <v>9278</v>
      </c>
      <c r="I3328" s="34" t="s">
        <v>9229</v>
      </c>
      <c r="J3328" s="237">
        <v>43921</v>
      </c>
      <c r="K3328" s="2">
        <v>39</v>
      </c>
      <c r="L3328" s="2">
        <v>33</v>
      </c>
    </row>
    <row r="3329" spans="1:14" ht="12.75">
      <c r="A3329" s="331"/>
      <c r="B3329" s="332">
        <v>43921.50255704861</v>
      </c>
      <c r="C3329" s="333" t="s">
        <v>2200</v>
      </c>
      <c r="D3329" s="333" t="s">
        <v>236</v>
      </c>
      <c r="E3329" s="331"/>
      <c r="F3329" s="333" t="s">
        <v>2198</v>
      </c>
      <c r="G3329" s="333" t="s">
        <v>2199</v>
      </c>
      <c r="H3329" s="331"/>
      <c r="I3329" s="334" t="s">
        <v>9229</v>
      </c>
      <c r="J3329" s="335">
        <v>43921</v>
      </c>
      <c r="K3329" s="331"/>
      <c r="L3329" s="331"/>
      <c r="M3329" s="333" t="s">
        <v>9283</v>
      </c>
      <c r="N3329" s="331"/>
    </row>
    <row r="3330" spans="1:14" ht="12.75">
      <c r="A3330" s="15"/>
      <c r="B3330" s="236">
        <v>43921.503248564812</v>
      </c>
      <c r="C3330" s="2" t="s">
        <v>2200</v>
      </c>
      <c r="D3330" s="2" t="s">
        <v>236</v>
      </c>
      <c r="E3330" s="2" t="s">
        <v>941</v>
      </c>
      <c r="F3330" s="2" t="s">
        <v>2208</v>
      </c>
      <c r="G3330" s="2" t="s">
        <v>2199</v>
      </c>
      <c r="H3330" s="2" t="s">
        <v>9278</v>
      </c>
      <c r="I3330" s="34" t="s">
        <v>9229</v>
      </c>
      <c r="J3330" s="237">
        <v>43921</v>
      </c>
      <c r="K3330" s="2">
        <v>32</v>
      </c>
      <c r="L3330" s="2">
        <v>34</v>
      </c>
    </row>
    <row r="3331" spans="1:14" ht="12.75">
      <c r="A3331" s="15"/>
      <c r="B3331" s="236">
        <v>43921.504105983797</v>
      </c>
      <c r="C3331" s="2" t="s">
        <v>2200</v>
      </c>
      <c r="D3331" s="2" t="s">
        <v>236</v>
      </c>
      <c r="E3331" s="2" t="s">
        <v>941</v>
      </c>
      <c r="F3331" s="2" t="s">
        <v>2208</v>
      </c>
      <c r="G3331" s="2" t="s">
        <v>2199</v>
      </c>
      <c r="H3331" s="2" t="s">
        <v>9278</v>
      </c>
      <c r="I3331" s="34" t="s">
        <v>9229</v>
      </c>
      <c r="J3331" s="237">
        <v>43921</v>
      </c>
      <c r="L3331" s="2">
        <v>35</v>
      </c>
    </row>
    <row r="3332" spans="1:14" ht="12.75">
      <c r="A3332" s="15"/>
      <c r="B3332" s="236">
        <v>43921.504564305556</v>
      </c>
      <c r="C3332" s="2" t="s">
        <v>2200</v>
      </c>
      <c r="D3332" s="2" t="s">
        <v>236</v>
      </c>
      <c r="E3332" s="2" t="s">
        <v>941</v>
      </c>
      <c r="F3332" s="2" t="s">
        <v>2208</v>
      </c>
      <c r="G3332" s="2" t="s">
        <v>2199</v>
      </c>
      <c r="H3332" s="2" t="s">
        <v>9278</v>
      </c>
      <c r="I3332" s="34" t="s">
        <v>9229</v>
      </c>
      <c r="J3332" s="237">
        <v>43921</v>
      </c>
      <c r="L3332" s="2">
        <v>36</v>
      </c>
    </row>
    <row r="3333" spans="1:14" ht="12.75">
      <c r="A3333" s="15"/>
      <c r="B3333" s="236">
        <v>43921.504936412035</v>
      </c>
      <c r="C3333" s="2" t="s">
        <v>2200</v>
      </c>
      <c r="D3333" s="2" t="s">
        <v>236</v>
      </c>
      <c r="E3333" s="2" t="s">
        <v>941</v>
      </c>
      <c r="F3333" s="2" t="s">
        <v>2208</v>
      </c>
      <c r="G3333" s="2" t="s">
        <v>2199</v>
      </c>
      <c r="H3333" s="2" t="s">
        <v>9278</v>
      </c>
      <c r="I3333" s="34" t="s">
        <v>9229</v>
      </c>
      <c r="J3333" s="237">
        <v>43921</v>
      </c>
      <c r="L3333" s="2">
        <v>37</v>
      </c>
    </row>
    <row r="3334" spans="1:14" ht="12.75">
      <c r="A3334" s="15"/>
      <c r="B3334" s="236">
        <v>43921.505262453706</v>
      </c>
      <c r="C3334" s="2" t="s">
        <v>2200</v>
      </c>
      <c r="D3334" s="2" t="s">
        <v>236</v>
      </c>
      <c r="E3334" s="2" t="s">
        <v>941</v>
      </c>
      <c r="F3334" s="2" t="s">
        <v>2208</v>
      </c>
      <c r="G3334" s="2" t="s">
        <v>2199</v>
      </c>
      <c r="H3334" s="2" t="s">
        <v>9278</v>
      </c>
      <c r="I3334" s="34" t="s">
        <v>9229</v>
      </c>
      <c r="J3334" s="237">
        <v>43921</v>
      </c>
      <c r="L3334" s="2">
        <v>38</v>
      </c>
    </row>
    <row r="3335" spans="1:14" ht="12.75">
      <c r="A3335" s="15"/>
      <c r="B3335" s="236">
        <v>43921.50568037037</v>
      </c>
      <c r="C3335" s="2" t="s">
        <v>2200</v>
      </c>
      <c r="D3335" s="2" t="s">
        <v>236</v>
      </c>
      <c r="E3335" s="2" t="s">
        <v>941</v>
      </c>
      <c r="F3335" s="2" t="s">
        <v>2208</v>
      </c>
      <c r="G3335" s="2" t="s">
        <v>2199</v>
      </c>
      <c r="H3335" s="2" t="s">
        <v>9278</v>
      </c>
      <c r="I3335" s="34" t="s">
        <v>9229</v>
      </c>
      <c r="J3335" s="237">
        <v>43921</v>
      </c>
      <c r="L3335" s="2">
        <v>39</v>
      </c>
    </row>
    <row r="3336" spans="1:14" ht="12.75">
      <c r="A3336" s="331"/>
      <c r="B3336" s="332">
        <v>43921.505845740743</v>
      </c>
      <c r="C3336" s="333" t="s">
        <v>7566</v>
      </c>
      <c r="D3336" s="333" t="s">
        <v>262</v>
      </c>
      <c r="E3336" s="331"/>
      <c r="F3336" s="333" t="s">
        <v>2198</v>
      </c>
      <c r="G3336" s="333" t="s">
        <v>2199</v>
      </c>
      <c r="H3336" s="331"/>
      <c r="I3336" s="333" t="s">
        <v>9133</v>
      </c>
      <c r="J3336" s="335">
        <v>43921</v>
      </c>
      <c r="K3336" s="331"/>
      <c r="L3336" s="331"/>
      <c r="M3336" s="333" t="s">
        <v>9284</v>
      </c>
      <c r="N3336" s="331"/>
    </row>
    <row r="3337" spans="1:14" ht="12.75">
      <c r="A3337" s="15"/>
      <c r="B3337" s="236">
        <v>43921.506443472223</v>
      </c>
      <c r="C3337" s="2" t="s">
        <v>2200</v>
      </c>
      <c r="D3337" s="2" t="s">
        <v>236</v>
      </c>
      <c r="E3337" s="2" t="s">
        <v>1489</v>
      </c>
      <c r="F3337" s="2" t="s">
        <v>2208</v>
      </c>
      <c r="G3337" s="2" t="s">
        <v>2199</v>
      </c>
      <c r="H3337" s="2" t="s">
        <v>9285</v>
      </c>
      <c r="I3337" s="34" t="s">
        <v>9229</v>
      </c>
      <c r="J3337" s="237">
        <v>43921</v>
      </c>
      <c r="L3337" s="2">
        <v>40</v>
      </c>
    </row>
    <row r="3338" spans="1:14" ht="12.75">
      <c r="A3338" s="15"/>
      <c r="B3338" s="236">
        <v>43921.506852905091</v>
      </c>
      <c r="C3338" s="2" t="s">
        <v>2197</v>
      </c>
      <c r="D3338" s="2" t="s">
        <v>268</v>
      </c>
      <c r="E3338" s="2" t="s">
        <v>658</v>
      </c>
      <c r="F3338" s="2" t="s">
        <v>2201</v>
      </c>
      <c r="G3338" s="2" t="s">
        <v>2199</v>
      </c>
      <c r="H3338" s="2" t="s">
        <v>9286</v>
      </c>
      <c r="I3338" s="34" t="s">
        <v>9287</v>
      </c>
      <c r="J3338" s="237">
        <v>43920</v>
      </c>
      <c r="K3338" s="2">
        <v>45</v>
      </c>
    </row>
    <row r="3339" spans="1:14" ht="12.75">
      <c r="A3339" s="331"/>
      <c r="B3339" s="332">
        <v>43921.507476226849</v>
      </c>
      <c r="C3339" s="333" t="s">
        <v>2200</v>
      </c>
      <c r="D3339" s="333" t="s">
        <v>236</v>
      </c>
      <c r="E3339" s="331"/>
      <c r="F3339" s="333" t="s">
        <v>2198</v>
      </c>
      <c r="G3339" s="331"/>
      <c r="H3339" s="331"/>
      <c r="I3339" s="334" t="s">
        <v>9288</v>
      </c>
      <c r="J3339" s="335">
        <v>43921</v>
      </c>
      <c r="K3339" s="331"/>
      <c r="L3339" s="331"/>
      <c r="M3339" s="333" t="s">
        <v>9289</v>
      </c>
      <c r="N3339" s="331"/>
    </row>
    <row r="3340" spans="1:14" ht="12.75">
      <c r="A3340" s="15"/>
      <c r="B3340" s="236">
        <v>43921.509045497689</v>
      </c>
      <c r="C3340" s="2" t="s">
        <v>2200</v>
      </c>
      <c r="D3340" s="2" t="s">
        <v>236</v>
      </c>
      <c r="E3340" s="2" t="s">
        <v>9290</v>
      </c>
      <c r="F3340" s="2" t="s">
        <v>2198</v>
      </c>
      <c r="G3340" s="2" t="s">
        <v>2199</v>
      </c>
      <c r="H3340" s="2" t="s">
        <v>9291</v>
      </c>
      <c r="I3340" s="34" t="s">
        <v>9292</v>
      </c>
      <c r="J3340" s="237">
        <v>43921</v>
      </c>
      <c r="M3340" s="2" t="s">
        <v>9293</v>
      </c>
    </row>
    <row r="3341" spans="1:14" ht="12.75">
      <c r="A3341" s="15"/>
      <c r="B3341" s="236">
        <v>43921.510641354165</v>
      </c>
      <c r="C3341" s="2" t="s">
        <v>2200</v>
      </c>
      <c r="D3341" s="2" t="s">
        <v>134</v>
      </c>
      <c r="E3341" s="2" t="s">
        <v>9294</v>
      </c>
      <c r="F3341" s="2" t="s">
        <v>2201</v>
      </c>
      <c r="G3341" s="2" t="s">
        <v>2199</v>
      </c>
      <c r="H3341" s="2" t="s">
        <v>9295</v>
      </c>
      <c r="I3341" s="2" t="s">
        <v>9296</v>
      </c>
      <c r="J3341" s="237">
        <v>43921</v>
      </c>
      <c r="K3341" s="2">
        <v>54</v>
      </c>
      <c r="M3341" s="2" t="s">
        <v>9297</v>
      </c>
    </row>
    <row r="3342" spans="1:14" ht="12.75">
      <c r="A3342" s="331"/>
      <c r="B3342" s="332">
        <v>43921.514728969909</v>
      </c>
      <c r="C3342" s="333" t="s">
        <v>7566</v>
      </c>
      <c r="D3342" s="333" t="s">
        <v>182</v>
      </c>
      <c r="E3342" s="331"/>
      <c r="F3342" s="333" t="s">
        <v>9298</v>
      </c>
      <c r="G3342" s="333" t="s">
        <v>2210</v>
      </c>
      <c r="H3342" s="331"/>
      <c r="I3342" s="334" t="s">
        <v>722</v>
      </c>
      <c r="J3342" s="335">
        <v>43921</v>
      </c>
      <c r="K3342" s="331"/>
      <c r="L3342" s="331"/>
      <c r="M3342" s="333" t="s">
        <v>9299</v>
      </c>
      <c r="N3342" s="331"/>
    </row>
    <row r="3343" spans="1:14" ht="12.75">
      <c r="A3343" s="331"/>
      <c r="B3343" s="332">
        <v>43921.514786412037</v>
      </c>
      <c r="C3343" s="333" t="s">
        <v>2200</v>
      </c>
      <c r="D3343" s="333" t="s">
        <v>95</v>
      </c>
      <c r="E3343" s="331"/>
      <c r="F3343" s="333" t="s">
        <v>2198</v>
      </c>
      <c r="G3343" s="333" t="s">
        <v>2199</v>
      </c>
      <c r="H3343" s="331"/>
      <c r="I3343" s="334" t="s">
        <v>9300</v>
      </c>
      <c r="J3343" s="335">
        <v>43921</v>
      </c>
      <c r="K3343" s="331"/>
      <c r="L3343" s="331"/>
      <c r="M3343" s="331"/>
      <c r="N3343" s="331"/>
    </row>
    <row r="3344" spans="1:14" ht="12.75">
      <c r="A3344" s="15"/>
      <c r="B3344" s="236">
        <v>43921.519914201388</v>
      </c>
      <c r="C3344" s="2" t="s">
        <v>2197</v>
      </c>
      <c r="D3344" s="2" t="s">
        <v>236</v>
      </c>
      <c r="E3344" s="2" t="s">
        <v>365</v>
      </c>
      <c r="F3344" s="2" t="s">
        <v>2208</v>
      </c>
      <c r="G3344" s="2" t="s">
        <v>2199</v>
      </c>
      <c r="H3344" s="2" t="s">
        <v>589</v>
      </c>
      <c r="I3344" s="34" t="s">
        <v>9048</v>
      </c>
      <c r="J3344" s="237">
        <v>43921</v>
      </c>
      <c r="L3344" s="2">
        <v>71</v>
      </c>
    </row>
    <row r="3345" spans="1:14" ht="12.75">
      <c r="A3345" s="15"/>
      <c r="B3345" s="236">
        <v>43921.523011319441</v>
      </c>
      <c r="C3345" s="2" t="s">
        <v>2197</v>
      </c>
      <c r="D3345" s="2" t="s">
        <v>236</v>
      </c>
      <c r="E3345" s="2" t="s">
        <v>9301</v>
      </c>
      <c r="F3345" s="2" t="s">
        <v>2208</v>
      </c>
      <c r="G3345" s="2" t="s">
        <v>2210</v>
      </c>
      <c r="H3345" s="2" t="s">
        <v>9302</v>
      </c>
      <c r="I3345" s="34" t="s">
        <v>9303</v>
      </c>
      <c r="J3345" s="237">
        <v>43920</v>
      </c>
      <c r="K3345" s="2">
        <v>65</v>
      </c>
      <c r="L3345" s="2">
        <v>196</v>
      </c>
    </row>
    <row r="3346" spans="1:14" ht="12.75">
      <c r="A3346" s="15"/>
      <c r="B3346" s="236">
        <v>43921.524307858796</v>
      </c>
      <c r="C3346" s="2" t="s">
        <v>7566</v>
      </c>
      <c r="D3346" s="2" t="s">
        <v>182</v>
      </c>
      <c r="E3346" s="2" t="s">
        <v>1078</v>
      </c>
      <c r="F3346" s="2" t="s">
        <v>9304</v>
      </c>
      <c r="H3346" s="2" t="s">
        <v>9304</v>
      </c>
      <c r="I3346" s="2" t="s">
        <v>9305</v>
      </c>
      <c r="J3346" s="237">
        <v>43921</v>
      </c>
      <c r="M3346" s="2" t="s">
        <v>9304</v>
      </c>
    </row>
    <row r="3347" spans="1:14" ht="12.75">
      <c r="A3347" s="331"/>
      <c r="B3347" s="332">
        <v>43921.525198298608</v>
      </c>
      <c r="C3347" s="333" t="s">
        <v>2200</v>
      </c>
      <c r="D3347" s="333" t="s">
        <v>95</v>
      </c>
      <c r="E3347" s="331"/>
      <c r="F3347" s="333" t="s">
        <v>2198</v>
      </c>
      <c r="G3347" s="331"/>
      <c r="H3347" s="331"/>
      <c r="I3347" s="334" t="s">
        <v>9306</v>
      </c>
      <c r="J3347" s="335">
        <v>43921</v>
      </c>
      <c r="K3347" s="331"/>
      <c r="L3347" s="331"/>
      <c r="M3347" s="331"/>
      <c r="N3347" s="331"/>
    </row>
    <row r="3348" spans="1:14" ht="12.75">
      <c r="A3348" s="331"/>
      <c r="B3348" s="332">
        <v>43921.528303599538</v>
      </c>
      <c r="C3348" s="333" t="s">
        <v>2200</v>
      </c>
      <c r="D3348" s="333" t="s">
        <v>45</v>
      </c>
      <c r="E3348" s="333" t="s">
        <v>9307</v>
      </c>
      <c r="F3348" s="333" t="s">
        <v>2198</v>
      </c>
      <c r="G3348" s="333" t="s">
        <v>2199</v>
      </c>
      <c r="H3348" s="331"/>
      <c r="I3348" s="333" t="s">
        <v>9308</v>
      </c>
      <c r="J3348" s="335">
        <v>43921</v>
      </c>
      <c r="K3348" s="331"/>
      <c r="L3348" s="331"/>
      <c r="M3348" s="331"/>
      <c r="N3348" s="331"/>
    </row>
    <row r="3349" spans="1:14" ht="12.75">
      <c r="A3349" s="331"/>
      <c r="B3349" s="332">
        <v>43921.528379849537</v>
      </c>
      <c r="C3349" s="333" t="s">
        <v>2200</v>
      </c>
      <c r="D3349" s="333" t="s">
        <v>45</v>
      </c>
      <c r="E3349" s="333" t="s">
        <v>9307</v>
      </c>
      <c r="F3349" s="333" t="s">
        <v>2198</v>
      </c>
      <c r="G3349" s="333" t="s">
        <v>2199</v>
      </c>
      <c r="H3349" s="331"/>
      <c r="I3349" s="333" t="s">
        <v>9308</v>
      </c>
      <c r="J3349" s="335">
        <v>43921</v>
      </c>
      <c r="K3349" s="331"/>
      <c r="L3349" s="331"/>
      <c r="M3349" s="331"/>
      <c r="N3349" s="331"/>
    </row>
    <row r="3350" spans="1:14" ht="12.75">
      <c r="A3350" s="331"/>
      <c r="B3350" s="332">
        <v>43921.529192083333</v>
      </c>
      <c r="C3350" s="333" t="s">
        <v>2200</v>
      </c>
      <c r="D3350" s="333" t="s">
        <v>126</v>
      </c>
      <c r="E3350" s="333" t="s">
        <v>572</v>
      </c>
      <c r="F3350" s="333" t="s">
        <v>2198</v>
      </c>
      <c r="G3350" s="333" t="s">
        <v>2199</v>
      </c>
      <c r="H3350" s="331"/>
      <c r="I3350" s="334" t="s">
        <v>9309</v>
      </c>
      <c r="J3350" s="335">
        <v>43920</v>
      </c>
      <c r="K3350" s="331"/>
      <c r="L3350" s="331"/>
      <c r="M3350" s="333" t="s">
        <v>9311</v>
      </c>
      <c r="N3350" s="331"/>
    </row>
    <row r="3351" spans="1:14" ht="12.75">
      <c r="A3351" s="331"/>
      <c r="B3351" s="332">
        <v>43921.557534930558</v>
      </c>
      <c r="C3351" s="333" t="s">
        <v>2200</v>
      </c>
      <c r="D3351" s="333" t="s">
        <v>109</v>
      </c>
      <c r="E3351" s="331"/>
      <c r="F3351" s="333" t="s">
        <v>2198</v>
      </c>
      <c r="G3351" s="331"/>
      <c r="H3351" s="331"/>
      <c r="I3351" s="334" t="s">
        <v>9312</v>
      </c>
      <c r="J3351" s="335">
        <v>43921</v>
      </c>
      <c r="K3351" s="331"/>
      <c r="L3351" s="331"/>
      <c r="M3351" s="331"/>
      <c r="N3351" s="331"/>
    </row>
    <row r="3352" spans="1:14" ht="12.75">
      <c r="A3352" s="331"/>
      <c r="B3352" s="332">
        <v>43921.56024475694</v>
      </c>
      <c r="C3352" s="333" t="s">
        <v>2200</v>
      </c>
      <c r="D3352" s="333" t="s">
        <v>207</v>
      </c>
      <c r="E3352" s="333" t="s">
        <v>853</v>
      </c>
      <c r="F3352" s="333" t="s">
        <v>2208</v>
      </c>
      <c r="G3352" s="333" t="s">
        <v>2199</v>
      </c>
      <c r="H3352" s="331"/>
      <c r="I3352" s="334" t="s">
        <v>9313</v>
      </c>
      <c r="J3352" s="335">
        <v>43921</v>
      </c>
      <c r="K3352" s="333">
        <v>10</v>
      </c>
      <c r="L3352" s="331"/>
      <c r="M3352" s="331"/>
      <c r="N3352" s="331"/>
    </row>
    <row r="3353" spans="1:14" ht="12.75">
      <c r="A3353" s="331"/>
      <c r="B3353" s="332">
        <v>43921.560790752315</v>
      </c>
      <c r="C3353" s="333" t="s">
        <v>2200</v>
      </c>
      <c r="D3353" s="333" t="s">
        <v>182</v>
      </c>
      <c r="E3353" s="333" t="s">
        <v>3826</v>
      </c>
      <c r="F3353" s="333" t="s">
        <v>2201</v>
      </c>
      <c r="G3353" s="333" t="s">
        <v>2199</v>
      </c>
      <c r="H3353" s="331"/>
      <c r="I3353" s="333" t="s">
        <v>9314</v>
      </c>
      <c r="J3353" s="335">
        <v>43919</v>
      </c>
      <c r="K3353" s="331"/>
      <c r="L3353" s="331"/>
      <c r="M3353" s="333" t="s">
        <v>9315</v>
      </c>
      <c r="N3353" s="331"/>
    </row>
    <row r="3354" spans="1:14" ht="12.75">
      <c r="A3354" s="331"/>
      <c r="B3354" s="332">
        <v>43921.563518263887</v>
      </c>
      <c r="C3354" s="333" t="s">
        <v>7566</v>
      </c>
      <c r="D3354" s="333" t="s">
        <v>224</v>
      </c>
      <c r="E3354" s="333" t="s">
        <v>9316</v>
      </c>
      <c r="F3354" s="333" t="s">
        <v>2198</v>
      </c>
      <c r="G3354" s="333" t="s">
        <v>2210</v>
      </c>
      <c r="H3354" s="331"/>
      <c r="I3354" s="333" t="s">
        <v>9317</v>
      </c>
      <c r="J3354" s="335">
        <v>43921</v>
      </c>
      <c r="K3354" s="331"/>
      <c r="L3354" s="331"/>
      <c r="M3354" s="333" t="s">
        <v>9318</v>
      </c>
      <c r="N3354" s="331"/>
    </row>
    <row r="3355" spans="1:14" ht="12.75">
      <c r="A3355" s="15"/>
      <c r="B3355" s="236">
        <v>43921.563902071764</v>
      </c>
      <c r="C3355" s="2" t="s">
        <v>2197</v>
      </c>
      <c r="D3355" s="2" t="s">
        <v>262</v>
      </c>
      <c r="E3355" s="2" t="s">
        <v>493</v>
      </c>
      <c r="F3355" s="2" t="s">
        <v>2208</v>
      </c>
      <c r="G3355" s="2" t="s">
        <v>2199</v>
      </c>
      <c r="H3355" s="2" t="s">
        <v>9319</v>
      </c>
      <c r="I3355" s="34" t="s">
        <v>9320</v>
      </c>
      <c r="J3355" s="237">
        <v>43907</v>
      </c>
      <c r="K3355" s="2">
        <v>18</v>
      </c>
      <c r="L3355" s="2">
        <v>144</v>
      </c>
      <c r="M3355" s="2" t="s">
        <v>9321</v>
      </c>
    </row>
    <row r="3356" spans="1:14" ht="12.75">
      <c r="A3356" s="15"/>
      <c r="B3356" s="236">
        <v>43921.564134351851</v>
      </c>
      <c r="C3356" s="2" t="s">
        <v>2200</v>
      </c>
      <c r="D3356" s="2" t="s">
        <v>117</v>
      </c>
      <c r="E3356" s="2" t="s">
        <v>5070</v>
      </c>
      <c r="F3356" s="2" t="s">
        <v>2201</v>
      </c>
      <c r="G3356" s="2" t="s">
        <v>2199</v>
      </c>
      <c r="H3356" s="2" t="s">
        <v>9322</v>
      </c>
      <c r="I3356" s="34" t="s">
        <v>9323</v>
      </c>
      <c r="J3356" s="237">
        <v>43920</v>
      </c>
      <c r="K3356" s="2">
        <v>65</v>
      </c>
      <c r="M3356" s="2" t="s">
        <v>9324</v>
      </c>
    </row>
    <row r="3357" spans="1:14" ht="12.75">
      <c r="A3357" s="15"/>
      <c r="B3357" s="236">
        <v>43921.567092372687</v>
      </c>
      <c r="C3357" s="2" t="s">
        <v>7566</v>
      </c>
      <c r="D3357" s="2" t="s">
        <v>126</v>
      </c>
      <c r="E3357" s="2" t="s">
        <v>125</v>
      </c>
      <c r="F3357" s="2" t="s">
        <v>2201</v>
      </c>
      <c r="G3357" s="2" t="s">
        <v>2199</v>
      </c>
      <c r="H3357" s="2" t="s">
        <v>9325</v>
      </c>
      <c r="I3357" s="34" t="s">
        <v>9326</v>
      </c>
      <c r="J3357" s="237">
        <v>43917</v>
      </c>
    </row>
    <row r="3358" spans="1:14" ht="12.75">
      <c r="A3358" s="331"/>
      <c r="B3358" s="332">
        <v>43921.572362326391</v>
      </c>
      <c r="C3358" s="333" t="s">
        <v>2200</v>
      </c>
      <c r="D3358" s="333" t="s">
        <v>134</v>
      </c>
      <c r="E3358" s="331"/>
      <c r="F3358" s="333" t="s">
        <v>2198</v>
      </c>
      <c r="G3358" s="333" t="s">
        <v>2210</v>
      </c>
      <c r="H3358" s="331"/>
      <c r="I3358" s="334" t="s">
        <v>9327</v>
      </c>
      <c r="J3358" s="335">
        <v>43921</v>
      </c>
      <c r="K3358" s="331"/>
      <c r="L3358" s="331"/>
      <c r="M3358" s="333" t="s">
        <v>9328</v>
      </c>
      <c r="N3358" s="331"/>
    </row>
    <row r="3359" spans="1:14" ht="12.75">
      <c r="A3359" s="331"/>
      <c r="B3359" s="332">
        <v>43921.573063506949</v>
      </c>
      <c r="C3359" s="333" t="s">
        <v>2200</v>
      </c>
      <c r="D3359" s="333" t="s">
        <v>134</v>
      </c>
      <c r="E3359" s="331"/>
      <c r="F3359" s="333" t="s">
        <v>2198</v>
      </c>
      <c r="G3359" s="333" t="s">
        <v>2199</v>
      </c>
      <c r="H3359" s="331"/>
      <c r="I3359" s="334" t="s">
        <v>9329</v>
      </c>
      <c r="J3359" s="335">
        <v>43921</v>
      </c>
      <c r="K3359" s="331"/>
      <c r="L3359" s="331"/>
      <c r="M3359" s="333" t="s">
        <v>5743</v>
      </c>
      <c r="N3359" s="331"/>
    </row>
    <row r="3360" spans="1:14" ht="12.75">
      <c r="A3360" s="331"/>
      <c r="B3360" s="332">
        <v>43921.574754733796</v>
      </c>
      <c r="C3360" s="333" t="s">
        <v>2200</v>
      </c>
      <c r="D3360" s="333" t="s">
        <v>134</v>
      </c>
      <c r="E3360" s="331"/>
      <c r="F3360" s="333" t="s">
        <v>2198</v>
      </c>
      <c r="G3360" s="333" t="s">
        <v>2210</v>
      </c>
      <c r="H3360" s="331"/>
      <c r="I3360" s="334" t="s">
        <v>5963</v>
      </c>
      <c r="J3360" s="335">
        <v>43921</v>
      </c>
      <c r="K3360" s="331"/>
      <c r="L3360" s="331"/>
      <c r="M3360" s="331"/>
      <c r="N3360" s="331"/>
    </row>
    <row r="3361" spans="1:14" ht="12.75">
      <c r="A3361" s="331"/>
      <c r="B3361" s="332">
        <v>43921.580733368057</v>
      </c>
      <c r="C3361" s="333" t="s">
        <v>2200</v>
      </c>
      <c r="D3361" s="333" t="s">
        <v>207</v>
      </c>
      <c r="E3361" s="331"/>
      <c r="F3361" s="333" t="s">
        <v>2198</v>
      </c>
      <c r="G3361" s="333" t="s">
        <v>2199</v>
      </c>
      <c r="H3361" s="331"/>
      <c r="I3361" s="334" t="s">
        <v>9330</v>
      </c>
      <c r="J3361" s="335">
        <v>43921</v>
      </c>
      <c r="K3361" s="331"/>
      <c r="L3361" s="331"/>
      <c r="M3361" s="333" t="s">
        <v>5743</v>
      </c>
      <c r="N3361" s="331"/>
    </row>
    <row r="3362" spans="1:14" ht="12.75">
      <c r="A3362" s="15"/>
      <c r="B3362" s="236">
        <v>43921.584112129625</v>
      </c>
      <c r="C3362" s="2" t="s">
        <v>2200</v>
      </c>
      <c r="D3362" s="2" t="s">
        <v>95</v>
      </c>
      <c r="F3362" s="2" t="s">
        <v>2198</v>
      </c>
      <c r="G3362" s="2" t="s">
        <v>2210</v>
      </c>
      <c r="H3362" s="34" t="s">
        <v>9331</v>
      </c>
      <c r="I3362" s="34" t="s">
        <v>9331</v>
      </c>
      <c r="J3362" s="237">
        <v>43921</v>
      </c>
    </row>
    <row r="3363" spans="1:14" ht="12.75">
      <c r="A3363" s="15"/>
      <c r="B3363" s="236">
        <v>43921.584998877312</v>
      </c>
      <c r="C3363" s="2" t="s">
        <v>2200</v>
      </c>
      <c r="D3363" s="2" t="s">
        <v>126</v>
      </c>
      <c r="F3363" s="2" t="s">
        <v>2198</v>
      </c>
      <c r="G3363" s="2" t="s">
        <v>2210</v>
      </c>
      <c r="H3363" s="2" t="s">
        <v>9332</v>
      </c>
      <c r="I3363" s="34" t="s">
        <v>9333</v>
      </c>
      <c r="J3363" s="237">
        <v>43921</v>
      </c>
    </row>
    <row r="3364" spans="1:14" ht="12.75">
      <c r="A3364" s="331"/>
      <c r="B3364" s="332">
        <v>43921.585260740743</v>
      </c>
      <c r="C3364" s="333" t="s">
        <v>7566</v>
      </c>
      <c r="D3364" s="333" t="s">
        <v>182</v>
      </c>
      <c r="E3364" s="333" t="s">
        <v>9334</v>
      </c>
      <c r="F3364" s="333" t="s">
        <v>2198</v>
      </c>
      <c r="G3364" s="331"/>
      <c r="H3364" s="331"/>
      <c r="I3364" s="334" t="s">
        <v>4675</v>
      </c>
      <c r="J3364" s="335">
        <v>43921</v>
      </c>
      <c r="K3364" s="331"/>
      <c r="L3364" s="331"/>
      <c r="M3364" s="333" t="s">
        <v>9335</v>
      </c>
      <c r="N3364" s="331"/>
    </row>
    <row r="3365" spans="1:14" ht="12.75">
      <c r="A3365" s="15"/>
      <c r="B3365" s="236">
        <v>43921.586791921298</v>
      </c>
      <c r="C3365" s="2" t="s">
        <v>2200</v>
      </c>
      <c r="D3365" s="2" t="s">
        <v>95</v>
      </c>
      <c r="E3365" s="2" t="s">
        <v>9336</v>
      </c>
      <c r="F3365" s="2" t="s">
        <v>2208</v>
      </c>
      <c r="G3365" s="2" t="s">
        <v>2199</v>
      </c>
      <c r="H3365" s="2" t="s">
        <v>9337</v>
      </c>
      <c r="I3365" s="34" t="s">
        <v>9338</v>
      </c>
      <c r="J3365" s="237">
        <v>43921</v>
      </c>
      <c r="M3365" s="2" t="s">
        <v>5743</v>
      </c>
    </row>
    <row r="3366" spans="1:14" ht="12.75">
      <c r="A3366" s="15"/>
      <c r="B3366" s="236">
        <v>43921.5880869213</v>
      </c>
      <c r="C3366" s="2" t="s">
        <v>2200</v>
      </c>
      <c r="D3366" s="2" t="s">
        <v>207</v>
      </c>
      <c r="E3366" s="2" t="s">
        <v>5093</v>
      </c>
      <c r="F3366" s="2" t="s">
        <v>2198</v>
      </c>
      <c r="G3366" s="2" t="s">
        <v>2199</v>
      </c>
      <c r="H3366" s="2" t="s">
        <v>9339</v>
      </c>
      <c r="I3366" s="34" t="s">
        <v>9340</v>
      </c>
      <c r="J3366" s="237">
        <v>43921</v>
      </c>
      <c r="M3366" s="2" t="s">
        <v>9339</v>
      </c>
    </row>
    <row r="3367" spans="1:14" ht="12.75">
      <c r="A3367" s="331"/>
      <c r="B3367" s="332">
        <v>43921.589736238428</v>
      </c>
      <c r="C3367" s="333" t="s">
        <v>2200</v>
      </c>
      <c r="D3367" s="333" t="s">
        <v>207</v>
      </c>
      <c r="E3367" s="331"/>
      <c r="F3367" s="333" t="s">
        <v>2198</v>
      </c>
      <c r="G3367" s="333" t="s">
        <v>2199</v>
      </c>
      <c r="H3367" s="331"/>
      <c r="I3367" s="334" t="s">
        <v>6020</v>
      </c>
      <c r="J3367" s="335">
        <v>43921</v>
      </c>
      <c r="K3367" s="331"/>
      <c r="L3367" s="331"/>
      <c r="M3367" s="331"/>
      <c r="N3367" s="331"/>
    </row>
    <row r="3368" spans="1:14" ht="12.75">
      <c r="A3368" s="15"/>
      <c r="B3368" s="236">
        <v>43921.590258113429</v>
      </c>
      <c r="C3368" s="2" t="s">
        <v>2200</v>
      </c>
      <c r="D3368" s="2" t="s">
        <v>117</v>
      </c>
      <c r="E3368" s="2" t="s">
        <v>5079</v>
      </c>
      <c r="F3368" s="2" t="s">
        <v>2201</v>
      </c>
      <c r="G3368" s="2" t="s">
        <v>2199</v>
      </c>
      <c r="H3368" s="2" t="s">
        <v>9341</v>
      </c>
      <c r="I3368" s="2" t="s">
        <v>9342</v>
      </c>
      <c r="J3368" s="237">
        <v>43920</v>
      </c>
      <c r="K3368" s="2">
        <v>38</v>
      </c>
      <c r="M3368" s="2" t="s">
        <v>9343</v>
      </c>
    </row>
    <row r="3369" spans="1:14" ht="12.75">
      <c r="A3369" s="331"/>
      <c r="B3369" s="332">
        <v>43921.590993726852</v>
      </c>
      <c r="C3369" s="333" t="s">
        <v>2200</v>
      </c>
      <c r="D3369" s="333" t="s">
        <v>95</v>
      </c>
      <c r="E3369" s="331"/>
      <c r="F3369" s="333" t="s">
        <v>2198</v>
      </c>
      <c r="G3369" s="333" t="s">
        <v>2199</v>
      </c>
      <c r="H3369" s="331"/>
      <c r="I3369" s="334" t="s">
        <v>9344</v>
      </c>
      <c r="J3369" s="335">
        <v>43921</v>
      </c>
      <c r="K3369" s="331"/>
      <c r="L3369" s="331"/>
      <c r="M3369" s="331"/>
      <c r="N3369" s="331"/>
    </row>
    <row r="3370" spans="1:14" ht="12.75">
      <c r="A3370" s="331"/>
      <c r="B3370" s="332">
        <v>43921.591646296292</v>
      </c>
      <c r="C3370" s="333" t="s">
        <v>2200</v>
      </c>
      <c r="D3370" s="333" t="s">
        <v>207</v>
      </c>
      <c r="E3370" s="331"/>
      <c r="F3370" s="333" t="s">
        <v>2198</v>
      </c>
      <c r="G3370" s="331"/>
      <c r="H3370" s="331"/>
      <c r="I3370" s="334" t="s">
        <v>6018</v>
      </c>
      <c r="J3370" s="335">
        <v>43921</v>
      </c>
      <c r="K3370" s="331"/>
      <c r="L3370" s="331"/>
      <c r="M3370" s="333" t="s">
        <v>9345</v>
      </c>
      <c r="N3370" s="331"/>
    </row>
    <row r="3371" spans="1:14" ht="12.75">
      <c r="A3371" s="15"/>
      <c r="B3371" s="236">
        <v>43921.59319399306</v>
      </c>
      <c r="C3371" s="2" t="s">
        <v>2200</v>
      </c>
      <c r="D3371" s="2" t="s">
        <v>117</v>
      </c>
      <c r="E3371" s="2" t="s">
        <v>5070</v>
      </c>
      <c r="F3371" s="2" t="s">
        <v>2201</v>
      </c>
      <c r="G3371" s="2" t="s">
        <v>2199</v>
      </c>
      <c r="H3371" s="2" t="s">
        <v>9346</v>
      </c>
      <c r="I3371" s="2" t="s">
        <v>9347</v>
      </c>
      <c r="J3371" s="237">
        <v>43921</v>
      </c>
    </row>
    <row r="3372" spans="1:14" ht="12.75">
      <c r="A3372" s="331"/>
      <c r="B3372" s="332">
        <v>43921.594489675925</v>
      </c>
      <c r="C3372" s="333" t="s">
        <v>2200</v>
      </c>
      <c r="D3372" s="333" t="s">
        <v>207</v>
      </c>
      <c r="E3372" s="331"/>
      <c r="F3372" s="333" t="s">
        <v>2198</v>
      </c>
      <c r="G3372" s="333" t="s">
        <v>2210</v>
      </c>
      <c r="H3372" s="331"/>
      <c r="I3372" s="334" t="s">
        <v>9348</v>
      </c>
      <c r="J3372" s="335">
        <v>43921</v>
      </c>
      <c r="K3372" s="331"/>
      <c r="L3372" s="331"/>
      <c r="M3372" s="333" t="s">
        <v>9351</v>
      </c>
      <c r="N3372" s="331"/>
    </row>
    <row r="3373" spans="1:14" ht="12.75">
      <c r="A3373" s="15"/>
      <c r="B3373" s="236">
        <v>43921.595302361107</v>
      </c>
      <c r="C3373" s="2" t="s">
        <v>2200</v>
      </c>
      <c r="D3373" s="2" t="s">
        <v>117</v>
      </c>
      <c r="E3373" s="2" t="s">
        <v>5070</v>
      </c>
      <c r="F3373" s="2" t="s">
        <v>2201</v>
      </c>
      <c r="G3373" s="2" t="s">
        <v>2199</v>
      </c>
      <c r="H3373" s="2" t="s">
        <v>9352</v>
      </c>
      <c r="I3373" s="2" t="s">
        <v>9353</v>
      </c>
      <c r="J3373" s="237">
        <v>43921</v>
      </c>
      <c r="M3373" s="34" t="s">
        <v>9354</v>
      </c>
    </row>
    <row r="3374" spans="1:14" ht="12.75">
      <c r="A3374" s="331"/>
      <c r="B3374" s="332">
        <v>43921.598389305553</v>
      </c>
      <c r="C3374" s="333" t="s">
        <v>2200</v>
      </c>
      <c r="D3374" s="333" t="s">
        <v>95</v>
      </c>
      <c r="E3374" s="331"/>
      <c r="F3374" s="333" t="s">
        <v>2198</v>
      </c>
      <c r="G3374" s="333" t="s">
        <v>2210</v>
      </c>
      <c r="H3374" s="334" t="s">
        <v>9331</v>
      </c>
      <c r="I3374" s="334" t="s">
        <v>9331</v>
      </c>
      <c r="J3374" s="335">
        <v>43921</v>
      </c>
      <c r="K3374" s="331"/>
      <c r="L3374" s="331"/>
      <c r="M3374" s="331"/>
      <c r="N3374" s="331"/>
    </row>
    <row r="3375" spans="1:14" ht="12.75">
      <c r="A3375" s="331"/>
      <c r="B3375" s="332">
        <v>43921.601776435185</v>
      </c>
      <c r="C3375" s="333" t="s">
        <v>7566</v>
      </c>
      <c r="D3375" s="333" t="s">
        <v>233</v>
      </c>
      <c r="E3375" s="331"/>
      <c r="F3375" s="333" t="s">
        <v>2198</v>
      </c>
      <c r="G3375" s="333" t="s">
        <v>2199</v>
      </c>
      <c r="H3375" s="331"/>
      <c r="I3375" s="334" t="s">
        <v>8844</v>
      </c>
      <c r="J3375" s="335">
        <v>43920</v>
      </c>
      <c r="K3375" s="331"/>
      <c r="L3375" s="331"/>
      <c r="M3375" s="333" t="s">
        <v>8945</v>
      </c>
      <c r="N3375" s="331"/>
    </row>
    <row r="3376" spans="1:14" ht="12.75">
      <c r="A3376" s="331"/>
      <c r="B3376" s="332">
        <v>43921.602689305553</v>
      </c>
      <c r="C3376" s="333" t="s">
        <v>2200</v>
      </c>
      <c r="D3376" s="333" t="s">
        <v>95</v>
      </c>
      <c r="E3376" s="331"/>
      <c r="F3376" s="333" t="s">
        <v>2198</v>
      </c>
      <c r="G3376" s="333" t="s">
        <v>2199</v>
      </c>
      <c r="H3376" s="331"/>
      <c r="I3376" s="334" t="s">
        <v>9356</v>
      </c>
      <c r="J3376" s="335">
        <v>43921</v>
      </c>
      <c r="K3376" s="331"/>
      <c r="L3376" s="331"/>
      <c r="M3376" s="331"/>
      <c r="N3376" s="331"/>
    </row>
    <row r="3377" spans="1:14" ht="12.75">
      <c r="A3377" s="331"/>
      <c r="B3377" s="332">
        <v>43921.607540613426</v>
      </c>
      <c r="C3377" s="333" t="s">
        <v>2200</v>
      </c>
      <c r="D3377" s="333" t="s">
        <v>117</v>
      </c>
      <c r="E3377" s="333" t="s">
        <v>9357</v>
      </c>
      <c r="F3377" s="333" t="s">
        <v>2201</v>
      </c>
      <c r="G3377" s="333" t="s">
        <v>2215</v>
      </c>
      <c r="H3377" s="331"/>
      <c r="I3377" s="333" t="s">
        <v>9358</v>
      </c>
      <c r="J3377" s="335">
        <v>43921</v>
      </c>
      <c r="K3377" s="331"/>
      <c r="L3377" s="331"/>
      <c r="M3377" s="333" t="s">
        <v>9359</v>
      </c>
      <c r="N3377" s="331"/>
    </row>
    <row r="3378" spans="1:14" ht="12.75">
      <c r="A3378" s="15"/>
      <c r="B3378" s="236">
        <v>43921.607832615744</v>
      </c>
      <c r="C3378" s="2" t="s">
        <v>2200</v>
      </c>
      <c r="D3378" s="2" t="s">
        <v>109</v>
      </c>
      <c r="F3378" s="2" t="s">
        <v>2198</v>
      </c>
      <c r="G3378" s="2" t="s">
        <v>2199</v>
      </c>
      <c r="H3378" s="2" t="s">
        <v>9360</v>
      </c>
      <c r="I3378" s="34" t="s">
        <v>9361</v>
      </c>
      <c r="J3378" s="237">
        <v>43921</v>
      </c>
      <c r="M3378" s="2" t="s">
        <v>9362</v>
      </c>
    </row>
    <row r="3379" spans="1:14" ht="12.75">
      <c r="A3379" s="15"/>
      <c r="B3379" s="236">
        <v>43921.608607418981</v>
      </c>
      <c r="C3379" s="2" t="s">
        <v>2200</v>
      </c>
      <c r="D3379" s="2" t="s">
        <v>109</v>
      </c>
      <c r="F3379" s="2" t="s">
        <v>2198</v>
      </c>
      <c r="G3379" s="2" t="s">
        <v>2199</v>
      </c>
      <c r="H3379" s="2" t="s">
        <v>9363</v>
      </c>
      <c r="I3379" s="34" t="s">
        <v>9364</v>
      </c>
      <c r="J3379" s="237">
        <v>43921</v>
      </c>
      <c r="M3379" s="2" t="s">
        <v>5743</v>
      </c>
    </row>
    <row r="3380" spans="1:14" ht="12.75">
      <c r="A3380" s="331"/>
      <c r="B3380" s="332">
        <v>43921.608856134262</v>
      </c>
      <c r="C3380" s="333" t="s">
        <v>7566</v>
      </c>
      <c r="D3380" s="333" t="s">
        <v>262</v>
      </c>
      <c r="E3380" s="331"/>
      <c r="F3380" s="333" t="s">
        <v>2198</v>
      </c>
      <c r="G3380" s="331"/>
      <c r="H3380" s="331"/>
      <c r="I3380" s="334" t="s">
        <v>9365</v>
      </c>
      <c r="J3380" s="335">
        <v>43921</v>
      </c>
      <c r="K3380" s="331"/>
      <c r="L3380" s="331"/>
      <c r="M3380" s="333" t="s">
        <v>9366</v>
      </c>
      <c r="N3380" s="331"/>
    </row>
    <row r="3381" spans="1:14" ht="12.75">
      <c r="A3381" s="331"/>
      <c r="B3381" s="332">
        <v>43921.610091458337</v>
      </c>
      <c r="C3381" s="333" t="s">
        <v>2200</v>
      </c>
      <c r="D3381" s="333" t="s">
        <v>109</v>
      </c>
      <c r="E3381" s="331"/>
      <c r="F3381" s="333" t="s">
        <v>2198</v>
      </c>
      <c r="G3381" s="333" t="s">
        <v>2210</v>
      </c>
      <c r="H3381" s="331"/>
      <c r="I3381" s="334" t="s">
        <v>6044</v>
      </c>
      <c r="J3381" s="335">
        <v>43921</v>
      </c>
      <c r="K3381" s="331"/>
      <c r="L3381" s="331"/>
      <c r="M3381" s="331"/>
      <c r="N3381" s="331"/>
    </row>
    <row r="3382" spans="1:14" ht="12.75">
      <c r="A3382" s="15"/>
      <c r="B3382" s="236">
        <v>43921.610945266206</v>
      </c>
      <c r="C3382" s="2" t="s">
        <v>2200</v>
      </c>
      <c r="D3382" s="2" t="s">
        <v>117</v>
      </c>
      <c r="E3382" s="2" t="s">
        <v>9357</v>
      </c>
      <c r="F3382" s="2" t="s">
        <v>2201</v>
      </c>
      <c r="G3382" s="2" t="s">
        <v>2215</v>
      </c>
      <c r="I3382" s="2" t="s">
        <v>9358</v>
      </c>
      <c r="J3382" s="237">
        <v>43921</v>
      </c>
      <c r="M3382" s="2" t="s">
        <v>9359</v>
      </c>
    </row>
    <row r="3383" spans="1:14" ht="12.75">
      <c r="A3383" s="331"/>
      <c r="B3383" s="332">
        <v>43921.611065682868</v>
      </c>
      <c r="C3383" s="333" t="s">
        <v>2200</v>
      </c>
      <c r="D3383" s="333" t="s">
        <v>117</v>
      </c>
      <c r="E3383" s="333" t="s">
        <v>9357</v>
      </c>
      <c r="F3383" s="333" t="s">
        <v>2201</v>
      </c>
      <c r="G3383" s="333" t="s">
        <v>2215</v>
      </c>
      <c r="H3383" s="331"/>
      <c r="I3383" s="333" t="s">
        <v>9358</v>
      </c>
      <c r="J3383" s="335">
        <v>43921</v>
      </c>
      <c r="K3383" s="331"/>
      <c r="L3383" s="331"/>
      <c r="M3383" s="333" t="s">
        <v>9359</v>
      </c>
      <c r="N3383" s="331"/>
    </row>
    <row r="3384" spans="1:14" ht="12.75">
      <c r="A3384" s="15"/>
      <c r="B3384" s="236">
        <v>43921.612907824077</v>
      </c>
      <c r="C3384" s="2" t="s">
        <v>7566</v>
      </c>
      <c r="D3384" s="2" t="s">
        <v>101</v>
      </c>
      <c r="F3384" s="2" t="s">
        <v>2198</v>
      </c>
      <c r="G3384" s="2" t="s">
        <v>2210</v>
      </c>
      <c r="H3384" s="2" t="s">
        <v>9367</v>
      </c>
      <c r="I3384" s="34" t="s">
        <v>346</v>
      </c>
      <c r="J3384" s="237">
        <v>43920</v>
      </c>
    </row>
    <row r="3385" spans="1:14" ht="12.75">
      <c r="A3385" s="15"/>
      <c r="B3385" s="236">
        <v>43921.613650416664</v>
      </c>
      <c r="C3385" s="2" t="s">
        <v>2200</v>
      </c>
      <c r="D3385" s="2" t="s">
        <v>117</v>
      </c>
      <c r="E3385" s="2" t="s">
        <v>5070</v>
      </c>
      <c r="F3385" s="2" t="s">
        <v>2201</v>
      </c>
      <c r="G3385" s="2" t="s">
        <v>2199</v>
      </c>
      <c r="H3385" s="2" t="s">
        <v>9368</v>
      </c>
      <c r="I3385" s="2" t="s">
        <v>9369</v>
      </c>
      <c r="J3385" s="237">
        <v>43920</v>
      </c>
      <c r="K3385" s="2">
        <v>59</v>
      </c>
      <c r="L3385" s="2">
        <v>123</v>
      </c>
    </row>
    <row r="3386" spans="1:14" ht="12.75">
      <c r="A3386" s="15"/>
      <c r="B3386" s="236">
        <v>43921.617413784727</v>
      </c>
      <c r="C3386" s="2" t="s">
        <v>2200</v>
      </c>
      <c r="D3386" s="2" t="s">
        <v>117</v>
      </c>
      <c r="E3386" s="2" t="s">
        <v>5079</v>
      </c>
      <c r="F3386" s="2" t="s">
        <v>2201</v>
      </c>
      <c r="G3386" s="2" t="s">
        <v>2199</v>
      </c>
      <c r="H3386" s="2" t="s">
        <v>9370</v>
      </c>
      <c r="I3386" s="34" t="s">
        <v>9371</v>
      </c>
      <c r="J3386" s="237">
        <v>43920</v>
      </c>
      <c r="M3386" s="2" t="s">
        <v>9372</v>
      </c>
    </row>
    <row r="3387" spans="1:14" ht="12.75">
      <c r="A3387" s="331"/>
      <c r="B3387" s="332">
        <v>43921.625796238426</v>
      </c>
      <c r="C3387" s="333" t="s">
        <v>2200</v>
      </c>
      <c r="D3387" s="333" t="s">
        <v>109</v>
      </c>
      <c r="E3387" s="331"/>
      <c r="F3387" s="333" t="s">
        <v>2198</v>
      </c>
      <c r="G3387" s="333" t="s">
        <v>2199</v>
      </c>
      <c r="H3387" s="331"/>
      <c r="I3387" s="334" t="s">
        <v>6046</v>
      </c>
      <c r="J3387" s="335">
        <v>43921</v>
      </c>
      <c r="K3387" s="331"/>
      <c r="L3387" s="331"/>
      <c r="M3387" s="331"/>
      <c r="N3387" s="331"/>
    </row>
    <row r="3388" spans="1:14" ht="12.75">
      <c r="A3388" s="331"/>
      <c r="B3388" s="332">
        <v>43921.625863680558</v>
      </c>
      <c r="C3388" s="333" t="s">
        <v>2200</v>
      </c>
      <c r="D3388" s="333" t="s">
        <v>109</v>
      </c>
      <c r="E3388" s="331"/>
      <c r="F3388" s="333" t="s">
        <v>2198</v>
      </c>
      <c r="G3388" s="333" t="s">
        <v>2199</v>
      </c>
      <c r="H3388" s="331"/>
      <c r="I3388" s="334" t="s">
        <v>6046</v>
      </c>
      <c r="J3388" s="335">
        <v>43921</v>
      </c>
      <c r="K3388" s="331"/>
      <c r="L3388" s="331"/>
      <c r="M3388" s="331"/>
      <c r="N3388" s="331"/>
    </row>
    <row r="3389" spans="1:14" ht="12.75">
      <c r="A3389" s="15"/>
      <c r="B3389" s="236">
        <v>43921.627834027779</v>
      </c>
      <c r="C3389" s="2" t="s">
        <v>9</v>
      </c>
      <c r="D3389" s="2" t="s">
        <v>233</v>
      </c>
      <c r="F3389" s="2" t="s">
        <v>2208</v>
      </c>
      <c r="G3389" s="2" t="s">
        <v>2199</v>
      </c>
      <c r="H3389" s="2" t="s">
        <v>9373</v>
      </c>
      <c r="I3389" s="34" t="s">
        <v>9374</v>
      </c>
      <c r="J3389" s="237">
        <v>43921</v>
      </c>
      <c r="K3389" s="2">
        <v>65</v>
      </c>
    </row>
    <row r="3390" spans="1:14" ht="12.75">
      <c r="A3390" s="15"/>
      <c r="B3390" s="236">
        <v>43921.628236203702</v>
      </c>
      <c r="C3390" s="2" t="s">
        <v>9</v>
      </c>
      <c r="D3390" s="2" t="s">
        <v>262</v>
      </c>
      <c r="E3390" s="2" t="s">
        <v>9375</v>
      </c>
      <c r="F3390" s="2" t="s">
        <v>2201</v>
      </c>
      <c r="G3390" s="2" t="s">
        <v>2199</v>
      </c>
      <c r="H3390" s="2" t="s">
        <v>9376</v>
      </c>
      <c r="I3390" s="2" t="s">
        <v>9377</v>
      </c>
      <c r="J3390" s="237">
        <v>43921</v>
      </c>
    </row>
    <row r="3391" spans="1:14" ht="12.75">
      <c r="A3391" s="15"/>
      <c r="B3391" s="236">
        <v>43921.637451423609</v>
      </c>
      <c r="C3391" s="2" t="s">
        <v>7566</v>
      </c>
      <c r="D3391" s="2" t="s">
        <v>262</v>
      </c>
      <c r="F3391" s="2" t="s">
        <v>2198</v>
      </c>
      <c r="H3391" s="2" t="s">
        <v>9378</v>
      </c>
      <c r="I3391" s="34" t="s">
        <v>9379</v>
      </c>
      <c r="J3391" s="237">
        <v>43921</v>
      </c>
    </row>
    <row r="3392" spans="1:14" ht="12.75">
      <c r="A3392" s="15"/>
      <c r="B3392" s="236">
        <v>43921.637505092593</v>
      </c>
      <c r="C3392" s="2" t="s">
        <v>7566</v>
      </c>
      <c r="D3392" s="2" t="s">
        <v>262</v>
      </c>
      <c r="F3392" s="2" t="s">
        <v>2198</v>
      </c>
      <c r="H3392" s="2" t="s">
        <v>9378</v>
      </c>
      <c r="I3392" s="34" t="s">
        <v>9379</v>
      </c>
      <c r="J3392" s="237">
        <v>43921</v>
      </c>
    </row>
    <row r="3393" spans="1:14" ht="12.75">
      <c r="A3393" s="15"/>
      <c r="B3393" s="236">
        <v>43921.641602465279</v>
      </c>
      <c r="C3393" s="2" t="s">
        <v>2200</v>
      </c>
      <c r="D3393" s="2" t="s">
        <v>95</v>
      </c>
      <c r="E3393" s="2" t="s">
        <v>95</v>
      </c>
      <c r="F3393" s="2" t="s">
        <v>2198</v>
      </c>
      <c r="G3393" s="2" t="s">
        <v>2199</v>
      </c>
      <c r="H3393" s="2" t="s">
        <v>9380</v>
      </c>
      <c r="I3393" s="34" t="s">
        <v>9381</v>
      </c>
      <c r="J3393" s="237">
        <v>43921</v>
      </c>
    </row>
    <row r="3394" spans="1:14" ht="12.75">
      <c r="A3394" s="15"/>
      <c r="B3394" s="236">
        <v>43921.643119293978</v>
      </c>
      <c r="C3394" s="2" t="s">
        <v>2200</v>
      </c>
      <c r="D3394" s="2" t="s">
        <v>95</v>
      </c>
      <c r="F3394" s="2" t="s">
        <v>2198</v>
      </c>
      <c r="G3394" s="2" t="s">
        <v>2199</v>
      </c>
      <c r="H3394" s="2" t="s">
        <v>9382</v>
      </c>
      <c r="I3394" s="34" t="s">
        <v>9269</v>
      </c>
      <c r="J3394" s="237">
        <v>43921</v>
      </c>
    </row>
    <row r="3395" spans="1:14" ht="12.75">
      <c r="A3395" s="15"/>
      <c r="B3395" s="236">
        <v>43921.643983009257</v>
      </c>
      <c r="C3395" s="2" t="s">
        <v>2197</v>
      </c>
      <c r="D3395" s="2" t="s">
        <v>354</v>
      </c>
      <c r="E3395" s="2" t="s">
        <v>9383</v>
      </c>
      <c r="F3395" s="2" t="s">
        <v>2208</v>
      </c>
      <c r="G3395" s="2" t="s">
        <v>2199</v>
      </c>
      <c r="H3395" s="2" t="s">
        <v>9384</v>
      </c>
      <c r="I3395" s="2" t="s">
        <v>9385</v>
      </c>
      <c r="J3395" s="237">
        <v>43916</v>
      </c>
      <c r="L3395" s="2">
        <v>668</v>
      </c>
      <c r="M3395" s="2" t="s">
        <v>9384</v>
      </c>
    </row>
    <row r="3396" spans="1:14" ht="12.75">
      <c r="A3396" s="15"/>
      <c r="B3396" s="236">
        <v>43921.648315636572</v>
      </c>
      <c r="C3396" s="2" t="s">
        <v>2197</v>
      </c>
      <c r="D3396" s="2" t="s">
        <v>354</v>
      </c>
      <c r="E3396" s="2" t="s">
        <v>947</v>
      </c>
      <c r="F3396" s="2" t="s">
        <v>2208</v>
      </c>
      <c r="G3396" s="2" t="s">
        <v>2199</v>
      </c>
      <c r="H3396" s="2" t="s">
        <v>9386</v>
      </c>
      <c r="I3396" s="2" t="s">
        <v>9385</v>
      </c>
      <c r="J3396" s="237">
        <v>43916</v>
      </c>
      <c r="K3396" s="2">
        <v>60</v>
      </c>
      <c r="L3396" s="2">
        <v>667</v>
      </c>
      <c r="M3396" s="2" t="s">
        <v>9387</v>
      </c>
    </row>
    <row r="3397" spans="1:14" ht="12.75">
      <c r="A3397" s="15"/>
      <c r="B3397" s="236">
        <v>43921.650000312497</v>
      </c>
      <c r="C3397" s="2" t="s">
        <v>7566</v>
      </c>
      <c r="D3397" s="2" t="s">
        <v>126</v>
      </c>
      <c r="E3397" s="2" t="s">
        <v>572</v>
      </c>
      <c r="F3397" s="2" t="s">
        <v>2198</v>
      </c>
      <c r="G3397" s="2" t="s">
        <v>2199</v>
      </c>
      <c r="H3397" s="2" t="s">
        <v>9388</v>
      </c>
      <c r="I3397" s="2" t="s">
        <v>9389</v>
      </c>
      <c r="J3397" s="237">
        <v>43920</v>
      </c>
    </row>
    <row r="3398" spans="1:14" ht="12.75">
      <c r="A3398" s="15"/>
      <c r="B3398" s="236">
        <v>43921.654841736112</v>
      </c>
      <c r="C3398" s="2" t="s">
        <v>2200</v>
      </c>
      <c r="D3398" s="2" t="s">
        <v>95</v>
      </c>
      <c r="E3398" s="2" t="s">
        <v>95</v>
      </c>
      <c r="F3398" s="2" t="s">
        <v>2208</v>
      </c>
      <c r="G3398" s="2" t="s">
        <v>2199</v>
      </c>
      <c r="H3398" s="2" t="s">
        <v>9390</v>
      </c>
      <c r="I3398" s="34" t="s">
        <v>5605</v>
      </c>
      <c r="J3398" s="237">
        <v>43921</v>
      </c>
    </row>
    <row r="3399" spans="1:14" ht="12.75">
      <c r="A3399" s="331"/>
      <c r="B3399" s="332">
        <v>43921.656782395832</v>
      </c>
      <c r="C3399" s="333" t="s">
        <v>9</v>
      </c>
      <c r="D3399" s="333" t="s">
        <v>233</v>
      </c>
      <c r="E3399" s="333" t="s">
        <v>9391</v>
      </c>
      <c r="F3399" s="333" t="s">
        <v>2198</v>
      </c>
      <c r="G3399" s="333" t="s">
        <v>2199</v>
      </c>
      <c r="H3399" s="331"/>
      <c r="I3399" s="334" t="s">
        <v>9392</v>
      </c>
      <c r="J3399" s="335">
        <v>43921</v>
      </c>
      <c r="K3399" s="333">
        <v>65</v>
      </c>
      <c r="L3399" s="331"/>
      <c r="M3399" s="331"/>
      <c r="N3399" s="331"/>
    </row>
    <row r="3400" spans="1:14" ht="12.75">
      <c r="A3400" s="331"/>
      <c r="B3400" s="332">
        <v>43921.656833136571</v>
      </c>
      <c r="C3400" s="333" t="s">
        <v>9</v>
      </c>
      <c r="D3400" s="333" t="s">
        <v>233</v>
      </c>
      <c r="E3400" s="333" t="s">
        <v>9391</v>
      </c>
      <c r="F3400" s="333" t="s">
        <v>2198</v>
      </c>
      <c r="G3400" s="333" t="s">
        <v>2199</v>
      </c>
      <c r="H3400" s="331"/>
      <c r="I3400" s="334" t="s">
        <v>9392</v>
      </c>
      <c r="J3400" s="335">
        <v>43921</v>
      </c>
      <c r="K3400" s="333">
        <v>65</v>
      </c>
      <c r="L3400" s="331"/>
      <c r="M3400" s="331"/>
      <c r="N3400" s="331"/>
    </row>
    <row r="3401" spans="1:14" ht="12.75">
      <c r="A3401" s="331"/>
      <c r="B3401" s="332">
        <v>43921.661006076392</v>
      </c>
      <c r="C3401" s="333" t="s">
        <v>2200</v>
      </c>
      <c r="D3401" s="333" t="s">
        <v>117</v>
      </c>
      <c r="E3401" s="333" t="s">
        <v>5079</v>
      </c>
      <c r="F3401" s="333" t="s">
        <v>2201</v>
      </c>
      <c r="G3401" s="333" t="s">
        <v>2199</v>
      </c>
      <c r="H3401" s="331"/>
      <c r="I3401" s="334" t="s">
        <v>9393</v>
      </c>
      <c r="J3401" s="335">
        <v>43920</v>
      </c>
      <c r="K3401" s="331"/>
      <c r="L3401" s="331"/>
      <c r="M3401" s="331"/>
      <c r="N3401" s="331"/>
    </row>
    <row r="3402" spans="1:14" ht="12.75">
      <c r="A3402" s="15"/>
      <c r="B3402" s="236">
        <v>43921.662418599539</v>
      </c>
      <c r="C3402" s="2" t="s">
        <v>2200</v>
      </c>
      <c r="D3402" s="2" t="s">
        <v>383</v>
      </c>
      <c r="E3402" s="2" t="s">
        <v>5138</v>
      </c>
      <c r="F3402" s="2" t="s">
        <v>2201</v>
      </c>
      <c r="G3402" s="2" t="s">
        <v>2215</v>
      </c>
      <c r="H3402" s="2" t="s">
        <v>9394</v>
      </c>
      <c r="I3402" s="34" t="s">
        <v>9395</v>
      </c>
      <c r="J3402" s="237">
        <v>43921</v>
      </c>
    </row>
    <row r="3403" spans="1:14" ht="12.75">
      <c r="A3403" s="331"/>
      <c r="B3403" s="332">
        <v>43921.665864918978</v>
      </c>
      <c r="C3403" s="333" t="s">
        <v>2200</v>
      </c>
      <c r="D3403" s="333" t="s">
        <v>383</v>
      </c>
      <c r="E3403" s="331"/>
      <c r="F3403" s="333" t="s">
        <v>2198</v>
      </c>
      <c r="G3403" s="333" t="s">
        <v>2215</v>
      </c>
      <c r="H3403" s="331"/>
      <c r="I3403" s="334" t="s">
        <v>9395</v>
      </c>
      <c r="J3403" s="335">
        <v>43921</v>
      </c>
      <c r="K3403" s="331"/>
      <c r="L3403" s="331"/>
      <c r="M3403" s="331"/>
      <c r="N3403" s="331"/>
    </row>
    <row r="3404" spans="1:14" ht="12.75">
      <c r="A3404" s="331"/>
      <c r="B3404" s="332">
        <v>43921.666279120371</v>
      </c>
      <c r="C3404" s="333" t="s">
        <v>2200</v>
      </c>
      <c r="D3404" s="333" t="s">
        <v>262</v>
      </c>
      <c r="E3404" s="333" t="s">
        <v>9396</v>
      </c>
      <c r="F3404" s="333" t="s">
        <v>2198</v>
      </c>
      <c r="G3404" s="333" t="s">
        <v>2199</v>
      </c>
      <c r="H3404" s="331"/>
      <c r="I3404" s="333" t="s">
        <v>9397</v>
      </c>
      <c r="J3404" s="335">
        <v>43921</v>
      </c>
      <c r="K3404" s="333">
        <v>77</v>
      </c>
      <c r="L3404" s="333">
        <v>1</v>
      </c>
      <c r="M3404" s="333" t="s">
        <v>9398</v>
      </c>
      <c r="N3404" s="331"/>
    </row>
    <row r="3405" spans="1:14" ht="12.75">
      <c r="A3405" s="331"/>
      <c r="B3405" s="332">
        <v>43921.666493495373</v>
      </c>
      <c r="C3405" s="333" t="s">
        <v>2200</v>
      </c>
      <c r="D3405" s="333" t="s">
        <v>117</v>
      </c>
      <c r="E3405" s="333" t="s">
        <v>9399</v>
      </c>
      <c r="F3405" s="333" t="s">
        <v>2201</v>
      </c>
      <c r="G3405" s="333" t="s">
        <v>2199</v>
      </c>
      <c r="H3405" s="331"/>
      <c r="I3405" s="334" t="s">
        <v>9400</v>
      </c>
      <c r="J3405" s="335">
        <v>43921</v>
      </c>
      <c r="K3405" s="331"/>
      <c r="L3405" s="331"/>
      <c r="M3405" s="331"/>
      <c r="N3405" s="331"/>
    </row>
    <row r="3406" spans="1:14" ht="12.75">
      <c r="A3406" s="331"/>
      <c r="B3406" s="332">
        <v>43921.670924467588</v>
      </c>
      <c r="C3406" s="333" t="s">
        <v>2200</v>
      </c>
      <c r="D3406" s="333" t="s">
        <v>233</v>
      </c>
      <c r="E3406" s="331"/>
      <c r="F3406" s="333" t="s">
        <v>2198</v>
      </c>
      <c r="G3406" s="333" t="s">
        <v>2199</v>
      </c>
      <c r="H3406" s="331"/>
      <c r="I3406" s="334" t="s">
        <v>9401</v>
      </c>
      <c r="J3406" s="335">
        <v>43921</v>
      </c>
      <c r="K3406" s="331"/>
      <c r="L3406" s="331"/>
      <c r="M3406" s="331"/>
      <c r="N3406" s="331"/>
    </row>
    <row r="3407" spans="1:14" ht="12.75">
      <c r="A3407" s="15"/>
      <c r="B3407" s="236">
        <v>43921.67454388889</v>
      </c>
      <c r="C3407" s="2" t="s">
        <v>2200</v>
      </c>
      <c r="D3407" s="2" t="s">
        <v>383</v>
      </c>
      <c r="E3407" s="2" t="s">
        <v>5138</v>
      </c>
      <c r="F3407" s="2" t="s">
        <v>2201</v>
      </c>
      <c r="G3407" s="2" t="s">
        <v>2215</v>
      </c>
      <c r="H3407" s="2" t="s">
        <v>9402</v>
      </c>
      <c r="I3407" s="2" t="s">
        <v>9403</v>
      </c>
      <c r="J3407" s="237">
        <v>43921</v>
      </c>
    </row>
    <row r="3408" spans="1:14" ht="12.75">
      <c r="A3408" s="15"/>
      <c r="B3408" s="236">
        <v>43921.67567232639</v>
      </c>
      <c r="C3408" s="2" t="s">
        <v>2200</v>
      </c>
      <c r="D3408" s="2" t="s">
        <v>383</v>
      </c>
      <c r="E3408" s="2" t="s">
        <v>5138</v>
      </c>
      <c r="F3408" s="2" t="s">
        <v>2201</v>
      </c>
      <c r="G3408" s="2" t="s">
        <v>2215</v>
      </c>
      <c r="H3408" s="2" t="s">
        <v>9404</v>
      </c>
      <c r="I3408" s="34" t="s">
        <v>9405</v>
      </c>
      <c r="J3408" s="237">
        <v>43921</v>
      </c>
      <c r="L3408" s="2">
        <v>1</v>
      </c>
    </row>
    <row r="3409" spans="1:14" ht="12.75">
      <c r="A3409" s="15"/>
      <c r="B3409" s="236">
        <v>43921.676475266198</v>
      </c>
      <c r="C3409" s="2" t="s">
        <v>2200</v>
      </c>
      <c r="D3409" s="2" t="s">
        <v>117</v>
      </c>
      <c r="E3409" s="2" t="s">
        <v>5070</v>
      </c>
      <c r="F3409" s="2" t="s">
        <v>2201</v>
      </c>
      <c r="G3409" s="2" t="s">
        <v>2199</v>
      </c>
      <c r="H3409" s="2" t="s">
        <v>9406</v>
      </c>
      <c r="I3409" s="34" t="s">
        <v>9407</v>
      </c>
      <c r="J3409" s="237">
        <v>43920</v>
      </c>
      <c r="K3409" s="2">
        <v>59</v>
      </c>
    </row>
    <row r="3410" spans="1:14" ht="12.75">
      <c r="A3410" s="331"/>
      <c r="B3410" s="332">
        <v>43921.677109201388</v>
      </c>
      <c r="C3410" s="333" t="s">
        <v>2200</v>
      </c>
      <c r="D3410" s="333" t="s">
        <v>117</v>
      </c>
      <c r="E3410" s="333" t="s">
        <v>5079</v>
      </c>
      <c r="F3410" s="333" t="s">
        <v>2201</v>
      </c>
      <c r="G3410" s="333" t="s">
        <v>2199</v>
      </c>
      <c r="H3410" s="331"/>
      <c r="I3410" s="334" t="s">
        <v>9407</v>
      </c>
      <c r="J3410" s="335">
        <v>43920</v>
      </c>
      <c r="K3410" s="331"/>
      <c r="L3410" s="331"/>
      <c r="M3410" s="331"/>
      <c r="N3410" s="331"/>
    </row>
    <row r="3411" spans="1:14" ht="12.75">
      <c r="A3411" s="331"/>
      <c r="B3411" s="332">
        <v>43921.678324537032</v>
      </c>
      <c r="C3411" s="333" t="s">
        <v>9</v>
      </c>
      <c r="D3411" s="333" t="s">
        <v>233</v>
      </c>
      <c r="E3411" s="333" t="s">
        <v>1052</v>
      </c>
      <c r="F3411" s="333" t="s">
        <v>2198</v>
      </c>
      <c r="G3411" s="331"/>
      <c r="H3411" s="331"/>
      <c r="I3411" s="334" t="s">
        <v>9408</v>
      </c>
      <c r="J3411" s="335">
        <v>43921</v>
      </c>
      <c r="K3411" s="333">
        <v>65</v>
      </c>
      <c r="L3411" s="331"/>
      <c r="M3411" s="331"/>
      <c r="N3411" s="331"/>
    </row>
    <row r="3412" spans="1:14" ht="12.75">
      <c r="A3412" s="15"/>
      <c r="B3412" s="236">
        <v>43921.679083692128</v>
      </c>
      <c r="C3412" s="2" t="s">
        <v>2200</v>
      </c>
      <c r="D3412" s="2" t="s">
        <v>95</v>
      </c>
      <c r="E3412" s="2" t="s">
        <v>95</v>
      </c>
      <c r="F3412" s="2" t="s">
        <v>2198</v>
      </c>
      <c r="G3412" s="2" t="s">
        <v>2199</v>
      </c>
      <c r="H3412" s="2" t="s">
        <v>9410</v>
      </c>
      <c r="I3412" s="34" t="s">
        <v>9338</v>
      </c>
      <c r="J3412" s="237">
        <v>43921</v>
      </c>
    </row>
    <row r="3413" spans="1:14" ht="12.75">
      <c r="A3413" s="331"/>
      <c r="B3413" s="332">
        <v>43921.685106921301</v>
      </c>
      <c r="C3413" s="333" t="s">
        <v>2197</v>
      </c>
      <c r="D3413" s="333" t="s">
        <v>354</v>
      </c>
      <c r="E3413" s="333" t="s">
        <v>354</v>
      </c>
      <c r="F3413" s="333" t="s">
        <v>2198</v>
      </c>
      <c r="G3413" s="331"/>
      <c r="H3413" s="331"/>
      <c r="I3413" s="334" t="s">
        <v>9411</v>
      </c>
      <c r="J3413" s="335">
        <v>43921</v>
      </c>
      <c r="K3413" s="331"/>
      <c r="L3413" s="331"/>
      <c r="M3413" s="331"/>
      <c r="N3413" s="331"/>
    </row>
    <row r="3414" spans="1:14" ht="12.75">
      <c r="A3414" s="331"/>
      <c r="B3414" s="332">
        <v>43921.68656451389</v>
      </c>
      <c r="C3414" s="333" t="s">
        <v>2200</v>
      </c>
      <c r="D3414" s="333" t="s">
        <v>383</v>
      </c>
      <c r="E3414" s="333" t="s">
        <v>5138</v>
      </c>
      <c r="F3414" s="333" t="s">
        <v>2201</v>
      </c>
      <c r="G3414" s="333" t="s">
        <v>2199</v>
      </c>
      <c r="H3414" s="331"/>
      <c r="I3414" s="333" t="s">
        <v>4074</v>
      </c>
      <c r="J3414" s="335">
        <v>43921</v>
      </c>
      <c r="K3414" s="331"/>
      <c r="L3414" s="333">
        <v>1</v>
      </c>
      <c r="M3414" s="331"/>
      <c r="N3414" s="331"/>
    </row>
    <row r="3415" spans="1:14" ht="12.75">
      <c r="A3415" s="15"/>
      <c r="B3415" s="236">
        <v>43921.687556111108</v>
      </c>
      <c r="C3415" s="2" t="s">
        <v>2200</v>
      </c>
      <c r="D3415" s="2" t="s">
        <v>117</v>
      </c>
      <c r="E3415" s="2" t="s">
        <v>5070</v>
      </c>
      <c r="F3415" s="2" t="s">
        <v>2201</v>
      </c>
      <c r="G3415" s="2" t="s">
        <v>2199</v>
      </c>
      <c r="H3415" s="2" t="s">
        <v>9412</v>
      </c>
      <c r="I3415" s="34" t="s">
        <v>9413</v>
      </c>
      <c r="J3415" s="237">
        <v>43921</v>
      </c>
      <c r="M3415" s="2" t="s">
        <v>9414</v>
      </c>
    </row>
    <row r="3416" spans="1:14" ht="12.75">
      <c r="A3416" s="331"/>
      <c r="B3416" s="332">
        <v>43921.688897152781</v>
      </c>
      <c r="C3416" s="333" t="s">
        <v>7566</v>
      </c>
      <c r="D3416" s="333" t="s">
        <v>262</v>
      </c>
      <c r="E3416" s="333" t="s">
        <v>493</v>
      </c>
      <c r="F3416" s="333" t="s">
        <v>2198</v>
      </c>
      <c r="G3416" s="333" t="s">
        <v>2199</v>
      </c>
      <c r="H3416" s="331"/>
      <c r="I3416" s="333" t="s">
        <v>9415</v>
      </c>
      <c r="J3416" s="335">
        <v>43921</v>
      </c>
      <c r="K3416" s="331"/>
      <c r="L3416" s="331"/>
      <c r="M3416" s="333" t="s">
        <v>9416</v>
      </c>
      <c r="N3416" s="331"/>
    </row>
    <row r="3417" spans="1:14" ht="12.75">
      <c r="A3417" s="15"/>
      <c r="B3417" s="236">
        <v>43921.690648495365</v>
      </c>
      <c r="C3417" s="2" t="s">
        <v>7566</v>
      </c>
      <c r="D3417" s="2" t="s">
        <v>109</v>
      </c>
      <c r="E3417" s="2" t="s">
        <v>107</v>
      </c>
      <c r="F3417" s="2" t="s">
        <v>2208</v>
      </c>
      <c r="G3417" s="2" t="s">
        <v>2215</v>
      </c>
      <c r="H3417" s="2" t="s">
        <v>9417</v>
      </c>
      <c r="I3417" s="2" t="s">
        <v>9418</v>
      </c>
      <c r="J3417" s="237">
        <v>43910</v>
      </c>
      <c r="K3417" s="2">
        <v>69</v>
      </c>
      <c r="L3417" s="2">
        <v>6</v>
      </c>
      <c r="M3417" s="2" t="s">
        <v>9419</v>
      </c>
    </row>
    <row r="3418" spans="1:14" ht="12.75">
      <c r="A3418" s="15"/>
      <c r="B3418" s="236">
        <v>43921.691089456013</v>
      </c>
      <c r="C3418" s="2" t="s">
        <v>2200</v>
      </c>
      <c r="D3418" s="2" t="s">
        <v>117</v>
      </c>
      <c r="E3418" s="2" t="s">
        <v>5070</v>
      </c>
      <c r="F3418" s="2" t="s">
        <v>2201</v>
      </c>
      <c r="G3418" s="2" t="s">
        <v>2199</v>
      </c>
      <c r="H3418" s="2" t="s">
        <v>9420</v>
      </c>
      <c r="I3418" s="34" t="s">
        <v>9421</v>
      </c>
      <c r="J3418" s="237">
        <v>43920</v>
      </c>
    </row>
    <row r="3419" spans="1:14" ht="12.75">
      <c r="A3419" s="331"/>
      <c r="B3419" s="332">
        <v>43921.691681886572</v>
      </c>
      <c r="C3419" s="333" t="s">
        <v>2200</v>
      </c>
      <c r="D3419" s="333" t="s">
        <v>117</v>
      </c>
      <c r="E3419" s="333" t="s">
        <v>5079</v>
      </c>
      <c r="F3419" s="333" t="s">
        <v>2201</v>
      </c>
      <c r="G3419" s="333" t="s">
        <v>2199</v>
      </c>
      <c r="H3419" s="331"/>
      <c r="I3419" s="334" t="s">
        <v>9422</v>
      </c>
      <c r="J3419" s="335">
        <v>43920</v>
      </c>
      <c r="K3419" s="331"/>
      <c r="L3419" s="331"/>
      <c r="M3419" s="331"/>
      <c r="N3419" s="331"/>
    </row>
    <row r="3420" spans="1:14" ht="12.75">
      <c r="A3420" s="15"/>
      <c r="B3420" s="236">
        <v>43921.693113518515</v>
      </c>
      <c r="C3420" s="2" t="s">
        <v>2200</v>
      </c>
      <c r="D3420" s="2" t="s">
        <v>117</v>
      </c>
      <c r="E3420" s="2" t="s">
        <v>5070</v>
      </c>
      <c r="F3420" s="2" t="s">
        <v>2201</v>
      </c>
      <c r="G3420" s="2" t="s">
        <v>2199</v>
      </c>
      <c r="H3420" s="2" t="s">
        <v>9352</v>
      </c>
      <c r="I3420" s="2" t="s">
        <v>9423</v>
      </c>
      <c r="J3420" s="237">
        <v>43920</v>
      </c>
      <c r="K3420" s="2">
        <v>56</v>
      </c>
      <c r="L3420" s="2">
        <v>1</v>
      </c>
    </row>
    <row r="3421" spans="1:14" ht="12.75">
      <c r="A3421" s="15"/>
      <c r="B3421" s="236">
        <v>43921.693854884259</v>
      </c>
      <c r="C3421" s="2" t="s">
        <v>2197</v>
      </c>
      <c r="D3421" s="2" t="s">
        <v>268</v>
      </c>
      <c r="E3421" s="2" t="s">
        <v>658</v>
      </c>
      <c r="F3421" s="2" t="s">
        <v>2201</v>
      </c>
      <c r="G3421" s="2" t="s">
        <v>2199</v>
      </c>
      <c r="H3421" s="2" t="s">
        <v>9424</v>
      </c>
      <c r="I3421" s="34" t="s">
        <v>9425</v>
      </c>
      <c r="J3421" s="237">
        <v>43920</v>
      </c>
      <c r="K3421" s="2">
        <v>45</v>
      </c>
    </row>
    <row r="3422" spans="1:14" ht="12.75">
      <c r="A3422" s="15"/>
      <c r="B3422" s="236">
        <v>43921.694838703705</v>
      </c>
      <c r="C3422" s="2" t="s">
        <v>7566</v>
      </c>
      <c r="D3422" s="2" t="s">
        <v>126</v>
      </c>
      <c r="E3422" s="2" t="s">
        <v>5640</v>
      </c>
      <c r="F3422" s="2" t="s">
        <v>2198</v>
      </c>
      <c r="H3422" s="2" t="s">
        <v>9426</v>
      </c>
      <c r="I3422" s="34" t="s">
        <v>9427</v>
      </c>
      <c r="J3422" s="237">
        <v>43921</v>
      </c>
      <c r="M3422" s="2" t="s">
        <v>9426</v>
      </c>
    </row>
    <row r="3423" spans="1:14" ht="12.75">
      <c r="A3423" s="15"/>
      <c r="B3423" s="236">
        <v>43921.699652222218</v>
      </c>
      <c r="C3423" s="2" t="s">
        <v>2200</v>
      </c>
      <c r="D3423" s="2" t="s">
        <v>383</v>
      </c>
      <c r="E3423" s="2" t="s">
        <v>9428</v>
      </c>
      <c r="F3423" s="2" t="s">
        <v>2201</v>
      </c>
      <c r="G3423" s="2" t="s">
        <v>2199</v>
      </c>
      <c r="H3423" s="2" t="s">
        <v>9429</v>
      </c>
      <c r="I3423" s="34" t="s">
        <v>9430</v>
      </c>
      <c r="J3423" s="237">
        <v>43921</v>
      </c>
      <c r="K3423" s="2">
        <v>21</v>
      </c>
      <c r="L3423" s="2">
        <v>1441</v>
      </c>
      <c r="M3423" s="2" t="s">
        <v>9431</v>
      </c>
    </row>
    <row r="3424" spans="1:14" ht="12.75">
      <c r="A3424" s="331"/>
      <c r="B3424" s="332">
        <v>43921.700255208329</v>
      </c>
      <c r="C3424" s="333" t="s">
        <v>2197</v>
      </c>
      <c r="D3424" s="333" t="s">
        <v>354</v>
      </c>
      <c r="E3424" s="333" t="s">
        <v>947</v>
      </c>
      <c r="F3424" s="333" t="s">
        <v>2198</v>
      </c>
      <c r="G3424" s="333" t="s">
        <v>2199</v>
      </c>
      <c r="H3424" s="331"/>
      <c r="I3424" s="333" t="s">
        <v>9432</v>
      </c>
      <c r="J3424" s="335">
        <v>43921</v>
      </c>
      <c r="K3424" s="331"/>
      <c r="L3424" s="333">
        <v>2</v>
      </c>
      <c r="M3424" s="331"/>
      <c r="N3424" s="331"/>
    </row>
    <row r="3425" spans="1:14" ht="12.75">
      <c r="A3425" s="15"/>
      <c r="B3425" s="236">
        <v>43921.702857627315</v>
      </c>
      <c r="C3425" s="2" t="s">
        <v>2197</v>
      </c>
      <c r="D3425" s="2" t="s">
        <v>354</v>
      </c>
      <c r="E3425" s="2" t="s">
        <v>9433</v>
      </c>
      <c r="F3425" s="2" t="s">
        <v>2208</v>
      </c>
      <c r="G3425" s="2" t="s">
        <v>2199</v>
      </c>
      <c r="H3425" s="2" t="s">
        <v>9434</v>
      </c>
      <c r="I3425" s="34" t="s">
        <v>9435</v>
      </c>
      <c r="J3425" s="237">
        <v>43921</v>
      </c>
    </row>
    <row r="3426" spans="1:14" ht="12.75">
      <c r="A3426" s="15"/>
      <c r="B3426" s="236">
        <v>43921.705740902777</v>
      </c>
      <c r="C3426" s="2" t="s">
        <v>2200</v>
      </c>
      <c r="D3426" s="2" t="s">
        <v>383</v>
      </c>
      <c r="E3426" s="2" t="s">
        <v>5138</v>
      </c>
      <c r="F3426" s="2" t="s">
        <v>2201</v>
      </c>
      <c r="G3426" s="2" t="s">
        <v>2210</v>
      </c>
      <c r="H3426" s="2" t="s">
        <v>9436</v>
      </c>
      <c r="I3426" s="34" t="s">
        <v>9430</v>
      </c>
      <c r="J3426" s="237">
        <v>43921</v>
      </c>
    </row>
    <row r="3427" spans="1:14" ht="12.75">
      <c r="A3427" s="331"/>
      <c r="B3427" s="332">
        <v>43921.706100312498</v>
      </c>
      <c r="C3427" s="333" t="s">
        <v>2200</v>
      </c>
      <c r="D3427" s="333" t="s">
        <v>383</v>
      </c>
      <c r="E3427" s="333" t="s">
        <v>5138</v>
      </c>
      <c r="F3427" s="333" t="s">
        <v>2201</v>
      </c>
      <c r="G3427" s="333" t="s">
        <v>2210</v>
      </c>
      <c r="H3427" s="331"/>
      <c r="I3427" s="334" t="s">
        <v>9439</v>
      </c>
      <c r="J3427" s="335">
        <v>43921</v>
      </c>
      <c r="K3427" s="331"/>
      <c r="L3427" s="333">
        <v>1441</v>
      </c>
      <c r="M3427" s="331"/>
      <c r="N3427" s="331"/>
    </row>
    <row r="3428" spans="1:14" ht="12.75">
      <c r="A3428" s="15"/>
      <c r="B3428" s="236">
        <v>43921.708647418985</v>
      </c>
      <c r="C3428" s="2" t="s">
        <v>2200</v>
      </c>
      <c r="D3428" s="2" t="s">
        <v>383</v>
      </c>
      <c r="F3428" s="2" t="s">
        <v>2201</v>
      </c>
      <c r="G3428" s="2" t="s">
        <v>2215</v>
      </c>
      <c r="H3428" s="2" t="s">
        <v>9440</v>
      </c>
      <c r="I3428" s="34" t="s">
        <v>9441</v>
      </c>
      <c r="J3428" s="237">
        <v>43921</v>
      </c>
    </row>
    <row r="3429" spans="1:14" ht="12.75">
      <c r="A3429" s="331"/>
      <c r="B3429" s="332">
        <v>43921.711868541664</v>
      </c>
      <c r="C3429" s="333" t="s">
        <v>7566</v>
      </c>
      <c r="D3429" s="333" t="s">
        <v>262</v>
      </c>
      <c r="E3429" s="331"/>
      <c r="F3429" s="333" t="s">
        <v>2198</v>
      </c>
      <c r="G3429" s="333" t="s">
        <v>2199</v>
      </c>
      <c r="H3429" s="331"/>
      <c r="I3429" s="334" t="s">
        <v>9443</v>
      </c>
      <c r="J3429" s="335">
        <v>43921</v>
      </c>
      <c r="K3429" s="331"/>
      <c r="L3429" s="331"/>
      <c r="M3429" s="333" t="s">
        <v>9444</v>
      </c>
      <c r="N3429" s="331"/>
    </row>
    <row r="3430" spans="1:14" ht="12.75">
      <c r="A3430" s="15"/>
      <c r="B3430" s="236">
        <v>43921.713304571764</v>
      </c>
      <c r="C3430" s="2" t="s">
        <v>2200</v>
      </c>
      <c r="D3430" s="2" t="s">
        <v>262</v>
      </c>
      <c r="E3430" s="2" t="s">
        <v>493</v>
      </c>
      <c r="F3430" s="2" t="s">
        <v>2208</v>
      </c>
      <c r="G3430" s="2" t="s">
        <v>2199</v>
      </c>
      <c r="H3430" s="2" t="s">
        <v>9445</v>
      </c>
      <c r="I3430" s="2" t="s">
        <v>9446</v>
      </c>
      <c r="J3430" s="237">
        <v>43921</v>
      </c>
      <c r="K3430" s="2">
        <v>57</v>
      </c>
    </row>
    <row r="3431" spans="1:14" ht="12.75">
      <c r="A3431" s="15"/>
      <c r="B3431" s="236">
        <v>43921.713583460645</v>
      </c>
      <c r="C3431" s="2" t="s">
        <v>2200</v>
      </c>
      <c r="D3431" s="2" t="s">
        <v>262</v>
      </c>
      <c r="E3431" s="2" t="s">
        <v>493</v>
      </c>
      <c r="F3431" s="2" t="s">
        <v>2208</v>
      </c>
      <c r="G3431" s="2" t="s">
        <v>2199</v>
      </c>
      <c r="H3431" s="2" t="s">
        <v>9447</v>
      </c>
      <c r="I3431" s="34" t="s">
        <v>8336</v>
      </c>
      <c r="J3431" s="237">
        <v>43921</v>
      </c>
      <c r="K3431" s="2">
        <v>57</v>
      </c>
    </row>
    <row r="3432" spans="1:14" ht="12.75">
      <c r="A3432" s="331"/>
      <c r="B3432" s="332">
        <v>43921.714424074074</v>
      </c>
      <c r="C3432" s="333" t="s">
        <v>7566</v>
      </c>
      <c r="D3432" s="333" t="s">
        <v>45</v>
      </c>
      <c r="E3432" s="331"/>
      <c r="F3432" s="333" t="s">
        <v>2198</v>
      </c>
      <c r="G3432" s="331"/>
      <c r="H3432" s="331"/>
      <c r="I3432" s="334" t="s">
        <v>5867</v>
      </c>
      <c r="J3432" s="335">
        <v>43921</v>
      </c>
      <c r="K3432" s="331"/>
      <c r="L3432" s="331"/>
      <c r="M3432" s="333" t="s">
        <v>9450</v>
      </c>
      <c r="N3432" s="331"/>
    </row>
    <row r="3433" spans="1:14" ht="12.75">
      <c r="A3433" s="15"/>
      <c r="B3433" s="236">
        <v>43921.714602349537</v>
      </c>
      <c r="C3433" s="2" t="s">
        <v>2200</v>
      </c>
      <c r="D3433" s="2" t="s">
        <v>383</v>
      </c>
      <c r="E3433" s="2" t="s">
        <v>5138</v>
      </c>
      <c r="F3433" s="2" t="s">
        <v>2201</v>
      </c>
      <c r="G3433" s="2" t="s">
        <v>2215</v>
      </c>
      <c r="H3433" s="2" t="s">
        <v>9451</v>
      </c>
      <c r="I3433" s="34" t="s">
        <v>9452</v>
      </c>
      <c r="J3433" s="237">
        <v>43921</v>
      </c>
    </row>
    <row r="3434" spans="1:14" ht="12.75">
      <c r="A3434" s="15"/>
      <c r="B3434" s="236">
        <v>43921.714653240742</v>
      </c>
      <c r="C3434" s="2" t="s">
        <v>2200</v>
      </c>
      <c r="D3434" s="2" t="s">
        <v>383</v>
      </c>
      <c r="E3434" s="2" t="s">
        <v>5138</v>
      </c>
      <c r="F3434" s="2" t="s">
        <v>2201</v>
      </c>
      <c r="G3434" s="2" t="s">
        <v>2215</v>
      </c>
      <c r="H3434" s="2" t="s">
        <v>9451</v>
      </c>
      <c r="I3434" s="34" t="s">
        <v>9452</v>
      </c>
      <c r="J3434" s="237">
        <v>43921</v>
      </c>
    </row>
    <row r="3435" spans="1:14" ht="12.75">
      <c r="A3435" s="331"/>
      <c r="B3435" s="332">
        <v>43921.715408599535</v>
      </c>
      <c r="C3435" s="333" t="s">
        <v>2200</v>
      </c>
      <c r="D3435" s="333" t="s">
        <v>383</v>
      </c>
      <c r="E3435" s="331"/>
      <c r="F3435" s="333" t="s">
        <v>2201</v>
      </c>
      <c r="G3435" s="333" t="s">
        <v>2215</v>
      </c>
      <c r="H3435" s="331"/>
      <c r="I3435" s="334" t="s">
        <v>9454</v>
      </c>
      <c r="J3435" s="335">
        <v>43921</v>
      </c>
      <c r="K3435" s="331"/>
      <c r="L3435" s="331"/>
      <c r="M3435" s="333" t="s">
        <v>5743</v>
      </c>
      <c r="N3435" s="331"/>
    </row>
    <row r="3436" spans="1:14" ht="12.75">
      <c r="A3436" s="15"/>
      <c r="B3436" s="236">
        <v>43921.715744537039</v>
      </c>
      <c r="C3436" s="2" t="s">
        <v>2200</v>
      </c>
      <c r="D3436" s="2" t="s">
        <v>383</v>
      </c>
      <c r="E3436" s="2" t="s">
        <v>5138</v>
      </c>
      <c r="F3436" s="2" t="s">
        <v>2201</v>
      </c>
      <c r="G3436" s="2" t="s">
        <v>2215</v>
      </c>
      <c r="H3436" s="2" t="s">
        <v>9455</v>
      </c>
      <c r="I3436" s="34" t="s">
        <v>9456</v>
      </c>
      <c r="J3436" s="237">
        <v>43921</v>
      </c>
    </row>
    <row r="3437" spans="1:14" ht="12.75">
      <c r="A3437" s="15"/>
      <c r="B3437" s="236">
        <v>43921.716110532405</v>
      </c>
      <c r="C3437" s="2" t="s">
        <v>2200</v>
      </c>
      <c r="D3437" s="2" t="s">
        <v>383</v>
      </c>
      <c r="E3437" s="2" t="s">
        <v>5138</v>
      </c>
      <c r="F3437" s="2" t="s">
        <v>2201</v>
      </c>
      <c r="G3437" s="2" t="s">
        <v>2215</v>
      </c>
      <c r="H3437" s="2" t="s">
        <v>9457</v>
      </c>
      <c r="I3437" s="34" t="s">
        <v>9458</v>
      </c>
      <c r="J3437" s="237">
        <v>43921</v>
      </c>
      <c r="K3437" s="2">
        <v>20</v>
      </c>
    </row>
    <row r="3438" spans="1:14" ht="12.75">
      <c r="A3438" s="331"/>
      <c r="B3438" s="332">
        <v>43921.71700138889</v>
      </c>
      <c r="C3438" s="333" t="s">
        <v>2200</v>
      </c>
      <c r="D3438" s="333" t="s">
        <v>262</v>
      </c>
      <c r="E3438" s="333" t="s">
        <v>261</v>
      </c>
      <c r="F3438" s="333" t="s">
        <v>2208</v>
      </c>
      <c r="G3438" s="333" t="s">
        <v>2199</v>
      </c>
      <c r="H3438" s="331"/>
      <c r="I3438" s="334" t="s">
        <v>9459</v>
      </c>
      <c r="J3438" s="335">
        <v>43921</v>
      </c>
      <c r="K3438" s="331"/>
      <c r="L3438" s="331"/>
      <c r="M3438" s="331"/>
      <c r="N3438" s="331"/>
    </row>
    <row r="3439" spans="1:14" ht="12.75">
      <c r="A3439" s="15"/>
      <c r="B3439" s="236">
        <v>43921.717040289353</v>
      </c>
      <c r="C3439" s="2" t="s">
        <v>2200</v>
      </c>
      <c r="D3439" s="2" t="s">
        <v>383</v>
      </c>
      <c r="E3439" s="2" t="s">
        <v>5138</v>
      </c>
      <c r="F3439" s="2" t="s">
        <v>2201</v>
      </c>
      <c r="G3439" s="2" t="s">
        <v>2210</v>
      </c>
      <c r="H3439" s="2" t="s">
        <v>9460</v>
      </c>
      <c r="I3439" s="34" t="s">
        <v>9458</v>
      </c>
      <c r="J3439" s="237">
        <v>43921</v>
      </c>
      <c r="K3439" s="2">
        <v>20</v>
      </c>
    </row>
    <row r="3440" spans="1:14" ht="12.75">
      <c r="A3440" s="15"/>
      <c r="B3440" s="236">
        <v>43921.717521053244</v>
      </c>
      <c r="C3440" s="2" t="s">
        <v>2200</v>
      </c>
      <c r="D3440" s="2" t="s">
        <v>117</v>
      </c>
      <c r="E3440" s="2" t="s">
        <v>1334</v>
      </c>
      <c r="F3440" s="2" t="s">
        <v>2201</v>
      </c>
      <c r="G3440" s="2" t="s">
        <v>2199</v>
      </c>
      <c r="H3440" s="2" t="s">
        <v>9461</v>
      </c>
      <c r="I3440" s="34" t="s">
        <v>9462</v>
      </c>
      <c r="J3440" s="237">
        <v>43921</v>
      </c>
      <c r="M3440" s="2" t="s">
        <v>9463</v>
      </c>
    </row>
    <row r="3441" spans="1:14" ht="12.75">
      <c r="A3441" s="331"/>
      <c r="B3441" s="332">
        <v>43921.717657847221</v>
      </c>
      <c r="C3441" s="333" t="s">
        <v>2200</v>
      </c>
      <c r="D3441" s="333" t="s">
        <v>262</v>
      </c>
      <c r="E3441" s="333" t="s">
        <v>514</v>
      </c>
      <c r="F3441" s="333" t="s">
        <v>2208</v>
      </c>
      <c r="G3441" s="333" t="s">
        <v>2199</v>
      </c>
      <c r="H3441" s="331"/>
      <c r="I3441" s="334" t="s">
        <v>8336</v>
      </c>
      <c r="J3441" s="335">
        <v>43921</v>
      </c>
      <c r="K3441" s="333">
        <v>57</v>
      </c>
      <c r="L3441" s="331"/>
      <c r="M3441" s="333" t="s">
        <v>9464</v>
      </c>
      <c r="N3441" s="331"/>
    </row>
    <row r="3442" spans="1:14" ht="12.75">
      <c r="A3442" s="331"/>
      <c r="B3442" s="332">
        <v>43921.718540601854</v>
      </c>
      <c r="C3442" s="333" t="s">
        <v>2197</v>
      </c>
      <c r="D3442" s="333" t="s">
        <v>354</v>
      </c>
      <c r="E3442" s="333" t="s">
        <v>947</v>
      </c>
      <c r="F3442" s="333" t="s">
        <v>2198</v>
      </c>
      <c r="G3442" s="333" t="s">
        <v>2199</v>
      </c>
      <c r="H3442" s="331"/>
      <c r="I3442" s="334" t="s">
        <v>9465</v>
      </c>
      <c r="J3442" s="335">
        <v>43921</v>
      </c>
      <c r="K3442" s="333">
        <v>33</v>
      </c>
      <c r="L3442" s="331"/>
      <c r="M3442" s="331"/>
      <c r="N3442" s="331"/>
    </row>
    <row r="3443" spans="1:14" ht="12.75">
      <c r="A3443" s="331"/>
      <c r="B3443" s="332">
        <v>43921.720138599536</v>
      </c>
      <c r="C3443" s="333" t="s">
        <v>2200</v>
      </c>
      <c r="D3443" s="333" t="s">
        <v>117</v>
      </c>
      <c r="E3443" s="333" t="s">
        <v>5070</v>
      </c>
      <c r="F3443" s="333" t="s">
        <v>2201</v>
      </c>
      <c r="G3443" s="333" t="s">
        <v>2199</v>
      </c>
      <c r="H3443" s="331"/>
      <c r="I3443" s="334" t="s">
        <v>9323</v>
      </c>
      <c r="J3443" s="335">
        <v>43921</v>
      </c>
      <c r="K3443" s="333">
        <v>59</v>
      </c>
      <c r="L3443" s="331"/>
      <c r="M3443" s="331"/>
      <c r="N3443" s="331"/>
    </row>
    <row r="3444" spans="1:14" ht="12.75">
      <c r="A3444" s="15"/>
      <c r="B3444" s="236">
        <v>43921.720838935187</v>
      </c>
      <c r="C3444" s="2" t="s">
        <v>2200</v>
      </c>
      <c r="D3444" s="2" t="s">
        <v>383</v>
      </c>
      <c r="E3444" s="2" t="s">
        <v>9466</v>
      </c>
      <c r="F3444" s="2" t="s">
        <v>2201</v>
      </c>
      <c r="G3444" s="2" t="s">
        <v>2199</v>
      </c>
      <c r="H3444" s="2" t="s">
        <v>6090</v>
      </c>
      <c r="I3444" s="34" t="s">
        <v>9467</v>
      </c>
      <c r="J3444" s="237">
        <v>43921</v>
      </c>
      <c r="K3444" s="2">
        <v>22</v>
      </c>
    </row>
    <row r="3445" spans="1:14" ht="12.75">
      <c r="A3445" s="15"/>
      <c r="B3445" s="236">
        <v>43921.722708321759</v>
      </c>
      <c r="C3445" s="2" t="s">
        <v>2200</v>
      </c>
      <c r="D3445" s="2" t="s">
        <v>383</v>
      </c>
      <c r="E3445" s="2" t="s">
        <v>5138</v>
      </c>
      <c r="F3445" s="2" t="s">
        <v>2201</v>
      </c>
      <c r="G3445" s="2" t="s">
        <v>2215</v>
      </c>
      <c r="H3445" s="2" t="s">
        <v>9468</v>
      </c>
      <c r="I3445" s="34" t="s">
        <v>9458</v>
      </c>
      <c r="J3445" s="237">
        <v>43921</v>
      </c>
      <c r="M3445" s="2" t="s">
        <v>9469</v>
      </c>
    </row>
    <row r="3446" spans="1:14" ht="12.75">
      <c r="A3446" s="15"/>
      <c r="B3446" s="236">
        <v>43921.722984537038</v>
      </c>
      <c r="C3446" s="2" t="s">
        <v>2200</v>
      </c>
      <c r="D3446" s="2" t="s">
        <v>383</v>
      </c>
      <c r="E3446" s="2" t="s">
        <v>5138</v>
      </c>
      <c r="F3446" s="2" t="s">
        <v>2201</v>
      </c>
      <c r="G3446" s="2" t="s">
        <v>2215</v>
      </c>
      <c r="H3446" s="2" t="s">
        <v>9470</v>
      </c>
      <c r="I3446" s="34" t="s">
        <v>9471</v>
      </c>
      <c r="J3446" s="237">
        <v>43921</v>
      </c>
    </row>
    <row r="3447" spans="1:14" ht="12.75">
      <c r="A3447" s="15"/>
      <c r="B3447" s="236">
        <v>43921.723529317125</v>
      </c>
      <c r="C3447" s="2" t="s">
        <v>2200</v>
      </c>
      <c r="D3447" s="2" t="s">
        <v>383</v>
      </c>
      <c r="E3447" s="2" t="s">
        <v>5138</v>
      </c>
      <c r="F3447" s="2" t="s">
        <v>2201</v>
      </c>
      <c r="G3447" s="2" t="s">
        <v>2215</v>
      </c>
      <c r="H3447" s="2" t="s">
        <v>9472</v>
      </c>
      <c r="I3447" s="34" t="s">
        <v>9473</v>
      </c>
      <c r="J3447" s="237">
        <v>43921</v>
      </c>
    </row>
    <row r="3448" spans="1:14" ht="12.75">
      <c r="A3448" s="15"/>
      <c r="B3448" s="236">
        <v>43921.724492361114</v>
      </c>
      <c r="C3448" s="2" t="s">
        <v>2200</v>
      </c>
      <c r="D3448" s="2" t="s">
        <v>383</v>
      </c>
      <c r="E3448" s="2" t="s">
        <v>5138</v>
      </c>
      <c r="F3448" s="2" t="s">
        <v>2201</v>
      </c>
      <c r="G3448" s="2" t="s">
        <v>2210</v>
      </c>
      <c r="H3448" s="2" t="s">
        <v>9474</v>
      </c>
      <c r="I3448" s="34" t="s">
        <v>9452</v>
      </c>
      <c r="J3448" s="237">
        <v>43921</v>
      </c>
    </row>
    <row r="3449" spans="1:14" ht="12.75">
      <c r="A3449" s="331"/>
      <c r="B3449" s="332">
        <v>43921.725295763885</v>
      </c>
      <c r="C3449" s="333" t="s">
        <v>2200</v>
      </c>
      <c r="D3449" s="333" t="s">
        <v>383</v>
      </c>
      <c r="E3449" s="333" t="s">
        <v>5138</v>
      </c>
      <c r="F3449" s="333" t="s">
        <v>2201</v>
      </c>
      <c r="G3449" s="331"/>
      <c r="H3449" s="331"/>
      <c r="I3449" s="334" t="s">
        <v>9475</v>
      </c>
      <c r="J3449" s="335">
        <v>43921</v>
      </c>
      <c r="K3449" s="331"/>
      <c r="L3449" s="331"/>
      <c r="M3449" s="331"/>
      <c r="N3449" s="331"/>
    </row>
    <row r="3450" spans="1:14" ht="12.75">
      <c r="A3450" s="331"/>
      <c r="B3450" s="332">
        <v>43921.725544618057</v>
      </c>
      <c r="C3450" s="333" t="s">
        <v>2197</v>
      </c>
      <c r="D3450" s="333" t="s">
        <v>354</v>
      </c>
      <c r="E3450" s="333" t="s">
        <v>947</v>
      </c>
      <c r="F3450" s="333" t="s">
        <v>2208</v>
      </c>
      <c r="G3450" s="333" t="s">
        <v>2199</v>
      </c>
      <c r="H3450" s="331"/>
      <c r="I3450" s="333" t="s">
        <v>9476</v>
      </c>
      <c r="J3450" s="335">
        <v>43921</v>
      </c>
      <c r="K3450" s="333">
        <v>33</v>
      </c>
      <c r="L3450" s="331"/>
      <c r="M3450" s="331"/>
      <c r="N3450" s="331"/>
    </row>
    <row r="3451" spans="1:14" ht="12.75">
      <c r="A3451" s="331"/>
      <c r="B3451" s="332">
        <v>43921.725649791668</v>
      </c>
      <c r="C3451" s="333" t="s">
        <v>2197</v>
      </c>
      <c r="D3451" s="333" t="s">
        <v>354</v>
      </c>
      <c r="E3451" s="333" t="s">
        <v>947</v>
      </c>
      <c r="F3451" s="333" t="s">
        <v>2208</v>
      </c>
      <c r="G3451" s="333" t="s">
        <v>2199</v>
      </c>
      <c r="H3451" s="331"/>
      <c r="I3451" s="333" t="s">
        <v>9476</v>
      </c>
      <c r="J3451" s="335">
        <v>43921</v>
      </c>
      <c r="K3451" s="333">
        <v>33</v>
      </c>
      <c r="L3451" s="331"/>
      <c r="M3451" s="331"/>
      <c r="N3451" s="331"/>
    </row>
    <row r="3452" spans="1:14" ht="12.75">
      <c r="A3452" s="331"/>
      <c r="B3452" s="332">
        <v>43921.726590092592</v>
      </c>
      <c r="C3452" s="333" t="s">
        <v>2197</v>
      </c>
      <c r="D3452" s="333" t="s">
        <v>354</v>
      </c>
      <c r="E3452" s="333" t="s">
        <v>2017</v>
      </c>
      <c r="F3452" s="333" t="s">
        <v>2208</v>
      </c>
      <c r="G3452" s="333" t="s">
        <v>2199</v>
      </c>
      <c r="H3452" s="331"/>
      <c r="I3452" s="333" t="s">
        <v>9477</v>
      </c>
      <c r="J3452" s="335">
        <v>43921</v>
      </c>
      <c r="K3452" s="333">
        <v>66</v>
      </c>
      <c r="L3452" s="331"/>
      <c r="M3452" s="331"/>
      <c r="N3452" s="331"/>
    </row>
    <row r="3453" spans="1:14" ht="12.75">
      <c r="A3453" s="15"/>
      <c r="B3453" s="236">
        <v>43921.726746759261</v>
      </c>
      <c r="C3453" s="2" t="s">
        <v>2200</v>
      </c>
      <c r="D3453" s="2" t="s">
        <v>383</v>
      </c>
      <c r="E3453" s="2" t="s">
        <v>5138</v>
      </c>
      <c r="F3453" s="2" t="s">
        <v>2201</v>
      </c>
      <c r="G3453" s="2" t="s">
        <v>2215</v>
      </c>
      <c r="H3453" s="2" t="s">
        <v>9478</v>
      </c>
      <c r="I3453" s="2" t="s">
        <v>9479</v>
      </c>
      <c r="J3453" s="237">
        <v>43921</v>
      </c>
      <c r="K3453" s="2">
        <v>20</v>
      </c>
    </row>
    <row r="3454" spans="1:14" ht="12.75">
      <c r="A3454" s="15"/>
      <c r="B3454" s="236">
        <v>43921.72820459491</v>
      </c>
      <c r="C3454" s="2" t="s">
        <v>2200</v>
      </c>
      <c r="D3454" s="2" t="s">
        <v>383</v>
      </c>
      <c r="E3454" s="2" t="s">
        <v>5138</v>
      </c>
      <c r="F3454" s="2" t="s">
        <v>2201</v>
      </c>
      <c r="G3454" s="2" t="s">
        <v>2215</v>
      </c>
      <c r="H3454" s="2" t="s">
        <v>9480</v>
      </c>
      <c r="I3454" s="34" t="s">
        <v>9481</v>
      </c>
      <c r="J3454" s="237">
        <v>43921</v>
      </c>
      <c r="M3454" s="2" t="s">
        <v>6445</v>
      </c>
    </row>
    <row r="3455" spans="1:14" ht="12.75">
      <c r="A3455" s="15"/>
      <c r="B3455" s="236">
        <v>43921.728352719903</v>
      </c>
      <c r="C3455" s="2" t="s">
        <v>2200</v>
      </c>
      <c r="D3455" s="2" t="s">
        <v>383</v>
      </c>
      <c r="E3455" s="2" t="s">
        <v>5138</v>
      </c>
      <c r="F3455" s="2" t="s">
        <v>2201</v>
      </c>
      <c r="G3455" s="2" t="s">
        <v>2210</v>
      </c>
      <c r="H3455" s="2" t="s">
        <v>9482</v>
      </c>
      <c r="I3455" s="34" t="s">
        <v>9430</v>
      </c>
      <c r="J3455" s="237">
        <v>43921</v>
      </c>
      <c r="K3455" s="2">
        <v>22</v>
      </c>
    </row>
    <row r="3456" spans="1:14" ht="12.75">
      <c r="A3456" s="15"/>
      <c r="B3456" s="236">
        <v>43921.730391851852</v>
      </c>
      <c r="C3456" s="2" t="s">
        <v>2200</v>
      </c>
      <c r="D3456" s="2" t="s">
        <v>383</v>
      </c>
      <c r="E3456" s="2" t="s">
        <v>5138</v>
      </c>
      <c r="F3456" s="2" t="s">
        <v>2201</v>
      </c>
      <c r="G3456" s="2" t="s">
        <v>2215</v>
      </c>
      <c r="H3456" s="2" t="s">
        <v>9483</v>
      </c>
      <c r="I3456" s="34" t="s">
        <v>9484</v>
      </c>
      <c r="J3456" s="237">
        <v>43921</v>
      </c>
      <c r="L3456" s="2">
        <v>1441</v>
      </c>
    </row>
    <row r="3457" spans="1:14" ht="12.75">
      <c r="A3457" s="15"/>
      <c r="B3457" s="236">
        <v>43921.730628287041</v>
      </c>
      <c r="C3457" s="2" t="s">
        <v>2200</v>
      </c>
      <c r="D3457" s="2" t="s">
        <v>383</v>
      </c>
      <c r="E3457" s="2" t="s">
        <v>5138</v>
      </c>
      <c r="F3457" s="2" t="s">
        <v>2201</v>
      </c>
      <c r="G3457" s="2" t="s">
        <v>2215</v>
      </c>
      <c r="H3457" s="2" t="s">
        <v>9483</v>
      </c>
      <c r="I3457" s="34" t="s">
        <v>9484</v>
      </c>
      <c r="J3457" s="237">
        <v>43921</v>
      </c>
      <c r="L3457" s="2">
        <v>1441</v>
      </c>
    </row>
    <row r="3458" spans="1:14" ht="12.75">
      <c r="A3458" s="331"/>
      <c r="B3458" s="332">
        <v>43921.733109594905</v>
      </c>
      <c r="C3458" s="333" t="s">
        <v>2200</v>
      </c>
      <c r="D3458" s="333" t="s">
        <v>117</v>
      </c>
      <c r="E3458" s="333" t="s">
        <v>5079</v>
      </c>
      <c r="F3458" s="333" t="s">
        <v>2201</v>
      </c>
      <c r="G3458" s="333" t="s">
        <v>2199</v>
      </c>
      <c r="H3458" s="331"/>
      <c r="I3458" s="333" t="s">
        <v>9423</v>
      </c>
      <c r="J3458" s="335">
        <v>43920</v>
      </c>
      <c r="K3458" s="331"/>
      <c r="L3458" s="333">
        <v>1</v>
      </c>
      <c r="M3458" s="331"/>
      <c r="N3458" s="331"/>
    </row>
    <row r="3459" spans="1:14" ht="12.75">
      <c r="A3459" s="331"/>
      <c r="B3459" s="332">
        <v>43921.735528379635</v>
      </c>
      <c r="C3459" s="333" t="s">
        <v>7566</v>
      </c>
      <c r="D3459" s="333" t="s">
        <v>182</v>
      </c>
      <c r="E3459" s="333" t="s">
        <v>1078</v>
      </c>
      <c r="F3459" s="333" t="s">
        <v>6445</v>
      </c>
      <c r="G3459" s="333" t="s">
        <v>2199</v>
      </c>
      <c r="H3459" s="331"/>
      <c r="I3459" s="333" t="s">
        <v>6445</v>
      </c>
      <c r="J3459" s="335">
        <v>43921</v>
      </c>
      <c r="K3459" s="339" t="s">
        <v>2337</v>
      </c>
      <c r="L3459" s="331"/>
      <c r="M3459" s="333" t="s">
        <v>9485</v>
      </c>
      <c r="N3459" s="331"/>
    </row>
    <row r="3460" spans="1:14" ht="12.75">
      <c r="A3460" s="15"/>
      <c r="B3460" s="236">
        <v>43921.737093819444</v>
      </c>
      <c r="C3460" s="2" t="s">
        <v>2200</v>
      </c>
      <c r="D3460" s="2" t="s">
        <v>383</v>
      </c>
      <c r="E3460" s="2" t="s">
        <v>5138</v>
      </c>
      <c r="F3460" s="2" t="s">
        <v>2208</v>
      </c>
      <c r="G3460" s="2" t="s">
        <v>2215</v>
      </c>
      <c r="H3460" s="2" t="s">
        <v>9486</v>
      </c>
      <c r="I3460" s="34" t="s">
        <v>9487</v>
      </c>
      <c r="J3460" s="237">
        <v>43921</v>
      </c>
    </row>
    <row r="3461" spans="1:14" ht="12.75">
      <c r="A3461" s="331"/>
      <c r="B3461" s="332">
        <v>43921.737455995375</v>
      </c>
      <c r="C3461" s="333" t="s">
        <v>2200</v>
      </c>
      <c r="D3461" s="333" t="s">
        <v>383</v>
      </c>
      <c r="E3461" s="333" t="s">
        <v>5138</v>
      </c>
      <c r="F3461" s="333" t="s">
        <v>2198</v>
      </c>
      <c r="G3461" s="333" t="s">
        <v>2210</v>
      </c>
      <c r="H3461" s="331"/>
      <c r="I3461" s="334" t="s">
        <v>9488</v>
      </c>
      <c r="J3461" s="335">
        <v>43921</v>
      </c>
      <c r="K3461" s="331"/>
      <c r="L3461" s="331"/>
      <c r="M3461" s="331"/>
      <c r="N3461" s="331"/>
    </row>
    <row r="3462" spans="1:14" ht="12.75">
      <c r="A3462" s="15"/>
      <c r="B3462" s="236">
        <v>43921.739151608796</v>
      </c>
      <c r="C3462" s="2" t="s">
        <v>2200</v>
      </c>
      <c r="D3462" s="2" t="s">
        <v>383</v>
      </c>
      <c r="E3462" s="2" t="s">
        <v>5138</v>
      </c>
      <c r="F3462" s="2" t="s">
        <v>2201</v>
      </c>
      <c r="G3462" s="2" t="s">
        <v>2215</v>
      </c>
      <c r="H3462" s="2" t="s">
        <v>9489</v>
      </c>
      <c r="I3462" s="34" t="s">
        <v>9452</v>
      </c>
      <c r="J3462" s="237">
        <v>43921</v>
      </c>
      <c r="K3462" s="2">
        <v>20</v>
      </c>
      <c r="M3462" s="34" t="s">
        <v>9487</v>
      </c>
    </row>
    <row r="3463" spans="1:14" ht="12.75">
      <c r="A3463" s="15"/>
      <c r="B3463" s="236">
        <v>43921.739343171299</v>
      </c>
      <c r="C3463" s="2" t="s">
        <v>2200</v>
      </c>
      <c r="D3463" s="2" t="s">
        <v>262</v>
      </c>
      <c r="E3463" s="2" t="s">
        <v>261</v>
      </c>
      <c r="F3463" s="2" t="s">
        <v>2198</v>
      </c>
      <c r="G3463" s="2" t="s">
        <v>2199</v>
      </c>
      <c r="H3463" s="2" t="s">
        <v>9490</v>
      </c>
      <c r="I3463" s="2" t="s">
        <v>9491</v>
      </c>
      <c r="J3463" s="237">
        <v>43921</v>
      </c>
    </row>
    <row r="3464" spans="1:14" ht="12.75">
      <c r="A3464" s="331"/>
      <c r="B3464" s="332">
        <v>43921.741204386577</v>
      </c>
      <c r="C3464" s="333" t="s">
        <v>2200</v>
      </c>
      <c r="D3464" s="333" t="s">
        <v>262</v>
      </c>
      <c r="E3464" s="333" t="s">
        <v>9492</v>
      </c>
      <c r="F3464" s="333" t="s">
        <v>2208</v>
      </c>
      <c r="G3464" s="333" t="s">
        <v>2199</v>
      </c>
      <c r="H3464" s="333" t="s">
        <v>2161</v>
      </c>
      <c r="I3464" s="334" t="s">
        <v>9493</v>
      </c>
      <c r="J3464" s="335">
        <v>43921</v>
      </c>
      <c r="K3464" s="333">
        <v>57</v>
      </c>
      <c r="L3464" s="331"/>
      <c r="M3464" s="331"/>
      <c r="N3464" s="331"/>
    </row>
    <row r="3465" spans="1:14" ht="12.75">
      <c r="A3465" s="331"/>
      <c r="B3465" s="332">
        <v>43921.743584282405</v>
      </c>
      <c r="C3465" s="333" t="s">
        <v>7566</v>
      </c>
      <c r="D3465" s="333" t="s">
        <v>126</v>
      </c>
      <c r="E3465" s="333" t="s">
        <v>572</v>
      </c>
      <c r="F3465" s="333" t="s">
        <v>2198</v>
      </c>
      <c r="G3465" s="333" t="s">
        <v>2199</v>
      </c>
      <c r="H3465" s="331"/>
      <c r="I3465" s="334" t="s">
        <v>9494</v>
      </c>
      <c r="J3465" s="335">
        <v>43921</v>
      </c>
      <c r="K3465" s="331"/>
      <c r="L3465" s="331"/>
      <c r="M3465" s="333" t="s">
        <v>9495</v>
      </c>
      <c r="N3465" s="331"/>
    </row>
    <row r="3466" spans="1:14" ht="12.75">
      <c r="A3466" s="331"/>
      <c r="B3466" s="332">
        <v>43921.746060798614</v>
      </c>
      <c r="C3466" s="333" t="s">
        <v>2200</v>
      </c>
      <c r="D3466" s="333" t="s">
        <v>383</v>
      </c>
      <c r="E3466" s="331"/>
      <c r="F3466" s="333" t="s">
        <v>2201</v>
      </c>
      <c r="G3466" s="333" t="s">
        <v>2215</v>
      </c>
      <c r="H3466" s="331"/>
      <c r="I3466" s="334" t="s">
        <v>9496</v>
      </c>
      <c r="J3466" s="335">
        <v>43921</v>
      </c>
      <c r="K3466" s="331"/>
      <c r="L3466" s="331"/>
      <c r="M3466" s="333" t="s">
        <v>9497</v>
      </c>
      <c r="N3466" s="331"/>
    </row>
    <row r="3467" spans="1:14" ht="12.75">
      <c r="A3467" s="15"/>
      <c r="B3467" s="236">
        <v>43921.746708541672</v>
      </c>
      <c r="C3467" s="2" t="s">
        <v>2200</v>
      </c>
      <c r="D3467" s="2" t="s">
        <v>383</v>
      </c>
      <c r="E3467" s="2" t="s">
        <v>5138</v>
      </c>
      <c r="F3467" s="2" t="s">
        <v>2201</v>
      </c>
      <c r="G3467" s="2" t="s">
        <v>2215</v>
      </c>
      <c r="H3467" s="2" t="s">
        <v>9498</v>
      </c>
      <c r="I3467" s="34" t="s">
        <v>9499</v>
      </c>
      <c r="J3467" s="237">
        <v>43921</v>
      </c>
      <c r="M3467" s="2" t="s">
        <v>9500</v>
      </c>
    </row>
    <row r="3468" spans="1:14" ht="12.75">
      <c r="A3468" s="15"/>
      <c r="B3468" s="236">
        <v>43921.748815081017</v>
      </c>
      <c r="C3468" s="2" t="s">
        <v>2200</v>
      </c>
      <c r="D3468" s="2" t="s">
        <v>383</v>
      </c>
      <c r="E3468" s="2" t="s">
        <v>9501</v>
      </c>
      <c r="F3468" s="2" t="s">
        <v>2201</v>
      </c>
      <c r="G3468" s="2" t="s">
        <v>2199</v>
      </c>
      <c r="H3468" s="2" t="s">
        <v>9502</v>
      </c>
      <c r="I3468" s="2" t="s">
        <v>9503</v>
      </c>
      <c r="J3468" s="237">
        <v>43921</v>
      </c>
      <c r="K3468" s="2">
        <v>23</v>
      </c>
      <c r="M3468" s="2" t="s">
        <v>9504</v>
      </c>
    </row>
    <row r="3469" spans="1:14" ht="12.75">
      <c r="A3469" s="15"/>
      <c r="B3469" s="236">
        <v>43921.749252280089</v>
      </c>
      <c r="C3469" s="2" t="s">
        <v>2200</v>
      </c>
      <c r="D3469" s="2" t="s">
        <v>383</v>
      </c>
      <c r="E3469" s="2" t="s">
        <v>9505</v>
      </c>
      <c r="F3469" s="2" t="s">
        <v>2201</v>
      </c>
      <c r="G3469" s="2" t="s">
        <v>2199</v>
      </c>
      <c r="H3469" s="2" t="s">
        <v>9506</v>
      </c>
      <c r="I3469" s="34" t="s">
        <v>9507</v>
      </c>
      <c r="J3469" s="237">
        <v>43921</v>
      </c>
      <c r="K3469" s="2">
        <v>22</v>
      </c>
    </row>
    <row r="3470" spans="1:14" ht="12.75">
      <c r="A3470" s="15"/>
      <c r="B3470" s="236">
        <v>43921.750988321757</v>
      </c>
      <c r="C3470" s="2" t="s">
        <v>2197</v>
      </c>
      <c r="D3470" s="2" t="s">
        <v>354</v>
      </c>
      <c r="E3470" s="2" t="s">
        <v>947</v>
      </c>
      <c r="F3470" s="2" t="s">
        <v>2208</v>
      </c>
      <c r="G3470" s="2" t="s">
        <v>2199</v>
      </c>
      <c r="I3470" s="34" t="s">
        <v>9508</v>
      </c>
      <c r="J3470" s="237">
        <v>43921</v>
      </c>
      <c r="K3470" s="2">
        <v>39</v>
      </c>
      <c r="L3470" s="2">
        <v>2</v>
      </c>
    </row>
    <row r="3471" spans="1:14" ht="12.75">
      <c r="A3471" s="331"/>
      <c r="B3471" s="332">
        <v>43921.751014548616</v>
      </c>
      <c r="C3471" s="333" t="s">
        <v>2197</v>
      </c>
      <c r="D3471" s="333" t="s">
        <v>354</v>
      </c>
      <c r="E3471" s="331"/>
      <c r="F3471" s="333" t="s">
        <v>2198</v>
      </c>
      <c r="G3471" s="333" t="s">
        <v>2199</v>
      </c>
      <c r="H3471" s="331"/>
      <c r="I3471" s="334" t="s">
        <v>9509</v>
      </c>
      <c r="J3471" s="335">
        <v>43921</v>
      </c>
      <c r="K3471" s="331"/>
      <c r="L3471" s="331"/>
      <c r="M3471" s="331"/>
      <c r="N3471" s="331"/>
    </row>
    <row r="3472" spans="1:14" ht="12.75">
      <c r="A3472" s="331"/>
      <c r="B3472" s="332">
        <v>43921.752348298614</v>
      </c>
      <c r="C3472" s="333" t="s">
        <v>2197</v>
      </c>
      <c r="D3472" s="333" t="s">
        <v>262</v>
      </c>
      <c r="E3472" s="331"/>
      <c r="F3472" s="333" t="s">
        <v>2198</v>
      </c>
      <c r="G3472" s="331"/>
      <c r="H3472" s="331"/>
      <c r="I3472" s="333" t="s">
        <v>9510</v>
      </c>
      <c r="J3472" s="335">
        <v>43921</v>
      </c>
      <c r="K3472" s="331"/>
      <c r="L3472" s="331"/>
      <c r="M3472" s="333" t="s">
        <v>9511</v>
      </c>
      <c r="N3472" s="331"/>
    </row>
    <row r="3473" spans="1:14" ht="12.75">
      <c r="A3473" s="15"/>
      <c r="B3473" s="236">
        <v>43921.753285740742</v>
      </c>
      <c r="C3473" s="2" t="s">
        <v>2200</v>
      </c>
      <c r="D3473" s="2" t="s">
        <v>383</v>
      </c>
      <c r="E3473" s="2" t="s">
        <v>5138</v>
      </c>
      <c r="F3473" s="2" t="s">
        <v>2201</v>
      </c>
      <c r="G3473" s="2" t="s">
        <v>2215</v>
      </c>
      <c r="H3473" s="2" t="s">
        <v>9512</v>
      </c>
      <c r="I3473" s="34" t="s">
        <v>9513</v>
      </c>
      <c r="J3473" s="237">
        <v>43921</v>
      </c>
    </row>
    <row r="3474" spans="1:14" ht="12.75">
      <c r="A3474" s="331"/>
      <c r="B3474" s="332">
        <v>43921.754170706015</v>
      </c>
      <c r="C3474" s="333" t="s">
        <v>9</v>
      </c>
      <c r="D3474" s="333" t="s">
        <v>224</v>
      </c>
      <c r="E3474" s="333" t="s">
        <v>6295</v>
      </c>
      <c r="F3474" s="333" t="s">
        <v>2201</v>
      </c>
      <c r="G3474" s="333" t="s">
        <v>2199</v>
      </c>
      <c r="H3474" s="331"/>
      <c r="I3474" s="334" t="s">
        <v>9514</v>
      </c>
      <c r="J3474" s="335">
        <v>43921</v>
      </c>
      <c r="K3474" s="333">
        <v>49</v>
      </c>
      <c r="L3474" s="331"/>
      <c r="M3474" s="331"/>
      <c r="N3474" s="331"/>
    </row>
    <row r="3475" spans="1:14" ht="12.75">
      <c r="A3475" s="331"/>
      <c r="B3475" s="332">
        <v>43921.754204166667</v>
      </c>
      <c r="C3475" s="333" t="s">
        <v>2197</v>
      </c>
      <c r="D3475" s="333" t="s">
        <v>262</v>
      </c>
      <c r="E3475" s="331"/>
      <c r="F3475" s="333" t="s">
        <v>2198</v>
      </c>
      <c r="G3475" s="331"/>
      <c r="H3475" s="331"/>
      <c r="I3475" s="334" t="s">
        <v>531</v>
      </c>
      <c r="J3475" s="335">
        <v>43921</v>
      </c>
      <c r="K3475" s="331"/>
      <c r="L3475" s="331"/>
      <c r="M3475" s="334" t="s">
        <v>531</v>
      </c>
      <c r="N3475" s="331"/>
    </row>
    <row r="3476" spans="1:14" ht="12.75">
      <c r="A3476" s="331"/>
      <c r="B3476" s="332">
        <v>43921.761564722226</v>
      </c>
      <c r="C3476" s="333" t="s">
        <v>2200</v>
      </c>
      <c r="D3476" s="333" t="s">
        <v>383</v>
      </c>
      <c r="E3476" s="333" t="s">
        <v>9466</v>
      </c>
      <c r="F3476" s="333" t="s">
        <v>2198</v>
      </c>
      <c r="G3476" s="333" t="s">
        <v>2199</v>
      </c>
      <c r="H3476" s="331"/>
      <c r="I3476" s="334" t="s">
        <v>9452</v>
      </c>
      <c r="J3476" s="335">
        <v>43921</v>
      </c>
      <c r="K3476" s="333">
        <v>20</v>
      </c>
      <c r="L3476" s="331"/>
      <c r="M3476" s="331"/>
      <c r="N3476" s="331"/>
    </row>
    <row r="3477" spans="1:14" ht="12.75">
      <c r="A3477" s="331"/>
      <c r="B3477" s="332">
        <v>43921.762213344904</v>
      </c>
      <c r="C3477" s="333" t="s">
        <v>2200</v>
      </c>
      <c r="D3477" s="333" t="s">
        <v>45</v>
      </c>
      <c r="E3477" s="333" t="s">
        <v>43</v>
      </c>
      <c r="F3477" s="333" t="s">
        <v>2271</v>
      </c>
      <c r="G3477" s="333" t="s">
        <v>2199</v>
      </c>
      <c r="H3477" s="333" t="s">
        <v>2820</v>
      </c>
      <c r="I3477" s="334" t="s">
        <v>9515</v>
      </c>
      <c r="J3477" s="335">
        <v>43921</v>
      </c>
      <c r="K3477" s="333">
        <v>43</v>
      </c>
      <c r="L3477" s="333">
        <v>6</v>
      </c>
      <c r="M3477" s="331"/>
      <c r="N3477" s="331"/>
    </row>
    <row r="3478" spans="1:14" ht="12.75">
      <c r="A3478" s="331"/>
      <c r="B3478" s="332">
        <v>43921.762904421295</v>
      </c>
      <c r="C3478" s="333" t="s">
        <v>2197</v>
      </c>
      <c r="D3478" s="333" t="s">
        <v>262</v>
      </c>
      <c r="E3478" s="333" t="s">
        <v>493</v>
      </c>
      <c r="F3478" s="333" t="s">
        <v>9516</v>
      </c>
      <c r="G3478" s="333" t="s">
        <v>2199</v>
      </c>
      <c r="H3478" s="331"/>
      <c r="I3478" s="334" t="s">
        <v>531</v>
      </c>
      <c r="J3478" s="335">
        <v>43921</v>
      </c>
      <c r="K3478" s="331"/>
      <c r="L3478" s="331"/>
      <c r="M3478" s="333" t="s">
        <v>9517</v>
      </c>
      <c r="N3478" s="331"/>
    </row>
    <row r="3479" spans="1:14" ht="12.75">
      <c r="A3479" s="331"/>
      <c r="B3479" s="332">
        <v>43921.764966736111</v>
      </c>
      <c r="C3479" s="333" t="s">
        <v>2200</v>
      </c>
      <c r="D3479" s="333" t="s">
        <v>47</v>
      </c>
      <c r="E3479" s="333" t="s">
        <v>9518</v>
      </c>
      <c r="F3479" s="333" t="s">
        <v>2271</v>
      </c>
      <c r="G3479" s="333" t="s">
        <v>2199</v>
      </c>
      <c r="H3479" s="331"/>
      <c r="I3479" s="334" t="s">
        <v>9519</v>
      </c>
      <c r="J3479" s="335">
        <v>43921</v>
      </c>
      <c r="K3479" s="331"/>
      <c r="L3479" s="331"/>
      <c r="M3479" s="331"/>
      <c r="N3479" s="331"/>
    </row>
    <row r="3480" spans="1:14" ht="12.75">
      <c r="A3480" s="331"/>
      <c r="B3480" s="332">
        <v>43921.769171562497</v>
      </c>
      <c r="C3480" s="333" t="s">
        <v>2200</v>
      </c>
      <c r="D3480" s="333" t="s">
        <v>117</v>
      </c>
      <c r="E3480" s="331"/>
      <c r="F3480" s="333" t="s">
        <v>2198</v>
      </c>
      <c r="G3480" s="331"/>
      <c r="H3480" s="331"/>
      <c r="I3480" s="334" t="s">
        <v>9520</v>
      </c>
      <c r="J3480" s="335">
        <v>43921</v>
      </c>
      <c r="K3480" s="331"/>
      <c r="L3480" s="331"/>
      <c r="M3480" s="333" t="s">
        <v>9521</v>
      </c>
      <c r="N3480" s="331"/>
    </row>
    <row r="3481" spans="1:14" ht="12.75">
      <c r="A3481" s="331"/>
      <c r="B3481" s="332">
        <v>43921.769432187502</v>
      </c>
      <c r="C3481" s="333" t="s">
        <v>2200</v>
      </c>
      <c r="D3481" s="333" t="s">
        <v>117</v>
      </c>
      <c r="E3481" s="333" t="s">
        <v>5079</v>
      </c>
      <c r="F3481" s="333" t="s">
        <v>2618</v>
      </c>
      <c r="G3481" s="333" t="s">
        <v>2199</v>
      </c>
      <c r="H3481" s="331"/>
      <c r="I3481" s="334" t="s">
        <v>9520</v>
      </c>
      <c r="J3481" s="335">
        <v>43921</v>
      </c>
      <c r="K3481" s="331"/>
      <c r="L3481" s="331"/>
      <c r="M3481" s="333" t="s">
        <v>5743</v>
      </c>
      <c r="N3481" s="331"/>
    </row>
    <row r="3482" spans="1:14" ht="12.75">
      <c r="A3482" s="15"/>
      <c r="B3482" s="236">
        <v>43921.776003611114</v>
      </c>
      <c r="C3482" s="2" t="s">
        <v>2197</v>
      </c>
      <c r="D3482" s="2" t="s">
        <v>262</v>
      </c>
      <c r="E3482" s="2" t="s">
        <v>9522</v>
      </c>
      <c r="F3482" s="2" t="s">
        <v>2198</v>
      </c>
      <c r="G3482" s="2" t="s">
        <v>2199</v>
      </c>
      <c r="H3482" s="2" t="s">
        <v>9523</v>
      </c>
      <c r="I3482" s="2" t="s">
        <v>9524</v>
      </c>
      <c r="J3482" s="237">
        <v>43921</v>
      </c>
      <c r="L3482" s="2">
        <v>3</v>
      </c>
    </row>
    <row r="3483" spans="1:14" ht="12.75">
      <c r="A3483" s="331"/>
      <c r="B3483" s="332">
        <v>43921.776987893521</v>
      </c>
      <c r="C3483" s="333" t="s">
        <v>2200</v>
      </c>
      <c r="D3483" s="333" t="s">
        <v>45</v>
      </c>
      <c r="E3483" s="331"/>
      <c r="F3483" s="333" t="s">
        <v>2198</v>
      </c>
      <c r="G3483" s="331"/>
      <c r="H3483" s="331"/>
      <c r="I3483" s="334" t="s">
        <v>9525</v>
      </c>
      <c r="J3483" s="335">
        <v>43921</v>
      </c>
      <c r="K3483" s="331"/>
      <c r="L3483" s="331"/>
      <c r="M3483" s="333" t="s">
        <v>9526</v>
      </c>
      <c r="N3483" s="331"/>
    </row>
    <row r="3484" spans="1:14" ht="12.75">
      <c r="A3484" s="15"/>
      <c r="B3484" s="236">
        <v>43921.777483761573</v>
      </c>
      <c r="C3484" s="2" t="s">
        <v>2200</v>
      </c>
      <c r="D3484" s="2" t="s">
        <v>45</v>
      </c>
      <c r="F3484" s="2" t="s">
        <v>2198</v>
      </c>
      <c r="H3484" s="2" t="s">
        <v>9527</v>
      </c>
      <c r="I3484" s="34" t="s">
        <v>9525</v>
      </c>
      <c r="J3484" s="237">
        <v>43921</v>
      </c>
    </row>
    <row r="3485" spans="1:14" ht="12.75">
      <c r="A3485" s="15"/>
      <c r="B3485" s="236">
        <v>43921.777932013894</v>
      </c>
      <c r="C3485" s="2" t="s">
        <v>2200</v>
      </c>
      <c r="D3485" s="2" t="s">
        <v>95</v>
      </c>
      <c r="E3485" s="2" t="s">
        <v>95</v>
      </c>
      <c r="F3485" s="2" t="s">
        <v>2198</v>
      </c>
      <c r="G3485" s="2" t="s">
        <v>2210</v>
      </c>
      <c r="H3485" s="2" t="s">
        <v>9528</v>
      </c>
      <c r="I3485" s="34" t="s">
        <v>9529</v>
      </c>
      <c r="J3485" s="237">
        <v>43921</v>
      </c>
    </row>
    <row r="3486" spans="1:14" ht="12.75">
      <c r="A3486" s="15"/>
      <c r="B3486" s="236">
        <v>43921.778278622689</v>
      </c>
      <c r="C3486" s="2" t="s">
        <v>2200</v>
      </c>
      <c r="D3486" s="2" t="s">
        <v>117</v>
      </c>
      <c r="E3486" s="2" t="s">
        <v>1334</v>
      </c>
      <c r="F3486" s="2" t="s">
        <v>2198</v>
      </c>
      <c r="G3486" s="2" t="s">
        <v>2199</v>
      </c>
      <c r="H3486" s="2" t="s">
        <v>9530</v>
      </c>
      <c r="I3486" s="34" t="s">
        <v>9462</v>
      </c>
      <c r="J3486" s="237">
        <v>43921</v>
      </c>
    </row>
    <row r="3487" spans="1:14" ht="12.75">
      <c r="A3487" s="15"/>
      <c r="B3487" s="236">
        <v>43921.779130312498</v>
      </c>
      <c r="C3487" s="2" t="s">
        <v>2200</v>
      </c>
      <c r="D3487" s="2" t="s">
        <v>45</v>
      </c>
      <c r="F3487" s="2" t="s">
        <v>2198</v>
      </c>
      <c r="G3487" s="2" t="s">
        <v>2210</v>
      </c>
      <c r="H3487" s="2" t="s">
        <v>9531</v>
      </c>
      <c r="I3487" s="2" t="s">
        <v>9532</v>
      </c>
      <c r="J3487" s="237">
        <v>43921</v>
      </c>
    </row>
    <row r="3488" spans="1:14" ht="12.75">
      <c r="A3488" s="331"/>
      <c r="B3488" s="332">
        <v>43921.779292569445</v>
      </c>
      <c r="C3488" s="333" t="s">
        <v>2200</v>
      </c>
      <c r="D3488" s="333" t="s">
        <v>45</v>
      </c>
      <c r="E3488" s="331"/>
      <c r="F3488" s="333" t="s">
        <v>2198</v>
      </c>
      <c r="G3488" s="331"/>
      <c r="H3488" s="331"/>
      <c r="I3488" s="334" t="s">
        <v>9525</v>
      </c>
      <c r="J3488" s="335">
        <v>43921</v>
      </c>
      <c r="K3488" s="331"/>
      <c r="L3488" s="331"/>
      <c r="M3488" s="333">
        <v>72</v>
      </c>
      <c r="N3488" s="331"/>
    </row>
    <row r="3489" spans="1:14" ht="12.75">
      <c r="A3489" s="331"/>
      <c r="B3489" s="332">
        <v>43921.780928101856</v>
      </c>
      <c r="C3489" s="333" t="s">
        <v>2200</v>
      </c>
      <c r="D3489" s="333" t="s">
        <v>304</v>
      </c>
      <c r="E3489" s="333" t="s">
        <v>4950</v>
      </c>
      <c r="F3489" s="333" t="s">
        <v>2208</v>
      </c>
      <c r="G3489" s="333" t="s">
        <v>2199</v>
      </c>
      <c r="H3489" s="331"/>
      <c r="I3489" s="333" t="s">
        <v>9533</v>
      </c>
      <c r="J3489" s="335">
        <v>43921</v>
      </c>
      <c r="K3489" s="333">
        <v>52</v>
      </c>
      <c r="L3489" s="331"/>
      <c r="M3489" s="331"/>
      <c r="N3489" s="331"/>
    </row>
    <row r="3490" spans="1:14" ht="12.75">
      <c r="A3490" s="331"/>
      <c r="B3490" s="332">
        <v>43921.781788958338</v>
      </c>
      <c r="C3490" s="333" t="s">
        <v>2200</v>
      </c>
      <c r="D3490" s="333" t="s">
        <v>304</v>
      </c>
      <c r="E3490" s="333" t="s">
        <v>4950</v>
      </c>
      <c r="F3490" s="333" t="s">
        <v>2208</v>
      </c>
      <c r="G3490" s="333" t="s">
        <v>2199</v>
      </c>
      <c r="H3490" s="331"/>
      <c r="I3490" s="334" t="s">
        <v>9534</v>
      </c>
      <c r="J3490" s="335">
        <v>43921</v>
      </c>
      <c r="K3490" s="331"/>
      <c r="L3490" s="331"/>
      <c r="M3490" s="331"/>
      <c r="N3490" s="331"/>
    </row>
    <row r="3491" spans="1:14" ht="12.75">
      <c r="A3491" s="331"/>
      <c r="B3491" s="332">
        <v>43921.781972858793</v>
      </c>
      <c r="C3491" s="333" t="s">
        <v>2200</v>
      </c>
      <c r="D3491" s="333" t="s">
        <v>45</v>
      </c>
      <c r="E3491" s="333" t="s">
        <v>43</v>
      </c>
      <c r="F3491" s="333" t="s">
        <v>2198</v>
      </c>
      <c r="G3491" s="333" t="s">
        <v>2210</v>
      </c>
      <c r="H3491" s="331"/>
      <c r="I3491" s="333" t="s">
        <v>2590</v>
      </c>
      <c r="J3491" s="335">
        <v>43921</v>
      </c>
      <c r="K3491" s="331"/>
      <c r="L3491" s="333">
        <v>72</v>
      </c>
      <c r="M3491" s="333" t="s">
        <v>9535</v>
      </c>
      <c r="N3491" s="331"/>
    </row>
    <row r="3492" spans="1:14" ht="12.75">
      <c r="A3492" s="331"/>
      <c r="B3492" s="332">
        <v>43921.782142627315</v>
      </c>
      <c r="C3492" s="333" t="s">
        <v>7566</v>
      </c>
      <c r="D3492" s="333" t="s">
        <v>117</v>
      </c>
      <c r="E3492" s="333" t="s">
        <v>556</v>
      </c>
      <c r="F3492" s="333" t="s">
        <v>2198</v>
      </c>
      <c r="G3492" s="333" t="s">
        <v>2210</v>
      </c>
      <c r="H3492" s="331"/>
      <c r="I3492" s="334" t="s">
        <v>9536</v>
      </c>
      <c r="J3492" s="335">
        <v>43921</v>
      </c>
      <c r="K3492" s="331"/>
      <c r="L3492" s="331"/>
      <c r="M3492" s="333" t="s">
        <v>9537</v>
      </c>
      <c r="N3492" s="331"/>
    </row>
    <row r="3493" spans="1:14" ht="12.75">
      <c r="A3493" s="15"/>
      <c r="B3493" s="236">
        <v>43921.782499386572</v>
      </c>
      <c r="C3493" s="2" t="s">
        <v>2200</v>
      </c>
      <c r="D3493" s="2" t="s">
        <v>47</v>
      </c>
      <c r="E3493" s="2" t="s">
        <v>7583</v>
      </c>
      <c r="F3493" s="2" t="s">
        <v>2198</v>
      </c>
      <c r="G3493" s="2" t="s">
        <v>2199</v>
      </c>
      <c r="H3493" s="2" t="s">
        <v>9538</v>
      </c>
      <c r="I3493" s="34" t="s">
        <v>9539</v>
      </c>
      <c r="J3493" s="237">
        <v>43921</v>
      </c>
      <c r="M3493" s="2" t="s">
        <v>9540</v>
      </c>
    </row>
    <row r="3494" spans="1:14" ht="12.75">
      <c r="A3494" s="331"/>
      <c r="B3494" s="332">
        <v>43921.782856782404</v>
      </c>
      <c r="C3494" s="333" t="s">
        <v>2200</v>
      </c>
      <c r="D3494" s="333" t="s">
        <v>45</v>
      </c>
      <c r="E3494" s="333" t="s">
        <v>43</v>
      </c>
      <c r="F3494" s="333" t="s">
        <v>2198</v>
      </c>
      <c r="G3494" s="333" t="s">
        <v>2199</v>
      </c>
      <c r="H3494" s="331"/>
      <c r="I3494" s="334" t="s">
        <v>9525</v>
      </c>
      <c r="J3494" s="335">
        <v>43921</v>
      </c>
      <c r="K3494" s="331"/>
      <c r="L3494" s="331"/>
      <c r="M3494" s="334" t="s">
        <v>9525</v>
      </c>
      <c r="N3494" s="331"/>
    </row>
    <row r="3495" spans="1:14" ht="12.75">
      <c r="A3495" s="15"/>
      <c r="B3495" s="236">
        <v>43921.783003136574</v>
      </c>
      <c r="C3495" s="2" t="s">
        <v>2200</v>
      </c>
      <c r="D3495" s="2" t="s">
        <v>45</v>
      </c>
      <c r="F3495" s="2" t="s">
        <v>2198</v>
      </c>
      <c r="G3495" s="2" t="s">
        <v>2199</v>
      </c>
      <c r="H3495" s="34" t="s">
        <v>9525</v>
      </c>
      <c r="I3495" s="2" t="s">
        <v>9541</v>
      </c>
      <c r="J3495" s="237">
        <v>43921</v>
      </c>
      <c r="M3495" s="2" t="s">
        <v>9526</v>
      </c>
    </row>
    <row r="3496" spans="1:14" ht="12.75">
      <c r="A3496" s="331"/>
      <c r="B3496" s="332">
        <v>43921.783188321759</v>
      </c>
      <c r="C3496" s="333" t="s">
        <v>2200</v>
      </c>
      <c r="D3496" s="333" t="s">
        <v>45</v>
      </c>
      <c r="E3496" s="331"/>
      <c r="F3496" s="333" t="s">
        <v>2198</v>
      </c>
      <c r="G3496" s="333" t="s">
        <v>2210</v>
      </c>
      <c r="H3496" s="331"/>
      <c r="I3496" s="333" t="s">
        <v>9542</v>
      </c>
      <c r="J3496" s="335">
        <v>43921</v>
      </c>
      <c r="K3496" s="331"/>
      <c r="L3496" s="333">
        <v>302</v>
      </c>
      <c r="M3496" s="331"/>
      <c r="N3496" s="331"/>
    </row>
    <row r="3497" spans="1:14" ht="12.75">
      <c r="A3497" s="331"/>
      <c r="B3497" s="332">
        <v>43921.784248946758</v>
      </c>
      <c r="C3497" s="333" t="s">
        <v>2200</v>
      </c>
      <c r="D3497" s="333" t="s">
        <v>45</v>
      </c>
      <c r="E3497" s="331"/>
      <c r="F3497" s="333" t="s">
        <v>2198</v>
      </c>
      <c r="G3497" s="333" t="s">
        <v>2210</v>
      </c>
      <c r="H3497" s="331"/>
      <c r="I3497" s="334" t="s">
        <v>9525</v>
      </c>
      <c r="J3497" s="335">
        <v>43921</v>
      </c>
      <c r="K3497" s="331"/>
      <c r="L3497" s="331"/>
      <c r="M3497" s="331"/>
      <c r="N3497" s="331"/>
    </row>
    <row r="3498" spans="1:14" ht="12.75">
      <c r="A3498" s="15"/>
      <c r="B3498" s="236">
        <v>43921.784883321758</v>
      </c>
      <c r="C3498" s="2" t="s">
        <v>2200</v>
      </c>
      <c r="D3498" s="2" t="s">
        <v>117</v>
      </c>
      <c r="E3498" s="2" t="s">
        <v>5079</v>
      </c>
      <c r="F3498" s="2" t="s">
        <v>2201</v>
      </c>
      <c r="G3498" s="2" t="s">
        <v>2199</v>
      </c>
      <c r="H3498" s="2" t="s">
        <v>9543</v>
      </c>
      <c r="I3498" s="34" t="s">
        <v>9520</v>
      </c>
      <c r="J3498" s="237">
        <v>43921</v>
      </c>
    </row>
    <row r="3499" spans="1:14" ht="12.75">
      <c r="A3499" s="331"/>
      <c r="B3499" s="332">
        <v>43921.785326701385</v>
      </c>
      <c r="C3499" s="333" t="s">
        <v>2200</v>
      </c>
      <c r="D3499" s="333" t="s">
        <v>304</v>
      </c>
      <c r="E3499" s="333" t="s">
        <v>4950</v>
      </c>
      <c r="F3499" s="333" t="s">
        <v>2208</v>
      </c>
      <c r="G3499" s="333" t="s">
        <v>2199</v>
      </c>
      <c r="H3499" s="331"/>
      <c r="I3499" s="333" t="s">
        <v>9544</v>
      </c>
      <c r="J3499" s="335">
        <v>43921</v>
      </c>
      <c r="K3499" s="333">
        <v>52</v>
      </c>
      <c r="L3499" s="331"/>
      <c r="M3499" s="331"/>
      <c r="N3499" s="331"/>
    </row>
    <row r="3500" spans="1:14" ht="12.75">
      <c r="A3500" s="15"/>
      <c r="B3500" s="236">
        <v>43921.786344155087</v>
      </c>
      <c r="C3500" s="2" t="s">
        <v>2200</v>
      </c>
      <c r="D3500" s="2" t="s">
        <v>304</v>
      </c>
      <c r="E3500" s="2" t="s">
        <v>4950</v>
      </c>
      <c r="F3500" s="2" t="s">
        <v>2208</v>
      </c>
      <c r="G3500" s="2" t="s">
        <v>2199</v>
      </c>
      <c r="H3500" s="2" t="s">
        <v>9545</v>
      </c>
      <c r="I3500" s="2" t="s">
        <v>9546</v>
      </c>
      <c r="J3500" s="237">
        <v>43921</v>
      </c>
      <c r="K3500" s="2">
        <v>52</v>
      </c>
    </row>
    <row r="3501" spans="1:14" ht="12.75">
      <c r="A3501" s="331"/>
      <c r="B3501" s="332">
        <v>43921.786642349536</v>
      </c>
      <c r="C3501" s="333" t="s">
        <v>2200</v>
      </c>
      <c r="D3501" s="333" t="s">
        <v>45</v>
      </c>
      <c r="E3501" s="333" t="s">
        <v>43</v>
      </c>
      <c r="F3501" s="333" t="s">
        <v>2198</v>
      </c>
      <c r="G3501" s="331"/>
      <c r="H3501" s="331"/>
      <c r="I3501" s="333" t="s">
        <v>2383</v>
      </c>
      <c r="J3501" s="335">
        <v>43921</v>
      </c>
      <c r="K3501" s="331"/>
      <c r="L3501" s="333">
        <v>59</v>
      </c>
      <c r="M3501" s="331"/>
      <c r="N3501" s="331"/>
    </row>
    <row r="3502" spans="1:14" ht="12.75">
      <c r="A3502" s="15"/>
      <c r="B3502" s="236">
        <v>43921.787137777777</v>
      </c>
      <c r="C3502" s="2" t="s">
        <v>2200</v>
      </c>
      <c r="D3502" s="2" t="s">
        <v>45</v>
      </c>
      <c r="F3502" s="2" t="s">
        <v>2198</v>
      </c>
      <c r="G3502" s="2" t="s">
        <v>2199</v>
      </c>
      <c r="H3502" s="2" t="s">
        <v>9547</v>
      </c>
      <c r="I3502" s="34" t="s">
        <v>9525</v>
      </c>
      <c r="J3502" s="237">
        <v>43921</v>
      </c>
    </row>
    <row r="3503" spans="1:14" ht="12.75">
      <c r="A3503" s="15"/>
      <c r="B3503" s="236">
        <v>43921.787576342591</v>
      </c>
      <c r="C3503" s="2" t="s">
        <v>2200</v>
      </c>
      <c r="D3503" s="2" t="s">
        <v>117</v>
      </c>
      <c r="E3503" s="2" t="s">
        <v>9548</v>
      </c>
      <c r="F3503" s="2" t="s">
        <v>2201</v>
      </c>
      <c r="G3503" s="2" t="s">
        <v>2199</v>
      </c>
      <c r="H3503" s="2" t="s">
        <v>9549</v>
      </c>
      <c r="I3503" s="34" t="s">
        <v>9550</v>
      </c>
      <c r="J3503" s="237">
        <v>43920</v>
      </c>
      <c r="K3503" s="2">
        <v>59</v>
      </c>
    </row>
    <row r="3504" spans="1:14" ht="12.75">
      <c r="A3504" s="331"/>
      <c r="B3504" s="332">
        <v>43921.787633912041</v>
      </c>
      <c r="C3504" s="333" t="s">
        <v>2200</v>
      </c>
      <c r="D3504" s="333" t="s">
        <v>45</v>
      </c>
      <c r="E3504" s="331"/>
      <c r="F3504" s="333" t="s">
        <v>2198</v>
      </c>
      <c r="G3504" s="331"/>
      <c r="H3504" s="331"/>
      <c r="I3504" s="334" t="s">
        <v>9551</v>
      </c>
      <c r="J3504" s="335">
        <v>43921</v>
      </c>
      <c r="K3504" s="331"/>
      <c r="L3504" s="331"/>
      <c r="M3504" s="333" t="s">
        <v>9552</v>
      </c>
      <c r="N3504" s="331"/>
    </row>
    <row r="3505" spans="1:14" ht="12.75">
      <c r="A3505" s="331"/>
      <c r="B3505" s="332">
        <v>43921.788285486109</v>
      </c>
      <c r="C3505" s="333" t="s">
        <v>2200</v>
      </c>
      <c r="D3505" s="333" t="s">
        <v>304</v>
      </c>
      <c r="E3505" s="333" t="s">
        <v>9553</v>
      </c>
      <c r="F3505" s="333" t="s">
        <v>2208</v>
      </c>
      <c r="G3505" s="333" t="s">
        <v>2199</v>
      </c>
      <c r="H3505" s="331"/>
      <c r="I3505" s="333" t="s">
        <v>9554</v>
      </c>
      <c r="J3505" s="335">
        <v>43921</v>
      </c>
      <c r="K3505" s="333">
        <v>52</v>
      </c>
      <c r="L3505" s="331"/>
      <c r="M3505" s="331"/>
      <c r="N3505" s="331"/>
    </row>
    <row r="3506" spans="1:14" ht="12.75">
      <c r="A3506" s="331"/>
      <c r="B3506" s="332">
        <v>43921.788279513887</v>
      </c>
      <c r="C3506" s="333" t="s">
        <v>2200</v>
      </c>
      <c r="D3506" s="333" t="s">
        <v>304</v>
      </c>
      <c r="E3506" s="333" t="s">
        <v>4950</v>
      </c>
      <c r="F3506" s="333" t="s">
        <v>2208</v>
      </c>
      <c r="G3506" s="333" t="s">
        <v>2199</v>
      </c>
      <c r="H3506" s="331"/>
      <c r="I3506" s="333" t="s">
        <v>9555</v>
      </c>
      <c r="J3506" s="335">
        <v>43921</v>
      </c>
      <c r="K3506" s="333">
        <v>52</v>
      </c>
      <c r="L3506" s="331"/>
      <c r="M3506" s="333" t="s">
        <v>9556</v>
      </c>
      <c r="N3506" s="331"/>
    </row>
    <row r="3507" spans="1:14" ht="12.75">
      <c r="A3507" s="331"/>
      <c r="B3507" s="332">
        <v>43921.788638668979</v>
      </c>
      <c r="C3507" s="333" t="s">
        <v>7566</v>
      </c>
      <c r="D3507" s="333" t="s">
        <v>45</v>
      </c>
      <c r="E3507" s="333" t="s">
        <v>119</v>
      </c>
      <c r="F3507" s="333" t="s">
        <v>2271</v>
      </c>
      <c r="G3507" s="333" t="s">
        <v>2199</v>
      </c>
      <c r="H3507" s="331"/>
      <c r="I3507" s="333" t="s">
        <v>9557</v>
      </c>
      <c r="J3507" s="335">
        <v>43921</v>
      </c>
      <c r="K3507" s="331"/>
      <c r="L3507" s="333">
        <v>302</v>
      </c>
      <c r="M3507" s="331"/>
      <c r="N3507" s="331"/>
    </row>
    <row r="3508" spans="1:14" ht="12.75">
      <c r="A3508" s="15"/>
      <c r="B3508" s="236">
        <v>43921.78892284722</v>
      </c>
      <c r="C3508" s="2" t="s">
        <v>2197</v>
      </c>
      <c r="D3508" s="2" t="s">
        <v>354</v>
      </c>
      <c r="F3508" s="2" t="s">
        <v>2198</v>
      </c>
      <c r="G3508" s="2" t="s">
        <v>2199</v>
      </c>
      <c r="H3508" s="2" t="s">
        <v>9558</v>
      </c>
      <c r="I3508" s="34" t="s">
        <v>1065</v>
      </c>
      <c r="J3508" s="237">
        <v>43921</v>
      </c>
      <c r="M3508" s="2" t="s">
        <v>9558</v>
      </c>
    </row>
    <row r="3509" spans="1:14" ht="12.75">
      <c r="A3509" s="15"/>
      <c r="B3509" s="236">
        <v>43921.789016076393</v>
      </c>
      <c r="C3509" s="2" t="s">
        <v>2200</v>
      </c>
      <c r="D3509" s="2" t="s">
        <v>45</v>
      </c>
      <c r="F3509" s="2" t="s">
        <v>2198</v>
      </c>
      <c r="I3509" s="34" t="s">
        <v>9559</v>
      </c>
      <c r="J3509" s="237">
        <v>43921</v>
      </c>
      <c r="M3509" s="2" t="s">
        <v>9560</v>
      </c>
    </row>
    <row r="3510" spans="1:14" ht="12.75">
      <c r="A3510" s="331"/>
      <c r="B3510" s="332">
        <v>43921.7892349537</v>
      </c>
      <c r="C3510" s="333" t="s">
        <v>2200</v>
      </c>
      <c r="D3510" s="333" t="s">
        <v>45</v>
      </c>
      <c r="E3510" s="333" t="s">
        <v>8018</v>
      </c>
      <c r="F3510" s="333" t="s">
        <v>2271</v>
      </c>
      <c r="G3510" s="333" t="s">
        <v>2210</v>
      </c>
      <c r="H3510" s="331"/>
      <c r="I3510" s="334" t="s">
        <v>9525</v>
      </c>
      <c r="J3510" s="335">
        <v>43921</v>
      </c>
      <c r="K3510" s="331"/>
      <c r="L3510" s="331"/>
      <c r="M3510" s="333" t="s">
        <v>9561</v>
      </c>
      <c r="N3510" s="331"/>
    </row>
    <row r="3511" spans="1:14" ht="12.75">
      <c r="A3511" s="331"/>
      <c r="B3511" s="332">
        <v>43921.78925076389</v>
      </c>
      <c r="C3511" s="333" t="s">
        <v>2197</v>
      </c>
      <c r="D3511" s="333" t="s">
        <v>262</v>
      </c>
      <c r="E3511" s="333" t="s">
        <v>493</v>
      </c>
      <c r="F3511" s="333" t="s">
        <v>2208</v>
      </c>
      <c r="G3511" s="333" t="s">
        <v>2199</v>
      </c>
      <c r="H3511" s="331"/>
      <c r="I3511" s="334" t="s">
        <v>531</v>
      </c>
      <c r="J3511" s="335">
        <v>43921</v>
      </c>
      <c r="K3511" s="333">
        <v>18</v>
      </c>
      <c r="L3511" s="333">
        <v>144</v>
      </c>
      <c r="M3511" s="331"/>
      <c r="N3511" s="331"/>
    </row>
    <row r="3512" spans="1:14" ht="12.75">
      <c r="A3512" s="331"/>
      <c r="B3512" s="332">
        <v>43921.789524236112</v>
      </c>
      <c r="C3512" s="333" t="s">
        <v>2200</v>
      </c>
      <c r="D3512" s="333" t="s">
        <v>304</v>
      </c>
      <c r="E3512" s="331"/>
      <c r="F3512" s="333" t="s">
        <v>2208</v>
      </c>
      <c r="G3512" s="333" t="s">
        <v>2199</v>
      </c>
      <c r="H3512" s="331"/>
      <c r="I3512" s="334" t="s">
        <v>9562</v>
      </c>
      <c r="J3512" s="335">
        <v>43921</v>
      </c>
      <c r="K3512" s="333">
        <v>52</v>
      </c>
      <c r="L3512" s="331"/>
      <c r="M3512" s="331"/>
      <c r="N3512" s="331"/>
    </row>
    <row r="3513" spans="1:14" ht="12.75">
      <c r="A3513" s="331"/>
      <c r="B3513" s="332">
        <v>43921.78988246528</v>
      </c>
      <c r="C3513" s="333" t="s">
        <v>2200</v>
      </c>
      <c r="D3513" s="333" t="s">
        <v>45</v>
      </c>
      <c r="E3513" s="333" t="s">
        <v>43</v>
      </c>
      <c r="F3513" s="333" t="s">
        <v>2198</v>
      </c>
      <c r="G3513" s="333" t="s">
        <v>2199</v>
      </c>
      <c r="H3513" s="331"/>
      <c r="I3513" s="334" t="s">
        <v>9563</v>
      </c>
      <c r="J3513" s="335">
        <v>43921</v>
      </c>
      <c r="K3513" s="331"/>
      <c r="L3513" s="331"/>
      <c r="M3513" s="333" t="s">
        <v>5743</v>
      </c>
      <c r="N3513" s="331"/>
    </row>
    <row r="3514" spans="1:14" ht="12.75">
      <c r="A3514" s="331"/>
      <c r="B3514" s="332">
        <v>43921.7903003588</v>
      </c>
      <c r="C3514" s="333" t="s">
        <v>2200</v>
      </c>
      <c r="D3514" s="333" t="s">
        <v>45</v>
      </c>
      <c r="E3514" s="333" t="s">
        <v>43</v>
      </c>
      <c r="F3514" s="333" t="s">
        <v>2198</v>
      </c>
      <c r="G3514" s="331"/>
      <c r="H3514" s="331"/>
      <c r="I3514" s="334" t="s">
        <v>9564</v>
      </c>
      <c r="J3514" s="335">
        <v>43921</v>
      </c>
      <c r="K3514" s="331"/>
      <c r="L3514" s="331"/>
      <c r="M3514" s="331"/>
      <c r="N3514" s="331"/>
    </row>
    <row r="3515" spans="1:14" ht="12.75">
      <c r="A3515" s="331"/>
      <c r="B3515" s="332">
        <v>43921.790732928246</v>
      </c>
      <c r="C3515" s="333" t="s">
        <v>2200</v>
      </c>
      <c r="D3515" s="333" t="s">
        <v>304</v>
      </c>
      <c r="E3515" s="333" t="s">
        <v>4950</v>
      </c>
      <c r="F3515" s="333" t="s">
        <v>2208</v>
      </c>
      <c r="G3515" s="333" t="s">
        <v>2199</v>
      </c>
      <c r="H3515" s="331"/>
      <c r="I3515" s="333" t="s">
        <v>9565</v>
      </c>
      <c r="J3515" s="335">
        <v>43921</v>
      </c>
      <c r="K3515" s="333">
        <v>52</v>
      </c>
      <c r="L3515" s="333">
        <v>1</v>
      </c>
      <c r="M3515" s="333" t="s">
        <v>9566</v>
      </c>
      <c r="N3515" s="331"/>
    </row>
    <row r="3516" spans="1:14" ht="12.75">
      <c r="A3516" s="331"/>
      <c r="B3516" s="332">
        <v>43921.791072870372</v>
      </c>
      <c r="C3516" s="333" t="s">
        <v>2200</v>
      </c>
      <c r="D3516" s="333" t="s">
        <v>304</v>
      </c>
      <c r="E3516" s="333" t="s">
        <v>4950</v>
      </c>
      <c r="F3516" s="333" t="s">
        <v>2208</v>
      </c>
      <c r="G3516" s="333" t="s">
        <v>2199</v>
      </c>
      <c r="H3516" s="333" t="s">
        <v>3608</v>
      </c>
      <c r="I3516" s="334" t="s">
        <v>9567</v>
      </c>
      <c r="J3516" s="335">
        <v>43921</v>
      </c>
      <c r="K3516" s="333">
        <v>52</v>
      </c>
      <c r="L3516" s="331"/>
      <c r="M3516" s="331"/>
      <c r="N3516" s="331"/>
    </row>
    <row r="3517" spans="1:14" ht="12.75">
      <c r="A3517" s="331"/>
      <c r="B3517" s="332">
        <v>43921.79117895833</v>
      </c>
      <c r="C3517" s="333" t="s">
        <v>2200</v>
      </c>
      <c r="D3517" s="333" t="s">
        <v>45</v>
      </c>
      <c r="E3517" s="333" t="s">
        <v>9568</v>
      </c>
      <c r="F3517" s="333" t="s">
        <v>2198</v>
      </c>
      <c r="G3517" s="331"/>
      <c r="H3517" s="331"/>
      <c r="I3517" s="334" t="s">
        <v>9569</v>
      </c>
      <c r="J3517" s="335">
        <v>43921</v>
      </c>
      <c r="K3517" s="331"/>
      <c r="L3517" s="331"/>
      <c r="M3517" s="333" t="s">
        <v>9570</v>
      </c>
      <c r="N3517" s="331"/>
    </row>
    <row r="3518" spans="1:14" ht="12.75">
      <c r="A3518" s="15"/>
      <c r="B3518" s="236">
        <v>43921.791246076391</v>
      </c>
      <c r="C3518" s="2" t="s">
        <v>2200</v>
      </c>
      <c r="D3518" s="2" t="s">
        <v>304</v>
      </c>
      <c r="E3518" s="2" t="s">
        <v>6124</v>
      </c>
      <c r="F3518" s="2" t="s">
        <v>2208</v>
      </c>
      <c r="G3518" s="2" t="s">
        <v>2199</v>
      </c>
      <c r="H3518" s="34" t="s">
        <v>9571</v>
      </c>
      <c r="I3518" s="2" t="s">
        <v>9572</v>
      </c>
      <c r="J3518" s="237">
        <v>43921</v>
      </c>
      <c r="K3518" s="2">
        <v>52</v>
      </c>
    </row>
    <row r="3519" spans="1:14" ht="12.75">
      <c r="A3519" s="15"/>
      <c r="B3519" s="236">
        <v>43921.791757789353</v>
      </c>
      <c r="C3519" s="2" t="s">
        <v>2200</v>
      </c>
      <c r="D3519" s="2" t="s">
        <v>45</v>
      </c>
      <c r="E3519" s="2" t="s">
        <v>43</v>
      </c>
      <c r="F3519" s="2" t="s">
        <v>2198</v>
      </c>
      <c r="G3519" s="2" t="s">
        <v>2199</v>
      </c>
      <c r="H3519" s="2" t="s">
        <v>199</v>
      </c>
      <c r="I3519" s="2" t="s">
        <v>6298</v>
      </c>
      <c r="J3519" s="237">
        <v>43921</v>
      </c>
      <c r="L3519" s="2">
        <v>72</v>
      </c>
    </row>
    <row r="3520" spans="1:14" ht="12.75">
      <c r="A3520" s="331"/>
      <c r="B3520" s="332">
        <v>43921.791912511573</v>
      </c>
      <c r="C3520" s="333" t="s">
        <v>2200</v>
      </c>
      <c r="D3520" s="333" t="s">
        <v>304</v>
      </c>
      <c r="E3520" s="331"/>
      <c r="F3520" s="333" t="s">
        <v>2208</v>
      </c>
      <c r="G3520" s="333" t="s">
        <v>2199</v>
      </c>
      <c r="H3520" s="331"/>
      <c r="I3520" s="334" t="s">
        <v>9573</v>
      </c>
      <c r="J3520" s="335">
        <v>43921</v>
      </c>
      <c r="K3520" s="333">
        <v>52</v>
      </c>
      <c r="L3520" s="331"/>
      <c r="M3520" s="333" t="s">
        <v>5743</v>
      </c>
      <c r="N3520" s="331"/>
    </row>
    <row r="3521" spans="1:14" ht="12.75">
      <c r="A3521" s="15"/>
      <c r="B3521" s="236">
        <v>43921.792089212962</v>
      </c>
      <c r="C3521" s="2" t="s">
        <v>2200</v>
      </c>
      <c r="D3521" s="2" t="s">
        <v>304</v>
      </c>
      <c r="E3521" s="2" t="s">
        <v>6124</v>
      </c>
      <c r="F3521" s="2" t="s">
        <v>2208</v>
      </c>
      <c r="G3521" s="2" t="s">
        <v>2199</v>
      </c>
      <c r="I3521" s="2" t="s">
        <v>9574</v>
      </c>
      <c r="J3521" s="237">
        <v>43921</v>
      </c>
      <c r="K3521" s="2">
        <v>52</v>
      </c>
    </row>
    <row r="3522" spans="1:14" ht="12.75">
      <c r="A3522" s="331"/>
      <c r="B3522" s="332">
        <v>43921.791887337968</v>
      </c>
      <c r="C3522" s="333" t="s">
        <v>2200</v>
      </c>
      <c r="D3522" s="333" t="s">
        <v>304</v>
      </c>
      <c r="E3522" s="333" t="s">
        <v>9575</v>
      </c>
      <c r="F3522" s="333" t="s">
        <v>2208</v>
      </c>
      <c r="G3522" s="333" t="s">
        <v>2199</v>
      </c>
      <c r="H3522" s="331"/>
      <c r="I3522" s="333" t="s">
        <v>9576</v>
      </c>
      <c r="J3522" s="335">
        <v>43921</v>
      </c>
      <c r="K3522" s="333">
        <v>52</v>
      </c>
      <c r="L3522" s="331"/>
      <c r="M3522" s="333" t="s">
        <v>9577</v>
      </c>
      <c r="N3522" s="331"/>
    </row>
    <row r="3523" spans="1:14" ht="12.75">
      <c r="A3523" s="15"/>
      <c r="B3523" s="236">
        <v>43921.792550983795</v>
      </c>
      <c r="C3523" s="2" t="s">
        <v>2200</v>
      </c>
      <c r="D3523" s="2" t="s">
        <v>45</v>
      </c>
      <c r="E3523" s="2" t="s">
        <v>43</v>
      </c>
      <c r="F3523" s="2" t="s">
        <v>2198</v>
      </c>
      <c r="G3523" s="2" t="s">
        <v>2199</v>
      </c>
      <c r="I3523" s="34" t="s">
        <v>9525</v>
      </c>
      <c r="J3523" s="237">
        <v>43921</v>
      </c>
    </row>
    <row r="3524" spans="1:14" ht="12.75">
      <c r="A3524" s="15"/>
      <c r="B3524" s="236">
        <v>43921.792559803245</v>
      </c>
      <c r="C3524" s="2" t="s">
        <v>2200</v>
      </c>
      <c r="D3524" s="2" t="s">
        <v>109</v>
      </c>
      <c r="E3524" s="2" t="s">
        <v>2609</v>
      </c>
      <c r="F3524" s="2" t="s">
        <v>2208</v>
      </c>
      <c r="G3524" s="2" t="s">
        <v>2199</v>
      </c>
      <c r="H3524" s="2" t="s">
        <v>9578</v>
      </c>
      <c r="I3524" s="34" t="s">
        <v>9579</v>
      </c>
      <c r="J3524" s="237">
        <v>43921</v>
      </c>
      <c r="K3524" s="2">
        <v>65</v>
      </c>
    </row>
    <row r="3525" spans="1:14" ht="12.75">
      <c r="A3525" s="15"/>
      <c r="B3525" s="236">
        <v>43921.792039652777</v>
      </c>
      <c r="C3525" s="2" t="s">
        <v>2200</v>
      </c>
      <c r="D3525" s="2" t="s">
        <v>304</v>
      </c>
      <c r="E3525" s="2" t="s">
        <v>4950</v>
      </c>
      <c r="F3525" s="2" t="s">
        <v>2208</v>
      </c>
      <c r="G3525" s="2" t="s">
        <v>2199</v>
      </c>
      <c r="H3525" s="2" t="s">
        <v>7720</v>
      </c>
      <c r="I3525" s="2" t="s">
        <v>9580</v>
      </c>
      <c r="J3525" s="237">
        <v>43921</v>
      </c>
      <c r="K3525" s="2">
        <v>52</v>
      </c>
    </row>
    <row r="3526" spans="1:14" ht="12.75">
      <c r="A3526" s="15"/>
      <c r="B3526" s="236">
        <v>43921.792404976848</v>
      </c>
      <c r="C3526" s="2" t="s">
        <v>2200</v>
      </c>
      <c r="D3526" s="2" t="s">
        <v>126</v>
      </c>
      <c r="E3526" s="2" t="s">
        <v>572</v>
      </c>
      <c r="F3526" s="2" t="s">
        <v>2208</v>
      </c>
      <c r="G3526" s="2" t="s">
        <v>2199</v>
      </c>
      <c r="I3526" s="2" t="s">
        <v>9581</v>
      </c>
      <c r="J3526" s="237">
        <v>43919</v>
      </c>
      <c r="L3526" s="2">
        <v>6</v>
      </c>
    </row>
    <row r="3527" spans="1:14" ht="12.75">
      <c r="A3527" s="15"/>
      <c r="B3527" s="236">
        <v>43921.792407106477</v>
      </c>
      <c r="C3527" s="2" t="s">
        <v>2200</v>
      </c>
      <c r="D3527" s="2" t="s">
        <v>304</v>
      </c>
      <c r="F3527" s="2" t="s">
        <v>2198</v>
      </c>
      <c r="G3527" s="2" t="s">
        <v>2199</v>
      </c>
      <c r="I3527" s="34" t="s">
        <v>9582</v>
      </c>
      <c r="J3527" s="237">
        <v>43921</v>
      </c>
      <c r="K3527" s="2">
        <v>52</v>
      </c>
      <c r="M3527" s="2" t="s">
        <v>9583</v>
      </c>
    </row>
    <row r="3528" spans="1:14" ht="12.75">
      <c r="A3528" s="15"/>
      <c r="B3528" s="236">
        <v>43921.792470370376</v>
      </c>
      <c r="C3528" s="2" t="s">
        <v>2200</v>
      </c>
      <c r="D3528" s="2" t="s">
        <v>45</v>
      </c>
      <c r="E3528" s="2" t="s">
        <v>2933</v>
      </c>
      <c r="F3528" s="2" t="s">
        <v>9584</v>
      </c>
      <c r="G3528" s="2" t="s">
        <v>2199</v>
      </c>
      <c r="H3528" s="2" t="s">
        <v>9584</v>
      </c>
      <c r="I3528" s="34" t="s">
        <v>9585</v>
      </c>
      <c r="J3528" s="237">
        <v>43921</v>
      </c>
      <c r="K3528" s="2">
        <v>0</v>
      </c>
      <c r="L3528" s="2">
        <v>72</v>
      </c>
      <c r="M3528" s="2" t="s">
        <v>9584</v>
      </c>
    </row>
    <row r="3529" spans="1:14" ht="12.75">
      <c r="A3529" s="331"/>
      <c r="B3529" s="332">
        <v>43921.792755914357</v>
      </c>
      <c r="C3529" s="333" t="s">
        <v>2200</v>
      </c>
      <c r="D3529" s="333" t="s">
        <v>45</v>
      </c>
      <c r="E3529" s="331"/>
      <c r="F3529" s="333" t="s">
        <v>2198</v>
      </c>
      <c r="G3529" s="331"/>
      <c r="H3529" s="331"/>
      <c r="I3529" s="333" t="s">
        <v>9586</v>
      </c>
      <c r="J3529" s="335">
        <v>43921</v>
      </c>
      <c r="K3529" s="331"/>
      <c r="L3529" s="331"/>
      <c r="M3529" s="333" t="s">
        <v>9587</v>
      </c>
      <c r="N3529" s="331"/>
    </row>
    <row r="3530" spans="1:14" ht="12.75">
      <c r="A3530" s="331"/>
      <c r="B3530" s="332">
        <v>43921.792898622683</v>
      </c>
      <c r="C3530" s="333" t="s">
        <v>2200</v>
      </c>
      <c r="D3530" s="333" t="s">
        <v>45</v>
      </c>
      <c r="E3530" s="333" t="s">
        <v>43</v>
      </c>
      <c r="F3530" s="333" t="s">
        <v>2198</v>
      </c>
      <c r="G3530" s="333" t="s">
        <v>2199</v>
      </c>
      <c r="H3530" s="331"/>
      <c r="I3530" s="334" t="s">
        <v>9588</v>
      </c>
      <c r="J3530" s="335">
        <v>43921</v>
      </c>
      <c r="K3530" s="331"/>
      <c r="L3530" s="331"/>
      <c r="M3530" s="331"/>
      <c r="N3530" s="331"/>
    </row>
    <row r="3531" spans="1:14" ht="12.75">
      <c r="A3531" s="331"/>
      <c r="B3531" s="332">
        <v>43921.792945937501</v>
      </c>
      <c r="C3531" s="333" t="s">
        <v>2200</v>
      </c>
      <c r="D3531" s="333" t="s">
        <v>45</v>
      </c>
      <c r="E3531" s="331"/>
      <c r="F3531" s="333" t="s">
        <v>2198</v>
      </c>
      <c r="G3531" s="333" t="s">
        <v>2210</v>
      </c>
      <c r="H3531" s="331"/>
      <c r="I3531" s="333" t="s">
        <v>9589</v>
      </c>
      <c r="J3531" s="335">
        <v>43921</v>
      </c>
      <c r="K3531" s="331"/>
      <c r="L3531" s="333">
        <v>1454</v>
      </c>
      <c r="M3531" s="333" t="s">
        <v>9590</v>
      </c>
      <c r="N3531" s="331"/>
    </row>
    <row r="3532" spans="1:14" ht="12.75">
      <c r="A3532" s="15"/>
      <c r="B3532" s="236">
        <v>43921.793039143522</v>
      </c>
      <c r="C3532" s="2" t="s">
        <v>2200</v>
      </c>
      <c r="D3532" s="2" t="s">
        <v>117</v>
      </c>
      <c r="E3532" s="2" t="s">
        <v>9591</v>
      </c>
      <c r="F3532" s="2" t="s">
        <v>2201</v>
      </c>
      <c r="G3532" s="2" t="s">
        <v>2199</v>
      </c>
      <c r="H3532" s="2" t="s">
        <v>9592</v>
      </c>
      <c r="I3532" s="34" t="s">
        <v>9550</v>
      </c>
      <c r="J3532" s="237">
        <v>43920</v>
      </c>
      <c r="K3532" s="2">
        <v>59</v>
      </c>
    </row>
    <row r="3533" spans="1:14" ht="12.75">
      <c r="A3533" s="15"/>
      <c r="B3533" s="236">
        <v>43921.795680787036</v>
      </c>
      <c r="C3533" s="2" t="s">
        <v>2200</v>
      </c>
      <c r="D3533" s="2" t="s">
        <v>109</v>
      </c>
      <c r="E3533" s="2" t="s">
        <v>2609</v>
      </c>
      <c r="F3533" s="2" t="s">
        <v>2208</v>
      </c>
      <c r="G3533" s="2" t="s">
        <v>2199</v>
      </c>
      <c r="H3533" s="2" t="s">
        <v>9593</v>
      </c>
      <c r="I3533" s="34" t="s">
        <v>9594</v>
      </c>
      <c r="J3533" s="237">
        <v>43917</v>
      </c>
      <c r="K3533" s="2">
        <v>38</v>
      </c>
    </row>
    <row r="3534" spans="1:14" ht="12.75">
      <c r="A3534" s="331"/>
      <c r="B3534" s="332">
        <v>43921.795832754629</v>
      </c>
      <c r="C3534" s="333" t="s">
        <v>7566</v>
      </c>
      <c r="D3534" s="333" t="s">
        <v>117</v>
      </c>
      <c r="E3534" s="333" t="s">
        <v>5079</v>
      </c>
      <c r="F3534" s="333" t="s">
        <v>2201</v>
      </c>
      <c r="G3534" s="333" t="s">
        <v>2199</v>
      </c>
      <c r="H3534" s="331"/>
      <c r="I3534" s="334" t="s">
        <v>9595</v>
      </c>
      <c r="J3534" s="335">
        <v>43921</v>
      </c>
      <c r="K3534" s="331"/>
      <c r="L3534" s="331"/>
      <c r="M3534" s="333" t="s">
        <v>9596</v>
      </c>
      <c r="N3534" s="331"/>
    </row>
    <row r="3535" spans="1:14" ht="12.75">
      <c r="A3535" s="15"/>
      <c r="B3535" s="236">
        <v>43921.796175868054</v>
      </c>
      <c r="C3535" s="2" t="s">
        <v>2200</v>
      </c>
      <c r="D3535" s="2" t="s">
        <v>304</v>
      </c>
      <c r="E3535" s="2" t="s">
        <v>4950</v>
      </c>
      <c r="F3535" s="2" t="s">
        <v>2208</v>
      </c>
      <c r="G3535" s="2" t="s">
        <v>2199</v>
      </c>
      <c r="I3535" s="34" t="s">
        <v>9597</v>
      </c>
      <c r="J3535" s="237">
        <v>43921</v>
      </c>
      <c r="K3535" s="2">
        <v>52</v>
      </c>
    </row>
    <row r="3536" spans="1:14" ht="12.75">
      <c r="A3536" s="331"/>
      <c r="B3536" s="332">
        <v>43921.796177870376</v>
      </c>
      <c r="C3536" s="333" t="s">
        <v>2200</v>
      </c>
      <c r="D3536" s="333" t="s">
        <v>45</v>
      </c>
      <c r="E3536" s="333" t="s">
        <v>524</v>
      </c>
      <c r="F3536" s="333" t="s">
        <v>2198</v>
      </c>
      <c r="G3536" s="333" t="s">
        <v>2210</v>
      </c>
      <c r="H3536" s="331"/>
      <c r="I3536" s="334" t="s">
        <v>9588</v>
      </c>
      <c r="J3536" s="335">
        <v>43921</v>
      </c>
      <c r="K3536" s="331"/>
      <c r="L3536" s="331"/>
      <c r="M3536" s="331"/>
      <c r="N3536" s="331"/>
    </row>
    <row r="3537" spans="1:14" ht="12.75">
      <c r="A3537" s="15"/>
      <c r="B3537" s="236">
        <v>43921.796318865745</v>
      </c>
      <c r="C3537" s="2" t="s">
        <v>7566</v>
      </c>
      <c r="D3537" s="2" t="s">
        <v>383</v>
      </c>
      <c r="E3537" s="2" t="s">
        <v>5138</v>
      </c>
      <c r="F3537" s="2" t="s">
        <v>2201</v>
      </c>
      <c r="G3537" s="2" t="s">
        <v>2199</v>
      </c>
      <c r="H3537" s="2" t="s">
        <v>9598</v>
      </c>
      <c r="I3537" s="34" t="s">
        <v>9599</v>
      </c>
      <c r="J3537" s="237">
        <v>43921</v>
      </c>
      <c r="L3537" s="2">
        <v>1442</v>
      </c>
      <c r="M3537" s="2" t="s">
        <v>9600</v>
      </c>
    </row>
    <row r="3538" spans="1:14" ht="12.75">
      <c r="A3538" s="331"/>
      <c r="B3538" s="332">
        <v>43921.796598611108</v>
      </c>
      <c r="C3538" s="333" t="s">
        <v>2200</v>
      </c>
      <c r="D3538" s="333" t="s">
        <v>45</v>
      </c>
      <c r="E3538" s="333" t="s">
        <v>524</v>
      </c>
      <c r="F3538" s="333" t="s">
        <v>2198</v>
      </c>
      <c r="G3538" s="333" t="s">
        <v>2210</v>
      </c>
      <c r="H3538" s="331"/>
      <c r="I3538" s="334" t="s">
        <v>9588</v>
      </c>
      <c r="J3538" s="335">
        <v>43921</v>
      </c>
      <c r="K3538" s="331"/>
      <c r="L3538" s="331"/>
      <c r="M3538" s="331"/>
      <c r="N3538" s="331"/>
    </row>
    <row r="3539" spans="1:14" ht="12.75">
      <c r="A3539" s="15"/>
      <c r="B3539" s="236">
        <v>43921.796628124997</v>
      </c>
      <c r="C3539" s="2" t="s">
        <v>2200</v>
      </c>
      <c r="D3539" s="2" t="s">
        <v>45</v>
      </c>
      <c r="E3539" s="2" t="s">
        <v>9601</v>
      </c>
      <c r="F3539" s="2" t="s">
        <v>2198</v>
      </c>
      <c r="I3539" s="34" t="s">
        <v>9564</v>
      </c>
      <c r="J3539" s="237">
        <v>43921</v>
      </c>
      <c r="M3539" s="2" t="s">
        <v>9602</v>
      </c>
    </row>
    <row r="3540" spans="1:14" ht="12.75">
      <c r="A3540" s="331"/>
      <c r="B3540" s="332">
        <v>43921.796684143519</v>
      </c>
      <c r="C3540" s="333" t="s">
        <v>2200</v>
      </c>
      <c r="D3540" s="333" t="s">
        <v>304</v>
      </c>
      <c r="E3540" s="333" t="s">
        <v>6124</v>
      </c>
      <c r="F3540" s="333" t="s">
        <v>2208</v>
      </c>
      <c r="G3540" s="333" t="s">
        <v>2199</v>
      </c>
      <c r="H3540" s="331"/>
      <c r="I3540" s="333" t="s">
        <v>9603</v>
      </c>
      <c r="J3540" s="335">
        <v>43921</v>
      </c>
      <c r="K3540" s="333">
        <v>52</v>
      </c>
      <c r="L3540" s="331"/>
      <c r="M3540" s="331"/>
      <c r="N3540" s="331"/>
    </row>
    <row r="3541" spans="1:14" ht="12.75">
      <c r="A3541" s="15"/>
      <c r="B3541" s="236">
        <v>43921.797055532406</v>
      </c>
      <c r="C3541" s="2" t="s">
        <v>7566</v>
      </c>
      <c r="D3541" s="2" t="s">
        <v>383</v>
      </c>
      <c r="E3541" s="2" t="s">
        <v>5138</v>
      </c>
      <c r="F3541" s="2" t="s">
        <v>2201</v>
      </c>
      <c r="G3541" s="2" t="s">
        <v>2199</v>
      </c>
      <c r="H3541" s="2" t="s">
        <v>9598</v>
      </c>
      <c r="I3541" s="34" t="s">
        <v>9599</v>
      </c>
      <c r="J3541" s="237">
        <v>43921</v>
      </c>
      <c r="L3541" s="2">
        <v>1442</v>
      </c>
      <c r="M3541" s="2" t="s">
        <v>9600</v>
      </c>
    </row>
    <row r="3542" spans="1:14" ht="12.75">
      <c r="A3542" s="15"/>
      <c r="B3542" s="236">
        <v>43921.797426145829</v>
      </c>
      <c r="C3542" s="2" t="s">
        <v>2200</v>
      </c>
      <c r="D3542" s="2" t="s">
        <v>45</v>
      </c>
      <c r="E3542" s="2" t="s">
        <v>43</v>
      </c>
      <c r="F3542" s="2" t="s">
        <v>2198</v>
      </c>
      <c r="G3542" s="2" t="s">
        <v>2199</v>
      </c>
      <c r="I3542" s="34" t="s">
        <v>9604</v>
      </c>
      <c r="J3542" s="237">
        <v>43921</v>
      </c>
      <c r="L3542" s="2">
        <v>1453</v>
      </c>
    </row>
    <row r="3543" spans="1:14" ht="12.75">
      <c r="A3543" s="331"/>
      <c r="B3543" s="332">
        <v>43921.797410208332</v>
      </c>
      <c r="C3543" s="333" t="s">
        <v>2200</v>
      </c>
      <c r="D3543" s="333" t="s">
        <v>45</v>
      </c>
      <c r="E3543" s="331"/>
      <c r="F3543" s="333" t="s">
        <v>2198</v>
      </c>
      <c r="G3543" s="331"/>
      <c r="H3543" s="331"/>
      <c r="I3543" s="334" t="s">
        <v>9569</v>
      </c>
      <c r="J3543" s="335">
        <v>43921</v>
      </c>
      <c r="K3543" s="331"/>
      <c r="L3543" s="331"/>
      <c r="M3543" s="331"/>
      <c r="N3543" s="331"/>
    </row>
    <row r="3544" spans="1:14" ht="12.75">
      <c r="A3544" s="331"/>
      <c r="B3544" s="332">
        <v>43921.797709930557</v>
      </c>
      <c r="C3544" s="333" t="s">
        <v>2200</v>
      </c>
      <c r="D3544" s="333" t="s">
        <v>45</v>
      </c>
      <c r="E3544" s="333" t="s">
        <v>524</v>
      </c>
      <c r="F3544" s="333" t="s">
        <v>2198</v>
      </c>
      <c r="G3544" s="333" t="s">
        <v>2210</v>
      </c>
      <c r="H3544" s="331"/>
      <c r="I3544" s="334" t="s">
        <v>9588</v>
      </c>
      <c r="J3544" s="335">
        <v>43921</v>
      </c>
      <c r="K3544" s="331"/>
      <c r="L3544" s="331"/>
      <c r="M3544" s="331"/>
      <c r="N3544" s="331"/>
    </row>
    <row r="3545" spans="1:14" ht="12.75">
      <c r="A3545" s="331"/>
      <c r="B3545" s="332">
        <v>43921.798088078707</v>
      </c>
      <c r="C3545" s="333" t="s">
        <v>2200</v>
      </c>
      <c r="D3545" s="333" t="s">
        <v>207</v>
      </c>
      <c r="E3545" s="331"/>
      <c r="F3545" s="333" t="s">
        <v>2198</v>
      </c>
      <c r="G3545" s="331"/>
      <c r="H3545" s="331"/>
      <c r="I3545" s="334" t="s">
        <v>9605</v>
      </c>
      <c r="J3545" s="335">
        <v>43921</v>
      </c>
      <c r="K3545" s="331"/>
      <c r="L3545" s="331"/>
      <c r="M3545" s="331"/>
      <c r="N3545" s="331"/>
    </row>
    <row r="3546" spans="1:14" ht="12.75">
      <c r="A3546" s="331"/>
      <c r="B3546" s="332">
        <v>43921.798421585649</v>
      </c>
      <c r="C3546" s="333" t="s">
        <v>2200</v>
      </c>
      <c r="D3546" s="333" t="s">
        <v>304</v>
      </c>
      <c r="E3546" s="333" t="s">
        <v>6124</v>
      </c>
      <c r="F3546" s="333" t="s">
        <v>2208</v>
      </c>
      <c r="G3546" s="333" t="s">
        <v>2210</v>
      </c>
      <c r="H3546" s="331"/>
      <c r="I3546" s="334" t="s">
        <v>9597</v>
      </c>
      <c r="J3546" s="335">
        <v>43921</v>
      </c>
      <c r="K3546" s="333">
        <v>52</v>
      </c>
      <c r="L3546" s="331"/>
      <c r="M3546" s="331"/>
      <c r="N3546" s="331"/>
    </row>
    <row r="3547" spans="1:14" ht="12.75">
      <c r="A3547" s="331"/>
      <c r="B3547" s="332">
        <v>43921.79856145833</v>
      </c>
      <c r="C3547" s="333" t="s">
        <v>2200</v>
      </c>
      <c r="D3547" s="333" t="s">
        <v>304</v>
      </c>
      <c r="E3547" s="331"/>
      <c r="F3547" s="333" t="s">
        <v>2198</v>
      </c>
      <c r="G3547" s="331"/>
      <c r="H3547" s="331"/>
      <c r="I3547" s="334" t="s">
        <v>9582</v>
      </c>
      <c r="J3547" s="335">
        <v>43921</v>
      </c>
      <c r="K3547" s="331"/>
      <c r="L3547" s="331"/>
      <c r="M3547" s="331"/>
      <c r="N3547" s="331"/>
    </row>
    <row r="3548" spans="1:14" ht="12.75">
      <c r="A3548" s="331"/>
      <c r="B3548" s="332">
        <v>43921.799591087962</v>
      </c>
      <c r="C3548" s="333" t="s">
        <v>2200</v>
      </c>
      <c r="D3548" s="333" t="s">
        <v>304</v>
      </c>
      <c r="E3548" s="333" t="s">
        <v>9606</v>
      </c>
      <c r="F3548" s="333" t="s">
        <v>2208</v>
      </c>
      <c r="G3548" s="333" t="s">
        <v>2199</v>
      </c>
      <c r="H3548" s="331"/>
      <c r="I3548" s="334" t="s">
        <v>9607</v>
      </c>
      <c r="J3548" s="335">
        <v>43921</v>
      </c>
      <c r="K3548" s="333">
        <v>52</v>
      </c>
      <c r="L3548" s="331"/>
      <c r="M3548" s="331"/>
      <c r="N3548" s="331"/>
    </row>
    <row r="3549" spans="1:14" ht="12.75">
      <c r="A3549" s="15"/>
      <c r="B3549" s="236">
        <v>43921.800018101851</v>
      </c>
      <c r="C3549" s="2" t="s">
        <v>2200</v>
      </c>
      <c r="D3549" s="2" t="s">
        <v>45</v>
      </c>
      <c r="F3549" s="2" t="s">
        <v>2198</v>
      </c>
      <c r="G3549" s="2" t="s">
        <v>2199</v>
      </c>
      <c r="H3549" s="2" t="s">
        <v>9608</v>
      </c>
      <c r="I3549" s="34" t="s">
        <v>9609</v>
      </c>
      <c r="J3549" s="237">
        <v>43921</v>
      </c>
      <c r="M3549" s="2" t="s">
        <v>9610</v>
      </c>
    </row>
    <row r="3550" spans="1:14" ht="12.75">
      <c r="A3550" s="15"/>
      <c r="B3550" s="236">
        <v>43921.800553530091</v>
      </c>
      <c r="C3550" s="2" t="s">
        <v>7566</v>
      </c>
      <c r="D3550" s="2" t="s">
        <v>45</v>
      </c>
      <c r="E3550" s="2" t="s">
        <v>524</v>
      </c>
      <c r="F3550" s="2" t="s">
        <v>2198</v>
      </c>
      <c r="G3550" s="2" t="s">
        <v>2210</v>
      </c>
      <c r="H3550" s="2" t="s">
        <v>7720</v>
      </c>
      <c r="I3550" s="34" t="s">
        <v>9611</v>
      </c>
      <c r="J3550" s="237">
        <v>43921</v>
      </c>
    </row>
    <row r="3551" spans="1:14" ht="12.75">
      <c r="A3551" s="331"/>
      <c r="B3551" s="332">
        <v>43921.801036006946</v>
      </c>
      <c r="C3551" s="333" t="s">
        <v>2200</v>
      </c>
      <c r="D3551" s="333" t="s">
        <v>304</v>
      </c>
      <c r="E3551" s="331"/>
      <c r="F3551" s="333" t="s">
        <v>2208</v>
      </c>
      <c r="G3551" s="333" t="s">
        <v>2199</v>
      </c>
      <c r="H3551" s="331"/>
      <c r="I3551" s="334" t="s">
        <v>9374</v>
      </c>
      <c r="J3551" s="335">
        <v>43921</v>
      </c>
      <c r="K3551" s="333">
        <v>52</v>
      </c>
      <c r="L3551" s="331"/>
      <c r="M3551" s="331"/>
      <c r="N3551" s="331"/>
    </row>
    <row r="3552" spans="1:14" ht="12.75">
      <c r="A3552" s="331"/>
      <c r="B3552" s="332">
        <v>43921.801078703706</v>
      </c>
      <c r="C3552" s="333" t="s">
        <v>2200</v>
      </c>
      <c r="D3552" s="333" t="s">
        <v>304</v>
      </c>
      <c r="E3552" s="331"/>
      <c r="F3552" s="333" t="s">
        <v>2198</v>
      </c>
      <c r="G3552" s="331"/>
      <c r="H3552" s="331"/>
      <c r="I3552" s="334" t="s">
        <v>9607</v>
      </c>
      <c r="J3552" s="335">
        <v>43921</v>
      </c>
      <c r="K3552" s="333">
        <v>52</v>
      </c>
      <c r="L3552" s="331"/>
      <c r="M3552" s="331"/>
      <c r="N3552" s="331"/>
    </row>
    <row r="3553" spans="1:14" ht="12.75">
      <c r="A3553" s="331"/>
      <c r="B3553" s="332">
        <v>43921.801481643517</v>
      </c>
      <c r="C3553" s="333" t="s">
        <v>2200</v>
      </c>
      <c r="D3553" s="333" t="s">
        <v>45</v>
      </c>
      <c r="E3553" s="333" t="s">
        <v>6943</v>
      </c>
      <c r="F3553" s="333" t="s">
        <v>2198</v>
      </c>
      <c r="G3553" s="333" t="s">
        <v>2210</v>
      </c>
      <c r="H3553" s="331"/>
      <c r="I3553" s="334" t="s">
        <v>9612</v>
      </c>
      <c r="J3553" s="335">
        <v>43921</v>
      </c>
      <c r="K3553" s="331"/>
      <c r="L3553" s="333">
        <v>70</v>
      </c>
      <c r="M3553" s="333" t="s">
        <v>9614</v>
      </c>
      <c r="N3553" s="331"/>
    </row>
    <row r="3554" spans="1:14" ht="12.75">
      <c r="A3554" s="15"/>
      <c r="B3554" s="236">
        <v>43921.801657812495</v>
      </c>
      <c r="C3554" s="2" t="s">
        <v>2200</v>
      </c>
      <c r="D3554" s="2" t="s">
        <v>304</v>
      </c>
      <c r="E3554" s="2" t="s">
        <v>6124</v>
      </c>
      <c r="F3554" s="2" t="s">
        <v>2208</v>
      </c>
      <c r="G3554" s="2" t="s">
        <v>2199</v>
      </c>
      <c r="H3554" s="2" t="s">
        <v>9615</v>
      </c>
      <c r="I3554" s="34" t="s">
        <v>9597</v>
      </c>
      <c r="J3554" s="237">
        <v>43921</v>
      </c>
      <c r="K3554" s="2">
        <v>52</v>
      </c>
    </row>
    <row r="3555" spans="1:14" ht="12.75">
      <c r="A3555" s="331"/>
      <c r="B3555" s="332">
        <v>43921.80208282407</v>
      </c>
      <c r="C3555" s="333" t="s">
        <v>2200</v>
      </c>
      <c r="D3555" s="333" t="s">
        <v>304</v>
      </c>
      <c r="E3555" s="333" t="s">
        <v>6124</v>
      </c>
      <c r="F3555" s="333" t="s">
        <v>2208</v>
      </c>
      <c r="G3555" s="333" t="s">
        <v>2199</v>
      </c>
      <c r="H3555" s="331"/>
      <c r="I3555" s="334" t="s">
        <v>9374</v>
      </c>
      <c r="J3555" s="335">
        <v>43921</v>
      </c>
      <c r="K3555" s="333">
        <v>52</v>
      </c>
      <c r="L3555" s="331"/>
      <c r="M3555" s="331"/>
      <c r="N3555" s="331"/>
    </row>
    <row r="3556" spans="1:14" ht="12.75">
      <c r="A3556" s="331"/>
      <c r="B3556" s="332">
        <v>43921.802209305555</v>
      </c>
      <c r="C3556" s="333" t="s">
        <v>2200</v>
      </c>
      <c r="D3556" s="333" t="s">
        <v>304</v>
      </c>
      <c r="E3556" s="333" t="s">
        <v>4950</v>
      </c>
      <c r="F3556" s="333" t="s">
        <v>2208</v>
      </c>
      <c r="G3556" s="333" t="s">
        <v>2199</v>
      </c>
      <c r="H3556" s="331"/>
      <c r="I3556" s="334" t="s">
        <v>9571</v>
      </c>
      <c r="J3556" s="335">
        <v>43921</v>
      </c>
      <c r="K3556" s="333">
        <v>52</v>
      </c>
      <c r="L3556" s="331"/>
      <c r="M3556" s="333" t="s">
        <v>9616</v>
      </c>
      <c r="N3556" s="331"/>
    </row>
    <row r="3557" spans="1:14" ht="12.75">
      <c r="A3557" s="15"/>
      <c r="B3557" s="236">
        <v>43921.802604479162</v>
      </c>
      <c r="C3557" s="2" t="s">
        <v>2200</v>
      </c>
      <c r="D3557" s="2" t="s">
        <v>304</v>
      </c>
      <c r="E3557" s="2" t="s">
        <v>9617</v>
      </c>
      <c r="F3557" s="2" t="s">
        <v>2208</v>
      </c>
      <c r="G3557" s="2" t="s">
        <v>2199</v>
      </c>
      <c r="H3557" s="2" t="s">
        <v>6995</v>
      </c>
      <c r="I3557" s="2" t="s">
        <v>9618</v>
      </c>
      <c r="J3557" s="237">
        <v>43921</v>
      </c>
      <c r="K3557" s="2">
        <v>52</v>
      </c>
      <c r="M3557" s="2" t="s">
        <v>9619</v>
      </c>
    </row>
    <row r="3558" spans="1:14" ht="12.75">
      <c r="A3558" s="331"/>
      <c r="B3558" s="332">
        <v>43921.803054131946</v>
      </c>
      <c r="C3558" s="333" t="s">
        <v>2200</v>
      </c>
      <c r="D3558" s="333" t="s">
        <v>304</v>
      </c>
      <c r="E3558" s="331"/>
      <c r="F3558" s="333" t="s">
        <v>2198</v>
      </c>
      <c r="G3558" s="333" t="s">
        <v>2199</v>
      </c>
      <c r="H3558" s="331"/>
      <c r="I3558" s="334" t="s">
        <v>9620</v>
      </c>
      <c r="J3558" s="335">
        <v>43921</v>
      </c>
      <c r="K3558" s="333">
        <v>52</v>
      </c>
      <c r="L3558" s="331"/>
      <c r="M3558" s="331"/>
      <c r="N3558" s="331"/>
    </row>
    <row r="3559" spans="1:14" ht="12.75">
      <c r="A3559" s="331"/>
      <c r="B3559" s="332">
        <v>43921.803799629633</v>
      </c>
      <c r="C3559" s="333" t="s">
        <v>2197</v>
      </c>
      <c r="D3559" s="333" t="s">
        <v>354</v>
      </c>
      <c r="E3559" s="333" t="s">
        <v>947</v>
      </c>
      <c r="F3559" s="333" t="s">
        <v>2198</v>
      </c>
      <c r="G3559" s="333" t="s">
        <v>2199</v>
      </c>
      <c r="H3559" s="331"/>
      <c r="I3559" s="334" t="s">
        <v>9621</v>
      </c>
      <c r="J3559" s="335">
        <v>43921</v>
      </c>
      <c r="K3559" s="331"/>
      <c r="L3559" s="331"/>
      <c r="M3559" s="331"/>
      <c r="N3559" s="331"/>
    </row>
    <row r="3560" spans="1:14" ht="12.75">
      <c r="A3560" s="15"/>
      <c r="B3560" s="236">
        <v>43921.807471747685</v>
      </c>
      <c r="C3560" s="2" t="s">
        <v>2200</v>
      </c>
      <c r="D3560" s="2" t="s">
        <v>304</v>
      </c>
      <c r="E3560" s="2" t="s">
        <v>4950</v>
      </c>
      <c r="F3560" s="2" t="s">
        <v>2208</v>
      </c>
      <c r="G3560" s="2" t="s">
        <v>2199</v>
      </c>
      <c r="H3560" s="2" t="s">
        <v>9622</v>
      </c>
      <c r="I3560" s="34" t="s">
        <v>9623</v>
      </c>
      <c r="J3560" s="237">
        <v>43921</v>
      </c>
      <c r="K3560" s="2">
        <v>52</v>
      </c>
    </row>
    <row r="3561" spans="1:14" ht="12.75">
      <c r="A3561" s="15"/>
      <c r="B3561" s="236">
        <v>43921.807846226853</v>
      </c>
      <c r="C3561" s="2" t="s">
        <v>7566</v>
      </c>
      <c r="D3561" s="2" t="s">
        <v>304</v>
      </c>
      <c r="E3561" s="2" t="s">
        <v>4950</v>
      </c>
      <c r="F3561" s="2" t="s">
        <v>2208</v>
      </c>
      <c r="G3561" s="2" t="s">
        <v>2199</v>
      </c>
      <c r="H3561" s="2" t="s">
        <v>9624</v>
      </c>
      <c r="I3561" s="34" t="s">
        <v>9597</v>
      </c>
      <c r="J3561" s="237">
        <v>43921</v>
      </c>
      <c r="K3561" s="2">
        <v>52</v>
      </c>
      <c r="L3561" s="2">
        <v>1453</v>
      </c>
      <c r="M3561" s="2" t="s">
        <v>9625</v>
      </c>
    </row>
    <row r="3562" spans="1:14" ht="12.75">
      <c r="A3562" s="331"/>
      <c r="B3562" s="332">
        <v>43921.808672974541</v>
      </c>
      <c r="C3562" s="333" t="s">
        <v>2197</v>
      </c>
      <c r="D3562" s="333" t="s">
        <v>262</v>
      </c>
      <c r="E3562" s="331"/>
      <c r="F3562" s="333" t="s">
        <v>9626</v>
      </c>
      <c r="G3562" s="333" t="s">
        <v>2199</v>
      </c>
      <c r="H3562" s="331"/>
      <c r="I3562" s="334" t="s">
        <v>531</v>
      </c>
      <c r="J3562" s="335">
        <v>43921</v>
      </c>
      <c r="K3562" s="331"/>
      <c r="L3562" s="331"/>
      <c r="M3562" s="331"/>
      <c r="N3562" s="331"/>
    </row>
    <row r="3563" spans="1:14" ht="12.75">
      <c r="A3563" s="331"/>
      <c r="B3563" s="332">
        <v>43921.810209097224</v>
      </c>
      <c r="C3563" s="333" t="s">
        <v>2200</v>
      </c>
      <c r="D3563" s="333" t="s">
        <v>182</v>
      </c>
      <c r="E3563" s="333" t="s">
        <v>181</v>
      </c>
      <c r="F3563" s="333" t="s">
        <v>2198</v>
      </c>
      <c r="G3563" s="333" t="s">
        <v>2199</v>
      </c>
      <c r="H3563" s="331"/>
      <c r="I3563" s="334" t="s">
        <v>722</v>
      </c>
      <c r="J3563" s="335">
        <v>43921</v>
      </c>
      <c r="K3563" s="331"/>
      <c r="L3563" s="331"/>
      <c r="M3563" s="331"/>
      <c r="N3563" s="331"/>
    </row>
    <row r="3564" spans="1:14" ht="12.75">
      <c r="A3564" s="15"/>
      <c r="B3564" s="236">
        <v>43921.810280115737</v>
      </c>
      <c r="C3564" s="2" t="s">
        <v>2200</v>
      </c>
      <c r="D3564" s="2" t="s">
        <v>117</v>
      </c>
      <c r="E3564" s="2" t="s">
        <v>9627</v>
      </c>
      <c r="F3564" s="2" t="s">
        <v>2198</v>
      </c>
      <c r="G3564" s="2" t="s">
        <v>2199</v>
      </c>
      <c r="H3564" s="2" t="s">
        <v>9628</v>
      </c>
      <c r="I3564" s="34" t="s">
        <v>9629</v>
      </c>
      <c r="J3564" s="237">
        <v>43921</v>
      </c>
    </row>
    <row r="3565" spans="1:14" ht="12.75">
      <c r="A3565" s="331"/>
      <c r="B3565" s="332">
        <v>43921.810577523152</v>
      </c>
      <c r="C3565" s="333" t="s">
        <v>2197</v>
      </c>
      <c r="D3565" s="333" t="s">
        <v>182</v>
      </c>
      <c r="E3565" s="331"/>
      <c r="F3565" s="333" t="s">
        <v>2198</v>
      </c>
      <c r="G3565" s="333" t="s">
        <v>2199</v>
      </c>
      <c r="H3565" s="331"/>
      <c r="I3565" s="334" t="s">
        <v>722</v>
      </c>
      <c r="J3565" s="335">
        <v>43921</v>
      </c>
      <c r="K3565" s="331"/>
      <c r="L3565" s="331"/>
      <c r="M3565" s="331"/>
      <c r="N3565" s="331"/>
    </row>
    <row r="3566" spans="1:14" ht="12.75">
      <c r="A3566" s="331"/>
      <c r="B3566" s="332">
        <v>43921.811811296298</v>
      </c>
      <c r="C3566" s="333" t="s">
        <v>2200</v>
      </c>
      <c r="D3566" s="333" t="s">
        <v>45</v>
      </c>
      <c r="E3566" s="331"/>
      <c r="F3566" s="333" t="s">
        <v>2198</v>
      </c>
      <c r="G3566" s="333" t="s">
        <v>2210</v>
      </c>
      <c r="H3566" s="331"/>
      <c r="I3566" s="334" t="s">
        <v>9635</v>
      </c>
      <c r="J3566" s="335">
        <v>43921</v>
      </c>
      <c r="K3566" s="331"/>
      <c r="L3566" s="331"/>
      <c r="M3566" s="331"/>
      <c r="N3566" s="331"/>
    </row>
    <row r="3567" spans="1:14" ht="12.75">
      <c r="A3567" s="331"/>
      <c r="B3567" s="332">
        <v>43921.811841168979</v>
      </c>
      <c r="C3567" s="333" t="s">
        <v>2200</v>
      </c>
      <c r="D3567" s="333" t="s">
        <v>304</v>
      </c>
      <c r="E3567" s="333" t="s">
        <v>6124</v>
      </c>
      <c r="F3567" s="333" t="s">
        <v>2208</v>
      </c>
      <c r="G3567" s="333" t="s">
        <v>2199</v>
      </c>
      <c r="H3567" s="331"/>
      <c r="I3567" s="334" t="s">
        <v>9637</v>
      </c>
      <c r="J3567" s="335">
        <v>43921</v>
      </c>
      <c r="K3567" s="333">
        <v>52</v>
      </c>
      <c r="L3567" s="331"/>
      <c r="M3567" s="331"/>
      <c r="N3567" s="331"/>
    </row>
    <row r="3568" spans="1:14" ht="12.75">
      <c r="A3568" s="331"/>
      <c r="B3568" s="332">
        <v>43921.81377090278</v>
      </c>
      <c r="C3568" s="333" t="s">
        <v>2200</v>
      </c>
      <c r="D3568" s="333" t="s">
        <v>117</v>
      </c>
      <c r="E3568" s="333" t="s">
        <v>5079</v>
      </c>
      <c r="F3568" s="333" t="s">
        <v>2201</v>
      </c>
      <c r="G3568" s="333" t="s">
        <v>2199</v>
      </c>
      <c r="H3568" s="331"/>
      <c r="I3568" s="334" t="s">
        <v>9640</v>
      </c>
      <c r="J3568" s="335">
        <v>43921</v>
      </c>
      <c r="K3568" s="331"/>
      <c r="L3568" s="331"/>
      <c r="M3568" s="333" t="s">
        <v>9641</v>
      </c>
      <c r="N3568" s="331"/>
    </row>
    <row r="3569" spans="1:14" ht="12.75">
      <c r="A3569" s="331"/>
      <c r="B3569" s="332">
        <v>43921.813797175928</v>
      </c>
      <c r="C3569" s="333" t="s">
        <v>7566</v>
      </c>
      <c r="D3569" s="333" t="s">
        <v>101</v>
      </c>
      <c r="E3569" s="331"/>
      <c r="F3569" s="333" t="s">
        <v>2198</v>
      </c>
      <c r="G3569" s="333" t="s">
        <v>2210</v>
      </c>
      <c r="H3569" s="331"/>
      <c r="I3569" s="334" t="s">
        <v>9642</v>
      </c>
      <c r="J3569" s="335">
        <v>43921</v>
      </c>
      <c r="K3569" s="331"/>
      <c r="L3569" s="331"/>
      <c r="M3569" s="333" t="s">
        <v>9643</v>
      </c>
      <c r="N3569" s="331"/>
    </row>
    <row r="3570" spans="1:14" ht="12.75">
      <c r="A3570" s="15"/>
      <c r="B3570" s="236">
        <v>43921.814069780092</v>
      </c>
      <c r="C3570" s="2" t="s">
        <v>2197</v>
      </c>
      <c r="D3570" s="2" t="s">
        <v>354</v>
      </c>
      <c r="E3570" s="2" t="s">
        <v>947</v>
      </c>
      <c r="F3570" s="2" t="s">
        <v>2271</v>
      </c>
      <c r="G3570" s="2" t="s">
        <v>2199</v>
      </c>
      <c r="H3570" s="2" t="s">
        <v>9644</v>
      </c>
      <c r="I3570" s="34" t="s">
        <v>9645</v>
      </c>
      <c r="J3570" s="237">
        <v>43921</v>
      </c>
      <c r="M3570" s="2" t="s">
        <v>9646</v>
      </c>
    </row>
    <row r="3571" spans="1:14" ht="12.75">
      <c r="A3571" s="331"/>
      <c r="B3571" s="332">
        <v>43921.815915740735</v>
      </c>
      <c r="C3571" s="333" t="s">
        <v>2200</v>
      </c>
      <c r="D3571" s="333" t="s">
        <v>45</v>
      </c>
      <c r="E3571" s="331"/>
      <c r="F3571" s="333" t="s">
        <v>2198</v>
      </c>
      <c r="G3571" s="333" t="s">
        <v>2199</v>
      </c>
      <c r="H3571" s="331"/>
      <c r="I3571" s="334" t="s">
        <v>9647</v>
      </c>
      <c r="J3571" s="335">
        <v>43921</v>
      </c>
      <c r="K3571" s="331"/>
      <c r="L3571" s="331"/>
      <c r="M3571" s="333" t="s">
        <v>9648</v>
      </c>
      <c r="N3571" s="331"/>
    </row>
    <row r="3572" spans="1:14" ht="12.75">
      <c r="A3572" s="15"/>
      <c r="B3572" s="236">
        <v>43921.816099999996</v>
      </c>
      <c r="C3572" s="2" t="s">
        <v>9</v>
      </c>
      <c r="D3572" s="2" t="s">
        <v>109</v>
      </c>
      <c r="E3572" s="2" t="s">
        <v>1096</v>
      </c>
      <c r="F3572" s="2" t="s">
        <v>2208</v>
      </c>
      <c r="G3572" s="2" t="s">
        <v>2199</v>
      </c>
      <c r="I3572" s="2" t="s">
        <v>9649</v>
      </c>
      <c r="J3572" s="237">
        <v>43916</v>
      </c>
      <c r="K3572" s="2">
        <v>73</v>
      </c>
      <c r="M3572" s="2" t="s">
        <v>9650</v>
      </c>
    </row>
    <row r="3573" spans="1:14" ht="12.75">
      <c r="A3573" s="15"/>
      <c r="B3573" s="236">
        <v>43921.816119861112</v>
      </c>
      <c r="C3573" s="2" t="s">
        <v>2200</v>
      </c>
      <c r="D3573" s="2" t="s">
        <v>117</v>
      </c>
      <c r="E3573" s="2" t="s">
        <v>9651</v>
      </c>
      <c r="F3573" s="2" t="s">
        <v>2201</v>
      </c>
      <c r="G3573" s="2" t="s">
        <v>2199</v>
      </c>
      <c r="H3573" s="2" t="s">
        <v>9652</v>
      </c>
      <c r="I3573" s="34" t="s">
        <v>9653</v>
      </c>
      <c r="J3573" s="237">
        <v>43920</v>
      </c>
      <c r="K3573" s="2">
        <v>59</v>
      </c>
      <c r="L3573" s="2">
        <v>40</v>
      </c>
    </row>
    <row r="3574" spans="1:14" ht="12.75">
      <c r="A3574" s="15"/>
      <c r="B3574" s="236">
        <v>43921.8161271875</v>
      </c>
      <c r="C3574" s="2" t="s">
        <v>7566</v>
      </c>
      <c r="D3574" s="2" t="s">
        <v>354</v>
      </c>
      <c r="E3574" s="2" t="s">
        <v>9654</v>
      </c>
      <c r="F3574" s="2" t="s">
        <v>2198</v>
      </c>
      <c r="G3574" s="2" t="s">
        <v>2199</v>
      </c>
      <c r="H3574" s="2" t="s">
        <v>9655</v>
      </c>
      <c r="I3574" s="2" t="s">
        <v>2943</v>
      </c>
      <c r="J3574" s="237">
        <v>43921</v>
      </c>
      <c r="K3574" s="2">
        <v>33</v>
      </c>
    </row>
    <row r="3575" spans="1:14" ht="12.75">
      <c r="A3575" s="331"/>
      <c r="B3575" s="332">
        <v>43921.816216458334</v>
      </c>
      <c r="C3575" s="333" t="s">
        <v>2200</v>
      </c>
      <c r="D3575" s="333" t="s">
        <v>45</v>
      </c>
      <c r="E3575" s="331"/>
      <c r="F3575" s="333" t="s">
        <v>2271</v>
      </c>
      <c r="G3575" s="333" t="s">
        <v>2199</v>
      </c>
      <c r="H3575" s="331"/>
      <c r="I3575" s="334" t="s">
        <v>9656</v>
      </c>
      <c r="J3575" s="335">
        <v>43921</v>
      </c>
      <c r="K3575" s="331"/>
      <c r="L3575" s="331"/>
      <c r="M3575" s="333" t="s">
        <v>9657</v>
      </c>
      <c r="N3575" s="331"/>
    </row>
    <row r="3576" spans="1:14" ht="12.75">
      <c r="A3576" s="331"/>
      <c r="B3576" s="332">
        <v>43921.821165162037</v>
      </c>
      <c r="C3576" s="333" t="s">
        <v>2200</v>
      </c>
      <c r="D3576" s="333" t="s">
        <v>45</v>
      </c>
      <c r="E3576" s="331"/>
      <c r="F3576" s="333" t="s">
        <v>2198</v>
      </c>
      <c r="G3576" s="333" t="s">
        <v>2210</v>
      </c>
      <c r="H3576" s="331"/>
      <c r="I3576" s="334" t="s">
        <v>9658</v>
      </c>
      <c r="J3576" s="335">
        <v>43921</v>
      </c>
      <c r="K3576" s="331"/>
      <c r="L3576" s="331"/>
      <c r="M3576" s="331"/>
      <c r="N3576" s="331"/>
    </row>
    <row r="3577" spans="1:14" ht="12.75">
      <c r="A3577" s="331"/>
      <c r="B3577" s="332">
        <v>43921.821292488428</v>
      </c>
      <c r="C3577" s="333" t="s">
        <v>2200</v>
      </c>
      <c r="D3577" s="333" t="s">
        <v>45</v>
      </c>
      <c r="E3577" s="331"/>
      <c r="F3577" s="333" t="s">
        <v>2198</v>
      </c>
      <c r="G3577" s="333" t="s">
        <v>2199</v>
      </c>
      <c r="H3577" s="331"/>
      <c r="I3577" s="334" t="s">
        <v>9656</v>
      </c>
      <c r="J3577" s="335">
        <v>43921</v>
      </c>
      <c r="K3577" s="331"/>
      <c r="L3577" s="331"/>
      <c r="M3577" s="331"/>
      <c r="N3577" s="331"/>
    </row>
    <row r="3578" spans="1:14" ht="12.75">
      <c r="A3578" s="331"/>
      <c r="B3578" s="332">
        <v>43921.821393518519</v>
      </c>
      <c r="C3578" s="333" t="s">
        <v>2200</v>
      </c>
      <c r="D3578" s="333" t="s">
        <v>109</v>
      </c>
      <c r="E3578" s="331"/>
      <c r="F3578" s="333" t="s">
        <v>2198</v>
      </c>
      <c r="G3578" s="331"/>
      <c r="H3578" s="331"/>
      <c r="I3578" s="334" t="s">
        <v>9659</v>
      </c>
      <c r="J3578" s="335">
        <v>43921</v>
      </c>
      <c r="K3578" s="331"/>
      <c r="L3578" s="331"/>
      <c r="M3578" s="331"/>
      <c r="N3578" s="331"/>
    </row>
    <row r="3579" spans="1:14" ht="12.75">
      <c r="A3579" s="331"/>
      <c r="B3579" s="332">
        <v>43921.821633657411</v>
      </c>
      <c r="C3579" s="333" t="s">
        <v>2200</v>
      </c>
      <c r="D3579" s="333" t="s">
        <v>45</v>
      </c>
      <c r="E3579" s="331"/>
      <c r="F3579" s="333" t="s">
        <v>9660</v>
      </c>
      <c r="G3579" s="333" t="s">
        <v>2210</v>
      </c>
      <c r="H3579" s="331"/>
      <c r="I3579" s="333" t="s">
        <v>9661</v>
      </c>
      <c r="J3579" s="335">
        <v>43921</v>
      </c>
      <c r="K3579" s="331"/>
      <c r="L3579" s="331"/>
      <c r="M3579" s="331"/>
      <c r="N3579" s="331"/>
    </row>
    <row r="3580" spans="1:14" ht="12.75">
      <c r="A3580" s="331"/>
      <c r="B3580" s="332">
        <v>43921.822203888893</v>
      </c>
      <c r="C3580" s="333" t="s">
        <v>7566</v>
      </c>
      <c r="D3580" s="333" t="s">
        <v>45</v>
      </c>
      <c r="E3580" s="331"/>
      <c r="F3580" s="333" t="s">
        <v>2198</v>
      </c>
      <c r="G3580" s="331"/>
      <c r="H3580" s="331"/>
      <c r="I3580" s="334" t="s">
        <v>9662</v>
      </c>
      <c r="J3580" s="335">
        <v>43921</v>
      </c>
      <c r="K3580" s="331"/>
      <c r="L3580" s="331"/>
      <c r="M3580" s="333" t="s">
        <v>9663</v>
      </c>
      <c r="N3580" s="331"/>
    </row>
    <row r="3581" spans="1:14" ht="12.75">
      <c r="A3581" s="15"/>
      <c r="B3581" s="236">
        <v>43921.82239645833</v>
      </c>
      <c r="C3581" s="2" t="s">
        <v>2200</v>
      </c>
      <c r="D3581" s="2" t="s">
        <v>45</v>
      </c>
      <c r="F3581" s="2" t="s">
        <v>2198</v>
      </c>
      <c r="I3581" s="34" t="s">
        <v>9564</v>
      </c>
      <c r="J3581" s="237">
        <v>43921</v>
      </c>
    </row>
    <row r="3582" spans="1:14" ht="12.75">
      <c r="A3582" s="331"/>
      <c r="B3582" s="332">
        <v>43921.822446192135</v>
      </c>
      <c r="C3582" s="333" t="s">
        <v>2200</v>
      </c>
      <c r="D3582" s="333" t="s">
        <v>45</v>
      </c>
      <c r="E3582" s="333" t="s">
        <v>43</v>
      </c>
      <c r="F3582" s="333" t="s">
        <v>2198</v>
      </c>
      <c r="G3582" s="333" t="s">
        <v>2199</v>
      </c>
      <c r="H3582" s="331"/>
      <c r="I3582" s="334" t="s">
        <v>9569</v>
      </c>
      <c r="J3582" s="335">
        <v>43921</v>
      </c>
      <c r="K3582" s="331"/>
      <c r="L3582" s="331"/>
      <c r="M3582" s="331"/>
      <c r="N3582" s="331"/>
    </row>
    <row r="3583" spans="1:14" ht="12.75">
      <c r="A3583" s="331"/>
      <c r="B3583" s="332">
        <v>43921.822765532408</v>
      </c>
      <c r="C3583" s="333" t="s">
        <v>2200</v>
      </c>
      <c r="D3583" s="333" t="s">
        <v>45</v>
      </c>
      <c r="E3583" s="333" t="s">
        <v>43</v>
      </c>
      <c r="F3583" s="333" t="s">
        <v>2198</v>
      </c>
      <c r="G3583" s="333" t="s">
        <v>2210</v>
      </c>
      <c r="H3583" s="331"/>
      <c r="I3583" s="334" t="s">
        <v>9525</v>
      </c>
      <c r="J3583" s="335">
        <v>43921</v>
      </c>
      <c r="K3583" s="331"/>
      <c r="L3583" s="331"/>
      <c r="M3583" s="333" t="s">
        <v>9526</v>
      </c>
      <c r="N3583" s="331"/>
    </row>
    <row r="3584" spans="1:14" ht="12.75">
      <c r="A3584" s="331"/>
      <c r="B3584" s="332">
        <v>43921.823133298611</v>
      </c>
      <c r="C3584" s="333" t="s">
        <v>2200</v>
      </c>
      <c r="D3584" s="333" t="s">
        <v>304</v>
      </c>
      <c r="E3584" s="333" t="s">
        <v>6124</v>
      </c>
      <c r="F3584" s="333" t="s">
        <v>2208</v>
      </c>
      <c r="G3584" s="333" t="s">
        <v>2199</v>
      </c>
      <c r="H3584" s="331"/>
      <c r="I3584" s="334" t="s">
        <v>9607</v>
      </c>
      <c r="J3584" s="335">
        <v>43921</v>
      </c>
      <c r="K3584" s="333">
        <v>52</v>
      </c>
      <c r="L3584" s="331"/>
      <c r="M3584" s="331"/>
      <c r="N3584" s="331"/>
    </row>
    <row r="3585" spans="1:14" ht="12.75">
      <c r="A3585" s="15"/>
      <c r="B3585" s="236">
        <v>43921.823621111107</v>
      </c>
      <c r="C3585" s="2" t="s">
        <v>2197</v>
      </c>
      <c r="D3585" s="2" t="s">
        <v>45</v>
      </c>
      <c r="E3585" s="2" t="s">
        <v>524</v>
      </c>
      <c r="F3585" s="2" t="s">
        <v>2208</v>
      </c>
      <c r="G3585" s="2" t="s">
        <v>2199</v>
      </c>
      <c r="H3585" s="2" t="s">
        <v>9664</v>
      </c>
      <c r="I3585" s="34" t="s">
        <v>9665</v>
      </c>
      <c r="J3585" s="237">
        <v>43919</v>
      </c>
      <c r="L3585" s="2">
        <v>92</v>
      </c>
    </row>
    <row r="3586" spans="1:14" ht="12.75">
      <c r="A3586" s="15"/>
      <c r="B3586" s="236">
        <v>43921.824434513888</v>
      </c>
      <c r="C3586" s="2" t="s">
        <v>2200</v>
      </c>
      <c r="D3586" s="2" t="s">
        <v>45</v>
      </c>
      <c r="E3586" s="2" t="s">
        <v>524</v>
      </c>
      <c r="F3586" s="2" t="s">
        <v>2198</v>
      </c>
      <c r="G3586" s="2" t="s">
        <v>2210</v>
      </c>
      <c r="H3586" s="2" t="s">
        <v>9666</v>
      </c>
      <c r="I3586" s="34" t="s">
        <v>9611</v>
      </c>
      <c r="J3586" s="237">
        <v>43921</v>
      </c>
    </row>
    <row r="3587" spans="1:14" ht="12.75">
      <c r="A3587" s="15"/>
      <c r="B3587" s="236">
        <v>43921.824988113425</v>
      </c>
      <c r="C3587" s="2" t="s">
        <v>2200</v>
      </c>
      <c r="D3587" s="2" t="s">
        <v>383</v>
      </c>
      <c r="E3587" s="2" t="s">
        <v>5138</v>
      </c>
      <c r="F3587" s="2" t="s">
        <v>2201</v>
      </c>
      <c r="G3587" s="2" t="s">
        <v>2215</v>
      </c>
      <c r="H3587" s="2" t="s">
        <v>9667</v>
      </c>
      <c r="I3587" s="34" t="s">
        <v>9668</v>
      </c>
      <c r="J3587" s="237">
        <v>43921</v>
      </c>
    </row>
    <row r="3588" spans="1:14" ht="12.75">
      <c r="A3588" s="331"/>
      <c r="B3588" s="332">
        <v>43921.827375729168</v>
      </c>
      <c r="C3588" s="333" t="s">
        <v>2200</v>
      </c>
      <c r="D3588" s="333" t="s">
        <v>268</v>
      </c>
      <c r="E3588" s="333" t="s">
        <v>4972</v>
      </c>
      <c r="F3588" s="333" t="s">
        <v>2198</v>
      </c>
      <c r="G3588" s="333" t="s">
        <v>2199</v>
      </c>
      <c r="H3588" s="331"/>
      <c r="I3588" s="334" t="s">
        <v>9669</v>
      </c>
      <c r="J3588" s="335">
        <v>43921</v>
      </c>
      <c r="K3588" s="331"/>
      <c r="L3588" s="331"/>
      <c r="M3588" s="331"/>
      <c r="N3588" s="331"/>
    </row>
    <row r="3589" spans="1:14" ht="12.75">
      <c r="A3589" s="331"/>
      <c r="B3589" s="332">
        <v>43921.827557511569</v>
      </c>
      <c r="C3589" s="333" t="s">
        <v>7566</v>
      </c>
      <c r="D3589" s="333" t="s">
        <v>45</v>
      </c>
      <c r="E3589" s="331"/>
      <c r="F3589" s="333" t="s">
        <v>2198</v>
      </c>
      <c r="G3589" s="333" t="s">
        <v>2210</v>
      </c>
      <c r="H3589" s="331"/>
      <c r="I3589" s="334" t="s">
        <v>9670</v>
      </c>
      <c r="J3589" s="335">
        <v>43921</v>
      </c>
      <c r="K3589" s="331"/>
      <c r="L3589" s="331"/>
      <c r="M3589" s="333" t="s">
        <v>9671</v>
      </c>
      <c r="N3589" s="331"/>
    </row>
    <row r="3590" spans="1:14" ht="12.75">
      <c r="A3590" s="15"/>
      <c r="B3590" s="236">
        <v>43921.828911817131</v>
      </c>
      <c r="C3590" s="2" t="s">
        <v>7566</v>
      </c>
      <c r="D3590" s="2" t="s">
        <v>134</v>
      </c>
      <c r="E3590" s="2" t="s">
        <v>9672</v>
      </c>
      <c r="F3590" s="2" t="s">
        <v>2198</v>
      </c>
      <c r="G3590" s="2" t="s">
        <v>2210</v>
      </c>
      <c r="H3590" s="2" t="s">
        <v>9673</v>
      </c>
      <c r="I3590" s="2" t="s">
        <v>3380</v>
      </c>
      <c r="J3590" s="237">
        <v>43920</v>
      </c>
      <c r="K3590" s="2">
        <v>20</v>
      </c>
    </row>
    <row r="3591" spans="1:14" ht="12.75">
      <c r="A3591" s="331"/>
      <c r="B3591" s="332">
        <v>43921.828942858796</v>
      </c>
      <c r="C3591" s="333" t="s">
        <v>2200</v>
      </c>
      <c r="D3591" s="333" t="s">
        <v>158</v>
      </c>
      <c r="E3591" s="331"/>
      <c r="F3591" s="333" t="s">
        <v>2198</v>
      </c>
      <c r="G3591" s="333" t="s">
        <v>2199</v>
      </c>
      <c r="H3591" s="331"/>
      <c r="I3591" s="333" t="s">
        <v>9674</v>
      </c>
      <c r="J3591" s="335">
        <v>43921</v>
      </c>
      <c r="K3591" s="331"/>
      <c r="L3591" s="333">
        <v>50</v>
      </c>
      <c r="M3591" s="331"/>
      <c r="N3591" s="331"/>
    </row>
    <row r="3592" spans="1:14" ht="12.75">
      <c r="A3592" s="331"/>
      <c r="B3592" s="332">
        <v>43921.830653750003</v>
      </c>
      <c r="C3592" s="333" t="s">
        <v>2197</v>
      </c>
      <c r="D3592" s="333" t="s">
        <v>262</v>
      </c>
      <c r="E3592" s="333" t="s">
        <v>493</v>
      </c>
      <c r="F3592" s="333" t="s">
        <v>2208</v>
      </c>
      <c r="G3592" s="333" t="s">
        <v>2199</v>
      </c>
      <c r="H3592" s="333" t="s">
        <v>2576</v>
      </c>
      <c r="I3592" s="334" t="s">
        <v>9675</v>
      </c>
      <c r="J3592" s="335">
        <v>43921</v>
      </c>
      <c r="K3592" s="333">
        <v>20</v>
      </c>
      <c r="L3592" s="331"/>
      <c r="M3592" s="331"/>
      <c r="N3592" s="331"/>
    </row>
    <row r="3593" spans="1:14" ht="12.75">
      <c r="A3593" s="15"/>
      <c r="B3593" s="236">
        <v>43921.831568182868</v>
      </c>
      <c r="C3593" s="2" t="s">
        <v>2200</v>
      </c>
      <c r="D3593" s="2" t="s">
        <v>45</v>
      </c>
      <c r="F3593" s="2" t="s">
        <v>2198</v>
      </c>
      <c r="G3593" s="2" t="s">
        <v>2210</v>
      </c>
      <c r="H3593" s="2" t="s">
        <v>9676</v>
      </c>
      <c r="I3593" s="34" t="s">
        <v>9677</v>
      </c>
      <c r="J3593" s="237">
        <v>43921</v>
      </c>
    </row>
    <row r="3594" spans="1:14" ht="12.75">
      <c r="A3594" s="15"/>
      <c r="B3594" s="236">
        <v>43921.834151064817</v>
      </c>
      <c r="C3594" s="2" t="s">
        <v>2200</v>
      </c>
      <c r="D3594" s="2" t="s">
        <v>158</v>
      </c>
      <c r="F3594" s="2" t="s">
        <v>2198</v>
      </c>
      <c r="G3594" s="2" t="s">
        <v>2199</v>
      </c>
      <c r="H3594" s="2" t="s">
        <v>9678</v>
      </c>
      <c r="I3594" s="2" t="s">
        <v>2943</v>
      </c>
      <c r="J3594" s="237">
        <v>43921</v>
      </c>
      <c r="M3594" s="2" t="s">
        <v>9679</v>
      </c>
    </row>
    <row r="3595" spans="1:14" ht="12.75">
      <c r="A3595" s="15"/>
      <c r="B3595" s="236">
        <v>43921.834274849534</v>
      </c>
      <c r="C3595" s="2" t="s">
        <v>2200</v>
      </c>
      <c r="D3595" s="2" t="s">
        <v>158</v>
      </c>
      <c r="F3595" s="2" t="s">
        <v>2198</v>
      </c>
      <c r="G3595" s="2" t="s">
        <v>2199</v>
      </c>
      <c r="H3595" s="2" t="s">
        <v>9678</v>
      </c>
      <c r="I3595" s="2" t="s">
        <v>2943</v>
      </c>
      <c r="J3595" s="237">
        <v>43921</v>
      </c>
      <c r="M3595" s="2" t="s">
        <v>9679</v>
      </c>
    </row>
    <row r="3596" spans="1:14" ht="12.75">
      <c r="A3596" s="331"/>
      <c r="B3596" s="332">
        <v>43921.835044988431</v>
      </c>
      <c r="C3596" s="333" t="s">
        <v>2200</v>
      </c>
      <c r="D3596" s="333" t="s">
        <v>45</v>
      </c>
      <c r="E3596" s="331"/>
      <c r="F3596" s="333" t="s">
        <v>2198</v>
      </c>
      <c r="G3596" s="333" t="s">
        <v>2199</v>
      </c>
      <c r="H3596" s="333" t="s">
        <v>2161</v>
      </c>
      <c r="I3596" s="334" t="s">
        <v>9569</v>
      </c>
      <c r="J3596" s="335">
        <v>43921</v>
      </c>
      <c r="K3596" s="331"/>
      <c r="L3596" s="331"/>
      <c r="M3596" s="331"/>
      <c r="N3596" s="331"/>
    </row>
    <row r="3597" spans="1:14" ht="12.75">
      <c r="A3597" s="331"/>
      <c r="B3597" s="332">
        <v>43921.835256620368</v>
      </c>
      <c r="C3597" s="333" t="s">
        <v>2200</v>
      </c>
      <c r="D3597" s="333" t="s">
        <v>268</v>
      </c>
      <c r="E3597" s="333" t="s">
        <v>2137</v>
      </c>
      <c r="F3597" s="333" t="s">
        <v>2198</v>
      </c>
      <c r="G3597" s="333" t="s">
        <v>2199</v>
      </c>
      <c r="H3597" s="331"/>
      <c r="I3597" s="334" t="s">
        <v>9680</v>
      </c>
      <c r="J3597" s="335">
        <v>43921</v>
      </c>
      <c r="K3597" s="331"/>
      <c r="L3597" s="331"/>
      <c r="M3597" s="333" t="s">
        <v>9681</v>
      </c>
      <c r="N3597" s="331"/>
    </row>
    <row r="3598" spans="1:14" ht="12.75">
      <c r="A3598" s="331"/>
      <c r="B3598" s="332">
        <v>43921.839030902775</v>
      </c>
      <c r="C3598" s="333" t="s">
        <v>2200</v>
      </c>
      <c r="D3598" s="333" t="s">
        <v>304</v>
      </c>
      <c r="E3598" s="333" t="s">
        <v>6124</v>
      </c>
      <c r="F3598" s="333" t="s">
        <v>2208</v>
      </c>
      <c r="G3598" s="333" t="s">
        <v>2199</v>
      </c>
      <c r="H3598" s="331"/>
      <c r="I3598" s="334" t="s">
        <v>9682</v>
      </c>
      <c r="J3598" s="335">
        <v>43921</v>
      </c>
      <c r="K3598" s="333">
        <v>52</v>
      </c>
      <c r="L3598" s="331"/>
      <c r="M3598" s="333" t="s">
        <v>9683</v>
      </c>
      <c r="N3598" s="331"/>
    </row>
    <row r="3599" spans="1:14" ht="12.75">
      <c r="A3599" s="15"/>
      <c r="B3599" s="236">
        <v>43921.84097208333</v>
      </c>
      <c r="C3599" s="2" t="s">
        <v>9</v>
      </c>
      <c r="D3599" s="2" t="s">
        <v>47</v>
      </c>
      <c r="E3599" s="2" t="s">
        <v>2285</v>
      </c>
      <c r="F3599" s="2" t="s">
        <v>2208</v>
      </c>
      <c r="G3599" s="2" t="s">
        <v>2199</v>
      </c>
      <c r="H3599" s="2" t="s">
        <v>2210</v>
      </c>
      <c r="I3599" s="2" t="s">
        <v>7141</v>
      </c>
      <c r="J3599" s="237">
        <v>43921</v>
      </c>
      <c r="M3599" s="2" t="s">
        <v>9684</v>
      </c>
    </row>
    <row r="3600" spans="1:14" ht="12.75">
      <c r="A3600" s="15"/>
      <c r="B3600" s="236">
        <v>43921.841627581016</v>
      </c>
      <c r="C3600" s="2" t="s">
        <v>7566</v>
      </c>
      <c r="D3600" s="2" t="s">
        <v>95</v>
      </c>
      <c r="F3600" s="2" t="s">
        <v>9685</v>
      </c>
      <c r="G3600" s="2" t="s">
        <v>2199</v>
      </c>
      <c r="H3600" s="2" t="s">
        <v>9686</v>
      </c>
      <c r="I3600" s="2" t="s">
        <v>6503</v>
      </c>
      <c r="J3600" s="237">
        <v>43921</v>
      </c>
      <c r="K3600" s="2">
        <v>0</v>
      </c>
      <c r="M3600" s="2" t="s">
        <v>9687</v>
      </c>
    </row>
    <row r="3601" spans="1:14" ht="12.75">
      <c r="A3601" s="331"/>
      <c r="B3601" s="332">
        <v>43921.841808657409</v>
      </c>
      <c r="C3601" s="333" t="s">
        <v>2200</v>
      </c>
      <c r="D3601" s="333" t="s">
        <v>101</v>
      </c>
      <c r="E3601" s="331"/>
      <c r="F3601" s="333" t="s">
        <v>2198</v>
      </c>
      <c r="G3601" s="331"/>
      <c r="H3601" s="331"/>
      <c r="I3601" s="334" t="s">
        <v>9688</v>
      </c>
      <c r="J3601" s="335">
        <v>43921</v>
      </c>
      <c r="K3601" s="331"/>
      <c r="L3601" s="331"/>
      <c r="M3601" s="333" t="s">
        <v>9689</v>
      </c>
      <c r="N3601" s="331"/>
    </row>
    <row r="3602" spans="1:14" ht="12.75">
      <c r="A3602" s="15"/>
      <c r="B3602" s="236">
        <v>43921.842655868051</v>
      </c>
      <c r="C3602" s="2" t="s">
        <v>7566</v>
      </c>
      <c r="D3602" s="2" t="s">
        <v>158</v>
      </c>
      <c r="F3602" s="2" t="s">
        <v>2198</v>
      </c>
      <c r="G3602" s="2" t="s">
        <v>2199</v>
      </c>
      <c r="H3602" s="2" t="s">
        <v>9690</v>
      </c>
      <c r="I3602" s="34" t="s">
        <v>9691</v>
      </c>
      <c r="J3602" s="237">
        <v>43921</v>
      </c>
    </row>
    <row r="3603" spans="1:14" ht="12.75">
      <c r="A3603" s="331"/>
      <c r="B3603" s="332">
        <v>43921.844112604165</v>
      </c>
      <c r="C3603" s="333" t="s">
        <v>7566</v>
      </c>
      <c r="D3603" s="333" t="s">
        <v>268</v>
      </c>
      <c r="E3603" s="331"/>
      <c r="F3603" s="333" t="s">
        <v>2198</v>
      </c>
      <c r="G3603" s="331"/>
      <c r="H3603" s="331"/>
      <c r="I3603" s="334" t="s">
        <v>9692</v>
      </c>
      <c r="J3603" s="335">
        <v>43921</v>
      </c>
      <c r="K3603" s="331"/>
      <c r="L3603" s="331"/>
      <c r="M3603" s="333" t="s">
        <v>9693</v>
      </c>
      <c r="N3603" s="331"/>
    </row>
    <row r="3604" spans="1:14" ht="12.75">
      <c r="A3604" s="15"/>
      <c r="B3604" s="236">
        <v>43921.845419583333</v>
      </c>
      <c r="C3604" s="2" t="s">
        <v>2197</v>
      </c>
      <c r="D3604" s="2" t="s">
        <v>236</v>
      </c>
      <c r="E3604" s="2" t="s">
        <v>1019</v>
      </c>
      <c r="F3604" s="2" t="s">
        <v>2208</v>
      </c>
      <c r="G3604" s="2" t="s">
        <v>2199</v>
      </c>
      <c r="H3604" s="2" t="s">
        <v>9694</v>
      </c>
      <c r="I3604" s="34" t="s">
        <v>8186</v>
      </c>
      <c r="J3604" s="237">
        <v>43919</v>
      </c>
      <c r="K3604" s="2">
        <v>65</v>
      </c>
      <c r="L3604" s="2">
        <v>3</v>
      </c>
    </row>
    <row r="3605" spans="1:14" ht="12.75">
      <c r="A3605" s="331"/>
      <c r="B3605" s="332">
        <v>43921.847784027777</v>
      </c>
      <c r="C3605" s="333" t="s">
        <v>2200</v>
      </c>
      <c r="D3605" s="333" t="s">
        <v>101</v>
      </c>
      <c r="E3605" s="331"/>
      <c r="F3605" s="333" t="s">
        <v>2198</v>
      </c>
      <c r="G3605" s="333" t="s">
        <v>2210</v>
      </c>
      <c r="H3605" s="331"/>
      <c r="I3605" s="334" t="s">
        <v>9688</v>
      </c>
      <c r="J3605" s="335">
        <v>43921</v>
      </c>
      <c r="K3605" s="331"/>
      <c r="L3605" s="331"/>
      <c r="M3605" s="331"/>
      <c r="N3605" s="331"/>
    </row>
    <row r="3606" spans="1:14" ht="12.75">
      <c r="A3606" s="331"/>
      <c r="B3606" s="332">
        <v>43921.848752893522</v>
      </c>
      <c r="C3606" s="333" t="s">
        <v>2197</v>
      </c>
      <c r="D3606" s="333" t="s">
        <v>354</v>
      </c>
      <c r="E3606" s="333" t="s">
        <v>2017</v>
      </c>
      <c r="F3606" s="333" t="s">
        <v>2208</v>
      </c>
      <c r="G3606" s="333" t="s">
        <v>2199</v>
      </c>
      <c r="H3606" s="331"/>
      <c r="I3606" s="334" t="s">
        <v>9695</v>
      </c>
      <c r="J3606" s="335">
        <v>43921</v>
      </c>
      <c r="K3606" s="331"/>
      <c r="L3606" s="331"/>
      <c r="M3606" s="331"/>
      <c r="N3606" s="331"/>
    </row>
    <row r="3607" spans="1:14" ht="12.75">
      <c r="A3607" s="15"/>
      <c r="B3607" s="236">
        <v>43921.849376724538</v>
      </c>
      <c r="C3607" s="2" t="s">
        <v>2197</v>
      </c>
      <c r="D3607" s="2" t="s">
        <v>262</v>
      </c>
      <c r="E3607" s="2" t="s">
        <v>9696</v>
      </c>
      <c r="F3607" s="2" t="s">
        <v>2208</v>
      </c>
      <c r="G3607" s="2" t="s">
        <v>2199</v>
      </c>
      <c r="H3607" s="2" t="s">
        <v>9697</v>
      </c>
      <c r="I3607" s="34" t="s">
        <v>9698</v>
      </c>
      <c r="J3607" s="237">
        <v>43921</v>
      </c>
      <c r="K3607" s="2">
        <v>18</v>
      </c>
    </row>
    <row r="3608" spans="1:14" ht="12.75">
      <c r="A3608" s="15"/>
      <c r="B3608" s="236">
        <v>43921.852475706022</v>
      </c>
      <c r="C3608" s="2" t="s">
        <v>2200</v>
      </c>
      <c r="D3608" s="2" t="s">
        <v>126</v>
      </c>
      <c r="E3608" s="2" t="s">
        <v>572</v>
      </c>
      <c r="F3608" s="2" t="s">
        <v>2198</v>
      </c>
      <c r="G3608" s="2" t="s">
        <v>2199</v>
      </c>
      <c r="H3608" s="2" t="s">
        <v>9699</v>
      </c>
      <c r="I3608" s="34" t="s">
        <v>9700</v>
      </c>
      <c r="J3608" s="237">
        <v>43921</v>
      </c>
      <c r="M3608" s="2" t="s">
        <v>9701</v>
      </c>
    </row>
    <row r="3609" spans="1:14" ht="12.75">
      <c r="A3609" s="331"/>
      <c r="B3609" s="332">
        <v>43921.853419282408</v>
      </c>
      <c r="C3609" s="333" t="s">
        <v>2200</v>
      </c>
      <c r="D3609" s="333" t="s">
        <v>134</v>
      </c>
      <c r="E3609" s="331"/>
      <c r="F3609" s="333" t="s">
        <v>2198</v>
      </c>
      <c r="G3609" s="333" t="s">
        <v>2199</v>
      </c>
      <c r="H3609" s="333" t="s">
        <v>2161</v>
      </c>
      <c r="I3609" s="334" t="s">
        <v>9702</v>
      </c>
      <c r="J3609" s="335">
        <v>43921</v>
      </c>
      <c r="K3609" s="331"/>
      <c r="L3609" s="331"/>
      <c r="M3609" s="331"/>
      <c r="N3609" s="331"/>
    </row>
    <row r="3610" spans="1:14" ht="12.75">
      <c r="A3610" s="331"/>
      <c r="B3610" s="332">
        <v>43921.853766168977</v>
      </c>
      <c r="C3610" s="333" t="s">
        <v>2200</v>
      </c>
      <c r="D3610" s="333" t="s">
        <v>101</v>
      </c>
      <c r="E3610" s="333" t="s">
        <v>31</v>
      </c>
      <c r="F3610" s="333" t="s">
        <v>2198</v>
      </c>
      <c r="G3610" s="333" t="s">
        <v>2199</v>
      </c>
      <c r="H3610" s="331"/>
      <c r="I3610" s="333" t="s">
        <v>9703</v>
      </c>
      <c r="J3610" s="335">
        <v>43921</v>
      </c>
      <c r="K3610" s="331"/>
      <c r="L3610" s="331"/>
      <c r="M3610" s="333" t="s">
        <v>9704</v>
      </c>
      <c r="N3610" s="331"/>
    </row>
    <row r="3611" spans="1:14" ht="12.75">
      <c r="A3611" s="331"/>
      <c r="B3611" s="332">
        <v>43921.85470773148</v>
      </c>
      <c r="C3611" s="333" t="s">
        <v>2200</v>
      </c>
      <c r="D3611" s="333" t="s">
        <v>109</v>
      </c>
      <c r="E3611" s="331"/>
      <c r="F3611" s="333" t="s">
        <v>2198</v>
      </c>
      <c r="G3611" s="331"/>
      <c r="H3611" s="333" t="s">
        <v>2161</v>
      </c>
      <c r="I3611" s="334" t="s">
        <v>9705</v>
      </c>
      <c r="J3611" s="335">
        <v>43921</v>
      </c>
      <c r="K3611" s="331"/>
      <c r="L3611" s="331"/>
      <c r="M3611" s="331"/>
      <c r="N3611" s="331"/>
    </row>
    <row r="3612" spans="1:14" ht="12.75">
      <c r="A3612" s="15"/>
      <c r="B3612" s="236">
        <v>43921.855279502313</v>
      </c>
      <c r="C3612" s="2" t="s">
        <v>2197</v>
      </c>
      <c r="D3612" s="2" t="s">
        <v>262</v>
      </c>
      <c r="E3612" s="2" t="s">
        <v>9696</v>
      </c>
      <c r="F3612" s="2" t="s">
        <v>2208</v>
      </c>
      <c r="G3612" s="2" t="s">
        <v>2199</v>
      </c>
      <c r="H3612" s="2" t="s">
        <v>9706</v>
      </c>
      <c r="I3612" s="34" t="s">
        <v>9320</v>
      </c>
      <c r="J3612" s="237">
        <v>43921</v>
      </c>
      <c r="L3612" s="2">
        <v>1</v>
      </c>
    </row>
    <row r="3613" spans="1:14" ht="12.75">
      <c r="A3613" s="15"/>
      <c r="B3613" s="236">
        <v>43921.857801851853</v>
      </c>
      <c r="C3613" s="2" t="s">
        <v>2197</v>
      </c>
      <c r="D3613" s="2" t="s">
        <v>47</v>
      </c>
      <c r="E3613" s="2" t="s">
        <v>9707</v>
      </c>
      <c r="F3613" s="2" t="s">
        <v>2198</v>
      </c>
      <c r="G3613" s="2" t="s">
        <v>2199</v>
      </c>
      <c r="H3613" s="2" t="s">
        <v>9708</v>
      </c>
      <c r="I3613" s="34" t="s">
        <v>460</v>
      </c>
      <c r="J3613" s="237">
        <v>43921</v>
      </c>
      <c r="M3613" s="2" t="s">
        <v>9709</v>
      </c>
    </row>
    <row r="3614" spans="1:14" ht="12.75">
      <c r="A3614" s="331"/>
      <c r="B3614" s="332">
        <v>43921.862187962965</v>
      </c>
      <c r="C3614" s="333" t="s">
        <v>7566</v>
      </c>
      <c r="D3614" s="333" t="s">
        <v>47</v>
      </c>
      <c r="E3614" s="331"/>
      <c r="F3614" s="333" t="s">
        <v>2198</v>
      </c>
      <c r="G3614" s="333" t="s">
        <v>2210</v>
      </c>
      <c r="H3614" s="331"/>
      <c r="I3614" s="334" t="s">
        <v>9710</v>
      </c>
      <c r="J3614" s="335">
        <v>43921</v>
      </c>
      <c r="K3614" s="331"/>
      <c r="L3614" s="331"/>
      <c r="M3614" s="333" t="s">
        <v>9711</v>
      </c>
      <c r="N3614" s="331"/>
    </row>
    <row r="3615" spans="1:14" ht="12.75">
      <c r="A3615" s="15"/>
      <c r="B3615" s="236">
        <v>43921.862719594908</v>
      </c>
      <c r="C3615" s="2" t="s">
        <v>2200</v>
      </c>
      <c r="D3615" s="2" t="s">
        <v>117</v>
      </c>
      <c r="E3615" s="2" t="s">
        <v>5070</v>
      </c>
      <c r="F3615" s="2" t="s">
        <v>2198</v>
      </c>
      <c r="G3615" s="2" t="s">
        <v>2210</v>
      </c>
      <c r="H3615" s="2" t="s">
        <v>9712</v>
      </c>
      <c r="I3615" s="34" t="s">
        <v>9713</v>
      </c>
      <c r="J3615" s="237">
        <v>43921</v>
      </c>
    </row>
    <row r="3616" spans="1:14" ht="12.75">
      <c r="A3616" s="15"/>
      <c r="B3616" s="236">
        <v>43921.862919976847</v>
      </c>
      <c r="C3616" s="2" t="s">
        <v>2197</v>
      </c>
      <c r="D3616" s="2" t="s">
        <v>262</v>
      </c>
      <c r="E3616" s="2" t="s">
        <v>493</v>
      </c>
      <c r="F3616" s="2" t="s">
        <v>2208</v>
      </c>
      <c r="G3616" s="2" t="s">
        <v>2199</v>
      </c>
      <c r="H3616" s="2" t="s">
        <v>7070</v>
      </c>
      <c r="I3616" s="34" t="s">
        <v>9714</v>
      </c>
      <c r="J3616" s="237">
        <v>43921</v>
      </c>
      <c r="K3616" s="2">
        <v>22</v>
      </c>
      <c r="L3616" s="2">
        <v>200</v>
      </c>
    </row>
    <row r="3617" spans="1:14" ht="12.75">
      <c r="A3617" s="331"/>
      <c r="B3617" s="332">
        <v>43921.862940775463</v>
      </c>
      <c r="C3617" s="333" t="s">
        <v>2200</v>
      </c>
      <c r="D3617" s="333" t="s">
        <v>109</v>
      </c>
      <c r="E3617" s="333" t="s">
        <v>1096</v>
      </c>
      <c r="F3617" s="333" t="s">
        <v>2198</v>
      </c>
      <c r="G3617" s="333" t="s">
        <v>2199</v>
      </c>
      <c r="H3617" s="331"/>
      <c r="I3617" s="334" t="s">
        <v>9087</v>
      </c>
      <c r="J3617" s="335">
        <v>43920</v>
      </c>
      <c r="K3617" s="331"/>
      <c r="L3617" s="333">
        <v>26</v>
      </c>
      <c r="M3617" s="333" t="s">
        <v>9088</v>
      </c>
      <c r="N3617" s="331"/>
    </row>
    <row r="3618" spans="1:14" ht="12.75">
      <c r="A3618" s="331"/>
      <c r="B3618" s="332">
        <v>43921.86299390046</v>
      </c>
      <c r="C3618" s="333" t="s">
        <v>2200</v>
      </c>
      <c r="D3618" s="333" t="s">
        <v>109</v>
      </c>
      <c r="E3618" s="333" t="s">
        <v>1096</v>
      </c>
      <c r="F3618" s="333" t="s">
        <v>2198</v>
      </c>
      <c r="G3618" s="333" t="s">
        <v>2199</v>
      </c>
      <c r="H3618" s="331"/>
      <c r="I3618" s="334" t="s">
        <v>9087</v>
      </c>
      <c r="J3618" s="335">
        <v>43920</v>
      </c>
      <c r="K3618" s="331"/>
      <c r="L3618" s="333">
        <v>26</v>
      </c>
      <c r="M3618" s="333" t="s">
        <v>9088</v>
      </c>
      <c r="N3618" s="331"/>
    </row>
    <row r="3619" spans="1:14" ht="12.75">
      <c r="A3619" s="331"/>
      <c r="B3619" s="332">
        <v>43921.863370983796</v>
      </c>
      <c r="C3619" s="333" t="s">
        <v>7566</v>
      </c>
      <c r="D3619" s="333" t="s">
        <v>268</v>
      </c>
      <c r="E3619" s="331"/>
      <c r="F3619" s="333" t="s">
        <v>2198</v>
      </c>
      <c r="G3619" s="333" t="s">
        <v>2199</v>
      </c>
      <c r="H3619" s="331"/>
      <c r="I3619" s="333" t="s">
        <v>9715</v>
      </c>
      <c r="J3619" s="335">
        <v>43921</v>
      </c>
      <c r="K3619" s="331"/>
      <c r="L3619" s="331"/>
      <c r="M3619" s="333" t="s">
        <v>4197</v>
      </c>
      <c r="N3619" s="331"/>
    </row>
    <row r="3620" spans="1:14" ht="12.75">
      <c r="A3620" s="15"/>
      <c r="B3620" s="236">
        <v>43921.864469351851</v>
      </c>
      <c r="C3620" s="2" t="s">
        <v>2197</v>
      </c>
      <c r="D3620" s="2" t="s">
        <v>262</v>
      </c>
      <c r="E3620" s="2" t="s">
        <v>493</v>
      </c>
      <c r="F3620" s="2" t="s">
        <v>2208</v>
      </c>
      <c r="G3620" s="2" t="s">
        <v>2199</v>
      </c>
      <c r="H3620" s="2" t="s">
        <v>1600</v>
      </c>
      <c r="I3620" s="34" t="s">
        <v>9714</v>
      </c>
      <c r="J3620" s="237">
        <v>43921</v>
      </c>
      <c r="L3620" s="2">
        <v>391</v>
      </c>
    </row>
    <row r="3621" spans="1:14" ht="12.75">
      <c r="A3621" s="331"/>
      <c r="B3621" s="332">
        <v>43921.864594756946</v>
      </c>
      <c r="C3621" s="333" t="s">
        <v>2200</v>
      </c>
      <c r="D3621" s="333" t="s">
        <v>117</v>
      </c>
      <c r="E3621" s="333" t="s">
        <v>1334</v>
      </c>
      <c r="F3621" s="333" t="s">
        <v>2201</v>
      </c>
      <c r="G3621" s="333" t="s">
        <v>2199</v>
      </c>
      <c r="H3621" s="331"/>
      <c r="I3621" s="334" t="s">
        <v>9716</v>
      </c>
      <c r="J3621" s="335">
        <v>43921</v>
      </c>
      <c r="K3621" s="331"/>
      <c r="L3621" s="331"/>
      <c r="M3621" s="331"/>
      <c r="N3621" s="331"/>
    </row>
    <row r="3622" spans="1:14" ht="12.75">
      <c r="A3622" s="331"/>
      <c r="B3622" s="332">
        <v>43921.864666898153</v>
      </c>
      <c r="C3622" s="333" t="s">
        <v>2197</v>
      </c>
      <c r="D3622" s="333" t="s">
        <v>354</v>
      </c>
      <c r="E3622" s="333" t="s">
        <v>9717</v>
      </c>
      <c r="F3622" s="333" t="s">
        <v>2198</v>
      </c>
      <c r="G3622" s="333" t="s">
        <v>2199</v>
      </c>
      <c r="H3622" s="331"/>
      <c r="I3622" s="333" t="s">
        <v>9718</v>
      </c>
      <c r="J3622" s="335">
        <v>43921</v>
      </c>
      <c r="K3622" s="331"/>
      <c r="L3622" s="331"/>
      <c r="M3622" s="333" t="s">
        <v>9719</v>
      </c>
      <c r="N3622" s="331"/>
    </row>
    <row r="3623" spans="1:14" ht="12.75">
      <c r="A3623" s="331"/>
      <c r="B3623" s="332">
        <v>43921.866484861108</v>
      </c>
      <c r="C3623" s="333" t="s">
        <v>2200</v>
      </c>
      <c r="D3623" s="333" t="s">
        <v>268</v>
      </c>
      <c r="E3623" s="331"/>
      <c r="F3623" s="333" t="s">
        <v>2198</v>
      </c>
      <c r="G3623" s="333" t="s">
        <v>2210</v>
      </c>
      <c r="H3623" s="331"/>
      <c r="I3623" s="334" t="s">
        <v>9720</v>
      </c>
      <c r="J3623" s="335">
        <v>43921</v>
      </c>
      <c r="K3623" s="331"/>
      <c r="L3623" s="331"/>
      <c r="M3623" s="331"/>
      <c r="N3623" s="331"/>
    </row>
    <row r="3624" spans="1:14" ht="12.75">
      <c r="A3624" s="331"/>
      <c r="B3624" s="332">
        <v>43921.867222881949</v>
      </c>
      <c r="C3624" s="333" t="s">
        <v>2200</v>
      </c>
      <c r="D3624" s="333" t="s">
        <v>101</v>
      </c>
      <c r="E3624" s="331"/>
      <c r="F3624" s="333" t="s">
        <v>2198</v>
      </c>
      <c r="G3624" s="331"/>
      <c r="H3624" s="333" t="s">
        <v>2161</v>
      </c>
      <c r="I3624" s="334" t="s">
        <v>9721</v>
      </c>
      <c r="J3624" s="335">
        <v>43921</v>
      </c>
      <c r="K3624" s="331"/>
      <c r="L3624" s="331"/>
      <c r="M3624" s="333" t="s">
        <v>9722</v>
      </c>
      <c r="N3624" s="331"/>
    </row>
    <row r="3625" spans="1:14" ht="12.75">
      <c r="A3625" s="331"/>
      <c r="B3625" s="332">
        <v>43921.868201041667</v>
      </c>
      <c r="C3625" s="333" t="s">
        <v>2200</v>
      </c>
      <c r="D3625" s="333" t="s">
        <v>383</v>
      </c>
      <c r="E3625" s="331"/>
      <c r="F3625" s="333" t="s">
        <v>2198</v>
      </c>
      <c r="G3625" s="333" t="s">
        <v>2199</v>
      </c>
      <c r="H3625" s="333" t="s">
        <v>2161</v>
      </c>
      <c r="I3625" s="334" t="s">
        <v>9723</v>
      </c>
      <c r="J3625" s="335">
        <v>43921</v>
      </c>
      <c r="K3625" s="331"/>
      <c r="L3625" s="331"/>
      <c r="M3625" s="333" t="s">
        <v>9722</v>
      </c>
      <c r="N3625" s="331"/>
    </row>
    <row r="3626" spans="1:14" ht="12.75">
      <c r="A3626" s="331"/>
      <c r="B3626" s="332">
        <v>43921.86899797454</v>
      </c>
      <c r="C3626" s="333" t="s">
        <v>2200</v>
      </c>
      <c r="D3626" s="333" t="s">
        <v>268</v>
      </c>
      <c r="E3626" s="333" t="s">
        <v>9725</v>
      </c>
      <c r="F3626" s="333" t="s">
        <v>2208</v>
      </c>
      <c r="G3626" s="333" t="s">
        <v>2199</v>
      </c>
      <c r="H3626" s="331"/>
      <c r="I3626" s="334" t="s">
        <v>9726</v>
      </c>
      <c r="J3626" s="335">
        <v>43921</v>
      </c>
      <c r="K3626" s="331"/>
      <c r="L3626" s="331"/>
      <c r="M3626" s="333" t="s">
        <v>9727</v>
      </c>
      <c r="N3626" s="331"/>
    </row>
    <row r="3627" spans="1:14" ht="12.75">
      <c r="A3627" s="331"/>
      <c r="B3627" s="332">
        <v>43921.87311789352</v>
      </c>
      <c r="C3627" s="333" t="s">
        <v>2197</v>
      </c>
      <c r="D3627" s="333" t="s">
        <v>354</v>
      </c>
      <c r="E3627" s="333" t="s">
        <v>947</v>
      </c>
      <c r="F3627" s="333" t="s">
        <v>2198</v>
      </c>
      <c r="G3627" s="333" t="s">
        <v>2199</v>
      </c>
      <c r="H3627" s="333" t="s">
        <v>3055</v>
      </c>
      <c r="I3627" s="334" t="s">
        <v>9728</v>
      </c>
      <c r="J3627" s="335">
        <v>43921</v>
      </c>
      <c r="K3627" s="331"/>
      <c r="L3627" s="331"/>
      <c r="M3627" s="331"/>
      <c r="N3627" s="331"/>
    </row>
    <row r="3628" spans="1:14" ht="12.75">
      <c r="A3628" s="331"/>
      <c r="B3628" s="332">
        <v>43921.873422245371</v>
      </c>
      <c r="C3628" s="333" t="s">
        <v>2200</v>
      </c>
      <c r="D3628" s="333" t="s">
        <v>304</v>
      </c>
      <c r="E3628" s="333" t="s">
        <v>6124</v>
      </c>
      <c r="F3628" s="333" t="s">
        <v>2208</v>
      </c>
      <c r="G3628" s="333" t="s">
        <v>2210</v>
      </c>
      <c r="H3628" s="331"/>
      <c r="I3628" s="333" t="s">
        <v>6503</v>
      </c>
      <c r="J3628" s="335">
        <v>43921</v>
      </c>
      <c r="K3628" s="331"/>
      <c r="L3628" s="331"/>
      <c r="M3628" s="331"/>
      <c r="N3628" s="331"/>
    </row>
    <row r="3629" spans="1:14" ht="12.75">
      <c r="A3629" s="15"/>
      <c r="B3629" s="236">
        <v>43921.874519351855</v>
      </c>
      <c r="C3629" s="2" t="s">
        <v>2197</v>
      </c>
      <c r="D3629" s="2" t="s">
        <v>262</v>
      </c>
      <c r="E3629" s="2" t="s">
        <v>493</v>
      </c>
      <c r="F3629" s="2" t="s">
        <v>2201</v>
      </c>
      <c r="G3629" s="2" t="s">
        <v>2199</v>
      </c>
      <c r="H3629" s="2" t="s">
        <v>9730</v>
      </c>
      <c r="I3629" s="34" t="s">
        <v>9714</v>
      </c>
      <c r="J3629" s="237">
        <v>43921</v>
      </c>
      <c r="K3629" s="2">
        <v>23</v>
      </c>
      <c r="L3629" s="2">
        <v>259</v>
      </c>
    </row>
    <row r="3630" spans="1:14" ht="12.75">
      <c r="A3630" s="15"/>
      <c r="B3630" s="236">
        <v>43921.879401875005</v>
      </c>
      <c r="C3630" s="2" t="s">
        <v>2197</v>
      </c>
      <c r="D3630" s="2" t="s">
        <v>45</v>
      </c>
      <c r="E3630" s="2" t="s">
        <v>342</v>
      </c>
      <c r="F3630" s="2" t="s">
        <v>2201</v>
      </c>
      <c r="G3630" s="2" t="s">
        <v>2199</v>
      </c>
      <c r="H3630" s="2" t="s">
        <v>9731</v>
      </c>
      <c r="I3630" s="34" t="s">
        <v>9732</v>
      </c>
      <c r="J3630" s="237">
        <v>43911</v>
      </c>
      <c r="K3630" s="2">
        <v>59</v>
      </c>
      <c r="L3630" s="2">
        <v>110</v>
      </c>
    </row>
    <row r="3631" spans="1:14" ht="12.75">
      <c r="A3631" s="15"/>
      <c r="B3631" s="236">
        <v>43921.880991678241</v>
      </c>
      <c r="C3631" s="2" t="s">
        <v>2200</v>
      </c>
      <c r="D3631" s="2" t="s">
        <v>330</v>
      </c>
      <c r="E3631" s="2" t="s">
        <v>330</v>
      </c>
      <c r="F3631" s="2" t="s">
        <v>2208</v>
      </c>
      <c r="G3631" s="2" t="s">
        <v>2199</v>
      </c>
      <c r="H3631" s="2" t="s">
        <v>9734</v>
      </c>
      <c r="I3631" s="2" t="s">
        <v>9735</v>
      </c>
      <c r="J3631" s="237">
        <v>43921</v>
      </c>
    </row>
    <row r="3632" spans="1:14" ht="12.75">
      <c r="A3632" s="331"/>
      <c r="B3632" s="332">
        <v>43921.881900682871</v>
      </c>
      <c r="C3632" s="333" t="s">
        <v>7566</v>
      </c>
      <c r="D3632" s="333" t="s">
        <v>101</v>
      </c>
      <c r="E3632" s="331"/>
      <c r="F3632" s="333" t="s">
        <v>2198</v>
      </c>
      <c r="G3632" s="333" t="s">
        <v>2199</v>
      </c>
      <c r="H3632" s="331"/>
      <c r="I3632" s="334" t="s">
        <v>9736</v>
      </c>
      <c r="J3632" s="335">
        <v>43921</v>
      </c>
      <c r="K3632" s="331"/>
      <c r="L3632" s="331"/>
      <c r="M3632" s="333" t="s">
        <v>9737</v>
      </c>
      <c r="N3632" s="331"/>
    </row>
    <row r="3633" spans="1:14" ht="12.75">
      <c r="A3633" s="15"/>
      <c r="B3633" s="236">
        <v>43921.88224554398</v>
      </c>
      <c r="C3633" s="2" t="s">
        <v>2200</v>
      </c>
      <c r="D3633" s="2" t="s">
        <v>330</v>
      </c>
      <c r="E3633" s="2" t="s">
        <v>330</v>
      </c>
      <c r="F3633" s="2" t="s">
        <v>2198</v>
      </c>
      <c r="G3633" s="2" t="s">
        <v>2199</v>
      </c>
      <c r="H3633" s="2" t="s">
        <v>9738</v>
      </c>
      <c r="I3633" s="2" t="s">
        <v>9735</v>
      </c>
      <c r="J3633" s="237">
        <v>43921</v>
      </c>
    </row>
    <row r="3634" spans="1:14" ht="12.75">
      <c r="A3634" s="331"/>
      <c r="B3634" s="332">
        <v>43921.883752291666</v>
      </c>
      <c r="C3634" s="333" t="s">
        <v>2200</v>
      </c>
      <c r="D3634" s="333" t="s">
        <v>224</v>
      </c>
      <c r="E3634" s="333" t="s">
        <v>223</v>
      </c>
      <c r="F3634" s="333" t="s">
        <v>2208</v>
      </c>
      <c r="G3634" s="333" t="s">
        <v>2199</v>
      </c>
      <c r="H3634" s="331"/>
      <c r="I3634" s="333" t="s">
        <v>5374</v>
      </c>
      <c r="J3634" s="335">
        <v>43921</v>
      </c>
      <c r="K3634" s="331"/>
      <c r="L3634" s="331"/>
      <c r="M3634" s="331"/>
      <c r="N3634" s="331"/>
    </row>
    <row r="3635" spans="1:14" ht="12.75">
      <c r="A3635" s="331"/>
      <c r="B3635" s="332">
        <v>43921.884254722223</v>
      </c>
      <c r="C3635" s="333" t="s">
        <v>7566</v>
      </c>
      <c r="D3635" s="333" t="s">
        <v>101</v>
      </c>
      <c r="E3635" s="331"/>
      <c r="F3635" s="333" t="s">
        <v>2198</v>
      </c>
      <c r="G3635" s="333" t="s">
        <v>2199</v>
      </c>
      <c r="H3635" s="331"/>
      <c r="I3635" s="334" t="s">
        <v>9739</v>
      </c>
      <c r="J3635" s="335">
        <v>43921</v>
      </c>
      <c r="K3635" s="331"/>
      <c r="L3635" s="331"/>
      <c r="M3635" s="333" t="s">
        <v>9740</v>
      </c>
      <c r="N3635" s="331"/>
    </row>
    <row r="3636" spans="1:14" ht="12.75">
      <c r="A3636" s="15"/>
      <c r="B3636" s="236">
        <v>43921.884680532406</v>
      </c>
      <c r="C3636" s="2" t="s">
        <v>2197</v>
      </c>
      <c r="D3636" s="2" t="s">
        <v>45</v>
      </c>
      <c r="E3636" s="2" t="s">
        <v>331</v>
      </c>
      <c r="F3636" s="2" t="s">
        <v>2201</v>
      </c>
      <c r="G3636" s="2" t="s">
        <v>2199</v>
      </c>
      <c r="H3636" s="2" t="s">
        <v>9741</v>
      </c>
      <c r="I3636" s="34" t="s">
        <v>8346</v>
      </c>
      <c r="J3636" s="237">
        <v>43918</v>
      </c>
      <c r="K3636" s="2">
        <v>51</v>
      </c>
      <c r="L3636" s="2">
        <v>125</v>
      </c>
    </row>
    <row r="3637" spans="1:14" ht="12.75">
      <c r="A3637" s="15"/>
      <c r="B3637" s="236">
        <v>43921.886446261575</v>
      </c>
      <c r="C3637" s="2" t="s">
        <v>2197</v>
      </c>
      <c r="D3637" s="2" t="s">
        <v>45</v>
      </c>
      <c r="E3637" s="2" t="s">
        <v>331</v>
      </c>
      <c r="F3637" s="2" t="s">
        <v>2198</v>
      </c>
      <c r="G3637" s="2" t="s">
        <v>2199</v>
      </c>
      <c r="H3637" s="2" t="s">
        <v>9741</v>
      </c>
      <c r="I3637" s="34" t="s">
        <v>8346</v>
      </c>
      <c r="J3637" s="237">
        <v>43918</v>
      </c>
      <c r="L3637" s="2">
        <v>104</v>
      </c>
    </row>
    <row r="3638" spans="1:14" ht="12.75">
      <c r="A3638" s="331"/>
      <c r="B3638" s="332">
        <v>43921.886990381943</v>
      </c>
      <c r="C3638" s="333" t="s">
        <v>2197</v>
      </c>
      <c r="D3638" s="333" t="s">
        <v>182</v>
      </c>
      <c r="E3638" s="331"/>
      <c r="F3638" s="333" t="s">
        <v>2198</v>
      </c>
      <c r="G3638" s="333" t="s">
        <v>2199</v>
      </c>
      <c r="H3638" s="331"/>
      <c r="I3638" s="334" t="s">
        <v>722</v>
      </c>
      <c r="J3638" s="335">
        <v>43921</v>
      </c>
      <c r="K3638" s="331"/>
      <c r="L3638" s="331"/>
      <c r="M3638" s="331"/>
      <c r="N3638" s="331"/>
    </row>
    <row r="3639" spans="1:14" ht="12.75">
      <c r="A3639" s="15"/>
      <c r="B3639" s="236">
        <v>43921.887239745367</v>
      </c>
      <c r="C3639" s="2" t="s">
        <v>2197</v>
      </c>
      <c r="D3639" s="2" t="s">
        <v>45</v>
      </c>
      <c r="E3639" s="2" t="s">
        <v>331</v>
      </c>
      <c r="F3639" s="2" t="s">
        <v>2198</v>
      </c>
      <c r="G3639" s="2" t="s">
        <v>2199</v>
      </c>
      <c r="H3639" s="2" t="s">
        <v>9743</v>
      </c>
      <c r="I3639" s="34" t="s">
        <v>8346</v>
      </c>
      <c r="J3639" s="237">
        <v>43918</v>
      </c>
      <c r="L3639" s="2">
        <v>104</v>
      </c>
    </row>
    <row r="3640" spans="1:14" ht="12.75">
      <c r="A3640" s="331"/>
      <c r="B3640" s="332">
        <v>43921.887976041668</v>
      </c>
      <c r="C3640" s="333" t="s">
        <v>7566</v>
      </c>
      <c r="D3640" s="333" t="s">
        <v>45</v>
      </c>
      <c r="E3640" s="333" t="s">
        <v>43</v>
      </c>
      <c r="F3640" s="333" t="s">
        <v>2198</v>
      </c>
      <c r="G3640" s="331"/>
      <c r="H3640" s="331"/>
      <c r="I3640" s="334" t="s">
        <v>70</v>
      </c>
      <c r="J3640" s="335">
        <v>43921</v>
      </c>
      <c r="K3640" s="331"/>
      <c r="L3640" s="331"/>
      <c r="M3640" s="331"/>
      <c r="N3640" s="331"/>
    </row>
    <row r="3641" spans="1:14" ht="12.75">
      <c r="A3641" s="15"/>
      <c r="B3641" s="236">
        <v>43921.89094996528</v>
      </c>
      <c r="C3641" s="2" t="s">
        <v>2200</v>
      </c>
      <c r="D3641" s="2" t="s">
        <v>330</v>
      </c>
      <c r="E3641" s="2" t="s">
        <v>2293</v>
      </c>
      <c r="F3641" s="2" t="s">
        <v>2208</v>
      </c>
      <c r="G3641" s="2" t="s">
        <v>2199</v>
      </c>
      <c r="H3641" s="2" t="s">
        <v>9744</v>
      </c>
      <c r="I3641" s="34" t="s">
        <v>9745</v>
      </c>
      <c r="J3641" s="237">
        <v>43921</v>
      </c>
      <c r="K3641" s="2">
        <v>31</v>
      </c>
      <c r="M3641" s="2" t="s">
        <v>9746</v>
      </c>
    </row>
    <row r="3642" spans="1:14" ht="12.75">
      <c r="A3642" s="15"/>
      <c r="B3642" s="236">
        <v>43921.890963530095</v>
      </c>
      <c r="C3642" s="2" t="s">
        <v>7566</v>
      </c>
      <c r="D3642" s="2" t="s">
        <v>117</v>
      </c>
      <c r="E3642" s="2" t="s">
        <v>3879</v>
      </c>
      <c r="F3642" s="2" t="s">
        <v>9747</v>
      </c>
      <c r="G3642" s="2" t="s">
        <v>2199</v>
      </c>
      <c r="H3642" s="2" t="s">
        <v>9748</v>
      </c>
      <c r="I3642" s="2" t="s">
        <v>9749</v>
      </c>
      <c r="J3642" s="237">
        <v>43921</v>
      </c>
      <c r="L3642" s="2">
        <v>1443</v>
      </c>
    </row>
    <row r="3643" spans="1:14" ht="12.75">
      <c r="A3643" s="331"/>
      <c r="B3643" s="332">
        <v>43921.893920613424</v>
      </c>
      <c r="C3643" s="333" t="s">
        <v>7566</v>
      </c>
      <c r="D3643" s="333" t="s">
        <v>101</v>
      </c>
      <c r="E3643" s="331"/>
      <c r="F3643" s="333" t="s">
        <v>2198</v>
      </c>
      <c r="G3643" s="333" t="s">
        <v>2210</v>
      </c>
      <c r="H3643" s="331"/>
      <c r="I3643" s="334" t="s">
        <v>9688</v>
      </c>
      <c r="J3643" s="335">
        <v>43921</v>
      </c>
      <c r="K3643" s="331"/>
      <c r="L3643" s="331"/>
      <c r="M3643" s="333" t="s">
        <v>9750</v>
      </c>
      <c r="N3643" s="331"/>
    </row>
    <row r="3644" spans="1:14" ht="12.75">
      <c r="A3644" s="15"/>
      <c r="B3644" s="236">
        <v>43921.894482569449</v>
      </c>
      <c r="C3644" s="2" t="s">
        <v>2200</v>
      </c>
      <c r="D3644" s="2" t="s">
        <v>330</v>
      </c>
      <c r="E3644" s="2" t="s">
        <v>330</v>
      </c>
      <c r="F3644" s="2" t="s">
        <v>2208</v>
      </c>
      <c r="H3644" s="2" t="s">
        <v>9751</v>
      </c>
      <c r="I3644" s="34" t="s">
        <v>9752</v>
      </c>
      <c r="J3644" s="237">
        <v>43921</v>
      </c>
      <c r="K3644" s="2">
        <v>31</v>
      </c>
    </row>
    <row r="3645" spans="1:14" ht="12.75">
      <c r="A3645" s="331"/>
      <c r="B3645" s="332">
        <v>43921.896359814811</v>
      </c>
      <c r="C3645" s="333" t="s">
        <v>2200</v>
      </c>
      <c r="D3645" s="333" t="s">
        <v>354</v>
      </c>
      <c r="E3645" s="333" t="s">
        <v>947</v>
      </c>
      <c r="F3645" s="333" t="s">
        <v>2201</v>
      </c>
      <c r="G3645" s="333" t="s">
        <v>2199</v>
      </c>
      <c r="H3645" s="333" t="s">
        <v>3055</v>
      </c>
      <c r="I3645" s="333" t="s">
        <v>9753</v>
      </c>
      <c r="J3645" s="335">
        <v>43921</v>
      </c>
      <c r="K3645" s="331"/>
      <c r="L3645" s="331"/>
      <c r="M3645" s="333" t="s">
        <v>9754</v>
      </c>
      <c r="N3645" s="331"/>
    </row>
    <row r="3646" spans="1:14" ht="12.75">
      <c r="A3646" s="15"/>
      <c r="B3646" s="236">
        <v>43921.897441203706</v>
      </c>
      <c r="C3646" s="2" t="s">
        <v>7566</v>
      </c>
      <c r="D3646" s="2" t="s">
        <v>117</v>
      </c>
      <c r="E3646" s="2" t="s">
        <v>117</v>
      </c>
      <c r="F3646" s="2" t="s">
        <v>2271</v>
      </c>
      <c r="G3646" s="2" t="s">
        <v>2199</v>
      </c>
      <c r="H3646" s="2" t="s">
        <v>9755</v>
      </c>
      <c r="I3646" s="34" t="s">
        <v>554</v>
      </c>
      <c r="J3646" s="237">
        <v>43921</v>
      </c>
    </row>
    <row r="3647" spans="1:14" ht="12.75">
      <c r="A3647" s="15"/>
      <c r="B3647" s="236">
        <v>43921.897965115742</v>
      </c>
      <c r="C3647" s="2" t="s">
        <v>2200</v>
      </c>
      <c r="D3647" s="2" t="s">
        <v>354</v>
      </c>
      <c r="E3647" s="2" t="s">
        <v>947</v>
      </c>
      <c r="F3647" s="2" t="s">
        <v>2201</v>
      </c>
      <c r="G3647" s="2" t="s">
        <v>2199</v>
      </c>
      <c r="H3647" s="2" t="s">
        <v>9756</v>
      </c>
      <c r="I3647" s="2" t="s">
        <v>9753</v>
      </c>
      <c r="J3647" s="237">
        <v>43921</v>
      </c>
    </row>
    <row r="3648" spans="1:14" ht="12.75">
      <c r="A3648" s="15"/>
      <c r="B3648" s="236">
        <v>43921.898478402778</v>
      </c>
      <c r="C3648" s="2" t="s">
        <v>2200</v>
      </c>
      <c r="D3648" s="2" t="s">
        <v>236</v>
      </c>
      <c r="E3648" s="2" t="s">
        <v>2414</v>
      </c>
      <c r="F3648" s="2" t="s">
        <v>2198</v>
      </c>
      <c r="G3648" s="2" t="s">
        <v>2199</v>
      </c>
      <c r="H3648" s="2" t="s">
        <v>9757</v>
      </c>
      <c r="I3648" s="34" t="s">
        <v>9758</v>
      </c>
      <c r="J3648" s="237">
        <v>43921</v>
      </c>
      <c r="L3648" s="2">
        <v>44</v>
      </c>
    </row>
    <row r="3649" spans="1:14" ht="12.75">
      <c r="A3649" s="331"/>
      <c r="B3649" s="332">
        <v>43921.899054837966</v>
      </c>
      <c r="C3649" s="333" t="s">
        <v>2197</v>
      </c>
      <c r="D3649" s="333" t="s">
        <v>354</v>
      </c>
      <c r="E3649" s="333" t="s">
        <v>947</v>
      </c>
      <c r="F3649" s="333" t="s">
        <v>2201</v>
      </c>
      <c r="G3649" s="333" t="s">
        <v>2199</v>
      </c>
      <c r="H3649" s="331"/>
      <c r="I3649" s="334" t="s">
        <v>9760</v>
      </c>
      <c r="J3649" s="335">
        <v>43921</v>
      </c>
      <c r="K3649" s="333">
        <v>24</v>
      </c>
      <c r="L3649" s="333">
        <v>177</v>
      </c>
      <c r="M3649" s="333" t="s">
        <v>51</v>
      </c>
      <c r="N3649" s="331"/>
    </row>
    <row r="3650" spans="1:14" ht="12.75">
      <c r="A3650" s="15"/>
      <c r="B3650" s="236">
        <v>43921.89965201389</v>
      </c>
      <c r="C3650" s="2" t="s">
        <v>2197</v>
      </c>
      <c r="D3650" s="2" t="s">
        <v>262</v>
      </c>
      <c r="E3650" s="2" t="s">
        <v>7987</v>
      </c>
      <c r="F3650" s="2" t="s">
        <v>2208</v>
      </c>
      <c r="G3650" s="2" t="s">
        <v>2199</v>
      </c>
      <c r="H3650" s="2" t="s">
        <v>9761</v>
      </c>
      <c r="I3650" s="2">
        <v>1</v>
      </c>
      <c r="J3650" s="237">
        <v>43921</v>
      </c>
      <c r="K3650" s="2">
        <v>20</v>
      </c>
    </row>
    <row r="3651" spans="1:14" ht="12.75">
      <c r="A3651" s="15"/>
      <c r="B3651" s="236">
        <v>43921.899711666665</v>
      </c>
      <c r="C3651" s="2" t="s">
        <v>7566</v>
      </c>
      <c r="D3651" s="2" t="s">
        <v>101</v>
      </c>
      <c r="E3651" s="2" t="s">
        <v>31</v>
      </c>
      <c r="F3651" s="2" t="s">
        <v>2198</v>
      </c>
      <c r="G3651" s="2" t="s">
        <v>2210</v>
      </c>
      <c r="I3651" s="2" t="s">
        <v>9762</v>
      </c>
      <c r="J3651" s="237">
        <v>43921</v>
      </c>
    </row>
    <row r="3652" spans="1:14" ht="12.75">
      <c r="A3652" s="15"/>
      <c r="B3652" s="236">
        <v>43921.899649166662</v>
      </c>
      <c r="C3652" s="2" t="s">
        <v>2200</v>
      </c>
      <c r="D3652" s="2" t="s">
        <v>126</v>
      </c>
      <c r="E3652" s="2" t="s">
        <v>9763</v>
      </c>
      <c r="F3652" s="2" t="s">
        <v>2198</v>
      </c>
      <c r="G3652" s="2" t="s">
        <v>2210</v>
      </c>
      <c r="H3652" s="2" t="s">
        <v>9764</v>
      </c>
      <c r="I3652" s="34" t="s">
        <v>9765</v>
      </c>
      <c r="J3652" s="237">
        <v>43921</v>
      </c>
    </row>
    <row r="3653" spans="1:14" ht="12.75">
      <c r="A3653" s="331"/>
      <c r="B3653" s="332">
        <v>43921.899775324069</v>
      </c>
      <c r="C3653" s="333" t="s">
        <v>7566</v>
      </c>
      <c r="D3653" s="333" t="s">
        <v>101</v>
      </c>
      <c r="E3653" s="333" t="s">
        <v>31</v>
      </c>
      <c r="F3653" s="333" t="s">
        <v>2198</v>
      </c>
      <c r="G3653" s="333" t="s">
        <v>2210</v>
      </c>
      <c r="H3653" s="331"/>
      <c r="I3653" s="333" t="s">
        <v>9762</v>
      </c>
      <c r="J3653" s="335">
        <v>43921</v>
      </c>
      <c r="K3653" s="331"/>
      <c r="L3653" s="331"/>
      <c r="M3653" s="331"/>
      <c r="N3653" s="331"/>
    </row>
    <row r="3654" spans="1:14" ht="12.75">
      <c r="A3654" s="15"/>
      <c r="B3654" s="236">
        <v>43921.900166400461</v>
      </c>
      <c r="C3654" s="2" t="s">
        <v>2197</v>
      </c>
      <c r="D3654" s="2" t="s">
        <v>262</v>
      </c>
      <c r="E3654" s="2" t="s">
        <v>1231</v>
      </c>
      <c r="F3654" s="2" t="s">
        <v>2201</v>
      </c>
      <c r="G3654" s="2" t="s">
        <v>2199</v>
      </c>
      <c r="H3654" s="2" t="s">
        <v>1232</v>
      </c>
      <c r="I3654" s="34" t="s">
        <v>9766</v>
      </c>
      <c r="J3654" s="237">
        <v>43921</v>
      </c>
      <c r="K3654" s="2">
        <v>23</v>
      </c>
      <c r="L3654" s="2">
        <v>259</v>
      </c>
      <c r="M3654" s="2" t="s">
        <v>9767</v>
      </c>
    </row>
    <row r="3655" spans="1:14" ht="12.75">
      <c r="A3655" s="15"/>
      <c r="B3655" s="236">
        <v>43921.900332002318</v>
      </c>
      <c r="C3655" s="2" t="s">
        <v>7566</v>
      </c>
      <c r="D3655" s="2" t="s">
        <v>117</v>
      </c>
      <c r="E3655" s="2" t="s">
        <v>9548</v>
      </c>
      <c r="F3655" s="2" t="s">
        <v>2201</v>
      </c>
      <c r="G3655" s="2" t="s">
        <v>2199</v>
      </c>
      <c r="H3655" s="2" t="s">
        <v>9352</v>
      </c>
      <c r="I3655" s="2" t="s">
        <v>9423</v>
      </c>
      <c r="J3655" s="237">
        <v>43920</v>
      </c>
      <c r="K3655" s="2">
        <v>56</v>
      </c>
      <c r="L3655" s="2">
        <v>1</v>
      </c>
    </row>
    <row r="3656" spans="1:14" ht="12.75">
      <c r="A3656" s="15"/>
      <c r="B3656" s="236">
        <v>43921.901325798608</v>
      </c>
      <c r="C3656" s="2" t="s">
        <v>2197</v>
      </c>
      <c r="D3656" s="2" t="s">
        <v>354</v>
      </c>
      <c r="E3656" s="2" t="s">
        <v>947</v>
      </c>
      <c r="F3656" s="2" t="s">
        <v>2201</v>
      </c>
      <c r="G3656" s="2" t="s">
        <v>2199</v>
      </c>
      <c r="H3656" s="2" t="s">
        <v>51</v>
      </c>
      <c r="I3656" s="34" t="s">
        <v>9760</v>
      </c>
      <c r="J3656" s="237">
        <v>43921</v>
      </c>
      <c r="K3656" s="2">
        <v>24</v>
      </c>
      <c r="L3656" s="2">
        <v>642</v>
      </c>
      <c r="M3656" s="2" t="s">
        <v>51</v>
      </c>
    </row>
    <row r="3657" spans="1:14" ht="12.75">
      <c r="A3657" s="331"/>
      <c r="B3657" s="332">
        <v>43921.902030659723</v>
      </c>
      <c r="C3657" s="333" t="s">
        <v>2200</v>
      </c>
      <c r="D3657" s="333" t="s">
        <v>95</v>
      </c>
      <c r="E3657" s="333" t="s">
        <v>95</v>
      </c>
      <c r="F3657" s="333" t="s">
        <v>2198</v>
      </c>
      <c r="G3657" s="333" t="s">
        <v>2199</v>
      </c>
      <c r="H3657" s="331"/>
      <c r="I3657" s="333" t="s">
        <v>9770</v>
      </c>
      <c r="J3657" s="335">
        <v>43921</v>
      </c>
      <c r="K3657" s="331"/>
      <c r="L3657" s="333">
        <v>23</v>
      </c>
      <c r="M3657" s="331"/>
      <c r="N3657" s="331"/>
    </row>
    <row r="3658" spans="1:14" ht="12.75">
      <c r="A3658" s="331"/>
      <c r="B3658" s="332">
        <v>43921.902150381946</v>
      </c>
      <c r="C3658" s="333" t="s">
        <v>7566</v>
      </c>
      <c r="D3658" s="333" t="s">
        <v>101</v>
      </c>
      <c r="E3658" s="333" t="s">
        <v>31</v>
      </c>
      <c r="F3658" s="333" t="s">
        <v>2198</v>
      </c>
      <c r="G3658" s="333" t="s">
        <v>2210</v>
      </c>
      <c r="H3658" s="331"/>
      <c r="I3658" s="333" t="s">
        <v>9762</v>
      </c>
      <c r="J3658" s="335">
        <v>43921</v>
      </c>
      <c r="K3658" s="331"/>
      <c r="L3658" s="331"/>
      <c r="M3658" s="331"/>
      <c r="N3658" s="331"/>
    </row>
    <row r="3659" spans="1:14" ht="12.75">
      <c r="A3659" s="15"/>
      <c r="B3659" s="236">
        <v>43921.902222233795</v>
      </c>
      <c r="C3659" s="2" t="s">
        <v>2200</v>
      </c>
      <c r="D3659" s="2" t="s">
        <v>117</v>
      </c>
      <c r="E3659" s="2" t="s">
        <v>5070</v>
      </c>
      <c r="F3659" s="2" t="s">
        <v>2201</v>
      </c>
      <c r="G3659" s="2" t="s">
        <v>2199</v>
      </c>
      <c r="H3659" s="2" t="s">
        <v>9771</v>
      </c>
      <c r="I3659" s="34" t="s">
        <v>9772</v>
      </c>
      <c r="J3659" s="237">
        <v>43920</v>
      </c>
      <c r="K3659" s="2">
        <v>59</v>
      </c>
    </row>
    <row r="3660" spans="1:14" ht="12.75">
      <c r="A3660" s="15"/>
      <c r="B3660" s="236">
        <v>43921.902356087958</v>
      </c>
      <c r="C3660" s="2" t="s">
        <v>2200</v>
      </c>
      <c r="D3660" s="2" t="s">
        <v>236</v>
      </c>
      <c r="E3660" s="2" t="s">
        <v>1019</v>
      </c>
      <c r="F3660" s="2" t="s">
        <v>2198</v>
      </c>
      <c r="G3660" s="2" t="s">
        <v>2199</v>
      </c>
      <c r="H3660" s="2" t="s">
        <v>9278</v>
      </c>
      <c r="I3660" s="34" t="s">
        <v>9758</v>
      </c>
      <c r="J3660" s="237">
        <v>43921</v>
      </c>
      <c r="L3660" s="2">
        <v>41</v>
      </c>
    </row>
    <row r="3661" spans="1:14" ht="12.75">
      <c r="A3661" s="15"/>
      <c r="B3661" s="236">
        <v>43921.902801331016</v>
      </c>
      <c r="C3661" s="2" t="s">
        <v>2200</v>
      </c>
      <c r="D3661" s="2" t="s">
        <v>236</v>
      </c>
      <c r="E3661" s="2" t="s">
        <v>1019</v>
      </c>
      <c r="F3661" s="2" t="s">
        <v>2198</v>
      </c>
      <c r="G3661" s="2" t="s">
        <v>2199</v>
      </c>
      <c r="H3661" s="2" t="s">
        <v>9278</v>
      </c>
      <c r="I3661" s="34" t="s">
        <v>9758</v>
      </c>
      <c r="J3661" s="237">
        <v>43921</v>
      </c>
      <c r="L3661" s="2">
        <v>42</v>
      </c>
    </row>
    <row r="3662" spans="1:14" ht="12.75">
      <c r="A3662" s="15"/>
      <c r="B3662" s="236">
        <v>43921.903103402779</v>
      </c>
      <c r="C3662" s="2" t="s">
        <v>2200</v>
      </c>
      <c r="D3662" s="2" t="s">
        <v>236</v>
      </c>
      <c r="E3662" s="2" t="s">
        <v>1019</v>
      </c>
      <c r="F3662" s="2" t="s">
        <v>2198</v>
      </c>
      <c r="G3662" s="2" t="s">
        <v>2199</v>
      </c>
      <c r="H3662" s="2" t="s">
        <v>9278</v>
      </c>
      <c r="I3662" s="34" t="s">
        <v>9758</v>
      </c>
      <c r="J3662" s="237">
        <v>43921</v>
      </c>
      <c r="L3662" s="2">
        <v>43</v>
      </c>
    </row>
    <row r="3663" spans="1:14" ht="12.75">
      <c r="A3663" s="15"/>
      <c r="B3663" s="236">
        <v>43921.903404907411</v>
      </c>
      <c r="C3663" s="2" t="s">
        <v>2200</v>
      </c>
      <c r="D3663" s="2" t="s">
        <v>236</v>
      </c>
      <c r="E3663" s="2" t="s">
        <v>8131</v>
      </c>
      <c r="F3663" s="2" t="s">
        <v>2198</v>
      </c>
      <c r="G3663" s="2" t="s">
        <v>2199</v>
      </c>
      <c r="H3663" s="2" t="s">
        <v>9282</v>
      </c>
      <c r="I3663" s="34" t="s">
        <v>9773</v>
      </c>
      <c r="J3663" s="237">
        <v>43921</v>
      </c>
    </row>
    <row r="3664" spans="1:14" ht="12.75">
      <c r="A3664" s="15"/>
      <c r="B3664" s="236">
        <v>43921.903460821763</v>
      </c>
      <c r="C3664" s="2" t="s">
        <v>2200</v>
      </c>
      <c r="D3664" s="2" t="s">
        <v>236</v>
      </c>
      <c r="E3664" s="2" t="s">
        <v>1019</v>
      </c>
      <c r="F3664" s="2" t="s">
        <v>2198</v>
      </c>
      <c r="G3664" s="2" t="s">
        <v>2199</v>
      </c>
      <c r="H3664" s="2" t="s">
        <v>9278</v>
      </c>
      <c r="I3664" s="34" t="s">
        <v>9758</v>
      </c>
      <c r="J3664" s="237">
        <v>43921</v>
      </c>
      <c r="L3664" s="2">
        <v>44</v>
      </c>
    </row>
    <row r="3665" spans="1:14" ht="12.75">
      <c r="A3665" s="331"/>
      <c r="B3665" s="332">
        <v>43921.903776342588</v>
      </c>
      <c r="C3665" s="333" t="s">
        <v>2197</v>
      </c>
      <c r="D3665" s="333" t="s">
        <v>354</v>
      </c>
      <c r="E3665" s="333" t="s">
        <v>9774</v>
      </c>
      <c r="F3665" s="333" t="s">
        <v>2208</v>
      </c>
      <c r="G3665" s="333" t="s">
        <v>2199</v>
      </c>
      <c r="H3665" s="331"/>
      <c r="I3665" s="334" t="s">
        <v>9775</v>
      </c>
      <c r="J3665" s="335">
        <v>43921</v>
      </c>
      <c r="K3665" s="331"/>
      <c r="L3665" s="331"/>
      <c r="M3665" s="333" t="s">
        <v>9776</v>
      </c>
      <c r="N3665" s="331"/>
    </row>
    <row r="3666" spans="1:14" ht="12.75">
      <c r="A3666" s="15"/>
      <c r="B3666" s="236">
        <v>43921.9054181713</v>
      </c>
      <c r="C3666" s="2" t="s">
        <v>2200</v>
      </c>
      <c r="D3666" s="2" t="s">
        <v>354</v>
      </c>
      <c r="E3666" s="2" t="s">
        <v>947</v>
      </c>
      <c r="F3666" s="2" t="s">
        <v>2201</v>
      </c>
      <c r="G3666" s="2" t="s">
        <v>2199</v>
      </c>
      <c r="H3666" s="2" t="s">
        <v>9777</v>
      </c>
      <c r="I3666" s="2" t="s">
        <v>9778</v>
      </c>
      <c r="J3666" s="237">
        <v>43921</v>
      </c>
      <c r="K3666" s="2">
        <v>29</v>
      </c>
      <c r="M3666" s="2" t="s">
        <v>9779</v>
      </c>
    </row>
    <row r="3667" spans="1:14" ht="12.75">
      <c r="A3667" s="15"/>
      <c r="B3667" s="236">
        <v>43921.90542318287</v>
      </c>
      <c r="C3667" s="2" t="s">
        <v>2197</v>
      </c>
      <c r="D3667" s="2" t="s">
        <v>262</v>
      </c>
      <c r="E3667" s="2" t="s">
        <v>9780</v>
      </c>
      <c r="F3667" s="2" t="s">
        <v>2208</v>
      </c>
      <c r="G3667" s="2" t="s">
        <v>2199</v>
      </c>
      <c r="H3667" s="2" t="s">
        <v>9781</v>
      </c>
      <c r="I3667" s="2">
        <v>1</v>
      </c>
      <c r="J3667" s="237">
        <v>43921</v>
      </c>
    </row>
    <row r="3668" spans="1:14" ht="12.75">
      <c r="A3668" s="331"/>
      <c r="B3668" s="332">
        <v>43921.905614293981</v>
      </c>
      <c r="C3668" s="333" t="s">
        <v>2200</v>
      </c>
      <c r="D3668" s="333" t="s">
        <v>236</v>
      </c>
      <c r="E3668" s="333" t="s">
        <v>1019</v>
      </c>
      <c r="F3668" s="333" t="s">
        <v>2208</v>
      </c>
      <c r="G3668" s="333" t="s">
        <v>2199</v>
      </c>
      <c r="H3668" s="331"/>
      <c r="I3668" s="334" t="s">
        <v>9782</v>
      </c>
      <c r="J3668" s="335">
        <v>43921</v>
      </c>
      <c r="K3668" s="331"/>
      <c r="L3668" s="331"/>
      <c r="M3668" s="333" t="s">
        <v>9783</v>
      </c>
      <c r="N3668" s="331"/>
    </row>
    <row r="3669" spans="1:14" ht="12.75">
      <c r="A3669" s="15"/>
      <c r="B3669" s="236">
        <v>43921.907191712962</v>
      </c>
      <c r="C3669" s="2" t="s">
        <v>2197</v>
      </c>
      <c r="D3669" s="2" t="s">
        <v>262</v>
      </c>
      <c r="E3669" s="2" t="s">
        <v>9784</v>
      </c>
      <c r="F3669" s="2" t="s">
        <v>2201</v>
      </c>
      <c r="G3669" s="2" t="s">
        <v>2199</v>
      </c>
      <c r="H3669" s="2" t="s">
        <v>9785</v>
      </c>
      <c r="I3669" s="2">
        <v>1</v>
      </c>
      <c r="J3669" s="237">
        <v>43921</v>
      </c>
      <c r="K3669" s="2">
        <v>27</v>
      </c>
    </row>
    <row r="3670" spans="1:14" ht="12.75">
      <c r="A3670" s="15"/>
      <c r="B3670" s="236">
        <v>43921.909987094907</v>
      </c>
      <c r="C3670" s="2" t="s">
        <v>2200</v>
      </c>
      <c r="D3670" s="2" t="s">
        <v>236</v>
      </c>
      <c r="E3670" s="2" t="s">
        <v>8141</v>
      </c>
      <c r="F3670" s="2" t="s">
        <v>2198</v>
      </c>
      <c r="G3670" s="2" t="s">
        <v>2199</v>
      </c>
      <c r="H3670" s="2" t="s">
        <v>9786</v>
      </c>
      <c r="I3670" s="34" t="s">
        <v>9787</v>
      </c>
      <c r="J3670" s="237">
        <v>43921</v>
      </c>
      <c r="M3670" s="2" t="s">
        <v>9789</v>
      </c>
    </row>
    <row r="3671" spans="1:14" ht="12.75">
      <c r="A3671" s="331"/>
      <c r="B3671" s="332">
        <v>43921.911505625001</v>
      </c>
      <c r="C3671" s="333" t="s">
        <v>2197</v>
      </c>
      <c r="D3671" s="333" t="s">
        <v>354</v>
      </c>
      <c r="E3671" s="333" t="s">
        <v>947</v>
      </c>
      <c r="F3671" s="333" t="s">
        <v>2208</v>
      </c>
      <c r="G3671" s="333" t="s">
        <v>2199</v>
      </c>
      <c r="H3671" s="331"/>
      <c r="I3671" s="334" t="s">
        <v>9621</v>
      </c>
      <c r="J3671" s="335">
        <v>43921</v>
      </c>
      <c r="K3671" s="331"/>
      <c r="L3671" s="331"/>
      <c r="M3671" s="331"/>
      <c r="N3671" s="331"/>
    </row>
    <row r="3672" spans="1:14" ht="12.75">
      <c r="A3672" s="331"/>
      <c r="B3672" s="332">
        <v>43921.912098738423</v>
      </c>
      <c r="C3672" s="333" t="s">
        <v>2200</v>
      </c>
      <c r="D3672" s="333" t="s">
        <v>95</v>
      </c>
      <c r="E3672" s="331"/>
      <c r="F3672" s="333" t="s">
        <v>2198</v>
      </c>
      <c r="G3672" s="333" t="s">
        <v>2199</v>
      </c>
      <c r="H3672" s="331"/>
      <c r="I3672" s="334" t="s">
        <v>9790</v>
      </c>
      <c r="J3672" s="335">
        <v>43921</v>
      </c>
      <c r="K3672" s="331"/>
      <c r="L3672" s="331"/>
      <c r="M3672" s="333" t="s">
        <v>5743</v>
      </c>
      <c r="N3672" s="331"/>
    </row>
    <row r="3673" spans="1:14" ht="12.75">
      <c r="A3673" s="15"/>
      <c r="B3673" s="236">
        <v>43921.913427141204</v>
      </c>
      <c r="C3673" s="2" t="s">
        <v>2200</v>
      </c>
      <c r="D3673" s="2" t="s">
        <v>95</v>
      </c>
      <c r="E3673" s="2" t="s">
        <v>9164</v>
      </c>
      <c r="F3673" s="2" t="s">
        <v>2198</v>
      </c>
      <c r="G3673" s="2" t="s">
        <v>2199</v>
      </c>
      <c r="H3673" s="2" t="s">
        <v>9791</v>
      </c>
      <c r="I3673" s="34" t="s">
        <v>6583</v>
      </c>
      <c r="J3673" s="237">
        <v>43921</v>
      </c>
    </row>
    <row r="3674" spans="1:14" ht="12.75">
      <c r="A3674" s="331"/>
      <c r="B3674" s="332">
        <v>43921.914445856484</v>
      </c>
      <c r="C3674" s="333" t="s">
        <v>2200</v>
      </c>
      <c r="D3674" s="333" t="s">
        <v>95</v>
      </c>
      <c r="E3674" s="333" t="s">
        <v>95</v>
      </c>
      <c r="F3674" s="333" t="s">
        <v>2198</v>
      </c>
      <c r="G3674" s="333" t="s">
        <v>2210</v>
      </c>
      <c r="H3674" s="331"/>
      <c r="I3674" s="333" t="s">
        <v>9792</v>
      </c>
      <c r="J3674" s="335">
        <v>43921</v>
      </c>
      <c r="K3674" s="331"/>
      <c r="L3674" s="333">
        <v>23</v>
      </c>
      <c r="M3674" s="333" t="s">
        <v>9793</v>
      </c>
      <c r="N3674" s="331"/>
    </row>
    <row r="3675" spans="1:14" ht="12.75">
      <c r="A3675" s="331"/>
      <c r="B3675" s="332">
        <v>43921.915041261571</v>
      </c>
      <c r="C3675" s="333" t="s">
        <v>7566</v>
      </c>
      <c r="D3675" s="333" t="s">
        <v>182</v>
      </c>
      <c r="E3675" s="331"/>
      <c r="F3675" s="333" t="s">
        <v>2198</v>
      </c>
      <c r="G3675" s="331"/>
      <c r="H3675" s="331"/>
      <c r="I3675" s="334" t="s">
        <v>9794</v>
      </c>
      <c r="J3675" s="335">
        <v>43921</v>
      </c>
      <c r="K3675" s="331"/>
      <c r="L3675" s="331"/>
      <c r="M3675" s="333" t="s">
        <v>9795</v>
      </c>
      <c r="N3675" s="331"/>
    </row>
    <row r="3676" spans="1:14" ht="12.75">
      <c r="A3676" s="15"/>
      <c r="B3676" s="236">
        <v>43921.915777013885</v>
      </c>
      <c r="C3676" s="2" t="s">
        <v>2200</v>
      </c>
      <c r="D3676" s="2" t="s">
        <v>236</v>
      </c>
      <c r="E3676" s="2" t="s">
        <v>1019</v>
      </c>
      <c r="F3676" s="2" t="s">
        <v>2198</v>
      </c>
      <c r="G3676" s="2" t="s">
        <v>2199</v>
      </c>
      <c r="H3676" s="2" t="s">
        <v>9786</v>
      </c>
      <c r="I3676" s="34" t="s">
        <v>9796</v>
      </c>
      <c r="J3676" s="237">
        <v>43921</v>
      </c>
      <c r="L3676" s="2">
        <v>41</v>
      </c>
      <c r="M3676" s="2" t="s">
        <v>9797</v>
      </c>
    </row>
    <row r="3677" spans="1:14" ht="12.75">
      <c r="A3677" s="15"/>
      <c r="B3677" s="236">
        <v>43921.916624212958</v>
      </c>
      <c r="C3677" s="2" t="s">
        <v>7566</v>
      </c>
      <c r="D3677" s="2" t="s">
        <v>262</v>
      </c>
      <c r="F3677" s="2" t="s">
        <v>2198</v>
      </c>
      <c r="G3677" s="2" t="s">
        <v>2199</v>
      </c>
      <c r="H3677" s="2" t="s">
        <v>9799</v>
      </c>
      <c r="I3677" s="34" t="s">
        <v>9800</v>
      </c>
      <c r="J3677" s="237">
        <v>43921</v>
      </c>
      <c r="K3677" s="240" t="s">
        <v>2334</v>
      </c>
    </row>
    <row r="3678" spans="1:14" ht="12.75">
      <c r="A3678" s="15"/>
      <c r="B3678" s="236">
        <v>43921.917862175927</v>
      </c>
      <c r="C3678" s="2" t="s">
        <v>2200</v>
      </c>
      <c r="D3678" s="2" t="s">
        <v>236</v>
      </c>
      <c r="E3678" s="2" t="s">
        <v>8141</v>
      </c>
      <c r="F3678" s="2" t="s">
        <v>2208</v>
      </c>
      <c r="G3678" s="2" t="s">
        <v>2199</v>
      </c>
      <c r="H3678" s="2" t="s">
        <v>9801</v>
      </c>
      <c r="I3678" s="2" t="s">
        <v>2943</v>
      </c>
      <c r="J3678" s="237">
        <v>43921</v>
      </c>
      <c r="L3678" s="2">
        <v>4</v>
      </c>
    </row>
    <row r="3679" spans="1:14" ht="12.75">
      <c r="A3679" s="331"/>
      <c r="B3679" s="332">
        <v>43921.919254120367</v>
      </c>
      <c r="C3679" s="333" t="s">
        <v>2200</v>
      </c>
      <c r="D3679" s="333" t="s">
        <v>236</v>
      </c>
      <c r="E3679" s="331"/>
      <c r="F3679" s="333" t="s">
        <v>2198</v>
      </c>
      <c r="G3679" s="333" t="s">
        <v>2210</v>
      </c>
      <c r="H3679" s="331"/>
      <c r="I3679" s="333" t="s">
        <v>9802</v>
      </c>
      <c r="J3679" s="335">
        <v>43921</v>
      </c>
      <c r="K3679" s="331"/>
      <c r="L3679" s="331"/>
      <c r="M3679" s="333" t="s">
        <v>9803</v>
      </c>
      <c r="N3679" s="331"/>
    </row>
    <row r="3680" spans="1:14" ht="12.75">
      <c r="A3680" s="331"/>
      <c r="B3680" s="332">
        <v>43921.919687777779</v>
      </c>
      <c r="C3680" s="333" t="s">
        <v>2200</v>
      </c>
      <c r="D3680" s="333" t="s">
        <v>95</v>
      </c>
      <c r="E3680" s="331"/>
      <c r="F3680" s="333" t="s">
        <v>2198</v>
      </c>
      <c r="G3680" s="331"/>
      <c r="H3680" s="331"/>
      <c r="I3680" s="333" t="s">
        <v>9804</v>
      </c>
      <c r="J3680" s="335">
        <v>43921</v>
      </c>
      <c r="K3680" s="331"/>
      <c r="L3680" s="331"/>
      <c r="M3680" s="333" t="s">
        <v>9805</v>
      </c>
      <c r="N3680" s="331"/>
    </row>
    <row r="3681" spans="1:14" ht="12.75">
      <c r="A3681" s="15"/>
      <c r="B3681" s="236">
        <v>43921.920389965278</v>
      </c>
      <c r="C3681" s="2" t="s">
        <v>2200</v>
      </c>
      <c r="D3681" s="2" t="s">
        <v>236</v>
      </c>
      <c r="E3681" s="2" t="s">
        <v>8141</v>
      </c>
      <c r="F3681" s="2" t="s">
        <v>2198</v>
      </c>
      <c r="G3681" s="2" t="s">
        <v>2199</v>
      </c>
      <c r="H3681" s="2" t="s">
        <v>9806</v>
      </c>
      <c r="I3681" s="34" t="s">
        <v>9807</v>
      </c>
      <c r="J3681" s="237">
        <v>43921</v>
      </c>
      <c r="M3681" s="2" t="s">
        <v>9808</v>
      </c>
    </row>
    <row r="3682" spans="1:14" ht="12.75">
      <c r="A3682" s="331"/>
      <c r="B3682" s="332">
        <v>43921.921196759256</v>
      </c>
      <c r="C3682" s="333" t="s">
        <v>2200</v>
      </c>
      <c r="D3682" s="333" t="s">
        <v>236</v>
      </c>
      <c r="E3682" s="331"/>
      <c r="F3682" s="333" t="s">
        <v>2198</v>
      </c>
      <c r="G3682" s="331"/>
      <c r="H3682" s="331"/>
      <c r="I3682" s="334" t="s">
        <v>9809</v>
      </c>
      <c r="J3682" s="335">
        <v>43921</v>
      </c>
      <c r="K3682" s="331"/>
      <c r="L3682" s="331"/>
      <c r="M3682" s="331"/>
      <c r="N3682" s="331"/>
    </row>
    <row r="3683" spans="1:14" ht="12.75">
      <c r="A3683" s="15"/>
      <c r="B3683" s="236">
        <v>43921.921624861112</v>
      </c>
      <c r="C3683" s="2" t="s">
        <v>2200</v>
      </c>
      <c r="D3683" s="2" t="s">
        <v>354</v>
      </c>
      <c r="E3683" s="2" t="s">
        <v>947</v>
      </c>
      <c r="F3683" s="2" t="s">
        <v>2201</v>
      </c>
      <c r="G3683" s="2" t="s">
        <v>2199</v>
      </c>
      <c r="H3683" s="2" t="s">
        <v>1027</v>
      </c>
      <c r="I3683" s="34" t="s">
        <v>9810</v>
      </c>
      <c r="J3683" s="237">
        <v>43921</v>
      </c>
    </row>
    <row r="3684" spans="1:14" ht="12.75">
      <c r="A3684" s="15"/>
      <c r="B3684" s="236">
        <v>43921.921666736111</v>
      </c>
      <c r="C3684" s="2" t="s">
        <v>2200</v>
      </c>
      <c r="D3684" s="2" t="s">
        <v>354</v>
      </c>
      <c r="E3684" s="2" t="s">
        <v>947</v>
      </c>
      <c r="F3684" s="2" t="s">
        <v>2201</v>
      </c>
      <c r="G3684" s="2" t="s">
        <v>2199</v>
      </c>
      <c r="H3684" s="2" t="s">
        <v>1027</v>
      </c>
      <c r="I3684" s="34" t="s">
        <v>9810</v>
      </c>
      <c r="J3684" s="237">
        <v>43921</v>
      </c>
    </row>
    <row r="3685" spans="1:14" ht="12.75">
      <c r="A3685" s="15"/>
      <c r="B3685" s="236">
        <v>43921.921898784727</v>
      </c>
      <c r="C3685" s="2" t="s">
        <v>2200</v>
      </c>
      <c r="D3685" s="2" t="s">
        <v>354</v>
      </c>
      <c r="E3685" s="2" t="s">
        <v>947</v>
      </c>
      <c r="F3685" s="2" t="s">
        <v>2201</v>
      </c>
      <c r="G3685" s="2" t="s">
        <v>2199</v>
      </c>
      <c r="H3685" s="2" t="s">
        <v>1027</v>
      </c>
      <c r="I3685" s="34" t="s">
        <v>9810</v>
      </c>
      <c r="J3685" s="237">
        <v>43921</v>
      </c>
    </row>
    <row r="3686" spans="1:14" ht="12.75">
      <c r="A3686" s="15"/>
      <c r="B3686" s="236">
        <v>43921.92191164352</v>
      </c>
      <c r="C3686" s="2" t="s">
        <v>2200</v>
      </c>
      <c r="D3686" s="2" t="s">
        <v>236</v>
      </c>
      <c r="E3686" s="2" t="s">
        <v>1019</v>
      </c>
      <c r="F3686" s="2" t="s">
        <v>2198</v>
      </c>
      <c r="G3686" s="2" t="s">
        <v>2199</v>
      </c>
      <c r="H3686" s="2" t="s">
        <v>9811</v>
      </c>
      <c r="I3686" s="34" t="s">
        <v>9787</v>
      </c>
      <c r="J3686" s="237">
        <v>43921</v>
      </c>
      <c r="L3686" s="2">
        <v>41</v>
      </c>
    </row>
    <row r="3687" spans="1:14" ht="12.75">
      <c r="A3687" s="331"/>
      <c r="B3687" s="332">
        <v>43921.922181620372</v>
      </c>
      <c r="C3687" s="333" t="s">
        <v>2200</v>
      </c>
      <c r="D3687" s="333" t="s">
        <v>95</v>
      </c>
      <c r="E3687" s="333" t="s">
        <v>95</v>
      </c>
      <c r="F3687" s="333" t="s">
        <v>2198</v>
      </c>
      <c r="G3687" s="331"/>
      <c r="H3687" s="331"/>
      <c r="I3687" s="333" t="s">
        <v>9589</v>
      </c>
      <c r="J3687" s="335">
        <v>43921</v>
      </c>
      <c r="K3687" s="331"/>
      <c r="L3687" s="333">
        <v>23</v>
      </c>
      <c r="M3687" s="331"/>
      <c r="N3687" s="331"/>
    </row>
    <row r="3688" spans="1:14" ht="12.75">
      <c r="A3688" s="15"/>
      <c r="B3688" s="236">
        <v>43921.923172592593</v>
      </c>
      <c r="C3688" s="2" t="s">
        <v>2200</v>
      </c>
      <c r="D3688" s="2" t="s">
        <v>95</v>
      </c>
      <c r="F3688" s="2" t="s">
        <v>2208</v>
      </c>
      <c r="G3688" s="2" t="s">
        <v>2199</v>
      </c>
      <c r="H3688" s="2" t="s">
        <v>9812</v>
      </c>
      <c r="I3688" s="34" t="s">
        <v>9813</v>
      </c>
      <c r="J3688" s="237">
        <v>43921</v>
      </c>
      <c r="M3688" s="2" t="s">
        <v>9814</v>
      </c>
    </row>
    <row r="3689" spans="1:14" ht="12.75">
      <c r="A3689" s="15"/>
      <c r="B3689" s="236">
        <v>43921.926010324074</v>
      </c>
      <c r="C3689" s="2" t="s">
        <v>2200</v>
      </c>
      <c r="D3689" s="2" t="s">
        <v>95</v>
      </c>
      <c r="E3689" s="2" t="s">
        <v>9815</v>
      </c>
      <c r="F3689" s="2" t="s">
        <v>2208</v>
      </c>
      <c r="G3689" s="2" t="s">
        <v>2199</v>
      </c>
      <c r="H3689" s="2" t="s">
        <v>3062</v>
      </c>
      <c r="I3689" s="34" t="s">
        <v>6308</v>
      </c>
      <c r="J3689" s="237">
        <v>43921</v>
      </c>
      <c r="K3689" s="2">
        <v>49</v>
      </c>
      <c r="L3689" s="2">
        <v>13110084</v>
      </c>
      <c r="M3689" s="2" t="s">
        <v>9816</v>
      </c>
    </row>
    <row r="3690" spans="1:14" ht="12.75">
      <c r="A3690" s="15"/>
      <c r="B3690" s="236">
        <v>43921.927485138891</v>
      </c>
      <c r="C3690" s="2" t="s">
        <v>2200</v>
      </c>
      <c r="D3690" s="2" t="s">
        <v>95</v>
      </c>
      <c r="F3690" s="2" t="s">
        <v>2198</v>
      </c>
      <c r="G3690" s="2" t="s">
        <v>2210</v>
      </c>
      <c r="H3690" s="2" t="s">
        <v>9817</v>
      </c>
      <c r="I3690" s="2" t="s">
        <v>9818</v>
      </c>
      <c r="J3690" s="237">
        <v>43921</v>
      </c>
    </row>
    <row r="3691" spans="1:14" ht="12.75">
      <c r="A3691" s="15"/>
      <c r="B3691" s="236">
        <v>43921.930788912039</v>
      </c>
      <c r="C3691" s="2" t="s">
        <v>7566</v>
      </c>
      <c r="D3691" s="2" t="s">
        <v>262</v>
      </c>
      <c r="E3691" s="2" t="s">
        <v>9819</v>
      </c>
      <c r="F3691" s="2">
        <v>1</v>
      </c>
      <c r="H3691" s="240" t="s">
        <v>9820</v>
      </c>
      <c r="I3691" s="34" t="s">
        <v>9821</v>
      </c>
      <c r="J3691" s="237">
        <v>43921</v>
      </c>
      <c r="M3691" s="2" t="s">
        <v>9823</v>
      </c>
    </row>
    <row r="3692" spans="1:14" ht="12.75">
      <c r="A3692" s="331"/>
      <c r="B3692" s="332">
        <v>43921.932023981484</v>
      </c>
      <c r="C3692" s="333" t="s">
        <v>7566</v>
      </c>
      <c r="D3692" s="333" t="s">
        <v>207</v>
      </c>
      <c r="E3692" s="331"/>
      <c r="F3692" s="333" t="s">
        <v>2198</v>
      </c>
      <c r="G3692" s="331"/>
      <c r="H3692" s="331"/>
      <c r="I3692" s="333" t="s">
        <v>9824</v>
      </c>
      <c r="J3692" s="335">
        <v>43921</v>
      </c>
      <c r="K3692" s="331"/>
      <c r="L3692" s="331"/>
      <c r="M3692" s="333" t="s">
        <v>9362</v>
      </c>
      <c r="N3692" s="331"/>
    </row>
    <row r="3693" spans="1:14" ht="12.75">
      <c r="A3693" s="331"/>
      <c r="B3693" s="332">
        <v>43921.938705555556</v>
      </c>
      <c r="C3693" s="333" t="s">
        <v>2197</v>
      </c>
      <c r="D3693" s="333" t="s">
        <v>262</v>
      </c>
      <c r="E3693" s="333" t="s">
        <v>493</v>
      </c>
      <c r="F3693" s="333" t="s">
        <v>2271</v>
      </c>
      <c r="G3693" s="333" t="s">
        <v>2199</v>
      </c>
      <c r="H3693" s="331"/>
      <c r="I3693" s="334" t="s">
        <v>9825</v>
      </c>
      <c r="J3693" s="335">
        <v>43921</v>
      </c>
      <c r="K3693" s="331"/>
      <c r="L3693" s="331"/>
      <c r="M3693" s="333" t="s">
        <v>9827</v>
      </c>
      <c r="N3693" s="331"/>
    </row>
    <row r="3694" spans="1:14" ht="12.75">
      <c r="A3694" s="15"/>
      <c r="B3694" s="236">
        <v>43921.939547569447</v>
      </c>
      <c r="C3694" s="2" t="s">
        <v>2200</v>
      </c>
      <c r="D3694" s="2" t="s">
        <v>224</v>
      </c>
      <c r="E3694" s="2" t="s">
        <v>226</v>
      </c>
      <c r="F3694" s="2" t="s">
        <v>2208</v>
      </c>
      <c r="G3694" s="2" t="s">
        <v>2199</v>
      </c>
      <c r="H3694" s="2" t="s">
        <v>9828</v>
      </c>
      <c r="I3694" s="34" t="s">
        <v>9829</v>
      </c>
      <c r="J3694" s="237">
        <v>43921</v>
      </c>
      <c r="K3694" s="2">
        <v>23</v>
      </c>
    </row>
    <row r="3695" spans="1:14" ht="12.75">
      <c r="A3695" s="331"/>
      <c r="B3695" s="332">
        <v>43921.941315127318</v>
      </c>
      <c r="C3695" s="333" t="s">
        <v>2200</v>
      </c>
      <c r="D3695" s="333" t="s">
        <v>233</v>
      </c>
      <c r="E3695" s="331"/>
      <c r="F3695" s="333" t="s">
        <v>2208</v>
      </c>
      <c r="G3695" s="333" t="s">
        <v>2199</v>
      </c>
      <c r="H3695" s="331"/>
      <c r="I3695" s="333" t="s">
        <v>9831</v>
      </c>
      <c r="J3695" s="335">
        <v>43921</v>
      </c>
      <c r="K3695" s="333">
        <v>35</v>
      </c>
      <c r="L3695" s="331"/>
      <c r="M3695" s="331"/>
      <c r="N3695" s="331"/>
    </row>
    <row r="3696" spans="1:14" ht="12.75">
      <c r="A3696" s="331"/>
      <c r="B3696" s="332">
        <v>43921.941490439815</v>
      </c>
      <c r="C3696" s="333" t="s">
        <v>2197</v>
      </c>
      <c r="D3696" s="333" t="s">
        <v>354</v>
      </c>
      <c r="E3696" s="333" t="s">
        <v>2018</v>
      </c>
      <c r="F3696" s="333" t="s">
        <v>2208</v>
      </c>
      <c r="G3696" s="333" t="s">
        <v>2199</v>
      </c>
      <c r="H3696" s="331"/>
      <c r="I3696" s="333" t="s">
        <v>9832</v>
      </c>
      <c r="J3696" s="335">
        <v>43921</v>
      </c>
      <c r="K3696" s="331"/>
      <c r="L3696" s="333">
        <v>668</v>
      </c>
      <c r="M3696" s="333" t="s">
        <v>9833</v>
      </c>
      <c r="N3696" s="331"/>
    </row>
    <row r="3697" spans="1:14" ht="12.75">
      <c r="A3697" s="15"/>
      <c r="B3697" s="236">
        <v>43921.942206874999</v>
      </c>
      <c r="C3697" s="2" t="s">
        <v>2200</v>
      </c>
      <c r="D3697" s="2" t="s">
        <v>322</v>
      </c>
      <c r="E3697" s="2" t="s">
        <v>5295</v>
      </c>
      <c r="F3697" s="2" t="s">
        <v>2208</v>
      </c>
      <c r="G3697" s="2" t="s">
        <v>2199</v>
      </c>
      <c r="H3697" s="2" t="s">
        <v>9834</v>
      </c>
      <c r="I3697" s="2" t="s">
        <v>9835</v>
      </c>
      <c r="J3697" s="237">
        <v>43921</v>
      </c>
      <c r="K3697" s="2">
        <v>29</v>
      </c>
      <c r="M3697" s="2" t="s">
        <v>9836</v>
      </c>
    </row>
    <row r="3698" spans="1:14" ht="12.75">
      <c r="A3698" s="15"/>
      <c r="B3698" s="236">
        <v>43921.943041435181</v>
      </c>
      <c r="C3698" s="2" t="s">
        <v>2200</v>
      </c>
      <c r="D3698" s="2" t="s">
        <v>322</v>
      </c>
      <c r="E3698" s="2" t="s">
        <v>5295</v>
      </c>
      <c r="F3698" s="2" t="s">
        <v>2208</v>
      </c>
      <c r="G3698" s="2" t="s">
        <v>2199</v>
      </c>
      <c r="H3698" s="2" t="s">
        <v>9837</v>
      </c>
      <c r="I3698" s="2" t="s">
        <v>9838</v>
      </c>
      <c r="J3698" s="237">
        <v>43921</v>
      </c>
      <c r="K3698" s="2">
        <v>29</v>
      </c>
    </row>
    <row r="3699" spans="1:14" ht="12.75">
      <c r="A3699" s="15"/>
      <c r="B3699" s="236">
        <v>43921.943565231486</v>
      </c>
      <c r="C3699" s="2" t="s">
        <v>2200</v>
      </c>
      <c r="D3699" s="2" t="s">
        <v>117</v>
      </c>
      <c r="E3699" s="2" t="s">
        <v>1334</v>
      </c>
      <c r="F3699" s="2" t="s">
        <v>2201</v>
      </c>
      <c r="G3699" s="2" t="s">
        <v>2199</v>
      </c>
      <c r="H3699" s="2" t="s">
        <v>9839</v>
      </c>
      <c r="I3699" s="34" t="s">
        <v>9840</v>
      </c>
      <c r="J3699" s="237">
        <v>43921</v>
      </c>
      <c r="K3699" s="2">
        <v>36</v>
      </c>
    </row>
    <row r="3700" spans="1:14" ht="12.75">
      <c r="A3700" s="15"/>
      <c r="B3700" s="236">
        <v>43921.943760150461</v>
      </c>
      <c r="C3700" s="2" t="s">
        <v>7566</v>
      </c>
      <c r="D3700" s="2" t="s">
        <v>101</v>
      </c>
      <c r="E3700" s="2" t="s">
        <v>31</v>
      </c>
      <c r="F3700" s="2" t="s">
        <v>2198</v>
      </c>
      <c r="G3700" s="2" t="s">
        <v>2210</v>
      </c>
      <c r="H3700" s="2" t="s">
        <v>9842</v>
      </c>
      <c r="I3700" s="34" t="s">
        <v>9843</v>
      </c>
      <c r="J3700" s="237">
        <v>43921</v>
      </c>
      <c r="M3700" s="34" t="s">
        <v>9843</v>
      </c>
    </row>
    <row r="3701" spans="1:14" ht="12.75">
      <c r="A3701" s="15"/>
      <c r="B3701" s="236">
        <v>43921.944260219912</v>
      </c>
      <c r="C3701" s="2" t="s">
        <v>2200</v>
      </c>
      <c r="D3701" s="2" t="s">
        <v>322</v>
      </c>
      <c r="E3701" s="2" t="s">
        <v>9845</v>
      </c>
      <c r="F3701" s="2" t="s">
        <v>2208</v>
      </c>
      <c r="G3701" s="2" t="s">
        <v>2199</v>
      </c>
      <c r="H3701" s="2" t="s">
        <v>9846</v>
      </c>
      <c r="I3701" s="2" t="s">
        <v>9847</v>
      </c>
      <c r="J3701" s="237">
        <v>43921</v>
      </c>
      <c r="K3701" s="2">
        <v>29</v>
      </c>
    </row>
    <row r="3702" spans="1:14" ht="12.75">
      <c r="A3702" s="15"/>
      <c r="B3702" s="236">
        <v>43921.944858252318</v>
      </c>
      <c r="C3702" s="2" t="s">
        <v>2200</v>
      </c>
      <c r="D3702" s="2" t="s">
        <v>322</v>
      </c>
      <c r="F3702" s="2" t="s">
        <v>2208</v>
      </c>
      <c r="G3702" s="2" t="s">
        <v>2199</v>
      </c>
      <c r="H3702" s="2" t="s">
        <v>9837</v>
      </c>
      <c r="I3702" s="2" t="s">
        <v>9848</v>
      </c>
      <c r="J3702" s="237">
        <v>43921</v>
      </c>
    </row>
    <row r="3703" spans="1:14" ht="12.75">
      <c r="A3703" s="331"/>
      <c r="B3703" s="332">
        <v>43921.946656712964</v>
      </c>
      <c r="C3703" s="333" t="s">
        <v>9</v>
      </c>
      <c r="D3703" s="333" t="s">
        <v>233</v>
      </c>
      <c r="E3703" s="333" t="s">
        <v>9849</v>
      </c>
      <c r="F3703" s="333" t="s">
        <v>2208</v>
      </c>
      <c r="G3703" s="333" t="s">
        <v>2199</v>
      </c>
      <c r="H3703" s="331"/>
      <c r="I3703" s="334" t="s">
        <v>9850</v>
      </c>
      <c r="J3703" s="335">
        <v>43921</v>
      </c>
      <c r="K3703" s="333">
        <v>65</v>
      </c>
      <c r="L3703" s="331"/>
      <c r="M3703" s="331"/>
      <c r="N3703" s="331"/>
    </row>
    <row r="3704" spans="1:14" ht="12.75">
      <c r="A3704" s="15"/>
      <c r="B3704" s="236">
        <v>43921.949259641202</v>
      </c>
      <c r="C3704" s="2" t="s">
        <v>2200</v>
      </c>
      <c r="D3704" s="2" t="s">
        <v>95</v>
      </c>
      <c r="E3704" s="2" t="s">
        <v>95</v>
      </c>
      <c r="F3704" s="2" t="s">
        <v>2198</v>
      </c>
      <c r="G3704" s="2" t="s">
        <v>2210</v>
      </c>
      <c r="H3704" s="2" t="s">
        <v>9852</v>
      </c>
      <c r="I3704" s="2" t="s">
        <v>9853</v>
      </c>
      <c r="J3704" s="237">
        <v>43921</v>
      </c>
    </row>
    <row r="3705" spans="1:14" ht="12.75">
      <c r="A3705" s="331"/>
      <c r="B3705" s="332">
        <v>43921.949409745372</v>
      </c>
      <c r="C3705" s="333" t="s">
        <v>9</v>
      </c>
      <c r="D3705" s="333" t="s">
        <v>224</v>
      </c>
      <c r="E3705" s="333" t="s">
        <v>223</v>
      </c>
      <c r="F3705" s="333" t="s">
        <v>2198</v>
      </c>
      <c r="G3705" s="333" t="s">
        <v>2199</v>
      </c>
      <c r="H3705" s="331"/>
      <c r="I3705" s="334" t="s">
        <v>9854</v>
      </c>
      <c r="J3705" s="335">
        <v>43921</v>
      </c>
      <c r="K3705" s="331"/>
      <c r="L3705" s="331"/>
      <c r="M3705" s="333" t="s">
        <v>9855</v>
      </c>
      <c r="N3705" s="331"/>
    </row>
    <row r="3706" spans="1:14" ht="12.75">
      <c r="A3706" s="331"/>
      <c r="B3706" s="332">
        <v>43921.951804398152</v>
      </c>
      <c r="C3706" s="333" t="s">
        <v>9</v>
      </c>
      <c r="D3706" s="333" t="s">
        <v>262</v>
      </c>
      <c r="E3706" s="333" t="s">
        <v>9856</v>
      </c>
      <c r="F3706" s="333" t="s">
        <v>2208</v>
      </c>
      <c r="G3706" s="333" t="s">
        <v>2199</v>
      </c>
      <c r="H3706" s="331"/>
      <c r="I3706" s="333" t="s">
        <v>9857</v>
      </c>
      <c r="J3706" s="335">
        <v>43921</v>
      </c>
      <c r="K3706" s="331"/>
      <c r="L3706" s="331"/>
      <c r="M3706" s="331"/>
      <c r="N3706" s="331"/>
    </row>
    <row r="3707" spans="1:14" ht="12.75">
      <c r="A3707" s="15"/>
      <c r="B3707" s="236">
        <v>43921.955358310181</v>
      </c>
      <c r="C3707" s="2" t="s">
        <v>2200</v>
      </c>
      <c r="D3707" s="2" t="s">
        <v>236</v>
      </c>
      <c r="E3707" s="2" t="s">
        <v>1019</v>
      </c>
      <c r="F3707" s="2" t="s">
        <v>2208</v>
      </c>
      <c r="G3707" s="2" t="s">
        <v>2199</v>
      </c>
      <c r="H3707" s="2" t="s">
        <v>9858</v>
      </c>
      <c r="I3707" s="34" t="s">
        <v>9807</v>
      </c>
      <c r="J3707" s="237">
        <v>43921</v>
      </c>
      <c r="M3707" s="2" t="s">
        <v>9859</v>
      </c>
    </row>
    <row r="3708" spans="1:14" ht="12.75">
      <c r="A3708" s="15"/>
      <c r="B3708" s="236">
        <v>43921.955828518519</v>
      </c>
      <c r="C3708" s="2" t="s">
        <v>2200</v>
      </c>
      <c r="D3708" s="2" t="s">
        <v>322</v>
      </c>
      <c r="E3708" s="2" t="s">
        <v>5295</v>
      </c>
      <c r="F3708" s="2" t="s">
        <v>2208</v>
      </c>
      <c r="G3708" s="2" t="s">
        <v>2199</v>
      </c>
      <c r="H3708" s="2" t="s">
        <v>9860</v>
      </c>
      <c r="I3708" s="34" t="s">
        <v>6675</v>
      </c>
      <c r="J3708" s="237">
        <v>43921</v>
      </c>
      <c r="K3708" s="2">
        <v>29</v>
      </c>
    </row>
    <row r="3709" spans="1:14" ht="12.75">
      <c r="A3709" s="331"/>
      <c r="B3709" s="332">
        <v>43921.957302453702</v>
      </c>
      <c r="C3709" s="333" t="s">
        <v>2200</v>
      </c>
      <c r="D3709" s="333" t="s">
        <v>322</v>
      </c>
      <c r="E3709" s="333" t="s">
        <v>9861</v>
      </c>
      <c r="F3709" s="333" t="s">
        <v>2208</v>
      </c>
      <c r="G3709" s="333" t="s">
        <v>2199</v>
      </c>
      <c r="H3709" s="331"/>
      <c r="I3709" s="334" t="s">
        <v>9862</v>
      </c>
      <c r="J3709" s="335">
        <v>43921</v>
      </c>
      <c r="K3709" s="333">
        <v>29</v>
      </c>
      <c r="L3709" s="331"/>
      <c r="M3709" s="331"/>
      <c r="N3709" s="331"/>
    </row>
    <row r="3710" spans="1:14" ht="12.75">
      <c r="A3710" s="15"/>
      <c r="B3710" s="236">
        <v>43921.960448530095</v>
      </c>
      <c r="C3710" s="2" t="s">
        <v>2200</v>
      </c>
      <c r="D3710" s="2" t="s">
        <v>322</v>
      </c>
      <c r="E3710" s="2" t="s">
        <v>5295</v>
      </c>
      <c r="F3710" s="2" t="s">
        <v>2198</v>
      </c>
      <c r="G3710" s="2" t="s">
        <v>2199</v>
      </c>
      <c r="H3710" s="2" t="s">
        <v>9863</v>
      </c>
      <c r="I3710" s="34" t="s">
        <v>9864</v>
      </c>
      <c r="J3710" s="237">
        <v>43921</v>
      </c>
      <c r="L3710" s="2">
        <v>4</v>
      </c>
    </row>
    <row r="3711" spans="1:14" ht="12.75">
      <c r="A3711" s="331"/>
      <c r="B3711" s="332">
        <v>43921.961257187504</v>
      </c>
      <c r="C3711" s="333" t="s">
        <v>2197</v>
      </c>
      <c r="D3711" s="333" t="s">
        <v>354</v>
      </c>
      <c r="E3711" s="333" t="s">
        <v>947</v>
      </c>
      <c r="F3711" s="333" t="s">
        <v>2208</v>
      </c>
      <c r="G3711" s="333" t="s">
        <v>2199</v>
      </c>
      <c r="H3711" s="331"/>
      <c r="I3711" s="334" t="s">
        <v>9865</v>
      </c>
      <c r="J3711" s="335">
        <v>43921</v>
      </c>
      <c r="K3711" s="333">
        <v>68</v>
      </c>
      <c r="L3711" s="331"/>
      <c r="M3711" s="331"/>
      <c r="N3711" s="331"/>
    </row>
    <row r="3712" spans="1:14" ht="12.75">
      <c r="A3712" s="331"/>
      <c r="B3712" s="332">
        <v>43921.961599571761</v>
      </c>
      <c r="C3712" s="333" t="s">
        <v>2200</v>
      </c>
      <c r="D3712" s="333" t="s">
        <v>126</v>
      </c>
      <c r="E3712" s="331"/>
      <c r="F3712" s="333" t="s">
        <v>2198</v>
      </c>
      <c r="G3712" s="331"/>
      <c r="H3712" s="331"/>
      <c r="I3712" s="334" t="s">
        <v>9866</v>
      </c>
      <c r="J3712" s="335">
        <v>43921</v>
      </c>
      <c r="K3712" s="331"/>
      <c r="L3712" s="331"/>
      <c r="M3712" s="333" t="s">
        <v>9867</v>
      </c>
      <c r="N3712" s="331"/>
    </row>
    <row r="3713" spans="1:14" ht="12.75">
      <c r="A3713" s="331"/>
      <c r="B3713" s="332">
        <v>43921.961857800925</v>
      </c>
      <c r="C3713" s="333" t="s">
        <v>2197</v>
      </c>
      <c r="D3713" s="333" t="s">
        <v>330</v>
      </c>
      <c r="E3713" s="333" t="s">
        <v>2017</v>
      </c>
      <c r="F3713" s="333" t="s">
        <v>2208</v>
      </c>
      <c r="G3713" s="333" t="s">
        <v>2199</v>
      </c>
      <c r="H3713" s="331"/>
      <c r="I3713" s="334" t="s">
        <v>9865</v>
      </c>
      <c r="J3713" s="335">
        <v>43921</v>
      </c>
      <c r="K3713" s="333">
        <v>33</v>
      </c>
      <c r="L3713" s="331"/>
      <c r="M3713" s="331"/>
      <c r="N3713" s="331"/>
    </row>
    <row r="3714" spans="1:14" ht="12.75">
      <c r="A3714" s="331"/>
      <c r="B3714" s="332">
        <v>43921.962685266204</v>
      </c>
      <c r="C3714" s="333" t="s">
        <v>9</v>
      </c>
      <c r="D3714" s="333" t="s">
        <v>262</v>
      </c>
      <c r="E3714" s="331"/>
      <c r="F3714" s="333" t="s">
        <v>2198</v>
      </c>
      <c r="G3714" s="331"/>
      <c r="H3714" s="331"/>
      <c r="I3714" s="334" t="s">
        <v>9868</v>
      </c>
      <c r="J3714" s="335">
        <v>43921</v>
      </c>
      <c r="K3714" s="331"/>
      <c r="L3714" s="331"/>
      <c r="M3714" s="331"/>
      <c r="N3714" s="331"/>
    </row>
    <row r="3715" spans="1:14" ht="12.75">
      <c r="A3715" s="331"/>
      <c r="B3715" s="332">
        <v>43921.963556921299</v>
      </c>
      <c r="C3715" s="333" t="s">
        <v>2197</v>
      </c>
      <c r="D3715" s="333" t="s">
        <v>354</v>
      </c>
      <c r="E3715" s="333" t="s">
        <v>947</v>
      </c>
      <c r="F3715" s="333" t="s">
        <v>2208</v>
      </c>
      <c r="G3715" s="333" t="s">
        <v>2199</v>
      </c>
      <c r="H3715" s="331"/>
      <c r="I3715" s="334" t="s">
        <v>9869</v>
      </c>
      <c r="J3715" s="335">
        <v>43921</v>
      </c>
      <c r="K3715" s="333">
        <v>68</v>
      </c>
      <c r="L3715" s="331"/>
      <c r="M3715" s="331"/>
      <c r="N3715" s="331"/>
    </row>
    <row r="3716" spans="1:14" ht="12.75">
      <c r="A3716" s="331"/>
      <c r="B3716" s="332">
        <v>43921.965445856476</v>
      </c>
      <c r="C3716" s="333" t="s">
        <v>2200</v>
      </c>
      <c r="D3716" s="333" t="s">
        <v>126</v>
      </c>
      <c r="E3716" s="333" t="s">
        <v>572</v>
      </c>
      <c r="F3716" s="333" t="s">
        <v>2198</v>
      </c>
      <c r="G3716" s="333" t="s">
        <v>2199</v>
      </c>
      <c r="H3716" s="331"/>
      <c r="I3716" s="334" t="s">
        <v>9871</v>
      </c>
      <c r="J3716" s="335">
        <v>43921</v>
      </c>
      <c r="K3716" s="331"/>
      <c r="L3716" s="331"/>
      <c r="M3716" s="331"/>
      <c r="N3716" s="331"/>
    </row>
    <row r="3717" spans="1:14" ht="12.75">
      <c r="A3717" s="15"/>
      <c r="B3717" s="236">
        <v>43921.965528020832</v>
      </c>
      <c r="C3717" s="2" t="s">
        <v>2200</v>
      </c>
      <c r="D3717" s="2" t="s">
        <v>126</v>
      </c>
      <c r="E3717" s="2" t="s">
        <v>139</v>
      </c>
      <c r="F3717" s="2" t="s">
        <v>2198</v>
      </c>
      <c r="I3717" s="34" t="s">
        <v>9873</v>
      </c>
      <c r="J3717" s="237">
        <v>43921</v>
      </c>
      <c r="M3717" s="2" t="s">
        <v>9874</v>
      </c>
    </row>
    <row r="3718" spans="1:14" ht="12.75">
      <c r="A3718" s="331"/>
      <c r="B3718" s="332">
        <v>43921.965529907407</v>
      </c>
      <c r="C3718" s="333" t="s">
        <v>2200</v>
      </c>
      <c r="D3718" s="333" t="s">
        <v>126</v>
      </c>
      <c r="E3718" s="333" t="s">
        <v>572</v>
      </c>
      <c r="F3718" s="333" t="s">
        <v>2198</v>
      </c>
      <c r="G3718" s="333" t="s">
        <v>2199</v>
      </c>
      <c r="H3718" s="331"/>
      <c r="I3718" s="334" t="s">
        <v>9871</v>
      </c>
      <c r="J3718" s="335">
        <v>43921</v>
      </c>
      <c r="K3718" s="331"/>
      <c r="L3718" s="331"/>
      <c r="M3718" s="331"/>
      <c r="N3718" s="331"/>
    </row>
    <row r="3719" spans="1:14" ht="12.75">
      <c r="A3719" s="15"/>
      <c r="B3719" s="236">
        <v>43921.971640752316</v>
      </c>
      <c r="C3719" s="2" t="s">
        <v>7566</v>
      </c>
      <c r="D3719" s="2" t="s">
        <v>158</v>
      </c>
      <c r="E3719" s="2" t="s">
        <v>1377</v>
      </c>
      <c r="F3719" s="2" t="s">
        <v>2201</v>
      </c>
      <c r="G3719" s="2" t="s">
        <v>2199</v>
      </c>
      <c r="H3719" s="2" t="s">
        <v>9875</v>
      </c>
      <c r="I3719" s="34" t="s">
        <v>7878</v>
      </c>
      <c r="J3719" s="237">
        <v>43919</v>
      </c>
      <c r="L3719" s="2">
        <v>43</v>
      </c>
      <c r="M3719" s="2" t="s">
        <v>9876</v>
      </c>
    </row>
    <row r="3720" spans="1:14" ht="12.75">
      <c r="A3720" s="331"/>
      <c r="B3720" s="332">
        <v>43921.973499756947</v>
      </c>
      <c r="C3720" s="333" t="s">
        <v>2200</v>
      </c>
      <c r="D3720" s="333" t="s">
        <v>262</v>
      </c>
      <c r="E3720" s="331"/>
      <c r="F3720" s="333" t="s">
        <v>2208</v>
      </c>
      <c r="G3720" s="333" t="s">
        <v>2199</v>
      </c>
      <c r="H3720" s="331"/>
      <c r="I3720" s="333" t="s">
        <v>9877</v>
      </c>
      <c r="J3720" s="335">
        <v>43921</v>
      </c>
      <c r="K3720" s="331"/>
      <c r="L3720" s="331"/>
      <c r="M3720" s="333" t="s">
        <v>9878</v>
      </c>
      <c r="N3720" s="331"/>
    </row>
    <row r="3721" spans="1:14" ht="12.75">
      <c r="A3721" s="15"/>
      <c r="B3721" s="236">
        <v>43921.973916805553</v>
      </c>
      <c r="C3721" s="2" t="s">
        <v>7566</v>
      </c>
      <c r="D3721" s="2" t="s">
        <v>101</v>
      </c>
      <c r="F3721" s="2" t="s">
        <v>2198</v>
      </c>
      <c r="G3721" s="2" t="s">
        <v>2210</v>
      </c>
      <c r="H3721" s="2" t="s">
        <v>9879</v>
      </c>
      <c r="I3721" s="34" t="s">
        <v>1065</v>
      </c>
      <c r="J3721" s="237">
        <v>43920</v>
      </c>
    </row>
    <row r="3722" spans="1:14" ht="12.75">
      <c r="A3722" s="331"/>
      <c r="B3722" s="332">
        <v>43921.975350590277</v>
      </c>
      <c r="C3722" s="333" t="s">
        <v>9</v>
      </c>
      <c r="D3722" s="333" t="s">
        <v>262</v>
      </c>
      <c r="E3722" s="331"/>
      <c r="F3722" s="333" t="s">
        <v>2198</v>
      </c>
      <c r="G3722" s="333" t="s">
        <v>2199</v>
      </c>
      <c r="H3722" s="331"/>
      <c r="I3722" s="333" t="s">
        <v>9880</v>
      </c>
      <c r="J3722" s="335">
        <v>43921</v>
      </c>
      <c r="K3722" s="331"/>
      <c r="L3722" s="333">
        <v>2</v>
      </c>
      <c r="M3722" s="333" t="s">
        <v>9878</v>
      </c>
      <c r="N3722" s="331"/>
    </row>
    <row r="3723" spans="1:14" ht="12.75">
      <c r="A3723" s="331"/>
      <c r="B3723" s="332">
        <v>43921.97671357639</v>
      </c>
      <c r="C3723" s="333" t="s">
        <v>2197</v>
      </c>
      <c r="D3723" s="333" t="s">
        <v>262</v>
      </c>
      <c r="E3723" s="331"/>
      <c r="F3723" s="333" t="s">
        <v>2208</v>
      </c>
      <c r="G3723" s="333" t="s">
        <v>2199</v>
      </c>
      <c r="H3723" s="331"/>
      <c r="I3723" s="333" t="s">
        <v>9881</v>
      </c>
      <c r="J3723" s="335">
        <v>43921</v>
      </c>
      <c r="K3723" s="331"/>
      <c r="L3723" s="331"/>
      <c r="M3723" s="331"/>
      <c r="N3723" s="331"/>
    </row>
    <row r="3724" spans="1:14" ht="12.75">
      <c r="A3724" s="331"/>
      <c r="B3724" s="332">
        <v>43921.977084143524</v>
      </c>
      <c r="C3724" s="333" t="s">
        <v>2197</v>
      </c>
      <c r="D3724" s="333" t="s">
        <v>262</v>
      </c>
      <c r="E3724" s="331"/>
      <c r="F3724" s="333" t="s">
        <v>2201</v>
      </c>
      <c r="G3724" s="333" t="s">
        <v>2199</v>
      </c>
      <c r="H3724" s="331"/>
      <c r="I3724" s="333" t="s">
        <v>9881</v>
      </c>
      <c r="J3724" s="335">
        <v>43921</v>
      </c>
      <c r="K3724" s="331"/>
      <c r="L3724" s="331"/>
      <c r="M3724" s="331"/>
      <c r="N3724" s="331"/>
    </row>
    <row r="3725" spans="1:14" ht="12.75">
      <c r="A3725" s="331"/>
      <c r="B3725" s="332">
        <v>43921.977331388887</v>
      </c>
      <c r="C3725" s="333" t="s">
        <v>2197</v>
      </c>
      <c r="D3725" s="333" t="s">
        <v>262</v>
      </c>
      <c r="E3725" s="331"/>
      <c r="F3725" s="333" t="s">
        <v>2208</v>
      </c>
      <c r="G3725" s="333" t="s">
        <v>2199</v>
      </c>
      <c r="H3725" s="331"/>
      <c r="I3725" s="333" t="s">
        <v>9881</v>
      </c>
      <c r="J3725" s="335">
        <v>43921</v>
      </c>
      <c r="K3725" s="331"/>
      <c r="L3725" s="331"/>
      <c r="M3725" s="331"/>
      <c r="N3725" s="331"/>
    </row>
    <row r="3726" spans="1:14" ht="12.75">
      <c r="A3726" s="331"/>
      <c r="B3726" s="332">
        <v>43921.978119976848</v>
      </c>
      <c r="C3726" s="333" t="s">
        <v>2200</v>
      </c>
      <c r="D3726" s="333" t="s">
        <v>262</v>
      </c>
      <c r="E3726" s="331"/>
      <c r="F3726" s="333" t="s">
        <v>2198</v>
      </c>
      <c r="G3726" s="333" t="s">
        <v>2199</v>
      </c>
      <c r="H3726" s="331"/>
      <c r="I3726" s="333" t="s">
        <v>9882</v>
      </c>
      <c r="J3726" s="335">
        <v>43921</v>
      </c>
      <c r="K3726" s="331"/>
      <c r="L3726" s="333">
        <v>4</v>
      </c>
      <c r="M3726" s="333" t="s">
        <v>9883</v>
      </c>
      <c r="N3726" s="331"/>
    </row>
    <row r="3727" spans="1:14" ht="12.75">
      <c r="A3727" s="15"/>
      <c r="B3727" s="236">
        <v>43921.981629305556</v>
      </c>
      <c r="C3727" s="2" t="s">
        <v>7566</v>
      </c>
      <c r="D3727" s="2" t="s">
        <v>158</v>
      </c>
      <c r="E3727" s="2" t="s">
        <v>2408</v>
      </c>
      <c r="F3727" s="2" t="s">
        <v>2271</v>
      </c>
      <c r="G3727" s="2" t="s">
        <v>2199</v>
      </c>
      <c r="H3727" s="2" t="s">
        <v>9884</v>
      </c>
      <c r="I3727" s="34" t="s">
        <v>9885</v>
      </c>
      <c r="J3727" s="237">
        <v>43919</v>
      </c>
      <c r="L3727" s="2">
        <v>1076</v>
      </c>
      <c r="M3727" s="2" t="s">
        <v>9886</v>
      </c>
    </row>
    <row r="3728" spans="1:14" ht="12.75">
      <c r="A3728" s="15"/>
      <c r="B3728" s="236">
        <v>43921.983376701392</v>
      </c>
      <c r="C3728" s="2" t="s">
        <v>7566</v>
      </c>
      <c r="D3728" s="2" t="s">
        <v>101</v>
      </c>
      <c r="E3728" s="2" t="s">
        <v>31</v>
      </c>
      <c r="F3728" s="2" t="s">
        <v>2198</v>
      </c>
      <c r="G3728" s="2" t="s">
        <v>2199</v>
      </c>
      <c r="H3728" s="2" t="s">
        <v>9887</v>
      </c>
      <c r="I3728" s="2" t="s">
        <v>9888</v>
      </c>
      <c r="J3728" s="237">
        <v>43921</v>
      </c>
      <c r="K3728" s="2">
        <v>50</v>
      </c>
      <c r="L3728" s="2">
        <v>97</v>
      </c>
      <c r="M3728" s="2" t="s">
        <v>9889</v>
      </c>
    </row>
    <row r="3729" spans="1:14" ht="12.75">
      <c r="A3729" s="331"/>
      <c r="B3729" s="332">
        <v>43921.985230648148</v>
      </c>
      <c r="C3729" s="333" t="s">
        <v>7566</v>
      </c>
      <c r="D3729" s="333" t="s">
        <v>101</v>
      </c>
      <c r="E3729" s="331"/>
      <c r="F3729" s="333" t="s">
        <v>2198</v>
      </c>
      <c r="G3729" s="333" t="s">
        <v>2199</v>
      </c>
      <c r="H3729" s="331"/>
      <c r="I3729" s="333" t="s">
        <v>9890</v>
      </c>
      <c r="J3729" s="335">
        <v>43921</v>
      </c>
      <c r="K3729" s="331"/>
      <c r="L3729" s="333">
        <v>6</v>
      </c>
      <c r="M3729" s="333" t="s">
        <v>9891</v>
      </c>
      <c r="N3729" s="331"/>
    </row>
    <row r="3730" spans="1:14" ht="12.75">
      <c r="A3730" s="331"/>
      <c r="B3730" s="332">
        <v>43921.988818437501</v>
      </c>
      <c r="C3730" s="333" t="s">
        <v>9</v>
      </c>
      <c r="D3730" s="333" t="s">
        <v>45</v>
      </c>
      <c r="E3730" s="333" t="s">
        <v>485</v>
      </c>
      <c r="F3730" s="333" t="s">
        <v>2198</v>
      </c>
      <c r="G3730" s="333" t="s">
        <v>2199</v>
      </c>
      <c r="H3730" s="331"/>
      <c r="I3730" s="334" t="s">
        <v>9892</v>
      </c>
      <c r="J3730" s="335">
        <v>43921</v>
      </c>
      <c r="K3730" s="331"/>
      <c r="L3730" s="331"/>
      <c r="M3730" s="333" t="s">
        <v>9893</v>
      </c>
      <c r="N3730" s="331"/>
    </row>
    <row r="3731" spans="1:14" ht="12.75">
      <c r="A3731" s="331"/>
      <c r="B3731" s="332">
        <v>43921.996985034726</v>
      </c>
      <c r="C3731" s="333" t="s">
        <v>7566</v>
      </c>
      <c r="D3731" s="333" t="s">
        <v>262</v>
      </c>
      <c r="E3731" s="331"/>
      <c r="F3731" s="333" t="s">
        <v>2198</v>
      </c>
      <c r="G3731" s="333" t="s">
        <v>2199</v>
      </c>
      <c r="H3731" s="331"/>
      <c r="I3731" s="333" t="s">
        <v>6698</v>
      </c>
      <c r="J3731" s="335">
        <v>43921</v>
      </c>
      <c r="K3731" s="331"/>
      <c r="L3731" s="333">
        <v>6</v>
      </c>
      <c r="M3731" s="333" t="s">
        <v>9894</v>
      </c>
      <c r="N3731" s="331"/>
    </row>
    <row r="3732" spans="1:14" ht="12.75">
      <c r="A3732" s="15"/>
      <c r="B3732" s="236">
        <v>43921.997253622685</v>
      </c>
      <c r="C3732" s="2" t="s">
        <v>7566</v>
      </c>
      <c r="D3732" s="2" t="s">
        <v>101</v>
      </c>
      <c r="F3732" s="2" t="s">
        <v>9895</v>
      </c>
      <c r="H3732" s="2" t="s">
        <v>9896</v>
      </c>
      <c r="I3732" s="34" t="s">
        <v>8897</v>
      </c>
      <c r="J3732" s="237">
        <v>43921</v>
      </c>
    </row>
    <row r="3733" spans="1:14" ht="12.75">
      <c r="A3733" s="331"/>
      <c r="B3733" s="332">
        <v>43921.998884270834</v>
      </c>
      <c r="C3733" s="333" t="s">
        <v>9</v>
      </c>
      <c r="D3733" s="333" t="s">
        <v>45</v>
      </c>
      <c r="E3733" s="333" t="s">
        <v>485</v>
      </c>
      <c r="F3733" s="333" t="s">
        <v>2208</v>
      </c>
      <c r="G3733" s="333" t="s">
        <v>2199</v>
      </c>
      <c r="H3733" s="331"/>
      <c r="I3733" s="334" t="s">
        <v>9897</v>
      </c>
      <c r="J3733" s="335">
        <v>43834</v>
      </c>
      <c r="K3733" s="333">
        <v>50</v>
      </c>
      <c r="L3733" s="331"/>
      <c r="M3733" s="333" t="s">
        <v>9898</v>
      </c>
      <c r="N3733" s="331"/>
    </row>
    <row r="3734" spans="1:14" ht="12.75">
      <c r="A3734" s="331"/>
      <c r="B3734" s="332">
        <v>43921.999664490737</v>
      </c>
      <c r="C3734" s="333" t="s">
        <v>9</v>
      </c>
      <c r="D3734" s="333" t="s">
        <v>45</v>
      </c>
      <c r="E3734" s="333" t="s">
        <v>485</v>
      </c>
      <c r="F3734" s="333" t="s">
        <v>2208</v>
      </c>
      <c r="G3734" s="333" t="s">
        <v>2199</v>
      </c>
      <c r="H3734" s="331"/>
      <c r="I3734" s="334" t="s">
        <v>9899</v>
      </c>
      <c r="J3734" s="335">
        <v>43921</v>
      </c>
      <c r="K3734" s="333">
        <v>50</v>
      </c>
      <c r="L3734" s="331"/>
      <c r="M3734" s="333" t="s">
        <v>9900</v>
      </c>
      <c r="N3734" s="331"/>
    </row>
    <row r="3735" spans="1:14" ht="12.75">
      <c r="A3735" s="15"/>
      <c r="B3735" s="236">
        <v>43922.001067824072</v>
      </c>
      <c r="C3735" s="2" t="s">
        <v>7566</v>
      </c>
      <c r="D3735" s="2" t="s">
        <v>207</v>
      </c>
      <c r="E3735" s="2" t="s">
        <v>206</v>
      </c>
      <c r="F3735" s="2" t="s">
        <v>2198</v>
      </c>
      <c r="G3735" s="2" t="s">
        <v>2199</v>
      </c>
      <c r="H3735" s="2" t="s">
        <v>9901</v>
      </c>
      <c r="I3735" s="34" t="s">
        <v>3228</v>
      </c>
      <c r="J3735" s="237">
        <v>43918</v>
      </c>
      <c r="L3735" s="2">
        <v>985</v>
      </c>
      <c r="M3735" s="2" t="s">
        <v>9902</v>
      </c>
    </row>
    <row r="3736" spans="1:14" ht="12.75">
      <c r="A3736" s="15"/>
      <c r="B3736" s="236">
        <v>43922.002005578703</v>
      </c>
      <c r="C3736" s="2" t="s">
        <v>7566</v>
      </c>
      <c r="D3736" s="2" t="s">
        <v>354</v>
      </c>
      <c r="E3736" s="2" t="s">
        <v>947</v>
      </c>
      <c r="F3736" s="2" t="s">
        <v>2201</v>
      </c>
      <c r="G3736" s="2" t="s">
        <v>2199</v>
      </c>
      <c r="H3736" s="2" t="s">
        <v>9903</v>
      </c>
      <c r="I3736" s="34" t="s">
        <v>9904</v>
      </c>
      <c r="J3736" s="237">
        <v>43921</v>
      </c>
      <c r="K3736" s="2">
        <v>25</v>
      </c>
      <c r="M3736" s="2" t="s">
        <v>9906</v>
      </c>
    </row>
    <row r="3737" spans="1:14" ht="12.75">
      <c r="A3737" s="15"/>
      <c r="B3737" s="236">
        <v>43922.008124513886</v>
      </c>
      <c r="C3737" s="2" t="s">
        <v>9</v>
      </c>
      <c r="D3737" s="2" t="s">
        <v>262</v>
      </c>
      <c r="F3737" s="2" t="s">
        <v>2198</v>
      </c>
      <c r="G3737" s="2" t="s">
        <v>2210</v>
      </c>
      <c r="I3737" s="34" t="s">
        <v>9907</v>
      </c>
      <c r="J3737" s="237">
        <v>43922</v>
      </c>
    </row>
    <row r="3738" spans="1:14" ht="12.75">
      <c r="A3738" s="331"/>
      <c r="B3738" s="332">
        <v>43922.008192592592</v>
      </c>
      <c r="C3738" s="333" t="s">
        <v>9</v>
      </c>
      <c r="D3738" s="333" t="s">
        <v>262</v>
      </c>
      <c r="E3738" s="331"/>
      <c r="F3738" s="333" t="s">
        <v>2198</v>
      </c>
      <c r="G3738" s="333" t="s">
        <v>2210</v>
      </c>
      <c r="H3738" s="331"/>
      <c r="I3738" s="334" t="s">
        <v>9907</v>
      </c>
      <c r="J3738" s="335">
        <v>43922</v>
      </c>
      <c r="K3738" s="331"/>
      <c r="L3738" s="331"/>
      <c r="M3738" s="331"/>
      <c r="N3738" s="331"/>
    </row>
    <row r="3739" spans="1:14" ht="12.75">
      <c r="A3739" s="15"/>
      <c r="B3739" s="236">
        <v>43922.008835358793</v>
      </c>
      <c r="C3739" s="2" t="s">
        <v>2197</v>
      </c>
      <c r="D3739" s="2" t="s">
        <v>45</v>
      </c>
      <c r="E3739" s="2" t="s">
        <v>9908</v>
      </c>
      <c r="F3739" s="2" t="s">
        <v>2208</v>
      </c>
      <c r="G3739" s="2" t="s">
        <v>2199</v>
      </c>
      <c r="H3739" s="2" t="s">
        <v>9352</v>
      </c>
      <c r="I3739" s="2" t="s">
        <v>2943</v>
      </c>
      <c r="J3739" s="237">
        <v>43921</v>
      </c>
      <c r="K3739" s="2">
        <v>27</v>
      </c>
      <c r="L3739" s="2">
        <v>593</v>
      </c>
    </row>
    <row r="3740" spans="1:14" ht="12.75">
      <c r="A3740" s="15"/>
      <c r="B3740" s="236">
        <v>43922.009757916661</v>
      </c>
      <c r="C3740" s="2" t="s">
        <v>7566</v>
      </c>
      <c r="D3740" s="2" t="s">
        <v>158</v>
      </c>
      <c r="E3740" s="2" t="s">
        <v>1378</v>
      </c>
      <c r="F3740" s="2" t="s">
        <v>2201</v>
      </c>
      <c r="G3740" s="2" t="s">
        <v>2199</v>
      </c>
      <c r="H3740" s="2" t="s">
        <v>9909</v>
      </c>
      <c r="I3740" s="34" t="s">
        <v>9910</v>
      </c>
      <c r="J3740" s="237">
        <v>43919</v>
      </c>
      <c r="K3740" s="2">
        <v>29</v>
      </c>
      <c r="L3740" s="2">
        <v>43</v>
      </c>
    </row>
    <row r="3741" spans="1:14" ht="12.75">
      <c r="A3741" s="331"/>
      <c r="B3741" s="332">
        <v>43922.009799050924</v>
      </c>
      <c r="C3741" s="333" t="s">
        <v>7566</v>
      </c>
      <c r="D3741" s="333" t="s">
        <v>262</v>
      </c>
      <c r="E3741" s="331"/>
      <c r="F3741" s="333" t="s">
        <v>2198</v>
      </c>
      <c r="G3741" s="331"/>
      <c r="H3741" s="331"/>
      <c r="I3741" s="333" t="s">
        <v>6698</v>
      </c>
      <c r="J3741" s="335">
        <v>43921</v>
      </c>
      <c r="K3741" s="331"/>
      <c r="L3741" s="333">
        <v>10</v>
      </c>
      <c r="M3741" s="331"/>
      <c r="N3741" s="331"/>
    </row>
    <row r="3742" spans="1:14" ht="12.75">
      <c r="A3742" s="15"/>
      <c r="B3742" s="236">
        <v>43922.011753541665</v>
      </c>
      <c r="C3742" s="2" t="s">
        <v>7566</v>
      </c>
      <c r="D3742" s="2" t="s">
        <v>158</v>
      </c>
      <c r="E3742" s="2" t="s">
        <v>1378</v>
      </c>
      <c r="F3742" s="2" t="s">
        <v>2201</v>
      </c>
      <c r="G3742" s="2" t="s">
        <v>2199</v>
      </c>
      <c r="H3742" s="2" t="s">
        <v>9911</v>
      </c>
      <c r="I3742" s="34" t="s">
        <v>9910</v>
      </c>
      <c r="J3742" s="237">
        <v>43919</v>
      </c>
      <c r="K3742" s="2">
        <v>58</v>
      </c>
      <c r="L3742" s="2">
        <v>44</v>
      </c>
    </row>
    <row r="3743" spans="1:14" ht="12.75">
      <c r="A3743" s="15"/>
      <c r="B3743" s="236">
        <v>43922.012310416671</v>
      </c>
      <c r="C3743" s="2" t="s">
        <v>2197</v>
      </c>
      <c r="D3743" s="2" t="s">
        <v>45</v>
      </c>
      <c r="E3743" s="2" t="s">
        <v>119</v>
      </c>
      <c r="F3743" s="2" t="s">
        <v>2201</v>
      </c>
      <c r="G3743" s="2" t="s">
        <v>2199</v>
      </c>
      <c r="H3743" s="2" t="s">
        <v>9912</v>
      </c>
      <c r="I3743" s="34" t="s">
        <v>9913</v>
      </c>
      <c r="J3743" s="237">
        <v>43922</v>
      </c>
      <c r="M3743" s="2" t="s">
        <v>9912</v>
      </c>
    </row>
    <row r="3744" spans="1:14" ht="12.75">
      <c r="A3744" s="15"/>
      <c r="B3744" s="236">
        <v>43922.013166400458</v>
      </c>
      <c r="C3744" s="2" t="s">
        <v>7566</v>
      </c>
      <c r="D3744" s="2" t="s">
        <v>158</v>
      </c>
      <c r="E3744" s="2" t="s">
        <v>1378</v>
      </c>
      <c r="F3744" s="2" t="s">
        <v>9914</v>
      </c>
      <c r="G3744" s="2" t="s">
        <v>2199</v>
      </c>
      <c r="H3744" s="2" t="s">
        <v>9911</v>
      </c>
      <c r="I3744" s="34" t="s">
        <v>9910</v>
      </c>
      <c r="J3744" s="237">
        <v>43919</v>
      </c>
      <c r="L3744" s="2">
        <v>45</v>
      </c>
    </row>
    <row r="3745" spans="1:14" ht="12.75">
      <c r="A3745" s="331"/>
      <c r="B3745" s="332">
        <v>43922.014726157402</v>
      </c>
      <c r="C3745" s="333" t="s">
        <v>7566</v>
      </c>
      <c r="D3745" s="333" t="s">
        <v>158</v>
      </c>
      <c r="E3745" s="333" t="s">
        <v>1378</v>
      </c>
      <c r="F3745" s="333" t="s">
        <v>2201</v>
      </c>
      <c r="G3745" s="333" t="s">
        <v>2199</v>
      </c>
      <c r="H3745" s="333" t="s">
        <v>9911</v>
      </c>
      <c r="I3745" s="334" t="s">
        <v>9910</v>
      </c>
      <c r="J3745" s="335">
        <v>43919</v>
      </c>
      <c r="K3745" s="333">
        <v>51</v>
      </c>
      <c r="L3745" s="333">
        <v>46</v>
      </c>
      <c r="M3745" s="331"/>
      <c r="N3745" s="331"/>
    </row>
    <row r="3746" spans="1:14" ht="12.75">
      <c r="A3746" s="331"/>
      <c r="B3746" s="332">
        <v>43922.024052430555</v>
      </c>
      <c r="C3746" s="333" t="s">
        <v>2200</v>
      </c>
      <c r="D3746" s="333" t="s">
        <v>262</v>
      </c>
      <c r="E3746" s="331"/>
      <c r="F3746" s="333" t="s">
        <v>2198</v>
      </c>
      <c r="G3746" s="331"/>
      <c r="H3746" s="331"/>
      <c r="I3746" s="334" t="s">
        <v>9916</v>
      </c>
      <c r="J3746" s="335">
        <v>43922</v>
      </c>
      <c r="K3746" s="331"/>
      <c r="L3746" s="331"/>
      <c r="M3746" s="333" t="s">
        <v>9917</v>
      </c>
      <c r="N3746" s="331"/>
    </row>
    <row r="3747" spans="1:14" ht="12.75">
      <c r="A3747" s="331"/>
      <c r="B3747" s="332">
        <v>43922.026202905094</v>
      </c>
      <c r="C3747" s="333" t="s">
        <v>9</v>
      </c>
      <c r="D3747" s="333" t="s">
        <v>45</v>
      </c>
      <c r="E3747" s="333" t="s">
        <v>485</v>
      </c>
      <c r="F3747" s="333" t="s">
        <v>2208</v>
      </c>
      <c r="G3747" s="333" t="s">
        <v>2199</v>
      </c>
      <c r="H3747" s="331"/>
      <c r="I3747" s="334" t="s">
        <v>9897</v>
      </c>
      <c r="J3747" s="335">
        <v>43834</v>
      </c>
      <c r="K3747" s="333">
        <v>50</v>
      </c>
      <c r="L3747" s="331"/>
      <c r="M3747" s="333" t="s">
        <v>9898</v>
      </c>
      <c r="N3747" s="331"/>
    </row>
    <row r="3748" spans="1:14" ht="12.75">
      <c r="A3748" s="331"/>
      <c r="B3748" s="332">
        <v>43922.026621435187</v>
      </c>
      <c r="C3748" s="333" t="s">
        <v>2200</v>
      </c>
      <c r="D3748" s="333" t="s">
        <v>101</v>
      </c>
      <c r="E3748" s="331"/>
      <c r="F3748" s="333" t="s">
        <v>2208</v>
      </c>
      <c r="G3748" s="333" t="s">
        <v>2199</v>
      </c>
      <c r="H3748" s="331"/>
      <c r="I3748" s="334" t="s">
        <v>9920</v>
      </c>
      <c r="J3748" s="335">
        <v>43922</v>
      </c>
      <c r="K3748" s="333">
        <v>82</v>
      </c>
      <c r="L3748" s="331"/>
      <c r="M3748" s="331"/>
      <c r="N3748" s="331"/>
    </row>
    <row r="3749" spans="1:14" ht="12.75">
      <c r="A3749" s="15"/>
      <c r="B3749" s="236">
        <v>43922.0276265625</v>
      </c>
      <c r="C3749" s="2" t="s">
        <v>2200</v>
      </c>
      <c r="D3749" s="2" t="s">
        <v>45</v>
      </c>
      <c r="E3749" s="2" t="s">
        <v>43</v>
      </c>
      <c r="F3749" s="2" t="s">
        <v>2201</v>
      </c>
      <c r="G3749" s="2" t="s">
        <v>2199</v>
      </c>
      <c r="H3749" s="2" t="s">
        <v>9922</v>
      </c>
      <c r="I3749" s="34" t="s">
        <v>9923</v>
      </c>
      <c r="J3749" s="237">
        <v>43922</v>
      </c>
      <c r="K3749" s="2">
        <v>35</v>
      </c>
      <c r="M3749" s="2" t="s">
        <v>9924</v>
      </c>
    </row>
    <row r="3750" spans="1:14" ht="12.75">
      <c r="A3750" s="331"/>
      <c r="B3750" s="332">
        <v>43922.029064733797</v>
      </c>
      <c r="C3750" s="333" t="s">
        <v>9</v>
      </c>
      <c r="D3750" s="333" t="s">
        <v>262</v>
      </c>
      <c r="E3750" s="333" t="s">
        <v>493</v>
      </c>
      <c r="F3750" s="333" t="s">
        <v>2208</v>
      </c>
      <c r="G3750" s="333" t="s">
        <v>2210</v>
      </c>
      <c r="H3750" s="331"/>
      <c r="I3750" s="334" t="s">
        <v>9925</v>
      </c>
      <c r="J3750" s="335">
        <v>43834</v>
      </c>
      <c r="K3750" s="331"/>
      <c r="L3750" s="331"/>
      <c r="M3750" s="331"/>
      <c r="N3750" s="331"/>
    </row>
    <row r="3751" spans="1:14" ht="12.75">
      <c r="A3751" s="15"/>
      <c r="B3751" s="236">
        <v>43922.029601759263</v>
      </c>
      <c r="C3751" s="2" t="s">
        <v>7566</v>
      </c>
      <c r="D3751" s="2" t="s">
        <v>268</v>
      </c>
      <c r="E3751" s="2" t="s">
        <v>2139</v>
      </c>
      <c r="F3751" s="2" t="s">
        <v>2208</v>
      </c>
      <c r="G3751" s="2" t="s">
        <v>2199</v>
      </c>
      <c r="H3751" s="2" t="s">
        <v>9926</v>
      </c>
      <c r="I3751" s="34" t="s">
        <v>9927</v>
      </c>
      <c r="J3751" s="237">
        <v>43917</v>
      </c>
      <c r="L3751" s="2">
        <v>740</v>
      </c>
    </row>
    <row r="3752" spans="1:14" ht="12.75">
      <c r="A3752" s="15"/>
      <c r="B3752" s="236">
        <v>43922.032632233793</v>
      </c>
      <c r="C3752" s="2" t="s">
        <v>9</v>
      </c>
      <c r="D3752" s="2" t="s">
        <v>45</v>
      </c>
      <c r="E3752" s="2" t="s">
        <v>9928</v>
      </c>
      <c r="F3752" s="2" t="s">
        <v>2208</v>
      </c>
      <c r="G3752" s="2" t="s">
        <v>2199</v>
      </c>
      <c r="H3752" s="2" t="s">
        <v>9929</v>
      </c>
      <c r="I3752" s="34" t="s">
        <v>9647</v>
      </c>
      <c r="J3752" s="237">
        <v>43922</v>
      </c>
      <c r="K3752" s="2">
        <v>65</v>
      </c>
      <c r="M3752" s="2" t="s">
        <v>9930</v>
      </c>
    </row>
    <row r="3753" spans="1:14" ht="12.75">
      <c r="A3753" s="331"/>
      <c r="B3753" s="332">
        <v>43922.03547751157</v>
      </c>
      <c r="C3753" s="333" t="s">
        <v>2197</v>
      </c>
      <c r="D3753" s="333" t="s">
        <v>262</v>
      </c>
      <c r="E3753" s="333" t="s">
        <v>493</v>
      </c>
      <c r="F3753" s="333" t="s">
        <v>2198</v>
      </c>
      <c r="G3753" s="333" t="s">
        <v>2199</v>
      </c>
      <c r="H3753" s="331"/>
      <c r="I3753" s="334" t="s">
        <v>8336</v>
      </c>
      <c r="J3753" s="335">
        <v>43921</v>
      </c>
      <c r="K3753" s="331"/>
      <c r="L3753" s="331"/>
      <c r="M3753" s="331"/>
      <c r="N3753" s="331"/>
    </row>
    <row r="3754" spans="1:14" ht="12.75">
      <c r="A3754" s="331"/>
      <c r="B3754" s="332">
        <v>43922.037657534718</v>
      </c>
      <c r="C3754" s="333" t="s">
        <v>9</v>
      </c>
      <c r="D3754" s="333" t="s">
        <v>224</v>
      </c>
      <c r="E3754" s="331"/>
      <c r="F3754" s="333" t="s">
        <v>2198</v>
      </c>
      <c r="G3754" s="331"/>
      <c r="H3754" s="331"/>
      <c r="I3754" s="334" t="s">
        <v>9931</v>
      </c>
      <c r="J3754" s="335">
        <v>43921</v>
      </c>
      <c r="K3754" s="331"/>
      <c r="L3754" s="331"/>
      <c r="M3754" s="333" t="s">
        <v>9932</v>
      </c>
      <c r="N3754" s="331"/>
    </row>
    <row r="3755" spans="1:14" ht="12.75">
      <c r="A3755" s="331"/>
      <c r="B3755" s="332">
        <v>43922.040319745371</v>
      </c>
      <c r="C3755" s="333" t="s">
        <v>7566</v>
      </c>
      <c r="D3755" s="333" t="s">
        <v>224</v>
      </c>
      <c r="E3755" s="331"/>
      <c r="F3755" s="333" t="s">
        <v>2198</v>
      </c>
      <c r="G3755" s="333" t="s">
        <v>2199</v>
      </c>
      <c r="H3755" s="331"/>
      <c r="I3755" s="334" t="s">
        <v>1065</v>
      </c>
      <c r="J3755" s="335">
        <v>43921</v>
      </c>
      <c r="K3755" s="331"/>
      <c r="L3755" s="331"/>
      <c r="M3755" s="333" t="s">
        <v>9933</v>
      </c>
      <c r="N3755" s="331"/>
    </row>
    <row r="3756" spans="1:14" ht="12.75">
      <c r="A3756" s="331"/>
      <c r="B3756" s="332">
        <v>43922.040392881943</v>
      </c>
      <c r="C3756" s="333" t="s">
        <v>9</v>
      </c>
      <c r="D3756" s="333" t="s">
        <v>233</v>
      </c>
      <c r="E3756" s="333" t="s">
        <v>384</v>
      </c>
      <c r="F3756" s="333" t="s">
        <v>2201</v>
      </c>
      <c r="G3756" s="333" t="s">
        <v>2210</v>
      </c>
      <c r="H3756" s="331"/>
      <c r="I3756" s="334" t="s">
        <v>9934</v>
      </c>
      <c r="J3756" s="335">
        <v>43921</v>
      </c>
      <c r="K3756" s="333">
        <v>42</v>
      </c>
      <c r="L3756" s="331"/>
      <c r="M3756" s="331"/>
      <c r="N3756" s="331"/>
    </row>
    <row r="3757" spans="1:14" ht="12.75">
      <c r="A3757" s="15"/>
      <c r="B3757" s="236">
        <v>43922.04858476852</v>
      </c>
      <c r="C3757" s="2" t="s">
        <v>7566</v>
      </c>
      <c r="D3757" s="2" t="s">
        <v>182</v>
      </c>
      <c r="F3757" s="2" t="s">
        <v>2198</v>
      </c>
      <c r="G3757" s="2" t="s">
        <v>2199</v>
      </c>
      <c r="H3757" s="2" t="s">
        <v>9935</v>
      </c>
      <c r="I3757" s="34" t="s">
        <v>722</v>
      </c>
      <c r="J3757" s="237">
        <v>43922</v>
      </c>
      <c r="M3757" s="2" t="s">
        <v>9936</v>
      </c>
    </row>
    <row r="3758" spans="1:14" ht="12.75">
      <c r="A3758" s="331"/>
      <c r="B3758" s="332">
        <v>43922.051524421295</v>
      </c>
      <c r="C3758" s="333" t="s">
        <v>9</v>
      </c>
      <c r="D3758" s="333" t="s">
        <v>109</v>
      </c>
      <c r="E3758" s="331"/>
      <c r="F3758" s="333" t="s">
        <v>2198</v>
      </c>
      <c r="G3758" s="333" t="s">
        <v>2199</v>
      </c>
      <c r="H3758" s="331"/>
      <c r="I3758" s="334" t="s">
        <v>9937</v>
      </c>
      <c r="J3758" s="335">
        <v>43917</v>
      </c>
      <c r="K3758" s="331"/>
      <c r="L3758" s="331"/>
      <c r="M3758" s="333" t="s">
        <v>9938</v>
      </c>
      <c r="N3758" s="331"/>
    </row>
    <row r="3759" spans="1:14" ht="12.75">
      <c r="A3759" s="15"/>
      <c r="B3759" s="236">
        <v>43922.081033796298</v>
      </c>
      <c r="C3759" s="2" t="s">
        <v>2197</v>
      </c>
      <c r="D3759" s="2" t="s">
        <v>262</v>
      </c>
      <c r="E3759" s="2" t="s">
        <v>493</v>
      </c>
      <c r="F3759" s="2" t="s">
        <v>9939</v>
      </c>
      <c r="G3759" s="2" t="s">
        <v>2199</v>
      </c>
      <c r="H3759" s="2" t="s">
        <v>9940</v>
      </c>
      <c r="I3759" s="2" t="s">
        <v>9941</v>
      </c>
      <c r="J3759" s="237">
        <v>43921</v>
      </c>
    </row>
    <row r="3760" spans="1:14" ht="12.75">
      <c r="A3760" s="15"/>
      <c r="B3760" s="236">
        <v>43922.091496226851</v>
      </c>
      <c r="C3760" s="2" t="s">
        <v>7566</v>
      </c>
      <c r="D3760" s="2" t="s">
        <v>182</v>
      </c>
      <c r="E3760" s="2" t="s">
        <v>181</v>
      </c>
      <c r="F3760" s="2" t="s">
        <v>2208</v>
      </c>
      <c r="G3760" s="2" t="s">
        <v>2199</v>
      </c>
      <c r="H3760" s="2" t="s">
        <v>9942</v>
      </c>
      <c r="I3760" s="2" t="s">
        <v>9943</v>
      </c>
      <c r="J3760" s="237">
        <v>43921</v>
      </c>
      <c r="K3760" s="2">
        <v>28</v>
      </c>
      <c r="L3760" s="2">
        <v>1454</v>
      </c>
    </row>
    <row r="3761" spans="1:14" ht="12.75">
      <c r="A3761" s="15"/>
      <c r="B3761" s="236">
        <v>43922.103110648153</v>
      </c>
      <c r="C3761" s="2" t="s">
        <v>9</v>
      </c>
      <c r="D3761" s="2" t="s">
        <v>359</v>
      </c>
      <c r="F3761" s="2" t="s">
        <v>2201</v>
      </c>
      <c r="G3761" s="2" t="s">
        <v>2210</v>
      </c>
      <c r="H3761" s="2" t="s">
        <v>9944</v>
      </c>
      <c r="I3761" s="2" t="s">
        <v>9944</v>
      </c>
      <c r="J3761" s="237">
        <v>43919</v>
      </c>
      <c r="K3761" s="2">
        <v>68</v>
      </c>
    </row>
    <row r="3762" spans="1:14" ht="12.75">
      <c r="A3762" s="331"/>
      <c r="B3762" s="332">
        <v>43922.113794571764</v>
      </c>
      <c r="C3762" s="333" t="s">
        <v>2200</v>
      </c>
      <c r="D3762" s="333" t="s">
        <v>45</v>
      </c>
      <c r="E3762" s="331"/>
      <c r="F3762" s="333" t="s">
        <v>2198</v>
      </c>
      <c r="G3762" s="331"/>
      <c r="H3762" s="331"/>
      <c r="I3762" s="334" t="s">
        <v>9945</v>
      </c>
      <c r="J3762" s="335">
        <v>43921</v>
      </c>
      <c r="K3762" s="331"/>
      <c r="L3762" s="331"/>
      <c r="M3762" s="331"/>
      <c r="N3762" s="331"/>
    </row>
    <row r="3763" spans="1:14" ht="12.75">
      <c r="A3763" s="15"/>
      <c r="B3763" s="236">
        <v>43922.123646539352</v>
      </c>
      <c r="C3763" s="2" t="s">
        <v>7566</v>
      </c>
      <c r="D3763" s="2" t="s">
        <v>45</v>
      </c>
      <c r="E3763" s="2" t="s">
        <v>7714</v>
      </c>
      <c r="F3763" s="2" t="s">
        <v>2198</v>
      </c>
      <c r="G3763" s="2" t="s">
        <v>2199</v>
      </c>
      <c r="H3763" s="2" t="s">
        <v>9946</v>
      </c>
      <c r="I3763" s="34" t="s">
        <v>7393</v>
      </c>
      <c r="J3763" s="237">
        <v>43921</v>
      </c>
      <c r="M3763" s="2" t="s">
        <v>9947</v>
      </c>
    </row>
    <row r="3764" spans="1:14" ht="12.75">
      <c r="A3764" s="15"/>
      <c r="B3764" s="236">
        <v>43922.168478495369</v>
      </c>
      <c r="C3764" s="2" t="s">
        <v>9</v>
      </c>
      <c r="D3764" s="2" t="s">
        <v>95</v>
      </c>
      <c r="E3764" s="2" t="s">
        <v>95</v>
      </c>
      <c r="F3764" s="2" t="s">
        <v>2208</v>
      </c>
      <c r="G3764" s="2" t="s">
        <v>2215</v>
      </c>
      <c r="H3764" s="2" t="s">
        <v>9948</v>
      </c>
      <c r="I3764" s="34" t="s">
        <v>9949</v>
      </c>
      <c r="J3764" s="237">
        <v>43834</v>
      </c>
      <c r="K3764" s="2">
        <v>13</v>
      </c>
    </row>
    <row r="3765" spans="1:14" ht="12.75">
      <c r="A3765" s="331"/>
      <c r="B3765" s="332">
        <v>43922.170984131946</v>
      </c>
      <c r="C3765" s="333" t="s">
        <v>7566</v>
      </c>
      <c r="D3765" s="333" t="s">
        <v>45</v>
      </c>
      <c r="E3765" s="333" t="s">
        <v>9950</v>
      </c>
      <c r="F3765" s="333" t="s">
        <v>2198</v>
      </c>
      <c r="G3765" s="333" t="s">
        <v>2199</v>
      </c>
      <c r="H3765" s="331"/>
      <c r="I3765" s="334" t="s">
        <v>9951</v>
      </c>
      <c r="J3765" s="335">
        <v>43921</v>
      </c>
      <c r="K3765" s="331"/>
      <c r="L3765" s="331"/>
      <c r="M3765" s="333" t="s">
        <v>9952</v>
      </c>
      <c r="N3765" s="331"/>
    </row>
    <row r="3766" spans="1:14" ht="12.75">
      <c r="A3766" s="15"/>
      <c r="B3766" s="236">
        <v>43922.194329791666</v>
      </c>
      <c r="C3766" s="2" t="s">
        <v>2200</v>
      </c>
      <c r="D3766" s="2" t="s">
        <v>45</v>
      </c>
      <c r="E3766" s="2" t="s">
        <v>9953</v>
      </c>
      <c r="F3766" s="2" t="s">
        <v>2208</v>
      </c>
      <c r="G3766" s="2" t="s">
        <v>2199</v>
      </c>
      <c r="H3766" s="2" t="s">
        <v>9954</v>
      </c>
      <c r="I3766" s="2" t="s">
        <v>9953</v>
      </c>
      <c r="J3766" s="237">
        <v>43922</v>
      </c>
      <c r="K3766" s="2">
        <v>30</v>
      </c>
      <c r="L3766" s="2">
        <v>51880296</v>
      </c>
      <c r="M3766" s="2" t="s">
        <v>9954</v>
      </c>
    </row>
    <row r="3767" spans="1:14" ht="12.75">
      <c r="A3767" s="15"/>
      <c r="B3767" s="236">
        <v>43922.194508078705</v>
      </c>
      <c r="C3767" s="2" t="s">
        <v>2200</v>
      </c>
      <c r="D3767" s="2" t="s">
        <v>45</v>
      </c>
      <c r="E3767" s="2" t="s">
        <v>9953</v>
      </c>
      <c r="F3767" s="2" t="s">
        <v>2208</v>
      </c>
      <c r="G3767" s="2" t="s">
        <v>2199</v>
      </c>
      <c r="H3767" s="2" t="s">
        <v>9954</v>
      </c>
      <c r="I3767" s="2" t="s">
        <v>9953</v>
      </c>
      <c r="J3767" s="237">
        <v>43922</v>
      </c>
      <c r="K3767" s="2">
        <v>30</v>
      </c>
      <c r="L3767" s="2">
        <v>51880296</v>
      </c>
      <c r="M3767" s="2" t="s">
        <v>9954</v>
      </c>
    </row>
    <row r="3768" spans="1:14" ht="12.75">
      <c r="A3768" s="15"/>
      <c r="B3768" s="236">
        <v>43922.194566712962</v>
      </c>
      <c r="C3768" s="2" t="s">
        <v>2200</v>
      </c>
      <c r="D3768" s="2" t="s">
        <v>45</v>
      </c>
      <c r="E3768" s="2" t="s">
        <v>9953</v>
      </c>
      <c r="F3768" s="2" t="s">
        <v>2208</v>
      </c>
      <c r="G3768" s="2" t="s">
        <v>2199</v>
      </c>
      <c r="H3768" s="2" t="s">
        <v>9954</v>
      </c>
      <c r="I3768" s="2" t="s">
        <v>9953</v>
      </c>
      <c r="J3768" s="237">
        <v>43922</v>
      </c>
      <c r="K3768" s="2">
        <v>30</v>
      </c>
      <c r="L3768" s="2">
        <v>51880296</v>
      </c>
      <c r="M3768" s="2" t="s">
        <v>9954</v>
      </c>
    </row>
    <row r="3769" spans="1:14" ht="12.75">
      <c r="A3769" s="15"/>
      <c r="B3769" s="236">
        <v>43922.230932199076</v>
      </c>
      <c r="C3769" s="2" t="s">
        <v>2200</v>
      </c>
      <c r="D3769" s="2" t="s">
        <v>236</v>
      </c>
      <c r="E3769" s="2" t="s">
        <v>9955</v>
      </c>
      <c r="F3769" s="2" t="s">
        <v>2198</v>
      </c>
      <c r="G3769" s="2" t="s">
        <v>2199</v>
      </c>
      <c r="H3769" s="2" t="s">
        <v>9956</v>
      </c>
      <c r="I3769" s="2" t="s">
        <v>9957</v>
      </c>
      <c r="J3769" s="237">
        <v>43922</v>
      </c>
    </row>
    <row r="3770" spans="1:14" ht="12.75">
      <c r="A3770" s="331"/>
      <c r="B3770" s="332">
        <v>43922.256250543986</v>
      </c>
      <c r="C3770" s="333" t="s">
        <v>7566</v>
      </c>
      <c r="D3770" s="333" t="s">
        <v>101</v>
      </c>
      <c r="E3770" s="331"/>
      <c r="F3770" s="333" t="s">
        <v>2198</v>
      </c>
      <c r="G3770" s="333" t="s">
        <v>2199</v>
      </c>
      <c r="H3770" s="331"/>
      <c r="I3770" s="333" t="s">
        <v>9958</v>
      </c>
      <c r="J3770" s="335">
        <v>43921</v>
      </c>
      <c r="K3770" s="331"/>
      <c r="L3770" s="331"/>
      <c r="M3770" s="333" t="s">
        <v>9959</v>
      </c>
      <c r="N3770" s="331"/>
    </row>
    <row r="3771" spans="1:14" ht="12.75">
      <c r="A3771" s="15"/>
      <c r="B3771" s="236">
        <v>43922.278426944446</v>
      </c>
      <c r="C3771" s="2" t="s">
        <v>7566</v>
      </c>
      <c r="D3771" s="2" t="s">
        <v>354</v>
      </c>
      <c r="E3771" s="2" t="s">
        <v>2017</v>
      </c>
      <c r="F3771" s="2" t="s">
        <v>2208</v>
      </c>
      <c r="G3771" s="2" t="s">
        <v>2199</v>
      </c>
      <c r="H3771" s="2" t="s">
        <v>9722</v>
      </c>
      <c r="I3771" s="2" t="s">
        <v>3379</v>
      </c>
      <c r="J3771" s="237">
        <v>43922</v>
      </c>
      <c r="M3771" s="2" t="s">
        <v>9960</v>
      </c>
    </row>
    <row r="3772" spans="1:14" ht="12.75">
      <c r="A3772" s="331"/>
      <c r="B3772" s="332">
        <v>43922.283758912032</v>
      </c>
      <c r="C3772" s="333" t="s">
        <v>2200</v>
      </c>
      <c r="D3772" s="333" t="s">
        <v>262</v>
      </c>
      <c r="E3772" s="331"/>
      <c r="F3772" s="333" t="s">
        <v>2198</v>
      </c>
      <c r="G3772" s="333" t="s">
        <v>2199</v>
      </c>
      <c r="H3772" s="331"/>
      <c r="I3772" s="333" t="s">
        <v>9961</v>
      </c>
      <c r="J3772" s="335">
        <v>43921</v>
      </c>
      <c r="K3772" s="331"/>
      <c r="L3772" s="333">
        <v>10</v>
      </c>
      <c r="M3772" s="333" t="s">
        <v>9962</v>
      </c>
      <c r="N3772" s="331"/>
    </row>
    <row r="3773" spans="1:14" ht="12.75">
      <c r="A3773" s="15"/>
      <c r="B3773" s="236">
        <v>43922.309740729164</v>
      </c>
      <c r="C3773" s="2" t="s">
        <v>2200</v>
      </c>
      <c r="D3773" s="2" t="s">
        <v>126</v>
      </c>
      <c r="E3773" s="2" t="s">
        <v>572</v>
      </c>
      <c r="F3773" s="2" t="s">
        <v>9963</v>
      </c>
      <c r="G3773" s="2" t="s">
        <v>2199</v>
      </c>
      <c r="H3773" s="2" t="s">
        <v>9964</v>
      </c>
      <c r="I3773" s="34" t="s">
        <v>9965</v>
      </c>
      <c r="J3773" s="237">
        <v>43921</v>
      </c>
      <c r="M3773" s="2" t="s">
        <v>9963</v>
      </c>
    </row>
    <row r="3774" spans="1:14" ht="12.75">
      <c r="A3774" s="15"/>
      <c r="B3774" s="236">
        <v>43922.318957395837</v>
      </c>
      <c r="C3774" s="2" t="s">
        <v>2200</v>
      </c>
      <c r="D3774" s="2" t="s">
        <v>224</v>
      </c>
      <c r="E3774" s="2" t="s">
        <v>223</v>
      </c>
      <c r="F3774" s="2" t="s">
        <v>2271</v>
      </c>
      <c r="G3774" s="2" t="s">
        <v>2210</v>
      </c>
      <c r="H3774" s="2" t="s">
        <v>9966</v>
      </c>
      <c r="I3774" s="2" t="s">
        <v>9967</v>
      </c>
      <c r="J3774" s="237">
        <v>43921</v>
      </c>
    </row>
    <row r="3775" spans="1:14" ht="12.75">
      <c r="A3775" s="331"/>
      <c r="B3775" s="332">
        <v>43922.330195138886</v>
      </c>
      <c r="C3775" s="333" t="s">
        <v>2200</v>
      </c>
      <c r="D3775" s="333" t="s">
        <v>383</v>
      </c>
      <c r="E3775" s="333" t="s">
        <v>9466</v>
      </c>
      <c r="F3775" s="333" t="s">
        <v>2201</v>
      </c>
      <c r="G3775" s="333" t="s">
        <v>2199</v>
      </c>
      <c r="H3775" s="333" t="s">
        <v>6090</v>
      </c>
      <c r="I3775" s="334" t="s">
        <v>9467</v>
      </c>
      <c r="J3775" s="335">
        <v>43921</v>
      </c>
      <c r="K3775" s="333">
        <v>22</v>
      </c>
      <c r="L3775" s="331"/>
      <c r="M3775" s="331"/>
      <c r="N3775" s="331"/>
    </row>
    <row r="3776" spans="1:14" ht="12.75">
      <c r="A3776" s="331"/>
      <c r="B3776" s="332">
        <v>43922.336395335646</v>
      </c>
      <c r="C3776" s="333" t="s">
        <v>7566</v>
      </c>
      <c r="D3776" s="333" t="s">
        <v>126</v>
      </c>
      <c r="E3776" s="333" t="s">
        <v>572</v>
      </c>
      <c r="F3776" s="333" t="s">
        <v>2198</v>
      </c>
      <c r="G3776" s="333" t="s">
        <v>2199</v>
      </c>
      <c r="H3776" s="331"/>
      <c r="I3776" s="334" t="s">
        <v>9968</v>
      </c>
      <c r="J3776" s="335">
        <v>43921</v>
      </c>
      <c r="K3776" s="331"/>
      <c r="L3776" s="331"/>
      <c r="M3776" s="331"/>
      <c r="N3776" s="331"/>
    </row>
    <row r="3777" spans="1:14" ht="12.75">
      <c r="A3777" s="331"/>
      <c r="B3777" s="332">
        <v>43922.338452037038</v>
      </c>
      <c r="C3777" s="333" t="s">
        <v>2200</v>
      </c>
      <c r="D3777" s="333" t="s">
        <v>268</v>
      </c>
      <c r="E3777" s="333" t="s">
        <v>9971</v>
      </c>
      <c r="F3777" s="333" t="s">
        <v>2208</v>
      </c>
      <c r="G3777" s="333" t="s">
        <v>2199</v>
      </c>
      <c r="H3777" s="331"/>
      <c r="I3777" s="333" t="s">
        <v>9972</v>
      </c>
      <c r="J3777" s="335">
        <v>43922</v>
      </c>
      <c r="K3777" s="331"/>
      <c r="L3777" s="331"/>
      <c r="M3777" s="333" t="s">
        <v>9973</v>
      </c>
      <c r="N3777" s="331"/>
    </row>
    <row r="3778" spans="1:14" ht="12.75">
      <c r="A3778" s="15"/>
      <c r="B3778" s="236">
        <v>43922.348686620375</v>
      </c>
      <c r="C3778" s="2" t="s">
        <v>7566</v>
      </c>
      <c r="D3778" s="2" t="s">
        <v>236</v>
      </c>
      <c r="E3778" s="2" t="s">
        <v>9974</v>
      </c>
      <c r="F3778" s="2" t="s">
        <v>2198</v>
      </c>
      <c r="G3778" s="2" t="s">
        <v>2199</v>
      </c>
      <c r="H3778" s="2" t="s">
        <v>9975</v>
      </c>
      <c r="I3778" s="2" t="s">
        <v>9976</v>
      </c>
      <c r="J3778" s="237">
        <v>43922</v>
      </c>
      <c r="M3778" s="2" t="s">
        <v>9977</v>
      </c>
    </row>
    <row r="3779" spans="1:14" ht="12.75">
      <c r="A3779" s="331"/>
      <c r="B3779" s="332">
        <v>43922.349935011574</v>
      </c>
      <c r="C3779" s="333" t="s">
        <v>7566</v>
      </c>
      <c r="D3779" s="333" t="s">
        <v>101</v>
      </c>
      <c r="E3779" s="331"/>
      <c r="F3779" s="333" t="s">
        <v>2198</v>
      </c>
      <c r="G3779" s="333" t="s">
        <v>2210</v>
      </c>
      <c r="H3779" s="331"/>
      <c r="I3779" s="333" t="s">
        <v>9978</v>
      </c>
      <c r="J3779" s="335">
        <v>43921</v>
      </c>
      <c r="K3779" s="331"/>
      <c r="L3779" s="331"/>
      <c r="M3779" s="333" t="s">
        <v>9979</v>
      </c>
      <c r="N3779" s="331"/>
    </row>
    <row r="3780" spans="1:14" ht="12.75">
      <c r="A3780" s="331"/>
      <c r="B3780" s="332">
        <v>43922.355592337961</v>
      </c>
      <c r="C3780" s="333" t="s">
        <v>2200</v>
      </c>
      <c r="D3780" s="333" t="s">
        <v>383</v>
      </c>
      <c r="E3780" s="333" t="s">
        <v>5117</v>
      </c>
      <c r="F3780" s="333" t="s">
        <v>2208</v>
      </c>
      <c r="G3780" s="333" t="s">
        <v>2199</v>
      </c>
      <c r="H3780" s="333" t="s">
        <v>95</v>
      </c>
      <c r="I3780" s="333" t="s">
        <v>9980</v>
      </c>
      <c r="J3780" s="335">
        <v>43919</v>
      </c>
      <c r="K3780" s="333">
        <v>31</v>
      </c>
      <c r="L3780" s="331"/>
      <c r="M3780" s="333" t="s">
        <v>9981</v>
      </c>
      <c r="N3780" s="331"/>
    </row>
    <row r="3781" spans="1:14" ht="12.75">
      <c r="A3781" s="331"/>
      <c r="B3781" s="332">
        <v>43922.359058136572</v>
      </c>
      <c r="C3781" s="333" t="s">
        <v>2200</v>
      </c>
      <c r="D3781" s="333" t="s">
        <v>45</v>
      </c>
      <c r="E3781" s="331"/>
      <c r="F3781" s="333" t="s">
        <v>2198</v>
      </c>
      <c r="G3781" s="333" t="s">
        <v>2210</v>
      </c>
      <c r="H3781" s="331"/>
      <c r="I3781" s="334" t="s">
        <v>9982</v>
      </c>
      <c r="J3781" s="335">
        <v>43922</v>
      </c>
      <c r="K3781" s="331"/>
      <c r="L3781" s="331"/>
      <c r="M3781" s="333" t="s">
        <v>9983</v>
      </c>
      <c r="N3781" s="331"/>
    </row>
    <row r="3782" spans="1:14" ht="12.75">
      <c r="A3782" s="331"/>
      <c r="B3782" s="332">
        <v>43922.361390844904</v>
      </c>
      <c r="C3782" s="333" t="s">
        <v>2200</v>
      </c>
      <c r="D3782" s="333" t="s">
        <v>236</v>
      </c>
      <c r="E3782" s="333" t="s">
        <v>4900</v>
      </c>
      <c r="F3782" s="333" t="s">
        <v>2198</v>
      </c>
      <c r="G3782" s="333" t="s">
        <v>2210</v>
      </c>
      <c r="H3782" s="331"/>
      <c r="I3782" s="334" t="s">
        <v>9984</v>
      </c>
      <c r="J3782" s="335">
        <v>43921</v>
      </c>
      <c r="K3782" s="331"/>
      <c r="L3782" s="331"/>
      <c r="M3782" s="333" t="s">
        <v>9985</v>
      </c>
      <c r="N3782" s="331"/>
    </row>
    <row r="3783" spans="1:14" ht="12.75">
      <c r="A3783" s="331"/>
      <c r="B3783" s="332">
        <v>43922.363906736107</v>
      </c>
      <c r="C3783" s="333" t="s">
        <v>2200</v>
      </c>
      <c r="D3783" s="333" t="s">
        <v>45</v>
      </c>
      <c r="E3783" s="331"/>
      <c r="F3783" s="333" t="s">
        <v>2198</v>
      </c>
      <c r="G3783" s="333" t="s">
        <v>2210</v>
      </c>
      <c r="H3783" s="331"/>
      <c r="I3783" s="333" t="s">
        <v>2590</v>
      </c>
      <c r="J3783" s="335">
        <v>43922</v>
      </c>
      <c r="K3783" s="331"/>
      <c r="L3783" s="333">
        <v>18</v>
      </c>
      <c r="M3783" s="333" t="s">
        <v>9986</v>
      </c>
      <c r="N3783" s="331"/>
    </row>
    <row r="3784" spans="1:14" ht="12.75">
      <c r="A3784" s="331"/>
      <c r="B3784" s="332">
        <v>43922.367286620371</v>
      </c>
      <c r="C3784" s="333" t="s">
        <v>2200</v>
      </c>
      <c r="D3784" s="333" t="s">
        <v>45</v>
      </c>
      <c r="E3784" s="331"/>
      <c r="F3784" s="333" t="s">
        <v>2198</v>
      </c>
      <c r="G3784" s="331"/>
      <c r="H3784" s="331"/>
      <c r="I3784" s="334" t="s">
        <v>9987</v>
      </c>
      <c r="J3784" s="335">
        <v>43922</v>
      </c>
      <c r="K3784" s="331"/>
      <c r="L3784" s="331"/>
      <c r="M3784" s="333" t="s">
        <v>9988</v>
      </c>
      <c r="N3784" s="331"/>
    </row>
    <row r="3785" spans="1:14" ht="12.75">
      <c r="A3785" s="331"/>
      <c r="B3785" s="332">
        <v>43922.368201053236</v>
      </c>
      <c r="C3785" s="333" t="s">
        <v>2200</v>
      </c>
      <c r="D3785" s="333" t="s">
        <v>45</v>
      </c>
      <c r="E3785" s="331"/>
      <c r="F3785" s="333" t="s">
        <v>2198</v>
      </c>
      <c r="G3785" s="333" t="s">
        <v>2199</v>
      </c>
      <c r="H3785" s="331"/>
      <c r="I3785" s="334" t="s">
        <v>9982</v>
      </c>
      <c r="J3785" s="335">
        <v>43922</v>
      </c>
      <c r="K3785" s="331"/>
      <c r="L3785" s="331"/>
      <c r="M3785" s="333" t="s">
        <v>5743</v>
      </c>
      <c r="N3785" s="331"/>
    </row>
    <row r="3786" spans="1:14" ht="12.75">
      <c r="A3786" s="15"/>
      <c r="B3786" s="236">
        <v>43922.36866605324</v>
      </c>
      <c r="C3786" s="2" t="s">
        <v>2200</v>
      </c>
      <c r="D3786" s="2" t="s">
        <v>236</v>
      </c>
      <c r="E3786" s="2" t="s">
        <v>4900</v>
      </c>
      <c r="F3786" s="2" t="s">
        <v>2198</v>
      </c>
      <c r="G3786" s="2" t="s">
        <v>2199</v>
      </c>
      <c r="H3786" s="2" t="s">
        <v>9989</v>
      </c>
      <c r="I3786" s="2" t="s">
        <v>9990</v>
      </c>
      <c r="J3786" s="237">
        <v>43922</v>
      </c>
    </row>
    <row r="3787" spans="1:14" ht="12.75">
      <c r="A3787" s="331"/>
      <c r="B3787" s="332">
        <v>43922.369362384256</v>
      </c>
      <c r="C3787" s="333" t="s">
        <v>2200</v>
      </c>
      <c r="D3787" s="333" t="s">
        <v>45</v>
      </c>
      <c r="E3787" s="333" t="s">
        <v>9991</v>
      </c>
      <c r="F3787" s="333" t="s">
        <v>2198</v>
      </c>
      <c r="G3787" s="331"/>
      <c r="H3787" s="331"/>
      <c r="I3787" s="334" t="s">
        <v>9992</v>
      </c>
      <c r="J3787" s="335">
        <v>43922</v>
      </c>
      <c r="K3787" s="331"/>
      <c r="L3787" s="331"/>
      <c r="M3787" s="331"/>
      <c r="N3787" s="331"/>
    </row>
    <row r="3788" spans="1:14" ht="12.75">
      <c r="A3788" s="331"/>
      <c r="B3788" s="332">
        <v>43922.369502060188</v>
      </c>
      <c r="C3788" s="333" t="s">
        <v>7566</v>
      </c>
      <c r="D3788" s="333" t="s">
        <v>304</v>
      </c>
      <c r="E3788" s="333" t="s">
        <v>4932</v>
      </c>
      <c r="F3788" s="333" t="s">
        <v>2208</v>
      </c>
      <c r="G3788" s="333" t="s">
        <v>2199</v>
      </c>
      <c r="H3788" s="331"/>
      <c r="I3788" s="333" t="s">
        <v>6452</v>
      </c>
      <c r="J3788" s="335">
        <v>43921</v>
      </c>
      <c r="K3788" s="333">
        <v>52</v>
      </c>
      <c r="L3788" s="331"/>
      <c r="M3788" s="333" t="s">
        <v>9993</v>
      </c>
      <c r="N3788" s="331"/>
    </row>
    <row r="3789" spans="1:14" ht="12.75">
      <c r="A3789" s="331"/>
      <c r="B3789" s="332">
        <v>43922.370026458331</v>
      </c>
      <c r="C3789" s="333" t="s">
        <v>7566</v>
      </c>
      <c r="D3789" s="333" t="s">
        <v>126</v>
      </c>
      <c r="E3789" s="333" t="s">
        <v>572</v>
      </c>
      <c r="F3789" s="333" t="s">
        <v>2198</v>
      </c>
      <c r="G3789" s="333" t="s">
        <v>2199</v>
      </c>
      <c r="H3789" s="331"/>
      <c r="I3789" s="333" t="s">
        <v>9994</v>
      </c>
      <c r="J3789" s="335">
        <v>43950</v>
      </c>
      <c r="K3789" s="331"/>
      <c r="L3789" s="331"/>
      <c r="M3789" s="333" t="s">
        <v>9995</v>
      </c>
      <c r="N3789" s="331"/>
    </row>
    <row r="3790" spans="1:14" ht="12.75">
      <c r="A3790" s="331"/>
      <c r="B3790" s="332">
        <v>43922.370189062502</v>
      </c>
      <c r="C3790" s="333" t="s">
        <v>2200</v>
      </c>
      <c r="D3790" s="333" t="s">
        <v>45</v>
      </c>
      <c r="E3790" s="331"/>
      <c r="F3790" s="333" t="s">
        <v>2198</v>
      </c>
      <c r="G3790" s="333" t="s">
        <v>2210</v>
      </c>
      <c r="H3790" s="331"/>
      <c r="I3790" s="334" t="s">
        <v>9996</v>
      </c>
      <c r="J3790" s="335">
        <v>43922</v>
      </c>
      <c r="K3790" s="331"/>
      <c r="L3790" s="331"/>
      <c r="M3790" s="333" t="s">
        <v>9997</v>
      </c>
      <c r="N3790" s="331"/>
    </row>
    <row r="3791" spans="1:14" ht="12.75">
      <c r="A3791" s="331"/>
      <c r="B3791" s="332">
        <v>43922.370960914355</v>
      </c>
      <c r="C3791" s="333" t="s">
        <v>2197</v>
      </c>
      <c r="D3791" s="333" t="s">
        <v>268</v>
      </c>
      <c r="E3791" s="333" t="s">
        <v>9998</v>
      </c>
      <c r="F3791" s="333" t="s">
        <v>2198</v>
      </c>
      <c r="G3791" s="331"/>
      <c r="H3791" s="331"/>
      <c r="I3791" s="333" t="s">
        <v>9999</v>
      </c>
      <c r="J3791" s="335">
        <v>43922</v>
      </c>
      <c r="K3791" s="331"/>
      <c r="L3791" s="331"/>
      <c r="M3791" s="331"/>
      <c r="N3791" s="331"/>
    </row>
    <row r="3792" spans="1:14" ht="12.75">
      <c r="A3792" s="331"/>
      <c r="B3792" s="332">
        <v>43922.371868888891</v>
      </c>
      <c r="C3792" s="333" t="s">
        <v>7566</v>
      </c>
      <c r="D3792" s="333" t="s">
        <v>45</v>
      </c>
      <c r="E3792" s="334" t="s">
        <v>991</v>
      </c>
      <c r="F3792" s="333" t="s">
        <v>10000</v>
      </c>
      <c r="G3792" s="333" t="s">
        <v>2199</v>
      </c>
      <c r="H3792" s="331"/>
      <c r="I3792" s="334" t="s">
        <v>991</v>
      </c>
      <c r="J3792" s="335">
        <v>43921</v>
      </c>
      <c r="K3792" s="333">
        <v>33</v>
      </c>
      <c r="L3792" s="331"/>
      <c r="M3792" s="333" t="s">
        <v>10001</v>
      </c>
      <c r="N3792" s="331"/>
    </row>
    <row r="3793" spans="1:14" ht="12.75">
      <c r="A3793" s="15"/>
      <c r="B3793" s="236">
        <v>43922.37266724537</v>
      </c>
      <c r="C3793" s="2" t="s">
        <v>7566</v>
      </c>
      <c r="D3793" s="2" t="s">
        <v>224</v>
      </c>
      <c r="E3793" s="2" t="s">
        <v>223</v>
      </c>
      <c r="F3793" s="2" t="s">
        <v>2198</v>
      </c>
      <c r="G3793" s="2" t="s">
        <v>2199</v>
      </c>
      <c r="H3793" s="2" t="s">
        <v>10002</v>
      </c>
      <c r="I3793" s="34" t="s">
        <v>10003</v>
      </c>
      <c r="J3793" s="237">
        <v>43922</v>
      </c>
      <c r="L3793" s="2">
        <v>63</v>
      </c>
      <c r="M3793" s="2" t="s">
        <v>10005</v>
      </c>
    </row>
    <row r="3794" spans="1:14" ht="12.75">
      <c r="A3794" s="331"/>
      <c r="B3794" s="332">
        <v>43922.374555254632</v>
      </c>
      <c r="C3794" s="333" t="s">
        <v>2197</v>
      </c>
      <c r="D3794" s="333" t="s">
        <v>268</v>
      </c>
      <c r="E3794" s="333" t="s">
        <v>658</v>
      </c>
      <c r="F3794" s="333" t="s">
        <v>2198</v>
      </c>
      <c r="G3794" s="333" t="s">
        <v>2199</v>
      </c>
      <c r="H3794" s="331"/>
      <c r="I3794" s="333" t="s">
        <v>3359</v>
      </c>
      <c r="J3794" s="335">
        <v>43920</v>
      </c>
      <c r="K3794" s="331"/>
      <c r="L3794" s="331"/>
      <c r="M3794" s="331"/>
      <c r="N3794" s="331"/>
    </row>
    <row r="3795" spans="1:14" ht="12.75">
      <c r="A3795" s="331"/>
      <c r="B3795" s="332">
        <v>43922.375874201389</v>
      </c>
      <c r="C3795" s="333" t="s">
        <v>2200</v>
      </c>
      <c r="D3795" s="333" t="s">
        <v>45</v>
      </c>
      <c r="E3795" s="333" t="s">
        <v>10006</v>
      </c>
      <c r="F3795" s="333" t="s">
        <v>2198</v>
      </c>
      <c r="G3795" s="333" t="s">
        <v>2210</v>
      </c>
      <c r="H3795" s="331"/>
      <c r="I3795" s="334" t="s">
        <v>10007</v>
      </c>
      <c r="J3795" s="335">
        <v>43922</v>
      </c>
      <c r="K3795" s="331"/>
      <c r="L3795" s="333">
        <v>18</v>
      </c>
      <c r="M3795" s="331"/>
      <c r="N3795" s="331"/>
    </row>
    <row r="3796" spans="1:14" ht="12.75">
      <c r="A3796" s="331"/>
      <c r="B3796" s="332">
        <v>43922.376745034722</v>
      </c>
      <c r="C3796" s="333" t="s">
        <v>2200</v>
      </c>
      <c r="D3796" s="333" t="s">
        <v>45</v>
      </c>
      <c r="E3796" s="331"/>
      <c r="F3796" s="333" t="s">
        <v>2198</v>
      </c>
      <c r="G3796" s="333" t="s">
        <v>2210</v>
      </c>
      <c r="H3796" s="331"/>
      <c r="I3796" s="333" t="s">
        <v>6078</v>
      </c>
      <c r="J3796" s="335">
        <v>43922</v>
      </c>
      <c r="K3796" s="331"/>
      <c r="L3796" s="331"/>
      <c r="M3796" s="333" t="s">
        <v>10008</v>
      </c>
      <c r="N3796" s="331"/>
    </row>
    <row r="3797" spans="1:14" ht="12.75">
      <c r="A3797" s="331"/>
      <c r="B3797" s="332">
        <v>43922.377624328699</v>
      </c>
      <c r="C3797" s="333" t="s">
        <v>2200</v>
      </c>
      <c r="D3797" s="333" t="s">
        <v>45</v>
      </c>
      <c r="E3797" s="333" t="s">
        <v>43</v>
      </c>
      <c r="F3797" s="333" t="s">
        <v>2198</v>
      </c>
      <c r="G3797" s="331"/>
      <c r="H3797" s="331"/>
      <c r="I3797" s="334" t="s">
        <v>10009</v>
      </c>
      <c r="J3797" s="335">
        <v>43922</v>
      </c>
      <c r="K3797" s="331"/>
      <c r="L3797" s="331"/>
      <c r="M3797" s="331"/>
      <c r="N3797" s="331"/>
    </row>
    <row r="3798" spans="1:14" ht="12.75">
      <c r="A3798" s="331"/>
      <c r="B3798" s="332">
        <v>43922.384639872689</v>
      </c>
      <c r="C3798" s="333" t="s">
        <v>2197</v>
      </c>
      <c r="D3798" s="333" t="s">
        <v>45</v>
      </c>
      <c r="E3798" s="333" t="s">
        <v>342</v>
      </c>
      <c r="F3798" s="333" t="s">
        <v>2201</v>
      </c>
      <c r="G3798" s="333" t="s">
        <v>2199</v>
      </c>
      <c r="H3798" s="331"/>
      <c r="I3798" s="334" t="s">
        <v>10010</v>
      </c>
      <c r="J3798" s="335">
        <v>43911</v>
      </c>
      <c r="K3798" s="331"/>
      <c r="L3798" s="331"/>
      <c r="M3798" s="331"/>
      <c r="N3798" s="331"/>
    </row>
    <row r="3799" spans="1:14" ht="12.75">
      <c r="A3799" s="331"/>
      <c r="B3799" s="332">
        <v>43922.386457928238</v>
      </c>
      <c r="C3799" s="333" t="s">
        <v>2200</v>
      </c>
      <c r="D3799" s="333" t="s">
        <v>236</v>
      </c>
      <c r="E3799" s="333" t="s">
        <v>4900</v>
      </c>
      <c r="F3799" s="333" t="s">
        <v>2198</v>
      </c>
      <c r="G3799" s="333" t="s">
        <v>2199</v>
      </c>
      <c r="H3799" s="331"/>
      <c r="I3799" s="333" t="s">
        <v>5374</v>
      </c>
      <c r="J3799" s="335">
        <v>43922</v>
      </c>
      <c r="K3799" s="331"/>
      <c r="L3799" s="331"/>
      <c r="M3799" s="331"/>
      <c r="N3799" s="331"/>
    </row>
    <row r="3800" spans="1:14" ht="12.75">
      <c r="A3800" s="15"/>
      <c r="B3800" s="236">
        <v>43922.388867743051</v>
      </c>
      <c r="C3800" s="2" t="s">
        <v>2200</v>
      </c>
      <c r="D3800" s="2" t="s">
        <v>373</v>
      </c>
      <c r="F3800" s="2" t="s">
        <v>2198</v>
      </c>
      <c r="G3800" s="2" t="s">
        <v>2199</v>
      </c>
      <c r="H3800" s="2" t="s">
        <v>10012</v>
      </c>
      <c r="I3800" s="34" t="s">
        <v>10013</v>
      </c>
      <c r="J3800" s="237">
        <v>43922</v>
      </c>
      <c r="L3800" s="2">
        <v>2</v>
      </c>
    </row>
    <row r="3801" spans="1:14" ht="12.75">
      <c r="A3801" s="15"/>
      <c r="B3801" s="236">
        <v>43922.390850682874</v>
      </c>
      <c r="C3801" s="2" t="s">
        <v>2200</v>
      </c>
      <c r="D3801" s="2" t="s">
        <v>224</v>
      </c>
      <c r="F3801" s="2" t="s">
        <v>2198</v>
      </c>
      <c r="G3801" s="2" t="s">
        <v>2199</v>
      </c>
      <c r="H3801" s="2" t="s">
        <v>10015</v>
      </c>
      <c r="I3801" s="34" t="s">
        <v>10016</v>
      </c>
      <c r="J3801" s="237">
        <v>43922</v>
      </c>
      <c r="L3801" s="2">
        <v>86</v>
      </c>
    </row>
    <row r="3802" spans="1:14" ht="12.75">
      <c r="A3802" s="331"/>
      <c r="B3802" s="332">
        <v>43922.391695763887</v>
      </c>
      <c r="C3802" s="333" t="s">
        <v>2200</v>
      </c>
      <c r="D3802" s="333" t="s">
        <v>224</v>
      </c>
      <c r="E3802" s="331"/>
      <c r="F3802" s="333" t="s">
        <v>2198</v>
      </c>
      <c r="G3802" s="333" t="s">
        <v>2199</v>
      </c>
      <c r="H3802" s="331"/>
      <c r="I3802" s="334" t="s">
        <v>10016</v>
      </c>
      <c r="J3802" s="335">
        <v>43922</v>
      </c>
      <c r="K3802" s="331"/>
      <c r="L3802" s="333">
        <v>20</v>
      </c>
      <c r="M3802" s="331"/>
      <c r="N3802" s="331"/>
    </row>
    <row r="3803" spans="1:14" ht="12.75">
      <c r="A3803" s="331"/>
      <c r="B3803" s="332">
        <v>43922.398038564817</v>
      </c>
      <c r="C3803" s="333" t="s">
        <v>2200</v>
      </c>
      <c r="D3803" s="333" t="s">
        <v>262</v>
      </c>
      <c r="E3803" s="333" t="s">
        <v>493</v>
      </c>
      <c r="F3803" s="333" t="s">
        <v>2208</v>
      </c>
      <c r="G3803" s="333" t="s">
        <v>2199</v>
      </c>
      <c r="H3803" s="331"/>
      <c r="I3803" s="334" t="s">
        <v>10018</v>
      </c>
      <c r="J3803" s="335">
        <v>43891</v>
      </c>
      <c r="K3803" s="333">
        <v>51</v>
      </c>
      <c r="L3803" s="331"/>
      <c r="M3803" s="333" t="s">
        <v>10019</v>
      </c>
      <c r="N3803" s="331"/>
    </row>
    <row r="3804" spans="1:14" ht="12.75">
      <c r="A3804" s="331"/>
      <c r="B3804" s="332">
        <v>43922.400039930551</v>
      </c>
      <c r="C3804" s="333" t="s">
        <v>2200</v>
      </c>
      <c r="D3804" s="333" t="s">
        <v>262</v>
      </c>
      <c r="E3804" s="331"/>
      <c r="F3804" s="333" t="s">
        <v>2198</v>
      </c>
      <c r="G3804" s="333" t="s">
        <v>2199</v>
      </c>
      <c r="H3804" s="331"/>
      <c r="I3804" s="334" t="s">
        <v>10020</v>
      </c>
      <c r="J3804" s="335">
        <v>43922</v>
      </c>
      <c r="K3804" s="331"/>
      <c r="L3804" s="333">
        <v>37</v>
      </c>
      <c r="M3804" s="333" t="s">
        <v>10021</v>
      </c>
      <c r="N3804" s="331"/>
    </row>
    <row r="3805" spans="1:14" ht="12.75">
      <c r="A3805" s="331"/>
      <c r="B3805" s="332">
        <v>43922.400211030093</v>
      </c>
      <c r="C3805" s="333" t="s">
        <v>2200</v>
      </c>
      <c r="D3805" s="333" t="s">
        <v>373</v>
      </c>
      <c r="E3805" s="331"/>
      <c r="F3805" s="333" t="s">
        <v>2198</v>
      </c>
      <c r="G3805" s="333" t="s">
        <v>2210</v>
      </c>
      <c r="H3805" s="331"/>
      <c r="I3805" s="334" t="s">
        <v>10022</v>
      </c>
      <c r="J3805" s="335">
        <v>43922</v>
      </c>
      <c r="K3805" s="331"/>
      <c r="L3805" s="333">
        <v>2</v>
      </c>
      <c r="M3805" s="331"/>
      <c r="N3805" s="331"/>
    </row>
    <row r="3806" spans="1:14" ht="12.75">
      <c r="A3806" s="331"/>
      <c r="B3806" s="332">
        <v>43922.402547372687</v>
      </c>
      <c r="C3806" s="333" t="s">
        <v>2197</v>
      </c>
      <c r="D3806" s="333" t="s">
        <v>182</v>
      </c>
      <c r="E3806" s="333" t="s">
        <v>600</v>
      </c>
      <c r="F3806" s="333" t="s">
        <v>2198</v>
      </c>
      <c r="G3806" s="333" t="s">
        <v>2199</v>
      </c>
      <c r="H3806" s="331"/>
      <c r="I3806" s="334" t="s">
        <v>722</v>
      </c>
      <c r="J3806" s="335">
        <v>43921</v>
      </c>
      <c r="K3806" s="331"/>
      <c r="L3806" s="331"/>
      <c r="M3806" s="331"/>
      <c r="N3806" s="331"/>
    </row>
    <row r="3807" spans="1:14" ht="12.75">
      <c r="A3807" s="331"/>
      <c r="B3807" s="332">
        <v>43922.402587280092</v>
      </c>
      <c r="C3807" s="333" t="s">
        <v>2197</v>
      </c>
      <c r="D3807" s="333" t="s">
        <v>262</v>
      </c>
      <c r="E3807" s="333" t="s">
        <v>493</v>
      </c>
      <c r="F3807" s="333" t="s">
        <v>2271</v>
      </c>
      <c r="G3807" s="333" t="s">
        <v>2199</v>
      </c>
      <c r="H3807" s="331"/>
      <c r="I3807" s="333" t="s">
        <v>10023</v>
      </c>
      <c r="J3807" s="335">
        <v>43921</v>
      </c>
      <c r="K3807" s="331"/>
      <c r="L3807" s="331"/>
      <c r="M3807" s="333" t="s">
        <v>10024</v>
      </c>
      <c r="N3807" s="331"/>
    </row>
    <row r="3808" spans="1:14" ht="12.75">
      <c r="A3808" s="331"/>
      <c r="B3808" s="332">
        <v>43922.402877303241</v>
      </c>
      <c r="C3808" s="333" t="s">
        <v>2200</v>
      </c>
      <c r="D3808" s="333" t="s">
        <v>236</v>
      </c>
      <c r="E3808" s="333" t="s">
        <v>4900</v>
      </c>
      <c r="F3808" s="333" t="s">
        <v>2198</v>
      </c>
      <c r="G3808" s="333" t="s">
        <v>2199</v>
      </c>
      <c r="H3808" s="331"/>
      <c r="I3808" s="334" t="s">
        <v>10025</v>
      </c>
      <c r="J3808" s="335">
        <v>43922</v>
      </c>
      <c r="K3808" s="331"/>
      <c r="L3808" s="331"/>
      <c r="M3808" s="331"/>
      <c r="N3808" s="331"/>
    </row>
    <row r="3809" spans="1:14" ht="12.75">
      <c r="A3809" s="15"/>
      <c r="B3809" s="236">
        <v>43922.40302662037</v>
      </c>
      <c r="C3809" s="2" t="s">
        <v>7566</v>
      </c>
      <c r="D3809" s="2" t="s">
        <v>233</v>
      </c>
      <c r="F3809" s="2" t="s">
        <v>2198</v>
      </c>
      <c r="G3809" s="2" t="s">
        <v>2199</v>
      </c>
      <c r="H3809" s="2" t="s">
        <v>10026</v>
      </c>
      <c r="I3809" s="2" t="s">
        <v>10027</v>
      </c>
      <c r="J3809" s="237">
        <v>43950</v>
      </c>
      <c r="M3809" s="2" t="s">
        <v>10028</v>
      </c>
    </row>
    <row r="3810" spans="1:14" ht="12.75">
      <c r="A3810" s="331"/>
      <c r="B3810" s="332">
        <v>43922.403312916664</v>
      </c>
      <c r="C3810" s="333" t="s">
        <v>2197</v>
      </c>
      <c r="D3810" s="333" t="s">
        <v>262</v>
      </c>
      <c r="E3810" s="333" t="s">
        <v>493</v>
      </c>
      <c r="F3810" s="333" t="s">
        <v>2208</v>
      </c>
      <c r="G3810" s="333" t="s">
        <v>2199</v>
      </c>
      <c r="H3810" s="331"/>
      <c r="I3810" s="334" t="s">
        <v>531</v>
      </c>
      <c r="J3810" s="335">
        <v>43921</v>
      </c>
      <c r="K3810" s="333">
        <v>18</v>
      </c>
      <c r="L3810" s="333">
        <v>144</v>
      </c>
      <c r="M3810" s="333" t="s">
        <v>10029</v>
      </c>
      <c r="N3810" s="331"/>
    </row>
    <row r="3811" spans="1:14" ht="12.75">
      <c r="A3811" s="15"/>
      <c r="B3811" s="236">
        <v>43922.403407071761</v>
      </c>
      <c r="C3811" s="2" t="s">
        <v>2197</v>
      </c>
      <c r="D3811" s="2" t="s">
        <v>262</v>
      </c>
      <c r="E3811" s="2" t="s">
        <v>4536</v>
      </c>
      <c r="F3811" s="2" t="s">
        <v>2208</v>
      </c>
      <c r="G3811" s="2" t="s">
        <v>2199</v>
      </c>
      <c r="H3811" s="2" t="s">
        <v>10030</v>
      </c>
      <c r="I3811" s="34" t="s">
        <v>10031</v>
      </c>
      <c r="J3811" s="237">
        <v>43922</v>
      </c>
      <c r="K3811" s="2">
        <v>18</v>
      </c>
    </row>
    <row r="3812" spans="1:14" ht="12.75">
      <c r="A3812" s="331"/>
      <c r="B3812" s="332">
        <v>43922.404998969912</v>
      </c>
      <c r="C3812" s="333" t="s">
        <v>2197</v>
      </c>
      <c r="D3812" s="333" t="s">
        <v>262</v>
      </c>
      <c r="E3812" s="333" t="s">
        <v>493</v>
      </c>
      <c r="F3812" s="333" t="s">
        <v>2208</v>
      </c>
      <c r="G3812" s="333" t="s">
        <v>2199</v>
      </c>
      <c r="H3812" s="333" t="s">
        <v>1049</v>
      </c>
      <c r="I3812" s="334" t="s">
        <v>531</v>
      </c>
      <c r="J3812" s="335">
        <v>43921</v>
      </c>
      <c r="K3812" s="333">
        <v>22</v>
      </c>
      <c r="L3812" s="333">
        <v>200</v>
      </c>
      <c r="M3812" s="333" t="s">
        <v>10029</v>
      </c>
      <c r="N3812" s="331"/>
    </row>
    <row r="3813" spans="1:14" ht="12.75">
      <c r="A3813" s="15"/>
      <c r="B3813" s="236">
        <v>43922.405299328704</v>
      </c>
      <c r="C3813" s="2" t="s">
        <v>2200</v>
      </c>
      <c r="D3813" s="2" t="s">
        <v>373</v>
      </c>
      <c r="F3813" s="2" t="s">
        <v>2198</v>
      </c>
      <c r="G3813" s="2" t="s">
        <v>2199</v>
      </c>
      <c r="H3813" s="2" t="s">
        <v>10032</v>
      </c>
      <c r="I3813" s="34" t="s">
        <v>9662</v>
      </c>
      <c r="J3813" s="237">
        <v>43922</v>
      </c>
      <c r="M3813" s="2" t="s">
        <v>10033</v>
      </c>
    </row>
    <row r="3814" spans="1:14" ht="12.75">
      <c r="A3814" s="331"/>
      <c r="B3814" s="332">
        <v>43922.407593738426</v>
      </c>
      <c r="C3814" s="333" t="s">
        <v>2197</v>
      </c>
      <c r="D3814" s="333" t="s">
        <v>262</v>
      </c>
      <c r="E3814" s="333" t="s">
        <v>261</v>
      </c>
      <c r="F3814" s="333" t="s">
        <v>2201</v>
      </c>
      <c r="G3814" s="333" t="s">
        <v>2199</v>
      </c>
      <c r="H3814" s="331"/>
      <c r="I3814" s="334" t="s">
        <v>531</v>
      </c>
      <c r="J3814" s="335">
        <v>43921</v>
      </c>
      <c r="K3814" s="333">
        <v>23</v>
      </c>
      <c r="L3814" s="333">
        <v>259</v>
      </c>
      <c r="M3814" s="333" t="s">
        <v>10034</v>
      </c>
      <c r="N3814" s="331"/>
    </row>
    <row r="3815" spans="1:14" ht="12.75">
      <c r="A3815" s="15"/>
      <c r="B3815" s="236">
        <v>43922.407950925925</v>
      </c>
      <c r="C3815" s="2" t="s">
        <v>2200</v>
      </c>
      <c r="D3815" s="2" t="s">
        <v>224</v>
      </c>
      <c r="E3815" s="2" t="s">
        <v>223</v>
      </c>
      <c r="F3815" s="2" t="s">
        <v>2198</v>
      </c>
      <c r="G3815" s="2" t="s">
        <v>2199</v>
      </c>
      <c r="H3815" s="2" t="s">
        <v>10035</v>
      </c>
      <c r="I3815" s="2" t="s">
        <v>10036</v>
      </c>
      <c r="J3815" s="237">
        <v>43922</v>
      </c>
    </row>
    <row r="3816" spans="1:14" ht="12.75">
      <c r="A3816" s="331"/>
      <c r="B3816" s="332">
        <v>43922.408013865745</v>
      </c>
      <c r="C3816" s="333" t="s">
        <v>7566</v>
      </c>
      <c r="D3816" s="333" t="s">
        <v>45</v>
      </c>
      <c r="E3816" s="331"/>
      <c r="F3816" s="333" t="s">
        <v>2198</v>
      </c>
      <c r="G3816" s="331"/>
      <c r="H3816" s="331"/>
      <c r="I3816" s="334" t="s">
        <v>991</v>
      </c>
      <c r="J3816" s="335">
        <v>43921</v>
      </c>
      <c r="K3816" s="331"/>
      <c r="L3816" s="331"/>
      <c r="M3816" s="333" t="s">
        <v>10037</v>
      </c>
      <c r="N3816" s="331"/>
    </row>
    <row r="3817" spans="1:14" ht="12.75">
      <c r="A3817" s="331"/>
      <c r="B3817" s="332">
        <v>43922.414393831015</v>
      </c>
      <c r="C3817" s="333" t="s">
        <v>9</v>
      </c>
      <c r="D3817" s="333" t="s">
        <v>262</v>
      </c>
      <c r="E3817" s="331"/>
      <c r="F3817" s="333" t="s">
        <v>2198</v>
      </c>
      <c r="G3817" s="333" t="s">
        <v>2199</v>
      </c>
      <c r="H3817" s="331"/>
      <c r="I3817" s="333" t="s">
        <v>10038</v>
      </c>
      <c r="J3817" s="335">
        <v>43922</v>
      </c>
      <c r="K3817" s="331"/>
      <c r="L3817" s="331"/>
      <c r="M3817" s="333" t="s">
        <v>10039</v>
      </c>
      <c r="N3817" s="331"/>
    </row>
    <row r="3818" spans="1:14" ht="12.75">
      <c r="A3818" s="331"/>
      <c r="B3818" s="332">
        <v>43922.416297233794</v>
      </c>
      <c r="C3818" s="333" t="s">
        <v>2200</v>
      </c>
      <c r="D3818" s="333" t="s">
        <v>262</v>
      </c>
      <c r="E3818" s="331"/>
      <c r="F3818" s="333" t="s">
        <v>2198</v>
      </c>
      <c r="G3818" s="333" t="s">
        <v>2210</v>
      </c>
      <c r="H3818" s="331"/>
      <c r="I3818" s="333" t="s">
        <v>6698</v>
      </c>
      <c r="J3818" s="335">
        <v>43921</v>
      </c>
      <c r="K3818" s="331"/>
      <c r="L3818" s="333">
        <v>10</v>
      </c>
      <c r="M3818" s="333" t="s">
        <v>10040</v>
      </c>
      <c r="N3818" s="331"/>
    </row>
    <row r="3819" spans="1:14" ht="12.75">
      <c r="A3819" s="15"/>
      <c r="B3819" s="236">
        <v>43922.417943831024</v>
      </c>
      <c r="C3819" s="2" t="s">
        <v>7566</v>
      </c>
      <c r="D3819" s="2" t="s">
        <v>45</v>
      </c>
      <c r="F3819" s="2" t="s">
        <v>2198</v>
      </c>
      <c r="G3819" s="2" t="s">
        <v>2210</v>
      </c>
      <c r="I3819" s="34" t="s">
        <v>8738</v>
      </c>
      <c r="J3819" s="237">
        <v>43920</v>
      </c>
      <c r="M3819" s="2" t="s">
        <v>8784</v>
      </c>
    </row>
    <row r="3820" spans="1:14" ht="12.75">
      <c r="A3820" s="331"/>
      <c r="B3820" s="332">
        <v>43922.41798027778</v>
      </c>
      <c r="C3820" s="333" t="s">
        <v>7566</v>
      </c>
      <c r="D3820" s="333" t="s">
        <v>45</v>
      </c>
      <c r="E3820" s="331"/>
      <c r="F3820" s="333" t="s">
        <v>2198</v>
      </c>
      <c r="G3820" s="333" t="s">
        <v>2210</v>
      </c>
      <c r="H3820" s="331"/>
      <c r="I3820" s="334" t="s">
        <v>8738</v>
      </c>
      <c r="J3820" s="335">
        <v>43920</v>
      </c>
      <c r="K3820" s="331"/>
      <c r="L3820" s="331"/>
      <c r="M3820" s="333" t="s">
        <v>8784</v>
      </c>
      <c r="N3820" s="331"/>
    </row>
    <row r="3821" spans="1:14" ht="12.75">
      <c r="A3821" s="331"/>
      <c r="B3821" s="332">
        <v>43922.42112767361</v>
      </c>
      <c r="C3821" s="333" t="s">
        <v>7566</v>
      </c>
      <c r="D3821" s="333" t="s">
        <v>109</v>
      </c>
      <c r="E3821" s="331"/>
      <c r="F3821" s="333" t="s">
        <v>2198</v>
      </c>
      <c r="G3821" s="331"/>
      <c r="H3821" s="331"/>
      <c r="I3821" s="334" t="s">
        <v>10041</v>
      </c>
      <c r="J3821" s="335">
        <v>43922</v>
      </c>
      <c r="K3821" s="331"/>
      <c r="L3821" s="331"/>
      <c r="M3821" s="333" t="s">
        <v>10042</v>
      </c>
      <c r="N3821" s="331"/>
    </row>
    <row r="3822" spans="1:14" ht="12.75">
      <c r="A3822" s="331"/>
      <c r="B3822" s="332">
        <v>43922.421172453702</v>
      </c>
      <c r="C3822" s="333" t="s">
        <v>7566</v>
      </c>
      <c r="D3822" s="333" t="s">
        <v>109</v>
      </c>
      <c r="E3822" s="331"/>
      <c r="F3822" s="333" t="s">
        <v>2198</v>
      </c>
      <c r="G3822" s="331"/>
      <c r="H3822" s="331"/>
      <c r="I3822" s="334" t="s">
        <v>10041</v>
      </c>
      <c r="J3822" s="335">
        <v>43922</v>
      </c>
      <c r="K3822" s="331"/>
      <c r="L3822" s="331"/>
      <c r="M3822" s="333" t="s">
        <v>10042</v>
      </c>
      <c r="N3822" s="331"/>
    </row>
    <row r="3823" spans="1:14" ht="12.75">
      <c r="A3823" s="331"/>
      <c r="B3823" s="332">
        <v>43922.422042233797</v>
      </c>
      <c r="C3823" s="333" t="s">
        <v>2200</v>
      </c>
      <c r="D3823" s="333" t="s">
        <v>224</v>
      </c>
      <c r="E3823" s="331"/>
      <c r="F3823" s="333" t="s">
        <v>2198</v>
      </c>
      <c r="G3823" s="333" t="s">
        <v>2199</v>
      </c>
      <c r="H3823" s="331"/>
      <c r="I3823" s="334" t="s">
        <v>10043</v>
      </c>
      <c r="J3823" s="335">
        <v>43922</v>
      </c>
      <c r="K3823" s="331"/>
      <c r="L3823" s="331"/>
      <c r="M3823" s="333" t="s">
        <v>10044</v>
      </c>
      <c r="N3823" s="331"/>
    </row>
    <row r="3824" spans="1:14" ht="12.75">
      <c r="A3824" s="15"/>
      <c r="B3824" s="236">
        <v>43922.425081909721</v>
      </c>
      <c r="C3824" s="2" t="s">
        <v>2200</v>
      </c>
      <c r="D3824" s="2" t="s">
        <v>117</v>
      </c>
      <c r="E3824" s="2" t="s">
        <v>10045</v>
      </c>
      <c r="F3824" s="2" t="s">
        <v>2198</v>
      </c>
      <c r="G3824" s="2" t="s">
        <v>2199</v>
      </c>
      <c r="I3824" s="34" t="s">
        <v>9713</v>
      </c>
      <c r="J3824" s="237">
        <v>43921</v>
      </c>
    </row>
    <row r="3825" spans="1:14" ht="12.75">
      <c r="A3825" s="15"/>
      <c r="B3825" s="236">
        <v>43922.425092141202</v>
      </c>
      <c r="C3825" s="2" t="s">
        <v>9</v>
      </c>
      <c r="D3825" s="2" t="s">
        <v>330</v>
      </c>
      <c r="E3825" s="2" t="s">
        <v>2293</v>
      </c>
      <c r="F3825" s="2" t="s">
        <v>2208</v>
      </c>
      <c r="G3825" s="2" t="s">
        <v>2199</v>
      </c>
      <c r="H3825" s="2" t="s">
        <v>10046</v>
      </c>
      <c r="I3825" s="2" t="s">
        <v>10047</v>
      </c>
      <c r="J3825" s="237">
        <v>43919</v>
      </c>
      <c r="K3825" s="2">
        <v>65</v>
      </c>
    </row>
    <row r="3826" spans="1:14" ht="12.75">
      <c r="A3826" s="15"/>
      <c r="B3826" s="236">
        <v>43922.426417118055</v>
      </c>
      <c r="C3826" s="2" t="s">
        <v>2200</v>
      </c>
      <c r="D3826" s="2" t="s">
        <v>373</v>
      </c>
      <c r="E3826" s="2" t="s">
        <v>373</v>
      </c>
      <c r="F3826" s="2" t="s">
        <v>2208</v>
      </c>
      <c r="G3826" s="2" t="s">
        <v>2199</v>
      </c>
      <c r="H3826" s="2" t="s">
        <v>10048</v>
      </c>
      <c r="I3826" s="34" t="s">
        <v>6797</v>
      </c>
      <c r="J3826" s="237">
        <v>43922</v>
      </c>
      <c r="K3826" s="2">
        <v>51</v>
      </c>
    </row>
    <row r="3827" spans="1:14" ht="12.75">
      <c r="A3827" s="15"/>
      <c r="B3827" s="236">
        <v>43922.427249930552</v>
      </c>
      <c r="C3827" s="2" t="s">
        <v>2200</v>
      </c>
      <c r="D3827" s="2" t="s">
        <v>373</v>
      </c>
      <c r="E3827" s="2" t="s">
        <v>373</v>
      </c>
      <c r="F3827" s="2" t="s">
        <v>2208</v>
      </c>
      <c r="G3827" s="2" t="s">
        <v>2199</v>
      </c>
      <c r="H3827" s="2" t="s">
        <v>10049</v>
      </c>
      <c r="I3827" s="34" t="s">
        <v>6797</v>
      </c>
      <c r="J3827" s="237">
        <v>43922</v>
      </c>
      <c r="K3827" s="2">
        <v>38</v>
      </c>
    </row>
    <row r="3828" spans="1:14" ht="12.75">
      <c r="A3828" s="15"/>
      <c r="B3828" s="236">
        <v>43922.428392083333</v>
      </c>
      <c r="C3828" s="2" t="s">
        <v>2200</v>
      </c>
      <c r="D3828" s="2" t="s">
        <v>236</v>
      </c>
      <c r="F3828" s="2" t="s">
        <v>2198</v>
      </c>
      <c r="G3828" s="2" t="s">
        <v>2199</v>
      </c>
      <c r="H3828" s="2" t="s">
        <v>10050</v>
      </c>
      <c r="I3828" s="34" t="s">
        <v>10051</v>
      </c>
      <c r="J3828" s="237">
        <v>43922</v>
      </c>
    </row>
    <row r="3829" spans="1:14" ht="12.75">
      <c r="A3829" s="331"/>
      <c r="B3829" s="332">
        <v>43922.428567581017</v>
      </c>
      <c r="C3829" s="333" t="s">
        <v>2200</v>
      </c>
      <c r="D3829" s="333" t="s">
        <v>117</v>
      </c>
      <c r="E3829" s="333" t="s">
        <v>556</v>
      </c>
      <c r="F3829" s="333" t="s">
        <v>2198</v>
      </c>
      <c r="G3829" s="333" t="s">
        <v>2210</v>
      </c>
      <c r="H3829" s="331"/>
      <c r="I3829" s="334" t="s">
        <v>10052</v>
      </c>
      <c r="J3829" s="335">
        <v>43922</v>
      </c>
      <c r="K3829" s="331"/>
      <c r="L3829" s="333">
        <v>2</v>
      </c>
      <c r="M3829" s="331"/>
      <c r="N3829" s="331"/>
    </row>
    <row r="3830" spans="1:14" ht="12.75">
      <c r="A3830" s="331"/>
      <c r="B3830" s="332">
        <v>43922.42903939815</v>
      </c>
      <c r="C3830" s="333" t="s">
        <v>2200</v>
      </c>
      <c r="D3830" s="333" t="s">
        <v>268</v>
      </c>
      <c r="E3830" s="331"/>
      <c r="F3830" s="333" t="s">
        <v>2198</v>
      </c>
      <c r="G3830" s="333" t="s">
        <v>2210</v>
      </c>
      <c r="H3830" s="331"/>
      <c r="I3830" s="333" t="s">
        <v>10053</v>
      </c>
      <c r="J3830" s="335">
        <v>43922</v>
      </c>
      <c r="K3830" s="331"/>
      <c r="L3830" s="333">
        <v>2</v>
      </c>
      <c r="M3830" s="331"/>
      <c r="N3830" s="331"/>
    </row>
    <row r="3831" spans="1:14" ht="12.75">
      <c r="A3831" s="331"/>
      <c r="B3831" s="332">
        <v>43922.429468912036</v>
      </c>
      <c r="C3831" s="333" t="s">
        <v>2197</v>
      </c>
      <c r="D3831" s="333" t="s">
        <v>262</v>
      </c>
      <c r="E3831" s="333" t="s">
        <v>1231</v>
      </c>
      <c r="F3831" s="333" t="s">
        <v>2201</v>
      </c>
      <c r="G3831" s="333" t="s">
        <v>2199</v>
      </c>
      <c r="H3831" s="331"/>
      <c r="I3831" s="334" t="s">
        <v>10054</v>
      </c>
      <c r="J3831" s="335">
        <v>43921</v>
      </c>
      <c r="K3831" s="333">
        <v>23</v>
      </c>
      <c r="L3831" s="333">
        <v>259</v>
      </c>
      <c r="M3831" s="331"/>
      <c r="N3831" s="331"/>
    </row>
    <row r="3832" spans="1:14" ht="12.75">
      <c r="A3832" s="331"/>
      <c r="B3832" s="332">
        <v>43922.430685127314</v>
      </c>
      <c r="C3832" s="333" t="s">
        <v>2200</v>
      </c>
      <c r="D3832" s="333" t="s">
        <v>373</v>
      </c>
      <c r="E3832" s="333" t="s">
        <v>373</v>
      </c>
      <c r="F3832" s="333" t="s">
        <v>2198</v>
      </c>
      <c r="G3832" s="333" t="s">
        <v>2199</v>
      </c>
      <c r="H3832" s="331"/>
      <c r="I3832" s="334" t="s">
        <v>10055</v>
      </c>
      <c r="J3832" s="335">
        <v>43922</v>
      </c>
      <c r="K3832" s="333">
        <v>32</v>
      </c>
      <c r="L3832" s="333">
        <v>2</v>
      </c>
      <c r="M3832" s="331"/>
      <c r="N3832" s="331"/>
    </row>
    <row r="3833" spans="1:14" ht="12.75">
      <c r="A3833" s="331"/>
      <c r="B3833" s="332">
        <v>43922.430709942128</v>
      </c>
      <c r="C3833" s="333" t="s">
        <v>2200</v>
      </c>
      <c r="D3833" s="333" t="s">
        <v>95</v>
      </c>
      <c r="E3833" s="333" t="s">
        <v>95</v>
      </c>
      <c r="F3833" s="333" t="s">
        <v>2198</v>
      </c>
      <c r="G3833" s="333" t="s">
        <v>2199</v>
      </c>
      <c r="H3833" s="331"/>
      <c r="I3833" s="334" t="s">
        <v>10056</v>
      </c>
      <c r="J3833" s="335">
        <v>43922</v>
      </c>
      <c r="K3833" s="331"/>
      <c r="L3833" s="331"/>
      <c r="M3833" s="331"/>
      <c r="N3833" s="331"/>
    </row>
    <row r="3834" spans="1:14" ht="12.75">
      <c r="A3834" s="331"/>
      <c r="B3834" s="332">
        <v>43922.431096504632</v>
      </c>
      <c r="C3834" s="333" t="s">
        <v>2200</v>
      </c>
      <c r="D3834" s="333" t="s">
        <v>262</v>
      </c>
      <c r="E3834" s="333" t="s">
        <v>493</v>
      </c>
      <c r="F3834" s="333" t="s">
        <v>2198</v>
      </c>
      <c r="G3834" s="333" t="s">
        <v>2199</v>
      </c>
      <c r="H3834" s="331"/>
      <c r="I3834" s="333" t="s">
        <v>10057</v>
      </c>
      <c r="J3834" s="335">
        <v>43921</v>
      </c>
      <c r="K3834" s="331"/>
      <c r="L3834" s="331"/>
      <c r="M3834" s="331"/>
      <c r="N3834" s="331"/>
    </row>
    <row r="3835" spans="1:14" ht="12.75">
      <c r="A3835" s="331"/>
      <c r="B3835" s="332">
        <v>43922.43180431713</v>
      </c>
      <c r="C3835" s="333" t="s">
        <v>7566</v>
      </c>
      <c r="D3835" s="333" t="s">
        <v>236</v>
      </c>
      <c r="E3835" s="333" t="s">
        <v>941</v>
      </c>
      <c r="F3835" s="333" t="s">
        <v>2271</v>
      </c>
      <c r="G3835" s="333" t="s">
        <v>2199</v>
      </c>
      <c r="H3835" s="331"/>
      <c r="I3835" s="334" t="s">
        <v>10058</v>
      </c>
      <c r="J3835" s="335">
        <v>43834</v>
      </c>
      <c r="K3835" s="331"/>
      <c r="L3835" s="333">
        <v>63</v>
      </c>
      <c r="M3835" s="331"/>
      <c r="N3835" s="331"/>
    </row>
    <row r="3836" spans="1:14" ht="12.75">
      <c r="A3836" s="15"/>
      <c r="B3836" s="236">
        <v>43922.433728379634</v>
      </c>
      <c r="C3836" s="2" t="s">
        <v>2200</v>
      </c>
      <c r="D3836" s="2" t="s">
        <v>95</v>
      </c>
      <c r="E3836" s="2" t="s">
        <v>95</v>
      </c>
      <c r="F3836" s="2" t="s">
        <v>2208</v>
      </c>
      <c r="G3836" s="2" t="s">
        <v>2199</v>
      </c>
      <c r="H3836" s="2" t="s">
        <v>10059</v>
      </c>
      <c r="I3836" s="34" t="s">
        <v>10060</v>
      </c>
      <c r="J3836" s="237">
        <v>43922</v>
      </c>
      <c r="L3836" s="2">
        <v>121</v>
      </c>
    </row>
    <row r="3837" spans="1:14" ht="12.75">
      <c r="A3837" s="331"/>
      <c r="B3837" s="332">
        <v>43922.435598020835</v>
      </c>
      <c r="C3837" s="333" t="s">
        <v>2200</v>
      </c>
      <c r="D3837" s="333" t="s">
        <v>262</v>
      </c>
      <c r="E3837" s="333" t="s">
        <v>10061</v>
      </c>
      <c r="F3837" s="333" t="s">
        <v>2198</v>
      </c>
      <c r="G3837" s="333" t="s">
        <v>2199</v>
      </c>
      <c r="H3837" s="331"/>
      <c r="I3837" s="334" t="s">
        <v>10062</v>
      </c>
      <c r="J3837" s="335">
        <v>43922</v>
      </c>
      <c r="K3837" s="331"/>
      <c r="L3837" s="331"/>
      <c r="M3837" s="333" t="s">
        <v>10063</v>
      </c>
      <c r="N3837" s="331"/>
    </row>
    <row r="3838" spans="1:14" ht="12.75">
      <c r="A3838" s="331"/>
      <c r="B3838" s="332">
        <v>43922.436076956015</v>
      </c>
      <c r="C3838" s="333" t="s">
        <v>2200</v>
      </c>
      <c r="D3838" s="333" t="s">
        <v>236</v>
      </c>
      <c r="E3838" s="333" t="s">
        <v>1019</v>
      </c>
      <c r="F3838" s="333" t="s">
        <v>2198</v>
      </c>
      <c r="G3838" s="333" t="s">
        <v>2199</v>
      </c>
      <c r="H3838" s="331"/>
      <c r="I3838" s="334" t="s">
        <v>10064</v>
      </c>
      <c r="J3838" s="335">
        <v>43921</v>
      </c>
      <c r="K3838" s="331"/>
      <c r="L3838" s="333">
        <v>1658</v>
      </c>
      <c r="M3838" s="333" t="s">
        <v>10065</v>
      </c>
      <c r="N3838" s="331"/>
    </row>
    <row r="3839" spans="1:14" ht="12.75">
      <c r="A3839" s="331"/>
      <c r="B3839" s="332">
        <v>43922.436817141206</v>
      </c>
      <c r="C3839" s="333" t="s">
        <v>2200</v>
      </c>
      <c r="D3839" s="333" t="s">
        <v>236</v>
      </c>
      <c r="E3839" s="331"/>
      <c r="F3839" s="333" t="s">
        <v>2208</v>
      </c>
      <c r="G3839" s="333" t="s">
        <v>2199</v>
      </c>
      <c r="H3839" s="331"/>
      <c r="I3839" s="334" t="s">
        <v>10066</v>
      </c>
      <c r="J3839" s="335">
        <v>43922</v>
      </c>
      <c r="K3839" s="331"/>
      <c r="L3839" s="331"/>
      <c r="M3839" s="331"/>
      <c r="N3839" s="331"/>
    </row>
    <row r="3840" spans="1:14" ht="12.75">
      <c r="A3840" s="15"/>
      <c r="B3840" s="236">
        <v>43922.437031076392</v>
      </c>
      <c r="C3840" s="2" t="s">
        <v>2200</v>
      </c>
      <c r="D3840" s="2" t="s">
        <v>236</v>
      </c>
      <c r="E3840" s="2" t="s">
        <v>4900</v>
      </c>
      <c r="F3840" s="2" t="s">
        <v>2198</v>
      </c>
      <c r="G3840" s="2" t="s">
        <v>2199</v>
      </c>
      <c r="I3840" s="34" t="s">
        <v>10025</v>
      </c>
      <c r="J3840" s="237">
        <v>43921</v>
      </c>
      <c r="L3840" s="2">
        <v>1659</v>
      </c>
      <c r="M3840" s="2" t="s">
        <v>10065</v>
      </c>
    </row>
    <row r="3841" spans="1:14" ht="12.75">
      <c r="A3841" s="15"/>
      <c r="B3841" s="236">
        <v>43922.437032557871</v>
      </c>
      <c r="C3841" s="2" t="s">
        <v>2197</v>
      </c>
      <c r="D3841" s="2" t="s">
        <v>262</v>
      </c>
      <c r="E3841" s="2" t="s">
        <v>493</v>
      </c>
      <c r="F3841" s="2" t="s">
        <v>10067</v>
      </c>
      <c r="G3841" s="2" t="s">
        <v>2199</v>
      </c>
      <c r="H3841" s="2" t="s">
        <v>10068</v>
      </c>
      <c r="I3841" s="34" t="s">
        <v>531</v>
      </c>
      <c r="J3841" s="237">
        <v>43921</v>
      </c>
    </row>
    <row r="3842" spans="1:14" ht="12.75">
      <c r="A3842" s="15"/>
      <c r="B3842" s="236">
        <v>43922.437271689814</v>
      </c>
      <c r="C3842" s="2" t="s">
        <v>2200</v>
      </c>
      <c r="D3842" s="2" t="s">
        <v>236</v>
      </c>
      <c r="E3842" s="2" t="s">
        <v>10069</v>
      </c>
      <c r="F3842" s="2" t="s">
        <v>2198</v>
      </c>
      <c r="G3842" s="2" t="s">
        <v>2199</v>
      </c>
      <c r="H3842" s="2" t="s">
        <v>10070</v>
      </c>
      <c r="I3842" s="2" t="s">
        <v>10071</v>
      </c>
      <c r="J3842" s="237">
        <v>43922</v>
      </c>
      <c r="L3842" s="2">
        <v>45</v>
      </c>
      <c r="M3842" s="2" t="s">
        <v>10072</v>
      </c>
    </row>
    <row r="3843" spans="1:14" ht="12.75">
      <c r="A3843" s="331"/>
      <c r="B3843" s="332">
        <v>43922.437792222219</v>
      </c>
      <c r="C3843" s="333" t="s">
        <v>7566</v>
      </c>
      <c r="D3843" s="333" t="s">
        <v>224</v>
      </c>
      <c r="E3843" s="333" t="s">
        <v>223</v>
      </c>
      <c r="F3843" s="333" t="s">
        <v>2198</v>
      </c>
      <c r="G3843" s="333" t="s">
        <v>2199</v>
      </c>
      <c r="H3843" s="331"/>
      <c r="I3843" s="334" t="s">
        <v>10073</v>
      </c>
      <c r="J3843" s="335">
        <v>43922</v>
      </c>
      <c r="K3843" s="333">
        <v>3</v>
      </c>
      <c r="L3843" s="333">
        <v>1638</v>
      </c>
      <c r="M3843" s="331"/>
      <c r="N3843" s="331"/>
    </row>
    <row r="3844" spans="1:14" ht="12.75">
      <c r="A3844" s="331"/>
      <c r="B3844" s="332">
        <v>43922.438017881941</v>
      </c>
      <c r="C3844" s="333" t="s">
        <v>9</v>
      </c>
      <c r="D3844" s="333" t="s">
        <v>262</v>
      </c>
      <c r="E3844" s="333" t="s">
        <v>7987</v>
      </c>
      <c r="F3844" s="333" t="s">
        <v>2208</v>
      </c>
      <c r="G3844" s="333" t="s">
        <v>2199</v>
      </c>
      <c r="H3844" s="331"/>
      <c r="I3844" s="334" t="s">
        <v>10074</v>
      </c>
      <c r="J3844" s="335">
        <v>43921</v>
      </c>
      <c r="K3844" s="333">
        <v>62</v>
      </c>
      <c r="L3844" s="331"/>
      <c r="M3844" s="331"/>
      <c r="N3844" s="331"/>
    </row>
    <row r="3845" spans="1:14" ht="12.75">
      <c r="A3845" s="331"/>
      <c r="B3845" s="332">
        <v>43922.438204641207</v>
      </c>
      <c r="C3845" s="333" t="s">
        <v>9</v>
      </c>
      <c r="D3845" s="333" t="s">
        <v>262</v>
      </c>
      <c r="E3845" s="333" t="s">
        <v>419</v>
      </c>
      <c r="F3845" s="333" t="s">
        <v>2201</v>
      </c>
      <c r="G3845" s="333" t="s">
        <v>2199</v>
      </c>
      <c r="H3845" s="331"/>
      <c r="I3845" s="334" t="s">
        <v>10075</v>
      </c>
      <c r="J3845" s="335">
        <v>43921</v>
      </c>
      <c r="K3845" s="333">
        <v>48</v>
      </c>
      <c r="L3845" s="331"/>
      <c r="M3845" s="333" t="s">
        <v>10076</v>
      </c>
      <c r="N3845" s="331"/>
    </row>
    <row r="3846" spans="1:14" ht="12.75">
      <c r="A3846" s="331"/>
      <c r="B3846" s="332">
        <v>43922.438616921296</v>
      </c>
      <c r="C3846" s="333" t="s">
        <v>7566</v>
      </c>
      <c r="D3846" s="333" t="s">
        <v>224</v>
      </c>
      <c r="E3846" s="333" t="s">
        <v>223</v>
      </c>
      <c r="F3846" s="333" t="s">
        <v>2198</v>
      </c>
      <c r="G3846" s="333" t="s">
        <v>2199</v>
      </c>
      <c r="H3846" s="331"/>
      <c r="I3846" s="334" t="s">
        <v>10073</v>
      </c>
      <c r="J3846" s="335">
        <v>43922</v>
      </c>
      <c r="K3846" s="333">
        <v>5</v>
      </c>
      <c r="L3846" s="333">
        <v>1639</v>
      </c>
      <c r="M3846" s="331"/>
      <c r="N3846" s="331"/>
    </row>
    <row r="3847" spans="1:14" ht="12.75">
      <c r="A3847" s="331"/>
      <c r="B3847" s="332">
        <v>43922.439137916663</v>
      </c>
      <c r="C3847" s="333" t="s">
        <v>9</v>
      </c>
      <c r="D3847" s="333" t="s">
        <v>262</v>
      </c>
      <c r="E3847" s="333" t="s">
        <v>419</v>
      </c>
      <c r="F3847" s="333" t="s">
        <v>2208</v>
      </c>
      <c r="G3847" s="333" t="s">
        <v>2199</v>
      </c>
      <c r="H3847" s="331"/>
      <c r="I3847" s="334" t="s">
        <v>10075</v>
      </c>
      <c r="J3847" s="335">
        <v>43921</v>
      </c>
      <c r="K3847" s="333">
        <v>57</v>
      </c>
      <c r="L3847" s="331"/>
      <c r="M3847" s="333" t="s">
        <v>10077</v>
      </c>
      <c r="N3847" s="331"/>
    </row>
    <row r="3848" spans="1:14" ht="12.75">
      <c r="A3848" s="331"/>
      <c r="B3848" s="332">
        <v>43922.439170115744</v>
      </c>
      <c r="C3848" s="333" t="s">
        <v>7566</v>
      </c>
      <c r="D3848" s="333" t="s">
        <v>224</v>
      </c>
      <c r="E3848" s="333" t="s">
        <v>223</v>
      </c>
      <c r="F3848" s="333" t="s">
        <v>2198</v>
      </c>
      <c r="G3848" s="333" t="s">
        <v>2199</v>
      </c>
      <c r="H3848" s="331"/>
      <c r="I3848" s="334" t="s">
        <v>10073</v>
      </c>
      <c r="J3848" s="335">
        <v>43922</v>
      </c>
      <c r="K3848" s="333">
        <v>8</v>
      </c>
      <c r="L3848" s="333">
        <v>1640</v>
      </c>
      <c r="M3848" s="331"/>
      <c r="N3848" s="331"/>
    </row>
    <row r="3849" spans="1:14" ht="12.75">
      <c r="A3849" s="331"/>
      <c r="B3849" s="332">
        <v>43922.439606400461</v>
      </c>
      <c r="C3849" s="333" t="s">
        <v>9</v>
      </c>
      <c r="D3849" s="333" t="s">
        <v>262</v>
      </c>
      <c r="E3849" s="333" t="s">
        <v>419</v>
      </c>
      <c r="F3849" s="333" t="s">
        <v>2208</v>
      </c>
      <c r="G3849" s="333" t="s">
        <v>2199</v>
      </c>
      <c r="H3849" s="331"/>
      <c r="I3849" s="334" t="s">
        <v>10074</v>
      </c>
      <c r="J3849" s="335">
        <v>43921</v>
      </c>
      <c r="K3849" s="333">
        <v>57</v>
      </c>
      <c r="L3849" s="331"/>
      <c r="M3849" s="331"/>
      <c r="N3849" s="331"/>
    </row>
    <row r="3850" spans="1:14" ht="12.75">
      <c r="A3850" s="331"/>
      <c r="B3850" s="332">
        <v>43922.439632164351</v>
      </c>
      <c r="C3850" s="333" t="s">
        <v>7566</v>
      </c>
      <c r="D3850" s="333" t="s">
        <v>224</v>
      </c>
      <c r="E3850" s="333" t="s">
        <v>223</v>
      </c>
      <c r="F3850" s="333" t="s">
        <v>2198</v>
      </c>
      <c r="G3850" s="333" t="s">
        <v>2199</v>
      </c>
      <c r="H3850" s="331"/>
      <c r="I3850" s="334" t="s">
        <v>10073</v>
      </c>
      <c r="J3850" s="335">
        <v>43922</v>
      </c>
      <c r="K3850" s="331"/>
      <c r="L3850" s="333">
        <v>1641</v>
      </c>
      <c r="M3850" s="331"/>
      <c r="N3850" s="331"/>
    </row>
    <row r="3851" spans="1:14" ht="12.75">
      <c r="A3851" s="15"/>
      <c r="B3851" s="236">
        <v>43922.439683206016</v>
      </c>
      <c r="C3851" s="2" t="s">
        <v>7566</v>
      </c>
      <c r="D3851" s="2" t="s">
        <v>158</v>
      </c>
      <c r="E3851" s="2" t="s">
        <v>827</v>
      </c>
      <c r="F3851" s="2" t="s">
        <v>2208</v>
      </c>
      <c r="G3851" s="2" t="s">
        <v>2199</v>
      </c>
      <c r="H3851" s="2" t="s">
        <v>10078</v>
      </c>
      <c r="I3851" s="34" t="s">
        <v>10079</v>
      </c>
      <c r="J3851" s="237">
        <v>43921</v>
      </c>
      <c r="K3851" s="2">
        <v>35</v>
      </c>
      <c r="L3851" s="2">
        <v>1561</v>
      </c>
      <c r="M3851" s="2" t="s">
        <v>10080</v>
      </c>
    </row>
    <row r="3852" spans="1:14" ht="12.75">
      <c r="A3852" s="331"/>
      <c r="B3852" s="332">
        <v>43922.439711782412</v>
      </c>
      <c r="C3852" s="333" t="s">
        <v>9</v>
      </c>
      <c r="D3852" s="333" t="s">
        <v>262</v>
      </c>
      <c r="E3852" s="333" t="s">
        <v>493</v>
      </c>
      <c r="F3852" s="333" t="s">
        <v>2208</v>
      </c>
      <c r="G3852" s="333" t="s">
        <v>2199</v>
      </c>
      <c r="H3852" s="331"/>
      <c r="I3852" s="334" t="s">
        <v>10075</v>
      </c>
      <c r="J3852" s="335">
        <v>43921</v>
      </c>
      <c r="K3852" s="333">
        <v>62</v>
      </c>
      <c r="L3852" s="331"/>
      <c r="M3852" s="333" t="s">
        <v>10081</v>
      </c>
      <c r="N3852" s="331"/>
    </row>
    <row r="3853" spans="1:14" ht="12.75">
      <c r="A3853" s="15"/>
      <c r="B3853" s="236">
        <v>43922.440253472218</v>
      </c>
      <c r="C3853" s="2" t="s">
        <v>2200</v>
      </c>
      <c r="D3853" s="2" t="s">
        <v>45</v>
      </c>
      <c r="E3853" s="2" t="s">
        <v>524</v>
      </c>
      <c r="F3853" s="2" t="s">
        <v>2198</v>
      </c>
      <c r="G3853" s="2" t="s">
        <v>2199</v>
      </c>
      <c r="H3853" s="2" t="s">
        <v>10082</v>
      </c>
      <c r="I3853" s="34" t="s">
        <v>10083</v>
      </c>
      <c r="J3853" s="237">
        <v>43922</v>
      </c>
    </row>
    <row r="3854" spans="1:14" ht="12.75">
      <c r="A3854" s="15"/>
      <c r="B3854" s="236">
        <v>43922.44202159722</v>
      </c>
      <c r="C3854" s="2" t="s">
        <v>2197</v>
      </c>
      <c r="D3854" s="2" t="s">
        <v>262</v>
      </c>
      <c r="E3854" s="2" t="s">
        <v>493</v>
      </c>
      <c r="F3854" s="2" t="s">
        <v>2208</v>
      </c>
      <c r="G3854" s="2" t="s">
        <v>2199</v>
      </c>
      <c r="H3854" s="2" t="s">
        <v>10084</v>
      </c>
      <c r="I3854" s="2" t="s">
        <v>10085</v>
      </c>
      <c r="J3854" s="237">
        <v>43921</v>
      </c>
      <c r="L3854" s="2">
        <v>3</v>
      </c>
    </row>
    <row r="3855" spans="1:14" ht="12.75">
      <c r="A3855" s="331"/>
      <c r="B3855" s="332">
        <v>43922.44399049769</v>
      </c>
      <c r="C3855" s="333" t="s">
        <v>7566</v>
      </c>
      <c r="D3855" s="333" t="s">
        <v>126</v>
      </c>
      <c r="E3855" s="333" t="s">
        <v>8592</v>
      </c>
      <c r="F3855" s="333" t="s">
        <v>2198</v>
      </c>
      <c r="G3855" s="333" t="s">
        <v>2210</v>
      </c>
      <c r="H3855" s="331"/>
      <c r="I3855" s="333" t="s">
        <v>10086</v>
      </c>
      <c r="J3855" s="335">
        <v>43922</v>
      </c>
      <c r="K3855" s="331"/>
      <c r="L3855" s="331"/>
      <c r="M3855" s="333" t="s">
        <v>10087</v>
      </c>
      <c r="N3855" s="331"/>
    </row>
    <row r="3856" spans="1:14" ht="12.75">
      <c r="A3856" s="15"/>
      <c r="B3856" s="236">
        <v>43922.445375324074</v>
      </c>
      <c r="C3856" s="2" t="s">
        <v>2200</v>
      </c>
      <c r="D3856" s="2" t="s">
        <v>236</v>
      </c>
      <c r="E3856" s="2" t="s">
        <v>10088</v>
      </c>
      <c r="F3856" s="2" t="s">
        <v>10089</v>
      </c>
      <c r="G3856" s="2" t="s">
        <v>2199</v>
      </c>
      <c r="H3856" s="2" t="s">
        <v>10090</v>
      </c>
      <c r="I3856" s="2" t="s">
        <v>10091</v>
      </c>
      <c r="J3856" s="237">
        <v>43922</v>
      </c>
      <c r="L3856" s="2">
        <v>14</v>
      </c>
    </row>
    <row r="3857" spans="1:14" ht="12.75">
      <c r="A3857" s="15"/>
      <c r="B3857" s="236">
        <v>43922.446305405094</v>
      </c>
      <c r="C3857" s="2" t="s">
        <v>2200</v>
      </c>
      <c r="D3857" s="2" t="s">
        <v>373</v>
      </c>
      <c r="E3857" s="2" t="s">
        <v>6794</v>
      </c>
      <c r="F3857" s="2" t="s">
        <v>2208</v>
      </c>
      <c r="G3857" s="2" t="s">
        <v>2199</v>
      </c>
      <c r="H3857" s="2" t="s">
        <v>10092</v>
      </c>
      <c r="I3857" s="34" t="s">
        <v>6797</v>
      </c>
      <c r="J3857" s="237">
        <v>43922</v>
      </c>
      <c r="K3857" s="2">
        <v>58</v>
      </c>
    </row>
    <row r="3858" spans="1:14" ht="12.75">
      <c r="A3858" s="331"/>
      <c r="B3858" s="332">
        <v>43922.446847303239</v>
      </c>
      <c r="C3858" s="333" t="s">
        <v>2200</v>
      </c>
      <c r="D3858" s="333" t="s">
        <v>182</v>
      </c>
      <c r="E3858" s="331"/>
      <c r="F3858" s="333" t="s">
        <v>2198</v>
      </c>
      <c r="G3858" s="333" t="s">
        <v>2199</v>
      </c>
      <c r="H3858" s="331"/>
      <c r="I3858" s="334" t="s">
        <v>10093</v>
      </c>
      <c r="J3858" s="335">
        <v>43922</v>
      </c>
      <c r="K3858" s="331"/>
      <c r="L3858" s="331"/>
      <c r="M3858" s="333" t="s">
        <v>5743</v>
      </c>
      <c r="N3858" s="331"/>
    </row>
    <row r="3859" spans="1:14" ht="12.75">
      <c r="A3859" s="15"/>
      <c r="B3859" s="236">
        <v>43922.44729733796</v>
      </c>
      <c r="C3859" s="2" t="s">
        <v>2200</v>
      </c>
      <c r="D3859" s="2" t="s">
        <v>373</v>
      </c>
      <c r="E3859" s="2" t="s">
        <v>6794</v>
      </c>
      <c r="F3859" s="2" t="s">
        <v>2208</v>
      </c>
      <c r="G3859" s="2" t="s">
        <v>2199</v>
      </c>
      <c r="H3859" s="2" t="s">
        <v>10094</v>
      </c>
      <c r="I3859" s="34" t="s">
        <v>6797</v>
      </c>
      <c r="J3859" s="237">
        <v>43922</v>
      </c>
      <c r="K3859" s="2">
        <v>31</v>
      </c>
    </row>
    <row r="3860" spans="1:14" ht="12.75">
      <c r="A3860" s="15"/>
      <c r="B3860" s="236">
        <v>43922.447357546298</v>
      </c>
      <c r="C3860" s="2" t="s">
        <v>2197</v>
      </c>
      <c r="D3860" s="2" t="s">
        <v>109</v>
      </c>
      <c r="E3860" s="2" t="s">
        <v>107</v>
      </c>
      <c r="F3860" s="2" t="s">
        <v>2198</v>
      </c>
      <c r="G3860" s="2" t="s">
        <v>2199</v>
      </c>
      <c r="H3860" s="2">
        <v>4</v>
      </c>
      <c r="I3860" s="2" t="s">
        <v>10095</v>
      </c>
      <c r="J3860" s="237">
        <v>43922</v>
      </c>
      <c r="M3860" s="2">
        <v>4</v>
      </c>
    </row>
    <row r="3861" spans="1:14" ht="12.75">
      <c r="A3861" s="331"/>
      <c r="B3861" s="332">
        <v>43922.448700717592</v>
      </c>
      <c r="C3861" s="333" t="s">
        <v>2200</v>
      </c>
      <c r="D3861" s="333" t="s">
        <v>182</v>
      </c>
      <c r="E3861" s="333" t="s">
        <v>1078</v>
      </c>
      <c r="F3861" s="333" t="s">
        <v>2198</v>
      </c>
      <c r="G3861" s="333" t="s">
        <v>2199</v>
      </c>
      <c r="H3861" s="331"/>
      <c r="I3861" s="333" t="s">
        <v>10096</v>
      </c>
      <c r="J3861" s="335">
        <v>43922</v>
      </c>
      <c r="K3861" s="331"/>
      <c r="L3861" s="333">
        <v>8</v>
      </c>
      <c r="M3861" s="331"/>
      <c r="N3861" s="331"/>
    </row>
    <row r="3862" spans="1:14" ht="12.75">
      <c r="A3862" s="331"/>
      <c r="B3862" s="332">
        <v>43922.449203020835</v>
      </c>
      <c r="C3862" s="333" t="s">
        <v>7566</v>
      </c>
      <c r="D3862" s="333" t="s">
        <v>224</v>
      </c>
      <c r="E3862" s="333" t="s">
        <v>223</v>
      </c>
      <c r="F3862" s="333" t="s">
        <v>2198</v>
      </c>
      <c r="G3862" s="333" t="s">
        <v>2199</v>
      </c>
      <c r="H3862" s="331"/>
      <c r="I3862" s="334" t="s">
        <v>10073</v>
      </c>
      <c r="J3862" s="335">
        <v>43922</v>
      </c>
      <c r="K3862" s="331"/>
      <c r="L3862" s="333">
        <v>1642</v>
      </c>
      <c r="M3862" s="331"/>
      <c r="N3862" s="331"/>
    </row>
    <row r="3863" spans="1:14" ht="12.75">
      <c r="A3863" s="15"/>
      <c r="B3863" s="236">
        <v>43922.449497511574</v>
      </c>
      <c r="C3863" s="2" t="s">
        <v>2200</v>
      </c>
      <c r="D3863" s="2" t="s">
        <v>373</v>
      </c>
      <c r="E3863" s="2" t="s">
        <v>10097</v>
      </c>
      <c r="F3863" s="2" t="s">
        <v>2198</v>
      </c>
      <c r="G3863" s="2" t="s">
        <v>2210</v>
      </c>
      <c r="H3863" s="2" t="s">
        <v>10098</v>
      </c>
      <c r="I3863" s="2" t="s">
        <v>10099</v>
      </c>
      <c r="J3863" s="237">
        <v>43922</v>
      </c>
      <c r="L3863" s="2">
        <v>3</v>
      </c>
      <c r="M3863" s="2" t="s">
        <v>10100</v>
      </c>
    </row>
    <row r="3864" spans="1:14" ht="12.75">
      <c r="A3864" s="331"/>
      <c r="B3864" s="332">
        <v>43922.450100486109</v>
      </c>
      <c r="C3864" s="333" t="s">
        <v>2200</v>
      </c>
      <c r="D3864" s="333" t="s">
        <v>182</v>
      </c>
      <c r="E3864" s="333" t="s">
        <v>1078</v>
      </c>
      <c r="F3864" s="333" t="s">
        <v>2198</v>
      </c>
      <c r="G3864" s="333" t="s">
        <v>2199</v>
      </c>
      <c r="H3864" s="331"/>
      <c r="I3864" s="334" t="s">
        <v>722</v>
      </c>
      <c r="J3864" s="335">
        <v>43922</v>
      </c>
      <c r="K3864" s="331"/>
      <c r="L3864" s="331"/>
      <c r="M3864" s="331"/>
      <c r="N3864" s="331"/>
    </row>
    <row r="3865" spans="1:14" ht="12.75">
      <c r="A3865" s="331"/>
      <c r="B3865" s="332">
        <v>43922.451035590275</v>
      </c>
      <c r="C3865" s="333" t="s">
        <v>7566</v>
      </c>
      <c r="D3865" s="333" t="s">
        <v>224</v>
      </c>
      <c r="E3865" s="333" t="s">
        <v>223</v>
      </c>
      <c r="F3865" s="333" t="s">
        <v>2198</v>
      </c>
      <c r="G3865" s="333" t="s">
        <v>2199</v>
      </c>
      <c r="H3865" s="331"/>
      <c r="I3865" s="334" t="s">
        <v>10073</v>
      </c>
      <c r="J3865" s="335">
        <v>43922</v>
      </c>
      <c r="K3865" s="331"/>
      <c r="L3865" s="333">
        <v>1643</v>
      </c>
      <c r="M3865" s="333" t="s">
        <v>10101</v>
      </c>
      <c r="N3865" s="331"/>
    </row>
    <row r="3866" spans="1:14" ht="12.75">
      <c r="A3866" s="15"/>
      <c r="B3866" s="236">
        <v>43922.451882650465</v>
      </c>
      <c r="C3866" s="2" t="s">
        <v>2200</v>
      </c>
      <c r="D3866" s="2" t="s">
        <v>182</v>
      </c>
      <c r="E3866" s="2" t="s">
        <v>1078</v>
      </c>
      <c r="F3866" s="2" t="s">
        <v>2201</v>
      </c>
      <c r="G3866" s="2" t="s">
        <v>2199</v>
      </c>
      <c r="H3866" s="2" t="s">
        <v>10102</v>
      </c>
      <c r="I3866" s="2" t="s">
        <v>10103</v>
      </c>
      <c r="J3866" s="237">
        <v>43922</v>
      </c>
    </row>
    <row r="3867" spans="1:14" ht="12.75">
      <c r="A3867" s="331"/>
      <c r="B3867" s="332">
        <v>43922.452155648149</v>
      </c>
      <c r="C3867" s="333" t="s">
        <v>7566</v>
      </c>
      <c r="D3867" s="333" t="s">
        <v>224</v>
      </c>
      <c r="E3867" s="333" t="s">
        <v>223</v>
      </c>
      <c r="F3867" s="333" t="s">
        <v>2198</v>
      </c>
      <c r="G3867" s="333" t="s">
        <v>2199</v>
      </c>
      <c r="H3867" s="331"/>
      <c r="I3867" s="334" t="s">
        <v>10073</v>
      </c>
      <c r="J3867" s="335">
        <v>43922</v>
      </c>
      <c r="K3867" s="331"/>
      <c r="L3867" s="333">
        <v>1643</v>
      </c>
      <c r="M3867" s="333" t="s">
        <v>10104</v>
      </c>
      <c r="N3867" s="331"/>
    </row>
    <row r="3868" spans="1:14" ht="12.75">
      <c r="A3868" s="331"/>
      <c r="B3868" s="332">
        <v>43922.452340173608</v>
      </c>
      <c r="C3868" s="333" t="s">
        <v>2200</v>
      </c>
      <c r="D3868" s="333" t="s">
        <v>182</v>
      </c>
      <c r="E3868" s="333" t="s">
        <v>6393</v>
      </c>
      <c r="F3868" s="333" t="s">
        <v>2198</v>
      </c>
      <c r="G3868" s="333" t="s">
        <v>2210</v>
      </c>
      <c r="H3868" s="333" t="s">
        <v>6940</v>
      </c>
      <c r="I3868" s="334" t="s">
        <v>6941</v>
      </c>
      <c r="J3868" s="335">
        <v>43918</v>
      </c>
      <c r="K3868" s="331"/>
      <c r="L3868" s="331"/>
      <c r="M3868" s="333" t="s">
        <v>6942</v>
      </c>
      <c r="N3868" s="331"/>
    </row>
    <row r="3869" spans="1:14" ht="12.75">
      <c r="A3869" s="331"/>
      <c r="B3869" s="332">
        <v>43922.45269075231</v>
      </c>
      <c r="C3869" s="333" t="s">
        <v>7566</v>
      </c>
      <c r="D3869" s="333" t="s">
        <v>224</v>
      </c>
      <c r="E3869" s="333" t="s">
        <v>223</v>
      </c>
      <c r="F3869" s="333" t="s">
        <v>2198</v>
      </c>
      <c r="G3869" s="333" t="s">
        <v>2199</v>
      </c>
      <c r="H3869" s="331"/>
      <c r="I3869" s="334" t="s">
        <v>10073</v>
      </c>
      <c r="J3869" s="335">
        <v>43922</v>
      </c>
      <c r="K3869" s="331"/>
      <c r="L3869" s="333">
        <v>1644</v>
      </c>
      <c r="M3869" s="333" t="s">
        <v>10105</v>
      </c>
      <c r="N3869" s="331"/>
    </row>
    <row r="3870" spans="1:14" ht="12.75">
      <c r="A3870" s="15"/>
      <c r="B3870" s="236">
        <v>43922.45333866898</v>
      </c>
      <c r="C3870" s="2" t="s">
        <v>2200</v>
      </c>
      <c r="D3870" s="2" t="s">
        <v>182</v>
      </c>
      <c r="F3870" s="2" t="s">
        <v>2198</v>
      </c>
      <c r="G3870" s="2" t="s">
        <v>2210</v>
      </c>
      <c r="H3870" s="2" t="s">
        <v>10106</v>
      </c>
      <c r="I3870" s="34" t="s">
        <v>10107</v>
      </c>
      <c r="J3870" s="237">
        <v>43922</v>
      </c>
      <c r="M3870" s="2" t="s">
        <v>6942</v>
      </c>
    </row>
    <row r="3871" spans="1:14" ht="12.75">
      <c r="A3871" s="331"/>
      <c r="B3871" s="332">
        <v>43922.453355497681</v>
      </c>
      <c r="C3871" s="333" t="s">
        <v>7566</v>
      </c>
      <c r="D3871" s="333" t="s">
        <v>224</v>
      </c>
      <c r="E3871" s="333" t="s">
        <v>223</v>
      </c>
      <c r="F3871" s="333" t="s">
        <v>2198</v>
      </c>
      <c r="G3871" s="333" t="s">
        <v>2199</v>
      </c>
      <c r="H3871" s="331"/>
      <c r="I3871" s="334" t="s">
        <v>10073</v>
      </c>
      <c r="J3871" s="335">
        <v>43922</v>
      </c>
      <c r="K3871" s="331"/>
      <c r="L3871" s="333">
        <v>1645</v>
      </c>
      <c r="M3871" s="333" t="s">
        <v>10104</v>
      </c>
      <c r="N3871" s="331"/>
    </row>
    <row r="3872" spans="1:14" ht="12.75">
      <c r="A3872" s="331"/>
      <c r="B3872" s="332">
        <v>43922.453485428239</v>
      </c>
      <c r="C3872" s="333" t="s">
        <v>2200</v>
      </c>
      <c r="D3872" s="333" t="s">
        <v>182</v>
      </c>
      <c r="E3872" s="333" t="s">
        <v>1078</v>
      </c>
      <c r="F3872" s="333" t="s">
        <v>2198</v>
      </c>
      <c r="G3872" s="333" t="s">
        <v>2199</v>
      </c>
      <c r="H3872" s="331"/>
      <c r="I3872" s="334" t="s">
        <v>10108</v>
      </c>
      <c r="J3872" s="335">
        <v>43922</v>
      </c>
      <c r="K3872" s="331"/>
      <c r="L3872" s="331"/>
      <c r="M3872" s="333" t="s">
        <v>10109</v>
      </c>
      <c r="N3872" s="331"/>
    </row>
    <row r="3873" spans="1:14" ht="12.75">
      <c r="A3873" s="15"/>
      <c r="B3873" s="236">
        <v>43922.453650312498</v>
      </c>
      <c r="C3873" s="2" t="s">
        <v>2200</v>
      </c>
      <c r="D3873" s="2" t="s">
        <v>182</v>
      </c>
      <c r="E3873" s="2" t="s">
        <v>1078</v>
      </c>
      <c r="F3873" s="2" t="s">
        <v>2198</v>
      </c>
      <c r="G3873" s="2" t="s">
        <v>2199</v>
      </c>
      <c r="I3873" s="34" t="s">
        <v>10108</v>
      </c>
      <c r="J3873" s="237">
        <v>43922</v>
      </c>
      <c r="M3873" s="2" t="s">
        <v>10109</v>
      </c>
    </row>
    <row r="3874" spans="1:14" ht="12.75">
      <c r="A3874" s="331"/>
      <c r="B3874" s="332">
        <v>43922.453668703703</v>
      </c>
      <c r="C3874" s="333" t="s">
        <v>2200</v>
      </c>
      <c r="D3874" s="333" t="s">
        <v>182</v>
      </c>
      <c r="E3874" s="331"/>
      <c r="F3874" s="333" t="s">
        <v>2198</v>
      </c>
      <c r="G3874" s="331"/>
      <c r="H3874" s="331"/>
      <c r="I3874" s="334" t="s">
        <v>6806</v>
      </c>
      <c r="J3874" s="335">
        <v>43834</v>
      </c>
      <c r="K3874" s="331"/>
      <c r="L3874" s="331"/>
      <c r="M3874" s="331"/>
      <c r="N3874" s="331"/>
    </row>
    <row r="3875" spans="1:14" ht="12.75">
      <c r="A3875" s="331"/>
      <c r="B3875" s="332">
        <v>43922.453898692125</v>
      </c>
      <c r="C3875" s="333" t="s">
        <v>7566</v>
      </c>
      <c r="D3875" s="333" t="s">
        <v>224</v>
      </c>
      <c r="E3875" s="333" t="s">
        <v>223</v>
      </c>
      <c r="F3875" s="333" t="s">
        <v>2198</v>
      </c>
      <c r="G3875" s="333" t="s">
        <v>2199</v>
      </c>
      <c r="H3875" s="331"/>
      <c r="I3875" s="334" t="s">
        <v>10073</v>
      </c>
      <c r="J3875" s="335">
        <v>43922</v>
      </c>
      <c r="K3875" s="331"/>
      <c r="L3875" s="333">
        <v>1646</v>
      </c>
      <c r="M3875" s="333" t="s">
        <v>10110</v>
      </c>
      <c r="N3875" s="331"/>
    </row>
    <row r="3876" spans="1:14" ht="12.75">
      <c r="A3876" s="331"/>
      <c r="B3876" s="332">
        <v>43922.454139259258</v>
      </c>
      <c r="C3876" s="333" t="s">
        <v>9</v>
      </c>
      <c r="D3876" s="333" t="s">
        <v>182</v>
      </c>
      <c r="E3876" s="333" t="s">
        <v>190</v>
      </c>
      <c r="F3876" s="333" t="s">
        <v>2198</v>
      </c>
      <c r="G3876" s="333" t="s">
        <v>2199</v>
      </c>
      <c r="H3876" s="331"/>
      <c r="I3876" s="334" t="s">
        <v>10111</v>
      </c>
      <c r="J3876" s="335">
        <v>43922</v>
      </c>
      <c r="K3876" s="331"/>
      <c r="L3876" s="331"/>
      <c r="M3876" s="333" t="s">
        <v>5743</v>
      </c>
      <c r="N3876" s="331"/>
    </row>
    <row r="3877" spans="1:14" ht="12.75">
      <c r="A3877" s="331"/>
      <c r="B3877" s="332">
        <v>43922.454481898152</v>
      </c>
      <c r="C3877" s="333" t="s">
        <v>7566</v>
      </c>
      <c r="D3877" s="333" t="s">
        <v>224</v>
      </c>
      <c r="E3877" s="333" t="s">
        <v>223</v>
      </c>
      <c r="F3877" s="333" t="s">
        <v>2198</v>
      </c>
      <c r="G3877" s="333" t="s">
        <v>2199</v>
      </c>
      <c r="H3877" s="331"/>
      <c r="I3877" s="334" t="s">
        <v>10073</v>
      </c>
      <c r="J3877" s="335">
        <v>43922</v>
      </c>
      <c r="K3877" s="331"/>
      <c r="L3877" s="333">
        <v>1647</v>
      </c>
      <c r="M3877" s="333" t="s">
        <v>10112</v>
      </c>
      <c r="N3877" s="331"/>
    </row>
    <row r="3878" spans="1:14" ht="12.75">
      <c r="A3878" s="331"/>
      <c r="B3878" s="332">
        <v>43922.454749687502</v>
      </c>
      <c r="C3878" s="333" t="s">
        <v>2200</v>
      </c>
      <c r="D3878" s="333" t="s">
        <v>182</v>
      </c>
      <c r="E3878" s="333" t="s">
        <v>3680</v>
      </c>
      <c r="F3878" s="333" t="s">
        <v>2198</v>
      </c>
      <c r="G3878" s="333" t="s">
        <v>2199</v>
      </c>
      <c r="H3878" s="331"/>
      <c r="I3878" s="334" t="s">
        <v>10113</v>
      </c>
      <c r="J3878" s="335">
        <v>43922</v>
      </c>
      <c r="K3878" s="331"/>
      <c r="L3878" s="333">
        <v>8</v>
      </c>
      <c r="M3878" s="331"/>
      <c r="N3878" s="331"/>
    </row>
    <row r="3879" spans="1:14" ht="12.75">
      <c r="A3879" s="15"/>
      <c r="B3879" s="236">
        <v>43922.454804641202</v>
      </c>
      <c r="C3879" s="2" t="s">
        <v>2200</v>
      </c>
      <c r="D3879" s="2" t="s">
        <v>182</v>
      </c>
      <c r="E3879" s="2" t="s">
        <v>1078</v>
      </c>
      <c r="F3879" s="2" t="s">
        <v>2198</v>
      </c>
      <c r="G3879" s="2" t="s">
        <v>2199</v>
      </c>
      <c r="I3879" s="2" t="s">
        <v>10114</v>
      </c>
      <c r="J3879" s="237">
        <v>43922</v>
      </c>
      <c r="L3879" s="2">
        <v>8</v>
      </c>
    </row>
    <row r="3880" spans="1:14" ht="12.75">
      <c r="A3880" s="331"/>
      <c r="B3880" s="332">
        <v>43922.454811134259</v>
      </c>
      <c r="C3880" s="333" t="s">
        <v>7566</v>
      </c>
      <c r="D3880" s="333" t="s">
        <v>224</v>
      </c>
      <c r="E3880" s="333" t="s">
        <v>223</v>
      </c>
      <c r="F3880" s="333" t="s">
        <v>2198</v>
      </c>
      <c r="G3880" s="333" t="s">
        <v>2199</v>
      </c>
      <c r="H3880" s="331"/>
      <c r="I3880" s="334" t="s">
        <v>10073</v>
      </c>
      <c r="J3880" s="335">
        <v>43922</v>
      </c>
      <c r="K3880" s="331"/>
      <c r="L3880" s="333">
        <v>1648</v>
      </c>
      <c r="M3880" s="331"/>
      <c r="N3880" s="331"/>
    </row>
    <row r="3881" spans="1:14" ht="12.75">
      <c r="A3881" s="331"/>
      <c r="B3881" s="332">
        <v>43922.455261493058</v>
      </c>
      <c r="C3881" s="333" t="s">
        <v>7566</v>
      </c>
      <c r="D3881" s="333" t="s">
        <v>224</v>
      </c>
      <c r="E3881" s="333" t="s">
        <v>223</v>
      </c>
      <c r="F3881" s="333" t="s">
        <v>2198</v>
      </c>
      <c r="G3881" s="333" t="s">
        <v>2199</v>
      </c>
      <c r="H3881" s="331"/>
      <c r="I3881" s="334" t="s">
        <v>10073</v>
      </c>
      <c r="J3881" s="335">
        <v>43922</v>
      </c>
      <c r="K3881" s="331"/>
      <c r="L3881" s="333">
        <v>1649</v>
      </c>
      <c r="M3881" s="331"/>
      <c r="N3881" s="331"/>
    </row>
    <row r="3882" spans="1:14" ht="12.75">
      <c r="A3882" s="331"/>
      <c r="B3882" s="332">
        <v>43922.45572366898</v>
      </c>
      <c r="C3882" s="333" t="s">
        <v>7566</v>
      </c>
      <c r="D3882" s="333" t="s">
        <v>224</v>
      </c>
      <c r="E3882" s="333" t="s">
        <v>223</v>
      </c>
      <c r="F3882" s="333" t="s">
        <v>2198</v>
      </c>
      <c r="G3882" s="333" t="s">
        <v>2199</v>
      </c>
      <c r="H3882" s="331"/>
      <c r="I3882" s="334" t="s">
        <v>10073</v>
      </c>
      <c r="J3882" s="335">
        <v>43922</v>
      </c>
      <c r="K3882" s="331"/>
      <c r="L3882" s="333">
        <v>1650</v>
      </c>
      <c r="M3882" s="331"/>
      <c r="N3882" s="331"/>
    </row>
    <row r="3883" spans="1:14" ht="12.75">
      <c r="A3883" s="331"/>
      <c r="B3883" s="332">
        <v>43922.456130682869</v>
      </c>
      <c r="C3883" s="333" t="s">
        <v>7566</v>
      </c>
      <c r="D3883" s="333" t="s">
        <v>224</v>
      </c>
      <c r="E3883" s="333" t="s">
        <v>223</v>
      </c>
      <c r="F3883" s="333" t="s">
        <v>2198</v>
      </c>
      <c r="G3883" s="333" t="s">
        <v>2199</v>
      </c>
      <c r="H3883" s="331"/>
      <c r="I3883" s="334" t="s">
        <v>10073</v>
      </c>
      <c r="J3883" s="335">
        <v>43922</v>
      </c>
      <c r="K3883" s="331"/>
      <c r="L3883" s="333">
        <v>1651</v>
      </c>
      <c r="M3883" s="331"/>
      <c r="N3883" s="331"/>
    </row>
    <row r="3884" spans="1:14" ht="12.75">
      <c r="A3884" s="331"/>
      <c r="B3884" s="332">
        <v>43922.456397789356</v>
      </c>
      <c r="C3884" s="333" t="s">
        <v>2200</v>
      </c>
      <c r="D3884" s="333" t="s">
        <v>262</v>
      </c>
      <c r="E3884" s="331"/>
      <c r="F3884" s="333" t="s">
        <v>2198</v>
      </c>
      <c r="G3884" s="333" t="s">
        <v>2199</v>
      </c>
      <c r="H3884" s="331"/>
      <c r="I3884" s="334" t="s">
        <v>10074</v>
      </c>
      <c r="J3884" s="335">
        <v>43921</v>
      </c>
      <c r="K3884" s="331"/>
      <c r="L3884" s="333">
        <v>10</v>
      </c>
      <c r="M3884" s="331"/>
      <c r="N3884" s="331"/>
    </row>
    <row r="3885" spans="1:14" ht="12.75">
      <c r="A3885" s="331"/>
      <c r="B3885" s="332">
        <v>43922.45710399306</v>
      </c>
      <c r="C3885" s="333" t="s">
        <v>2200</v>
      </c>
      <c r="D3885" s="333" t="s">
        <v>182</v>
      </c>
      <c r="E3885" s="333" t="s">
        <v>1078</v>
      </c>
      <c r="F3885" s="333" t="s">
        <v>2271</v>
      </c>
      <c r="G3885" s="333" t="s">
        <v>2210</v>
      </c>
      <c r="H3885" s="331"/>
      <c r="I3885" s="334" t="s">
        <v>722</v>
      </c>
      <c r="J3885" s="335">
        <v>43922</v>
      </c>
      <c r="K3885" s="331"/>
      <c r="L3885" s="331"/>
      <c r="M3885" s="333" t="s">
        <v>10118</v>
      </c>
      <c r="N3885" s="331"/>
    </row>
    <row r="3886" spans="1:14" ht="12.75">
      <c r="A3886" s="331"/>
      <c r="B3886" s="332">
        <v>43922.457143541666</v>
      </c>
      <c r="C3886" s="333" t="s">
        <v>7566</v>
      </c>
      <c r="D3886" s="333" t="s">
        <v>224</v>
      </c>
      <c r="E3886" s="333" t="s">
        <v>223</v>
      </c>
      <c r="F3886" s="333" t="s">
        <v>2198</v>
      </c>
      <c r="G3886" s="333" t="s">
        <v>2199</v>
      </c>
      <c r="H3886" s="331"/>
      <c r="I3886" s="334" t="s">
        <v>10073</v>
      </c>
      <c r="J3886" s="335">
        <v>43922</v>
      </c>
      <c r="K3886" s="331"/>
      <c r="L3886" s="333">
        <v>1652</v>
      </c>
      <c r="M3886" s="331"/>
      <c r="N3886" s="331"/>
    </row>
    <row r="3887" spans="1:14" ht="12.75">
      <c r="A3887" s="331"/>
      <c r="B3887" s="332">
        <v>43922.457428993061</v>
      </c>
      <c r="C3887" s="333" t="s">
        <v>9</v>
      </c>
      <c r="D3887" s="333" t="s">
        <v>262</v>
      </c>
      <c r="E3887" s="331"/>
      <c r="F3887" s="333" t="s">
        <v>2198</v>
      </c>
      <c r="G3887" s="333" t="s">
        <v>2199</v>
      </c>
      <c r="H3887" s="331"/>
      <c r="I3887" s="334" t="s">
        <v>10074</v>
      </c>
      <c r="J3887" s="335">
        <v>43921</v>
      </c>
      <c r="K3887" s="331"/>
      <c r="L3887" s="331"/>
      <c r="M3887" s="331"/>
      <c r="N3887" s="331"/>
    </row>
    <row r="3888" spans="1:14" ht="12.75">
      <c r="A3888" s="15"/>
      <c r="B3888" s="236">
        <v>43922.457698506943</v>
      </c>
      <c r="C3888" s="2" t="s">
        <v>2200</v>
      </c>
      <c r="D3888" s="2" t="s">
        <v>373</v>
      </c>
      <c r="E3888" s="2" t="s">
        <v>10119</v>
      </c>
      <c r="F3888" s="2" t="s">
        <v>2198</v>
      </c>
      <c r="G3888" s="2" t="s">
        <v>2199</v>
      </c>
      <c r="H3888" s="2" t="s">
        <v>10121</v>
      </c>
      <c r="I3888" s="2" t="s">
        <v>10122</v>
      </c>
      <c r="J3888" s="237">
        <v>43834</v>
      </c>
    </row>
    <row r="3889" spans="1:14" ht="12.75">
      <c r="A3889" s="331"/>
      <c r="B3889" s="332">
        <v>43922.457895856482</v>
      </c>
      <c r="C3889" s="333" t="s">
        <v>2200</v>
      </c>
      <c r="D3889" s="333" t="s">
        <v>182</v>
      </c>
      <c r="E3889" s="331"/>
      <c r="F3889" s="333" t="s">
        <v>2198</v>
      </c>
      <c r="G3889" s="333" t="s">
        <v>2210</v>
      </c>
      <c r="H3889" s="331"/>
      <c r="I3889" s="333" t="s">
        <v>10123</v>
      </c>
      <c r="J3889" s="335">
        <v>43922</v>
      </c>
      <c r="K3889" s="331"/>
      <c r="L3889" s="331"/>
      <c r="M3889" s="333" t="s">
        <v>10124</v>
      </c>
      <c r="N3889" s="331"/>
    </row>
    <row r="3890" spans="1:14" ht="12.75">
      <c r="A3890" s="15"/>
      <c r="B3890" s="236">
        <v>43922.458079814816</v>
      </c>
      <c r="C3890" s="2" t="s">
        <v>2200</v>
      </c>
      <c r="D3890" s="2" t="s">
        <v>182</v>
      </c>
      <c r="E3890" s="2" t="s">
        <v>1078</v>
      </c>
      <c r="F3890" s="2" t="s">
        <v>2198</v>
      </c>
      <c r="G3890" s="2" t="s">
        <v>2199</v>
      </c>
      <c r="H3890" s="2" t="s">
        <v>10125</v>
      </c>
      <c r="I3890" s="34" t="s">
        <v>10113</v>
      </c>
      <c r="J3890" s="237">
        <v>43922</v>
      </c>
      <c r="M3890" s="34" t="s">
        <v>10126</v>
      </c>
    </row>
    <row r="3891" spans="1:14" ht="12.75">
      <c r="A3891" s="15"/>
      <c r="B3891" s="236">
        <v>43922.459366712967</v>
      </c>
      <c r="C3891" s="2" t="s">
        <v>2200</v>
      </c>
      <c r="D3891" s="2" t="s">
        <v>182</v>
      </c>
      <c r="F3891" s="2" t="s">
        <v>2198</v>
      </c>
      <c r="G3891" s="2" t="s">
        <v>2210</v>
      </c>
      <c r="H3891" s="2" t="s">
        <v>10127</v>
      </c>
      <c r="I3891" s="34" t="s">
        <v>10126</v>
      </c>
      <c r="J3891" s="237">
        <v>43922</v>
      </c>
    </row>
    <row r="3892" spans="1:14" ht="12.75">
      <c r="A3892" s="331"/>
      <c r="B3892" s="332">
        <v>43922.459607349534</v>
      </c>
      <c r="C3892" s="333" t="s">
        <v>7566</v>
      </c>
      <c r="D3892" s="333" t="s">
        <v>224</v>
      </c>
      <c r="E3892" s="333" t="s">
        <v>223</v>
      </c>
      <c r="F3892" s="333" t="s">
        <v>2198</v>
      </c>
      <c r="G3892" s="333" t="s">
        <v>2199</v>
      </c>
      <c r="H3892" s="331"/>
      <c r="I3892" s="334" t="s">
        <v>10073</v>
      </c>
      <c r="J3892" s="335">
        <v>43922</v>
      </c>
      <c r="K3892" s="331"/>
      <c r="L3892" s="333">
        <v>1653</v>
      </c>
      <c r="M3892" s="331"/>
      <c r="N3892" s="331"/>
    </row>
    <row r="3893" spans="1:14" ht="12.75">
      <c r="A3893" s="331"/>
      <c r="B3893" s="332">
        <v>43922.459888055557</v>
      </c>
      <c r="C3893" s="333" t="s">
        <v>7566</v>
      </c>
      <c r="D3893" s="333" t="s">
        <v>224</v>
      </c>
      <c r="E3893" s="333" t="s">
        <v>223</v>
      </c>
      <c r="F3893" s="333" t="s">
        <v>2198</v>
      </c>
      <c r="G3893" s="333" t="s">
        <v>2199</v>
      </c>
      <c r="H3893" s="331"/>
      <c r="I3893" s="334" t="s">
        <v>10073</v>
      </c>
      <c r="J3893" s="335">
        <v>43922</v>
      </c>
      <c r="K3893" s="331"/>
      <c r="L3893" s="333">
        <v>1654</v>
      </c>
      <c r="M3893" s="331"/>
      <c r="N3893" s="331"/>
    </row>
    <row r="3894" spans="1:14" ht="12.75">
      <c r="A3894" s="331"/>
      <c r="B3894" s="332">
        <v>43922.460220937501</v>
      </c>
      <c r="C3894" s="333" t="s">
        <v>7566</v>
      </c>
      <c r="D3894" s="333" t="s">
        <v>224</v>
      </c>
      <c r="E3894" s="333" t="s">
        <v>223</v>
      </c>
      <c r="F3894" s="333" t="s">
        <v>2198</v>
      </c>
      <c r="G3894" s="333" t="s">
        <v>2199</v>
      </c>
      <c r="H3894" s="331"/>
      <c r="I3894" s="334" t="s">
        <v>10073</v>
      </c>
      <c r="J3894" s="335">
        <v>43922</v>
      </c>
      <c r="K3894" s="331"/>
      <c r="L3894" s="333">
        <v>1655</v>
      </c>
      <c r="M3894" s="331"/>
      <c r="N3894" s="331"/>
    </row>
    <row r="3895" spans="1:14" ht="12.75">
      <c r="A3895" s="331"/>
      <c r="B3895" s="332">
        <v>43922.460545173613</v>
      </c>
      <c r="C3895" s="333" t="s">
        <v>7566</v>
      </c>
      <c r="D3895" s="333" t="s">
        <v>224</v>
      </c>
      <c r="E3895" s="333" t="s">
        <v>223</v>
      </c>
      <c r="F3895" s="333" t="s">
        <v>2198</v>
      </c>
      <c r="G3895" s="333" t="s">
        <v>2199</v>
      </c>
      <c r="H3895" s="331"/>
      <c r="I3895" s="334" t="s">
        <v>10073</v>
      </c>
      <c r="J3895" s="335">
        <v>43922</v>
      </c>
      <c r="K3895" s="331"/>
      <c r="L3895" s="333">
        <v>1656</v>
      </c>
      <c r="M3895" s="331"/>
      <c r="N3895" s="331"/>
    </row>
    <row r="3896" spans="1:14" ht="12.75">
      <c r="A3896" s="331"/>
      <c r="B3896" s="332">
        <v>43922.460591215277</v>
      </c>
      <c r="C3896" s="333" t="s">
        <v>2200</v>
      </c>
      <c r="D3896" s="333" t="s">
        <v>262</v>
      </c>
      <c r="E3896" s="333" t="s">
        <v>493</v>
      </c>
      <c r="F3896" s="333" t="s">
        <v>2198</v>
      </c>
      <c r="G3896" s="333" t="s">
        <v>2199</v>
      </c>
      <c r="H3896" s="331"/>
      <c r="I3896" s="334" t="s">
        <v>10128</v>
      </c>
      <c r="J3896" s="335">
        <v>43921</v>
      </c>
      <c r="K3896" s="331"/>
      <c r="L3896" s="333">
        <v>28</v>
      </c>
      <c r="M3896" s="331"/>
      <c r="N3896" s="331"/>
    </row>
    <row r="3897" spans="1:14" ht="12.75">
      <c r="A3897" s="331"/>
      <c r="B3897" s="332">
        <v>43922.461057499997</v>
      </c>
      <c r="C3897" s="333" t="s">
        <v>7566</v>
      </c>
      <c r="D3897" s="333" t="s">
        <v>224</v>
      </c>
      <c r="E3897" s="333" t="s">
        <v>5215</v>
      </c>
      <c r="F3897" s="333" t="s">
        <v>2198</v>
      </c>
      <c r="G3897" s="333" t="s">
        <v>2199</v>
      </c>
      <c r="H3897" s="331"/>
      <c r="I3897" s="334" t="s">
        <v>10073</v>
      </c>
      <c r="J3897" s="335">
        <v>43922</v>
      </c>
      <c r="K3897" s="331"/>
      <c r="L3897" s="333">
        <v>1657</v>
      </c>
      <c r="M3897" s="331"/>
      <c r="N3897" s="331"/>
    </row>
    <row r="3898" spans="1:14" ht="12.75">
      <c r="A3898" s="331"/>
      <c r="B3898" s="332">
        <v>43922.462687268518</v>
      </c>
      <c r="C3898" s="333" t="s">
        <v>2200</v>
      </c>
      <c r="D3898" s="333" t="s">
        <v>182</v>
      </c>
      <c r="E3898" s="333" t="s">
        <v>1078</v>
      </c>
      <c r="F3898" s="333" t="s">
        <v>2198</v>
      </c>
      <c r="G3898" s="331"/>
      <c r="H3898" s="331"/>
      <c r="I3898" s="334" t="s">
        <v>6806</v>
      </c>
      <c r="J3898" s="335">
        <v>43922</v>
      </c>
      <c r="K3898" s="331"/>
      <c r="L3898" s="331"/>
      <c r="M3898" s="331"/>
      <c r="N3898" s="331"/>
    </row>
    <row r="3899" spans="1:14" ht="12.75">
      <c r="A3899" s="331"/>
      <c r="B3899" s="332">
        <v>43922.462877743055</v>
      </c>
      <c r="C3899" s="333" t="s">
        <v>2200</v>
      </c>
      <c r="D3899" s="333" t="s">
        <v>182</v>
      </c>
      <c r="E3899" s="333" t="s">
        <v>1078</v>
      </c>
      <c r="F3899" s="333" t="s">
        <v>2208</v>
      </c>
      <c r="G3899" s="333" t="s">
        <v>2199</v>
      </c>
      <c r="H3899" s="331"/>
      <c r="I3899" s="333" t="s">
        <v>10131</v>
      </c>
      <c r="J3899" s="335">
        <v>43922</v>
      </c>
      <c r="K3899" s="331"/>
      <c r="L3899" s="331"/>
      <c r="M3899" s="331"/>
      <c r="N3899" s="331"/>
    </row>
    <row r="3900" spans="1:14" ht="12.75">
      <c r="A3900" s="331"/>
      <c r="B3900" s="332">
        <v>43922.462931712958</v>
      </c>
      <c r="C3900" s="333" t="s">
        <v>2200</v>
      </c>
      <c r="D3900" s="333" t="s">
        <v>182</v>
      </c>
      <c r="E3900" s="333" t="s">
        <v>1078</v>
      </c>
      <c r="F3900" s="333" t="s">
        <v>2208</v>
      </c>
      <c r="G3900" s="333" t="s">
        <v>2199</v>
      </c>
      <c r="H3900" s="331"/>
      <c r="I3900" s="333" t="s">
        <v>10131</v>
      </c>
      <c r="J3900" s="335">
        <v>43922</v>
      </c>
      <c r="K3900" s="331"/>
      <c r="L3900" s="331"/>
      <c r="M3900" s="331"/>
      <c r="N3900" s="331"/>
    </row>
    <row r="3901" spans="1:14" ht="12.75">
      <c r="A3901" s="15"/>
      <c r="B3901" s="236">
        <v>43922.463284687503</v>
      </c>
      <c r="C3901" s="2" t="s">
        <v>2200</v>
      </c>
      <c r="D3901" s="2" t="s">
        <v>373</v>
      </c>
      <c r="E3901" s="2" t="s">
        <v>10097</v>
      </c>
      <c r="F3901" s="2" t="s">
        <v>2198</v>
      </c>
      <c r="G3901" s="2" t="s">
        <v>2199</v>
      </c>
      <c r="H3901" s="2" t="s">
        <v>10132</v>
      </c>
      <c r="I3901" s="34" t="s">
        <v>10133</v>
      </c>
      <c r="J3901" s="237">
        <v>43922</v>
      </c>
    </row>
    <row r="3902" spans="1:14" ht="12.75">
      <c r="A3902" s="15"/>
      <c r="B3902" s="236">
        <v>43922.463341168987</v>
      </c>
      <c r="C3902" s="2" t="s">
        <v>7566</v>
      </c>
      <c r="D3902" s="2" t="s">
        <v>95</v>
      </c>
      <c r="F3902" s="2" t="s">
        <v>2201</v>
      </c>
      <c r="G3902" s="2" t="s">
        <v>2199</v>
      </c>
      <c r="H3902" s="2" t="s">
        <v>10134</v>
      </c>
      <c r="I3902" s="34" t="s">
        <v>10135</v>
      </c>
      <c r="J3902" s="237">
        <v>43922</v>
      </c>
      <c r="L3902" s="2">
        <v>121</v>
      </c>
    </row>
    <row r="3903" spans="1:14" ht="12.75">
      <c r="A3903" s="15"/>
      <c r="B3903" s="236">
        <v>43922.463461782405</v>
      </c>
      <c r="C3903" s="2" t="s">
        <v>7566</v>
      </c>
      <c r="D3903" s="2" t="s">
        <v>224</v>
      </c>
      <c r="F3903" s="2" t="s">
        <v>10136</v>
      </c>
      <c r="G3903" s="2" t="s">
        <v>2199</v>
      </c>
      <c r="H3903" s="2" t="s">
        <v>10137</v>
      </c>
      <c r="I3903" s="34" t="s">
        <v>10138</v>
      </c>
      <c r="J3903" s="237">
        <v>43922</v>
      </c>
    </row>
    <row r="3904" spans="1:14" ht="12.75">
      <c r="A3904" s="331"/>
      <c r="B3904" s="332">
        <v>43922.463831261572</v>
      </c>
      <c r="C3904" s="333" t="s">
        <v>2200</v>
      </c>
      <c r="D3904" s="333" t="s">
        <v>182</v>
      </c>
      <c r="E3904" s="333" t="s">
        <v>181</v>
      </c>
      <c r="F3904" s="333" t="s">
        <v>2198</v>
      </c>
      <c r="G3904" s="333" t="s">
        <v>2199</v>
      </c>
      <c r="H3904" s="331"/>
      <c r="I3904" s="334" t="s">
        <v>10139</v>
      </c>
      <c r="J3904" s="335">
        <v>43921</v>
      </c>
      <c r="K3904" s="331"/>
      <c r="L3904" s="331"/>
      <c r="M3904" s="331"/>
      <c r="N3904" s="331"/>
    </row>
    <row r="3905" spans="1:14" ht="12.75">
      <c r="A3905" s="331"/>
      <c r="B3905" s="332">
        <v>43922.463925289354</v>
      </c>
      <c r="C3905" s="333" t="s">
        <v>2200</v>
      </c>
      <c r="D3905" s="333" t="s">
        <v>236</v>
      </c>
      <c r="E3905" s="331"/>
      <c r="F3905" s="333" t="s">
        <v>2198</v>
      </c>
      <c r="G3905" s="333" t="s">
        <v>2199</v>
      </c>
      <c r="H3905" s="331"/>
      <c r="I3905" s="333" t="s">
        <v>10140</v>
      </c>
      <c r="J3905" s="335">
        <v>43922</v>
      </c>
      <c r="K3905" s="331"/>
      <c r="L3905" s="331"/>
      <c r="M3905" s="333" t="s">
        <v>10141</v>
      </c>
      <c r="N3905" s="331"/>
    </row>
    <row r="3906" spans="1:14" ht="12.75">
      <c r="A3906" s="331"/>
      <c r="B3906" s="332">
        <v>43922.466367777779</v>
      </c>
      <c r="C3906" s="333" t="s">
        <v>2200</v>
      </c>
      <c r="D3906" s="333" t="s">
        <v>182</v>
      </c>
      <c r="E3906" s="333" t="s">
        <v>3680</v>
      </c>
      <c r="F3906" s="333" t="s">
        <v>2198</v>
      </c>
      <c r="G3906" s="333" t="s">
        <v>2199</v>
      </c>
      <c r="H3906" s="331"/>
      <c r="I3906" s="334" t="s">
        <v>10142</v>
      </c>
      <c r="J3906" s="335">
        <v>43834</v>
      </c>
      <c r="K3906" s="331"/>
      <c r="L3906" s="331"/>
      <c r="M3906" s="333" t="s">
        <v>10143</v>
      </c>
      <c r="N3906" s="331"/>
    </row>
    <row r="3907" spans="1:14" ht="12.75">
      <c r="A3907" s="15"/>
      <c r="B3907" s="236">
        <v>43922.468686157408</v>
      </c>
      <c r="C3907" s="2" t="s">
        <v>2200</v>
      </c>
      <c r="D3907" s="2" t="s">
        <v>383</v>
      </c>
      <c r="E3907" s="2" t="s">
        <v>5138</v>
      </c>
      <c r="F3907" s="2" t="s">
        <v>2201</v>
      </c>
      <c r="G3907" s="2" t="s">
        <v>2215</v>
      </c>
      <c r="H3907" s="2" t="s">
        <v>9667</v>
      </c>
      <c r="I3907" s="34" t="s">
        <v>9668</v>
      </c>
      <c r="J3907" s="237">
        <v>43921</v>
      </c>
    </row>
    <row r="3908" spans="1:14" ht="12.75">
      <c r="A3908" s="15"/>
      <c r="B3908" s="236">
        <v>43922.469128553239</v>
      </c>
      <c r="C3908" s="2" t="s">
        <v>2200</v>
      </c>
      <c r="D3908" s="2" t="s">
        <v>373</v>
      </c>
      <c r="E3908" s="2" t="s">
        <v>373</v>
      </c>
      <c r="F3908" s="2" t="s">
        <v>2198</v>
      </c>
      <c r="G3908" s="2" t="s">
        <v>2199</v>
      </c>
      <c r="H3908" s="2" t="s">
        <v>10144</v>
      </c>
      <c r="I3908" s="34" t="s">
        <v>10145</v>
      </c>
      <c r="J3908" s="237">
        <v>43922</v>
      </c>
      <c r="M3908" s="2" t="s">
        <v>10146</v>
      </c>
    </row>
    <row r="3909" spans="1:14" ht="12.75">
      <c r="A3909" s="331"/>
      <c r="B3909" s="332">
        <v>43922.46959743055</v>
      </c>
      <c r="C3909" s="333" t="s">
        <v>2200</v>
      </c>
      <c r="D3909" s="333" t="s">
        <v>262</v>
      </c>
      <c r="E3909" s="333" t="s">
        <v>493</v>
      </c>
      <c r="F3909" s="333" t="s">
        <v>2198</v>
      </c>
      <c r="G3909" s="333" t="s">
        <v>2199</v>
      </c>
      <c r="H3909" s="331"/>
      <c r="I3909" s="334" t="s">
        <v>10147</v>
      </c>
      <c r="J3909" s="335">
        <v>43922</v>
      </c>
      <c r="K3909" s="331"/>
      <c r="L3909" s="331"/>
      <c r="M3909" s="333" t="s">
        <v>10148</v>
      </c>
      <c r="N3909" s="331"/>
    </row>
    <row r="3910" spans="1:14" ht="12.75">
      <c r="A3910" s="15"/>
      <c r="B3910" s="236">
        <v>43922.470204467594</v>
      </c>
      <c r="C3910" s="2" t="s">
        <v>2200</v>
      </c>
      <c r="D3910" s="2" t="s">
        <v>236</v>
      </c>
      <c r="E3910" s="2" t="s">
        <v>10149</v>
      </c>
      <c r="F3910" s="2" t="s">
        <v>2198</v>
      </c>
      <c r="H3910" s="2" t="s">
        <v>10150</v>
      </c>
      <c r="I3910" s="34" t="s">
        <v>10151</v>
      </c>
      <c r="J3910" s="237">
        <v>43921</v>
      </c>
    </row>
    <row r="3911" spans="1:14" ht="12.75">
      <c r="A3911" s="15"/>
      <c r="B3911" s="236">
        <v>43922.470459780088</v>
      </c>
      <c r="C3911" s="2" t="s">
        <v>2200</v>
      </c>
      <c r="D3911" s="2" t="s">
        <v>236</v>
      </c>
      <c r="F3911" s="2" t="s">
        <v>2198</v>
      </c>
      <c r="G3911" s="2" t="s">
        <v>2199</v>
      </c>
      <c r="H3911" s="2" t="s">
        <v>10152</v>
      </c>
      <c r="I3911" s="34" t="s">
        <v>10153</v>
      </c>
      <c r="J3911" s="237">
        <v>43922</v>
      </c>
      <c r="L3911" s="2">
        <v>45</v>
      </c>
      <c r="M3911" s="2" t="s">
        <v>10154</v>
      </c>
    </row>
    <row r="3912" spans="1:14" ht="12.75">
      <c r="A3912" s="331"/>
      <c r="B3912" s="332">
        <v>43922.470810266204</v>
      </c>
      <c r="C3912" s="333" t="s">
        <v>2200</v>
      </c>
      <c r="D3912" s="333" t="s">
        <v>262</v>
      </c>
      <c r="E3912" s="331"/>
      <c r="F3912" s="333" t="s">
        <v>2198</v>
      </c>
      <c r="G3912" s="333" t="s">
        <v>2210</v>
      </c>
      <c r="H3912" s="331"/>
      <c r="I3912" s="334" t="s">
        <v>10155</v>
      </c>
      <c r="J3912" s="335">
        <v>43922</v>
      </c>
      <c r="K3912" s="331"/>
      <c r="L3912" s="331"/>
      <c r="M3912" s="331"/>
      <c r="N3912" s="331"/>
    </row>
    <row r="3913" spans="1:14" ht="12.75">
      <c r="A3913" s="15"/>
      <c r="B3913" s="236">
        <v>43922.471178101856</v>
      </c>
      <c r="C3913" s="2" t="s">
        <v>9</v>
      </c>
      <c r="D3913" s="2" t="s">
        <v>224</v>
      </c>
      <c r="E3913" s="2" t="s">
        <v>223</v>
      </c>
      <c r="F3913" s="2" t="s">
        <v>2208</v>
      </c>
      <c r="G3913" s="2" t="s">
        <v>2199</v>
      </c>
      <c r="H3913" s="2" t="s">
        <v>10156</v>
      </c>
      <c r="I3913" s="34" t="s">
        <v>10157</v>
      </c>
      <c r="J3913" s="237">
        <v>43922</v>
      </c>
      <c r="K3913" s="2">
        <v>65</v>
      </c>
    </row>
    <row r="3914" spans="1:14" ht="12.75">
      <c r="A3914" s="331"/>
      <c r="B3914" s="332">
        <v>43922.471598379634</v>
      </c>
      <c r="C3914" s="333" t="s">
        <v>2200</v>
      </c>
      <c r="D3914" s="333" t="s">
        <v>236</v>
      </c>
      <c r="E3914" s="333" t="s">
        <v>5640</v>
      </c>
      <c r="F3914" s="333" t="s">
        <v>2198</v>
      </c>
      <c r="G3914" s="333" t="s">
        <v>2199</v>
      </c>
      <c r="H3914" s="331"/>
      <c r="I3914" s="334" t="s">
        <v>10153</v>
      </c>
      <c r="J3914" s="335">
        <v>43922</v>
      </c>
      <c r="K3914" s="331"/>
      <c r="L3914" s="333">
        <v>45</v>
      </c>
      <c r="M3914" s="333" t="s">
        <v>10158</v>
      </c>
      <c r="N3914" s="331"/>
    </row>
    <row r="3915" spans="1:14" ht="12.75">
      <c r="A3915" s="331"/>
      <c r="B3915" s="332">
        <v>43922.471818148144</v>
      </c>
      <c r="C3915" s="333" t="s">
        <v>2200</v>
      </c>
      <c r="D3915" s="333" t="s">
        <v>182</v>
      </c>
      <c r="E3915" s="333" t="s">
        <v>3680</v>
      </c>
      <c r="F3915" s="333" t="s">
        <v>2198</v>
      </c>
      <c r="G3915" s="331"/>
      <c r="H3915" s="331"/>
      <c r="I3915" s="333" t="s">
        <v>10159</v>
      </c>
      <c r="J3915" s="335">
        <v>43922</v>
      </c>
      <c r="K3915" s="331"/>
      <c r="L3915" s="331"/>
      <c r="M3915" s="333" t="s">
        <v>10160</v>
      </c>
      <c r="N3915" s="331"/>
    </row>
    <row r="3916" spans="1:14" ht="12.75">
      <c r="A3916" s="331"/>
      <c r="B3916" s="332">
        <v>43922.472944710651</v>
      </c>
      <c r="C3916" s="333" t="s">
        <v>9</v>
      </c>
      <c r="D3916" s="333" t="s">
        <v>262</v>
      </c>
      <c r="E3916" s="333" t="s">
        <v>493</v>
      </c>
      <c r="F3916" s="333" t="s">
        <v>2208</v>
      </c>
      <c r="G3916" s="333" t="s">
        <v>2199</v>
      </c>
      <c r="H3916" s="331"/>
      <c r="I3916" s="334" t="s">
        <v>10161</v>
      </c>
      <c r="J3916" s="335">
        <v>43922</v>
      </c>
      <c r="K3916" s="333">
        <v>57</v>
      </c>
      <c r="L3916" s="331"/>
      <c r="M3916" s="333" t="s">
        <v>10162</v>
      </c>
      <c r="N3916" s="331"/>
    </row>
    <row r="3917" spans="1:14" ht="12.75">
      <c r="A3917" s="15"/>
      <c r="B3917" s="236">
        <v>43922.473576655088</v>
      </c>
      <c r="C3917" s="2" t="s">
        <v>2197</v>
      </c>
      <c r="D3917" s="2" t="s">
        <v>262</v>
      </c>
      <c r="E3917" s="2" t="s">
        <v>493</v>
      </c>
      <c r="F3917" s="2" t="s">
        <v>2201</v>
      </c>
      <c r="G3917" s="2" t="s">
        <v>2199</v>
      </c>
      <c r="H3917" s="2" t="s">
        <v>10163</v>
      </c>
      <c r="I3917" s="34" t="s">
        <v>10164</v>
      </c>
      <c r="J3917" s="237">
        <v>43921</v>
      </c>
    </row>
    <row r="3918" spans="1:14" ht="12.75">
      <c r="A3918" s="331"/>
      <c r="B3918" s="332">
        <v>43922.475817222221</v>
      </c>
      <c r="C3918" s="333" t="s">
        <v>2200</v>
      </c>
      <c r="D3918" s="333" t="s">
        <v>236</v>
      </c>
      <c r="E3918" s="331"/>
      <c r="F3918" s="333" t="s">
        <v>2198</v>
      </c>
      <c r="G3918" s="333" t="s">
        <v>2199</v>
      </c>
      <c r="H3918" s="331"/>
      <c r="I3918" s="334" t="s">
        <v>10153</v>
      </c>
      <c r="J3918" s="335">
        <v>43922</v>
      </c>
      <c r="K3918" s="331"/>
      <c r="L3918" s="331"/>
      <c r="M3918" s="331"/>
      <c r="N3918" s="331"/>
    </row>
    <row r="3919" spans="1:14" ht="12.75">
      <c r="A3919" s="15"/>
      <c r="B3919" s="236">
        <v>43922.476978726852</v>
      </c>
      <c r="C3919" s="2" t="s">
        <v>2200</v>
      </c>
      <c r="D3919" s="2" t="s">
        <v>236</v>
      </c>
      <c r="E3919" s="2" t="s">
        <v>10165</v>
      </c>
      <c r="F3919" s="2" t="s">
        <v>2198</v>
      </c>
      <c r="G3919" s="2" t="s">
        <v>2199</v>
      </c>
      <c r="H3919" s="2" t="s">
        <v>9989</v>
      </c>
      <c r="I3919" s="2" t="s">
        <v>3656</v>
      </c>
      <c r="J3919" s="237">
        <v>43922</v>
      </c>
      <c r="L3919" s="2">
        <v>43</v>
      </c>
    </row>
    <row r="3920" spans="1:14" ht="12.75">
      <c r="A3920" s="15"/>
      <c r="B3920" s="236">
        <v>43922.477677118055</v>
      </c>
      <c r="C3920" s="2" t="s">
        <v>9</v>
      </c>
      <c r="D3920" s="2" t="s">
        <v>224</v>
      </c>
      <c r="E3920" s="2" t="s">
        <v>4703</v>
      </c>
      <c r="F3920" s="2" t="s">
        <v>2208</v>
      </c>
      <c r="G3920" s="2" t="s">
        <v>2199</v>
      </c>
      <c r="H3920" s="2" t="s">
        <v>10167</v>
      </c>
      <c r="I3920" s="34" t="s">
        <v>10168</v>
      </c>
      <c r="J3920" s="237">
        <v>43922</v>
      </c>
      <c r="K3920" s="2">
        <v>64</v>
      </c>
    </row>
    <row r="3921" spans="1:14" ht="12.75">
      <c r="A3921" s="15"/>
      <c r="B3921" s="236">
        <v>43922.477876817131</v>
      </c>
      <c r="C3921" s="2" t="s">
        <v>2200</v>
      </c>
      <c r="D3921" s="2" t="s">
        <v>117</v>
      </c>
      <c r="E3921" s="2" t="s">
        <v>1334</v>
      </c>
      <c r="F3921" s="2" t="s">
        <v>2201</v>
      </c>
      <c r="G3921" s="2" t="s">
        <v>2199</v>
      </c>
      <c r="H3921" s="2" t="s">
        <v>10169</v>
      </c>
      <c r="I3921" s="34" t="s">
        <v>9716</v>
      </c>
      <c r="J3921" s="237">
        <v>43921</v>
      </c>
      <c r="K3921" s="2">
        <v>24</v>
      </c>
      <c r="L3921" s="2">
        <v>44</v>
      </c>
    </row>
    <row r="3922" spans="1:14" ht="12.75">
      <c r="A3922" s="331"/>
      <c r="B3922" s="332">
        <v>43922.478633206018</v>
      </c>
      <c r="C3922" s="333" t="s">
        <v>9</v>
      </c>
      <c r="D3922" s="333" t="s">
        <v>262</v>
      </c>
      <c r="E3922" s="333" t="s">
        <v>493</v>
      </c>
      <c r="F3922" s="333" t="s">
        <v>2208</v>
      </c>
      <c r="G3922" s="333" t="s">
        <v>2199</v>
      </c>
      <c r="H3922" s="331"/>
      <c r="I3922" s="333" t="s">
        <v>9133</v>
      </c>
      <c r="J3922" s="335">
        <v>43922</v>
      </c>
      <c r="K3922" s="331"/>
      <c r="L3922" s="333">
        <v>2</v>
      </c>
      <c r="M3922" s="331"/>
      <c r="N3922" s="331"/>
    </row>
    <row r="3923" spans="1:14" ht="12.75">
      <c r="A3923" s="331"/>
      <c r="B3923" s="332">
        <v>43922.478976423612</v>
      </c>
      <c r="C3923" s="333" t="s">
        <v>9</v>
      </c>
      <c r="D3923" s="333" t="s">
        <v>224</v>
      </c>
      <c r="E3923" s="331"/>
      <c r="F3923" s="333" t="s">
        <v>2208</v>
      </c>
      <c r="G3923" s="333" t="s">
        <v>2210</v>
      </c>
      <c r="H3923" s="331"/>
      <c r="I3923" s="334" t="s">
        <v>10170</v>
      </c>
      <c r="J3923" s="335">
        <v>43922</v>
      </c>
      <c r="K3923" s="331"/>
      <c r="L3923" s="331"/>
      <c r="M3923" s="331"/>
      <c r="N3923" s="331"/>
    </row>
    <row r="3924" spans="1:14" ht="12.75">
      <c r="A3924" s="15"/>
      <c r="B3924" s="236">
        <v>43922.479578020837</v>
      </c>
      <c r="C3924" s="2" t="s">
        <v>7566</v>
      </c>
      <c r="D3924" s="2" t="s">
        <v>101</v>
      </c>
      <c r="E3924" s="2" t="s">
        <v>31</v>
      </c>
      <c r="F3924" s="2" t="s">
        <v>2198</v>
      </c>
      <c r="G3924" s="2" t="s">
        <v>2199</v>
      </c>
      <c r="H3924" s="2" t="s">
        <v>10171</v>
      </c>
      <c r="I3924" s="2" t="s">
        <v>10172</v>
      </c>
      <c r="J3924" s="237">
        <v>43921</v>
      </c>
      <c r="M3924" s="2" t="s">
        <v>10173</v>
      </c>
    </row>
    <row r="3925" spans="1:14" ht="12.75">
      <c r="A3925" s="331"/>
      <c r="B3925" s="332">
        <v>43922.479690023145</v>
      </c>
      <c r="C3925" s="333" t="s">
        <v>2200</v>
      </c>
      <c r="D3925" s="333" t="s">
        <v>236</v>
      </c>
      <c r="E3925" s="333" t="s">
        <v>7887</v>
      </c>
      <c r="F3925" s="333" t="s">
        <v>2198</v>
      </c>
      <c r="G3925" s="333" t="s">
        <v>2210</v>
      </c>
      <c r="H3925" s="331"/>
      <c r="I3925" s="333" t="s">
        <v>10174</v>
      </c>
      <c r="J3925" s="335">
        <v>43922</v>
      </c>
      <c r="K3925" s="331"/>
      <c r="L3925" s="331"/>
      <c r="M3925" s="333" t="s">
        <v>10175</v>
      </c>
      <c r="N3925" s="331"/>
    </row>
    <row r="3926" spans="1:14" ht="12.75">
      <c r="A3926" s="331"/>
      <c r="B3926" s="332">
        <v>43922.479811701385</v>
      </c>
      <c r="C3926" s="333" t="s">
        <v>2197</v>
      </c>
      <c r="D3926" s="333" t="s">
        <v>262</v>
      </c>
      <c r="E3926" s="333" t="s">
        <v>493</v>
      </c>
      <c r="F3926" s="333" t="s">
        <v>2208</v>
      </c>
      <c r="G3926" s="333" t="s">
        <v>2199</v>
      </c>
      <c r="H3926" s="331"/>
      <c r="I3926" s="334" t="s">
        <v>10176</v>
      </c>
      <c r="J3926" s="335">
        <v>43921</v>
      </c>
      <c r="K3926" s="331"/>
      <c r="L3926" s="333">
        <v>2</v>
      </c>
      <c r="M3926" s="331"/>
      <c r="N3926" s="331"/>
    </row>
    <row r="3927" spans="1:14" ht="12.75">
      <c r="A3927" s="331"/>
      <c r="B3927" s="332">
        <v>43922.480429641204</v>
      </c>
      <c r="C3927" s="333" t="s">
        <v>2197</v>
      </c>
      <c r="D3927" s="333" t="s">
        <v>262</v>
      </c>
      <c r="E3927" s="333" t="s">
        <v>493</v>
      </c>
      <c r="F3927" s="333" t="s">
        <v>2201</v>
      </c>
      <c r="G3927" s="333" t="s">
        <v>2199</v>
      </c>
      <c r="H3927" s="331"/>
      <c r="I3927" s="334" t="s">
        <v>10177</v>
      </c>
      <c r="J3927" s="335">
        <v>43921</v>
      </c>
      <c r="K3927" s="331"/>
      <c r="L3927" s="333">
        <v>1</v>
      </c>
      <c r="M3927" s="331"/>
      <c r="N3927" s="331"/>
    </row>
    <row r="3928" spans="1:14" ht="12.75">
      <c r="A3928" s="331"/>
      <c r="B3928" s="332">
        <v>43922.481970775465</v>
      </c>
      <c r="C3928" s="333" t="s">
        <v>9</v>
      </c>
      <c r="D3928" s="333" t="s">
        <v>262</v>
      </c>
      <c r="E3928" s="333" t="s">
        <v>493</v>
      </c>
      <c r="F3928" s="333" t="s">
        <v>2198</v>
      </c>
      <c r="G3928" s="333" t="s">
        <v>2199</v>
      </c>
      <c r="H3928" s="331"/>
      <c r="I3928" s="334" t="s">
        <v>10178</v>
      </c>
      <c r="J3928" s="335">
        <v>43922</v>
      </c>
      <c r="K3928" s="331"/>
      <c r="L3928" s="331"/>
      <c r="M3928" s="331"/>
      <c r="N3928" s="331"/>
    </row>
    <row r="3929" spans="1:14" ht="12.75">
      <c r="A3929" s="331"/>
      <c r="B3929" s="332">
        <v>43922.482493275464</v>
      </c>
      <c r="C3929" s="333" t="s">
        <v>2200</v>
      </c>
      <c r="D3929" s="333" t="s">
        <v>262</v>
      </c>
      <c r="E3929" s="331"/>
      <c r="F3929" s="333" t="s">
        <v>2198</v>
      </c>
      <c r="G3929" s="333" t="s">
        <v>2199</v>
      </c>
      <c r="H3929" s="331"/>
      <c r="I3929" s="333" t="s">
        <v>9133</v>
      </c>
      <c r="J3929" s="335">
        <v>43921</v>
      </c>
      <c r="K3929" s="331"/>
      <c r="L3929" s="333">
        <v>8</v>
      </c>
      <c r="M3929" s="331"/>
      <c r="N3929" s="331"/>
    </row>
    <row r="3930" spans="1:14" ht="12.75">
      <c r="A3930" s="331"/>
      <c r="B3930" s="332">
        <v>43922.48261663194</v>
      </c>
      <c r="C3930" s="333" t="s">
        <v>2200</v>
      </c>
      <c r="D3930" s="333" t="s">
        <v>262</v>
      </c>
      <c r="E3930" s="331"/>
      <c r="F3930" s="333" t="s">
        <v>2198</v>
      </c>
      <c r="G3930" s="333" t="s">
        <v>2199</v>
      </c>
      <c r="H3930" s="331"/>
      <c r="I3930" s="333" t="s">
        <v>9133</v>
      </c>
      <c r="J3930" s="335">
        <v>43921</v>
      </c>
      <c r="K3930" s="331"/>
      <c r="L3930" s="333">
        <v>8</v>
      </c>
      <c r="M3930" s="331"/>
      <c r="N3930" s="331"/>
    </row>
    <row r="3931" spans="1:14" ht="12.75">
      <c r="A3931" s="331"/>
      <c r="B3931" s="332">
        <v>43922.485495127316</v>
      </c>
      <c r="C3931" s="333" t="s">
        <v>2197</v>
      </c>
      <c r="D3931" s="333" t="s">
        <v>262</v>
      </c>
      <c r="E3931" s="333" t="s">
        <v>493</v>
      </c>
      <c r="F3931" s="333" t="s">
        <v>2208</v>
      </c>
      <c r="G3931" s="333" t="s">
        <v>2199</v>
      </c>
      <c r="H3931" s="331"/>
      <c r="I3931" s="334" t="s">
        <v>10054</v>
      </c>
      <c r="J3931" s="335">
        <v>43921</v>
      </c>
      <c r="K3931" s="333">
        <v>18</v>
      </c>
      <c r="L3931" s="333">
        <v>144</v>
      </c>
      <c r="M3931" s="333" t="s">
        <v>10179</v>
      </c>
      <c r="N3931" s="331"/>
    </row>
    <row r="3932" spans="1:14" ht="12.75">
      <c r="A3932" s="331"/>
      <c r="B3932" s="332">
        <v>43922.48579475694</v>
      </c>
      <c r="C3932" s="333" t="s">
        <v>2197</v>
      </c>
      <c r="D3932" s="333" t="s">
        <v>236</v>
      </c>
      <c r="E3932" s="333" t="s">
        <v>1019</v>
      </c>
      <c r="F3932" s="333" t="s">
        <v>2198</v>
      </c>
      <c r="G3932" s="333" t="s">
        <v>2210</v>
      </c>
      <c r="H3932" s="331"/>
      <c r="I3932" s="334" t="s">
        <v>10180</v>
      </c>
      <c r="J3932" s="335">
        <v>43922</v>
      </c>
      <c r="K3932" s="331"/>
      <c r="L3932" s="331"/>
      <c r="M3932" s="331"/>
      <c r="N3932" s="331"/>
    </row>
    <row r="3933" spans="1:14" ht="12.75">
      <c r="A3933" s="15"/>
      <c r="B3933" s="236">
        <v>43922.486704317125</v>
      </c>
      <c r="C3933" s="2" t="s">
        <v>9</v>
      </c>
      <c r="D3933" s="2" t="s">
        <v>224</v>
      </c>
      <c r="F3933" s="2" t="s">
        <v>2208</v>
      </c>
      <c r="G3933" s="2" t="s">
        <v>2199</v>
      </c>
      <c r="H3933" s="2" t="s">
        <v>10181</v>
      </c>
      <c r="I3933" s="34" t="s">
        <v>10170</v>
      </c>
      <c r="J3933" s="237">
        <v>43922</v>
      </c>
    </row>
    <row r="3934" spans="1:14" ht="12.75">
      <c r="A3934" s="15"/>
      <c r="B3934" s="236">
        <v>43922.487099224541</v>
      </c>
      <c r="C3934" s="2" t="s">
        <v>2200</v>
      </c>
      <c r="D3934" s="2" t="s">
        <v>262</v>
      </c>
      <c r="E3934" s="2" t="s">
        <v>10182</v>
      </c>
      <c r="F3934" s="2" t="s">
        <v>2198</v>
      </c>
      <c r="G3934" s="2" t="s">
        <v>2199</v>
      </c>
      <c r="H3934" s="2" t="s">
        <v>10183</v>
      </c>
      <c r="I3934" s="34" t="s">
        <v>10074</v>
      </c>
      <c r="J3934" s="237">
        <v>43922</v>
      </c>
      <c r="K3934" s="2">
        <v>49</v>
      </c>
    </row>
    <row r="3935" spans="1:14" ht="12.75">
      <c r="A3935" s="15"/>
      <c r="B3935" s="236">
        <v>43922.487189363426</v>
      </c>
      <c r="C3935" s="2" t="s">
        <v>2200</v>
      </c>
      <c r="D3935" s="2" t="s">
        <v>262</v>
      </c>
      <c r="E3935" s="2" t="s">
        <v>10182</v>
      </c>
      <c r="F3935" s="2" t="s">
        <v>2198</v>
      </c>
      <c r="G3935" s="2" t="s">
        <v>2199</v>
      </c>
      <c r="H3935" s="2" t="s">
        <v>10183</v>
      </c>
      <c r="I3935" s="34" t="s">
        <v>10074</v>
      </c>
      <c r="J3935" s="237">
        <v>43922</v>
      </c>
      <c r="K3935" s="2">
        <v>49</v>
      </c>
    </row>
    <row r="3936" spans="1:14" ht="12.75">
      <c r="A3936" s="331"/>
      <c r="B3936" s="332">
        <v>43922.487667777779</v>
      </c>
      <c r="C3936" s="333" t="s">
        <v>2200</v>
      </c>
      <c r="D3936" s="333" t="s">
        <v>262</v>
      </c>
      <c r="E3936" s="333" t="s">
        <v>10184</v>
      </c>
      <c r="F3936" s="333" t="s">
        <v>2198</v>
      </c>
      <c r="G3936" s="333" t="s">
        <v>2199</v>
      </c>
      <c r="H3936" s="331"/>
      <c r="I3936" s="334" t="s">
        <v>10074</v>
      </c>
      <c r="J3936" s="335">
        <v>43922</v>
      </c>
      <c r="K3936" s="333">
        <v>50</v>
      </c>
      <c r="L3936" s="331"/>
      <c r="M3936" s="331"/>
      <c r="N3936" s="331"/>
    </row>
    <row r="3937" spans="1:14" ht="12.75">
      <c r="A3937" s="331"/>
      <c r="B3937" s="332">
        <v>43922.488805439818</v>
      </c>
      <c r="C3937" s="333" t="s">
        <v>9</v>
      </c>
      <c r="D3937" s="333" t="s">
        <v>224</v>
      </c>
      <c r="E3937" s="331"/>
      <c r="F3937" s="333" t="s">
        <v>2198</v>
      </c>
      <c r="G3937" s="333" t="s">
        <v>2210</v>
      </c>
      <c r="H3937" s="331"/>
      <c r="I3937" s="334" t="s">
        <v>10185</v>
      </c>
      <c r="J3937" s="335">
        <v>43922</v>
      </c>
      <c r="K3937" s="331"/>
      <c r="L3937" s="331"/>
      <c r="M3937" s="333" t="s">
        <v>10186</v>
      </c>
      <c r="N3937" s="331"/>
    </row>
    <row r="3938" spans="1:14" ht="12.75">
      <c r="A3938" s="331"/>
      <c r="B3938" s="332">
        <v>43922.489732199072</v>
      </c>
      <c r="C3938" s="333" t="s">
        <v>9</v>
      </c>
      <c r="D3938" s="333" t="s">
        <v>224</v>
      </c>
      <c r="E3938" s="333" t="s">
        <v>223</v>
      </c>
      <c r="F3938" s="333" t="s">
        <v>2208</v>
      </c>
      <c r="G3938" s="333" t="s">
        <v>2199</v>
      </c>
      <c r="H3938" s="331"/>
      <c r="I3938" s="334" t="s">
        <v>10157</v>
      </c>
      <c r="J3938" s="335">
        <v>43922</v>
      </c>
      <c r="K3938" s="333">
        <v>65</v>
      </c>
      <c r="L3938" s="331"/>
      <c r="M3938" s="333" t="s">
        <v>10187</v>
      </c>
      <c r="N3938" s="331"/>
    </row>
    <row r="3939" spans="1:14" ht="12.75">
      <c r="A3939" s="331"/>
      <c r="B3939" s="332">
        <v>43922.490435856482</v>
      </c>
      <c r="C3939" s="333" t="s">
        <v>7566</v>
      </c>
      <c r="D3939" s="333" t="s">
        <v>236</v>
      </c>
      <c r="E3939" s="333" t="s">
        <v>2601</v>
      </c>
      <c r="F3939" s="333" t="s">
        <v>2208</v>
      </c>
      <c r="G3939" s="333" t="s">
        <v>2199</v>
      </c>
      <c r="H3939" s="333" t="s">
        <v>367</v>
      </c>
      <c r="I3939" s="334" t="s">
        <v>10188</v>
      </c>
      <c r="J3939" s="335">
        <v>43922</v>
      </c>
      <c r="K3939" s="333">
        <v>27</v>
      </c>
      <c r="L3939" s="333">
        <v>71</v>
      </c>
      <c r="M3939" s="331"/>
      <c r="N3939" s="331"/>
    </row>
    <row r="3940" spans="1:14" ht="12.75">
      <c r="A3940" s="331"/>
      <c r="B3940" s="332">
        <v>43922.491104780092</v>
      </c>
      <c r="C3940" s="333" t="s">
        <v>2197</v>
      </c>
      <c r="D3940" s="333" t="s">
        <v>262</v>
      </c>
      <c r="E3940" s="333" t="s">
        <v>1048</v>
      </c>
      <c r="F3940" s="333" t="s">
        <v>2208</v>
      </c>
      <c r="G3940" s="333" t="s">
        <v>2199</v>
      </c>
      <c r="H3940" s="333" t="s">
        <v>1049</v>
      </c>
      <c r="I3940" s="334" t="s">
        <v>531</v>
      </c>
      <c r="J3940" s="335">
        <v>43922</v>
      </c>
      <c r="K3940" s="333">
        <v>22</v>
      </c>
      <c r="L3940" s="333">
        <v>200</v>
      </c>
      <c r="M3940" s="331"/>
      <c r="N3940" s="331"/>
    </row>
    <row r="3941" spans="1:14" ht="12.75">
      <c r="A3941" s="331"/>
      <c r="B3941" s="332">
        <v>43922.492335821764</v>
      </c>
      <c r="C3941" s="333" t="s">
        <v>7566</v>
      </c>
      <c r="D3941" s="333" t="s">
        <v>268</v>
      </c>
      <c r="E3941" s="331"/>
      <c r="F3941" s="333" t="s">
        <v>2198</v>
      </c>
      <c r="G3941" s="333" t="s">
        <v>2199</v>
      </c>
      <c r="H3941" s="331"/>
      <c r="I3941" s="334" t="s">
        <v>10189</v>
      </c>
      <c r="J3941" s="335">
        <v>43922</v>
      </c>
      <c r="K3941" s="331"/>
      <c r="L3941" s="331"/>
      <c r="M3941" s="333" t="s">
        <v>10190</v>
      </c>
      <c r="N3941" s="331"/>
    </row>
    <row r="3942" spans="1:14" ht="12.75">
      <c r="A3942" s="331"/>
      <c r="B3942" s="332">
        <v>43922.492729548612</v>
      </c>
      <c r="C3942" s="333" t="s">
        <v>2197</v>
      </c>
      <c r="D3942" s="333" t="s">
        <v>236</v>
      </c>
      <c r="E3942" s="333" t="s">
        <v>2601</v>
      </c>
      <c r="F3942" s="333" t="s">
        <v>2208</v>
      </c>
      <c r="G3942" s="333" t="s">
        <v>2210</v>
      </c>
      <c r="H3942" s="333" t="s">
        <v>367</v>
      </c>
      <c r="I3942" s="334" t="s">
        <v>10188</v>
      </c>
      <c r="J3942" s="335">
        <v>43922</v>
      </c>
      <c r="K3942" s="333">
        <v>27</v>
      </c>
      <c r="L3942" s="333">
        <v>71</v>
      </c>
      <c r="M3942" s="331"/>
      <c r="N3942" s="331"/>
    </row>
    <row r="3943" spans="1:14" ht="12.75">
      <c r="A3943" s="331"/>
      <c r="B3943" s="332">
        <v>43922.492922800928</v>
      </c>
      <c r="C3943" s="333" t="s">
        <v>2200</v>
      </c>
      <c r="D3943" s="333" t="s">
        <v>268</v>
      </c>
      <c r="E3943" s="331"/>
      <c r="F3943" s="333" t="s">
        <v>2198</v>
      </c>
      <c r="G3943" s="331"/>
      <c r="H3943" s="331"/>
      <c r="I3943" s="334" t="s">
        <v>10191</v>
      </c>
      <c r="J3943" s="335">
        <v>43922</v>
      </c>
      <c r="K3943" s="331"/>
      <c r="L3943" s="331"/>
      <c r="M3943" s="331"/>
      <c r="N3943" s="331"/>
    </row>
    <row r="3944" spans="1:14" ht="12.75">
      <c r="A3944" s="15"/>
      <c r="B3944" s="236">
        <v>43922.493640578701</v>
      </c>
      <c r="C3944" s="2" t="s">
        <v>9</v>
      </c>
      <c r="D3944" s="2" t="s">
        <v>262</v>
      </c>
      <c r="E3944" s="2" t="s">
        <v>493</v>
      </c>
      <c r="F3944" s="2" t="s">
        <v>2208</v>
      </c>
      <c r="G3944" s="2" t="s">
        <v>2199</v>
      </c>
      <c r="H3944" s="2" t="s">
        <v>10192</v>
      </c>
      <c r="I3944" s="34" t="s">
        <v>10193</v>
      </c>
      <c r="J3944" s="237">
        <v>43922</v>
      </c>
      <c r="K3944" s="2">
        <v>57</v>
      </c>
      <c r="L3944" s="2">
        <v>1</v>
      </c>
    </row>
    <row r="3945" spans="1:14" ht="12.75">
      <c r="A3945" s="15"/>
      <c r="B3945" s="236">
        <v>43922.49439</v>
      </c>
      <c r="C3945" s="2" t="s">
        <v>9</v>
      </c>
      <c r="D3945" s="2" t="s">
        <v>109</v>
      </c>
      <c r="E3945" s="2" t="s">
        <v>1096</v>
      </c>
      <c r="F3945" s="2" t="s">
        <v>10194</v>
      </c>
      <c r="G3945" s="2" t="s">
        <v>2199</v>
      </c>
      <c r="H3945" s="2" t="s">
        <v>10195</v>
      </c>
      <c r="I3945" s="2" t="s">
        <v>10196</v>
      </c>
      <c r="J3945" s="237">
        <v>43917</v>
      </c>
      <c r="M3945" s="2" t="s">
        <v>10197</v>
      </c>
    </row>
    <row r="3946" spans="1:14" ht="12.75">
      <c r="A3946" s="331"/>
      <c r="B3946" s="332">
        <v>43922.495787222222</v>
      </c>
      <c r="C3946" s="333" t="s">
        <v>9</v>
      </c>
      <c r="D3946" s="333" t="s">
        <v>262</v>
      </c>
      <c r="E3946" s="333" t="s">
        <v>419</v>
      </c>
      <c r="F3946" s="333" t="s">
        <v>2208</v>
      </c>
      <c r="G3946" s="333" t="s">
        <v>2199</v>
      </c>
      <c r="H3946" s="331"/>
      <c r="I3946" s="334" t="s">
        <v>10074</v>
      </c>
      <c r="J3946" s="335">
        <v>43922</v>
      </c>
      <c r="K3946" s="333">
        <v>57</v>
      </c>
      <c r="L3946" s="331"/>
      <c r="M3946" s="331"/>
      <c r="N3946" s="331"/>
    </row>
    <row r="3947" spans="1:14" ht="12.75">
      <c r="A3947" s="331"/>
      <c r="B3947" s="332">
        <v>43922.497218321761</v>
      </c>
      <c r="C3947" s="333" t="s">
        <v>2200</v>
      </c>
      <c r="D3947" s="333" t="s">
        <v>262</v>
      </c>
      <c r="E3947" s="333" t="s">
        <v>7987</v>
      </c>
      <c r="F3947" s="333" t="s">
        <v>2198</v>
      </c>
      <c r="G3947" s="333" t="s">
        <v>2210</v>
      </c>
      <c r="H3947" s="331"/>
      <c r="I3947" s="334" t="s">
        <v>10198</v>
      </c>
      <c r="J3947" s="335">
        <v>43922</v>
      </c>
      <c r="K3947" s="331"/>
      <c r="L3947" s="331"/>
      <c r="M3947" s="333" t="s">
        <v>10199</v>
      </c>
      <c r="N3947" s="331"/>
    </row>
    <row r="3948" spans="1:14" ht="12.75">
      <c r="A3948" s="331"/>
      <c r="B3948" s="332">
        <v>43922.497433078708</v>
      </c>
      <c r="C3948" s="333" t="s">
        <v>9</v>
      </c>
      <c r="D3948" s="333" t="s">
        <v>262</v>
      </c>
      <c r="E3948" s="333" t="s">
        <v>493</v>
      </c>
      <c r="F3948" s="333" t="s">
        <v>2208</v>
      </c>
      <c r="G3948" s="333" t="s">
        <v>2199</v>
      </c>
      <c r="H3948" s="331"/>
      <c r="I3948" s="334" t="s">
        <v>10200</v>
      </c>
      <c r="J3948" s="335">
        <v>43922</v>
      </c>
      <c r="K3948" s="333">
        <v>57</v>
      </c>
      <c r="L3948" s="331"/>
      <c r="M3948" s="333" t="s">
        <v>10201</v>
      </c>
      <c r="N3948" s="331"/>
    </row>
    <row r="3949" spans="1:14" ht="12.75">
      <c r="A3949" s="331"/>
      <c r="B3949" s="332">
        <v>43922.498108773143</v>
      </c>
      <c r="C3949" s="333" t="s">
        <v>9</v>
      </c>
      <c r="D3949" s="333" t="s">
        <v>262</v>
      </c>
      <c r="E3949" s="331"/>
      <c r="F3949" s="333" t="s">
        <v>2198</v>
      </c>
      <c r="G3949" s="331"/>
      <c r="H3949" s="331"/>
      <c r="I3949" s="334" t="s">
        <v>10202</v>
      </c>
      <c r="J3949" s="335">
        <v>43922</v>
      </c>
      <c r="K3949" s="331"/>
      <c r="L3949" s="331"/>
      <c r="M3949" s="331"/>
      <c r="N3949" s="331"/>
    </row>
    <row r="3950" spans="1:14" ht="12.75">
      <c r="A3950" s="15"/>
      <c r="B3950" s="236">
        <v>43922.498364722225</v>
      </c>
      <c r="C3950" s="2" t="s">
        <v>2200</v>
      </c>
      <c r="D3950" s="2" t="s">
        <v>330</v>
      </c>
      <c r="E3950" s="2" t="s">
        <v>330</v>
      </c>
      <c r="F3950" s="2" t="s">
        <v>2208</v>
      </c>
      <c r="G3950" s="2" t="s">
        <v>2199</v>
      </c>
      <c r="H3950" s="2" t="s">
        <v>10203</v>
      </c>
      <c r="I3950" s="34" t="s">
        <v>10204</v>
      </c>
      <c r="J3950" s="237">
        <v>43921</v>
      </c>
      <c r="K3950" s="2">
        <v>32</v>
      </c>
    </row>
    <row r="3951" spans="1:14" ht="12.75">
      <c r="A3951" s="15"/>
      <c r="B3951" s="236">
        <v>43922.498449305553</v>
      </c>
      <c r="C3951" s="2" t="s">
        <v>9</v>
      </c>
      <c r="D3951" s="2" t="s">
        <v>262</v>
      </c>
      <c r="E3951" s="2" t="s">
        <v>493</v>
      </c>
      <c r="F3951" s="2" t="s">
        <v>2208</v>
      </c>
      <c r="G3951" s="2" t="s">
        <v>2199</v>
      </c>
      <c r="H3951" s="2" t="s">
        <v>10205</v>
      </c>
      <c r="I3951" s="34" t="s">
        <v>10074</v>
      </c>
      <c r="J3951" s="237">
        <v>43921</v>
      </c>
      <c r="K3951" s="2">
        <v>62</v>
      </c>
    </row>
    <row r="3952" spans="1:14" ht="12.75">
      <c r="A3952" s="15"/>
      <c r="B3952" s="236">
        <v>43922.498505983793</v>
      </c>
      <c r="C3952" s="2" t="s">
        <v>9</v>
      </c>
      <c r="D3952" s="2" t="s">
        <v>262</v>
      </c>
      <c r="E3952" s="2" t="s">
        <v>493</v>
      </c>
      <c r="F3952" s="2" t="s">
        <v>2208</v>
      </c>
      <c r="G3952" s="2" t="s">
        <v>2199</v>
      </c>
      <c r="H3952" s="2" t="s">
        <v>10205</v>
      </c>
      <c r="I3952" s="34" t="s">
        <v>10074</v>
      </c>
      <c r="J3952" s="237">
        <v>43921</v>
      </c>
      <c r="K3952" s="2">
        <v>62</v>
      </c>
    </row>
    <row r="3953" spans="1:14" ht="12.75">
      <c r="A3953" s="15"/>
      <c r="B3953" s="236">
        <v>43922.499727870367</v>
      </c>
      <c r="C3953" s="2" t="s">
        <v>2200</v>
      </c>
      <c r="D3953" s="2" t="s">
        <v>330</v>
      </c>
      <c r="E3953" s="2" t="s">
        <v>330</v>
      </c>
      <c r="F3953" s="2" t="s">
        <v>2208</v>
      </c>
      <c r="G3953" s="2" t="s">
        <v>2199</v>
      </c>
      <c r="H3953" s="2" t="s">
        <v>10206</v>
      </c>
      <c r="I3953" s="34" t="s">
        <v>10204</v>
      </c>
      <c r="J3953" s="237">
        <v>43921</v>
      </c>
      <c r="K3953" s="2">
        <v>40</v>
      </c>
    </row>
    <row r="3954" spans="1:14" ht="12.75">
      <c r="A3954" s="331"/>
      <c r="B3954" s="332">
        <v>43922.50066247685</v>
      </c>
      <c r="C3954" s="333" t="s">
        <v>7566</v>
      </c>
      <c r="D3954" s="333" t="s">
        <v>262</v>
      </c>
      <c r="E3954" s="331"/>
      <c r="F3954" s="333" t="s">
        <v>2198</v>
      </c>
      <c r="G3954" s="333" t="s">
        <v>2199</v>
      </c>
      <c r="H3954" s="331"/>
      <c r="I3954" s="333" t="s">
        <v>10023</v>
      </c>
      <c r="J3954" s="335">
        <v>43922</v>
      </c>
      <c r="K3954" s="331"/>
      <c r="L3954" s="331"/>
      <c r="M3954" s="333" t="s">
        <v>10207</v>
      </c>
      <c r="N3954" s="331"/>
    </row>
    <row r="3955" spans="1:14" ht="12.75">
      <c r="A3955" s="331"/>
      <c r="B3955" s="332">
        <v>43922.501900821764</v>
      </c>
      <c r="C3955" s="333" t="s">
        <v>2200</v>
      </c>
      <c r="D3955" s="333" t="s">
        <v>236</v>
      </c>
      <c r="E3955" s="331"/>
      <c r="F3955" s="333" t="s">
        <v>2198</v>
      </c>
      <c r="G3955" s="333" t="s">
        <v>2210</v>
      </c>
      <c r="H3955" s="331"/>
      <c r="I3955" s="334" t="s">
        <v>10208</v>
      </c>
      <c r="J3955" s="335">
        <v>43922</v>
      </c>
      <c r="K3955" s="331"/>
      <c r="L3955" s="331"/>
      <c r="M3955" s="331"/>
      <c r="N3955" s="331"/>
    </row>
    <row r="3956" spans="1:14" ht="12.75">
      <c r="A3956" s="331"/>
      <c r="B3956" s="332">
        <v>43922.504417488424</v>
      </c>
      <c r="C3956" s="333" t="s">
        <v>2197</v>
      </c>
      <c r="D3956" s="333" t="s">
        <v>262</v>
      </c>
      <c r="E3956" s="331"/>
      <c r="F3956" s="333" t="s">
        <v>2271</v>
      </c>
      <c r="G3956" s="333" t="s">
        <v>2199</v>
      </c>
      <c r="H3956" s="331"/>
      <c r="I3956" s="333" t="s">
        <v>10209</v>
      </c>
      <c r="J3956" s="335">
        <v>43921</v>
      </c>
      <c r="K3956" s="331"/>
      <c r="L3956" s="331"/>
      <c r="M3956" s="333" t="s">
        <v>10210</v>
      </c>
      <c r="N3956" s="331"/>
    </row>
    <row r="3957" spans="1:14" ht="12.75">
      <c r="A3957" s="331"/>
      <c r="B3957" s="332">
        <v>43922.504834733802</v>
      </c>
      <c r="C3957" s="333" t="s">
        <v>2200</v>
      </c>
      <c r="D3957" s="333" t="s">
        <v>262</v>
      </c>
      <c r="E3957" s="331"/>
      <c r="F3957" s="333" t="s">
        <v>2198</v>
      </c>
      <c r="G3957" s="333" t="s">
        <v>2210</v>
      </c>
      <c r="H3957" s="331"/>
      <c r="I3957" s="334" t="s">
        <v>10211</v>
      </c>
      <c r="J3957" s="335">
        <v>43922</v>
      </c>
      <c r="K3957" s="331"/>
      <c r="L3957" s="331"/>
      <c r="M3957" s="333" t="s">
        <v>10212</v>
      </c>
      <c r="N3957" s="331"/>
    </row>
    <row r="3958" spans="1:14" ht="12.75">
      <c r="A3958" s="331"/>
      <c r="B3958" s="332">
        <v>43922.505787685186</v>
      </c>
      <c r="C3958" s="333" t="s">
        <v>2200</v>
      </c>
      <c r="D3958" s="333" t="s">
        <v>95</v>
      </c>
      <c r="E3958" s="331"/>
      <c r="F3958" s="333" t="s">
        <v>2198</v>
      </c>
      <c r="G3958" s="333" t="s">
        <v>2199</v>
      </c>
      <c r="H3958" s="331"/>
      <c r="I3958" s="334" t="s">
        <v>10213</v>
      </c>
      <c r="J3958" s="335">
        <v>43922</v>
      </c>
      <c r="K3958" s="331"/>
      <c r="L3958" s="331"/>
      <c r="M3958" s="331"/>
      <c r="N3958" s="331"/>
    </row>
    <row r="3959" spans="1:14" ht="12.75">
      <c r="A3959" s="331"/>
      <c r="B3959" s="332">
        <v>43922.505949189814</v>
      </c>
      <c r="C3959" s="333" t="s">
        <v>7566</v>
      </c>
      <c r="D3959" s="333" t="s">
        <v>158</v>
      </c>
      <c r="E3959" s="331"/>
      <c r="F3959" s="333" t="s">
        <v>2198</v>
      </c>
      <c r="G3959" s="331"/>
      <c r="H3959" s="331"/>
      <c r="I3959" s="334" t="s">
        <v>10214</v>
      </c>
      <c r="J3959" s="335">
        <v>43921</v>
      </c>
      <c r="K3959" s="331"/>
      <c r="L3959" s="331"/>
      <c r="M3959" s="333" t="s">
        <v>10215</v>
      </c>
      <c r="N3959" s="331"/>
    </row>
    <row r="3960" spans="1:14" ht="12.75">
      <c r="A3960" s="15"/>
      <c r="B3960" s="236">
        <v>43922.505949710649</v>
      </c>
      <c r="C3960" s="2" t="s">
        <v>9</v>
      </c>
      <c r="D3960" s="2" t="s">
        <v>262</v>
      </c>
      <c r="E3960" s="2" t="s">
        <v>493</v>
      </c>
      <c r="F3960" s="2" t="s">
        <v>2208</v>
      </c>
      <c r="G3960" s="2" t="s">
        <v>2199</v>
      </c>
      <c r="H3960" s="2" t="s">
        <v>10216</v>
      </c>
      <c r="I3960" s="34" t="s">
        <v>10217</v>
      </c>
      <c r="J3960" s="237">
        <v>43922</v>
      </c>
      <c r="K3960" s="2">
        <v>64</v>
      </c>
      <c r="M3960" s="2" t="s">
        <v>10218</v>
      </c>
    </row>
    <row r="3961" spans="1:14" ht="12.75">
      <c r="A3961" s="15"/>
      <c r="B3961" s="236">
        <v>43922.507709317128</v>
      </c>
      <c r="C3961" s="2" t="s">
        <v>7566</v>
      </c>
      <c r="D3961" s="2" t="s">
        <v>224</v>
      </c>
      <c r="E3961" s="2" t="s">
        <v>223</v>
      </c>
      <c r="F3961" s="2" t="s">
        <v>2208</v>
      </c>
      <c r="H3961" s="2" t="s">
        <v>10219</v>
      </c>
      <c r="I3961" s="34" t="s">
        <v>10170</v>
      </c>
      <c r="J3961" s="237">
        <v>43922</v>
      </c>
      <c r="K3961" s="2">
        <v>65</v>
      </c>
      <c r="M3961" s="2" t="s">
        <v>10220</v>
      </c>
    </row>
    <row r="3962" spans="1:14" ht="12.75">
      <c r="A3962" s="15"/>
      <c r="B3962" s="236">
        <v>43922.509002141203</v>
      </c>
      <c r="C3962" s="2" t="s">
        <v>2200</v>
      </c>
      <c r="D3962" s="2" t="s">
        <v>330</v>
      </c>
      <c r="E3962" s="2" t="s">
        <v>330</v>
      </c>
      <c r="F3962" s="2" t="s">
        <v>2208</v>
      </c>
      <c r="G3962" s="2" t="s">
        <v>2199</v>
      </c>
      <c r="H3962" s="2" t="s">
        <v>10221</v>
      </c>
      <c r="I3962" s="34" t="s">
        <v>10222</v>
      </c>
      <c r="J3962" s="237">
        <v>43922</v>
      </c>
      <c r="K3962" s="2">
        <v>31</v>
      </c>
    </row>
    <row r="3963" spans="1:14" ht="12.75">
      <c r="A3963" s="331"/>
      <c r="B3963" s="332">
        <v>43922.509156597225</v>
      </c>
      <c r="C3963" s="333" t="s">
        <v>2200</v>
      </c>
      <c r="D3963" s="333" t="s">
        <v>262</v>
      </c>
      <c r="E3963" s="331"/>
      <c r="F3963" s="333" t="s">
        <v>2198</v>
      </c>
      <c r="G3963" s="333" t="s">
        <v>2199</v>
      </c>
      <c r="H3963" s="331"/>
      <c r="I3963" s="333" t="s">
        <v>2383</v>
      </c>
      <c r="J3963" s="335">
        <v>43922</v>
      </c>
      <c r="K3963" s="331"/>
      <c r="L3963" s="331"/>
      <c r="M3963" s="331"/>
      <c r="N3963" s="331"/>
    </row>
    <row r="3964" spans="1:14" ht="12.75">
      <c r="A3964" s="15"/>
      <c r="B3964" s="236">
        <v>43922.510025428244</v>
      </c>
      <c r="C3964" s="2" t="s">
        <v>2200</v>
      </c>
      <c r="D3964" s="2" t="s">
        <v>330</v>
      </c>
      <c r="E3964" s="2" t="s">
        <v>330</v>
      </c>
      <c r="F3964" s="2" t="s">
        <v>2208</v>
      </c>
      <c r="G3964" s="2" t="s">
        <v>2199</v>
      </c>
      <c r="H3964" s="2" t="s">
        <v>10223</v>
      </c>
      <c r="I3964" s="34" t="s">
        <v>10222</v>
      </c>
      <c r="J3964" s="237">
        <v>43922</v>
      </c>
      <c r="K3964" s="2">
        <v>40</v>
      </c>
    </row>
    <row r="3965" spans="1:14" ht="12.75">
      <c r="A3965" s="331"/>
      <c r="B3965" s="332">
        <v>43922.510865798613</v>
      </c>
      <c r="C3965" s="333" t="s">
        <v>2197</v>
      </c>
      <c r="D3965" s="333" t="s">
        <v>262</v>
      </c>
      <c r="E3965" s="333" t="s">
        <v>493</v>
      </c>
      <c r="F3965" s="333" t="s">
        <v>2198</v>
      </c>
      <c r="G3965" s="333" t="s">
        <v>2210</v>
      </c>
      <c r="H3965" s="331"/>
      <c r="I3965" s="334" t="s">
        <v>10224</v>
      </c>
      <c r="J3965" s="335">
        <v>43922</v>
      </c>
      <c r="K3965" s="331"/>
      <c r="L3965" s="331"/>
      <c r="M3965" s="333" t="s">
        <v>10225</v>
      </c>
      <c r="N3965" s="331"/>
    </row>
    <row r="3966" spans="1:14" ht="12.75">
      <c r="A3966" s="331"/>
      <c r="B3966" s="332">
        <v>43922.511452696759</v>
      </c>
      <c r="C3966" s="333" t="s">
        <v>7566</v>
      </c>
      <c r="D3966" s="333" t="s">
        <v>262</v>
      </c>
      <c r="E3966" s="331"/>
      <c r="F3966" s="333" t="s">
        <v>2198</v>
      </c>
      <c r="G3966" s="331"/>
      <c r="H3966" s="331"/>
      <c r="I3966" s="333" t="s">
        <v>6698</v>
      </c>
      <c r="J3966" s="335">
        <v>43922</v>
      </c>
      <c r="K3966" s="331"/>
      <c r="L3966" s="333">
        <v>37</v>
      </c>
      <c r="M3966" s="333" t="s">
        <v>10226</v>
      </c>
      <c r="N3966" s="331"/>
    </row>
    <row r="3967" spans="1:14" ht="12.75">
      <c r="A3967" s="15"/>
      <c r="B3967" s="236">
        <v>43922.512853078704</v>
      </c>
      <c r="C3967" s="2" t="s">
        <v>2200</v>
      </c>
      <c r="D3967" s="2" t="s">
        <v>262</v>
      </c>
      <c r="F3967" s="2" t="s">
        <v>2198</v>
      </c>
      <c r="G3967" s="2" t="s">
        <v>2210</v>
      </c>
      <c r="H3967" s="2" t="s">
        <v>10227</v>
      </c>
      <c r="I3967" s="34" t="s">
        <v>10224</v>
      </c>
      <c r="J3967" s="237">
        <v>43922</v>
      </c>
    </row>
    <row r="3968" spans="1:14" ht="12.75">
      <c r="A3968" s="331"/>
      <c r="B3968" s="332">
        <v>43922.517401585646</v>
      </c>
      <c r="C3968" s="333" t="s">
        <v>2197</v>
      </c>
      <c r="D3968" s="333" t="s">
        <v>262</v>
      </c>
      <c r="E3968" s="331"/>
      <c r="F3968" s="333" t="s">
        <v>2271</v>
      </c>
      <c r="G3968" s="333" t="s">
        <v>2199</v>
      </c>
      <c r="H3968" s="331"/>
      <c r="I3968" s="334" t="s">
        <v>531</v>
      </c>
      <c r="J3968" s="335">
        <v>43921</v>
      </c>
      <c r="K3968" s="331"/>
      <c r="L3968" s="331"/>
      <c r="M3968" s="333" t="s">
        <v>10228</v>
      </c>
      <c r="N3968" s="331"/>
    </row>
    <row r="3969" spans="1:14" ht="12.75">
      <c r="A3969" s="331"/>
      <c r="B3969" s="332">
        <v>43922.517645034721</v>
      </c>
      <c r="C3969" s="333" t="s">
        <v>2197</v>
      </c>
      <c r="D3969" s="333" t="s">
        <v>262</v>
      </c>
      <c r="E3969" s="331"/>
      <c r="F3969" s="333" t="s">
        <v>2271</v>
      </c>
      <c r="G3969" s="333" t="s">
        <v>2199</v>
      </c>
      <c r="H3969" s="331"/>
      <c r="I3969" s="334" t="s">
        <v>531</v>
      </c>
      <c r="J3969" s="335">
        <v>43921</v>
      </c>
      <c r="K3969" s="331"/>
      <c r="L3969" s="331"/>
      <c r="M3969" s="333" t="s">
        <v>10228</v>
      </c>
      <c r="N3969" s="331"/>
    </row>
    <row r="3970" spans="1:14" ht="12.75">
      <c r="A3970" s="331"/>
      <c r="B3970" s="332">
        <v>43922.518549537039</v>
      </c>
      <c r="C3970" s="333" t="s">
        <v>2200</v>
      </c>
      <c r="D3970" s="333" t="s">
        <v>224</v>
      </c>
      <c r="E3970" s="333" t="s">
        <v>223</v>
      </c>
      <c r="F3970" s="333" t="s">
        <v>2198</v>
      </c>
      <c r="G3970" s="331"/>
      <c r="H3970" s="331"/>
      <c r="I3970" s="334" t="s">
        <v>6758</v>
      </c>
      <c r="J3970" s="335">
        <v>43922</v>
      </c>
      <c r="K3970" s="331"/>
      <c r="L3970" s="331"/>
      <c r="M3970" s="331"/>
      <c r="N3970" s="331"/>
    </row>
    <row r="3971" spans="1:14" ht="12.75">
      <c r="A3971" s="331"/>
      <c r="B3971" s="332">
        <v>43922.518661018519</v>
      </c>
      <c r="C3971" s="333" t="s">
        <v>2200</v>
      </c>
      <c r="D3971" s="333" t="s">
        <v>224</v>
      </c>
      <c r="E3971" s="333" t="s">
        <v>223</v>
      </c>
      <c r="F3971" s="333" t="s">
        <v>2198</v>
      </c>
      <c r="G3971" s="333" t="s">
        <v>2199</v>
      </c>
      <c r="H3971" s="331"/>
      <c r="I3971" s="334" t="s">
        <v>10229</v>
      </c>
      <c r="J3971" s="335">
        <v>43922</v>
      </c>
      <c r="K3971" s="331"/>
      <c r="L3971" s="331"/>
      <c r="M3971" s="333" t="s">
        <v>10230</v>
      </c>
      <c r="N3971" s="331"/>
    </row>
    <row r="3972" spans="1:14" ht="12.75">
      <c r="A3972" s="331"/>
      <c r="B3972" s="332">
        <v>43922.519444594909</v>
      </c>
      <c r="C3972" s="333" t="s">
        <v>7566</v>
      </c>
      <c r="D3972" s="333" t="s">
        <v>262</v>
      </c>
      <c r="E3972" s="331"/>
      <c r="F3972" s="333" t="s">
        <v>2198</v>
      </c>
      <c r="G3972" s="333" t="s">
        <v>2210</v>
      </c>
      <c r="H3972" s="331"/>
      <c r="I3972" s="333" t="s">
        <v>10231</v>
      </c>
      <c r="J3972" s="335">
        <v>43922</v>
      </c>
      <c r="K3972" s="331"/>
      <c r="L3972" s="331"/>
      <c r="M3972" s="331"/>
      <c r="N3972" s="331"/>
    </row>
    <row r="3973" spans="1:14" ht="12.75">
      <c r="A3973" s="331"/>
      <c r="B3973" s="332">
        <v>43922.520061620366</v>
      </c>
      <c r="C3973" s="333" t="s">
        <v>9</v>
      </c>
      <c r="D3973" s="333" t="s">
        <v>126</v>
      </c>
      <c r="E3973" s="333" t="s">
        <v>522</v>
      </c>
      <c r="F3973" s="333" t="s">
        <v>2208</v>
      </c>
      <c r="G3973" s="333" t="s">
        <v>2199</v>
      </c>
      <c r="H3973" s="331"/>
      <c r="I3973" s="334" t="s">
        <v>10232</v>
      </c>
      <c r="J3973" s="335">
        <v>43922</v>
      </c>
      <c r="K3973" s="333">
        <v>25</v>
      </c>
      <c r="L3973" s="331"/>
      <c r="M3973" s="333" t="s">
        <v>5743</v>
      </c>
      <c r="N3973" s="331"/>
    </row>
    <row r="3974" spans="1:14" ht="12.75">
      <c r="A3974" s="331"/>
      <c r="B3974" s="332">
        <v>43922.521647986112</v>
      </c>
      <c r="C3974" s="333" t="s">
        <v>2197</v>
      </c>
      <c r="D3974" s="333" t="s">
        <v>262</v>
      </c>
      <c r="E3974" s="333" t="s">
        <v>493</v>
      </c>
      <c r="F3974" s="333" t="s">
        <v>2208</v>
      </c>
      <c r="G3974" s="331"/>
      <c r="H3974" s="331"/>
      <c r="I3974" s="333" t="s">
        <v>10233</v>
      </c>
      <c r="J3974" s="335">
        <v>43921</v>
      </c>
      <c r="K3974" s="331"/>
      <c r="L3974" s="333">
        <v>3</v>
      </c>
      <c r="M3974" s="331"/>
      <c r="N3974" s="331"/>
    </row>
    <row r="3975" spans="1:14" ht="12.75">
      <c r="A3975" s="15"/>
      <c r="B3975" s="236">
        <v>43922.522091967592</v>
      </c>
      <c r="C3975" s="2" t="s">
        <v>9</v>
      </c>
      <c r="D3975" s="2" t="s">
        <v>126</v>
      </c>
      <c r="E3975" s="2" t="s">
        <v>522</v>
      </c>
      <c r="F3975" s="2" t="s">
        <v>2208</v>
      </c>
      <c r="G3975" s="2" t="s">
        <v>2199</v>
      </c>
      <c r="H3975" s="2" t="s">
        <v>10234</v>
      </c>
      <c r="I3975" s="34" t="s">
        <v>10235</v>
      </c>
      <c r="J3975" s="237">
        <v>43922</v>
      </c>
      <c r="K3975" s="2">
        <v>25</v>
      </c>
    </row>
    <row r="3976" spans="1:14" ht="12.75">
      <c r="A3976" s="15"/>
      <c r="B3976" s="236">
        <v>43922.522488935181</v>
      </c>
      <c r="C3976" s="2" t="s">
        <v>7566</v>
      </c>
      <c r="D3976" s="2" t="s">
        <v>262</v>
      </c>
      <c r="E3976" s="2" t="s">
        <v>4536</v>
      </c>
      <c r="F3976" s="2" t="s">
        <v>10236</v>
      </c>
      <c r="G3976" s="2" t="s">
        <v>2199</v>
      </c>
      <c r="H3976" s="2" t="s">
        <v>10237</v>
      </c>
      <c r="I3976" s="2" t="s">
        <v>10238</v>
      </c>
      <c r="J3976" s="237">
        <v>43922</v>
      </c>
      <c r="M3976" s="2" t="s">
        <v>10239</v>
      </c>
    </row>
    <row r="3977" spans="1:14" ht="12.75">
      <c r="A3977" s="331"/>
      <c r="B3977" s="332">
        <v>43922.522520092592</v>
      </c>
      <c r="C3977" s="333" t="s">
        <v>2200</v>
      </c>
      <c r="D3977" s="333" t="s">
        <v>224</v>
      </c>
      <c r="E3977" s="333" t="s">
        <v>223</v>
      </c>
      <c r="F3977" s="333" t="s">
        <v>2198</v>
      </c>
      <c r="G3977" s="331"/>
      <c r="H3977" s="331"/>
      <c r="I3977" s="334" t="s">
        <v>10240</v>
      </c>
      <c r="J3977" s="335">
        <v>43922</v>
      </c>
      <c r="K3977" s="331"/>
      <c r="L3977" s="331"/>
      <c r="M3977" s="331"/>
      <c r="N3977" s="331"/>
    </row>
    <row r="3978" spans="1:14" ht="12.75">
      <c r="A3978" s="15"/>
      <c r="B3978" s="236">
        <v>43922.523562962961</v>
      </c>
      <c r="C3978" s="2" t="s">
        <v>9</v>
      </c>
      <c r="D3978" s="2" t="s">
        <v>262</v>
      </c>
      <c r="E3978" s="2" t="s">
        <v>10241</v>
      </c>
      <c r="F3978" s="2" t="s">
        <v>2208</v>
      </c>
      <c r="G3978" s="2" t="s">
        <v>2199</v>
      </c>
      <c r="H3978" s="2" t="s">
        <v>10242</v>
      </c>
      <c r="I3978" s="34" t="s">
        <v>10243</v>
      </c>
      <c r="J3978" s="237">
        <v>43834</v>
      </c>
      <c r="K3978" s="2">
        <v>57</v>
      </c>
      <c r="L3978" s="2">
        <v>1441</v>
      </c>
    </row>
    <row r="3979" spans="1:14" ht="12.75">
      <c r="A3979" s="331"/>
      <c r="B3979" s="332">
        <v>43922.525455694442</v>
      </c>
      <c r="C3979" s="333" t="s">
        <v>7566</v>
      </c>
      <c r="D3979" s="333" t="s">
        <v>262</v>
      </c>
      <c r="E3979" s="333" t="s">
        <v>3879</v>
      </c>
      <c r="F3979" s="333" t="s">
        <v>2271</v>
      </c>
      <c r="G3979" s="333" t="s">
        <v>2199</v>
      </c>
      <c r="H3979" s="331"/>
      <c r="I3979" s="333" t="s">
        <v>7984</v>
      </c>
      <c r="J3979" s="335">
        <v>43921</v>
      </c>
      <c r="K3979" s="331"/>
      <c r="L3979" s="333">
        <v>37</v>
      </c>
      <c r="M3979" s="331"/>
      <c r="N3979" s="331"/>
    </row>
    <row r="3980" spans="1:14" ht="12.75">
      <c r="A3980" s="331"/>
      <c r="B3980" s="332">
        <v>43922.525907847223</v>
      </c>
      <c r="C3980" s="333" t="s">
        <v>2200</v>
      </c>
      <c r="D3980" s="333" t="s">
        <v>126</v>
      </c>
      <c r="E3980" s="333" t="s">
        <v>522</v>
      </c>
      <c r="F3980" s="333" t="s">
        <v>2208</v>
      </c>
      <c r="G3980" s="333" t="s">
        <v>2199</v>
      </c>
      <c r="H3980" s="331"/>
      <c r="I3980" s="334" t="s">
        <v>10244</v>
      </c>
      <c r="J3980" s="335">
        <v>43921</v>
      </c>
      <c r="K3980" s="333">
        <v>25</v>
      </c>
      <c r="L3980" s="331"/>
      <c r="M3980" s="331"/>
      <c r="N3980" s="331"/>
    </row>
    <row r="3981" spans="1:14" ht="12.75">
      <c r="A3981" s="331"/>
      <c r="B3981" s="332">
        <v>43922.526610300927</v>
      </c>
      <c r="C3981" s="333" t="s">
        <v>2200</v>
      </c>
      <c r="D3981" s="333" t="s">
        <v>126</v>
      </c>
      <c r="E3981" s="333" t="s">
        <v>572</v>
      </c>
      <c r="F3981" s="333" t="s">
        <v>2198</v>
      </c>
      <c r="G3981" s="333" t="s">
        <v>2199</v>
      </c>
      <c r="H3981" s="331"/>
      <c r="I3981" s="334" t="s">
        <v>10245</v>
      </c>
      <c r="J3981" s="335">
        <v>43921</v>
      </c>
      <c r="K3981" s="331"/>
      <c r="L3981" s="331"/>
      <c r="M3981" s="333" t="s">
        <v>10246</v>
      </c>
      <c r="N3981" s="331"/>
    </row>
    <row r="3982" spans="1:14" ht="12.75">
      <c r="A3982" s="331"/>
      <c r="B3982" s="332">
        <v>43922.526929861109</v>
      </c>
      <c r="C3982" s="333" t="s">
        <v>7566</v>
      </c>
      <c r="D3982" s="333" t="s">
        <v>262</v>
      </c>
      <c r="E3982" s="333" t="s">
        <v>419</v>
      </c>
      <c r="F3982" s="333" t="s">
        <v>2208</v>
      </c>
      <c r="G3982" s="333" t="s">
        <v>2199</v>
      </c>
      <c r="H3982" s="331"/>
      <c r="I3982" s="333" t="s">
        <v>7984</v>
      </c>
      <c r="J3982" s="335">
        <v>43921</v>
      </c>
      <c r="K3982" s="331"/>
      <c r="L3982" s="333">
        <v>2</v>
      </c>
      <c r="M3982" s="333" t="s">
        <v>10247</v>
      </c>
      <c r="N3982" s="331"/>
    </row>
    <row r="3983" spans="1:14" ht="12.75">
      <c r="A3983" s="15"/>
      <c r="B3983" s="236">
        <v>43922.527525983794</v>
      </c>
      <c r="C3983" s="2" t="s">
        <v>7566</v>
      </c>
      <c r="D3983" s="2" t="s">
        <v>101</v>
      </c>
      <c r="F3983" s="2" t="s">
        <v>2198</v>
      </c>
      <c r="G3983" s="2" t="s">
        <v>2199</v>
      </c>
      <c r="H3983" s="2" t="s">
        <v>10248</v>
      </c>
      <c r="I3983" s="34" t="s">
        <v>10249</v>
      </c>
      <c r="J3983" s="237">
        <v>43922</v>
      </c>
      <c r="M3983" s="2" t="s">
        <v>10250</v>
      </c>
    </row>
    <row r="3984" spans="1:14" ht="12.75">
      <c r="A3984" s="15"/>
      <c r="B3984" s="236">
        <v>43922.528379340278</v>
      </c>
      <c r="C3984" s="2" t="s">
        <v>7566</v>
      </c>
      <c r="D3984" s="2" t="s">
        <v>101</v>
      </c>
      <c r="F3984" s="2" t="s">
        <v>2198</v>
      </c>
      <c r="G3984" s="2" t="s">
        <v>2199</v>
      </c>
      <c r="H3984" s="2" t="s">
        <v>10251</v>
      </c>
      <c r="I3984" s="34" t="s">
        <v>10252</v>
      </c>
      <c r="J3984" s="237">
        <v>43921</v>
      </c>
    </row>
    <row r="3985" spans="1:14" ht="12.75">
      <c r="A3985" s="331"/>
      <c r="B3985" s="332">
        <v>43922.528397766204</v>
      </c>
      <c r="C3985" s="333" t="s">
        <v>2200</v>
      </c>
      <c r="D3985" s="333" t="s">
        <v>262</v>
      </c>
      <c r="E3985" s="333" t="s">
        <v>9856</v>
      </c>
      <c r="F3985" s="333" t="s">
        <v>2198</v>
      </c>
      <c r="G3985" s="333" t="s">
        <v>2199</v>
      </c>
      <c r="H3985" s="331"/>
      <c r="I3985" s="333" t="s">
        <v>6698</v>
      </c>
      <c r="J3985" s="335">
        <v>43922</v>
      </c>
      <c r="K3985" s="331"/>
      <c r="L3985" s="331"/>
      <c r="M3985" s="333" t="s">
        <v>10253</v>
      </c>
      <c r="N3985" s="331"/>
    </row>
    <row r="3986" spans="1:14" ht="12.75">
      <c r="A3986" s="331"/>
      <c r="B3986" s="332">
        <v>43922.528928206018</v>
      </c>
      <c r="C3986" s="333" t="s">
        <v>2200</v>
      </c>
      <c r="D3986" s="333" t="s">
        <v>224</v>
      </c>
      <c r="E3986" s="333" t="s">
        <v>223</v>
      </c>
      <c r="F3986" s="333" t="s">
        <v>2198</v>
      </c>
      <c r="G3986" s="333" t="s">
        <v>2210</v>
      </c>
      <c r="H3986" s="331"/>
      <c r="I3986" s="333" t="s">
        <v>2573</v>
      </c>
      <c r="J3986" s="335">
        <v>43922</v>
      </c>
      <c r="K3986" s="331"/>
      <c r="L3986" s="331"/>
      <c r="M3986" s="333" t="s">
        <v>10254</v>
      </c>
      <c r="N3986" s="331"/>
    </row>
    <row r="3987" spans="1:14" ht="12.75">
      <c r="A3987" s="15"/>
      <c r="B3987" s="236">
        <v>43922.5290355787</v>
      </c>
      <c r="C3987" s="2" t="s">
        <v>7566</v>
      </c>
      <c r="D3987" s="2" t="s">
        <v>262</v>
      </c>
      <c r="F3987" s="2" t="s">
        <v>2198</v>
      </c>
      <c r="G3987" s="2" t="s">
        <v>2210</v>
      </c>
      <c r="H3987" s="2" t="s">
        <v>10255</v>
      </c>
      <c r="I3987" s="34" t="s">
        <v>10256</v>
      </c>
      <c r="J3987" s="237">
        <v>43922</v>
      </c>
    </row>
    <row r="3988" spans="1:14" ht="12.75">
      <c r="A3988" s="15"/>
      <c r="B3988" s="236">
        <v>43922.529122627311</v>
      </c>
      <c r="C3988" s="2" t="s">
        <v>7566</v>
      </c>
      <c r="D3988" s="2" t="s">
        <v>262</v>
      </c>
      <c r="F3988" s="2" t="s">
        <v>2198</v>
      </c>
      <c r="G3988" s="2" t="s">
        <v>2210</v>
      </c>
      <c r="H3988" s="2" t="s">
        <v>10255</v>
      </c>
      <c r="I3988" s="34" t="s">
        <v>10256</v>
      </c>
      <c r="J3988" s="237">
        <v>43922</v>
      </c>
    </row>
    <row r="3989" spans="1:14" ht="12.75">
      <c r="A3989" s="15"/>
      <c r="B3989" s="236">
        <v>43922.530139652779</v>
      </c>
      <c r="C3989" s="2" t="s">
        <v>7566</v>
      </c>
      <c r="D3989" s="2" t="s">
        <v>126</v>
      </c>
      <c r="E3989" s="2" t="s">
        <v>770</v>
      </c>
      <c r="F3989" s="2" t="s">
        <v>2198</v>
      </c>
      <c r="G3989" s="2" t="s">
        <v>2210</v>
      </c>
      <c r="H3989" s="2" t="s">
        <v>10257</v>
      </c>
      <c r="I3989" s="2" t="s">
        <v>10258</v>
      </c>
      <c r="J3989" s="237">
        <v>43922</v>
      </c>
    </row>
    <row r="3990" spans="1:14" ht="12.75">
      <c r="A3990" s="331"/>
      <c r="B3990" s="332">
        <v>43922.53087923611</v>
      </c>
      <c r="C3990" s="333" t="s">
        <v>9</v>
      </c>
      <c r="D3990" s="333" t="s">
        <v>126</v>
      </c>
      <c r="E3990" s="333" t="s">
        <v>10259</v>
      </c>
      <c r="F3990" s="333" t="s">
        <v>2208</v>
      </c>
      <c r="G3990" s="333" t="s">
        <v>2199</v>
      </c>
      <c r="H3990" s="331"/>
      <c r="I3990" s="333" t="s">
        <v>10086</v>
      </c>
      <c r="J3990" s="335">
        <v>43925</v>
      </c>
      <c r="K3990" s="331"/>
      <c r="L3990" s="331"/>
      <c r="M3990" s="333" t="s">
        <v>10260</v>
      </c>
      <c r="N3990" s="331"/>
    </row>
    <row r="3991" spans="1:14" ht="12.75">
      <c r="A3991" s="331"/>
      <c r="B3991" s="332">
        <v>43922.531015740737</v>
      </c>
      <c r="C3991" s="333" t="s">
        <v>9</v>
      </c>
      <c r="D3991" s="333" t="s">
        <v>126</v>
      </c>
      <c r="E3991" s="333" t="s">
        <v>10259</v>
      </c>
      <c r="F3991" s="333" t="s">
        <v>2208</v>
      </c>
      <c r="G3991" s="333" t="s">
        <v>2199</v>
      </c>
      <c r="H3991" s="331"/>
      <c r="I3991" s="333" t="s">
        <v>10086</v>
      </c>
      <c r="J3991" s="335">
        <v>43925</v>
      </c>
      <c r="K3991" s="331"/>
      <c r="L3991" s="331"/>
      <c r="M3991" s="333" t="s">
        <v>10260</v>
      </c>
      <c r="N3991" s="331"/>
    </row>
    <row r="3992" spans="1:14" ht="12.75">
      <c r="A3992" s="15"/>
      <c r="B3992" s="236">
        <v>43922.531420937499</v>
      </c>
      <c r="C3992" s="2" t="s">
        <v>7566</v>
      </c>
      <c r="D3992" s="2" t="s">
        <v>45</v>
      </c>
      <c r="E3992" s="2" t="s">
        <v>119</v>
      </c>
      <c r="F3992" s="2" t="s">
        <v>2198</v>
      </c>
      <c r="G3992" s="2" t="s">
        <v>2210</v>
      </c>
      <c r="H3992" s="2" t="s">
        <v>10261</v>
      </c>
      <c r="I3992" s="2" t="s">
        <v>10262</v>
      </c>
      <c r="J3992" s="237">
        <v>43922</v>
      </c>
    </row>
    <row r="3993" spans="1:14" ht="12.75">
      <c r="A3993" s="331"/>
      <c r="B3993" s="332">
        <v>43922.531912245366</v>
      </c>
      <c r="C3993" s="333" t="s">
        <v>2200</v>
      </c>
      <c r="D3993" s="333" t="s">
        <v>126</v>
      </c>
      <c r="E3993" s="333" t="s">
        <v>10263</v>
      </c>
      <c r="F3993" s="333" t="s">
        <v>2198</v>
      </c>
      <c r="G3993" s="333" t="s">
        <v>2210</v>
      </c>
      <c r="H3993" s="331"/>
      <c r="I3993" s="333" t="s">
        <v>10086</v>
      </c>
      <c r="J3993" s="335">
        <v>43922</v>
      </c>
      <c r="K3993" s="331"/>
      <c r="L3993" s="331"/>
      <c r="M3993" s="333" t="s">
        <v>10264</v>
      </c>
      <c r="N3993" s="331"/>
    </row>
    <row r="3994" spans="1:14" ht="12.75">
      <c r="A3994" s="15"/>
      <c r="B3994" s="236">
        <v>43922.533641284725</v>
      </c>
      <c r="C3994" s="2" t="s">
        <v>7566</v>
      </c>
      <c r="D3994" s="2" t="s">
        <v>262</v>
      </c>
      <c r="F3994" s="2" t="s">
        <v>2198</v>
      </c>
      <c r="G3994" s="2" t="s">
        <v>2199</v>
      </c>
      <c r="H3994" s="2" t="s">
        <v>10265</v>
      </c>
      <c r="I3994" s="34" t="s">
        <v>10266</v>
      </c>
      <c r="J3994" s="237">
        <v>43922</v>
      </c>
      <c r="M3994" s="2" t="s">
        <v>10267</v>
      </c>
    </row>
    <row r="3995" spans="1:14" ht="12.75">
      <c r="A3995" s="331"/>
      <c r="B3995" s="332">
        <v>43922.535683946757</v>
      </c>
      <c r="C3995" s="333" t="s">
        <v>2200</v>
      </c>
      <c r="D3995" s="333" t="s">
        <v>262</v>
      </c>
      <c r="E3995" s="331"/>
      <c r="F3995" s="333" t="s">
        <v>2198</v>
      </c>
      <c r="G3995" s="333" t="s">
        <v>2199</v>
      </c>
      <c r="H3995" s="331"/>
      <c r="I3995" s="334" t="s">
        <v>10268</v>
      </c>
      <c r="J3995" s="335">
        <v>43922</v>
      </c>
      <c r="K3995" s="331"/>
      <c r="L3995" s="333">
        <v>37</v>
      </c>
      <c r="M3995" s="331"/>
      <c r="N3995" s="331"/>
    </row>
    <row r="3996" spans="1:14" ht="12.75">
      <c r="A3996" s="331"/>
      <c r="B3996" s="332">
        <v>43922.539395474538</v>
      </c>
      <c r="C3996" s="333" t="s">
        <v>7566</v>
      </c>
      <c r="D3996" s="333" t="s">
        <v>224</v>
      </c>
      <c r="E3996" s="333" t="s">
        <v>5215</v>
      </c>
      <c r="F3996" s="333" t="s">
        <v>2198</v>
      </c>
      <c r="G3996" s="331"/>
      <c r="H3996" s="331"/>
      <c r="I3996" s="334" t="s">
        <v>10269</v>
      </c>
      <c r="J3996" s="335">
        <v>43922</v>
      </c>
      <c r="K3996" s="331"/>
      <c r="L3996" s="333">
        <v>1657</v>
      </c>
      <c r="M3996" s="331"/>
      <c r="N3996" s="331"/>
    </row>
    <row r="3997" spans="1:14" ht="12.75">
      <c r="A3997" s="15"/>
      <c r="B3997" s="236">
        <v>43922.539496655096</v>
      </c>
      <c r="C3997" s="2" t="s">
        <v>2200</v>
      </c>
      <c r="D3997" s="2" t="s">
        <v>45</v>
      </c>
      <c r="E3997" s="2" t="s">
        <v>545</v>
      </c>
      <c r="F3997" s="2" t="s">
        <v>2198</v>
      </c>
      <c r="G3997" s="2" t="s">
        <v>2199</v>
      </c>
      <c r="H3997" s="2" t="s">
        <v>10270</v>
      </c>
      <c r="I3997" s="34" t="s">
        <v>10271</v>
      </c>
      <c r="J3997" s="237">
        <v>43921</v>
      </c>
      <c r="K3997" s="2">
        <v>38</v>
      </c>
    </row>
    <row r="3998" spans="1:14" ht="12.75">
      <c r="A3998" s="331"/>
      <c r="B3998" s="332">
        <v>43922.541199212967</v>
      </c>
      <c r="C3998" s="333" t="s">
        <v>7566</v>
      </c>
      <c r="D3998" s="333" t="s">
        <v>262</v>
      </c>
      <c r="E3998" s="331"/>
      <c r="F3998" s="333" t="s">
        <v>2198</v>
      </c>
      <c r="G3998" s="331"/>
      <c r="H3998" s="331"/>
      <c r="I3998" s="334" t="s">
        <v>10272</v>
      </c>
      <c r="J3998" s="335">
        <v>43922</v>
      </c>
      <c r="K3998" s="331"/>
      <c r="L3998" s="333">
        <v>10</v>
      </c>
      <c r="M3998" s="331"/>
      <c r="N3998" s="331"/>
    </row>
    <row r="3999" spans="1:14" ht="12.75">
      <c r="A3999" s="15"/>
      <c r="B3999" s="236">
        <v>43922.545304907406</v>
      </c>
      <c r="C3999" s="2" t="s">
        <v>7566</v>
      </c>
      <c r="D3999" s="2" t="s">
        <v>126</v>
      </c>
      <c r="E3999" s="2" t="s">
        <v>10273</v>
      </c>
      <c r="F3999" s="2" t="s">
        <v>2208</v>
      </c>
      <c r="G3999" s="2" t="s">
        <v>2199</v>
      </c>
      <c r="H3999" s="2" t="s">
        <v>10274</v>
      </c>
      <c r="I3999" s="34" t="s">
        <v>10275</v>
      </c>
      <c r="J3999" s="237">
        <v>43914</v>
      </c>
      <c r="M3999" s="2" t="s">
        <v>10276</v>
      </c>
    </row>
    <row r="4000" spans="1:14" ht="12.75">
      <c r="A4000" s="15"/>
      <c r="B4000" s="236">
        <v>43922.549852974538</v>
      </c>
      <c r="C4000" s="2" t="s">
        <v>7566</v>
      </c>
      <c r="D4000" s="2" t="s">
        <v>109</v>
      </c>
      <c r="E4000" s="2" t="s">
        <v>5354</v>
      </c>
      <c r="F4000" s="2" t="s">
        <v>2198</v>
      </c>
      <c r="G4000" s="2" t="s">
        <v>2210</v>
      </c>
      <c r="H4000" s="2" t="s">
        <v>10277</v>
      </c>
      <c r="I4000" s="2" t="s">
        <v>10278</v>
      </c>
      <c r="J4000" s="237">
        <v>43922</v>
      </c>
      <c r="M4000" s="2" t="s">
        <v>10279</v>
      </c>
    </row>
    <row r="4001" spans="1:14" ht="12.75">
      <c r="A4001" s="331"/>
      <c r="B4001" s="332">
        <v>43922.550658113425</v>
      </c>
      <c r="C4001" s="333" t="s">
        <v>7566</v>
      </c>
      <c r="D4001" s="333" t="s">
        <v>95</v>
      </c>
      <c r="E4001" s="331"/>
      <c r="F4001" s="333" t="s">
        <v>2198</v>
      </c>
      <c r="G4001" s="333" t="s">
        <v>2210</v>
      </c>
      <c r="H4001" s="331"/>
      <c r="I4001" s="334" t="s">
        <v>10280</v>
      </c>
      <c r="J4001" s="335">
        <v>43922</v>
      </c>
      <c r="K4001" s="331"/>
      <c r="L4001" s="331"/>
      <c r="M4001" s="333" t="s">
        <v>10281</v>
      </c>
      <c r="N4001" s="331"/>
    </row>
    <row r="4002" spans="1:14" ht="12.75">
      <c r="A4002" s="15"/>
      <c r="B4002" s="236">
        <v>43922.554012361114</v>
      </c>
      <c r="C4002" s="2" t="s">
        <v>2200</v>
      </c>
      <c r="D4002" s="2" t="s">
        <v>262</v>
      </c>
      <c r="E4002" s="2" t="s">
        <v>493</v>
      </c>
      <c r="F4002" s="2" t="s">
        <v>2198</v>
      </c>
      <c r="G4002" s="2" t="s">
        <v>2199</v>
      </c>
      <c r="H4002" s="2" t="s">
        <v>10282</v>
      </c>
      <c r="I4002" s="34" t="s">
        <v>10283</v>
      </c>
      <c r="J4002" s="237">
        <v>43922</v>
      </c>
      <c r="M4002" s="2" t="s">
        <v>10284</v>
      </c>
    </row>
    <row r="4003" spans="1:14" ht="12.75">
      <c r="A4003" s="331"/>
      <c r="B4003" s="332">
        <v>43922.554329131948</v>
      </c>
      <c r="C4003" s="333" t="s">
        <v>7566</v>
      </c>
      <c r="D4003" s="333" t="s">
        <v>262</v>
      </c>
      <c r="E4003" s="331"/>
      <c r="F4003" s="333" t="s">
        <v>10285</v>
      </c>
      <c r="G4003" s="333" t="s">
        <v>2199</v>
      </c>
      <c r="H4003" s="331"/>
      <c r="I4003" s="334" t="s">
        <v>10283</v>
      </c>
      <c r="J4003" s="335">
        <v>43921</v>
      </c>
      <c r="K4003" s="331"/>
      <c r="L4003" s="331"/>
      <c r="M4003" s="333" t="s">
        <v>10286</v>
      </c>
      <c r="N4003" s="331"/>
    </row>
    <row r="4004" spans="1:14" ht="12.75">
      <c r="A4004" s="15"/>
      <c r="B4004" s="236">
        <v>43922.554407129632</v>
      </c>
      <c r="C4004" s="2" t="s">
        <v>7566</v>
      </c>
      <c r="D4004" s="2" t="s">
        <v>262</v>
      </c>
      <c r="E4004" s="2" t="s">
        <v>10287</v>
      </c>
      <c r="F4004" s="2" t="s">
        <v>10288</v>
      </c>
      <c r="G4004" s="2" t="s">
        <v>2199</v>
      </c>
      <c r="H4004" s="2" t="s">
        <v>10288</v>
      </c>
      <c r="I4004" s="34" t="s">
        <v>8144</v>
      </c>
      <c r="J4004" s="237">
        <v>43922</v>
      </c>
      <c r="M4004" s="2" t="s">
        <v>10288</v>
      </c>
    </row>
    <row r="4005" spans="1:14" ht="12.75">
      <c r="A4005" s="15"/>
      <c r="B4005" s="236">
        <v>43922.555408599539</v>
      </c>
      <c r="C4005" s="2" t="s">
        <v>7566</v>
      </c>
      <c r="D4005" s="2" t="s">
        <v>262</v>
      </c>
      <c r="E4005" s="2" t="s">
        <v>10288</v>
      </c>
      <c r="F4005" s="2" t="s">
        <v>10288</v>
      </c>
      <c r="G4005" s="2" t="s">
        <v>2199</v>
      </c>
      <c r="H4005" s="2" t="s">
        <v>10288</v>
      </c>
      <c r="I4005" s="34" t="s">
        <v>8144</v>
      </c>
      <c r="J4005" s="237">
        <v>43922</v>
      </c>
      <c r="M4005" s="2" t="s">
        <v>10288</v>
      </c>
    </row>
    <row r="4006" spans="1:14" ht="12.75">
      <c r="A4006" s="331"/>
      <c r="B4006" s="332">
        <v>43922.558904305552</v>
      </c>
      <c r="C4006" s="333" t="s">
        <v>2197</v>
      </c>
      <c r="D4006" s="333" t="s">
        <v>109</v>
      </c>
      <c r="E4006" s="333" t="s">
        <v>1096</v>
      </c>
      <c r="F4006" s="333" t="s">
        <v>2198</v>
      </c>
      <c r="G4006" s="331"/>
      <c r="H4006" s="331"/>
      <c r="I4006" s="334" t="s">
        <v>10289</v>
      </c>
      <c r="J4006" s="335">
        <v>43921</v>
      </c>
      <c r="K4006" s="331"/>
      <c r="L4006" s="331"/>
      <c r="M4006" s="331"/>
      <c r="N4006" s="331"/>
    </row>
    <row r="4007" spans="1:14" ht="12.75">
      <c r="A4007" s="331"/>
      <c r="B4007" s="332">
        <v>43922.559308668977</v>
      </c>
      <c r="C4007" s="333" t="s">
        <v>7566</v>
      </c>
      <c r="D4007" s="333" t="s">
        <v>268</v>
      </c>
      <c r="E4007" s="331"/>
      <c r="F4007" s="333" t="s">
        <v>2198</v>
      </c>
      <c r="G4007" s="331"/>
      <c r="H4007" s="331"/>
      <c r="I4007" s="334" t="s">
        <v>10290</v>
      </c>
      <c r="J4007" s="335">
        <v>43922</v>
      </c>
      <c r="K4007" s="331"/>
      <c r="L4007" s="331"/>
      <c r="M4007" s="333" t="s">
        <v>10291</v>
      </c>
      <c r="N4007" s="331"/>
    </row>
    <row r="4008" spans="1:14" ht="12.75">
      <c r="A4008" s="331"/>
      <c r="B4008" s="332">
        <v>43922.560231423609</v>
      </c>
      <c r="C4008" s="333" t="s">
        <v>2197</v>
      </c>
      <c r="D4008" s="333" t="s">
        <v>236</v>
      </c>
      <c r="E4008" s="333" t="s">
        <v>10292</v>
      </c>
      <c r="F4008" s="333" t="s">
        <v>2208</v>
      </c>
      <c r="G4008" s="333" t="s">
        <v>2199</v>
      </c>
      <c r="H4008" s="333" t="s">
        <v>367</v>
      </c>
      <c r="I4008" s="334" t="s">
        <v>10293</v>
      </c>
      <c r="J4008" s="335">
        <v>43921</v>
      </c>
      <c r="K4008" s="333">
        <v>27</v>
      </c>
      <c r="L4008" s="333">
        <v>71</v>
      </c>
      <c r="M4008" s="333" t="s">
        <v>10294</v>
      </c>
      <c r="N4008" s="331"/>
    </row>
    <row r="4009" spans="1:14" ht="12.75">
      <c r="A4009" s="331"/>
      <c r="B4009" s="332">
        <v>43922.560542673615</v>
      </c>
      <c r="C4009" s="333" t="s">
        <v>2200</v>
      </c>
      <c r="D4009" s="333" t="s">
        <v>262</v>
      </c>
      <c r="E4009" s="331"/>
      <c r="F4009" s="333" t="s">
        <v>2198</v>
      </c>
      <c r="G4009" s="333" t="s">
        <v>2199</v>
      </c>
      <c r="H4009" s="331"/>
      <c r="I4009" s="333" t="s">
        <v>10295</v>
      </c>
      <c r="J4009" s="335">
        <v>43922</v>
      </c>
      <c r="K4009" s="331"/>
      <c r="L4009" s="331"/>
      <c r="M4009" s="333" t="s">
        <v>10296</v>
      </c>
      <c r="N4009" s="331"/>
    </row>
    <row r="4010" spans="1:14" ht="12.75">
      <c r="A4010" s="15"/>
      <c r="B4010" s="236">
        <v>43922.563428472218</v>
      </c>
      <c r="C4010" s="2" t="s">
        <v>9</v>
      </c>
      <c r="D4010" s="2" t="s">
        <v>126</v>
      </c>
      <c r="E4010" s="2" t="s">
        <v>522</v>
      </c>
      <c r="F4010" s="2" t="s">
        <v>2208</v>
      </c>
      <c r="G4010" s="2" t="s">
        <v>2199</v>
      </c>
      <c r="H4010" s="2" t="s">
        <v>3513</v>
      </c>
      <c r="I4010" s="34" t="s">
        <v>10297</v>
      </c>
      <c r="J4010" s="237">
        <v>43922</v>
      </c>
      <c r="K4010" s="2">
        <v>25</v>
      </c>
    </row>
    <row r="4011" spans="1:14" ht="12.75">
      <c r="A4011" s="15"/>
      <c r="B4011" s="236">
        <v>43922.564415486107</v>
      </c>
      <c r="C4011" s="2" t="s">
        <v>9</v>
      </c>
      <c r="D4011" s="2" t="s">
        <v>126</v>
      </c>
      <c r="E4011" s="2" t="s">
        <v>10259</v>
      </c>
      <c r="F4011" s="2" t="s">
        <v>2208</v>
      </c>
      <c r="G4011" s="2" t="s">
        <v>2199</v>
      </c>
      <c r="H4011" s="2" t="s">
        <v>10298</v>
      </c>
      <c r="I4011" s="2" t="s">
        <v>10299</v>
      </c>
      <c r="J4011" s="237">
        <v>43922</v>
      </c>
      <c r="K4011" s="2">
        <v>25</v>
      </c>
    </row>
    <row r="4012" spans="1:14" ht="12.75">
      <c r="A4012" s="15"/>
      <c r="B4012" s="236">
        <v>43922.564538761573</v>
      </c>
      <c r="C4012" s="2" t="s">
        <v>7566</v>
      </c>
      <c r="D4012" s="2" t="s">
        <v>224</v>
      </c>
      <c r="F4012" s="2" t="s">
        <v>10136</v>
      </c>
      <c r="G4012" s="2" t="s">
        <v>2199</v>
      </c>
      <c r="H4012" s="2" t="s">
        <v>10137</v>
      </c>
      <c r="I4012" s="34" t="s">
        <v>10138</v>
      </c>
      <c r="J4012" s="237">
        <v>43922</v>
      </c>
    </row>
    <row r="4013" spans="1:14" ht="12.75">
      <c r="A4013" s="331"/>
      <c r="B4013" s="332">
        <v>43922.565489652778</v>
      </c>
      <c r="C4013" s="333" t="s">
        <v>2197</v>
      </c>
      <c r="D4013" s="333" t="s">
        <v>262</v>
      </c>
      <c r="E4013" s="331"/>
      <c r="F4013" s="333" t="s">
        <v>2198</v>
      </c>
      <c r="G4013" s="333" t="s">
        <v>2199</v>
      </c>
      <c r="H4013" s="331"/>
      <c r="I4013" s="333" t="s">
        <v>10300</v>
      </c>
      <c r="J4013" s="335">
        <v>43922</v>
      </c>
      <c r="K4013" s="331"/>
      <c r="L4013" s="331"/>
      <c r="M4013" s="333" t="s">
        <v>10301</v>
      </c>
      <c r="N4013" s="331"/>
    </row>
    <row r="4014" spans="1:14" ht="12.75">
      <c r="A4014" s="331"/>
      <c r="B4014" s="332">
        <v>43922.566331817128</v>
      </c>
      <c r="C4014" s="333" t="s">
        <v>2200</v>
      </c>
      <c r="D4014" s="333" t="s">
        <v>262</v>
      </c>
      <c r="E4014" s="331"/>
      <c r="F4014" s="333" t="s">
        <v>2198</v>
      </c>
      <c r="G4014" s="333" t="s">
        <v>2199</v>
      </c>
      <c r="H4014" s="331"/>
      <c r="I4014" s="333" t="s">
        <v>9133</v>
      </c>
      <c r="J4014" s="335">
        <v>43922</v>
      </c>
      <c r="K4014" s="331"/>
      <c r="L4014" s="331"/>
      <c r="M4014" s="331"/>
      <c r="N4014" s="331"/>
    </row>
    <row r="4015" spans="1:14" ht="12.75">
      <c r="A4015" s="15"/>
      <c r="B4015" s="236">
        <v>43922.568603472224</v>
      </c>
      <c r="C4015" s="2" t="s">
        <v>2200</v>
      </c>
      <c r="D4015" s="2" t="s">
        <v>158</v>
      </c>
      <c r="F4015" s="2" t="s">
        <v>2198</v>
      </c>
      <c r="G4015" s="2" t="s">
        <v>2199</v>
      </c>
      <c r="H4015" s="2" t="s">
        <v>9678</v>
      </c>
      <c r="I4015" s="2" t="s">
        <v>2943</v>
      </c>
      <c r="J4015" s="237">
        <v>43921</v>
      </c>
      <c r="M4015" s="2" t="s">
        <v>9679</v>
      </c>
    </row>
    <row r="4016" spans="1:14" ht="12.75">
      <c r="A4016" s="15"/>
      <c r="B4016" s="236">
        <v>43922.571955555555</v>
      </c>
      <c r="C4016" s="2" t="s">
        <v>2200</v>
      </c>
      <c r="D4016" s="2" t="s">
        <v>262</v>
      </c>
      <c r="E4016" s="2" t="s">
        <v>10302</v>
      </c>
      <c r="F4016" s="2" t="s">
        <v>2198</v>
      </c>
      <c r="G4016" s="2" t="s">
        <v>2199</v>
      </c>
      <c r="H4016" s="2" t="s">
        <v>10303</v>
      </c>
      <c r="I4016" s="2" t="s">
        <v>10304</v>
      </c>
      <c r="J4016" s="237">
        <v>43922</v>
      </c>
    </row>
    <row r="4017" spans="1:14" ht="12.75">
      <c r="A4017" s="331"/>
      <c r="B4017" s="332">
        <v>43922.574025740745</v>
      </c>
      <c r="C4017" s="333" t="s">
        <v>7566</v>
      </c>
      <c r="D4017" s="333" t="s">
        <v>262</v>
      </c>
      <c r="E4017" s="331"/>
      <c r="F4017" s="333" t="s">
        <v>2198</v>
      </c>
      <c r="G4017" s="333" t="s">
        <v>2199</v>
      </c>
      <c r="H4017" s="331"/>
      <c r="I4017" s="334" t="s">
        <v>10266</v>
      </c>
      <c r="J4017" s="335">
        <v>43922</v>
      </c>
      <c r="K4017" s="331"/>
      <c r="L4017" s="331"/>
      <c r="M4017" s="333" t="s">
        <v>10305</v>
      </c>
      <c r="N4017" s="331"/>
    </row>
    <row r="4018" spans="1:14" ht="12.75">
      <c r="A4018" s="15"/>
      <c r="B4018" s="236">
        <v>43922.577899629629</v>
      </c>
      <c r="C4018" s="2" t="s">
        <v>2200</v>
      </c>
      <c r="D4018" s="2" t="s">
        <v>262</v>
      </c>
      <c r="E4018" s="2" t="s">
        <v>9696</v>
      </c>
      <c r="F4018" s="2" t="s">
        <v>10306</v>
      </c>
      <c r="G4018" s="2" t="s">
        <v>2199</v>
      </c>
      <c r="H4018" s="2" t="s">
        <v>10307</v>
      </c>
      <c r="I4018" s="34" t="s">
        <v>10308</v>
      </c>
      <c r="J4018" s="237">
        <v>43921</v>
      </c>
    </row>
    <row r="4019" spans="1:14" ht="12.75">
      <c r="A4019" s="15"/>
      <c r="B4019" s="236">
        <v>43922.578089641203</v>
      </c>
      <c r="C4019" s="2" t="s">
        <v>7566</v>
      </c>
      <c r="D4019" s="2" t="s">
        <v>126</v>
      </c>
      <c r="E4019" s="2" t="s">
        <v>522</v>
      </c>
      <c r="F4019" s="2" t="s">
        <v>2208</v>
      </c>
      <c r="G4019" s="2" t="s">
        <v>2199</v>
      </c>
      <c r="H4019" s="2" t="s">
        <v>10309</v>
      </c>
      <c r="I4019" s="34" t="s">
        <v>10297</v>
      </c>
      <c r="J4019" s="237">
        <v>43922</v>
      </c>
      <c r="K4019" s="2">
        <v>25</v>
      </c>
      <c r="M4019" s="2" t="s">
        <v>10310</v>
      </c>
    </row>
    <row r="4020" spans="1:14" ht="12.75">
      <c r="A4020" s="331"/>
      <c r="B4020" s="332">
        <v>43922.581916087962</v>
      </c>
      <c r="C4020" s="333" t="s">
        <v>7566</v>
      </c>
      <c r="D4020" s="333" t="s">
        <v>126</v>
      </c>
      <c r="E4020" s="333" t="s">
        <v>8592</v>
      </c>
      <c r="F4020" s="333" t="s">
        <v>2198</v>
      </c>
      <c r="G4020" s="333" t="s">
        <v>2210</v>
      </c>
      <c r="H4020" s="331"/>
      <c r="I4020" s="333" t="s">
        <v>10311</v>
      </c>
      <c r="J4020" s="335">
        <v>43950</v>
      </c>
      <c r="K4020" s="331"/>
      <c r="L4020" s="331"/>
      <c r="M4020" s="333" t="s">
        <v>10312</v>
      </c>
      <c r="N4020" s="331"/>
    </row>
    <row r="4021" spans="1:14" ht="12.75">
      <c r="A4021" s="15"/>
      <c r="B4021" s="236">
        <v>43922.581962766199</v>
      </c>
      <c r="C4021" s="2" t="s">
        <v>7566</v>
      </c>
      <c r="D4021" s="2" t="s">
        <v>262</v>
      </c>
      <c r="E4021" s="2" t="s">
        <v>493</v>
      </c>
      <c r="F4021" s="2" t="s">
        <v>2198</v>
      </c>
      <c r="G4021" s="2" t="s">
        <v>2199</v>
      </c>
      <c r="H4021" s="2" t="s">
        <v>10313</v>
      </c>
      <c r="I4021" s="2" t="s">
        <v>10231</v>
      </c>
      <c r="J4021" s="237">
        <v>43922</v>
      </c>
      <c r="K4021" s="2">
        <v>33</v>
      </c>
    </row>
    <row r="4022" spans="1:14" ht="12.75">
      <c r="A4022" s="15"/>
      <c r="B4022" s="236">
        <v>43922.582082303241</v>
      </c>
      <c r="C4022" s="2" t="s">
        <v>9</v>
      </c>
      <c r="D4022" s="2" t="s">
        <v>233</v>
      </c>
      <c r="E4022" s="2" t="s">
        <v>10314</v>
      </c>
      <c r="F4022" s="2" t="s">
        <v>2198</v>
      </c>
      <c r="G4022" s="2" t="s">
        <v>2199</v>
      </c>
      <c r="H4022" s="2" t="s">
        <v>10315</v>
      </c>
      <c r="I4022" s="34" t="s">
        <v>10316</v>
      </c>
      <c r="J4022" s="237">
        <v>43922</v>
      </c>
      <c r="M4022" s="2" t="s">
        <v>10317</v>
      </c>
    </row>
    <row r="4023" spans="1:14" ht="12.75">
      <c r="A4023" s="331"/>
      <c r="B4023" s="332">
        <v>43922.583737199078</v>
      </c>
      <c r="C4023" s="333" t="s">
        <v>2200</v>
      </c>
      <c r="D4023" s="333" t="s">
        <v>233</v>
      </c>
      <c r="E4023" s="331"/>
      <c r="F4023" s="333" t="s">
        <v>2198</v>
      </c>
      <c r="G4023" s="331"/>
      <c r="H4023" s="331"/>
      <c r="I4023" s="334" t="s">
        <v>10318</v>
      </c>
      <c r="J4023" s="335">
        <v>43922</v>
      </c>
      <c r="K4023" s="331"/>
      <c r="L4023" s="331"/>
      <c r="M4023" s="331"/>
      <c r="N4023" s="331"/>
    </row>
    <row r="4024" spans="1:14" ht="12.75">
      <c r="A4024" s="331"/>
      <c r="B4024" s="332">
        <v>43922.585912858798</v>
      </c>
      <c r="C4024" s="333" t="s">
        <v>2200</v>
      </c>
      <c r="D4024" s="333" t="s">
        <v>134</v>
      </c>
      <c r="E4024" s="333" t="s">
        <v>10319</v>
      </c>
      <c r="F4024" s="333" t="s">
        <v>2198</v>
      </c>
      <c r="G4024" s="331"/>
      <c r="H4024" s="331"/>
      <c r="I4024" s="334" t="s">
        <v>10320</v>
      </c>
      <c r="J4024" s="335">
        <v>43922</v>
      </c>
      <c r="K4024" s="331"/>
      <c r="L4024" s="331"/>
      <c r="M4024" s="331"/>
      <c r="N4024" s="331"/>
    </row>
    <row r="4025" spans="1:14" ht="12.75">
      <c r="A4025" s="331"/>
      <c r="B4025" s="332">
        <v>43922.586320196759</v>
      </c>
      <c r="C4025" s="333" t="s">
        <v>2200</v>
      </c>
      <c r="D4025" s="333" t="s">
        <v>262</v>
      </c>
      <c r="E4025" s="331"/>
      <c r="F4025" s="333" t="s">
        <v>2198</v>
      </c>
      <c r="G4025" s="333" t="s">
        <v>2199</v>
      </c>
      <c r="H4025" s="331"/>
      <c r="I4025" s="333" t="s">
        <v>7287</v>
      </c>
      <c r="J4025" s="335">
        <v>43921</v>
      </c>
      <c r="K4025" s="331"/>
      <c r="L4025" s="331"/>
      <c r="M4025" s="333" t="s">
        <v>10321</v>
      </c>
      <c r="N4025" s="331"/>
    </row>
    <row r="4026" spans="1:14" ht="12.75">
      <c r="A4026" s="331"/>
      <c r="B4026" s="332">
        <v>43922.587700023148</v>
      </c>
      <c r="C4026" s="333" t="s">
        <v>2200</v>
      </c>
      <c r="D4026" s="333" t="s">
        <v>236</v>
      </c>
      <c r="E4026" s="333" t="s">
        <v>7887</v>
      </c>
      <c r="F4026" s="333" t="s">
        <v>2198</v>
      </c>
      <c r="G4026" s="333" t="s">
        <v>2199</v>
      </c>
      <c r="H4026" s="331"/>
      <c r="I4026" s="334" t="s">
        <v>10322</v>
      </c>
      <c r="J4026" s="335">
        <v>43922</v>
      </c>
      <c r="K4026" s="331"/>
      <c r="L4026" s="331"/>
      <c r="M4026" s="331"/>
      <c r="N4026" s="331"/>
    </row>
    <row r="4027" spans="1:14" ht="12.75">
      <c r="A4027" s="15"/>
      <c r="B4027" s="236">
        <v>43922.588662974536</v>
      </c>
      <c r="C4027" s="2" t="s">
        <v>2197</v>
      </c>
      <c r="D4027" s="2" t="s">
        <v>262</v>
      </c>
      <c r="E4027" s="2" t="s">
        <v>7987</v>
      </c>
      <c r="F4027" s="2" t="s">
        <v>10323</v>
      </c>
      <c r="H4027" s="2" t="s">
        <v>10324</v>
      </c>
      <c r="I4027" s="34" t="s">
        <v>531</v>
      </c>
      <c r="J4027" s="237">
        <v>43921</v>
      </c>
      <c r="M4027" s="34" t="s">
        <v>10325</v>
      </c>
    </row>
    <row r="4028" spans="1:14" ht="12.75">
      <c r="A4028" s="15"/>
      <c r="B4028" s="236">
        <v>43922.588815405092</v>
      </c>
      <c r="C4028" s="2" t="s">
        <v>7566</v>
      </c>
      <c r="D4028" s="2" t="s">
        <v>134</v>
      </c>
      <c r="E4028" s="2" t="s">
        <v>2302</v>
      </c>
      <c r="F4028" s="2" t="s">
        <v>2208</v>
      </c>
      <c r="G4028" s="2" t="s">
        <v>2199</v>
      </c>
      <c r="H4028" s="2" t="s">
        <v>10326</v>
      </c>
      <c r="I4028" s="34" t="s">
        <v>10327</v>
      </c>
      <c r="J4028" s="237">
        <v>43922</v>
      </c>
      <c r="K4028" s="2">
        <v>24</v>
      </c>
      <c r="L4028" s="2">
        <v>1720</v>
      </c>
    </row>
    <row r="4029" spans="1:14" ht="12.75">
      <c r="A4029" s="15"/>
      <c r="B4029" s="236">
        <v>43922.590048402781</v>
      </c>
      <c r="C4029" s="2" t="s">
        <v>7566</v>
      </c>
      <c r="D4029" s="2" t="s">
        <v>134</v>
      </c>
      <c r="E4029" s="2" t="s">
        <v>2346</v>
      </c>
      <c r="F4029" s="2" t="s">
        <v>2208</v>
      </c>
      <c r="G4029" s="2" t="s">
        <v>2199</v>
      </c>
      <c r="H4029" s="2" t="s">
        <v>10328</v>
      </c>
      <c r="I4029" s="34" t="s">
        <v>10327</v>
      </c>
      <c r="J4029" s="237">
        <v>43922</v>
      </c>
      <c r="K4029" s="2">
        <v>37</v>
      </c>
      <c r="L4029" s="2">
        <v>1721</v>
      </c>
    </row>
    <row r="4030" spans="1:14" ht="12.75">
      <c r="A4030" s="15"/>
      <c r="B4030" s="236">
        <v>43922.590697650463</v>
      </c>
      <c r="C4030" s="2" t="s">
        <v>7566</v>
      </c>
      <c r="D4030" s="2" t="s">
        <v>134</v>
      </c>
      <c r="E4030" s="2" t="s">
        <v>1468</v>
      </c>
      <c r="F4030" s="2" t="s">
        <v>2208</v>
      </c>
      <c r="G4030" s="2" t="s">
        <v>2199</v>
      </c>
      <c r="H4030" s="2" t="s">
        <v>10328</v>
      </c>
      <c r="I4030" s="34" t="s">
        <v>10327</v>
      </c>
      <c r="J4030" s="237">
        <v>43922</v>
      </c>
      <c r="K4030" s="2">
        <v>27</v>
      </c>
      <c r="L4030" s="2">
        <v>1722</v>
      </c>
    </row>
    <row r="4031" spans="1:14" ht="12.75">
      <c r="A4031" s="15"/>
      <c r="B4031" s="236">
        <v>43922.592010127315</v>
      </c>
      <c r="C4031" s="2" t="s">
        <v>7566</v>
      </c>
      <c r="D4031" s="2" t="s">
        <v>134</v>
      </c>
      <c r="E4031" s="2" t="s">
        <v>1468</v>
      </c>
      <c r="F4031" s="2" t="s">
        <v>2208</v>
      </c>
      <c r="G4031" s="2" t="s">
        <v>2199</v>
      </c>
      <c r="H4031" s="2" t="s">
        <v>10329</v>
      </c>
      <c r="I4031" s="34" t="s">
        <v>10327</v>
      </c>
      <c r="J4031" s="237">
        <v>43922</v>
      </c>
      <c r="K4031" s="2">
        <v>33</v>
      </c>
      <c r="L4031" s="2">
        <v>1723</v>
      </c>
      <c r="M4031" s="2" t="s">
        <v>10330</v>
      </c>
    </row>
    <row r="4032" spans="1:14" ht="12.75">
      <c r="A4032" s="331"/>
      <c r="B4032" s="332">
        <v>43922.592761793981</v>
      </c>
      <c r="C4032" s="333" t="s">
        <v>2197</v>
      </c>
      <c r="D4032" s="333" t="s">
        <v>262</v>
      </c>
      <c r="E4032" s="331"/>
      <c r="F4032" s="333" t="s">
        <v>10331</v>
      </c>
      <c r="G4032" s="333" t="s">
        <v>2199</v>
      </c>
      <c r="H4032" s="331"/>
      <c r="I4032" s="334" t="s">
        <v>531</v>
      </c>
      <c r="J4032" s="335">
        <v>43921</v>
      </c>
      <c r="K4032" s="331"/>
      <c r="L4032" s="331"/>
      <c r="M4032" s="333" t="s">
        <v>10332</v>
      </c>
      <c r="N4032" s="331"/>
    </row>
    <row r="4033" spans="1:14" ht="12.75">
      <c r="A4033" s="331"/>
      <c r="B4033" s="332">
        <v>43922.593204733799</v>
      </c>
      <c r="C4033" s="333" t="s">
        <v>2197</v>
      </c>
      <c r="D4033" s="333" t="s">
        <v>109</v>
      </c>
      <c r="E4033" s="331"/>
      <c r="F4033" s="333" t="s">
        <v>2198</v>
      </c>
      <c r="G4033" s="333" t="s">
        <v>2199</v>
      </c>
      <c r="H4033" s="331"/>
      <c r="I4033" s="334" t="s">
        <v>10333</v>
      </c>
      <c r="J4033" s="335">
        <v>43922</v>
      </c>
      <c r="K4033" s="331"/>
      <c r="L4033" s="331"/>
      <c r="M4033" s="331"/>
      <c r="N4033" s="331"/>
    </row>
    <row r="4034" spans="1:14" ht="12.75">
      <c r="A4034" s="15"/>
      <c r="B4034" s="236">
        <v>43922.596108773148</v>
      </c>
      <c r="C4034" s="2" t="s">
        <v>2200</v>
      </c>
      <c r="D4034" s="2" t="s">
        <v>45</v>
      </c>
      <c r="F4034" s="2" t="s">
        <v>2208</v>
      </c>
      <c r="G4034" s="2" t="s">
        <v>2199</v>
      </c>
      <c r="H4034" s="2" t="s">
        <v>10334</v>
      </c>
      <c r="I4034" s="34" t="s">
        <v>10335</v>
      </c>
      <c r="J4034" s="237">
        <v>43922</v>
      </c>
    </row>
    <row r="4035" spans="1:14" ht="12.75">
      <c r="A4035" s="15"/>
      <c r="B4035" s="236">
        <v>43922.599975069446</v>
      </c>
      <c r="C4035" s="2" t="s">
        <v>7566</v>
      </c>
      <c r="D4035" s="2" t="s">
        <v>101</v>
      </c>
      <c r="E4035" s="2" t="s">
        <v>31</v>
      </c>
      <c r="F4035" s="2" t="s">
        <v>2198</v>
      </c>
      <c r="G4035" s="2" t="s">
        <v>2199</v>
      </c>
      <c r="H4035" s="2" t="s">
        <v>10336</v>
      </c>
      <c r="I4035" s="34" t="s">
        <v>10337</v>
      </c>
      <c r="J4035" s="237">
        <v>43921</v>
      </c>
      <c r="M4035" s="2" t="s">
        <v>10338</v>
      </c>
    </row>
    <row r="4036" spans="1:14" ht="12.75">
      <c r="A4036" s="15"/>
      <c r="B4036" s="236">
        <v>43922.604922696759</v>
      </c>
      <c r="C4036" s="2" t="s">
        <v>2200</v>
      </c>
      <c r="D4036" s="2" t="s">
        <v>304</v>
      </c>
      <c r="E4036" s="2" t="s">
        <v>10339</v>
      </c>
      <c r="F4036" s="2" t="s">
        <v>2208</v>
      </c>
      <c r="G4036" s="2" t="s">
        <v>2199</v>
      </c>
      <c r="H4036" s="2" t="s">
        <v>10340</v>
      </c>
      <c r="I4036" s="2" t="s">
        <v>10341</v>
      </c>
      <c r="J4036" s="237">
        <v>43922</v>
      </c>
      <c r="K4036" s="2">
        <v>46</v>
      </c>
    </row>
    <row r="4037" spans="1:14" ht="12.75">
      <c r="A4037" s="331"/>
      <c r="B4037" s="332">
        <v>43922.60522755787</v>
      </c>
      <c r="C4037" s="333" t="s">
        <v>7566</v>
      </c>
      <c r="D4037" s="333" t="s">
        <v>262</v>
      </c>
      <c r="E4037" s="333" t="s">
        <v>10342</v>
      </c>
      <c r="F4037" s="333" t="s">
        <v>2198</v>
      </c>
      <c r="G4037" s="333" t="s">
        <v>2199</v>
      </c>
      <c r="H4037" s="331"/>
      <c r="I4037" s="333" t="s">
        <v>10343</v>
      </c>
      <c r="J4037" s="335">
        <v>43922</v>
      </c>
      <c r="K4037" s="331"/>
      <c r="L4037" s="331"/>
      <c r="M4037" s="331"/>
      <c r="N4037" s="331"/>
    </row>
    <row r="4038" spans="1:14" ht="12.75">
      <c r="A4038" s="15"/>
      <c r="B4038" s="236">
        <v>43922.605479999998</v>
      </c>
      <c r="C4038" s="2" t="s">
        <v>2200</v>
      </c>
      <c r="D4038" s="2" t="s">
        <v>304</v>
      </c>
      <c r="E4038" s="2" t="s">
        <v>10339</v>
      </c>
      <c r="F4038" s="2" t="s">
        <v>2208</v>
      </c>
      <c r="G4038" s="2" t="s">
        <v>2199</v>
      </c>
      <c r="H4038" s="2" t="s">
        <v>10340</v>
      </c>
      <c r="I4038" s="2" t="s">
        <v>10341</v>
      </c>
      <c r="J4038" s="237">
        <v>43922</v>
      </c>
      <c r="K4038" s="2">
        <v>55</v>
      </c>
    </row>
    <row r="4039" spans="1:14" ht="12.75">
      <c r="A4039" s="15"/>
      <c r="B4039" s="236">
        <v>43922.606021354164</v>
      </c>
      <c r="C4039" s="2" t="s">
        <v>2200</v>
      </c>
      <c r="D4039" s="2" t="s">
        <v>304</v>
      </c>
      <c r="E4039" s="2" t="s">
        <v>10339</v>
      </c>
      <c r="F4039" s="2" t="s">
        <v>2208</v>
      </c>
      <c r="G4039" s="2" t="s">
        <v>2199</v>
      </c>
      <c r="H4039" s="2" t="s">
        <v>10340</v>
      </c>
      <c r="I4039" s="2" t="s">
        <v>10344</v>
      </c>
      <c r="J4039" s="237">
        <v>43922</v>
      </c>
      <c r="K4039" s="2">
        <v>60</v>
      </c>
    </row>
    <row r="4040" spans="1:14" ht="12.75">
      <c r="A4040" s="15"/>
      <c r="B4040" s="236">
        <v>43922.606482974537</v>
      </c>
      <c r="C4040" s="2" t="s">
        <v>2200</v>
      </c>
      <c r="D4040" s="2" t="s">
        <v>304</v>
      </c>
      <c r="E4040" s="2" t="s">
        <v>4956</v>
      </c>
      <c r="F4040" s="2" t="s">
        <v>2208</v>
      </c>
      <c r="G4040" s="2" t="s">
        <v>2199</v>
      </c>
      <c r="H4040" s="2" t="s">
        <v>10340</v>
      </c>
      <c r="I4040" s="2" t="s">
        <v>10345</v>
      </c>
      <c r="J4040" s="237">
        <v>43922</v>
      </c>
      <c r="K4040" s="2">
        <v>19</v>
      </c>
    </row>
    <row r="4041" spans="1:14" ht="12.75">
      <c r="A4041" s="15"/>
      <c r="B4041" s="236">
        <v>43922.607002442128</v>
      </c>
      <c r="C4041" s="2" t="s">
        <v>2200</v>
      </c>
      <c r="D4041" s="2" t="s">
        <v>304</v>
      </c>
      <c r="E4041" s="2" t="s">
        <v>10346</v>
      </c>
      <c r="F4041" s="2" t="s">
        <v>2208</v>
      </c>
      <c r="G4041" s="2" t="s">
        <v>2199</v>
      </c>
      <c r="H4041" s="2" t="s">
        <v>10347</v>
      </c>
      <c r="I4041" s="2" t="s">
        <v>10348</v>
      </c>
      <c r="J4041" s="237">
        <v>43922</v>
      </c>
      <c r="K4041" s="2">
        <v>19</v>
      </c>
    </row>
    <row r="4042" spans="1:14" ht="12.75">
      <c r="A4042" s="15"/>
      <c r="B4042" s="236">
        <v>43922.608334756944</v>
      </c>
      <c r="C4042" s="2" t="s">
        <v>2200</v>
      </c>
      <c r="D4042" s="2" t="s">
        <v>101</v>
      </c>
      <c r="F4042" s="2" t="s">
        <v>2198</v>
      </c>
      <c r="G4042" s="2" t="s">
        <v>2199</v>
      </c>
      <c r="H4042" s="2" t="s">
        <v>10349</v>
      </c>
      <c r="I4042" s="34" t="s">
        <v>10337</v>
      </c>
      <c r="J4042" s="237">
        <v>43921</v>
      </c>
      <c r="M4042" s="2" t="s">
        <v>10350</v>
      </c>
    </row>
    <row r="4043" spans="1:14" ht="12.75">
      <c r="A4043" s="331"/>
      <c r="B4043" s="332">
        <v>43922.609099965281</v>
      </c>
      <c r="C4043" s="333" t="s">
        <v>7566</v>
      </c>
      <c r="D4043" s="333" t="s">
        <v>262</v>
      </c>
      <c r="E4043" s="331"/>
      <c r="F4043" s="333" t="s">
        <v>2198</v>
      </c>
      <c r="G4043" s="333" t="s">
        <v>2199</v>
      </c>
      <c r="H4043" s="331"/>
      <c r="I4043" s="334" t="s">
        <v>10351</v>
      </c>
      <c r="J4043" s="335">
        <v>43921</v>
      </c>
      <c r="K4043" s="331"/>
      <c r="L4043" s="331"/>
      <c r="M4043" s="331"/>
      <c r="N4043" s="331"/>
    </row>
    <row r="4044" spans="1:14" ht="12.75">
      <c r="A4044" s="331"/>
      <c r="B4044" s="332">
        <v>43922.609168888885</v>
      </c>
      <c r="C4044" s="333" t="s">
        <v>7566</v>
      </c>
      <c r="D4044" s="333" t="s">
        <v>262</v>
      </c>
      <c r="E4044" s="331"/>
      <c r="F4044" s="333" t="s">
        <v>2198</v>
      </c>
      <c r="G4044" s="333" t="s">
        <v>2199</v>
      </c>
      <c r="H4044" s="331"/>
      <c r="I4044" s="334" t="s">
        <v>10351</v>
      </c>
      <c r="J4044" s="335">
        <v>43921</v>
      </c>
      <c r="K4044" s="331"/>
      <c r="L4044" s="331"/>
      <c r="M4044" s="331"/>
      <c r="N4044" s="331"/>
    </row>
    <row r="4045" spans="1:14" ht="12.75">
      <c r="A4045" s="331"/>
      <c r="B4045" s="332">
        <v>43922.61052076389</v>
      </c>
      <c r="C4045" s="333" t="s">
        <v>2200</v>
      </c>
      <c r="D4045" s="333" t="s">
        <v>101</v>
      </c>
      <c r="E4045" s="331"/>
      <c r="F4045" s="333" t="s">
        <v>2208</v>
      </c>
      <c r="G4045" s="333" t="s">
        <v>2199</v>
      </c>
      <c r="H4045" s="331"/>
      <c r="I4045" s="334" t="s">
        <v>10352</v>
      </c>
      <c r="J4045" s="335">
        <v>43921</v>
      </c>
      <c r="K4045" s="331"/>
      <c r="L4045" s="331"/>
      <c r="M4045" s="333" t="s">
        <v>10353</v>
      </c>
      <c r="N4045" s="331"/>
    </row>
    <row r="4046" spans="1:14" ht="12.75">
      <c r="A4046" s="331"/>
      <c r="B4046" s="332">
        <v>43922.610931203701</v>
      </c>
      <c r="C4046" s="333" t="s">
        <v>9</v>
      </c>
      <c r="D4046" s="333" t="s">
        <v>126</v>
      </c>
      <c r="E4046" s="333" t="s">
        <v>8120</v>
      </c>
      <c r="F4046" s="333" t="s">
        <v>2208</v>
      </c>
      <c r="G4046" s="333" t="s">
        <v>2199</v>
      </c>
      <c r="H4046" s="331"/>
      <c r="I4046" s="334" t="s">
        <v>10354</v>
      </c>
      <c r="J4046" s="335">
        <v>43922</v>
      </c>
      <c r="K4046" s="333">
        <v>72</v>
      </c>
      <c r="L4046" s="331"/>
      <c r="M4046" s="333" t="s">
        <v>5743</v>
      </c>
      <c r="N4046" s="331"/>
    </row>
    <row r="4047" spans="1:14" ht="12.75">
      <c r="A4047" s="15"/>
      <c r="B4047" s="236">
        <v>43922.611413368053</v>
      </c>
      <c r="C4047" s="2" t="s">
        <v>2200</v>
      </c>
      <c r="D4047" s="2" t="s">
        <v>304</v>
      </c>
      <c r="E4047" s="2" t="s">
        <v>4948</v>
      </c>
      <c r="F4047" s="2" t="s">
        <v>2208</v>
      </c>
      <c r="G4047" s="2" t="s">
        <v>2199</v>
      </c>
      <c r="H4047" s="2" t="s">
        <v>9203</v>
      </c>
      <c r="I4047" s="34" t="s">
        <v>10355</v>
      </c>
      <c r="J4047" s="237">
        <v>43922</v>
      </c>
      <c r="K4047" s="2">
        <v>19</v>
      </c>
      <c r="M4047" s="2" t="s">
        <v>10356</v>
      </c>
    </row>
    <row r="4048" spans="1:14" ht="12.75">
      <c r="A4048" s="331"/>
      <c r="B4048" s="332">
        <v>43922.613149282406</v>
      </c>
      <c r="C4048" s="333" t="s">
        <v>2200</v>
      </c>
      <c r="D4048" s="333" t="s">
        <v>304</v>
      </c>
      <c r="E4048" s="331"/>
      <c r="F4048" s="333" t="s">
        <v>2198</v>
      </c>
      <c r="G4048" s="333" t="s">
        <v>2199</v>
      </c>
      <c r="H4048" s="333" t="s">
        <v>2161</v>
      </c>
      <c r="I4048" s="334" t="s">
        <v>10357</v>
      </c>
      <c r="J4048" s="335">
        <v>43922</v>
      </c>
      <c r="K4048" s="331"/>
      <c r="L4048" s="331"/>
      <c r="M4048" s="333" t="s">
        <v>9722</v>
      </c>
      <c r="N4048" s="331"/>
    </row>
    <row r="4049" spans="1:14" ht="12.75">
      <c r="A4049" s="15"/>
      <c r="B4049" s="236">
        <v>43922.613755833328</v>
      </c>
      <c r="C4049" s="2" t="s">
        <v>2200</v>
      </c>
      <c r="D4049" s="2" t="s">
        <v>304</v>
      </c>
      <c r="F4049" s="2" t="s">
        <v>2198</v>
      </c>
      <c r="I4049" s="34" t="s">
        <v>7053</v>
      </c>
      <c r="J4049" s="237">
        <v>43922</v>
      </c>
    </row>
    <row r="4050" spans="1:14" ht="12.75">
      <c r="A4050" s="15"/>
      <c r="B4050" s="236">
        <v>43922.613801377316</v>
      </c>
      <c r="C4050" s="2" t="s">
        <v>2200</v>
      </c>
      <c r="D4050" s="2" t="s">
        <v>304</v>
      </c>
      <c r="E4050" s="2" t="s">
        <v>4956</v>
      </c>
      <c r="F4050" s="2" t="s">
        <v>2208</v>
      </c>
      <c r="G4050" s="2" t="s">
        <v>2199</v>
      </c>
      <c r="H4050" s="2" t="s">
        <v>10358</v>
      </c>
      <c r="I4050" s="2" t="s">
        <v>10359</v>
      </c>
      <c r="J4050" s="237">
        <v>43922</v>
      </c>
      <c r="K4050" s="2">
        <v>19</v>
      </c>
      <c r="L4050" s="2">
        <v>1</v>
      </c>
    </row>
    <row r="4051" spans="1:14" ht="12.75">
      <c r="A4051" s="15"/>
      <c r="B4051" s="236">
        <v>43922.61478581019</v>
      </c>
      <c r="C4051" s="2" t="s">
        <v>2197</v>
      </c>
      <c r="D4051" s="2" t="s">
        <v>262</v>
      </c>
      <c r="E4051" s="2" t="s">
        <v>493</v>
      </c>
      <c r="F4051" s="2" t="s">
        <v>2208</v>
      </c>
      <c r="G4051" s="2" t="s">
        <v>2199</v>
      </c>
      <c r="H4051" s="2" t="s">
        <v>10360</v>
      </c>
      <c r="I4051" s="34" t="s">
        <v>1065</v>
      </c>
      <c r="J4051" s="237">
        <v>43921</v>
      </c>
      <c r="K4051" s="2">
        <v>18</v>
      </c>
      <c r="L4051" s="2">
        <v>1</v>
      </c>
    </row>
    <row r="4052" spans="1:14" ht="12.75">
      <c r="A4052" s="331"/>
      <c r="B4052" s="332">
        <v>43922.615540625004</v>
      </c>
      <c r="C4052" s="333" t="s">
        <v>2197</v>
      </c>
      <c r="D4052" s="333" t="s">
        <v>373</v>
      </c>
      <c r="E4052" s="333" t="s">
        <v>755</v>
      </c>
      <c r="F4052" s="333" t="s">
        <v>2201</v>
      </c>
      <c r="G4052" s="333" t="s">
        <v>2199</v>
      </c>
      <c r="H4052" s="331"/>
      <c r="I4052" s="334" t="s">
        <v>6797</v>
      </c>
      <c r="J4052" s="335">
        <v>43922</v>
      </c>
      <c r="K4052" s="331"/>
      <c r="L4052" s="333">
        <v>140</v>
      </c>
      <c r="M4052" s="331"/>
      <c r="N4052" s="331"/>
    </row>
    <row r="4053" spans="1:14" ht="12.75">
      <c r="A4053" s="15"/>
      <c r="B4053" s="236">
        <v>43922.615955856483</v>
      </c>
      <c r="C4053" s="2" t="s">
        <v>7566</v>
      </c>
      <c r="D4053" s="2" t="s">
        <v>233</v>
      </c>
      <c r="E4053" s="2" t="s">
        <v>1052</v>
      </c>
      <c r="F4053" s="2" t="s">
        <v>2198</v>
      </c>
      <c r="G4053" s="2" t="s">
        <v>2210</v>
      </c>
      <c r="H4053" s="2" t="s">
        <v>10361</v>
      </c>
      <c r="I4053" s="34" t="s">
        <v>8144</v>
      </c>
      <c r="J4053" s="237">
        <v>43922</v>
      </c>
      <c r="L4053" s="2">
        <v>1724</v>
      </c>
    </row>
    <row r="4054" spans="1:14" ht="12.75">
      <c r="A4054" s="15"/>
      <c r="B4054" s="236">
        <v>43922.616232581015</v>
      </c>
      <c r="C4054" s="2" t="s">
        <v>2200</v>
      </c>
      <c r="D4054" s="2" t="s">
        <v>304</v>
      </c>
      <c r="E4054" s="2" t="s">
        <v>10362</v>
      </c>
      <c r="F4054" s="2" t="s">
        <v>2208</v>
      </c>
      <c r="G4054" s="2" t="s">
        <v>2199</v>
      </c>
      <c r="H4054" s="2" t="s">
        <v>10358</v>
      </c>
      <c r="I4054" s="2" t="s">
        <v>10363</v>
      </c>
      <c r="J4054" s="237">
        <v>43922</v>
      </c>
      <c r="K4054" s="2">
        <v>60</v>
      </c>
      <c r="L4054" s="2">
        <v>1</v>
      </c>
    </row>
    <row r="4055" spans="1:14" ht="12.75">
      <c r="A4055" s="331"/>
      <c r="B4055" s="332">
        <v>43922.616802442135</v>
      </c>
      <c r="C4055" s="333" t="s">
        <v>2200</v>
      </c>
      <c r="D4055" s="333" t="s">
        <v>101</v>
      </c>
      <c r="E4055" s="331"/>
      <c r="F4055" s="333" t="s">
        <v>2198</v>
      </c>
      <c r="G4055" s="331"/>
      <c r="H4055" s="331"/>
      <c r="I4055" s="334" t="s">
        <v>10364</v>
      </c>
      <c r="J4055" s="335">
        <v>43922</v>
      </c>
      <c r="K4055" s="331"/>
      <c r="L4055" s="331"/>
      <c r="M4055" s="331"/>
      <c r="N4055" s="331"/>
    </row>
    <row r="4056" spans="1:14" ht="12.75">
      <c r="A4056" s="331"/>
      <c r="B4056" s="332">
        <v>43922.619085856481</v>
      </c>
      <c r="C4056" s="333" t="s">
        <v>2200</v>
      </c>
      <c r="D4056" s="333" t="s">
        <v>262</v>
      </c>
      <c r="E4056" s="331"/>
      <c r="F4056" s="333" t="s">
        <v>2198</v>
      </c>
      <c r="G4056" s="331"/>
      <c r="H4056" s="331"/>
      <c r="I4056" s="334" t="s">
        <v>10272</v>
      </c>
      <c r="J4056" s="335">
        <v>43922</v>
      </c>
      <c r="K4056" s="331"/>
      <c r="L4056" s="331"/>
      <c r="M4056" s="331"/>
      <c r="N4056" s="331"/>
    </row>
    <row r="4057" spans="1:14" ht="12.75">
      <c r="A4057" s="15"/>
      <c r="B4057" s="236">
        <v>43922.620175856486</v>
      </c>
      <c r="C4057" s="2" t="s">
        <v>2200</v>
      </c>
      <c r="D4057" s="2" t="s">
        <v>262</v>
      </c>
      <c r="E4057" s="2" t="s">
        <v>493</v>
      </c>
      <c r="F4057" s="2" t="s">
        <v>2271</v>
      </c>
      <c r="H4057" s="2" t="s">
        <v>10365</v>
      </c>
      <c r="I4057" s="2" t="s">
        <v>10366</v>
      </c>
      <c r="J4057" s="237">
        <v>43921</v>
      </c>
      <c r="M4057" s="2" t="s">
        <v>10365</v>
      </c>
    </row>
    <row r="4058" spans="1:14" ht="12.75">
      <c r="A4058" s="331"/>
      <c r="B4058" s="332">
        <v>43922.622226516207</v>
      </c>
      <c r="C4058" s="333" t="s">
        <v>2200</v>
      </c>
      <c r="D4058" s="333" t="s">
        <v>262</v>
      </c>
      <c r="E4058" s="333" t="s">
        <v>493</v>
      </c>
      <c r="F4058" s="333" t="s">
        <v>2208</v>
      </c>
      <c r="G4058" s="333" t="s">
        <v>2199</v>
      </c>
      <c r="H4058" s="333" t="s">
        <v>199</v>
      </c>
      <c r="I4058" s="334" t="s">
        <v>10074</v>
      </c>
      <c r="J4058" s="335">
        <v>43921</v>
      </c>
      <c r="K4058" s="333">
        <v>62</v>
      </c>
      <c r="L4058" s="331"/>
      <c r="M4058" s="333" t="s">
        <v>10367</v>
      </c>
      <c r="N4058" s="331"/>
    </row>
    <row r="4059" spans="1:14" ht="12.75">
      <c r="A4059" s="331"/>
      <c r="B4059" s="332">
        <v>43922.625232696759</v>
      </c>
      <c r="C4059" s="333" t="s">
        <v>2200</v>
      </c>
      <c r="D4059" s="333" t="s">
        <v>304</v>
      </c>
      <c r="E4059" s="333" t="s">
        <v>10368</v>
      </c>
      <c r="F4059" s="333" t="s">
        <v>2198</v>
      </c>
      <c r="G4059" s="333" t="s">
        <v>2199</v>
      </c>
      <c r="H4059" s="331"/>
      <c r="I4059" s="334" t="s">
        <v>10369</v>
      </c>
      <c r="J4059" s="335">
        <v>43922</v>
      </c>
      <c r="K4059" s="331"/>
      <c r="L4059" s="331"/>
      <c r="M4059" s="333" t="s">
        <v>5743</v>
      </c>
      <c r="N4059" s="331"/>
    </row>
    <row r="4060" spans="1:14" ht="12.75">
      <c r="A4060" s="331"/>
      <c r="B4060" s="332">
        <v>43922.628631145832</v>
      </c>
      <c r="C4060" s="333" t="s">
        <v>7566</v>
      </c>
      <c r="D4060" s="333" t="s">
        <v>126</v>
      </c>
      <c r="E4060" s="333" t="s">
        <v>572</v>
      </c>
      <c r="F4060" s="333" t="s">
        <v>2198</v>
      </c>
      <c r="G4060" s="333" t="s">
        <v>2210</v>
      </c>
      <c r="H4060" s="331"/>
      <c r="I4060" s="334" t="s">
        <v>10370</v>
      </c>
      <c r="J4060" s="335">
        <v>43921</v>
      </c>
      <c r="K4060" s="331"/>
      <c r="L4060" s="333">
        <v>19</v>
      </c>
      <c r="M4060" s="331"/>
      <c r="N4060" s="331"/>
    </row>
    <row r="4061" spans="1:14" ht="12.75">
      <c r="A4061" s="331"/>
      <c r="B4061" s="332">
        <v>43922.629741516204</v>
      </c>
      <c r="C4061" s="333" t="s">
        <v>9</v>
      </c>
      <c r="D4061" s="333" t="s">
        <v>126</v>
      </c>
      <c r="E4061" s="333" t="s">
        <v>572</v>
      </c>
      <c r="F4061" s="333" t="s">
        <v>2208</v>
      </c>
      <c r="G4061" s="333" t="s">
        <v>2199</v>
      </c>
      <c r="H4061" s="331"/>
      <c r="I4061" s="333" t="s">
        <v>10371</v>
      </c>
      <c r="J4061" s="335">
        <v>43922</v>
      </c>
      <c r="K4061" s="333">
        <v>72</v>
      </c>
      <c r="L4061" s="331"/>
      <c r="M4061" s="333" t="s">
        <v>10372</v>
      </c>
      <c r="N4061" s="331"/>
    </row>
    <row r="4062" spans="1:14" ht="12.75">
      <c r="A4062" s="15"/>
      <c r="B4062" s="236">
        <v>43922.63162774306</v>
      </c>
      <c r="C4062" s="2" t="s">
        <v>2200</v>
      </c>
      <c r="D4062" s="2" t="s">
        <v>262</v>
      </c>
      <c r="E4062" s="2" t="s">
        <v>493</v>
      </c>
      <c r="F4062" s="2" t="s">
        <v>2198</v>
      </c>
      <c r="G4062" s="2" t="s">
        <v>2199</v>
      </c>
      <c r="H4062" s="2" t="s">
        <v>10373</v>
      </c>
      <c r="I4062" s="2" t="s">
        <v>10373</v>
      </c>
      <c r="J4062" s="237">
        <v>43922</v>
      </c>
      <c r="M4062" s="2" t="s">
        <v>10373</v>
      </c>
    </row>
    <row r="4063" spans="1:14" ht="12.75">
      <c r="A4063" s="331"/>
      <c r="B4063" s="332">
        <v>43922.634478321765</v>
      </c>
      <c r="C4063" s="333" t="s">
        <v>2200</v>
      </c>
      <c r="D4063" s="333" t="s">
        <v>262</v>
      </c>
      <c r="E4063" s="331"/>
      <c r="F4063" s="333" t="s">
        <v>2198</v>
      </c>
      <c r="G4063" s="333" t="s">
        <v>2210</v>
      </c>
      <c r="H4063" s="331"/>
      <c r="I4063" s="334" t="s">
        <v>3421</v>
      </c>
      <c r="J4063" s="335">
        <v>43922</v>
      </c>
      <c r="K4063" s="331"/>
      <c r="L4063" s="331"/>
      <c r="M4063" s="331"/>
      <c r="N4063" s="331"/>
    </row>
    <row r="4064" spans="1:14" ht="12.75">
      <c r="A4064" s="15"/>
      <c r="B4064" s="236">
        <v>43922.63603631944</v>
      </c>
      <c r="C4064" s="2" t="s">
        <v>7566</v>
      </c>
      <c r="D4064" s="2" t="s">
        <v>304</v>
      </c>
      <c r="E4064" s="2" t="s">
        <v>10375</v>
      </c>
      <c r="F4064" s="2" t="s">
        <v>2208</v>
      </c>
      <c r="G4064" s="2" t="s">
        <v>2199</v>
      </c>
      <c r="H4064" s="2" t="s">
        <v>10376</v>
      </c>
      <c r="I4064" s="34" t="s">
        <v>10377</v>
      </c>
      <c r="J4064" s="237">
        <v>43922</v>
      </c>
      <c r="L4064" s="2">
        <v>3</v>
      </c>
    </row>
    <row r="4065" spans="1:14" ht="12.75">
      <c r="A4065" s="15"/>
      <c r="B4065" s="236">
        <v>43922.637030648148</v>
      </c>
      <c r="C4065" s="2" t="s">
        <v>2200</v>
      </c>
      <c r="D4065" s="2" t="s">
        <v>262</v>
      </c>
      <c r="E4065" s="2" t="s">
        <v>419</v>
      </c>
      <c r="F4065" s="2" t="s">
        <v>2208</v>
      </c>
      <c r="G4065" s="2" t="s">
        <v>2199</v>
      </c>
      <c r="H4065" s="2" t="s">
        <v>10381</v>
      </c>
      <c r="I4065" s="34" t="s">
        <v>10074</v>
      </c>
      <c r="J4065" s="237">
        <v>43921</v>
      </c>
      <c r="K4065" s="2">
        <v>57</v>
      </c>
      <c r="M4065" s="2" t="s">
        <v>10383</v>
      </c>
    </row>
    <row r="4066" spans="1:14" ht="12.75">
      <c r="A4066" s="331"/>
      <c r="B4066" s="332">
        <v>43922.639919652778</v>
      </c>
      <c r="C4066" s="333" t="s">
        <v>9</v>
      </c>
      <c r="D4066" s="333" t="s">
        <v>262</v>
      </c>
      <c r="E4066" s="333" t="s">
        <v>493</v>
      </c>
      <c r="F4066" s="333" t="s">
        <v>2208</v>
      </c>
      <c r="G4066" s="333" t="s">
        <v>2199</v>
      </c>
      <c r="H4066" s="331"/>
      <c r="I4066" s="334" t="s">
        <v>10384</v>
      </c>
      <c r="J4066" s="335">
        <v>43922</v>
      </c>
      <c r="K4066" s="333">
        <v>57</v>
      </c>
      <c r="L4066" s="333">
        <v>6</v>
      </c>
      <c r="M4066" s="331"/>
      <c r="N4066" s="331"/>
    </row>
    <row r="4067" spans="1:14" ht="12.75">
      <c r="A4067" s="331"/>
      <c r="B4067" s="332">
        <v>43922.641212152783</v>
      </c>
      <c r="C4067" s="333" t="s">
        <v>7566</v>
      </c>
      <c r="D4067" s="333" t="s">
        <v>262</v>
      </c>
      <c r="E4067" s="331"/>
      <c r="F4067" s="333" t="s">
        <v>2271</v>
      </c>
      <c r="G4067" s="333" t="s">
        <v>2199</v>
      </c>
      <c r="H4067" s="331"/>
      <c r="I4067" s="334" t="s">
        <v>10387</v>
      </c>
      <c r="J4067" s="335">
        <v>43922</v>
      </c>
      <c r="K4067" s="331"/>
      <c r="L4067" s="331"/>
      <c r="M4067" s="331"/>
      <c r="N4067" s="331"/>
    </row>
    <row r="4068" spans="1:14" ht="12.75">
      <c r="A4068" s="15"/>
      <c r="B4068" s="236">
        <v>43922.641822129634</v>
      </c>
      <c r="C4068" s="2" t="s">
        <v>2200</v>
      </c>
      <c r="D4068" s="2" t="s">
        <v>262</v>
      </c>
      <c r="E4068" s="2" t="s">
        <v>10184</v>
      </c>
      <c r="F4068" s="2" t="s">
        <v>2208</v>
      </c>
      <c r="G4068" s="2" t="s">
        <v>2199</v>
      </c>
      <c r="H4068" s="2" t="s">
        <v>10389</v>
      </c>
      <c r="I4068" s="34" t="s">
        <v>10074</v>
      </c>
      <c r="J4068" s="237">
        <v>43921</v>
      </c>
      <c r="K4068" s="2">
        <v>49</v>
      </c>
    </row>
    <row r="4069" spans="1:14" ht="12.75">
      <c r="A4069" s="15"/>
      <c r="B4069" s="236">
        <v>43922.643148726856</v>
      </c>
      <c r="C4069" s="2" t="s">
        <v>2200</v>
      </c>
      <c r="D4069" s="2" t="s">
        <v>262</v>
      </c>
      <c r="E4069" s="2" t="s">
        <v>10184</v>
      </c>
      <c r="F4069" s="2" t="s">
        <v>2208</v>
      </c>
      <c r="G4069" s="2" t="s">
        <v>2199</v>
      </c>
      <c r="H4069" s="2" t="s">
        <v>10389</v>
      </c>
      <c r="I4069" s="34" t="s">
        <v>10074</v>
      </c>
      <c r="J4069" s="237">
        <v>43921</v>
      </c>
      <c r="K4069" s="2">
        <v>50</v>
      </c>
    </row>
    <row r="4070" spans="1:14" ht="12.75">
      <c r="A4070" s="331"/>
      <c r="B4070" s="332">
        <v>43922.647246886576</v>
      </c>
      <c r="C4070" s="333" t="s">
        <v>2200</v>
      </c>
      <c r="D4070" s="333" t="s">
        <v>109</v>
      </c>
      <c r="E4070" s="331"/>
      <c r="F4070" s="333" t="s">
        <v>2198</v>
      </c>
      <c r="G4070" s="331"/>
      <c r="H4070" s="331"/>
      <c r="I4070" s="334" t="s">
        <v>7081</v>
      </c>
      <c r="J4070" s="335">
        <v>43922</v>
      </c>
      <c r="K4070" s="331"/>
      <c r="L4070" s="331"/>
      <c r="M4070" s="331"/>
      <c r="N4070" s="331"/>
    </row>
    <row r="4071" spans="1:14" ht="12.75">
      <c r="A4071" s="331"/>
      <c r="B4071" s="332">
        <v>43922.647620810181</v>
      </c>
      <c r="C4071" s="333" t="s">
        <v>9</v>
      </c>
      <c r="D4071" s="333" t="s">
        <v>126</v>
      </c>
      <c r="E4071" s="333" t="s">
        <v>572</v>
      </c>
      <c r="F4071" s="333" t="s">
        <v>2198</v>
      </c>
      <c r="G4071" s="333" t="s">
        <v>2199</v>
      </c>
      <c r="H4071" s="331"/>
      <c r="I4071" s="334" t="s">
        <v>10392</v>
      </c>
      <c r="J4071" s="335">
        <v>43922</v>
      </c>
      <c r="K4071" s="331"/>
      <c r="L4071" s="333">
        <v>1</v>
      </c>
      <c r="M4071" s="331"/>
      <c r="N4071" s="331"/>
    </row>
    <row r="4072" spans="1:14" ht="12.75">
      <c r="A4072" s="331"/>
      <c r="B4072" s="332">
        <v>43922.649024409722</v>
      </c>
      <c r="C4072" s="333" t="s">
        <v>2200</v>
      </c>
      <c r="D4072" s="333" t="s">
        <v>109</v>
      </c>
      <c r="E4072" s="333" t="s">
        <v>107</v>
      </c>
      <c r="F4072" s="333" t="s">
        <v>2198</v>
      </c>
      <c r="G4072" s="333" t="s">
        <v>2199</v>
      </c>
      <c r="H4072" s="331"/>
      <c r="I4072" s="334" t="s">
        <v>10394</v>
      </c>
      <c r="J4072" s="335">
        <v>43922</v>
      </c>
      <c r="K4072" s="331"/>
      <c r="L4072" s="333">
        <v>13</v>
      </c>
      <c r="M4072" s="331"/>
      <c r="N4072" s="331"/>
    </row>
    <row r="4073" spans="1:14" ht="12.75">
      <c r="A4073" s="331"/>
      <c r="B4073" s="332">
        <v>43922.649805266206</v>
      </c>
      <c r="C4073" s="333" t="s">
        <v>2200</v>
      </c>
      <c r="D4073" s="333" t="s">
        <v>262</v>
      </c>
      <c r="E4073" s="333" t="s">
        <v>10396</v>
      </c>
      <c r="F4073" s="333" t="s">
        <v>2208</v>
      </c>
      <c r="G4073" s="333" t="s">
        <v>2199</v>
      </c>
      <c r="H4073" s="331"/>
      <c r="I4073" s="334" t="s">
        <v>10397</v>
      </c>
      <c r="J4073" s="335">
        <v>43921</v>
      </c>
      <c r="K4073" s="331"/>
      <c r="L4073" s="331"/>
      <c r="M4073" s="331"/>
      <c r="N4073" s="331"/>
    </row>
    <row r="4074" spans="1:14" ht="12.75">
      <c r="A4074" s="15"/>
      <c r="B4074" s="236">
        <v>43922.651993831023</v>
      </c>
      <c r="C4074" s="2" t="s">
        <v>7566</v>
      </c>
      <c r="D4074" s="2" t="s">
        <v>109</v>
      </c>
      <c r="E4074" s="2" t="s">
        <v>107</v>
      </c>
      <c r="F4074" s="2" t="s">
        <v>2271</v>
      </c>
      <c r="G4074" s="2" t="s">
        <v>2199</v>
      </c>
      <c r="H4074" s="2" t="s">
        <v>10398</v>
      </c>
      <c r="I4074" s="34" t="s">
        <v>10399</v>
      </c>
      <c r="J4074" s="237">
        <v>43922</v>
      </c>
      <c r="K4074" s="2">
        <v>35</v>
      </c>
    </row>
    <row r="4075" spans="1:14" ht="12.75">
      <c r="A4075" s="15"/>
      <c r="B4075" s="236">
        <v>43922.652093506942</v>
      </c>
      <c r="C4075" s="2" t="s">
        <v>7566</v>
      </c>
      <c r="D4075" s="2" t="s">
        <v>109</v>
      </c>
      <c r="E4075" s="2" t="s">
        <v>107</v>
      </c>
      <c r="F4075" s="2" t="s">
        <v>2271</v>
      </c>
      <c r="G4075" s="2" t="s">
        <v>2199</v>
      </c>
      <c r="H4075" s="2" t="s">
        <v>10398</v>
      </c>
      <c r="I4075" s="34" t="s">
        <v>10399</v>
      </c>
      <c r="J4075" s="237">
        <v>43922</v>
      </c>
      <c r="K4075" s="2">
        <v>35</v>
      </c>
    </row>
    <row r="4076" spans="1:14" ht="12.75">
      <c r="A4076" s="331"/>
      <c r="B4076" s="332">
        <v>43922.653840787039</v>
      </c>
      <c r="C4076" s="333" t="s">
        <v>2200</v>
      </c>
      <c r="D4076" s="333" t="s">
        <v>109</v>
      </c>
      <c r="E4076" s="331"/>
      <c r="F4076" s="333" t="s">
        <v>2198</v>
      </c>
      <c r="G4076" s="333" t="s">
        <v>2199</v>
      </c>
      <c r="H4076" s="331"/>
      <c r="I4076" s="334" t="s">
        <v>10394</v>
      </c>
      <c r="J4076" s="335">
        <v>43922</v>
      </c>
      <c r="K4076" s="331"/>
      <c r="L4076" s="333">
        <v>13</v>
      </c>
      <c r="M4076" s="331"/>
      <c r="N4076" s="331"/>
    </row>
    <row r="4077" spans="1:14" ht="12.75">
      <c r="A4077" s="15"/>
      <c r="B4077" s="236">
        <v>43922.65716949074</v>
      </c>
      <c r="C4077" s="2" t="s">
        <v>2200</v>
      </c>
      <c r="D4077" s="2" t="s">
        <v>262</v>
      </c>
      <c r="E4077" s="2" t="s">
        <v>493</v>
      </c>
      <c r="F4077" s="2" t="s">
        <v>2201</v>
      </c>
      <c r="G4077" s="2" t="s">
        <v>2199</v>
      </c>
      <c r="H4077" s="2" t="s">
        <v>10402</v>
      </c>
      <c r="I4077" s="34" t="s">
        <v>10074</v>
      </c>
      <c r="J4077" s="237">
        <v>43921</v>
      </c>
      <c r="K4077" s="2">
        <v>59</v>
      </c>
    </row>
    <row r="4078" spans="1:14" ht="12.75">
      <c r="A4078" s="331"/>
      <c r="B4078" s="332">
        <v>43922.658786215281</v>
      </c>
      <c r="C4078" s="333" t="s">
        <v>9</v>
      </c>
      <c r="D4078" s="333" t="s">
        <v>126</v>
      </c>
      <c r="E4078" s="333" t="s">
        <v>572</v>
      </c>
      <c r="F4078" s="333" t="s">
        <v>2198</v>
      </c>
      <c r="G4078" s="331"/>
      <c r="H4078" s="331"/>
      <c r="I4078" s="334" t="s">
        <v>10392</v>
      </c>
      <c r="J4078" s="335">
        <v>43922</v>
      </c>
      <c r="K4078" s="331"/>
      <c r="L4078" s="331"/>
      <c r="M4078" s="331"/>
      <c r="N4078" s="331"/>
    </row>
    <row r="4079" spans="1:14" ht="12.75">
      <c r="A4079" s="331"/>
      <c r="B4079" s="332">
        <v>43922.659057395838</v>
      </c>
      <c r="C4079" s="333" t="s">
        <v>2200</v>
      </c>
      <c r="D4079" s="333" t="s">
        <v>233</v>
      </c>
      <c r="E4079" s="333" t="s">
        <v>1052</v>
      </c>
      <c r="F4079" s="333" t="s">
        <v>2198</v>
      </c>
      <c r="G4079" s="333" t="s">
        <v>2199</v>
      </c>
      <c r="H4079" s="333" t="s">
        <v>199</v>
      </c>
      <c r="I4079" s="333" t="s">
        <v>10405</v>
      </c>
      <c r="J4079" s="335">
        <v>43922</v>
      </c>
      <c r="K4079" s="331"/>
      <c r="L4079" s="333">
        <v>3</v>
      </c>
      <c r="M4079" s="331"/>
      <c r="N4079" s="331"/>
    </row>
    <row r="4080" spans="1:14" ht="12.75">
      <c r="A4080" s="331"/>
      <c r="B4080" s="332">
        <v>43922.66127109954</v>
      </c>
      <c r="C4080" s="333" t="s">
        <v>2200</v>
      </c>
      <c r="D4080" s="333" t="s">
        <v>262</v>
      </c>
      <c r="E4080" s="331"/>
      <c r="F4080" s="333" t="s">
        <v>2198</v>
      </c>
      <c r="G4080" s="333" t="s">
        <v>2210</v>
      </c>
      <c r="H4080" s="331"/>
      <c r="I4080" s="333" t="s">
        <v>9397</v>
      </c>
      <c r="J4080" s="335">
        <v>43922</v>
      </c>
      <c r="K4080" s="331"/>
      <c r="L4080" s="333">
        <v>10</v>
      </c>
      <c r="M4080" s="333" t="s">
        <v>10406</v>
      </c>
      <c r="N4080" s="331"/>
    </row>
    <row r="4081" spans="1:14" ht="12.75">
      <c r="A4081" s="15"/>
      <c r="B4081" s="236">
        <v>43922.662148750002</v>
      </c>
      <c r="C4081" s="2" t="s">
        <v>2200</v>
      </c>
      <c r="D4081" s="2" t="s">
        <v>262</v>
      </c>
      <c r="E4081" s="2" t="s">
        <v>5540</v>
      </c>
      <c r="F4081" s="2" t="s">
        <v>2208</v>
      </c>
      <c r="G4081" s="2" t="s">
        <v>2199</v>
      </c>
      <c r="H4081" s="2" t="s">
        <v>10407</v>
      </c>
      <c r="I4081" s="34" t="s">
        <v>10074</v>
      </c>
      <c r="J4081" s="237">
        <v>43921</v>
      </c>
    </row>
    <row r="4082" spans="1:14" ht="12.75">
      <c r="A4082" s="15"/>
      <c r="B4082" s="236">
        <v>43922.662517662036</v>
      </c>
      <c r="C4082" s="2" t="s">
        <v>7566</v>
      </c>
      <c r="D4082" s="2" t="s">
        <v>224</v>
      </c>
      <c r="F4082" s="2" t="s">
        <v>2198</v>
      </c>
      <c r="H4082" s="2" t="s">
        <v>10409</v>
      </c>
      <c r="I4082" s="34" t="s">
        <v>10410</v>
      </c>
      <c r="J4082" s="237">
        <v>43922</v>
      </c>
      <c r="M4082" s="2" t="s">
        <v>10411</v>
      </c>
    </row>
    <row r="4083" spans="1:14" ht="12.75">
      <c r="A4083" s="15"/>
      <c r="B4083" s="236">
        <v>43922.664252546296</v>
      </c>
      <c r="C4083" s="2" t="s">
        <v>2200</v>
      </c>
      <c r="D4083" s="2" t="s">
        <v>262</v>
      </c>
      <c r="E4083" s="2" t="s">
        <v>493</v>
      </c>
      <c r="F4083" s="2" t="s">
        <v>2198</v>
      </c>
      <c r="G4083" s="2" t="s">
        <v>2199</v>
      </c>
      <c r="H4083" s="2" t="s">
        <v>10412</v>
      </c>
      <c r="I4083" s="34" t="s">
        <v>10074</v>
      </c>
      <c r="J4083" s="237">
        <v>43921</v>
      </c>
    </row>
    <row r="4084" spans="1:14" ht="12.75">
      <c r="A4084" s="331"/>
      <c r="B4084" s="332">
        <v>43922.664759189815</v>
      </c>
      <c r="C4084" s="333" t="s">
        <v>2200</v>
      </c>
      <c r="D4084" s="333" t="s">
        <v>101</v>
      </c>
      <c r="E4084" s="331"/>
      <c r="F4084" s="333" t="s">
        <v>2489</v>
      </c>
      <c r="G4084" s="333" t="s">
        <v>2199</v>
      </c>
      <c r="H4084" s="331"/>
      <c r="I4084" s="334" t="s">
        <v>6874</v>
      </c>
      <c r="J4084" s="335">
        <v>43922</v>
      </c>
      <c r="K4084" s="331"/>
      <c r="L4084" s="331"/>
      <c r="M4084" s="333" t="s">
        <v>10414</v>
      </c>
      <c r="N4084" s="331"/>
    </row>
    <row r="4085" spans="1:14" ht="12.75">
      <c r="A4085" s="15"/>
      <c r="B4085" s="236">
        <v>43922.665008541662</v>
      </c>
      <c r="C4085" s="2" t="s">
        <v>2200</v>
      </c>
      <c r="D4085" s="2" t="s">
        <v>262</v>
      </c>
      <c r="E4085" s="2" t="s">
        <v>493</v>
      </c>
      <c r="F4085" s="2" t="s">
        <v>2198</v>
      </c>
      <c r="G4085" s="2" t="s">
        <v>2199</v>
      </c>
      <c r="H4085" s="2" t="s">
        <v>10415</v>
      </c>
      <c r="I4085" s="34" t="s">
        <v>10074</v>
      </c>
      <c r="J4085" s="237">
        <v>43921</v>
      </c>
    </row>
    <row r="4086" spans="1:14" ht="12.75">
      <c r="A4086" s="15"/>
      <c r="B4086" s="236">
        <v>43922.665201493059</v>
      </c>
      <c r="C4086" s="2" t="s">
        <v>2200</v>
      </c>
      <c r="D4086" s="2" t="s">
        <v>330</v>
      </c>
      <c r="E4086" s="2" t="s">
        <v>330</v>
      </c>
      <c r="F4086" s="2" t="s">
        <v>2271</v>
      </c>
      <c r="G4086" s="2" t="s">
        <v>2199</v>
      </c>
      <c r="H4086" s="2" t="s">
        <v>10416</v>
      </c>
      <c r="I4086" s="34" t="s">
        <v>10417</v>
      </c>
      <c r="J4086" s="237">
        <v>43922</v>
      </c>
      <c r="K4086" s="2">
        <v>35</v>
      </c>
    </row>
    <row r="4087" spans="1:14" ht="12.75">
      <c r="A4087" s="15"/>
      <c r="B4087" s="236">
        <v>43922.665587604162</v>
      </c>
      <c r="C4087" s="2" t="s">
        <v>2200</v>
      </c>
      <c r="D4087" s="2" t="s">
        <v>262</v>
      </c>
      <c r="E4087" s="2" t="s">
        <v>7987</v>
      </c>
      <c r="F4087" s="2" t="s">
        <v>2198</v>
      </c>
      <c r="G4087" s="2" t="s">
        <v>2199</v>
      </c>
      <c r="H4087" s="2" t="s">
        <v>10415</v>
      </c>
      <c r="I4087" s="34" t="s">
        <v>10074</v>
      </c>
      <c r="J4087" s="237">
        <v>43921</v>
      </c>
    </row>
    <row r="4088" spans="1:14" ht="12.75">
      <c r="A4088" s="15"/>
      <c r="B4088" s="236">
        <v>43922.666606597224</v>
      </c>
      <c r="C4088" s="2" t="s">
        <v>2200</v>
      </c>
      <c r="D4088" s="2" t="s">
        <v>262</v>
      </c>
      <c r="E4088" s="2" t="s">
        <v>10419</v>
      </c>
      <c r="F4088" s="2" t="s">
        <v>2201</v>
      </c>
      <c r="G4088" s="2" t="s">
        <v>2199</v>
      </c>
      <c r="H4088" s="2" t="s">
        <v>10420</v>
      </c>
      <c r="I4088" s="34" t="s">
        <v>10074</v>
      </c>
      <c r="J4088" s="237">
        <v>43921</v>
      </c>
    </row>
    <row r="4089" spans="1:14" ht="12.75">
      <c r="A4089" s="15"/>
      <c r="B4089" s="236">
        <v>43922.666997627312</v>
      </c>
      <c r="C4089" s="2" t="s">
        <v>2200</v>
      </c>
      <c r="D4089" s="2" t="s">
        <v>101</v>
      </c>
      <c r="E4089" s="2" t="s">
        <v>10422</v>
      </c>
      <c r="F4089" s="2" t="s">
        <v>2208</v>
      </c>
      <c r="G4089" s="2" t="s">
        <v>2199</v>
      </c>
      <c r="H4089" s="2" t="s">
        <v>9786</v>
      </c>
      <c r="I4089" s="34" t="s">
        <v>10423</v>
      </c>
      <c r="J4089" s="237">
        <v>43922</v>
      </c>
      <c r="K4089" s="2">
        <v>51</v>
      </c>
    </row>
    <row r="4090" spans="1:14" ht="12.75">
      <c r="A4090" s="15"/>
      <c r="B4090" s="236">
        <v>43922.667421990744</v>
      </c>
      <c r="C4090" s="2" t="s">
        <v>9</v>
      </c>
      <c r="D4090" s="2" t="s">
        <v>126</v>
      </c>
      <c r="E4090" s="2" t="s">
        <v>572</v>
      </c>
      <c r="F4090" s="2" t="s">
        <v>2208</v>
      </c>
      <c r="G4090" s="2" t="s">
        <v>2199</v>
      </c>
      <c r="H4090" s="2" t="s">
        <v>10424</v>
      </c>
      <c r="I4090" s="34" t="s">
        <v>10425</v>
      </c>
      <c r="J4090" s="237">
        <v>43922</v>
      </c>
      <c r="K4090" s="2">
        <v>72</v>
      </c>
      <c r="M4090" s="2" t="s">
        <v>10427</v>
      </c>
    </row>
    <row r="4091" spans="1:14" ht="12.75">
      <c r="A4091" s="331"/>
      <c r="B4091" s="332">
        <v>43922.672415925925</v>
      </c>
      <c r="C4091" s="333" t="s">
        <v>7566</v>
      </c>
      <c r="D4091" s="333" t="s">
        <v>262</v>
      </c>
      <c r="E4091" s="331"/>
      <c r="F4091" s="333" t="s">
        <v>2198</v>
      </c>
      <c r="G4091" s="333" t="s">
        <v>2210</v>
      </c>
      <c r="H4091" s="331"/>
      <c r="I4091" s="334" t="s">
        <v>10428</v>
      </c>
      <c r="J4091" s="335">
        <v>43922</v>
      </c>
      <c r="K4091" s="331"/>
      <c r="L4091" s="331"/>
      <c r="M4091" s="333" t="s">
        <v>10429</v>
      </c>
      <c r="N4091" s="331"/>
    </row>
    <row r="4092" spans="1:14" ht="12.75">
      <c r="A4092" s="331"/>
      <c r="B4092" s="332">
        <v>43922.673288321763</v>
      </c>
      <c r="C4092" s="333" t="s">
        <v>7566</v>
      </c>
      <c r="D4092" s="333" t="s">
        <v>224</v>
      </c>
      <c r="E4092" s="331"/>
      <c r="F4092" s="333" t="s">
        <v>2198</v>
      </c>
      <c r="G4092" s="333" t="s">
        <v>2199</v>
      </c>
      <c r="H4092" s="331"/>
      <c r="I4092" s="334" t="s">
        <v>10430</v>
      </c>
      <c r="J4092" s="335">
        <v>43922</v>
      </c>
      <c r="K4092" s="331"/>
      <c r="L4092" s="331"/>
      <c r="M4092" s="333" t="s">
        <v>10431</v>
      </c>
      <c r="N4092" s="331"/>
    </row>
    <row r="4093" spans="1:14" ht="12.75">
      <c r="A4093" s="331"/>
      <c r="B4093" s="332">
        <v>43922.675253553243</v>
      </c>
      <c r="C4093" s="333" t="s">
        <v>2200</v>
      </c>
      <c r="D4093" s="333" t="s">
        <v>262</v>
      </c>
      <c r="E4093" s="331"/>
      <c r="F4093" s="333" t="s">
        <v>2198</v>
      </c>
      <c r="G4093" s="333" t="s">
        <v>2199</v>
      </c>
      <c r="H4093" s="331"/>
      <c r="I4093" s="334" t="s">
        <v>10433</v>
      </c>
      <c r="J4093" s="335">
        <v>43921</v>
      </c>
      <c r="K4093" s="331"/>
      <c r="L4093" s="333">
        <v>10</v>
      </c>
      <c r="M4093" s="331"/>
      <c r="N4093" s="331"/>
    </row>
    <row r="4094" spans="1:14" ht="12.75">
      <c r="A4094" s="331"/>
      <c r="B4094" s="332">
        <v>43922.675851307868</v>
      </c>
      <c r="C4094" s="333" t="s">
        <v>2200</v>
      </c>
      <c r="D4094" s="333" t="s">
        <v>304</v>
      </c>
      <c r="E4094" s="331"/>
      <c r="F4094" s="333" t="s">
        <v>2198</v>
      </c>
      <c r="G4094" s="333" t="s">
        <v>2199</v>
      </c>
      <c r="H4094" s="331"/>
      <c r="I4094" s="334" t="s">
        <v>10434</v>
      </c>
      <c r="J4094" s="335">
        <v>43922</v>
      </c>
      <c r="K4094" s="331"/>
      <c r="L4094" s="331"/>
      <c r="M4094" s="333" t="s">
        <v>10436</v>
      </c>
      <c r="N4094" s="331"/>
    </row>
    <row r="4095" spans="1:14" ht="12.75">
      <c r="A4095" s="331"/>
      <c r="B4095" s="332">
        <v>43922.677432222219</v>
      </c>
      <c r="C4095" s="333" t="s">
        <v>2200</v>
      </c>
      <c r="D4095" s="333" t="s">
        <v>262</v>
      </c>
      <c r="E4095" s="331"/>
      <c r="F4095" s="333" t="s">
        <v>2198</v>
      </c>
      <c r="G4095" s="333" t="s">
        <v>2199</v>
      </c>
      <c r="H4095" s="331"/>
      <c r="I4095" s="334" t="s">
        <v>9916</v>
      </c>
      <c r="J4095" s="335">
        <v>43922</v>
      </c>
      <c r="K4095" s="331"/>
      <c r="L4095" s="331"/>
      <c r="M4095" s="333" t="s">
        <v>10437</v>
      </c>
      <c r="N4095" s="331"/>
    </row>
    <row r="4096" spans="1:14" ht="12.75">
      <c r="A4096" s="331"/>
      <c r="B4096" s="332">
        <v>43922.684853993051</v>
      </c>
      <c r="C4096" s="333" t="s">
        <v>7566</v>
      </c>
      <c r="D4096" s="333" t="s">
        <v>126</v>
      </c>
      <c r="E4096" s="333" t="s">
        <v>770</v>
      </c>
      <c r="F4096" s="333" t="s">
        <v>2198</v>
      </c>
      <c r="G4096" s="331"/>
      <c r="H4096" s="331"/>
      <c r="I4096" s="334" t="s">
        <v>10438</v>
      </c>
      <c r="J4096" s="335">
        <v>43922</v>
      </c>
      <c r="K4096" s="331"/>
      <c r="L4096" s="331"/>
      <c r="M4096" s="331"/>
      <c r="N4096" s="331"/>
    </row>
    <row r="4097" spans="1:14" ht="12.75">
      <c r="A4097" s="331"/>
      <c r="B4097" s="332">
        <v>43922.692545185186</v>
      </c>
      <c r="C4097" s="333" t="s">
        <v>2200</v>
      </c>
      <c r="D4097" s="333" t="s">
        <v>126</v>
      </c>
      <c r="E4097" s="333" t="s">
        <v>572</v>
      </c>
      <c r="F4097" s="333" t="s">
        <v>2198</v>
      </c>
      <c r="G4097" s="331"/>
      <c r="H4097" s="331"/>
      <c r="I4097" s="334" t="s">
        <v>10440</v>
      </c>
      <c r="J4097" s="335">
        <v>43921</v>
      </c>
      <c r="K4097" s="331"/>
      <c r="L4097" s="331"/>
      <c r="M4097" s="331"/>
      <c r="N4097" s="331"/>
    </row>
    <row r="4098" spans="1:14" ht="12.75">
      <c r="A4098" s="331"/>
      <c r="B4098" s="332">
        <v>43922.696979305554</v>
      </c>
      <c r="C4098" s="333" t="s">
        <v>9</v>
      </c>
      <c r="D4098" s="333" t="s">
        <v>126</v>
      </c>
      <c r="E4098" s="333" t="s">
        <v>572</v>
      </c>
      <c r="F4098" s="333" t="s">
        <v>2208</v>
      </c>
      <c r="G4098" s="333" t="s">
        <v>2210</v>
      </c>
      <c r="H4098" s="331"/>
      <c r="I4098" s="334" t="s">
        <v>10442</v>
      </c>
      <c r="J4098" s="335">
        <v>43922</v>
      </c>
      <c r="K4098" s="333">
        <v>72</v>
      </c>
      <c r="L4098" s="331"/>
      <c r="M4098" s="331"/>
      <c r="N4098" s="331"/>
    </row>
    <row r="4099" spans="1:14" ht="12.75">
      <c r="A4099" s="331"/>
      <c r="B4099" s="332">
        <v>43922.699614317127</v>
      </c>
      <c r="C4099" s="333" t="s">
        <v>2200</v>
      </c>
      <c r="D4099" s="333" t="s">
        <v>126</v>
      </c>
      <c r="E4099" s="333" t="s">
        <v>770</v>
      </c>
      <c r="F4099" s="333" t="s">
        <v>2198</v>
      </c>
      <c r="G4099" s="333" t="s">
        <v>2199</v>
      </c>
      <c r="H4099" s="333" t="s">
        <v>199</v>
      </c>
      <c r="I4099" s="333" t="s">
        <v>3572</v>
      </c>
      <c r="J4099" s="335">
        <v>43922</v>
      </c>
      <c r="K4099" s="331"/>
      <c r="L4099" s="333">
        <v>6</v>
      </c>
      <c r="M4099" s="331"/>
      <c r="N4099" s="331"/>
    </row>
    <row r="4100" spans="1:14" ht="12.75">
      <c r="A4100" s="15"/>
      <c r="B4100" s="236">
        <v>43922.70391625</v>
      </c>
      <c r="C4100" s="2" t="s">
        <v>2197</v>
      </c>
      <c r="D4100" s="2" t="s">
        <v>262</v>
      </c>
      <c r="E4100" s="2" t="s">
        <v>493</v>
      </c>
      <c r="F4100" s="2" t="s">
        <v>2208</v>
      </c>
      <c r="G4100" s="2" t="s">
        <v>2199</v>
      </c>
      <c r="H4100" s="2" t="s">
        <v>10443</v>
      </c>
      <c r="I4100" s="34" t="s">
        <v>10325</v>
      </c>
      <c r="J4100" s="237">
        <v>43921</v>
      </c>
      <c r="K4100" s="2">
        <v>18</v>
      </c>
      <c r="M4100" s="2" t="s">
        <v>10445</v>
      </c>
    </row>
    <row r="4101" spans="1:14" ht="12.75">
      <c r="A4101" s="331"/>
      <c r="B4101" s="332">
        <v>43922.712889675924</v>
      </c>
      <c r="C4101" s="333" t="s">
        <v>2200</v>
      </c>
      <c r="D4101" s="333" t="s">
        <v>126</v>
      </c>
      <c r="E4101" s="333" t="s">
        <v>770</v>
      </c>
      <c r="F4101" s="333" t="s">
        <v>2198</v>
      </c>
      <c r="G4101" s="333" t="s">
        <v>2199</v>
      </c>
      <c r="H4101" s="333" t="s">
        <v>199</v>
      </c>
      <c r="I4101" s="333" t="s">
        <v>10446</v>
      </c>
      <c r="J4101" s="335">
        <v>43922</v>
      </c>
      <c r="K4101" s="331"/>
      <c r="L4101" s="333">
        <v>11</v>
      </c>
      <c r="M4101" s="331"/>
      <c r="N4101" s="331"/>
    </row>
    <row r="4102" spans="1:14" ht="12.75">
      <c r="A4102" s="331"/>
      <c r="B4102" s="332">
        <v>43922.715699513894</v>
      </c>
      <c r="C4102" s="333" t="s">
        <v>2200</v>
      </c>
      <c r="D4102" s="333" t="s">
        <v>233</v>
      </c>
      <c r="E4102" s="331"/>
      <c r="F4102" s="333" t="s">
        <v>2198</v>
      </c>
      <c r="G4102" s="333" t="s">
        <v>2199</v>
      </c>
      <c r="H4102" s="331"/>
      <c r="I4102" s="333" t="s">
        <v>10447</v>
      </c>
      <c r="J4102" s="335">
        <v>43922</v>
      </c>
      <c r="K4102" s="331"/>
      <c r="L4102" s="333">
        <v>1</v>
      </c>
      <c r="M4102" s="331"/>
      <c r="N4102" s="331"/>
    </row>
    <row r="4103" spans="1:14" ht="12.75">
      <c r="A4103" s="331"/>
      <c r="B4103" s="332">
        <v>43922.715895023153</v>
      </c>
      <c r="C4103" s="333" t="s">
        <v>2200</v>
      </c>
      <c r="D4103" s="333" t="s">
        <v>126</v>
      </c>
      <c r="E4103" s="333" t="s">
        <v>8728</v>
      </c>
      <c r="F4103" s="333" t="s">
        <v>2198</v>
      </c>
      <c r="G4103" s="333" t="s">
        <v>2210</v>
      </c>
      <c r="H4103" s="331"/>
      <c r="I4103" s="334" t="s">
        <v>10448</v>
      </c>
      <c r="J4103" s="335">
        <v>43922</v>
      </c>
      <c r="K4103" s="331"/>
      <c r="L4103" s="331"/>
      <c r="M4103" s="333" t="s">
        <v>10449</v>
      </c>
      <c r="N4103" s="331"/>
    </row>
    <row r="4104" spans="1:14" ht="12.75">
      <c r="A4104" s="15"/>
      <c r="B4104" s="236">
        <v>43922.716907615744</v>
      </c>
      <c r="C4104" s="2" t="s">
        <v>2200</v>
      </c>
      <c r="D4104" s="2" t="s">
        <v>262</v>
      </c>
      <c r="F4104" s="2" t="s">
        <v>2208</v>
      </c>
      <c r="G4104" s="2" t="s">
        <v>2199</v>
      </c>
      <c r="H4104" s="2" t="s">
        <v>10450</v>
      </c>
      <c r="I4104" s="2" t="s">
        <v>10451</v>
      </c>
      <c r="J4104" s="237">
        <v>43922</v>
      </c>
      <c r="K4104" s="2">
        <v>62</v>
      </c>
      <c r="M4104" s="2" t="s">
        <v>10452</v>
      </c>
    </row>
    <row r="4105" spans="1:14" ht="12.75">
      <c r="A4105" s="331"/>
      <c r="B4105" s="332">
        <v>43922.718054375</v>
      </c>
      <c r="C4105" s="333" t="s">
        <v>7566</v>
      </c>
      <c r="D4105" s="333" t="s">
        <v>262</v>
      </c>
      <c r="E4105" s="331"/>
      <c r="F4105" s="333" t="s">
        <v>2271</v>
      </c>
      <c r="G4105" s="331"/>
      <c r="H4105" s="331"/>
      <c r="I4105" s="334" t="s">
        <v>10268</v>
      </c>
      <c r="J4105" s="335">
        <v>43922</v>
      </c>
      <c r="K4105" s="331"/>
      <c r="L4105" s="331"/>
      <c r="M4105" s="333" t="s">
        <v>10454</v>
      </c>
      <c r="N4105" s="331"/>
    </row>
    <row r="4106" spans="1:14" ht="12.75">
      <c r="A4106" s="331"/>
      <c r="B4106" s="332">
        <v>43922.719230775459</v>
      </c>
      <c r="C4106" s="333" t="s">
        <v>2200</v>
      </c>
      <c r="D4106" s="333" t="s">
        <v>158</v>
      </c>
      <c r="E4106" s="333" t="s">
        <v>10455</v>
      </c>
      <c r="F4106" s="333" t="s">
        <v>2208</v>
      </c>
      <c r="G4106" s="333" t="s">
        <v>2199</v>
      </c>
      <c r="H4106" s="331"/>
      <c r="I4106" s="333" t="s">
        <v>10456</v>
      </c>
      <c r="J4106" s="335">
        <v>43922</v>
      </c>
      <c r="K4106" s="331"/>
      <c r="L4106" s="331"/>
      <c r="M4106" s="331"/>
      <c r="N4106" s="331"/>
    </row>
    <row r="4107" spans="1:14" ht="12.75">
      <c r="A4107" s="15"/>
      <c r="B4107" s="236">
        <v>43922.720619189815</v>
      </c>
      <c r="C4107" s="2" t="s">
        <v>2200</v>
      </c>
      <c r="D4107" s="2" t="s">
        <v>262</v>
      </c>
      <c r="F4107" s="2" t="s">
        <v>2198</v>
      </c>
      <c r="G4107" s="2" t="s">
        <v>2199</v>
      </c>
      <c r="H4107" s="2" t="s">
        <v>10457</v>
      </c>
      <c r="I4107" s="34" t="s">
        <v>10272</v>
      </c>
      <c r="J4107" s="237">
        <v>43922</v>
      </c>
    </row>
    <row r="4108" spans="1:14" ht="12.75">
      <c r="A4108" s="331"/>
      <c r="B4108" s="332">
        <v>43922.721057870367</v>
      </c>
      <c r="C4108" s="333" t="s">
        <v>9</v>
      </c>
      <c r="D4108" s="333" t="s">
        <v>224</v>
      </c>
      <c r="E4108" s="333" t="s">
        <v>223</v>
      </c>
      <c r="F4108" s="333" t="s">
        <v>2271</v>
      </c>
      <c r="G4108" s="333" t="s">
        <v>2199</v>
      </c>
      <c r="H4108" s="331"/>
      <c r="I4108" s="334" t="s">
        <v>10458</v>
      </c>
      <c r="J4108" s="335">
        <v>43922</v>
      </c>
      <c r="K4108" s="331"/>
      <c r="L4108" s="333">
        <v>6</v>
      </c>
      <c r="M4108" s="333" t="s">
        <v>10460</v>
      </c>
      <c r="N4108" s="331"/>
    </row>
    <row r="4109" spans="1:14" ht="12.75">
      <c r="A4109" s="331"/>
      <c r="B4109" s="332">
        <v>43922.72154140046</v>
      </c>
      <c r="C4109" s="333" t="s">
        <v>7566</v>
      </c>
      <c r="D4109" s="333" t="s">
        <v>262</v>
      </c>
      <c r="E4109" s="331"/>
      <c r="F4109" s="333" t="s">
        <v>2271</v>
      </c>
      <c r="G4109" s="333" t="s">
        <v>2210</v>
      </c>
      <c r="H4109" s="331"/>
      <c r="I4109" s="334" t="s">
        <v>10433</v>
      </c>
      <c r="J4109" s="335">
        <v>43922</v>
      </c>
      <c r="K4109" s="331"/>
      <c r="L4109" s="331"/>
      <c r="M4109" s="333" t="s">
        <v>10461</v>
      </c>
      <c r="N4109" s="331"/>
    </row>
    <row r="4110" spans="1:14" ht="12.75">
      <c r="A4110" s="15"/>
      <c r="B4110" s="236">
        <v>43922.730938854162</v>
      </c>
      <c r="C4110" s="2" t="s">
        <v>2200</v>
      </c>
      <c r="D4110" s="2" t="s">
        <v>95</v>
      </c>
      <c r="F4110" s="2" t="s">
        <v>2208</v>
      </c>
      <c r="G4110" s="2" t="s">
        <v>2199</v>
      </c>
      <c r="H4110" s="2" t="s">
        <v>10462</v>
      </c>
      <c r="I4110" s="34" t="s">
        <v>10463</v>
      </c>
      <c r="J4110" s="237">
        <v>43922</v>
      </c>
    </row>
    <row r="4111" spans="1:14" ht="12.75">
      <c r="A4111" s="331"/>
      <c r="B4111" s="332">
        <v>43922.737462847217</v>
      </c>
      <c r="C4111" s="333" t="s">
        <v>2200</v>
      </c>
      <c r="D4111" s="333" t="s">
        <v>45</v>
      </c>
      <c r="E4111" s="333" t="s">
        <v>545</v>
      </c>
      <c r="F4111" s="333" t="s">
        <v>2208</v>
      </c>
      <c r="G4111" s="333" t="s">
        <v>2199</v>
      </c>
      <c r="H4111" s="331"/>
      <c r="I4111" s="333" t="s">
        <v>3533</v>
      </c>
      <c r="J4111" s="335">
        <v>43922</v>
      </c>
      <c r="K4111" s="331"/>
      <c r="L4111" s="331"/>
      <c r="M4111" s="331"/>
      <c r="N4111" s="331"/>
    </row>
    <row r="4112" spans="1:14" ht="12.75">
      <c r="A4112" s="331"/>
      <c r="B4112" s="332">
        <v>43922.742895300922</v>
      </c>
      <c r="C4112" s="333" t="s">
        <v>7566</v>
      </c>
      <c r="D4112" s="333" t="s">
        <v>126</v>
      </c>
      <c r="E4112" s="331"/>
      <c r="F4112" s="333" t="s">
        <v>2198</v>
      </c>
      <c r="G4112" s="333" t="s">
        <v>2210</v>
      </c>
      <c r="H4112" s="331"/>
      <c r="I4112" s="334" t="s">
        <v>10465</v>
      </c>
      <c r="J4112" s="335">
        <v>43922</v>
      </c>
      <c r="K4112" s="331"/>
      <c r="L4112" s="331"/>
      <c r="M4112" s="333" t="s">
        <v>10466</v>
      </c>
      <c r="N4112" s="331"/>
    </row>
    <row r="4113" spans="1:14" ht="12.75">
      <c r="A4113" s="15"/>
      <c r="B4113" s="236">
        <v>43922.753184895832</v>
      </c>
      <c r="C4113" s="2" t="s">
        <v>2197</v>
      </c>
      <c r="D4113" s="2" t="s">
        <v>262</v>
      </c>
      <c r="E4113" s="2" t="s">
        <v>493</v>
      </c>
      <c r="F4113" s="2" t="s">
        <v>2208</v>
      </c>
      <c r="G4113" s="2" t="s">
        <v>2199</v>
      </c>
      <c r="H4113" s="2" t="s">
        <v>10467</v>
      </c>
      <c r="I4113" s="2" t="s">
        <v>10468</v>
      </c>
      <c r="J4113" s="237">
        <v>43921</v>
      </c>
      <c r="K4113" s="2">
        <v>18</v>
      </c>
    </row>
    <row r="4114" spans="1:14" ht="12.75">
      <c r="A4114" s="15"/>
      <c r="B4114" s="236">
        <v>43922.757076157402</v>
      </c>
      <c r="C4114" s="2" t="s">
        <v>2200</v>
      </c>
      <c r="D4114" s="2" t="s">
        <v>47</v>
      </c>
      <c r="E4114" s="2" t="s">
        <v>10469</v>
      </c>
      <c r="F4114" s="2" t="s">
        <v>2198</v>
      </c>
      <c r="G4114" s="2" t="s">
        <v>2199</v>
      </c>
      <c r="H4114" s="2" t="s">
        <v>10470</v>
      </c>
      <c r="I4114" s="2" t="s">
        <v>10471</v>
      </c>
      <c r="J4114" s="237">
        <v>43922</v>
      </c>
      <c r="M4114" s="2" t="s">
        <v>10472</v>
      </c>
    </row>
    <row r="4115" spans="1:14" ht="12.75">
      <c r="A4115" s="331"/>
      <c r="B4115" s="332">
        <v>43922.758936122686</v>
      </c>
      <c r="C4115" s="333" t="s">
        <v>2200</v>
      </c>
      <c r="D4115" s="333" t="s">
        <v>47</v>
      </c>
      <c r="E4115" s="331"/>
      <c r="F4115" s="333" t="s">
        <v>2198</v>
      </c>
      <c r="G4115" s="333" t="s">
        <v>2199</v>
      </c>
      <c r="H4115" s="331"/>
      <c r="I4115" s="333" t="s">
        <v>10473</v>
      </c>
      <c r="J4115" s="335">
        <v>43922</v>
      </c>
      <c r="K4115" s="331"/>
      <c r="L4115" s="331"/>
      <c r="M4115" s="331"/>
      <c r="N4115" s="331"/>
    </row>
    <row r="4116" spans="1:14" ht="12.75">
      <c r="A4116" s="15"/>
      <c r="B4116" s="236">
        <v>43922.764247858795</v>
      </c>
      <c r="C4116" s="2" t="s">
        <v>2200</v>
      </c>
      <c r="D4116" s="2" t="s">
        <v>158</v>
      </c>
      <c r="F4116" s="2" t="s">
        <v>2198</v>
      </c>
      <c r="G4116" s="2" t="s">
        <v>2199</v>
      </c>
      <c r="H4116" s="2" t="s">
        <v>10475</v>
      </c>
      <c r="I4116" s="34" t="s">
        <v>10476</v>
      </c>
      <c r="J4116" s="237">
        <v>43922</v>
      </c>
    </row>
    <row r="4117" spans="1:14" ht="12.75">
      <c r="A4117" s="331"/>
      <c r="B4117" s="332">
        <v>43922.766436631944</v>
      </c>
      <c r="C4117" s="333" t="s">
        <v>2200</v>
      </c>
      <c r="D4117" s="333" t="s">
        <v>158</v>
      </c>
      <c r="E4117" s="331"/>
      <c r="F4117" s="333" t="s">
        <v>2198</v>
      </c>
      <c r="G4117" s="333" t="s">
        <v>2210</v>
      </c>
      <c r="H4117" s="331"/>
      <c r="I4117" s="334" t="s">
        <v>10477</v>
      </c>
      <c r="J4117" s="335">
        <v>43922</v>
      </c>
      <c r="K4117" s="331"/>
      <c r="L4117" s="331"/>
      <c r="M4117" s="333" t="s">
        <v>5743</v>
      </c>
      <c r="N4117" s="331"/>
    </row>
    <row r="4118" spans="1:14" ht="12.75">
      <c r="A4118" s="331"/>
      <c r="B4118" s="332">
        <v>43922.766509803245</v>
      </c>
      <c r="C4118" s="333" t="s">
        <v>2200</v>
      </c>
      <c r="D4118" s="333" t="s">
        <v>158</v>
      </c>
      <c r="E4118" s="331"/>
      <c r="F4118" s="333" t="s">
        <v>2198</v>
      </c>
      <c r="G4118" s="331"/>
      <c r="H4118" s="331"/>
      <c r="I4118" s="334" t="s">
        <v>10478</v>
      </c>
      <c r="J4118" s="335">
        <v>43922</v>
      </c>
      <c r="K4118" s="331"/>
      <c r="L4118" s="331"/>
      <c r="M4118" s="333" t="s">
        <v>10480</v>
      </c>
      <c r="N4118" s="331"/>
    </row>
    <row r="4119" spans="1:14" ht="12.75">
      <c r="A4119" s="331"/>
      <c r="B4119" s="332">
        <v>43922.766627222227</v>
      </c>
      <c r="C4119" s="333" t="s">
        <v>2200</v>
      </c>
      <c r="D4119" s="333" t="s">
        <v>158</v>
      </c>
      <c r="E4119" s="331"/>
      <c r="F4119" s="333" t="s">
        <v>2198</v>
      </c>
      <c r="G4119" s="333" t="s">
        <v>2210</v>
      </c>
      <c r="H4119" s="331"/>
      <c r="I4119" s="334" t="s">
        <v>10477</v>
      </c>
      <c r="J4119" s="335">
        <v>43922</v>
      </c>
      <c r="K4119" s="331"/>
      <c r="L4119" s="331"/>
      <c r="M4119" s="333" t="s">
        <v>5743</v>
      </c>
      <c r="N4119" s="331"/>
    </row>
    <row r="4120" spans="1:14" ht="12.75">
      <c r="A4120" s="331"/>
      <c r="B4120" s="332">
        <v>43922.768273622685</v>
      </c>
      <c r="C4120" s="333" t="s">
        <v>7566</v>
      </c>
      <c r="D4120" s="333" t="s">
        <v>158</v>
      </c>
      <c r="E4120" s="331"/>
      <c r="F4120" s="333" t="s">
        <v>2198</v>
      </c>
      <c r="G4120" s="333" t="s">
        <v>2210</v>
      </c>
      <c r="H4120" s="331"/>
      <c r="I4120" s="333" t="s">
        <v>10481</v>
      </c>
      <c r="J4120" s="335">
        <v>43922</v>
      </c>
      <c r="K4120" s="331"/>
      <c r="L4120" s="331"/>
      <c r="M4120" s="333" t="s">
        <v>10482</v>
      </c>
      <c r="N4120" s="331"/>
    </row>
    <row r="4121" spans="1:14" ht="12.75">
      <c r="A4121" s="331"/>
      <c r="B4121" s="332">
        <v>43922.768329942133</v>
      </c>
      <c r="C4121" s="333" t="s">
        <v>7566</v>
      </c>
      <c r="D4121" s="333" t="s">
        <v>262</v>
      </c>
      <c r="E4121" s="331"/>
      <c r="F4121" s="333" t="s">
        <v>2198</v>
      </c>
      <c r="G4121" s="333" t="s">
        <v>2210</v>
      </c>
      <c r="H4121" s="331"/>
      <c r="I4121" s="333" t="s">
        <v>7984</v>
      </c>
      <c r="J4121" s="335">
        <v>43921</v>
      </c>
      <c r="K4121" s="331"/>
      <c r="L4121" s="333">
        <v>37</v>
      </c>
      <c r="M4121" s="333" t="s">
        <v>10484</v>
      </c>
      <c r="N4121" s="331"/>
    </row>
    <row r="4122" spans="1:14" ht="12.75">
      <c r="A4122" s="15"/>
      <c r="B4122" s="236">
        <v>43922.768621388888</v>
      </c>
      <c r="C4122" s="2" t="s">
        <v>7566</v>
      </c>
      <c r="D4122" s="2" t="s">
        <v>45</v>
      </c>
      <c r="E4122" s="2" t="s">
        <v>43</v>
      </c>
      <c r="F4122" s="2" t="s">
        <v>2271</v>
      </c>
      <c r="G4122" s="2" t="s">
        <v>2199</v>
      </c>
      <c r="H4122" s="2" t="s">
        <v>10485</v>
      </c>
      <c r="I4122" s="34" t="s">
        <v>10486</v>
      </c>
      <c r="J4122" s="237">
        <v>43922</v>
      </c>
      <c r="K4122" s="2">
        <v>35</v>
      </c>
    </row>
    <row r="4123" spans="1:14" ht="12.75">
      <c r="A4123" s="331"/>
      <c r="B4123" s="332">
        <v>43922.769386493055</v>
      </c>
      <c r="C4123" s="333" t="s">
        <v>7566</v>
      </c>
      <c r="D4123" s="333" t="s">
        <v>262</v>
      </c>
      <c r="E4123" s="333" t="s">
        <v>493</v>
      </c>
      <c r="F4123" s="333" t="s">
        <v>2198</v>
      </c>
      <c r="G4123" s="331"/>
      <c r="H4123" s="331"/>
      <c r="I4123" s="333" t="s">
        <v>7287</v>
      </c>
      <c r="J4123" s="335">
        <v>43921</v>
      </c>
      <c r="K4123" s="331"/>
      <c r="L4123" s="331"/>
      <c r="M4123" s="333" t="s">
        <v>10484</v>
      </c>
      <c r="N4123" s="331"/>
    </row>
    <row r="4124" spans="1:14" ht="12.75">
      <c r="A4124" s="331"/>
      <c r="B4124" s="332">
        <v>43922.771256759261</v>
      </c>
      <c r="C4124" s="333" t="s">
        <v>7566</v>
      </c>
      <c r="D4124" s="333" t="s">
        <v>47</v>
      </c>
      <c r="E4124" s="331"/>
      <c r="F4124" s="333" t="s">
        <v>2198</v>
      </c>
      <c r="G4124" s="333" t="s">
        <v>2199</v>
      </c>
      <c r="H4124" s="331"/>
      <c r="I4124" s="333" t="s">
        <v>10487</v>
      </c>
      <c r="J4124" s="335">
        <v>43922</v>
      </c>
      <c r="K4124" s="331"/>
      <c r="L4124" s="331"/>
      <c r="M4124" s="333" t="s">
        <v>10489</v>
      </c>
      <c r="N4124" s="331"/>
    </row>
    <row r="4125" spans="1:14" ht="12.75">
      <c r="A4125" s="15"/>
      <c r="B4125" s="236">
        <v>43922.77731326389</v>
      </c>
      <c r="C4125" s="2" t="s">
        <v>2200</v>
      </c>
      <c r="D4125" s="2" t="s">
        <v>126</v>
      </c>
      <c r="E4125" s="2" t="s">
        <v>572</v>
      </c>
      <c r="F4125" s="2" t="s">
        <v>2198</v>
      </c>
      <c r="G4125" s="2" t="s">
        <v>2199</v>
      </c>
      <c r="H4125" s="2" t="s">
        <v>10490</v>
      </c>
      <c r="I4125" s="34" t="s">
        <v>10491</v>
      </c>
      <c r="J4125" s="237">
        <v>43921</v>
      </c>
      <c r="L4125" s="2">
        <v>1274</v>
      </c>
      <c r="M4125" s="2" t="s">
        <v>10492</v>
      </c>
    </row>
    <row r="4126" spans="1:14" ht="12.75">
      <c r="A4126" s="15"/>
      <c r="B4126" s="236">
        <v>43922.782121886572</v>
      </c>
      <c r="C4126" s="2" t="s">
        <v>7566</v>
      </c>
      <c r="D4126" s="2" t="s">
        <v>117</v>
      </c>
      <c r="E4126" s="2" t="s">
        <v>5070</v>
      </c>
      <c r="F4126" s="2" t="s">
        <v>2201</v>
      </c>
      <c r="G4126" s="2" t="s">
        <v>2199</v>
      </c>
      <c r="H4126" s="2" t="s">
        <v>10493</v>
      </c>
      <c r="I4126" s="34" t="s">
        <v>10494</v>
      </c>
      <c r="J4126" s="237">
        <v>43921</v>
      </c>
      <c r="K4126" s="2">
        <v>59</v>
      </c>
      <c r="M4126" s="2" t="s">
        <v>10496</v>
      </c>
    </row>
    <row r="4127" spans="1:14" ht="12.75">
      <c r="A4127" s="15"/>
      <c r="B4127" s="236">
        <v>43922.783015717592</v>
      </c>
      <c r="C4127" s="2" t="s">
        <v>7566</v>
      </c>
      <c r="D4127" s="2" t="s">
        <v>262</v>
      </c>
      <c r="E4127" s="2" t="s">
        <v>10497</v>
      </c>
      <c r="F4127" s="2" t="s">
        <v>2198</v>
      </c>
      <c r="G4127" s="2" t="s">
        <v>2199</v>
      </c>
      <c r="H4127" s="2" t="s">
        <v>10498</v>
      </c>
      <c r="I4127" s="2" t="s">
        <v>10499</v>
      </c>
      <c r="J4127" s="237">
        <v>43922</v>
      </c>
    </row>
    <row r="4128" spans="1:14" ht="12.75">
      <c r="A4128" s="331"/>
      <c r="B4128" s="332">
        <v>43922.785021585645</v>
      </c>
      <c r="C4128" s="333" t="s">
        <v>7566</v>
      </c>
      <c r="D4128" s="333" t="s">
        <v>262</v>
      </c>
      <c r="E4128" s="333" t="s">
        <v>493</v>
      </c>
      <c r="F4128" s="333" t="s">
        <v>2198</v>
      </c>
      <c r="G4128" s="333" t="s">
        <v>2199</v>
      </c>
      <c r="H4128" s="331"/>
      <c r="I4128" s="334" t="s">
        <v>10500</v>
      </c>
      <c r="J4128" s="335">
        <v>43921</v>
      </c>
      <c r="K4128" s="331"/>
      <c r="L4128" s="331"/>
      <c r="M4128" s="333" t="s">
        <v>10502</v>
      </c>
      <c r="N4128" s="331"/>
    </row>
    <row r="4129" spans="1:14" ht="12.75">
      <c r="A4129" s="331"/>
      <c r="B4129" s="332">
        <v>43922.786785219912</v>
      </c>
      <c r="C4129" s="333" t="s">
        <v>9</v>
      </c>
      <c r="D4129" s="333" t="s">
        <v>126</v>
      </c>
      <c r="E4129" s="333" t="s">
        <v>5443</v>
      </c>
      <c r="F4129" s="333" t="s">
        <v>2208</v>
      </c>
      <c r="G4129" s="333" t="s">
        <v>2199</v>
      </c>
      <c r="H4129" s="331"/>
      <c r="I4129" s="334" t="s">
        <v>10504</v>
      </c>
      <c r="J4129" s="335">
        <v>43831</v>
      </c>
      <c r="K4129" s="333">
        <v>25</v>
      </c>
      <c r="L4129" s="331"/>
      <c r="M4129" s="331"/>
      <c r="N4129" s="331"/>
    </row>
    <row r="4130" spans="1:14" ht="12.75">
      <c r="A4130" s="331"/>
      <c r="B4130" s="332">
        <v>43922.786861006942</v>
      </c>
      <c r="C4130" s="333" t="s">
        <v>9</v>
      </c>
      <c r="D4130" s="333" t="s">
        <v>126</v>
      </c>
      <c r="E4130" s="333" t="s">
        <v>5443</v>
      </c>
      <c r="F4130" s="333" t="s">
        <v>2208</v>
      </c>
      <c r="G4130" s="333" t="s">
        <v>2199</v>
      </c>
      <c r="H4130" s="331"/>
      <c r="I4130" s="334" t="s">
        <v>10504</v>
      </c>
      <c r="J4130" s="335">
        <v>43831</v>
      </c>
      <c r="K4130" s="333">
        <v>25</v>
      </c>
      <c r="L4130" s="331"/>
      <c r="M4130" s="331"/>
      <c r="N4130" s="331"/>
    </row>
    <row r="4131" spans="1:14" ht="12.75">
      <c r="A4131" s="15"/>
      <c r="B4131" s="236">
        <v>43922.788291284727</v>
      </c>
      <c r="C4131" s="2" t="s">
        <v>9</v>
      </c>
      <c r="D4131" s="2" t="s">
        <v>126</v>
      </c>
      <c r="E4131" s="2" t="s">
        <v>572</v>
      </c>
      <c r="F4131" s="2" t="s">
        <v>2208</v>
      </c>
      <c r="G4131" s="2" t="s">
        <v>2199</v>
      </c>
      <c r="I4131" s="34" t="s">
        <v>10506</v>
      </c>
      <c r="J4131" s="237">
        <v>43831</v>
      </c>
      <c r="K4131" s="2">
        <v>72</v>
      </c>
    </row>
    <row r="4132" spans="1:14" ht="12.75">
      <c r="A4132" s="331"/>
      <c r="B4132" s="332">
        <v>43922.788330509255</v>
      </c>
      <c r="C4132" s="333" t="s">
        <v>2200</v>
      </c>
      <c r="D4132" s="333" t="s">
        <v>117</v>
      </c>
      <c r="E4132" s="331"/>
      <c r="F4132" s="333" t="s">
        <v>2198</v>
      </c>
      <c r="G4132" s="331"/>
      <c r="H4132" s="331"/>
      <c r="I4132" s="334" t="s">
        <v>10508</v>
      </c>
      <c r="J4132" s="335">
        <v>43922</v>
      </c>
      <c r="K4132" s="331"/>
      <c r="L4132" s="331"/>
      <c r="M4132" s="331"/>
      <c r="N4132" s="331"/>
    </row>
    <row r="4133" spans="1:14" ht="12.75">
      <c r="A4133" s="331"/>
      <c r="B4133" s="332">
        <v>43922.789137476851</v>
      </c>
      <c r="C4133" s="333" t="s">
        <v>2197</v>
      </c>
      <c r="D4133" s="333" t="s">
        <v>117</v>
      </c>
      <c r="E4133" s="331"/>
      <c r="F4133" s="333" t="s">
        <v>2198</v>
      </c>
      <c r="G4133" s="331"/>
      <c r="H4133" s="331"/>
      <c r="I4133" s="334" t="s">
        <v>10509</v>
      </c>
      <c r="J4133" s="335">
        <v>43922</v>
      </c>
      <c r="K4133" s="331"/>
      <c r="L4133" s="331"/>
      <c r="M4133" s="331"/>
      <c r="N4133" s="331"/>
    </row>
    <row r="4134" spans="1:14" ht="12.75">
      <c r="A4134" s="331"/>
      <c r="B4134" s="332">
        <v>43922.790894756945</v>
      </c>
      <c r="C4134" s="333" t="s">
        <v>2200</v>
      </c>
      <c r="D4134" s="333" t="s">
        <v>182</v>
      </c>
      <c r="E4134" s="333" t="s">
        <v>181</v>
      </c>
      <c r="F4134" s="333" t="s">
        <v>2201</v>
      </c>
      <c r="G4134" s="333" t="s">
        <v>2199</v>
      </c>
      <c r="H4134" s="331"/>
      <c r="I4134" s="334" t="s">
        <v>10511</v>
      </c>
      <c r="J4134" s="335">
        <v>43922</v>
      </c>
      <c r="K4134" s="333">
        <v>36</v>
      </c>
      <c r="L4134" s="331"/>
      <c r="M4134" s="331"/>
      <c r="N4134" s="331"/>
    </row>
    <row r="4135" spans="1:14" ht="12.75">
      <c r="A4135" s="331"/>
      <c r="B4135" s="332">
        <v>43922.791167881944</v>
      </c>
      <c r="C4135" s="333" t="s">
        <v>2200</v>
      </c>
      <c r="D4135" s="333" t="s">
        <v>262</v>
      </c>
      <c r="E4135" s="331"/>
      <c r="F4135" s="333" t="s">
        <v>2198</v>
      </c>
      <c r="G4135" s="331"/>
      <c r="H4135" s="331"/>
      <c r="I4135" s="334" t="s">
        <v>10512</v>
      </c>
      <c r="J4135" s="335">
        <v>43922</v>
      </c>
      <c r="K4135" s="331"/>
      <c r="L4135" s="331"/>
      <c r="M4135" s="331"/>
      <c r="N4135" s="331"/>
    </row>
    <row r="4136" spans="1:14" ht="12.75">
      <c r="A4136" s="15"/>
      <c r="B4136" s="236">
        <v>43922.797381608798</v>
      </c>
      <c r="C4136" s="2" t="s">
        <v>7566</v>
      </c>
      <c r="D4136" s="2" t="s">
        <v>45</v>
      </c>
      <c r="E4136" s="2" t="s">
        <v>43</v>
      </c>
      <c r="F4136" s="2" t="s">
        <v>2198</v>
      </c>
      <c r="G4136" s="2" t="s">
        <v>2199</v>
      </c>
      <c r="H4136" s="2" t="s">
        <v>10514</v>
      </c>
      <c r="I4136" s="2" t="s">
        <v>10515</v>
      </c>
      <c r="J4136" s="237">
        <v>43922</v>
      </c>
      <c r="K4136" s="2">
        <v>0</v>
      </c>
      <c r="L4136" s="240" t="s">
        <v>10516</v>
      </c>
      <c r="M4136" s="2" t="s">
        <v>10517</v>
      </c>
    </row>
    <row r="4137" spans="1:14" ht="12.75">
      <c r="A4137" s="15"/>
      <c r="B4137" s="236">
        <v>43922.80203762732</v>
      </c>
      <c r="C4137" s="2" t="s">
        <v>7566</v>
      </c>
      <c r="D4137" s="2" t="s">
        <v>304</v>
      </c>
      <c r="F4137" s="2" t="s">
        <v>2198</v>
      </c>
      <c r="G4137" s="2" t="s">
        <v>2199</v>
      </c>
      <c r="H4137" s="2" t="s">
        <v>10518</v>
      </c>
      <c r="I4137" s="2" t="s">
        <v>10519</v>
      </c>
      <c r="J4137" s="237">
        <v>43921</v>
      </c>
      <c r="M4137" s="2" t="s">
        <v>10520</v>
      </c>
    </row>
    <row r="4138" spans="1:14" ht="12.75">
      <c r="A4138" s="331"/>
      <c r="B4138" s="332">
        <v>43922.802136481478</v>
      </c>
      <c r="C4138" s="333" t="s">
        <v>2200</v>
      </c>
      <c r="D4138" s="333" t="s">
        <v>45</v>
      </c>
      <c r="E4138" s="331"/>
      <c r="F4138" s="333" t="s">
        <v>2198</v>
      </c>
      <c r="G4138" s="333" t="s">
        <v>2199</v>
      </c>
      <c r="H4138" s="331"/>
      <c r="I4138" s="334" t="s">
        <v>10521</v>
      </c>
      <c r="J4138" s="335">
        <v>43922</v>
      </c>
      <c r="K4138" s="331"/>
      <c r="L4138" s="331"/>
      <c r="M4138" s="333" t="s">
        <v>5743</v>
      </c>
      <c r="N4138" s="331"/>
    </row>
    <row r="4139" spans="1:14" ht="12.75">
      <c r="A4139" s="15"/>
      <c r="B4139" s="236">
        <v>43922.80818511574</v>
      </c>
      <c r="C4139" s="2" t="s">
        <v>2200</v>
      </c>
      <c r="D4139" s="2" t="s">
        <v>134</v>
      </c>
      <c r="F4139" s="2" t="s">
        <v>2198</v>
      </c>
      <c r="H4139" s="2" t="s">
        <v>10522</v>
      </c>
      <c r="I4139" s="34" t="s">
        <v>10523</v>
      </c>
      <c r="J4139" s="237">
        <v>43922</v>
      </c>
      <c r="M4139" s="2" t="s">
        <v>10525</v>
      </c>
    </row>
    <row r="4140" spans="1:14" ht="12.75">
      <c r="A4140" s="331"/>
      <c r="B4140" s="332">
        <v>43922.812043148151</v>
      </c>
      <c r="C4140" s="333" t="s">
        <v>2200</v>
      </c>
      <c r="D4140" s="333" t="s">
        <v>45</v>
      </c>
      <c r="E4140" s="331"/>
      <c r="F4140" s="333" t="s">
        <v>2198</v>
      </c>
      <c r="G4140" s="333" t="s">
        <v>2210</v>
      </c>
      <c r="H4140" s="331"/>
      <c r="I4140" s="334" t="s">
        <v>7940</v>
      </c>
      <c r="J4140" s="335">
        <v>43922</v>
      </c>
      <c r="K4140" s="331"/>
      <c r="L4140" s="331"/>
      <c r="M4140" s="331"/>
      <c r="N4140" s="331"/>
    </row>
    <row r="4141" spans="1:14" ht="12.75">
      <c r="A4141" s="331"/>
      <c r="B4141" s="332">
        <v>43922.815096423612</v>
      </c>
      <c r="C4141" s="333" t="s">
        <v>2200</v>
      </c>
      <c r="D4141" s="333" t="s">
        <v>158</v>
      </c>
      <c r="E4141" s="333" t="s">
        <v>1339</v>
      </c>
      <c r="F4141" s="333" t="s">
        <v>2198</v>
      </c>
      <c r="G4141" s="333" t="s">
        <v>2199</v>
      </c>
      <c r="H4141" s="331"/>
      <c r="I4141" s="334" t="s">
        <v>10526</v>
      </c>
      <c r="J4141" s="335">
        <v>43922</v>
      </c>
      <c r="K4141" s="331"/>
      <c r="L4141" s="331"/>
      <c r="M4141" s="333" t="s">
        <v>10527</v>
      </c>
      <c r="N4141" s="331"/>
    </row>
    <row r="4142" spans="1:14" ht="12.75">
      <c r="A4142" s="331"/>
      <c r="B4142" s="332">
        <v>43922.81940818287</v>
      </c>
      <c r="C4142" s="333" t="s">
        <v>2200</v>
      </c>
      <c r="D4142" s="333" t="s">
        <v>109</v>
      </c>
      <c r="E4142" s="331"/>
      <c r="F4142" s="333" t="s">
        <v>2489</v>
      </c>
      <c r="G4142" s="333" t="s">
        <v>2199</v>
      </c>
      <c r="H4142" s="331"/>
      <c r="I4142" s="334" t="s">
        <v>10528</v>
      </c>
      <c r="J4142" s="335">
        <v>43922</v>
      </c>
      <c r="K4142" s="331"/>
      <c r="L4142" s="331"/>
      <c r="M4142" s="333" t="s">
        <v>5743</v>
      </c>
      <c r="N4142" s="331"/>
    </row>
    <row r="4143" spans="1:14" ht="12.75">
      <c r="A4143" s="331"/>
      <c r="B4143" s="332">
        <v>43922.81994450232</v>
      </c>
      <c r="C4143" s="333" t="s">
        <v>2200</v>
      </c>
      <c r="D4143" s="333" t="s">
        <v>109</v>
      </c>
      <c r="E4143" s="331"/>
      <c r="F4143" s="333" t="s">
        <v>2489</v>
      </c>
      <c r="G4143" s="333" t="s">
        <v>2199</v>
      </c>
      <c r="H4143" s="331"/>
      <c r="I4143" s="334" t="s">
        <v>10528</v>
      </c>
      <c r="J4143" s="335">
        <v>43922</v>
      </c>
      <c r="K4143" s="331"/>
      <c r="L4143" s="331"/>
      <c r="M4143" s="333" t="s">
        <v>5743</v>
      </c>
      <c r="N4143" s="331"/>
    </row>
    <row r="4144" spans="1:14" ht="12.75">
      <c r="A4144" s="331"/>
      <c r="B4144" s="332">
        <v>43922.821917291665</v>
      </c>
      <c r="C4144" s="333" t="s">
        <v>9</v>
      </c>
      <c r="D4144" s="333" t="s">
        <v>262</v>
      </c>
      <c r="E4144" s="331"/>
      <c r="F4144" s="333" t="s">
        <v>10530</v>
      </c>
      <c r="G4144" s="333" t="s">
        <v>2199</v>
      </c>
      <c r="H4144" s="331"/>
      <c r="I4144" s="334" t="s">
        <v>10531</v>
      </c>
      <c r="J4144" s="335">
        <v>43922</v>
      </c>
      <c r="K4144" s="331"/>
      <c r="L4144" s="331"/>
      <c r="M4144" s="331"/>
      <c r="N4144" s="331"/>
    </row>
    <row r="4145" spans="1:14" ht="12.75">
      <c r="A4145" s="15"/>
      <c r="B4145" s="236">
        <v>43922.822739722222</v>
      </c>
      <c r="C4145" s="2" t="s">
        <v>2200</v>
      </c>
      <c r="D4145" s="2" t="s">
        <v>182</v>
      </c>
      <c r="E4145" s="2" t="s">
        <v>187</v>
      </c>
      <c r="F4145" s="2" t="s">
        <v>2208</v>
      </c>
      <c r="G4145" s="2" t="s">
        <v>2199</v>
      </c>
      <c r="H4145" s="2" t="s">
        <v>10532</v>
      </c>
      <c r="I4145" s="34" t="s">
        <v>10533</v>
      </c>
      <c r="J4145" s="237">
        <v>43922</v>
      </c>
      <c r="K4145" s="2">
        <v>52</v>
      </c>
      <c r="L4145" s="2">
        <v>1666</v>
      </c>
    </row>
    <row r="4146" spans="1:14" ht="12.75">
      <c r="A4146" s="15"/>
      <c r="B4146" s="236">
        <v>43922.823427141208</v>
      </c>
      <c r="C4146" s="2" t="s">
        <v>2200</v>
      </c>
      <c r="D4146" s="2" t="s">
        <v>182</v>
      </c>
      <c r="E4146" s="2" t="s">
        <v>187</v>
      </c>
      <c r="F4146" s="2" t="s">
        <v>2208</v>
      </c>
      <c r="G4146" s="2" t="s">
        <v>2199</v>
      </c>
      <c r="H4146" s="2" t="s">
        <v>10532</v>
      </c>
      <c r="I4146" s="34" t="s">
        <v>10533</v>
      </c>
      <c r="J4146" s="237">
        <v>43922</v>
      </c>
      <c r="K4146" s="2">
        <v>18</v>
      </c>
      <c r="L4146" s="2">
        <v>1667</v>
      </c>
    </row>
    <row r="4147" spans="1:14" ht="12.75">
      <c r="A4147" s="331"/>
      <c r="B4147" s="332">
        <v>43922.827540370374</v>
      </c>
      <c r="C4147" s="333" t="s">
        <v>2200</v>
      </c>
      <c r="D4147" s="333" t="s">
        <v>45</v>
      </c>
      <c r="E4147" s="333" t="s">
        <v>10535</v>
      </c>
      <c r="F4147" s="333" t="s">
        <v>2271</v>
      </c>
      <c r="G4147" s="333" t="s">
        <v>2199</v>
      </c>
      <c r="H4147" s="331"/>
      <c r="I4147" s="334" t="s">
        <v>6037</v>
      </c>
      <c r="J4147" s="335">
        <v>43922</v>
      </c>
      <c r="K4147" s="333">
        <v>55</v>
      </c>
      <c r="L4147" s="331"/>
      <c r="M4147" s="333" t="s">
        <v>10537</v>
      </c>
      <c r="N4147" s="331"/>
    </row>
    <row r="4148" spans="1:14" ht="12.75">
      <c r="A4148" s="15"/>
      <c r="B4148" s="236">
        <v>43922.829112615742</v>
      </c>
      <c r="C4148" s="2" t="s">
        <v>2200</v>
      </c>
      <c r="D4148" s="2" t="s">
        <v>182</v>
      </c>
      <c r="E4148" s="2" t="s">
        <v>181</v>
      </c>
      <c r="F4148" s="2" t="s">
        <v>2208</v>
      </c>
      <c r="G4148" s="2" t="s">
        <v>2199</v>
      </c>
      <c r="H4148" s="2" t="s">
        <v>10538</v>
      </c>
      <c r="I4148" s="34" t="s">
        <v>10539</v>
      </c>
      <c r="J4148" s="237">
        <v>43922</v>
      </c>
      <c r="K4148" s="2">
        <v>22</v>
      </c>
    </row>
    <row r="4149" spans="1:14" ht="12.75">
      <c r="A4149" s="15"/>
      <c r="B4149" s="236">
        <v>43922.830892349535</v>
      </c>
      <c r="C4149" s="2" t="s">
        <v>2200</v>
      </c>
      <c r="D4149" s="2" t="s">
        <v>134</v>
      </c>
      <c r="F4149" s="2" t="s">
        <v>2198</v>
      </c>
      <c r="G4149" s="2" t="s">
        <v>2199</v>
      </c>
      <c r="H4149" s="2" t="s">
        <v>10541</v>
      </c>
      <c r="I4149" s="34" t="s">
        <v>10542</v>
      </c>
      <c r="J4149" s="237">
        <v>43922</v>
      </c>
    </row>
    <row r="4150" spans="1:14" ht="12.75">
      <c r="A4150" s="331"/>
      <c r="B4150" s="332">
        <v>43922.831090532403</v>
      </c>
      <c r="C4150" s="333" t="s">
        <v>2197</v>
      </c>
      <c r="D4150" s="333" t="s">
        <v>117</v>
      </c>
      <c r="E4150" s="333" t="s">
        <v>116</v>
      </c>
      <c r="F4150" s="333" t="s">
        <v>2198</v>
      </c>
      <c r="G4150" s="333" t="s">
        <v>2199</v>
      </c>
      <c r="H4150" s="331"/>
      <c r="I4150" s="333" t="s">
        <v>10543</v>
      </c>
      <c r="J4150" s="335">
        <v>43922</v>
      </c>
      <c r="K4150" s="331"/>
      <c r="L4150" s="333">
        <v>9</v>
      </c>
      <c r="M4150" s="331"/>
      <c r="N4150" s="331"/>
    </row>
    <row r="4151" spans="1:14" ht="12.75">
      <c r="A4151" s="331"/>
      <c r="B4151" s="332">
        <v>43922.8313165625</v>
      </c>
      <c r="C4151" s="333" t="s">
        <v>2200</v>
      </c>
      <c r="D4151" s="333" t="s">
        <v>45</v>
      </c>
      <c r="E4151" s="331"/>
      <c r="F4151" s="333" t="s">
        <v>2198</v>
      </c>
      <c r="G4151" s="333" t="s">
        <v>2210</v>
      </c>
      <c r="H4151" s="331"/>
      <c r="I4151" s="334" t="s">
        <v>10521</v>
      </c>
      <c r="J4151" s="335">
        <v>43922</v>
      </c>
      <c r="K4151" s="331"/>
      <c r="L4151" s="331"/>
      <c r="M4151" s="333" t="s">
        <v>10545</v>
      </c>
      <c r="N4151" s="331"/>
    </row>
    <row r="4152" spans="1:14" ht="12.75">
      <c r="A4152" s="331"/>
      <c r="B4152" s="332">
        <v>43922.831582152779</v>
      </c>
      <c r="C4152" s="333" t="s">
        <v>2200</v>
      </c>
      <c r="D4152" s="333" t="s">
        <v>182</v>
      </c>
      <c r="E4152" s="333" t="s">
        <v>10546</v>
      </c>
      <c r="F4152" s="333" t="s">
        <v>2271</v>
      </c>
      <c r="G4152" s="333" t="s">
        <v>2210</v>
      </c>
      <c r="H4152" s="331"/>
      <c r="I4152" s="334" t="s">
        <v>722</v>
      </c>
      <c r="J4152" s="335">
        <v>43922</v>
      </c>
      <c r="K4152" s="331"/>
      <c r="L4152" s="331"/>
      <c r="M4152" s="333" t="s">
        <v>10547</v>
      </c>
      <c r="N4152" s="331"/>
    </row>
    <row r="4153" spans="1:14" ht="12.75">
      <c r="A4153" s="331"/>
      <c r="B4153" s="332">
        <v>43922.832223645833</v>
      </c>
      <c r="C4153" s="333" t="s">
        <v>2200</v>
      </c>
      <c r="D4153" s="333" t="s">
        <v>134</v>
      </c>
      <c r="E4153" s="331"/>
      <c r="F4153" s="333" t="s">
        <v>2198</v>
      </c>
      <c r="G4153" s="333" t="s">
        <v>2210</v>
      </c>
      <c r="H4153" s="331"/>
      <c r="I4153" s="334" t="s">
        <v>10549</v>
      </c>
      <c r="J4153" s="335">
        <v>43922</v>
      </c>
      <c r="K4153" s="331"/>
      <c r="L4153" s="331"/>
      <c r="M4153" s="333" t="s">
        <v>10550</v>
      </c>
      <c r="N4153" s="331"/>
    </row>
    <row r="4154" spans="1:14" ht="12.75">
      <c r="A4154" s="331"/>
      <c r="B4154" s="332">
        <v>43922.833611261573</v>
      </c>
      <c r="C4154" s="333" t="s">
        <v>2200</v>
      </c>
      <c r="D4154" s="333" t="s">
        <v>182</v>
      </c>
      <c r="E4154" s="333" t="s">
        <v>10551</v>
      </c>
      <c r="F4154" s="333" t="s">
        <v>2198</v>
      </c>
      <c r="G4154" s="333" t="s">
        <v>2199</v>
      </c>
      <c r="H4154" s="331"/>
      <c r="I4154" s="334" t="s">
        <v>722</v>
      </c>
      <c r="J4154" s="335">
        <v>43922</v>
      </c>
      <c r="K4154" s="331"/>
      <c r="L4154" s="331"/>
      <c r="M4154" s="331"/>
      <c r="N4154" s="331"/>
    </row>
    <row r="4155" spans="1:14" ht="12.75">
      <c r="A4155" s="15"/>
      <c r="B4155" s="236">
        <v>43922.834147280097</v>
      </c>
      <c r="C4155" s="2" t="s">
        <v>2200</v>
      </c>
      <c r="D4155" s="2" t="s">
        <v>182</v>
      </c>
      <c r="E4155" s="2" t="s">
        <v>3825</v>
      </c>
      <c r="F4155" s="2" t="s">
        <v>2201</v>
      </c>
      <c r="G4155" s="2" t="s">
        <v>2199</v>
      </c>
      <c r="H4155" s="2" t="s">
        <v>10553</v>
      </c>
      <c r="I4155" s="34" t="s">
        <v>10539</v>
      </c>
      <c r="J4155" s="237">
        <v>43922</v>
      </c>
      <c r="M4155" s="34" t="s">
        <v>10555</v>
      </c>
    </row>
    <row r="4156" spans="1:14" ht="12.75">
      <c r="A4156" s="331"/>
      <c r="B4156" s="332">
        <v>43922.834220266202</v>
      </c>
      <c r="C4156" s="333" t="s">
        <v>2200</v>
      </c>
      <c r="D4156" s="333" t="s">
        <v>182</v>
      </c>
      <c r="E4156" s="331"/>
      <c r="F4156" s="333" t="s">
        <v>2198</v>
      </c>
      <c r="G4156" s="333" t="s">
        <v>2199</v>
      </c>
      <c r="H4156" s="331"/>
      <c r="I4156" s="334" t="s">
        <v>4675</v>
      </c>
      <c r="J4156" s="335">
        <v>43922</v>
      </c>
      <c r="K4156" s="331"/>
      <c r="L4156" s="333">
        <v>5</v>
      </c>
      <c r="M4156" s="331"/>
      <c r="N4156" s="331"/>
    </row>
    <row r="4157" spans="1:14" ht="12.75">
      <c r="A4157" s="15"/>
      <c r="B4157" s="236">
        <v>43922.834276678244</v>
      </c>
      <c r="C4157" s="2" t="s">
        <v>7566</v>
      </c>
      <c r="D4157" s="2" t="s">
        <v>182</v>
      </c>
      <c r="F4157" s="2" t="s">
        <v>2198</v>
      </c>
      <c r="G4157" s="2" t="s">
        <v>2199</v>
      </c>
      <c r="H4157" s="2" t="s">
        <v>10557</v>
      </c>
      <c r="I4157" s="2" t="s">
        <v>10558</v>
      </c>
      <c r="J4157" s="237">
        <v>43922</v>
      </c>
      <c r="L4157" s="2">
        <v>13</v>
      </c>
    </row>
    <row r="4158" spans="1:14" ht="12.75">
      <c r="A4158" s="15"/>
      <c r="B4158" s="236">
        <v>43922.834899502312</v>
      </c>
      <c r="C4158" s="2" t="s">
        <v>2200</v>
      </c>
      <c r="D4158" s="2" t="s">
        <v>45</v>
      </c>
      <c r="E4158" s="2" t="s">
        <v>10559</v>
      </c>
      <c r="F4158" s="2" t="s">
        <v>2198</v>
      </c>
      <c r="G4158" s="2" t="s">
        <v>2199</v>
      </c>
      <c r="H4158" s="2" t="s">
        <v>10560</v>
      </c>
      <c r="I4158" s="34" t="s">
        <v>10561</v>
      </c>
      <c r="J4158" s="237">
        <v>43922</v>
      </c>
    </row>
    <row r="4159" spans="1:14" ht="12.75">
      <c r="A4159" s="331"/>
      <c r="B4159" s="332">
        <v>43922.835330729169</v>
      </c>
      <c r="C4159" s="333" t="s">
        <v>2200</v>
      </c>
      <c r="D4159" s="333" t="s">
        <v>182</v>
      </c>
      <c r="E4159" s="333" t="s">
        <v>3825</v>
      </c>
      <c r="F4159" s="333" t="s">
        <v>2208</v>
      </c>
      <c r="G4159" s="333" t="s">
        <v>2199</v>
      </c>
      <c r="H4159" s="333" t="s">
        <v>2248</v>
      </c>
      <c r="I4159" s="334" t="s">
        <v>10562</v>
      </c>
      <c r="J4159" s="335">
        <v>43922</v>
      </c>
      <c r="K4159" s="333">
        <v>42</v>
      </c>
      <c r="L4159" s="331"/>
      <c r="M4159" s="334" t="s">
        <v>10555</v>
      </c>
      <c r="N4159" s="331"/>
    </row>
    <row r="4160" spans="1:14" ht="12.75">
      <c r="A4160" s="331"/>
      <c r="B4160" s="332">
        <v>43922.836334432868</v>
      </c>
      <c r="C4160" s="333" t="s">
        <v>2200</v>
      </c>
      <c r="D4160" s="333" t="s">
        <v>373</v>
      </c>
      <c r="E4160" s="333" t="s">
        <v>373</v>
      </c>
      <c r="F4160" s="333" t="s">
        <v>2198</v>
      </c>
      <c r="G4160" s="333" t="s">
        <v>2210</v>
      </c>
      <c r="H4160" s="331"/>
      <c r="I4160" s="334" t="s">
        <v>9822</v>
      </c>
      <c r="J4160" s="335">
        <v>43922</v>
      </c>
      <c r="K4160" s="331"/>
      <c r="L4160" s="331"/>
      <c r="M4160" s="333" t="s">
        <v>10565</v>
      </c>
      <c r="N4160" s="331"/>
    </row>
    <row r="4161" spans="1:14" ht="12.75">
      <c r="A4161" s="15"/>
      <c r="B4161" s="236">
        <v>43922.836387546296</v>
      </c>
      <c r="C4161" s="2" t="s">
        <v>7566</v>
      </c>
      <c r="D4161" s="2" t="s">
        <v>95</v>
      </c>
      <c r="E4161" s="2" t="s">
        <v>8059</v>
      </c>
      <c r="F4161" s="2" t="s">
        <v>10566</v>
      </c>
      <c r="G4161" s="2" t="s">
        <v>2199</v>
      </c>
      <c r="H4161" s="2" t="s">
        <v>10567</v>
      </c>
      <c r="I4161" s="34" t="s">
        <v>10568</v>
      </c>
      <c r="J4161" s="237">
        <v>43922</v>
      </c>
      <c r="K4161" s="2">
        <v>40</v>
      </c>
      <c r="L4161" s="2">
        <v>1940</v>
      </c>
      <c r="M4161" s="2" t="s">
        <v>10567</v>
      </c>
    </row>
    <row r="4162" spans="1:14" ht="12.75">
      <c r="A4162" s="15"/>
      <c r="B4162" s="236">
        <v>43922.836559953706</v>
      </c>
      <c r="C4162" s="2" t="s">
        <v>2200</v>
      </c>
      <c r="D4162" s="2" t="s">
        <v>182</v>
      </c>
      <c r="E4162" s="2" t="s">
        <v>3825</v>
      </c>
      <c r="F4162" s="2" t="s">
        <v>2201</v>
      </c>
      <c r="G4162" s="2" t="s">
        <v>2199</v>
      </c>
      <c r="H4162" s="2" t="s">
        <v>10570</v>
      </c>
      <c r="I4162" s="2" t="s">
        <v>6452</v>
      </c>
      <c r="J4162" s="237">
        <v>43922</v>
      </c>
      <c r="K4162" s="2">
        <v>27</v>
      </c>
    </row>
    <row r="4163" spans="1:14" ht="12.75">
      <c r="A4163" s="331"/>
      <c r="B4163" s="332">
        <v>43922.837486076387</v>
      </c>
      <c r="C4163" s="333" t="s">
        <v>2200</v>
      </c>
      <c r="D4163" s="333" t="s">
        <v>95</v>
      </c>
      <c r="E4163" s="331"/>
      <c r="F4163" s="333" t="s">
        <v>2198</v>
      </c>
      <c r="G4163" s="333" t="s">
        <v>2199</v>
      </c>
      <c r="H4163" s="331"/>
      <c r="I4163" s="334" t="s">
        <v>10571</v>
      </c>
      <c r="J4163" s="335">
        <v>43922</v>
      </c>
      <c r="K4163" s="331"/>
      <c r="L4163" s="331"/>
      <c r="M4163" s="333" t="s">
        <v>5743</v>
      </c>
      <c r="N4163" s="331"/>
    </row>
    <row r="4164" spans="1:14" ht="12.75">
      <c r="A4164" s="331"/>
      <c r="B4164" s="332">
        <v>43922.839261585643</v>
      </c>
      <c r="C4164" s="333" t="s">
        <v>2200</v>
      </c>
      <c r="D4164" s="333" t="s">
        <v>182</v>
      </c>
      <c r="E4164" s="331"/>
      <c r="F4164" s="333" t="s">
        <v>2198</v>
      </c>
      <c r="G4164" s="333" t="s">
        <v>2199</v>
      </c>
      <c r="H4164" s="331"/>
      <c r="I4164" s="334" t="s">
        <v>10573</v>
      </c>
      <c r="J4164" s="335">
        <v>43922</v>
      </c>
      <c r="K4164" s="331"/>
      <c r="L4164" s="331"/>
      <c r="M4164" s="333" t="s">
        <v>5743</v>
      </c>
      <c r="N4164" s="331"/>
    </row>
    <row r="4165" spans="1:14" ht="12.75">
      <c r="A4165" s="331"/>
      <c r="B4165" s="332">
        <v>43922.840270208333</v>
      </c>
      <c r="C4165" s="333" t="s">
        <v>2200</v>
      </c>
      <c r="D4165" s="333" t="s">
        <v>95</v>
      </c>
      <c r="E4165" s="333" t="s">
        <v>95</v>
      </c>
      <c r="F4165" s="333" t="s">
        <v>2198</v>
      </c>
      <c r="G4165" s="333" t="s">
        <v>2210</v>
      </c>
      <c r="H4165" s="331"/>
      <c r="I4165" s="334" t="s">
        <v>7849</v>
      </c>
      <c r="J4165" s="335">
        <v>43834</v>
      </c>
      <c r="K4165" s="331"/>
      <c r="L4165" s="331"/>
      <c r="M4165" s="333" t="s">
        <v>10574</v>
      </c>
      <c r="N4165" s="331"/>
    </row>
    <row r="4166" spans="1:14" ht="12.75">
      <c r="A4166" s="331"/>
      <c r="B4166" s="332">
        <v>43922.840859988428</v>
      </c>
      <c r="C4166" s="333" t="s">
        <v>7566</v>
      </c>
      <c r="D4166" s="333" t="s">
        <v>95</v>
      </c>
      <c r="E4166" s="331"/>
      <c r="F4166" s="333" t="s">
        <v>2198</v>
      </c>
      <c r="G4166" s="331"/>
      <c r="H4166" s="331"/>
      <c r="I4166" s="334" t="s">
        <v>10576</v>
      </c>
      <c r="J4166" s="335">
        <v>43922</v>
      </c>
      <c r="K4166" s="331"/>
      <c r="L4166" s="331"/>
      <c r="M4166" s="333" t="s">
        <v>10577</v>
      </c>
      <c r="N4166" s="331"/>
    </row>
    <row r="4167" spans="1:14" ht="12.75">
      <c r="A4167" s="331"/>
      <c r="B4167" s="332">
        <v>43922.841268761578</v>
      </c>
      <c r="C4167" s="333" t="s">
        <v>2200</v>
      </c>
      <c r="D4167" s="333" t="s">
        <v>45</v>
      </c>
      <c r="E4167" s="331"/>
      <c r="F4167" s="333" t="s">
        <v>2198</v>
      </c>
      <c r="G4167" s="331"/>
      <c r="H4167" s="331"/>
      <c r="I4167" s="334" t="s">
        <v>10578</v>
      </c>
      <c r="J4167" s="335">
        <v>43922</v>
      </c>
      <c r="K4167" s="331"/>
      <c r="L4167" s="331"/>
      <c r="M4167" s="331"/>
      <c r="N4167" s="331"/>
    </row>
    <row r="4168" spans="1:14" ht="12.75">
      <c r="A4168" s="331"/>
      <c r="B4168" s="332">
        <v>43922.842393275467</v>
      </c>
      <c r="C4168" s="333" t="s">
        <v>2200</v>
      </c>
      <c r="D4168" s="333" t="s">
        <v>45</v>
      </c>
      <c r="E4168" s="331"/>
      <c r="F4168" s="333" t="s">
        <v>2198</v>
      </c>
      <c r="G4168" s="333" t="s">
        <v>2210</v>
      </c>
      <c r="H4168" s="331"/>
      <c r="I4168" s="334" t="s">
        <v>10521</v>
      </c>
      <c r="J4168" s="335">
        <v>43922</v>
      </c>
      <c r="K4168" s="331"/>
      <c r="L4168" s="331"/>
      <c r="M4168" s="331"/>
      <c r="N4168" s="331"/>
    </row>
    <row r="4169" spans="1:14" ht="12.75">
      <c r="A4169" s="15"/>
      <c r="B4169" s="236">
        <v>43922.84289550926</v>
      </c>
      <c r="C4169" s="2" t="s">
        <v>7566</v>
      </c>
      <c r="D4169" s="2" t="s">
        <v>95</v>
      </c>
      <c r="E4169" s="2" t="s">
        <v>95</v>
      </c>
      <c r="F4169" s="2" t="s">
        <v>10580</v>
      </c>
      <c r="G4169" s="2" t="s">
        <v>2210</v>
      </c>
      <c r="H4169" s="2" t="s">
        <v>10581</v>
      </c>
      <c r="I4169" s="2" t="s">
        <v>10582</v>
      </c>
      <c r="J4169" s="237">
        <v>43922</v>
      </c>
      <c r="K4169" s="2">
        <v>20</v>
      </c>
      <c r="L4169" s="2">
        <v>1949</v>
      </c>
      <c r="M4169" s="2" t="s">
        <v>10581</v>
      </c>
    </row>
    <row r="4170" spans="1:14" ht="12.75">
      <c r="A4170" s="15"/>
      <c r="B4170" s="236">
        <v>43922.843775405097</v>
      </c>
      <c r="C4170" s="2" t="s">
        <v>2200</v>
      </c>
      <c r="D4170" s="2" t="s">
        <v>304</v>
      </c>
      <c r="F4170" s="2" t="s">
        <v>2208</v>
      </c>
      <c r="H4170" s="2" t="s">
        <v>10583</v>
      </c>
      <c r="I4170" s="2" t="s">
        <v>10584</v>
      </c>
      <c r="J4170" s="237">
        <v>43922</v>
      </c>
      <c r="M4170" s="2" t="s">
        <v>10585</v>
      </c>
    </row>
    <row r="4171" spans="1:14" ht="12.75">
      <c r="A4171" s="331"/>
      <c r="B4171" s="332">
        <v>43922.845581504633</v>
      </c>
      <c r="C4171" s="333" t="s">
        <v>9</v>
      </c>
      <c r="D4171" s="333" t="s">
        <v>45</v>
      </c>
      <c r="E4171" s="331"/>
      <c r="F4171" s="333" t="s">
        <v>2208</v>
      </c>
      <c r="G4171" s="333" t="s">
        <v>2199</v>
      </c>
      <c r="H4171" s="331"/>
      <c r="I4171" s="334" t="s">
        <v>10586</v>
      </c>
      <c r="J4171" s="335">
        <v>43922</v>
      </c>
      <c r="K4171" s="333">
        <v>51</v>
      </c>
      <c r="L4171" s="331"/>
      <c r="M4171" s="333" t="s">
        <v>5743</v>
      </c>
      <c r="N4171" s="331"/>
    </row>
    <row r="4172" spans="1:14" ht="12.75">
      <c r="A4172" s="15"/>
      <c r="B4172" s="236">
        <v>43922.846130347221</v>
      </c>
      <c r="C4172" s="2" t="s">
        <v>9</v>
      </c>
      <c r="D4172" s="2" t="s">
        <v>45</v>
      </c>
      <c r="E4172" s="2" t="s">
        <v>43</v>
      </c>
      <c r="F4172" s="2" t="s">
        <v>2208</v>
      </c>
      <c r="G4172" s="2" t="s">
        <v>2199</v>
      </c>
      <c r="H4172" s="2" t="s">
        <v>10588</v>
      </c>
      <c r="I4172" s="34" t="s">
        <v>10589</v>
      </c>
      <c r="J4172" s="237">
        <v>43922</v>
      </c>
      <c r="K4172" s="2">
        <v>51</v>
      </c>
      <c r="M4172" s="2" t="s">
        <v>10591</v>
      </c>
    </row>
    <row r="4173" spans="1:14" ht="12.75">
      <c r="A4173" s="331"/>
      <c r="B4173" s="332">
        <v>43922.847039907407</v>
      </c>
      <c r="C4173" s="333" t="s">
        <v>7566</v>
      </c>
      <c r="D4173" s="333" t="s">
        <v>95</v>
      </c>
      <c r="E4173" s="331"/>
      <c r="F4173" s="333" t="s">
        <v>2198</v>
      </c>
      <c r="G4173" s="331"/>
      <c r="H4173" s="331"/>
      <c r="I4173" s="334" t="s">
        <v>10592</v>
      </c>
      <c r="J4173" s="335">
        <v>43922</v>
      </c>
      <c r="K4173" s="331"/>
      <c r="L4173" s="331"/>
      <c r="M4173" s="333" t="s">
        <v>10593</v>
      </c>
      <c r="N4173" s="331"/>
    </row>
    <row r="4174" spans="1:14" ht="12.75">
      <c r="A4174" s="331"/>
      <c r="B4174" s="332">
        <v>43922.849057546293</v>
      </c>
      <c r="C4174" s="333" t="s">
        <v>2200</v>
      </c>
      <c r="D4174" s="333" t="s">
        <v>45</v>
      </c>
      <c r="E4174" s="331"/>
      <c r="F4174" s="333" t="s">
        <v>2198</v>
      </c>
      <c r="G4174" s="331"/>
      <c r="H4174" s="331"/>
      <c r="I4174" s="334" t="s">
        <v>10594</v>
      </c>
      <c r="J4174" s="335">
        <v>43922</v>
      </c>
      <c r="K4174" s="331"/>
      <c r="L4174" s="331"/>
      <c r="M4174" s="331"/>
      <c r="N4174" s="331"/>
    </row>
    <row r="4175" spans="1:14" ht="12.75">
      <c r="A4175" s="331"/>
      <c r="B4175" s="332">
        <v>43922.851267638893</v>
      </c>
      <c r="C4175" s="333" t="s">
        <v>7566</v>
      </c>
      <c r="D4175" s="333" t="s">
        <v>95</v>
      </c>
      <c r="E4175" s="331"/>
      <c r="F4175" s="333" t="s">
        <v>2198</v>
      </c>
      <c r="G4175" s="331"/>
      <c r="H4175" s="331"/>
      <c r="I4175" s="334" t="s">
        <v>8144</v>
      </c>
      <c r="J4175" s="335">
        <v>43922</v>
      </c>
      <c r="K4175" s="331"/>
      <c r="L4175" s="331"/>
      <c r="M4175" s="333" t="s">
        <v>10596</v>
      </c>
      <c r="N4175" s="331"/>
    </row>
    <row r="4176" spans="1:14" ht="12.75">
      <c r="A4176" s="331"/>
      <c r="B4176" s="332">
        <v>43922.856579085652</v>
      </c>
      <c r="C4176" s="333" t="s">
        <v>2200</v>
      </c>
      <c r="D4176" s="333" t="s">
        <v>45</v>
      </c>
      <c r="E4176" s="331"/>
      <c r="F4176" s="333" t="s">
        <v>2198</v>
      </c>
      <c r="G4176" s="331"/>
      <c r="H4176" s="331"/>
      <c r="I4176" s="334" t="s">
        <v>10597</v>
      </c>
      <c r="J4176" s="335">
        <v>43922</v>
      </c>
      <c r="K4176" s="331"/>
      <c r="L4176" s="331"/>
      <c r="M4176" s="331"/>
      <c r="N4176" s="331"/>
    </row>
    <row r="4177" spans="1:14" ht="12.75">
      <c r="A4177" s="15"/>
      <c r="B4177" s="236">
        <v>43922.864405983797</v>
      </c>
      <c r="C4177" s="2" t="s">
        <v>9</v>
      </c>
      <c r="D4177" s="2" t="s">
        <v>126</v>
      </c>
      <c r="E4177" s="2" t="s">
        <v>572</v>
      </c>
      <c r="F4177" s="2" t="s">
        <v>2208</v>
      </c>
      <c r="G4177" s="2" t="s">
        <v>2199</v>
      </c>
      <c r="H4177" s="2" t="s">
        <v>10598</v>
      </c>
      <c r="I4177" s="34" t="s">
        <v>10599</v>
      </c>
      <c r="J4177" s="237">
        <v>43922</v>
      </c>
    </row>
    <row r="4178" spans="1:14" ht="12.75">
      <c r="A4178" s="331"/>
      <c r="B4178" s="332">
        <v>43922.881241689814</v>
      </c>
      <c r="C4178" s="333" t="s">
        <v>7566</v>
      </c>
      <c r="D4178" s="333" t="s">
        <v>45</v>
      </c>
      <c r="E4178" s="331"/>
      <c r="F4178" s="333" t="s">
        <v>2198</v>
      </c>
      <c r="G4178" s="331"/>
      <c r="H4178" s="331"/>
      <c r="I4178" s="334" t="s">
        <v>10601</v>
      </c>
      <c r="J4178" s="335">
        <v>43922</v>
      </c>
      <c r="K4178" s="331"/>
      <c r="L4178" s="331"/>
      <c r="M4178" s="331"/>
      <c r="N4178" s="331"/>
    </row>
    <row r="4179" spans="1:14" ht="12.75">
      <c r="A4179" s="331"/>
      <c r="B4179" s="332">
        <v>43922.884752233796</v>
      </c>
      <c r="C4179" s="333" t="s">
        <v>9</v>
      </c>
      <c r="D4179" s="333" t="s">
        <v>45</v>
      </c>
      <c r="E4179" s="331"/>
      <c r="F4179" s="333" t="s">
        <v>2208</v>
      </c>
      <c r="G4179" s="333" t="s">
        <v>2199</v>
      </c>
      <c r="H4179" s="331"/>
      <c r="I4179" s="334" t="s">
        <v>10586</v>
      </c>
      <c r="J4179" s="335">
        <v>43922</v>
      </c>
      <c r="K4179" s="333">
        <v>51</v>
      </c>
      <c r="L4179" s="331"/>
      <c r="M4179" s="331"/>
      <c r="N4179" s="331"/>
    </row>
    <row r="4180" spans="1:14" ht="12.75">
      <c r="A4180" s="331"/>
      <c r="B4180" s="332">
        <v>43922.886357615746</v>
      </c>
      <c r="C4180" s="333" t="s">
        <v>9</v>
      </c>
      <c r="D4180" s="333" t="s">
        <v>45</v>
      </c>
      <c r="E4180" s="331"/>
      <c r="F4180" s="333" t="s">
        <v>2208</v>
      </c>
      <c r="G4180" s="333" t="s">
        <v>2199</v>
      </c>
      <c r="H4180" s="331"/>
      <c r="I4180" s="334" t="s">
        <v>10586</v>
      </c>
      <c r="J4180" s="335">
        <v>43922</v>
      </c>
      <c r="K4180" s="333">
        <v>51</v>
      </c>
      <c r="L4180" s="331"/>
      <c r="M4180" s="331"/>
      <c r="N4180" s="331"/>
    </row>
    <row r="4181" spans="1:14" ht="12.75">
      <c r="A4181" s="331"/>
      <c r="B4181" s="332">
        <v>43922.886914351853</v>
      </c>
      <c r="C4181" s="333" t="s">
        <v>2197</v>
      </c>
      <c r="D4181" s="333" t="s">
        <v>182</v>
      </c>
      <c r="E4181" s="331"/>
      <c r="F4181" s="333" t="s">
        <v>2198</v>
      </c>
      <c r="G4181" s="331"/>
      <c r="H4181" s="331"/>
      <c r="I4181" s="334" t="s">
        <v>10603</v>
      </c>
      <c r="J4181" s="335">
        <v>43922</v>
      </c>
      <c r="K4181" s="331"/>
      <c r="L4181" s="331"/>
      <c r="M4181" s="333" t="s">
        <v>10604</v>
      </c>
      <c r="N4181" s="331"/>
    </row>
    <row r="4182" spans="1:14" ht="12.75">
      <c r="A4182" s="331"/>
      <c r="B4182" s="332">
        <v>43922.887310972219</v>
      </c>
      <c r="C4182" s="333" t="s">
        <v>9</v>
      </c>
      <c r="D4182" s="333" t="s">
        <v>45</v>
      </c>
      <c r="E4182" s="331"/>
      <c r="F4182" s="333" t="s">
        <v>2198</v>
      </c>
      <c r="G4182" s="333" t="s">
        <v>2199</v>
      </c>
      <c r="H4182" s="331"/>
      <c r="I4182" s="334" t="s">
        <v>10606</v>
      </c>
      <c r="J4182" s="335">
        <v>43922</v>
      </c>
      <c r="K4182" s="331"/>
      <c r="L4182" s="331"/>
      <c r="M4182" s="331"/>
      <c r="N4182" s="331"/>
    </row>
    <row r="4183" spans="1:14" ht="12.75">
      <c r="A4183" s="331"/>
      <c r="B4183" s="332">
        <v>43922.887738263889</v>
      </c>
      <c r="C4183" s="333" t="s">
        <v>2197</v>
      </c>
      <c r="D4183" s="333" t="s">
        <v>182</v>
      </c>
      <c r="E4183" s="331"/>
      <c r="F4183" s="333" t="s">
        <v>2198</v>
      </c>
      <c r="G4183" s="333" t="s">
        <v>2199</v>
      </c>
      <c r="H4183" s="331"/>
      <c r="I4183" s="334" t="s">
        <v>722</v>
      </c>
      <c r="J4183" s="335">
        <v>43921</v>
      </c>
      <c r="K4183" s="331"/>
      <c r="L4183" s="331"/>
      <c r="M4183" s="333" t="s">
        <v>10608</v>
      </c>
      <c r="N4183" s="331"/>
    </row>
    <row r="4184" spans="1:14" ht="12.75">
      <c r="A4184" s="15"/>
      <c r="B4184" s="236">
        <v>43922.888903831015</v>
      </c>
      <c r="C4184" s="2" t="s">
        <v>2200</v>
      </c>
      <c r="D4184" s="2" t="s">
        <v>182</v>
      </c>
      <c r="E4184" s="2" t="s">
        <v>1078</v>
      </c>
      <c r="F4184" s="2" t="s">
        <v>2208</v>
      </c>
      <c r="G4184" s="2" t="s">
        <v>2199</v>
      </c>
      <c r="H4184" s="2" t="s">
        <v>10609</v>
      </c>
      <c r="I4184" s="34" t="s">
        <v>10610</v>
      </c>
      <c r="J4184" s="237">
        <v>43922</v>
      </c>
      <c r="K4184" s="2">
        <v>52</v>
      </c>
      <c r="L4184" s="2">
        <v>1661</v>
      </c>
    </row>
    <row r="4185" spans="1:14" ht="12.75">
      <c r="A4185" s="331"/>
      <c r="B4185" s="332">
        <v>43922.888916620373</v>
      </c>
      <c r="C4185" s="333" t="s">
        <v>2200</v>
      </c>
      <c r="D4185" s="333" t="s">
        <v>304</v>
      </c>
      <c r="E4185" s="333" t="s">
        <v>4945</v>
      </c>
      <c r="F4185" s="333" t="s">
        <v>2198</v>
      </c>
      <c r="G4185" s="333" t="s">
        <v>2199</v>
      </c>
      <c r="H4185" s="331"/>
      <c r="I4185" s="334" t="s">
        <v>10606</v>
      </c>
      <c r="J4185" s="335">
        <v>43922</v>
      </c>
      <c r="K4185" s="331"/>
      <c r="L4185" s="331"/>
      <c r="M4185" s="333" t="s">
        <v>10612</v>
      </c>
      <c r="N4185" s="331"/>
    </row>
    <row r="4186" spans="1:14" ht="12.75">
      <c r="A4186" s="331"/>
      <c r="B4186" s="332">
        <v>43922.889363738424</v>
      </c>
      <c r="C4186" s="333" t="s">
        <v>2200</v>
      </c>
      <c r="D4186" s="333" t="s">
        <v>304</v>
      </c>
      <c r="E4186" s="331"/>
      <c r="F4186" s="333" t="s">
        <v>2198</v>
      </c>
      <c r="G4186" s="333" t="s">
        <v>2199</v>
      </c>
      <c r="H4186" s="331"/>
      <c r="I4186" s="334" t="s">
        <v>10613</v>
      </c>
      <c r="J4186" s="335">
        <v>43922</v>
      </c>
      <c r="K4186" s="331"/>
      <c r="L4186" s="331"/>
      <c r="M4186" s="333" t="s">
        <v>5743</v>
      </c>
      <c r="N4186" s="331"/>
    </row>
    <row r="4187" spans="1:14" ht="12.75">
      <c r="A4187" s="15"/>
      <c r="B4187" s="236">
        <v>43922.889424108798</v>
      </c>
      <c r="C4187" s="2" t="s">
        <v>2200</v>
      </c>
      <c r="D4187" s="2" t="s">
        <v>182</v>
      </c>
      <c r="E4187" s="2" t="s">
        <v>1078</v>
      </c>
      <c r="F4187" s="2" t="s">
        <v>2208</v>
      </c>
      <c r="G4187" s="2" t="s">
        <v>2199</v>
      </c>
      <c r="H4187" s="2" t="s">
        <v>10609</v>
      </c>
      <c r="I4187" s="34" t="s">
        <v>10610</v>
      </c>
      <c r="J4187" s="237">
        <v>43922</v>
      </c>
      <c r="K4187" s="2">
        <v>18</v>
      </c>
      <c r="L4187" s="2">
        <v>1662</v>
      </c>
    </row>
    <row r="4188" spans="1:14" ht="12.75">
      <c r="A4188" s="15"/>
      <c r="B4188" s="236">
        <v>43922.88997611111</v>
      </c>
      <c r="C4188" s="2" t="s">
        <v>2200</v>
      </c>
      <c r="D4188" s="2" t="s">
        <v>304</v>
      </c>
      <c r="F4188" s="2" t="s">
        <v>2198</v>
      </c>
      <c r="G4188" s="2" t="s">
        <v>2199</v>
      </c>
      <c r="H4188" s="2" t="s">
        <v>2161</v>
      </c>
      <c r="I4188" s="34" t="s">
        <v>10615</v>
      </c>
      <c r="J4188" s="237">
        <v>43922</v>
      </c>
      <c r="M4188" s="2" t="s">
        <v>9722</v>
      </c>
    </row>
    <row r="4189" spans="1:14" ht="12.75">
      <c r="A4189" s="15"/>
      <c r="B4189" s="236">
        <v>43922.889989502313</v>
      </c>
      <c r="C4189" s="2" t="s">
        <v>2200</v>
      </c>
      <c r="D4189" s="2" t="s">
        <v>182</v>
      </c>
      <c r="E4189" s="2" t="s">
        <v>1078</v>
      </c>
      <c r="F4189" s="2" t="s">
        <v>2201</v>
      </c>
      <c r="G4189" s="2" t="s">
        <v>2199</v>
      </c>
      <c r="H4189" s="2" t="s">
        <v>10609</v>
      </c>
      <c r="I4189" s="34" t="s">
        <v>10610</v>
      </c>
      <c r="J4189" s="237">
        <v>43922</v>
      </c>
      <c r="K4189" s="2">
        <v>45</v>
      </c>
      <c r="L4189" s="2">
        <v>1663</v>
      </c>
    </row>
    <row r="4190" spans="1:14" ht="12.75">
      <c r="A4190" s="331"/>
      <c r="B4190" s="332">
        <v>43922.890454895838</v>
      </c>
      <c r="C4190" s="333" t="s">
        <v>2200</v>
      </c>
      <c r="D4190" s="333" t="s">
        <v>182</v>
      </c>
      <c r="E4190" s="333" t="s">
        <v>1078</v>
      </c>
      <c r="F4190" s="333" t="s">
        <v>2208</v>
      </c>
      <c r="G4190" s="333" t="s">
        <v>2199</v>
      </c>
      <c r="H4190" s="333" t="s">
        <v>2897</v>
      </c>
      <c r="I4190" s="334" t="s">
        <v>10610</v>
      </c>
      <c r="J4190" s="335">
        <v>43922</v>
      </c>
      <c r="K4190" s="333">
        <v>65</v>
      </c>
      <c r="L4190" s="333">
        <v>1664</v>
      </c>
      <c r="M4190" s="331"/>
      <c r="N4190" s="331"/>
    </row>
    <row r="4191" spans="1:14" ht="12.75">
      <c r="A4191" s="15"/>
      <c r="B4191" s="236">
        <v>43922.890952789356</v>
      </c>
      <c r="C4191" s="2" t="s">
        <v>2200</v>
      </c>
      <c r="D4191" s="2" t="s">
        <v>182</v>
      </c>
      <c r="E4191" s="2" t="s">
        <v>1078</v>
      </c>
      <c r="F4191" s="2" t="s">
        <v>2208</v>
      </c>
      <c r="G4191" s="2" t="s">
        <v>2199</v>
      </c>
      <c r="H4191" s="2" t="s">
        <v>10609</v>
      </c>
      <c r="I4191" s="34" t="s">
        <v>10610</v>
      </c>
      <c r="J4191" s="237">
        <v>43922</v>
      </c>
      <c r="K4191" s="2">
        <v>68</v>
      </c>
      <c r="L4191" s="2">
        <v>1665</v>
      </c>
    </row>
    <row r="4192" spans="1:14" ht="12.75">
      <c r="A4192" s="15"/>
      <c r="B4192" s="236">
        <v>43922.892318020837</v>
      </c>
      <c r="C4192" s="2" t="s">
        <v>2200</v>
      </c>
      <c r="D4192" s="2" t="s">
        <v>182</v>
      </c>
      <c r="E4192" s="2" t="s">
        <v>1078</v>
      </c>
      <c r="F4192" s="2" t="s">
        <v>2208</v>
      </c>
      <c r="G4192" s="2" t="s">
        <v>2199</v>
      </c>
      <c r="H4192" s="2" t="s">
        <v>10618</v>
      </c>
      <c r="I4192" s="34" t="s">
        <v>10610</v>
      </c>
      <c r="J4192" s="237">
        <v>43922</v>
      </c>
      <c r="K4192" s="2">
        <v>54</v>
      </c>
      <c r="L4192" s="2">
        <v>1666</v>
      </c>
    </row>
    <row r="4193" spans="1:14" ht="12.75">
      <c r="A4193" s="331"/>
      <c r="B4193" s="332">
        <v>43922.892734861111</v>
      </c>
      <c r="C4193" s="333" t="s">
        <v>9</v>
      </c>
      <c r="D4193" s="333" t="s">
        <v>126</v>
      </c>
      <c r="E4193" s="333" t="s">
        <v>10619</v>
      </c>
      <c r="F4193" s="333" t="s">
        <v>2208</v>
      </c>
      <c r="G4193" s="333" t="s">
        <v>2199</v>
      </c>
      <c r="H4193" s="331"/>
      <c r="I4193" s="334" t="s">
        <v>10620</v>
      </c>
      <c r="J4193" s="335">
        <v>43922</v>
      </c>
      <c r="K4193" s="333">
        <v>25</v>
      </c>
      <c r="L4193" s="331"/>
      <c r="M4193" s="333" t="s">
        <v>10622</v>
      </c>
      <c r="N4193" s="331"/>
    </row>
    <row r="4194" spans="1:14" ht="12.75">
      <c r="A4194" s="331"/>
      <c r="B4194" s="332">
        <v>43922.892997789357</v>
      </c>
      <c r="C4194" s="333" t="s">
        <v>2200</v>
      </c>
      <c r="D4194" s="333" t="s">
        <v>182</v>
      </c>
      <c r="E4194" s="333" t="s">
        <v>1078</v>
      </c>
      <c r="F4194" s="333" t="s">
        <v>2201</v>
      </c>
      <c r="G4194" s="333" t="s">
        <v>2199</v>
      </c>
      <c r="H4194" s="333" t="s">
        <v>2897</v>
      </c>
      <c r="I4194" s="334" t="s">
        <v>10610</v>
      </c>
      <c r="J4194" s="335">
        <v>43922</v>
      </c>
      <c r="K4194" s="333">
        <v>58</v>
      </c>
      <c r="L4194" s="333">
        <v>1667</v>
      </c>
      <c r="M4194" s="331"/>
      <c r="N4194" s="331"/>
    </row>
    <row r="4195" spans="1:14" ht="12.75">
      <c r="A4195" s="331"/>
      <c r="B4195" s="332">
        <v>43922.893467395828</v>
      </c>
      <c r="C4195" s="333" t="s">
        <v>2200</v>
      </c>
      <c r="D4195" s="333" t="s">
        <v>182</v>
      </c>
      <c r="E4195" s="333" t="s">
        <v>1078</v>
      </c>
      <c r="F4195" s="333" t="s">
        <v>2208</v>
      </c>
      <c r="G4195" s="333" t="s">
        <v>2199</v>
      </c>
      <c r="H4195" s="333" t="s">
        <v>2897</v>
      </c>
      <c r="I4195" s="334" t="s">
        <v>10610</v>
      </c>
      <c r="J4195" s="335">
        <v>43922</v>
      </c>
      <c r="K4195" s="333">
        <v>67</v>
      </c>
      <c r="L4195" s="333">
        <v>1668</v>
      </c>
      <c r="M4195" s="331"/>
      <c r="N4195" s="331"/>
    </row>
    <row r="4196" spans="1:14" ht="12.75">
      <c r="A4196" s="331"/>
      <c r="B4196" s="332">
        <v>43922.893694803242</v>
      </c>
      <c r="C4196" s="333" t="s">
        <v>2200</v>
      </c>
      <c r="D4196" s="333" t="s">
        <v>182</v>
      </c>
      <c r="E4196" s="333" t="s">
        <v>181</v>
      </c>
      <c r="F4196" s="333" t="s">
        <v>2208</v>
      </c>
      <c r="G4196" s="333" t="s">
        <v>2199</v>
      </c>
      <c r="H4196" s="331"/>
      <c r="I4196" s="333" t="s">
        <v>10624</v>
      </c>
      <c r="J4196" s="335">
        <v>43922</v>
      </c>
      <c r="K4196" s="331"/>
      <c r="L4196" s="331"/>
      <c r="M4196" s="331"/>
      <c r="N4196" s="331"/>
    </row>
    <row r="4197" spans="1:14" ht="12.75">
      <c r="A4197" s="15"/>
      <c r="B4197" s="236">
        <v>43922.894713773145</v>
      </c>
      <c r="C4197" s="2" t="s">
        <v>9</v>
      </c>
      <c r="D4197" s="2" t="s">
        <v>101</v>
      </c>
      <c r="E4197" s="2" t="s">
        <v>64</v>
      </c>
      <c r="F4197" s="2" t="s">
        <v>2208</v>
      </c>
      <c r="G4197" s="2" t="s">
        <v>2210</v>
      </c>
      <c r="H4197" s="2" t="s">
        <v>10625</v>
      </c>
      <c r="I4197" s="2" t="s">
        <v>10626</v>
      </c>
      <c r="J4197" s="237">
        <v>43920</v>
      </c>
    </row>
    <row r="4198" spans="1:14" ht="12.75">
      <c r="A4198" s="15"/>
      <c r="B4198" s="236">
        <v>43922.89556824074</v>
      </c>
      <c r="C4198" s="2" t="s">
        <v>2200</v>
      </c>
      <c r="D4198" s="2" t="s">
        <v>304</v>
      </c>
      <c r="E4198" s="2" t="s">
        <v>10627</v>
      </c>
      <c r="F4198" s="2" t="s">
        <v>2208</v>
      </c>
      <c r="G4198" s="2" t="s">
        <v>2199</v>
      </c>
      <c r="H4198" s="2" t="s">
        <v>10629</v>
      </c>
      <c r="I4198" s="34" t="s">
        <v>10630</v>
      </c>
      <c r="J4198" s="237">
        <v>43922</v>
      </c>
      <c r="K4198" s="2">
        <v>35</v>
      </c>
      <c r="M4198" s="2" t="s">
        <v>10631</v>
      </c>
    </row>
    <row r="4199" spans="1:14" ht="12.75">
      <c r="A4199" s="15"/>
      <c r="B4199" s="236">
        <v>43922.895908668987</v>
      </c>
      <c r="C4199" s="2" t="s">
        <v>9</v>
      </c>
      <c r="D4199" s="2" t="s">
        <v>262</v>
      </c>
      <c r="E4199" s="2" t="s">
        <v>10632</v>
      </c>
      <c r="F4199" s="2" t="s">
        <v>2208</v>
      </c>
      <c r="G4199" s="2" t="s">
        <v>2199</v>
      </c>
      <c r="H4199" s="2" t="s">
        <v>10633</v>
      </c>
      <c r="I4199" s="34" t="s">
        <v>10634</v>
      </c>
      <c r="J4199" s="237">
        <v>43922</v>
      </c>
      <c r="K4199" s="2">
        <v>66</v>
      </c>
      <c r="M4199" s="2" t="s">
        <v>10636</v>
      </c>
    </row>
    <row r="4200" spans="1:14" ht="12.75">
      <c r="A4200" s="15"/>
      <c r="B4200" s="236">
        <v>43922.901054780094</v>
      </c>
      <c r="C4200" s="2" t="s">
        <v>2200</v>
      </c>
      <c r="D4200" s="2" t="s">
        <v>182</v>
      </c>
      <c r="E4200" s="2" t="s">
        <v>3825</v>
      </c>
      <c r="F4200" s="2" t="s">
        <v>2201</v>
      </c>
      <c r="G4200" s="2" t="s">
        <v>2199</v>
      </c>
      <c r="H4200" s="2" t="s">
        <v>2897</v>
      </c>
      <c r="I4200" s="34" t="s">
        <v>593</v>
      </c>
      <c r="J4200" s="237">
        <v>43922</v>
      </c>
      <c r="K4200" s="2">
        <v>27</v>
      </c>
      <c r="L4200" s="2">
        <v>1942</v>
      </c>
    </row>
    <row r="4201" spans="1:14" ht="12.75">
      <c r="A4201" s="331"/>
      <c r="B4201" s="332">
        <v>43922.902257164351</v>
      </c>
      <c r="C4201" s="333" t="s">
        <v>2200</v>
      </c>
      <c r="D4201" s="333" t="s">
        <v>182</v>
      </c>
      <c r="E4201" s="333" t="s">
        <v>3825</v>
      </c>
      <c r="F4201" s="333" t="s">
        <v>2208</v>
      </c>
      <c r="G4201" s="333" t="s">
        <v>2199</v>
      </c>
      <c r="H4201" s="333" t="s">
        <v>2897</v>
      </c>
      <c r="I4201" s="334" t="s">
        <v>593</v>
      </c>
      <c r="J4201" s="335">
        <v>43922</v>
      </c>
      <c r="K4201" s="333">
        <v>42</v>
      </c>
      <c r="L4201" s="333">
        <v>1943</v>
      </c>
      <c r="M4201" s="331"/>
      <c r="N4201" s="331"/>
    </row>
    <row r="4202" spans="1:14" ht="12.75">
      <c r="A4202" s="331"/>
      <c r="B4202" s="332">
        <v>43922.902912453705</v>
      </c>
      <c r="C4202" s="333" t="s">
        <v>2200</v>
      </c>
      <c r="D4202" s="333" t="s">
        <v>182</v>
      </c>
      <c r="E4202" s="333" t="s">
        <v>181</v>
      </c>
      <c r="F4202" s="333" t="s">
        <v>2208</v>
      </c>
      <c r="G4202" s="333" t="s">
        <v>2199</v>
      </c>
      <c r="H4202" s="333" t="s">
        <v>2897</v>
      </c>
      <c r="I4202" s="334" t="s">
        <v>593</v>
      </c>
      <c r="J4202" s="335">
        <v>43922</v>
      </c>
      <c r="K4202" s="333">
        <v>27</v>
      </c>
      <c r="L4202" s="333">
        <v>1944</v>
      </c>
      <c r="M4202" s="331"/>
      <c r="N4202" s="331"/>
    </row>
    <row r="4203" spans="1:14" ht="12.75">
      <c r="A4203" s="331"/>
      <c r="B4203" s="332">
        <v>43922.903737858796</v>
      </c>
      <c r="C4203" s="333" t="s">
        <v>2200</v>
      </c>
      <c r="D4203" s="333" t="s">
        <v>182</v>
      </c>
      <c r="E4203" s="333" t="s">
        <v>181</v>
      </c>
      <c r="F4203" s="333" t="s">
        <v>2201</v>
      </c>
      <c r="G4203" s="333" t="s">
        <v>2199</v>
      </c>
      <c r="H4203" s="333" t="s">
        <v>2897</v>
      </c>
      <c r="I4203" s="334" t="s">
        <v>593</v>
      </c>
      <c r="J4203" s="335">
        <v>43922</v>
      </c>
      <c r="K4203" s="333">
        <v>36</v>
      </c>
      <c r="L4203" s="333">
        <v>1945</v>
      </c>
      <c r="M4203" s="331"/>
      <c r="N4203" s="331"/>
    </row>
    <row r="4204" spans="1:14" ht="12.75">
      <c r="A4204" s="331"/>
      <c r="B4204" s="332">
        <v>43922.905059594908</v>
      </c>
      <c r="C4204" s="333" t="s">
        <v>2200</v>
      </c>
      <c r="D4204" s="333" t="s">
        <v>182</v>
      </c>
      <c r="E4204" s="333" t="s">
        <v>720</v>
      </c>
      <c r="F4204" s="333" t="s">
        <v>2208</v>
      </c>
      <c r="G4204" s="333" t="s">
        <v>2199</v>
      </c>
      <c r="H4204" s="333" t="s">
        <v>2897</v>
      </c>
      <c r="I4204" s="334" t="s">
        <v>593</v>
      </c>
      <c r="J4204" s="335">
        <v>43922</v>
      </c>
      <c r="K4204" s="333">
        <v>78</v>
      </c>
      <c r="L4204" s="333">
        <v>1946</v>
      </c>
      <c r="M4204" s="331"/>
      <c r="N4204" s="331"/>
    </row>
    <row r="4205" spans="1:14" ht="12.75">
      <c r="A4205" s="331"/>
      <c r="B4205" s="332">
        <v>43922.905821215274</v>
      </c>
      <c r="C4205" s="333" t="s">
        <v>2197</v>
      </c>
      <c r="D4205" s="333" t="s">
        <v>322</v>
      </c>
      <c r="E4205" s="331"/>
      <c r="F4205" s="333" t="s">
        <v>2198</v>
      </c>
      <c r="G4205" s="333" t="s">
        <v>2210</v>
      </c>
      <c r="H4205" s="331"/>
      <c r="I4205" s="334" t="s">
        <v>10640</v>
      </c>
      <c r="J4205" s="335">
        <v>43922</v>
      </c>
      <c r="K4205" s="331"/>
      <c r="L4205" s="331"/>
      <c r="M4205" s="333" t="s">
        <v>10641</v>
      </c>
      <c r="N4205" s="331"/>
    </row>
    <row r="4206" spans="1:14" ht="12.75">
      <c r="A4206" s="15"/>
      <c r="B4206" s="236">
        <v>43922.907308275462</v>
      </c>
      <c r="C4206" s="2" t="s">
        <v>7566</v>
      </c>
      <c r="D4206" s="2" t="s">
        <v>45</v>
      </c>
      <c r="F4206" s="2" t="s">
        <v>2198</v>
      </c>
      <c r="G4206" s="2" t="s">
        <v>2210</v>
      </c>
      <c r="H4206" s="2" t="s">
        <v>10643</v>
      </c>
      <c r="I4206" s="34" t="s">
        <v>10644</v>
      </c>
      <c r="J4206" s="237">
        <v>43922</v>
      </c>
      <c r="M4206" s="2" t="s">
        <v>10645</v>
      </c>
    </row>
    <row r="4207" spans="1:14" ht="12.75">
      <c r="A4207" s="331"/>
      <c r="B4207" s="332">
        <v>43922.91192353009</v>
      </c>
      <c r="C4207" s="333" t="s">
        <v>9</v>
      </c>
      <c r="D4207" s="333" t="s">
        <v>45</v>
      </c>
      <c r="E4207" s="333" t="s">
        <v>10646</v>
      </c>
      <c r="F4207" s="333" t="s">
        <v>2198</v>
      </c>
      <c r="G4207" s="331"/>
      <c r="H4207" s="331"/>
      <c r="I4207" s="334" t="s">
        <v>10606</v>
      </c>
      <c r="J4207" s="335">
        <v>43922</v>
      </c>
      <c r="K4207" s="331"/>
      <c r="L4207" s="331"/>
      <c r="M4207" s="333" t="s">
        <v>10647</v>
      </c>
      <c r="N4207" s="331"/>
    </row>
    <row r="4208" spans="1:14" ht="12.75">
      <c r="A4208" s="331"/>
      <c r="B4208" s="332">
        <v>43922.911978912038</v>
      </c>
      <c r="C4208" s="333" t="s">
        <v>2197</v>
      </c>
      <c r="D4208" s="333" t="s">
        <v>45</v>
      </c>
      <c r="E4208" s="331"/>
      <c r="F4208" s="333" t="s">
        <v>2198</v>
      </c>
      <c r="G4208" s="333" t="s">
        <v>2210</v>
      </c>
      <c r="H4208" s="331"/>
      <c r="I4208" s="334" t="s">
        <v>10648</v>
      </c>
      <c r="J4208" s="335">
        <v>43922</v>
      </c>
      <c r="K4208" s="331"/>
      <c r="L4208" s="333">
        <v>41</v>
      </c>
      <c r="M4208" s="333" t="s">
        <v>10649</v>
      </c>
      <c r="N4208" s="331"/>
    </row>
    <row r="4209" spans="1:14" ht="12.75">
      <c r="A4209" s="15"/>
      <c r="B4209" s="236">
        <v>43922.91500789352</v>
      </c>
      <c r="C4209" s="2" t="s">
        <v>9</v>
      </c>
      <c r="D4209" s="2" t="s">
        <v>45</v>
      </c>
      <c r="F4209" s="2" t="s">
        <v>2198</v>
      </c>
      <c r="G4209" s="2" t="s">
        <v>2210</v>
      </c>
      <c r="H4209" s="2" t="s">
        <v>10650</v>
      </c>
      <c r="I4209" s="2" t="s">
        <v>2590</v>
      </c>
      <c r="J4209" s="237">
        <v>43922</v>
      </c>
      <c r="M4209" s="2" t="s">
        <v>10651</v>
      </c>
    </row>
    <row r="4210" spans="1:14" ht="12.75">
      <c r="A4210" s="15"/>
      <c r="B4210" s="236">
        <v>43922.920691805557</v>
      </c>
      <c r="C4210" s="2" t="s">
        <v>2200</v>
      </c>
      <c r="D4210" s="2" t="s">
        <v>236</v>
      </c>
      <c r="F4210" s="2" t="s">
        <v>2198</v>
      </c>
      <c r="G4210" s="2" t="s">
        <v>2199</v>
      </c>
      <c r="H4210" s="2" t="s">
        <v>10653</v>
      </c>
      <c r="I4210" s="34" t="s">
        <v>10654</v>
      </c>
      <c r="J4210" s="237">
        <v>43922</v>
      </c>
      <c r="L4210" s="2">
        <v>111</v>
      </c>
    </row>
    <row r="4211" spans="1:14" ht="12.75">
      <c r="A4211" s="331"/>
      <c r="B4211" s="332">
        <v>43922.923693148143</v>
      </c>
      <c r="C4211" s="333" t="s">
        <v>2200</v>
      </c>
      <c r="D4211" s="333" t="s">
        <v>109</v>
      </c>
      <c r="E4211" s="331"/>
      <c r="F4211" s="333" t="s">
        <v>2198</v>
      </c>
      <c r="G4211" s="333" t="s">
        <v>2199</v>
      </c>
      <c r="H4211" s="331"/>
      <c r="I4211" s="334" t="s">
        <v>10655</v>
      </c>
      <c r="J4211" s="335">
        <v>43922</v>
      </c>
      <c r="K4211" s="331"/>
      <c r="L4211" s="331"/>
      <c r="M4211" s="333" t="s">
        <v>5743</v>
      </c>
      <c r="N4211" s="331"/>
    </row>
    <row r="4212" spans="1:14" ht="12.75">
      <c r="A4212" s="331"/>
      <c r="B4212" s="332">
        <v>43922.923784479164</v>
      </c>
      <c r="C4212" s="333" t="s">
        <v>2200</v>
      </c>
      <c r="D4212" s="333" t="s">
        <v>109</v>
      </c>
      <c r="E4212" s="333" t="s">
        <v>10656</v>
      </c>
      <c r="F4212" s="333" t="s">
        <v>2208</v>
      </c>
      <c r="G4212" s="333" t="s">
        <v>2199</v>
      </c>
      <c r="H4212" s="331"/>
      <c r="I4212" s="334" t="s">
        <v>10655</v>
      </c>
      <c r="J4212" s="335">
        <v>43922</v>
      </c>
      <c r="K4212" s="331"/>
      <c r="L4212" s="333">
        <v>5</v>
      </c>
      <c r="M4212" s="331"/>
      <c r="N4212" s="331"/>
    </row>
    <row r="4213" spans="1:14" ht="12.75">
      <c r="A4213" s="331"/>
      <c r="B4213" s="332">
        <v>43922.924361261576</v>
      </c>
      <c r="C4213" s="333" t="s">
        <v>9</v>
      </c>
      <c r="D4213" s="333" t="s">
        <v>45</v>
      </c>
      <c r="E4213" s="331"/>
      <c r="F4213" s="333" t="s">
        <v>2198</v>
      </c>
      <c r="G4213" s="333" t="s">
        <v>2210</v>
      </c>
      <c r="H4213" s="331"/>
      <c r="I4213" s="334" t="s">
        <v>10658</v>
      </c>
      <c r="J4213" s="335">
        <v>43922</v>
      </c>
      <c r="K4213" s="331"/>
      <c r="L4213" s="331"/>
      <c r="M4213" s="331"/>
      <c r="N4213" s="331"/>
    </row>
    <row r="4214" spans="1:14" ht="12.75">
      <c r="A4214" s="331"/>
      <c r="B4214" s="332">
        <v>43922.924551111108</v>
      </c>
      <c r="C4214" s="333" t="s">
        <v>9</v>
      </c>
      <c r="D4214" s="333" t="s">
        <v>45</v>
      </c>
      <c r="E4214" s="331"/>
      <c r="F4214" s="333" t="s">
        <v>2198</v>
      </c>
      <c r="G4214" s="333" t="s">
        <v>2210</v>
      </c>
      <c r="H4214" s="331"/>
      <c r="I4214" s="334" t="s">
        <v>10658</v>
      </c>
      <c r="J4214" s="335">
        <v>43922</v>
      </c>
      <c r="K4214" s="331"/>
      <c r="L4214" s="331"/>
      <c r="M4214" s="331"/>
      <c r="N4214" s="331"/>
    </row>
    <row r="4215" spans="1:14" ht="12.75">
      <c r="A4215" s="331"/>
      <c r="B4215" s="332">
        <v>43922.92512049769</v>
      </c>
      <c r="C4215" s="333" t="s">
        <v>2197</v>
      </c>
      <c r="D4215" s="333" t="s">
        <v>45</v>
      </c>
      <c r="E4215" s="331"/>
      <c r="F4215" s="333" t="s">
        <v>2198</v>
      </c>
      <c r="G4215" s="333" t="s">
        <v>2210</v>
      </c>
      <c r="H4215" s="331"/>
      <c r="I4215" s="334" t="s">
        <v>10658</v>
      </c>
      <c r="J4215" s="335">
        <v>43922</v>
      </c>
      <c r="K4215" s="331"/>
      <c r="L4215" s="331"/>
      <c r="M4215" s="331"/>
      <c r="N4215" s="331"/>
    </row>
    <row r="4216" spans="1:14" ht="12.75">
      <c r="A4216" s="15"/>
      <c r="B4216" s="236">
        <v>43922.92668532407</v>
      </c>
      <c r="C4216" s="2" t="s">
        <v>9</v>
      </c>
      <c r="D4216" s="2" t="s">
        <v>262</v>
      </c>
      <c r="E4216" s="2" t="s">
        <v>493</v>
      </c>
      <c r="F4216" s="2" t="s">
        <v>2201</v>
      </c>
      <c r="G4216" s="2" t="s">
        <v>2199</v>
      </c>
      <c r="H4216" s="2" t="s">
        <v>10660</v>
      </c>
      <c r="I4216" s="2" t="s">
        <v>10661</v>
      </c>
      <c r="J4216" s="237">
        <v>43922</v>
      </c>
    </row>
    <row r="4217" spans="1:14" ht="12.75">
      <c r="A4217" s="331"/>
      <c r="B4217" s="332">
        <v>43922.927355810185</v>
      </c>
      <c r="C4217" s="333" t="s">
        <v>2200</v>
      </c>
      <c r="D4217" s="333" t="s">
        <v>109</v>
      </c>
      <c r="E4217" s="331"/>
      <c r="F4217" s="333" t="s">
        <v>2198</v>
      </c>
      <c r="G4217" s="331"/>
      <c r="H4217" s="331"/>
      <c r="I4217" s="334" t="s">
        <v>10662</v>
      </c>
      <c r="J4217" s="335">
        <v>43922</v>
      </c>
      <c r="K4217" s="331"/>
      <c r="L4217" s="331"/>
      <c r="M4217" s="331"/>
      <c r="N4217" s="331"/>
    </row>
    <row r="4218" spans="1:14" ht="12.75">
      <c r="A4218" s="15"/>
      <c r="B4218" s="236">
        <v>43922.927413206024</v>
      </c>
      <c r="C4218" s="2" t="s">
        <v>2200</v>
      </c>
      <c r="D4218" s="2" t="s">
        <v>45</v>
      </c>
      <c r="E4218" s="2" t="s">
        <v>43</v>
      </c>
      <c r="F4218" s="2" t="s">
        <v>2198</v>
      </c>
      <c r="G4218" s="2" t="s">
        <v>2199</v>
      </c>
      <c r="H4218" s="2" t="s">
        <v>10664</v>
      </c>
      <c r="I4218" s="34" t="s">
        <v>10665</v>
      </c>
      <c r="J4218" s="237">
        <v>43922</v>
      </c>
      <c r="K4218" s="2">
        <v>45</v>
      </c>
    </row>
    <row r="4219" spans="1:14" ht="12.75">
      <c r="A4219" s="331"/>
      <c r="B4219" s="332">
        <v>43922.927454444449</v>
      </c>
      <c r="C4219" s="333" t="s">
        <v>2200</v>
      </c>
      <c r="D4219" s="333" t="s">
        <v>236</v>
      </c>
      <c r="E4219" s="331"/>
      <c r="F4219" s="333" t="s">
        <v>2198</v>
      </c>
      <c r="G4219" s="333" t="s">
        <v>2199</v>
      </c>
      <c r="H4219" s="331"/>
      <c r="I4219" s="334" t="s">
        <v>10654</v>
      </c>
      <c r="J4219" s="335">
        <v>43922</v>
      </c>
      <c r="K4219" s="331"/>
      <c r="L4219" s="333">
        <v>88</v>
      </c>
      <c r="M4219" s="333" t="s">
        <v>10666</v>
      </c>
      <c r="N4219" s="331"/>
    </row>
    <row r="4220" spans="1:14" ht="12.75">
      <c r="A4220" s="15"/>
      <c r="B4220" s="236">
        <v>43922.92751956018</v>
      </c>
      <c r="C4220" s="2" t="s">
        <v>2200</v>
      </c>
      <c r="D4220" s="2" t="s">
        <v>45</v>
      </c>
      <c r="E4220" s="2" t="s">
        <v>43</v>
      </c>
      <c r="F4220" s="2" t="s">
        <v>2198</v>
      </c>
      <c r="G4220" s="2" t="s">
        <v>2199</v>
      </c>
      <c r="H4220" s="2" t="s">
        <v>10664</v>
      </c>
      <c r="I4220" s="34" t="s">
        <v>10665</v>
      </c>
      <c r="J4220" s="237">
        <v>43922</v>
      </c>
      <c r="K4220" s="2">
        <v>45</v>
      </c>
    </row>
    <row r="4221" spans="1:14" ht="12.75">
      <c r="A4221" s="331"/>
      <c r="B4221" s="332">
        <v>43922.928042349537</v>
      </c>
      <c r="C4221" s="333" t="s">
        <v>2200</v>
      </c>
      <c r="D4221" s="333" t="s">
        <v>109</v>
      </c>
      <c r="E4221" s="333" t="s">
        <v>10668</v>
      </c>
      <c r="F4221" s="333" t="s">
        <v>2198</v>
      </c>
      <c r="G4221" s="333" t="s">
        <v>2210</v>
      </c>
      <c r="H4221" s="331"/>
      <c r="I4221" s="334" t="s">
        <v>10669</v>
      </c>
      <c r="J4221" s="335">
        <v>43922</v>
      </c>
      <c r="K4221" s="331"/>
      <c r="L4221" s="331"/>
      <c r="M4221" s="333" t="s">
        <v>10670</v>
      </c>
      <c r="N4221" s="331"/>
    </row>
    <row r="4222" spans="1:14" ht="12.75">
      <c r="A4222" s="15"/>
      <c r="B4222" s="236">
        <v>43922.928353506941</v>
      </c>
      <c r="C4222" s="2" t="s">
        <v>2200</v>
      </c>
      <c r="D4222" s="2" t="s">
        <v>236</v>
      </c>
      <c r="E4222" s="2" t="s">
        <v>5640</v>
      </c>
      <c r="F4222" s="2" t="s">
        <v>2198</v>
      </c>
      <c r="G4222" s="2" t="s">
        <v>2199</v>
      </c>
      <c r="H4222" s="2" t="s">
        <v>10671</v>
      </c>
      <c r="I4222" s="34" t="s">
        <v>10672</v>
      </c>
      <c r="J4222" s="237">
        <v>43922</v>
      </c>
      <c r="M4222" s="2" t="s">
        <v>10674</v>
      </c>
    </row>
    <row r="4223" spans="1:14" ht="12.75">
      <c r="A4223" s="331"/>
      <c r="B4223" s="332">
        <v>43922.931351203704</v>
      </c>
      <c r="C4223" s="333" t="s">
        <v>2200</v>
      </c>
      <c r="D4223" s="333" t="s">
        <v>109</v>
      </c>
      <c r="E4223" s="331"/>
      <c r="F4223" s="333" t="s">
        <v>2198</v>
      </c>
      <c r="G4223" s="333" t="s">
        <v>2210</v>
      </c>
      <c r="H4223" s="331"/>
      <c r="I4223" s="334" t="s">
        <v>8116</v>
      </c>
      <c r="J4223" s="335">
        <v>43922</v>
      </c>
      <c r="K4223" s="331"/>
      <c r="L4223" s="331"/>
      <c r="M4223" s="331"/>
      <c r="N4223" s="331"/>
    </row>
    <row r="4224" spans="1:14" ht="12.75">
      <c r="A4224" s="331"/>
      <c r="B4224" s="332">
        <v>43922.931414166669</v>
      </c>
      <c r="C4224" s="333" t="s">
        <v>2200</v>
      </c>
      <c r="D4224" s="333" t="s">
        <v>236</v>
      </c>
      <c r="E4224" s="331"/>
      <c r="F4224" s="333" t="s">
        <v>2198</v>
      </c>
      <c r="G4224" s="331"/>
      <c r="H4224" s="331"/>
      <c r="I4224" s="334" t="s">
        <v>10654</v>
      </c>
      <c r="J4224" s="335">
        <v>43922</v>
      </c>
      <c r="K4224" s="331"/>
      <c r="L4224" s="331"/>
      <c r="M4224" s="331"/>
      <c r="N4224" s="331"/>
    </row>
    <row r="4225" spans="1:14" ht="12.75">
      <c r="A4225" s="15"/>
      <c r="B4225" s="236">
        <v>43922.931489456023</v>
      </c>
      <c r="C4225" s="2" t="s">
        <v>2200</v>
      </c>
      <c r="D4225" s="2" t="s">
        <v>134</v>
      </c>
      <c r="E4225" s="2" t="s">
        <v>5145</v>
      </c>
      <c r="F4225" s="2" t="s">
        <v>2198</v>
      </c>
      <c r="G4225" s="2" t="s">
        <v>2215</v>
      </c>
      <c r="H4225" s="2" t="s">
        <v>10676</v>
      </c>
      <c r="I4225" s="2" t="s">
        <v>10677</v>
      </c>
      <c r="J4225" s="237">
        <v>43922</v>
      </c>
      <c r="L4225" s="2">
        <v>11</v>
      </c>
    </row>
    <row r="4226" spans="1:14" ht="12.75">
      <c r="A4226" s="15"/>
      <c r="B4226" s="236">
        <v>43922.931899930554</v>
      </c>
      <c r="C4226" s="2" t="s">
        <v>2200</v>
      </c>
      <c r="D4226" s="2" t="s">
        <v>236</v>
      </c>
      <c r="F4226" s="2" t="s">
        <v>2208</v>
      </c>
      <c r="G4226" s="2" t="s">
        <v>2199</v>
      </c>
      <c r="H4226" s="2" t="s">
        <v>10678</v>
      </c>
      <c r="I4226" s="34" t="s">
        <v>10679</v>
      </c>
      <c r="J4226" s="237">
        <v>43922</v>
      </c>
      <c r="L4226" s="2">
        <v>24</v>
      </c>
    </row>
    <row r="4227" spans="1:14" ht="12.75">
      <c r="A4227" s="15"/>
      <c r="B4227" s="236">
        <v>43922.932652986114</v>
      </c>
      <c r="C4227" s="2" t="s">
        <v>2197</v>
      </c>
      <c r="D4227" s="2" t="s">
        <v>109</v>
      </c>
      <c r="F4227" s="2" t="s">
        <v>2198</v>
      </c>
      <c r="G4227" s="2" t="s">
        <v>2199</v>
      </c>
      <c r="H4227" s="2" t="s">
        <v>10680</v>
      </c>
      <c r="I4227" s="2" t="s">
        <v>10681</v>
      </c>
      <c r="J4227" s="237">
        <v>43922</v>
      </c>
      <c r="M4227" s="2" t="s">
        <v>10682</v>
      </c>
    </row>
    <row r="4228" spans="1:14" ht="12.75">
      <c r="A4228" s="331"/>
      <c r="B4228" s="332">
        <v>43922.932685706022</v>
      </c>
      <c r="C4228" s="333" t="s">
        <v>2200</v>
      </c>
      <c r="D4228" s="333" t="s">
        <v>236</v>
      </c>
      <c r="E4228" s="331"/>
      <c r="F4228" s="333" t="s">
        <v>2198</v>
      </c>
      <c r="G4228" s="331"/>
      <c r="H4228" s="331"/>
      <c r="I4228" s="334" t="s">
        <v>10683</v>
      </c>
      <c r="J4228" s="335">
        <v>43922</v>
      </c>
      <c r="K4228" s="331"/>
      <c r="L4228" s="331"/>
      <c r="M4228" s="331"/>
      <c r="N4228" s="331"/>
    </row>
    <row r="4229" spans="1:14" ht="12.75">
      <c r="A4229" s="331"/>
      <c r="B4229" s="332">
        <v>43922.932875659724</v>
      </c>
      <c r="C4229" s="333" t="s">
        <v>2200</v>
      </c>
      <c r="D4229" s="333" t="s">
        <v>236</v>
      </c>
      <c r="E4229" s="331"/>
      <c r="F4229" s="333" t="s">
        <v>2271</v>
      </c>
      <c r="G4229" s="333" t="s">
        <v>2199</v>
      </c>
      <c r="H4229" s="331"/>
      <c r="I4229" s="334" t="s">
        <v>10685</v>
      </c>
      <c r="J4229" s="335">
        <v>43922</v>
      </c>
      <c r="K4229" s="331"/>
      <c r="L4229" s="331"/>
      <c r="M4229" s="333" t="s">
        <v>10686</v>
      </c>
      <c r="N4229" s="331"/>
    </row>
    <row r="4230" spans="1:14" ht="12.75">
      <c r="A4230" s="331"/>
      <c r="B4230" s="332">
        <v>43922.933917731483</v>
      </c>
      <c r="C4230" s="333" t="s">
        <v>9</v>
      </c>
      <c r="D4230" s="333" t="s">
        <v>45</v>
      </c>
      <c r="E4230" s="331"/>
      <c r="F4230" s="333" t="s">
        <v>2198</v>
      </c>
      <c r="G4230" s="331"/>
      <c r="H4230" s="331"/>
      <c r="I4230" s="334" t="s">
        <v>10561</v>
      </c>
      <c r="J4230" s="335">
        <v>43922</v>
      </c>
      <c r="K4230" s="331"/>
      <c r="L4230" s="331"/>
      <c r="M4230" s="333" t="s">
        <v>10689</v>
      </c>
      <c r="N4230" s="331"/>
    </row>
    <row r="4231" spans="1:14" ht="12.75">
      <c r="A4231" s="331"/>
      <c r="B4231" s="332">
        <v>43922.934136851851</v>
      </c>
      <c r="C4231" s="333" t="s">
        <v>2200</v>
      </c>
      <c r="D4231" s="333" t="s">
        <v>236</v>
      </c>
      <c r="E4231" s="331"/>
      <c r="F4231" s="333" t="s">
        <v>2198</v>
      </c>
      <c r="G4231" s="333" t="s">
        <v>2199</v>
      </c>
      <c r="H4231" s="331"/>
      <c r="I4231" s="334" t="s">
        <v>10690</v>
      </c>
      <c r="J4231" s="335">
        <v>43922</v>
      </c>
      <c r="K4231" s="331"/>
      <c r="L4231" s="333">
        <v>24</v>
      </c>
      <c r="M4231" s="331"/>
      <c r="N4231" s="331"/>
    </row>
    <row r="4232" spans="1:14" ht="12.75">
      <c r="A4232" s="331"/>
      <c r="B4232" s="332">
        <v>43922.935410821759</v>
      </c>
      <c r="C4232" s="333" t="s">
        <v>2200</v>
      </c>
      <c r="D4232" s="333" t="s">
        <v>109</v>
      </c>
      <c r="E4232" s="331"/>
      <c r="F4232" s="333" t="s">
        <v>2198</v>
      </c>
      <c r="G4232" s="333" t="s">
        <v>2210</v>
      </c>
      <c r="H4232" s="331"/>
      <c r="I4232" s="334" t="s">
        <v>10691</v>
      </c>
      <c r="J4232" s="335">
        <v>43922</v>
      </c>
      <c r="K4232" s="331"/>
      <c r="L4232" s="331"/>
      <c r="M4232" s="333" t="s">
        <v>10693</v>
      </c>
      <c r="N4232" s="331"/>
    </row>
    <row r="4233" spans="1:14" ht="12.75">
      <c r="A4233" s="331"/>
      <c r="B4233" s="332">
        <v>43922.9361259375</v>
      </c>
      <c r="C4233" s="333" t="s">
        <v>2200</v>
      </c>
      <c r="D4233" s="333" t="s">
        <v>236</v>
      </c>
      <c r="E4233" s="333" t="s">
        <v>10694</v>
      </c>
      <c r="F4233" s="333" t="s">
        <v>2198</v>
      </c>
      <c r="G4233" s="333" t="s">
        <v>2199</v>
      </c>
      <c r="H4233" s="331"/>
      <c r="I4233" s="334" t="s">
        <v>10695</v>
      </c>
      <c r="J4233" s="335">
        <v>43922</v>
      </c>
      <c r="K4233" s="331"/>
      <c r="L4233" s="331"/>
      <c r="M4233" s="333" t="s">
        <v>10696</v>
      </c>
      <c r="N4233" s="331"/>
    </row>
    <row r="4234" spans="1:14" ht="12.75">
      <c r="A4234" s="331"/>
      <c r="B4234" s="332">
        <v>43922.93657583333</v>
      </c>
      <c r="C4234" s="333" t="s">
        <v>2200</v>
      </c>
      <c r="D4234" s="333" t="s">
        <v>236</v>
      </c>
      <c r="E4234" s="331"/>
      <c r="F4234" s="333" t="s">
        <v>2198</v>
      </c>
      <c r="G4234" s="333" t="s">
        <v>2199</v>
      </c>
      <c r="H4234" s="331"/>
      <c r="I4234" s="334" t="s">
        <v>10698</v>
      </c>
      <c r="J4234" s="335">
        <v>43922</v>
      </c>
      <c r="K4234" s="331"/>
      <c r="L4234" s="331"/>
      <c r="M4234" s="333" t="s">
        <v>5743</v>
      </c>
      <c r="N4234" s="331"/>
    </row>
    <row r="4235" spans="1:14" ht="12.75">
      <c r="A4235" s="15"/>
      <c r="B4235" s="236">
        <v>43922.937235972218</v>
      </c>
      <c r="C4235" s="2" t="s">
        <v>2200</v>
      </c>
      <c r="D4235" s="2" t="s">
        <v>236</v>
      </c>
      <c r="E4235" s="2" t="s">
        <v>5640</v>
      </c>
      <c r="F4235" s="2" t="s">
        <v>2198</v>
      </c>
      <c r="G4235" s="2" t="s">
        <v>2199</v>
      </c>
      <c r="H4235" s="2" t="s">
        <v>10700</v>
      </c>
      <c r="I4235" s="34" t="s">
        <v>8016</v>
      </c>
      <c r="J4235" s="237">
        <v>43834</v>
      </c>
      <c r="M4235" s="2" t="s">
        <v>10701</v>
      </c>
    </row>
    <row r="4236" spans="1:14" ht="12.75">
      <c r="A4236" s="331"/>
      <c r="B4236" s="332">
        <v>43922.938059340275</v>
      </c>
      <c r="C4236" s="333" t="s">
        <v>2200</v>
      </c>
      <c r="D4236" s="333" t="s">
        <v>109</v>
      </c>
      <c r="E4236" s="331"/>
      <c r="F4236" s="333" t="s">
        <v>2198</v>
      </c>
      <c r="G4236" s="333" t="s">
        <v>2199</v>
      </c>
      <c r="H4236" s="331"/>
      <c r="I4236" s="334" t="s">
        <v>10691</v>
      </c>
      <c r="J4236" s="335">
        <v>43922</v>
      </c>
      <c r="K4236" s="331"/>
      <c r="L4236" s="331"/>
      <c r="M4236" s="331"/>
      <c r="N4236" s="331"/>
    </row>
    <row r="4237" spans="1:14" ht="12.75">
      <c r="A4237" s="15"/>
      <c r="B4237" s="236">
        <v>43922.94015480324</v>
      </c>
      <c r="C4237" s="2" t="s">
        <v>7566</v>
      </c>
      <c r="D4237" s="2" t="s">
        <v>224</v>
      </c>
      <c r="E4237" s="2" t="s">
        <v>5215</v>
      </c>
      <c r="F4237" s="2" t="s">
        <v>2198</v>
      </c>
      <c r="G4237" s="2" t="s">
        <v>2199</v>
      </c>
      <c r="H4237" s="2" t="s">
        <v>10703</v>
      </c>
      <c r="I4237" s="2" t="s">
        <v>10704</v>
      </c>
      <c r="J4237" s="237">
        <v>43921</v>
      </c>
    </row>
    <row r="4238" spans="1:14" ht="12.75">
      <c r="A4238" s="15"/>
      <c r="B4238" s="236">
        <v>43922.940971087963</v>
      </c>
      <c r="C4238" s="2" t="s">
        <v>7566</v>
      </c>
      <c r="D4238" s="2" t="s">
        <v>224</v>
      </c>
      <c r="E4238" s="2" t="s">
        <v>5215</v>
      </c>
      <c r="F4238" s="2" t="s">
        <v>2198</v>
      </c>
      <c r="G4238" s="2" t="s">
        <v>2199</v>
      </c>
      <c r="H4238" s="2" t="s">
        <v>10703</v>
      </c>
      <c r="I4238" s="2" t="s">
        <v>10704</v>
      </c>
      <c r="J4238" s="237">
        <v>43921</v>
      </c>
    </row>
    <row r="4239" spans="1:14" ht="12.75">
      <c r="A4239" s="331"/>
      <c r="B4239" s="332">
        <v>43922.942479999998</v>
      </c>
      <c r="C4239" s="333" t="s">
        <v>9</v>
      </c>
      <c r="D4239" s="333" t="s">
        <v>45</v>
      </c>
      <c r="E4239" s="331"/>
      <c r="F4239" s="333" t="s">
        <v>2198</v>
      </c>
      <c r="G4239" s="333" t="s">
        <v>2210</v>
      </c>
      <c r="H4239" s="331"/>
      <c r="I4239" s="334" t="s">
        <v>10658</v>
      </c>
      <c r="J4239" s="335">
        <v>43922</v>
      </c>
      <c r="K4239" s="331"/>
      <c r="L4239" s="331"/>
      <c r="M4239" s="331"/>
      <c r="N4239" s="331"/>
    </row>
    <row r="4240" spans="1:14" ht="12.75">
      <c r="A4240" s="331"/>
      <c r="B4240" s="332">
        <v>43922.942968229167</v>
      </c>
      <c r="C4240" s="333" t="s">
        <v>2197</v>
      </c>
      <c r="D4240" s="333" t="s">
        <v>45</v>
      </c>
      <c r="E4240" s="331"/>
      <c r="F4240" s="333" t="s">
        <v>2198</v>
      </c>
      <c r="G4240" s="333" t="s">
        <v>2210</v>
      </c>
      <c r="H4240" s="331"/>
      <c r="I4240" s="334" t="s">
        <v>10658</v>
      </c>
      <c r="J4240" s="335">
        <v>43922</v>
      </c>
      <c r="K4240" s="331"/>
      <c r="L4240" s="331"/>
      <c r="M4240" s="331"/>
      <c r="N4240" s="331"/>
    </row>
    <row r="4241" spans="1:14" ht="12.75">
      <c r="A4241" s="331"/>
      <c r="B4241" s="332">
        <v>43922.943576770835</v>
      </c>
      <c r="C4241" s="333" t="s">
        <v>2197</v>
      </c>
      <c r="D4241" s="333" t="s">
        <v>182</v>
      </c>
      <c r="E4241" s="331"/>
      <c r="F4241" s="333" t="s">
        <v>2198</v>
      </c>
      <c r="G4241" s="333" t="s">
        <v>2210</v>
      </c>
      <c r="H4241" s="331"/>
      <c r="I4241" s="334" t="s">
        <v>722</v>
      </c>
      <c r="J4241" s="335">
        <v>43922</v>
      </c>
      <c r="K4241" s="331"/>
      <c r="L4241" s="331"/>
      <c r="M4241" s="331"/>
      <c r="N4241" s="331"/>
    </row>
    <row r="4242" spans="1:14" ht="12.75">
      <c r="A4242" s="331"/>
      <c r="B4242" s="332">
        <v>43922.943872025462</v>
      </c>
      <c r="C4242" s="333" t="s">
        <v>9</v>
      </c>
      <c r="D4242" s="333" t="s">
        <v>45</v>
      </c>
      <c r="E4242" s="333" t="s">
        <v>43</v>
      </c>
      <c r="F4242" s="333" t="s">
        <v>2208</v>
      </c>
      <c r="G4242" s="333" t="s">
        <v>2199</v>
      </c>
      <c r="H4242" s="331"/>
      <c r="I4242" s="334" t="s">
        <v>10707</v>
      </c>
      <c r="J4242" s="335">
        <v>43922</v>
      </c>
      <c r="K4242" s="331"/>
      <c r="L4242" s="331"/>
      <c r="M4242" s="331"/>
      <c r="N4242" s="331"/>
    </row>
    <row r="4243" spans="1:14" ht="12.75">
      <c r="A4243" s="331"/>
      <c r="B4243" s="332">
        <v>43922.946728113428</v>
      </c>
      <c r="C4243" s="333" t="s">
        <v>2200</v>
      </c>
      <c r="D4243" s="333" t="s">
        <v>236</v>
      </c>
      <c r="E4243" s="331"/>
      <c r="F4243" s="333" t="s">
        <v>2198</v>
      </c>
      <c r="G4243" s="331"/>
      <c r="H4243" s="331"/>
      <c r="I4243" s="334" t="s">
        <v>10708</v>
      </c>
      <c r="J4243" s="335">
        <v>43922</v>
      </c>
      <c r="K4243" s="331"/>
      <c r="L4243" s="331"/>
      <c r="M4243" s="333" t="s">
        <v>10710</v>
      </c>
      <c r="N4243" s="331"/>
    </row>
    <row r="4244" spans="1:14" ht="12.75">
      <c r="A4244" s="331"/>
      <c r="B4244" s="332">
        <v>43922.949347905094</v>
      </c>
      <c r="C4244" s="333" t="s">
        <v>9</v>
      </c>
      <c r="D4244" s="333" t="s">
        <v>101</v>
      </c>
      <c r="E4244" s="333" t="s">
        <v>31</v>
      </c>
      <c r="F4244" s="333" t="s">
        <v>2208</v>
      </c>
      <c r="G4244" s="333" t="s">
        <v>2199</v>
      </c>
      <c r="H4244" s="331"/>
      <c r="I4244" s="334" t="s">
        <v>10711</v>
      </c>
      <c r="J4244" s="335">
        <v>43922</v>
      </c>
      <c r="K4244" s="333">
        <v>56</v>
      </c>
      <c r="L4244" s="331"/>
      <c r="M4244" s="331"/>
      <c r="N4244" s="331"/>
    </row>
    <row r="4245" spans="1:14" ht="12.75">
      <c r="A4245" s="331"/>
      <c r="B4245" s="332">
        <v>43922.961659849534</v>
      </c>
      <c r="C4245" s="333" t="s">
        <v>2200</v>
      </c>
      <c r="D4245" s="333" t="s">
        <v>262</v>
      </c>
      <c r="E4245" s="333" t="s">
        <v>9144</v>
      </c>
      <c r="F4245" s="333" t="s">
        <v>2208</v>
      </c>
      <c r="G4245" s="333" t="s">
        <v>2199</v>
      </c>
      <c r="H4245" s="331"/>
      <c r="I4245" s="333" t="s">
        <v>9095</v>
      </c>
      <c r="J4245" s="335">
        <v>43922</v>
      </c>
      <c r="K4245" s="331"/>
      <c r="L4245" s="333">
        <v>38</v>
      </c>
      <c r="M4245" s="331"/>
      <c r="N4245" s="331"/>
    </row>
    <row r="4246" spans="1:14" ht="12.75">
      <c r="A4246" s="331"/>
      <c r="B4246" s="332">
        <v>43922.96257797454</v>
      </c>
      <c r="C4246" s="333" t="s">
        <v>9</v>
      </c>
      <c r="D4246" s="333" t="s">
        <v>45</v>
      </c>
      <c r="E4246" s="333" t="s">
        <v>10713</v>
      </c>
      <c r="F4246" s="333" t="s">
        <v>2198</v>
      </c>
      <c r="G4246" s="331"/>
      <c r="H4246" s="331"/>
      <c r="I4246" s="334" t="s">
        <v>10648</v>
      </c>
      <c r="J4246" s="335">
        <v>43922</v>
      </c>
      <c r="K4246" s="331"/>
      <c r="L4246" s="331"/>
      <c r="M4246" s="333" t="s">
        <v>10714</v>
      </c>
      <c r="N4246" s="331"/>
    </row>
    <row r="4247" spans="1:14" ht="12.75">
      <c r="A4247" s="331"/>
      <c r="B4247" s="332">
        <v>43922.965399074077</v>
      </c>
      <c r="C4247" s="333" t="s">
        <v>7566</v>
      </c>
      <c r="D4247" s="333" t="s">
        <v>158</v>
      </c>
      <c r="E4247" s="333" t="s">
        <v>10715</v>
      </c>
      <c r="F4247" s="333" t="s">
        <v>2271</v>
      </c>
      <c r="G4247" s="333" t="s">
        <v>2199</v>
      </c>
      <c r="H4247" s="331"/>
      <c r="I4247" s="334" t="s">
        <v>10716</v>
      </c>
      <c r="J4247" s="335">
        <v>43922</v>
      </c>
      <c r="K4247" s="331"/>
      <c r="L4247" s="331"/>
      <c r="M4247" s="333" t="s">
        <v>10717</v>
      </c>
      <c r="N4247" s="331"/>
    </row>
    <row r="4248" spans="1:14" ht="12.75">
      <c r="A4248" s="331"/>
      <c r="B4248" s="332">
        <v>43922.967319583331</v>
      </c>
      <c r="C4248" s="333" t="s">
        <v>2197</v>
      </c>
      <c r="D4248" s="333" t="s">
        <v>45</v>
      </c>
      <c r="E4248" s="331"/>
      <c r="F4248" s="333" t="s">
        <v>2198</v>
      </c>
      <c r="G4248" s="333" t="s">
        <v>2210</v>
      </c>
      <c r="H4248" s="331"/>
      <c r="I4248" s="334" t="s">
        <v>10648</v>
      </c>
      <c r="J4248" s="335">
        <v>43922</v>
      </c>
      <c r="K4248" s="331"/>
      <c r="L4248" s="331"/>
      <c r="M4248" s="333" t="s">
        <v>10719</v>
      </c>
      <c r="N4248" s="331"/>
    </row>
    <row r="4249" spans="1:14" ht="12.75">
      <c r="A4249" s="331"/>
      <c r="B4249" s="332">
        <v>43922.968806412042</v>
      </c>
      <c r="C4249" s="333" t="s">
        <v>2200</v>
      </c>
      <c r="D4249" s="333" t="s">
        <v>101</v>
      </c>
      <c r="E4249" s="333" t="s">
        <v>31</v>
      </c>
      <c r="F4249" s="333" t="s">
        <v>2198</v>
      </c>
      <c r="G4249" s="333" t="s">
        <v>2199</v>
      </c>
      <c r="H4249" s="333" t="s">
        <v>95</v>
      </c>
      <c r="I4249" s="333" t="s">
        <v>10720</v>
      </c>
      <c r="J4249" s="335">
        <v>43922</v>
      </c>
      <c r="K4249" s="331"/>
      <c r="L4249" s="331"/>
      <c r="M4249" s="333" t="s">
        <v>10721</v>
      </c>
      <c r="N4249" s="331"/>
    </row>
    <row r="4250" spans="1:14" ht="12.75">
      <c r="A4250" s="331"/>
      <c r="B4250" s="332">
        <v>43922.969276539356</v>
      </c>
      <c r="C4250" s="333" t="s">
        <v>9</v>
      </c>
      <c r="D4250" s="333" t="s">
        <v>45</v>
      </c>
      <c r="E4250" s="331"/>
      <c r="F4250" s="333" t="s">
        <v>2198</v>
      </c>
      <c r="G4250" s="333" t="s">
        <v>2210</v>
      </c>
      <c r="H4250" s="331"/>
      <c r="I4250" s="334" t="s">
        <v>10648</v>
      </c>
      <c r="J4250" s="335">
        <v>43922</v>
      </c>
      <c r="K4250" s="331"/>
      <c r="L4250" s="331"/>
      <c r="M4250" s="333" t="s">
        <v>10722</v>
      </c>
      <c r="N4250" s="331"/>
    </row>
    <row r="4251" spans="1:14" ht="12.75">
      <c r="A4251" s="331"/>
      <c r="B4251" s="332">
        <v>43922.975465277777</v>
      </c>
      <c r="C4251" s="333" t="s">
        <v>7566</v>
      </c>
      <c r="D4251" s="333" t="s">
        <v>262</v>
      </c>
      <c r="E4251" s="331"/>
      <c r="F4251" s="333" t="s">
        <v>2198</v>
      </c>
      <c r="G4251" s="333" t="s">
        <v>2199</v>
      </c>
      <c r="H4251" s="331"/>
      <c r="I4251" s="333" t="s">
        <v>6710</v>
      </c>
      <c r="J4251" s="335">
        <v>43922</v>
      </c>
      <c r="K4251" s="331"/>
      <c r="L4251" s="331"/>
      <c r="M4251" s="333" t="s">
        <v>10723</v>
      </c>
      <c r="N4251" s="331"/>
    </row>
    <row r="4252" spans="1:14" ht="12.75">
      <c r="A4252" s="15"/>
      <c r="B4252" s="236">
        <v>43922.977932465277</v>
      </c>
      <c r="C4252" s="2" t="s">
        <v>2200</v>
      </c>
      <c r="D4252" s="2" t="s">
        <v>236</v>
      </c>
      <c r="F4252" s="2" t="s">
        <v>2198</v>
      </c>
      <c r="G4252" s="2" t="s">
        <v>2210</v>
      </c>
      <c r="H4252" s="2" t="s">
        <v>10724</v>
      </c>
      <c r="I4252" s="34" t="s">
        <v>10725</v>
      </c>
      <c r="J4252" s="237">
        <v>43922</v>
      </c>
    </row>
    <row r="4253" spans="1:14" ht="12.75">
      <c r="A4253" s="331"/>
      <c r="B4253" s="332">
        <v>43922.978549675929</v>
      </c>
      <c r="C4253" s="333" t="s">
        <v>9</v>
      </c>
      <c r="D4253" s="333" t="s">
        <v>101</v>
      </c>
      <c r="E4253" s="331"/>
      <c r="F4253" s="333" t="s">
        <v>2198</v>
      </c>
      <c r="G4253" s="333" t="s">
        <v>2210</v>
      </c>
      <c r="H4253" s="331"/>
      <c r="I4253" s="334" t="s">
        <v>10725</v>
      </c>
      <c r="J4253" s="335">
        <v>43922</v>
      </c>
      <c r="K4253" s="331"/>
      <c r="L4253" s="331"/>
      <c r="M4253" s="331"/>
      <c r="N4253" s="331"/>
    </row>
    <row r="4254" spans="1:14" ht="12.75">
      <c r="A4254" s="15"/>
      <c r="B4254" s="236">
        <v>43922.978787500004</v>
      </c>
      <c r="C4254" s="2" t="s">
        <v>2200</v>
      </c>
      <c r="D4254" s="2" t="s">
        <v>322</v>
      </c>
      <c r="E4254" s="2" t="s">
        <v>576</v>
      </c>
      <c r="F4254" s="2" t="s">
        <v>2208</v>
      </c>
      <c r="G4254" s="2" t="s">
        <v>2199</v>
      </c>
      <c r="H4254" s="2" t="s">
        <v>10727</v>
      </c>
      <c r="I4254" s="34" t="s">
        <v>10728</v>
      </c>
      <c r="J4254" s="237">
        <v>43922</v>
      </c>
      <c r="K4254" s="2">
        <v>60</v>
      </c>
    </row>
    <row r="4255" spans="1:14" ht="12.75">
      <c r="A4255" s="15"/>
      <c r="B4255" s="236">
        <v>43922.979707615741</v>
      </c>
      <c r="C4255" s="2" t="s">
        <v>2200</v>
      </c>
      <c r="D4255" s="2" t="s">
        <v>304</v>
      </c>
      <c r="E4255" s="2" t="s">
        <v>4941</v>
      </c>
      <c r="F4255" s="2" t="s">
        <v>2271</v>
      </c>
      <c r="G4255" s="2" t="s">
        <v>2199</v>
      </c>
      <c r="H4255" s="2" t="s">
        <v>10730</v>
      </c>
      <c r="I4255" s="34" t="s">
        <v>10731</v>
      </c>
      <c r="J4255" s="237">
        <v>43922</v>
      </c>
      <c r="K4255" s="2">
        <v>30</v>
      </c>
      <c r="L4255" s="2">
        <v>8</v>
      </c>
    </row>
    <row r="4256" spans="1:14" ht="12.75">
      <c r="A4256" s="331"/>
      <c r="B4256" s="332">
        <v>43922.979853842597</v>
      </c>
      <c r="C4256" s="333" t="s">
        <v>9</v>
      </c>
      <c r="D4256" s="333" t="s">
        <v>45</v>
      </c>
      <c r="E4256" s="333" t="s">
        <v>43</v>
      </c>
      <c r="F4256" s="333" t="s">
        <v>2201</v>
      </c>
      <c r="G4256" s="333" t="s">
        <v>2199</v>
      </c>
      <c r="H4256" s="331"/>
      <c r="I4256" s="334" t="s">
        <v>10732</v>
      </c>
      <c r="J4256" s="335">
        <v>43922</v>
      </c>
      <c r="K4256" s="333">
        <v>84</v>
      </c>
      <c r="L4256" s="331"/>
      <c r="M4256" s="331"/>
      <c r="N4256" s="331"/>
    </row>
    <row r="4257" spans="1:14" ht="12.75">
      <c r="A4257" s="331"/>
      <c r="B4257" s="332">
        <v>43922.980201261569</v>
      </c>
      <c r="C4257" s="333" t="s">
        <v>9</v>
      </c>
      <c r="D4257" s="333" t="s">
        <v>45</v>
      </c>
      <c r="E4257" s="333" t="s">
        <v>43</v>
      </c>
      <c r="F4257" s="333" t="s">
        <v>2201</v>
      </c>
      <c r="G4257" s="333" t="s">
        <v>2199</v>
      </c>
      <c r="H4257" s="331"/>
      <c r="I4257" s="334" t="s">
        <v>10732</v>
      </c>
      <c r="J4257" s="335">
        <v>43922</v>
      </c>
      <c r="K4257" s="333">
        <v>73</v>
      </c>
      <c r="L4257" s="331"/>
      <c r="M4257" s="331"/>
      <c r="N4257" s="331"/>
    </row>
    <row r="4258" spans="1:14" ht="12.75">
      <c r="A4258" s="331"/>
      <c r="B4258" s="332">
        <v>43922.98050424768</v>
      </c>
      <c r="C4258" s="333" t="s">
        <v>9</v>
      </c>
      <c r="D4258" s="333" t="s">
        <v>45</v>
      </c>
      <c r="E4258" s="333" t="s">
        <v>43</v>
      </c>
      <c r="F4258" s="333" t="s">
        <v>2201</v>
      </c>
      <c r="G4258" s="333" t="s">
        <v>2199</v>
      </c>
      <c r="H4258" s="331"/>
      <c r="I4258" s="334" t="s">
        <v>10732</v>
      </c>
      <c r="J4258" s="335">
        <v>43922</v>
      </c>
      <c r="K4258" s="333">
        <v>63</v>
      </c>
      <c r="L4258" s="331"/>
      <c r="M4258" s="331"/>
      <c r="N4258" s="331"/>
    </row>
    <row r="4259" spans="1:14" ht="12.75">
      <c r="A4259" s="331"/>
      <c r="B4259" s="332">
        <v>43922.982304872683</v>
      </c>
      <c r="C4259" s="333" t="s">
        <v>2200</v>
      </c>
      <c r="D4259" s="333" t="s">
        <v>322</v>
      </c>
      <c r="E4259" s="333" t="s">
        <v>576</v>
      </c>
      <c r="F4259" s="333" t="s">
        <v>2198</v>
      </c>
      <c r="G4259" s="333" t="s">
        <v>2199</v>
      </c>
      <c r="H4259" s="333" t="s">
        <v>6028</v>
      </c>
      <c r="I4259" s="333" t="s">
        <v>10737</v>
      </c>
      <c r="J4259" s="335">
        <v>43922</v>
      </c>
      <c r="K4259" s="333">
        <v>60</v>
      </c>
      <c r="L4259" s="331"/>
      <c r="M4259" s="331"/>
      <c r="N4259" s="331"/>
    </row>
    <row r="4260" spans="1:14" ht="12.75">
      <c r="A4260" s="15"/>
      <c r="B4260" s="236">
        <v>43922.9852049537</v>
      </c>
      <c r="C4260" s="2" t="s">
        <v>2200</v>
      </c>
      <c r="D4260" s="2" t="s">
        <v>182</v>
      </c>
      <c r="E4260" s="2" t="s">
        <v>181</v>
      </c>
      <c r="F4260" s="2" t="s">
        <v>2208</v>
      </c>
      <c r="G4260" s="2" t="s">
        <v>2199</v>
      </c>
      <c r="H4260" s="2" t="s">
        <v>10738</v>
      </c>
      <c r="I4260" s="34" t="s">
        <v>10739</v>
      </c>
      <c r="J4260" s="237">
        <v>43922</v>
      </c>
      <c r="K4260" s="2">
        <v>22</v>
      </c>
    </row>
    <row r="4261" spans="1:14" ht="12.75">
      <c r="A4261" s="331"/>
      <c r="B4261" s="332">
        <v>43922.9875212037</v>
      </c>
      <c r="C4261" s="333" t="s">
        <v>2200</v>
      </c>
      <c r="D4261" s="333" t="s">
        <v>322</v>
      </c>
      <c r="E4261" s="333" t="s">
        <v>576</v>
      </c>
      <c r="F4261" s="333" t="s">
        <v>2198</v>
      </c>
      <c r="G4261" s="333" t="s">
        <v>2210</v>
      </c>
      <c r="H4261" s="331"/>
      <c r="I4261" s="334" t="s">
        <v>10741</v>
      </c>
      <c r="J4261" s="335">
        <v>43922</v>
      </c>
      <c r="K4261" s="333">
        <v>60</v>
      </c>
      <c r="L4261" s="333">
        <v>2013</v>
      </c>
      <c r="M4261" s="331"/>
      <c r="N4261" s="331"/>
    </row>
    <row r="4262" spans="1:14" ht="12.75">
      <c r="A4262" s="331"/>
      <c r="B4262" s="332">
        <v>43922.988853078699</v>
      </c>
      <c r="C4262" s="333" t="s">
        <v>2200</v>
      </c>
      <c r="D4262" s="333" t="s">
        <v>322</v>
      </c>
      <c r="E4262" s="333" t="s">
        <v>576</v>
      </c>
      <c r="F4262" s="333" t="s">
        <v>2208</v>
      </c>
      <c r="G4262" s="333" t="s">
        <v>2199</v>
      </c>
      <c r="H4262" s="331"/>
      <c r="I4262" s="334" t="s">
        <v>10743</v>
      </c>
      <c r="J4262" s="335">
        <v>43922</v>
      </c>
      <c r="K4262" s="333">
        <v>60</v>
      </c>
      <c r="L4262" s="331"/>
      <c r="M4262" s="331"/>
      <c r="N4262" s="331"/>
    </row>
    <row r="4263" spans="1:14" ht="12.75">
      <c r="A4263" s="331"/>
      <c r="B4263" s="332">
        <v>43922.989590543977</v>
      </c>
      <c r="C4263" s="333" t="s">
        <v>2200</v>
      </c>
      <c r="D4263" s="333" t="s">
        <v>322</v>
      </c>
      <c r="E4263" s="333" t="s">
        <v>576</v>
      </c>
      <c r="F4263" s="333" t="s">
        <v>2198</v>
      </c>
      <c r="G4263" s="333" t="s">
        <v>2199</v>
      </c>
      <c r="H4263" s="333" t="s">
        <v>2255</v>
      </c>
      <c r="I4263" s="333" t="s">
        <v>10737</v>
      </c>
      <c r="J4263" s="335">
        <v>43922</v>
      </c>
      <c r="K4263" s="333">
        <v>60</v>
      </c>
      <c r="L4263" s="331"/>
      <c r="M4263" s="331"/>
      <c r="N4263" s="331"/>
    </row>
    <row r="4264" spans="1:14" ht="12.75">
      <c r="A4264" s="331"/>
      <c r="B4264" s="332">
        <v>43922.989757083335</v>
      </c>
      <c r="C4264" s="333" t="s">
        <v>2200</v>
      </c>
      <c r="D4264" s="333" t="s">
        <v>322</v>
      </c>
      <c r="E4264" s="333" t="s">
        <v>576</v>
      </c>
      <c r="F4264" s="333" t="s">
        <v>2208</v>
      </c>
      <c r="G4264" s="333" t="s">
        <v>2199</v>
      </c>
      <c r="H4264" s="331"/>
      <c r="I4264" s="333" t="s">
        <v>10745</v>
      </c>
      <c r="J4264" s="335">
        <v>43922</v>
      </c>
      <c r="K4264" s="333">
        <v>60</v>
      </c>
      <c r="L4264" s="331"/>
      <c r="M4264" s="331"/>
      <c r="N4264" s="331"/>
    </row>
    <row r="4265" spans="1:14" ht="12.75">
      <c r="A4265" s="15"/>
      <c r="B4265" s="236">
        <v>43922.990121539347</v>
      </c>
      <c r="C4265" s="2" t="s">
        <v>2200</v>
      </c>
      <c r="D4265" s="2" t="s">
        <v>322</v>
      </c>
      <c r="E4265" s="2" t="s">
        <v>576</v>
      </c>
      <c r="F4265" s="2" t="s">
        <v>2208</v>
      </c>
      <c r="G4265" s="2" t="s">
        <v>2199</v>
      </c>
      <c r="H4265" s="2" t="s">
        <v>10746</v>
      </c>
      <c r="I4265" s="34" t="s">
        <v>8163</v>
      </c>
      <c r="J4265" s="237">
        <v>43922</v>
      </c>
      <c r="K4265" s="2">
        <v>60</v>
      </c>
      <c r="M4265" s="2" t="s">
        <v>10747</v>
      </c>
    </row>
    <row r="4266" spans="1:14" ht="12.75">
      <c r="A4266" s="331"/>
      <c r="B4266" s="332">
        <v>43922.990150509257</v>
      </c>
      <c r="C4266" s="333" t="s">
        <v>2200</v>
      </c>
      <c r="D4266" s="333" t="s">
        <v>101</v>
      </c>
      <c r="E4266" s="331"/>
      <c r="F4266" s="333" t="s">
        <v>2198</v>
      </c>
      <c r="G4266" s="333" t="s">
        <v>2210</v>
      </c>
      <c r="H4266" s="331"/>
      <c r="I4266" s="333" t="s">
        <v>10749</v>
      </c>
      <c r="J4266" s="335">
        <v>43922</v>
      </c>
      <c r="K4266" s="331"/>
      <c r="L4266" s="333">
        <v>2014</v>
      </c>
      <c r="M4266" s="331"/>
      <c r="N4266" s="331"/>
    </row>
    <row r="4267" spans="1:14" ht="12.75">
      <c r="A4267" s="331"/>
      <c r="B4267" s="332">
        <v>43922.991599513887</v>
      </c>
      <c r="C4267" s="333" t="s">
        <v>2200</v>
      </c>
      <c r="D4267" s="333" t="s">
        <v>322</v>
      </c>
      <c r="E4267" s="333" t="s">
        <v>576</v>
      </c>
      <c r="F4267" s="333" t="s">
        <v>2208</v>
      </c>
      <c r="G4267" s="333" t="s">
        <v>2199</v>
      </c>
      <c r="H4267" s="331"/>
      <c r="I4267" s="334" t="s">
        <v>10728</v>
      </c>
      <c r="J4267" s="335">
        <v>43922</v>
      </c>
      <c r="K4267" s="333">
        <v>60</v>
      </c>
      <c r="L4267" s="331"/>
      <c r="M4267" s="331"/>
      <c r="N4267" s="331"/>
    </row>
    <row r="4268" spans="1:14" ht="12.75">
      <c r="A4268" s="331"/>
      <c r="B4268" s="332">
        <v>43922.991744421292</v>
      </c>
      <c r="C4268" s="333" t="s">
        <v>2200</v>
      </c>
      <c r="D4268" s="333" t="s">
        <v>322</v>
      </c>
      <c r="E4268" s="333" t="s">
        <v>576</v>
      </c>
      <c r="F4268" s="333" t="s">
        <v>2208</v>
      </c>
      <c r="G4268" s="333" t="s">
        <v>2199</v>
      </c>
      <c r="H4268" s="331"/>
      <c r="I4268" s="334" t="s">
        <v>10751</v>
      </c>
      <c r="J4268" s="335">
        <v>43922</v>
      </c>
      <c r="K4268" s="333">
        <v>60</v>
      </c>
      <c r="L4268" s="331"/>
      <c r="M4268" s="331"/>
      <c r="N4268" s="331"/>
    </row>
    <row r="4269" spans="1:14" ht="12.75">
      <c r="A4269" s="331"/>
      <c r="B4269" s="332">
        <v>43922.993421550927</v>
      </c>
      <c r="C4269" s="333" t="s">
        <v>2200</v>
      </c>
      <c r="D4269" s="333" t="s">
        <v>322</v>
      </c>
      <c r="E4269" s="333" t="s">
        <v>576</v>
      </c>
      <c r="F4269" s="333" t="s">
        <v>2208</v>
      </c>
      <c r="G4269" s="333" t="s">
        <v>2199</v>
      </c>
      <c r="H4269" s="331"/>
      <c r="I4269" s="334" t="s">
        <v>10751</v>
      </c>
      <c r="J4269" s="335">
        <v>43922</v>
      </c>
      <c r="K4269" s="333">
        <v>60</v>
      </c>
      <c r="L4269" s="331"/>
      <c r="M4269" s="333" t="s">
        <v>10753</v>
      </c>
      <c r="N4269" s="331"/>
    </row>
    <row r="4270" spans="1:14" ht="12.75">
      <c r="A4270" s="15"/>
      <c r="B4270" s="236">
        <v>43922.994259189814</v>
      </c>
      <c r="C4270" s="2" t="s">
        <v>2200</v>
      </c>
      <c r="D4270" s="2" t="s">
        <v>322</v>
      </c>
      <c r="E4270" s="2" t="s">
        <v>5981</v>
      </c>
      <c r="F4270" s="2" t="s">
        <v>2208</v>
      </c>
      <c r="G4270" s="2" t="s">
        <v>2199</v>
      </c>
      <c r="H4270" s="2" t="s">
        <v>10746</v>
      </c>
      <c r="I4270" s="34" t="s">
        <v>10728</v>
      </c>
      <c r="J4270" s="237">
        <v>43922</v>
      </c>
      <c r="K4270" s="2">
        <v>60</v>
      </c>
      <c r="M4270" s="2" t="s">
        <v>10754</v>
      </c>
    </row>
    <row r="4271" spans="1:14" ht="12.75">
      <c r="A4271" s="15"/>
      <c r="B4271" s="236">
        <v>43922.99542663194</v>
      </c>
      <c r="C4271" s="2" t="s">
        <v>9</v>
      </c>
      <c r="D4271" s="2" t="s">
        <v>101</v>
      </c>
      <c r="F4271" s="2" t="s">
        <v>2208</v>
      </c>
      <c r="G4271" s="2" t="s">
        <v>2199</v>
      </c>
      <c r="H4271" s="2" t="s">
        <v>10755</v>
      </c>
      <c r="I4271" s="34" t="s">
        <v>10756</v>
      </c>
      <c r="J4271" s="237">
        <v>43922</v>
      </c>
      <c r="K4271" s="2">
        <v>49</v>
      </c>
    </row>
    <row r="4272" spans="1:14" ht="12.75">
      <c r="A4272" s="15"/>
      <c r="B4272" s="236">
        <v>43922.997337916662</v>
      </c>
      <c r="C4272" s="2" t="s">
        <v>2200</v>
      </c>
      <c r="D4272" s="2" t="s">
        <v>101</v>
      </c>
      <c r="F4272" s="2" t="s">
        <v>2198</v>
      </c>
      <c r="G4272" s="2" t="s">
        <v>2199</v>
      </c>
      <c r="H4272" s="2" t="s">
        <v>10758</v>
      </c>
      <c r="I4272" s="34" t="s">
        <v>10759</v>
      </c>
      <c r="J4272" s="237">
        <v>43922</v>
      </c>
    </row>
    <row r="4273" spans="1:14" ht="12.75">
      <c r="A4273" s="331"/>
      <c r="B4273" s="332">
        <v>43923.000637083329</v>
      </c>
      <c r="C4273" s="333" t="s">
        <v>2200</v>
      </c>
      <c r="D4273" s="333" t="s">
        <v>322</v>
      </c>
      <c r="E4273" s="333" t="s">
        <v>576</v>
      </c>
      <c r="F4273" s="333" t="s">
        <v>2208</v>
      </c>
      <c r="G4273" s="333" t="s">
        <v>2199</v>
      </c>
      <c r="H4273" s="331"/>
      <c r="I4273" s="334" t="s">
        <v>10751</v>
      </c>
      <c r="J4273" s="335">
        <v>43922</v>
      </c>
      <c r="K4273" s="333">
        <v>60</v>
      </c>
      <c r="L4273" s="331"/>
      <c r="M4273" s="333" t="s">
        <v>10753</v>
      </c>
      <c r="N4273" s="331"/>
    </row>
    <row r="4274" spans="1:14" ht="12.75">
      <c r="A4274" s="331"/>
      <c r="B4274" s="332">
        <v>43923.001813888884</v>
      </c>
      <c r="C4274" s="333" t="s">
        <v>9</v>
      </c>
      <c r="D4274" s="333" t="s">
        <v>262</v>
      </c>
      <c r="E4274" s="331"/>
      <c r="F4274" s="333" t="s">
        <v>2208</v>
      </c>
      <c r="G4274" s="333" t="s">
        <v>2199</v>
      </c>
      <c r="H4274" s="331"/>
      <c r="I4274" s="333" t="s">
        <v>10760</v>
      </c>
      <c r="J4274" s="335">
        <v>43922</v>
      </c>
      <c r="K4274" s="331"/>
      <c r="L4274" s="331"/>
      <c r="M4274" s="331"/>
      <c r="N4274" s="331"/>
    </row>
    <row r="4275" spans="1:14" ht="12.75">
      <c r="A4275" s="331"/>
      <c r="B4275" s="332">
        <v>43923.005295208335</v>
      </c>
      <c r="C4275" s="333" t="s">
        <v>2197</v>
      </c>
      <c r="D4275" s="333" t="s">
        <v>109</v>
      </c>
      <c r="E4275" s="333" t="s">
        <v>1096</v>
      </c>
      <c r="F4275" s="333" t="s">
        <v>2198</v>
      </c>
      <c r="G4275" s="333" t="s">
        <v>2199</v>
      </c>
      <c r="H4275" s="331"/>
      <c r="I4275" s="334" t="s">
        <v>10761</v>
      </c>
      <c r="J4275" s="335">
        <v>43923</v>
      </c>
      <c r="K4275" s="331"/>
      <c r="L4275" s="331"/>
      <c r="M4275" s="331"/>
      <c r="N4275" s="331"/>
    </row>
    <row r="4276" spans="1:14" ht="12.75">
      <c r="A4276" s="331"/>
      <c r="B4276" s="332">
        <v>43923.005315162038</v>
      </c>
      <c r="C4276" s="333" t="s">
        <v>2200</v>
      </c>
      <c r="D4276" s="333" t="s">
        <v>45</v>
      </c>
      <c r="E4276" s="333" t="s">
        <v>1147</v>
      </c>
      <c r="F4276" s="333" t="s">
        <v>2198</v>
      </c>
      <c r="G4276" s="333" t="s">
        <v>2210</v>
      </c>
      <c r="H4276" s="331"/>
      <c r="I4276" s="334" t="s">
        <v>10762</v>
      </c>
      <c r="J4276" s="335">
        <v>43922</v>
      </c>
      <c r="K4276" s="331"/>
      <c r="L4276" s="333">
        <v>1</v>
      </c>
      <c r="M4276" s="331"/>
      <c r="N4276" s="331"/>
    </row>
    <row r="4277" spans="1:14" ht="12.75">
      <c r="A4277" s="331"/>
      <c r="B4277" s="332">
        <v>43923.008335474537</v>
      </c>
      <c r="C4277" s="333" t="s">
        <v>7566</v>
      </c>
      <c r="D4277" s="333" t="s">
        <v>262</v>
      </c>
      <c r="E4277" s="331"/>
      <c r="F4277" s="333" t="s">
        <v>2198</v>
      </c>
      <c r="G4277" s="333" t="s">
        <v>2199</v>
      </c>
      <c r="H4277" s="331"/>
      <c r="I4277" s="334" t="s">
        <v>9821</v>
      </c>
      <c r="J4277" s="335">
        <v>43922</v>
      </c>
      <c r="K4277" s="331"/>
      <c r="L4277" s="331"/>
      <c r="M4277" s="333" t="s">
        <v>10763</v>
      </c>
      <c r="N4277" s="331"/>
    </row>
    <row r="4278" spans="1:14" ht="12.75">
      <c r="A4278" s="15"/>
      <c r="B4278" s="236">
        <v>43923.009807129631</v>
      </c>
      <c r="C4278" s="2" t="s">
        <v>9</v>
      </c>
      <c r="D4278" s="2" t="s">
        <v>126</v>
      </c>
      <c r="E4278" s="2" t="s">
        <v>5443</v>
      </c>
      <c r="F4278" s="2" t="s">
        <v>2208</v>
      </c>
      <c r="G4278" s="2" t="s">
        <v>2199</v>
      </c>
      <c r="H4278" s="2" t="s">
        <v>10764</v>
      </c>
      <c r="I4278" s="34" t="s">
        <v>10765</v>
      </c>
      <c r="J4278" s="237">
        <v>43922</v>
      </c>
      <c r="K4278" s="2">
        <v>25</v>
      </c>
      <c r="M4278" s="2" t="s">
        <v>10766</v>
      </c>
    </row>
    <row r="4279" spans="1:14" ht="12.75">
      <c r="A4279" s="331"/>
      <c r="B4279" s="332">
        <v>43923.017724583333</v>
      </c>
      <c r="C4279" s="333" t="s">
        <v>2200</v>
      </c>
      <c r="D4279" s="333" t="s">
        <v>304</v>
      </c>
      <c r="E4279" s="331"/>
      <c r="F4279" s="333" t="s">
        <v>2198</v>
      </c>
      <c r="G4279" s="333" t="s">
        <v>2199</v>
      </c>
      <c r="H4279" s="331"/>
      <c r="I4279" s="334" t="s">
        <v>10767</v>
      </c>
      <c r="J4279" s="335">
        <v>43923</v>
      </c>
      <c r="K4279" s="331"/>
      <c r="L4279" s="331"/>
      <c r="M4279" s="331"/>
      <c r="N4279" s="331"/>
    </row>
    <row r="4280" spans="1:14" ht="12.75">
      <c r="A4280" s="331"/>
      <c r="B4280" s="332">
        <v>43923.017809432873</v>
      </c>
      <c r="C4280" s="333" t="s">
        <v>2200</v>
      </c>
      <c r="D4280" s="333" t="s">
        <v>304</v>
      </c>
      <c r="E4280" s="331"/>
      <c r="F4280" s="333" t="s">
        <v>2198</v>
      </c>
      <c r="G4280" s="333" t="s">
        <v>2199</v>
      </c>
      <c r="H4280" s="331"/>
      <c r="I4280" s="334" t="s">
        <v>10767</v>
      </c>
      <c r="J4280" s="335">
        <v>43923</v>
      </c>
      <c r="K4280" s="331"/>
      <c r="L4280" s="331"/>
      <c r="M4280" s="331"/>
      <c r="N4280" s="331"/>
    </row>
    <row r="4281" spans="1:14" ht="12.75">
      <c r="A4281" s="331"/>
      <c r="B4281" s="332">
        <v>43923.022670104168</v>
      </c>
      <c r="C4281" s="333" t="s">
        <v>2200</v>
      </c>
      <c r="D4281" s="333" t="s">
        <v>304</v>
      </c>
      <c r="E4281" s="331"/>
      <c r="F4281" s="333" t="s">
        <v>2198</v>
      </c>
      <c r="G4281" s="333" t="s">
        <v>2199</v>
      </c>
      <c r="H4281" s="331"/>
      <c r="I4281" s="334" t="s">
        <v>10767</v>
      </c>
      <c r="J4281" s="335">
        <v>43923</v>
      </c>
      <c r="K4281" s="331"/>
      <c r="L4281" s="331"/>
      <c r="M4281" s="331"/>
      <c r="N4281" s="331"/>
    </row>
    <row r="4282" spans="1:14" ht="12.75">
      <c r="A4282" s="15"/>
      <c r="B4282" s="236">
        <v>43923.028201215275</v>
      </c>
      <c r="C4282" s="2" t="s">
        <v>2200</v>
      </c>
      <c r="D4282" s="2" t="s">
        <v>304</v>
      </c>
      <c r="E4282" s="2" t="s">
        <v>4940</v>
      </c>
      <c r="F4282" s="2" t="s">
        <v>2198</v>
      </c>
      <c r="G4282" s="2" t="s">
        <v>2199</v>
      </c>
      <c r="H4282" s="2" t="s">
        <v>10769</v>
      </c>
      <c r="I4282" s="34" t="s">
        <v>10770</v>
      </c>
      <c r="J4282" s="237">
        <v>43923</v>
      </c>
    </row>
    <row r="4283" spans="1:14" ht="12.75">
      <c r="A4283" s="15"/>
      <c r="B4283" s="236">
        <v>43923.028338055556</v>
      </c>
      <c r="C4283" s="2" t="s">
        <v>2200</v>
      </c>
      <c r="D4283" s="2" t="s">
        <v>304</v>
      </c>
      <c r="E4283" s="2" t="s">
        <v>4940</v>
      </c>
      <c r="F4283" s="2" t="s">
        <v>2198</v>
      </c>
      <c r="G4283" s="2" t="s">
        <v>2199</v>
      </c>
      <c r="H4283" s="2" t="s">
        <v>10771</v>
      </c>
      <c r="I4283" s="34" t="s">
        <v>10770</v>
      </c>
      <c r="J4283" s="237">
        <v>43923</v>
      </c>
    </row>
    <row r="4284" spans="1:14" ht="12.75">
      <c r="A4284" s="15"/>
      <c r="B4284" s="236">
        <v>43923.0284650463</v>
      </c>
      <c r="C4284" s="2" t="s">
        <v>7566</v>
      </c>
      <c r="D4284" s="2" t="s">
        <v>304</v>
      </c>
      <c r="E4284" s="2" t="s">
        <v>4940</v>
      </c>
      <c r="F4284" s="2" t="s">
        <v>2198</v>
      </c>
      <c r="G4284" s="2" t="s">
        <v>2199</v>
      </c>
      <c r="H4284" s="2" t="s">
        <v>10772</v>
      </c>
      <c r="I4284" s="34" t="s">
        <v>10773</v>
      </c>
      <c r="J4284" s="237">
        <v>43923</v>
      </c>
      <c r="M4284" s="2" t="s">
        <v>10774</v>
      </c>
    </row>
    <row r="4285" spans="1:14" ht="12.75">
      <c r="A4285" s="15"/>
      <c r="B4285" s="236">
        <v>43923.029808101855</v>
      </c>
      <c r="C4285" s="2" t="s">
        <v>2200</v>
      </c>
      <c r="D4285" s="2" t="s">
        <v>304</v>
      </c>
      <c r="E4285" s="2" t="s">
        <v>4940</v>
      </c>
      <c r="F4285" s="2" t="s">
        <v>2198</v>
      </c>
      <c r="G4285" s="2" t="s">
        <v>2199</v>
      </c>
      <c r="H4285" s="2" t="s">
        <v>10775</v>
      </c>
      <c r="I4285" s="34" t="s">
        <v>10770</v>
      </c>
      <c r="J4285" s="237">
        <v>43923</v>
      </c>
    </row>
    <row r="4286" spans="1:14" ht="12.75">
      <c r="A4286" s="331"/>
      <c r="B4286" s="332">
        <v>43923.030328356486</v>
      </c>
      <c r="C4286" s="333" t="s">
        <v>2200</v>
      </c>
      <c r="D4286" s="333" t="s">
        <v>224</v>
      </c>
      <c r="E4286" s="331"/>
      <c r="F4286" s="333" t="s">
        <v>2198</v>
      </c>
      <c r="G4286" s="331"/>
      <c r="H4286" s="331"/>
      <c r="I4286" s="334" t="s">
        <v>10776</v>
      </c>
      <c r="J4286" s="335">
        <v>43923</v>
      </c>
      <c r="K4286" s="331"/>
      <c r="L4286" s="331"/>
      <c r="M4286" s="333" t="s">
        <v>10777</v>
      </c>
      <c r="N4286" s="331"/>
    </row>
    <row r="4287" spans="1:14" ht="12.75">
      <c r="A4287" s="15"/>
      <c r="B4287" s="236">
        <v>43923.030689039355</v>
      </c>
      <c r="C4287" s="2" t="s">
        <v>2200</v>
      </c>
      <c r="D4287" s="2" t="s">
        <v>304</v>
      </c>
      <c r="E4287" s="2" t="s">
        <v>4940</v>
      </c>
      <c r="F4287" s="2" t="s">
        <v>2198</v>
      </c>
      <c r="G4287" s="2" t="s">
        <v>2199</v>
      </c>
      <c r="H4287" s="2" t="s">
        <v>10775</v>
      </c>
      <c r="I4287" s="34" t="s">
        <v>10770</v>
      </c>
      <c r="J4287" s="237">
        <v>43923</v>
      </c>
    </row>
    <row r="4288" spans="1:14" ht="12.75">
      <c r="A4288" s="331"/>
      <c r="B4288" s="332">
        <v>43923.030978182869</v>
      </c>
      <c r="C4288" s="333" t="s">
        <v>2200</v>
      </c>
      <c r="D4288" s="333" t="s">
        <v>224</v>
      </c>
      <c r="E4288" s="331"/>
      <c r="F4288" s="333" t="s">
        <v>2198</v>
      </c>
      <c r="G4288" s="333" t="s">
        <v>2199</v>
      </c>
      <c r="H4288" s="331"/>
      <c r="I4288" s="334" t="s">
        <v>10776</v>
      </c>
      <c r="J4288" s="335">
        <v>43923</v>
      </c>
      <c r="K4288" s="331"/>
      <c r="L4288" s="331"/>
      <c r="M4288" s="333" t="s">
        <v>10780</v>
      </c>
      <c r="N4288" s="331"/>
    </row>
    <row r="4289" spans="1:14" ht="12.75">
      <c r="A4289" s="15"/>
      <c r="B4289" s="236">
        <v>43923.03166743055</v>
      </c>
      <c r="C4289" s="2" t="s">
        <v>2200</v>
      </c>
      <c r="D4289" s="2" t="s">
        <v>304</v>
      </c>
      <c r="E4289" s="2" t="s">
        <v>4940</v>
      </c>
      <c r="F4289" s="2" t="s">
        <v>2198</v>
      </c>
      <c r="G4289" s="2" t="s">
        <v>2199</v>
      </c>
      <c r="H4289" s="2" t="s">
        <v>10781</v>
      </c>
      <c r="I4289" s="34" t="s">
        <v>10782</v>
      </c>
      <c r="J4289" s="237">
        <v>43922</v>
      </c>
      <c r="M4289" s="2" t="s">
        <v>10783</v>
      </c>
    </row>
    <row r="4290" spans="1:14" ht="12.75">
      <c r="A4290" s="331"/>
      <c r="B4290" s="332">
        <v>43923.03523523148</v>
      </c>
      <c r="C4290" s="333" t="s">
        <v>2200</v>
      </c>
      <c r="D4290" s="333" t="s">
        <v>224</v>
      </c>
      <c r="E4290" s="333" t="s">
        <v>223</v>
      </c>
      <c r="F4290" s="333" t="s">
        <v>2208</v>
      </c>
      <c r="G4290" s="333" t="s">
        <v>2199</v>
      </c>
      <c r="H4290" s="331"/>
      <c r="I4290" s="333" t="s">
        <v>7537</v>
      </c>
      <c r="J4290" s="335">
        <v>43922</v>
      </c>
      <c r="K4290" s="333">
        <v>21</v>
      </c>
      <c r="L4290" s="331"/>
      <c r="M4290" s="331"/>
      <c r="N4290" s="331"/>
    </row>
    <row r="4291" spans="1:14" ht="12.75">
      <c r="A4291" s="15"/>
      <c r="B4291" s="236">
        <v>43923.035691909725</v>
      </c>
      <c r="C4291" s="2" t="s">
        <v>2200</v>
      </c>
      <c r="D4291" s="2" t="s">
        <v>304</v>
      </c>
      <c r="E4291" s="2" t="s">
        <v>10784</v>
      </c>
      <c r="F4291" s="2" t="s">
        <v>2198</v>
      </c>
      <c r="G4291" s="2" t="s">
        <v>2199</v>
      </c>
      <c r="H4291" s="2" t="s">
        <v>3062</v>
      </c>
      <c r="I4291" s="34" t="s">
        <v>10785</v>
      </c>
      <c r="J4291" s="237">
        <v>43865</v>
      </c>
    </row>
    <row r="4292" spans="1:14" ht="12.75">
      <c r="A4292" s="331"/>
      <c r="B4292" s="332">
        <v>43923.035761782405</v>
      </c>
      <c r="C4292" s="333" t="s">
        <v>2200</v>
      </c>
      <c r="D4292" s="333" t="s">
        <v>224</v>
      </c>
      <c r="E4292" s="333" t="s">
        <v>223</v>
      </c>
      <c r="F4292" s="333" t="s">
        <v>2208</v>
      </c>
      <c r="G4292" s="333" t="s">
        <v>2199</v>
      </c>
      <c r="H4292" s="331"/>
      <c r="I4292" s="333" t="s">
        <v>7537</v>
      </c>
      <c r="J4292" s="335">
        <v>43922</v>
      </c>
      <c r="K4292" s="333">
        <v>22</v>
      </c>
      <c r="L4292" s="331"/>
      <c r="M4292" s="331"/>
      <c r="N4292" s="331"/>
    </row>
    <row r="4293" spans="1:14" ht="12.75">
      <c r="A4293" s="15"/>
      <c r="B4293" s="236">
        <v>43923.036492893516</v>
      </c>
      <c r="C4293" s="2" t="s">
        <v>2200</v>
      </c>
      <c r="D4293" s="2" t="s">
        <v>304</v>
      </c>
      <c r="E4293" s="2" t="s">
        <v>10786</v>
      </c>
      <c r="F4293" s="2" t="s">
        <v>2198</v>
      </c>
      <c r="G4293" s="2" t="s">
        <v>2199</v>
      </c>
      <c r="H4293" s="2" t="s">
        <v>3062</v>
      </c>
      <c r="I4293" s="34" t="s">
        <v>10785</v>
      </c>
      <c r="J4293" s="237">
        <v>43865</v>
      </c>
    </row>
    <row r="4294" spans="1:14" ht="12.75">
      <c r="A4294" s="331"/>
      <c r="B4294" s="332">
        <v>43923.036742662036</v>
      </c>
      <c r="C4294" s="333" t="s">
        <v>2200</v>
      </c>
      <c r="D4294" s="333" t="s">
        <v>224</v>
      </c>
      <c r="E4294" s="333" t="s">
        <v>223</v>
      </c>
      <c r="F4294" s="333" t="s">
        <v>2208</v>
      </c>
      <c r="G4294" s="333" t="s">
        <v>2199</v>
      </c>
      <c r="H4294" s="331"/>
      <c r="I4294" s="333" t="s">
        <v>7537</v>
      </c>
      <c r="J4294" s="335">
        <v>43922</v>
      </c>
      <c r="K4294" s="333">
        <v>44</v>
      </c>
      <c r="L4294" s="331"/>
      <c r="M4294" s="331"/>
      <c r="N4294" s="331"/>
    </row>
    <row r="4295" spans="1:14" ht="12.75">
      <c r="A4295" s="331"/>
      <c r="B4295" s="332">
        <v>43923.037362048606</v>
      </c>
      <c r="C4295" s="333" t="s">
        <v>2200</v>
      </c>
      <c r="D4295" s="333" t="s">
        <v>224</v>
      </c>
      <c r="E4295" s="333" t="s">
        <v>223</v>
      </c>
      <c r="F4295" s="333" t="s">
        <v>2201</v>
      </c>
      <c r="G4295" s="333" t="s">
        <v>2199</v>
      </c>
      <c r="H4295" s="331"/>
      <c r="I4295" s="333" t="s">
        <v>7537</v>
      </c>
      <c r="J4295" s="335">
        <v>43922</v>
      </c>
      <c r="K4295" s="333">
        <v>80</v>
      </c>
      <c r="L4295" s="331"/>
      <c r="M4295" s="331"/>
      <c r="N4295" s="331"/>
    </row>
    <row r="4296" spans="1:14" ht="12.75">
      <c r="A4296" s="15"/>
      <c r="B4296" s="236">
        <v>43923.037448159725</v>
      </c>
      <c r="C4296" s="2" t="s">
        <v>2200</v>
      </c>
      <c r="D4296" s="2" t="s">
        <v>304</v>
      </c>
      <c r="E4296" s="2" t="s">
        <v>10786</v>
      </c>
      <c r="F4296" s="2" t="s">
        <v>2198</v>
      </c>
      <c r="H4296" s="2" t="s">
        <v>3062</v>
      </c>
      <c r="I4296" s="34" t="s">
        <v>10785</v>
      </c>
      <c r="J4296" s="237">
        <v>43865</v>
      </c>
    </row>
    <row r="4297" spans="1:14" ht="12.75">
      <c r="A4297" s="331"/>
      <c r="B4297" s="332">
        <v>43923.03887650463</v>
      </c>
      <c r="C4297" s="333" t="s">
        <v>2200</v>
      </c>
      <c r="D4297" s="333" t="s">
        <v>224</v>
      </c>
      <c r="E4297" s="333" t="s">
        <v>223</v>
      </c>
      <c r="F4297" s="333" t="s">
        <v>2208</v>
      </c>
      <c r="G4297" s="333" t="s">
        <v>2199</v>
      </c>
      <c r="H4297" s="331"/>
      <c r="I4297" s="333" t="s">
        <v>7537</v>
      </c>
      <c r="J4297" s="335">
        <v>43922</v>
      </c>
      <c r="K4297" s="333">
        <v>38</v>
      </c>
      <c r="L4297" s="331"/>
      <c r="M4297" s="331"/>
      <c r="N4297" s="331"/>
    </row>
    <row r="4298" spans="1:14" ht="12.75">
      <c r="A4298" s="331"/>
      <c r="B4298" s="332">
        <v>43923.039384467593</v>
      </c>
      <c r="C4298" s="333" t="s">
        <v>2200</v>
      </c>
      <c r="D4298" s="333" t="s">
        <v>224</v>
      </c>
      <c r="E4298" s="333" t="s">
        <v>223</v>
      </c>
      <c r="F4298" s="333" t="s">
        <v>2201</v>
      </c>
      <c r="G4298" s="333" t="s">
        <v>2199</v>
      </c>
      <c r="H4298" s="331"/>
      <c r="I4298" s="333" t="s">
        <v>7537</v>
      </c>
      <c r="J4298" s="335">
        <v>43922</v>
      </c>
      <c r="K4298" s="333">
        <v>53</v>
      </c>
      <c r="L4298" s="331"/>
      <c r="M4298" s="331"/>
      <c r="N4298" s="331"/>
    </row>
    <row r="4299" spans="1:14" ht="12.75">
      <c r="A4299" s="331"/>
      <c r="B4299" s="332">
        <v>43923.040029548611</v>
      </c>
      <c r="C4299" s="333" t="s">
        <v>2200</v>
      </c>
      <c r="D4299" s="333" t="s">
        <v>224</v>
      </c>
      <c r="E4299" s="333" t="s">
        <v>223</v>
      </c>
      <c r="F4299" s="333" t="s">
        <v>2208</v>
      </c>
      <c r="G4299" s="333" t="s">
        <v>2199</v>
      </c>
      <c r="H4299" s="331"/>
      <c r="I4299" s="333" t="s">
        <v>7537</v>
      </c>
      <c r="J4299" s="335">
        <v>43922</v>
      </c>
      <c r="K4299" s="333">
        <v>50</v>
      </c>
      <c r="L4299" s="331"/>
      <c r="M4299" s="331"/>
      <c r="N4299" s="331"/>
    </row>
    <row r="4300" spans="1:14" ht="12.75">
      <c r="A4300" s="331"/>
      <c r="B4300" s="332">
        <v>43923.04054775463</v>
      </c>
      <c r="C4300" s="333" t="s">
        <v>2200</v>
      </c>
      <c r="D4300" s="333" t="s">
        <v>224</v>
      </c>
      <c r="E4300" s="333" t="s">
        <v>223</v>
      </c>
      <c r="F4300" s="333" t="s">
        <v>2208</v>
      </c>
      <c r="G4300" s="333" t="s">
        <v>2199</v>
      </c>
      <c r="H4300" s="331"/>
      <c r="I4300" s="333" t="s">
        <v>7537</v>
      </c>
      <c r="J4300" s="335">
        <v>43922</v>
      </c>
      <c r="K4300" s="333">
        <v>54</v>
      </c>
      <c r="L4300" s="331"/>
      <c r="M4300" s="331"/>
      <c r="N4300" s="331"/>
    </row>
    <row r="4301" spans="1:14" ht="12.75">
      <c r="A4301" s="331"/>
      <c r="B4301" s="332">
        <v>43923.041113391198</v>
      </c>
      <c r="C4301" s="333" t="s">
        <v>2200</v>
      </c>
      <c r="D4301" s="333" t="s">
        <v>224</v>
      </c>
      <c r="E4301" s="333" t="s">
        <v>223</v>
      </c>
      <c r="F4301" s="333" t="s">
        <v>2208</v>
      </c>
      <c r="G4301" s="333" t="s">
        <v>2199</v>
      </c>
      <c r="H4301" s="331"/>
      <c r="I4301" s="333" t="s">
        <v>7537</v>
      </c>
      <c r="J4301" s="335">
        <v>43922</v>
      </c>
      <c r="K4301" s="333">
        <v>50</v>
      </c>
      <c r="L4301" s="331"/>
      <c r="M4301" s="331"/>
      <c r="N4301" s="331"/>
    </row>
    <row r="4302" spans="1:14" ht="12.75">
      <c r="A4302" s="331"/>
      <c r="B4302" s="332">
        <v>43923.041708611112</v>
      </c>
      <c r="C4302" s="333" t="s">
        <v>2200</v>
      </c>
      <c r="D4302" s="333" t="s">
        <v>224</v>
      </c>
      <c r="E4302" s="333" t="s">
        <v>223</v>
      </c>
      <c r="F4302" s="333" t="s">
        <v>2208</v>
      </c>
      <c r="G4302" s="333" t="s">
        <v>2199</v>
      </c>
      <c r="H4302" s="331"/>
      <c r="I4302" s="333" t="s">
        <v>7537</v>
      </c>
      <c r="J4302" s="335">
        <v>43922</v>
      </c>
      <c r="K4302" s="333">
        <v>45</v>
      </c>
      <c r="L4302" s="331"/>
      <c r="M4302" s="331"/>
      <c r="N4302" s="331"/>
    </row>
    <row r="4303" spans="1:14" ht="12.75">
      <c r="A4303" s="331"/>
      <c r="B4303" s="332">
        <v>43923.042115034725</v>
      </c>
      <c r="C4303" s="333" t="s">
        <v>2200</v>
      </c>
      <c r="D4303" s="333" t="s">
        <v>224</v>
      </c>
      <c r="E4303" s="333" t="s">
        <v>223</v>
      </c>
      <c r="F4303" s="333" t="s">
        <v>2208</v>
      </c>
      <c r="G4303" s="333" t="s">
        <v>2199</v>
      </c>
      <c r="H4303" s="331"/>
      <c r="I4303" s="333" t="s">
        <v>7537</v>
      </c>
      <c r="J4303" s="335">
        <v>43922</v>
      </c>
      <c r="K4303" s="333">
        <v>38</v>
      </c>
      <c r="L4303" s="331"/>
      <c r="M4303" s="331"/>
      <c r="N4303" s="331"/>
    </row>
    <row r="4304" spans="1:14" ht="12.75">
      <c r="A4304" s="331"/>
      <c r="B4304" s="332">
        <v>43923.04253092593</v>
      </c>
      <c r="C4304" s="333" t="s">
        <v>2200</v>
      </c>
      <c r="D4304" s="333" t="s">
        <v>224</v>
      </c>
      <c r="E4304" s="333" t="s">
        <v>223</v>
      </c>
      <c r="F4304" s="333" t="s">
        <v>2208</v>
      </c>
      <c r="G4304" s="333" t="s">
        <v>2199</v>
      </c>
      <c r="H4304" s="331"/>
      <c r="I4304" s="333" t="s">
        <v>7537</v>
      </c>
      <c r="J4304" s="335">
        <v>43922</v>
      </c>
      <c r="K4304" s="333">
        <v>54</v>
      </c>
      <c r="L4304" s="331"/>
      <c r="M4304" s="331"/>
      <c r="N4304" s="331"/>
    </row>
    <row r="4305" spans="1:14" ht="12.75">
      <c r="A4305" s="331"/>
      <c r="B4305" s="332">
        <v>43923.043916932875</v>
      </c>
      <c r="C4305" s="333" t="s">
        <v>2200</v>
      </c>
      <c r="D4305" s="333" t="s">
        <v>101</v>
      </c>
      <c r="E4305" s="331"/>
      <c r="F4305" s="333" t="s">
        <v>2198</v>
      </c>
      <c r="G4305" s="331"/>
      <c r="H4305" s="331"/>
      <c r="I4305" s="334" t="s">
        <v>10788</v>
      </c>
      <c r="J4305" s="335">
        <v>43923</v>
      </c>
      <c r="K4305" s="331"/>
      <c r="L4305" s="331"/>
      <c r="M4305" s="331"/>
      <c r="N4305" s="331"/>
    </row>
    <row r="4306" spans="1:14" ht="12.75">
      <c r="A4306" s="331"/>
      <c r="B4306" s="332">
        <v>43923.044331504629</v>
      </c>
      <c r="C4306" s="333" t="s">
        <v>2200</v>
      </c>
      <c r="D4306" s="333" t="s">
        <v>224</v>
      </c>
      <c r="E4306" s="331"/>
      <c r="F4306" s="333" t="s">
        <v>2198</v>
      </c>
      <c r="G4306" s="331"/>
      <c r="H4306" s="331"/>
      <c r="I4306" s="334" t="s">
        <v>10789</v>
      </c>
      <c r="J4306" s="335">
        <v>43923</v>
      </c>
      <c r="K4306" s="331"/>
      <c r="L4306" s="331"/>
      <c r="M4306" s="331"/>
      <c r="N4306" s="331"/>
    </row>
    <row r="4307" spans="1:14" ht="12.75">
      <c r="A4307" s="331"/>
      <c r="B4307" s="332">
        <v>43923.044759131946</v>
      </c>
      <c r="C4307" s="333" t="s">
        <v>2200</v>
      </c>
      <c r="D4307" s="333" t="s">
        <v>304</v>
      </c>
      <c r="E4307" s="331"/>
      <c r="F4307" s="333" t="s">
        <v>2198</v>
      </c>
      <c r="G4307" s="331"/>
      <c r="H4307" s="331"/>
      <c r="I4307" s="334" t="s">
        <v>10790</v>
      </c>
      <c r="J4307" s="335">
        <v>43923</v>
      </c>
      <c r="K4307" s="331"/>
      <c r="L4307" s="331"/>
      <c r="M4307" s="331"/>
      <c r="N4307" s="331"/>
    </row>
    <row r="4308" spans="1:14" ht="12.75">
      <c r="A4308" s="331"/>
      <c r="B4308" s="332">
        <v>43923.045743495371</v>
      </c>
      <c r="C4308" s="333" t="s">
        <v>2200</v>
      </c>
      <c r="D4308" s="333" t="s">
        <v>304</v>
      </c>
      <c r="E4308" s="333" t="s">
        <v>4940</v>
      </c>
      <c r="F4308" s="333" t="s">
        <v>2198</v>
      </c>
      <c r="G4308" s="333" t="s">
        <v>2199</v>
      </c>
      <c r="H4308" s="331"/>
      <c r="I4308" s="334" t="s">
        <v>10791</v>
      </c>
      <c r="J4308" s="335">
        <v>43922</v>
      </c>
      <c r="K4308" s="331"/>
      <c r="L4308" s="331"/>
      <c r="M4308" s="333" t="s">
        <v>7741</v>
      </c>
      <c r="N4308" s="331"/>
    </row>
    <row r="4309" spans="1:14" ht="12.75">
      <c r="A4309" s="331"/>
      <c r="B4309" s="332">
        <v>43923.046009305559</v>
      </c>
      <c r="C4309" s="333" t="s">
        <v>2200</v>
      </c>
      <c r="D4309" s="333" t="s">
        <v>304</v>
      </c>
      <c r="E4309" s="331"/>
      <c r="F4309" s="333" t="s">
        <v>2198</v>
      </c>
      <c r="G4309" s="331"/>
      <c r="H4309" s="331"/>
      <c r="I4309" s="334" t="s">
        <v>10782</v>
      </c>
      <c r="J4309" s="335">
        <v>43865</v>
      </c>
      <c r="K4309" s="331"/>
      <c r="L4309" s="331"/>
      <c r="M4309" s="331"/>
      <c r="N4309" s="331"/>
    </row>
    <row r="4310" spans="1:14" ht="12.75">
      <c r="A4310" s="331"/>
      <c r="B4310" s="332">
        <v>43923.049735925924</v>
      </c>
      <c r="C4310" s="333" t="s">
        <v>7566</v>
      </c>
      <c r="D4310" s="333" t="s">
        <v>262</v>
      </c>
      <c r="E4310" s="331"/>
      <c r="F4310" s="333" t="s">
        <v>2198</v>
      </c>
      <c r="G4310" s="333" t="s">
        <v>2199</v>
      </c>
      <c r="H4310" s="331"/>
      <c r="I4310" s="333" t="s">
        <v>6452</v>
      </c>
      <c r="J4310" s="335">
        <v>43922</v>
      </c>
      <c r="K4310" s="331"/>
      <c r="L4310" s="331"/>
      <c r="M4310" s="333" t="s">
        <v>10792</v>
      </c>
      <c r="N4310" s="331"/>
    </row>
    <row r="4311" spans="1:14" ht="12.75">
      <c r="A4311" s="331"/>
      <c r="B4311" s="332">
        <v>43923.051508460645</v>
      </c>
      <c r="C4311" s="333" t="s">
        <v>2200</v>
      </c>
      <c r="D4311" s="333" t="s">
        <v>101</v>
      </c>
      <c r="E4311" s="331"/>
      <c r="F4311" s="333" t="s">
        <v>2699</v>
      </c>
      <c r="G4311" s="333" t="s">
        <v>2210</v>
      </c>
      <c r="H4311" s="331"/>
      <c r="I4311" s="334" t="s">
        <v>10793</v>
      </c>
      <c r="J4311" s="335">
        <v>43922</v>
      </c>
      <c r="K4311" s="331"/>
      <c r="L4311" s="331"/>
      <c r="M4311" s="333" t="s">
        <v>10794</v>
      </c>
      <c r="N4311" s="331"/>
    </row>
    <row r="4312" spans="1:14" ht="12.75">
      <c r="A4312" s="15"/>
      <c r="B4312" s="236">
        <v>43923.055091180555</v>
      </c>
      <c r="C4312" s="2" t="s">
        <v>2200</v>
      </c>
      <c r="D4312" s="2" t="s">
        <v>126</v>
      </c>
      <c r="E4312" s="2" t="s">
        <v>5470</v>
      </c>
      <c r="F4312" s="2" t="s">
        <v>2201</v>
      </c>
      <c r="G4312" s="2" t="s">
        <v>2199</v>
      </c>
      <c r="H4312" s="2" t="s">
        <v>10795</v>
      </c>
      <c r="I4312" s="34" t="s">
        <v>10796</v>
      </c>
      <c r="J4312" s="237">
        <v>43922</v>
      </c>
    </row>
    <row r="4313" spans="1:14" ht="12.75">
      <c r="A4313" s="15"/>
      <c r="B4313" s="236">
        <v>43923.055624687498</v>
      </c>
      <c r="C4313" s="2" t="s">
        <v>2200</v>
      </c>
      <c r="D4313" s="2" t="s">
        <v>101</v>
      </c>
      <c r="F4313" s="2" t="s">
        <v>2198</v>
      </c>
      <c r="G4313" s="2" t="s">
        <v>2210</v>
      </c>
      <c r="H4313" s="2" t="s">
        <v>10797</v>
      </c>
      <c r="I4313" s="34" t="s">
        <v>10798</v>
      </c>
      <c r="J4313" s="237">
        <v>43923</v>
      </c>
      <c r="M4313" s="2" t="s">
        <v>10801</v>
      </c>
    </row>
    <row r="4314" spans="1:14" ht="12.75">
      <c r="A4314" s="331"/>
      <c r="B4314" s="332">
        <v>43923.056374236112</v>
      </c>
      <c r="C4314" s="333" t="s">
        <v>9</v>
      </c>
      <c r="D4314" s="333" t="s">
        <v>101</v>
      </c>
      <c r="E4314" s="331"/>
      <c r="F4314" s="333" t="s">
        <v>2198</v>
      </c>
      <c r="G4314" s="331"/>
      <c r="H4314" s="331"/>
      <c r="I4314" s="334" t="s">
        <v>10802</v>
      </c>
      <c r="J4314" s="335">
        <v>43922</v>
      </c>
      <c r="K4314" s="331"/>
      <c r="L4314" s="331"/>
      <c r="M4314" s="333" t="s">
        <v>10803</v>
      </c>
      <c r="N4314" s="331"/>
    </row>
    <row r="4315" spans="1:14" ht="12.75">
      <c r="A4315" s="331"/>
      <c r="B4315" s="332">
        <v>43923.058319456017</v>
      </c>
      <c r="C4315" s="333" t="s">
        <v>2200</v>
      </c>
      <c r="D4315" s="333" t="s">
        <v>224</v>
      </c>
      <c r="E4315" s="333" t="s">
        <v>223</v>
      </c>
      <c r="F4315" s="333" t="s">
        <v>2198</v>
      </c>
      <c r="G4315" s="333" t="s">
        <v>2199</v>
      </c>
      <c r="H4315" s="331"/>
      <c r="I4315" s="334" t="s">
        <v>10805</v>
      </c>
      <c r="J4315" s="335">
        <v>43923</v>
      </c>
      <c r="K4315" s="331"/>
      <c r="L4315" s="331"/>
      <c r="M4315" s="333" t="s">
        <v>10777</v>
      </c>
      <c r="N4315" s="331"/>
    </row>
    <row r="4316" spans="1:14" ht="12.75">
      <c r="A4316" s="331"/>
      <c r="B4316" s="332">
        <v>43923.070670000001</v>
      </c>
      <c r="C4316" s="333" t="s">
        <v>2200</v>
      </c>
      <c r="D4316" s="333" t="s">
        <v>224</v>
      </c>
      <c r="E4316" s="333" t="s">
        <v>223</v>
      </c>
      <c r="F4316" s="333" t="s">
        <v>2198</v>
      </c>
      <c r="G4316" s="331"/>
      <c r="H4316" s="331"/>
      <c r="I4316" s="334" t="s">
        <v>10776</v>
      </c>
      <c r="J4316" s="335">
        <v>43923</v>
      </c>
      <c r="K4316" s="331"/>
      <c r="L4316" s="331"/>
      <c r="M4316" s="333" t="s">
        <v>10808</v>
      </c>
      <c r="N4316" s="331"/>
    </row>
    <row r="4317" spans="1:14" ht="12.75">
      <c r="A4317" s="15"/>
      <c r="B4317" s="236">
        <v>43923.076746122686</v>
      </c>
      <c r="C4317" s="2" t="s">
        <v>2200</v>
      </c>
      <c r="D4317" s="2" t="s">
        <v>304</v>
      </c>
      <c r="E4317" s="2" t="s">
        <v>4940</v>
      </c>
      <c r="F4317" s="2" t="s">
        <v>2198</v>
      </c>
      <c r="G4317" s="2" t="s">
        <v>2199</v>
      </c>
      <c r="H4317" s="2" t="s">
        <v>10809</v>
      </c>
      <c r="I4317" s="34" t="s">
        <v>10810</v>
      </c>
      <c r="J4317" s="237">
        <v>43922</v>
      </c>
      <c r="M4317" s="2" t="s">
        <v>10811</v>
      </c>
    </row>
    <row r="4318" spans="1:14" ht="12.75">
      <c r="A4318" s="331"/>
      <c r="B4318" s="332">
        <v>43923.077187002316</v>
      </c>
      <c r="C4318" s="333" t="s">
        <v>2200</v>
      </c>
      <c r="D4318" s="333" t="s">
        <v>101</v>
      </c>
      <c r="E4318" s="331"/>
      <c r="F4318" s="333" t="s">
        <v>2198</v>
      </c>
      <c r="G4318" s="331"/>
      <c r="H4318" s="331"/>
      <c r="I4318" s="334" t="s">
        <v>10812</v>
      </c>
      <c r="J4318" s="335">
        <v>43923</v>
      </c>
      <c r="K4318" s="331"/>
      <c r="L4318" s="333">
        <v>30</v>
      </c>
      <c r="M4318" s="331"/>
      <c r="N4318" s="331"/>
    </row>
    <row r="4319" spans="1:14" ht="12.75">
      <c r="A4319" s="15"/>
      <c r="B4319" s="236">
        <v>43923.081479305554</v>
      </c>
      <c r="C4319" s="2" t="s">
        <v>2200</v>
      </c>
      <c r="D4319" s="2" t="s">
        <v>126</v>
      </c>
      <c r="E4319" s="2" t="s">
        <v>572</v>
      </c>
      <c r="F4319" s="2" t="s">
        <v>2208</v>
      </c>
      <c r="G4319" s="2" t="s">
        <v>2210</v>
      </c>
      <c r="H4319" s="2" t="s">
        <v>10813</v>
      </c>
      <c r="I4319" s="34" t="s">
        <v>10814</v>
      </c>
      <c r="J4319" s="237">
        <v>43922</v>
      </c>
    </row>
    <row r="4320" spans="1:14" ht="12.75">
      <c r="A4320" s="15"/>
      <c r="B4320" s="236">
        <v>43923.081947430561</v>
      </c>
      <c r="C4320" s="2" t="s">
        <v>2200</v>
      </c>
      <c r="D4320" s="2" t="s">
        <v>304</v>
      </c>
      <c r="E4320" s="2" t="s">
        <v>4940</v>
      </c>
      <c r="F4320" s="2" t="s">
        <v>2198</v>
      </c>
      <c r="G4320" s="2" t="s">
        <v>2199</v>
      </c>
      <c r="H4320" s="2" t="s">
        <v>10815</v>
      </c>
      <c r="I4320" s="34" t="s">
        <v>10810</v>
      </c>
      <c r="J4320" s="237">
        <v>43923</v>
      </c>
      <c r="L4320" s="2">
        <v>3</v>
      </c>
    </row>
    <row r="4321" spans="1:14" ht="12.75">
      <c r="A4321" s="15"/>
      <c r="B4321" s="236">
        <v>43923.093724479171</v>
      </c>
      <c r="C4321" s="2" t="s">
        <v>7566</v>
      </c>
      <c r="D4321" s="2" t="s">
        <v>383</v>
      </c>
      <c r="E4321" s="2" t="s">
        <v>5138</v>
      </c>
      <c r="F4321" s="2" t="s">
        <v>2201</v>
      </c>
      <c r="G4321" s="2" t="s">
        <v>2215</v>
      </c>
      <c r="H4321" s="2" t="s">
        <v>10816</v>
      </c>
      <c r="I4321" s="34" t="s">
        <v>10817</v>
      </c>
      <c r="J4321" s="237">
        <v>43921</v>
      </c>
      <c r="K4321" s="2">
        <v>22</v>
      </c>
      <c r="L4321" s="2">
        <v>1442</v>
      </c>
      <c r="M4321" s="2" t="s">
        <v>10818</v>
      </c>
    </row>
    <row r="4322" spans="1:14" ht="12.75">
      <c r="A4322" s="331"/>
      <c r="B4322" s="332">
        <v>43923.09992537037</v>
      </c>
      <c r="C4322" s="333" t="s">
        <v>2200</v>
      </c>
      <c r="D4322" s="333" t="s">
        <v>101</v>
      </c>
      <c r="E4322" s="331"/>
      <c r="F4322" s="333" t="s">
        <v>2198</v>
      </c>
      <c r="G4322" s="333" t="s">
        <v>2210</v>
      </c>
      <c r="H4322" s="331"/>
      <c r="I4322" s="334" t="s">
        <v>10793</v>
      </c>
      <c r="J4322" s="335">
        <v>43922</v>
      </c>
      <c r="K4322" s="331"/>
      <c r="L4322" s="331"/>
      <c r="M4322" s="331"/>
      <c r="N4322" s="331"/>
    </row>
    <row r="4323" spans="1:14" ht="12.75">
      <c r="A4323" s="15"/>
      <c r="B4323" s="236">
        <v>43923.100018761572</v>
      </c>
      <c r="C4323" s="2" t="s">
        <v>2200</v>
      </c>
      <c r="D4323" s="2" t="s">
        <v>304</v>
      </c>
      <c r="E4323" s="2" t="s">
        <v>4940</v>
      </c>
      <c r="F4323" s="2" t="s">
        <v>2198</v>
      </c>
      <c r="G4323" s="2" t="s">
        <v>2199</v>
      </c>
      <c r="H4323" s="2" t="s">
        <v>10819</v>
      </c>
      <c r="I4323" s="2" t="s">
        <v>10820</v>
      </c>
      <c r="J4323" s="237">
        <v>43923</v>
      </c>
      <c r="L4323" s="2">
        <v>3</v>
      </c>
    </row>
    <row r="4324" spans="1:14" ht="12.75">
      <c r="A4324" s="15"/>
      <c r="B4324" s="236">
        <v>43923.100352199079</v>
      </c>
      <c r="C4324" s="2" t="s">
        <v>2200</v>
      </c>
      <c r="D4324" s="2" t="s">
        <v>304</v>
      </c>
      <c r="E4324" s="2" t="s">
        <v>4940</v>
      </c>
      <c r="F4324" s="2" t="s">
        <v>2198</v>
      </c>
      <c r="G4324" s="2" t="s">
        <v>2199</v>
      </c>
      <c r="H4324" s="2" t="s">
        <v>10819</v>
      </c>
      <c r="I4324" s="2" t="s">
        <v>10820</v>
      </c>
      <c r="J4324" s="237">
        <v>43923</v>
      </c>
      <c r="L4324" s="2">
        <v>3</v>
      </c>
    </row>
    <row r="4325" spans="1:14" ht="12.75">
      <c r="A4325" s="15"/>
      <c r="B4325" s="236">
        <v>43923.125556863422</v>
      </c>
      <c r="C4325" s="2" t="s">
        <v>2200</v>
      </c>
      <c r="D4325" s="2" t="s">
        <v>399</v>
      </c>
      <c r="E4325" s="2" t="s">
        <v>1748</v>
      </c>
      <c r="F4325" s="2" t="s">
        <v>2198</v>
      </c>
      <c r="G4325" s="2" t="s">
        <v>2199</v>
      </c>
      <c r="H4325" s="2" t="s">
        <v>10821</v>
      </c>
      <c r="I4325" s="34" t="s">
        <v>10822</v>
      </c>
      <c r="J4325" s="237">
        <v>43923</v>
      </c>
    </row>
    <row r="4326" spans="1:14" ht="12.75">
      <c r="A4326" s="331"/>
      <c r="B4326" s="332">
        <v>43923.127184571757</v>
      </c>
      <c r="C4326" s="333" t="s">
        <v>7566</v>
      </c>
      <c r="D4326" s="333" t="s">
        <v>236</v>
      </c>
      <c r="E4326" s="333" t="s">
        <v>10823</v>
      </c>
      <c r="F4326" s="333" t="s">
        <v>2208</v>
      </c>
      <c r="G4326" s="333" t="s">
        <v>2199</v>
      </c>
      <c r="H4326" s="333" t="s">
        <v>3062</v>
      </c>
      <c r="I4326" s="334" t="s">
        <v>10824</v>
      </c>
      <c r="J4326" s="335">
        <v>43922</v>
      </c>
      <c r="K4326" s="333">
        <v>45</v>
      </c>
      <c r="L4326" s="333">
        <v>1697</v>
      </c>
      <c r="M4326" s="331"/>
      <c r="N4326" s="331"/>
    </row>
    <row r="4327" spans="1:14" ht="12.75">
      <c r="A4327" s="15"/>
      <c r="B4327" s="236">
        <v>43923.128758032406</v>
      </c>
      <c r="C4327" s="2" t="s">
        <v>7566</v>
      </c>
      <c r="D4327" s="2" t="s">
        <v>236</v>
      </c>
      <c r="E4327" s="2" t="s">
        <v>4902</v>
      </c>
      <c r="F4327" s="2" t="s">
        <v>2208</v>
      </c>
      <c r="G4327" s="2" t="s">
        <v>2199</v>
      </c>
      <c r="H4327" s="2" t="s">
        <v>3062</v>
      </c>
      <c r="I4327" s="34" t="s">
        <v>10824</v>
      </c>
      <c r="J4327" s="237">
        <v>43922</v>
      </c>
      <c r="K4327" s="2">
        <v>50</v>
      </c>
      <c r="L4327" s="2">
        <v>1698</v>
      </c>
    </row>
    <row r="4328" spans="1:14" ht="12.75">
      <c r="A4328" s="15"/>
      <c r="B4328" s="236">
        <v>43923.129608460644</v>
      </c>
      <c r="C4328" s="2" t="s">
        <v>7566</v>
      </c>
      <c r="D4328" s="2" t="s">
        <v>236</v>
      </c>
      <c r="E4328" s="2" t="s">
        <v>4902</v>
      </c>
      <c r="F4328" s="2" t="s">
        <v>2208</v>
      </c>
      <c r="G4328" s="2" t="s">
        <v>2199</v>
      </c>
      <c r="H4328" s="2" t="s">
        <v>3062</v>
      </c>
      <c r="I4328" s="34" t="s">
        <v>10824</v>
      </c>
      <c r="J4328" s="237">
        <v>43922</v>
      </c>
      <c r="K4328" s="2">
        <v>50</v>
      </c>
      <c r="L4328" s="2">
        <v>1699</v>
      </c>
    </row>
    <row r="4329" spans="1:14" ht="12.75">
      <c r="A4329" s="15"/>
      <c r="B4329" s="236">
        <v>43923.130970648148</v>
      </c>
      <c r="C4329" s="2" t="s">
        <v>7566</v>
      </c>
      <c r="D4329" s="2" t="s">
        <v>236</v>
      </c>
      <c r="E4329" s="2" t="s">
        <v>4902</v>
      </c>
      <c r="F4329" s="2" t="s">
        <v>2208</v>
      </c>
      <c r="G4329" s="2" t="s">
        <v>2199</v>
      </c>
      <c r="H4329" s="2" t="s">
        <v>3062</v>
      </c>
      <c r="I4329" s="34" t="s">
        <v>10824</v>
      </c>
      <c r="J4329" s="237">
        <v>43922</v>
      </c>
      <c r="K4329" s="2">
        <v>44</v>
      </c>
      <c r="L4329" s="2">
        <v>1700</v>
      </c>
    </row>
    <row r="4330" spans="1:14" ht="12.75">
      <c r="A4330" s="15"/>
      <c r="B4330" s="236">
        <v>43923.131813263884</v>
      </c>
      <c r="C4330" s="2" t="s">
        <v>7566</v>
      </c>
      <c r="D4330" s="2" t="s">
        <v>236</v>
      </c>
      <c r="E4330" s="2" t="s">
        <v>4902</v>
      </c>
      <c r="F4330" s="2" t="s">
        <v>2208</v>
      </c>
      <c r="G4330" s="2" t="s">
        <v>2199</v>
      </c>
      <c r="H4330" s="2" t="s">
        <v>3062</v>
      </c>
      <c r="I4330" s="34" t="s">
        <v>10824</v>
      </c>
      <c r="J4330" s="237">
        <v>43922</v>
      </c>
      <c r="K4330" s="2">
        <v>35</v>
      </c>
      <c r="L4330" s="2">
        <v>1701</v>
      </c>
    </row>
    <row r="4331" spans="1:14" ht="12.75">
      <c r="A4331" s="15"/>
      <c r="B4331" s="236">
        <v>43923.13319015046</v>
      </c>
      <c r="C4331" s="2" t="s">
        <v>7566</v>
      </c>
      <c r="D4331" s="2" t="s">
        <v>236</v>
      </c>
      <c r="E4331" s="2" t="s">
        <v>4902</v>
      </c>
      <c r="F4331" s="2" t="s">
        <v>2208</v>
      </c>
      <c r="G4331" s="2" t="s">
        <v>2199</v>
      </c>
      <c r="H4331" s="2" t="s">
        <v>3062</v>
      </c>
      <c r="I4331" s="34" t="s">
        <v>10824</v>
      </c>
      <c r="J4331" s="237">
        <v>43922</v>
      </c>
      <c r="K4331" s="2">
        <v>80</v>
      </c>
      <c r="L4331" s="2">
        <v>1702</v>
      </c>
    </row>
    <row r="4332" spans="1:14" ht="12.75">
      <c r="A4332" s="15"/>
      <c r="B4332" s="236">
        <v>43923.134048321765</v>
      </c>
      <c r="C4332" s="2" t="s">
        <v>7566</v>
      </c>
      <c r="D4332" s="2" t="s">
        <v>236</v>
      </c>
      <c r="E4332" s="2" t="s">
        <v>10825</v>
      </c>
      <c r="F4332" s="2" t="s">
        <v>2208</v>
      </c>
      <c r="G4332" s="2" t="s">
        <v>2199</v>
      </c>
      <c r="H4332" s="2" t="s">
        <v>3062</v>
      </c>
      <c r="I4332" s="34" t="s">
        <v>10824</v>
      </c>
      <c r="J4332" s="237">
        <v>43922</v>
      </c>
      <c r="K4332" s="2">
        <v>46</v>
      </c>
      <c r="L4332" s="2">
        <v>1703</v>
      </c>
    </row>
    <row r="4333" spans="1:14" ht="12.75">
      <c r="A4333" s="15"/>
      <c r="B4333" s="236">
        <v>43923.134964467594</v>
      </c>
      <c r="C4333" s="2" t="s">
        <v>7566</v>
      </c>
      <c r="D4333" s="2" t="s">
        <v>236</v>
      </c>
      <c r="E4333" s="2" t="s">
        <v>10825</v>
      </c>
      <c r="F4333" s="2" t="s">
        <v>2208</v>
      </c>
      <c r="G4333" s="2" t="s">
        <v>2199</v>
      </c>
      <c r="H4333" s="2" t="s">
        <v>3062</v>
      </c>
      <c r="I4333" s="34" t="s">
        <v>10824</v>
      </c>
      <c r="J4333" s="237">
        <v>43922</v>
      </c>
      <c r="K4333" s="2">
        <v>35</v>
      </c>
      <c r="L4333" s="2">
        <v>1704</v>
      </c>
    </row>
    <row r="4334" spans="1:14" ht="12.75">
      <c r="A4334" s="15"/>
      <c r="B4334" s="236">
        <v>43923.136729571765</v>
      </c>
      <c r="C4334" s="2" t="s">
        <v>7566</v>
      </c>
      <c r="D4334" s="2" t="s">
        <v>236</v>
      </c>
      <c r="E4334" s="2" t="s">
        <v>10825</v>
      </c>
      <c r="F4334" s="2" t="s">
        <v>2208</v>
      </c>
      <c r="G4334" s="2" t="s">
        <v>2199</v>
      </c>
      <c r="H4334" s="2" t="s">
        <v>3062</v>
      </c>
      <c r="I4334" s="34" t="s">
        <v>10824</v>
      </c>
      <c r="J4334" s="237">
        <v>43922</v>
      </c>
      <c r="K4334" s="2">
        <v>33</v>
      </c>
      <c r="L4334" s="2">
        <v>1705</v>
      </c>
    </row>
    <row r="4335" spans="1:14" ht="12.75">
      <c r="A4335" s="331"/>
      <c r="B4335" s="332">
        <v>43923.137411747681</v>
      </c>
      <c r="C4335" s="333" t="s">
        <v>7566</v>
      </c>
      <c r="D4335" s="333" t="s">
        <v>236</v>
      </c>
      <c r="E4335" s="333" t="s">
        <v>10825</v>
      </c>
      <c r="F4335" s="333" t="s">
        <v>2208</v>
      </c>
      <c r="G4335" s="333" t="s">
        <v>2199</v>
      </c>
      <c r="H4335" s="333" t="s">
        <v>3062</v>
      </c>
      <c r="I4335" s="334" t="s">
        <v>10824</v>
      </c>
      <c r="J4335" s="335">
        <v>43922</v>
      </c>
      <c r="K4335" s="333">
        <v>52</v>
      </c>
      <c r="L4335" s="333">
        <v>1706</v>
      </c>
      <c r="M4335" s="331"/>
      <c r="N4335" s="331"/>
    </row>
    <row r="4336" spans="1:14" ht="12.75">
      <c r="A4336" s="331"/>
      <c r="B4336" s="332">
        <v>43923.13826550926</v>
      </c>
      <c r="C4336" s="333" t="s">
        <v>7566</v>
      </c>
      <c r="D4336" s="333" t="s">
        <v>236</v>
      </c>
      <c r="E4336" s="333" t="s">
        <v>10825</v>
      </c>
      <c r="F4336" s="333" t="s">
        <v>2208</v>
      </c>
      <c r="G4336" s="333" t="s">
        <v>2199</v>
      </c>
      <c r="H4336" s="333" t="s">
        <v>3062</v>
      </c>
      <c r="I4336" s="334" t="s">
        <v>10824</v>
      </c>
      <c r="J4336" s="335">
        <v>43922</v>
      </c>
      <c r="K4336" s="333">
        <v>23</v>
      </c>
      <c r="L4336" s="333">
        <v>1707</v>
      </c>
      <c r="M4336" s="331"/>
      <c r="N4336" s="331"/>
    </row>
    <row r="4337" spans="1:14" ht="12.75">
      <c r="A4337" s="15"/>
      <c r="B4337" s="236">
        <v>43923.139236481482</v>
      </c>
      <c r="C4337" s="2" t="s">
        <v>7566</v>
      </c>
      <c r="D4337" s="2" t="s">
        <v>236</v>
      </c>
      <c r="E4337" s="2" t="s">
        <v>10825</v>
      </c>
      <c r="F4337" s="2" t="s">
        <v>2208</v>
      </c>
      <c r="G4337" s="2" t="s">
        <v>2199</v>
      </c>
      <c r="H4337" s="2" t="s">
        <v>3062</v>
      </c>
      <c r="I4337" s="34" t="s">
        <v>10824</v>
      </c>
      <c r="J4337" s="237">
        <v>43922</v>
      </c>
      <c r="K4337" s="2">
        <v>53</v>
      </c>
      <c r="L4337" s="2">
        <v>1708</v>
      </c>
    </row>
    <row r="4338" spans="1:14" ht="12.75">
      <c r="A4338" s="15"/>
      <c r="B4338" s="236">
        <v>43923.14300491898</v>
      </c>
      <c r="C4338" s="2" t="s">
        <v>7566</v>
      </c>
      <c r="D4338" s="2" t="s">
        <v>236</v>
      </c>
      <c r="E4338" s="2" t="s">
        <v>10825</v>
      </c>
      <c r="F4338" s="2" t="s">
        <v>2208</v>
      </c>
      <c r="G4338" s="2" t="s">
        <v>2199</v>
      </c>
      <c r="H4338" s="2" t="s">
        <v>10826</v>
      </c>
      <c r="I4338" s="34" t="s">
        <v>10824</v>
      </c>
      <c r="J4338" s="237">
        <v>43922</v>
      </c>
      <c r="K4338" s="2">
        <v>46</v>
      </c>
      <c r="L4338" s="2">
        <v>1709</v>
      </c>
    </row>
    <row r="4339" spans="1:14" ht="12.75">
      <c r="A4339" s="331"/>
      <c r="B4339" s="332">
        <v>43923.143916469911</v>
      </c>
      <c r="C4339" s="333" t="s">
        <v>7566</v>
      </c>
      <c r="D4339" s="333" t="s">
        <v>236</v>
      </c>
      <c r="E4339" s="333" t="s">
        <v>10827</v>
      </c>
      <c r="F4339" s="333" t="s">
        <v>2208</v>
      </c>
      <c r="G4339" s="333" t="s">
        <v>2199</v>
      </c>
      <c r="H4339" s="333" t="s">
        <v>3062</v>
      </c>
      <c r="I4339" s="334" t="s">
        <v>10824</v>
      </c>
      <c r="J4339" s="335">
        <v>43922</v>
      </c>
      <c r="K4339" s="333">
        <v>39</v>
      </c>
      <c r="L4339" s="333">
        <v>1710</v>
      </c>
      <c r="M4339" s="331"/>
      <c r="N4339" s="331"/>
    </row>
    <row r="4340" spans="1:14" ht="12.75">
      <c r="A4340" s="15"/>
      <c r="B4340" s="236">
        <v>43923.144406585649</v>
      </c>
      <c r="C4340" s="2" t="s">
        <v>7566</v>
      </c>
      <c r="D4340" s="2" t="s">
        <v>236</v>
      </c>
      <c r="E4340" s="2" t="s">
        <v>10828</v>
      </c>
      <c r="F4340" s="2" t="s">
        <v>2208</v>
      </c>
      <c r="G4340" s="2" t="s">
        <v>2199</v>
      </c>
      <c r="H4340" s="2" t="s">
        <v>3062</v>
      </c>
      <c r="I4340" s="34" t="s">
        <v>10824</v>
      </c>
      <c r="J4340" s="237">
        <v>43922</v>
      </c>
      <c r="K4340" s="2">
        <v>31</v>
      </c>
      <c r="L4340" s="2">
        <v>1711</v>
      </c>
    </row>
    <row r="4341" spans="1:14" ht="12.75">
      <c r="A4341" s="15"/>
      <c r="B4341" s="236">
        <v>43923.168542916668</v>
      </c>
      <c r="C4341" s="2" t="s">
        <v>2200</v>
      </c>
      <c r="D4341" s="2" t="s">
        <v>304</v>
      </c>
      <c r="E4341" s="2" t="s">
        <v>4940</v>
      </c>
      <c r="F4341" s="2" t="s">
        <v>2198</v>
      </c>
      <c r="G4341" s="2" t="s">
        <v>2199</v>
      </c>
      <c r="H4341" s="2" t="s">
        <v>10829</v>
      </c>
      <c r="I4341" s="34" t="s">
        <v>10830</v>
      </c>
      <c r="J4341" s="237">
        <v>43923</v>
      </c>
    </row>
    <row r="4342" spans="1:14" ht="12.75">
      <c r="A4342" s="331"/>
      <c r="B4342" s="332">
        <v>43923.177002557873</v>
      </c>
      <c r="C4342" s="333" t="s">
        <v>7566</v>
      </c>
      <c r="D4342" s="333" t="s">
        <v>233</v>
      </c>
      <c r="E4342" s="331"/>
      <c r="F4342" s="333" t="s">
        <v>2198</v>
      </c>
      <c r="G4342" s="331"/>
      <c r="H4342" s="331"/>
      <c r="I4342" s="334" t="s">
        <v>10831</v>
      </c>
      <c r="J4342" s="335">
        <v>43922</v>
      </c>
      <c r="K4342" s="331"/>
      <c r="L4342" s="331"/>
      <c r="M4342" s="333" t="s">
        <v>10832</v>
      </c>
      <c r="N4342" s="331"/>
    </row>
    <row r="4343" spans="1:14" ht="12.75">
      <c r="A4343" s="15"/>
      <c r="B4343" s="236">
        <v>43923.199236041663</v>
      </c>
      <c r="C4343" s="2" t="s">
        <v>2200</v>
      </c>
      <c r="D4343" s="2" t="s">
        <v>304</v>
      </c>
      <c r="E4343" s="2" t="s">
        <v>4940</v>
      </c>
      <c r="F4343" s="2" t="s">
        <v>2208</v>
      </c>
      <c r="G4343" s="2" t="s">
        <v>2199</v>
      </c>
      <c r="H4343" s="2" t="s">
        <v>10833</v>
      </c>
      <c r="I4343" s="34" t="s">
        <v>10834</v>
      </c>
      <c r="J4343" s="237">
        <v>43923</v>
      </c>
    </row>
    <row r="4344" spans="1:14" ht="12.75">
      <c r="A4344" s="15"/>
      <c r="B4344" s="236">
        <v>43923.20125539352</v>
      </c>
      <c r="C4344" s="2" t="s">
        <v>2200</v>
      </c>
      <c r="D4344" s="2" t="s">
        <v>304</v>
      </c>
      <c r="E4344" s="2" t="s">
        <v>4940</v>
      </c>
      <c r="F4344" s="2" t="s">
        <v>2208</v>
      </c>
      <c r="G4344" s="2" t="s">
        <v>2199</v>
      </c>
      <c r="H4344" s="2" t="s">
        <v>10833</v>
      </c>
      <c r="I4344" s="34" t="s">
        <v>10835</v>
      </c>
      <c r="J4344" s="237">
        <v>43923</v>
      </c>
      <c r="M4344" s="2" t="s">
        <v>10836</v>
      </c>
    </row>
    <row r="4345" spans="1:14" ht="12.75">
      <c r="A4345" s="331"/>
      <c r="B4345" s="332">
        <v>43923.201550439815</v>
      </c>
      <c r="C4345" s="333" t="s">
        <v>2200</v>
      </c>
      <c r="D4345" s="333" t="s">
        <v>304</v>
      </c>
      <c r="E4345" s="333" t="s">
        <v>4940</v>
      </c>
      <c r="F4345" s="333" t="s">
        <v>2208</v>
      </c>
      <c r="G4345" s="333" t="s">
        <v>2199</v>
      </c>
      <c r="H4345" s="331"/>
      <c r="I4345" s="333" t="s">
        <v>10837</v>
      </c>
      <c r="J4345" s="335">
        <v>43922</v>
      </c>
      <c r="K4345" s="331"/>
      <c r="L4345" s="333">
        <v>3</v>
      </c>
      <c r="M4345" s="331"/>
      <c r="N4345" s="331"/>
    </row>
    <row r="4346" spans="1:14" ht="12.75">
      <c r="A4346" s="15"/>
      <c r="B4346" s="236">
        <v>43923.201782905089</v>
      </c>
      <c r="C4346" s="2" t="s">
        <v>2200</v>
      </c>
      <c r="D4346" s="2" t="s">
        <v>304</v>
      </c>
      <c r="E4346" s="2" t="s">
        <v>4940</v>
      </c>
      <c r="F4346" s="2" t="s">
        <v>2208</v>
      </c>
      <c r="G4346" s="2" t="s">
        <v>2199</v>
      </c>
      <c r="H4346" s="2" t="s">
        <v>10833</v>
      </c>
      <c r="I4346" s="34" t="s">
        <v>10835</v>
      </c>
      <c r="J4346" s="237">
        <v>43923</v>
      </c>
      <c r="M4346" s="2" t="s">
        <v>10838</v>
      </c>
    </row>
    <row r="4347" spans="1:14" ht="12.75">
      <c r="A4347" s="331"/>
      <c r="B4347" s="332">
        <v>43923.21894121528</v>
      </c>
      <c r="C4347" s="333" t="s">
        <v>7566</v>
      </c>
      <c r="D4347" s="333" t="s">
        <v>101</v>
      </c>
      <c r="E4347" s="331"/>
      <c r="F4347" s="333" t="s">
        <v>2198</v>
      </c>
      <c r="G4347" s="333" t="s">
        <v>2210</v>
      </c>
      <c r="H4347" s="331"/>
      <c r="I4347" s="334" t="s">
        <v>10840</v>
      </c>
      <c r="J4347" s="335">
        <v>43922</v>
      </c>
      <c r="K4347" s="331"/>
      <c r="L4347" s="331"/>
      <c r="M4347" s="331"/>
      <c r="N4347" s="331"/>
    </row>
    <row r="4348" spans="1:14" ht="12.75">
      <c r="A4348" s="331"/>
      <c r="B4348" s="332">
        <v>43923.219579039353</v>
      </c>
      <c r="C4348" s="333" t="s">
        <v>2200</v>
      </c>
      <c r="D4348" s="333" t="s">
        <v>224</v>
      </c>
      <c r="E4348" s="333" t="s">
        <v>223</v>
      </c>
      <c r="F4348" s="333" t="s">
        <v>2198</v>
      </c>
      <c r="G4348" s="333" t="s">
        <v>2210</v>
      </c>
      <c r="H4348" s="331"/>
      <c r="I4348" s="334" t="s">
        <v>10840</v>
      </c>
      <c r="J4348" s="335">
        <v>43922</v>
      </c>
      <c r="K4348" s="331"/>
      <c r="L4348" s="331"/>
      <c r="M4348" s="331"/>
      <c r="N4348" s="331"/>
    </row>
    <row r="4349" spans="1:14" ht="12.75">
      <c r="A4349" s="15"/>
      <c r="B4349" s="236">
        <v>43923.239737824071</v>
      </c>
      <c r="C4349" s="2" t="s">
        <v>2200</v>
      </c>
      <c r="D4349" s="2" t="s">
        <v>399</v>
      </c>
      <c r="E4349" s="2" t="s">
        <v>5245</v>
      </c>
      <c r="F4349" s="2" t="s">
        <v>2208</v>
      </c>
      <c r="G4349" s="2" t="s">
        <v>2199</v>
      </c>
      <c r="H4349" s="2" t="s">
        <v>10844</v>
      </c>
      <c r="I4349" s="34" t="s">
        <v>10845</v>
      </c>
      <c r="J4349" s="237">
        <v>43865</v>
      </c>
      <c r="M4349" s="2" t="s">
        <v>10846</v>
      </c>
    </row>
    <row r="4350" spans="1:14" ht="12.75">
      <c r="A4350" s="331"/>
      <c r="B4350" s="332">
        <v>43923.25796239583</v>
      </c>
      <c r="C4350" s="333" t="s">
        <v>2200</v>
      </c>
      <c r="D4350" s="333" t="s">
        <v>101</v>
      </c>
      <c r="E4350" s="331"/>
      <c r="F4350" s="333" t="s">
        <v>2198</v>
      </c>
      <c r="G4350" s="331"/>
      <c r="H4350" s="331"/>
      <c r="I4350" s="334" t="s">
        <v>10793</v>
      </c>
      <c r="J4350" s="335">
        <v>43923</v>
      </c>
      <c r="K4350" s="331"/>
      <c r="L4350" s="331"/>
      <c r="M4350" s="333" t="s">
        <v>10848</v>
      </c>
      <c r="N4350" s="331"/>
    </row>
    <row r="4351" spans="1:14" ht="12.75">
      <c r="A4351" s="331"/>
      <c r="B4351" s="332">
        <v>43923.258035682869</v>
      </c>
      <c r="C4351" s="333" t="s">
        <v>7566</v>
      </c>
      <c r="D4351" s="333" t="s">
        <v>101</v>
      </c>
      <c r="E4351" s="331"/>
      <c r="F4351" s="333" t="s">
        <v>2198</v>
      </c>
      <c r="G4351" s="333" t="s">
        <v>2210</v>
      </c>
      <c r="H4351" s="331"/>
      <c r="I4351" s="334" t="s">
        <v>10793</v>
      </c>
      <c r="J4351" s="335">
        <v>43922</v>
      </c>
      <c r="K4351" s="331"/>
      <c r="L4351" s="331"/>
      <c r="M4351" s="331"/>
      <c r="N4351" s="331"/>
    </row>
    <row r="4352" spans="1:14" ht="12.75">
      <c r="A4352" s="331"/>
      <c r="B4352" s="332">
        <v>43923.276909074077</v>
      </c>
      <c r="C4352" s="333" t="s">
        <v>2200</v>
      </c>
      <c r="D4352" s="333" t="s">
        <v>101</v>
      </c>
      <c r="E4352" s="331"/>
      <c r="F4352" s="333" t="s">
        <v>2198</v>
      </c>
      <c r="G4352" s="333" t="s">
        <v>2210</v>
      </c>
      <c r="H4352" s="331"/>
      <c r="I4352" s="334" t="s">
        <v>10850</v>
      </c>
      <c r="J4352" s="335">
        <v>43923</v>
      </c>
      <c r="K4352" s="331"/>
      <c r="L4352" s="331"/>
      <c r="M4352" s="331"/>
      <c r="N4352" s="331"/>
    </row>
    <row r="4353" spans="1:14" ht="12.75">
      <c r="A4353" s="331"/>
      <c r="B4353" s="332">
        <v>43923.287906805555</v>
      </c>
      <c r="C4353" s="333" t="s">
        <v>7566</v>
      </c>
      <c r="D4353" s="333" t="s">
        <v>262</v>
      </c>
      <c r="E4353" s="331"/>
      <c r="F4353" s="333" t="s">
        <v>2271</v>
      </c>
      <c r="G4353" s="333" t="s">
        <v>2199</v>
      </c>
      <c r="H4353" s="331"/>
      <c r="I4353" s="334" t="s">
        <v>10851</v>
      </c>
      <c r="J4353" s="335">
        <v>43922</v>
      </c>
      <c r="K4353" s="331"/>
      <c r="L4353" s="331"/>
      <c r="M4353" s="331"/>
      <c r="N4353" s="331"/>
    </row>
    <row r="4354" spans="1:14" ht="12.75">
      <c r="A4354" s="331"/>
      <c r="B4354" s="332">
        <v>43923.289398009263</v>
      </c>
      <c r="C4354" s="333" t="s">
        <v>2200</v>
      </c>
      <c r="D4354" s="333" t="s">
        <v>101</v>
      </c>
      <c r="E4354" s="333" t="s">
        <v>3879</v>
      </c>
      <c r="F4354" s="333" t="s">
        <v>2198</v>
      </c>
      <c r="G4354" s="333" t="s">
        <v>2210</v>
      </c>
      <c r="H4354" s="331"/>
      <c r="I4354" s="333" t="s">
        <v>10852</v>
      </c>
      <c r="J4354" s="335">
        <v>43922</v>
      </c>
      <c r="K4354" s="331"/>
      <c r="L4354" s="333">
        <v>127</v>
      </c>
      <c r="M4354" s="331"/>
      <c r="N4354" s="331"/>
    </row>
    <row r="4355" spans="1:14" ht="12.75">
      <c r="A4355" s="331"/>
      <c r="B4355" s="332">
        <v>43923.291911192129</v>
      </c>
      <c r="C4355" s="333" t="s">
        <v>7566</v>
      </c>
      <c r="D4355" s="333" t="s">
        <v>45</v>
      </c>
      <c r="E4355" s="331"/>
      <c r="F4355" s="333" t="s">
        <v>2198</v>
      </c>
      <c r="G4355" s="333" t="s">
        <v>2199</v>
      </c>
      <c r="H4355" s="331"/>
      <c r="I4355" s="334" t="s">
        <v>10853</v>
      </c>
      <c r="J4355" s="335">
        <v>43922</v>
      </c>
      <c r="K4355" s="331"/>
      <c r="L4355" s="331"/>
      <c r="M4355" s="333" t="s">
        <v>10855</v>
      </c>
      <c r="N4355" s="331"/>
    </row>
    <row r="4356" spans="1:14" ht="12.75">
      <c r="A4356" s="331"/>
      <c r="B4356" s="332">
        <v>43923.301905949076</v>
      </c>
      <c r="C4356" s="333" t="s">
        <v>2197</v>
      </c>
      <c r="D4356" s="333" t="s">
        <v>322</v>
      </c>
      <c r="E4356" s="333" t="s">
        <v>576</v>
      </c>
      <c r="F4356" s="333" t="s">
        <v>2208</v>
      </c>
      <c r="G4356" s="333" t="s">
        <v>2199</v>
      </c>
      <c r="H4356" s="331"/>
      <c r="I4356" s="334" t="s">
        <v>10856</v>
      </c>
      <c r="J4356" s="335">
        <v>43922</v>
      </c>
      <c r="K4356" s="333">
        <v>19</v>
      </c>
      <c r="L4356" s="333">
        <v>2</v>
      </c>
      <c r="M4356" s="333" t="s">
        <v>1007</v>
      </c>
      <c r="N4356" s="331"/>
    </row>
    <row r="4357" spans="1:14" ht="12.75">
      <c r="A4357" s="15"/>
      <c r="B4357" s="236">
        <v>43923.310325972227</v>
      </c>
      <c r="C4357" s="2" t="s">
        <v>2200</v>
      </c>
      <c r="D4357" s="2" t="s">
        <v>101</v>
      </c>
      <c r="F4357" s="2" t="s">
        <v>2198</v>
      </c>
      <c r="H4357" s="2" t="s">
        <v>10857</v>
      </c>
      <c r="I4357" s="34" t="s">
        <v>609</v>
      </c>
      <c r="J4357" s="237">
        <v>43922</v>
      </c>
      <c r="M4357" s="34" t="s">
        <v>10859</v>
      </c>
    </row>
    <row r="4358" spans="1:14" ht="12.75">
      <c r="A4358" s="15"/>
      <c r="B4358" s="236">
        <v>43923.316955868053</v>
      </c>
      <c r="C4358" s="2" t="s">
        <v>2200</v>
      </c>
      <c r="D4358" s="2" t="s">
        <v>399</v>
      </c>
      <c r="F4358" s="2" t="s">
        <v>2198</v>
      </c>
      <c r="H4358" s="2" t="s">
        <v>10860</v>
      </c>
      <c r="I4358" s="34" t="s">
        <v>10861</v>
      </c>
      <c r="J4358" s="237">
        <v>43923</v>
      </c>
      <c r="M4358" s="2" t="s">
        <v>10862</v>
      </c>
    </row>
    <row r="4359" spans="1:14" ht="12.75">
      <c r="A4359" s="15"/>
      <c r="B4359" s="236">
        <v>43923.317455439814</v>
      </c>
      <c r="C4359" s="2" t="s">
        <v>7566</v>
      </c>
      <c r="D4359" s="2" t="s">
        <v>101</v>
      </c>
      <c r="E4359" s="2" t="s">
        <v>10863</v>
      </c>
      <c r="F4359" s="2" t="s">
        <v>2198</v>
      </c>
      <c r="G4359" s="2" t="s">
        <v>2199</v>
      </c>
      <c r="H4359" s="2" t="s">
        <v>10864</v>
      </c>
      <c r="I4359" s="2" t="s">
        <v>10865</v>
      </c>
      <c r="J4359" s="237">
        <v>43922</v>
      </c>
      <c r="K4359" s="2">
        <v>36</v>
      </c>
      <c r="M4359" s="2" t="s">
        <v>10866</v>
      </c>
    </row>
    <row r="4360" spans="1:14" ht="12.75">
      <c r="A4360" s="15"/>
      <c r="B4360" s="236">
        <v>43923.318233055557</v>
      </c>
      <c r="C4360" s="2" t="s">
        <v>2200</v>
      </c>
      <c r="D4360" s="2" t="s">
        <v>304</v>
      </c>
      <c r="E4360" s="2" t="s">
        <v>4940</v>
      </c>
      <c r="F4360" s="2" t="s">
        <v>2208</v>
      </c>
      <c r="G4360" s="2" t="s">
        <v>2199</v>
      </c>
      <c r="H4360" s="2" t="s">
        <v>10867</v>
      </c>
      <c r="I4360" s="34" t="s">
        <v>10810</v>
      </c>
      <c r="J4360" s="237">
        <v>43923</v>
      </c>
      <c r="M4360" s="2" t="s">
        <v>10868</v>
      </c>
    </row>
    <row r="4361" spans="1:14" ht="12.75">
      <c r="A4361" s="15"/>
      <c r="B4361" s="236">
        <v>43923.3187596875</v>
      </c>
      <c r="C4361" s="2" t="s">
        <v>2200</v>
      </c>
      <c r="D4361" s="2" t="s">
        <v>224</v>
      </c>
      <c r="E4361" s="2" t="s">
        <v>223</v>
      </c>
      <c r="F4361" s="2" t="s">
        <v>2198</v>
      </c>
      <c r="H4361" s="2" t="s">
        <v>10869</v>
      </c>
      <c r="I4361" s="34" t="s">
        <v>10861</v>
      </c>
      <c r="J4361" s="237">
        <v>43923</v>
      </c>
      <c r="M4361" s="2" t="s">
        <v>10869</v>
      </c>
    </row>
    <row r="4362" spans="1:14" ht="12.75">
      <c r="A4362" s="15"/>
      <c r="B4362" s="236">
        <v>43923.319825219907</v>
      </c>
      <c r="C4362" s="2" t="s">
        <v>2200</v>
      </c>
      <c r="D4362" s="2" t="s">
        <v>304</v>
      </c>
      <c r="E4362" s="2" t="s">
        <v>10870</v>
      </c>
      <c r="F4362" s="2" t="s">
        <v>2198</v>
      </c>
      <c r="H4362" s="2" t="s">
        <v>10871</v>
      </c>
      <c r="I4362" s="34" t="s">
        <v>10861</v>
      </c>
      <c r="J4362" s="237">
        <v>43923</v>
      </c>
      <c r="M4362" s="2" t="s">
        <v>10871</v>
      </c>
    </row>
    <row r="4363" spans="1:14" ht="12.75">
      <c r="A4363" s="331"/>
      <c r="B4363" s="332">
        <v>43923.321029293977</v>
      </c>
      <c r="C4363" s="333" t="s">
        <v>2200</v>
      </c>
      <c r="D4363" s="333" t="s">
        <v>399</v>
      </c>
      <c r="E4363" s="331"/>
      <c r="F4363" s="333" t="s">
        <v>2198</v>
      </c>
      <c r="G4363" s="333" t="s">
        <v>2199</v>
      </c>
      <c r="H4363" s="331"/>
      <c r="I4363" s="334" t="s">
        <v>10822</v>
      </c>
      <c r="J4363" s="335">
        <v>43923</v>
      </c>
      <c r="K4363" s="331"/>
      <c r="L4363" s="331"/>
      <c r="M4363" s="331"/>
      <c r="N4363" s="331"/>
    </row>
    <row r="4364" spans="1:14" ht="12.75">
      <c r="A4364" s="331"/>
      <c r="B4364" s="332">
        <v>43923.325430370372</v>
      </c>
      <c r="C4364" s="333" t="s">
        <v>2200</v>
      </c>
      <c r="D4364" s="333" t="s">
        <v>109</v>
      </c>
      <c r="E4364" s="331"/>
      <c r="F4364" s="333" t="s">
        <v>2198</v>
      </c>
      <c r="G4364" s="333" t="s">
        <v>2199</v>
      </c>
      <c r="H4364" s="331"/>
      <c r="I4364" s="334" t="s">
        <v>10872</v>
      </c>
      <c r="J4364" s="335">
        <v>43923</v>
      </c>
      <c r="K4364" s="331"/>
      <c r="L4364" s="331"/>
      <c r="M4364" s="333" t="s">
        <v>5743</v>
      </c>
      <c r="N4364" s="331"/>
    </row>
    <row r="4365" spans="1:14" ht="12.75">
      <c r="A4365" s="331"/>
      <c r="B4365" s="332">
        <v>43923.326334259255</v>
      </c>
      <c r="C4365" s="333" t="s">
        <v>2200</v>
      </c>
      <c r="D4365" s="333" t="s">
        <v>101</v>
      </c>
      <c r="E4365" s="333" t="s">
        <v>31</v>
      </c>
      <c r="F4365" s="333" t="s">
        <v>2208</v>
      </c>
      <c r="G4365" s="333" t="s">
        <v>2199</v>
      </c>
      <c r="H4365" s="331"/>
      <c r="I4365" s="334" t="s">
        <v>10793</v>
      </c>
      <c r="J4365" s="335">
        <v>43922</v>
      </c>
      <c r="K4365" s="331"/>
      <c r="L4365" s="331"/>
      <c r="M4365" s="333" t="s">
        <v>10873</v>
      </c>
      <c r="N4365" s="331"/>
    </row>
    <row r="4366" spans="1:14" ht="12.75">
      <c r="A4366" s="331"/>
      <c r="B4366" s="332">
        <v>43923.328325636576</v>
      </c>
      <c r="C4366" s="333" t="s">
        <v>2200</v>
      </c>
      <c r="D4366" s="333" t="s">
        <v>101</v>
      </c>
      <c r="E4366" s="331"/>
      <c r="F4366" s="333" t="s">
        <v>2198</v>
      </c>
      <c r="G4366" s="333" t="s">
        <v>2210</v>
      </c>
      <c r="H4366" s="333" t="s">
        <v>95</v>
      </c>
      <c r="I4366" s="334" t="s">
        <v>10874</v>
      </c>
      <c r="J4366" s="335">
        <v>43922</v>
      </c>
      <c r="K4366" s="331"/>
      <c r="L4366" s="331"/>
      <c r="M4366" s="333" t="s">
        <v>10875</v>
      </c>
      <c r="N4366" s="331"/>
    </row>
    <row r="4367" spans="1:14" ht="12.75">
      <c r="A4367" s="15"/>
      <c r="B4367" s="236">
        <v>43923.334307696758</v>
      </c>
      <c r="C4367" s="2" t="s">
        <v>2200</v>
      </c>
      <c r="D4367" s="2" t="s">
        <v>399</v>
      </c>
      <c r="E4367" s="2" t="s">
        <v>1748</v>
      </c>
      <c r="F4367" s="2" t="s">
        <v>2208</v>
      </c>
      <c r="G4367" s="2" t="s">
        <v>2199</v>
      </c>
      <c r="H4367" s="2" t="s">
        <v>10876</v>
      </c>
      <c r="I4367" s="2" t="s">
        <v>10877</v>
      </c>
      <c r="J4367" s="237">
        <v>43923</v>
      </c>
      <c r="M4367" s="2" t="s">
        <v>10878</v>
      </c>
    </row>
    <row r="4368" spans="1:14" ht="12.75">
      <c r="A4368" s="331"/>
      <c r="B4368" s="332">
        <v>43923.336392453704</v>
      </c>
      <c r="C4368" s="333" t="s">
        <v>7566</v>
      </c>
      <c r="D4368" s="333" t="s">
        <v>109</v>
      </c>
      <c r="E4368" s="331"/>
      <c r="F4368" s="333" t="s">
        <v>2198</v>
      </c>
      <c r="G4368" s="333" t="s">
        <v>2210</v>
      </c>
      <c r="H4368" s="331"/>
      <c r="I4368" s="334" t="s">
        <v>10879</v>
      </c>
      <c r="J4368" s="335">
        <v>43923</v>
      </c>
      <c r="K4368" s="331"/>
      <c r="L4368" s="331"/>
      <c r="M4368" s="331"/>
      <c r="N4368" s="331"/>
    </row>
    <row r="4369" spans="1:14" ht="12.75">
      <c r="A4369" s="331"/>
      <c r="B4369" s="332">
        <v>43923.337792662038</v>
      </c>
      <c r="C4369" s="333" t="s">
        <v>7566</v>
      </c>
      <c r="D4369" s="333" t="s">
        <v>182</v>
      </c>
      <c r="E4369" s="331"/>
      <c r="F4369" s="333" t="s">
        <v>2198</v>
      </c>
      <c r="G4369" s="331"/>
      <c r="H4369" s="331"/>
      <c r="I4369" s="334" t="s">
        <v>10880</v>
      </c>
      <c r="J4369" s="335">
        <v>43923</v>
      </c>
      <c r="K4369" s="331"/>
      <c r="L4369" s="331"/>
      <c r="M4369" s="331"/>
      <c r="N4369" s="331"/>
    </row>
    <row r="4370" spans="1:14" ht="12.75">
      <c r="A4370" s="15"/>
      <c r="B4370" s="236">
        <v>43923.339579363426</v>
      </c>
      <c r="C4370" s="2" t="s">
        <v>2200</v>
      </c>
      <c r="D4370" s="2" t="s">
        <v>101</v>
      </c>
      <c r="F4370" s="2" t="s">
        <v>2208</v>
      </c>
      <c r="G4370" s="2" t="s">
        <v>2199</v>
      </c>
      <c r="H4370" s="2" t="s">
        <v>10881</v>
      </c>
      <c r="I4370" s="34" t="s">
        <v>10788</v>
      </c>
      <c r="J4370" s="237">
        <v>43922</v>
      </c>
      <c r="M4370" s="2" t="s">
        <v>10882</v>
      </c>
    </row>
    <row r="4371" spans="1:14" ht="12.75">
      <c r="A4371" s="15"/>
      <c r="B4371" s="236">
        <v>43923.340925428245</v>
      </c>
      <c r="C4371" s="2" t="s">
        <v>2200</v>
      </c>
      <c r="D4371" s="2" t="s">
        <v>304</v>
      </c>
      <c r="E4371" s="2" t="s">
        <v>4940</v>
      </c>
      <c r="F4371" s="2" t="s">
        <v>2198</v>
      </c>
      <c r="G4371" s="2" t="s">
        <v>2199</v>
      </c>
      <c r="H4371" s="2" t="s">
        <v>10883</v>
      </c>
      <c r="I4371" s="34" t="s">
        <v>10782</v>
      </c>
      <c r="J4371" s="237">
        <v>43923</v>
      </c>
    </row>
    <row r="4372" spans="1:14" ht="12.75">
      <c r="A4372" s="15"/>
      <c r="B4372" s="236">
        <v>43923.345012476857</v>
      </c>
      <c r="C4372" s="2" t="s">
        <v>2200</v>
      </c>
      <c r="D4372" s="2" t="s">
        <v>399</v>
      </c>
      <c r="E4372" s="2" t="s">
        <v>10884</v>
      </c>
      <c r="F4372" s="2" t="s">
        <v>2208</v>
      </c>
      <c r="G4372" s="2" t="s">
        <v>2199</v>
      </c>
      <c r="H4372" s="2" t="s">
        <v>3062</v>
      </c>
      <c r="I4372" s="34" t="s">
        <v>10885</v>
      </c>
      <c r="J4372" s="237">
        <v>43923</v>
      </c>
    </row>
    <row r="4373" spans="1:14" ht="12.75">
      <c r="A4373" s="331"/>
      <c r="B4373" s="332">
        <v>43923.345690254631</v>
      </c>
      <c r="C4373" s="333" t="s">
        <v>2200</v>
      </c>
      <c r="D4373" s="333" t="s">
        <v>304</v>
      </c>
      <c r="E4373" s="333" t="s">
        <v>4940</v>
      </c>
      <c r="F4373" s="333" t="s">
        <v>2198</v>
      </c>
      <c r="G4373" s="333" t="s">
        <v>2199</v>
      </c>
      <c r="H4373" s="331"/>
      <c r="I4373" s="334" t="s">
        <v>10782</v>
      </c>
      <c r="J4373" s="335">
        <v>43923</v>
      </c>
      <c r="K4373" s="331"/>
      <c r="L4373" s="331"/>
      <c r="M4373" s="331"/>
      <c r="N4373" s="331"/>
    </row>
    <row r="4374" spans="1:14" ht="12.75">
      <c r="A4374" s="331"/>
      <c r="B4374" s="332">
        <v>43923.346565509259</v>
      </c>
      <c r="C4374" s="333" t="s">
        <v>2200</v>
      </c>
      <c r="D4374" s="333" t="s">
        <v>101</v>
      </c>
      <c r="E4374" s="331"/>
      <c r="F4374" s="333" t="s">
        <v>2198</v>
      </c>
      <c r="G4374" s="331"/>
      <c r="H4374" s="331"/>
      <c r="I4374" s="334" t="s">
        <v>10886</v>
      </c>
      <c r="J4374" s="335">
        <v>43922</v>
      </c>
      <c r="K4374" s="331"/>
      <c r="L4374" s="331"/>
      <c r="M4374" s="331"/>
      <c r="N4374" s="331"/>
    </row>
    <row r="4375" spans="1:14" ht="12.75">
      <c r="A4375" s="15"/>
      <c r="B4375" s="236">
        <v>43923.349246076388</v>
      </c>
      <c r="C4375" s="2" t="s">
        <v>2200</v>
      </c>
      <c r="D4375" s="2" t="s">
        <v>304</v>
      </c>
      <c r="E4375" s="2" t="s">
        <v>10887</v>
      </c>
      <c r="F4375" s="2" t="s">
        <v>2208</v>
      </c>
      <c r="G4375" s="2" t="s">
        <v>2199</v>
      </c>
      <c r="H4375" s="2" t="s">
        <v>10888</v>
      </c>
      <c r="I4375" s="2" t="s">
        <v>10889</v>
      </c>
      <c r="J4375" s="237">
        <v>43923</v>
      </c>
    </row>
    <row r="4376" spans="1:14" ht="12.75">
      <c r="A4376" s="331"/>
      <c r="B4376" s="332">
        <v>43923.349556574074</v>
      </c>
      <c r="C4376" s="333" t="s">
        <v>7566</v>
      </c>
      <c r="D4376" s="333" t="s">
        <v>101</v>
      </c>
      <c r="E4376" s="331"/>
      <c r="F4376" s="333" t="s">
        <v>2198</v>
      </c>
      <c r="G4376" s="333" t="s">
        <v>2199</v>
      </c>
      <c r="H4376" s="331"/>
      <c r="I4376" s="333" t="s">
        <v>10890</v>
      </c>
      <c r="J4376" s="335">
        <v>43922</v>
      </c>
      <c r="K4376" s="331"/>
      <c r="L4376" s="331"/>
      <c r="M4376" s="331"/>
      <c r="N4376" s="331"/>
    </row>
    <row r="4377" spans="1:14" ht="12.75">
      <c r="A4377" s="331"/>
      <c r="B4377" s="332">
        <v>43923.350069143518</v>
      </c>
      <c r="C4377" s="333" t="s">
        <v>2200</v>
      </c>
      <c r="D4377" s="333" t="s">
        <v>399</v>
      </c>
      <c r="E4377" s="331"/>
      <c r="F4377" s="333" t="s">
        <v>2208</v>
      </c>
      <c r="G4377" s="333" t="s">
        <v>2199</v>
      </c>
      <c r="H4377" s="331"/>
      <c r="I4377" s="334" t="s">
        <v>10891</v>
      </c>
      <c r="J4377" s="335">
        <v>43923</v>
      </c>
      <c r="K4377" s="331"/>
      <c r="L4377" s="331"/>
      <c r="M4377" s="333" t="s">
        <v>5743</v>
      </c>
      <c r="N4377" s="331"/>
    </row>
    <row r="4378" spans="1:14" ht="12.75">
      <c r="A4378" s="331"/>
      <c r="B4378" s="332">
        <v>43923.350539571758</v>
      </c>
      <c r="C4378" s="333" t="s">
        <v>2200</v>
      </c>
      <c r="D4378" s="333" t="s">
        <v>101</v>
      </c>
      <c r="E4378" s="331"/>
      <c r="F4378" s="333" t="s">
        <v>2198</v>
      </c>
      <c r="G4378" s="333" t="s">
        <v>2210</v>
      </c>
      <c r="H4378" s="331"/>
      <c r="I4378" s="334" t="s">
        <v>10874</v>
      </c>
      <c r="J4378" s="335">
        <v>43923</v>
      </c>
      <c r="K4378" s="331"/>
      <c r="L4378" s="331"/>
      <c r="M4378" s="333" t="s">
        <v>10892</v>
      </c>
      <c r="N4378" s="331"/>
    </row>
    <row r="4379" spans="1:14" ht="12.75">
      <c r="A4379" s="15"/>
      <c r="B4379" s="236">
        <v>43923.35459988426</v>
      </c>
      <c r="C4379" s="2" t="s">
        <v>2200</v>
      </c>
      <c r="D4379" s="2" t="s">
        <v>304</v>
      </c>
      <c r="E4379" s="2" t="s">
        <v>4940</v>
      </c>
      <c r="F4379" s="2" t="s">
        <v>2208</v>
      </c>
      <c r="G4379" s="2" t="s">
        <v>2199</v>
      </c>
      <c r="H4379" s="2" t="s">
        <v>10893</v>
      </c>
      <c r="I4379" s="34" t="s">
        <v>10894</v>
      </c>
      <c r="J4379" s="237">
        <v>43923</v>
      </c>
    </row>
    <row r="4380" spans="1:14" ht="12.75">
      <c r="A4380" s="15"/>
      <c r="B4380" s="236">
        <v>43923.354668020838</v>
      </c>
      <c r="C4380" s="2" t="s">
        <v>2200</v>
      </c>
      <c r="D4380" s="2" t="s">
        <v>304</v>
      </c>
      <c r="E4380" s="2" t="s">
        <v>4940</v>
      </c>
      <c r="F4380" s="2" t="s">
        <v>2208</v>
      </c>
      <c r="G4380" s="2" t="s">
        <v>2199</v>
      </c>
      <c r="H4380" s="2" t="s">
        <v>10893</v>
      </c>
      <c r="I4380" s="34" t="s">
        <v>10894</v>
      </c>
      <c r="J4380" s="237">
        <v>43923</v>
      </c>
    </row>
    <row r="4381" spans="1:14" ht="12.75">
      <c r="A4381" s="15"/>
      <c r="B4381" s="236">
        <v>43923.354721782409</v>
      </c>
      <c r="C4381" s="2" t="s">
        <v>2200</v>
      </c>
      <c r="D4381" s="2" t="s">
        <v>304</v>
      </c>
      <c r="E4381" s="2" t="s">
        <v>4940</v>
      </c>
      <c r="F4381" s="2" t="s">
        <v>2208</v>
      </c>
      <c r="G4381" s="2" t="s">
        <v>2199</v>
      </c>
      <c r="H4381" s="2" t="s">
        <v>10893</v>
      </c>
      <c r="I4381" s="34" t="s">
        <v>10894</v>
      </c>
      <c r="J4381" s="237">
        <v>43923</v>
      </c>
    </row>
    <row r="4382" spans="1:14" ht="12.75">
      <c r="A4382" s="15"/>
      <c r="B4382" s="236">
        <v>43923.355278275463</v>
      </c>
      <c r="C4382" s="2" t="s">
        <v>2200</v>
      </c>
      <c r="D4382" s="2" t="s">
        <v>304</v>
      </c>
      <c r="E4382" s="2" t="s">
        <v>4940</v>
      </c>
      <c r="F4382" s="2" t="s">
        <v>2208</v>
      </c>
      <c r="G4382" s="2" t="s">
        <v>2199</v>
      </c>
      <c r="H4382" s="2" t="s">
        <v>10893</v>
      </c>
      <c r="I4382" s="34" t="s">
        <v>10894</v>
      </c>
      <c r="J4382" s="237">
        <v>43923</v>
      </c>
    </row>
    <row r="4383" spans="1:14" ht="12.75">
      <c r="A4383" s="15"/>
      <c r="B4383" s="236">
        <v>43923.355325879631</v>
      </c>
      <c r="C4383" s="2" t="s">
        <v>2200</v>
      </c>
      <c r="D4383" s="2" t="s">
        <v>304</v>
      </c>
      <c r="E4383" s="2" t="s">
        <v>4940</v>
      </c>
      <c r="F4383" s="2" t="s">
        <v>2208</v>
      </c>
      <c r="G4383" s="2" t="s">
        <v>2199</v>
      </c>
      <c r="H4383" s="2" t="s">
        <v>10893</v>
      </c>
      <c r="I4383" s="34" t="s">
        <v>10894</v>
      </c>
      <c r="J4383" s="237">
        <v>43923</v>
      </c>
    </row>
    <row r="4384" spans="1:14" ht="12.75">
      <c r="A4384" s="15"/>
      <c r="B4384" s="236">
        <v>43923.355350555554</v>
      </c>
      <c r="C4384" s="2" t="s">
        <v>2200</v>
      </c>
      <c r="D4384" s="2" t="s">
        <v>304</v>
      </c>
      <c r="E4384" s="2" t="s">
        <v>4940</v>
      </c>
      <c r="F4384" s="2" t="s">
        <v>2208</v>
      </c>
      <c r="G4384" s="2" t="s">
        <v>2199</v>
      </c>
      <c r="H4384" s="2" t="s">
        <v>10893</v>
      </c>
      <c r="I4384" s="34" t="s">
        <v>10894</v>
      </c>
      <c r="J4384" s="237">
        <v>43923</v>
      </c>
    </row>
    <row r="4385" spans="1:14" ht="12.75">
      <c r="A4385" s="15"/>
      <c r="B4385" s="236">
        <v>43923.355427002316</v>
      </c>
      <c r="C4385" s="2" t="s">
        <v>2200</v>
      </c>
      <c r="D4385" s="2" t="s">
        <v>304</v>
      </c>
      <c r="E4385" s="2" t="s">
        <v>4940</v>
      </c>
      <c r="F4385" s="2" t="s">
        <v>2208</v>
      </c>
      <c r="G4385" s="2" t="s">
        <v>2199</v>
      </c>
      <c r="H4385" s="2" t="s">
        <v>10893</v>
      </c>
      <c r="I4385" s="34" t="s">
        <v>10894</v>
      </c>
      <c r="J4385" s="237">
        <v>43923</v>
      </c>
    </row>
    <row r="4386" spans="1:14" ht="12.75">
      <c r="A4386" s="15"/>
      <c r="B4386" s="236">
        <v>43923.355769907408</v>
      </c>
      <c r="C4386" s="2" t="s">
        <v>2200</v>
      </c>
      <c r="D4386" s="2" t="s">
        <v>304</v>
      </c>
      <c r="E4386" s="2" t="s">
        <v>4940</v>
      </c>
      <c r="F4386" s="2" t="s">
        <v>2208</v>
      </c>
      <c r="G4386" s="2" t="s">
        <v>2199</v>
      </c>
      <c r="H4386" s="2" t="s">
        <v>10893</v>
      </c>
      <c r="I4386" s="34" t="s">
        <v>10894</v>
      </c>
      <c r="J4386" s="237">
        <v>43923</v>
      </c>
    </row>
    <row r="4387" spans="1:14" ht="12.75">
      <c r="A4387" s="331"/>
      <c r="B4387" s="332">
        <v>43923.358384363426</v>
      </c>
      <c r="C4387" s="333" t="s">
        <v>2200</v>
      </c>
      <c r="D4387" s="333" t="s">
        <v>109</v>
      </c>
      <c r="E4387" s="331"/>
      <c r="F4387" s="333" t="s">
        <v>2198</v>
      </c>
      <c r="G4387" s="333" t="s">
        <v>2199</v>
      </c>
      <c r="H4387" s="333" t="s">
        <v>199</v>
      </c>
      <c r="I4387" s="333" t="s">
        <v>10895</v>
      </c>
      <c r="J4387" s="335">
        <v>43923</v>
      </c>
      <c r="K4387" s="331"/>
      <c r="L4387" s="333">
        <v>9</v>
      </c>
      <c r="M4387" s="331"/>
      <c r="N4387" s="331"/>
    </row>
    <row r="4388" spans="1:14" ht="12.75">
      <c r="A4388" s="331"/>
      <c r="B4388" s="332">
        <v>43923.362934108794</v>
      </c>
      <c r="C4388" s="333" t="s">
        <v>7566</v>
      </c>
      <c r="D4388" s="333" t="s">
        <v>101</v>
      </c>
      <c r="E4388" s="331"/>
      <c r="F4388" s="333" t="s">
        <v>10896</v>
      </c>
      <c r="G4388" s="333" t="s">
        <v>2210</v>
      </c>
      <c r="H4388" s="331"/>
      <c r="I4388" s="334" t="s">
        <v>10897</v>
      </c>
      <c r="J4388" s="335">
        <v>43923</v>
      </c>
      <c r="K4388" s="331"/>
      <c r="L4388" s="331"/>
      <c r="M4388" s="331"/>
      <c r="N4388" s="331"/>
    </row>
    <row r="4389" spans="1:14" ht="12.75">
      <c r="A4389" s="15"/>
      <c r="B4389" s="236">
        <v>43923.364471099536</v>
      </c>
      <c r="C4389" s="2" t="s">
        <v>7566</v>
      </c>
      <c r="D4389" s="2" t="s">
        <v>109</v>
      </c>
      <c r="E4389" s="2" t="s">
        <v>10898</v>
      </c>
      <c r="F4389" s="2" t="s">
        <v>2271</v>
      </c>
      <c r="G4389" s="2" t="s">
        <v>2199</v>
      </c>
      <c r="H4389" s="2" t="s">
        <v>10899</v>
      </c>
      <c r="I4389" s="34" t="s">
        <v>10900</v>
      </c>
      <c r="J4389" s="237">
        <v>43923</v>
      </c>
      <c r="K4389" s="2">
        <v>40</v>
      </c>
    </row>
    <row r="4390" spans="1:14" ht="12.75">
      <c r="A4390" s="331"/>
      <c r="B4390" s="332">
        <v>43923.364558171292</v>
      </c>
      <c r="C4390" s="333" t="s">
        <v>2200</v>
      </c>
      <c r="D4390" s="333" t="s">
        <v>109</v>
      </c>
      <c r="E4390" s="333" t="s">
        <v>1096</v>
      </c>
      <c r="F4390" s="333" t="s">
        <v>2201</v>
      </c>
      <c r="G4390" s="333" t="s">
        <v>2210</v>
      </c>
      <c r="H4390" s="331"/>
      <c r="I4390" s="334" t="s">
        <v>7624</v>
      </c>
      <c r="J4390" s="335">
        <v>43919</v>
      </c>
      <c r="K4390" s="333">
        <v>53</v>
      </c>
      <c r="L4390" s="331"/>
      <c r="M4390" s="333" t="s">
        <v>7625</v>
      </c>
      <c r="N4390" s="331"/>
    </row>
    <row r="4391" spans="1:14" ht="12.75">
      <c r="A4391" s="331"/>
      <c r="B4391" s="332">
        <v>43923.3650743287</v>
      </c>
      <c r="C4391" s="333" t="s">
        <v>2200</v>
      </c>
      <c r="D4391" s="333" t="s">
        <v>224</v>
      </c>
      <c r="E4391" s="333" t="s">
        <v>223</v>
      </c>
      <c r="F4391" s="333" t="s">
        <v>2198</v>
      </c>
      <c r="G4391" s="333" t="s">
        <v>2210</v>
      </c>
      <c r="H4391" s="331"/>
      <c r="I4391" s="334" t="s">
        <v>10901</v>
      </c>
      <c r="J4391" s="335">
        <v>43923</v>
      </c>
      <c r="K4391" s="331"/>
      <c r="L4391" s="331"/>
      <c r="M4391" s="333" t="s">
        <v>7625</v>
      </c>
      <c r="N4391" s="331"/>
    </row>
    <row r="4392" spans="1:14" ht="12.75">
      <c r="A4392" s="15"/>
      <c r="B4392" s="236">
        <v>43923.367265787034</v>
      </c>
      <c r="C4392" s="2" t="s">
        <v>2200</v>
      </c>
      <c r="D4392" s="2" t="s">
        <v>224</v>
      </c>
      <c r="E4392" s="2" t="s">
        <v>223</v>
      </c>
      <c r="F4392" s="2" t="s">
        <v>2271</v>
      </c>
      <c r="G4392" s="2" t="s">
        <v>2199</v>
      </c>
      <c r="H4392" s="2" t="s">
        <v>10902</v>
      </c>
      <c r="I4392" s="34" t="s">
        <v>10903</v>
      </c>
      <c r="J4392" s="237">
        <v>43923</v>
      </c>
      <c r="K4392" s="2">
        <v>45</v>
      </c>
      <c r="M4392" s="2" t="s">
        <v>10904</v>
      </c>
    </row>
    <row r="4393" spans="1:14" ht="12.75">
      <c r="A4393" s="15"/>
      <c r="B4393" s="236">
        <v>43923.36903548611</v>
      </c>
      <c r="C4393" s="2" t="s">
        <v>7566</v>
      </c>
      <c r="D4393" s="2" t="s">
        <v>182</v>
      </c>
      <c r="E4393" s="2" t="s">
        <v>8602</v>
      </c>
      <c r="F4393" s="2" t="s">
        <v>2201</v>
      </c>
      <c r="G4393" s="2" t="s">
        <v>2199</v>
      </c>
      <c r="H4393" s="2" t="s">
        <v>10905</v>
      </c>
      <c r="I4393" s="2" t="s">
        <v>10906</v>
      </c>
      <c r="J4393" s="237">
        <v>43922</v>
      </c>
      <c r="K4393" s="2">
        <v>23</v>
      </c>
      <c r="M4393" s="2" t="s">
        <v>10907</v>
      </c>
    </row>
    <row r="4394" spans="1:14" ht="12.75">
      <c r="A4394" s="15"/>
      <c r="B4394" s="236">
        <v>43923.369185509262</v>
      </c>
      <c r="C4394" s="2" t="s">
        <v>7566</v>
      </c>
      <c r="D4394" s="2" t="s">
        <v>182</v>
      </c>
      <c r="E4394" s="2" t="s">
        <v>8602</v>
      </c>
      <c r="F4394" s="2" t="s">
        <v>2201</v>
      </c>
      <c r="G4394" s="2" t="s">
        <v>2199</v>
      </c>
      <c r="H4394" s="2" t="s">
        <v>10905</v>
      </c>
      <c r="I4394" s="2" t="s">
        <v>10906</v>
      </c>
      <c r="J4394" s="237">
        <v>43922</v>
      </c>
      <c r="K4394" s="2">
        <v>23</v>
      </c>
      <c r="M4394" s="2" t="s">
        <v>10907</v>
      </c>
    </row>
    <row r="4395" spans="1:14" ht="12.75">
      <c r="A4395" s="15"/>
      <c r="B4395" s="236">
        <v>43923.371071122689</v>
      </c>
      <c r="C4395" s="2" t="s">
        <v>7566</v>
      </c>
      <c r="D4395" s="2" t="s">
        <v>182</v>
      </c>
      <c r="E4395" s="2" t="s">
        <v>8602</v>
      </c>
      <c r="F4395" s="2" t="s">
        <v>2208</v>
      </c>
      <c r="G4395" s="2" t="s">
        <v>2199</v>
      </c>
      <c r="H4395" s="2" t="s">
        <v>10908</v>
      </c>
      <c r="I4395" s="2" t="s">
        <v>10906</v>
      </c>
      <c r="J4395" s="237">
        <v>43922</v>
      </c>
      <c r="K4395" s="2">
        <v>42</v>
      </c>
      <c r="M4395" s="2" t="s">
        <v>10909</v>
      </c>
    </row>
    <row r="4396" spans="1:14" ht="12.75">
      <c r="A4396" s="331"/>
      <c r="B4396" s="332">
        <v>43923.375052789357</v>
      </c>
      <c r="C4396" s="333" t="s">
        <v>2200</v>
      </c>
      <c r="D4396" s="333" t="s">
        <v>224</v>
      </c>
      <c r="E4396" s="333" t="s">
        <v>223</v>
      </c>
      <c r="F4396" s="333" t="s">
        <v>2198</v>
      </c>
      <c r="G4396" s="331"/>
      <c r="H4396" s="331"/>
      <c r="I4396" s="334" t="s">
        <v>10910</v>
      </c>
      <c r="J4396" s="335">
        <v>43923</v>
      </c>
      <c r="K4396" s="331"/>
      <c r="L4396" s="331"/>
      <c r="M4396" s="331"/>
      <c r="N4396" s="331"/>
    </row>
    <row r="4397" spans="1:14" ht="12.75">
      <c r="A4397" s="331"/>
      <c r="B4397" s="332">
        <v>43923.375677361109</v>
      </c>
      <c r="C4397" s="333" t="s">
        <v>9</v>
      </c>
      <c r="D4397" s="333" t="s">
        <v>117</v>
      </c>
      <c r="E4397" s="333" t="s">
        <v>3433</v>
      </c>
      <c r="F4397" s="333" t="s">
        <v>2208</v>
      </c>
      <c r="G4397" s="333" t="s">
        <v>2199</v>
      </c>
      <c r="H4397" s="331"/>
      <c r="I4397" s="334" t="s">
        <v>10911</v>
      </c>
      <c r="J4397" s="335">
        <v>43923</v>
      </c>
      <c r="K4397" s="333">
        <v>67</v>
      </c>
      <c r="L4397" s="331"/>
      <c r="M4397" s="331"/>
      <c r="N4397" s="331"/>
    </row>
    <row r="4398" spans="1:14" ht="12.75">
      <c r="A4398" s="15"/>
      <c r="B4398" s="236">
        <v>43923.376520787038</v>
      </c>
      <c r="C4398" s="2" t="s">
        <v>2200</v>
      </c>
      <c r="D4398" s="2" t="s">
        <v>399</v>
      </c>
      <c r="F4398" s="2" t="s">
        <v>2208</v>
      </c>
      <c r="G4398" s="2" t="s">
        <v>2199</v>
      </c>
      <c r="H4398" s="2" t="s">
        <v>10912</v>
      </c>
      <c r="I4398" s="34" t="s">
        <v>10845</v>
      </c>
      <c r="J4398" s="237">
        <v>43922</v>
      </c>
    </row>
    <row r="4399" spans="1:14" ht="12.75">
      <c r="A4399" s="15"/>
      <c r="B4399" s="236">
        <v>43923.376780763894</v>
      </c>
      <c r="C4399" s="2" t="s">
        <v>9</v>
      </c>
      <c r="D4399" s="2" t="s">
        <v>233</v>
      </c>
      <c r="E4399" s="2" t="s">
        <v>3433</v>
      </c>
      <c r="F4399" s="2" t="s">
        <v>2208</v>
      </c>
      <c r="G4399" s="2" t="s">
        <v>2199</v>
      </c>
      <c r="H4399" s="2" t="s">
        <v>10913</v>
      </c>
      <c r="I4399" s="34" t="s">
        <v>10914</v>
      </c>
      <c r="J4399" s="237">
        <v>43923</v>
      </c>
      <c r="K4399" s="2">
        <v>67</v>
      </c>
    </row>
    <row r="4400" spans="1:14" ht="12.75">
      <c r="A4400" s="331"/>
      <c r="B4400" s="332">
        <v>43923.377829108795</v>
      </c>
      <c r="C4400" s="333" t="s">
        <v>2200</v>
      </c>
      <c r="D4400" s="333" t="s">
        <v>101</v>
      </c>
      <c r="E4400" s="331"/>
      <c r="F4400" s="333" t="s">
        <v>2198</v>
      </c>
      <c r="G4400" s="331"/>
      <c r="H4400" s="331"/>
      <c r="I4400" s="334" t="s">
        <v>10915</v>
      </c>
      <c r="J4400" s="335">
        <v>43922</v>
      </c>
      <c r="K4400" s="331"/>
      <c r="L4400" s="331"/>
      <c r="M4400" s="331"/>
      <c r="N4400" s="331"/>
    </row>
    <row r="4401" spans="1:14" ht="12.75">
      <c r="A4401" s="331"/>
      <c r="B4401" s="332">
        <v>43923.378427256946</v>
      </c>
      <c r="C4401" s="333" t="s">
        <v>9</v>
      </c>
      <c r="D4401" s="333" t="s">
        <v>117</v>
      </c>
      <c r="E4401" s="333" t="s">
        <v>3433</v>
      </c>
      <c r="F4401" s="333" t="s">
        <v>2208</v>
      </c>
      <c r="G4401" s="333" t="s">
        <v>2199</v>
      </c>
      <c r="H4401" s="331"/>
      <c r="I4401" s="334" t="s">
        <v>10916</v>
      </c>
      <c r="J4401" s="335">
        <v>43923</v>
      </c>
      <c r="K4401" s="333">
        <v>67</v>
      </c>
      <c r="L4401" s="331"/>
      <c r="M4401" s="333" t="s">
        <v>5743</v>
      </c>
      <c r="N4401" s="331"/>
    </row>
    <row r="4402" spans="1:14" ht="12.75">
      <c r="A4402" s="331"/>
      <c r="B4402" s="332">
        <v>43923.379727384265</v>
      </c>
      <c r="C4402" s="333" t="s">
        <v>7566</v>
      </c>
      <c r="D4402" s="333" t="s">
        <v>236</v>
      </c>
      <c r="E4402" s="331"/>
      <c r="F4402" s="333" t="s">
        <v>2198</v>
      </c>
      <c r="G4402" s="333" t="s">
        <v>2199</v>
      </c>
      <c r="H4402" s="331"/>
      <c r="I4402" s="334" t="s">
        <v>10654</v>
      </c>
      <c r="J4402" s="335">
        <v>43922</v>
      </c>
      <c r="K4402" s="331"/>
      <c r="L4402" s="331"/>
      <c r="M4402" s="331"/>
      <c r="N4402" s="331"/>
    </row>
    <row r="4403" spans="1:14" ht="12.75">
      <c r="A4403" s="331"/>
      <c r="B4403" s="332">
        <v>43923.379902858796</v>
      </c>
      <c r="C4403" s="333" t="s">
        <v>2200</v>
      </c>
      <c r="D4403" s="333" t="s">
        <v>224</v>
      </c>
      <c r="E4403" s="331"/>
      <c r="F4403" s="333" t="s">
        <v>2198</v>
      </c>
      <c r="G4403" s="331"/>
      <c r="H4403" s="331"/>
      <c r="I4403" s="334" t="s">
        <v>10901</v>
      </c>
      <c r="J4403" s="335">
        <v>43923</v>
      </c>
      <c r="K4403" s="331"/>
      <c r="L4403" s="331"/>
      <c r="M4403" s="333" t="s">
        <v>5743</v>
      </c>
      <c r="N4403" s="331"/>
    </row>
    <row r="4404" spans="1:14" ht="12.75">
      <c r="A4404" s="331"/>
      <c r="B4404" s="332">
        <v>43923.381823773147</v>
      </c>
      <c r="C4404" s="333" t="s">
        <v>2200</v>
      </c>
      <c r="D4404" s="333" t="s">
        <v>101</v>
      </c>
      <c r="E4404" s="331"/>
      <c r="F4404" s="333" t="s">
        <v>2198</v>
      </c>
      <c r="G4404" s="331"/>
      <c r="H4404" s="331"/>
      <c r="I4404" s="334" t="s">
        <v>10793</v>
      </c>
      <c r="J4404" s="335">
        <v>43923</v>
      </c>
      <c r="K4404" s="331"/>
      <c r="L4404" s="331"/>
      <c r="M4404" s="333" t="s">
        <v>10917</v>
      </c>
      <c r="N4404" s="331"/>
    </row>
    <row r="4405" spans="1:14" ht="12.75">
      <c r="A4405" s="331"/>
      <c r="B4405" s="332">
        <v>43923.382538506943</v>
      </c>
      <c r="C4405" s="333" t="s">
        <v>2200</v>
      </c>
      <c r="D4405" s="333" t="s">
        <v>109</v>
      </c>
      <c r="E4405" s="331"/>
      <c r="F4405" s="333" t="s">
        <v>2198</v>
      </c>
      <c r="G4405" s="333" t="s">
        <v>2210</v>
      </c>
      <c r="H4405" s="331"/>
      <c r="I4405" s="334" t="s">
        <v>10872</v>
      </c>
      <c r="J4405" s="335">
        <v>43923</v>
      </c>
      <c r="K4405" s="331"/>
      <c r="L4405" s="331"/>
      <c r="M4405" s="333" t="s">
        <v>10918</v>
      </c>
      <c r="N4405" s="331"/>
    </row>
    <row r="4406" spans="1:14" ht="12.75">
      <c r="A4406" s="331"/>
      <c r="B4406" s="332">
        <v>43923.383797152783</v>
      </c>
      <c r="C4406" s="333" t="s">
        <v>9</v>
      </c>
      <c r="D4406" s="333" t="s">
        <v>182</v>
      </c>
      <c r="E4406" s="333" t="s">
        <v>600</v>
      </c>
      <c r="F4406" s="333" t="s">
        <v>2208</v>
      </c>
      <c r="G4406" s="333" t="s">
        <v>2199</v>
      </c>
      <c r="H4406" s="331"/>
      <c r="I4406" s="334" t="s">
        <v>10919</v>
      </c>
      <c r="J4406" s="335">
        <v>43923</v>
      </c>
      <c r="K4406" s="333">
        <v>55</v>
      </c>
      <c r="L4406" s="331"/>
      <c r="M4406" s="333" t="s">
        <v>10920</v>
      </c>
      <c r="N4406" s="331"/>
    </row>
    <row r="4407" spans="1:14" ht="12.75">
      <c r="A4407" s="15"/>
      <c r="B4407" s="236">
        <v>43923.384076331015</v>
      </c>
      <c r="C4407" s="2" t="s">
        <v>2200</v>
      </c>
      <c r="D4407" s="2" t="s">
        <v>399</v>
      </c>
      <c r="F4407" s="2" t="s">
        <v>2198</v>
      </c>
      <c r="G4407" s="2" t="s">
        <v>2199</v>
      </c>
      <c r="I4407" s="34" t="s">
        <v>10891</v>
      </c>
      <c r="J4407" s="237">
        <v>43923</v>
      </c>
      <c r="M4407" s="2" t="s">
        <v>10921</v>
      </c>
    </row>
    <row r="4408" spans="1:14" ht="12.75">
      <c r="A4408" s="331"/>
      <c r="B4408" s="332">
        <v>43923.384237534723</v>
      </c>
      <c r="C4408" s="333" t="s">
        <v>7566</v>
      </c>
      <c r="D4408" s="333" t="s">
        <v>101</v>
      </c>
      <c r="E4408" s="333" t="s">
        <v>31</v>
      </c>
      <c r="F4408" s="333" t="s">
        <v>5640</v>
      </c>
      <c r="G4408" s="331"/>
      <c r="H4408" s="331"/>
      <c r="I4408" s="334" t="s">
        <v>10922</v>
      </c>
      <c r="J4408" s="335">
        <v>43922</v>
      </c>
      <c r="K4408" s="331"/>
      <c r="L4408" s="331"/>
      <c r="M4408" s="331"/>
      <c r="N4408" s="331"/>
    </row>
    <row r="4409" spans="1:14" ht="12.75">
      <c r="A4409" s="15"/>
      <c r="B4409" s="236">
        <v>43923.384790428245</v>
      </c>
      <c r="C4409" s="2" t="s">
        <v>9</v>
      </c>
      <c r="D4409" s="2" t="s">
        <v>233</v>
      </c>
      <c r="E4409" s="2" t="s">
        <v>232</v>
      </c>
      <c r="F4409" s="2" t="s">
        <v>2201</v>
      </c>
      <c r="G4409" s="2" t="s">
        <v>2199</v>
      </c>
      <c r="H4409" s="2" t="s">
        <v>10923</v>
      </c>
      <c r="I4409" s="34" t="s">
        <v>10924</v>
      </c>
      <c r="J4409" s="237">
        <v>43923</v>
      </c>
      <c r="K4409" s="2">
        <v>62</v>
      </c>
    </row>
    <row r="4410" spans="1:14" ht="12.75">
      <c r="A4410" s="15"/>
      <c r="B4410" s="236">
        <v>43923.386015798613</v>
      </c>
      <c r="C4410" s="2" t="s">
        <v>2200</v>
      </c>
      <c r="D4410" s="2" t="s">
        <v>45</v>
      </c>
      <c r="F4410" s="2" t="s">
        <v>2198</v>
      </c>
      <c r="G4410" s="2" t="s">
        <v>2199</v>
      </c>
      <c r="H4410" s="2" t="s">
        <v>10925</v>
      </c>
      <c r="I4410" s="34" t="s">
        <v>10926</v>
      </c>
      <c r="J4410" s="237">
        <v>43923</v>
      </c>
    </row>
    <row r="4411" spans="1:14" ht="12.75">
      <c r="A4411" s="15"/>
      <c r="B4411" s="236">
        <v>43923.388069143519</v>
      </c>
      <c r="C4411" s="2" t="s">
        <v>2200</v>
      </c>
      <c r="D4411" s="2" t="s">
        <v>304</v>
      </c>
      <c r="E4411" s="2" t="s">
        <v>4940</v>
      </c>
      <c r="F4411" s="2" t="s">
        <v>2208</v>
      </c>
      <c r="G4411" s="2" t="s">
        <v>2199</v>
      </c>
      <c r="H4411" s="2" t="s">
        <v>10927</v>
      </c>
      <c r="I4411" s="34" t="s">
        <v>10928</v>
      </c>
      <c r="J4411" s="237">
        <v>43923</v>
      </c>
    </row>
    <row r="4412" spans="1:14" ht="12.75">
      <c r="A4412" s="331"/>
      <c r="B4412" s="332">
        <v>43923.391666157404</v>
      </c>
      <c r="C4412" s="333" t="s">
        <v>9</v>
      </c>
      <c r="D4412" s="333" t="s">
        <v>117</v>
      </c>
      <c r="E4412" s="331"/>
      <c r="F4412" s="333" t="s">
        <v>2208</v>
      </c>
      <c r="G4412" s="333" t="s">
        <v>2199</v>
      </c>
      <c r="H4412" s="331"/>
      <c r="I4412" s="334" t="s">
        <v>10916</v>
      </c>
      <c r="J4412" s="335">
        <v>43923</v>
      </c>
      <c r="K4412" s="331"/>
      <c r="L4412" s="331"/>
      <c r="M4412" s="333" t="s">
        <v>10929</v>
      </c>
      <c r="N4412" s="331"/>
    </row>
    <row r="4413" spans="1:14" ht="12.75">
      <c r="A4413" s="331"/>
      <c r="B4413" s="332">
        <v>43923.392752187501</v>
      </c>
      <c r="C4413" s="333" t="s">
        <v>2200</v>
      </c>
      <c r="D4413" s="333" t="s">
        <v>45</v>
      </c>
      <c r="E4413" s="333" t="s">
        <v>10930</v>
      </c>
      <c r="F4413" s="333" t="s">
        <v>2198</v>
      </c>
      <c r="G4413" s="331"/>
      <c r="H4413" s="331"/>
      <c r="I4413" s="334" t="s">
        <v>10880</v>
      </c>
      <c r="J4413" s="335">
        <v>43923</v>
      </c>
      <c r="K4413" s="331"/>
      <c r="L4413" s="331"/>
      <c r="M4413" s="333" t="s">
        <v>10931</v>
      </c>
      <c r="N4413" s="331"/>
    </row>
    <row r="4414" spans="1:14" ht="12.75">
      <c r="A4414" s="331"/>
      <c r="B4414" s="332">
        <v>43923.393239050929</v>
      </c>
      <c r="C4414" s="333" t="s">
        <v>2200</v>
      </c>
      <c r="D4414" s="333" t="s">
        <v>45</v>
      </c>
      <c r="E4414" s="333" t="s">
        <v>10932</v>
      </c>
      <c r="F4414" s="333" t="s">
        <v>2198</v>
      </c>
      <c r="G4414" s="333" t="s">
        <v>2199</v>
      </c>
      <c r="H4414" s="331"/>
      <c r="I4414" s="334" t="s">
        <v>10926</v>
      </c>
      <c r="J4414" s="335">
        <v>43923</v>
      </c>
      <c r="K4414" s="331"/>
      <c r="L4414" s="331"/>
      <c r="M4414" s="333" t="s">
        <v>10933</v>
      </c>
      <c r="N4414" s="331"/>
    </row>
    <row r="4415" spans="1:14" ht="12.75">
      <c r="A4415" s="331"/>
      <c r="B4415" s="332">
        <v>43923.393671921294</v>
      </c>
      <c r="C4415" s="333" t="s">
        <v>2200</v>
      </c>
      <c r="D4415" s="333" t="s">
        <v>224</v>
      </c>
      <c r="E4415" s="333" t="s">
        <v>10934</v>
      </c>
      <c r="F4415" s="333" t="s">
        <v>2198</v>
      </c>
      <c r="G4415" s="331"/>
      <c r="H4415" s="331"/>
      <c r="I4415" s="334" t="s">
        <v>10880</v>
      </c>
      <c r="J4415" s="335">
        <v>43923</v>
      </c>
      <c r="K4415" s="331"/>
      <c r="L4415" s="331"/>
      <c r="M4415" s="333" t="s">
        <v>10934</v>
      </c>
      <c r="N4415" s="331"/>
    </row>
    <row r="4416" spans="1:14" ht="12.75">
      <c r="A4416" s="15"/>
      <c r="B4416" s="236">
        <v>43923.394609629628</v>
      </c>
      <c r="C4416" s="2" t="s">
        <v>2200</v>
      </c>
      <c r="D4416" s="2" t="s">
        <v>304</v>
      </c>
      <c r="E4416" s="2" t="s">
        <v>4940</v>
      </c>
      <c r="F4416" s="2" t="s">
        <v>2208</v>
      </c>
      <c r="G4416" s="2" t="s">
        <v>2199</v>
      </c>
      <c r="H4416" s="2" t="s">
        <v>10935</v>
      </c>
      <c r="I4416" s="34" t="s">
        <v>10767</v>
      </c>
      <c r="J4416" s="237">
        <v>43923</v>
      </c>
      <c r="K4416" s="2">
        <v>50</v>
      </c>
    </row>
    <row r="4417" spans="1:14" ht="12.75">
      <c r="A4417" s="331"/>
      <c r="B4417" s="332">
        <v>43923.395693530096</v>
      </c>
      <c r="C4417" s="333" t="s">
        <v>2200</v>
      </c>
      <c r="D4417" s="333" t="s">
        <v>109</v>
      </c>
      <c r="E4417" s="333" t="s">
        <v>10936</v>
      </c>
      <c r="F4417" s="333" t="s">
        <v>2198</v>
      </c>
      <c r="G4417" s="333" t="s">
        <v>2199</v>
      </c>
      <c r="H4417" s="331"/>
      <c r="I4417" s="334" t="s">
        <v>10880</v>
      </c>
      <c r="J4417" s="335">
        <v>43923</v>
      </c>
      <c r="K4417" s="331"/>
      <c r="L4417" s="331"/>
      <c r="M4417" s="333" t="s">
        <v>10937</v>
      </c>
      <c r="N4417" s="331"/>
    </row>
    <row r="4418" spans="1:14" ht="12.75">
      <c r="A4418" s="15"/>
      <c r="B4418" s="236">
        <v>43923.398727870372</v>
      </c>
      <c r="C4418" s="2" t="s">
        <v>2200</v>
      </c>
      <c r="D4418" s="2" t="s">
        <v>304</v>
      </c>
      <c r="E4418" s="2" t="s">
        <v>10938</v>
      </c>
      <c r="F4418" s="2" t="s">
        <v>2198</v>
      </c>
      <c r="G4418" s="2" t="s">
        <v>2199</v>
      </c>
      <c r="H4418" s="2" t="s">
        <v>10939</v>
      </c>
      <c r="I4418" s="34" t="s">
        <v>10940</v>
      </c>
      <c r="J4418" s="237">
        <v>43923</v>
      </c>
    </row>
    <row r="4419" spans="1:14" ht="12.75">
      <c r="A4419" s="15"/>
      <c r="B4419" s="236">
        <v>43923.39971445602</v>
      </c>
      <c r="C4419" s="2" t="s">
        <v>2200</v>
      </c>
      <c r="D4419" s="2" t="s">
        <v>399</v>
      </c>
      <c r="E4419" s="2" t="s">
        <v>399</v>
      </c>
      <c r="F4419" s="2" t="s">
        <v>2208</v>
      </c>
      <c r="G4419" s="2" t="s">
        <v>2199</v>
      </c>
      <c r="H4419" s="2" t="s">
        <v>10941</v>
      </c>
      <c r="I4419" s="34" t="s">
        <v>10942</v>
      </c>
      <c r="J4419" s="237">
        <v>43923</v>
      </c>
      <c r="L4419" s="2">
        <v>2</v>
      </c>
    </row>
    <row r="4420" spans="1:14" ht="12.75">
      <c r="A4420" s="15"/>
      <c r="B4420" s="236">
        <v>43923.40064842593</v>
      </c>
      <c r="C4420" s="2" t="s">
        <v>2200</v>
      </c>
      <c r="D4420" s="2" t="s">
        <v>304</v>
      </c>
      <c r="F4420" s="2" t="s">
        <v>2198</v>
      </c>
      <c r="G4420" s="2" t="s">
        <v>2199</v>
      </c>
      <c r="H4420" s="2" t="s">
        <v>10943</v>
      </c>
      <c r="I4420" s="34" t="s">
        <v>10944</v>
      </c>
      <c r="J4420" s="237">
        <v>43922</v>
      </c>
    </row>
    <row r="4421" spans="1:14" ht="12.75">
      <c r="A4421" s="331"/>
      <c r="B4421" s="332">
        <v>43923.400951435186</v>
      </c>
      <c r="C4421" s="333" t="s">
        <v>2200</v>
      </c>
      <c r="D4421" s="333" t="s">
        <v>304</v>
      </c>
      <c r="E4421" s="331"/>
      <c r="F4421" s="333" t="s">
        <v>2198</v>
      </c>
      <c r="G4421" s="333" t="s">
        <v>2199</v>
      </c>
      <c r="H4421" s="331"/>
      <c r="I4421" s="334" t="s">
        <v>10940</v>
      </c>
      <c r="J4421" s="335">
        <v>43923</v>
      </c>
      <c r="K4421" s="331"/>
      <c r="L4421" s="331"/>
      <c r="M4421" s="333" t="s">
        <v>5743</v>
      </c>
      <c r="N4421" s="331"/>
    </row>
    <row r="4422" spans="1:14" ht="12.75">
      <c r="A4422" s="15"/>
      <c r="B4422" s="236">
        <v>43923.402681099542</v>
      </c>
      <c r="C4422" s="2" t="s">
        <v>7566</v>
      </c>
      <c r="D4422" s="2" t="s">
        <v>262</v>
      </c>
      <c r="E4422" s="2" t="s">
        <v>493</v>
      </c>
      <c r="F4422" s="2" t="s">
        <v>2198</v>
      </c>
      <c r="G4422" s="2" t="s">
        <v>2199</v>
      </c>
      <c r="H4422" s="2" t="s">
        <v>10945</v>
      </c>
      <c r="I4422" s="34" t="s">
        <v>10946</v>
      </c>
      <c r="J4422" s="237">
        <v>43922</v>
      </c>
      <c r="M4422" s="2" t="s">
        <v>10947</v>
      </c>
    </row>
    <row r="4423" spans="1:14" ht="12.75">
      <c r="A4423" s="331"/>
      <c r="B4423" s="332">
        <v>43923.404064317132</v>
      </c>
      <c r="C4423" s="333" t="s">
        <v>2200</v>
      </c>
      <c r="D4423" s="333" t="s">
        <v>45</v>
      </c>
      <c r="E4423" s="331"/>
      <c r="F4423" s="333" t="s">
        <v>2198</v>
      </c>
      <c r="G4423" s="333" t="s">
        <v>2199</v>
      </c>
      <c r="H4423" s="331"/>
      <c r="I4423" s="334" t="s">
        <v>10948</v>
      </c>
      <c r="J4423" s="335">
        <v>43923</v>
      </c>
      <c r="K4423" s="331"/>
      <c r="L4423" s="331"/>
      <c r="M4423" s="333" t="s">
        <v>5743</v>
      </c>
      <c r="N4423" s="331"/>
    </row>
    <row r="4424" spans="1:14" ht="12.75">
      <c r="A4424" s="331"/>
      <c r="B4424" s="332">
        <v>43923.404334756946</v>
      </c>
      <c r="C4424" s="333" t="s">
        <v>2200</v>
      </c>
      <c r="D4424" s="333" t="s">
        <v>109</v>
      </c>
      <c r="E4424" s="331"/>
      <c r="F4424" s="333" t="s">
        <v>2198</v>
      </c>
      <c r="G4424" s="333" t="s">
        <v>2199</v>
      </c>
      <c r="H4424" s="331"/>
      <c r="I4424" s="334" t="s">
        <v>10949</v>
      </c>
      <c r="J4424" s="335">
        <v>43923</v>
      </c>
      <c r="K4424" s="331"/>
      <c r="L4424" s="331"/>
      <c r="M4424" s="333" t="s">
        <v>10950</v>
      </c>
      <c r="N4424" s="331"/>
    </row>
    <row r="4425" spans="1:14" ht="12.75">
      <c r="A4425" s="331"/>
      <c r="B4425" s="332">
        <v>43923.405701249998</v>
      </c>
      <c r="C4425" s="333" t="s">
        <v>2200</v>
      </c>
      <c r="D4425" s="333" t="s">
        <v>45</v>
      </c>
      <c r="E4425" s="333" t="s">
        <v>10951</v>
      </c>
      <c r="F4425" s="333" t="s">
        <v>2198</v>
      </c>
      <c r="G4425" s="333" t="s">
        <v>2199</v>
      </c>
      <c r="H4425" s="331"/>
      <c r="I4425" s="334" t="s">
        <v>10952</v>
      </c>
      <c r="J4425" s="335">
        <v>43923</v>
      </c>
      <c r="K4425" s="331"/>
      <c r="L4425" s="331"/>
      <c r="M4425" s="333" t="s">
        <v>10953</v>
      </c>
      <c r="N4425" s="331"/>
    </row>
    <row r="4426" spans="1:14" ht="12.75">
      <c r="A4426" s="331"/>
      <c r="B4426" s="332">
        <v>43923.407209988422</v>
      </c>
      <c r="C4426" s="333" t="s">
        <v>2200</v>
      </c>
      <c r="D4426" s="333" t="s">
        <v>101</v>
      </c>
      <c r="E4426" s="333" t="s">
        <v>31</v>
      </c>
      <c r="F4426" s="333" t="s">
        <v>2198</v>
      </c>
      <c r="G4426" s="333" t="s">
        <v>2199</v>
      </c>
      <c r="H4426" s="331"/>
      <c r="I4426" s="333" t="s">
        <v>6503</v>
      </c>
      <c r="J4426" s="335">
        <v>43922</v>
      </c>
      <c r="K4426" s="331"/>
      <c r="L4426" s="331"/>
      <c r="M4426" s="333" t="s">
        <v>10954</v>
      </c>
      <c r="N4426" s="331"/>
    </row>
    <row r="4427" spans="1:14" ht="12.75">
      <c r="A4427" s="331"/>
      <c r="B4427" s="332">
        <v>43923.407528900461</v>
      </c>
      <c r="C4427" s="333" t="s">
        <v>2200</v>
      </c>
      <c r="D4427" s="333" t="s">
        <v>304</v>
      </c>
      <c r="E4427" s="331"/>
      <c r="F4427" s="333" t="s">
        <v>2198</v>
      </c>
      <c r="G4427" s="333" t="s">
        <v>2215</v>
      </c>
      <c r="H4427" s="331"/>
      <c r="I4427" s="333" t="s">
        <v>10955</v>
      </c>
      <c r="J4427" s="335">
        <v>43923</v>
      </c>
      <c r="K4427" s="331"/>
      <c r="L4427" s="331"/>
      <c r="M4427" s="333" t="s">
        <v>10956</v>
      </c>
      <c r="N4427" s="331"/>
    </row>
    <row r="4428" spans="1:14" ht="12.75">
      <c r="A4428" s="331"/>
      <c r="B4428" s="332">
        <v>43923.408678553242</v>
      </c>
      <c r="C4428" s="333" t="s">
        <v>7566</v>
      </c>
      <c r="D4428" s="333" t="s">
        <v>158</v>
      </c>
      <c r="E4428" s="333" t="s">
        <v>10957</v>
      </c>
      <c r="F4428" s="333" t="s">
        <v>2271</v>
      </c>
      <c r="G4428" s="333" t="s">
        <v>2215</v>
      </c>
      <c r="H4428" s="331"/>
      <c r="I4428" s="334" t="s">
        <v>10958</v>
      </c>
      <c r="J4428" s="335">
        <v>43865</v>
      </c>
      <c r="K4428" s="331"/>
      <c r="L4428" s="331"/>
      <c r="M4428" s="333" t="s">
        <v>10959</v>
      </c>
      <c r="N4428" s="331"/>
    </row>
    <row r="4429" spans="1:14" ht="12.75">
      <c r="A4429" s="331"/>
      <c r="B4429" s="332">
        <v>43923.40980282407</v>
      </c>
      <c r="C4429" s="333" t="s">
        <v>9</v>
      </c>
      <c r="D4429" s="333" t="s">
        <v>126</v>
      </c>
      <c r="E4429" s="333" t="s">
        <v>5443</v>
      </c>
      <c r="F4429" s="333" t="s">
        <v>2208</v>
      </c>
      <c r="G4429" s="333" t="s">
        <v>2199</v>
      </c>
      <c r="H4429" s="333" t="s">
        <v>199</v>
      </c>
      <c r="I4429" s="333" t="s">
        <v>10960</v>
      </c>
      <c r="J4429" s="335">
        <v>43920</v>
      </c>
      <c r="K4429" s="333">
        <v>25</v>
      </c>
      <c r="L4429" s="331"/>
      <c r="M4429" s="333" t="s">
        <v>10961</v>
      </c>
      <c r="N4429" s="331"/>
    </row>
    <row r="4430" spans="1:14" ht="12.75">
      <c r="A4430" s="331"/>
      <c r="B4430" s="332">
        <v>43923.412406863426</v>
      </c>
      <c r="C4430" s="333" t="s">
        <v>2200</v>
      </c>
      <c r="D4430" s="333" t="s">
        <v>101</v>
      </c>
      <c r="E4430" s="331"/>
      <c r="F4430" s="333" t="s">
        <v>2198</v>
      </c>
      <c r="G4430" s="331"/>
      <c r="H4430" s="331"/>
      <c r="I4430" s="334" t="s">
        <v>10788</v>
      </c>
      <c r="J4430" s="335">
        <v>43923</v>
      </c>
      <c r="K4430" s="331"/>
      <c r="L4430" s="331"/>
      <c r="M4430" s="331"/>
      <c r="N4430" s="331"/>
    </row>
    <row r="4431" spans="1:14" ht="12.75">
      <c r="A4431" s="15"/>
      <c r="B4431" s="236">
        <v>43923.412468472219</v>
      </c>
      <c r="C4431" s="2" t="s">
        <v>7566</v>
      </c>
      <c r="D4431" s="2" t="s">
        <v>224</v>
      </c>
      <c r="E4431" s="2" t="s">
        <v>223</v>
      </c>
      <c r="F4431" s="2" t="s">
        <v>2198</v>
      </c>
      <c r="G4431" s="2" t="s">
        <v>2210</v>
      </c>
      <c r="I4431" s="2" t="s">
        <v>10962</v>
      </c>
      <c r="J4431" s="237">
        <v>43923</v>
      </c>
      <c r="M4431" s="2" t="s">
        <v>10963</v>
      </c>
    </row>
    <row r="4432" spans="1:14" ht="12.75">
      <c r="A4432" s="331"/>
      <c r="B4432" s="332">
        <v>43923.412480023151</v>
      </c>
      <c r="C4432" s="333" t="s">
        <v>2200</v>
      </c>
      <c r="D4432" s="333" t="s">
        <v>101</v>
      </c>
      <c r="E4432" s="333" t="s">
        <v>31</v>
      </c>
      <c r="F4432" s="333" t="s">
        <v>2198</v>
      </c>
      <c r="G4432" s="333" t="s">
        <v>2199</v>
      </c>
      <c r="H4432" s="331"/>
      <c r="I4432" s="334" t="s">
        <v>10915</v>
      </c>
      <c r="J4432" s="335">
        <v>43922</v>
      </c>
      <c r="K4432" s="331"/>
      <c r="L4432" s="331"/>
      <c r="M4432" s="333" t="s">
        <v>10954</v>
      </c>
      <c r="N4432" s="331"/>
    </row>
    <row r="4433" spans="1:14" ht="12.75">
      <c r="A4433" s="331"/>
      <c r="B4433" s="332">
        <v>43923.412704606482</v>
      </c>
      <c r="C4433" s="333" t="s">
        <v>2200</v>
      </c>
      <c r="D4433" s="333" t="s">
        <v>224</v>
      </c>
      <c r="E4433" s="331"/>
      <c r="F4433" s="333" t="s">
        <v>2198</v>
      </c>
      <c r="G4433" s="331"/>
      <c r="H4433" s="331"/>
      <c r="I4433" s="334" t="s">
        <v>10789</v>
      </c>
      <c r="J4433" s="335">
        <v>43923</v>
      </c>
      <c r="K4433" s="331"/>
      <c r="L4433" s="331"/>
      <c r="M4433" s="331"/>
      <c r="N4433" s="331"/>
    </row>
    <row r="4434" spans="1:14" ht="12.75">
      <c r="A4434" s="331"/>
      <c r="B4434" s="332">
        <v>43923.413165555554</v>
      </c>
      <c r="C4434" s="333" t="s">
        <v>2200</v>
      </c>
      <c r="D4434" s="333" t="s">
        <v>101</v>
      </c>
      <c r="E4434" s="331"/>
      <c r="F4434" s="333" t="s">
        <v>2198</v>
      </c>
      <c r="G4434" s="333" t="s">
        <v>2199</v>
      </c>
      <c r="H4434" s="331"/>
      <c r="I4434" s="334" t="s">
        <v>10964</v>
      </c>
      <c r="J4434" s="335">
        <v>43922</v>
      </c>
      <c r="K4434" s="331"/>
      <c r="L4434" s="331"/>
      <c r="M4434" s="331"/>
      <c r="N4434" s="331"/>
    </row>
    <row r="4435" spans="1:14" ht="12.75">
      <c r="A4435" s="15"/>
      <c r="B4435" s="236">
        <v>43923.41333599537</v>
      </c>
      <c r="C4435" s="2" t="s">
        <v>2200</v>
      </c>
      <c r="D4435" s="2" t="s">
        <v>45</v>
      </c>
      <c r="F4435" s="2" t="s">
        <v>2198</v>
      </c>
      <c r="I4435" s="34" t="s">
        <v>10965</v>
      </c>
      <c r="J4435" s="237">
        <v>43923</v>
      </c>
    </row>
    <row r="4436" spans="1:14" ht="12.75">
      <c r="A4436" s="331"/>
      <c r="B4436" s="332">
        <v>43923.413348113427</v>
      </c>
      <c r="C4436" s="333" t="s">
        <v>9</v>
      </c>
      <c r="D4436" s="333" t="s">
        <v>117</v>
      </c>
      <c r="E4436" s="333" t="s">
        <v>3433</v>
      </c>
      <c r="F4436" s="333" t="s">
        <v>2208</v>
      </c>
      <c r="G4436" s="333" t="s">
        <v>2199</v>
      </c>
      <c r="H4436" s="331"/>
      <c r="I4436" s="334" t="s">
        <v>10966</v>
      </c>
      <c r="J4436" s="335">
        <v>43923</v>
      </c>
      <c r="K4436" s="333">
        <v>67</v>
      </c>
      <c r="L4436" s="331"/>
      <c r="M4436" s="333" t="s">
        <v>10967</v>
      </c>
      <c r="N4436" s="331"/>
    </row>
    <row r="4437" spans="1:14" ht="12.75">
      <c r="A4437" s="331"/>
      <c r="B4437" s="332">
        <v>43923.413702881946</v>
      </c>
      <c r="C4437" s="333" t="s">
        <v>7566</v>
      </c>
      <c r="D4437" s="333" t="s">
        <v>109</v>
      </c>
      <c r="E4437" s="333" t="s">
        <v>107</v>
      </c>
      <c r="F4437" s="333" t="s">
        <v>2198</v>
      </c>
      <c r="G4437" s="333" t="s">
        <v>2210</v>
      </c>
      <c r="H4437" s="331"/>
      <c r="I4437" s="333" t="s">
        <v>10962</v>
      </c>
      <c r="J4437" s="335">
        <v>43923</v>
      </c>
      <c r="K4437" s="331"/>
      <c r="L4437" s="331"/>
      <c r="M4437" s="333" t="s">
        <v>10968</v>
      </c>
      <c r="N4437" s="331"/>
    </row>
    <row r="4438" spans="1:14" ht="12.75">
      <c r="A4438" s="331"/>
      <c r="B4438" s="332">
        <v>43923.413746192135</v>
      </c>
      <c r="C4438" s="333" t="s">
        <v>2200</v>
      </c>
      <c r="D4438" s="333" t="s">
        <v>109</v>
      </c>
      <c r="E4438" s="331"/>
      <c r="F4438" s="333" t="s">
        <v>2198</v>
      </c>
      <c r="G4438" s="331"/>
      <c r="H4438" s="331"/>
      <c r="I4438" s="334" t="s">
        <v>10969</v>
      </c>
      <c r="J4438" s="335">
        <v>43923</v>
      </c>
      <c r="K4438" s="331"/>
      <c r="L4438" s="331"/>
      <c r="M4438" s="331"/>
      <c r="N4438" s="331"/>
    </row>
    <row r="4439" spans="1:14" ht="12.75">
      <c r="A4439" s="331"/>
      <c r="B4439" s="332">
        <v>43923.414494328703</v>
      </c>
      <c r="C4439" s="333" t="s">
        <v>9</v>
      </c>
      <c r="D4439" s="333" t="s">
        <v>101</v>
      </c>
      <c r="E4439" s="331"/>
      <c r="F4439" s="333" t="s">
        <v>2198</v>
      </c>
      <c r="G4439" s="331"/>
      <c r="H4439" s="331"/>
      <c r="I4439" s="334" t="s">
        <v>10964</v>
      </c>
      <c r="J4439" s="335">
        <v>43922</v>
      </c>
      <c r="K4439" s="331"/>
      <c r="L4439" s="331"/>
      <c r="M4439" s="331"/>
      <c r="N4439" s="331"/>
    </row>
    <row r="4440" spans="1:14" ht="12.75">
      <c r="A4440" s="331"/>
      <c r="B4440" s="332">
        <v>43923.417518414353</v>
      </c>
      <c r="C4440" s="333" t="s">
        <v>2200</v>
      </c>
      <c r="D4440" s="333" t="s">
        <v>109</v>
      </c>
      <c r="E4440" s="331"/>
      <c r="F4440" s="333" t="s">
        <v>2198</v>
      </c>
      <c r="G4440" s="333" t="s">
        <v>2210</v>
      </c>
      <c r="H4440" s="331"/>
      <c r="I4440" s="334" t="s">
        <v>10969</v>
      </c>
      <c r="J4440" s="335">
        <v>43923</v>
      </c>
      <c r="K4440" s="331"/>
      <c r="L4440" s="331"/>
      <c r="M4440" s="333" t="s">
        <v>10918</v>
      </c>
      <c r="N4440" s="331"/>
    </row>
    <row r="4441" spans="1:14" ht="12.75">
      <c r="A4441" s="331"/>
      <c r="B4441" s="332">
        <v>43923.418119733797</v>
      </c>
      <c r="C4441" s="333" t="s">
        <v>2200</v>
      </c>
      <c r="D4441" s="333" t="s">
        <v>45</v>
      </c>
      <c r="E4441" s="331"/>
      <c r="F4441" s="333" t="s">
        <v>2198</v>
      </c>
      <c r="G4441" s="333" t="s">
        <v>2210</v>
      </c>
      <c r="H4441" s="331"/>
      <c r="I4441" s="334" t="s">
        <v>10965</v>
      </c>
      <c r="J4441" s="335">
        <v>43923</v>
      </c>
      <c r="K4441" s="331"/>
      <c r="L4441" s="331"/>
      <c r="M4441" s="333" t="s">
        <v>10970</v>
      </c>
      <c r="N4441" s="331"/>
    </row>
    <row r="4442" spans="1:14" ht="12.75">
      <c r="A4442" s="331"/>
      <c r="B4442" s="332">
        <v>43923.418556168981</v>
      </c>
      <c r="C4442" s="333" t="s">
        <v>2200</v>
      </c>
      <c r="D4442" s="333" t="s">
        <v>126</v>
      </c>
      <c r="E4442" s="333" t="s">
        <v>5443</v>
      </c>
      <c r="F4442" s="333" t="s">
        <v>2208</v>
      </c>
      <c r="G4442" s="333" t="s">
        <v>2199</v>
      </c>
      <c r="H4442" s="331"/>
      <c r="I4442" s="334" t="s">
        <v>10971</v>
      </c>
      <c r="J4442" s="335">
        <v>43923</v>
      </c>
      <c r="K4442" s="333">
        <v>21</v>
      </c>
      <c r="L4442" s="331"/>
      <c r="M4442" s="333" t="s">
        <v>5743</v>
      </c>
      <c r="N4442" s="331"/>
    </row>
    <row r="4443" spans="1:14" ht="12.75">
      <c r="A4443" s="331"/>
      <c r="B4443" s="332">
        <v>43923.420365231483</v>
      </c>
      <c r="C4443" s="333" t="s">
        <v>9</v>
      </c>
      <c r="D4443" s="333" t="s">
        <v>233</v>
      </c>
      <c r="E4443" s="333" t="s">
        <v>232</v>
      </c>
      <c r="F4443" s="333" t="s">
        <v>2208</v>
      </c>
      <c r="G4443" s="333" t="s">
        <v>2199</v>
      </c>
      <c r="H4443" s="331"/>
      <c r="I4443" s="334" t="s">
        <v>10972</v>
      </c>
      <c r="J4443" s="335">
        <v>43923</v>
      </c>
      <c r="K4443" s="331"/>
      <c r="L4443" s="331"/>
      <c r="M4443" s="331"/>
      <c r="N4443" s="331"/>
    </row>
    <row r="4444" spans="1:14" ht="12.75">
      <c r="A4444" s="331"/>
      <c r="B4444" s="332">
        <v>43923.425389108801</v>
      </c>
      <c r="C4444" s="333" t="s">
        <v>7566</v>
      </c>
      <c r="D4444" s="333" t="s">
        <v>101</v>
      </c>
      <c r="E4444" s="331"/>
      <c r="F4444" s="333" t="s">
        <v>2198</v>
      </c>
      <c r="G4444" s="333" t="s">
        <v>2199</v>
      </c>
      <c r="H4444" s="331"/>
      <c r="I4444" s="334" t="s">
        <v>10793</v>
      </c>
      <c r="J4444" s="335">
        <v>43922</v>
      </c>
      <c r="K4444" s="331"/>
      <c r="L4444" s="331"/>
      <c r="M4444" s="331"/>
      <c r="N4444" s="331"/>
    </row>
    <row r="4445" spans="1:14" ht="12.75">
      <c r="A4445" s="15"/>
      <c r="B4445" s="236">
        <v>43923.427271712964</v>
      </c>
      <c r="C4445" s="2" t="s">
        <v>9</v>
      </c>
      <c r="D4445" s="2" t="s">
        <v>101</v>
      </c>
      <c r="F4445" s="2" t="s">
        <v>2198</v>
      </c>
      <c r="G4445" s="2" t="s">
        <v>2199</v>
      </c>
      <c r="H4445" s="2" t="s">
        <v>10973</v>
      </c>
      <c r="I4445" s="34" t="s">
        <v>10788</v>
      </c>
      <c r="J4445" s="237">
        <v>43923</v>
      </c>
      <c r="M4445" s="2" t="s">
        <v>10974</v>
      </c>
    </row>
    <row r="4446" spans="1:14" ht="12.75">
      <c r="A4446" s="15"/>
      <c r="B4446" s="236">
        <v>43923.427546493054</v>
      </c>
      <c r="C4446" s="2" t="s">
        <v>2200</v>
      </c>
      <c r="D4446" s="2" t="s">
        <v>109</v>
      </c>
      <c r="F4446" s="2" t="s">
        <v>2198</v>
      </c>
      <c r="G4446" s="2" t="s">
        <v>2199</v>
      </c>
      <c r="H4446" s="2" t="s">
        <v>10975</v>
      </c>
      <c r="I4446" s="34" t="s">
        <v>10976</v>
      </c>
      <c r="J4446" s="237">
        <v>43923</v>
      </c>
    </row>
    <row r="4447" spans="1:14" ht="12.75">
      <c r="A4447" s="331"/>
      <c r="B4447" s="332">
        <v>43923.427635081018</v>
      </c>
      <c r="C4447" s="333" t="s">
        <v>2200</v>
      </c>
      <c r="D4447" s="333" t="s">
        <v>117</v>
      </c>
      <c r="E4447" s="331"/>
      <c r="F4447" s="333" t="s">
        <v>2198</v>
      </c>
      <c r="G4447" s="333" t="s">
        <v>2210</v>
      </c>
      <c r="H4447" s="331"/>
      <c r="I4447" s="334" t="s">
        <v>10977</v>
      </c>
      <c r="J4447" s="335">
        <v>43923</v>
      </c>
      <c r="K4447" s="331"/>
      <c r="L4447" s="331"/>
      <c r="M4447" s="333" t="s">
        <v>10978</v>
      </c>
      <c r="N4447" s="331"/>
    </row>
    <row r="4448" spans="1:14" ht="12.75">
      <c r="A4448" s="331"/>
      <c r="B4448" s="332">
        <v>43923.428285335649</v>
      </c>
      <c r="C4448" s="333" t="s">
        <v>2200</v>
      </c>
      <c r="D4448" s="333" t="s">
        <v>224</v>
      </c>
      <c r="E4448" s="333" t="s">
        <v>223</v>
      </c>
      <c r="F4448" s="333" t="s">
        <v>2198</v>
      </c>
      <c r="G4448" s="333" t="s">
        <v>2199</v>
      </c>
      <c r="H4448" s="331"/>
      <c r="I4448" s="333" t="s">
        <v>10979</v>
      </c>
      <c r="J4448" s="335">
        <v>43923</v>
      </c>
      <c r="K4448" s="331"/>
      <c r="L4448" s="331"/>
      <c r="M4448" s="331"/>
      <c r="N4448" s="331"/>
    </row>
    <row r="4449" spans="1:14" ht="12.75">
      <c r="A4449" s="15"/>
      <c r="B4449" s="236">
        <v>43923.429850960645</v>
      </c>
      <c r="C4449" s="2" t="s">
        <v>2200</v>
      </c>
      <c r="D4449" s="2" t="s">
        <v>224</v>
      </c>
      <c r="E4449" s="2" t="s">
        <v>223</v>
      </c>
      <c r="F4449" s="2" t="s">
        <v>2198</v>
      </c>
      <c r="G4449" s="2" t="s">
        <v>2199</v>
      </c>
      <c r="H4449" s="2" t="s">
        <v>10980</v>
      </c>
      <c r="I4449" s="34" t="s">
        <v>10776</v>
      </c>
      <c r="J4449" s="237">
        <v>43923</v>
      </c>
      <c r="M4449" s="34" t="s">
        <v>10981</v>
      </c>
    </row>
    <row r="4450" spans="1:14" ht="12.75">
      <c r="A4450" s="331"/>
      <c r="B4450" s="332">
        <v>43923.429944953707</v>
      </c>
      <c r="C4450" s="333" t="s">
        <v>2200</v>
      </c>
      <c r="D4450" s="333" t="s">
        <v>224</v>
      </c>
      <c r="E4450" s="333" t="s">
        <v>223</v>
      </c>
      <c r="F4450" s="333" t="s">
        <v>2198</v>
      </c>
      <c r="G4450" s="333" t="s">
        <v>2199</v>
      </c>
      <c r="H4450" s="331"/>
      <c r="I4450" s="333" t="s">
        <v>3347</v>
      </c>
      <c r="J4450" s="335">
        <v>43923</v>
      </c>
      <c r="K4450" s="331"/>
      <c r="L4450" s="331"/>
      <c r="M4450" s="333" t="s">
        <v>10982</v>
      </c>
      <c r="N4450" s="331"/>
    </row>
    <row r="4451" spans="1:14" ht="12.75">
      <c r="A4451" s="15"/>
      <c r="B4451" s="236">
        <v>43923.431584537037</v>
      </c>
      <c r="C4451" s="2" t="s">
        <v>9</v>
      </c>
      <c r="D4451" s="2" t="s">
        <v>117</v>
      </c>
      <c r="F4451" s="2" t="s">
        <v>2198</v>
      </c>
      <c r="G4451" s="2" t="s">
        <v>2199</v>
      </c>
      <c r="H4451" s="2" t="s">
        <v>10983</v>
      </c>
      <c r="I4451" s="34" t="s">
        <v>10984</v>
      </c>
      <c r="J4451" s="237">
        <v>43923</v>
      </c>
    </row>
    <row r="4452" spans="1:14" ht="12.75">
      <c r="A4452" s="331"/>
      <c r="B4452" s="332">
        <v>43923.431727129631</v>
      </c>
      <c r="C4452" s="333" t="s">
        <v>7566</v>
      </c>
      <c r="D4452" s="333" t="s">
        <v>101</v>
      </c>
      <c r="E4452" s="333" t="s">
        <v>10985</v>
      </c>
      <c r="F4452" s="333" t="s">
        <v>2198</v>
      </c>
      <c r="G4452" s="333" t="s">
        <v>2210</v>
      </c>
      <c r="H4452" s="331"/>
      <c r="I4452" s="333" t="s">
        <v>10986</v>
      </c>
      <c r="J4452" s="335">
        <v>43923</v>
      </c>
      <c r="K4452" s="333">
        <v>30</v>
      </c>
      <c r="L4452" s="333">
        <v>2030</v>
      </c>
      <c r="M4452" s="331"/>
      <c r="N4452" s="331"/>
    </row>
    <row r="4453" spans="1:14" ht="12.75">
      <c r="A4453" s="15"/>
      <c r="B4453" s="236">
        <v>43923.432390543981</v>
      </c>
      <c r="C4453" s="2" t="s">
        <v>2200</v>
      </c>
      <c r="D4453" s="2" t="s">
        <v>45</v>
      </c>
      <c r="F4453" s="2" t="s">
        <v>2198</v>
      </c>
      <c r="G4453" s="2" t="s">
        <v>2210</v>
      </c>
      <c r="H4453" s="2" t="s">
        <v>10930</v>
      </c>
      <c r="I4453" s="2" t="s">
        <v>10987</v>
      </c>
      <c r="J4453" s="237">
        <v>43923</v>
      </c>
    </row>
    <row r="4454" spans="1:14" ht="12.75">
      <c r="A4454" s="15"/>
      <c r="B4454" s="236">
        <v>43923.432432905094</v>
      </c>
      <c r="C4454" s="2" t="s">
        <v>9</v>
      </c>
      <c r="D4454" s="2" t="s">
        <v>117</v>
      </c>
      <c r="E4454" s="2" t="s">
        <v>3433</v>
      </c>
      <c r="F4454" s="2" t="s">
        <v>2208</v>
      </c>
      <c r="G4454" s="2" t="s">
        <v>2199</v>
      </c>
      <c r="H4454" s="2" t="s">
        <v>10978</v>
      </c>
      <c r="I4454" s="34" t="s">
        <v>10977</v>
      </c>
      <c r="J4454" s="237">
        <v>43923</v>
      </c>
      <c r="K4454" s="2">
        <v>65</v>
      </c>
    </row>
    <row r="4455" spans="1:14" ht="12.75">
      <c r="A4455" s="331"/>
      <c r="B4455" s="332">
        <v>43923.43341297454</v>
      </c>
      <c r="C4455" s="333" t="s">
        <v>9</v>
      </c>
      <c r="D4455" s="333" t="s">
        <v>182</v>
      </c>
      <c r="E4455" s="331"/>
      <c r="F4455" s="333" t="s">
        <v>2198</v>
      </c>
      <c r="G4455" s="331"/>
      <c r="H4455" s="331"/>
      <c r="I4455" s="333" t="s">
        <v>10988</v>
      </c>
      <c r="J4455" s="335">
        <v>43923</v>
      </c>
      <c r="K4455" s="331"/>
      <c r="L4455" s="333">
        <v>1</v>
      </c>
      <c r="M4455" s="331"/>
      <c r="N4455" s="331"/>
    </row>
    <row r="4456" spans="1:14" ht="12.75">
      <c r="A4456" s="15"/>
      <c r="B4456" s="236">
        <v>43923.43363053241</v>
      </c>
      <c r="C4456" s="2" t="s">
        <v>9</v>
      </c>
      <c r="D4456" s="2" t="s">
        <v>117</v>
      </c>
      <c r="E4456" s="2" t="s">
        <v>3433</v>
      </c>
      <c r="F4456" s="2" t="s">
        <v>2208</v>
      </c>
      <c r="G4456" s="2" t="s">
        <v>2210</v>
      </c>
      <c r="H4456" s="2" t="s">
        <v>10989</v>
      </c>
      <c r="I4456" s="2" t="s">
        <v>10990</v>
      </c>
      <c r="J4456" s="237">
        <v>43923</v>
      </c>
    </row>
    <row r="4457" spans="1:14" ht="12.75">
      <c r="A4457" s="331"/>
      <c r="B4457" s="332">
        <v>43923.433644930556</v>
      </c>
      <c r="C4457" s="333" t="s">
        <v>7566</v>
      </c>
      <c r="D4457" s="333" t="s">
        <v>224</v>
      </c>
      <c r="E4457" s="333" t="s">
        <v>223</v>
      </c>
      <c r="F4457" s="333" t="s">
        <v>2198</v>
      </c>
      <c r="G4457" s="333" t="s">
        <v>2199</v>
      </c>
      <c r="H4457" s="331"/>
      <c r="I4457" s="333" t="s">
        <v>10991</v>
      </c>
      <c r="J4457" s="335">
        <v>43923</v>
      </c>
      <c r="K4457" s="331"/>
      <c r="L4457" s="331"/>
      <c r="M4457" s="333" t="s">
        <v>10992</v>
      </c>
      <c r="N4457" s="331"/>
    </row>
    <row r="4458" spans="1:14" ht="12.75">
      <c r="A4458" s="15"/>
      <c r="B4458" s="236">
        <v>43923.434806469908</v>
      </c>
      <c r="C4458" s="2" t="s">
        <v>2200</v>
      </c>
      <c r="D4458" s="2" t="s">
        <v>109</v>
      </c>
      <c r="F4458" s="2" t="s">
        <v>2198</v>
      </c>
      <c r="G4458" s="2" t="s">
        <v>2210</v>
      </c>
      <c r="H4458" s="2" t="s">
        <v>10993</v>
      </c>
      <c r="I4458" s="2" t="s">
        <v>10994</v>
      </c>
      <c r="J4458" s="237">
        <v>43923</v>
      </c>
    </row>
    <row r="4459" spans="1:14" ht="12.75">
      <c r="A4459" s="15"/>
      <c r="B4459" s="236">
        <v>43923.435179780092</v>
      </c>
      <c r="C4459" s="2" t="s">
        <v>9</v>
      </c>
      <c r="D4459" s="2" t="s">
        <v>101</v>
      </c>
      <c r="F4459" s="2" t="s">
        <v>2198</v>
      </c>
      <c r="G4459" s="2" t="s">
        <v>2199</v>
      </c>
      <c r="H4459" s="2" t="s">
        <v>10995</v>
      </c>
      <c r="I4459" s="34" t="s">
        <v>10996</v>
      </c>
      <c r="J4459" s="237">
        <v>43922</v>
      </c>
      <c r="M4459" s="34" t="s">
        <v>10793</v>
      </c>
    </row>
    <row r="4460" spans="1:14" ht="12.75">
      <c r="A4460" s="15"/>
      <c r="B4460" s="236">
        <v>43923.435376249996</v>
      </c>
      <c r="C4460" s="2" t="s">
        <v>2200</v>
      </c>
      <c r="D4460" s="2" t="s">
        <v>224</v>
      </c>
      <c r="E4460" s="2" t="s">
        <v>6295</v>
      </c>
      <c r="F4460" s="2" t="s">
        <v>2198</v>
      </c>
      <c r="G4460" s="2" t="s">
        <v>2199</v>
      </c>
      <c r="H4460" s="2" t="s">
        <v>10997</v>
      </c>
      <c r="I4460" s="34" t="s">
        <v>10861</v>
      </c>
      <c r="J4460" s="237">
        <v>43923</v>
      </c>
      <c r="K4460" s="2">
        <v>50</v>
      </c>
      <c r="M4460" s="2" t="s">
        <v>10998</v>
      </c>
    </row>
    <row r="4461" spans="1:14" ht="12.75">
      <c r="A4461" s="15"/>
      <c r="B4461" s="236">
        <v>43923.436536284724</v>
      </c>
      <c r="C4461" s="2" t="s">
        <v>9</v>
      </c>
      <c r="D4461" s="2" t="s">
        <v>233</v>
      </c>
      <c r="F4461" s="2" t="s">
        <v>2208</v>
      </c>
      <c r="G4461" s="2" t="s">
        <v>2199</v>
      </c>
      <c r="H4461" s="2" t="s">
        <v>10999</v>
      </c>
      <c r="I4461" s="34" t="s">
        <v>11000</v>
      </c>
      <c r="J4461" s="237">
        <v>43923</v>
      </c>
      <c r="M4461" s="34" t="s">
        <v>11001</v>
      </c>
    </row>
    <row r="4462" spans="1:14" ht="12.75">
      <c r="A4462" s="15"/>
      <c r="B4462" s="236">
        <v>43923.437788067131</v>
      </c>
      <c r="C4462" s="2" t="s">
        <v>9</v>
      </c>
      <c r="D4462" s="2" t="s">
        <v>182</v>
      </c>
      <c r="F4462" s="2" t="s">
        <v>2198</v>
      </c>
      <c r="G4462" s="2" t="s">
        <v>2199</v>
      </c>
      <c r="H4462" s="2" t="s">
        <v>11002</v>
      </c>
      <c r="I4462" s="34" t="s">
        <v>11003</v>
      </c>
      <c r="J4462" s="237">
        <v>43923</v>
      </c>
    </row>
    <row r="4463" spans="1:14" ht="12.75">
      <c r="A4463" s="15"/>
      <c r="B4463" s="236">
        <v>43923.442305196761</v>
      </c>
      <c r="C4463" s="2" t="s">
        <v>2200</v>
      </c>
      <c r="D4463" s="2" t="s">
        <v>134</v>
      </c>
      <c r="E4463" s="2" t="s">
        <v>5145</v>
      </c>
      <c r="F4463" s="2" t="s">
        <v>2208</v>
      </c>
      <c r="G4463" s="2" t="s">
        <v>2199</v>
      </c>
      <c r="H4463" s="2" t="s">
        <v>11004</v>
      </c>
      <c r="I4463" s="34" t="s">
        <v>11005</v>
      </c>
      <c r="J4463" s="237">
        <v>43923</v>
      </c>
      <c r="K4463" s="2">
        <v>62</v>
      </c>
      <c r="M4463" s="2" t="s">
        <v>11006</v>
      </c>
    </row>
    <row r="4464" spans="1:14" ht="12.75">
      <c r="A4464" s="331"/>
      <c r="B4464" s="332">
        <v>43923.442500902776</v>
      </c>
      <c r="C4464" s="333" t="s">
        <v>2200</v>
      </c>
      <c r="D4464" s="333" t="s">
        <v>45</v>
      </c>
      <c r="E4464" s="333" t="s">
        <v>1147</v>
      </c>
      <c r="F4464" s="333" t="s">
        <v>2198</v>
      </c>
      <c r="G4464" s="333" t="s">
        <v>2199</v>
      </c>
      <c r="H4464" s="331"/>
      <c r="I4464" s="334" t="s">
        <v>11007</v>
      </c>
      <c r="J4464" s="335">
        <v>43922</v>
      </c>
      <c r="K4464" s="331"/>
      <c r="L4464" s="331"/>
      <c r="M4464" s="331"/>
      <c r="N4464" s="331"/>
    </row>
    <row r="4465" spans="1:14" ht="12.75">
      <c r="A4465" s="15"/>
      <c r="B4465" s="236">
        <v>43923.444350914353</v>
      </c>
      <c r="C4465" s="2" t="s">
        <v>7566</v>
      </c>
      <c r="D4465" s="2" t="s">
        <v>101</v>
      </c>
      <c r="F4465" s="2" t="s">
        <v>2198</v>
      </c>
      <c r="G4465" s="2" t="s">
        <v>2199</v>
      </c>
      <c r="H4465" s="2" t="s">
        <v>11008</v>
      </c>
      <c r="I4465" s="2" t="s">
        <v>11009</v>
      </c>
      <c r="J4465" s="237">
        <v>43922</v>
      </c>
    </row>
    <row r="4466" spans="1:14" ht="12.75">
      <c r="A4466" s="331"/>
      <c r="B4466" s="332">
        <v>43923.445295740741</v>
      </c>
      <c r="C4466" s="333" t="s">
        <v>7566</v>
      </c>
      <c r="D4466" s="333" t="s">
        <v>101</v>
      </c>
      <c r="E4466" s="331"/>
      <c r="F4466" s="333" t="s">
        <v>2198</v>
      </c>
      <c r="G4466" s="331"/>
      <c r="H4466" s="331"/>
      <c r="I4466" s="334" t="s">
        <v>11010</v>
      </c>
      <c r="J4466" s="335">
        <v>43922</v>
      </c>
      <c r="K4466" s="331"/>
      <c r="L4466" s="331"/>
      <c r="M4466" s="331"/>
      <c r="N4466" s="331"/>
    </row>
    <row r="4467" spans="1:14" ht="12.75">
      <c r="A4467" s="15"/>
      <c r="B4467" s="236">
        <v>43923.446250219902</v>
      </c>
      <c r="C4467" s="2" t="s">
        <v>9</v>
      </c>
      <c r="D4467" s="2" t="s">
        <v>233</v>
      </c>
      <c r="E4467" s="2" t="s">
        <v>232</v>
      </c>
      <c r="F4467" s="2" t="s">
        <v>2208</v>
      </c>
      <c r="G4467" s="2" t="s">
        <v>2199</v>
      </c>
      <c r="H4467" s="2" t="s">
        <v>11011</v>
      </c>
      <c r="I4467" s="34" t="s">
        <v>11012</v>
      </c>
      <c r="J4467" s="237">
        <v>43922</v>
      </c>
      <c r="K4467" s="2">
        <v>67</v>
      </c>
      <c r="M4467" s="2" t="s">
        <v>11013</v>
      </c>
    </row>
    <row r="4468" spans="1:14" ht="12.75">
      <c r="A4468" s="331"/>
      <c r="B4468" s="332">
        <v>43923.447409872686</v>
      </c>
      <c r="C4468" s="333" t="s">
        <v>9</v>
      </c>
      <c r="D4468" s="333" t="s">
        <v>101</v>
      </c>
      <c r="E4468" s="331"/>
      <c r="F4468" s="333" t="s">
        <v>2198</v>
      </c>
      <c r="G4468" s="333" t="s">
        <v>2210</v>
      </c>
      <c r="H4468" s="331"/>
      <c r="I4468" s="334" t="s">
        <v>10793</v>
      </c>
      <c r="J4468" s="335">
        <v>43923</v>
      </c>
      <c r="K4468" s="331"/>
      <c r="L4468" s="331"/>
      <c r="M4468" s="333" t="s">
        <v>11014</v>
      </c>
      <c r="N4468" s="331"/>
    </row>
    <row r="4469" spans="1:14" ht="12.75">
      <c r="A4469" s="15"/>
      <c r="B4469" s="236">
        <v>43923.447654895834</v>
      </c>
      <c r="C4469" s="2" t="s">
        <v>9</v>
      </c>
      <c r="D4469" s="2" t="s">
        <v>233</v>
      </c>
      <c r="E4469" s="2" t="s">
        <v>11015</v>
      </c>
      <c r="F4469" s="2" t="s">
        <v>2208</v>
      </c>
      <c r="G4469" s="2" t="s">
        <v>2199</v>
      </c>
      <c r="H4469" s="2" t="s">
        <v>11016</v>
      </c>
      <c r="I4469" s="34" t="s">
        <v>11017</v>
      </c>
      <c r="J4469" s="237">
        <v>43923</v>
      </c>
      <c r="M4469" s="2" t="s">
        <v>11018</v>
      </c>
    </row>
    <row r="4470" spans="1:14" ht="12.75">
      <c r="A4470" s="331"/>
      <c r="B4470" s="332">
        <v>43923.448981168985</v>
      </c>
      <c r="C4470" s="333" t="s">
        <v>2200</v>
      </c>
      <c r="D4470" s="333" t="s">
        <v>236</v>
      </c>
      <c r="E4470" s="331"/>
      <c r="F4470" s="333" t="s">
        <v>2198</v>
      </c>
      <c r="G4470" s="333" t="s">
        <v>2199</v>
      </c>
      <c r="H4470" s="331"/>
      <c r="I4470" s="334" t="s">
        <v>11019</v>
      </c>
      <c r="J4470" s="335">
        <v>43923</v>
      </c>
      <c r="K4470" s="331"/>
      <c r="L4470" s="331"/>
      <c r="M4470" s="331"/>
      <c r="N4470" s="331"/>
    </row>
    <row r="4471" spans="1:14" ht="12.75">
      <c r="A4471" s="331"/>
      <c r="B4471" s="332">
        <v>43923.450005543986</v>
      </c>
      <c r="C4471" s="333" t="s">
        <v>2200</v>
      </c>
      <c r="D4471" s="333" t="s">
        <v>236</v>
      </c>
      <c r="E4471" s="331"/>
      <c r="F4471" s="333" t="s">
        <v>2198</v>
      </c>
      <c r="G4471" s="331"/>
      <c r="H4471" s="331"/>
      <c r="I4471" s="334" t="s">
        <v>11020</v>
      </c>
      <c r="J4471" s="335">
        <v>43923</v>
      </c>
      <c r="K4471" s="331"/>
      <c r="L4471" s="331"/>
      <c r="M4471" s="333" t="s">
        <v>11021</v>
      </c>
      <c r="N4471" s="331"/>
    </row>
    <row r="4472" spans="1:14" ht="12.75">
      <c r="A4472" s="15"/>
      <c r="B4472" s="236">
        <v>43923.451602800924</v>
      </c>
      <c r="C4472" s="2" t="s">
        <v>2200</v>
      </c>
      <c r="D4472" s="2" t="s">
        <v>236</v>
      </c>
      <c r="F4472" s="2" t="s">
        <v>2198</v>
      </c>
      <c r="G4472" s="2" t="s">
        <v>2199</v>
      </c>
      <c r="H4472" s="2" t="s">
        <v>11022</v>
      </c>
      <c r="I4472" s="2" t="s">
        <v>11023</v>
      </c>
      <c r="J4472" s="237">
        <v>43923</v>
      </c>
    </row>
    <row r="4473" spans="1:14" ht="12.75">
      <c r="A4473" s="331"/>
      <c r="B4473" s="332">
        <v>43923.452580833335</v>
      </c>
      <c r="C4473" s="333" t="s">
        <v>2200</v>
      </c>
      <c r="D4473" s="333" t="s">
        <v>236</v>
      </c>
      <c r="E4473" s="331"/>
      <c r="F4473" s="333" t="s">
        <v>2198</v>
      </c>
      <c r="G4473" s="333" t="s">
        <v>2199</v>
      </c>
      <c r="H4473" s="331"/>
      <c r="I4473" s="334" t="s">
        <v>11024</v>
      </c>
      <c r="J4473" s="335">
        <v>43923</v>
      </c>
      <c r="K4473" s="331"/>
      <c r="L4473" s="331"/>
      <c r="M4473" s="333" t="s">
        <v>11025</v>
      </c>
      <c r="N4473" s="331"/>
    </row>
    <row r="4474" spans="1:14" ht="12.75">
      <c r="A4474" s="331"/>
      <c r="B4474" s="332">
        <v>43923.452885219907</v>
      </c>
      <c r="C4474" s="333" t="s">
        <v>2200</v>
      </c>
      <c r="D4474" s="333" t="s">
        <v>236</v>
      </c>
      <c r="E4474" s="331"/>
      <c r="F4474" s="333" t="s">
        <v>2198</v>
      </c>
      <c r="G4474" s="331"/>
      <c r="H4474" s="331"/>
      <c r="I4474" s="334" t="s">
        <v>11026</v>
      </c>
      <c r="J4474" s="335">
        <v>43923</v>
      </c>
      <c r="K4474" s="331"/>
      <c r="L4474" s="331"/>
      <c r="M4474" s="331"/>
      <c r="N4474" s="331"/>
    </row>
    <row r="4475" spans="1:14" ht="12.75">
      <c r="A4475" s="15"/>
      <c r="B4475" s="236">
        <v>43923.453145567131</v>
      </c>
      <c r="C4475" s="2" t="s">
        <v>2200</v>
      </c>
      <c r="D4475" s="2" t="s">
        <v>134</v>
      </c>
      <c r="E4475" s="2" t="s">
        <v>5145</v>
      </c>
      <c r="F4475" s="2" t="s">
        <v>2198</v>
      </c>
      <c r="G4475" s="2" t="s">
        <v>2199</v>
      </c>
      <c r="H4475" s="2" t="s">
        <v>11027</v>
      </c>
      <c r="I4475" s="2" t="s">
        <v>11028</v>
      </c>
      <c r="J4475" s="237">
        <v>43923</v>
      </c>
      <c r="M4475" s="2" t="s">
        <v>11029</v>
      </c>
    </row>
    <row r="4476" spans="1:14" ht="12.75">
      <c r="A4476" s="331"/>
      <c r="B4476" s="332">
        <v>43923.453320185188</v>
      </c>
      <c r="C4476" s="333" t="s">
        <v>2200</v>
      </c>
      <c r="D4476" s="333" t="s">
        <v>236</v>
      </c>
      <c r="E4476" s="331"/>
      <c r="F4476" s="333" t="s">
        <v>2198</v>
      </c>
      <c r="G4476" s="331"/>
      <c r="H4476" s="331"/>
      <c r="I4476" s="334" t="s">
        <v>11020</v>
      </c>
      <c r="J4476" s="335">
        <v>43923</v>
      </c>
      <c r="K4476" s="331"/>
      <c r="L4476" s="331"/>
      <c r="M4476" s="331"/>
      <c r="N4476" s="331"/>
    </row>
    <row r="4477" spans="1:14" ht="12.75">
      <c r="A4477" s="331"/>
      <c r="B4477" s="332">
        <v>43923.454748506949</v>
      </c>
      <c r="C4477" s="333" t="s">
        <v>9</v>
      </c>
      <c r="D4477" s="333" t="s">
        <v>117</v>
      </c>
      <c r="E4477" s="331"/>
      <c r="F4477" s="333" t="s">
        <v>2198</v>
      </c>
      <c r="G4477" s="333" t="s">
        <v>2199</v>
      </c>
      <c r="H4477" s="331"/>
      <c r="I4477" s="334" t="s">
        <v>11030</v>
      </c>
      <c r="J4477" s="335">
        <v>43923</v>
      </c>
      <c r="K4477" s="331"/>
      <c r="L4477" s="331"/>
      <c r="M4477" s="333" t="s">
        <v>11031</v>
      </c>
      <c r="N4477" s="331"/>
    </row>
    <row r="4478" spans="1:14" ht="12.75">
      <c r="A4478" s="15"/>
      <c r="B4478" s="236">
        <v>43923.455743425926</v>
      </c>
      <c r="C4478" s="2" t="s">
        <v>7566</v>
      </c>
      <c r="D4478" s="2" t="s">
        <v>304</v>
      </c>
      <c r="E4478" s="2" t="s">
        <v>4956</v>
      </c>
      <c r="F4478" s="2" t="s">
        <v>2208</v>
      </c>
      <c r="G4478" s="2" t="s">
        <v>2199</v>
      </c>
      <c r="H4478" s="2" t="s">
        <v>11032</v>
      </c>
      <c r="I4478" s="34" t="s">
        <v>11033</v>
      </c>
      <c r="J4478" s="237">
        <v>43922</v>
      </c>
      <c r="L4478" s="2">
        <v>1722</v>
      </c>
      <c r="M4478" s="2" t="s">
        <v>11034</v>
      </c>
    </row>
    <row r="4479" spans="1:14" ht="12.75">
      <c r="A4479" s="15"/>
      <c r="B4479" s="236">
        <v>43923.456676701389</v>
      </c>
      <c r="C4479" s="2" t="s">
        <v>7566</v>
      </c>
      <c r="D4479" s="2" t="s">
        <v>304</v>
      </c>
      <c r="E4479" s="2" t="s">
        <v>10362</v>
      </c>
      <c r="F4479" s="2" t="s">
        <v>2208</v>
      </c>
      <c r="G4479" s="2" t="s">
        <v>2199</v>
      </c>
      <c r="H4479" s="2" t="s">
        <v>11032</v>
      </c>
      <c r="I4479" s="34" t="s">
        <v>11033</v>
      </c>
      <c r="J4479" s="237">
        <v>43922</v>
      </c>
      <c r="L4479" s="2">
        <v>1723</v>
      </c>
      <c r="M4479" s="2" t="s">
        <v>11034</v>
      </c>
    </row>
    <row r="4480" spans="1:14" ht="12.75">
      <c r="A4480" s="15"/>
      <c r="B4480" s="236">
        <v>43923.456878206023</v>
      </c>
      <c r="C4480" s="2" t="s">
        <v>2200</v>
      </c>
      <c r="D4480" s="2" t="s">
        <v>45</v>
      </c>
      <c r="E4480" s="2" t="s">
        <v>11035</v>
      </c>
      <c r="F4480" s="2" t="s">
        <v>2208</v>
      </c>
      <c r="G4480" s="2" t="s">
        <v>2199</v>
      </c>
      <c r="H4480" s="2" t="s">
        <v>11036</v>
      </c>
      <c r="I4480" s="2" t="s">
        <v>11037</v>
      </c>
      <c r="J4480" s="237">
        <v>43922</v>
      </c>
      <c r="M4480" s="34" t="s">
        <v>11038</v>
      </c>
    </row>
    <row r="4481" spans="1:14" ht="12.75">
      <c r="A4481" s="15"/>
      <c r="B4481" s="236">
        <v>43923.457524479163</v>
      </c>
      <c r="C4481" s="2" t="s">
        <v>2200</v>
      </c>
      <c r="D4481" s="2" t="s">
        <v>236</v>
      </c>
      <c r="F4481" s="2" t="s">
        <v>2198</v>
      </c>
      <c r="G4481" s="2" t="s">
        <v>2199</v>
      </c>
      <c r="H4481" s="2" t="s">
        <v>11039</v>
      </c>
      <c r="I4481" s="34" t="s">
        <v>11020</v>
      </c>
      <c r="J4481" s="237">
        <v>43923</v>
      </c>
      <c r="M4481" s="34" t="s">
        <v>11040</v>
      </c>
    </row>
    <row r="4482" spans="1:14" ht="12.75">
      <c r="A4482" s="15"/>
      <c r="B4482" s="236">
        <v>43923.457819999996</v>
      </c>
      <c r="C4482" s="2" t="s">
        <v>7566</v>
      </c>
      <c r="D4482" s="2" t="s">
        <v>304</v>
      </c>
      <c r="E4482" s="2" t="s">
        <v>10362</v>
      </c>
      <c r="F4482" s="2" t="s">
        <v>2208</v>
      </c>
      <c r="G4482" s="2" t="s">
        <v>2199</v>
      </c>
      <c r="H4482" s="2" t="s">
        <v>11032</v>
      </c>
      <c r="I4482" s="34" t="s">
        <v>11033</v>
      </c>
      <c r="J4482" s="237">
        <v>43922</v>
      </c>
      <c r="L4482" s="2">
        <v>1724</v>
      </c>
      <c r="M4482" s="2" t="s">
        <v>11034</v>
      </c>
    </row>
    <row r="4483" spans="1:14" ht="12.75">
      <c r="A4483" s="331"/>
      <c r="B4483" s="332">
        <v>43923.458114386573</v>
      </c>
      <c r="C4483" s="333" t="s">
        <v>2200</v>
      </c>
      <c r="D4483" s="333" t="s">
        <v>236</v>
      </c>
      <c r="E4483" s="333" t="s">
        <v>11041</v>
      </c>
      <c r="F4483" s="333" t="s">
        <v>2198</v>
      </c>
      <c r="G4483" s="333" t="s">
        <v>2210</v>
      </c>
      <c r="H4483" s="331"/>
      <c r="I4483" s="334" t="s">
        <v>11042</v>
      </c>
      <c r="J4483" s="335">
        <v>43923</v>
      </c>
      <c r="K4483" s="331"/>
      <c r="L4483" s="333">
        <v>21</v>
      </c>
      <c r="M4483" s="331"/>
      <c r="N4483" s="331"/>
    </row>
    <row r="4484" spans="1:14" ht="12.75">
      <c r="A4484" s="15"/>
      <c r="B4484" s="236">
        <v>43923.458514328704</v>
      </c>
      <c r="C4484" s="2" t="s">
        <v>7566</v>
      </c>
      <c r="D4484" s="2" t="s">
        <v>304</v>
      </c>
      <c r="E4484" s="2" t="s">
        <v>10362</v>
      </c>
      <c r="F4484" s="2" t="s">
        <v>2208</v>
      </c>
      <c r="G4484" s="2" t="s">
        <v>2199</v>
      </c>
      <c r="H4484" s="2" t="s">
        <v>11032</v>
      </c>
      <c r="I4484" s="34" t="s">
        <v>11033</v>
      </c>
      <c r="J4484" s="237">
        <v>43922</v>
      </c>
      <c r="L4484" s="2">
        <v>1725</v>
      </c>
      <c r="M4484" s="2" t="s">
        <v>11034</v>
      </c>
    </row>
    <row r="4485" spans="1:14" ht="12.75">
      <c r="A4485" s="331"/>
      <c r="B4485" s="332">
        <v>43923.45900072917</v>
      </c>
      <c r="C4485" s="333" t="s">
        <v>9</v>
      </c>
      <c r="D4485" s="333" t="s">
        <v>117</v>
      </c>
      <c r="E4485" s="333" t="s">
        <v>3433</v>
      </c>
      <c r="F4485" s="333" t="s">
        <v>2208</v>
      </c>
      <c r="G4485" s="333" t="s">
        <v>2199</v>
      </c>
      <c r="H4485" s="331"/>
      <c r="I4485" s="334" t="s">
        <v>11043</v>
      </c>
      <c r="J4485" s="335">
        <v>43923</v>
      </c>
      <c r="K4485" s="333">
        <v>66</v>
      </c>
      <c r="L4485" s="331"/>
      <c r="M4485" s="331"/>
      <c r="N4485" s="331"/>
    </row>
    <row r="4486" spans="1:14" ht="12.75">
      <c r="A4486" s="15"/>
      <c r="B4486" s="236">
        <v>43923.459768449073</v>
      </c>
      <c r="C4486" s="2" t="s">
        <v>9</v>
      </c>
      <c r="D4486" s="2" t="s">
        <v>182</v>
      </c>
      <c r="F4486" s="2" t="s">
        <v>2208</v>
      </c>
      <c r="G4486" s="2" t="s">
        <v>2199</v>
      </c>
      <c r="H4486" s="2" t="s">
        <v>11044</v>
      </c>
      <c r="I4486" s="34" t="s">
        <v>11045</v>
      </c>
      <c r="J4486" s="237">
        <v>43923</v>
      </c>
      <c r="K4486" s="2">
        <v>52</v>
      </c>
    </row>
    <row r="4487" spans="1:14" ht="12.75">
      <c r="A4487" s="331"/>
      <c r="B4487" s="332">
        <v>43923.460460555551</v>
      </c>
      <c r="C4487" s="333" t="s">
        <v>2200</v>
      </c>
      <c r="D4487" s="333" t="s">
        <v>236</v>
      </c>
      <c r="E4487" s="333" t="s">
        <v>11046</v>
      </c>
      <c r="F4487" s="333" t="s">
        <v>2198</v>
      </c>
      <c r="G4487" s="333" t="s">
        <v>2199</v>
      </c>
      <c r="H4487" s="331"/>
      <c r="I4487" s="334" t="s">
        <v>11047</v>
      </c>
      <c r="J4487" s="335">
        <v>43923</v>
      </c>
      <c r="K4487" s="331"/>
      <c r="L4487" s="331"/>
      <c r="M4487" s="333" t="s">
        <v>11048</v>
      </c>
      <c r="N4487" s="331"/>
    </row>
    <row r="4488" spans="1:14" ht="12.75">
      <c r="A4488" s="331"/>
      <c r="B4488" s="332">
        <v>43923.461159120372</v>
      </c>
      <c r="C4488" s="333" t="s">
        <v>9</v>
      </c>
      <c r="D4488" s="333" t="s">
        <v>233</v>
      </c>
      <c r="E4488" s="331"/>
      <c r="F4488" s="333" t="s">
        <v>2208</v>
      </c>
      <c r="G4488" s="333" t="s">
        <v>2199</v>
      </c>
      <c r="H4488" s="331"/>
      <c r="I4488" s="334" t="s">
        <v>11049</v>
      </c>
      <c r="J4488" s="335">
        <v>43923</v>
      </c>
      <c r="K4488" s="331"/>
      <c r="L4488" s="331"/>
      <c r="M4488" s="331"/>
      <c r="N4488" s="331"/>
    </row>
    <row r="4489" spans="1:14" ht="12.75">
      <c r="A4489" s="331"/>
      <c r="B4489" s="332">
        <v>43923.463786284723</v>
      </c>
      <c r="C4489" s="333" t="s">
        <v>7566</v>
      </c>
      <c r="D4489" s="333" t="s">
        <v>109</v>
      </c>
      <c r="E4489" s="333" t="s">
        <v>1247</v>
      </c>
      <c r="F4489" s="333" t="s">
        <v>2198</v>
      </c>
      <c r="G4489" s="333" t="s">
        <v>2199</v>
      </c>
      <c r="H4489" s="331"/>
      <c r="I4489" s="333" t="s">
        <v>11050</v>
      </c>
      <c r="J4489" s="335">
        <v>43922</v>
      </c>
      <c r="K4489" s="339" t="s">
        <v>2334</v>
      </c>
      <c r="L4489" s="331"/>
      <c r="M4489" s="333" t="s">
        <v>11051</v>
      </c>
      <c r="N4489" s="331"/>
    </row>
    <row r="4490" spans="1:14" ht="12.75">
      <c r="A4490" s="15"/>
      <c r="B4490" s="236">
        <v>43923.464210995371</v>
      </c>
      <c r="C4490" s="2" t="s">
        <v>2200</v>
      </c>
      <c r="D4490" s="2" t="s">
        <v>134</v>
      </c>
      <c r="E4490" s="2" t="s">
        <v>5145</v>
      </c>
      <c r="F4490" s="2" t="s">
        <v>2198</v>
      </c>
      <c r="H4490" s="2" t="s">
        <v>11052</v>
      </c>
      <c r="I4490" s="34" t="s">
        <v>11053</v>
      </c>
      <c r="J4490" s="237">
        <v>43923</v>
      </c>
    </row>
    <row r="4491" spans="1:14" ht="12.75">
      <c r="A4491" s="331"/>
      <c r="B4491" s="332">
        <v>43923.464689965273</v>
      </c>
      <c r="C4491" s="333" t="s">
        <v>7566</v>
      </c>
      <c r="D4491" s="333" t="s">
        <v>45</v>
      </c>
      <c r="E4491" s="331"/>
      <c r="F4491" s="333" t="s">
        <v>2198</v>
      </c>
      <c r="G4491" s="333" t="s">
        <v>2210</v>
      </c>
      <c r="H4491" s="331"/>
      <c r="I4491" s="334" t="s">
        <v>10648</v>
      </c>
      <c r="J4491" s="335">
        <v>43923</v>
      </c>
      <c r="K4491" s="331"/>
      <c r="L4491" s="331"/>
      <c r="M4491" s="333" t="s">
        <v>11054</v>
      </c>
      <c r="N4491" s="331"/>
    </row>
    <row r="4492" spans="1:14" ht="12.75">
      <c r="A4492" s="15"/>
      <c r="B4492" s="236">
        <v>43923.466036805556</v>
      </c>
      <c r="C4492" s="2" t="s">
        <v>9</v>
      </c>
      <c r="D4492" s="2" t="s">
        <v>101</v>
      </c>
      <c r="E4492" s="2" t="s">
        <v>31</v>
      </c>
      <c r="F4492" s="2" t="s">
        <v>11055</v>
      </c>
      <c r="G4492" s="2" t="s">
        <v>2210</v>
      </c>
      <c r="H4492" s="2" t="s">
        <v>11056</v>
      </c>
      <c r="I4492" s="34" t="s">
        <v>11057</v>
      </c>
      <c r="J4492" s="237">
        <v>43922</v>
      </c>
      <c r="M4492" s="2" t="s">
        <v>11058</v>
      </c>
    </row>
    <row r="4493" spans="1:14" ht="12.75">
      <c r="A4493" s="15"/>
      <c r="B4493" s="236">
        <v>43923.466476689813</v>
      </c>
      <c r="C4493" s="2" t="s">
        <v>2200</v>
      </c>
      <c r="D4493" s="2" t="s">
        <v>158</v>
      </c>
      <c r="E4493" s="2" t="s">
        <v>11059</v>
      </c>
      <c r="F4493" s="2" t="s">
        <v>2198</v>
      </c>
      <c r="H4493" s="2" t="s">
        <v>11052</v>
      </c>
      <c r="I4493" s="34" t="s">
        <v>11060</v>
      </c>
      <c r="J4493" s="237">
        <v>43923</v>
      </c>
    </row>
    <row r="4494" spans="1:14" ht="12.75">
      <c r="A4494" s="331"/>
      <c r="B4494" s="332">
        <v>43923.468502025462</v>
      </c>
      <c r="C4494" s="333" t="s">
        <v>2200</v>
      </c>
      <c r="D4494" s="333" t="s">
        <v>134</v>
      </c>
      <c r="E4494" s="331"/>
      <c r="F4494" s="333" t="s">
        <v>2198</v>
      </c>
      <c r="G4494" s="331"/>
      <c r="H4494" s="331"/>
      <c r="I4494" s="334" t="s">
        <v>11061</v>
      </c>
      <c r="J4494" s="335">
        <v>43923</v>
      </c>
      <c r="K4494" s="331"/>
      <c r="L4494" s="331"/>
      <c r="M4494" s="331"/>
      <c r="N4494" s="331"/>
    </row>
    <row r="4495" spans="1:14" ht="12.75">
      <c r="A4495" s="331"/>
      <c r="B4495" s="332">
        <v>43923.469403703704</v>
      </c>
      <c r="C4495" s="333" t="s">
        <v>2200</v>
      </c>
      <c r="D4495" s="333" t="s">
        <v>431</v>
      </c>
      <c r="E4495" s="331"/>
      <c r="F4495" s="333" t="s">
        <v>2198</v>
      </c>
      <c r="G4495" s="333" t="s">
        <v>2199</v>
      </c>
      <c r="H4495" s="331"/>
      <c r="I4495" s="334" t="s">
        <v>11062</v>
      </c>
      <c r="J4495" s="335">
        <v>43923</v>
      </c>
      <c r="K4495" s="331"/>
      <c r="L4495" s="331"/>
      <c r="M4495" s="331"/>
      <c r="N4495" s="331"/>
    </row>
    <row r="4496" spans="1:14" ht="12.75">
      <c r="A4496" s="331"/>
      <c r="B4496" s="332">
        <v>43923.469999085646</v>
      </c>
      <c r="C4496" s="333" t="s">
        <v>9</v>
      </c>
      <c r="D4496" s="333" t="s">
        <v>117</v>
      </c>
      <c r="E4496" s="331"/>
      <c r="F4496" s="333" t="s">
        <v>2198</v>
      </c>
      <c r="G4496" s="333" t="s">
        <v>2210</v>
      </c>
      <c r="H4496" s="331"/>
      <c r="I4496" s="334" t="s">
        <v>11063</v>
      </c>
      <c r="J4496" s="335">
        <v>43923</v>
      </c>
      <c r="K4496" s="331"/>
      <c r="L4496" s="331"/>
      <c r="M4496" s="331"/>
      <c r="N4496" s="331"/>
    </row>
    <row r="4497" spans="1:14" ht="12.75">
      <c r="A4497" s="15"/>
      <c r="B4497" s="236">
        <v>43923.470607222218</v>
      </c>
      <c r="C4497" s="2" t="s">
        <v>2200</v>
      </c>
      <c r="D4497" s="2" t="s">
        <v>431</v>
      </c>
      <c r="E4497" s="2" t="s">
        <v>11064</v>
      </c>
      <c r="F4497" s="2" t="s">
        <v>2208</v>
      </c>
      <c r="G4497" s="2" t="s">
        <v>2199</v>
      </c>
      <c r="H4497" s="2" t="s">
        <v>11066</v>
      </c>
      <c r="I4497" s="34" t="s">
        <v>11067</v>
      </c>
      <c r="J4497" s="237">
        <v>43923</v>
      </c>
      <c r="K4497" s="2">
        <v>31</v>
      </c>
      <c r="M4497" s="2" t="s">
        <v>11069</v>
      </c>
    </row>
    <row r="4498" spans="1:14" ht="12.75">
      <c r="A4498" s="15"/>
      <c r="B4498" s="236">
        <v>43923.471964733792</v>
      </c>
      <c r="C4498" s="2" t="s">
        <v>2200</v>
      </c>
      <c r="D4498" s="2" t="s">
        <v>431</v>
      </c>
      <c r="E4498" s="2" t="s">
        <v>11064</v>
      </c>
      <c r="F4498" s="2" t="s">
        <v>2208</v>
      </c>
      <c r="G4498" s="2" t="s">
        <v>2199</v>
      </c>
      <c r="H4498" s="2" t="s">
        <v>11070</v>
      </c>
      <c r="I4498" s="2" t="s">
        <v>11071</v>
      </c>
      <c r="J4498" s="237">
        <v>43865</v>
      </c>
      <c r="K4498" s="2">
        <v>31</v>
      </c>
    </row>
    <row r="4499" spans="1:14" ht="12.75">
      <c r="A4499" s="15"/>
      <c r="B4499" s="236">
        <v>43923.472090787036</v>
      </c>
      <c r="C4499" s="2" t="s">
        <v>2200</v>
      </c>
      <c r="D4499" s="2" t="s">
        <v>431</v>
      </c>
      <c r="E4499" s="2" t="s">
        <v>11064</v>
      </c>
      <c r="F4499" s="2" t="s">
        <v>2208</v>
      </c>
      <c r="G4499" s="2" t="s">
        <v>2199</v>
      </c>
      <c r="H4499" s="2" t="s">
        <v>11070</v>
      </c>
      <c r="I4499" s="2" t="s">
        <v>11071</v>
      </c>
      <c r="J4499" s="237">
        <v>43865</v>
      </c>
      <c r="K4499" s="2">
        <v>31</v>
      </c>
    </row>
    <row r="4500" spans="1:14" ht="12.75">
      <c r="A4500" s="15"/>
      <c r="B4500" s="236">
        <v>43923.473075902773</v>
      </c>
      <c r="C4500" s="2" t="s">
        <v>2200</v>
      </c>
      <c r="D4500" s="2" t="s">
        <v>126</v>
      </c>
      <c r="E4500" s="2" t="s">
        <v>4685</v>
      </c>
      <c r="F4500" s="2" t="s">
        <v>2201</v>
      </c>
      <c r="G4500" s="2" t="s">
        <v>2199</v>
      </c>
      <c r="H4500" s="2" t="s">
        <v>11072</v>
      </c>
      <c r="I4500" s="34" t="s">
        <v>11073</v>
      </c>
      <c r="J4500" s="237">
        <v>43922</v>
      </c>
      <c r="M4500" s="2" t="s">
        <v>11075</v>
      </c>
    </row>
    <row r="4501" spans="1:14" ht="12.75">
      <c r="A4501" s="15"/>
      <c r="B4501" s="236">
        <v>43923.473747615746</v>
      </c>
      <c r="C4501" s="2" t="s">
        <v>7566</v>
      </c>
      <c r="D4501" s="2" t="s">
        <v>101</v>
      </c>
      <c r="F4501" s="2" t="s">
        <v>2198</v>
      </c>
      <c r="G4501" s="2" t="s">
        <v>2199</v>
      </c>
      <c r="H4501" s="2" t="s">
        <v>11076</v>
      </c>
      <c r="I4501" s="34" t="s">
        <v>11077</v>
      </c>
      <c r="J4501" s="237">
        <v>43923</v>
      </c>
    </row>
    <row r="4502" spans="1:14" ht="12.75">
      <c r="A4502" s="15"/>
      <c r="B4502" s="236">
        <v>43923.474288831014</v>
      </c>
      <c r="C4502" s="2" t="s">
        <v>7566</v>
      </c>
      <c r="D4502" s="2" t="s">
        <v>182</v>
      </c>
      <c r="F4502" s="2" t="s">
        <v>2271</v>
      </c>
      <c r="G4502" s="2" t="s">
        <v>2199</v>
      </c>
      <c r="H4502" s="2" t="s">
        <v>11078</v>
      </c>
      <c r="I4502" s="34" t="s">
        <v>722</v>
      </c>
      <c r="J4502" s="237">
        <v>43923</v>
      </c>
    </row>
    <row r="4503" spans="1:14" ht="12.75">
      <c r="A4503" s="15"/>
      <c r="B4503" s="236">
        <v>43923.475039039353</v>
      </c>
      <c r="C4503" s="2" t="s">
        <v>2200</v>
      </c>
      <c r="D4503" s="2" t="s">
        <v>134</v>
      </c>
      <c r="E4503" s="2" t="s">
        <v>5145</v>
      </c>
      <c r="F4503" s="2" t="s">
        <v>2198</v>
      </c>
      <c r="G4503" s="2" t="s">
        <v>2199</v>
      </c>
      <c r="H4503" s="2" t="s">
        <v>11080</v>
      </c>
      <c r="I4503" s="34" t="s">
        <v>11081</v>
      </c>
      <c r="J4503" s="237">
        <v>43923</v>
      </c>
    </row>
    <row r="4504" spans="1:14" ht="12.75">
      <c r="A4504" s="15"/>
      <c r="B4504" s="236">
        <v>43923.475462199072</v>
      </c>
      <c r="C4504" s="2" t="s">
        <v>2197</v>
      </c>
      <c r="D4504" s="2" t="s">
        <v>322</v>
      </c>
      <c r="E4504" s="2" t="s">
        <v>577</v>
      </c>
      <c r="F4504" s="2" t="s">
        <v>2208</v>
      </c>
      <c r="G4504" s="2" t="s">
        <v>2199</v>
      </c>
      <c r="H4504" s="2" t="s">
        <v>11083</v>
      </c>
      <c r="I4504" s="34" t="s">
        <v>11084</v>
      </c>
      <c r="J4504" s="237">
        <v>43909</v>
      </c>
      <c r="K4504" s="2">
        <v>19</v>
      </c>
      <c r="L4504" s="2">
        <v>193</v>
      </c>
      <c r="M4504" s="2" t="s">
        <v>11085</v>
      </c>
    </row>
    <row r="4505" spans="1:14" ht="12.75">
      <c r="A4505" s="15"/>
      <c r="B4505" s="236">
        <v>43923.476648055555</v>
      </c>
      <c r="C4505" s="2" t="s">
        <v>2200</v>
      </c>
      <c r="D4505" s="2" t="s">
        <v>158</v>
      </c>
      <c r="F4505" s="2" t="s">
        <v>2198</v>
      </c>
      <c r="G4505" s="2" t="s">
        <v>2199</v>
      </c>
      <c r="H4505" s="2" t="s">
        <v>11086</v>
      </c>
      <c r="I4505" s="34" t="s">
        <v>11087</v>
      </c>
      <c r="J4505" s="237">
        <v>43923</v>
      </c>
    </row>
    <row r="4506" spans="1:14" ht="12.75">
      <c r="A4506" s="15"/>
      <c r="B4506" s="236">
        <v>43923.477443784723</v>
      </c>
      <c r="C4506" s="2" t="s">
        <v>2197</v>
      </c>
      <c r="D4506" s="2" t="s">
        <v>322</v>
      </c>
      <c r="E4506" s="2" t="s">
        <v>576</v>
      </c>
      <c r="F4506" s="2" t="s">
        <v>2208</v>
      </c>
      <c r="G4506" s="2" t="s">
        <v>2199</v>
      </c>
      <c r="H4506" s="2" t="s">
        <v>11088</v>
      </c>
      <c r="I4506" s="2" t="s">
        <v>11089</v>
      </c>
      <c r="J4506" s="237">
        <v>43922</v>
      </c>
      <c r="L4506" s="2">
        <v>2</v>
      </c>
    </row>
    <row r="4507" spans="1:14" ht="12.75">
      <c r="A4507" s="15"/>
      <c r="B4507" s="236">
        <v>43923.477923055558</v>
      </c>
      <c r="C4507" s="2" t="s">
        <v>9</v>
      </c>
      <c r="D4507" s="2" t="s">
        <v>109</v>
      </c>
      <c r="F4507" s="2" t="s">
        <v>2208</v>
      </c>
      <c r="G4507" s="2" t="s">
        <v>2199</v>
      </c>
      <c r="H4507" s="2" t="s">
        <v>11090</v>
      </c>
      <c r="I4507" s="34" t="s">
        <v>11091</v>
      </c>
      <c r="J4507" s="237">
        <v>43923</v>
      </c>
      <c r="K4507" s="2">
        <v>85</v>
      </c>
    </row>
    <row r="4508" spans="1:14" ht="12.75">
      <c r="A4508" s="15"/>
      <c r="B4508" s="236">
        <v>43923.478076122687</v>
      </c>
      <c r="C4508" s="2" t="s">
        <v>2200</v>
      </c>
      <c r="D4508" s="2" t="s">
        <v>431</v>
      </c>
      <c r="E4508" s="2" t="s">
        <v>11064</v>
      </c>
      <c r="F4508" s="2" t="s">
        <v>2208</v>
      </c>
      <c r="G4508" s="2" t="s">
        <v>2199</v>
      </c>
      <c r="H4508" s="2" t="s">
        <v>11092</v>
      </c>
      <c r="I4508" s="2" t="s">
        <v>6503</v>
      </c>
      <c r="J4508" s="237">
        <v>43923</v>
      </c>
    </row>
    <row r="4509" spans="1:14" ht="12.75">
      <c r="A4509" s="15"/>
      <c r="B4509" s="236">
        <v>43923.478584085649</v>
      </c>
      <c r="C4509" s="2" t="s">
        <v>2200</v>
      </c>
      <c r="D4509" s="2" t="s">
        <v>134</v>
      </c>
      <c r="E4509" s="2" t="s">
        <v>5145</v>
      </c>
      <c r="F4509" s="2" t="s">
        <v>2208</v>
      </c>
      <c r="G4509" s="2" t="s">
        <v>2199</v>
      </c>
      <c r="H4509" s="2" t="s">
        <v>11093</v>
      </c>
      <c r="I4509" s="2" t="s">
        <v>6375</v>
      </c>
      <c r="J4509" s="237">
        <v>43923</v>
      </c>
      <c r="M4509" s="2" t="s">
        <v>11094</v>
      </c>
    </row>
    <row r="4510" spans="1:14" ht="12.75">
      <c r="A4510" s="15"/>
      <c r="B4510" s="236">
        <v>43923.478655509258</v>
      </c>
      <c r="C4510" s="2" t="s">
        <v>2200</v>
      </c>
      <c r="D4510" s="2" t="s">
        <v>431</v>
      </c>
      <c r="E4510" s="2" t="s">
        <v>11064</v>
      </c>
      <c r="F4510" s="2" t="s">
        <v>2208</v>
      </c>
      <c r="G4510" s="2" t="s">
        <v>2199</v>
      </c>
      <c r="H4510" s="2" t="s">
        <v>11092</v>
      </c>
      <c r="I4510" s="2" t="s">
        <v>6503</v>
      </c>
      <c r="J4510" s="237">
        <v>43923</v>
      </c>
    </row>
    <row r="4511" spans="1:14" ht="12.75">
      <c r="A4511" s="15"/>
      <c r="B4511" s="236">
        <v>43923.481140474541</v>
      </c>
      <c r="C4511" s="2" t="s">
        <v>7566</v>
      </c>
      <c r="D4511" s="2" t="s">
        <v>101</v>
      </c>
      <c r="F4511" s="2" t="s">
        <v>2198</v>
      </c>
      <c r="G4511" s="2" t="s">
        <v>2199</v>
      </c>
      <c r="H4511" s="2" t="s">
        <v>11095</v>
      </c>
      <c r="I4511" s="34" t="s">
        <v>10874</v>
      </c>
      <c r="J4511" s="237">
        <v>43922</v>
      </c>
    </row>
    <row r="4512" spans="1:14" ht="12.75">
      <c r="A4512" s="331"/>
      <c r="B4512" s="332">
        <v>43923.482092905091</v>
      </c>
      <c r="C4512" s="333" t="s">
        <v>9</v>
      </c>
      <c r="D4512" s="333" t="s">
        <v>109</v>
      </c>
      <c r="E4512" s="333" t="s">
        <v>5343</v>
      </c>
      <c r="F4512" s="333" t="s">
        <v>2208</v>
      </c>
      <c r="G4512" s="333" t="s">
        <v>2199</v>
      </c>
      <c r="H4512" s="331"/>
      <c r="I4512" s="334" t="s">
        <v>11096</v>
      </c>
      <c r="J4512" s="335">
        <v>43923</v>
      </c>
      <c r="K4512" s="333">
        <v>85</v>
      </c>
      <c r="L4512" s="331"/>
      <c r="M4512" s="331"/>
      <c r="N4512" s="331"/>
    </row>
    <row r="4513" spans="1:14" ht="12.75">
      <c r="A4513" s="15"/>
      <c r="B4513" s="236">
        <v>43923.483794027779</v>
      </c>
      <c r="C4513" s="2" t="s">
        <v>2200</v>
      </c>
      <c r="D4513" s="2" t="s">
        <v>431</v>
      </c>
      <c r="F4513" s="2" t="s">
        <v>2208</v>
      </c>
      <c r="G4513" s="2" t="s">
        <v>2199</v>
      </c>
      <c r="H4513" s="2" t="s">
        <v>11097</v>
      </c>
      <c r="I4513" s="34" t="s">
        <v>11098</v>
      </c>
      <c r="J4513" s="237">
        <v>43923</v>
      </c>
      <c r="K4513" s="2">
        <v>31</v>
      </c>
    </row>
    <row r="4514" spans="1:14" ht="12.75">
      <c r="A4514" s="15"/>
      <c r="B4514" s="236">
        <v>43923.484057175927</v>
      </c>
      <c r="C4514" s="2" t="s">
        <v>7566</v>
      </c>
      <c r="D4514" s="2" t="s">
        <v>101</v>
      </c>
      <c r="F4514" s="2" t="s">
        <v>2198</v>
      </c>
      <c r="G4514" s="2" t="s">
        <v>2199</v>
      </c>
      <c r="H4514" s="2" t="s">
        <v>11095</v>
      </c>
      <c r="I4514" s="34" t="s">
        <v>10793</v>
      </c>
      <c r="J4514" s="237">
        <v>43922</v>
      </c>
    </row>
    <row r="4515" spans="1:14" ht="12.75">
      <c r="A4515" s="331"/>
      <c r="B4515" s="332">
        <v>43923.484187789349</v>
      </c>
      <c r="C4515" s="333" t="s">
        <v>2200</v>
      </c>
      <c r="D4515" s="333" t="s">
        <v>134</v>
      </c>
      <c r="E4515" s="333" t="s">
        <v>5145</v>
      </c>
      <c r="F4515" s="333" t="s">
        <v>2198</v>
      </c>
      <c r="G4515" s="333" t="s">
        <v>2199</v>
      </c>
      <c r="H4515" s="331"/>
      <c r="I4515" s="334" t="s">
        <v>11099</v>
      </c>
      <c r="J4515" s="335">
        <v>43923</v>
      </c>
      <c r="K4515" s="331"/>
      <c r="L4515" s="331"/>
      <c r="M4515" s="331"/>
      <c r="N4515" s="331"/>
    </row>
    <row r="4516" spans="1:14" ht="12.75">
      <c r="A4516" s="331"/>
      <c r="B4516" s="332">
        <v>43923.485046655092</v>
      </c>
      <c r="C4516" s="333" t="s">
        <v>2200</v>
      </c>
      <c r="D4516" s="333" t="s">
        <v>431</v>
      </c>
      <c r="E4516" s="331"/>
      <c r="F4516" s="333" t="s">
        <v>2198</v>
      </c>
      <c r="G4516" s="333" t="s">
        <v>2210</v>
      </c>
      <c r="H4516" s="331"/>
      <c r="I4516" s="334" t="s">
        <v>11100</v>
      </c>
      <c r="J4516" s="335">
        <v>43923</v>
      </c>
      <c r="K4516" s="331"/>
      <c r="L4516" s="331"/>
      <c r="M4516" s="331"/>
      <c r="N4516" s="331"/>
    </row>
    <row r="4517" spans="1:14" ht="12.75">
      <c r="A4517" s="331"/>
      <c r="B4517" s="332">
        <v>43923.486328831015</v>
      </c>
      <c r="C4517" s="333" t="s">
        <v>9</v>
      </c>
      <c r="D4517" s="333" t="s">
        <v>224</v>
      </c>
      <c r="E4517" s="333" t="s">
        <v>223</v>
      </c>
      <c r="F4517" s="333" t="s">
        <v>2201</v>
      </c>
      <c r="G4517" s="333" t="s">
        <v>2199</v>
      </c>
      <c r="H4517" s="331"/>
      <c r="I4517" s="334" t="s">
        <v>11101</v>
      </c>
      <c r="J4517" s="335">
        <v>43923</v>
      </c>
      <c r="K4517" s="333">
        <v>65</v>
      </c>
      <c r="L4517" s="331"/>
      <c r="M4517" s="331"/>
      <c r="N4517" s="331"/>
    </row>
    <row r="4518" spans="1:14" ht="12.75">
      <c r="A4518" s="331"/>
      <c r="B4518" s="332">
        <v>43923.48834063657</v>
      </c>
      <c r="C4518" s="333" t="s">
        <v>2200</v>
      </c>
      <c r="D4518" s="333" t="s">
        <v>224</v>
      </c>
      <c r="E4518" s="331"/>
      <c r="F4518" s="333" t="s">
        <v>2201</v>
      </c>
      <c r="G4518" s="333" t="s">
        <v>2199</v>
      </c>
      <c r="H4518" s="331"/>
      <c r="I4518" s="334" t="s">
        <v>11101</v>
      </c>
      <c r="J4518" s="335">
        <v>43923</v>
      </c>
      <c r="K4518" s="333">
        <v>65</v>
      </c>
      <c r="L4518" s="331"/>
      <c r="M4518" s="333" t="s">
        <v>5743</v>
      </c>
      <c r="N4518" s="331"/>
    </row>
    <row r="4519" spans="1:14" ht="12.75">
      <c r="A4519" s="15"/>
      <c r="B4519" s="236">
        <v>43923.489853101855</v>
      </c>
      <c r="C4519" s="2" t="s">
        <v>2200</v>
      </c>
      <c r="D4519" s="2" t="s">
        <v>431</v>
      </c>
      <c r="E4519" s="2" t="s">
        <v>11102</v>
      </c>
      <c r="F4519" s="2" t="s">
        <v>2208</v>
      </c>
      <c r="G4519" s="2" t="s">
        <v>2199</v>
      </c>
      <c r="H4519" s="2" t="s">
        <v>11103</v>
      </c>
      <c r="I4519" s="2" t="s">
        <v>11104</v>
      </c>
      <c r="J4519" s="237">
        <v>43923</v>
      </c>
      <c r="K4519" s="2">
        <v>31</v>
      </c>
      <c r="M4519" s="2" t="s">
        <v>3122</v>
      </c>
    </row>
    <row r="4520" spans="1:14" ht="12.75">
      <c r="A4520" s="331"/>
      <c r="B4520" s="332">
        <v>43923.49077452546</v>
      </c>
      <c r="C4520" s="333" t="s">
        <v>9</v>
      </c>
      <c r="D4520" s="333" t="s">
        <v>117</v>
      </c>
      <c r="E4520" s="333" t="s">
        <v>3433</v>
      </c>
      <c r="F4520" s="333" t="s">
        <v>2208</v>
      </c>
      <c r="G4520" s="333" t="s">
        <v>2199</v>
      </c>
      <c r="H4520" s="331"/>
      <c r="I4520" s="334" t="s">
        <v>10977</v>
      </c>
      <c r="J4520" s="335">
        <v>43923</v>
      </c>
      <c r="K4520" s="333">
        <v>67</v>
      </c>
      <c r="L4520" s="331"/>
      <c r="M4520" s="331"/>
      <c r="N4520" s="331"/>
    </row>
    <row r="4521" spans="1:14" ht="12.75">
      <c r="A4521" s="331"/>
      <c r="B4521" s="332">
        <v>43923.491381817134</v>
      </c>
      <c r="C4521" s="333" t="s">
        <v>2200</v>
      </c>
      <c r="D4521" s="333" t="s">
        <v>207</v>
      </c>
      <c r="E4521" s="333" t="s">
        <v>206</v>
      </c>
      <c r="F4521" s="333" t="s">
        <v>2198</v>
      </c>
      <c r="G4521" s="333" t="s">
        <v>2199</v>
      </c>
      <c r="H4521" s="331"/>
      <c r="I4521" s="334" t="s">
        <v>11105</v>
      </c>
      <c r="J4521" s="335">
        <v>43923</v>
      </c>
      <c r="K4521" s="331"/>
      <c r="L4521" s="331"/>
      <c r="M4521" s="331"/>
      <c r="N4521" s="331"/>
    </row>
    <row r="4522" spans="1:14" ht="12.75">
      <c r="A4522" s="331"/>
      <c r="B4522" s="332">
        <v>43923.491559386573</v>
      </c>
      <c r="C4522" s="333" t="s">
        <v>2200</v>
      </c>
      <c r="D4522" s="333" t="s">
        <v>134</v>
      </c>
      <c r="E4522" s="333" t="s">
        <v>5145</v>
      </c>
      <c r="F4522" s="333" t="s">
        <v>2208</v>
      </c>
      <c r="G4522" s="333" t="s">
        <v>2199</v>
      </c>
      <c r="H4522" s="333" t="s">
        <v>95</v>
      </c>
      <c r="I4522" s="334" t="s">
        <v>11106</v>
      </c>
      <c r="J4522" s="335">
        <v>43923</v>
      </c>
      <c r="K4522" s="331"/>
      <c r="L4522" s="331"/>
      <c r="M4522" s="331"/>
      <c r="N4522" s="331"/>
    </row>
    <row r="4523" spans="1:14" ht="12.75">
      <c r="A4523" s="331"/>
      <c r="B4523" s="332">
        <v>43923.492294942131</v>
      </c>
      <c r="C4523" s="333" t="s">
        <v>9</v>
      </c>
      <c r="D4523" s="333" t="s">
        <v>101</v>
      </c>
      <c r="E4523" s="331"/>
      <c r="F4523" s="333" t="s">
        <v>2198</v>
      </c>
      <c r="G4523" s="333" t="s">
        <v>2199</v>
      </c>
      <c r="H4523" s="331"/>
      <c r="I4523" s="334" t="s">
        <v>10802</v>
      </c>
      <c r="J4523" s="335">
        <v>43923</v>
      </c>
      <c r="K4523" s="331"/>
      <c r="L4523" s="331"/>
      <c r="M4523" s="333" t="s">
        <v>11107</v>
      </c>
      <c r="N4523" s="331"/>
    </row>
    <row r="4524" spans="1:14" ht="12.75">
      <c r="A4524" s="331"/>
      <c r="B4524" s="332">
        <v>43923.492594571755</v>
      </c>
      <c r="C4524" s="333" t="s">
        <v>2200</v>
      </c>
      <c r="D4524" s="333" t="s">
        <v>134</v>
      </c>
      <c r="E4524" s="333" t="s">
        <v>5145</v>
      </c>
      <c r="F4524" s="333" t="s">
        <v>2208</v>
      </c>
      <c r="G4524" s="333" t="s">
        <v>2199</v>
      </c>
      <c r="H4524" s="333" t="s">
        <v>95</v>
      </c>
      <c r="I4524" s="334" t="s">
        <v>11106</v>
      </c>
      <c r="J4524" s="335">
        <v>43923</v>
      </c>
      <c r="K4524" s="331"/>
      <c r="L4524" s="331"/>
      <c r="M4524" s="331"/>
      <c r="N4524" s="331"/>
    </row>
    <row r="4525" spans="1:14" ht="12.75">
      <c r="A4525" s="331"/>
      <c r="B4525" s="332">
        <v>43923.494422013886</v>
      </c>
      <c r="C4525" s="333" t="s">
        <v>2200</v>
      </c>
      <c r="D4525" s="333" t="s">
        <v>134</v>
      </c>
      <c r="E4525" s="333" t="s">
        <v>5145</v>
      </c>
      <c r="F4525" s="333" t="s">
        <v>2208</v>
      </c>
      <c r="G4525" s="333" t="s">
        <v>2199</v>
      </c>
      <c r="H4525" s="333" t="s">
        <v>95</v>
      </c>
      <c r="I4525" s="334" t="s">
        <v>11108</v>
      </c>
      <c r="J4525" s="335">
        <v>43923</v>
      </c>
      <c r="K4525" s="331"/>
      <c r="L4525" s="331"/>
      <c r="M4525" s="331"/>
      <c r="N4525" s="331"/>
    </row>
    <row r="4526" spans="1:14" ht="12.75">
      <c r="A4526" s="15"/>
      <c r="B4526" s="236">
        <v>43923.49740630787</v>
      </c>
      <c r="C4526" s="2" t="s">
        <v>7566</v>
      </c>
      <c r="D4526" s="2" t="s">
        <v>431</v>
      </c>
      <c r="E4526" s="2" t="s">
        <v>11109</v>
      </c>
      <c r="F4526" s="2" t="s">
        <v>2208</v>
      </c>
      <c r="G4526" s="2" t="s">
        <v>2199</v>
      </c>
      <c r="H4526" s="2" t="s">
        <v>11110</v>
      </c>
      <c r="I4526" s="34" t="s">
        <v>11111</v>
      </c>
      <c r="J4526" s="237">
        <v>43923</v>
      </c>
      <c r="K4526" s="2">
        <v>31</v>
      </c>
      <c r="M4526" s="2" t="s">
        <v>11112</v>
      </c>
    </row>
    <row r="4527" spans="1:14" ht="12.75">
      <c r="A4527" s="15"/>
      <c r="B4527" s="236">
        <v>43923.497497418983</v>
      </c>
      <c r="C4527" s="2" t="s">
        <v>7566</v>
      </c>
      <c r="D4527" s="2" t="s">
        <v>431</v>
      </c>
      <c r="E4527" s="2" t="s">
        <v>11109</v>
      </c>
      <c r="F4527" s="2" t="s">
        <v>2208</v>
      </c>
      <c r="G4527" s="2" t="s">
        <v>2199</v>
      </c>
      <c r="H4527" s="2" t="s">
        <v>11110</v>
      </c>
      <c r="I4527" s="34" t="s">
        <v>11111</v>
      </c>
      <c r="J4527" s="237">
        <v>43923</v>
      </c>
      <c r="K4527" s="2">
        <v>31</v>
      </c>
      <c r="M4527" s="2" t="s">
        <v>11112</v>
      </c>
    </row>
    <row r="4528" spans="1:14" ht="12.75">
      <c r="A4528" s="331"/>
      <c r="B4528" s="332">
        <v>43923.497512997681</v>
      </c>
      <c r="C4528" s="333" t="s">
        <v>7566</v>
      </c>
      <c r="D4528" s="333" t="s">
        <v>207</v>
      </c>
      <c r="E4528" s="333" t="s">
        <v>11113</v>
      </c>
      <c r="F4528" s="333" t="s">
        <v>2198</v>
      </c>
      <c r="G4528" s="333" t="s">
        <v>2199</v>
      </c>
      <c r="H4528" s="331"/>
      <c r="I4528" s="333" t="s">
        <v>11114</v>
      </c>
      <c r="J4528" s="335">
        <v>43922</v>
      </c>
      <c r="K4528" s="331"/>
      <c r="L4528" s="333">
        <v>5</v>
      </c>
      <c r="M4528" s="331"/>
      <c r="N4528" s="331"/>
    </row>
    <row r="4529" spans="1:14" ht="12.75">
      <c r="A4529" s="331"/>
      <c r="B4529" s="332">
        <v>43923.501588541665</v>
      </c>
      <c r="C4529" s="333" t="s">
        <v>7566</v>
      </c>
      <c r="D4529" s="333" t="s">
        <v>236</v>
      </c>
      <c r="E4529" s="331"/>
      <c r="F4529" s="333" t="s">
        <v>2198</v>
      </c>
      <c r="G4529" s="333" t="s">
        <v>2199</v>
      </c>
      <c r="H4529" s="331"/>
      <c r="I4529" s="334" t="s">
        <v>11020</v>
      </c>
      <c r="J4529" s="335">
        <v>43923</v>
      </c>
      <c r="K4529" s="331"/>
      <c r="L4529" s="331"/>
      <c r="M4529" s="333" t="s">
        <v>11115</v>
      </c>
      <c r="N4529" s="331"/>
    </row>
    <row r="4530" spans="1:14" ht="12.75">
      <c r="A4530" s="331"/>
      <c r="B4530" s="332">
        <v>43923.504257685185</v>
      </c>
      <c r="C4530" s="333" t="s">
        <v>9</v>
      </c>
      <c r="D4530" s="333" t="s">
        <v>117</v>
      </c>
      <c r="E4530" s="333" t="s">
        <v>3433</v>
      </c>
      <c r="F4530" s="333" t="s">
        <v>2208</v>
      </c>
      <c r="G4530" s="333" t="s">
        <v>2199</v>
      </c>
      <c r="H4530" s="333" t="s">
        <v>2379</v>
      </c>
      <c r="I4530" s="334" t="s">
        <v>11043</v>
      </c>
      <c r="J4530" s="335">
        <v>43923</v>
      </c>
      <c r="K4530" s="333">
        <v>66</v>
      </c>
      <c r="L4530" s="331"/>
      <c r="M4530" s="334" t="s">
        <v>11116</v>
      </c>
      <c r="N4530" s="331"/>
    </row>
    <row r="4531" spans="1:14" ht="12.75">
      <c r="A4531" s="15"/>
      <c r="B4531" s="236">
        <v>43923.508071342592</v>
      </c>
      <c r="C4531" s="2" t="s">
        <v>2197</v>
      </c>
      <c r="D4531" s="2" t="s">
        <v>268</v>
      </c>
      <c r="E4531" s="2" t="s">
        <v>658</v>
      </c>
      <c r="F4531" s="2" t="s">
        <v>2208</v>
      </c>
      <c r="G4531" s="2" t="s">
        <v>2199</v>
      </c>
      <c r="H4531" s="2" t="s">
        <v>11117</v>
      </c>
      <c r="I4531" s="2" t="s">
        <v>11118</v>
      </c>
      <c r="J4531" s="237">
        <v>43913</v>
      </c>
      <c r="K4531" s="2">
        <v>24</v>
      </c>
      <c r="L4531" s="2">
        <v>503</v>
      </c>
    </row>
    <row r="4532" spans="1:14" ht="12.75">
      <c r="A4532" s="15"/>
      <c r="B4532" s="236">
        <v>43923.50856243055</v>
      </c>
      <c r="C4532" s="2" t="s">
        <v>2200</v>
      </c>
      <c r="D4532" s="2" t="s">
        <v>95</v>
      </c>
      <c r="F4532" s="2" t="s">
        <v>2198</v>
      </c>
      <c r="G4532" s="2" t="s">
        <v>2199</v>
      </c>
      <c r="H4532" s="2" t="s">
        <v>11119</v>
      </c>
      <c r="I4532" s="34" t="s">
        <v>11120</v>
      </c>
      <c r="J4532" s="237">
        <v>43923</v>
      </c>
    </row>
    <row r="4533" spans="1:14" ht="12.75">
      <c r="A4533" s="15"/>
      <c r="B4533" s="236">
        <v>43923.511028344903</v>
      </c>
      <c r="C4533" s="2" t="s">
        <v>2197</v>
      </c>
      <c r="D4533" s="2" t="s">
        <v>268</v>
      </c>
      <c r="E4533" s="2" t="s">
        <v>658</v>
      </c>
      <c r="F4533" s="2" t="s">
        <v>2201</v>
      </c>
      <c r="G4533" s="2" t="s">
        <v>2199</v>
      </c>
      <c r="H4533" s="2" t="s">
        <v>11121</v>
      </c>
      <c r="I4533" s="2" t="s">
        <v>11118</v>
      </c>
      <c r="J4533" s="237">
        <v>43912</v>
      </c>
      <c r="L4533" s="2">
        <v>349</v>
      </c>
    </row>
    <row r="4534" spans="1:14" ht="12.75">
      <c r="A4534" s="15"/>
      <c r="B4534" s="236">
        <v>43923.51228545139</v>
      </c>
      <c r="C4534" s="2" t="s">
        <v>2197</v>
      </c>
      <c r="D4534" s="2" t="s">
        <v>45</v>
      </c>
      <c r="E4534" s="2" t="s">
        <v>331</v>
      </c>
      <c r="F4534" s="2" t="s">
        <v>2201</v>
      </c>
      <c r="G4534" s="2" t="s">
        <v>2199</v>
      </c>
      <c r="H4534" s="2" t="s">
        <v>11122</v>
      </c>
      <c r="I4534" s="34" t="s">
        <v>11123</v>
      </c>
      <c r="J4534" s="237">
        <v>43918</v>
      </c>
      <c r="L4534" s="2">
        <v>310</v>
      </c>
    </row>
    <row r="4535" spans="1:14" ht="12.75">
      <c r="A4535" s="331"/>
      <c r="B4535" s="332">
        <v>43923.513996018519</v>
      </c>
      <c r="C4535" s="333" t="s">
        <v>7566</v>
      </c>
      <c r="D4535" s="333" t="s">
        <v>101</v>
      </c>
      <c r="E4535" s="331"/>
      <c r="F4535" s="333" t="s">
        <v>2198</v>
      </c>
      <c r="G4535" s="333" t="s">
        <v>2199</v>
      </c>
      <c r="H4535" s="331"/>
      <c r="I4535" s="334" t="s">
        <v>10793</v>
      </c>
      <c r="J4535" s="335">
        <v>43922</v>
      </c>
      <c r="K4535" s="331"/>
      <c r="L4535" s="331"/>
      <c r="M4535" s="331"/>
      <c r="N4535" s="331"/>
    </row>
    <row r="4536" spans="1:14" ht="12.75">
      <c r="A4536" s="331"/>
      <c r="B4536" s="332">
        <v>43923.515601724532</v>
      </c>
      <c r="C4536" s="333" t="s">
        <v>2197</v>
      </c>
      <c r="D4536" s="333" t="s">
        <v>268</v>
      </c>
      <c r="E4536" s="333" t="s">
        <v>658</v>
      </c>
      <c r="F4536" s="333" t="s">
        <v>2198</v>
      </c>
      <c r="G4536" s="333" t="s">
        <v>2199</v>
      </c>
      <c r="H4536" s="333" t="s">
        <v>7777</v>
      </c>
      <c r="I4536" s="334" t="s">
        <v>11124</v>
      </c>
      <c r="J4536" s="335">
        <v>43923</v>
      </c>
      <c r="K4536" s="331"/>
      <c r="L4536" s="333">
        <v>349</v>
      </c>
      <c r="M4536" s="333" t="s">
        <v>11125</v>
      </c>
      <c r="N4536" s="331"/>
    </row>
    <row r="4537" spans="1:14" ht="12.75">
      <c r="A4537" s="331"/>
      <c r="B4537" s="332">
        <v>43923.520898692128</v>
      </c>
      <c r="C4537" s="333" t="s">
        <v>2200</v>
      </c>
      <c r="D4537" s="333" t="s">
        <v>45</v>
      </c>
      <c r="E4537" s="333" t="s">
        <v>43</v>
      </c>
      <c r="F4537" s="333" t="s">
        <v>2208</v>
      </c>
      <c r="G4537" s="333" t="s">
        <v>2199</v>
      </c>
      <c r="H4537" s="331"/>
      <c r="I4537" s="334" t="s">
        <v>11126</v>
      </c>
      <c r="J4537" s="335">
        <v>43923</v>
      </c>
      <c r="K4537" s="333">
        <v>52</v>
      </c>
      <c r="L4537" s="331"/>
      <c r="M4537" s="333" t="s">
        <v>5743</v>
      </c>
      <c r="N4537" s="331"/>
    </row>
    <row r="4538" spans="1:14" ht="12.75">
      <c r="A4538" s="331"/>
      <c r="B4538" s="332">
        <v>43923.521162835648</v>
      </c>
      <c r="C4538" s="333" t="s">
        <v>2197</v>
      </c>
      <c r="D4538" s="333" t="s">
        <v>354</v>
      </c>
      <c r="E4538" s="331"/>
      <c r="F4538" s="333" t="s">
        <v>2198</v>
      </c>
      <c r="G4538" s="333" t="s">
        <v>2199</v>
      </c>
      <c r="H4538" s="331"/>
      <c r="I4538" s="334" t="s">
        <v>11127</v>
      </c>
      <c r="J4538" s="335">
        <v>43923</v>
      </c>
      <c r="K4538" s="331"/>
      <c r="L4538" s="331"/>
      <c r="M4538" s="333" t="s">
        <v>11128</v>
      </c>
      <c r="N4538" s="331"/>
    </row>
    <row r="4539" spans="1:14" ht="12.75">
      <c r="A4539" s="15"/>
      <c r="B4539" s="236">
        <v>43923.523009849538</v>
      </c>
      <c r="C4539" s="2" t="s">
        <v>9</v>
      </c>
      <c r="D4539" s="2" t="s">
        <v>330</v>
      </c>
      <c r="F4539" s="2" t="s">
        <v>2208</v>
      </c>
      <c r="G4539" s="2" t="s">
        <v>2199</v>
      </c>
      <c r="H4539" s="2" t="s">
        <v>11129</v>
      </c>
      <c r="I4539" s="2" t="s">
        <v>11130</v>
      </c>
      <c r="J4539" s="237">
        <v>43921</v>
      </c>
      <c r="K4539" s="2">
        <v>65</v>
      </c>
    </row>
    <row r="4540" spans="1:14" ht="12.75">
      <c r="A4540" s="331"/>
      <c r="B4540" s="332">
        <v>43923.524442650465</v>
      </c>
      <c r="C4540" s="333" t="s">
        <v>9</v>
      </c>
      <c r="D4540" s="333" t="s">
        <v>262</v>
      </c>
      <c r="E4540" s="333" t="s">
        <v>286</v>
      </c>
      <c r="F4540" s="333" t="s">
        <v>2201</v>
      </c>
      <c r="G4540" s="333" t="s">
        <v>2199</v>
      </c>
      <c r="H4540" s="331"/>
      <c r="I4540" s="333" t="s">
        <v>11131</v>
      </c>
      <c r="J4540" s="335">
        <v>43922</v>
      </c>
      <c r="K4540" s="331"/>
      <c r="L4540" s="331"/>
      <c r="M4540" s="331"/>
      <c r="N4540" s="331"/>
    </row>
    <row r="4541" spans="1:14" ht="12.75">
      <c r="A4541" s="331"/>
      <c r="B4541" s="332">
        <v>43923.525069490744</v>
      </c>
      <c r="C4541" s="333" t="s">
        <v>2200</v>
      </c>
      <c r="D4541" s="333" t="s">
        <v>134</v>
      </c>
      <c r="E4541" s="331"/>
      <c r="F4541" s="333" t="s">
        <v>2198</v>
      </c>
      <c r="G4541" s="333" t="s">
        <v>2210</v>
      </c>
      <c r="H4541" s="331"/>
      <c r="I4541" s="333" t="s">
        <v>2590</v>
      </c>
      <c r="J4541" s="335">
        <v>43923</v>
      </c>
      <c r="K4541" s="331"/>
      <c r="L4541" s="331"/>
      <c r="M4541" s="333" t="s">
        <v>11132</v>
      </c>
      <c r="N4541" s="331"/>
    </row>
    <row r="4542" spans="1:14" ht="12.75">
      <c r="A4542" s="15"/>
      <c r="B4542" s="236">
        <v>43923.525766886574</v>
      </c>
      <c r="C4542" s="2" t="s">
        <v>2200</v>
      </c>
      <c r="D4542" s="2" t="s">
        <v>45</v>
      </c>
      <c r="F4542" s="2" t="s">
        <v>2208</v>
      </c>
      <c r="G4542" s="2" t="s">
        <v>2199</v>
      </c>
      <c r="H4542" s="2" t="s">
        <v>11133</v>
      </c>
      <c r="I4542" s="34" t="s">
        <v>11126</v>
      </c>
      <c r="J4542" s="237">
        <v>43923</v>
      </c>
      <c r="K4542" s="2">
        <v>52</v>
      </c>
    </row>
    <row r="4543" spans="1:14" ht="12.75">
      <c r="A4543" s="15"/>
      <c r="B4543" s="236">
        <v>43923.526690868057</v>
      </c>
      <c r="C4543" s="2" t="s">
        <v>2200</v>
      </c>
      <c r="D4543" s="2" t="s">
        <v>134</v>
      </c>
      <c r="E4543" s="2" t="s">
        <v>5145</v>
      </c>
      <c r="F4543" s="2" t="s">
        <v>2489</v>
      </c>
      <c r="G4543" s="2" t="s">
        <v>2199</v>
      </c>
      <c r="H4543" s="2" t="s">
        <v>11134</v>
      </c>
      <c r="I4543" s="2" t="s">
        <v>11135</v>
      </c>
      <c r="J4543" s="237">
        <v>43923</v>
      </c>
    </row>
    <row r="4544" spans="1:14" ht="12.75">
      <c r="A4544" s="15"/>
      <c r="B4544" s="236">
        <v>43923.526694328699</v>
      </c>
      <c r="C4544" s="2" t="s">
        <v>2200</v>
      </c>
      <c r="D4544" s="2" t="s">
        <v>45</v>
      </c>
      <c r="E4544" s="2" t="s">
        <v>11136</v>
      </c>
      <c r="F4544" s="2" t="s">
        <v>2208</v>
      </c>
      <c r="G4544" s="2" t="s">
        <v>2199</v>
      </c>
      <c r="H4544" s="2" t="s">
        <v>11137</v>
      </c>
      <c r="I4544" s="34" t="s">
        <v>11126</v>
      </c>
      <c r="J4544" s="237">
        <v>43923</v>
      </c>
      <c r="K4544" s="2">
        <v>52</v>
      </c>
    </row>
    <row r="4545" spans="1:14" ht="12.75">
      <c r="A4545" s="15"/>
      <c r="B4545" s="236">
        <v>43923.53322380787</v>
      </c>
      <c r="C4545" s="2" t="s">
        <v>2200</v>
      </c>
      <c r="D4545" s="2" t="s">
        <v>431</v>
      </c>
      <c r="E4545" s="2" t="s">
        <v>11064</v>
      </c>
      <c r="F4545" s="2" t="s">
        <v>2198</v>
      </c>
      <c r="G4545" s="2" t="s">
        <v>2199</v>
      </c>
      <c r="H4545" s="2" t="s">
        <v>11138</v>
      </c>
      <c r="I4545" s="2" t="s">
        <v>11139</v>
      </c>
      <c r="J4545" s="237">
        <v>43923</v>
      </c>
      <c r="L4545" s="2">
        <v>1</v>
      </c>
    </row>
    <row r="4546" spans="1:14" ht="12.75">
      <c r="A4546" s="331"/>
      <c r="B4546" s="332">
        <v>43923.535238124998</v>
      </c>
      <c r="C4546" s="333" t="s">
        <v>2200</v>
      </c>
      <c r="D4546" s="333" t="s">
        <v>134</v>
      </c>
      <c r="E4546" s="333" t="s">
        <v>5145</v>
      </c>
      <c r="F4546" s="333" t="s">
        <v>2208</v>
      </c>
      <c r="G4546" s="333" t="s">
        <v>2199</v>
      </c>
      <c r="H4546" s="333" t="s">
        <v>5386</v>
      </c>
      <c r="I4546" s="334" t="s">
        <v>11140</v>
      </c>
      <c r="J4546" s="335">
        <v>43923</v>
      </c>
      <c r="K4546" s="331"/>
      <c r="L4546" s="331"/>
      <c r="M4546" s="331"/>
      <c r="N4546" s="331"/>
    </row>
    <row r="4547" spans="1:14" ht="12.75">
      <c r="A4547" s="15"/>
      <c r="B4547" s="236">
        <v>43923.535575532413</v>
      </c>
      <c r="C4547" s="2" t="s">
        <v>7566</v>
      </c>
      <c r="D4547" s="2" t="s">
        <v>304</v>
      </c>
      <c r="E4547" s="2" t="s">
        <v>11141</v>
      </c>
      <c r="F4547" s="2" t="s">
        <v>2198</v>
      </c>
      <c r="G4547" s="2" t="s">
        <v>2199</v>
      </c>
      <c r="H4547" s="2" t="s">
        <v>11138</v>
      </c>
      <c r="I4547" s="34" t="s">
        <v>11142</v>
      </c>
      <c r="J4547" s="237">
        <v>43923</v>
      </c>
      <c r="L4547" s="2">
        <v>8</v>
      </c>
      <c r="M4547" s="2" t="s">
        <v>11143</v>
      </c>
    </row>
    <row r="4548" spans="1:14" ht="12.75">
      <c r="A4548" s="331"/>
      <c r="B4548" s="332">
        <v>43923.540781851851</v>
      </c>
      <c r="C4548" s="333" t="s">
        <v>2197</v>
      </c>
      <c r="D4548" s="333" t="s">
        <v>182</v>
      </c>
      <c r="E4548" s="333" t="s">
        <v>181</v>
      </c>
      <c r="F4548" s="333" t="s">
        <v>2208</v>
      </c>
      <c r="G4548" s="333" t="s">
        <v>2199</v>
      </c>
      <c r="H4548" s="333" t="s">
        <v>2391</v>
      </c>
      <c r="I4548" s="333" t="s">
        <v>11144</v>
      </c>
      <c r="J4548" s="335">
        <v>43923</v>
      </c>
      <c r="K4548" s="331"/>
      <c r="L4548" s="331"/>
      <c r="M4548" s="331"/>
      <c r="N4548" s="331"/>
    </row>
    <row r="4549" spans="1:14" ht="12.75">
      <c r="A4549" s="331"/>
      <c r="B4549" s="332">
        <v>43923.544730104171</v>
      </c>
      <c r="C4549" s="333" t="s">
        <v>2200</v>
      </c>
      <c r="D4549" s="333" t="s">
        <v>117</v>
      </c>
      <c r="E4549" s="333" t="s">
        <v>5832</v>
      </c>
      <c r="F4549" s="333" t="s">
        <v>2198</v>
      </c>
      <c r="G4549" s="333" t="s">
        <v>2210</v>
      </c>
      <c r="H4549" s="331"/>
      <c r="I4549" s="334" t="s">
        <v>7293</v>
      </c>
      <c r="J4549" s="335">
        <v>43922</v>
      </c>
      <c r="K4549" s="331"/>
      <c r="L4549" s="331"/>
      <c r="M4549" s="331"/>
      <c r="N4549" s="331"/>
    </row>
    <row r="4550" spans="1:14" ht="12.75">
      <c r="A4550" s="15"/>
      <c r="B4550" s="236">
        <v>43923.548063877315</v>
      </c>
      <c r="C4550" s="2" t="s">
        <v>7566</v>
      </c>
      <c r="D4550" s="2" t="s">
        <v>262</v>
      </c>
      <c r="E4550" s="2" t="s">
        <v>11145</v>
      </c>
      <c r="F4550" s="2" t="s">
        <v>2208</v>
      </c>
      <c r="G4550" s="2" t="s">
        <v>2199</v>
      </c>
      <c r="H4550" s="2" t="s">
        <v>11146</v>
      </c>
      <c r="I4550" s="2" t="s">
        <v>11147</v>
      </c>
      <c r="J4550" s="237">
        <v>43922</v>
      </c>
      <c r="M4550" s="2" t="s">
        <v>11148</v>
      </c>
    </row>
    <row r="4551" spans="1:14" ht="12.75">
      <c r="A4551" s="15"/>
      <c r="B4551" s="236">
        <v>43923.549553749996</v>
      </c>
      <c r="C4551" s="2" t="s">
        <v>7566</v>
      </c>
      <c r="D4551" s="2" t="s">
        <v>399</v>
      </c>
      <c r="E4551" s="2" t="s">
        <v>11149</v>
      </c>
      <c r="F4551" s="2" t="s">
        <v>2208</v>
      </c>
      <c r="G4551" s="2" t="s">
        <v>2199</v>
      </c>
      <c r="H4551" s="2" t="s">
        <v>11150</v>
      </c>
      <c r="I4551" s="2" t="s">
        <v>11151</v>
      </c>
      <c r="J4551" s="237">
        <v>43923</v>
      </c>
      <c r="K4551" s="2">
        <v>53</v>
      </c>
      <c r="L4551" s="2">
        <v>2015</v>
      </c>
      <c r="M4551" s="2" t="s">
        <v>11152</v>
      </c>
    </row>
    <row r="4552" spans="1:14" ht="12.75">
      <c r="A4552" s="15"/>
      <c r="B4552" s="236">
        <v>43923.549668634259</v>
      </c>
      <c r="C4552" s="2" t="s">
        <v>9</v>
      </c>
      <c r="D4552" s="2" t="s">
        <v>109</v>
      </c>
      <c r="E4552" s="2" t="s">
        <v>3152</v>
      </c>
      <c r="F4552" s="2" t="s">
        <v>2198</v>
      </c>
      <c r="G4552" s="2" t="s">
        <v>2199</v>
      </c>
      <c r="H4552" s="2" t="s">
        <v>11153</v>
      </c>
      <c r="I4552" s="2" t="s">
        <v>11154</v>
      </c>
      <c r="J4552" s="237">
        <v>43946</v>
      </c>
      <c r="M4552" s="2" t="s">
        <v>11155</v>
      </c>
    </row>
    <row r="4553" spans="1:14" ht="12.75">
      <c r="A4553" s="331"/>
      <c r="B4553" s="332">
        <v>43923.55032065972</v>
      </c>
      <c r="C4553" s="333" t="s">
        <v>2197</v>
      </c>
      <c r="D4553" s="333" t="s">
        <v>354</v>
      </c>
      <c r="E4553" s="333" t="s">
        <v>2015</v>
      </c>
      <c r="F4553" s="333" t="s">
        <v>2208</v>
      </c>
      <c r="G4553" s="333" t="s">
        <v>2199</v>
      </c>
      <c r="H4553" s="331"/>
      <c r="I4553" s="333" t="s">
        <v>11156</v>
      </c>
      <c r="J4553" s="335">
        <v>43923</v>
      </c>
      <c r="K4553" s="331"/>
      <c r="L4553" s="331"/>
      <c r="M4553" s="331"/>
      <c r="N4553" s="331"/>
    </row>
    <row r="4554" spans="1:14" ht="12.75">
      <c r="A4554" s="15"/>
      <c r="B4554" s="236">
        <v>43923.551068009256</v>
      </c>
      <c r="C4554" s="2" t="s">
        <v>2200</v>
      </c>
      <c r="D4554" s="2" t="s">
        <v>117</v>
      </c>
      <c r="E4554" s="2" t="s">
        <v>3433</v>
      </c>
      <c r="F4554" s="2" t="s">
        <v>2198</v>
      </c>
      <c r="H4554" s="2" t="s">
        <v>11157</v>
      </c>
      <c r="I4554" s="34" t="s">
        <v>11158</v>
      </c>
      <c r="J4554" s="237">
        <v>43923</v>
      </c>
      <c r="K4554" s="2">
        <v>67</v>
      </c>
      <c r="M4554" s="2" t="s">
        <v>11159</v>
      </c>
    </row>
    <row r="4555" spans="1:14" ht="12.75">
      <c r="A4555" s="331"/>
      <c r="B4555" s="332">
        <v>43923.552045937497</v>
      </c>
      <c r="C4555" s="333" t="s">
        <v>9</v>
      </c>
      <c r="D4555" s="333" t="s">
        <v>117</v>
      </c>
      <c r="E4555" s="333" t="s">
        <v>3433</v>
      </c>
      <c r="F4555" s="333" t="s">
        <v>2198</v>
      </c>
      <c r="G4555" s="333" t="s">
        <v>2199</v>
      </c>
      <c r="H4555" s="331"/>
      <c r="I4555" s="334" t="s">
        <v>11158</v>
      </c>
      <c r="J4555" s="335">
        <v>43923</v>
      </c>
      <c r="K4555" s="333">
        <v>67</v>
      </c>
      <c r="L4555" s="331"/>
      <c r="M4555" s="333" t="s">
        <v>11160</v>
      </c>
      <c r="N4555" s="331"/>
    </row>
    <row r="4556" spans="1:14" ht="12.75">
      <c r="A4556" s="331"/>
      <c r="B4556" s="332">
        <v>43923.563643981484</v>
      </c>
      <c r="C4556" s="333" t="s">
        <v>2200</v>
      </c>
      <c r="D4556" s="333" t="s">
        <v>262</v>
      </c>
      <c r="E4556" s="331"/>
      <c r="F4556" s="333" t="s">
        <v>2198</v>
      </c>
      <c r="G4556" s="333" t="s">
        <v>2199</v>
      </c>
      <c r="H4556" s="331"/>
      <c r="I4556" s="333" t="s">
        <v>9882</v>
      </c>
      <c r="J4556" s="335">
        <v>43921</v>
      </c>
      <c r="K4556" s="331"/>
      <c r="L4556" s="333">
        <v>4</v>
      </c>
      <c r="M4556" s="333" t="s">
        <v>9883</v>
      </c>
      <c r="N4556" s="331"/>
    </row>
    <row r="4557" spans="1:14" ht="12.75">
      <c r="A4557" s="15"/>
      <c r="B4557" s="236">
        <v>43923.570469942133</v>
      </c>
      <c r="C4557" s="2" t="s">
        <v>7566</v>
      </c>
      <c r="D4557" s="2" t="s">
        <v>117</v>
      </c>
      <c r="E4557" s="2" t="s">
        <v>117</v>
      </c>
      <c r="F4557" s="2" t="s">
        <v>2271</v>
      </c>
      <c r="G4557" s="2" t="s">
        <v>2199</v>
      </c>
      <c r="H4557" s="2" t="s">
        <v>9755</v>
      </c>
      <c r="I4557" s="34" t="s">
        <v>554</v>
      </c>
      <c r="J4557" s="237">
        <v>43921</v>
      </c>
    </row>
    <row r="4558" spans="1:14" ht="12.75">
      <c r="A4558" s="331"/>
      <c r="B4558" s="332">
        <v>43923.576915185185</v>
      </c>
      <c r="C4558" s="333" t="s">
        <v>2200</v>
      </c>
      <c r="D4558" s="333" t="s">
        <v>126</v>
      </c>
      <c r="E4558" s="331"/>
      <c r="F4558" s="333" t="s">
        <v>2198</v>
      </c>
      <c r="G4558" s="331"/>
      <c r="H4558" s="331"/>
      <c r="I4558" s="334" t="s">
        <v>11161</v>
      </c>
      <c r="J4558" s="335">
        <v>43923</v>
      </c>
      <c r="K4558" s="331"/>
      <c r="L4558" s="331"/>
      <c r="M4558" s="333" t="s">
        <v>11162</v>
      </c>
      <c r="N4558" s="331"/>
    </row>
    <row r="4559" spans="1:14" ht="12.75">
      <c r="A4559" s="331"/>
      <c r="B4559" s="332">
        <v>43923.588018287039</v>
      </c>
      <c r="C4559" s="333" t="s">
        <v>2197</v>
      </c>
      <c r="D4559" s="333" t="s">
        <v>268</v>
      </c>
      <c r="E4559" s="333" t="s">
        <v>658</v>
      </c>
      <c r="F4559" s="333" t="s">
        <v>2271</v>
      </c>
      <c r="G4559" s="331"/>
      <c r="H4559" s="331"/>
      <c r="I4559" s="333" t="s">
        <v>11163</v>
      </c>
      <c r="J4559" s="335">
        <v>43915</v>
      </c>
      <c r="K4559" s="331"/>
      <c r="L4559" s="331"/>
      <c r="M4559" s="333" t="s">
        <v>11164</v>
      </c>
      <c r="N4559" s="331"/>
    </row>
    <row r="4560" spans="1:14" ht="12.75">
      <c r="A4560" s="331"/>
      <c r="B4560" s="332">
        <v>43923.58990958333</v>
      </c>
      <c r="C4560" s="333" t="s">
        <v>9</v>
      </c>
      <c r="D4560" s="333" t="s">
        <v>109</v>
      </c>
      <c r="E4560" s="333" t="s">
        <v>1096</v>
      </c>
      <c r="F4560" s="333" t="s">
        <v>2198</v>
      </c>
      <c r="G4560" s="333" t="s">
        <v>2199</v>
      </c>
      <c r="H4560" s="331"/>
      <c r="I4560" s="334" t="s">
        <v>11165</v>
      </c>
      <c r="J4560" s="335">
        <v>43917</v>
      </c>
      <c r="K4560" s="333">
        <v>70</v>
      </c>
      <c r="L4560" s="331"/>
      <c r="M4560" s="331"/>
      <c r="N4560" s="331"/>
    </row>
    <row r="4561" spans="1:14" ht="12.75">
      <c r="A4561" s="15"/>
      <c r="B4561" s="236">
        <v>43923.593310902783</v>
      </c>
      <c r="C4561" s="2" t="s">
        <v>2200</v>
      </c>
      <c r="D4561" s="2" t="s">
        <v>134</v>
      </c>
      <c r="E4561" s="2" t="s">
        <v>5145</v>
      </c>
      <c r="F4561" s="2" t="s">
        <v>2198</v>
      </c>
      <c r="H4561" s="2" t="s">
        <v>11166</v>
      </c>
      <c r="I4561" s="34" t="s">
        <v>11167</v>
      </c>
      <c r="J4561" s="237">
        <v>43923</v>
      </c>
    </row>
    <row r="4562" spans="1:14" ht="12.75">
      <c r="A4562" s="331"/>
      <c r="B4562" s="332">
        <v>43923.593438541662</v>
      </c>
      <c r="C4562" s="333" t="s">
        <v>9</v>
      </c>
      <c r="D4562" s="333" t="s">
        <v>101</v>
      </c>
      <c r="E4562" s="331"/>
      <c r="F4562" s="333" t="s">
        <v>2198</v>
      </c>
      <c r="G4562" s="333" t="s">
        <v>2199</v>
      </c>
      <c r="H4562" s="331"/>
      <c r="I4562" s="334" t="s">
        <v>609</v>
      </c>
      <c r="J4562" s="335">
        <v>43923</v>
      </c>
      <c r="K4562" s="331"/>
      <c r="L4562" s="333">
        <v>3</v>
      </c>
      <c r="M4562" s="331"/>
      <c r="N4562" s="331"/>
    </row>
    <row r="4563" spans="1:14" ht="12.75">
      <c r="A4563" s="331"/>
      <c r="B4563" s="332">
        <v>43923.596250752315</v>
      </c>
      <c r="C4563" s="333" t="s">
        <v>2200</v>
      </c>
      <c r="D4563" s="333" t="s">
        <v>158</v>
      </c>
      <c r="E4563" s="333" t="s">
        <v>11168</v>
      </c>
      <c r="F4563" s="333" t="s">
        <v>2198</v>
      </c>
      <c r="G4563" s="331"/>
      <c r="H4563" s="331"/>
      <c r="I4563" s="334" t="s">
        <v>11169</v>
      </c>
      <c r="J4563" s="335">
        <v>43923</v>
      </c>
      <c r="K4563" s="331"/>
      <c r="L4563" s="331"/>
      <c r="M4563" s="331"/>
      <c r="N4563" s="331"/>
    </row>
    <row r="4564" spans="1:14" ht="12.75">
      <c r="A4564" s="15"/>
      <c r="B4564" s="236">
        <v>43923.599852951389</v>
      </c>
      <c r="C4564" s="2" t="s">
        <v>9</v>
      </c>
      <c r="D4564" s="2" t="s">
        <v>182</v>
      </c>
      <c r="E4564" s="2" t="s">
        <v>600</v>
      </c>
      <c r="F4564" s="2" t="s">
        <v>2208</v>
      </c>
      <c r="G4564" s="2" t="s">
        <v>2199</v>
      </c>
      <c r="H4564" s="2" t="s">
        <v>11170</v>
      </c>
      <c r="I4564" s="34" t="s">
        <v>11171</v>
      </c>
      <c r="J4564" s="237">
        <v>43923</v>
      </c>
      <c r="K4564" s="2">
        <v>52</v>
      </c>
      <c r="M4564" s="2" t="s">
        <v>11172</v>
      </c>
    </row>
    <row r="4565" spans="1:14" ht="12.75">
      <c r="A4565" s="331"/>
      <c r="B4565" s="332">
        <v>43923.601718749997</v>
      </c>
      <c r="C4565" s="333" t="s">
        <v>2200</v>
      </c>
      <c r="D4565" s="333" t="s">
        <v>95</v>
      </c>
      <c r="E4565" s="331"/>
      <c r="F4565" s="333" t="s">
        <v>2208</v>
      </c>
      <c r="G4565" s="331"/>
      <c r="H4565" s="331"/>
      <c r="I4565" s="334" t="s">
        <v>11173</v>
      </c>
      <c r="J4565" s="335">
        <v>43923</v>
      </c>
      <c r="K4565" s="331"/>
      <c r="L4565" s="331"/>
      <c r="M4565" s="331"/>
      <c r="N4565" s="331"/>
    </row>
    <row r="4566" spans="1:14" ht="12.75">
      <c r="A4566" s="15"/>
      <c r="B4566" s="236">
        <v>43923.601943449074</v>
      </c>
      <c r="C4566" s="2" t="s">
        <v>2200</v>
      </c>
      <c r="D4566" s="2" t="s">
        <v>158</v>
      </c>
      <c r="E4566" s="2" t="s">
        <v>5389</v>
      </c>
      <c r="F4566" s="2" t="s">
        <v>2198</v>
      </c>
      <c r="G4566" s="2" t="s">
        <v>2199</v>
      </c>
      <c r="H4566" s="2" t="s">
        <v>11174</v>
      </c>
      <c r="I4566" s="2" t="s">
        <v>11175</v>
      </c>
      <c r="J4566" s="237">
        <v>43923</v>
      </c>
      <c r="L4566" s="2">
        <v>2</v>
      </c>
    </row>
    <row r="4567" spans="1:14" ht="12.75">
      <c r="A4567" s="331"/>
      <c r="B4567" s="332">
        <v>43923.603095694445</v>
      </c>
      <c r="C4567" s="333" t="s">
        <v>9</v>
      </c>
      <c r="D4567" s="333" t="s">
        <v>109</v>
      </c>
      <c r="E4567" s="333" t="s">
        <v>5343</v>
      </c>
      <c r="F4567" s="333" t="s">
        <v>2198</v>
      </c>
      <c r="G4567" s="333" t="s">
        <v>2199</v>
      </c>
      <c r="H4567" s="331"/>
      <c r="I4567" s="334" t="s">
        <v>11176</v>
      </c>
      <c r="J4567" s="335">
        <v>43923</v>
      </c>
      <c r="K4567" s="333">
        <v>85</v>
      </c>
      <c r="L4567" s="331"/>
      <c r="M4567" s="331"/>
      <c r="N4567" s="331"/>
    </row>
    <row r="4568" spans="1:14" ht="12.75">
      <c r="A4568" s="15"/>
      <c r="B4568" s="236">
        <v>43923.603117210645</v>
      </c>
      <c r="C4568" s="2" t="s">
        <v>2200</v>
      </c>
      <c r="D4568" s="2" t="s">
        <v>134</v>
      </c>
      <c r="E4568" s="2" t="s">
        <v>5145</v>
      </c>
      <c r="F4568" s="2" t="s">
        <v>2208</v>
      </c>
      <c r="G4568" s="2" t="s">
        <v>2199</v>
      </c>
      <c r="H4568" s="2" t="s">
        <v>11177</v>
      </c>
      <c r="I4568" s="34" t="s">
        <v>11178</v>
      </c>
      <c r="J4568" s="237">
        <v>43923</v>
      </c>
      <c r="M4568" s="2" t="s">
        <v>11179</v>
      </c>
    </row>
    <row r="4569" spans="1:14" ht="12.75">
      <c r="A4569" s="331"/>
      <c r="B4569" s="332">
        <v>43923.603821724537</v>
      </c>
      <c r="C4569" s="333" t="s">
        <v>9</v>
      </c>
      <c r="D4569" s="333" t="s">
        <v>224</v>
      </c>
      <c r="E4569" s="333" t="s">
        <v>223</v>
      </c>
      <c r="F4569" s="333" t="s">
        <v>2201</v>
      </c>
      <c r="G4569" s="331"/>
      <c r="H4569" s="331"/>
      <c r="I4569" s="334" t="s">
        <v>11180</v>
      </c>
      <c r="J4569" s="335">
        <v>43923</v>
      </c>
      <c r="K4569" s="333">
        <v>65</v>
      </c>
      <c r="L4569" s="331"/>
      <c r="M4569" s="331"/>
      <c r="N4569" s="331"/>
    </row>
    <row r="4570" spans="1:14" ht="12.75">
      <c r="A4570" s="15"/>
      <c r="B4570" s="236">
        <v>43923.60588427083</v>
      </c>
      <c r="C4570" s="2" t="s">
        <v>2200</v>
      </c>
      <c r="D4570" s="2" t="s">
        <v>158</v>
      </c>
      <c r="E4570" s="2" t="s">
        <v>11181</v>
      </c>
      <c r="F4570" s="2" t="s">
        <v>2198</v>
      </c>
      <c r="G4570" s="2" t="s">
        <v>2199</v>
      </c>
      <c r="H4570" s="2" t="s">
        <v>11174</v>
      </c>
      <c r="I4570" s="34" t="s">
        <v>11182</v>
      </c>
      <c r="J4570" s="237">
        <v>43923</v>
      </c>
      <c r="M4570" s="2" t="s">
        <v>6771</v>
      </c>
    </row>
    <row r="4571" spans="1:14" ht="12.75">
      <c r="A4571" s="331"/>
      <c r="B4571" s="332">
        <v>43923.607684699076</v>
      </c>
      <c r="C4571" s="333" t="s">
        <v>7566</v>
      </c>
      <c r="D4571" s="333" t="s">
        <v>236</v>
      </c>
      <c r="E4571" s="333" t="s">
        <v>3643</v>
      </c>
      <c r="F4571" s="333" t="s">
        <v>2208</v>
      </c>
      <c r="G4571" s="333" t="s">
        <v>2199</v>
      </c>
      <c r="H4571" s="331"/>
      <c r="I4571" s="333" t="s">
        <v>11183</v>
      </c>
      <c r="J4571" s="335">
        <v>43922</v>
      </c>
      <c r="K4571" s="331"/>
      <c r="L4571" s="333">
        <v>20</v>
      </c>
      <c r="M4571" s="331"/>
      <c r="N4571" s="331"/>
    </row>
    <row r="4572" spans="1:14" ht="12.75">
      <c r="A4572" s="331"/>
      <c r="B4572" s="332">
        <v>43923.609104699077</v>
      </c>
      <c r="C4572" s="333" t="s">
        <v>9</v>
      </c>
      <c r="D4572" s="333" t="s">
        <v>117</v>
      </c>
      <c r="E4572" s="333" t="s">
        <v>3433</v>
      </c>
      <c r="F4572" s="333" t="s">
        <v>2208</v>
      </c>
      <c r="G4572" s="333" t="s">
        <v>2210</v>
      </c>
      <c r="H4572" s="331"/>
      <c r="I4572" s="334" t="s">
        <v>11184</v>
      </c>
      <c r="J4572" s="335">
        <v>43923</v>
      </c>
      <c r="K4572" s="331"/>
      <c r="L4572" s="331"/>
      <c r="M4572" s="333" t="s">
        <v>11185</v>
      </c>
      <c r="N4572" s="331"/>
    </row>
    <row r="4573" spans="1:14" ht="12.75">
      <c r="A4573" s="331"/>
      <c r="B4573" s="332">
        <v>43923.609244085645</v>
      </c>
      <c r="C4573" s="333" t="s">
        <v>2197</v>
      </c>
      <c r="D4573" s="333" t="s">
        <v>354</v>
      </c>
      <c r="E4573" s="333" t="s">
        <v>2015</v>
      </c>
      <c r="F4573" s="333" t="s">
        <v>2198</v>
      </c>
      <c r="G4573" s="333" t="s">
        <v>2199</v>
      </c>
      <c r="H4573" s="331"/>
      <c r="I4573" s="334" t="s">
        <v>11186</v>
      </c>
      <c r="J4573" s="335">
        <v>43923</v>
      </c>
      <c r="K4573" s="331"/>
      <c r="L4573" s="331"/>
      <c r="M4573" s="331"/>
      <c r="N4573" s="331"/>
    </row>
    <row r="4574" spans="1:14" ht="12.75">
      <c r="A4574" s="331"/>
      <c r="B4574" s="332">
        <v>43923.609283194441</v>
      </c>
      <c r="C4574" s="333" t="s">
        <v>7566</v>
      </c>
      <c r="D4574" s="333" t="s">
        <v>101</v>
      </c>
      <c r="E4574" s="333" t="s">
        <v>31</v>
      </c>
      <c r="F4574" s="333" t="s">
        <v>2198</v>
      </c>
      <c r="G4574" s="333" t="s">
        <v>2199</v>
      </c>
      <c r="H4574" s="331"/>
      <c r="I4574" s="334" t="s">
        <v>609</v>
      </c>
      <c r="J4574" s="335">
        <v>43922</v>
      </c>
      <c r="K4574" s="331"/>
      <c r="L4574" s="331"/>
      <c r="M4574" s="333" t="s">
        <v>11187</v>
      </c>
      <c r="N4574" s="331"/>
    </row>
    <row r="4575" spans="1:14" ht="12.75">
      <c r="A4575" s="331"/>
      <c r="B4575" s="332">
        <v>43923.611530462964</v>
      </c>
      <c r="C4575" s="333" t="s">
        <v>2197</v>
      </c>
      <c r="D4575" s="333" t="s">
        <v>268</v>
      </c>
      <c r="E4575" s="331"/>
      <c r="F4575" s="333" t="s">
        <v>2198</v>
      </c>
      <c r="G4575" s="333" t="s">
        <v>2199</v>
      </c>
      <c r="H4575" s="331"/>
      <c r="I4575" s="333" t="s">
        <v>11188</v>
      </c>
      <c r="J4575" s="335">
        <v>43920</v>
      </c>
      <c r="K4575" s="331"/>
      <c r="L4575" s="331"/>
      <c r="M4575" s="331"/>
      <c r="N4575" s="331"/>
    </row>
    <row r="4576" spans="1:14" ht="12.75">
      <c r="A4576" s="15"/>
      <c r="B4576" s="236">
        <v>43923.613691076389</v>
      </c>
      <c r="C4576" s="2" t="s">
        <v>7566</v>
      </c>
      <c r="D4576" s="2" t="s">
        <v>359</v>
      </c>
      <c r="E4576" s="2" t="s">
        <v>2006</v>
      </c>
      <c r="F4576" s="2" t="s">
        <v>2208</v>
      </c>
      <c r="G4576" s="2" t="s">
        <v>2199</v>
      </c>
      <c r="H4576" s="2" t="s">
        <v>11189</v>
      </c>
      <c r="I4576" s="2" t="s">
        <v>11190</v>
      </c>
      <c r="J4576" s="237">
        <v>43919</v>
      </c>
      <c r="K4576" s="2">
        <v>19</v>
      </c>
      <c r="L4576" s="2">
        <v>1055</v>
      </c>
      <c r="M4576" s="2" t="s">
        <v>11191</v>
      </c>
    </row>
    <row r="4577" spans="1:14" ht="12.75">
      <c r="A4577" s="15"/>
      <c r="B4577" s="236">
        <v>43923.616067141207</v>
      </c>
      <c r="C4577" s="2" t="s">
        <v>7566</v>
      </c>
      <c r="D4577" s="2" t="s">
        <v>109</v>
      </c>
      <c r="E4577" s="2" t="s">
        <v>5343</v>
      </c>
      <c r="F4577" s="2" t="s">
        <v>2208</v>
      </c>
      <c r="G4577" s="2" t="s">
        <v>2199</v>
      </c>
      <c r="H4577" s="2" t="s">
        <v>11192</v>
      </c>
      <c r="I4577" s="34" t="s">
        <v>11193</v>
      </c>
      <c r="J4577" s="237">
        <v>43923</v>
      </c>
      <c r="K4577" s="2">
        <v>85</v>
      </c>
      <c r="M4577" s="2" t="s">
        <v>11194</v>
      </c>
    </row>
    <row r="4578" spans="1:14" ht="12.75">
      <c r="A4578" s="331"/>
      <c r="B4578" s="332">
        <v>43923.618215497685</v>
      </c>
      <c r="C4578" s="333" t="s">
        <v>2200</v>
      </c>
      <c r="D4578" s="333" t="s">
        <v>134</v>
      </c>
      <c r="E4578" s="331"/>
      <c r="F4578" s="333" t="s">
        <v>2198</v>
      </c>
      <c r="G4578" s="333" t="s">
        <v>2199</v>
      </c>
      <c r="H4578" s="331"/>
      <c r="I4578" s="333" t="s">
        <v>11195</v>
      </c>
      <c r="J4578" s="335">
        <v>43923</v>
      </c>
      <c r="K4578" s="331"/>
      <c r="L4578" s="331"/>
      <c r="M4578" s="333" t="s">
        <v>11196</v>
      </c>
      <c r="N4578" s="331"/>
    </row>
    <row r="4579" spans="1:14" ht="12.75">
      <c r="A4579" s="15"/>
      <c r="B4579" s="236">
        <v>43923.619388634259</v>
      </c>
      <c r="C4579" s="2" t="s">
        <v>9</v>
      </c>
      <c r="D4579" s="2" t="s">
        <v>109</v>
      </c>
      <c r="E4579" s="2" t="s">
        <v>1096</v>
      </c>
      <c r="F4579" s="2" t="s">
        <v>2208</v>
      </c>
      <c r="G4579" s="2" t="s">
        <v>2199</v>
      </c>
      <c r="H4579" s="2" t="s">
        <v>11197</v>
      </c>
      <c r="I4579" s="34" t="s">
        <v>11198</v>
      </c>
      <c r="J4579" s="237">
        <v>43917</v>
      </c>
      <c r="K4579" s="2">
        <v>60</v>
      </c>
    </row>
    <row r="4580" spans="1:14" ht="12.75">
      <c r="A4580" s="331"/>
      <c r="B4580" s="332">
        <v>43923.621570416668</v>
      </c>
      <c r="C4580" s="333" t="s">
        <v>2200</v>
      </c>
      <c r="D4580" s="333" t="s">
        <v>45</v>
      </c>
      <c r="E4580" s="333" t="s">
        <v>11035</v>
      </c>
      <c r="F4580" s="333" t="s">
        <v>2208</v>
      </c>
      <c r="G4580" s="333" t="s">
        <v>2199</v>
      </c>
      <c r="H4580" s="331"/>
      <c r="I4580" s="334" t="s">
        <v>11199</v>
      </c>
      <c r="J4580" s="335">
        <v>43922</v>
      </c>
      <c r="K4580" s="333">
        <v>28</v>
      </c>
      <c r="L4580" s="331"/>
      <c r="M4580" s="331"/>
      <c r="N4580" s="331"/>
    </row>
    <row r="4581" spans="1:14" ht="12.75">
      <c r="A4581" s="331"/>
      <c r="B4581" s="332">
        <v>43923.622278587965</v>
      </c>
      <c r="C4581" s="333" t="s">
        <v>7566</v>
      </c>
      <c r="D4581" s="333" t="s">
        <v>45</v>
      </c>
      <c r="E4581" s="331"/>
      <c r="F4581" s="333" t="s">
        <v>2198</v>
      </c>
      <c r="G4581" s="331"/>
      <c r="H4581" s="331"/>
      <c r="I4581" s="334" t="s">
        <v>7112</v>
      </c>
      <c r="J4581" s="335">
        <v>43923</v>
      </c>
      <c r="K4581" s="331"/>
      <c r="L4581" s="331"/>
      <c r="M4581" s="333" t="s">
        <v>11200</v>
      </c>
      <c r="N4581" s="331"/>
    </row>
    <row r="4582" spans="1:14" ht="12.75">
      <c r="A4582" s="15"/>
      <c r="B4582" s="236">
        <v>43923.624377789354</v>
      </c>
      <c r="C4582" s="2" t="s">
        <v>2200</v>
      </c>
      <c r="D4582" s="2" t="s">
        <v>45</v>
      </c>
      <c r="E4582" s="2" t="s">
        <v>11201</v>
      </c>
      <c r="F4582" s="2" t="s">
        <v>2208</v>
      </c>
      <c r="G4582" s="2" t="s">
        <v>2199</v>
      </c>
      <c r="H4582" s="2" t="s">
        <v>11202</v>
      </c>
      <c r="I4582" s="34" t="s">
        <v>11203</v>
      </c>
      <c r="J4582" s="237">
        <v>43923</v>
      </c>
      <c r="L4582" s="2">
        <v>2101</v>
      </c>
    </row>
    <row r="4583" spans="1:14" ht="12.75">
      <c r="A4583" s="15"/>
      <c r="B4583" s="236">
        <v>43923.624527650463</v>
      </c>
      <c r="C4583" s="2" t="s">
        <v>2200</v>
      </c>
      <c r="D4583" s="2" t="s">
        <v>45</v>
      </c>
      <c r="E4583" s="2" t="s">
        <v>11201</v>
      </c>
      <c r="F4583" s="2" t="s">
        <v>2208</v>
      </c>
      <c r="G4583" s="2" t="s">
        <v>2199</v>
      </c>
      <c r="H4583" s="2" t="s">
        <v>11202</v>
      </c>
      <c r="I4583" s="34" t="s">
        <v>11203</v>
      </c>
      <c r="J4583" s="237">
        <v>43923</v>
      </c>
      <c r="L4583" s="2">
        <v>2101</v>
      </c>
    </row>
    <row r="4584" spans="1:14" ht="12.75">
      <c r="A4584" s="15"/>
      <c r="B4584" s="236">
        <v>43923.625706967592</v>
      </c>
      <c r="C4584" s="2" t="s">
        <v>2200</v>
      </c>
      <c r="D4584" s="2" t="s">
        <v>45</v>
      </c>
      <c r="E4584" s="2" t="s">
        <v>524</v>
      </c>
      <c r="F4584" s="2" t="s">
        <v>2208</v>
      </c>
      <c r="G4584" s="2" t="s">
        <v>2199</v>
      </c>
      <c r="H4584" s="2" t="s">
        <v>11202</v>
      </c>
      <c r="I4584" s="34" t="s">
        <v>11204</v>
      </c>
      <c r="J4584" s="237">
        <v>43923</v>
      </c>
      <c r="L4584" s="2">
        <v>2102</v>
      </c>
    </row>
    <row r="4585" spans="1:14" ht="12.75">
      <c r="A4585" s="15"/>
      <c r="B4585" s="236">
        <v>43923.626710081022</v>
      </c>
      <c r="C4585" s="2" t="s">
        <v>2197</v>
      </c>
      <c r="D4585" s="2" t="s">
        <v>276</v>
      </c>
      <c r="E4585" s="2" t="s">
        <v>1963</v>
      </c>
      <c r="F4585" s="2" t="s">
        <v>2208</v>
      </c>
      <c r="G4585" s="2" t="s">
        <v>2199</v>
      </c>
      <c r="H4585" s="2" t="s">
        <v>579</v>
      </c>
      <c r="I4585" s="2" t="s">
        <v>11205</v>
      </c>
      <c r="J4585" s="237">
        <v>43921</v>
      </c>
      <c r="K4585" s="2">
        <v>25</v>
      </c>
      <c r="L4585" s="2">
        <v>640</v>
      </c>
    </row>
    <row r="4586" spans="1:14" ht="12.75">
      <c r="A4586" s="331"/>
      <c r="B4586" s="332">
        <v>43923.627409212961</v>
      </c>
      <c r="C4586" s="333" t="s">
        <v>2200</v>
      </c>
      <c r="D4586" s="333" t="s">
        <v>45</v>
      </c>
      <c r="E4586" s="333" t="s">
        <v>1147</v>
      </c>
      <c r="F4586" s="333" t="s">
        <v>2198</v>
      </c>
      <c r="G4586" s="333" t="s">
        <v>2199</v>
      </c>
      <c r="H4586" s="331"/>
      <c r="I4586" s="334" t="s">
        <v>11206</v>
      </c>
      <c r="J4586" s="335">
        <v>43922</v>
      </c>
      <c r="K4586" s="331"/>
      <c r="L4586" s="331"/>
      <c r="M4586" s="331"/>
      <c r="N4586" s="331"/>
    </row>
    <row r="4587" spans="1:14" ht="12.75">
      <c r="A4587" s="15"/>
      <c r="B4587" s="236">
        <v>43923.629561006943</v>
      </c>
      <c r="C4587" s="2" t="s">
        <v>2200</v>
      </c>
      <c r="D4587" s="2" t="s">
        <v>158</v>
      </c>
      <c r="E4587" s="2" t="s">
        <v>11207</v>
      </c>
      <c r="F4587" s="2" t="s">
        <v>2198</v>
      </c>
      <c r="G4587" s="2" t="s">
        <v>2199</v>
      </c>
      <c r="H4587" s="2" t="s">
        <v>11208</v>
      </c>
      <c r="I4587" s="2" t="s">
        <v>11209</v>
      </c>
      <c r="J4587" s="237">
        <v>43923</v>
      </c>
    </row>
    <row r="4588" spans="1:14" ht="12.75">
      <c r="A4588" s="15"/>
      <c r="B4588" s="236">
        <v>43923.635748182875</v>
      </c>
      <c r="C4588" s="2" t="s">
        <v>7566</v>
      </c>
      <c r="D4588" s="2" t="s">
        <v>262</v>
      </c>
      <c r="F4588" s="2" t="s">
        <v>2198</v>
      </c>
      <c r="G4588" s="2" t="s">
        <v>2199</v>
      </c>
      <c r="H4588" s="2" t="s">
        <v>11210</v>
      </c>
      <c r="I4588" s="34" t="s">
        <v>884</v>
      </c>
      <c r="J4588" s="237">
        <v>43922</v>
      </c>
      <c r="M4588" s="2" t="s">
        <v>11210</v>
      </c>
    </row>
    <row r="4589" spans="1:14" ht="12.75">
      <c r="A4589" s="331"/>
      <c r="B4589" s="332">
        <v>43923.638600578706</v>
      </c>
      <c r="C4589" s="333" t="s">
        <v>7566</v>
      </c>
      <c r="D4589" s="333" t="s">
        <v>134</v>
      </c>
      <c r="E4589" s="331"/>
      <c r="F4589" s="333" t="s">
        <v>2198</v>
      </c>
      <c r="G4589" s="333" t="s">
        <v>2210</v>
      </c>
      <c r="H4589" s="331"/>
      <c r="I4589" s="334" t="s">
        <v>11053</v>
      </c>
      <c r="J4589" s="335">
        <v>43923</v>
      </c>
      <c r="K4589" s="331"/>
      <c r="L4589" s="331"/>
      <c r="M4589" s="331"/>
      <c r="N4589" s="331"/>
    </row>
    <row r="4590" spans="1:14" ht="12.75">
      <c r="A4590" s="15"/>
      <c r="B4590" s="236">
        <v>43923.644002546294</v>
      </c>
      <c r="C4590" s="2" t="s">
        <v>9</v>
      </c>
      <c r="D4590" s="2" t="s">
        <v>233</v>
      </c>
      <c r="E4590" s="2" t="s">
        <v>232</v>
      </c>
      <c r="F4590" s="2" t="s">
        <v>2208</v>
      </c>
      <c r="G4590" s="2" t="s">
        <v>2199</v>
      </c>
      <c r="H4590" s="2" t="s">
        <v>11211</v>
      </c>
      <c r="I4590" s="34" t="s">
        <v>11212</v>
      </c>
      <c r="J4590" s="237">
        <v>43923</v>
      </c>
      <c r="K4590" s="2">
        <v>67</v>
      </c>
    </row>
    <row r="4591" spans="1:14" ht="12.75">
      <c r="A4591" s="331"/>
      <c r="B4591" s="332">
        <v>43923.644091712966</v>
      </c>
      <c r="C4591" s="333" t="s">
        <v>7566</v>
      </c>
      <c r="D4591" s="333" t="s">
        <v>134</v>
      </c>
      <c r="E4591" s="331"/>
      <c r="F4591" s="333" t="s">
        <v>2198</v>
      </c>
      <c r="G4591" s="333" t="s">
        <v>2210</v>
      </c>
      <c r="H4591" s="331"/>
      <c r="I4591" s="334" t="s">
        <v>11213</v>
      </c>
      <c r="J4591" s="335">
        <v>43923</v>
      </c>
      <c r="K4591" s="331"/>
      <c r="L4591" s="331"/>
      <c r="M4591" s="331"/>
      <c r="N4591" s="331"/>
    </row>
    <row r="4592" spans="1:14" ht="12.75">
      <c r="A4592" s="331"/>
      <c r="B4592" s="332">
        <v>43923.645361250004</v>
      </c>
      <c r="C4592" s="333" t="s">
        <v>7566</v>
      </c>
      <c r="D4592" s="333" t="s">
        <v>109</v>
      </c>
      <c r="E4592" s="333" t="s">
        <v>1096</v>
      </c>
      <c r="F4592" s="333" t="s">
        <v>2198</v>
      </c>
      <c r="G4592" s="331"/>
      <c r="H4592" s="331"/>
      <c r="I4592" s="334" t="s">
        <v>11214</v>
      </c>
      <c r="J4592" s="335">
        <v>43923</v>
      </c>
      <c r="K4592" s="331"/>
      <c r="L4592" s="331"/>
      <c r="M4592" s="333" t="s">
        <v>11215</v>
      </c>
      <c r="N4592" s="331"/>
    </row>
    <row r="4593" spans="1:14" ht="12.75">
      <c r="A4593" s="331"/>
      <c r="B4593" s="332">
        <v>43923.648241770832</v>
      </c>
      <c r="C4593" s="333" t="s">
        <v>7566</v>
      </c>
      <c r="D4593" s="333" t="s">
        <v>117</v>
      </c>
      <c r="E4593" s="333" t="s">
        <v>3879</v>
      </c>
      <c r="F4593" s="333" t="s">
        <v>6291</v>
      </c>
      <c r="G4593" s="333" t="s">
        <v>2199</v>
      </c>
      <c r="H4593" s="331"/>
      <c r="I4593" s="334" t="s">
        <v>8426</v>
      </c>
      <c r="J4593" s="335">
        <v>43923</v>
      </c>
      <c r="K4593" s="331"/>
      <c r="L4593" s="331"/>
      <c r="M4593" s="333" t="s">
        <v>11216</v>
      </c>
      <c r="N4593" s="331"/>
    </row>
    <row r="4594" spans="1:14" ht="12.75">
      <c r="A4594" s="15"/>
      <c r="B4594" s="236">
        <v>43923.648604513888</v>
      </c>
      <c r="C4594" s="2" t="s">
        <v>2200</v>
      </c>
      <c r="D4594" s="2" t="s">
        <v>134</v>
      </c>
      <c r="E4594" s="2" t="s">
        <v>5145</v>
      </c>
      <c r="F4594" s="2" t="s">
        <v>2208</v>
      </c>
      <c r="G4594" s="2" t="s">
        <v>2199</v>
      </c>
      <c r="H4594" s="2" t="s">
        <v>11217</v>
      </c>
      <c r="I4594" s="34" t="s">
        <v>11218</v>
      </c>
      <c r="J4594" s="237">
        <v>43923</v>
      </c>
      <c r="K4594" s="2">
        <v>62</v>
      </c>
      <c r="M4594" s="2" t="s">
        <v>11219</v>
      </c>
    </row>
    <row r="4595" spans="1:14" ht="12.75">
      <c r="A4595" s="15"/>
      <c r="B4595" s="236">
        <v>43923.655818912041</v>
      </c>
      <c r="C4595" s="2" t="s">
        <v>9</v>
      </c>
      <c r="D4595" s="2" t="s">
        <v>233</v>
      </c>
      <c r="E4595" s="2" t="s">
        <v>232</v>
      </c>
      <c r="F4595" s="2" t="s">
        <v>2208</v>
      </c>
      <c r="G4595" s="2" t="s">
        <v>2199</v>
      </c>
      <c r="H4595" s="2" t="s">
        <v>11220</v>
      </c>
      <c r="I4595" s="34" t="s">
        <v>11221</v>
      </c>
      <c r="J4595" s="237">
        <v>43923</v>
      </c>
      <c r="K4595" s="2">
        <v>62</v>
      </c>
      <c r="M4595" s="2" t="s">
        <v>11222</v>
      </c>
    </row>
    <row r="4596" spans="1:14" ht="12.75">
      <c r="A4596" s="331"/>
      <c r="B4596" s="332">
        <v>43923.660448437498</v>
      </c>
      <c r="C4596" s="333" t="s">
        <v>2200</v>
      </c>
      <c r="D4596" s="333" t="s">
        <v>95</v>
      </c>
      <c r="E4596" s="333" t="s">
        <v>95</v>
      </c>
      <c r="F4596" s="333" t="s">
        <v>2208</v>
      </c>
      <c r="G4596" s="333" t="s">
        <v>2199</v>
      </c>
      <c r="H4596" s="333" t="s">
        <v>199</v>
      </c>
      <c r="I4596" s="333" t="s">
        <v>11223</v>
      </c>
      <c r="J4596" s="335">
        <v>43923</v>
      </c>
      <c r="K4596" s="331"/>
      <c r="L4596" s="333">
        <v>1</v>
      </c>
      <c r="M4596" s="331"/>
      <c r="N4596" s="331"/>
    </row>
    <row r="4597" spans="1:14" ht="12.75">
      <c r="A4597" s="331"/>
      <c r="B4597" s="332">
        <v>43923.665046643524</v>
      </c>
      <c r="C4597" s="333" t="s">
        <v>7566</v>
      </c>
      <c r="D4597" s="333" t="s">
        <v>134</v>
      </c>
      <c r="E4597" s="333" t="s">
        <v>5145</v>
      </c>
      <c r="F4597" s="333" t="s">
        <v>2198</v>
      </c>
      <c r="G4597" s="333" t="s">
        <v>2199</v>
      </c>
      <c r="H4597" s="331"/>
      <c r="I4597" s="333" t="s">
        <v>11224</v>
      </c>
      <c r="J4597" s="335">
        <v>43923</v>
      </c>
      <c r="K4597" s="331"/>
      <c r="L4597" s="333">
        <v>2103</v>
      </c>
      <c r="M4597" s="331"/>
      <c r="N4597" s="331"/>
    </row>
    <row r="4598" spans="1:14" ht="12.75">
      <c r="A4598" s="15"/>
      <c r="B4598" s="236">
        <v>43923.666735416671</v>
      </c>
      <c r="C4598" s="2" t="s">
        <v>7566</v>
      </c>
      <c r="D4598" s="2" t="s">
        <v>101</v>
      </c>
      <c r="E4598" s="2" t="s">
        <v>6544</v>
      </c>
      <c r="F4598" s="2" t="s">
        <v>2198</v>
      </c>
      <c r="G4598" s="2" t="s">
        <v>2199</v>
      </c>
      <c r="H4598" s="2" t="s">
        <v>11225</v>
      </c>
      <c r="I4598" s="2" t="s">
        <v>11226</v>
      </c>
      <c r="J4598" s="237">
        <v>43923</v>
      </c>
      <c r="K4598" s="2">
        <v>40</v>
      </c>
      <c r="L4598" s="2">
        <v>2050</v>
      </c>
      <c r="M4598" s="2" t="s">
        <v>11227</v>
      </c>
    </row>
    <row r="4599" spans="1:14" ht="12.75">
      <c r="A4599" s="331"/>
      <c r="B4599" s="332">
        <v>43923.675724780092</v>
      </c>
      <c r="C4599" s="333" t="s">
        <v>9</v>
      </c>
      <c r="D4599" s="333" t="s">
        <v>117</v>
      </c>
      <c r="E4599" s="333" t="s">
        <v>3433</v>
      </c>
      <c r="F4599" s="333" t="s">
        <v>2208</v>
      </c>
      <c r="G4599" s="333" t="s">
        <v>2199</v>
      </c>
      <c r="H4599" s="331"/>
      <c r="I4599" s="334" t="s">
        <v>11228</v>
      </c>
      <c r="J4599" s="335">
        <v>43923</v>
      </c>
      <c r="K4599" s="333">
        <v>67</v>
      </c>
      <c r="L4599" s="331"/>
      <c r="M4599" s="333" t="s">
        <v>11229</v>
      </c>
      <c r="N4599" s="331"/>
    </row>
    <row r="4600" spans="1:14" ht="12.75">
      <c r="A4600" s="15"/>
      <c r="B4600" s="236">
        <v>43923.679820405094</v>
      </c>
      <c r="C4600" s="2" t="s">
        <v>9</v>
      </c>
      <c r="D4600" s="2" t="s">
        <v>262</v>
      </c>
      <c r="E4600" s="2" t="s">
        <v>493</v>
      </c>
      <c r="F4600" s="2" t="s">
        <v>2208</v>
      </c>
      <c r="G4600" s="2" t="s">
        <v>2199</v>
      </c>
      <c r="H4600" s="2" t="s">
        <v>11230</v>
      </c>
      <c r="I4600" s="2" t="s">
        <v>9095</v>
      </c>
      <c r="J4600" s="237">
        <v>43923</v>
      </c>
    </row>
    <row r="4601" spans="1:14" ht="12.75">
      <c r="A4601" s="331"/>
      <c r="B4601" s="332">
        <v>43923.680614212964</v>
      </c>
      <c r="C4601" s="333" t="s">
        <v>9</v>
      </c>
      <c r="D4601" s="333" t="s">
        <v>224</v>
      </c>
      <c r="E4601" s="333" t="s">
        <v>223</v>
      </c>
      <c r="F4601" s="333" t="s">
        <v>2198</v>
      </c>
      <c r="G4601" s="333" t="s">
        <v>2199</v>
      </c>
      <c r="H4601" s="331"/>
      <c r="I4601" s="334" t="s">
        <v>11231</v>
      </c>
      <c r="J4601" s="335">
        <v>43923</v>
      </c>
      <c r="K4601" s="331"/>
      <c r="L4601" s="331"/>
      <c r="M4601" s="333" t="s">
        <v>11232</v>
      </c>
      <c r="N4601" s="331"/>
    </row>
    <row r="4602" spans="1:14" ht="12.75">
      <c r="A4602" s="331"/>
      <c r="B4602" s="332">
        <v>43923.680679942132</v>
      </c>
      <c r="C4602" s="333" t="s">
        <v>2200</v>
      </c>
      <c r="D4602" s="333" t="s">
        <v>262</v>
      </c>
      <c r="E4602" s="333" t="s">
        <v>11233</v>
      </c>
      <c r="F4602" s="333" t="s">
        <v>2208</v>
      </c>
      <c r="G4602" s="333" t="s">
        <v>2199</v>
      </c>
      <c r="H4602" s="331"/>
      <c r="I4602" s="333" t="s">
        <v>6698</v>
      </c>
      <c r="J4602" s="335">
        <v>43941</v>
      </c>
      <c r="K4602" s="331"/>
      <c r="L4602" s="331"/>
      <c r="M4602" s="331"/>
      <c r="N4602" s="331"/>
    </row>
    <row r="4603" spans="1:14" ht="12.75">
      <c r="A4603" s="331"/>
      <c r="B4603" s="332">
        <v>43923.684525914352</v>
      </c>
      <c r="C4603" s="333" t="s">
        <v>7566</v>
      </c>
      <c r="D4603" s="333" t="s">
        <v>224</v>
      </c>
      <c r="E4603" s="331"/>
      <c r="F4603" s="333" t="s">
        <v>2198</v>
      </c>
      <c r="G4603" s="333" t="s">
        <v>2199</v>
      </c>
      <c r="H4603" s="331"/>
      <c r="I4603" s="334" t="s">
        <v>11234</v>
      </c>
      <c r="J4603" s="335">
        <v>43923</v>
      </c>
      <c r="K4603" s="331"/>
      <c r="L4603" s="331"/>
      <c r="M4603" s="333" t="s">
        <v>11235</v>
      </c>
      <c r="N4603" s="331"/>
    </row>
    <row r="4604" spans="1:14" ht="12.75">
      <c r="A4604" s="15"/>
      <c r="B4604" s="236">
        <v>43923.688640034721</v>
      </c>
      <c r="C4604" s="2" t="s">
        <v>2200</v>
      </c>
      <c r="D4604" s="2" t="s">
        <v>109</v>
      </c>
      <c r="E4604" s="2" t="s">
        <v>11236</v>
      </c>
      <c r="F4604" s="2" t="s">
        <v>2208</v>
      </c>
      <c r="G4604" s="2" t="s">
        <v>2199</v>
      </c>
      <c r="H4604" s="2" t="s">
        <v>11237</v>
      </c>
      <c r="I4604" s="2" t="s">
        <v>11238</v>
      </c>
      <c r="J4604" s="237">
        <v>43923</v>
      </c>
      <c r="K4604" s="2">
        <v>71</v>
      </c>
      <c r="M4604" s="2" t="s">
        <v>11239</v>
      </c>
    </row>
    <row r="4605" spans="1:14" ht="12.75">
      <c r="A4605" s="331"/>
      <c r="B4605" s="332">
        <v>43923.694678657412</v>
      </c>
      <c r="C4605" s="333" t="s">
        <v>7566</v>
      </c>
      <c r="D4605" s="333" t="s">
        <v>134</v>
      </c>
      <c r="E4605" s="333" t="s">
        <v>5145</v>
      </c>
      <c r="F4605" s="333" t="s">
        <v>2198</v>
      </c>
      <c r="G4605" s="333" t="s">
        <v>2210</v>
      </c>
      <c r="H4605" s="331"/>
      <c r="I4605" s="334" t="s">
        <v>11099</v>
      </c>
      <c r="J4605" s="335">
        <v>43923</v>
      </c>
      <c r="K4605" s="331"/>
      <c r="L4605" s="333">
        <v>2103</v>
      </c>
      <c r="M4605" s="333" t="s">
        <v>11240</v>
      </c>
      <c r="N4605" s="331"/>
    </row>
    <row r="4606" spans="1:14" ht="12.75">
      <c r="A4606" s="15"/>
      <c r="B4606" s="236">
        <v>43923.696163969908</v>
      </c>
      <c r="C4606" s="2" t="s">
        <v>2200</v>
      </c>
      <c r="D4606" s="2" t="s">
        <v>126</v>
      </c>
      <c r="F4606" s="2" t="s">
        <v>2198</v>
      </c>
      <c r="H4606" s="2" t="s">
        <v>11241</v>
      </c>
      <c r="I4606" s="34" t="s">
        <v>11242</v>
      </c>
      <c r="J4606" s="237">
        <v>43923</v>
      </c>
    </row>
    <row r="4607" spans="1:14" ht="12.75">
      <c r="A4607" s="331"/>
      <c r="B4607" s="332">
        <v>43923.69760915509</v>
      </c>
      <c r="C4607" s="333" t="s">
        <v>2200</v>
      </c>
      <c r="D4607" s="333" t="s">
        <v>207</v>
      </c>
      <c r="E4607" s="333" t="s">
        <v>11243</v>
      </c>
      <c r="F4607" s="333" t="s">
        <v>2198</v>
      </c>
      <c r="G4607" s="333" t="s">
        <v>2199</v>
      </c>
      <c r="H4607" s="331"/>
      <c r="I4607" s="334" t="s">
        <v>11244</v>
      </c>
      <c r="J4607" s="335">
        <v>43923</v>
      </c>
      <c r="K4607" s="331"/>
      <c r="L4607" s="331"/>
      <c r="M4607" s="333" t="s">
        <v>11245</v>
      </c>
      <c r="N4607" s="331"/>
    </row>
    <row r="4608" spans="1:14" ht="12.75">
      <c r="A4608" s="331"/>
      <c r="B4608" s="332">
        <v>43923.699006689814</v>
      </c>
      <c r="C4608" s="333" t="s">
        <v>7566</v>
      </c>
      <c r="D4608" s="333" t="s">
        <v>134</v>
      </c>
      <c r="E4608" s="333" t="s">
        <v>5145</v>
      </c>
      <c r="F4608" s="333" t="s">
        <v>2198</v>
      </c>
      <c r="G4608" s="331"/>
      <c r="H4608" s="331"/>
      <c r="I4608" s="334" t="s">
        <v>11108</v>
      </c>
      <c r="J4608" s="335">
        <v>43923</v>
      </c>
      <c r="K4608" s="331"/>
      <c r="L4608" s="331"/>
      <c r="M4608" s="331"/>
      <c r="N4608" s="331"/>
    </row>
    <row r="4609" spans="1:14" ht="12.75">
      <c r="A4609" s="15"/>
      <c r="B4609" s="236">
        <v>43923.70185099537</v>
      </c>
      <c r="C4609" s="2" t="s">
        <v>2200</v>
      </c>
      <c r="D4609" s="2" t="s">
        <v>95</v>
      </c>
      <c r="F4609" s="2" t="s">
        <v>2208</v>
      </c>
      <c r="G4609" s="2" t="s">
        <v>2199</v>
      </c>
      <c r="H4609" s="2" t="s">
        <v>11246</v>
      </c>
      <c r="I4609" s="34" t="s">
        <v>11247</v>
      </c>
      <c r="J4609" s="237">
        <v>43923</v>
      </c>
      <c r="M4609" s="2" t="s">
        <v>5743</v>
      </c>
    </row>
    <row r="4610" spans="1:14" ht="12.75">
      <c r="A4610" s="15"/>
      <c r="B4610" s="236">
        <v>43923.703888935182</v>
      </c>
      <c r="C4610" s="2" t="s">
        <v>2197</v>
      </c>
      <c r="D4610" s="2" t="s">
        <v>373</v>
      </c>
      <c r="E4610" s="2" t="s">
        <v>755</v>
      </c>
      <c r="F4610" s="2" t="s">
        <v>2201</v>
      </c>
      <c r="G4610" s="2" t="s">
        <v>2199</v>
      </c>
      <c r="H4610" s="2" t="s">
        <v>11248</v>
      </c>
      <c r="I4610" s="34" t="s">
        <v>11249</v>
      </c>
      <c r="J4610" s="237">
        <v>43917</v>
      </c>
      <c r="K4610" s="2">
        <v>68</v>
      </c>
      <c r="L4610" s="2">
        <v>140</v>
      </c>
      <c r="M4610" s="2" t="s">
        <v>11250</v>
      </c>
    </row>
    <row r="4611" spans="1:14" ht="12.75">
      <c r="A4611" s="15"/>
      <c r="B4611" s="236">
        <v>43923.70506521991</v>
      </c>
      <c r="C4611" s="2" t="s">
        <v>2200</v>
      </c>
      <c r="D4611" s="2" t="s">
        <v>95</v>
      </c>
      <c r="E4611" s="2" t="s">
        <v>700</v>
      </c>
      <c r="F4611" s="2" t="s">
        <v>2208</v>
      </c>
      <c r="G4611" s="2" t="s">
        <v>2199</v>
      </c>
      <c r="H4611" s="2" t="s">
        <v>11251</v>
      </c>
      <c r="I4611" s="2" t="s">
        <v>2389</v>
      </c>
      <c r="J4611" s="237">
        <v>43923</v>
      </c>
    </row>
    <row r="4612" spans="1:14" ht="12.75">
      <c r="A4612" s="331"/>
      <c r="B4612" s="332">
        <v>43923.705343298614</v>
      </c>
      <c r="C4612" s="333" t="s">
        <v>2200</v>
      </c>
      <c r="D4612" s="333" t="s">
        <v>207</v>
      </c>
      <c r="E4612" s="331"/>
      <c r="F4612" s="333" t="s">
        <v>2198</v>
      </c>
      <c r="G4612" s="333" t="s">
        <v>2210</v>
      </c>
      <c r="H4612" s="331"/>
      <c r="I4612" s="333" t="s">
        <v>3347</v>
      </c>
      <c r="J4612" s="335">
        <v>43923</v>
      </c>
      <c r="K4612" s="331"/>
      <c r="L4612" s="331"/>
      <c r="M4612" s="333" t="s">
        <v>11252</v>
      </c>
      <c r="N4612" s="331"/>
    </row>
    <row r="4613" spans="1:14" ht="12.75">
      <c r="A4613" s="331"/>
      <c r="B4613" s="332">
        <v>43923.706899016208</v>
      </c>
      <c r="C4613" s="333" t="s">
        <v>2200</v>
      </c>
      <c r="D4613" s="333" t="s">
        <v>236</v>
      </c>
      <c r="E4613" s="331"/>
      <c r="F4613" s="333" t="s">
        <v>2198</v>
      </c>
      <c r="G4613" s="333" t="s">
        <v>2210</v>
      </c>
      <c r="H4613" s="331"/>
      <c r="I4613" s="334" t="s">
        <v>11253</v>
      </c>
      <c r="J4613" s="335">
        <v>43923</v>
      </c>
      <c r="K4613" s="331"/>
      <c r="L4613" s="333">
        <v>3</v>
      </c>
      <c r="M4613" s="331"/>
      <c r="N4613" s="331"/>
    </row>
    <row r="4614" spans="1:14" ht="12.75">
      <c r="A4614" s="331"/>
      <c r="B4614" s="332">
        <v>43923.711415162034</v>
      </c>
      <c r="C4614" s="333" t="s">
        <v>2200</v>
      </c>
      <c r="D4614" s="333" t="s">
        <v>207</v>
      </c>
      <c r="E4614" s="331"/>
      <c r="F4614" s="333" t="s">
        <v>2198</v>
      </c>
      <c r="G4614" s="333" t="s">
        <v>2199</v>
      </c>
      <c r="H4614" s="331"/>
      <c r="I4614" s="334" t="s">
        <v>11254</v>
      </c>
      <c r="J4614" s="335">
        <v>43923</v>
      </c>
      <c r="K4614" s="331"/>
      <c r="L4614" s="331"/>
      <c r="M4614" s="333" t="s">
        <v>11255</v>
      </c>
      <c r="N4614" s="331"/>
    </row>
    <row r="4615" spans="1:14" ht="12.75">
      <c r="A4615" s="331"/>
      <c r="B4615" s="332">
        <v>43923.714352175928</v>
      </c>
      <c r="C4615" s="333" t="s">
        <v>2200</v>
      </c>
      <c r="D4615" s="333" t="s">
        <v>262</v>
      </c>
      <c r="E4615" s="331"/>
      <c r="F4615" s="333" t="s">
        <v>2198</v>
      </c>
      <c r="G4615" s="333" t="s">
        <v>2199</v>
      </c>
      <c r="H4615" s="331"/>
      <c r="I4615" s="334" t="s">
        <v>11256</v>
      </c>
      <c r="J4615" s="335">
        <v>43923</v>
      </c>
      <c r="K4615" s="331"/>
      <c r="L4615" s="331"/>
      <c r="M4615" s="333" t="s">
        <v>11257</v>
      </c>
      <c r="N4615" s="331"/>
    </row>
    <row r="4616" spans="1:14" ht="12.75">
      <c r="A4616" s="331"/>
      <c r="B4616" s="332">
        <v>43923.715673020837</v>
      </c>
      <c r="C4616" s="333" t="s">
        <v>2200</v>
      </c>
      <c r="D4616" s="333" t="s">
        <v>134</v>
      </c>
      <c r="E4616" s="331"/>
      <c r="F4616" s="333" t="s">
        <v>2198</v>
      </c>
      <c r="G4616" s="333" t="s">
        <v>2199</v>
      </c>
      <c r="H4616" s="331"/>
      <c r="I4616" s="333" t="s">
        <v>11195</v>
      </c>
      <c r="J4616" s="335">
        <v>43923</v>
      </c>
      <c r="K4616" s="331"/>
      <c r="L4616" s="331"/>
      <c r="M4616" s="333" t="s">
        <v>11196</v>
      </c>
      <c r="N4616" s="331"/>
    </row>
    <row r="4617" spans="1:14" ht="12.75">
      <c r="A4617" s="331"/>
      <c r="B4617" s="332">
        <v>43923.715680150461</v>
      </c>
      <c r="C4617" s="333" t="s">
        <v>2200</v>
      </c>
      <c r="D4617" s="333" t="s">
        <v>134</v>
      </c>
      <c r="E4617" s="331"/>
      <c r="F4617" s="333" t="s">
        <v>2198</v>
      </c>
      <c r="G4617" s="333" t="s">
        <v>2199</v>
      </c>
      <c r="H4617" s="331"/>
      <c r="I4617" s="333" t="s">
        <v>11195</v>
      </c>
      <c r="J4617" s="335">
        <v>43923</v>
      </c>
      <c r="K4617" s="331"/>
      <c r="L4617" s="331"/>
      <c r="M4617" s="333" t="s">
        <v>11196</v>
      </c>
      <c r="N4617" s="331"/>
    </row>
    <row r="4618" spans="1:14" ht="12.75">
      <c r="A4618" s="15"/>
      <c r="B4618" s="236">
        <v>43923.716690347224</v>
      </c>
      <c r="C4618" s="2" t="s">
        <v>2200</v>
      </c>
      <c r="D4618" s="2" t="s">
        <v>262</v>
      </c>
      <c r="F4618" s="2" t="s">
        <v>2198</v>
      </c>
      <c r="G4618" s="2" t="s">
        <v>2199</v>
      </c>
      <c r="H4618" s="2" t="s">
        <v>11258</v>
      </c>
      <c r="I4618" s="2" t="s">
        <v>11259</v>
      </c>
      <c r="J4618" s="237">
        <v>43923</v>
      </c>
    </row>
    <row r="4619" spans="1:14" ht="12.75">
      <c r="A4619" s="331"/>
      <c r="B4619" s="332">
        <v>43923.716757175927</v>
      </c>
      <c r="C4619" s="333" t="s">
        <v>2200</v>
      </c>
      <c r="D4619" s="333" t="s">
        <v>262</v>
      </c>
      <c r="E4619" s="331"/>
      <c r="F4619" s="333" t="s">
        <v>2198</v>
      </c>
      <c r="G4619" s="333" t="s">
        <v>2210</v>
      </c>
      <c r="H4619" s="331"/>
      <c r="I4619" s="333" t="s">
        <v>9397</v>
      </c>
      <c r="J4619" s="335">
        <v>43923</v>
      </c>
      <c r="K4619" s="331"/>
      <c r="L4619" s="333">
        <v>16</v>
      </c>
      <c r="M4619" s="333" t="s">
        <v>11260</v>
      </c>
      <c r="N4619" s="331"/>
    </row>
    <row r="4620" spans="1:14" ht="12.75">
      <c r="A4620" s="331"/>
      <c r="B4620" s="332">
        <v>43923.717694560182</v>
      </c>
      <c r="C4620" s="333" t="s">
        <v>2200</v>
      </c>
      <c r="D4620" s="333" t="s">
        <v>95</v>
      </c>
      <c r="E4620" s="331"/>
      <c r="F4620" s="333" t="s">
        <v>2198</v>
      </c>
      <c r="G4620" s="333" t="s">
        <v>2210</v>
      </c>
      <c r="H4620" s="331"/>
      <c r="I4620" s="333" t="s">
        <v>11261</v>
      </c>
      <c r="J4620" s="335">
        <v>43923</v>
      </c>
      <c r="K4620" s="331"/>
      <c r="L4620" s="331"/>
      <c r="M4620" s="333" t="s">
        <v>11262</v>
      </c>
      <c r="N4620" s="331"/>
    </row>
    <row r="4621" spans="1:14" ht="12.75">
      <c r="A4621" s="331"/>
      <c r="B4621" s="332">
        <v>43923.719694733794</v>
      </c>
      <c r="C4621" s="333" t="s">
        <v>2200</v>
      </c>
      <c r="D4621" s="333" t="s">
        <v>95</v>
      </c>
      <c r="E4621" s="331"/>
      <c r="F4621" s="333" t="s">
        <v>2198</v>
      </c>
      <c r="G4621" s="333" t="s">
        <v>2210</v>
      </c>
      <c r="H4621" s="331"/>
      <c r="I4621" s="334" t="s">
        <v>11263</v>
      </c>
      <c r="J4621" s="335">
        <v>43923</v>
      </c>
      <c r="K4621" s="331"/>
      <c r="L4621" s="331"/>
      <c r="M4621" s="333" t="s">
        <v>11264</v>
      </c>
      <c r="N4621" s="331"/>
    </row>
    <row r="4622" spans="1:14" ht="12.75">
      <c r="A4622" s="331"/>
      <c r="B4622" s="332">
        <v>43923.721299490746</v>
      </c>
      <c r="C4622" s="333" t="s">
        <v>7566</v>
      </c>
      <c r="D4622" s="333" t="s">
        <v>95</v>
      </c>
      <c r="E4622" s="333" t="s">
        <v>95</v>
      </c>
      <c r="F4622" s="333" t="s">
        <v>2198</v>
      </c>
      <c r="G4622" s="333" t="s">
        <v>2199</v>
      </c>
      <c r="H4622" s="331"/>
      <c r="I4622" s="334" t="s">
        <v>11265</v>
      </c>
      <c r="J4622" s="335">
        <v>43923</v>
      </c>
      <c r="K4622" s="331"/>
      <c r="L4622" s="331"/>
      <c r="M4622" s="333" t="s">
        <v>11266</v>
      </c>
      <c r="N4622" s="331"/>
    </row>
    <row r="4623" spans="1:14" ht="12.75">
      <c r="A4623" s="15"/>
      <c r="B4623" s="236">
        <v>43923.722023113427</v>
      </c>
      <c r="C4623" s="2" t="s">
        <v>7566</v>
      </c>
      <c r="D4623" s="2" t="s">
        <v>95</v>
      </c>
      <c r="F4623" s="2" t="s">
        <v>2198</v>
      </c>
      <c r="H4623" s="2" t="s">
        <v>11267</v>
      </c>
      <c r="I4623" s="34" t="s">
        <v>11268</v>
      </c>
      <c r="J4623" s="237">
        <v>43923</v>
      </c>
    </row>
    <row r="4624" spans="1:14" ht="12.75">
      <c r="A4624" s="331"/>
      <c r="B4624" s="332">
        <v>43923.722885023148</v>
      </c>
      <c r="C4624" s="333" t="s">
        <v>2200</v>
      </c>
      <c r="D4624" s="333" t="s">
        <v>236</v>
      </c>
      <c r="E4624" s="331"/>
      <c r="F4624" s="333" t="s">
        <v>2198</v>
      </c>
      <c r="G4624" s="333" t="s">
        <v>2210</v>
      </c>
      <c r="H4624" s="331"/>
      <c r="I4624" s="334" t="s">
        <v>8753</v>
      </c>
      <c r="J4624" s="335">
        <v>43923</v>
      </c>
      <c r="K4624" s="331"/>
      <c r="L4624" s="331"/>
      <c r="M4624" s="333" t="s">
        <v>11269</v>
      </c>
      <c r="N4624" s="331"/>
    </row>
    <row r="4625" spans="1:14" ht="12.75">
      <c r="A4625" s="331"/>
      <c r="B4625" s="332">
        <v>43923.723334953705</v>
      </c>
      <c r="C4625" s="333" t="s">
        <v>2200</v>
      </c>
      <c r="D4625" s="333" t="s">
        <v>95</v>
      </c>
      <c r="E4625" s="333" t="s">
        <v>95</v>
      </c>
      <c r="F4625" s="333" t="s">
        <v>2198</v>
      </c>
      <c r="G4625" s="331"/>
      <c r="H4625" s="331"/>
      <c r="I4625" s="334" t="s">
        <v>11270</v>
      </c>
      <c r="J4625" s="335">
        <v>43953</v>
      </c>
      <c r="K4625" s="331"/>
      <c r="L4625" s="331"/>
      <c r="M4625" s="331"/>
      <c r="N4625" s="331"/>
    </row>
    <row r="4626" spans="1:14" ht="12.75">
      <c r="A4626" s="331"/>
      <c r="B4626" s="332">
        <v>43923.725479918983</v>
      </c>
      <c r="C4626" s="333" t="s">
        <v>2200</v>
      </c>
      <c r="D4626" s="333" t="s">
        <v>95</v>
      </c>
      <c r="E4626" s="331"/>
      <c r="F4626" s="333" t="s">
        <v>2198</v>
      </c>
      <c r="G4626" s="331"/>
      <c r="H4626" s="331"/>
      <c r="I4626" s="334" t="s">
        <v>11271</v>
      </c>
      <c r="J4626" s="335">
        <v>43923</v>
      </c>
      <c r="K4626" s="331"/>
      <c r="L4626" s="331"/>
      <c r="M4626" s="333" t="s">
        <v>11272</v>
      </c>
      <c r="N4626" s="331"/>
    </row>
    <row r="4627" spans="1:14" ht="12.75">
      <c r="A4627" s="15"/>
      <c r="B4627" s="236">
        <v>43923.725651840279</v>
      </c>
      <c r="C4627" s="2" t="s">
        <v>2200</v>
      </c>
      <c r="D4627" s="2" t="s">
        <v>95</v>
      </c>
      <c r="F4627" s="2" t="s">
        <v>2208</v>
      </c>
      <c r="G4627" s="2" t="s">
        <v>2199</v>
      </c>
      <c r="H4627" s="2" t="s">
        <v>11273</v>
      </c>
      <c r="I4627" s="2" t="s">
        <v>7190</v>
      </c>
      <c r="J4627" s="237">
        <v>43923</v>
      </c>
    </row>
    <row r="4628" spans="1:14" ht="12.75">
      <c r="A4628" s="15"/>
      <c r="B4628" s="236">
        <v>43923.731711712964</v>
      </c>
      <c r="C4628" s="2" t="s">
        <v>9</v>
      </c>
      <c r="D4628" s="2" t="s">
        <v>117</v>
      </c>
      <c r="E4628" s="2" t="s">
        <v>3433</v>
      </c>
      <c r="F4628" s="2" t="s">
        <v>2208</v>
      </c>
      <c r="G4628" s="2" t="s">
        <v>2199</v>
      </c>
      <c r="H4628" s="2" t="s">
        <v>11274</v>
      </c>
      <c r="I4628" s="34" t="s">
        <v>11275</v>
      </c>
      <c r="J4628" s="237">
        <v>43923</v>
      </c>
      <c r="K4628" s="2">
        <v>67</v>
      </c>
      <c r="M4628" s="2" t="s">
        <v>11276</v>
      </c>
    </row>
    <row r="4629" spans="1:14" ht="12.75">
      <c r="A4629" s="331"/>
      <c r="B4629" s="332">
        <v>43923.732219988422</v>
      </c>
      <c r="C4629" s="333" t="s">
        <v>2200</v>
      </c>
      <c r="D4629" s="333" t="s">
        <v>95</v>
      </c>
      <c r="E4629" s="331"/>
      <c r="F4629" s="333" t="s">
        <v>2198</v>
      </c>
      <c r="G4629" s="333" t="s">
        <v>2199</v>
      </c>
      <c r="H4629" s="331"/>
      <c r="I4629" s="334" t="s">
        <v>11268</v>
      </c>
      <c r="J4629" s="335">
        <v>43865</v>
      </c>
      <c r="K4629" s="331"/>
      <c r="L4629" s="331"/>
      <c r="M4629" s="333" t="s">
        <v>11277</v>
      </c>
      <c r="N4629" s="331"/>
    </row>
    <row r="4630" spans="1:14" ht="12.75">
      <c r="A4630" s="331"/>
      <c r="B4630" s="332">
        <v>43923.73250539352</v>
      </c>
      <c r="C4630" s="333" t="s">
        <v>2200</v>
      </c>
      <c r="D4630" s="333" t="s">
        <v>95</v>
      </c>
      <c r="E4630" s="333" t="s">
        <v>95</v>
      </c>
      <c r="F4630" s="333" t="s">
        <v>2198</v>
      </c>
      <c r="G4630" s="333" t="s">
        <v>2210</v>
      </c>
      <c r="H4630" s="331"/>
      <c r="I4630" s="334" t="s">
        <v>11278</v>
      </c>
      <c r="J4630" s="335">
        <v>43923</v>
      </c>
      <c r="K4630" s="331"/>
      <c r="L4630" s="331"/>
      <c r="M4630" s="333" t="s">
        <v>11279</v>
      </c>
      <c r="N4630" s="331"/>
    </row>
    <row r="4631" spans="1:14" ht="12.75">
      <c r="A4631" s="331"/>
      <c r="B4631" s="332">
        <v>43923.732982013884</v>
      </c>
      <c r="C4631" s="333" t="s">
        <v>9</v>
      </c>
      <c r="D4631" s="333" t="s">
        <v>45</v>
      </c>
      <c r="E4631" s="333" t="s">
        <v>1147</v>
      </c>
      <c r="F4631" s="333" t="s">
        <v>2208</v>
      </c>
      <c r="G4631" s="333" t="s">
        <v>2199</v>
      </c>
      <c r="H4631" s="331"/>
      <c r="I4631" s="334" t="s">
        <v>11280</v>
      </c>
      <c r="J4631" s="335">
        <v>43923</v>
      </c>
      <c r="K4631" s="333">
        <v>62</v>
      </c>
      <c r="L4631" s="331"/>
      <c r="M4631" s="331"/>
      <c r="N4631" s="331"/>
    </row>
    <row r="4632" spans="1:14" ht="12.75">
      <c r="A4632" s="15"/>
      <c r="B4632" s="236">
        <v>43923.735187407408</v>
      </c>
      <c r="C4632" s="2" t="s">
        <v>2200</v>
      </c>
      <c r="D4632" s="2" t="s">
        <v>95</v>
      </c>
      <c r="F4632" s="2" t="s">
        <v>2198</v>
      </c>
      <c r="G4632" s="2" t="s">
        <v>2199</v>
      </c>
      <c r="H4632" s="2" t="s">
        <v>11281</v>
      </c>
      <c r="I4632" s="34" t="s">
        <v>11282</v>
      </c>
      <c r="J4632" s="237">
        <v>43923</v>
      </c>
    </row>
    <row r="4633" spans="1:14" ht="12.75">
      <c r="A4633" s="331"/>
      <c r="B4633" s="332">
        <v>43923.743758564815</v>
      </c>
      <c r="C4633" s="333" t="s">
        <v>2200</v>
      </c>
      <c r="D4633" s="333" t="s">
        <v>262</v>
      </c>
      <c r="E4633" s="331"/>
      <c r="F4633" s="333" t="s">
        <v>2198</v>
      </c>
      <c r="G4633" s="333" t="s">
        <v>2210</v>
      </c>
      <c r="H4633" s="331"/>
      <c r="I4633" s="334" t="s">
        <v>11283</v>
      </c>
      <c r="J4633" s="335">
        <v>43923</v>
      </c>
      <c r="K4633" s="331"/>
      <c r="L4633" s="331"/>
      <c r="M4633" s="333" t="s">
        <v>11284</v>
      </c>
      <c r="N4633" s="331"/>
    </row>
    <row r="4634" spans="1:14" ht="12.75">
      <c r="A4634" s="331"/>
      <c r="B4634" s="332">
        <v>43923.746121377313</v>
      </c>
      <c r="C4634" s="333" t="s">
        <v>7566</v>
      </c>
      <c r="D4634" s="333" t="s">
        <v>95</v>
      </c>
      <c r="E4634" s="331"/>
      <c r="F4634" s="333" t="s">
        <v>2198</v>
      </c>
      <c r="G4634" s="333" t="s">
        <v>2210</v>
      </c>
      <c r="H4634" s="331"/>
      <c r="I4634" s="333" t="s">
        <v>3347</v>
      </c>
      <c r="J4634" s="335">
        <v>43923</v>
      </c>
      <c r="K4634" s="331"/>
      <c r="L4634" s="331"/>
      <c r="M4634" s="333" t="s">
        <v>11285</v>
      </c>
      <c r="N4634" s="331"/>
    </row>
    <row r="4635" spans="1:14" ht="12.75">
      <c r="A4635" s="331"/>
      <c r="B4635" s="332">
        <v>43923.746316562501</v>
      </c>
      <c r="C4635" s="333" t="s">
        <v>2200</v>
      </c>
      <c r="D4635" s="333" t="s">
        <v>262</v>
      </c>
      <c r="E4635" s="333" t="s">
        <v>493</v>
      </c>
      <c r="F4635" s="333" t="s">
        <v>2198</v>
      </c>
      <c r="G4635" s="333" t="s">
        <v>2199</v>
      </c>
      <c r="H4635" s="333" t="s">
        <v>6028</v>
      </c>
      <c r="I4635" s="334" t="s">
        <v>11283</v>
      </c>
      <c r="J4635" s="335">
        <v>43923</v>
      </c>
      <c r="K4635" s="333">
        <v>60</v>
      </c>
      <c r="L4635" s="333">
        <v>53</v>
      </c>
      <c r="M4635" s="333" t="s">
        <v>11286</v>
      </c>
      <c r="N4635" s="331"/>
    </row>
    <row r="4636" spans="1:14" ht="12.75">
      <c r="A4636" s="331"/>
      <c r="B4636" s="332">
        <v>43923.746333912037</v>
      </c>
      <c r="C4636" s="333" t="s">
        <v>2200</v>
      </c>
      <c r="D4636" s="333" t="s">
        <v>95</v>
      </c>
      <c r="E4636" s="333" t="s">
        <v>95</v>
      </c>
      <c r="F4636" s="333" t="s">
        <v>2198</v>
      </c>
      <c r="G4636" s="333" t="s">
        <v>2210</v>
      </c>
      <c r="H4636" s="333" t="s">
        <v>2820</v>
      </c>
      <c r="I4636" s="334" t="s">
        <v>6037</v>
      </c>
      <c r="J4636" s="335">
        <v>43923</v>
      </c>
      <c r="K4636" s="333">
        <v>50</v>
      </c>
      <c r="L4636" s="331"/>
      <c r="M4636" s="331"/>
      <c r="N4636" s="331"/>
    </row>
    <row r="4637" spans="1:14" ht="12.75">
      <c r="A4637" s="15"/>
      <c r="B4637" s="236">
        <v>43923.747989016207</v>
      </c>
      <c r="C4637" s="2" t="s">
        <v>2200</v>
      </c>
      <c r="D4637" s="2" t="s">
        <v>109</v>
      </c>
      <c r="E4637" s="2" t="s">
        <v>5368</v>
      </c>
      <c r="F4637" s="2" t="s">
        <v>2208</v>
      </c>
      <c r="G4637" s="2" t="s">
        <v>2199</v>
      </c>
      <c r="H4637" s="2" t="s">
        <v>11287</v>
      </c>
      <c r="I4637" s="2" t="s">
        <v>2430</v>
      </c>
      <c r="J4637" s="237">
        <v>43923</v>
      </c>
      <c r="K4637" s="2">
        <v>14</v>
      </c>
      <c r="M4637" s="2" t="s">
        <v>11288</v>
      </c>
    </row>
    <row r="4638" spans="1:14" ht="12.75">
      <c r="A4638" s="15"/>
      <c r="B4638" s="236">
        <v>43923.748784641204</v>
      </c>
      <c r="C4638" s="2" t="s">
        <v>2200</v>
      </c>
      <c r="D4638" s="2" t="s">
        <v>207</v>
      </c>
      <c r="E4638" s="2" t="s">
        <v>11289</v>
      </c>
      <c r="F4638" s="2" t="s">
        <v>2198</v>
      </c>
      <c r="G4638" s="2" t="s">
        <v>2199</v>
      </c>
      <c r="H4638" s="2" t="s">
        <v>11290</v>
      </c>
      <c r="I4638" s="2" t="s">
        <v>11291</v>
      </c>
      <c r="J4638" s="237">
        <v>43923</v>
      </c>
    </row>
    <row r="4639" spans="1:14" ht="12.75">
      <c r="A4639" s="331"/>
      <c r="B4639" s="332">
        <v>43923.755066967591</v>
      </c>
      <c r="C4639" s="333" t="s">
        <v>2200</v>
      </c>
      <c r="D4639" s="333" t="s">
        <v>236</v>
      </c>
      <c r="E4639" s="333" t="s">
        <v>11292</v>
      </c>
      <c r="F4639" s="333" t="s">
        <v>2198</v>
      </c>
      <c r="G4639" s="333" t="s">
        <v>2199</v>
      </c>
      <c r="H4639" s="331"/>
      <c r="I4639" s="334" t="s">
        <v>11253</v>
      </c>
      <c r="J4639" s="335">
        <v>43923</v>
      </c>
      <c r="K4639" s="331"/>
      <c r="L4639" s="331"/>
      <c r="M4639" s="333" t="s">
        <v>11293</v>
      </c>
      <c r="N4639" s="331"/>
    </row>
    <row r="4640" spans="1:14" ht="12.75">
      <c r="A4640" s="331"/>
      <c r="B4640" s="332">
        <v>43923.757613043985</v>
      </c>
      <c r="C4640" s="333" t="s">
        <v>9</v>
      </c>
      <c r="D4640" s="333" t="s">
        <v>262</v>
      </c>
      <c r="E4640" s="333" t="s">
        <v>493</v>
      </c>
      <c r="F4640" s="333" t="s">
        <v>2198</v>
      </c>
      <c r="G4640" s="333" t="s">
        <v>2199</v>
      </c>
      <c r="H4640" s="331"/>
      <c r="I4640" s="333" t="s">
        <v>7984</v>
      </c>
      <c r="J4640" s="335">
        <v>43923</v>
      </c>
      <c r="K4640" s="331"/>
      <c r="L4640" s="331"/>
      <c r="M4640" s="331"/>
      <c r="N4640" s="331"/>
    </row>
    <row r="4641" spans="1:14" ht="12.75">
      <c r="A4641" s="331"/>
      <c r="B4641" s="332">
        <v>43923.757796006947</v>
      </c>
      <c r="C4641" s="333" t="s">
        <v>2200</v>
      </c>
      <c r="D4641" s="333" t="s">
        <v>262</v>
      </c>
      <c r="E4641" s="331"/>
      <c r="F4641" s="333" t="s">
        <v>2198</v>
      </c>
      <c r="G4641" s="333" t="s">
        <v>2210</v>
      </c>
      <c r="H4641" s="331"/>
      <c r="I4641" s="333" t="s">
        <v>11294</v>
      </c>
      <c r="J4641" s="335">
        <v>43923</v>
      </c>
      <c r="K4641" s="331"/>
      <c r="L4641" s="333">
        <v>16</v>
      </c>
      <c r="M4641" s="333" t="s">
        <v>11295</v>
      </c>
      <c r="N4641" s="331"/>
    </row>
    <row r="4642" spans="1:14" ht="12.75">
      <c r="A4642" s="15"/>
      <c r="B4642" s="236">
        <v>43923.759399594906</v>
      </c>
      <c r="C4642" s="2" t="s">
        <v>7566</v>
      </c>
      <c r="D4642" s="2" t="s">
        <v>262</v>
      </c>
      <c r="E4642" s="2" t="s">
        <v>10497</v>
      </c>
      <c r="F4642" s="2" t="s">
        <v>2198</v>
      </c>
      <c r="G4642" s="2" t="s">
        <v>2199</v>
      </c>
      <c r="H4642" s="2" t="s">
        <v>11296</v>
      </c>
      <c r="I4642" s="2" t="s">
        <v>11297</v>
      </c>
      <c r="J4642" s="237">
        <v>43923</v>
      </c>
    </row>
    <row r="4643" spans="1:14" ht="12.75">
      <c r="A4643" s="15"/>
      <c r="B4643" s="236">
        <v>43923.759493437501</v>
      </c>
      <c r="C4643" s="2" t="s">
        <v>7566</v>
      </c>
      <c r="D4643" s="2" t="s">
        <v>262</v>
      </c>
      <c r="E4643" s="2" t="s">
        <v>10497</v>
      </c>
      <c r="F4643" s="2" t="s">
        <v>2198</v>
      </c>
      <c r="G4643" s="2" t="s">
        <v>2199</v>
      </c>
      <c r="H4643" s="2" t="s">
        <v>11296</v>
      </c>
      <c r="I4643" s="2" t="s">
        <v>11297</v>
      </c>
      <c r="J4643" s="237">
        <v>43923</v>
      </c>
    </row>
    <row r="4644" spans="1:14" ht="12.75">
      <c r="A4644" s="15"/>
      <c r="B4644" s="236">
        <v>43923.76095387731</v>
      </c>
      <c r="C4644" s="2" t="s">
        <v>2200</v>
      </c>
      <c r="D4644" s="2" t="s">
        <v>45</v>
      </c>
      <c r="F4644" s="2" t="s">
        <v>2198</v>
      </c>
      <c r="G4644" s="2" t="s">
        <v>2210</v>
      </c>
      <c r="H4644" s="2" t="s">
        <v>11298</v>
      </c>
      <c r="I4644" s="34" t="s">
        <v>11299</v>
      </c>
      <c r="J4644" s="237">
        <v>43923</v>
      </c>
    </row>
    <row r="4645" spans="1:14" ht="12.75">
      <c r="A4645" s="15"/>
      <c r="B4645" s="236">
        <v>43923.763663831021</v>
      </c>
      <c r="C4645" s="2" t="s">
        <v>2200</v>
      </c>
      <c r="D4645" s="2" t="s">
        <v>47</v>
      </c>
      <c r="F4645" s="2" t="s">
        <v>2198</v>
      </c>
      <c r="G4645" s="2" t="s">
        <v>2199</v>
      </c>
      <c r="H4645" s="2" t="s">
        <v>11300</v>
      </c>
      <c r="I4645" s="34" t="s">
        <v>11301</v>
      </c>
      <c r="J4645" s="237">
        <v>43923</v>
      </c>
    </row>
    <row r="4646" spans="1:14" ht="12.75">
      <c r="A4646" s="331"/>
      <c r="B4646" s="332">
        <v>43923.765535972227</v>
      </c>
      <c r="C4646" s="333" t="s">
        <v>2200</v>
      </c>
      <c r="D4646" s="333" t="s">
        <v>262</v>
      </c>
      <c r="E4646" s="331"/>
      <c r="F4646" s="333" t="s">
        <v>2271</v>
      </c>
      <c r="G4646" s="333" t="s">
        <v>2199</v>
      </c>
      <c r="H4646" s="331"/>
      <c r="I4646" s="333" t="s">
        <v>11302</v>
      </c>
      <c r="J4646" s="335">
        <v>43923</v>
      </c>
      <c r="K4646" s="331"/>
      <c r="L4646" s="333">
        <v>16</v>
      </c>
      <c r="M4646" s="331"/>
      <c r="N4646" s="331"/>
    </row>
    <row r="4647" spans="1:14" ht="12.75">
      <c r="A4647" s="331"/>
      <c r="B4647" s="332">
        <v>43923.766332858795</v>
      </c>
      <c r="C4647" s="333" t="s">
        <v>2200</v>
      </c>
      <c r="D4647" s="333" t="s">
        <v>262</v>
      </c>
      <c r="E4647" s="331"/>
      <c r="F4647" s="333" t="s">
        <v>2198</v>
      </c>
      <c r="G4647" s="333" t="s">
        <v>2199</v>
      </c>
      <c r="H4647" s="331"/>
      <c r="I4647" s="334" t="s">
        <v>11283</v>
      </c>
      <c r="J4647" s="335">
        <v>43923</v>
      </c>
      <c r="K4647" s="331"/>
      <c r="L4647" s="333">
        <v>53</v>
      </c>
      <c r="M4647" s="331"/>
      <c r="N4647" s="331"/>
    </row>
    <row r="4648" spans="1:14" ht="12.75">
      <c r="A4648" s="331"/>
      <c r="B4648" s="332">
        <v>43923.766416620376</v>
      </c>
      <c r="C4648" s="333" t="s">
        <v>2200</v>
      </c>
      <c r="D4648" s="333" t="s">
        <v>158</v>
      </c>
      <c r="E4648" s="331"/>
      <c r="F4648" s="333" t="s">
        <v>2198</v>
      </c>
      <c r="G4648" s="333" t="s">
        <v>2210</v>
      </c>
      <c r="H4648" s="331"/>
      <c r="I4648" s="334" t="s">
        <v>11303</v>
      </c>
      <c r="J4648" s="335">
        <v>43923</v>
      </c>
      <c r="K4648" s="331"/>
      <c r="L4648" s="331"/>
      <c r="M4648" s="331"/>
      <c r="N4648" s="331"/>
    </row>
    <row r="4649" spans="1:14" ht="12.75">
      <c r="A4649" s="331"/>
      <c r="B4649" s="332">
        <v>43923.766473553245</v>
      </c>
      <c r="C4649" s="333" t="s">
        <v>9</v>
      </c>
      <c r="D4649" s="333" t="s">
        <v>262</v>
      </c>
      <c r="E4649" s="331"/>
      <c r="F4649" s="333" t="s">
        <v>2208</v>
      </c>
      <c r="G4649" s="333" t="s">
        <v>2199</v>
      </c>
      <c r="H4649" s="331"/>
      <c r="I4649" s="334" t="s">
        <v>11304</v>
      </c>
      <c r="J4649" s="335">
        <v>43923</v>
      </c>
      <c r="K4649" s="331"/>
      <c r="L4649" s="333">
        <v>1</v>
      </c>
      <c r="M4649" s="331"/>
      <c r="N4649" s="331"/>
    </row>
    <row r="4650" spans="1:14" ht="12.75">
      <c r="A4650" s="331"/>
      <c r="B4650" s="332">
        <v>43923.7681046875</v>
      </c>
      <c r="C4650" s="333" t="s">
        <v>9</v>
      </c>
      <c r="D4650" s="333" t="s">
        <v>109</v>
      </c>
      <c r="E4650" s="333" t="s">
        <v>5343</v>
      </c>
      <c r="F4650" s="333" t="s">
        <v>2208</v>
      </c>
      <c r="G4650" s="333" t="s">
        <v>2199</v>
      </c>
      <c r="H4650" s="331"/>
      <c r="I4650" s="334" t="s">
        <v>11305</v>
      </c>
      <c r="J4650" s="335">
        <v>43923</v>
      </c>
      <c r="K4650" s="333">
        <v>85</v>
      </c>
      <c r="L4650" s="331"/>
      <c r="M4650" s="331"/>
      <c r="N4650" s="331"/>
    </row>
    <row r="4651" spans="1:14" ht="12.75">
      <c r="A4651" s="331"/>
      <c r="B4651" s="332">
        <v>43923.768699328706</v>
      </c>
      <c r="C4651" s="333" t="s">
        <v>2200</v>
      </c>
      <c r="D4651" s="333" t="s">
        <v>262</v>
      </c>
      <c r="E4651" s="331"/>
      <c r="F4651" s="333" t="s">
        <v>2198</v>
      </c>
      <c r="G4651" s="333" t="s">
        <v>2210</v>
      </c>
      <c r="H4651" s="331"/>
      <c r="I4651" s="333" t="s">
        <v>11308</v>
      </c>
      <c r="J4651" s="335">
        <v>43923</v>
      </c>
      <c r="K4651" s="331"/>
      <c r="L4651" s="333">
        <v>53</v>
      </c>
      <c r="M4651" s="333" t="s">
        <v>11309</v>
      </c>
      <c r="N4651" s="331"/>
    </row>
    <row r="4652" spans="1:14" ht="12.75">
      <c r="A4652" s="331"/>
      <c r="B4652" s="332">
        <v>43923.771704826388</v>
      </c>
      <c r="C4652" s="333" t="s">
        <v>2200</v>
      </c>
      <c r="D4652" s="333" t="s">
        <v>101</v>
      </c>
      <c r="E4652" s="333" t="s">
        <v>11310</v>
      </c>
      <c r="F4652" s="333" t="s">
        <v>2198</v>
      </c>
      <c r="G4652" s="333" t="s">
        <v>2199</v>
      </c>
      <c r="H4652" s="331"/>
      <c r="I4652" s="333" t="s">
        <v>11311</v>
      </c>
      <c r="J4652" s="335">
        <v>43923</v>
      </c>
      <c r="K4652" s="331"/>
      <c r="L4652" s="333">
        <v>6</v>
      </c>
      <c r="M4652" s="331"/>
      <c r="N4652" s="331"/>
    </row>
    <row r="4653" spans="1:14" ht="12.75">
      <c r="A4653" s="15"/>
      <c r="B4653" s="236">
        <v>43923.773309363431</v>
      </c>
      <c r="C4653" s="2" t="s">
        <v>2200</v>
      </c>
      <c r="D4653" s="2" t="s">
        <v>45</v>
      </c>
      <c r="E4653" s="2" t="s">
        <v>524</v>
      </c>
      <c r="F4653" s="2" t="s">
        <v>2208</v>
      </c>
      <c r="G4653" s="2" t="s">
        <v>2215</v>
      </c>
      <c r="H4653" s="2" t="s">
        <v>11312</v>
      </c>
      <c r="I4653" s="34" t="s">
        <v>11313</v>
      </c>
      <c r="J4653" s="237">
        <v>43923</v>
      </c>
    </row>
    <row r="4654" spans="1:14" ht="12.75">
      <c r="A4654" s="15"/>
      <c r="B4654" s="236">
        <v>43923.773399849539</v>
      </c>
      <c r="C4654" s="2" t="s">
        <v>2200</v>
      </c>
      <c r="D4654" s="2" t="s">
        <v>45</v>
      </c>
      <c r="E4654" s="2" t="s">
        <v>524</v>
      </c>
      <c r="F4654" s="2" t="s">
        <v>2208</v>
      </c>
      <c r="G4654" s="2" t="s">
        <v>2215</v>
      </c>
      <c r="H4654" s="2" t="s">
        <v>11312</v>
      </c>
      <c r="I4654" s="34" t="s">
        <v>11313</v>
      </c>
      <c r="J4654" s="237">
        <v>43923</v>
      </c>
    </row>
    <row r="4655" spans="1:14" ht="12.75">
      <c r="A4655" s="15"/>
      <c r="B4655" s="236">
        <v>43923.773859953704</v>
      </c>
      <c r="C4655" s="2" t="s">
        <v>7566</v>
      </c>
      <c r="D4655" s="2" t="s">
        <v>45</v>
      </c>
      <c r="F4655" s="2" t="s">
        <v>2198</v>
      </c>
      <c r="H4655" s="2">
        <v>416</v>
      </c>
      <c r="I4655" s="2" t="s">
        <v>11315</v>
      </c>
      <c r="J4655" s="237">
        <v>43923</v>
      </c>
      <c r="M4655" s="2" t="s">
        <v>11316</v>
      </c>
    </row>
    <row r="4656" spans="1:14" ht="12.75">
      <c r="A4656" s="15"/>
      <c r="B4656" s="236">
        <v>43923.774465439812</v>
      </c>
      <c r="C4656" s="2" t="s">
        <v>2200</v>
      </c>
      <c r="D4656" s="2" t="s">
        <v>45</v>
      </c>
      <c r="E4656" s="2" t="s">
        <v>524</v>
      </c>
      <c r="F4656" s="2" t="s">
        <v>2208</v>
      </c>
      <c r="G4656" s="2" t="s">
        <v>2215</v>
      </c>
      <c r="H4656" s="2" t="s">
        <v>11317</v>
      </c>
      <c r="I4656" s="34" t="s">
        <v>11313</v>
      </c>
      <c r="J4656" s="237">
        <v>43923</v>
      </c>
    </row>
    <row r="4657" spans="1:14" ht="12.75">
      <c r="A4657" s="331"/>
      <c r="B4657" s="332">
        <v>43923.775390810188</v>
      </c>
      <c r="C4657" s="333" t="s">
        <v>7566</v>
      </c>
      <c r="D4657" s="333" t="s">
        <v>45</v>
      </c>
      <c r="E4657" s="331"/>
      <c r="F4657" s="333" t="s">
        <v>2198</v>
      </c>
      <c r="G4657" s="333" t="s">
        <v>2210</v>
      </c>
      <c r="H4657" s="331"/>
      <c r="I4657" s="333" t="s">
        <v>11318</v>
      </c>
      <c r="J4657" s="335">
        <v>43923</v>
      </c>
      <c r="K4657" s="331"/>
      <c r="L4657" s="333">
        <v>416</v>
      </c>
      <c r="M4657" s="333" t="s">
        <v>11319</v>
      </c>
      <c r="N4657" s="331"/>
    </row>
    <row r="4658" spans="1:14" ht="12.75">
      <c r="A4658" s="15"/>
      <c r="B4658" s="236">
        <v>43923.775507962964</v>
      </c>
      <c r="C4658" s="2" t="s">
        <v>2200</v>
      </c>
      <c r="D4658" s="2" t="s">
        <v>45</v>
      </c>
      <c r="E4658" s="2" t="s">
        <v>524</v>
      </c>
      <c r="F4658" s="2" t="s">
        <v>2208</v>
      </c>
      <c r="G4658" s="2" t="s">
        <v>2199</v>
      </c>
      <c r="H4658" s="2" t="s">
        <v>11320</v>
      </c>
      <c r="I4658" s="34" t="s">
        <v>11313</v>
      </c>
      <c r="J4658" s="237">
        <v>43923</v>
      </c>
    </row>
    <row r="4659" spans="1:14" ht="12.75">
      <c r="A4659" s="15"/>
      <c r="B4659" s="236">
        <v>43923.776086875005</v>
      </c>
      <c r="C4659" s="2" t="s">
        <v>2200</v>
      </c>
      <c r="D4659" s="2" t="s">
        <v>45</v>
      </c>
      <c r="E4659" s="2" t="s">
        <v>11321</v>
      </c>
      <c r="F4659" s="2" t="s">
        <v>2208</v>
      </c>
      <c r="G4659" s="2" t="s">
        <v>2199</v>
      </c>
      <c r="H4659" s="2" t="s">
        <v>11322</v>
      </c>
      <c r="I4659" s="34" t="s">
        <v>11313</v>
      </c>
      <c r="J4659" s="237">
        <v>43923</v>
      </c>
    </row>
    <row r="4660" spans="1:14" ht="12.75">
      <c r="A4660" s="15"/>
      <c r="B4660" s="236">
        <v>43923.776722939816</v>
      </c>
      <c r="C4660" s="2" t="s">
        <v>2200</v>
      </c>
      <c r="D4660" s="2" t="s">
        <v>45</v>
      </c>
      <c r="E4660" s="2" t="s">
        <v>524</v>
      </c>
      <c r="F4660" s="2" t="s">
        <v>2208</v>
      </c>
      <c r="G4660" s="2" t="s">
        <v>2199</v>
      </c>
      <c r="H4660" s="2" t="s">
        <v>11323</v>
      </c>
      <c r="I4660" s="34" t="s">
        <v>11313</v>
      </c>
      <c r="J4660" s="237">
        <v>43923</v>
      </c>
    </row>
    <row r="4661" spans="1:14" ht="12.75">
      <c r="A4661" s="15"/>
      <c r="B4661" s="236">
        <v>43923.777170613423</v>
      </c>
      <c r="C4661" s="2" t="s">
        <v>2200</v>
      </c>
      <c r="D4661" s="2" t="s">
        <v>45</v>
      </c>
      <c r="E4661" s="2" t="s">
        <v>524</v>
      </c>
      <c r="F4661" s="2" t="s">
        <v>2208</v>
      </c>
      <c r="G4661" s="2" t="s">
        <v>2199</v>
      </c>
      <c r="H4661" s="2" t="s">
        <v>11324</v>
      </c>
      <c r="I4661" s="34" t="s">
        <v>11313</v>
      </c>
      <c r="J4661" s="237">
        <v>43923</v>
      </c>
    </row>
    <row r="4662" spans="1:14" ht="12.75">
      <c r="A4662" s="15"/>
      <c r="B4662" s="236">
        <v>43923.777261620373</v>
      </c>
      <c r="C4662" s="2" t="s">
        <v>7566</v>
      </c>
      <c r="D4662" s="2" t="s">
        <v>262</v>
      </c>
      <c r="E4662" s="2" t="s">
        <v>11325</v>
      </c>
      <c r="F4662" s="2" t="s">
        <v>2198</v>
      </c>
      <c r="G4662" s="2" t="s">
        <v>2210</v>
      </c>
      <c r="H4662" s="2" t="s">
        <v>11326</v>
      </c>
      <c r="I4662" s="2" t="s">
        <v>11327</v>
      </c>
      <c r="J4662" s="237">
        <v>43923</v>
      </c>
      <c r="M4662" s="2" t="s">
        <v>11328</v>
      </c>
    </row>
    <row r="4663" spans="1:14" ht="12.75">
      <c r="A4663" s="331"/>
      <c r="B4663" s="332">
        <v>43923.777882442126</v>
      </c>
      <c r="C4663" s="333" t="s">
        <v>7566</v>
      </c>
      <c r="D4663" s="333" t="s">
        <v>262</v>
      </c>
      <c r="E4663" s="333" t="s">
        <v>493</v>
      </c>
      <c r="F4663" s="333" t="s">
        <v>2198</v>
      </c>
      <c r="G4663" s="333" t="s">
        <v>2210</v>
      </c>
      <c r="H4663" s="331"/>
      <c r="I4663" s="333" t="s">
        <v>11329</v>
      </c>
      <c r="J4663" s="335">
        <v>43923</v>
      </c>
      <c r="K4663" s="331"/>
      <c r="L4663" s="331"/>
      <c r="M4663" s="333" t="s">
        <v>11330</v>
      </c>
      <c r="N4663" s="331"/>
    </row>
    <row r="4664" spans="1:14" ht="12.75">
      <c r="A4664" s="331"/>
      <c r="B4664" s="332">
        <v>43923.77872717593</v>
      </c>
      <c r="C4664" s="333" t="s">
        <v>9</v>
      </c>
      <c r="D4664" s="333" t="s">
        <v>262</v>
      </c>
      <c r="E4664" s="333" t="s">
        <v>493</v>
      </c>
      <c r="F4664" s="333" t="s">
        <v>2208</v>
      </c>
      <c r="G4664" s="333" t="s">
        <v>2199</v>
      </c>
      <c r="H4664" s="333" t="s">
        <v>3879</v>
      </c>
      <c r="I4664" s="334" t="s">
        <v>11331</v>
      </c>
      <c r="J4664" s="335">
        <v>43923</v>
      </c>
      <c r="K4664" s="331"/>
      <c r="L4664" s="331"/>
      <c r="M4664" s="331"/>
      <c r="N4664" s="331"/>
    </row>
    <row r="4665" spans="1:14" ht="12.75">
      <c r="A4665" s="331"/>
      <c r="B4665" s="332">
        <v>43923.781097094907</v>
      </c>
      <c r="C4665" s="333" t="s">
        <v>9</v>
      </c>
      <c r="D4665" s="333" t="s">
        <v>262</v>
      </c>
      <c r="E4665" s="331"/>
      <c r="F4665" s="333" t="s">
        <v>2208</v>
      </c>
      <c r="G4665" s="333" t="s">
        <v>2199</v>
      </c>
      <c r="H4665" s="331"/>
      <c r="I4665" s="333" t="s">
        <v>7984</v>
      </c>
      <c r="J4665" s="335">
        <v>43923</v>
      </c>
      <c r="K4665" s="331"/>
      <c r="L4665" s="331"/>
      <c r="M4665" s="331"/>
      <c r="N4665" s="331"/>
    </row>
    <row r="4666" spans="1:14" ht="12.75">
      <c r="A4666" s="15"/>
      <c r="B4666" s="236">
        <v>43923.78223271991</v>
      </c>
      <c r="C4666" s="2" t="s">
        <v>9</v>
      </c>
      <c r="D4666" s="2" t="s">
        <v>45</v>
      </c>
      <c r="F4666" s="2" t="s">
        <v>2198</v>
      </c>
      <c r="H4666" s="2" t="s">
        <v>11332</v>
      </c>
      <c r="I4666" s="34" t="s">
        <v>11333</v>
      </c>
      <c r="J4666" s="237">
        <v>43923</v>
      </c>
      <c r="M4666" s="2" t="s">
        <v>11334</v>
      </c>
    </row>
    <row r="4667" spans="1:14" ht="12.75">
      <c r="A4667" s="331"/>
      <c r="B4667" s="332">
        <v>43923.782489641206</v>
      </c>
      <c r="C4667" s="333" t="s">
        <v>2200</v>
      </c>
      <c r="D4667" s="333" t="s">
        <v>236</v>
      </c>
      <c r="E4667" s="331"/>
      <c r="F4667" s="333" t="s">
        <v>2198</v>
      </c>
      <c r="G4667" s="331"/>
      <c r="H4667" s="331"/>
      <c r="I4667" s="334" t="s">
        <v>11335</v>
      </c>
      <c r="J4667" s="335">
        <v>43923</v>
      </c>
      <c r="K4667" s="331"/>
      <c r="L4667" s="331"/>
      <c r="M4667" s="331"/>
      <c r="N4667" s="331"/>
    </row>
    <row r="4668" spans="1:14" ht="12.75">
      <c r="A4668" s="15"/>
      <c r="B4668" s="236">
        <v>43923.783008530096</v>
      </c>
      <c r="C4668" s="2" t="s">
        <v>2200</v>
      </c>
      <c r="D4668" s="2" t="s">
        <v>109</v>
      </c>
      <c r="E4668" s="2" t="s">
        <v>5368</v>
      </c>
      <c r="F4668" s="2" t="s">
        <v>2208</v>
      </c>
      <c r="G4668" s="2" t="s">
        <v>2199</v>
      </c>
      <c r="H4668" s="2" t="s">
        <v>11336</v>
      </c>
      <c r="I4668" s="2" t="s">
        <v>11337</v>
      </c>
      <c r="J4668" s="237">
        <v>43923</v>
      </c>
      <c r="K4668" s="2">
        <v>15</v>
      </c>
    </row>
    <row r="4669" spans="1:14" ht="12.75">
      <c r="A4669" s="15"/>
      <c r="B4669" s="236">
        <v>43923.78528181713</v>
      </c>
      <c r="C4669" s="2" t="s">
        <v>2200</v>
      </c>
      <c r="D4669" s="2" t="s">
        <v>236</v>
      </c>
      <c r="F4669" s="2" t="s">
        <v>2198</v>
      </c>
      <c r="G4669" s="2" t="s">
        <v>2199</v>
      </c>
      <c r="H4669" s="2" t="s">
        <v>11338</v>
      </c>
      <c r="I4669" s="2" t="s">
        <v>11339</v>
      </c>
      <c r="J4669" s="237">
        <v>43923</v>
      </c>
    </row>
    <row r="4670" spans="1:14" ht="12.75">
      <c r="A4670" s="15"/>
      <c r="B4670" s="236">
        <v>43923.78589673611</v>
      </c>
      <c r="C4670" s="2" t="s">
        <v>2200</v>
      </c>
      <c r="D4670" s="2" t="s">
        <v>236</v>
      </c>
      <c r="F4670" s="2" t="s">
        <v>2198</v>
      </c>
      <c r="G4670" s="2" t="s">
        <v>2199</v>
      </c>
      <c r="I4670" s="34" t="s">
        <v>11340</v>
      </c>
      <c r="J4670" s="237">
        <v>43923</v>
      </c>
    </row>
    <row r="4671" spans="1:14" ht="12.75">
      <c r="A4671" s="15"/>
      <c r="B4671" s="236">
        <v>43923.785934930551</v>
      </c>
      <c r="C4671" s="2" t="s">
        <v>9</v>
      </c>
      <c r="D4671" s="2" t="s">
        <v>262</v>
      </c>
      <c r="E4671" s="2" t="s">
        <v>493</v>
      </c>
      <c r="F4671" s="2" t="s">
        <v>2208</v>
      </c>
      <c r="G4671" s="2" t="s">
        <v>2199</v>
      </c>
      <c r="H4671" s="2" t="s">
        <v>11342</v>
      </c>
      <c r="I4671" s="34" t="s">
        <v>11343</v>
      </c>
      <c r="J4671" s="237">
        <v>43922</v>
      </c>
      <c r="K4671" s="2">
        <v>66</v>
      </c>
      <c r="L4671" s="2">
        <v>658</v>
      </c>
      <c r="M4671" s="2" t="s">
        <v>11344</v>
      </c>
    </row>
    <row r="4672" spans="1:14" ht="12.75">
      <c r="A4672" s="15"/>
      <c r="B4672" s="236">
        <v>43923.786143784717</v>
      </c>
      <c r="C4672" s="2" t="s">
        <v>2200</v>
      </c>
      <c r="D4672" s="2" t="s">
        <v>236</v>
      </c>
      <c r="F4672" s="2" t="s">
        <v>2198</v>
      </c>
      <c r="G4672" s="2" t="s">
        <v>2199</v>
      </c>
      <c r="H4672" s="2" t="s">
        <v>11346</v>
      </c>
      <c r="I4672" s="34" t="s">
        <v>11340</v>
      </c>
      <c r="J4672" s="237">
        <v>43923</v>
      </c>
    </row>
    <row r="4673" spans="1:14" ht="12.75">
      <c r="A4673" s="331"/>
      <c r="B4673" s="332">
        <v>43923.78693736111</v>
      </c>
      <c r="C4673" s="333" t="s">
        <v>2200</v>
      </c>
      <c r="D4673" s="333" t="s">
        <v>236</v>
      </c>
      <c r="E4673" s="331"/>
      <c r="F4673" s="333" t="s">
        <v>2198</v>
      </c>
      <c r="G4673" s="333" t="s">
        <v>2199</v>
      </c>
      <c r="H4673" s="331"/>
      <c r="I4673" s="333" t="s">
        <v>11347</v>
      </c>
      <c r="J4673" s="335">
        <v>43865</v>
      </c>
      <c r="K4673" s="331"/>
      <c r="L4673" s="333">
        <v>8</v>
      </c>
      <c r="M4673" s="331"/>
      <c r="N4673" s="331"/>
    </row>
    <row r="4674" spans="1:14" ht="12.75">
      <c r="A4674" s="331"/>
      <c r="B4674" s="332">
        <v>43923.787997314816</v>
      </c>
      <c r="C4674" s="333" t="s">
        <v>2200</v>
      </c>
      <c r="D4674" s="333" t="s">
        <v>262</v>
      </c>
      <c r="E4674" s="331"/>
      <c r="F4674" s="333" t="s">
        <v>2198</v>
      </c>
      <c r="G4674" s="333" t="s">
        <v>2199</v>
      </c>
      <c r="H4674" s="331"/>
      <c r="I4674" s="333" t="s">
        <v>6710</v>
      </c>
      <c r="J4674" s="335">
        <v>43923</v>
      </c>
      <c r="K4674" s="331"/>
      <c r="L4674" s="331"/>
      <c r="M4674" s="331"/>
      <c r="N4674" s="331"/>
    </row>
    <row r="4675" spans="1:14" ht="12.75">
      <c r="A4675" s="15"/>
      <c r="B4675" s="236">
        <v>43923.78901414352</v>
      </c>
      <c r="C4675" s="2" t="s">
        <v>2200</v>
      </c>
      <c r="D4675" s="2" t="s">
        <v>330</v>
      </c>
      <c r="E4675" s="2" t="s">
        <v>330</v>
      </c>
      <c r="F4675" s="2" t="s">
        <v>2201</v>
      </c>
      <c r="G4675" s="2" t="s">
        <v>2199</v>
      </c>
      <c r="H4675" s="2" t="s">
        <v>11348</v>
      </c>
      <c r="I4675" s="34" t="s">
        <v>11349</v>
      </c>
      <c r="J4675" s="237">
        <v>43923</v>
      </c>
      <c r="K4675" s="2">
        <v>59</v>
      </c>
    </row>
    <row r="4676" spans="1:14" ht="12.75">
      <c r="A4676" s="331"/>
      <c r="B4676" s="332">
        <v>43923.789323865742</v>
      </c>
      <c r="C4676" s="333" t="s">
        <v>9</v>
      </c>
      <c r="D4676" s="333" t="s">
        <v>45</v>
      </c>
      <c r="E4676" s="333" t="s">
        <v>1147</v>
      </c>
      <c r="F4676" s="333" t="s">
        <v>2198</v>
      </c>
      <c r="G4676" s="333" t="s">
        <v>2199</v>
      </c>
      <c r="H4676" s="331"/>
      <c r="I4676" s="334" t="s">
        <v>11350</v>
      </c>
      <c r="J4676" s="335">
        <v>43923</v>
      </c>
      <c r="K4676" s="331"/>
      <c r="L4676" s="331"/>
      <c r="M4676" s="331"/>
      <c r="N4676" s="331"/>
    </row>
    <row r="4677" spans="1:14" ht="12.75">
      <c r="A4677" s="331"/>
      <c r="B4677" s="332">
        <v>43923.793980277776</v>
      </c>
      <c r="C4677" s="333" t="s">
        <v>2200</v>
      </c>
      <c r="D4677" s="333" t="s">
        <v>224</v>
      </c>
      <c r="E4677" s="331"/>
      <c r="F4677" s="333" t="s">
        <v>2198</v>
      </c>
      <c r="G4677" s="331"/>
      <c r="H4677" s="331"/>
      <c r="I4677" s="334" t="s">
        <v>11351</v>
      </c>
      <c r="J4677" s="335">
        <v>43923</v>
      </c>
      <c r="K4677" s="331"/>
      <c r="L4677" s="331"/>
      <c r="M4677" s="331"/>
      <c r="N4677" s="331"/>
    </row>
    <row r="4678" spans="1:14" ht="12.75">
      <c r="A4678" s="331"/>
      <c r="B4678" s="332">
        <v>43923.794048495372</v>
      </c>
      <c r="C4678" s="333" t="s">
        <v>2200</v>
      </c>
      <c r="D4678" s="333" t="s">
        <v>224</v>
      </c>
      <c r="E4678" s="331"/>
      <c r="F4678" s="333" t="s">
        <v>2198</v>
      </c>
      <c r="G4678" s="331"/>
      <c r="H4678" s="331"/>
      <c r="I4678" s="334" t="s">
        <v>11351</v>
      </c>
      <c r="J4678" s="335">
        <v>43923</v>
      </c>
      <c r="K4678" s="331"/>
      <c r="L4678" s="331"/>
      <c r="M4678" s="331"/>
      <c r="N4678" s="331"/>
    </row>
    <row r="4679" spans="1:14" ht="12.75">
      <c r="A4679" s="331"/>
      <c r="B4679" s="332">
        <v>43923.79914771991</v>
      </c>
      <c r="C4679" s="333" t="s">
        <v>7566</v>
      </c>
      <c r="D4679" s="333" t="s">
        <v>236</v>
      </c>
      <c r="E4679" s="333" t="s">
        <v>2003</v>
      </c>
      <c r="F4679" s="333" t="s">
        <v>2198</v>
      </c>
      <c r="G4679" s="333" t="s">
        <v>2199</v>
      </c>
      <c r="H4679" s="331"/>
      <c r="I4679" s="334" t="s">
        <v>11352</v>
      </c>
      <c r="J4679" s="335">
        <v>43923</v>
      </c>
      <c r="K4679" s="331"/>
      <c r="L4679" s="331"/>
      <c r="M4679" s="333" t="s">
        <v>11353</v>
      </c>
      <c r="N4679" s="331"/>
    </row>
    <row r="4680" spans="1:14" ht="12.75">
      <c r="A4680" s="331"/>
      <c r="B4680" s="332">
        <v>43923.803347766203</v>
      </c>
      <c r="C4680" s="333" t="s">
        <v>9</v>
      </c>
      <c r="D4680" s="333" t="s">
        <v>262</v>
      </c>
      <c r="E4680" s="331"/>
      <c r="F4680" s="333" t="s">
        <v>2198</v>
      </c>
      <c r="G4680" s="333" t="s">
        <v>2199</v>
      </c>
      <c r="H4680" s="331"/>
      <c r="I4680" s="334" t="s">
        <v>11354</v>
      </c>
      <c r="J4680" s="335">
        <v>43923</v>
      </c>
      <c r="K4680" s="331"/>
      <c r="L4680" s="331"/>
      <c r="M4680" s="333" t="s">
        <v>11355</v>
      </c>
      <c r="N4680" s="331"/>
    </row>
    <row r="4681" spans="1:14" ht="12.75">
      <c r="A4681" s="331"/>
      <c r="B4681" s="332">
        <v>43923.803621701387</v>
      </c>
      <c r="C4681" s="333" t="s">
        <v>2200</v>
      </c>
      <c r="D4681" s="333" t="s">
        <v>224</v>
      </c>
      <c r="E4681" s="333" t="s">
        <v>223</v>
      </c>
      <c r="F4681" s="333" t="s">
        <v>2271</v>
      </c>
      <c r="G4681" s="333" t="s">
        <v>2199</v>
      </c>
      <c r="H4681" s="331"/>
      <c r="I4681" s="334" t="s">
        <v>11356</v>
      </c>
      <c r="J4681" s="335">
        <v>43922</v>
      </c>
      <c r="K4681" s="331"/>
      <c r="L4681" s="333">
        <v>12</v>
      </c>
      <c r="M4681" s="333" t="s">
        <v>11357</v>
      </c>
      <c r="N4681" s="331"/>
    </row>
    <row r="4682" spans="1:14" ht="12.75">
      <c r="A4682" s="331"/>
      <c r="B4682" s="332">
        <v>43923.80434318287</v>
      </c>
      <c r="C4682" s="333" t="s">
        <v>2200</v>
      </c>
      <c r="D4682" s="333" t="s">
        <v>45</v>
      </c>
      <c r="E4682" s="333" t="s">
        <v>1147</v>
      </c>
      <c r="F4682" s="333" t="s">
        <v>2198</v>
      </c>
      <c r="G4682" s="331"/>
      <c r="H4682" s="331"/>
      <c r="I4682" s="334" t="s">
        <v>11007</v>
      </c>
      <c r="J4682" s="335">
        <v>43923</v>
      </c>
      <c r="K4682" s="331"/>
      <c r="L4682" s="331"/>
      <c r="M4682" s="331"/>
      <c r="N4682" s="331"/>
    </row>
    <row r="4683" spans="1:14" ht="12.75">
      <c r="A4683" s="15"/>
      <c r="B4683" s="236">
        <v>43923.805848148149</v>
      </c>
      <c r="C4683" s="2" t="s">
        <v>9</v>
      </c>
      <c r="D4683" s="2" t="s">
        <v>262</v>
      </c>
      <c r="E4683" s="2" t="s">
        <v>11358</v>
      </c>
      <c r="F4683" s="2" t="s">
        <v>2208</v>
      </c>
      <c r="G4683" s="2" t="s">
        <v>2199</v>
      </c>
      <c r="H4683" s="2" t="s">
        <v>11359</v>
      </c>
      <c r="I4683" s="2" t="s">
        <v>11360</v>
      </c>
      <c r="J4683" s="237">
        <v>43922</v>
      </c>
      <c r="M4683" s="2" t="s">
        <v>11361</v>
      </c>
    </row>
    <row r="4684" spans="1:14" ht="12.75">
      <c r="A4684" s="331"/>
      <c r="B4684" s="332">
        <v>43923.808628425926</v>
      </c>
      <c r="C4684" s="333" t="s">
        <v>2200</v>
      </c>
      <c r="D4684" s="333" t="s">
        <v>117</v>
      </c>
      <c r="E4684" s="333" t="s">
        <v>11362</v>
      </c>
      <c r="F4684" s="333" t="s">
        <v>2198</v>
      </c>
      <c r="G4684" s="333" t="s">
        <v>2199</v>
      </c>
      <c r="H4684" s="331"/>
      <c r="I4684" s="334" t="s">
        <v>11363</v>
      </c>
      <c r="J4684" s="335">
        <v>43923</v>
      </c>
      <c r="K4684" s="331"/>
      <c r="L4684" s="331"/>
      <c r="M4684" s="331"/>
      <c r="N4684" s="331"/>
    </row>
    <row r="4685" spans="1:14" ht="12.75">
      <c r="A4685" s="15"/>
      <c r="B4685" s="236">
        <v>43923.809155300929</v>
      </c>
      <c r="C4685" s="2" t="s">
        <v>2200</v>
      </c>
      <c r="D4685" s="2" t="s">
        <v>383</v>
      </c>
      <c r="E4685" s="2" t="s">
        <v>11364</v>
      </c>
      <c r="F4685" s="2" t="s">
        <v>2208</v>
      </c>
      <c r="G4685" s="2" t="s">
        <v>2199</v>
      </c>
      <c r="H4685" s="2" t="s">
        <v>11365</v>
      </c>
      <c r="I4685" s="2" t="s">
        <v>11366</v>
      </c>
      <c r="J4685" s="237">
        <v>43923</v>
      </c>
    </row>
    <row r="4686" spans="1:14" ht="12.75">
      <c r="A4686" s="15"/>
      <c r="B4686" s="236">
        <v>43923.809935914353</v>
      </c>
      <c r="C4686" s="2" t="s">
        <v>2200</v>
      </c>
      <c r="D4686" s="2" t="s">
        <v>383</v>
      </c>
      <c r="E4686" s="2" t="s">
        <v>5124</v>
      </c>
      <c r="F4686" s="2" t="s">
        <v>2208</v>
      </c>
      <c r="G4686" s="2" t="s">
        <v>2199</v>
      </c>
      <c r="H4686" s="2" t="s">
        <v>11367</v>
      </c>
      <c r="I4686" s="34" t="s">
        <v>11368</v>
      </c>
      <c r="J4686" s="237">
        <v>43923</v>
      </c>
      <c r="L4686" s="2">
        <v>2398</v>
      </c>
      <c r="M4686" s="2" t="s">
        <v>11369</v>
      </c>
    </row>
    <row r="4687" spans="1:14" ht="12.75">
      <c r="A4687" s="331"/>
      <c r="B4687" s="332">
        <v>43923.810062974539</v>
      </c>
      <c r="C4687" s="333" t="s">
        <v>2200</v>
      </c>
      <c r="D4687" s="333" t="s">
        <v>101</v>
      </c>
      <c r="E4687" s="333" t="s">
        <v>11370</v>
      </c>
      <c r="F4687" s="333" t="s">
        <v>2208</v>
      </c>
      <c r="G4687" s="333" t="s">
        <v>2199</v>
      </c>
      <c r="H4687" s="331"/>
      <c r="I4687" s="334" t="s">
        <v>11371</v>
      </c>
      <c r="J4687" s="335">
        <v>43923</v>
      </c>
      <c r="K4687" s="333">
        <v>19</v>
      </c>
      <c r="L4687" s="331"/>
      <c r="M4687" s="331"/>
      <c r="N4687" s="331"/>
    </row>
    <row r="4688" spans="1:14" ht="12.75">
      <c r="A4688" s="331"/>
      <c r="B4688" s="332">
        <v>43923.811354641206</v>
      </c>
      <c r="C4688" s="333" t="s">
        <v>2200</v>
      </c>
      <c r="D4688" s="333" t="s">
        <v>224</v>
      </c>
      <c r="E4688" s="333" t="s">
        <v>5192</v>
      </c>
      <c r="F4688" s="333" t="s">
        <v>2198</v>
      </c>
      <c r="G4688" s="333" t="s">
        <v>2210</v>
      </c>
      <c r="H4688" s="331"/>
      <c r="I4688" s="334" t="s">
        <v>11372</v>
      </c>
      <c r="J4688" s="335">
        <v>43923</v>
      </c>
      <c r="K4688" s="331"/>
      <c r="L4688" s="331"/>
      <c r="M4688" s="333" t="s">
        <v>11373</v>
      </c>
      <c r="N4688" s="331"/>
    </row>
    <row r="4689" spans="1:14" ht="12.75">
      <c r="A4689" s="331"/>
      <c r="B4689" s="332">
        <v>43923.812806342597</v>
      </c>
      <c r="C4689" s="333" t="s">
        <v>2200</v>
      </c>
      <c r="D4689" s="333" t="s">
        <v>278</v>
      </c>
      <c r="E4689" s="333" t="s">
        <v>5091</v>
      </c>
      <c r="F4689" s="333" t="s">
        <v>2198</v>
      </c>
      <c r="G4689" s="333" t="s">
        <v>2199</v>
      </c>
      <c r="H4689" s="331"/>
      <c r="I4689" s="333" t="s">
        <v>2943</v>
      </c>
      <c r="J4689" s="335">
        <v>43923</v>
      </c>
      <c r="K4689" s="331"/>
      <c r="L4689" s="333">
        <v>3</v>
      </c>
      <c r="M4689" s="331"/>
      <c r="N4689" s="331"/>
    </row>
    <row r="4690" spans="1:14" ht="12.75">
      <c r="A4690" s="331"/>
      <c r="B4690" s="332">
        <v>43923.813206585648</v>
      </c>
      <c r="C4690" s="333" t="s">
        <v>2200</v>
      </c>
      <c r="D4690" s="333" t="s">
        <v>109</v>
      </c>
      <c r="E4690" s="333" t="s">
        <v>5368</v>
      </c>
      <c r="F4690" s="333" t="s">
        <v>2208</v>
      </c>
      <c r="G4690" s="333" t="s">
        <v>2199</v>
      </c>
      <c r="H4690" s="333" t="s">
        <v>3380</v>
      </c>
      <c r="I4690" s="333" t="s">
        <v>11374</v>
      </c>
      <c r="J4690" s="335">
        <v>43923</v>
      </c>
      <c r="K4690" s="333">
        <v>15</v>
      </c>
      <c r="L4690" s="331"/>
      <c r="M4690" s="331"/>
      <c r="N4690" s="331"/>
    </row>
    <row r="4691" spans="1:14" ht="12.75">
      <c r="A4691" s="331"/>
      <c r="B4691" s="332">
        <v>43923.814692361106</v>
      </c>
      <c r="C4691" s="333" t="s">
        <v>2200</v>
      </c>
      <c r="D4691" s="333" t="s">
        <v>109</v>
      </c>
      <c r="E4691" s="333" t="s">
        <v>11375</v>
      </c>
      <c r="F4691" s="333" t="s">
        <v>2198</v>
      </c>
      <c r="G4691" s="333" t="s">
        <v>2210</v>
      </c>
      <c r="H4691" s="333" t="s">
        <v>3380</v>
      </c>
      <c r="I4691" s="333" t="s">
        <v>11374</v>
      </c>
      <c r="J4691" s="335">
        <v>43923</v>
      </c>
      <c r="K4691" s="339" t="s">
        <v>2334</v>
      </c>
      <c r="L4691" s="331"/>
      <c r="M4691" s="331"/>
      <c r="N4691" s="331"/>
    </row>
    <row r="4692" spans="1:14" ht="12.75">
      <c r="A4692" s="15"/>
      <c r="B4692" s="236">
        <v>43923.815577881949</v>
      </c>
      <c r="C4692" s="2" t="s">
        <v>2200</v>
      </c>
      <c r="D4692" s="2" t="s">
        <v>383</v>
      </c>
      <c r="E4692" s="2" t="s">
        <v>11364</v>
      </c>
      <c r="F4692" s="2" t="s">
        <v>2208</v>
      </c>
      <c r="G4692" s="2" t="s">
        <v>2199</v>
      </c>
      <c r="H4692" s="2" t="s">
        <v>11376</v>
      </c>
      <c r="I4692" s="2" t="s">
        <v>11377</v>
      </c>
      <c r="J4692" s="237">
        <v>43923</v>
      </c>
      <c r="M4692" s="2" t="s">
        <v>11378</v>
      </c>
    </row>
    <row r="4693" spans="1:14" ht="12.75">
      <c r="A4693" s="15"/>
      <c r="B4693" s="236">
        <v>43923.817304259261</v>
      </c>
      <c r="C4693" s="2" t="s">
        <v>2200</v>
      </c>
      <c r="D4693" s="2" t="s">
        <v>383</v>
      </c>
      <c r="E4693" s="2" t="s">
        <v>5124</v>
      </c>
      <c r="F4693" s="2" t="s">
        <v>2208</v>
      </c>
      <c r="G4693" s="2" t="s">
        <v>2199</v>
      </c>
      <c r="H4693" s="2" t="s">
        <v>11379</v>
      </c>
      <c r="I4693" s="34" t="s">
        <v>11380</v>
      </c>
      <c r="J4693" s="237">
        <v>43923</v>
      </c>
    </row>
    <row r="4694" spans="1:14" ht="12.75">
      <c r="A4694" s="15"/>
      <c r="B4694" s="236">
        <v>43923.817523483798</v>
      </c>
      <c r="C4694" s="2" t="s">
        <v>2200</v>
      </c>
      <c r="D4694" s="2" t="s">
        <v>278</v>
      </c>
      <c r="E4694" s="2" t="s">
        <v>5091</v>
      </c>
      <c r="F4694" s="2" t="s">
        <v>2208</v>
      </c>
      <c r="G4694" s="2" t="s">
        <v>2199</v>
      </c>
      <c r="H4694" s="2" t="s">
        <v>11381</v>
      </c>
      <c r="I4694" s="34" t="s">
        <v>11382</v>
      </c>
      <c r="J4694" s="237">
        <v>43923</v>
      </c>
    </row>
    <row r="4695" spans="1:14" ht="12.75">
      <c r="A4695" s="331"/>
      <c r="B4695" s="332">
        <v>43923.81819179398</v>
      </c>
      <c r="C4695" s="333" t="s">
        <v>2200</v>
      </c>
      <c r="D4695" s="333" t="s">
        <v>45</v>
      </c>
      <c r="E4695" s="333" t="s">
        <v>11383</v>
      </c>
      <c r="F4695" s="333" t="s">
        <v>2198</v>
      </c>
      <c r="G4695" s="333" t="s">
        <v>2199</v>
      </c>
      <c r="H4695" s="331"/>
      <c r="I4695" s="333" t="s">
        <v>11384</v>
      </c>
      <c r="J4695" s="335">
        <v>43923</v>
      </c>
      <c r="K4695" s="331"/>
      <c r="L4695" s="331"/>
      <c r="M4695" s="333" t="s">
        <v>11385</v>
      </c>
      <c r="N4695" s="331"/>
    </row>
    <row r="4696" spans="1:14" ht="12.75">
      <c r="A4696" s="331"/>
      <c r="B4696" s="332">
        <v>43923.821377106477</v>
      </c>
      <c r="C4696" s="333" t="s">
        <v>2200</v>
      </c>
      <c r="D4696" s="333" t="s">
        <v>383</v>
      </c>
      <c r="E4696" s="333" t="s">
        <v>11364</v>
      </c>
      <c r="F4696" s="333" t="s">
        <v>2198</v>
      </c>
      <c r="G4696" s="331"/>
      <c r="H4696" s="331"/>
      <c r="I4696" s="334" t="s">
        <v>11386</v>
      </c>
      <c r="J4696" s="335">
        <v>43923</v>
      </c>
      <c r="K4696" s="331"/>
      <c r="L4696" s="331"/>
      <c r="M4696" s="331"/>
      <c r="N4696" s="331"/>
    </row>
    <row r="4697" spans="1:14" ht="12.75">
      <c r="A4697" s="331"/>
      <c r="B4697" s="332">
        <v>43923.823307800922</v>
      </c>
      <c r="C4697" s="333" t="s">
        <v>2197</v>
      </c>
      <c r="D4697" s="333" t="s">
        <v>182</v>
      </c>
      <c r="E4697" s="333" t="s">
        <v>181</v>
      </c>
      <c r="F4697" s="333" t="s">
        <v>2208</v>
      </c>
      <c r="G4697" s="333" t="s">
        <v>2199</v>
      </c>
      <c r="H4697" s="331"/>
      <c r="I4697" s="333" t="s">
        <v>11387</v>
      </c>
      <c r="J4697" s="335">
        <v>43923</v>
      </c>
      <c r="K4697" s="331"/>
      <c r="L4697" s="333">
        <v>1</v>
      </c>
      <c r="M4697" s="331"/>
      <c r="N4697" s="331"/>
    </row>
    <row r="4698" spans="1:14" ht="12.75">
      <c r="A4698" s="15"/>
      <c r="B4698" s="236">
        <v>43923.824988391207</v>
      </c>
      <c r="C4698" s="2" t="s">
        <v>2200</v>
      </c>
      <c r="D4698" s="2" t="s">
        <v>383</v>
      </c>
      <c r="E4698" s="2" t="s">
        <v>5124</v>
      </c>
      <c r="F4698" s="2" t="s">
        <v>2208</v>
      </c>
      <c r="G4698" s="2" t="s">
        <v>2210</v>
      </c>
      <c r="H4698" s="2" t="s">
        <v>11388</v>
      </c>
      <c r="I4698" s="34" t="s">
        <v>9949</v>
      </c>
      <c r="J4698" s="237">
        <v>43865</v>
      </c>
    </row>
    <row r="4699" spans="1:14" ht="12.75">
      <c r="A4699" s="331"/>
      <c r="B4699" s="332">
        <v>43923.826775868059</v>
      </c>
      <c r="C4699" s="333" t="s">
        <v>2200</v>
      </c>
      <c r="D4699" s="333" t="s">
        <v>182</v>
      </c>
      <c r="E4699" s="333" t="s">
        <v>190</v>
      </c>
      <c r="F4699" s="333" t="s">
        <v>2208</v>
      </c>
      <c r="G4699" s="333" t="s">
        <v>2199</v>
      </c>
      <c r="H4699" s="331"/>
      <c r="I4699" s="334" t="s">
        <v>11389</v>
      </c>
      <c r="J4699" s="335">
        <v>43923</v>
      </c>
      <c r="K4699" s="333">
        <v>28</v>
      </c>
      <c r="L4699" s="331"/>
      <c r="M4699" s="331"/>
      <c r="N4699" s="331"/>
    </row>
    <row r="4700" spans="1:14" ht="12.75">
      <c r="A4700" s="331"/>
      <c r="B4700" s="332">
        <v>43923.826832662038</v>
      </c>
      <c r="C4700" s="333" t="s">
        <v>2200</v>
      </c>
      <c r="D4700" s="333" t="s">
        <v>182</v>
      </c>
      <c r="E4700" s="333" t="s">
        <v>190</v>
      </c>
      <c r="F4700" s="333" t="s">
        <v>2208</v>
      </c>
      <c r="G4700" s="333" t="s">
        <v>2199</v>
      </c>
      <c r="H4700" s="331"/>
      <c r="I4700" s="334" t="s">
        <v>11389</v>
      </c>
      <c r="J4700" s="335">
        <v>43923</v>
      </c>
      <c r="K4700" s="333">
        <v>28</v>
      </c>
      <c r="L4700" s="331"/>
      <c r="M4700" s="331"/>
      <c r="N4700" s="331"/>
    </row>
    <row r="4701" spans="1:14" ht="12.75">
      <c r="A4701" s="331"/>
      <c r="B4701" s="332">
        <v>43923.8275775</v>
      </c>
      <c r="C4701" s="333" t="s">
        <v>2200</v>
      </c>
      <c r="D4701" s="333" t="s">
        <v>182</v>
      </c>
      <c r="E4701" s="333" t="s">
        <v>190</v>
      </c>
      <c r="F4701" s="333" t="s">
        <v>2198</v>
      </c>
      <c r="G4701" s="333" t="s">
        <v>2199</v>
      </c>
      <c r="H4701" s="331"/>
      <c r="I4701" s="334" t="s">
        <v>11390</v>
      </c>
      <c r="J4701" s="335">
        <v>43923</v>
      </c>
      <c r="K4701" s="331"/>
      <c r="L4701" s="331"/>
      <c r="M4701" s="333" t="s">
        <v>11391</v>
      </c>
      <c r="N4701" s="331"/>
    </row>
    <row r="4702" spans="1:14" ht="12.75">
      <c r="A4702" s="331"/>
      <c r="B4702" s="332">
        <v>43923.827665659723</v>
      </c>
      <c r="C4702" s="333" t="s">
        <v>2200</v>
      </c>
      <c r="D4702" s="333" t="s">
        <v>182</v>
      </c>
      <c r="E4702" s="333" t="s">
        <v>190</v>
      </c>
      <c r="F4702" s="333" t="s">
        <v>2198</v>
      </c>
      <c r="G4702" s="333" t="s">
        <v>2199</v>
      </c>
      <c r="H4702" s="331"/>
      <c r="I4702" s="334" t="s">
        <v>11390</v>
      </c>
      <c r="J4702" s="335">
        <v>43923</v>
      </c>
      <c r="K4702" s="331"/>
      <c r="L4702" s="331"/>
      <c r="M4702" s="333" t="s">
        <v>11391</v>
      </c>
      <c r="N4702" s="331"/>
    </row>
    <row r="4703" spans="1:14" ht="12.75">
      <c r="A4703" s="331"/>
      <c r="B4703" s="332">
        <v>43923.827895717593</v>
      </c>
      <c r="C4703" s="333" t="s">
        <v>9</v>
      </c>
      <c r="D4703" s="333" t="s">
        <v>233</v>
      </c>
      <c r="E4703" s="333" t="s">
        <v>232</v>
      </c>
      <c r="F4703" s="333" t="s">
        <v>2208</v>
      </c>
      <c r="G4703" s="333" t="s">
        <v>2199</v>
      </c>
      <c r="H4703" s="331"/>
      <c r="I4703" s="334" t="s">
        <v>11392</v>
      </c>
      <c r="J4703" s="335">
        <v>43923</v>
      </c>
      <c r="K4703" s="331"/>
      <c r="L4703" s="331"/>
      <c r="M4703" s="331"/>
      <c r="N4703" s="331"/>
    </row>
    <row r="4704" spans="1:14" ht="12.75">
      <c r="A4704" s="331"/>
      <c r="B4704" s="332">
        <v>43923.829649212959</v>
      </c>
      <c r="C4704" s="333" t="s">
        <v>2200</v>
      </c>
      <c r="D4704" s="333" t="s">
        <v>182</v>
      </c>
      <c r="E4704" s="333" t="s">
        <v>190</v>
      </c>
      <c r="F4704" s="333" t="s">
        <v>2198</v>
      </c>
      <c r="G4704" s="333" t="s">
        <v>2210</v>
      </c>
      <c r="H4704" s="331"/>
      <c r="I4704" s="334" t="s">
        <v>11393</v>
      </c>
      <c r="J4704" s="335">
        <v>43923</v>
      </c>
      <c r="K4704" s="331"/>
      <c r="L4704" s="331"/>
      <c r="M4704" s="331"/>
      <c r="N4704" s="331"/>
    </row>
    <row r="4705" spans="1:14" ht="12.75">
      <c r="A4705" s="331"/>
      <c r="B4705" s="332">
        <v>43923.831167974538</v>
      </c>
      <c r="C4705" s="333" t="s">
        <v>2200</v>
      </c>
      <c r="D4705" s="333" t="s">
        <v>278</v>
      </c>
      <c r="E4705" s="333" t="s">
        <v>5091</v>
      </c>
      <c r="F4705" s="333" t="s">
        <v>2271</v>
      </c>
      <c r="G4705" s="333" t="s">
        <v>2199</v>
      </c>
      <c r="H4705" s="333" t="s">
        <v>95</v>
      </c>
      <c r="I4705" s="333" t="s">
        <v>11394</v>
      </c>
      <c r="J4705" s="335">
        <v>43923</v>
      </c>
      <c r="K4705" s="331"/>
      <c r="L4705" s="331"/>
      <c r="M4705" s="331"/>
      <c r="N4705" s="331"/>
    </row>
    <row r="4706" spans="1:14" ht="12.75">
      <c r="A4706" s="15"/>
      <c r="B4706" s="236">
        <v>43923.831390381943</v>
      </c>
      <c r="C4706" s="2" t="s">
        <v>2200</v>
      </c>
      <c r="D4706" s="2" t="s">
        <v>45</v>
      </c>
      <c r="E4706" s="2" t="s">
        <v>1158</v>
      </c>
      <c r="F4706" s="2" t="s">
        <v>2208</v>
      </c>
      <c r="G4706" s="2" t="s">
        <v>2199</v>
      </c>
      <c r="H4706" s="2" t="s">
        <v>11395</v>
      </c>
      <c r="I4706" s="2" t="s">
        <v>2943</v>
      </c>
      <c r="J4706" s="237">
        <v>43923</v>
      </c>
      <c r="K4706" s="2">
        <v>49</v>
      </c>
      <c r="L4706" s="2">
        <v>1</v>
      </c>
      <c r="M4706" s="2" t="s">
        <v>11396</v>
      </c>
    </row>
    <row r="4707" spans="1:14" ht="12.75">
      <c r="A4707" s="331"/>
      <c r="B4707" s="332">
        <v>43923.834033391206</v>
      </c>
      <c r="C4707" s="333" t="s">
        <v>2200</v>
      </c>
      <c r="D4707" s="333" t="s">
        <v>268</v>
      </c>
      <c r="E4707" s="333" t="s">
        <v>11397</v>
      </c>
      <c r="F4707" s="333" t="s">
        <v>2201</v>
      </c>
      <c r="G4707" s="333" t="s">
        <v>2199</v>
      </c>
      <c r="H4707" s="331"/>
      <c r="I4707" s="334" t="s">
        <v>11398</v>
      </c>
      <c r="J4707" s="335">
        <v>43923</v>
      </c>
      <c r="K4707" s="331"/>
      <c r="L4707" s="331"/>
      <c r="M4707" s="333" t="s">
        <v>5743</v>
      </c>
      <c r="N4707" s="331"/>
    </row>
    <row r="4708" spans="1:14" ht="12.75">
      <c r="A4708" s="15"/>
      <c r="B4708" s="236">
        <v>43923.835146215279</v>
      </c>
      <c r="C4708" s="2" t="s">
        <v>2200</v>
      </c>
      <c r="D4708" s="2" t="s">
        <v>278</v>
      </c>
      <c r="E4708" s="2" t="s">
        <v>5091</v>
      </c>
      <c r="F4708" s="2" t="s">
        <v>2198</v>
      </c>
      <c r="G4708" s="2" t="s">
        <v>2199</v>
      </c>
      <c r="H4708" s="34" t="s">
        <v>11399</v>
      </c>
      <c r="I4708" s="34" t="s">
        <v>11399</v>
      </c>
      <c r="J4708" s="237">
        <v>43923</v>
      </c>
    </row>
    <row r="4709" spans="1:14" ht="12.75">
      <c r="A4709" s="15"/>
      <c r="B4709" s="236">
        <v>43923.838673298611</v>
      </c>
      <c r="C4709" s="2" t="s">
        <v>9</v>
      </c>
      <c r="D4709" s="2" t="s">
        <v>233</v>
      </c>
      <c r="E4709" s="2" t="s">
        <v>11015</v>
      </c>
      <c r="F4709" s="2" t="s">
        <v>2208</v>
      </c>
      <c r="G4709" s="2" t="s">
        <v>2199</v>
      </c>
      <c r="H4709" s="2" t="s">
        <v>11016</v>
      </c>
      <c r="I4709" s="34" t="s">
        <v>11017</v>
      </c>
      <c r="J4709" s="237">
        <v>43923</v>
      </c>
      <c r="M4709" s="2" t="s">
        <v>11018</v>
      </c>
    </row>
    <row r="4710" spans="1:14" ht="12.75">
      <c r="A4710" s="15"/>
      <c r="B4710" s="236">
        <v>43923.840069976854</v>
      </c>
      <c r="C4710" s="2" t="s">
        <v>9</v>
      </c>
      <c r="D4710" s="2" t="s">
        <v>233</v>
      </c>
      <c r="F4710" s="2" t="s">
        <v>2208</v>
      </c>
      <c r="G4710" s="2" t="s">
        <v>2199</v>
      </c>
      <c r="H4710" s="2" t="s">
        <v>11016</v>
      </c>
      <c r="I4710" s="34" t="s">
        <v>1718</v>
      </c>
      <c r="J4710" s="237">
        <v>43923</v>
      </c>
      <c r="M4710" s="2" t="s">
        <v>11018</v>
      </c>
    </row>
    <row r="4711" spans="1:14" ht="12.75">
      <c r="A4711" s="15"/>
      <c r="B4711" s="236">
        <v>43923.840347685182</v>
      </c>
      <c r="C4711" s="2" t="s">
        <v>2200</v>
      </c>
      <c r="D4711" s="2" t="s">
        <v>278</v>
      </c>
      <c r="E4711" s="2" t="s">
        <v>5091</v>
      </c>
      <c r="F4711" s="2" t="s">
        <v>2198</v>
      </c>
      <c r="G4711" s="2" t="s">
        <v>2210</v>
      </c>
      <c r="H4711" s="2" t="s">
        <v>11402</v>
      </c>
      <c r="I4711" s="34" t="s">
        <v>11403</v>
      </c>
      <c r="J4711" s="237">
        <v>43923</v>
      </c>
    </row>
    <row r="4712" spans="1:14" ht="12.75">
      <c r="A4712" s="331"/>
      <c r="B4712" s="332">
        <v>43923.841270949073</v>
      </c>
      <c r="C4712" s="333" t="s">
        <v>7566</v>
      </c>
      <c r="D4712" s="333" t="s">
        <v>45</v>
      </c>
      <c r="E4712" s="333" t="s">
        <v>83</v>
      </c>
      <c r="F4712" s="333" t="s">
        <v>2198</v>
      </c>
      <c r="G4712" s="333" t="s">
        <v>2199</v>
      </c>
      <c r="H4712" s="331"/>
      <c r="I4712" s="333" t="s">
        <v>11404</v>
      </c>
      <c r="J4712" s="335">
        <v>43923</v>
      </c>
      <c r="K4712" s="331"/>
      <c r="L4712" s="331"/>
      <c r="M4712" s="333" t="s">
        <v>11405</v>
      </c>
      <c r="N4712" s="331"/>
    </row>
    <row r="4713" spans="1:14" ht="12.75">
      <c r="A4713" s="331"/>
      <c r="B4713" s="332">
        <v>43923.841799999995</v>
      </c>
      <c r="C4713" s="333" t="s">
        <v>2200</v>
      </c>
      <c r="D4713" s="333" t="s">
        <v>45</v>
      </c>
      <c r="E4713" s="331"/>
      <c r="F4713" s="333" t="s">
        <v>2198</v>
      </c>
      <c r="G4713" s="333" t="s">
        <v>2199</v>
      </c>
      <c r="H4713" s="331"/>
      <c r="I4713" s="334" t="s">
        <v>11406</v>
      </c>
      <c r="J4713" s="335">
        <v>43923</v>
      </c>
      <c r="K4713" s="331"/>
      <c r="L4713" s="331"/>
      <c r="M4713" s="331"/>
      <c r="N4713" s="331"/>
    </row>
    <row r="4714" spans="1:14" ht="12.75">
      <c r="A4714" s="331"/>
      <c r="B4714" s="332">
        <v>43923.848897094911</v>
      </c>
      <c r="C4714" s="333" t="s">
        <v>2200</v>
      </c>
      <c r="D4714" s="333" t="s">
        <v>45</v>
      </c>
      <c r="E4714" s="333" t="s">
        <v>342</v>
      </c>
      <c r="F4714" s="333" t="s">
        <v>2201</v>
      </c>
      <c r="G4714" s="333" t="s">
        <v>2199</v>
      </c>
      <c r="H4714" s="331"/>
      <c r="I4714" s="334" t="s">
        <v>11407</v>
      </c>
      <c r="J4714" s="335">
        <v>43923</v>
      </c>
      <c r="K4714" s="333">
        <v>52</v>
      </c>
      <c r="L4714" s="331"/>
      <c r="M4714" s="333" t="s">
        <v>8152</v>
      </c>
      <c r="N4714" s="331"/>
    </row>
    <row r="4715" spans="1:14" ht="12.75">
      <c r="A4715" s="331"/>
      <c r="B4715" s="332">
        <v>43923.849180000005</v>
      </c>
      <c r="C4715" s="333" t="s">
        <v>9</v>
      </c>
      <c r="D4715" s="333" t="s">
        <v>233</v>
      </c>
      <c r="E4715" s="333" t="s">
        <v>232</v>
      </c>
      <c r="F4715" s="333" t="s">
        <v>2208</v>
      </c>
      <c r="G4715" s="333" t="s">
        <v>2199</v>
      </c>
      <c r="H4715" s="331"/>
      <c r="I4715" s="334" t="s">
        <v>11408</v>
      </c>
      <c r="J4715" s="335">
        <v>43923</v>
      </c>
      <c r="K4715" s="333">
        <v>67</v>
      </c>
      <c r="L4715" s="331"/>
      <c r="M4715" s="331"/>
      <c r="N4715" s="331"/>
    </row>
    <row r="4716" spans="1:14" ht="12.75">
      <c r="A4716" s="15"/>
      <c r="B4716" s="236">
        <v>43923.850342789352</v>
      </c>
      <c r="C4716" s="2" t="s">
        <v>2200</v>
      </c>
      <c r="D4716" s="2" t="s">
        <v>45</v>
      </c>
      <c r="E4716" s="2" t="s">
        <v>342</v>
      </c>
      <c r="F4716" s="2" t="s">
        <v>2208</v>
      </c>
      <c r="G4716" s="2" t="s">
        <v>2199</v>
      </c>
      <c r="H4716" s="2" t="s">
        <v>11409</v>
      </c>
      <c r="I4716" s="34" t="s">
        <v>11407</v>
      </c>
      <c r="J4716" s="237">
        <v>43923</v>
      </c>
      <c r="K4716" s="2">
        <v>38</v>
      </c>
      <c r="M4716" s="2" t="s">
        <v>11410</v>
      </c>
    </row>
    <row r="4717" spans="1:14" ht="12.75">
      <c r="A4717" s="15"/>
      <c r="B4717" s="236">
        <v>43923.854237708336</v>
      </c>
      <c r="C4717" s="2" t="s">
        <v>9</v>
      </c>
      <c r="D4717" s="2" t="s">
        <v>262</v>
      </c>
      <c r="E4717" s="2" t="s">
        <v>493</v>
      </c>
      <c r="F4717" s="2" t="s">
        <v>2208</v>
      </c>
      <c r="G4717" s="2" t="s">
        <v>2199</v>
      </c>
      <c r="H4717" s="2" t="s">
        <v>11411</v>
      </c>
      <c r="I4717" s="34" t="s">
        <v>11412</v>
      </c>
      <c r="J4717" s="237">
        <v>43922</v>
      </c>
      <c r="K4717" s="2">
        <v>66</v>
      </c>
      <c r="L4717" s="2">
        <v>658</v>
      </c>
      <c r="M4717" s="2" t="s">
        <v>11413</v>
      </c>
    </row>
    <row r="4718" spans="1:14" ht="12.75">
      <c r="A4718" s="15"/>
      <c r="B4718" s="236">
        <v>43923.856471840278</v>
      </c>
      <c r="C4718" s="2" t="s">
        <v>2200</v>
      </c>
      <c r="D4718" s="2" t="s">
        <v>383</v>
      </c>
      <c r="E4718" s="2" t="s">
        <v>11364</v>
      </c>
      <c r="F4718" s="2" t="s">
        <v>2208</v>
      </c>
      <c r="G4718" s="2" t="s">
        <v>2199</v>
      </c>
      <c r="H4718" s="2" t="s">
        <v>11414</v>
      </c>
      <c r="I4718" s="34" t="s">
        <v>11386</v>
      </c>
      <c r="J4718" s="237">
        <v>43923</v>
      </c>
    </row>
    <row r="4719" spans="1:14" ht="12.75">
      <c r="A4719" s="331"/>
      <c r="B4719" s="332">
        <v>43923.858972800925</v>
      </c>
      <c r="C4719" s="333" t="s">
        <v>2200</v>
      </c>
      <c r="D4719" s="333" t="s">
        <v>182</v>
      </c>
      <c r="E4719" s="333" t="s">
        <v>8534</v>
      </c>
      <c r="F4719" s="333" t="s">
        <v>2198</v>
      </c>
      <c r="G4719" s="333" t="s">
        <v>2199</v>
      </c>
      <c r="H4719" s="331"/>
      <c r="I4719" s="334" t="s">
        <v>8144</v>
      </c>
      <c r="J4719" s="335">
        <v>43923</v>
      </c>
      <c r="K4719" s="331"/>
      <c r="L4719" s="331"/>
      <c r="M4719" s="331"/>
      <c r="N4719" s="331"/>
    </row>
    <row r="4720" spans="1:14" ht="12.75">
      <c r="A4720" s="15"/>
      <c r="B4720" s="236">
        <v>43923.859251550923</v>
      </c>
      <c r="C4720" s="2" t="s">
        <v>2200</v>
      </c>
      <c r="D4720" s="2" t="s">
        <v>268</v>
      </c>
      <c r="E4720" s="2" t="s">
        <v>4972</v>
      </c>
      <c r="F4720" s="2" t="s">
        <v>2201</v>
      </c>
      <c r="G4720" s="2" t="s">
        <v>2199</v>
      </c>
      <c r="H4720" s="2" t="s">
        <v>11415</v>
      </c>
      <c r="I4720" s="2" t="s">
        <v>11416</v>
      </c>
      <c r="J4720" s="237">
        <v>43923</v>
      </c>
      <c r="K4720" s="2">
        <v>22</v>
      </c>
      <c r="L4720" s="2">
        <v>1</v>
      </c>
    </row>
    <row r="4721" spans="1:14" ht="12.75">
      <c r="A4721" s="331"/>
      <c r="B4721" s="332">
        <v>43923.860230196762</v>
      </c>
      <c r="C4721" s="333" t="s">
        <v>2197</v>
      </c>
      <c r="D4721" s="333" t="s">
        <v>182</v>
      </c>
      <c r="E4721" s="331"/>
      <c r="F4721" s="333" t="s">
        <v>2198</v>
      </c>
      <c r="G4721" s="333" t="s">
        <v>2199</v>
      </c>
      <c r="H4721" s="331"/>
      <c r="I4721" s="334" t="s">
        <v>8144</v>
      </c>
      <c r="J4721" s="335">
        <v>43923</v>
      </c>
      <c r="K4721" s="331"/>
      <c r="L4721" s="331"/>
      <c r="M4721" s="331"/>
      <c r="N4721" s="331"/>
    </row>
    <row r="4722" spans="1:14" ht="12.75">
      <c r="A4722" s="331"/>
      <c r="B4722" s="332">
        <v>43923.860501759264</v>
      </c>
      <c r="C4722" s="333" t="s">
        <v>2197</v>
      </c>
      <c r="D4722" s="333" t="s">
        <v>182</v>
      </c>
      <c r="E4722" s="331"/>
      <c r="F4722" s="333" t="s">
        <v>2198</v>
      </c>
      <c r="G4722" s="333" t="s">
        <v>2199</v>
      </c>
      <c r="H4722" s="331"/>
      <c r="I4722" s="334" t="s">
        <v>8144</v>
      </c>
      <c r="J4722" s="335">
        <v>43923</v>
      </c>
      <c r="K4722" s="331"/>
      <c r="L4722" s="331"/>
      <c r="M4722" s="331"/>
      <c r="N4722" s="331"/>
    </row>
    <row r="4723" spans="1:14" ht="12.75">
      <c r="A4723" s="331"/>
      <c r="B4723" s="332">
        <v>43923.860759999996</v>
      </c>
      <c r="C4723" s="333" t="s">
        <v>2197</v>
      </c>
      <c r="D4723" s="333" t="s">
        <v>182</v>
      </c>
      <c r="E4723" s="331"/>
      <c r="F4723" s="333" t="s">
        <v>2198</v>
      </c>
      <c r="G4723" s="333" t="s">
        <v>2199</v>
      </c>
      <c r="H4723" s="331"/>
      <c r="I4723" s="334" t="s">
        <v>8144</v>
      </c>
      <c r="J4723" s="335">
        <v>43923</v>
      </c>
      <c r="K4723" s="331"/>
      <c r="L4723" s="331"/>
      <c r="M4723" s="331"/>
      <c r="N4723" s="331"/>
    </row>
    <row r="4724" spans="1:14" ht="12.75">
      <c r="A4724" s="15"/>
      <c r="B4724" s="236">
        <v>43923.862256145832</v>
      </c>
      <c r="C4724" s="2" t="s">
        <v>2200</v>
      </c>
      <c r="D4724" s="2" t="s">
        <v>278</v>
      </c>
      <c r="E4724" s="2" t="s">
        <v>5091</v>
      </c>
      <c r="F4724" s="2" t="s">
        <v>2208</v>
      </c>
      <c r="G4724" s="2" t="s">
        <v>2199</v>
      </c>
      <c r="H4724" s="2" t="s">
        <v>11417</v>
      </c>
      <c r="I4724" s="34" t="s">
        <v>11419</v>
      </c>
      <c r="J4724" s="237">
        <v>43923</v>
      </c>
    </row>
    <row r="4725" spans="1:14" ht="12.75">
      <c r="A4725" s="15"/>
      <c r="B4725" s="236">
        <v>43923.862847048615</v>
      </c>
      <c r="C4725" s="2" t="s">
        <v>2200</v>
      </c>
      <c r="D4725" s="2" t="s">
        <v>278</v>
      </c>
      <c r="E4725" s="2" t="s">
        <v>5091</v>
      </c>
      <c r="F4725" s="2" t="s">
        <v>2208</v>
      </c>
      <c r="G4725" s="2" t="s">
        <v>2199</v>
      </c>
      <c r="H4725" s="2" t="s">
        <v>11417</v>
      </c>
      <c r="I4725" s="34" t="s">
        <v>11419</v>
      </c>
      <c r="J4725" s="237">
        <v>43923</v>
      </c>
    </row>
    <row r="4726" spans="1:14" ht="12.75">
      <c r="A4726" s="15"/>
      <c r="B4726" s="236">
        <v>43923.863221331019</v>
      </c>
      <c r="C4726" s="2" t="s">
        <v>2200</v>
      </c>
      <c r="D4726" s="2" t="s">
        <v>278</v>
      </c>
      <c r="E4726" s="2" t="s">
        <v>5091</v>
      </c>
      <c r="F4726" s="2" t="s">
        <v>2208</v>
      </c>
      <c r="G4726" s="2" t="s">
        <v>2199</v>
      </c>
      <c r="H4726" s="2" t="s">
        <v>11417</v>
      </c>
      <c r="I4726" s="34" t="s">
        <v>11419</v>
      </c>
      <c r="J4726" s="237">
        <v>43923</v>
      </c>
    </row>
    <row r="4727" spans="1:14" ht="12.75">
      <c r="A4727" s="15"/>
      <c r="B4727" s="236">
        <v>43923.863575613424</v>
      </c>
      <c r="C4727" s="2" t="s">
        <v>2200</v>
      </c>
      <c r="D4727" s="2" t="s">
        <v>383</v>
      </c>
      <c r="E4727" s="2" t="s">
        <v>5124</v>
      </c>
      <c r="F4727" s="2" t="s">
        <v>2208</v>
      </c>
      <c r="G4727" s="2" t="s">
        <v>2199</v>
      </c>
      <c r="H4727" s="2" t="s">
        <v>11420</v>
      </c>
      <c r="I4727" s="2" t="s">
        <v>11421</v>
      </c>
      <c r="J4727" s="237">
        <v>43892</v>
      </c>
      <c r="K4727" s="2">
        <v>52</v>
      </c>
    </row>
    <row r="4728" spans="1:14" ht="12.75">
      <c r="A4728" s="331"/>
      <c r="B4728" s="332">
        <v>43923.864593946761</v>
      </c>
      <c r="C4728" s="333" t="s">
        <v>2200</v>
      </c>
      <c r="D4728" s="333" t="s">
        <v>182</v>
      </c>
      <c r="E4728" s="333" t="s">
        <v>190</v>
      </c>
      <c r="F4728" s="333" t="s">
        <v>2198</v>
      </c>
      <c r="G4728" s="333" t="s">
        <v>2210</v>
      </c>
      <c r="H4728" s="331"/>
      <c r="I4728" s="334" t="s">
        <v>722</v>
      </c>
      <c r="J4728" s="335">
        <v>43923</v>
      </c>
      <c r="K4728" s="331"/>
      <c r="L4728" s="331"/>
      <c r="M4728" s="331"/>
      <c r="N4728" s="331"/>
    </row>
    <row r="4729" spans="1:14" ht="12.75">
      <c r="A4729" s="15"/>
      <c r="B4729" s="236">
        <v>43923.865571770832</v>
      </c>
      <c r="C4729" s="2" t="s">
        <v>2200</v>
      </c>
      <c r="D4729" s="2" t="s">
        <v>383</v>
      </c>
      <c r="E4729" s="2" t="s">
        <v>5124</v>
      </c>
      <c r="F4729" s="2" t="s">
        <v>2208</v>
      </c>
      <c r="G4729" s="2" t="s">
        <v>2199</v>
      </c>
      <c r="H4729" s="2" t="s">
        <v>11420</v>
      </c>
      <c r="I4729" s="2" t="s">
        <v>11421</v>
      </c>
      <c r="J4729" s="237">
        <v>43892</v>
      </c>
      <c r="K4729" s="2">
        <v>52</v>
      </c>
    </row>
    <row r="4730" spans="1:14" ht="12.75">
      <c r="A4730" s="15"/>
      <c r="B4730" s="236">
        <v>43923.871471145831</v>
      </c>
      <c r="C4730" s="2" t="s">
        <v>2200</v>
      </c>
      <c r="D4730" s="2" t="s">
        <v>278</v>
      </c>
      <c r="E4730" s="2" t="s">
        <v>1196</v>
      </c>
      <c r="F4730" s="2" t="s">
        <v>2198</v>
      </c>
      <c r="G4730" s="2" t="s">
        <v>2210</v>
      </c>
      <c r="H4730" s="2" t="s">
        <v>11422</v>
      </c>
      <c r="I4730" s="34" t="s">
        <v>11423</v>
      </c>
      <c r="J4730" s="237">
        <v>43923</v>
      </c>
      <c r="M4730" s="2" t="s">
        <v>11424</v>
      </c>
    </row>
    <row r="4731" spans="1:14" ht="12.75">
      <c r="A4731" s="331"/>
      <c r="B4731" s="332">
        <v>43923.871703530094</v>
      </c>
      <c r="C4731" s="333" t="s">
        <v>2200</v>
      </c>
      <c r="D4731" s="333" t="s">
        <v>278</v>
      </c>
      <c r="E4731" s="333" t="s">
        <v>5091</v>
      </c>
      <c r="F4731" s="333" t="s">
        <v>2208</v>
      </c>
      <c r="G4731" s="333" t="s">
        <v>2199</v>
      </c>
      <c r="H4731" s="331"/>
      <c r="I4731" s="333" t="s">
        <v>11425</v>
      </c>
      <c r="J4731" s="335">
        <v>43923</v>
      </c>
      <c r="K4731" s="331"/>
      <c r="L4731" s="331"/>
      <c r="M4731" s="331"/>
      <c r="N4731" s="331"/>
    </row>
    <row r="4732" spans="1:14" ht="12.75">
      <c r="A4732" s="15"/>
      <c r="B4732" s="236">
        <v>43923.871923611106</v>
      </c>
      <c r="C4732" s="2" t="s">
        <v>2200</v>
      </c>
      <c r="D4732" s="2" t="s">
        <v>95</v>
      </c>
      <c r="E4732" s="2" t="s">
        <v>95</v>
      </c>
      <c r="F4732" s="2" t="s">
        <v>2201</v>
      </c>
      <c r="G4732" s="2" t="s">
        <v>2199</v>
      </c>
      <c r="H4732" s="2" t="s">
        <v>11426</v>
      </c>
      <c r="I4732" s="34" t="s">
        <v>9949</v>
      </c>
      <c r="J4732" s="237">
        <v>43865</v>
      </c>
    </row>
    <row r="4733" spans="1:14" ht="12.75">
      <c r="A4733" s="15"/>
      <c r="B4733" s="236">
        <v>43923.872092314814</v>
      </c>
      <c r="C4733" s="2" t="s">
        <v>2200</v>
      </c>
      <c r="D4733" s="2" t="s">
        <v>278</v>
      </c>
      <c r="E4733" s="2" t="s">
        <v>5091</v>
      </c>
      <c r="F4733" s="2" t="s">
        <v>2208</v>
      </c>
      <c r="G4733" s="2" t="s">
        <v>2199</v>
      </c>
      <c r="H4733" s="2" t="s">
        <v>11427</v>
      </c>
      <c r="I4733" s="34" t="s">
        <v>11428</v>
      </c>
      <c r="J4733" s="237">
        <v>43923</v>
      </c>
    </row>
    <row r="4734" spans="1:14" ht="12.75">
      <c r="A4734" s="15"/>
      <c r="B4734" s="236">
        <v>43923.872147662041</v>
      </c>
      <c r="C4734" s="2" t="s">
        <v>2200</v>
      </c>
      <c r="D4734" s="2" t="s">
        <v>278</v>
      </c>
      <c r="E4734" s="2" t="s">
        <v>5091</v>
      </c>
      <c r="F4734" s="2" t="s">
        <v>2208</v>
      </c>
      <c r="G4734" s="2" t="s">
        <v>2199</v>
      </c>
      <c r="H4734" s="2" t="s">
        <v>11429</v>
      </c>
      <c r="I4734" s="2" t="s">
        <v>11430</v>
      </c>
      <c r="J4734" s="237">
        <v>43923</v>
      </c>
    </row>
    <row r="4735" spans="1:14" ht="12.75">
      <c r="A4735" s="331"/>
      <c r="B4735" s="332">
        <v>43923.872277233793</v>
      </c>
      <c r="C4735" s="333" t="s">
        <v>2200</v>
      </c>
      <c r="D4735" s="333" t="s">
        <v>182</v>
      </c>
      <c r="E4735" s="333" t="s">
        <v>190</v>
      </c>
      <c r="F4735" s="333" t="s">
        <v>2208</v>
      </c>
      <c r="G4735" s="333" t="s">
        <v>2199</v>
      </c>
      <c r="H4735" s="331"/>
      <c r="I4735" s="334" t="s">
        <v>11431</v>
      </c>
      <c r="J4735" s="335">
        <v>43923</v>
      </c>
      <c r="K4735" s="333">
        <v>28</v>
      </c>
      <c r="L4735" s="331"/>
      <c r="M4735" s="331"/>
      <c r="N4735" s="331"/>
    </row>
    <row r="4736" spans="1:14" ht="12.75">
      <c r="A4736" s="331"/>
      <c r="B4736" s="332">
        <v>43923.872363599541</v>
      </c>
      <c r="C4736" s="333" t="s">
        <v>2200</v>
      </c>
      <c r="D4736" s="333" t="s">
        <v>182</v>
      </c>
      <c r="E4736" s="333" t="s">
        <v>190</v>
      </c>
      <c r="F4736" s="333" t="s">
        <v>2208</v>
      </c>
      <c r="G4736" s="333" t="s">
        <v>2199</v>
      </c>
      <c r="H4736" s="331"/>
      <c r="I4736" s="334" t="s">
        <v>11431</v>
      </c>
      <c r="J4736" s="335">
        <v>43923</v>
      </c>
      <c r="K4736" s="333">
        <v>28</v>
      </c>
      <c r="L4736" s="331"/>
      <c r="M4736" s="331"/>
      <c r="N4736" s="331"/>
    </row>
    <row r="4737" spans="1:14" ht="12.75">
      <c r="A4737" s="331"/>
      <c r="B4737" s="332">
        <v>43923.87321262731</v>
      </c>
      <c r="C4737" s="333" t="s">
        <v>2197</v>
      </c>
      <c r="D4737" s="333" t="s">
        <v>182</v>
      </c>
      <c r="E4737" s="331"/>
      <c r="F4737" s="333" t="s">
        <v>2198</v>
      </c>
      <c r="G4737" s="333" t="s">
        <v>2199</v>
      </c>
      <c r="H4737" s="331"/>
      <c r="I4737" s="334" t="s">
        <v>10603</v>
      </c>
      <c r="J4737" s="335">
        <v>43923</v>
      </c>
      <c r="K4737" s="331"/>
      <c r="L4737" s="331"/>
      <c r="M4737" s="331"/>
      <c r="N4737" s="331"/>
    </row>
    <row r="4738" spans="1:14" ht="12.75">
      <c r="A4738" s="331"/>
      <c r="B4738" s="332">
        <v>43923.876452615739</v>
      </c>
      <c r="C4738" s="333" t="s">
        <v>2200</v>
      </c>
      <c r="D4738" s="333" t="s">
        <v>182</v>
      </c>
      <c r="E4738" s="333" t="s">
        <v>5758</v>
      </c>
      <c r="F4738" s="333" t="s">
        <v>2208</v>
      </c>
      <c r="G4738" s="333" t="s">
        <v>2199</v>
      </c>
      <c r="H4738" s="331"/>
      <c r="I4738" s="334" t="s">
        <v>11434</v>
      </c>
      <c r="J4738" s="335">
        <v>43923</v>
      </c>
      <c r="K4738" s="333">
        <v>27</v>
      </c>
      <c r="L4738" s="331"/>
      <c r="M4738" s="333" t="s">
        <v>5743</v>
      </c>
      <c r="N4738" s="331"/>
    </row>
    <row r="4739" spans="1:14" ht="12.75">
      <c r="A4739" s="15"/>
      <c r="B4739" s="236">
        <v>43923.878757002312</v>
      </c>
      <c r="C4739" s="2" t="s">
        <v>2200</v>
      </c>
      <c r="D4739" s="2" t="s">
        <v>431</v>
      </c>
      <c r="E4739" s="2" t="s">
        <v>11436</v>
      </c>
      <c r="F4739" s="2" t="s">
        <v>2208</v>
      </c>
      <c r="G4739" s="2" t="s">
        <v>2199</v>
      </c>
      <c r="H4739" s="2" t="s">
        <v>11437</v>
      </c>
      <c r="I4739" s="34" t="s">
        <v>11438</v>
      </c>
      <c r="J4739" s="237">
        <v>43923</v>
      </c>
      <c r="L4739" s="2">
        <v>2094</v>
      </c>
    </row>
    <row r="4740" spans="1:14" ht="12.75">
      <c r="A4740" s="331"/>
      <c r="B4740" s="332">
        <v>43923.879381388891</v>
      </c>
      <c r="C4740" s="333" t="s">
        <v>2200</v>
      </c>
      <c r="D4740" s="333" t="s">
        <v>224</v>
      </c>
      <c r="E4740" s="331"/>
      <c r="F4740" s="333" t="s">
        <v>2489</v>
      </c>
      <c r="G4740" s="333" t="s">
        <v>2199</v>
      </c>
      <c r="H4740" s="331"/>
      <c r="I4740" s="334" t="s">
        <v>9613</v>
      </c>
      <c r="J4740" s="335">
        <v>43923</v>
      </c>
      <c r="K4740" s="331"/>
      <c r="L4740" s="331"/>
      <c r="M4740" s="333" t="s">
        <v>5743</v>
      </c>
      <c r="N4740" s="331"/>
    </row>
    <row r="4741" spans="1:14" ht="12.75">
      <c r="A4741" s="331"/>
      <c r="B4741" s="332">
        <v>43923.88034481481</v>
      </c>
      <c r="C4741" s="333" t="s">
        <v>2200</v>
      </c>
      <c r="D4741" s="333" t="s">
        <v>95</v>
      </c>
      <c r="E4741" s="333" t="s">
        <v>95</v>
      </c>
      <c r="F4741" s="333" t="s">
        <v>2201</v>
      </c>
      <c r="G4741" s="333" t="s">
        <v>2199</v>
      </c>
      <c r="H4741" s="333" t="s">
        <v>199</v>
      </c>
      <c r="I4741" s="333" t="s">
        <v>11440</v>
      </c>
      <c r="J4741" s="335">
        <v>43923</v>
      </c>
      <c r="K4741" s="331"/>
      <c r="L4741" s="333">
        <v>1</v>
      </c>
      <c r="M4741" s="331"/>
      <c r="N4741" s="331"/>
    </row>
    <row r="4742" spans="1:14" ht="12.75">
      <c r="A4742" s="331"/>
      <c r="B4742" s="332">
        <v>43923.881993842588</v>
      </c>
      <c r="C4742" s="333" t="s">
        <v>2200</v>
      </c>
      <c r="D4742" s="333" t="s">
        <v>109</v>
      </c>
      <c r="E4742" s="333" t="s">
        <v>11441</v>
      </c>
      <c r="F4742" s="333" t="s">
        <v>2208</v>
      </c>
      <c r="G4742" s="333" t="s">
        <v>2199</v>
      </c>
      <c r="H4742" s="331"/>
      <c r="I4742" s="334" t="s">
        <v>11442</v>
      </c>
      <c r="J4742" s="335">
        <v>43923</v>
      </c>
      <c r="K4742" s="333">
        <v>15</v>
      </c>
      <c r="L4742" s="333">
        <v>1</v>
      </c>
      <c r="M4742" s="331"/>
      <c r="N4742" s="331"/>
    </row>
    <row r="4743" spans="1:14" ht="12.75">
      <c r="A4743" s="15"/>
      <c r="B4743" s="236">
        <v>43923.882137361114</v>
      </c>
      <c r="C4743" s="2" t="s">
        <v>2200</v>
      </c>
      <c r="D4743" s="2" t="s">
        <v>134</v>
      </c>
      <c r="F4743" s="2" t="s">
        <v>2198</v>
      </c>
      <c r="G4743" s="2" t="s">
        <v>2199</v>
      </c>
      <c r="H4743" s="2" t="s">
        <v>11443</v>
      </c>
      <c r="I4743" s="34" t="s">
        <v>11444</v>
      </c>
      <c r="J4743" s="237">
        <v>43923</v>
      </c>
    </row>
    <row r="4744" spans="1:14" ht="12.75">
      <c r="A4744" s="15"/>
      <c r="B4744" s="236">
        <v>43923.882676203706</v>
      </c>
      <c r="C4744" s="2" t="s">
        <v>2200</v>
      </c>
      <c r="D4744" s="2" t="s">
        <v>278</v>
      </c>
      <c r="E4744" s="2" t="s">
        <v>5091</v>
      </c>
      <c r="F4744" s="2" t="s">
        <v>2198</v>
      </c>
      <c r="G4744" s="2" t="s">
        <v>2199</v>
      </c>
      <c r="H4744" s="2" t="s">
        <v>11445</v>
      </c>
      <c r="I4744" s="34" t="s">
        <v>11446</v>
      </c>
      <c r="J4744" s="237">
        <v>43923</v>
      </c>
      <c r="L4744" s="2">
        <v>2475</v>
      </c>
    </row>
    <row r="4745" spans="1:14" ht="12.75">
      <c r="A4745" s="331"/>
      <c r="B4745" s="332">
        <v>43923.882891087967</v>
      </c>
      <c r="C4745" s="333" t="s">
        <v>2200</v>
      </c>
      <c r="D4745" s="333" t="s">
        <v>134</v>
      </c>
      <c r="E4745" s="331"/>
      <c r="F4745" s="333" t="s">
        <v>2198</v>
      </c>
      <c r="G4745" s="333" t="s">
        <v>2199</v>
      </c>
      <c r="H4745" s="331"/>
      <c r="I4745" s="334" t="s">
        <v>11444</v>
      </c>
      <c r="J4745" s="335">
        <v>43923</v>
      </c>
      <c r="K4745" s="331"/>
      <c r="L4745" s="331"/>
      <c r="M4745" s="333" t="s">
        <v>5743</v>
      </c>
      <c r="N4745" s="331"/>
    </row>
    <row r="4746" spans="1:14" ht="12.75">
      <c r="A4746" s="15"/>
      <c r="B4746" s="236">
        <v>43923.883517476846</v>
      </c>
      <c r="C4746" s="2" t="s">
        <v>7566</v>
      </c>
      <c r="D4746" s="2" t="s">
        <v>134</v>
      </c>
      <c r="F4746" s="2" t="s">
        <v>2198</v>
      </c>
      <c r="G4746" s="2" t="s">
        <v>2199</v>
      </c>
      <c r="H4746" s="2" t="s">
        <v>11447</v>
      </c>
      <c r="I4746" s="34" t="s">
        <v>11448</v>
      </c>
      <c r="J4746" s="237">
        <v>43923</v>
      </c>
      <c r="M4746" s="2" t="s">
        <v>11449</v>
      </c>
    </row>
    <row r="4747" spans="1:14" ht="12.75">
      <c r="A4747" s="331"/>
      <c r="B4747" s="332">
        <v>43923.88408783565</v>
      </c>
      <c r="C4747" s="333" t="s">
        <v>7566</v>
      </c>
      <c r="D4747" s="333" t="s">
        <v>224</v>
      </c>
      <c r="E4747" s="333" t="s">
        <v>1880</v>
      </c>
      <c r="F4747" s="333" t="s">
        <v>2198</v>
      </c>
      <c r="G4747" s="333" t="s">
        <v>2210</v>
      </c>
      <c r="H4747" s="331"/>
      <c r="I4747" s="334" t="s">
        <v>11450</v>
      </c>
      <c r="J4747" s="335">
        <v>43923</v>
      </c>
      <c r="K4747" s="331"/>
      <c r="L4747" s="331"/>
      <c r="M4747" s="333" t="s">
        <v>6445</v>
      </c>
      <c r="N4747" s="331"/>
    </row>
    <row r="4748" spans="1:14" ht="12.75">
      <c r="A4748" s="331"/>
      <c r="B4748" s="332">
        <v>43923.885134525466</v>
      </c>
      <c r="C4748" s="333" t="s">
        <v>7566</v>
      </c>
      <c r="D4748" s="333" t="s">
        <v>101</v>
      </c>
      <c r="E4748" s="331"/>
      <c r="F4748" s="333" t="s">
        <v>2198</v>
      </c>
      <c r="G4748" s="331"/>
      <c r="H4748" s="331"/>
      <c r="I4748" s="334" t="s">
        <v>11451</v>
      </c>
      <c r="J4748" s="335">
        <v>43923</v>
      </c>
      <c r="K4748" s="331"/>
      <c r="L4748" s="331"/>
      <c r="M4748" s="333" t="s">
        <v>11452</v>
      </c>
      <c r="N4748" s="331"/>
    </row>
    <row r="4749" spans="1:14" ht="12.75">
      <c r="A4749" s="331"/>
      <c r="B4749" s="332">
        <v>43923.886262997687</v>
      </c>
      <c r="C4749" s="333" t="s">
        <v>9</v>
      </c>
      <c r="D4749" s="333" t="s">
        <v>262</v>
      </c>
      <c r="E4749" s="333" t="s">
        <v>493</v>
      </c>
      <c r="F4749" s="333" t="s">
        <v>2208</v>
      </c>
      <c r="G4749" s="333" t="s">
        <v>2199</v>
      </c>
      <c r="H4749" s="331"/>
      <c r="I4749" s="333" t="s">
        <v>11453</v>
      </c>
      <c r="J4749" s="335">
        <v>43923</v>
      </c>
      <c r="K4749" s="331"/>
      <c r="L4749" s="331"/>
      <c r="M4749" s="331"/>
      <c r="N4749" s="331"/>
    </row>
    <row r="4750" spans="1:14" ht="12.75">
      <c r="A4750" s="331"/>
      <c r="B4750" s="332">
        <v>43923.886468958328</v>
      </c>
      <c r="C4750" s="333" t="s">
        <v>2200</v>
      </c>
      <c r="D4750" s="333" t="s">
        <v>278</v>
      </c>
      <c r="E4750" s="333" t="s">
        <v>11454</v>
      </c>
      <c r="F4750" s="333" t="s">
        <v>2198</v>
      </c>
      <c r="G4750" s="333" t="s">
        <v>2199</v>
      </c>
      <c r="H4750" s="331"/>
      <c r="I4750" s="334" t="s">
        <v>11455</v>
      </c>
      <c r="J4750" s="335">
        <v>43923</v>
      </c>
      <c r="K4750" s="331"/>
      <c r="L4750" s="331"/>
      <c r="M4750" s="331"/>
      <c r="N4750" s="331"/>
    </row>
    <row r="4751" spans="1:14" ht="12.75">
      <c r="A4751" s="15"/>
      <c r="B4751" s="236">
        <v>43923.886702071759</v>
      </c>
      <c r="C4751" s="2" t="s">
        <v>2200</v>
      </c>
      <c r="D4751" s="2" t="s">
        <v>182</v>
      </c>
      <c r="E4751" s="2" t="s">
        <v>190</v>
      </c>
      <c r="F4751" s="2" t="s">
        <v>2198</v>
      </c>
      <c r="G4751" s="2" t="s">
        <v>2199</v>
      </c>
      <c r="H4751" s="2" t="s">
        <v>11456</v>
      </c>
      <c r="I4751" s="34" t="s">
        <v>11457</v>
      </c>
      <c r="J4751" s="237">
        <v>43923</v>
      </c>
    </row>
    <row r="4752" spans="1:14" ht="12.75">
      <c r="A4752" s="15"/>
      <c r="B4752" s="236">
        <v>43923.887186284723</v>
      </c>
      <c r="C4752" s="2" t="s">
        <v>2200</v>
      </c>
      <c r="D4752" s="2" t="s">
        <v>182</v>
      </c>
      <c r="E4752" s="2" t="s">
        <v>190</v>
      </c>
      <c r="F4752" s="2" t="s">
        <v>2198</v>
      </c>
      <c r="G4752" s="2" t="s">
        <v>2199</v>
      </c>
      <c r="H4752" s="2" t="s">
        <v>11456</v>
      </c>
      <c r="I4752" s="34" t="s">
        <v>11457</v>
      </c>
      <c r="J4752" s="237">
        <v>43923</v>
      </c>
    </row>
    <row r="4753" spans="1:14" ht="12.75">
      <c r="A4753" s="15"/>
      <c r="B4753" s="236">
        <v>43923.887250532411</v>
      </c>
      <c r="C4753" s="2" t="s">
        <v>7566</v>
      </c>
      <c r="D4753" s="2" t="s">
        <v>134</v>
      </c>
      <c r="F4753" s="2" t="s">
        <v>2198</v>
      </c>
      <c r="G4753" s="2" t="s">
        <v>2199</v>
      </c>
      <c r="H4753" s="2" t="s">
        <v>11458</v>
      </c>
      <c r="I4753" s="34" t="s">
        <v>11459</v>
      </c>
      <c r="J4753" s="237">
        <v>43923</v>
      </c>
      <c r="M4753" s="34" t="s">
        <v>11460</v>
      </c>
    </row>
    <row r="4754" spans="1:14" ht="12.75">
      <c r="A4754" s="15"/>
      <c r="B4754" s="236">
        <v>43923.887834861111</v>
      </c>
      <c r="C4754" s="2" t="s">
        <v>9</v>
      </c>
      <c r="D4754" s="2" t="s">
        <v>262</v>
      </c>
      <c r="F4754" s="2" t="s">
        <v>2198</v>
      </c>
      <c r="G4754" s="2" t="s">
        <v>2199</v>
      </c>
      <c r="H4754" s="2" t="s">
        <v>11461</v>
      </c>
      <c r="I4754" s="34" t="s">
        <v>11462</v>
      </c>
      <c r="J4754" s="237">
        <v>43923</v>
      </c>
    </row>
    <row r="4755" spans="1:14" ht="12.75">
      <c r="A4755" s="15"/>
      <c r="B4755" s="236">
        <v>43923.888350011577</v>
      </c>
      <c r="C4755" s="2" t="s">
        <v>2197</v>
      </c>
      <c r="D4755" s="2" t="s">
        <v>182</v>
      </c>
      <c r="E4755" s="2" t="s">
        <v>11463</v>
      </c>
      <c r="F4755" s="2" t="s">
        <v>2198</v>
      </c>
      <c r="G4755" s="2" t="s">
        <v>2199</v>
      </c>
      <c r="H4755" s="2" t="s">
        <v>11464</v>
      </c>
      <c r="I4755" s="34" t="s">
        <v>7985</v>
      </c>
      <c r="J4755" s="237">
        <v>43923</v>
      </c>
    </row>
    <row r="4756" spans="1:14" ht="12.75">
      <c r="A4756" s="15"/>
      <c r="B4756" s="236">
        <v>43923.889090127312</v>
      </c>
      <c r="C4756" s="2" t="s">
        <v>2200</v>
      </c>
      <c r="D4756" s="2" t="s">
        <v>134</v>
      </c>
      <c r="F4756" s="2" t="s">
        <v>2198</v>
      </c>
      <c r="G4756" s="2" t="s">
        <v>2210</v>
      </c>
      <c r="I4756" s="34" t="s">
        <v>11465</v>
      </c>
      <c r="J4756" s="237">
        <v>43923</v>
      </c>
    </row>
    <row r="4757" spans="1:14" ht="12.75">
      <c r="A4757" s="15"/>
      <c r="B4757" s="236">
        <v>43923.889119398147</v>
      </c>
      <c r="C4757" s="2" t="s">
        <v>2200</v>
      </c>
      <c r="D4757" s="2" t="s">
        <v>134</v>
      </c>
      <c r="F4757" s="2" t="s">
        <v>2198</v>
      </c>
      <c r="G4757" s="2" t="s">
        <v>2199</v>
      </c>
      <c r="H4757" s="2" t="s">
        <v>11466</v>
      </c>
      <c r="I4757" s="34" t="s">
        <v>11467</v>
      </c>
      <c r="J4757" s="237">
        <v>43923</v>
      </c>
    </row>
    <row r="4758" spans="1:14" ht="12.75">
      <c r="A4758" s="331"/>
      <c r="B4758" s="332">
        <v>43923.889192870367</v>
      </c>
      <c r="C4758" s="333" t="s">
        <v>7566</v>
      </c>
      <c r="D4758" s="333" t="s">
        <v>224</v>
      </c>
      <c r="E4758" s="331"/>
      <c r="F4758" s="333" t="s">
        <v>2198</v>
      </c>
      <c r="G4758" s="331"/>
      <c r="H4758" s="331"/>
      <c r="I4758" s="334" t="s">
        <v>10861</v>
      </c>
      <c r="J4758" s="335">
        <v>43865</v>
      </c>
      <c r="K4758" s="331"/>
      <c r="L4758" s="331"/>
      <c r="M4758" s="333" t="s">
        <v>11469</v>
      </c>
      <c r="N4758" s="331"/>
    </row>
    <row r="4759" spans="1:14" ht="12.75">
      <c r="A4759" s="331"/>
      <c r="B4759" s="332">
        <v>43923.889480532409</v>
      </c>
      <c r="C4759" s="333" t="s">
        <v>2200</v>
      </c>
      <c r="D4759" s="333" t="s">
        <v>373</v>
      </c>
      <c r="E4759" s="333" t="s">
        <v>10097</v>
      </c>
      <c r="F4759" s="333" t="s">
        <v>2198</v>
      </c>
      <c r="G4759" s="333" t="s">
        <v>2210</v>
      </c>
      <c r="H4759" s="331"/>
      <c r="I4759" s="334" t="s">
        <v>9822</v>
      </c>
      <c r="J4759" s="335">
        <v>43923</v>
      </c>
      <c r="K4759" s="331"/>
      <c r="L4759" s="331"/>
      <c r="M4759" s="331"/>
      <c r="N4759" s="331"/>
    </row>
    <row r="4760" spans="1:14" ht="12.75">
      <c r="A4760" s="15"/>
      <c r="B4760" s="236">
        <v>43923.890155474539</v>
      </c>
      <c r="C4760" s="2" t="s">
        <v>2200</v>
      </c>
      <c r="D4760" s="2" t="s">
        <v>101</v>
      </c>
      <c r="F4760" s="2" t="s">
        <v>2198</v>
      </c>
      <c r="G4760" s="2" t="s">
        <v>2199</v>
      </c>
      <c r="H4760" s="2" t="s">
        <v>11470</v>
      </c>
      <c r="I4760" s="34" t="s">
        <v>11471</v>
      </c>
      <c r="J4760" s="237">
        <v>43923</v>
      </c>
    </row>
    <row r="4761" spans="1:14" ht="12.75">
      <c r="A4761" s="15"/>
      <c r="B4761" s="236">
        <v>43923.892327210648</v>
      </c>
      <c r="C4761" s="2" t="s">
        <v>2200</v>
      </c>
      <c r="D4761" s="2" t="s">
        <v>101</v>
      </c>
      <c r="F4761" s="2" t="s">
        <v>2271</v>
      </c>
      <c r="G4761" s="2" t="s">
        <v>2199</v>
      </c>
      <c r="H4761" s="2" t="s">
        <v>11473</v>
      </c>
      <c r="I4761" s="34" t="s">
        <v>11474</v>
      </c>
      <c r="J4761" s="237">
        <v>43923</v>
      </c>
      <c r="K4761" s="2">
        <v>40</v>
      </c>
    </row>
    <row r="4762" spans="1:14" ht="12.75">
      <c r="A4762" s="15"/>
      <c r="B4762" s="236">
        <v>43923.892379537036</v>
      </c>
      <c r="C4762" s="2" t="s">
        <v>2200</v>
      </c>
      <c r="D4762" s="2" t="s">
        <v>101</v>
      </c>
      <c r="F4762" s="2" t="s">
        <v>2271</v>
      </c>
      <c r="G4762" s="2" t="s">
        <v>2199</v>
      </c>
      <c r="H4762" s="2" t="s">
        <v>11473</v>
      </c>
      <c r="I4762" s="34" t="s">
        <v>11474</v>
      </c>
      <c r="J4762" s="237">
        <v>43923</v>
      </c>
      <c r="K4762" s="2">
        <v>40</v>
      </c>
    </row>
    <row r="4763" spans="1:14" ht="12.75">
      <c r="A4763" s="331"/>
      <c r="B4763" s="332">
        <v>43923.893222453698</v>
      </c>
      <c r="C4763" s="333" t="s">
        <v>7566</v>
      </c>
      <c r="D4763" s="333" t="s">
        <v>134</v>
      </c>
      <c r="E4763" s="331"/>
      <c r="F4763" s="333" t="s">
        <v>2198</v>
      </c>
      <c r="G4763" s="333" t="s">
        <v>2210</v>
      </c>
      <c r="H4763" s="331"/>
      <c r="I4763" s="333" t="s">
        <v>11477</v>
      </c>
      <c r="J4763" s="335">
        <v>43923</v>
      </c>
      <c r="K4763" s="331"/>
      <c r="L4763" s="331"/>
      <c r="M4763" s="333" t="s">
        <v>11479</v>
      </c>
      <c r="N4763" s="331"/>
    </row>
    <row r="4764" spans="1:14" ht="12.75">
      <c r="A4764" s="331"/>
      <c r="B4764" s="332">
        <v>43923.893371550927</v>
      </c>
      <c r="C4764" s="333" t="s">
        <v>2200</v>
      </c>
      <c r="D4764" s="333" t="s">
        <v>101</v>
      </c>
      <c r="E4764" s="331"/>
      <c r="F4764" s="333" t="s">
        <v>2198</v>
      </c>
      <c r="G4764" s="333" t="s">
        <v>2199</v>
      </c>
      <c r="H4764" s="331"/>
      <c r="I4764" s="334" t="s">
        <v>680</v>
      </c>
      <c r="J4764" s="335">
        <v>43923</v>
      </c>
      <c r="K4764" s="331"/>
      <c r="L4764" s="331"/>
      <c r="M4764" s="333" t="s">
        <v>5743</v>
      </c>
      <c r="N4764" s="331"/>
    </row>
    <row r="4765" spans="1:14" ht="12.75">
      <c r="A4765" s="15"/>
      <c r="B4765" s="236">
        <v>43923.894493113425</v>
      </c>
      <c r="C4765" s="2" t="s">
        <v>2200</v>
      </c>
      <c r="D4765" s="2" t="s">
        <v>101</v>
      </c>
      <c r="E4765" s="2" t="s">
        <v>101</v>
      </c>
      <c r="F4765" s="2" t="s">
        <v>2198</v>
      </c>
      <c r="G4765" s="2" t="s">
        <v>2199</v>
      </c>
      <c r="H4765" s="2" t="s">
        <v>9203</v>
      </c>
      <c r="I4765" s="2" t="s">
        <v>11480</v>
      </c>
      <c r="J4765" s="237">
        <v>43923</v>
      </c>
    </row>
    <row r="4766" spans="1:14" ht="12.75">
      <c r="A4766" s="331"/>
      <c r="B4766" s="332">
        <v>43923.896759490744</v>
      </c>
      <c r="C4766" s="333" t="s">
        <v>2200</v>
      </c>
      <c r="D4766" s="333" t="s">
        <v>101</v>
      </c>
      <c r="E4766" s="331"/>
      <c r="F4766" s="333" t="s">
        <v>2198</v>
      </c>
      <c r="G4766" s="333" t="s">
        <v>2210</v>
      </c>
      <c r="H4766" s="331"/>
      <c r="I4766" s="333" t="s">
        <v>11481</v>
      </c>
      <c r="J4766" s="335">
        <v>43923</v>
      </c>
      <c r="K4766" s="331"/>
      <c r="L4766" s="331"/>
      <c r="M4766" s="333" t="s">
        <v>11482</v>
      </c>
      <c r="N4766" s="331"/>
    </row>
    <row r="4767" spans="1:14" ht="12.75">
      <c r="A4767" s="331"/>
      <c r="B4767" s="332">
        <v>43923.899723842595</v>
      </c>
      <c r="C4767" s="333" t="s">
        <v>7566</v>
      </c>
      <c r="D4767" s="333" t="s">
        <v>268</v>
      </c>
      <c r="E4767" s="331"/>
      <c r="F4767" s="333" t="s">
        <v>2198</v>
      </c>
      <c r="G4767" s="331"/>
      <c r="H4767" s="331"/>
      <c r="I4767" s="334" t="s">
        <v>10861</v>
      </c>
      <c r="J4767" s="335">
        <v>43923</v>
      </c>
      <c r="K4767" s="331"/>
      <c r="L4767" s="331"/>
      <c r="M4767" s="333" t="s">
        <v>11483</v>
      </c>
      <c r="N4767" s="331"/>
    </row>
    <row r="4768" spans="1:14" ht="12.75">
      <c r="A4768" s="331"/>
      <c r="B4768" s="332">
        <v>43923.901153356477</v>
      </c>
      <c r="C4768" s="333" t="s">
        <v>9</v>
      </c>
      <c r="D4768" s="333" t="s">
        <v>117</v>
      </c>
      <c r="E4768" s="331"/>
      <c r="F4768" s="333" t="s">
        <v>2198</v>
      </c>
      <c r="G4768" s="331"/>
      <c r="H4768" s="331"/>
      <c r="I4768" s="334" t="s">
        <v>10861</v>
      </c>
      <c r="J4768" s="335">
        <v>43923</v>
      </c>
      <c r="K4768" s="331"/>
      <c r="L4768" s="331"/>
      <c r="M4768" s="333" t="s">
        <v>11484</v>
      </c>
      <c r="N4768" s="331"/>
    </row>
    <row r="4769" spans="1:18" ht="12.75">
      <c r="A4769" s="331"/>
      <c r="B4769" s="332">
        <v>43923.901481516208</v>
      </c>
      <c r="C4769" s="333" t="s">
        <v>2200</v>
      </c>
      <c r="D4769" s="333" t="s">
        <v>126</v>
      </c>
      <c r="E4769" s="333" t="s">
        <v>572</v>
      </c>
      <c r="F4769" s="333" t="s">
        <v>2198</v>
      </c>
      <c r="G4769" s="333" t="s">
        <v>2199</v>
      </c>
      <c r="H4769" s="333" t="s">
        <v>199</v>
      </c>
      <c r="I4769" s="333" t="s">
        <v>3572</v>
      </c>
      <c r="J4769" s="335">
        <v>43923</v>
      </c>
      <c r="K4769" s="331"/>
      <c r="L4769" s="333">
        <v>5</v>
      </c>
      <c r="M4769" s="331"/>
      <c r="N4769" s="331"/>
    </row>
    <row r="4770" spans="1:18" ht="12.75">
      <c r="A4770" s="229"/>
      <c r="B4770" s="226">
        <v>43923.90309688657</v>
      </c>
      <c r="C4770" s="227" t="s">
        <v>9</v>
      </c>
      <c r="D4770" s="227" t="s">
        <v>117</v>
      </c>
      <c r="E4770" s="227" t="s">
        <v>3433</v>
      </c>
      <c r="F4770" s="227" t="s">
        <v>2208</v>
      </c>
      <c r="G4770" s="227" t="s">
        <v>2199</v>
      </c>
      <c r="H4770" s="227" t="s">
        <v>11485</v>
      </c>
      <c r="I4770" s="251" t="s">
        <v>11486</v>
      </c>
      <c r="J4770" s="228">
        <v>43923</v>
      </c>
      <c r="K4770" s="227">
        <v>67</v>
      </c>
      <c r="L4770" s="229"/>
      <c r="M4770" s="227" t="s">
        <v>11487</v>
      </c>
      <c r="N4770" s="229"/>
      <c r="O4770" s="229"/>
      <c r="P4770" s="229"/>
      <c r="Q4770" s="229"/>
      <c r="R4770" s="229"/>
    </row>
    <row r="4771" spans="1:18" ht="12.75">
      <c r="A4771" s="229"/>
      <c r="B4771" s="226">
        <v>43923.904385578702</v>
      </c>
      <c r="C4771" s="227" t="s">
        <v>9</v>
      </c>
      <c r="D4771" s="227" t="s">
        <v>117</v>
      </c>
      <c r="E4771" s="227" t="s">
        <v>3433</v>
      </c>
      <c r="F4771" s="227" t="s">
        <v>2208</v>
      </c>
      <c r="G4771" s="227" t="s">
        <v>2199</v>
      </c>
      <c r="H4771" s="227" t="s">
        <v>11485</v>
      </c>
      <c r="I4771" s="251" t="s">
        <v>11486</v>
      </c>
      <c r="J4771" s="228">
        <v>43923</v>
      </c>
      <c r="K4771" s="227">
        <v>67</v>
      </c>
      <c r="L4771" s="229"/>
      <c r="M4771" s="227" t="s">
        <v>11487</v>
      </c>
      <c r="N4771" s="229"/>
      <c r="O4771" s="229"/>
      <c r="P4771" s="229"/>
      <c r="Q4771" s="229"/>
      <c r="R4771" s="229"/>
    </row>
    <row r="4772" spans="1:18" ht="12.75">
      <c r="A4772" s="229"/>
      <c r="B4772" s="226">
        <v>43923.904626585645</v>
      </c>
      <c r="C4772" s="227" t="s">
        <v>9</v>
      </c>
      <c r="D4772" s="227" t="s">
        <v>117</v>
      </c>
      <c r="E4772" s="227" t="s">
        <v>3433</v>
      </c>
      <c r="F4772" s="227" t="s">
        <v>2208</v>
      </c>
      <c r="G4772" s="227" t="s">
        <v>2199</v>
      </c>
      <c r="H4772" s="227" t="s">
        <v>11485</v>
      </c>
      <c r="I4772" s="251" t="s">
        <v>11486</v>
      </c>
      <c r="J4772" s="228">
        <v>43923</v>
      </c>
      <c r="K4772" s="227">
        <v>67</v>
      </c>
      <c r="L4772" s="229"/>
      <c r="M4772" s="227" t="s">
        <v>11487</v>
      </c>
      <c r="N4772" s="229"/>
      <c r="O4772" s="229"/>
      <c r="P4772" s="229"/>
      <c r="Q4772" s="229"/>
      <c r="R4772" s="229"/>
    </row>
    <row r="4773" spans="1:18" ht="12.75">
      <c r="A4773" s="331"/>
      <c r="B4773" s="332">
        <v>43923.905164664349</v>
      </c>
      <c r="C4773" s="333" t="s">
        <v>7566</v>
      </c>
      <c r="D4773" s="333" t="s">
        <v>278</v>
      </c>
      <c r="E4773" s="331"/>
      <c r="F4773" s="333" t="s">
        <v>2198</v>
      </c>
      <c r="G4773" s="331"/>
      <c r="H4773" s="331"/>
      <c r="I4773" s="334" t="s">
        <v>10861</v>
      </c>
      <c r="J4773" s="335">
        <v>43923</v>
      </c>
      <c r="K4773" s="331"/>
      <c r="L4773" s="331"/>
      <c r="M4773" s="333" t="s">
        <v>11488</v>
      </c>
      <c r="N4773" s="331"/>
    </row>
    <row r="4774" spans="1:18" ht="12.75">
      <c r="A4774" s="229"/>
      <c r="B4774" s="226">
        <v>43923.905975289352</v>
      </c>
      <c r="C4774" s="227" t="s">
        <v>9</v>
      </c>
      <c r="D4774" s="227" t="s">
        <v>117</v>
      </c>
      <c r="E4774" s="227" t="s">
        <v>3433</v>
      </c>
      <c r="F4774" s="227" t="s">
        <v>2208</v>
      </c>
      <c r="G4774" s="227" t="s">
        <v>2199</v>
      </c>
      <c r="H4774" s="227" t="s">
        <v>11485</v>
      </c>
      <c r="I4774" s="251" t="s">
        <v>11486</v>
      </c>
      <c r="J4774" s="228">
        <v>43923</v>
      </c>
      <c r="K4774" s="227">
        <v>67</v>
      </c>
      <c r="L4774" s="229"/>
      <c r="M4774" s="227" t="s">
        <v>11487</v>
      </c>
      <c r="N4774" s="229"/>
      <c r="O4774" s="229"/>
      <c r="P4774" s="229"/>
      <c r="Q4774" s="229"/>
      <c r="R4774" s="229"/>
    </row>
    <row r="4775" spans="1:18" ht="12.75">
      <c r="A4775" s="331"/>
      <c r="B4775" s="332">
        <v>43923.907997604168</v>
      </c>
      <c r="C4775" s="333" t="s">
        <v>7566</v>
      </c>
      <c r="D4775" s="333" t="s">
        <v>262</v>
      </c>
      <c r="E4775" s="331"/>
      <c r="F4775" s="333" t="s">
        <v>2198</v>
      </c>
      <c r="G4775" s="333" t="s">
        <v>2210</v>
      </c>
      <c r="H4775" s="331"/>
      <c r="I4775" s="334" t="s">
        <v>10325</v>
      </c>
      <c r="J4775" s="335">
        <v>43922</v>
      </c>
      <c r="K4775" s="331"/>
      <c r="L4775" s="331"/>
      <c r="M4775" s="333" t="s">
        <v>11489</v>
      </c>
      <c r="N4775" s="331"/>
    </row>
    <row r="4776" spans="1:18" ht="12.75">
      <c r="A4776" s="331"/>
      <c r="B4776" s="332">
        <v>43923.916603217593</v>
      </c>
      <c r="C4776" s="333" t="s">
        <v>2200</v>
      </c>
      <c r="D4776" s="333" t="s">
        <v>278</v>
      </c>
      <c r="E4776" s="333" t="s">
        <v>11490</v>
      </c>
      <c r="F4776" s="333" t="s">
        <v>2208</v>
      </c>
      <c r="G4776" s="333" t="s">
        <v>2199</v>
      </c>
      <c r="H4776" s="331"/>
      <c r="I4776" s="334" t="s">
        <v>11491</v>
      </c>
      <c r="J4776" s="335">
        <v>43923</v>
      </c>
      <c r="K4776" s="331"/>
      <c r="L4776" s="331"/>
      <c r="M4776" s="333" t="s">
        <v>11492</v>
      </c>
      <c r="N4776" s="331"/>
    </row>
    <row r="4777" spans="1:18" ht="12.75">
      <c r="A4777" s="15"/>
      <c r="B4777" s="236">
        <v>43923.917566284726</v>
      </c>
      <c r="C4777" s="2" t="s">
        <v>2200</v>
      </c>
      <c r="D4777" s="2" t="s">
        <v>278</v>
      </c>
      <c r="E4777" s="2" t="s">
        <v>11493</v>
      </c>
      <c r="F4777" s="2" t="s">
        <v>2208</v>
      </c>
      <c r="G4777" s="2" t="s">
        <v>2199</v>
      </c>
      <c r="H4777" s="2" t="s">
        <v>9786</v>
      </c>
      <c r="I4777" s="34" t="s">
        <v>11491</v>
      </c>
      <c r="J4777" s="237">
        <v>43923</v>
      </c>
      <c r="M4777" s="2" t="s">
        <v>11495</v>
      </c>
    </row>
    <row r="4778" spans="1:18" ht="12.75">
      <c r="A4778" s="15"/>
      <c r="B4778" s="236">
        <v>43923.917945231486</v>
      </c>
      <c r="C4778" s="2" t="s">
        <v>2200</v>
      </c>
      <c r="D4778" s="2" t="s">
        <v>278</v>
      </c>
      <c r="E4778" s="2" t="s">
        <v>11496</v>
      </c>
      <c r="F4778" s="2" t="s">
        <v>2198</v>
      </c>
      <c r="G4778" s="2" t="s">
        <v>2199</v>
      </c>
      <c r="H4778" s="2" t="s">
        <v>11497</v>
      </c>
      <c r="I4778" s="34" t="s">
        <v>11498</v>
      </c>
      <c r="J4778" s="237">
        <v>43923</v>
      </c>
      <c r="L4778" s="2">
        <v>3</v>
      </c>
    </row>
    <row r="4779" spans="1:18" ht="12.75">
      <c r="A4779" s="15"/>
      <c r="B4779" s="236">
        <v>43923.918520949075</v>
      </c>
      <c r="C4779" s="2" t="s">
        <v>2200</v>
      </c>
      <c r="D4779" s="2" t="s">
        <v>278</v>
      </c>
      <c r="E4779" s="2" t="s">
        <v>11499</v>
      </c>
      <c r="F4779" s="2" t="s">
        <v>2208</v>
      </c>
      <c r="G4779" s="2" t="s">
        <v>2199</v>
      </c>
      <c r="H4779" s="2" t="s">
        <v>9786</v>
      </c>
      <c r="I4779" s="34" t="s">
        <v>11491</v>
      </c>
      <c r="J4779" s="237">
        <v>43923</v>
      </c>
      <c r="M4779" s="2" t="s">
        <v>11495</v>
      </c>
    </row>
    <row r="4780" spans="1:18" ht="12.75">
      <c r="A4780" s="15"/>
      <c r="B4780" s="236">
        <v>43923.919483680555</v>
      </c>
      <c r="C4780" s="2" t="s">
        <v>7566</v>
      </c>
      <c r="D4780" s="2" t="s">
        <v>431</v>
      </c>
      <c r="E4780" s="2" t="s">
        <v>11500</v>
      </c>
      <c r="F4780" s="2" t="s">
        <v>2208</v>
      </c>
      <c r="G4780" s="2" t="s">
        <v>2199</v>
      </c>
      <c r="H4780" s="2" t="s">
        <v>11501</v>
      </c>
      <c r="I4780" s="34" t="s">
        <v>11502</v>
      </c>
      <c r="J4780" s="237">
        <v>43923</v>
      </c>
      <c r="K4780" s="2">
        <v>31</v>
      </c>
      <c r="M4780" s="2" t="s">
        <v>11503</v>
      </c>
    </row>
    <row r="4781" spans="1:18" ht="12.75">
      <c r="A4781" s="15"/>
      <c r="B4781" s="236">
        <v>43923.922995150468</v>
      </c>
      <c r="C4781" s="2" t="s">
        <v>2200</v>
      </c>
      <c r="D4781" s="2" t="s">
        <v>236</v>
      </c>
      <c r="F4781" s="2" t="s">
        <v>2198</v>
      </c>
      <c r="G4781" s="2" t="s">
        <v>2199</v>
      </c>
      <c r="H4781" s="2" t="s">
        <v>10975</v>
      </c>
      <c r="I4781" s="2" t="s">
        <v>11339</v>
      </c>
      <c r="J4781" s="237">
        <v>43923</v>
      </c>
    </row>
    <row r="4782" spans="1:18" ht="12.75">
      <c r="A4782" s="331"/>
      <c r="B4782" s="332">
        <v>43923.924826608796</v>
      </c>
      <c r="C4782" s="333" t="s">
        <v>9</v>
      </c>
      <c r="D4782" s="333" t="s">
        <v>45</v>
      </c>
      <c r="E4782" s="331"/>
      <c r="F4782" s="333" t="s">
        <v>2198</v>
      </c>
      <c r="G4782" s="331"/>
      <c r="H4782" s="331"/>
      <c r="I4782" s="334" t="s">
        <v>11504</v>
      </c>
      <c r="J4782" s="335">
        <v>43923</v>
      </c>
      <c r="K4782" s="331"/>
      <c r="L4782" s="331"/>
      <c r="M4782" s="333" t="s">
        <v>11505</v>
      </c>
      <c r="N4782" s="331"/>
    </row>
    <row r="4783" spans="1:18" ht="12.75">
      <c r="A4783" s="331"/>
      <c r="B4783" s="332">
        <v>43923.928515995372</v>
      </c>
      <c r="C4783" s="333" t="s">
        <v>2200</v>
      </c>
      <c r="D4783" s="333" t="s">
        <v>45</v>
      </c>
      <c r="E4783" s="331"/>
      <c r="F4783" s="333" t="s">
        <v>2198</v>
      </c>
      <c r="G4783" s="333" t="s">
        <v>2199</v>
      </c>
      <c r="H4783" s="333" t="s">
        <v>199</v>
      </c>
      <c r="I4783" s="333" t="s">
        <v>11506</v>
      </c>
      <c r="J4783" s="335">
        <v>43923</v>
      </c>
      <c r="K4783" s="331"/>
      <c r="L4783" s="333">
        <v>7</v>
      </c>
      <c r="M4783" s="331"/>
      <c r="N4783" s="331"/>
    </row>
    <row r="4784" spans="1:18" ht="12.75">
      <c r="A4784" s="331"/>
      <c r="B4784" s="332">
        <v>43923.929917106478</v>
      </c>
      <c r="C4784" s="333" t="s">
        <v>9</v>
      </c>
      <c r="D4784" s="333" t="s">
        <v>45</v>
      </c>
      <c r="E4784" s="331"/>
      <c r="F4784" s="333" t="s">
        <v>2198</v>
      </c>
      <c r="G4784" s="333" t="s">
        <v>2210</v>
      </c>
      <c r="H4784" s="331"/>
      <c r="I4784" s="334" t="s">
        <v>11504</v>
      </c>
      <c r="J4784" s="335">
        <v>43923</v>
      </c>
      <c r="K4784" s="331"/>
      <c r="L4784" s="331"/>
      <c r="M4784" s="333" t="s">
        <v>11507</v>
      </c>
      <c r="N4784" s="331"/>
    </row>
    <row r="4785" spans="1:14" ht="12.75">
      <c r="A4785" s="331"/>
      <c r="B4785" s="332">
        <v>43923.932382303239</v>
      </c>
      <c r="C4785" s="333" t="s">
        <v>2200</v>
      </c>
      <c r="D4785" s="333" t="s">
        <v>45</v>
      </c>
      <c r="E4785" s="331"/>
      <c r="F4785" s="333" t="s">
        <v>2198</v>
      </c>
      <c r="G4785" s="331"/>
      <c r="H4785" s="331"/>
      <c r="I4785" s="334" t="s">
        <v>9759</v>
      </c>
      <c r="J4785" s="335">
        <v>43923</v>
      </c>
      <c r="K4785" s="331"/>
      <c r="L4785" s="331"/>
      <c r="M4785" s="333" t="s">
        <v>11508</v>
      </c>
      <c r="N4785" s="331"/>
    </row>
    <row r="4786" spans="1:14" ht="12.75">
      <c r="A4786" s="15"/>
      <c r="B4786" s="236">
        <v>43923.938665162037</v>
      </c>
      <c r="C4786" s="2" t="s">
        <v>2200</v>
      </c>
      <c r="D4786" s="2" t="s">
        <v>278</v>
      </c>
      <c r="E4786" s="2" t="s">
        <v>11454</v>
      </c>
      <c r="F4786" s="2" t="s">
        <v>2198</v>
      </c>
      <c r="G4786" s="2" t="s">
        <v>2199</v>
      </c>
      <c r="H4786" s="2" t="s">
        <v>11509</v>
      </c>
      <c r="I4786" s="34" t="s">
        <v>11455</v>
      </c>
      <c r="J4786" s="237">
        <v>43923</v>
      </c>
      <c r="K4786" s="2">
        <v>60</v>
      </c>
      <c r="L4786" s="2">
        <v>3</v>
      </c>
      <c r="M4786" s="2" t="s">
        <v>11511</v>
      </c>
    </row>
    <row r="4787" spans="1:14" ht="12.75">
      <c r="A4787" s="15"/>
      <c r="B4787" s="236">
        <v>43923.939024687497</v>
      </c>
      <c r="C4787" s="2" t="s">
        <v>2200</v>
      </c>
      <c r="D4787" s="2" t="s">
        <v>45</v>
      </c>
      <c r="E4787" s="2" t="s">
        <v>2837</v>
      </c>
      <c r="F4787" s="2" t="s">
        <v>2208</v>
      </c>
      <c r="G4787" s="2" t="s">
        <v>2199</v>
      </c>
      <c r="H4787" s="2" t="s">
        <v>11512</v>
      </c>
      <c r="I4787" s="2" t="s">
        <v>11513</v>
      </c>
      <c r="J4787" s="237">
        <v>43923</v>
      </c>
      <c r="K4787" s="2">
        <v>21</v>
      </c>
      <c r="M4787" s="2" t="s">
        <v>11514</v>
      </c>
    </row>
    <row r="4788" spans="1:14" ht="12.75">
      <c r="A4788" s="15"/>
      <c r="B4788" s="236">
        <v>43923.939204965282</v>
      </c>
      <c r="C4788" s="2" t="s">
        <v>2200</v>
      </c>
      <c r="D4788" s="2" t="s">
        <v>45</v>
      </c>
      <c r="E4788" s="2" t="s">
        <v>2837</v>
      </c>
      <c r="F4788" s="2" t="s">
        <v>2208</v>
      </c>
      <c r="G4788" s="2" t="s">
        <v>2199</v>
      </c>
      <c r="H4788" s="2" t="s">
        <v>11512</v>
      </c>
      <c r="I4788" s="2" t="s">
        <v>11513</v>
      </c>
      <c r="J4788" s="237">
        <v>43923</v>
      </c>
      <c r="K4788" s="2">
        <v>21</v>
      </c>
      <c r="M4788" s="2" t="s">
        <v>11514</v>
      </c>
    </row>
    <row r="4789" spans="1:14" ht="12.75">
      <c r="A4789" s="15"/>
      <c r="B4789" s="236">
        <v>43923.941874444441</v>
      </c>
      <c r="C4789" s="2" t="s">
        <v>2200</v>
      </c>
      <c r="D4789" s="2" t="s">
        <v>278</v>
      </c>
      <c r="F4789" s="2" t="s">
        <v>2198</v>
      </c>
      <c r="G4789" s="2" t="s">
        <v>2199</v>
      </c>
      <c r="H4789" s="2" t="s">
        <v>11515</v>
      </c>
      <c r="I4789" s="2" t="s">
        <v>11516</v>
      </c>
      <c r="J4789" s="237">
        <v>43923</v>
      </c>
    </row>
    <row r="4790" spans="1:14" ht="12.75">
      <c r="A4790" s="331"/>
      <c r="B4790" s="332">
        <v>43923.942827662038</v>
      </c>
      <c r="C4790" s="333" t="s">
        <v>2200</v>
      </c>
      <c r="D4790" s="333" t="s">
        <v>45</v>
      </c>
      <c r="E4790" s="331"/>
      <c r="F4790" s="333" t="s">
        <v>2198</v>
      </c>
      <c r="G4790" s="331"/>
      <c r="H4790" s="331"/>
      <c r="I4790" s="334" t="s">
        <v>11517</v>
      </c>
      <c r="J4790" s="335">
        <v>43923</v>
      </c>
      <c r="K4790" s="331"/>
      <c r="L4790" s="331"/>
      <c r="M4790" s="333" t="s">
        <v>11518</v>
      </c>
      <c r="N4790" s="331"/>
    </row>
    <row r="4791" spans="1:14" ht="12.75">
      <c r="A4791" s="331"/>
      <c r="B4791" s="332">
        <v>43923.944120231477</v>
      </c>
      <c r="C4791" s="333" t="s">
        <v>2200</v>
      </c>
      <c r="D4791" s="333" t="s">
        <v>278</v>
      </c>
      <c r="E4791" s="333" t="s">
        <v>5091</v>
      </c>
      <c r="F4791" s="333" t="s">
        <v>2198</v>
      </c>
      <c r="G4791" s="333" t="s">
        <v>2199</v>
      </c>
      <c r="H4791" s="331"/>
      <c r="I4791" s="334" t="s">
        <v>11519</v>
      </c>
      <c r="J4791" s="335">
        <v>43923</v>
      </c>
      <c r="K4791" s="331"/>
      <c r="L4791" s="331"/>
      <c r="M4791" s="331"/>
      <c r="N4791" s="331"/>
    </row>
    <row r="4792" spans="1:14" ht="12.75">
      <c r="A4792" s="15"/>
      <c r="B4792" s="236">
        <v>43923.944942210648</v>
      </c>
      <c r="C4792" s="2" t="s">
        <v>7566</v>
      </c>
      <c r="D4792" s="2" t="s">
        <v>117</v>
      </c>
      <c r="E4792" s="2" t="s">
        <v>5070</v>
      </c>
      <c r="F4792" s="2" t="s">
        <v>2201</v>
      </c>
      <c r="G4792" s="2" t="s">
        <v>2199</v>
      </c>
      <c r="H4792" s="2" t="s">
        <v>11520</v>
      </c>
      <c r="I4792" s="34" t="s">
        <v>11521</v>
      </c>
      <c r="J4792" s="237">
        <v>43923</v>
      </c>
      <c r="K4792" s="2">
        <v>54</v>
      </c>
    </row>
    <row r="4793" spans="1:14" ht="12.75">
      <c r="A4793" s="331"/>
      <c r="B4793" s="332">
        <v>43923.946307523147</v>
      </c>
      <c r="C4793" s="333" t="s">
        <v>2200</v>
      </c>
      <c r="D4793" s="333" t="s">
        <v>101</v>
      </c>
      <c r="E4793" s="331"/>
      <c r="F4793" s="333" t="s">
        <v>2198</v>
      </c>
      <c r="G4793" s="333" t="s">
        <v>2210</v>
      </c>
      <c r="H4793" s="331"/>
      <c r="I4793" s="334" t="s">
        <v>11522</v>
      </c>
      <c r="J4793" s="335">
        <v>43923</v>
      </c>
      <c r="K4793" s="331"/>
      <c r="L4793" s="331"/>
      <c r="M4793" s="331"/>
      <c r="N4793" s="331"/>
    </row>
    <row r="4794" spans="1:14" ht="12.75">
      <c r="A4794" s="15"/>
      <c r="B4794" s="236">
        <v>43923.946885868056</v>
      </c>
      <c r="C4794" s="2" t="s">
        <v>2200</v>
      </c>
      <c r="D4794" s="2" t="s">
        <v>278</v>
      </c>
      <c r="E4794" s="2" t="s">
        <v>11523</v>
      </c>
      <c r="F4794" s="2" t="s">
        <v>2198</v>
      </c>
      <c r="G4794" s="2" t="s">
        <v>2199</v>
      </c>
      <c r="H4794" s="2" t="s">
        <v>11524</v>
      </c>
      <c r="I4794" s="34" t="s">
        <v>11525</v>
      </c>
      <c r="J4794" s="237">
        <v>43923</v>
      </c>
      <c r="L4794" s="2">
        <v>3</v>
      </c>
      <c r="M4794" s="34" t="s">
        <v>10861</v>
      </c>
    </row>
    <row r="4795" spans="1:14" ht="12.75">
      <c r="A4795" s="331"/>
      <c r="B4795" s="332">
        <v>43923.947792118051</v>
      </c>
      <c r="C4795" s="333" t="s">
        <v>9</v>
      </c>
      <c r="D4795" s="333" t="s">
        <v>45</v>
      </c>
      <c r="E4795" s="331"/>
      <c r="F4795" s="333" t="s">
        <v>2198</v>
      </c>
      <c r="G4795" s="333" t="s">
        <v>2199</v>
      </c>
      <c r="H4795" s="331"/>
      <c r="I4795" s="334" t="s">
        <v>11504</v>
      </c>
      <c r="J4795" s="335">
        <v>43923</v>
      </c>
      <c r="K4795" s="331"/>
      <c r="L4795" s="331"/>
      <c r="M4795" s="333" t="s">
        <v>11526</v>
      </c>
      <c r="N4795" s="331"/>
    </row>
    <row r="4796" spans="1:14" ht="12.75">
      <c r="A4796" s="331"/>
      <c r="B4796" s="332">
        <v>43923.950765972222</v>
      </c>
      <c r="C4796" s="333" t="s">
        <v>2200</v>
      </c>
      <c r="D4796" s="333" t="s">
        <v>45</v>
      </c>
      <c r="E4796" s="331"/>
      <c r="F4796" s="333" t="s">
        <v>2198</v>
      </c>
      <c r="G4796" s="333" t="s">
        <v>2199</v>
      </c>
      <c r="H4796" s="333" t="s">
        <v>199</v>
      </c>
      <c r="I4796" s="333" t="s">
        <v>6298</v>
      </c>
      <c r="J4796" s="335">
        <v>43923</v>
      </c>
      <c r="K4796" s="331"/>
      <c r="L4796" s="333">
        <v>3</v>
      </c>
      <c r="M4796" s="331"/>
      <c r="N4796" s="331"/>
    </row>
    <row r="4797" spans="1:14" ht="12.75">
      <c r="A4797" s="331"/>
      <c r="B4797" s="332">
        <v>43923.952022696758</v>
      </c>
      <c r="C4797" s="333" t="s">
        <v>2200</v>
      </c>
      <c r="D4797" s="333" t="s">
        <v>276</v>
      </c>
      <c r="E4797" s="331"/>
      <c r="F4797" s="333" t="s">
        <v>2198</v>
      </c>
      <c r="G4797" s="331"/>
      <c r="H4797" s="331"/>
      <c r="I4797" s="334" t="s">
        <v>11527</v>
      </c>
      <c r="J4797" s="335">
        <v>43923</v>
      </c>
      <c r="K4797" s="331"/>
      <c r="L4797" s="331"/>
      <c r="M4797" s="333" t="s">
        <v>11528</v>
      </c>
      <c r="N4797" s="331"/>
    </row>
    <row r="4798" spans="1:14" ht="12.75">
      <c r="A4798" s="331"/>
      <c r="B4798" s="332">
        <v>43923.955977187499</v>
      </c>
      <c r="C4798" s="333" t="s">
        <v>2200</v>
      </c>
      <c r="D4798" s="333" t="s">
        <v>224</v>
      </c>
      <c r="E4798" s="333" t="s">
        <v>1242</v>
      </c>
      <c r="F4798" s="333" t="s">
        <v>2198</v>
      </c>
      <c r="G4798" s="333" t="s">
        <v>2210</v>
      </c>
      <c r="H4798" s="333" t="s">
        <v>2048</v>
      </c>
      <c r="I4798" s="334" t="s">
        <v>11529</v>
      </c>
      <c r="J4798" s="335">
        <v>43923</v>
      </c>
      <c r="K4798" s="331"/>
      <c r="L4798" s="331"/>
      <c r="M4798" s="331"/>
      <c r="N4798" s="331"/>
    </row>
    <row r="4799" spans="1:14" ht="12.75">
      <c r="A4799" s="15"/>
      <c r="B4799" s="236">
        <v>43923.957173692128</v>
      </c>
      <c r="C4799" s="2" t="s">
        <v>2200</v>
      </c>
      <c r="D4799" s="2" t="s">
        <v>109</v>
      </c>
      <c r="E4799" s="2" t="s">
        <v>5368</v>
      </c>
      <c r="F4799" s="2" t="s">
        <v>2208</v>
      </c>
      <c r="G4799" s="2" t="s">
        <v>2199</v>
      </c>
      <c r="H4799" s="2" t="s">
        <v>11530</v>
      </c>
      <c r="I4799" s="34" t="s">
        <v>11531</v>
      </c>
      <c r="J4799" s="237">
        <v>43923</v>
      </c>
      <c r="K4799" s="2">
        <v>15</v>
      </c>
    </row>
    <row r="4800" spans="1:14" ht="12.75">
      <c r="A4800" s="15"/>
      <c r="B4800" s="236">
        <v>43923.971423819443</v>
      </c>
      <c r="C4800" s="2" t="s">
        <v>7566</v>
      </c>
      <c r="D4800" s="2" t="s">
        <v>383</v>
      </c>
      <c r="E4800" s="2" t="s">
        <v>5124</v>
      </c>
      <c r="F4800" s="2" t="s">
        <v>2208</v>
      </c>
      <c r="G4800" s="2" t="s">
        <v>2199</v>
      </c>
      <c r="H4800" s="2" t="s">
        <v>11532</v>
      </c>
      <c r="I4800" s="34" t="s">
        <v>11533</v>
      </c>
      <c r="J4800" s="237">
        <v>43923</v>
      </c>
      <c r="K4800" s="2">
        <v>52</v>
      </c>
      <c r="L4800" s="2">
        <v>2400</v>
      </c>
    </row>
    <row r="4801" spans="1:14" ht="12.75">
      <c r="A4801" s="15"/>
      <c r="B4801" s="236">
        <v>43923.971424374999</v>
      </c>
      <c r="C4801" s="2" t="s">
        <v>2200</v>
      </c>
      <c r="D4801" s="2" t="s">
        <v>126</v>
      </c>
      <c r="E4801" s="2" t="s">
        <v>5470</v>
      </c>
      <c r="F4801" s="2" t="s">
        <v>2201</v>
      </c>
      <c r="G4801" s="2" t="s">
        <v>2199</v>
      </c>
      <c r="H4801" s="2" t="s">
        <v>11534</v>
      </c>
      <c r="I4801" s="2" t="s">
        <v>11535</v>
      </c>
      <c r="J4801" s="237">
        <v>43923</v>
      </c>
      <c r="M4801" s="2" t="s">
        <v>11536</v>
      </c>
    </row>
    <row r="4802" spans="1:14" ht="12.75">
      <c r="A4802" s="331"/>
      <c r="B4802" s="332">
        <v>43923.972978067133</v>
      </c>
      <c r="C4802" s="333" t="s">
        <v>9</v>
      </c>
      <c r="D4802" s="333" t="s">
        <v>262</v>
      </c>
      <c r="E4802" s="333" t="s">
        <v>11537</v>
      </c>
      <c r="F4802" s="333" t="s">
        <v>2208</v>
      </c>
      <c r="G4802" s="333" t="s">
        <v>2199</v>
      </c>
      <c r="H4802" s="331"/>
      <c r="I4802" s="334" t="s">
        <v>11538</v>
      </c>
      <c r="J4802" s="335">
        <v>43922</v>
      </c>
      <c r="K4802" s="333">
        <v>66</v>
      </c>
      <c r="L4802" s="333">
        <v>658</v>
      </c>
      <c r="M4802" s="333" t="s">
        <v>11539</v>
      </c>
      <c r="N4802" s="331"/>
    </row>
    <row r="4803" spans="1:14" ht="12.75">
      <c r="A4803" s="331"/>
      <c r="B4803" s="332">
        <v>43923.973121180556</v>
      </c>
      <c r="C4803" s="333" t="s">
        <v>7566</v>
      </c>
      <c r="D4803" s="333" t="s">
        <v>224</v>
      </c>
      <c r="E4803" s="331"/>
      <c r="F4803" s="333" t="s">
        <v>2198</v>
      </c>
      <c r="G4803" s="331"/>
      <c r="H4803" s="331"/>
      <c r="I4803" s="334" t="s">
        <v>11540</v>
      </c>
      <c r="J4803" s="335">
        <v>43923</v>
      </c>
      <c r="K4803" s="331"/>
      <c r="L4803" s="331"/>
      <c r="M4803" s="333" t="s">
        <v>11541</v>
      </c>
      <c r="N4803" s="331"/>
    </row>
    <row r="4804" spans="1:14" ht="12.75">
      <c r="A4804" s="15"/>
      <c r="B4804" s="236">
        <v>43923.974300162037</v>
      </c>
      <c r="C4804" s="2" t="s">
        <v>2200</v>
      </c>
      <c r="D4804" s="2" t="s">
        <v>158</v>
      </c>
      <c r="E4804" s="2" t="s">
        <v>5391</v>
      </c>
      <c r="F4804" s="2" t="s">
        <v>2208</v>
      </c>
      <c r="G4804" s="2" t="s">
        <v>2199</v>
      </c>
      <c r="H4804" s="2" t="s">
        <v>11542</v>
      </c>
      <c r="I4804" s="2" t="s">
        <v>11543</v>
      </c>
      <c r="J4804" s="237">
        <v>43922</v>
      </c>
      <c r="K4804" s="2">
        <v>42</v>
      </c>
    </row>
    <row r="4805" spans="1:14" ht="12.75">
      <c r="A4805" s="331"/>
      <c r="B4805" s="332">
        <v>43923.975675439811</v>
      </c>
      <c r="C4805" s="333" t="s">
        <v>2200</v>
      </c>
      <c r="D4805" s="333" t="s">
        <v>224</v>
      </c>
      <c r="E4805" s="333" t="s">
        <v>11544</v>
      </c>
      <c r="F4805" s="333" t="s">
        <v>2198</v>
      </c>
      <c r="G4805" s="333" t="s">
        <v>2199</v>
      </c>
      <c r="H4805" s="331"/>
      <c r="I4805" s="334" t="s">
        <v>11231</v>
      </c>
      <c r="J4805" s="335">
        <v>43923</v>
      </c>
      <c r="K4805" s="331"/>
      <c r="L4805" s="331"/>
      <c r="M4805" s="333" t="s">
        <v>11545</v>
      </c>
      <c r="N4805" s="331"/>
    </row>
    <row r="4806" spans="1:14" ht="12.75">
      <c r="A4806" s="15"/>
      <c r="B4806" s="236">
        <v>43923.975727500001</v>
      </c>
      <c r="C4806" s="2" t="s">
        <v>2200</v>
      </c>
      <c r="D4806" s="2" t="s">
        <v>158</v>
      </c>
      <c r="E4806" s="2" t="s">
        <v>11546</v>
      </c>
      <c r="F4806" s="2" t="s">
        <v>2208</v>
      </c>
      <c r="G4806" s="2" t="s">
        <v>2199</v>
      </c>
      <c r="H4806" s="2" t="s">
        <v>11547</v>
      </c>
      <c r="I4806" s="2" t="s">
        <v>11548</v>
      </c>
      <c r="J4806" s="237">
        <v>43922</v>
      </c>
      <c r="K4806" s="2">
        <v>50</v>
      </c>
      <c r="M4806" s="2" t="s">
        <v>11547</v>
      </c>
    </row>
    <row r="4807" spans="1:14" ht="12.75">
      <c r="A4807" s="15"/>
      <c r="B4807" s="236">
        <v>43923.976438414349</v>
      </c>
      <c r="C4807" s="2" t="s">
        <v>2200</v>
      </c>
      <c r="D4807" s="2" t="s">
        <v>158</v>
      </c>
      <c r="E4807" s="2" t="s">
        <v>11549</v>
      </c>
      <c r="F4807" s="2" t="s">
        <v>2208</v>
      </c>
      <c r="G4807" s="2" t="s">
        <v>2199</v>
      </c>
      <c r="H4807" s="2" t="s">
        <v>11547</v>
      </c>
      <c r="I4807" s="2" t="s">
        <v>11550</v>
      </c>
      <c r="J4807" s="237">
        <v>43922</v>
      </c>
      <c r="K4807" s="2">
        <v>40</v>
      </c>
      <c r="M4807" s="2" t="s">
        <v>11547</v>
      </c>
    </row>
    <row r="4808" spans="1:14" ht="12.75">
      <c r="A4808" s="15"/>
      <c r="B4808" s="236">
        <v>43923.977009930561</v>
      </c>
      <c r="C4808" s="2" t="s">
        <v>2200</v>
      </c>
      <c r="D4808" s="2" t="s">
        <v>158</v>
      </c>
      <c r="E4808" s="2" t="s">
        <v>11551</v>
      </c>
      <c r="F4808" s="2" t="s">
        <v>2208</v>
      </c>
      <c r="G4808" s="2" t="s">
        <v>2199</v>
      </c>
      <c r="H4808" s="2" t="s">
        <v>11547</v>
      </c>
      <c r="I4808" s="2" t="s">
        <v>11550</v>
      </c>
      <c r="J4808" s="237">
        <v>43922</v>
      </c>
      <c r="K4808" s="2">
        <v>55</v>
      </c>
      <c r="M4808" s="2" t="s">
        <v>11547</v>
      </c>
    </row>
    <row r="4809" spans="1:14" ht="12.75">
      <c r="A4809" s="15"/>
      <c r="B4809" s="236">
        <v>43923.977413680557</v>
      </c>
      <c r="C4809" s="2" t="s">
        <v>9</v>
      </c>
      <c r="D4809" s="2" t="s">
        <v>117</v>
      </c>
      <c r="E4809" s="2" t="s">
        <v>11552</v>
      </c>
      <c r="F4809" s="2" t="s">
        <v>2208</v>
      </c>
      <c r="G4809" s="2" t="s">
        <v>2199</v>
      </c>
      <c r="H4809" s="2" t="s">
        <v>11553</v>
      </c>
      <c r="I4809" s="34" t="s">
        <v>11486</v>
      </c>
      <c r="J4809" s="237">
        <v>43923</v>
      </c>
      <c r="K4809" s="2">
        <v>67</v>
      </c>
      <c r="M4809" s="2" t="s">
        <v>11554</v>
      </c>
    </row>
    <row r="4810" spans="1:14" ht="12.75">
      <c r="A4810" s="15"/>
      <c r="B4810" s="236">
        <v>43923.97958875</v>
      </c>
      <c r="C4810" s="2" t="s">
        <v>2200</v>
      </c>
      <c r="D4810" s="2" t="s">
        <v>95</v>
      </c>
      <c r="E4810" s="2" t="s">
        <v>11555</v>
      </c>
      <c r="F4810" s="2" t="s">
        <v>2208</v>
      </c>
      <c r="G4810" s="2" t="s">
        <v>2199</v>
      </c>
      <c r="H4810" s="2" t="s">
        <v>11556</v>
      </c>
      <c r="I4810" s="2" t="s">
        <v>11557</v>
      </c>
      <c r="J4810" s="237">
        <v>43923</v>
      </c>
      <c r="K4810" s="2">
        <v>70</v>
      </c>
      <c r="M4810" s="2" t="s">
        <v>11558</v>
      </c>
    </row>
    <row r="4811" spans="1:14" ht="12.75">
      <c r="A4811" s="331"/>
      <c r="B4811" s="332">
        <v>43923.981737152775</v>
      </c>
      <c r="C4811" s="333" t="s">
        <v>7566</v>
      </c>
      <c r="D4811" s="333" t="s">
        <v>224</v>
      </c>
      <c r="E4811" s="331"/>
      <c r="F4811" s="333" t="s">
        <v>2198</v>
      </c>
      <c r="G4811" s="331"/>
      <c r="H4811" s="331"/>
      <c r="I4811" s="334" t="s">
        <v>11540</v>
      </c>
      <c r="J4811" s="335">
        <v>43923</v>
      </c>
      <c r="K4811" s="331"/>
      <c r="L4811" s="331"/>
      <c r="M4811" s="333" t="s">
        <v>11541</v>
      </c>
      <c r="N4811" s="331"/>
    </row>
    <row r="4812" spans="1:14" ht="12.75">
      <c r="A4812" s="15"/>
      <c r="B4812" s="236">
        <v>43923.9872574537</v>
      </c>
      <c r="C4812" s="2" t="s">
        <v>2197</v>
      </c>
      <c r="D4812" s="2" t="s">
        <v>330</v>
      </c>
      <c r="E4812" s="2" t="s">
        <v>330</v>
      </c>
      <c r="F4812" s="2" t="s">
        <v>2201</v>
      </c>
      <c r="G4812" s="2" t="s">
        <v>2199</v>
      </c>
      <c r="H4812" s="2" t="s">
        <v>11559</v>
      </c>
      <c r="I4812" s="34" t="s">
        <v>11560</v>
      </c>
      <c r="J4812" s="237">
        <v>43923</v>
      </c>
      <c r="K4812" s="2">
        <v>23</v>
      </c>
      <c r="L4812" s="2">
        <v>172</v>
      </c>
    </row>
    <row r="4813" spans="1:14" ht="12.75">
      <c r="A4813" s="331"/>
      <c r="B4813" s="332">
        <v>43923.987745127313</v>
      </c>
      <c r="C4813" s="333" t="s">
        <v>2200</v>
      </c>
      <c r="D4813" s="333" t="s">
        <v>224</v>
      </c>
      <c r="E4813" s="333" t="s">
        <v>903</v>
      </c>
      <c r="F4813" s="333" t="s">
        <v>2198</v>
      </c>
      <c r="G4813" s="333" t="s">
        <v>2199</v>
      </c>
      <c r="H4813" s="331"/>
      <c r="I4813" s="333" t="s">
        <v>11561</v>
      </c>
      <c r="J4813" s="335">
        <v>43923</v>
      </c>
      <c r="K4813" s="331"/>
      <c r="L4813" s="331"/>
      <c r="M4813" s="331"/>
      <c r="N4813" s="331"/>
    </row>
    <row r="4814" spans="1:14" ht="12.75">
      <c r="A4814" s="15"/>
      <c r="B4814" s="236">
        <v>43923.993776493051</v>
      </c>
      <c r="C4814" s="2" t="s">
        <v>2200</v>
      </c>
      <c r="D4814" s="2" t="s">
        <v>109</v>
      </c>
      <c r="E4814" s="2" t="s">
        <v>5368</v>
      </c>
      <c r="F4814" s="2" t="s">
        <v>2208</v>
      </c>
      <c r="G4814" s="2" t="s">
        <v>2199</v>
      </c>
      <c r="H4814" s="2" t="s">
        <v>11562</v>
      </c>
      <c r="I4814" s="34" t="s">
        <v>11563</v>
      </c>
      <c r="J4814" s="237">
        <v>43923</v>
      </c>
      <c r="K4814" s="2">
        <v>15</v>
      </c>
    </row>
    <row r="4815" spans="1:14" ht="12.75">
      <c r="A4815" s="15"/>
      <c r="B4815" s="236">
        <v>43923.993815497684</v>
      </c>
      <c r="C4815" s="2" t="s">
        <v>7566</v>
      </c>
      <c r="D4815" s="2" t="s">
        <v>399</v>
      </c>
      <c r="E4815" s="2" t="s">
        <v>11564</v>
      </c>
      <c r="F4815" s="2" t="s">
        <v>2208</v>
      </c>
      <c r="G4815" s="2" t="s">
        <v>2199</v>
      </c>
      <c r="H4815" s="2" t="s">
        <v>11565</v>
      </c>
      <c r="I4815" s="2" t="s">
        <v>11566</v>
      </c>
      <c r="J4815" s="237">
        <v>43922</v>
      </c>
      <c r="K4815" s="2">
        <v>53</v>
      </c>
      <c r="L4815" s="2">
        <v>2015</v>
      </c>
      <c r="M4815" s="2" t="s">
        <v>11567</v>
      </c>
    </row>
    <row r="4816" spans="1:14" ht="12.75">
      <c r="A4816" s="331"/>
      <c r="B4816" s="332">
        <v>43923.995331932871</v>
      </c>
      <c r="C4816" s="333" t="s">
        <v>2200</v>
      </c>
      <c r="D4816" s="333" t="s">
        <v>109</v>
      </c>
      <c r="E4816" s="333" t="s">
        <v>2270</v>
      </c>
      <c r="F4816" s="333" t="s">
        <v>2208</v>
      </c>
      <c r="G4816" s="333" t="s">
        <v>2199</v>
      </c>
      <c r="H4816" s="331"/>
      <c r="I4816" s="333" t="s">
        <v>7929</v>
      </c>
      <c r="J4816" s="335">
        <v>43923</v>
      </c>
      <c r="K4816" s="333">
        <v>38</v>
      </c>
      <c r="L4816" s="331"/>
      <c r="M4816" s="331"/>
      <c r="N4816" s="331"/>
    </row>
    <row r="4817" spans="1:14" ht="12.75">
      <c r="A4817" s="15"/>
      <c r="B4817" s="236">
        <v>43924.003229131944</v>
      </c>
      <c r="C4817" s="2" t="s">
        <v>2200</v>
      </c>
      <c r="D4817" s="2" t="s">
        <v>45</v>
      </c>
      <c r="E4817" s="2" t="s">
        <v>11570</v>
      </c>
      <c r="F4817" s="2" t="s">
        <v>2208</v>
      </c>
      <c r="G4817" s="2" t="s">
        <v>2199</v>
      </c>
      <c r="H4817" s="2" t="s">
        <v>11571</v>
      </c>
      <c r="I4817" s="2" t="s">
        <v>11572</v>
      </c>
      <c r="J4817" s="237">
        <v>43923</v>
      </c>
      <c r="K4817" s="2">
        <v>31</v>
      </c>
    </row>
    <row r="4818" spans="1:14" ht="12.75">
      <c r="A4818" s="331"/>
      <c r="B4818" s="332">
        <v>43924.008191388886</v>
      </c>
      <c r="C4818" s="333" t="s">
        <v>9</v>
      </c>
      <c r="D4818" s="333" t="s">
        <v>236</v>
      </c>
      <c r="E4818" s="333" t="s">
        <v>3879</v>
      </c>
      <c r="F4818" s="333" t="s">
        <v>2198</v>
      </c>
      <c r="G4818" s="333" t="s">
        <v>2199</v>
      </c>
      <c r="H4818" s="331"/>
      <c r="I4818" s="334" t="s">
        <v>4544</v>
      </c>
      <c r="J4818" s="335">
        <v>43922</v>
      </c>
      <c r="K4818" s="333">
        <v>0</v>
      </c>
      <c r="L4818" s="331"/>
      <c r="M4818" s="333" t="s">
        <v>11573</v>
      </c>
      <c r="N4818" s="331"/>
    </row>
    <row r="4819" spans="1:14" ht="12.75">
      <c r="A4819" s="15"/>
      <c r="B4819" s="236">
        <v>43924.009796053244</v>
      </c>
      <c r="C4819" s="2" t="s">
        <v>2200</v>
      </c>
      <c r="D4819" s="2" t="s">
        <v>262</v>
      </c>
      <c r="E4819" s="2" t="s">
        <v>11574</v>
      </c>
      <c r="F4819" s="2" t="s">
        <v>2208</v>
      </c>
      <c r="G4819" s="2" t="s">
        <v>2199</v>
      </c>
      <c r="H4819" s="2" t="s">
        <v>11575</v>
      </c>
      <c r="I4819" s="2" t="s">
        <v>11576</v>
      </c>
      <c r="J4819" s="237">
        <v>43923</v>
      </c>
      <c r="K4819" s="2">
        <v>42</v>
      </c>
    </row>
    <row r="4820" spans="1:14" ht="12.75">
      <c r="A4820" s="15"/>
      <c r="B4820" s="236">
        <v>43924.010813634261</v>
      </c>
      <c r="C4820" s="2" t="s">
        <v>7566</v>
      </c>
      <c r="D4820" s="2" t="s">
        <v>278</v>
      </c>
      <c r="E4820" s="2" t="s">
        <v>5091</v>
      </c>
      <c r="F4820" s="2" t="s">
        <v>2208</v>
      </c>
      <c r="G4820" s="2" t="s">
        <v>2199</v>
      </c>
      <c r="H4820" s="2" t="s">
        <v>11577</v>
      </c>
      <c r="I4820" s="34" t="s">
        <v>11578</v>
      </c>
      <c r="J4820" s="237">
        <v>43923</v>
      </c>
      <c r="L4820" s="2">
        <v>2528</v>
      </c>
      <c r="M4820" s="2" t="s">
        <v>11579</v>
      </c>
    </row>
    <row r="4821" spans="1:14" ht="12.75">
      <c r="A4821" s="15"/>
      <c r="B4821" s="236">
        <v>43924.010859733797</v>
      </c>
      <c r="C4821" s="2" t="s">
        <v>7566</v>
      </c>
      <c r="D4821" s="2" t="s">
        <v>278</v>
      </c>
      <c r="E4821" s="2" t="s">
        <v>5091</v>
      </c>
      <c r="F4821" s="2" t="s">
        <v>2208</v>
      </c>
      <c r="G4821" s="2" t="s">
        <v>2199</v>
      </c>
      <c r="H4821" s="2" t="s">
        <v>11577</v>
      </c>
      <c r="I4821" s="34" t="s">
        <v>11578</v>
      </c>
      <c r="J4821" s="237">
        <v>43923</v>
      </c>
      <c r="L4821" s="2">
        <v>2529</v>
      </c>
      <c r="M4821" s="2" t="s">
        <v>11579</v>
      </c>
    </row>
    <row r="4822" spans="1:14" ht="12.75">
      <c r="A4822" s="15"/>
      <c r="B4822" s="236">
        <v>43924.010895474537</v>
      </c>
      <c r="C4822" s="2" t="s">
        <v>7566</v>
      </c>
      <c r="D4822" s="2" t="s">
        <v>278</v>
      </c>
      <c r="E4822" s="2" t="s">
        <v>5091</v>
      </c>
      <c r="F4822" s="2" t="s">
        <v>2208</v>
      </c>
      <c r="G4822" s="2" t="s">
        <v>2199</v>
      </c>
      <c r="H4822" s="2" t="s">
        <v>11577</v>
      </c>
      <c r="I4822" s="34" t="s">
        <v>11578</v>
      </c>
      <c r="J4822" s="237">
        <v>43923</v>
      </c>
      <c r="L4822" s="2">
        <v>2530</v>
      </c>
      <c r="M4822" s="2" t="s">
        <v>11579</v>
      </c>
    </row>
    <row r="4823" spans="1:14" ht="12.75">
      <c r="A4823" s="15"/>
      <c r="B4823" s="236">
        <v>43924.03048306713</v>
      </c>
      <c r="C4823" s="2" t="s">
        <v>2200</v>
      </c>
      <c r="D4823" s="2" t="s">
        <v>224</v>
      </c>
      <c r="E4823" s="2" t="s">
        <v>1242</v>
      </c>
      <c r="F4823" s="2" t="s">
        <v>2208</v>
      </c>
      <c r="G4823" s="2" t="s">
        <v>2215</v>
      </c>
      <c r="H4823" s="2" t="s">
        <v>11580</v>
      </c>
      <c r="I4823" s="34" t="s">
        <v>11581</v>
      </c>
      <c r="J4823" s="237">
        <v>43923</v>
      </c>
    </row>
    <row r="4824" spans="1:14" ht="12.75">
      <c r="A4824" s="15"/>
      <c r="B4824" s="236">
        <v>43924.031188368055</v>
      </c>
      <c r="C4824" s="2" t="s">
        <v>2200</v>
      </c>
      <c r="D4824" s="2" t="s">
        <v>224</v>
      </c>
      <c r="E4824" s="2" t="s">
        <v>1242</v>
      </c>
      <c r="F4824" s="2" t="s">
        <v>2198</v>
      </c>
      <c r="G4824" s="2" t="s">
        <v>2215</v>
      </c>
      <c r="H4824" s="2" t="s">
        <v>11584</v>
      </c>
      <c r="I4824" s="34" t="s">
        <v>11585</v>
      </c>
      <c r="J4824" s="237">
        <v>43924</v>
      </c>
      <c r="M4824" s="2" t="s">
        <v>11586</v>
      </c>
    </row>
    <row r="4825" spans="1:14" ht="12.75">
      <c r="A4825" s="331"/>
      <c r="B4825" s="332">
        <v>43924.042635532409</v>
      </c>
      <c r="C4825" s="333" t="s">
        <v>2200</v>
      </c>
      <c r="D4825" s="333" t="s">
        <v>278</v>
      </c>
      <c r="E4825" s="333" t="s">
        <v>5091</v>
      </c>
      <c r="F4825" s="333" t="s">
        <v>2208</v>
      </c>
      <c r="G4825" s="333" t="s">
        <v>2199</v>
      </c>
      <c r="H4825" s="333" t="s">
        <v>9786</v>
      </c>
      <c r="I4825" s="334" t="s">
        <v>4365</v>
      </c>
      <c r="J4825" s="335">
        <v>43923</v>
      </c>
      <c r="K4825" s="331"/>
      <c r="L4825" s="333">
        <v>2528</v>
      </c>
      <c r="M4825" s="333" t="s">
        <v>11587</v>
      </c>
      <c r="N4825" s="331"/>
    </row>
    <row r="4826" spans="1:14" ht="12.75">
      <c r="A4826" s="15"/>
      <c r="B4826" s="236">
        <v>43924.044046400464</v>
      </c>
      <c r="C4826" s="2" t="s">
        <v>2200</v>
      </c>
      <c r="D4826" s="2" t="s">
        <v>278</v>
      </c>
      <c r="E4826" s="2" t="s">
        <v>5091</v>
      </c>
      <c r="F4826" s="2" t="s">
        <v>2208</v>
      </c>
      <c r="G4826" s="2" t="s">
        <v>2199</v>
      </c>
      <c r="H4826" s="2" t="s">
        <v>9786</v>
      </c>
      <c r="I4826" s="34" t="s">
        <v>4365</v>
      </c>
      <c r="J4826" s="237">
        <v>43923</v>
      </c>
      <c r="L4826" s="2">
        <v>2529</v>
      </c>
      <c r="M4826" s="2" t="s">
        <v>11588</v>
      </c>
    </row>
    <row r="4827" spans="1:14" ht="12.75">
      <c r="A4827" s="331"/>
      <c r="B4827" s="332">
        <v>43924.045066828709</v>
      </c>
      <c r="C4827" s="333" t="s">
        <v>2200</v>
      </c>
      <c r="D4827" s="333" t="s">
        <v>278</v>
      </c>
      <c r="E4827" s="333" t="s">
        <v>5091</v>
      </c>
      <c r="F4827" s="333" t="s">
        <v>2208</v>
      </c>
      <c r="G4827" s="333" t="s">
        <v>2199</v>
      </c>
      <c r="H4827" s="333" t="s">
        <v>9786</v>
      </c>
      <c r="I4827" s="334" t="s">
        <v>4365</v>
      </c>
      <c r="J4827" s="335">
        <v>43923</v>
      </c>
      <c r="K4827" s="331"/>
      <c r="L4827" s="333">
        <v>2530</v>
      </c>
      <c r="M4827" s="333" t="s">
        <v>11589</v>
      </c>
      <c r="N4827" s="331"/>
    </row>
    <row r="4828" spans="1:14" ht="12.75">
      <c r="A4828" s="15"/>
      <c r="B4828" s="236">
        <v>43924.065775752315</v>
      </c>
      <c r="C4828" s="2" t="s">
        <v>2200</v>
      </c>
      <c r="D4828" s="2" t="s">
        <v>224</v>
      </c>
      <c r="E4828" s="2" t="s">
        <v>223</v>
      </c>
      <c r="F4828" s="2" t="s">
        <v>2198</v>
      </c>
      <c r="I4828" s="34" t="s">
        <v>11590</v>
      </c>
      <c r="J4828" s="237">
        <v>43924</v>
      </c>
      <c r="M4828" s="2" t="s">
        <v>11591</v>
      </c>
    </row>
    <row r="4829" spans="1:14" ht="12.75">
      <c r="A4829" s="331"/>
      <c r="B4829" s="332">
        <v>43924.065957800922</v>
      </c>
      <c r="C4829" s="333" t="s">
        <v>2200</v>
      </c>
      <c r="D4829" s="333" t="s">
        <v>224</v>
      </c>
      <c r="E4829" s="333" t="s">
        <v>11592</v>
      </c>
      <c r="F4829" s="333" t="s">
        <v>2208</v>
      </c>
      <c r="G4829" s="333" t="s">
        <v>2199</v>
      </c>
      <c r="H4829" s="333" t="s">
        <v>429</v>
      </c>
      <c r="I4829" s="334" t="s">
        <v>11593</v>
      </c>
      <c r="J4829" s="335">
        <v>43924</v>
      </c>
      <c r="K4829" s="333">
        <v>36</v>
      </c>
      <c r="L4829" s="331"/>
      <c r="M4829" s="331"/>
      <c r="N4829" s="331"/>
    </row>
    <row r="4830" spans="1:14" ht="12.75">
      <c r="A4830" s="331"/>
      <c r="B4830" s="332">
        <v>43924.068098449075</v>
      </c>
      <c r="C4830" s="333" t="s">
        <v>2200</v>
      </c>
      <c r="D4830" s="333" t="s">
        <v>224</v>
      </c>
      <c r="E4830" s="333" t="s">
        <v>223</v>
      </c>
      <c r="F4830" s="333" t="s">
        <v>2198</v>
      </c>
      <c r="G4830" s="333" t="s">
        <v>2199</v>
      </c>
      <c r="H4830" s="331"/>
      <c r="I4830" s="334" t="s">
        <v>11590</v>
      </c>
      <c r="J4830" s="335">
        <v>43924</v>
      </c>
      <c r="K4830" s="331"/>
      <c r="L4830" s="331"/>
      <c r="M4830" s="331"/>
      <c r="N4830" s="331"/>
    </row>
    <row r="4831" spans="1:14" ht="12.75">
      <c r="A4831" s="331"/>
      <c r="B4831" s="332">
        <v>43924.068779317131</v>
      </c>
      <c r="C4831" s="333" t="s">
        <v>2200</v>
      </c>
      <c r="D4831" s="333" t="s">
        <v>224</v>
      </c>
      <c r="E4831" s="333" t="s">
        <v>223</v>
      </c>
      <c r="F4831" s="333" t="s">
        <v>2198</v>
      </c>
      <c r="G4831" s="333" t="s">
        <v>2199</v>
      </c>
      <c r="H4831" s="331"/>
      <c r="I4831" s="334" t="s">
        <v>11590</v>
      </c>
      <c r="J4831" s="335">
        <v>43924</v>
      </c>
      <c r="K4831" s="331"/>
      <c r="L4831" s="331"/>
      <c r="M4831" s="333" t="s">
        <v>11594</v>
      </c>
      <c r="N4831" s="331"/>
    </row>
    <row r="4832" spans="1:14" ht="12.75">
      <c r="A4832" s="331"/>
      <c r="B4832" s="332">
        <v>43924.070099236109</v>
      </c>
      <c r="C4832" s="333" t="s">
        <v>2200</v>
      </c>
      <c r="D4832" s="333" t="s">
        <v>224</v>
      </c>
      <c r="E4832" s="333" t="s">
        <v>223</v>
      </c>
      <c r="F4832" s="333" t="s">
        <v>2198</v>
      </c>
      <c r="G4832" s="333" t="s">
        <v>2199</v>
      </c>
      <c r="H4832" s="331"/>
      <c r="I4832" s="334" t="s">
        <v>11590</v>
      </c>
      <c r="J4832" s="335">
        <v>43924</v>
      </c>
      <c r="K4832" s="331"/>
      <c r="L4832" s="331"/>
      <c r="M4832" s="333" t="s">
        <v>11595</v>
      </c>
      <c r="N4832" s="331"/>
    </row>
    <row r="4833" spans="1:14" ht="12.75">
      <c r="A4833" s="15"/>
      <c r="B4833" s="236">
        <v>43924.078993113428</v>
      </c>
      <c r="C4833" s="2" t="s">
        <v>2200</v>
      </c>
      <c r="D4833" s="2" t="s">
        <v>45</v>
      </c>
      <c r="E4833" s="2" t="s">
        <v>11596</v>
      </c>
      <c r="F4833" s="2" t="s">
        <v>2208</v>
      </c>
      <c r="G4833" s="2" t="s">
        <v>2199</v>
      </c>
      <c r="H4833" s="2" t="s">
        <v>11597</v>
      </c>
      <c r="I4833" s="34" t="s">
        <v>11598</v>
      </c>
      <c r="J4833" s="237">
        <v>43923</v>
      </c>
      <c r="K4833" s="2">
        <v>25</v>
      </c>
    </row>
    <row r="4834" spans="1:14" ht="12.75">
      <c r="A4834" s="15"/>
      <c r="B4834" s="236">
        <v>43924.079214537036</v>
      </c>
      <c r="C4834" s="2" t="s">
        <v>2200</v>
      </c>
      <c r="D4834" s="2" t="s">
        <v>45</v>
      </c>
      <c r="E4834" s="2" t="s">
        <v>11596</v>
      </c>
      <c r="F4834" s="2" t="s">
        <v>2208</v>
      </c>
      <c r="G4834" s="2" t="s">
        <v>2199</v>
      </c>
      <c r="H4834" s="2" t="s">
        <v>11597</v>
      </c>
      <c r="I4834" s="34" t="s">
        <v>11598</v>
      </c>
      <c r="J4834" s="237">
        <v>43923</v>
      </c>
      <c r="K4834" s="2">
        <v>25</v>
      </c>
    </row>
    <row r="4835" spans="1:14" ht="12.75">
      <c r="A4835" s="331"/>
      <c r="B4835" s="332">
        <v>43924.080009375</v>
      </c>
      <c r="C4835" s="333" t="s">
        <v>2200</v>
      </c>
      <c r="D4835" s="333" t="s">
        <v>224</v>
      </c>
      <c r="E4835" s="331"/>
      <c r="F4835" s="333" t="s">
        <v>2208</v>
      </c>
      <c r="G4835" s="331"/>
      <c r="H4835" s="331"/>
      <c r="I4835" s="334" t="s">
        <v>11599</v>
      </c>
      <c r="J4835" s="335">
        <v>43924</v>
      </c>
      <c r="K4835" s="331"/>
      <c r="L4835" s="331"/>
      <c r="M4835" s="333" t="s">
        <v>11600</v>
      </c>
      <c r="N4835" s="331"/>
    </row>
    <row r="4836" spans="1:14" ht="12.75">
      <c r="A4836" s="331"/>
      <c r="B4836" s="332">
        <v>43924.082073993057</v>
      </c>
      <c r="C4836" s="333" t="s">
        <v>2200</v>
      </c>
      <c r="D4836" s="333" t="s">
        <v>224</v>
      </c>
      <c r="E4836" s="333" t="s">
        <v>11592</v>
      </c>
      <c r="F4836" s="333" t="s">
        <v>2198</v>
      </c>
      <c r="G4836" s="333" t="s">
        <v>2199</v>
      </c>
      <c r="H4836" s="331"/>
      <c r="I4836" s="334" t="s">
        <v>11593</v>
      </c>
      <c r="J4836" s="335">
        <v>43924</v>
      </c>
      <c r="K4836" s="331"/>
      <c r="L4836" s="331"/>
      <c r="M4836" s="333" t="s">
        <v>11601</v>
      </c>
      <c r="N4836" s="331"/>
    </row>
    <row r="4837" spans="1:14" ht="12.75">
      <c r="A4837" s="15"/>
      <c r="B4837" s="236">
        <v>43924.092975208332</v>
      </c>
      <c r="C4837" s="2" t="s">
        <v>7566</v>
      </c>
      <c r="D4837" s="2" t="s">
        <v>278</v>
      </c>
      <c r="E4837" s="2" t="s">
        <v>5091</v>
      </c>
      <c r="F4837" s="2" t="s">
        <v>2198</v>
      </c>
      <c r="G4837" s="2" t="s">
        <v>2210</v>
      </c>
      <c r="H4837" s="2" t="s">
        <v>11602</v>
      </c>
      <c r="I4837" s="34" t="s">
        <v>11603</v>
      </c>
      <c r="J4837" s="237">
        <v>43923</v>
      </c>
      <c r="L4837" s="2">
        <v>2528</v>
      </c>
    </row>
    <row r="4838" spans="1:14" ht="12.75">
      <c r="A4838" s="331"/>
      <c r="B4838" s="332">
        <v>43924.100167268523</v>
      </c>
      <c r="C4838" s="333" t="s">
        <v>2200</v>
      </c>
      <c r="D4838" s="333" t="s">
        <v>224</v>
      </c>
      <c r="E4838" s="333" t="s">
        <v>223</v>
      </c>
      <c r="F4838" s="333" t="s">
        <v>2198</v>
      </c>
      <c r="G4838" s="333" t="s">
        <v>2199</v>
      </c>
      <c r="H4838" s="331"/>
      <c r="I4838" s="334" t="s">
        <v>11604</v>
      </c>
      <c r="J4838" s="335">
        <v>43923</v>
      </c>
      <c r="K4838" s="331"/>
      <c r="L4838" s="331"/>
      <c r="M4838" s="333" t="s">
        <v>11605</v>
      </c>
      <c r="N4838" s="331"/>
    </row>
    <row r="4839" spans="1:14" ht="12.75">
      <c r="A4839" s="15"/>
      <c r="B4839" s="236">
        <v>43924.105978761574</v>
      </c>
      <c r="C4839" s="2" t="s">
        <v>2200</v>
      </c>
      <c r="D4839" s="2" t="s">
        <v>45</v>
      </c>
      <c r="E4839" s="2" t="s">
        <v>43</v>
      </c>
      <c r="F4839" s="2" t="s">
        <v>2208</v>
      </c>
      <c r="G4839" s="2" t="s">
        <v>2199</v>
      </c>
      <c r="H4839" s="2" t="s">
        <v>11606</v>
      </c>
      <c r="I4839" s="34" t="s">
        <v>11607</v>
      </c>
      <c r="J4839" s="237">
        <v>43924</v>
      </c>
      <c r="K4839" s="2">
        <v>35</v>
      </c>
    </row>
    <row r="4840" spans="1:14" ht="12.75">
      <c r="A4840" s="331"/>
      <c r="B4840" s="332">
        <v>43924.153864340275</v>
      </c>
      <c r="C4840" s="333" t="s">
        <v>2200</v>
      </c>
      <c r="D4840" s="333" t="s">
        <v>95</v>
      </c>
      <c r="E4840" s="331"/>
      <c r="F4840" s="333" t="s">
        <v>2208</v>
      </c>
      <c r="G4840" s="333" t="s">
        <v>2199</v>
      </c>
      <c r="H4840" s="331"/>
      <c r="I4840" s="334" t="s">
        <v>3328</v>
      </c>
      <c r="J4840" s="335">
        <v>43893</v>
      </c>
      <c r="K4840" s="333">
        <v>26</v>
      </c>
      <c r="L4840" s="331"/>
      <c r="M4840" s="331"/>
      <c r="N4840" s="331"/>
    </row>
    <row r="4841" spans="1:14" ht="12.75">
      <c r="A4841" s="15"/>
      <c r="B4841" s="236">
        <v>43924.312745150462</v>
      </c>
      <c r="C4841" s="2" t="s">
        <v>2200</v>
      </c>
      <c r="D4841" s="2" t="s">
        <v>109</v>
      </c>
      <c r="E4841" s="2" t="s">
        <v>5368</v>
      </c>
      <c r="F4841" s="2" t="s">
        <v>2208</v>
      </c>
      <c r="G4841" s="2" t="s">
        <v>2199</v>
      </c>
      <c r="H4841" s="2" t="s">
        <v>11608</v>
      </c>
      <c r="I4841" s="2" t="s">
        <v>11609</v>
      </c>
      <c r="J4841" s="237">
        <v>43923</v>
      </c>
      <c r="K4841" s="2">
        <v>15</v>
      </c>
      <c r="M4841" s="2" t="s">
        <v>11610</v>
      </c>
    </row>
    <row r="4842" spans="1:14" ht="12.75">
      <c r="A4842" s="331"/>
      <c r="B4842" s="332">
        <v>43924.340115231476</v>
      </c>
      <c r="C4842" s="333" t="s">
        <v>7566</v>
      </c>
      <c r="D4842" s="333" t="s">
        <v>158</v>
      </c>
      <c r="E4842" s="333" t="s">
        <v>11611</v>
      </c>
      <c r="F4842" s="333" t="s">
        <v>2271</v>
      </c>
      <c r="G4842" s="333" t="s">
        <v>2199</v>
      </c>
      <c r="H4842" s="331"/>
      <c r="I4842" s="334" t="s">
        <v>11612</v>
      </c>
      <c r="J4842" s="335">
        <v>43923</v>
      </c>
      <c r="K4842" s="331"/>
      <c r="L4842" s="331"/>
      <c r="M4842" s="331"/>
      <c r="N4842" s="331"/>
    </row>
    <row r="4843" spans="1:14" ht="12.75">
      <c r="A4843" s="15"/>
      <c r="B4843" s="236">
        <v>43924.343949861111</v>
      </c>
      <c r="C4843" s="2" t="s">
        <v>2200</v>
      </c>
      <c r="D4843" s="2" t="s">
        <v>109</v>
      </c>
      <c r="E4843" s="2" t="s">
        <v>1059</v>
      </c>
      <c r="F4843" s="2" t="s">
        <v>2198</v>
      </c>
      <c r="G4843" s="2" t="s">
        <v>2199</v>
      </c>
      <c r="H4843" s="2" t="s">
        <v>11613</v>
      </c>
      <c r="I4843" s="2" t="s">
        <v>11614</v>
      </c>
      <c r="J4843" s="237">
        <v>43924</v>
      </c>
      <c r="L4843" s="2">
        <v>2</v>
      </c>
    </row>
    <row r="4844" spans="1:14" ht="12.75">
      <c r="A4844" s="15"/>
      <c r="B4844" s="236">
        <v>43924.347449374996</v>
      </c>
      <c r="C4844" s="2" t="s">
        <v>2200</v>
      </c>
      <c r="D4844" s="2" t="s">
        <v>224</v>
      </c>
      <c r="E4844" s="2" t="s">
        <v>5203</v>
      </c>
      <c r="F4844" s="2" t="s">
        <v>2201</v>
      </c>
      <c r="G4844" s="2" t="s">
        <v>2199</v>
      </c>
      <c r="H4844" s="2" t="s">
        <v>11615</v>
      </c>
      <c r="I4844" s="2" t="s">
        <v>6445</v>
      </c>
      <c r="J4844" s="237">
        <v>43924</v>
      </c>
      <c r="K4844" s="2">
        <v>48</v>
      </c>
    </row>
    <row r="4845" spans="1:14" ht="12.75">
      <c r="A4845" s="15"/>
      <c r="B4845" s="236">
        <v>43924.353252326386</v>
      </c>
      <c r="C4845" s="2" t="s">
        <v>2200</v>
      </c>
      <c r="D4845" s="2" t="s">
        <v>224</v>
      </c>
      <c r="E4845" s="2" t="s">
        <v>903</v>
      </c>
      <c r="F4845" s="2" t="s">
        <v>2208</v>
      </c>
      <c r="G4845" s="2" t="s">
        <v>2199</v>
      </c>
      <c r="H4845" s="2" t="s">
        <v>11616</v>
      </c>
      <c r="I4845" s="34" t="s">
        <v>11617</v>
      </c>
      <c r="J4845" s="237">
        <v>43924</v>
      </c>
      <c r="K4845" s="2">
        <v>36</v>
      </c>
    </row>
    <row r="4846" spans="1:14" ht="12.75">
      <c r="A4846" s="331"/>
      <c r="B4846" s="332">
        <v>43924.355693472222</v>
      </c>
      <c r="C4846" s="333" t="s">
        <v>2200</v>
      </c>
      <c r="D4846" s="333" t="s">
        <v>134</v>
      </c>
      <c r="E4846" s="333" t="s">
        <v>11618</v>
      </c>
      <c r="F4846" s="333" t="s">
        <v>2208</v>
      </c>
      <c r="G4846" s="333" t="s">
        <v>2199</v>
      </c>
      <c r="H4846" s="331"/>
      <c r="I4846" s="333" t="s">
        <v>3359</v>
      </c>
      <c r="J4846" s="335">
        <v>43923</v>
      </c>
      <c r="K4846" s="333">
        <v>75</v>
      </c>
      <c r="L4846" s="331"/>
      <c r="M4846" s="331"/>
      <c r="N4846" s="331"/>
    </row>
    <row r="4847" spans="1:14" ht="12.75">
      <c r="A4847" s="15"/>
      <c r="B4847" s="236">
        <v>43924.358072222225</v>
      </c>
      <c r="C4847" s="2" t="s">
        <v>2200</v>
      </c>
      <c r="D4847" s="2" t="s">
        <v>109</v>
      </c>
      <c r="F4847" s="2" t="s">
        <v>2208</v>
      </c>
      <c r="G4847" s="2" t="s">
        <v>2199</v>
      </c>
      <c r="H4847" s="2" t="s">
        <v>11619</v>
      </c>
      <c r="I4847" s="34" t="s">
        <v>11442</v>
      </c>
      <c r="J4847" s="237">
        <v>43923</v>
      </c>
      <c r="K4847" s="2">
        <v>15</v>
      </c>
      <c r="M4847" s="2" t="s">
        <v>11620</v>
      </c>
    </row>
    <row r="4848" spans="1:14" ht="12.75">
      <c r="A4848" s="331"/>
      <c r="B4848" s="332">
        <v>43924.36016405093</v>
      </c>
      <c r="C4848" s="333" t="s">
        <v>2200</v>
      </c>
      <c r="D4848" s="333" t="s">
        <v>45</v>
      </c>
      <c r="E4848" s="333" t="s">
        <v>43</v>
      </c>
      <c r="F4848" s="333" t="s">
        <v>2208</v>
      </c>
      <c r="G4848" s="333" t="s">
        <v>2199</v>
      </c>
      <c r="H4848" s="331"/>
      <c r="I4848" s="333" t="s">
        <v>6298</v>
      </c>
      <c r="J4848" s="335">
        <v>43924</v>
      </c>
      <c r="K4848" s="331"/>
      <c r="L4848" s="333">
        <v>1</v>
      </c>
      <c r="M4848" s="331"/>
      <c r="N4848" s="331"/>
    </row>
    <row r="4849" spans="1:14" ht="12.75">
      <c r="A4849" s="331"/>
      <c r="B4849" s="332">
        <v>43924.363219398147</v>
      </c>
      <c r="C4849" s="333" t="s">
        <v>7566</v>
      </c>
      <c r="D4849" s="333" t="s">
        <v>182</v>
      </c>
      <c r="E4849" s="333" t="s">
        <v>11621</v>
      </c>
      <c r="F4849" s="333" t="s">
        <v>2198</v>
      </c>
      <c r="G4849" s="333" t="s">
        <v>2199</v>
      </c>
      <c r="H4849" s="331"/>
      <c r="I4849" s="334" t="s">
        <v>722</v>
      </c>
      <c r="J4849" s="335">
        <v>43923</v>
      </c>
      <c r="K4849" s="331"/>
      <c r="L4849" s="331"/>
      <c r="M4849" s="333" t="s">
        <v>11622</v>
      </c>
      <c r="N4849" s="331"/>
    </row>
    <row r="4850" spans="1:14" ht="12.75">
      <c r="A4850" s="331"/>
      <c r="B4850" s="332">
        <v>43924.364842002316</v>
      </c>
      <c r="C4850" s="333" t="s">
        <v>9</v>
      </c>
      <c r="D4850" s="333" t="s">
        <v>262</v>
      </c>
      <c r="E4850" s="333" t="s">
        <v>493</v>
      </c>
      <c r="F4850" s="333" t="s">
        <v>2208</v>
      </c>
      <c r="G4850" s="333" t="s">
        <v>2199</v>
      </c>
      <c r="H4850" s="331"/>
      <c r="I4850" s="334" t="s">
        <v>11462</v>
      </c>
      <c r="J4850" s="335">
        <v>43923</v>
      </c>
      <c r="K4850" s="333">
        <v>57</v>
      </c>
      <c r="L4850" s="333">
        <v>1</v>
      </c>
      <c r="M4850" s="331"/>
      <c r="N4850" s="331"/>
    </row>
    <row r="4851" spans="1:14" ht="12.75">
      <c r="A4851" s="15"/>
      <c r="B4851" s="236">
        <v>43924.366699039354</v>
      </c>
      <c r="C4851" s="2" t="s">
        <v>2200</v>
      </c>
      <c r="D4851" s="2" t="s">
        <v>109</v>
      </c>
      <c r="E4851" s="2" t="s">
        <v>1059</v>
      </c>
      <c r="F4851" s="2" t="s">
        <v>2208</v>
      </c>
      <c r="G4851" s="2" t="s">
        <v>2199</v>
      </c>
      <c r="H4851" s="2" t="s">
        <v>11623</v>
      </c>
      <c r="I4851" s="34" t="s">
        <v>11624</v>
      </c>
      <c r="J4851" s="237">
        <v>43924</v>
      </c>
      <c r="K4851" s="2">
        <v>29</v>
      </c>
    </row>
    <row r="4852" spans="1:14" ht="12.75">
      <c r="A4852" s="15"/>
      <c r="B4852" s="236">
        <v>43924.366757523152</v>
      </c>
      <c r="C4852" s="2" t="s">
        <v>2200</v>
      </c>
      <c r="D4852" s="2" t="s">
        <v>109</v>
      </c>
      <c r="E4852" s="2" t="s">
        <v>1059</v>
      </c>
      <c r="F4852" s="2" t="s">
        <v>2208</v>
      </c>
      <c r="G4852" s="2" t="s">
        <v>2199</v>
      </c>
      <c r="H4852" s="2" t="s">
        <v>11623</v>
      </c>
      <c r="I4852" s="34" t="s">
        <v>11624</v>
      </c>
      <c r="J4852" s="237">
        <v>43924</v>
      </c>
      <c r="K4852" s="2">
        <v>29</v>
      </c>
    </row>
    <row r="4853" spans="1:14" ht="12.75">
      <c r="A4853" s="15"/>
      <c r="B4853" s="236">
        <v>43924.367229201387</v>
      </c>
      <c r="C4853" s="2" t="s">
        <v>2200</v>
      </c>
      <c r="D4853" s="2" t="s">
        <v>109</v>
      </c>
      <c r="E4853" s="2" t="s">
        <v>1059</v>
      </c>
      <c r="F4853" s="2" t="s">
        <v>2208</v>
      </c>
      <c r="G4853" s="2" t="s">
        <v>2199</v>
      </c>
      <c r="H4853" s="2" t="s">
        <v>11623</v>
      </c>
      <c r="I4853" s="34" t="s">
        <v>11624</v>
      </c>
      <c r="J4853" s="237">
        <v>43924</v>
      </c>
      <c r="K4853" s="2">
        <v>38</v>
      </c>
    </row>
    <row r="4854" spans="1:14" ht="12.75">
      <c r="A4854" s="331"/>
      <c r="B4854" s="332">
        <v>43924.370052048616</v>
      </c>
      <c r="C4854" s="333" t="s">
        <v>2200</v>
      </c>
      <c r="D4854" s="333" t="s">
        <v>95</v>
      </c>
      <c r="E4854" s="331"/>
      <c r="F4854" s="333" t="s">
        <v>2198</v>
      </c>
      <c r="G4854" s="333" t="s">
        <v>2199</v>
      </c>
      <c r="H4854" s="331"/>
      <c r="I4854" s="334" t="s">
        <v>11625</v>
      </c>
      <c r="J4854" s="335">
        <v>43924</v>
      </c>
      <c r="K4854" s="331"/>
      <c r="L4854" s="331"/>
      <c r="M4854" s="333" t="s">
        <v>11626</v>
      </c>
      <c r="N4854" s="331"/>
    </row>
    <row r="4855" spans="1:14" ht="12.75">
      <c r="A4855" s="331"/>
      <c r="B4855" s="332">
        <v>43924.370344409719</v>
      </c>
      <c r="C4855" s="333" t="s">
        <v>2200</v>
      </c>
      <c r="D4855" s="333" t="s">
        <v>95</v>
      </c>
      <c r="E4855" s="331"/>
      <c r="F4855" s="333" t="s">
        <v>2201</v>
      </c>
      <c r="G4855" s="333" t="s">
        <v>2199</v>
      </c>
      <c r="H4855" s="331"/>
      <c r="I4855" s="334" t="s">
        <v>11625</v>
      </c>
      <c r="J4855" s="335">
        <v>43924</v>
      </c>
      <c r="K4855" s="331"/>
      <c r="L4855" s="333">
        <v>2</v>
      </c>
      <c r="M4855" s="331"/>
      <c r="N4855" s="331"/>
    </row>
    <row r="4856" spans="1:14" ht="12.75">
      <c r="A4856" s="331"/>
      <c r="B4856" s="332">
        <v>43924.372253958332</v>
      </c>
      <c r="C4856" s="333" t="s">
        <v>2200</v>
      </c>
      <c r="D4856" s="333" t="s">
        <v>45</v>
      </c>
      <c r="E4856" s="333" t="s">
        <v>342</v>
      </c>
      <c r="F4856" s="333" t="s">
        <v>2208</v>
      </c>
      <c r="G4856" s="333" t="s">
        <v>2199</v>
      </c>
      <c r="H4856" s="331"/>
      <c r="I4856" s="333" t="s">
        <v>11627</v>
      </c>
      <c r="J4856" s="335">
        <v>43923</v>
      </c>
      <c r="K4856" s="333">
        <v>40</v>
      </c>
      <c r="L4856" s="331"/>
      <c r="M4856" s="333" t="s">
        <v>11627</v>
      </c>
      <c r="N4856" s="331"/>
    </row>
    <row r="4857" spans="1:14" ht="12.75">
      <c r="A4857" s="331"/>
      <c r="B4857" s="332">
        <v>43924.3741715625</v>
      </c>
      <c r="C4857" s="333" t="s">
        <v>9</v>
      </c>
      <c r="D4857" s="333" t="s">
        <v>109</v>
      </c>
      <c r="E4857" s="333" t="s">
        <v>5343</v>
      </c>
      <c r="F4857" s="333" t="s">
        <v>2208</v>
      </c>
      <c r="G4857" s="333" t="s">
        <v>2199</v>
      </c>
      <c r="H4857" s="331"/>
      <c r="I4857" s="334" t="s">
        <v>11628</v>
      </c>
      <c r="J4857" s="335">
        <v>43923</v>
      </c>
      <c r="K4857" s="333">
        <v>85</v>
      </c>
      <c r="L4857" s="331"/>
      <c r="M4857" s="333" t="s">
        <v>11629</v>
      </c>
      <c r="N4857" s="331"/>
    </row>
    <row r="4858" spans="1:14" ht="12.75">
      <c r="A4858" s="15"/>
      <c r="B4858" s="236">
        <v>43924.387530810185</v>
      </c>
      <c r="C4858" s="2" t="s">
        <v>2200</v>
      </c>
      <c r="D4858" s="2" t="s">
        <v>109</v>
      </c>
      <c r="E4858" s="2" t="s">
        <v>1059</v>
      </c>
      <c r="F4858" s="2" t="s">
        <v>2208</v>
      </c>
      <c r="G4858" s="2" t="s">
        <v>2199</v>
      </c>
      <c r="H4858" s="2" t="s">
        <v>11630</v>
      </c>
      <c r="I4858" s="34" t="s">
        <v>11631</v>
      </c>
      <c r="J4858" s="237">
        <v>43924</v>
      </c>
      <c r="K4858" s="2">
        <v>29</v>
      </c>
    </row>
    <row r="4859" spans="1:14" ht="12.75">
      <c r="A4859" s="15"/>
      <c r="B4859" s="236">
        <v>43924.388872557873</v>
      </c>
      <c r="C4859" s="2" t="s">
        <v>2200</v>
      </c>
      <c r="D4859" s="2" t="s">
        <v>109</v>
      </c>
      <c r="E4859" s="2" t="s">
        <v>1059</v>
      </c>
      <c r="F4859" s="2" t="s">
        <v>2208</v>
      </c>
      <c r="G4859" s="2" t="s">
        <v>2199</v>
      </c>
      <c r="H4859" s="2" t="s">
        <v>11630</v>
      </c>
      <c r="I4859" s="34" t="s">
        <v>11631</v>
      </c>
      <c r="J4859" s="237">
        <v>43924</v>
      </c>
      <c r="K4859" s="2">
        <v>38</v>
      </c>
      <c r="M4859" s="2" t="s">
        <v>11632</v>
      </c>
    </row>
    <row r="4860" spans="1:14" ht="12.75">
      <c r="A4860" s="331"/>
      <c r="B4860" s="332">
        <v>43924.398299733795</v>
      </c>
      <c r="C4860" s="333" t="s">
        <v>2200</v>
      </c>
      <c r="D4860" s="333" t="s">
        <v>224</v>
      </c>
      <c r="E4860" s="333" t="s">
        <v>9245</v>
      </c>
      <c r="F4860" s="333" t="s">
        <v>2198</v>
      </c>
      <c r="G4860" s="333" t="s">
        <v>2199</v>
      </c>
      <c r="H4860" s="331"/>
      <c r="I4860" s="333" t="s">
        <v>10991</v>
      </c>
      <c r="J4860" s="335">
        <v>43923</v>
      </c>
      <c r="K4860" s="331"/>
      <c r="L4860" s="331"/>
      <c r="M4860" s="333" t="s">
        <v>11633</v>
      </c>
      <c r="N4860" s="331"/>
    </row>
    <row r="4861" spans="1:14" ht="12.75">
      <c r="A4861" s="15"/>
      <c r="B4861" s="236">
        <v>43924.407897835648</v>
      </c>
      <c r="C4861" s="2" t="s">
        <v>9</v>
      </c>
      <c r="D4861" s="2" t="s">
        <v>109</v>
      </c>
      <c r="E4861" s="2" t="s">
        <v>5343</v>
      </c>
      <c r="F4861" s="2" t="s">
        <v>2208</v>
      </c>
      <c r="G4861" s="2" t="s">
        <v>2199</v>
      </c>
      <c r="H4861" s="2" t="s">
        <v>11634</v>
      </c>
      <c r="I4861" s="2" t="s">
        <v>11635</v>
      </c>
      <c r="J4861" s="237">
        <v>43923</v>
      </c>
      <c r="K4861" s="2">
        <v>84</v>
      </c>
    </row>
    <row r="4862" spans="1:14" ht="12.75">
      <c r="A4862" s="15"/>
      <c r="B4862" s="236">
        <v>43924.409912731484</v>
      </c>
      <c r="C4862" s="2" t="s">
        <v>9</v>
      </c>
      <c r="D4862" s="2" t="s">
        <v>45</v>
      </c>
      <c r="E4862" s="2" t="s">
        <v>11035</v>
      </c>
      <c r="F4862" s="2" t="s">
        <v>2208</v>
      </c>
      <c r="G4862" s="2" t="s">
        <v>2199</v>
      </c>
      <c r="H4862" s="2" t="s">
        <v>11636</v>
      </c>
      <c r="I4862" s="2" t="s">
        <v>11637</v>
      </c>
      <c r="J4862" s="237">
        <v>43923</v>
      </c>
      <c r="K4862" s="2">
        <v>65</v>
      </c>
      <c r="M4862" s="2" t="s">
        <v>11638</v>
      </c>
    </row>
    <row r="4863" spans="1:14" ht="12.75">
      <c r="A4863" s="331"/>
      <c r="B4863" s="332">
        <v>43924.412811504633</v>
      </c>
      <c r="C4863" s="333" t="s">
        <v>2200</v>
      </c>
      <c r="D4863" s="333" t="s">
        <v>126</v>
      </c>
      <c r="E4863" s="333" t="s">
        <v>572</v>
      </c>
      <c r="F4863" s="333" t="s">
        <v>2198</v>
      </c>
      <c r="G4863" s="333" t="s">
        <v>2199</v>
      </c>
      <c r="H4863" s="331"/>
      <c r="I4863" s="334" t="s">
        <v>11639</v>
      </c>
      <c r="J4863" s="335">
        <v>43923</v>
      </c>
      <c r="K4863" s="331"/>
      <c r="L4863" s="331"/>
      <c r="M4863" s="333" t="s">
        <v>11640</v>
      </c>
      <c r="N4863" s="331"/>
    </row>
    <row r="4864" spans="1:14" ht="12.75">
      <c r="A4864" s="15"/>
      <c r="B4864" s="236">
        <v>43924.413229085651</v>
      </c>
      <c r="C4864" s="2" t="s">
        <v>2200</v>
      </c>
      <c r="D4864" s="2" t="s">
        <v>45</v>
      </c>
      <c r="E4864" s="2" t="s">
        <v>11596</v>
      </c>
      <c r="F4864" s="2" t="s">
        <v>2208</v>
      </c>
      <c r="G4864" s="2" t="s">
        <v>2199</v>
      </c>
      <c r="H4864" s="2" t="s">
        <v>11641</v>
      </c>
      <c r="I4864" s="34" t="s">
        <v>11642</v>
      </c>
      <c r="J4864" s="237">
        <v>43923</v>
      </c>
      <c r="K4864" s="2">
        <v>31</v>
      </c>
    </row>
    <row r="4865" spans="1:14" ht="12.75">
      <c r="A4865" s="15"/>
      <c r="B4865" s="236">
        <v>43924.414315694448</v>
      </c>
      <c r="C4865" s="2" t="s">
        <v>9</v>
      </c>
      <c r="D4865" s="2" t="s">
        <v>182</v>
      </c>
      <c r="E4865" s="2" t="s">
        <v>719</v>
      </c>
      <c r="F4865" s="2" t="s">
        <v>2208</v>
      </c>
      <c r="G4865" s="2" t="s">
        <v>2199</v>
      </c>
      <c r="H4865" s="2" t="s">
        <v>11643</v>
      </c>
      <c r="I4865" s="34" t="s">
        <v>11644</v>
      </c>
      <c r="J4865" s="237">
        <v>43924</v>
      </c>
      <c r="K4865" s="2">
        <v>78</v>
      </c>
    </row>
    <row r="4866" spans="1:14" ht="12.75">
      <c r="A4866" s="331"/>
      <c r="B4866" s="332">
        <v>43924.417199918986</v>
      </c>
      <c r="C4866" s="333" t="s">
        <v>9</v>
      </c>
      <c r="D4866" s="333" t="s">
        <v>182</v>
      </c>
      <c r="E4866" s="331"/>
      <c r="F4866" s="333" t="s">
        <v>2208</v>
      </c>
      <c r="G4866" s="333" t="s">
        <v>2199</v>
      </c>
      <c r="H4866" s="331"/>
      <c r="I4866" s="334" t="s">
        <v>11645</v>
      </c>
      <c r="J4866" s="335">
        <v>43924</v>
      </c>
      <c r="K4866" s="333">
        <v>78</v>
      </c>
      <c r="L4866" s="331"/>
      <c r="M4866" s="333" t="s">
        <v>5743</v>
      </c>
      <c r="N4866" s="331"/>
    </row>
    <row r="4867" spans="1:14" ht="12.75">
      <c r="A4867" s="331"/>
      <c r="B4867" s="332">
        <v>43924.42205695602</v>
      </c>
      <c r="C4867" s="333" t="s">
        <v>9</v>
      </c>
      <c r="D4867" s="333" t="s">
        <v>109</v>
      </c>
      <c r="E4867" s="333" t="s">
        <v>5343</v>
      </c>
      <c r="F4867" s="333" t="s">
        <v>2208</v>
      </c>
      <c r="G4867" s="333" t="s">
        <v>2199</v>
      </c>
      <c r="H4867" s="331"/>
      <c r="I4867" s="334" t="s">
        <v>11646</v>
      </c>
      <c r="J4867" s="335">
        <v>43923</v>
      </c>
      <c r="K4867" s="331"/>
      <c r="L4867" s="331"/>
      <c r="M4867" s="331"/>
      <c r="N4867" s="331"/>
    </row>
    <row r="4868" spans="1:14" ht="12.75">
      <c r="A4868" s="331"/>
      <c r="B4868" s="332">
        <v>43924.423775462958</v>
      </c>
      <c r="C4868" s="333" t="s">
        <v>2200</v>
      </c>
      <c r="D4868" s="333" t="s">
        <v>359</v>
      </c>
      <c r="E4868" s="331"/>
      <c r="F4868" s="333" t="s">
        <v>2208</v>
      </c>
      <c r="G4868" s="333" t="s">
        <v>2199</v>
      </c>
      <c r="H4868" s="331"/>
      <c r="I4868" s="334" t="s">
        <v>11647</v>
      </c>
      <c r="J4868" s="335">
        <v>43924</v>
      </c>
      <c r="K4868" s="331"/>
      <c r="L4868" s="331"/>
      <c r="M4868" s="331"/>
      <c r="N4868" s="331"/>
    </row>
    <row r="4869" spans="1:14" ht="12.75">
      <c r="A4869" s="15"/>
      <c r="B4869" s="236">
        <v>43924.425272824075</v>
      </c>
      <c r="C4869" s="2" t="s">
        <v>2200</v>
      </c>
      <c r="D4869" s="2" t="s">
        <v>109</v>
      </c>
      <c r="F4869" s="2" t="s">
        <v>2198</v>
      </c>
      <c r="G4869" s="2" t="s">
        <v>2199</v>
      </c>
      <c r="H4869" s="2" t="s">
        <v>11648</v>
      </c>
      <c r="I4869" s="34" t="s">
        <v>11649</v>
      </c>
      <c r="J4869" s="237">
        <v>43924</v>
      </c>
      <c r="M4869" s="2" t="s">
        <v>11650</v>
      </c>
    </row>
    <row r="4870" spans="1:14" ht="12.75">
      <c r="A4870" s="15"/>
      <c r="B4870" s="236">
        <v>43924.425827581013</v>
      </c>
      <c r="C4870" s="2" t="s">
        <v>2200</v>
      </c>
      <c r="D4870" s="2" t="s">
        <v>224</v>
      </c>
      <c r="E4870" s="2" t="s">
        <v>1242</v>
      </c>
      <c r="F4870" s="2" t="s">
        <v>2198</v>
      </c>
      <c r="H4870" s="2" t="s">
        <v>11651</v>
      </c>
      <c r="I4870" s="2" t="s">
        <v>2975</v>
      </c>
      <c r="J4870" s="237">
        <v>43923</v>
      </c>
      <c r="M4870" s="2" t="s">
        <v>11652</v>
      </c>
    </row>
    <row r="4871" spans="1:14" ht="12.75">
      <c r="A4871" s="331"/>
      <c r="B4871" s="332">
        <v>43924.426426412036</v>
      </c>
      <c r="C4871" s="333" t="s">
        <v>2200</v>
      </c>
      <c r="D4871" s="333" t="s">
        <v>109</v>
      </c>
      <c r="E4871" s="331"/>
      <c r="F4871" s="333" t="s">
        <v>2198</v>
      </c>
      <c r="G4871" s="331"/>
      <c r="H4871" s="331"/>
      <c r="I4871" s="334" t="s">
        <v>11649</v>
      </c>
      <c r="J4871" s="335">
        <v>43924</v>
      </c>
      <c r="K4871" s="331"/>
      <c r="L4871" s="331"/>
      <c r="M4871" s="333" t="s">
        <v>5743</v>
      </c>
      <c r="N4871" s="331"/>
    </row>
    <row r="4872" spans="1:14" ht="12.75">
      <c r="A4872" s="331"/>
      <c r="B4872" s="332">
        <v>43924.426450960644</v>
      </c>
      <c r="C4872" s="333" t="s">
        <v>2200</v>
      </c>
      <c r="D4872" s="333" t="s">
        <v>109</v>
      </c>
      <c r="E4872" s="331"/>
      <c r="F4872" s="333" t="s">
        <v>2198</v>
      </c>
      <c r="G4872" s="333" t="s">
        <v>2199</v>
      </c>
      <c r="H4872" s="331"/>
      <c r="I4872" s="334" t="s">
        <v>11653</v>
      </c>
      <c r="J4872" s="335">
        <v>43924</v>
      </c>
      <c r="K4872" s="331"/>
      <c r="L4872" s="331"/>
      <c r="M4872" s="333" t="s">
        <v>11654</v>
      </c>
      <c r="N4872" s="331"/>
    </row>
    <row r="4873" spans="1:14" ht="12.75">
      <c r="A4873" s="331"/>
      <c r="B4873" s="332">
        <v>43924.434888449076</v>
      </c>
      <c r="C4873" s="333" t="s">
        <v>2200</v>
      </c>
      <c r="D4873" s="333" t="s">
        <v>359</v>
      </c>
      <c r="E4873" s="331"/>
      <c r="F4873" s="333" t="s">
        <v>2198</v>
      </c>
      <c r="G4873" s="333" t="s">
        <v>2210</v>
      </c>
      <c r="H4873" s="331"/>
      <c r="I4873" s="334" t="s">
        <v>11655</v>
      </c>
      <c r="J4873" s="335">
        <v>43924</v>
      </c>
      <c r="K4873" s="331"/>
      <c r="L4873" s="331"/>
      <c r="M4873" s="333" t="s">
        <v>11656</v>
      </c>
      <c r="N4873" s="331"/>
    </row>
    <row r="4874" spans="1:14" ht="12.75">
      <c r="A4874" s="331"/>
      <c r="B4874" s="332">
        <v>43924.440371064818</v>
      </c>
      <c r="C4874" s="333" t="s">
        <v>9</v>
      </c>
      <c r="D4874" s="333" t="s">
        <v>182</v>
      </c>
      <c r="E4874" s="331"/>
      <c r="F4874" s="333" t="s">
        <v>2198</v>
      </c>
      <c r="G4874" s="333" t="s">
        <v>2199</v>
      </c>
      <c r="H4874" s="331"/>
      <c r="I4874" s="334" t="s">
        <v>11657</v>
      </c>
      <c r="J4874" s="335">
        <v>43924</v>
      </c>
      <c r="K4874" s="333">
        <v>78</v>
      </c>
      <c r="L4874" s="331"/>
      <c r="M4874" s="331"/>
      <c r="N4874" s="331"/>
    </row>
    <row r="4875" spans="1:14" ht="12.75">
      <c r="A4875" s="15"/>
      <c r="B4875" s="236">
        <v>43924.441040983795</v>
      </c>
      <c r="C4875" s="2" t="s">
        <v>2200</v>
      </c>
      <c r="D4875" s="2" t="s">
        <v>95</v>
      </c>
      <c r="F4875" s="2" t="s">
        <v>2198</v>
      </c>
      <c r="G4875" s="2" t="s">
        <v>2199</v>
      </c>
      <c r="H4875" s="2" t="s">
        <v>11658</v>
      </c>
      <c r="I4875" s="34" t="s">
        <v>11625</v>
      </c>
      <c r="J4875" s="237">
        <v>43924</v>
      </c>
      <c r="M4875" s="2" t="s">
        <v>11659</v>
      </c>
    </row>
    <row r="4876" spans="1:14" ht="12.75">
      <c r="A4876" s="15"/>
      <c r="B4876" s="236">
        <v>43924.444794826384</v>
      </c>
      <c r="C4876" s="2" t="s">
        <v>2200</v>
      </c>
      <c r="D4876" s="2" t="s">
        <v>126</v>
      </c>
      <c r="E4876" s="2" t="s">
        <v>11660</v>
      </c>
      <c r="F4876" s="2" t="s">
        <v>11661</v>
      </c>
      <c r="G4876" s="2" t="s">
        <v>2199</v>
      </c>
      <c r="H4876" s="2" t="s">
        <v>11662</v>
      </c>
      <c r="I4876" s="34" t="s">
        <v>11663</v>
      </c>
      <c r="J4876" s="237">
        <v>43924</v>
      </c>
      <c r="M4876" s="2" t="s">
        <v>11664</v>
      </c>
    </row>
    <row r="4877" spans="1:14" ht="12.75">
      <c r="A4877" s="15"/>
      <c r="B4877" s="236">
        <v>43924.445018784725</v>
      </c>
      <c r="C4877" s="2" t="s">
        <v>2200</v>
      </c>
      <c r="D4877" s="2" t="s">
        <v>126</v>
      </c>
      <c r="E4877" s="2" t="s">
        <v>125</v>
      </c>
      <c r="F4877" s="2" t="s">
        <v>2198</v>
      </c>
      <c r="G4877" s="2" t="s">
        <v>2199</v>
      </c>
      <c r="H4877" s="2" t="s">
        <v>11665</v>
      </c>
      <c r="I4877" s="34" t="s">
        <v>11666</v>
      </c>
      <c r="J4877" s="237">
        <v>43924</v>
      </c>
      <c r="M4877" s="2" t="s">
        <v>11667</v>
      </c>
    </row>
    <row r="4878" spans="1:14" ht="12.75">
      <c r="A4878" s="331"/>
      <c r="B4878" s="332">
        <v>43924.44537523148</v>
      </c>
      <c r="C4878" s="333" t="s">
        <v>2200</v>
      </c>
      <c r="D4878" s="333" t="s">
        <v>236</v>
      </c>
      <c r="E4878" s="331"/>
      <c r="F4878" s="333" t="s">
        <v>2198</v>
      </c>
      <c r="G4878" s="333" t="s">
        <v>2199</v>
      </c>
      <c r="H4878" s="331"/>
      <c r="I4878" s="334" t="s">
        <v>11668</v>
      </c>
      <c r="J4878" s="335">
        <v>43924</v>
      </c>
      <c r="K4878" s="331"/>
      <c r="L4878" s="331"/>
      <c r="M4878" s="331"/>
      <c r="N4878" s="331"/>
    </row>
    <row r="4879" spans="1:14" ht="12.75">
      <c r="A4879" s="15"/>
      <c r="B4879" s="236">
        <v>43924.447362557868</v>
      </c>
      <c r="C4879" s="2" t="s">
        <v>2200</v>
      </c>
      <c r="D4879" s="2" t="s">
        <v>45</v>
      </c>
      <c r="E4879" s="2" t="s">
        <v>11669</v>
      </c>
      <c r="F4879" s="2" t="s">
        <v>2198</v>
      </c>
      <c r="G4879" s="2" t="s">
        <v>2199</v>
      </c>
      <c r="H4879" s="2" t="s">
        <v>11670</v>
      </c>
      <c r="I4879" s="34" t="s">
        <v>11671</v>
      </c>
      <c r="J4879" s="237">
        <v>43924</v>
      </c>
      <c r="K4879" s="2">
        <v>35</v>
      </c>
      <c r="M4879" s="2" t="s">
        <v>11672</v>
      </c>
    </row>
    <row r="4880" spans="1:14" ht="12.75">
      <c r="A4880" s="15"/>
      <c r="B4880" s="236">
        <v>43924.44786724537</v>
      </c>
      <c r="C4880" s="2" t="s">
        <v>2200</v>
      </c>
      <c r="D4880" s="2" t="s">
        <v>126</v>
      </c>
      <c r="E4880" s="2" t="s">
        <v>125</v>
      </c>
      <c r="F4880" s="2" t="s">
        <v>2198</v>
      </c>
      <c r="G4880" s="2" t="s">
        <v>2210</v>
      </c>
      <c r="H4880" s="2" t="s">
        <v>11673</v>
      </c>
      <c r="I4880" s="34" t="s">
        <v>9111</v>
      </c>
      <c r="J4880" s="237">
        <v>43924</v>
      </c>
      <c r="L4880" s="2">
        <v>6</v>
      </c>
    </row>
    <row r="4881" spans="1:14" ht="12.75">
      <c r="A4881" s="15"/>
      <c r="B4881" s="236">
        <v>43924.448018113428</v>
      </c>
      <c r="C4881" s="2" t="s">
        <v>2200</v>
      </c>
      <c r="D4881" s="2" t="s">
        <v>126</v>
      </c>
      <c r="E4881" s="2" t="s">
        <v>125</v>
      </c>
      <c r="F4881" s="2" t="s">
        <v>2198</v>
      </c>
      <c r="G4881" s="2" t="s">
        <v>2210</v>
      </c>
      <c r="H4881" s="2" t="s">
        <v>11673</v>
      </c>
      <c r="I4881" s="34" t="s">
        <v>9111</v>
      </c>
      <c r="J4881" s="237">
        <v>43924</v>
      </c>
      <c r="L4881" s="2">
        <v>6</v>
      </c>
    </row>
    <row r="4882" spans="1:14" ht="12.75">
      <c r="A4882" s="331"/>
      <c r="B4882" s="332">
        <v>43924.448172129632</v>
      </c>
      <c r="C4882" s="333" t="s">
        <v>2200</v>
      </c>
      <c r="D4882" s="333" t="s">
        <v>236</v>
      </c>
      <c r="E4882" s="333" t="s">
        <v>11674</v>
      </c>
      <c r="F4882" s="333" t="s">
        <v>2198</v>
      </c>
      <c r="G4882" s="333" t="s">
        <v>2199</v>
      </c>
      <c r="H4882" s="331"/>
      <c r="I4882" s="334" t="s">
        <v>11675</v>
      </c>
      <c r="J4882" s="335">
        <v>43924</v>
      </c>
      <c r="K4882" s="331"/>
      <c r="L4882" s="331"/>
      <c r="M4882" s="333" t="s">
        <v>11676</v>
      </c>
      <c r="N4882" s="331"/>
    </row>
    <row r="4883" spans="1:14" ht="12.75">
      <c r="A4883" s="331"/>
      <c r="B4883" s="332">
        <v>43924.448259004625</v>
      </c>
      <c r="C4883" s="333" t="s">
        <v>2200</v>
      </c>
      <c r="D4883" s="333" t="s">
        <v>236</v>
      </c>
      <c r="E4883" s="331"/>
      <c r="F4883" s="333" t="s">
        <v>2198</v>
      </c>
      <c r="G4883" s="333" t="s">
        <v>2199</v>
      </c>
      <c r="H4883" s="331"/>
      <c r="I4883" s="334" t="s">
        <v>11677</v>
      </c>
      <c r="J4883" s="335">
        <v>43924</v>
      </c>
      <c r="K4883" s="331"/>
      <c r="L4883" s="331"/>
      <c r="M4883" s="331"/>
      <c r="N4883" s="331"/>
    </row>
    <row r="4884" spans="1:14" ht="12.75">
      <c r="A4884" s="331"/>
      <c r="B4884" s="332">
        <v>43924.449532083338</v>
      </c>
      <c r="C4884" s="333" t="s">
        <v>7566</v>
      </c>
      <c r="D4884" s="333" t="s">
        <v>236</v>
      </c>
      <c r="E4884" s="333" t="s">
        <v>11678</v>
      </c>
      <c r="F4884" s="333" t="s">
        <v>2198</v>
      </c>
      <c r="G4884" s="333" t="s">
        <v>2210</v>
      </c>
      <c r="H4884" s="331"/>
      <c r="I4884" s="334" t="s">
        <v>11679</v>
      </c>
      <c r="J4884" s="335">
        <v>43924</v>
      </c>
      <c r="K4884" s="331"/>
      <c r="L4884" s="331"/>
      <c r="M4884" s="333" t="s">
        <v>11680</v>
      </c>
      <c r="N4884" s="331"/>
    </row>
    <row r="4885" spans="1:14" ht="12.75">
      <c r="A4885" s="331"/>
      <c r="B4885" s="332">
        <v>43924.449603993053</v>
      </c>
      <c r="C4885" s="333" t="s">
        <v>2200</v>
      </c>
      <c r="D4885" s="333" t="s">
        <v>182</v>
      </c>
      <c r="E4885" s="333" t="s">
        <v>1078</v>
      </c>
      <c r="F4885" s="333" t="s">
        <v>2198</v>
      </c>
      <c r="G4885" s="333" t="s">
        <v>2199</v>
      </c>
      <c r="H4885" s="331"/>
      <c r="I4885" s="334" t="s">
        <v>11681</v>
      </c>
      <c r="J4885" s="335">
        <v>43924</v>
      </c>
      <c r="K4885" s="331"/>
      <c r="L4885" s="331"/>
      <c r="M4885" s="331"/>
      <c r="N4885" s="331"/>
    </row>
    <row r="4886" spans="1:14" ht="12.75">
      <c r="A4886" s="15"/>
      <c r="B4886" s="236">
        <v>43924.449838460649</v>
      </c>
      <c r="C4886" s="2" t="s">
        <v>2200</v>
      </c>
      <c r="D4886" s="2" t="s">
        <v>109</v>
      </c>
      <c r="E4886" s="2" t="s">
        <v>11682</v>
      </c>
      <c r="F4886" s="2" t="s">
        <v>2208</v>
      </c>
      <c r="G4886" s="2" t="s">
        <v>2199</v>
      </c>
      <c r="H4886" s="2" t="s">
        <v>11683</v>
      </c>
      <c r="I4886" s="34" t="s">
        <v>11684</v>
      </c>
      <c r="J4886" s="237">
        <v>43923</v>
      </c>
      <c r="K4886" s="2">
        <v>26</v>
      </c>
      <c r="L4886" s="2">
        <v>1</v>
      </c>
      <c r="M4886" s="2" t="s">
        <v>11685</v>
      </c>
    </row>
    <row r="4887" spans="1:14" ht="12.75">
      <c r="A4887" s="331"/>
      <c r="B4887" s="332">
        <v>43924.450040474534</v>
      </c>
      <c r="C4887" s="333" t="s">
        <v>9</v>
      </c>
      <c r="D4887" s="333" t="s">
        <v>117</v>
      </c>
      <c r="E4887" s="333" t="s">
        <v>3433</v>
      </c>
      <c r="F4887" s="333" t="s">
        <v>2208</v>
      </c>
      <c r="G4887" s="333" t="s">
        <v>2199</v>
      </c>
      <c r="H4887" s="331"/>
      <c r="I4887" s="334" t="s">
        <v>11686</v>
      </c>
      <c r="J4887" s="335">
        <v>43923</v>
      </c>
      <c r="K4887" s="333">
        <v>67</v>
      </c>
      <c r="L4887" s="331"/>
      <c r="M4887" s="333" t="s">
        <v>11687</v>
      </c>
      <c r="N4887" s="331"/>
    </row>
    <row r="4888" spans="1:14" ht="12.75">
      <c r="A4888" s="331"/>
      <c r="B4888" s="332">
        <v>43924.450263194449</v>
      </c>
      <c r="C4888" s="333" t="s">
        <v>2200</v>
      </c>
      <c r="D4888" s="333" t="s">
        <v>236</v>
      </c>
      <c r="E4888" s="331"/>
      <c r="F4888" s="333" t="s">
        <v>2198</v>
      </c>
      <c r="G4888" s="333" t="s">
        <v>2199</v>
      </c>
      <c r="H4888" s="331"/>
      <c r="I4888" s="334" t="s">
        <v>11668</v>
      </c>
      <c r="J4888" s="335">
        <v>43924</v>
      </c>
      <c r="K4888" s="331"/>
      <c r="L4888" s="331"/>
      <c r="M4888" s="333" t="s">
        <v>11688</v>
      </c>
      <c r="N4888" s="331"/>
    </row>
    <row r="4889" spans="1:14" ht="12.75">
      <c r="A4889" s="331"/>
      <c r="B4889" s="332">
        <v>43924.452907708328</v>
      </c>
      <c r="C4889" s="333" t="s">
        <v>7566</v>
      </c>
      <c r="D4889" s="333" t="s">
        <v>278</v>
      </c>
      <c r="E4889" s="333" t="s">
        <v>5091</v>
      </c>
      <c r="F4889" s="333" t="s">
        <v>2198</v>
      </c>
      <c r="G4889" s="333" t="s">
        <v>2210</v>
      </c>
      <c r="H4889" s="331"/>
      <c r="I4889" s="333" t="s">
        <v>5374</v>
      </c>
      <c r="J4889" s="335">
        <v>43923</v>
      </c>
      <c r="K4889" s="331"/>
      <c r="L4889" s="331"/>
      <c r="M4889" s="333" t="s">
        <v>11689</v>
      </c>
      <c r="N4889" s="331"/>
    </row>
    <row r="4890" spans="1:14" ht="12.75">
      <c r="A4890" s="331"/>
      <c r="B4890" s="332">
        <v>43924.45443283565</v>
      </c>
      <c r="C4890" s="333" t="s">
        <v>2197</v>
      </c>
      <c r="D4890" s="333" t="s">
        <v>109</v>
      </c>
      <c r="E4890" s="333" t="s">
        <v>1096</v>
      </c>
      <c r="F4890" s="333" t="s">
        <v>2198</v>
      </c>
      <c r="G4890" s="333" t="s">
        <v>2210</v>
      </c>
      <c r="H4890" s="331"/>
      <c r="I4890" s="334" t="s">
        <v>11690</v>
      </c>
      <c r="J4890" s="335">
        <v>43924</v>
      </c>
      <c r="K4890" s="331"/>
      <c r="L4890" s="331"/>
      <c r="M4890" s="333" t="s">
        <v>11691</v>
      </c>
      <c r="N4890" s="331"/>
    </row>
    <row r="4891" spans="1:14" ht="12.75">
      <c r="A4891" s="331"/>
      <c r="B4891" s="332">
        <v>43924.456188981479</v>
      </c>
      <c r="C4891" s="333" t="s">
        <v>2200</v>
      </c>
      <c r="D4891" s="333" t="s">
        <v>182</v>
      </c>
      <c r="E4891" s="331"/>
      <c r="F4891" s="333" t="s">
        <v>2198</v>
      </c>
      <c r="G4891" s="333" t="s">
        <v>2210</v>
      </c>
      <c r="H4891" s="331"/>
      <c r="I4891" s="334" t="s">
        <v>11692</v>
      </c>
      <c r="J4891" s="335">
        <v>43924</v>
      </c>
      <c r="K4891" s="331"/>
      <c r="L4891" s="331"/>
      <c r="M4891" s="331"/>
      <c r="N4891" s="331"/>
    </row>
    <row r="4892" spans="1:14" ht="12.75">
      <c r="A4892" s="331"/>
      <c r="B4892" s="332">
        <v>43924.456795682869</v>
      </c>
      <c r="C4892" s="333" t="s">
        <v>7566</v>
      </c>
      <c r="D4892" s="333" t="s">
        <v>359</v>
      </c>
      <c r="E4892" s="333" t="s">
        <v>11693</v>
      </c>
      <c r="F4892" s="333" t="s">
        <v>2208</v>
      </c>
      <c r="G4892" s="333" t="s">
        <v>2199</v>
      </c>
      <c r="H4892" s="331"/>
      <c r="I4892" s="334" t="s">
        <v>11694</v>
      </c>
      <c r="J4892" s="335">
        <v>43924</v>
      </c>
      <c r="K4892" s="333">
        <v>50</v>
      </c>
      <c r="L4892" s="331"/>
      <c r="M4892" s="331"/>
      <c r="N4892" s="331"/>
    </row>
    <row r="4893" spans="1:14" ht="12.75">
      <c r="A4893" s="331"/>
      <c r="B4893" s="332">
        <v>43924.458032453702</v>
      </c>
      <c r="C4893" s="333" t="s">
        <v>2200</v>
      </c>
      <c r="D4893" s="333" t="s">
        <v>182</v>
      </c>
      <c r="E4893" s="331"/>
      <c r="F4893" s="333" t="s">
        <v>2198</v>
      </c>
      <c r="G4893" s="333" t="s">
        <v>2210</v>
      </c>
      <c r="H4893" s="331"/>
      <c r="I4893" s="334" t="s">
        <v>11692</v>
      </c>
      <c r="J4893" s="335">
        <v>43924</v>
      </c>
      <c r="K4893" s="331"/>
      <c r="L4893" s="331"/>
      <c r="M4893" s="331"/>
      <c r="N4893" s="331"/>
    </row>
    <row r="4894" spans="1:14" ht="12.75">
      <c r="A4894" s="331"/>
      <c r="B4894" s="332">
        <v>43924.458095312497</v>
      </c>
      <c r="C4894" s="333" t="s">
        <v>2200</v>
      </c>
      <c r="D4894" s="333" t="s">
        <v>182</v>
      </c>
      <c r="E4894" s="331"/>
      <c r="F4894" s="333" t="s">
        <v>2198</v>
      </c>
      <c r="G4894" s="333" t="s">
        <v>2210</v>
      </c>
      <c r="H4894" s="331"/>
      <c r="I4894" s="334" t="s">
        <v>11692</v>
      </c>
      <c r="J4894" s="335">
        <v>43924</v>
      </c>
      <c r="K4894" s="331"/>
      <c r="L4894" s="331"/>
      <c r="M4894" s="331"/>
      <c r="N4894" s="331"/>
    </row>
    <row r="4895" spans="1:14" ht="12.75">
      <c r="A4895" s="331"/>
      <c r="B4895" s="332">
        <v>43924.458737754627</v>
      </c>
      <c r="C4895" s="333" t="s">
        <v>2200</v>
      </c>
      <c r="D4895" s="333" t="s">
        <v>182</v>
      </c>
      <c r="E4895" s="333" t="s">
        <v>1078</v>
      </c>
      <c r="F4895" s="333" t="s">
        <v>2201</v>
      </c>
      <c r="G4895" s="333" t="s">
        <v>2199</v>
      </c>
      <c r="H4895" s="333" t="s">
        <v>2897</v>
      </c>
      <c r="I4895" s="334" t="s">
        <v>7985</v>
      </c>
      <c r="J4895" s="335">
        <v>43924</v>
      </c>
      <c r="K4895" s="333">
        <v>60</v>
      </c>
      <c r="L4895" s="331"/>
      <c r="M4895" s="331"/>
      <c r="N4895" s="331"/>
    </row>
    <row r="4896" spans="1:14" ht="12.75">
      <c r="A4896" s="331"/>
      <c r="B4896" s="332">
        <v>43924.45883920139</v>
      </c>
      <c r="C4896" s="333" t="s">
        <v>2200</v>
      </c>
      <c r="D4896" s="333" t="s">
        <v>182</v>
      </c>
      <c r="E4896" s="333" t="s">
        <v>190</v>
      </c>
      <c r="F4896" s="333" t="s">
        <v>2198</v>
      </c>
      <c r="G4896" s="333" t="s">
        <v>2199</v>
      </c>
      <c r="H4896" s="331"/>
      <c r="I4896" s="334" t="s">
        <v>11390</v>
      </c>
      <c r="J4896" s="335">
        <v>43923</v>
      </c>
      <c r="K4896" s="331"/>
      <c r="L4896" s="331"/>
      <c r="M4896" s="333" t="s">
        <v>11391</v>
      </c>
      <c r="N4896" s="331"/>
    </row>
    <row r="4897" spans="1:14" ht="12.75">
      <c r="A4897" s="331"/>
      <c r="B4897" s="332">
        <v>43924.459313298612</v>
      </c>
      <c r="C4897" s="333" t="s">
        <v>2200</v>
      </c>
      <c r="D4897" s="333" t="s">
        <v>182</v>
      </c>
      <c r="E4897" s="331"/>
      <c r="F4897" s="333" t="s">
        <v>2198</v>
      </c>
      <c r="G4897" s="333" t="s">
        <v>2210</v>
      </c>
      <c r="H4897" s="331"/>
      <c r="I4897" s="334" t="s">
        <v>11692</v>
      </c>
      <c r="J4897" s="335">
        <v>43924</v>
      </c>
      <c r="K4897" s="331"/>
      <c r="L4897" s="331"/>
      <c r="M4897" s="331"/>
      <c r="N4897" s="331"/>
    </row>
    <row r="4898" spans="1:14" ht="12.75">
      <c r="A4898" s="15"/>
      <c r="B4898" s="236">
        <v>43924.459351527781</v>
      </c>
      <c r="C4898" s="2" t="s">
        <v>2200</v>
      </c>
      <c r="D4898" s="2" t="s">
        <v>182</v>
      </c>
      <c r="F4898" s="2" t="s">
        <v>2198</v>
      </c>
      <c r="G4898" s="2" t="s">
        <v>2210</v>
      </c>
      <c r="I4898" s="34" t="s">
        <v>11692</v>
      </c>
      <c r="J4898" s="237">
        <v>43924</v>
      </c>
    </row>
    <row r="4899" spans="1:14" ht="12.75">
      <c r="A4899" s="331"/>
      <c r="B4899" s="332">
        <v>43924.459373391204</v>
      </c>
      <c r="C4899" s="333" t="s">
        <v>2200</v>
      </c>
      <c r="D4899" s="333" t="s">
        <v>182</v>
      </c>
      <c r="E4899" s="333" t="s">
        <v>1078</v>
      </c>
      <c r="F4899" s="333" t="s">
        <v>2201</v>
      </c>
      <c r="G4899" s="333" t="s">
        <v>2199</v>
      </c>
      <c r="H4899" s="333" t="s">
        <v>2897</v>
      </c>
      <c r="I4899" s="334" t="s">
        <v>7985</v>
      </c>
      <c r="J4899" s="335">
        <v>43924</v>
      </c>
      <c r="K4899" s="333">
        <v>30</v>
      </c>
      <c r="L4899" s="331"/>
      <c r="M4899" s="331"/>
      <c r="N4899" s="331"/>
    </row>
    <row r="4900" spans="1:14" ht="12.75">
      <c r="A4900" s="331"/>
      <c r="B4900" s="332">
        <v>43924.459448703703</v>
      </c>
      <c r="C4900" s="333" t="s">
        <v>2200</v>
      </c>
      <c r="D4900" s="333" t="s">
        <v>182</v>
      </c>
      <c r="E4900" s="333" t="s">
        <v>1078</v>
      </c>
      <c r="F4900" s="333" t="s">
        <v>2201</v>
      </c>
      <c r="G4900" s="333" t="s">
        <v>2199</v>
      </c>
      <c r="H4900" s="333" t="s">
        <v>2897</v>
      </c>
      <c r="I4900" s="334" t="s">
        <v>7985</v>
      </c>
      <c r="J4900" s="335">
        <v>43924</v>
      </c>
      <c r="K4900" s="333">
        <v>30</v>
      </c>
      <c r="L4900" s="331"/>
      <c r="M4900" s="331"/>
      <c r="N4900" s="331"/>
    </row>
    <row r="4901" spans="1:14" ht="12.75">
      <c r="A4901" s="331"/>
      <c r="B4901" s="332">
        <v>43924.459526469909</v>
      </c>
      <c r="C4901" s="333" t="s">
        <v>2200</v>
      </c>
      <c r="D4901" s="333" t="s">
        <v>182</v>
      </c>
      <c r="E4901" s="333" t="s">
        <v>190</v>
      </c>
      <c r="F4901" s="333" t="s">
        <v>2198</v>
      </c>
      <c r="G4901" s="333" t="s">
        <v>2199</v>
      </c>
      <c r="H4901" s="331"/>
      <c r="I4901" s="334" t="s">
        <v>11390</v>
      </c>
      <c r="J4901" s="335">
        <v>43923</v>
      </c>
      <c r="K4901" s="331"/>
      <c r="L4901" s="331"/>
      <c r="M4901" s="333" t="s">
        <v>11391</v>
      </c>
      <c r="N4901" s="331"/>
    </row>
    <row r="4902" spans="1:14" ht="12.75">
      <c r="A4902" s="331"/>
      <c r="B4902" s="332">
        <v>43924.459569826387</v>
      </c>
      <c r="C4902" s="333" t="s">
        <v>9</v>
      </c>
      <c r="D4902" s="333" t="s">
        <v>278</v>
      </c>
      <c r="E4902" s="333" t="s">
        <v>734</v>
      </c>
      <c r="F4902" s="333" t="s">
        <v>2198</v>
      </c>
      <c r="G4902" s="333" t="s">
        <v>2199</v>
      </c>
      <c r="H4902" s="331"/>
      <c r="I4902" s="333" t="s">
        <v>2943</v>
      </c>
      <c r="J4902" s="335">
        <v>43924</v>
      </c>
      <c r="K4902" s="331"/>
      <c r="L4902" s="333">
        <v>1</v>
      </c>
      <c r="M4902" s="331"/>
      <c r="N4902" s="331"/>
    </row>
    <row r="4903" spans="1:14" ht="12.75">
      <c r="A4903" s="331"/>
      <c r="B4903" s="332">
        <v>43924.459888101846</v>
      </c>
      <c r="C4903" s="333" t="s">
        <v>9</v>
      </c>
      <c r="D4903" s="333" t="s">
        <v>182</v>
      </c>
      <c r="E4903" s="331"/>
      <c r="F4903" s="333" t="s">
        <v>2208</v>
      </c>
      <c r="G4903" s="333" t="s">
        <v>2199</v>
      </c>
      <c r="H4903" s="331"/>
      <c r="I4903" s="334" t="s">
        <v>11695</v>
      </c>
      <c r="J4903" s="335">
        <v>43923</v>
      </c>
      <c r="K4903" s="333">
        <v>78</v>
      </c>
      <c r="L4903" s="331"/>
      <c r="M4903" s="331"/>
      <c r="N4903" s="331"/>
    </row>
    <row r="4904" spans="1:14" ht="12.75">
      <c r="A4904" s="331"/>
      <c r="B4904" s="332">
        <v>43924.460170694445</v>
      </c>
      <c r="C4904" s="333" t="s">
        <v>2200</v>
      </c>
      <c r="D4904" s="333" t="s">
        <v>182</v>
      </c>
      <c r="E4904" s="333" t="s">
        <v>1078</v>
      </c>
      <c r="F4904" s="333" t="s">
        <v>2201</v>
      </c>
      <c r="G4904" s="333" t="s">
        <v>2199</v>
      </c>
      <c r="H4904" s="333" t="s">
        <v>2897</v>
      </c>
      <c r="I4904" s="334" t="s">
        <v>9970</v>
      </c>
      <c r="J4904" s="335">
        <v>43924</v>
      </c>
      <c r="K4904" s="339" t="s">
        <v>11696</v>
      </c>
      <c r="L4904" s="331"/>
      <c r="M4904" s="331"/>
      <c r="N4904" s="331"/>
    </row>
    <row r="4905" spans="1:14" ht="12.75">
      <c r="A4905" s="331"/>
      <c r="B4905" s="332">
        <v>43924.460837858795</v>
      </c>
      <c r="C4905" s="333" t="s">
        <v>2200</v>
      </c>
      <c r="D4905" s="333" t="s">
        <v>182</v>
      </c>
      <c r="E4905" s="333" t="s">
        <v>1078</v>
      </c>
      <c r="F4905" s="333" t="s">
        <v>2208</v>
      </c>
      <c r="G4905" s="333" t="s">
        <v>2199</v>
      </c>
      <c r="H4905" s="333" t="s">
        <v>2897</v>
      </c>
      <c r="I4905" s="334" t="s">
        <v>9970</v>
      </c>
      <c r="J4905" s="335">
        <v>43924</v>
      </c>
      <c r="K4905" s="333">
        <v>17</v>
      </c>
      <c r="L4905" s="331"/>
      <c r="M4905" s="331"/>
      <c r="N4905" s="331"/>
    </row>
    <row r="4906" spans="1:14" ht="12.75">
      <c r="A4906" s="331"/>
      <c r="B4906" s="332">
        <v>43924.461145335648</v>
      </c>
      <c r="C4906" s="333" t="s">
        <v>2200</v>
      </c>
      <c r="D4906" s="333" t="s">
        <v>182</v>
      </c>
      <c r="E4906" s="333" t="s">
        <v>1078</v>
      </c>
      <c r="F4906" s="333" t="s">
        <v>2198</v>
      </c>
      <c r="G4906" s="333" t="s">
        <v>2199</v>
      </c>
      <c r="H4906" s="333" t="s">
        <v>2897</v>
      </c>
      <c r="I4906" s="334" t="s">
        <v>722</v>
      </c>
      <c r="J4906" s="335">
        <v>43925</v>
      </c>
      <c r="K4906" s="331"/>
      <c r="L4906" s="331"/>
      <c r="M4906" s="333" t="s">
        <v>11698</v>
      </c>
      <c r="N4906" s="331"/>
    </row>
    <row r="4907" spans="1:14" ht="12.75">
      <c r="A4907" s="15"/>
      <c r="B4907" s="236">
        <v>43924.461437824073</v>
      </c>
      <c r="C4907" s="2" t="s">
        <v>2200</v>
      </c>
      <c r="D4907" s="2" t="s">
        <v>182</v>
      </c>
      <c r="E4907" s="2" t="s">
        <v>1078</v>
      </c>
      <c r="F4907" s="2" t="s">
        <v>2208</v>
      </c>
      <c r="G4907" s="2" t="s">
        <v>2199</v>
      </c>
      <c r="H4907" s="2" t="s">
        <v>2897</v>
      </c>
      <c r="I4907" s="34" t="s">
        <v>9970</v>
      </c>
      <c r="J4907" s="237">
        <v>43924</v>
      </c>
      <c r="K4907" s="2">
        <v>35</v>
      </c>
    </row>
    <row r="4908" spans="1:14" ht="12.75">
      <c r="A4908" s="15"/>
      <c r="B4908" s="236">
        <v>43924.461452222225</v>
      </c>
      <c r="C4908" s="2" t="s">
        <v>2200</v>
      </c>
      <c r="D4908" s="2" t="s">
        <v>109</v>
      </c>
      <c r="E4908" s="2" t="s">
        <v>5368</v>
      </c>
      <c r="F4908" s="2" t="s">
        <v>2208</v>
      </c>
      <c r="G4908" s="2" t="s">
        <v>2199</v>
      </c>
      <c r="H4908" s="2" t="s">
        <v>11699</v>
      </c>
      <c r="I4908" s="34" t="s">
        <v>11531</v>
      </c>
      <c r="J4908" s="237">
        <v>43923</v>
      </c>
      <c r="K4908" s="2">
        <v>15</v>
      </c>
    </row>
    <row r="4909" spans="1:14" ht="12.75">
      <c r="A4909" s="15"/>
      <c r="B4909" s="236">
        <v>43924.462020243052</v>
      </c>
      <c r="C4909" s="2" t="s">
        <v>2200</v>
      </c>
      <c r="D4909" s="2" t="s">
        <v>182</v>
      </c>
      <c r="E4909" s="2" t="s">
        <v>1078</v>
      </c>
      <c r="F4909" s="2" t="s">
        <v>2208</v>
      </c>
      <c r="G4909" s="2" t="s">
        <v>2199</v>
      </c>
      <c r="H4909" s="2" t="s">
        <v>11700</v>
      </c>
      <c r="I4909" s="34" t="s">
        <v>9970</v>
      </c>
      <c r="J4909" s="237">
        <v>43924</v>
      </c>
      <c r="K4909" s="2">
        <v>67</v>
      </c>
    </row>
    <row r="4910" spans="1:14" ht="12.75">
      <c r="A4910" s="331"/>
      <c r="B4910" s="332">
        <v>43924.46266380787</v>
      </c>
      <c r="C4910" s="333" t="s">
        <v>2200</v>
      </c>
      <c r="D4910" s="333" t="s">
        <v>182</v>
      </c>
      <c r="E4910" s="333" t="s">
        <v>1078</v>
      </c>
      <c r="F4910" s="333" t="s">
        <v>2208</v>
      </c>
      <c r="G4910" s="333" t="s">
        <v>2199</v>
      </c>
      <c r="H4910" s="333" t="s">
        <v>2897</v>
      </c>
      <c r="I4910" s="334" t="s">
        <v>9970</v>
      </c>
      <c r="J4910" s="335">
        <v>43924</v>
      </c>
      <c r="K4910" s="333">
        <v>65</v>
      </c>
      <c r="L4910" s="331"/>
      <c r="M4910" s="331"/>
      <c r="N4910" s="331"/>
    </row>
    <row r="4911" spans="1:14" ht="12.75">
      <c r="A4911" s="15"/>
      <c r="B4911" s="236">
        <v>43924.462722152777</v>
      </c>
      <c r="C4911" s="2" t="s">
        <v>2197</v>
      </c>
      <c r="D4911" s="2" t="s">
        <v>236</v>
      </c>
      <c r="F4911" s="2" t="s">
        <v>2208</v>
      </c>
      <c r="G4911" s="2" t="s">
        <v>2199</v>
      </c>
      <c r="H4911" s="2" t="s">
        <v>11702</v>
      </c>
      <c r="I4911" s="34" t="s">
        <v>11703</v>
      </c>
      <c r="J4911" s="237">
        <v>43924</v>
      </c>
    </row>
    <row r="4912" spans="1:14" ht="12.75">
      <c r="A4912" s="15"/>
      <c r="B4912" s="236">
        <v>43924.462830150464</v>
      </c>
      <c r="C4912" s="2" t="s">
        <v>7566</v>
      </c>
      <c r="D4912" s="2" t="s">
        <v>278</v>
      </c>
      <c r="E4912" s="2" t="s">
        <v>11704</v>
      </c>
      <c r="F4912" s="2" t="s">
        <v>2208</v>
      </c>
      <c r="G4912" s="2" t="s">
        <v>2199</v>
      </c>
      <c r="H4912" s="2" t="s">
        <v>11705</v>
      </c>
      <c r="I4912" s="2" t="s">
        <v>11706</v>
      </c>
      <c r="J4912" s="237">
        <v>43923</v>
      </c>
      <c r="M4912" s="2" t="s">
        <v>11707</v>
      </c>
    </row>
    <row r="4913" spans="1:14" ht="12.75">
      <c r="A4913" s="331"/>
      <c r="B4913" s="332">
        <v>43924.463675370367</v>
      </c>
      <c r="C4913" s="333" t="s">
        <v>2200</v>
      </c>
      <c r="D4913" s="333" t="s">
        <v>236</v>
      </c>
      <c r="E4913" s="331"/>
      <c r="F4913" s="333" t="s">
        <v>2198</v>
      </c>
      <c r="G4913" s="331"/>
      <c r="H4913" s="331"/>
      <c r="I4913" s="334" t="s">
        <v>11708</v>
      </c>
      <c r="J4913" s="335">
        <v>43924</v>
      </c>
      <c r="K4913" s="331"/>
      <c r="L4913" s="331"/>
      <c r="M4913" s="331"/>
      <c r="N4913" s="331"/>
    </row>
    <row r="4914" spans="1:14" ht="12.75">
      <c r="A4914" s="15"/>
      <c r="B4914" s="236">
        <v>43924.46412478009</v>
      </c>
      <c r="C4914" s="2" t="s">
        <v>2197</v>
      </c>
      <c r="D4914" s="2" t="s">
        <v>134</v>
      </c>
      <c r="E4914" s="2" t="s">
        <v>4205</v>
      </c>
      <c r="F4914" s="2" t="s">
        <v>2208</v>
      </c>
      <c r="G4914" s="2" t="s">
        <v>2199</v>
      </c>
      <c r="I4914" s="34" t="s">
        <v>11703</v>
      </c>
      <c r="J4914" s="237">
        <v>43924</v>
      </c>
      <c r="L4914" s="2">
        <v>1172</v>
      </c>
    </row>
    <row r="4915" spans="1:14" ht="12.75">
      <c r="A4915" s="331"/>
      <c r="B4915" s="332">
        <v>43924.464133541667</v>
      </c>
      <c r="C4915" s="333" t="s">
        <v>2200</v>
      </c>
      <c r="D4915" s="333" t="s">
        <v>182</v>
      </c>
      <c r="E4915" s="333" t="s">
        <v>3680</v>
      </c>
      <c r="F4915" s="333" t="s">
        <v>2198</v>
      </c>
      <c r="G4915" s="331"/>
      <c r="H4915" s="331"/>
      <c r="I4915" s="333" t="s">
        <v>11709</v>
      </c>
      <c r="J4915" s="335">
        <v>43924</v>
      </c>
      <c r="K4915" s="331"/>
      <c r="L4915" s="331"/>
      <c r="M4915" s="333" t="s">
        <v>11710</v>
      </c>
      <c r="N4915" s="331"/>
    </row>
    <row r="4916" spans="1:14" ht="12.75">
      <c r="A4916" s="331"/>
      <c r="B4916" s="332">
        <v>43924.46448649306</v>
      </c>
      <c r="C4916" s="333" t="s">
        <v>2200</v>
      </c>
      <c r="D4916" s="333" t="s">
        <v>236</v>
      </c>
      <c r="E4916" s="331"/>
      <c r="F4916" s="333" t="s">
        <v>2198</v>
      </c>
      <c r="G4916" s="333" t="s">
        <v>2210</v>
      </c>
      <c r="H4916" s="331"/>
      <c r="I4916" s="334" t="s">
        <v>11708</v>
      </c>
      <c r="J4916" s="335">
        <v>43924</v>
      </c>
      <c r="K4916" s="331"/>
      <c r="L4916" s="331"/>
      <c r="M4916" s="331"/>
      <c r="N4916" s="331"/>
    </row>
    <row r="4917" spans="1:14" ht="12.75">
      <c r="A4917" s="15"/>
      <c r="B4917" s="236">
        <v>43924.466307476847</v>
      </c>
      <c r="C4917" s="2" t="s">
        <v>2200</v>
      </c>
      <c r="D4917" s="2" t="s">
        <v>224</v>
      </c>
      <c r="E4917" s="2" t="s">
        <v>1242</v>
      </c>
      <c r="F4917" s="2" t="s">
        <v>2208</v>
      </c>
      <c r="G4917" s="2" t="s">
        <v>2215</v>
      </c>
      <c r="H4917" s="2" t="s">
        <v>11711</v>
      </c>
      <c r="I4917" s="34" t="s">
        <v>11712</v>
      </c>
      <c r="J4917" s="237">
        <v>43923</v>
      </c>
      <c r="M4917" s="2" t="s">
        <v>11713</v>
      </c>
    </row>
    <row r="4918" spans="1:14" ht="12.75">
      <c r="A4918" s="331"/>
      <c r="B4918" s="332">
        <v>43924.470603912036</v>
      </c>
      <c r="C4918" s="333" t="s">
        <v>7566</v>
      </c>
      <c r="D4918" s="333" t="s">
        <v>45</v>
      </c>
      <c r="E4918" s="331"/>
      <c r="F4918" s="333" t="s">
        <v>2198</v>
      </c>
      <c r="G4918" s="333" t="s">
        <v>2210</v>
      </c>
      <c r="H4918" s="331"/>
      <c r="I4918" s="334" t="s">
        <v>11714</v>
      </c>
      <c r="J4918" s="335">
        <v>43924</v>
      </c>
      <c r="K4918" s="331"/>
      <c r="L4918" s="331"/>
      <c r="M4918" s="333" t="s">
        <v>11715</v>
      </c>
      <c r="N4918" s="331"/>
    </row>
    <row r="4919" spans="1:14" ht="12.75">
      <c r="A4919" s="15"/>
      <c r="B4919" s="236">
        <v>43924.471718726854</v>
      </c>
      <c r="C4919" s="2" t="s">
        <v>7566</v>
      </c>
      <c r="D4919" s="2" t="s">
        <v>236</v>
      </c>
      <c r="E4919" s="2" t="s">
        <v>11716</v>
      </c>
      <c r="F4919" s="2" t="s">
        <v>2208</v>
      </c>
      <c r="H4919" s="2" t="s">
        <v>11716</v>
      </c>
      <c r="I4919" s="2" t="s">
        <v>11716</v>
      </c>
      <c r="J4919" s="237">
        <v>43924</v>
      </c>
      <c r="L4919" s="2">
        <v>1</v>
      </c>
      <c r="M4919" s="2" t="s">
        <v>11716</v>
      </c>
    </row>
    <row r="4920" spans="1:14" ht="12.75">
      <c r="A4920" s="15"/>
      <c r="B4920" s="236">
        <v>43924.471905868057</v>
      </c>
      <c r="C4920" s="2" t="s">
        <v>7566</v>
      </c>
      <c r="D4920" s="2" t="s">
        <v>47</v>
      </c>
      <c r="E4920" s="2" t="s">
        <v>11717</v>
      </c>
      <c r="F4920" s="2" t="s">
        <v>2198</v>
      </c>
      <c r="G4920" s="2" t="s">
        <v>2210</v>
      </c>
      <c r="H4920" s="2" t="s">
        <v>11718</v>
      </c>
      <c r="I4920" s="34" t="s">
        <v>11719</v>
      </c>
      <c r="J4920" s="237">
        <v>43924</v>
      </c>
      <c r="M4920" s="2" t="s">
        <v>11718</v>
      </c>
    </row>
    <row r="4921" spans="1:14" ht="12.75">
      <c r="A4921" s="15"/>
      <c r="B4921" s="236">
        <v>43924.47315244213</v>
      </c>
      <c r="C4921" s="2" t="s">
        <v>2200</v>
      </c>
      <c r="D4921" s="2" t="s">
        <v>126</v>
      </c>
      <c r="E4921" s="2" t="s">
        <v>11720</v>
      </c>
      <c r="F4921" s="2" t="s">
        <v>2198</v>
      </c>
      <c r="G4921" s="2" t="s">
        <v>2210</v>
      </c>
      <c r="H4921" s="2" t="s">
        <v>11721</v>
      </c>
      <c r="I4921" s="2" t="s">
        <v>11722</v>
      </c>
      <c r="J4921" s="237">
        <v>43924</v>
      </c>
    </row>
    <row r="4922" spans="1:14" ht="12.75">
      <c r="A4922" s="15"/>
      <c r="B4922" s="236">
        <v>43924.474686307869</v>
      </c>
      <c r="C4922" s="2" t="s">
        <v>2200</v>
      </c>
      <c r="D4922" s="2" t="s">
        <v>126</v>
      </c>
      <c r="E4922" s="2" t="s">
        <v>11720</v>
      </c>
      <c r="F4922" s="2" t="s">
        <v>2198</v>
      </c>
      <c r="G4922" s="2" t="s">
        <v>2210</v>
      </c>
      <c r="H4922" s="2" t="s">
        <v>11723</v>
      </c>
      <c r="I4922" s="2" t="s">
        <v>11722</v>
      </c>
      <c r="J4922" s="237">
        <v>43924</v>
      </c>
      <c r="M4922" s="2" t="s">
        <v>11724</v>
      </c>
    </row>
    <row r="4923" spans="1:14" ht="12.75">
      <c r="A4923" s="15"/>
      <c r="B4923" s="236">
        <v>43924.47654152778</v>
      </c>
      <c r="C4923" s="2" t="s">
        <v>2200</v>
      </c>
      <c r="D4923" s="2" t="s">
        <v>109</v>
      </c>
      <c r="E4923" s="2" t="s">
        <v>5368</v>
      </c>
      <c r="F4923" s="2" t="s">
        <v>2208</v>
      </c>
      <c r="G4923" s="2" t="s">
        <v>2199</v>
      </c>
      <c r="H4923" s="2" t="s">
        <v>11725</v>
      </c>
      <c r="I4923" s="34" t="s">
        <v>11726</v>
      </c>
      <c r="J4923" s="237">
        <v>43923</v>
      </c>
      <c r="K4923" s="2">
        <v>16</v>
      </c>
    </row>
    <row r="4924" spans="1:14" ht="12.75">
      <c r="A4924" s="331"/>
      <c r="B4924" s="332">
        <v>43924.480787824075</v>
      </c>
      <c r="C4924" s="333" t="s">
        <v>2197</v>
      </c>
      <c r="D4924" s="333" t="s">
        <v>109</v>
      </c>
      <c r="E4924" s="333" t="s">
        <v>1096</v>
      </c>
      <c r="F4924" s="333" t="s">
        <v>2198</v>
      </c>
      <c r="G4924" s="331"/>
      <c r="H4924" s="331"/>
      <c r="I4924" s="334" t="s">
        <v>11703</v>
      </c>
      <c r="J4924" s="335">
        <v>43924</v>
      </c>
      <c r="K4924" s="331"/>
      <c r="L4924" s="331"/>
      <c r="M4924" s="333" t="s">
        <v>11691</v>
      </c>
      <c r="N4924" s="331"/>
    </row>
    <row r="4925" spans="1:14" ht="12.75">
      <c r="A4925" s="15"/>
      <c r="B4925" s="236">
        <v>43924.48097556713</v>
      </c>
      <c r="C4925" s="2" t="s">
        <v>7566</v>
      </c>
      <c r="D4925" s="2" t="s">
        <v>278</v>
      </c>
      <c r="F4925" s="2" t="s">
        <v>2198</v>
      </c>
      <c r="H4925" s="2" t="s">
        <v>3062</v>
      </c>
      <c r="I4925" s="34" t="s">
        <v>11728</v>
      </c>
      <c r="J4925" s="237">
        <v>43923</v>
      </c>
      <c r="M4925" s="2" t="s">
        <v>11730</v>
      </c>
    </row>
    <row r="4926" spans="1:14" ht="12.75">
      <c r="A4926" s="331"/>
      <c r="B4926" s="332">
        <v>43924.483113229166</v>
      </c>
      <c r="C4926" s="333" t="s">
        <v>7566</v>
      </c>
      <c r="D4926" s="333" t="s">
        <v>109</v>
      </c>
      <c r="E4926" s="333" t="s">
        <v>1096</v>
      </c>
      <c r="F4926" s="333" t="s">
        <v>2198</v>
      </c>
      <c r="G4926" s="333" t="s">
        <v>2210</v>
      </c>
      <c r="H4926" s="331"/>
      <c r="I4926" s="334" t="s">
        <v>11732</v>
      </c>
      <c r="J4926" s="335">
        <v>43924</v>
      </c>
      <c r="K4926" s="331"/>
      <c r="L4926" s="331"/>
      <c r="M4926" s="333" t="s">
        <v>11733</v>
      </c>
      <c r="N4926" s="331"/>
    </row>
    <row r="4927" spans="1:14" ht="12.75">
      <c r="A4927" s="15"/>
      <c r="B4927" s="236">
        <v>43924.491932314813</v>
      </c>
      <c r="C4927" s="2" t="s">
        <v>2200</v>
      </c>
      <c r="D4927" s="2" t="s">
        <v>224</v>
      </c>
      <c r="E4927" s="2" t="s">
        <v>903</v>
      </c>
      <c r="F4927" s="2" t="s">
        <v>2208</v>
      </c>
      <c r="G4927" s="2" t="s">
        <v>2199</v>
      </c>
      <c r="H4927" s="2" t="s">
        <v>11734</v>
      </c>
      <c r="I4927" s="34" t="s">
        <v>11735</v>
      </c>
      <c r="J4927" s="237">
        <v>43924</v>
      </c>
      <c r="K4927" s="2">
        <v>36</v>
      </c>
      <c r="L4927" s="2">
        <v>2587</v>
      </c>
      <c r="M4927" s="2" t="s">
        <v>11736</v>
      </c>
    </row>
    <row r="4928" spans="1:14" ht="12.75">
      <c r="A4928" s="331"/>
      <c r="B4928" s="332">
        <v>43924.498179178241</v>
      </c>
      <c r="C4928" s="333" t="s">
        <v>2200</v>
      </c>
      <c r="D4928" s="333" t="s">
        <v>224</v>
      </c>
      <c r="E4928" s="333" t="s">
        <v>1242</v>
      </c>
      <c r="F4928" s="333" t="s">
        <v>2208</v>
      </c>
      <c r="G4928" s="333" t="s">
        <v>2199</v>
      </c>
      <c r="H4928" s="331"/>
      <c r="I4928" s="334" t="s">
        <v>11737</v>
      </c>
      <c r="J4928" s="335">
        <v>43924</v>
      </c>
      <c r="K4928" s="331"/>
      <c r="L4928" s="331"/>
      <c r="M4928" s="331"/>
      <c r="N4928" s="331"/>
    </row>
    <row r="4929" spans="1:14" ht="12.75">
      <c r="A4929" s="15"/>
      <c r="B4929" s="236">
        <v>43924.498861250002</v>
      </c>
      <c r="C4929" s="2" t="s">
        <v>2197</v>
      </c>
      <c r="D4929" s="2" t="s">
        <v>236</v>
      </c>
      <c r="E4929" s="2" t="s">
        <v>8666</v>
      </c>
      <c r="F4929" s="2" t="s">
        <v>2208</v>
      </c>
      <c r="G4929" s="2" t="s">
        <v>2199</v>
      </c>
      <c r="H4929" s="2" t="s">
        <v>11738</v>
      </c>
      <c r="I4929" s="34" t="s">
        <v>11739</v>
      </c>
      <c r="J4929" s="237">
        <v>43924</v>
      </c>
      <c r="M4929" s="2" t="s">
        <v>11740</v>
      </c>
    </row>
    <row r="4930" spans="1:14" ht="12.75">
      <c r="A4930" s="331"/>
      <c r="B4930" s="332">
        <v>43924.501346909718</v>
      </c>
      <c r="C4930" s="333" t="s">
        <v>7566</v>
      </c>
      <c r="D4930" s="333" t="s">
        <v>224</v>
      </c>
      <c r="E4930" s="331"/>
      <c r="F4930" s="333" t="s">
        <v>2198</v>
      </c>
      <c r="G4930" s="331"/>
      <c r="H4930" s="331"/>
      <c r="I4930" s="334" t="s">
        <v>11741</v>
      </c>
      <c r="J4930" s="335">
        <v>43924</v>
      </c>
      <c r="K4930" s="331"/>
      <c r="L4930" s="331"/>
      <c r="M4930" s="333" t="s">
        <v>11742</v>
      </c>
      <c r="N4930" s="331"/>
    </row>
    <row r="4931" spans="1:14" ht="12.75">
      <c r="A4931" s="331"/>
      <c r="B4931" s="332">
        <v>43924.502373078707</v>
      </c>
      <c r="C4931" s="333" t="s">
        <v>2197</v>
      </c>
      <c r="D4931" s="333" t="s">
        <v>182</v>
      </c>
      <c r="E4931" s="333" t="s">
        <v>986</v>
      </c>
      <c r="F4931" s="333" t="s">
        <v>2208</v>
      </c>
      <c r="G4931" s="333" t="s">
        <v>2199</v>
      </c>
      <c r="H4931" s="331"/>
      <c r="I4931" s="334" t="s">
        <v>11743</v>
      </c>
      <c r="J4931" s="335">
        <v>43923</v>
      </c>
      <c r="K4931" s="331"/>
      <c r="L4931" s="333">
        <v>184</v>
      </c>
      <c r="M4931" s="333" t="s">
        <v>11744</v>
      </c>
      <c r="N4931" s="331"/>
    </row>
    <row r="4932" spans="1:14" ht="12.75">
      <c r="A4932" s="331"/>
      <c r="B4932" s="332">
        <v>43924.50408003472</v>
      </c>
      <c r="C4932" s="333" t="s">
        <v>2200</v>
      </c>
      <c r="D4932" s="333" t="s">
        <v>354</v>
      </c>
      <c r="E4932" s="333" t="s">
        <v>5014</v>
      </c>
      <c r="F4932" s="333" t="s">
        <v>2208</v>
      </c>
      <c r="G4932" s="333" t="s">
        <v>2199</v>
      </c>
      <c r="H4932" s="333" t="s">
        <v>7070</v>
      </c>
      <c r="I4932" s="334" t="s">
        <v>11745</v>
      </c>
      <c r="J4932" s="335">
        <v>43920</v>
      </c>
      <c r="K4932" s="333">
        <v>22</v>
      </c>
      <c r="L4932" s="333">
        <v>1347</v>
      </c>
      <c r="M4932" s="333" t="s">
        <v>11746</v>
      </c>
      <c r="N4932" s="331"/>
    </row>
    <row r="4933" spans="1:14" ht="12.75">
      <c r="A4933" s="15"/>
      <c r="B4933" s="236">
        <v>43924.510436446755</v>
      </c>
      <c r="C4933" s="2" t="s">
        <v>2200</v>
      </c>
      <c r="D4933" s="2" t="s">
        <v>109</v>
      </c>
      <c r="E4933" s="2" t="s">
        <v>5368</v>
      </c>
      <c r="F4933" s="2" t="s">
        <v>2208</v>
      </c>
      <c r="G4933" s="2" t="s">
        <v>2199</v>
      </c>
      <c r="H4933" s="2" t="s">
        <v>11747</v>
      </c>
      <c r="I4933" s="34" t="s">
        <v>11748</v>
      </c>
      <c r="J4933" s="237">
        <v>43924</v>
      </c>
      <c r="K4933" s="2">
        <v>16</v>
      </c>
      <c r="M4933" s="34" t="s">
        <v>11748</v>
      </c>
    </row>
    <row r="4934" spans="1:14" ht="12.75">
      <c r="A4934" s="331"/>
      <c r="B4934" s="332">
        <v>43924.512485833329</v>
      </c>
      <c r="C4934" s="333" t="s">
        <v>2200</v>
      </c>
      <c r="D4934" s="333" t="s">
        <v>126</v>
      </c>
      <c r="E4934" s="331"/>
      <c r="F4934" s="333" t="s">
        <v>2198</v>
      </c>
      <c r="G4934" s="333" t="s">
        <v>2199</v>
      </c>
      <c r="H4934" s="333" t="s">
        <v>199</v>
      </c>
      <c r="I4934" s="333" t="s">
        <v>3572</v>
      </c>
      <c r="J4934" s="335">
        <v>43924</v>
      </c>
      <c r="K4934" s="331"/>
      <c r="L4934" s="333">
        <v>34</v>
      </c>
      <c r="M4934" s="331"/>
      <c r="N4934" s="331"/>
    </row>
    <row r="4935" spans="1:14" ht="12.75">
      <c r="A4935" s="15"/>
      <c r="B4935" s="236">
        <v>43924.522964189819</v>
      </c>
      <c r="C4935" s="2" t="s">
        <v>2200</v>
      </c>
      <c r="D4935" s="2" t="s">
        <v>126</v>
      </c>
      <c r="F4935" s="2" t="s">
        <v>2198</v>
      </c>
      <c r="G4935" s="2" t="s">
        <v>2210</v>
      </c>
      <c r="H4935" s="2" t="s">
        <v>11752</v>
      </c>
      <c r="I4935" s="34" t="s">
        <v>11753</v>
      </c>
      <c r="J4935" s="237">
        <v>43924</v>
      </c>
    </row>
    <row r="4936" spans="1:14" ht="12.75">
      <c r="A4936" s="15"/>
      <c r="B4936" s="236">
        <v>43924.524358645838</v>
      </c>
      <c r="C4936" s="2" t="s">
        <v>2200</v>
      </c>
      <c r="D4936" s="2" t="s">
        <v>126</v>
      </c>
      <c r="F4936" s="2" t="s">
        <v>2198</v>
      </c>
      <c r="G4936" s="2" t="s">
        <v>2199</v>
      </c>
      <c r="H4936" s="2" t="s">
        <v>11754</v>
      </c>
      <c r="I4936" s="2" t="s">
        <v>11755</v>
      </c>
      <c r="J4936" s="237">
        <v>43924</v>
      </c>
      <c r="L4936" s="2">
        <v>155</v>
      </c>
    </row>
    <row r="4937" spans="1:14" ht="12.75">
      <c r="A4937" s="15"/>
      <c r="B4937" s="236">
        <v>43924.526656041664</v>
      </c>
      <c r="C4937" s="2" t="s">
        <v>2200</v>
      </c>
      <c r="D4937" s="2" t="s">
        <v>224</v>
      </c>
      <c r="E4937" s="2" t="s">
        <v>1242</v>
      </c>
      <c r="F4937" s="2" t="s">
        <v>2198</v>
      </c>
      <c r="G4937" s="2" t="s">
        <v>2210</v>
      </c>
      <c r="H4937" s="2" t="s">
        <v>11756</v>
      </c>
      <c r="I4937" s="34" t="s">
        <v>11741</v>
      </c>
      <c r="J4937" s="237">
        <v>43924</v>
      </c>
    </row>
    <row r="4938" spans="1:14" ht="12.75">
      <c r="A4938" s="331"/>
      <c r="B4938" s="332">
        <v>43924.534314988428</v>
      </c>
      <c r="C4938" s="333" t="s">
        <v>2200</v>
      </c>
      <c r="D4938" s="333" t="s">
        <v>126</v>
      </c>
      <c r="E4938" s="331"/>
      <c r="F4938" s="333" t="s">
        <v>2198</v>
      </c>
      <c r="G4938" s="333" t="s">
        <v>2210</v>
      </c>
      <c r="H4938" s="331"/>
      <c r="I4938" s="333" t="s">
        <v>2590</v>
      </c>
      <c r="J4938" s="335">
        <v>43924</v>
      </c>
      <c r="K4938" s="331"/>
      <c r="L4938" s="331"/>
      <c r="M4938" s="333" t="s">
        <v>11758</v>
      </c>
      <c r="N4938" s="331"/>
    </row>
    <row r="4939" spans="1:14" ht="12.75">
      <c r="A4939" s="331"/>
      <c r="B4939" s="332">
        <v>43924.534549374999</v>
      </c>
      <c r="C4939" s="333" t="s">
        <v>2200</v>
      </c>
      <c r="D4939" s="333" t="s">
        <v>126</v>
      </c>
      <c r="E4939" s="331"/>
      <c r="F4939" s="333" t="s">
        <v>2198</v>
      </c>
      <c r="G4939" s="331"/>
      <c r="H4939" s="331"/>
      <c r="I4939" s="334" t="s">
        <v>10017</v>
      </c>
      <c r="J4939" s="335">
        <v>43924</v>
      </c>
      <c r="K4939" s="331"/>
      <c r="L4939" s="331"/>
      <c r="M4939" s="331"/>
      <c r="N4939" s="331"/>
    </row>
    <row r="4940" spans="1:14" ht="12.75">
      <c r="A4940" s="331"/>
      <c r="B4940" s="332">
        <v>43924.539638101851</v>
      </c>
      <c r="C4940" s="333" t="s">
        <v>2200</v>
      </c>
      <c r="D4940" s="333" t="s">
        <v>126</v>
      </c>
      <c r="E4940" s="331"/>
      <c r="F4940" s="333" t="s">
        <v>2198</v>
      </c>
      <c r="G4940" s="331"/>
      <c r="H4940" s="331"/>
      <c r="I4940" s="334" t="s">
        <v>11759</v>
      </c>
      <c r="J4940" s="335">
        <v>43924</v>
      </c>
      <c r="K4940" s="331"/>
      <c r="L4940" s="331"/>
      <c r="M4940" s="331"/>
      <c r="N4940" s="331"/>
    </row>
    <row r="4941" spans="1:14" ht="12.75">
      <c r="A4941" s="331"/>
      <c r="B4941" s="332">
        <v>43924.542811504631</v>
      </c>
      <c r="C4941" s="333" t="s">
        <v>2200</v>
      </c>
      <c r="D4941" s="333" t="s">
        <v>126</v>
      </c>
      <c r="E4941" s="331"/>
      <c r="F4941" s="333" t="s">
        <v>2198</v>
      </c>
      <c r="G4941" s="333" t="s">
        <v>2210</v>
      </c>
      <c r="H4941" s="331"/>
      <c r="I4941" s="334" t="s">
        <v>11760</v>
      </c>
      <c r="J4941" s="335">
        <v>43864</v>
      </c>
      <c r="K4941" s="331"/>
      <c r="L4941" s="331"/>
      <c r="M4941" s="333" t="s">
        <v>11761</v>
      </c>
      <c r="N4941" s="331"/>
    </row>
    <row r="4942" spans="1:14" ht="12.75">
      <c r="A4942" s="331"/>
      <c r="B4942" s="332">
        <v>43924.548050381942</v>
      </c>
      <c r="C4942" s="333" t="s">
        <v>2200</v>
      </c>
      <c r="D4942" s="333" t="s">
        <v>117</v>
      </c>
      <c r="E4942" s="333" t="s">
        <v>5077</v>
      </c>
      <c r="F4942" s="333" t="s">
        <v>2198</v>
      </c>
      <c r="G4942" s="333" t="s">
        <v>2210</v>
      </c>
      <c r="H4942" s="331"/>
      <c r="I4942" s="334" t="s">
        <v>7293</v>
      </c>
      <c r="J4942" s="335">
        <v>43924</v>
      </c>
      <c r="K4942" s="331"/>
      <c r="L4942" s="331"/>
      <c r="M4942" s="333" t="s">
        <v>11762</v>
      </c>
      <c r="N4942" s="331"/>
    </row>
    <row r="4943" spans="1:14" ht="12.75">
      <c r="A4943" s="331"/>
      <c r="B4943" s="332">
        <v>43924.548979467596</v>
      </c>
      <c r="C4943" s="333" t="s">
        <v>2200</v>
      </c>
      <c r="D4943" s="333" t="s">
        <v>117</v>
      </c>
      <c r="E4943" s="333" t="s">
        <v>116</v>
      </c>
      <c r="F4943" s="333" t="s">
        <v>2198</v>
      </c>
      <c r="G4943" s="333" t="s">
        <v>2210</v>
      </c>
      <c r="H4943" s="331"/>
      <c r="I4943" s="334" t="s">
        <v>7293</v>
      </c>
      <c r="J4943" s="335">
        <v>43924</v>
      </c>
      <c r="K4943" s="331"/>
      <c r="L4943" s="331"/>
      <c r="M4943" s="333" t="s">
        <v>11763</v>
      </c>
      <c r="N4943" s="331"/>
    </row>
    <row r="4944" spans="1:14" ht="12.75">
      <c r="A4944" s="331"/>
      <c r="B4944" s="332">
        <v>43924.555460347226</v>
      </c>
      <c r="C4944" s="333" t="s">
        <v>9</v>
      </c>
      <c r="D4944" s="333" t="s">
        <v>117</v>
      </c>
      <c r="E4944" s="333" t="s">
        <v>3433</v>
      </c>
      <c r="F4944" s="333" t="s">
        <v>2208</v>
      </c>
      <c r="G4944" s="333" t="s">
        <v>2199</v>
      </c>
      <c r="H4944" s="331"/>
      <c r="I4944" s="334" t="s">
        <v>11043</v>
      </c>
      <c r="J4944" s="335">
        <v>43923</v>
      </c>
      <c r="K4944" s="333">
        <v>66</v>
      </c>
      <c r="L4944" s="331"/>
      <c r="M4944" s="331"/>
      <c r="N4944" s="331"/>
    </row>
    <row r="4945" spans="1:14" ht="12.75">
      <c r="A4945" s="331"/>
      <c r="B4945" s="332">
        <v>43924.558365370365</v>
      </c>
      <c r="C4945" s="333" t="s">
        <v>9</v>
      </c>
      <c r="D4945" s="333" t="s">
        <v>236</v>
      </c>
      <c r="E4945" s="331"/>
      <c r="F4945" s="333" t="s">
        <v>2208</v>
      </c>
      <c r="G4945" s="331"/>
      <c r="H4945" s="331"/>
      <c r="I4945" s="334" t="s">
        <v>11764</v>
      </c>
      <c r="J4945" s="335">
        <v>43924</v>
      </c>
      <c r="K4945" s="331"/>
      <c r="L4945" s="331"/>
      <c r="M4945" s="331"/>
      <c r="N4945" s="331"/>
    </row>
    <row r="4946" spans="1:14" ht="12.75">
      <c r="A4946" s="331"/>
      <c r="B4946" s="332">
        <v>43924.558846284723</v>
      </c>
      <c r="C4946" s="333" t="s">
        <v>7566</v>
      </c>
      <c r="D4946" s="333" t="s">
        <v>101</v>
      </c>
      <c r="E4946" s="331"/>
      <c r="F4946" s="333" t="s">
        <v>2198</v>
      </c>
      <c r="G4946" s="333" t="s">
        <v>2199</v>
      </c>
      <c r="H4946" s="331"/>
      <c r="I4946" s="334" t="s">
        <v>7112</v>
      </c>
      <c r="J4946" s="335">
        <v>43924</v>
      </c>
      <c r="K4946" s="331"/>
      <c r="L4946" s="331"/>
      <c r="M4946" s="333" t="s">
        <v>11765</v>
      </c>
      <c r="N4946" s="331"/>
    </row>
    <row r="4947" spans="1:14" ht="12.75">
      <c r="A4947" s="331"/>
      <c r="B4947" s="332">
        <v>43924.560742546295</v>
      </c>
      <c r="C4947" s="333" t="s">
        <v>7566</v>
      </c>
      <c r="D4947" s="333" t="s">
        <v>126</v>
      </c>
      <c r="E4947" s="331"/>
      <c r="F4947" s="333" t="s">
        <v>2198</v>
      </c>
      <c r="G4947" s="333" t="s">
        <v>2199</v>
      </c>
      <c r="H4947" s="331"/>
      <c r="I4947" s="334" t="s">
        <v>11766</v>
      </c>
      <c r="J4947" s="335">
        <v>43924</v>
      </c>
      <c r="K4947" s="331"/>
      <c r="L4947" s="331"/>
      <c r="M4947" s="333" t="s">
        <v>11767</v>
      </c>
      <c r="N4947" s="331"/>
    </row>
    <row r="4948" spans="1:14" ht="12.75">
      <c r="A4948" s="331"/>
      <c r="B4948" s="332">
        <v>43924.561479189812</v>
      </c>
      <c r="C4948" s="333" t="s">
        <v>2200</v>
      </c>
      <c r="D4948" s="333" t="s">
        <v>126</v>
      </c>
      <c r="E4948" s="331"/>
      <c r="F4948" s="333" t="s">
        <v>2198</v>
      </c>
      <c r="G4948" s="333" t="s">
        <v>2210</v>
      </c>
      <c r="H4948" s="331"/>
      <c r="I4948" s="334" t="s">
        <v>11766</v>
      </c>
      <c r="J4948" s="335">
        <v>43924</v>
      </c>
      <c r="K4948" s="331"/>
      <c r="L4948" s="331"/>
      <c r="M4948" s="331"/>
      <c r="N4948" s="331"/>
    </row>
    <row r="4949" spans="1:14" ht="12.75">
      <c r="A4949" s="331"/>
      <c r="B4949" s="332">
        <v>43924.56229055555</v>
      </c>
      <c r="C4949" s="333" t="s">
        <v>2200</v>
      </c>
      <c r="D4949" s="333" t="s">
        <v>109</v>
      </c>
      <c r="E4949" s="333" t="s">
        <v>5368</v>
      </c>
      <c r="F4949" s="333" t="s">
        <v>2198</v>
      </c>
      <c r="G4949" s="333" t="s">
        <v>2199</v>
      </c>
      <c r="H4949" s="333" t="s">
        <v>7271</v>
      </c>
      <c r="I4949" s="334" t="s">
        <v>11768</v>
      </c>
      <c r="J4949" s="335">
        <v>43924</v>
      </c>
      <c r="K4949" s="331"/>
      <c r="L4949" s="331"/>
      <c r="M4949" s="333" t="s">
        <v>11769</v>
      </c>
      <c r="N4949" s="331"/>
    </row>
    <row r="4950" spans="1:14" ht="12.75">
      <c r="A4950" s="15"/>
      <c r="B4950" s="236">
        <v>43924.565968437499</v>
      </c>
      <c r="C4950" s="2" t="s">
        <v>2200</v>
      </c>
      <c r="D4950" s="2" t="s">
        <v>236</v>
      </c>
      <c r="F4950" s="2" t="s">
        <v>2208</v>
      </c>
      <c r="G4950" s="2" t="s">
        <v>2199</v>
      </c>
      <c r="H4950" s="2" t="s">
        <v>11770</v>
      </c>
      <c r="I4950" s="34" t="s">
        <v>11764</v>
      </c>
      <c r="J4950" s="237">
        <v>43924</v>
      </c>
    </row>
    <row r="4951" spans="1:14" ht="12.75">
      <c r="A4951" s="331"/>
      <c r="B4951" s="332">
        <v>43924.566025636574</v>
      </c>
      <c r="C4951" s="333" t="s">
        <v>7566</v>
      </c>
      <c r="D4951" s="333" t="s">
        <v>126</v>
      </c>
      <c r="E4951" s="333" t="s">
        <v>771</v>
      </c>
      <c r="F4951" s="333" t="s">
        <v>2198</v>
      </c>
      <c r="G4951" s="333" t="s">
        <v>2210</v>
      </c>
      <c r="H4951" s="331"/>
      <c r="I4951" s="334" t="s">
        <v>11771</v>
      </c>
      <c r="J4951" s="335">
        <v>43924</v>
      </c>
      <c r="K4951" s="331"/>
      <c r="L4951" s="331"/>
      <c r="M4951" s="333" t="s">
        <v>11772</v>
      </c>
      <c r="N4951" s="331"/>
    </row>
    <row r="4952" spans="1:14" ht="12.75">
      <c r="A4952" s="15"/>
      <c r="B4952" s="236">
        <v>43924.566429212966</v>
      </c>
      <c r="C4952" s="2" t="s">
        <v>2200</v>
      </c>
      <c r="D4952" s="2" t="s">
        <v>262</v>
      </c>
      <c r="E4952" s="2" t="s">
        <v>286</v>
      </c>
      <c r="F4952" s="2" t="s">
        <v>2271</v>
      </c>
      <c r="G4952" s="2" t="s">
        <v>2199</v>
      </c>
      <c r="H4952" s="2" t="s">
        <v>11773</v>
      </c>
      <c r="I4952" s="2" t="s">
        <v>11774</v>
      </c>
      <c r="J4952" s="237">
        <v>43924</v>
      </c>
      <c r="L4952" s="2">
        <v>6</v>
      </c>
    </row>
    <row r="4953" spans="1:14" ht="12.75">
      <c r="A4953" s="331"/>
      <c r="B4953" s="332">
        <v>43924.571839548611</v>
      </c>
      <c r="C4953" s="333" t="s">
        <v>2197</v>
      </c>
      <c r="D4953" s="333" t="s">
        <v>134</v>
      </c>
      <c r="E4953" s="333" t="s">
        <v>1506</v>
      </c>
      <c r="F4953" s="333" t="s">
        <v>2198</v>
      </c>
      <c r="G4953" s="333" t="s">
        <v>2199</v>
      </c>
      <c r="H4953" s="331"/>
      <c r="I4953" s="333" t="s">
        <v>11775</v>
      </c>
      <c r="J4953" s="335">
        <v>43924</v>
      </c>
      <c r="K4953" s="333">
        <v>33</v>
      </c>
      <c r="L4953" s="331"/>
      <c r="M4953" s="331"/>
      <c r="N4953" s="331"/>
    </row>
    <row r="4954" spans="1:14" ht="12.75">
      <c r="A4954" s="331"/>
      <c r="B4954" s="332">
        <v>43924.575741655091</v>
      </c>
      <c r="C4954" s="333" t="s">
        <v>2200</v>
      </c>
      <c r="D4954" s="333" t="s">
        <v>45</v>
      </c>
      <c r="E4954" s="333" t="s">
        <v>342</v>
      </c>
      <c r="F4954" s="333" t="s">
        <v>2198</v>
      </c>
      <c r="G4954" s="331"/>
      <c r="H4954" s="331"/>
      <c r="I4954" s="334" t="s">
        <v>11776</v>
      </c>
      <c r="J4954" s="335">
        <v>43923</v>
      </c>
      <c r="K4954" s="331"/>
      <c r="L4954" s="331"/>
      <c r="M4954" s="331"/>
      <c r="N4954" s="331"/>
    </row>
    <row r="4955" spans="1:14" ht="12.75">
      <c r="A4955" s="331"/>
      <c r="B4955" s="332">
        <v>43924.576554363426</v>
      </c>
      <c r="C4955" s="333" t="s">
        <v>9</v>
      </c>
      <c r="D4955" s="333" t="s">
        <v>117</v>
      </c>
      <c r="E4955" s="333" t="s">
        <v>3433</v>
      </c>
      <c r="F4955" s="333" t="s">
        <v>2208</v>
      </c>
      <c r="G4955" s="333" t="s">
        <v>2199</v>
      </c>
      <c r="H4955" s="331"/>
      <c r="I4955" s="334" t="s">
        <v>11777</v>
      </c>
      <c r="J4955" s="335">
        <v>43923</v>
      </c>
      <c r="K4955" s="331"/>
      <c r="L4955" s="331"/>
      <c r="M4955" s="331"/>
      <c r="N4955" s="331"/>
    </row>
    <row r="4956" spans="1:14" ht="12.75">
      <c r="A4956" s="15"/>
      <c r="B4956" s="236">
        <v>43924.584319178241</v>
      </c>
      <c r="C4956" s="2" t="s">
        <v>9</v>
      </c>
      <c r="D4956" s="2" t="s">
        <v>236</v>
      </c>
      <c r="E4956" s="2" t="s">
        <v>725</v>
      </c>
      <c r="F4956" s="2" t="s">
        <v>2208</v>
      </c>
      <c r="G4956" s="2" t="s">
        <v>2199</v>
      </c>
      <c r="H4956" s="2" t="s">
        <v>11778</v>
      </c>
      <c r="I4956" s="34" t="s">
        <v>11779</v>
      </c>
      <c r="J4956" s="237">
        <v>43924</v>
      </c>
      <c r="K4956" s="2">
        <v>55</v>
      </c>
      <c r="M4956" s="2" t="s">
        <v>11780</v>
      </c>
    </row>
    <row r="4957" spans="1:14" ht="12.75">
      <c r="A4957" s="331"/>
      <c r="B4957" s="332">
        <v>43924.592425659721</v>
      </c>
      <c r="C4957" s="333" t="s">
        <v>2200</v>
      </c>
      <c r="D4957" s="333" t="s">
        <v>322</v>
      </c>
      <c r="E4957" s="333" t="s">
        <v>5296</v>
      </c>
      <c r="F4957" s="333" t="s">
        <v>2198</v>
      </c>
      <c r="G4957" s="333" t="s">
        <v>2199</v>
      </c>
      <c r="H4957" s="331"/>
      <c r="I4957" s="334" t="s">
        <v>11781</v>
      </c>
      <c r="J4957" s="335">
        <v>43924</v>
      </c>
      <c r="K4957" s="331"/>
      <c r="L4957" s="331"/>
      <c r="M4957" s="331"/>
      <c r="N4957" s="331"/>
    </row>
    <row r="4958" spans="1:14" ht="12.75">
      <c r="A4958" s="331"/>
      <c r="B4958" s="332">
        <v>43924.592816550925</v>
      </c>
      <c r="C4958" s="333" t="s">
        <v>7566</v>
      </c>
      <c r="D4958" s="333" t="s">
        <v>153</v>
      </c>
      <c r="E4958" s="333" t="s">
        <v>714</v>
      </c>
      <c r="F4958" s="333" t="s">
        <v>2198</v>
      </c>
      <c r="G4958" s="333" t="s">
        <v>2199</v>
      </c>
      <c r="H4958" s="331"/>
      <c r="I4958" s="334" t="s">
        <v>11782</v>
      </c>
      <c r="J4958" s="335">
        <v>43923</v>
      </c>
      <c r="K4958" s="331"/>
      <c r="L4958" s="331"/>
      <c r="M4958" s="331"/>
      <c r="N4958" s="331"/>
    </row>
    <row r="4959" spans="1:14" ht="12.75">
      <c r="A4959" s="15"/>
      <c r="B4959" s="236">
        <v>43924.593755185182</v>
      </c>
      <c r="C4959" s="2" t="s">
        <v>2200</v>
      </c>
      <c r="D4959" s="2" t="s">
        <v>322</v>
      </c>
      <c r="E4959" s="2" t="s">
        <v>11783</v>
      </c>
      <c r="F4959" s="2" t="s">
        <v>2198</v>
      </c>
      <c r="G4959" s="2" t="s">
        <v>2199</v>
      </c>
      <c r="H4959" s="2" t="s">
        <v>11784</v>
      </c>
      <c r="I4959" s="34" t="s">
        <v>11785</v>
      </c>
      <c r="J4959" s="237">
        <v>43924</v>
      </c>
    </row>
    <row r="4960" spans="1:14" ht="12.75">
      <c r="A4960" s="331"/>
      <c r="B4960" s="332">
        <v>43924.595750428241</v>
      </c>
      <c r="C4960" s="333" t="s">
        <v>2200</v>
      </c>
      <c r="D4960" s="333" t="s">
        <v>322</v>
      </c>
      <c r="E4960" s="333" t="s">
        <v>5296</v>
      </c>
      <c r="F4960" s="333" t="s">
        <v>2198</v>
      </c>
      <c r="G4960" s="333" t="s">
        <v>2199</v>
      </c>
      <c r="H4960" s="333" t="s">
        <v>95</v>
      </c>
      <c r="I4960" s="333" t="s">
        <v>11786</v>
      </c>
      <c r="J4960" s="335">
        <v>43924</v>
      </c>
      <c r="K4960" s="331"/>
      <c r="L4960" s="333">
        <v>6</v>
      </c>
      <c r="M4960" s="331"/>
      <c r="N4960" s="331"/>
    </row>
    <row r="4961" spans="1:14" ht="12.75">
      <c r="A4961" s="331"/>
      <c r="B4961" s="332">
        <v>43924.598197685184</v>
      </c>
      <c r="C4961" s="333" t="s">
        <v>2200</v>
      </c>
      <c r="D4961" s="333" t="s">
        <v>322</v>
      </c>
      <c r="E4961" s="333" t="s">
        <v>5296</v>
      </c>
      <c r="F4961" s="333" t="s">
        <v>2198</v>
      </c>
      <c r="G4961" s="333" t="s">
        <v>2199</v>
      </c>
      <c r="H4961" s="333" t="s">
        <v>6276</v>
      </c>
      <c r="I4961" s="334" t="s">
        <v>10129</v>
      </c>
      <c r="J4961" s="335">
        <v>43924</v>
      </c>
      <c r="K4961" s="331"/>
      <c r="L4961" s="331"/>
      <c r="M4961" s="331"/>
      <c r="N4961" s="331"/>
    </row>
    <row r="4962" spans="1:14" ht="12.75">
      <c r="A4962" s="331"/>
      <c r="B4962" s="332">
        <v>43924.598877696757</v>
      </c>
      <c r="C4962" s="333" t="s">
        <v>2200</v>
      </c>
      <c r="D4962" s="333" t="s">
        <v>322</v>
      </c>
      <c r="E4962" s="333" t="s">
        <v>11787</v>
      </c>
      <c r="F4962" s="333" t="s">
        <v>2198</v>
      </c>
      <c r="G4962" s="333" t="s">
        <v>2199</v>
      </c>
      <c r="H4962" s="333" t="s">
        <v>5386</v>
      </c>
      <c r="I4962" s="334" t="s">
        <v>11781</v>
      </c>
      <c r="J4962" s="335">
        <v>43924</v>
      </c>
      <c r="K4962" s="331"/>
      <c r="L4962" s="331"/>
      <c r="M4962" s="331"/>
      <c r="N4962" s="331"/>
    </row>
    <row r="4963" spans="1:14" ht="12.75">
      <c r="A4963" s="15"/>
      <c r="B4963" s="236">
        <v>43924.599466527783</v>
      </c>
      <c r="C4963" s="2" t="s">
        <v>2200</v>
      </c>
      <c r="D4963" s="2" t="s">
        <v>322</v>
      </c>
      <c r="E4963" s="2" t="s">
        <v>5296</v>
      </c>
      <c r="F4963" s="2" t="s">
        <v>2198</v>
      </c>
      <c r="G4963" s="2" t="s">
        <v>2199</v>
      </c>
      <c r="H4963" s="2" t="s">
        <v>11788</v>
      </c>
      <c r="I4963" s="34" t="s">
        <v>11789</v>
      </c>
      <c r="J4963" s="237">
        <v>43924</v>
      </c>
    </row>
    <row r="4964" spans="1:14" ht="12.75">
      <c r="A4964" s="15"/>
      <c r="B4964" s="236">
        <v>43924.600725972225</v>
      </c>
      <c r="C4964" s="2" t="s">
        <v>9</v>
      </c>
      <c r="D4964" s="2" t="s">
        <v>236</v>
      </c>
      <c r="E4964" s="2" t="s">
        <v>3634</v>
      </c>
      <c r="F4964" s="2" t="s">
        <v>2208</v>
      </c>
      <c r="G4964" s="2" t="s">
        <v>2199</v>
      </c>
      <c r="H4964" s="2" t="s">
        <v>11790</v>
      </c>
      <c r="I4964" s="34" t="s">
        <v>11764</v>
      </c>
      <c r="J4964" s="237">
        <v>43924</v>
      </c>
      <c r="K4964" s="2">
        <v>55</v>
      </c>
    </row>
    <row r="4965" spans="1:14" ht="12.75">
      <c r="A4965" s="15"/>
      <c r="B4965" s="236">
        <v>43924.601556180554</v>
      </c>
      <c r="C4965" s="2" t="s">
        <v>2200</v>
      </c>
      <c r="D4965" s="2" t="s">
        <v>322</v>
      </c>
      <c r="E4965" s="2" t="s">
        <v>5296</v>
      </c>
      <c r="F4965" s="2" t="s">
        <v>2208</v>
      </c>
      <c r="G4965" s="2" t="s">
        <v>2199</v>
      </c>
      <c r="H4965" s="2" t="s">
        <v>11791</v>
      </c>
      <c r="I4965" s="34" t="s">
        <v>11792</v>
      </c>
      <c r="J4965" s="237">
        <v>43924</v>
      </c>
    </row>
    <row r="4966" spans="1:14" ht="12.75">
      <c r="A4966" s="15"/>
      <c r="B4966" s="236">
        <v>43924.60234002315</v>
      </c>
      <c r="C4966" s="2" t="s">
        <v>2200</v>
      </c>
      <c r="D4966" s="2" t="s">
        <v>109</v>
      </c>
      <c r="E4966" s="2" t="s">
        <v>11441</v>
      </c>
      <c r="F4966" s="2" t="s">
        <v>2198</v>
      </c>
      <c r="G4966" s="2" t="s">
        <v>2199</v>
      </c>
      <c r="H4966" s="2" t="s">
        <v>11793</v>
      </c>
      <c r="I4966" s="2" t="s">
        <v>11794</v>
      </c>
      <c r="J4966" s="237">
        <v>43924</v>
      </c>
      <c r="L4966" s="2">
        <v>3</v>
      </c>
    </row>
    <row r="4967" spans="1:14" ht="12.75">
      <c r="A4967" s="331"/>
      <c r="B4967" s="332">
        <v>43924.603747847221</v>
      </c>
      <c r="C4967" s="333" t="s">
        <v>2200</v>
      </c>
      <c r="D4967" s="333" t="s">
        <v>322</v>
      </c>
      <c r="E4967" s="333" t="s">
        <v>11795</v>
      </c>
      <c r="F4967" s="333" t="s">
        <v>2208</v>
      </c>
      <c r="G4967" s="333" t="s">
        <v>2199</v>
      </c>
      <c r="H4967" s="333" t="s">
        <v>8155</v>
      </c>
      <c r="I4967" s="334" t="s">
        <v>11796</v>
      </c>
      <c r="J4967" s="335">
        <v>43924</v>
      </c>
      <c r="K4967" s="331"/>
      <c r="L4967" s="339" t="s">
        <v>4505</v>
      </c>
      <c r="M4967" s="333" t="s">
        <v>11797</v>
      </c>
      <c r="N4967" s="331"/>
    </row>
    <row r="4968" spans="1:14" ht="12.75">
      <c r="A4968" s="331"/>
      <c r="B4968" s="332">
        <v>43924.604862094908</v>
      </c>
      <c r="C4968" s="333" t="s">
        <v>7566</v>
      </c>
      <c r="D4968" s="333" t="s">
        <v>158</v>
      </c>
      <c r="E4968" s="331"/>
      <c r="F4968" s="333" t="s">
        <v>2271</v>
      </c>
      <c r="G4968" s="331"/>
      <c r="H4968" s="331"/>
      <c r="I4968" s="334" t="s">
        <v>11612</v>
      </c>
      <c r="J4968" s="335">
        <v>43923</v>
      </c>
      <c r="K4968" s="331"/>
      <c r="L4968" s="331"/>
      <c r="M4968" s="331"/>
      <c r="N4968" s="331"/>
    </row>
    <row r="4969" spans="1:14" ht="12.75">
      <c r="A4969" s="15"/>
      <c r="B4969" s="236">
        <v>43924.605023124997</v>
      </c>
      <c r="C4969" s="2" t="s">
        <v>2200</v>
      </c>
      <c r="D4969" s="2" t="s">
        <v>322</v>
      </c>
      <c r="E4969" s="2" t="s">
        <v>11787</v>
      </c>
      <c r="F4969" s="2" t="s">
        <v>2208</v>
      </c>
      <c r="G4969" s="2" t="s">
        <v>2199</v>
      </c>
      <c r="H4969" s="2" t="s">
        <v>11798</v>
      </c>
      <c r="I4969" s="34" t="s">
        <v>11799</v>
      </c>
      <c r="J4969" s="237">
        <v>43924</v>
      </c>
      <c r="M4969" s="2" t="s">
        <v>11800</v>
      </c>
    </row>
    <row r="4970" spans="1:14" ht="12.75">
      <c r="A4970" s="15"/>
      <c r="B4970" s="236">
        <v>43924.605060937502</v>
      </c>
      <c r="C4970" s="2" t="s">
        <v>2200</v>
      </c>
      <c r="D4970" s="2" t="s">
        <v>322</v>
      </c>
      <c r="E4970" s="2" t="s">
        <v>5296</v>
      </c>
      <c r="F4970" s="2" t="s">
        <v>2198</v>
      </c>
      <c r="G4970" s="2" t="s">
        <v>2199</v>
      </c>
      <c r="H4970" s="2" t="s">
        <v>11801</v>
      </c>
      <c r="I4970" s="34" t="s">
        <v>11799</v>
      </c>
      <c r="J4970" s="237">
        <v>43924</v>
      </c>
      <c r="K4970" s="2">
        <v>30</v>
      </c>
    </row>
    <row r="4971" spans="1:14" ht="12.75">
      <c r="A4971" s="331"/>
      <c r="B4971" s="332">
        <v>43924.609025532409</v>
      </c>
      <c r="C4971" s="333" t="s">
        <v>2200</v>
      </c>
      <c r="D4971" s="333" t="s">
        <v>322</v>
      </c>
      <c r="E4971" s="333" t="s">
        <v>11795</v>
      </c>
      <c r="F4971" s="333" t="s">
        <v>2208</v>
      </c>
      <c r="G4971" s="333" t="s">
        <v>2199</v>
      </c>
      <c r="H4971" s="333" t="s">
        <v>8155</v>
      </c>
      <c r="I4971" s="334" t="s">
        <v>11796</v>
      </c>
      <c r="J4971" s="335">
        <v>43924</v>
      </c>
      <c r="K4971" s="331"/>
      <c r="L4971" s="339" t="s">
        <v>4505</v>
      </c>
      <c r="M4971" s="333" t="s">
        <v>11797</v>
      </c>
      <c r="N4971" s="331"/>
    </row>
    <row r="4972" spans="1:14" ht="12.75">
      <c r="A4972" s="331"/>
      <c r="B4972" s="332">
        <v>43924.617562129628</v>
      </c>
      <c r="C4972" s="333" t="s">
        <v>2200</v>
      </c>
      <c r="D4972" s="333" t="s">
        <v>322</v>
      </c>
      <c r="E4972" s="333" t="s">
        <v>5296</v>
      </c>
      <c r="F4972" s="333" t="s">
        <v>2208</v>
      </c>
      <c r="G4972" s="333" t="s">
        <v>2199</v>
      </c>
      <c r="H4972" s="333" t="s">
        <v>6391</v>
      </c>
      <c r="I4972" s="334" t="s">
        <v>11802</v>
      </c>
      <c r="J4972" s="335">
        <v>43924</v>
      </c>
      <c r="K4972" s="331"/>
      <c r="L4972" s="331"/>
      <c r="M4972" s="331"/>
      <c r="N4972" s="331"/>
    </row>
    <row r="4973" spans="1:14" ht="12.75">
      <c r="A4973" s="331"/>
      <c r="B4973" s="332">
        <v>43924.624179861115</v>
      </c>
      <c r="C4973" s="333" t="s">
        <v>9</v>
      </c>
      <c r="D4973" s="333" t="s">
        <v>278</v>
      </c>
      <c r="E4973" s="333" t="s">
        <v>735</v>
      </c>
      <c r="F4973" s="333" t="s">
        <v>2201</v>
      </c>
      <c r="G4973" s="331"/>
      <c r="H4973" s="331"/>
      <c r="I4973" s="334" t="s">
        <v>11803</v>
      </c>
      <c r="J4973" s="335">
        <v>43924</v>
      </c>
      <c r="K4973" s="331"/>
      <c r="L4973" s="331"/>
      <c r="M4973" s="333" t="s">
        <v>11804</v>
      </c>
      <c r="N4973" s="331"/>
    </row>
    <row r="4974" spans="1:14" ht="12.75">
      <c r="A4974" s="15"/>
      <c r="B4974" s="236">
        <v>43924.630251527778</v>
      </c>
      <c r="C4974" s="2" t="s">
        <v>2200</v>
      </c>
      <c r="D4974" s="2" t="s">
        <v>109</v>
      </c>
      <c r="E4974" s="2" t="s">
        <v>5368</v>
      </c>
      <c r="F4974" s="2" t="s">
        <v>2198</v>
      </c>
      <c r="G4974" s="2" t="s">
        <v>2199</v>
      </c>
      <c r="H4974" s="2" t="s">
        <v>11805</v>
      </c>
      <c r="I4974" s="34" t="s">
        <v>11806</v>
      </c>
      <c r="J4974" s="237">
        <v>43924</v>
      </c>
      <c r="M4974" s="2" t="s">
        <v>11807</v>
      </c>
    </row>
    <row r="4975" spans="1:14" ht="12.75">
      <c r="A4975" s="331"/>
      <c r="B4975" s="332">
        <v>43924.631384374996</v>
      </c>
      <c r="C4975" s="333" t="s">
        <v>7566</v>
      </c>
      <c r="D4975" s="333" t="s">
        <v>126</v>
      </c>
      <c r="E4975" s="333" t="s">
        <v>11808</v>
      </c>
      <c r="F4975" s="333" t="s">
        <v>2198</v>
      </c>
      <c r="G4975" s="333" t="s">
        <v>2210</v>
      </c>
      <c r="H4975" s="331"/>
      <c r="I4975" s="334" t="s">
        <v>11809</v>
      </c>
      <c r="J4975" s="335">
        <v>43924</v>
      </c>
      <c r="K4975" s="331"/>
      <c r="L4975" s="331"/>
      <c r="M4975" s="331"/>
      <c r="N4975" s="331"/>
    </row>
    <row r="4976" spans="1:14" ht="12.75">
      <c r="A4976" s="331"/>
      <c r="B4976" s="332">
        <v>43924.634683425931</v>
      </c>
      <c r="C4976" s="333" t="s">
        <v>2200</v>
      </c>
      <c r="D4976" s="333" t="s">
        <v>224</v>
      </c>
      <c r="E4976" s="333" t="s">
        <v>223</v>
      </c>
      <c r="F4976" s="333" t="s">
        <v>2198</v>
      </c>
      <c r="G4976" s="333" t="s">
        <v>2199</v>
      </c>
      <c r="H4976" s="331"/>
      <c r="I4976" s="334" t="s">
        <v>11810</v>
      </c>
      <c r="J4976" s="335">
        <v>43924</v>
      </c>
      <c r="K4976" s="331"/>
      <c r="L4976" s="331"/>
      <c r="M4976" s="331"/>
      <c r="N4976" s="331"/>
    </row>
    <row r="4977" spans="1:14" ht="12.75">
      <c r="A4977" s="331"/>
      <c r="B4977" s="332">
        <v>43924.637943831018</v>
      </c>
      <c r="C4977" s="333" t="s">
        <v>7566</v>
      </c>
      <c r="D4977" s="333" t="s">
        <v>126</v>
      </c>
      <c r="E4977" s="333" t="s">
        <v>316</v>
      </c>
      <c r="F4977" s="333" t="s">
        <v>2198</v>
      </c>
      <c r="G4977" s="333" t="s">
        <v>2199</v>
      </c>
      <c r="H4977" s="331"/>
      <c r="I4977" s="334" t="s">
        <v>11811</v>
      </c>
      <c r="J4977" s="335">
        <v>43924</v>
      </c>
      <c r="K4977" s="331"/>
      <c r="L4977" s="331"/>
      <c r="M4977" s="331"/>
      <c r="N4977" s="331"/>
    </row>
    <row r="4978" spans="1:14" ht="12.75">
      <c r="A4978" s="331"/>
      <c r="B4978" s="332">
        <v>43924.639174108801</v>
      </c>
      <c r="C4978" s="333" t="s">
        <v>7566</v>
      </c>
      <c r="D4978" s="333" t="s">
        <v>126</v>
      </c>
      <c r="E4978" s="333" t="s">
        <v>11812</v>
      </c>
      <c r="F4978" s="333" t="s">
        <v>2198</v>
      </c>
      <c r="G4978" s="333" t="s">
        <v>2210</v>
      </c>
      <c r="H4978" s="331"/>
      <c r="I4978" s="334" t="s">
        <v>11813</v>
      </c>
      <c r="J4978" s="335">
        <v>43924</v>
      </c>
      <c r="K4978" s="331"/>
      <c r="L4978" s="331"/>
      <c r="M4978" s="331"/>
      <c r="N4978" s="331"/>
    </row>
    <row r="4979" spans="1:14" ht="12.75">
      <c r="A4979" s="331"/>
      <c r="B4979" s="332">
        <v>43924.640414606481</v>
      </c>
      <c r="C4979" s="333" t="s">
        <v>7566</v>
      </c>
      <c r="D4979" s="333" t="s">
        <v>126</v>
      </c>
      <c r="E4979" s="333" t="s">
        <v>11814</v>
      </c>
      <c r="F4979" s="333" t="s">
        <v>2198</v>
      </c>
      <c r="G4979" s="333" t="s">
        <v>2210</v>
      </c>
      <c r="H4979" s="331"/>
      <c r="I4979" s="334" t="s">
        <v>11815</v>
      </c>
      <c r="J4979" s="335">
        <v>43924</v>
      </c>
      <c r="K4979" s="331"/>
      <c r="L4979" s="331"/>
      <c r="M4979" s="331"/>
      <c r="N4979" s="331"/>
    </row>
    <row r="4980" spans="1:14" ht="12.75">
      <c r="A4980" s="331"/>
      <c r="B4980" s="332">
        <v>43924.641135219907</v>
      </c>
      <c r="C4980" s="333" t="s">
        <v>7566</v>
      </c>
      <c r="D4980" s="333" t="s">
        <v>126</v>
      </c>
      <c r="E4980" s="333" t="s">
        <v>11816</v>
      </c>
      <c r="F4980" s="333" t="s">
        <v>2198</v>
      </c>
      <c r="G4980" s="333" t="s">
        <v>2210</v>
      </c>
      <c r="H4980" s="331"/>
      <c r="I4980" s="334" t="s">
        <v>11817</v>
      </c>
      <c r="J4980" s="335">
        <v>43924</v>
      </c>
      <c r="K4980" s="331"/>
      <c r="L4980" s="331"/>
      <c r="M4980" s="331"/>
      <c r="N4980" s="331"/>
    </row>
    <row r="4981" spans="1:14" ht="12.75">
      <c r="A4981" s="331"/>
      <c r="B4981" s="332">
        <v>43924.641695590282</v>
      </c>
      <c r="C4981" s="333" t="s">
        <v>2200</v>
      </c>
      <c r="D4981" s="333" t="s">
        <v>109</v>
      </c>
      <c r="E4981" s="333" t="s">
        <v>5368</v>
      </c>
      <c r="F4981" s="333" t="s">
        <v>2208</v>
      </c>
      <c r="G4981" s="333" t="s">
        <v>2199</v>
      </c>
      <c r="H4981" s="331"/>
      <c r="I4981" s="334" t="s">
        <v>11818</v>
      </c>
      <c r="J4981" s="335">
        <v>43923</v>
      </c>
      <c r="K4981" s="333">
        <v>15</v>
      </c>
      <c r="L4981" s="331"/>
      <c r="M4981" s="331"/>
      <c r="N4981" s="331"/>
    </row>
    <row r="4982" spans="1:14" ht="12.75">
      <c r="A4982" s="15"/>
      <c r="B4982" s="236">
        <v>43924.648025636576</v>
      </c>
      <c r="C4982" s="2" t="s">
        <v>7566</v>
      </c>
      <c r="D4982" s="2" t="s">
        <v>45</v>
      </c>
      <c r="E4982" s="2" t="s">
        <v>1158</v>
      </c>
      <c r="F4982" s="2" t="s">
        <v>2208</v>
      </c>
      <c r="G4982" s="2" t="s">
        <v>2199</v>
      </c>
      <c r="H4982" s="2" t="s">
        <v>3062</v>
      </c>
      <c r="I4982" s="2" t="s">
        <v>11819</v>
      </c>
      <c r="J4982" s="237">
        <v>43923</v>
      </c>
      <c r="K4982" s="2">
        <v>49</v>
      </c>
      <c r="L4982" s="2">
        <v>2533</v>
      </c>
      <c r="M4982" s="2" t="s">
        <v>11820</v>
      </c>
    </row>
    <row r="4983" spans="1:14" ht="12.75">
      <c r="A4983" s="15"/>
      <c r="B4983" s="236">
        <v>43924.657936180556</v>
      </c>
      <c r="C4983" s="2" t="s">
        <v>2200</v>
      </c>
      <c r="D4983" s="2" t="s">
        <v>109</v>
      </c>
      <c r="E4983" s="2" t="s">
        <v>5368</v>
      </c>
      <c r="F4983" s="2" t="s">
        <v>2271</v>
      </c>
      <c r="G4983" s="2" t="s">
        <v>2199</v>
      </c>
      <c r="H4983" s="2" t="s">
        <v>11821</v>
      </c>
      <c r="I4983" s="2" t="s">
        <v>11822</v>
      </c>
      <c r="J4983" s="237">
        <v>43924</v>
      </c>
      <c r="K4983" s="2">
        <v>15</v>
      </c>
      <c r="M4983" s="2" t="s">
        <v>11823</v>
      </c>
    </row>
    <row r="4984" spans="1:14" ht="12.75">
      <c r="A4984" s="331"/>
      <c r="B4984" s="332">
        <v>43924.664312592591</v>
      </c>
      <c r="C4984" s="333" t="s">
        <v>2197</v>
      </c>
      <c r="D4984" s="333" t="s">
        <v>109</v>
      </c>
      <c r="E4984" s="331"/>
      <c r="F4984" s="333" t="s">
        <v>2198</v>
      </c>
      <c r="G4984" s="333" t="s">
        <v>2210</v>
      </c>
      <c r="H4984" s="331"/>
      <c r="I4984" s="334" t="s">
        <v>943</v>
      </c>
      <c r="J4984" s="335">
        <v>43865</v>
      </c>
      <c r="K4984" s="331"/>
      <c r="L4984" s="331"/>
      <c r="M4984" s="331"/>
      <c r="N4984" s="331"/>
    </row>
    <row r="4985" spans="1:14" ht="12.75">
      <c r="A4985" s="15"/>
      <c r="B4985" s="236">
        <v>43924.664919212963</v>
      </c>
      <c r="C4985" s="2" t="s">
        <v>2200</v>
      </c>
      <c r="D4985" s="2" t="s">
        <v>126</v>
      </c>
      <c r="E4985" s="2" t="s">
        <v>5495</v>
      </c>
      <c r="F4985" s="2" t="s">
        <v>2208</v>
      </c>
      <c r="G4985" s="2" t="s">
        <v>2215</v>
      </c>
      <c r="H4985" s="2" t="s">
        <v>11825</v>
      </c>
      <c r="I4985" s="34" t="s">
        <v>11826</v>
      </c>
      <c r="J4985" s="237">
        <v>43924</v>
      </c>
    </row>
    <row r="4986" spans="1:14" ht="12.75">
      <c r="A4986" s="331"/>
      <c r="B4986" s="332">
        <v>43924.668628321757</v>
      </c>
      <c r="C4986" s="333" t="s">
        <v>2197</v>
      </c>
      <c r="D4986" s="333" t="s">
        <v>134</v>
      </c>
      <c r="E4986" s="333" t="s">
        <v>2302</v>
      </c>
      <c r="F4986" s="333" t="s">
        <v>2208</v>
      </c>
      <c r="G4986" s="333" t="s">
        <v>2199</v>
      </c>
      <c r="H4986" s="331"/>
      <c r="I4986" s="333" t="s">
        <v>4040</v>
      </c>
      <c r="J4986" s="335">
        <v>43924</v>
      </c>
      <c r="K4986" s="333">
        <v>24</v>
      </c>
      <c r="L4986" s="331"/>
      <c r="M4986" s="331"/>
      <c r="N4986" s="331"/>
    </row>
    <row r="4987" spans="1:14" ht="12.75">
      <c r="A4987" s="15"/>
      <c r="B4987" s="236">
        <v>43924.670206481482</v>
      </c>
      <c r="C4987" s="2" t="s">
        <v>2200</v>
      </c>
      <c r="D4987" s="2" t="s">
        <v>109</v>
      </c>
      <c r="E4987" s="2" t="s">
        <v>5368</v>
      </c>
      <c r="F4987" s="2" t="s">
        <v>2201</v>
      </c>
      <c r="G4987" s="2" t="s">
        <v>2210</v>
      </c>
      <c r="H4987" s="2" t="s">
        <v>11828</v>
      </c>
      <c r="I4987" s="34" t="s">
        <v>11829</v>
      </c>
      <c r="J4987" s="237">
        <v>43924</v>
      </c>
    </row>
    <row r="4988" spans="1:14" ht="12.75">
      <c r="A4988" s="15"/>
      <c r="B4988" s="236">
        <v>43924.670807245369</v>
      </c>
      <c r="C4988" s="2" t="s">
        <v>2200</v>
      </c>
      <c r="D4988" s="2" t="s">
        <v>109</v>
      </c>
      <c r="E4988" s="2" t="s">
        <v>5368</v>
      </c>
      <c r="F4988" s="2" t="s">
        <v>2208</v>
      </c>
      <c r="G4988" s="2" t="s">
        <v>2210</v>
      </c>
      <c r="H4988" s="2" t="s">
        <v>11828</v>
      </c>
      <c r="I4988" s="34" t="s">
        <v>11829</v>
      </c>
      <c r="J4988" s="237">
        <v>43924</v>
      </c>
    </row>
    <row r="4989" spans="1:14" ht="12.75">
      <c r="A4989" s="15"/>
      <c r="B4989" s="236">
        <v>43924.671308217592</v>
      </c>
      <c r="C4989" s="2" t="s">
        <v>2200</v>
      </c>
      <c r="D4989" s="2" t="s">
        <v>109</v>
      </c>
      <c r="E4989" s="2" t="s">
        <v>5368</v>
      </c>
      <c r="F4989" s="2" t="s">
        <v>2208</v>
      </c>
      <c r="G4989" s="2" t="s">
        <v>2210</v>
      </c>
      <c r="H4989" s="2" t="s">
        <v>11828</v>
      </c>
      <c r="I4989" s="34" t="s">
        <v>11829</v>
      </c>
      <c r="J4989" s="237">
        <v>43924</v>
      </c>
    </row>
    <row r="4990" spans="1:14" ht="12.75">
      <c r="A4990" s="331"/>
      <c r="B4990" s="332">
        <v>43924.671675682868</v>
      </c>
      <c r="C4990" s="333" t="s">
        <v>7566</v>
      </c>
      <c r="D4990" s="333" t="s">
        <v>109</v>
      </c>
      <c r="E4990" s="331"/>
      <c r="F4990" s="333" t="s">
        <v>2198</v>
      </c>
      <c r="G4990" s="331"/>
      <c r="H4990" s="331"/>
      <c r="I4990" s="334" t="s">
        <v>11836</v>
      </c>
      <c r="J4990" s="335">
        <v>43924</v>
      </c>
      <c r="K4990" s="331"/>
      <c r="L4990" s="331"/>
      <c r="M4990" s="333" t="s">
        <v>11837</v>
      </c>
      <c r="N4990" s="331"/>
    </row>
    <row r="4991" spans="1:14" ht="12.75">
      <c r="A4991" s="15"/>
      <c r="B4991" s="236">
        <v>43924.677183055552</v>
      </c>
      <c r="C4991" s="2" t="s">
        <v>2200</v>
      </c>
      <c r="D4991" s="2" t="s">
        <v>45</v>
      </c>
      <c r="E4991" s="2" t="s">
        <v>43</v>
      </c>
      <c r="F4991" s="2" t="s">
        <v>2201</v>
      </c>
      <c r="G4991" s="2" t="s">
        <v>2199</v>
      </c>
      <c r="H4991" s="2" t="s">
        <v>11840</v>
      </c>
      <c r="I4991" s="2" t="s">
        <v>11841</v>
      </c>
      <c r="J4991" s="237">
        <v>43924</v>
      </c>
      <c r="M4991" s="2" t="s">
        <v>11842</v>
      </c>
    </row>
    <row r="4992" spans="1:14" ht="12.75">
      <c r="A4992" s="15"/>
      <c r="B4992" s="236">
        <v>43924.679531099537</v>
      </c>
      <c r="C4992" s="2" t="s">
        <v>2200</v>
      </c>
      <c r="D4992" s="2" t="s">
        <v>322</v>
      </c>
      <c r="E4992" s="2" t="s">
        <v>5296</v>
      </c>
      <c r="F4992" s="2" t="s">
        <v>2208</v>
      </c>
      <c r="G4992" s="2" t="s">
        <v>2199</v>
      </c>
      <c r="H4992" s="2" t="s">
        <v>11791</v>
      </c>
      <c r="I4992" s="34" t="s">
        <v>11792</v>
      </c>
      <c r="J4992" s="237">
        <v>43924</v>
      </c>
    </row>
    <row r="4993" spans="1:14" ht="12.75">
      <c r="A4993" s="331"/>
      <c r="B4993" s="332">
        <v>43924.682087997688</v>
      </c>
      <c r="C4993" s="333" t="s">
        <v>2200</v>
      </c>
      <c r="D4993" s="333" t="s">
        <v>109</v>
      </c>
      <c r="E4993" s="331"/>
      <c r="F4993" s="333" t="s">
        <v>2198</v>
      </c>
      <c r="G4993" s="333" t="s">
        <v>2199</v>
      </c>
      <c r="H4993" s="331"/>
      <c r="I4993" s="334" t="s">
        <v>11843</v>
      </c>
      <c r="J4993" s="335">
        <v>43924</v>
      </c>
      <c r="K4993" s="331"/>
      <c r="L4993" s="331"/>
      <c r="M4993" s="331"/>
      <c r="N4993" s="331"/>
    </row>
    <row r="4994" spans="1:14" ht="12.75">
      <c r="A4994" s="331"/>
      <c r="B4994" s="332">
        <v>43924.689568993053</v>
      </c>
      <c r="C4994" s="333" t="s">
        <v>7566</v>
      </c>
      <c r="D4994" s="333" t="s">
        <v>109</v>
      </c>
      <c r="E4994" s="333" t="s">
        <v>10694</v>
      </c>
      <c r="F4994" s="333" t="s">
        <v>2198</v>
      </c>
      <c r="G4994" s="333" t="s">
        <v>2210</v>
      </c>
      <c r="H4994" s="331"/>
      <c r="I4994" s="333" t="s">
        <v>11845</v>
      </c>
      <c r="J4994" s="335">
        <v>43924</v>
      </c>
      <c r="K4994" s="331"/>
      <c r="L4994" s="331"/>
      <c r="M4994" s="333" t="s">
        <v>11847</v>
      </c>
      <c r="N4994" s="331"/>
    </row>
    <row r="4995" spans="1:14" ht="12.75">
      <c r="A4995" s="331"/>
      <c r="B4995" s="332">
        <v>43924.692540763892</v>
      </c>
      <c r="C4995" s="333" t="s">
        <v>7566</v>
      </c>
      <c r="D4995" s="333" t="s">
        <v>95</v>
      </c>
      <c r="E4995" s="333" t="s">
        <v>95</v>
      </c>
      <c r="F4995" s="333" t="s">
        <v>2198</v>
      </c>
      <c r="G4995" s="333" t="s">
        <v>2199</v>
      </c>
      <c r="H4995" s="333" t="s">
        <v>3380</v>
      </c>
      <c r="I4995" s="333" t="s">
        <v>3380</v>
      </c>
      <c r="J4995" s="335">
        <v>43924</v>
      </c>
      <c r="K4995" s="339" t="s">
        <v>2334</v>
      </c>
      <c r="L4995" s="333">
        <v>404</v>
      </c>
      <c r="M4995" s="333" t="s">
        <v>11848</v>
      </c>
      <c r="N4995" s="331"/>
    </row>
    <row r="4996" spans="1:14" ht="12.75">
      <c r="A4996" s="331"/>
      <c r="B4996" s="332">
        <v>43924.696429652773</v>
      </c>
      <c r="C4996" s="333" t="s">
        <v>2200</v>
      </c>
      <c r="D4996" s="333" t="s">
        <v>158</v>
      </c>
      <c r="E4996" s="331"/>
      <c r="F4996" s="333" t="s">
        <v>2198</v>
      </c>
      <c r="G4996" s="333" t="s">
        <v>2199</v>
      </c>
      <c r="H4996" s="331"/>
      <c r="I4996" s="334" t="s">
        <v>11850</v>
      </c>
      <c r="J4996" s="335">
        <v>43924</v>
      </c>
      <c r="K4996" s="331"/>
      <c r="L4996" s="331"/>
      <c r="M4996" s="331"/>
      <c r="N4996" s="331"/>
    </row>
    <row r="4997" spans="1:14" ht="12.75">
      <c r="A4997" s="331"/>
      <c r="B4997" s="332">
        <v>43924.697631539355</v>
      </c>
      <c r="C4997" s="333" t="s">
        <v>7566</v>
      </c>
      <c r="D4997" s="333" t="s">
        <v>158</v>
      </c>
      <c r="E4997" s="331"/>
      <c r="F4997" s="333" t="s">
        <v>2198</v>
      </c>
      <c r="G4997" s="333" t="s">
        <v>2199</v>
      </c>
      <c r="H4997" s="331"/>
      <c r="I4997" s="333" t="s">
        <v>2943</v>
      </c>
      <c r="J4997" s="335">
        <v>43924</v>
      </c>
      <c r="K4997" s="331"/>
      <c r="L4997" s="331"/>
      <c r="M4997" s="333" t="s">
        <v>11852</v>
      </c>
      <c r="N4997" s="331"/>
    </row>
    <row r="4998" spans="1:14" ht="12.75">
      <c r="A4998" s="15"/>
      <c r="B4998" s="236">
        <v>43924.69857695602</v>
      </c>
      <c r="C4998" s="2" t="s">
        <v>2200</v>
      </c>
      <c r="D4998" s="2" t="s">
        <v>126</v>
      </c>
      <c r="E4998" s="2" t="s">
        <v>11854</v>
      </c>
      <c r="F4998" s="2" t="s">
        <v>2208</v>
      </c>
      <c r="G4998" s="2" t="s">
        <v>2215</v>
      </c>
      <c r="H4998" s="2" t="s">
        <v>11855</v>
      </c>
      <c r="I4998" s="34" t="s">
        <v>11856</v>
      </c>
      <c r="J4998" s="237">
        <v>43923</v>
      </c>
      <c r="K4998" s="2">
        <v>71</v>
      </c>
      <c r="M4998" s="2" t="s">
        <v>11858</v>
      </c>
    </row>
    <row r="4999" spans="1:14" ht="12.75">
      <c r="A4999" s="331"/>
      <c r="B4999" s="332">
        <v>43924.698580833334</v>
      </c>
      <c r="C4999" s="333" t="s">
        <v>2200</v>
      </c>
      <c r="D4999" s="333" t="s">
        <v>158</v>
      </c>
      <c r="E4999" s="331"/>
      <c r="F4999" s="333" t="s">
        <v>2198</v>
      </c>
      <c r="G4999" s="333" t="s">
        <v>2199</v>
      </c>
      <c r="H4999" s="333" t="s">
        <v>199</v>
      </c>
      <c r="I4999" s="333" t="s">
        <v>11859</v>
      </c>
      <c r="J4999" s="335">
        <v>43924</v>
      </c>
      <c r="K4999" s="331"/>
      <c r="L4999" s="333">
        <v>102</v>
      </c>
      <c r="M4999" s="331"/>
      <c r="N4999" s="331"/>
    </row>
    <row r="5000" spans="1:14" ht="12.75">
      <c r="A5000" s="331"/>
      <c r="B5000" s="332">
        <v>43924.698786238427</v>
      </c>
      <c r="C5000" s="333" t="s">
        <v>2200</v>
      </c>
      <c r="D5000" s="333" t="s">
        <v>158</v>
      </c>
      <c r="E5000" s="331"/>
      <c r="F5000" s="333" t="s">
        <v>2198</v>
      </c>
      <c r="G5000" s="333" t="s">
        <v>2210</v>
      </c>
      <c r="H5000" s="331"/>
      <c r="I5000" s="334" t="s">
        <v>11850</v>
      </c>
      <c r="J5000" s="335">
        <v>43924</v>
      </c>
      <c r="K5000" s="331"/>
      <c r="L5000" s="331"/>
      <c r="M5000" s="331"/>
      <c r="N5000" s="331"/>
    </row>
    <row r="5001" spans="1:14" ht="12.75">
      <c r="A5001" s="15"/>
      <c r="B5001" s="236">
        <v>43924.700184548608</v>
      </c>
      <c r="C5001" s="2" t="s">
        <v>2200</v>
      </c>
      <c r="D5001" s="2" t="s">
        <v>158</v>
      </c>
      <c r="F5001" s="2" t="s">
        <v>2198</v>
      </c>
      <c r="G5001" s="2" t="s">
        <v>2199</v>
      </c>
      <c r="I5001" s="34" t="s">
        <v>11861</v>
      </c>
      <c r="J5001" s="237">
        <v>43924</v>
      </c>
      <c r="M5001" s="2" t="s">
        <v>11862</v>
      </c>
    </row>
    <row r="5002" spans="1:14" ht="12.75">
      <c r="A5002" s="331"/>
      <c r="B5002" s="332">
        <v>43924.700137743057</v>
      </c>
      <c r="C5002" s="333" t="s">
        <v>2200</v>
      </c>
      <c r="D5002" s="333" t="s">
        <v>233</v>
      </c>
      <c r="E5002" s="333" t="s">
        <v>11864</v>
      </c>
      <c r="F5002" s="333" t="s">
        <v>2201</v>
      </c>
      <c r="G5002" s="333" t="s">
        <v>2199</v>
      </c>
      <c r="H5002" s="331"/>
      <c r="I5002" s="334" t="s">
        <v>11865</v>
      </c>
      <c r="J5002" s="335">
        <v>43924</v>
      </c>
      <c r="K5002" s="333">
        <v>69</v>
      </c>
      <c r="L5002" s="331"/>
      <c r="M5002" s="331"/>
      <c r="N5002" s="331"/>
    </row>
    <row r="5003" spans="1:14" ht="12.75">
      <c r="A5003" s="15"/>
      <c r="B5003" s="236">
        <v>43924.700964583331</v>
      </c>
      <c r="C5003" s="2" t="s">
        <v>2200</v>
      </c>
      <c r="D5003" s="2" t="s">
        <v>158</v>
      </c>
      <c r="F5003" s="2" t="s">
        <v>2198</v>
      </c>
      <c r="G5003" s="2" t="s">
        <v>2199</v>
      </c>
      <c r="H5003" s="2" t="s">
        <v>11866</v>
      </c>
      <c r="I5003" s="34" t="s">
        <v>11850</v>
      </c>
      <c r="J5003" s="237">
        <v>43924</v>
      </c>
    </row>
    <row r="5004" spans="1:14" ht="12.75">
      <c r="A5004" s="331"/>
      <c r="B5004" s="332">
        <v>43924.704565844906</v>
      </c>
      <c r="C5004" s="333" t="s">
        <v>2200</v>
      </c>
      <c r="D5004" s="333" t="s">
        <v>158</v>
      </c>
      <c r="E5004" s="331"/>
      <c r="F5004" s="333" t="s">
        <v>11868</v>
      </c>
      <c r="G5004" s="331"/>
      <c r="H5004" s="331"/>
      <c r="I5004" s="334" t="s">
        <v>11850</v>
      </c>
      <c r="J5004" s="335">
        <v>43924</v>
      </c>
      <c r="K5004" s="331"/>
      <c r="L5004" s="331"/>
      <c r="M5004" s="331"/>
      <c r="N5004" s="331"/>
    </row>
    <row r="5005" spans="1:14" ht="12.75">
      <c r="A5005" s="331"/>
      <c r="B5005" s="332">
        <v>43924.707452604169</v>
      </c>
      <c r="C5005" s="333" t="s">
        <v>2200</v>
      </c>
      <c r="D5005" s="333" t="s">
        <v>158</v>
      </c>
      <c r="E5005" s="331"/>
      <c r="F5005" s="333" t="s">
        <v>2198</v>
      </c>
      <c r="G5005" s="333" t="s">
        <v>2199</v>
      </c>
      <c r="H5005" s="331"/>
      <c r="I5005" s="334" t="s">
        <v>11870</v>
      </c>
      <c r="J5005" s="335">
        <v>43924</v>
      </c>
      <c r="K5005" s="331"/>
      <c r="L5005" s="331"/>
      <c r="M5005" s="333" t="s">
        <v>5743</v>
      </c>
      <c r="N5005" s="331"/>
    </row>
    <row r="5006" spans="1:14" ht="12.75">
      <c r="A5006" s="331"/>
      <c r="B5006" s="332">
        <v>43924.708040902777</v>
      </c>
      <c r="C5006" s="333" t="s">
        <v>2200</v>
      </c>
      <c r="D5006" s="333" t="s">
        <v>158</v>
      </c>
      <c r="E5006" s="331"/>
      <c r="F5006" s="333" t="s">
        <v>2198</v>
      </c>
      <c r="G5006" s="333" t="s">
        <v>2199</v>
      </c>
      <c r="H5006" s="331"/>
      <c r="I5006" s="334" t="s">
        <v>11872</v>
      </c>
      <c r="J5006" s="335">
        <v>43924</v>
      </c>
      <c r="K5006" s="331"/>
      <c r="L5006" s="331"/>
      <c r="M5006" s="331"/>
      <c r="N5006" s="331"/>
    </row>
    <row r="5007" spans="1:14" ht="12.75">
      <c r="A5007" s="15"/>
      <c r="B5007" s="236">
        <v>43924.708154965279</v>
      </c>
      <c r="C5007" s="2" t="s">
        <v>7566</v>
      </c>
      <c r="D5007" s="2" t="s">
        <v>158</v>
      </c>
      <c r="F5007" s="2" t="s">
        <v>2271</v>
      </c>
      <c r="G5007" s="2" t="s">
        <v>2210</v>
      </c>
      <c r="I5007" s="34" t="s">
        <v>11873</v>
      </c>
      <c r="J5007" s="237">
        <v>43924</v>
      </c>
      <c r="M5007" s="2" t="s">
        <v>11875</v>
      </c>
    </row>
    <row r="5008" spans="1:14" ht="12.75">
      <c r="A5008" s="331"/>
      <c r="B5008" s="332">
        <v>43924.708165370372</v>
      </c>
      <c r="C5008" s="333" t="s">
        <v>2200</v>
      </c>
      <c r="D5008" s="333" t="s">
        <v>158</v>
      </c>
      <c r="E5008" s="331"/>
      <c r="F5008" s="333" t="s">
        <v>2198</v>
      </c>
      <c r="G5008" s="333" t="s">
        <v>2199</v>
      </c>
      <c r="H5008" s="331"/>
      <c r="I5008" s="333" t="s">
        <v>11876</v>
      </c>
      <c r="J5008" s="335">
        <v>43924</v>
      </c>
      <c r="K5008" s="331"/>
      <c r="L5008" s="331"/>
      <c r="M5008" s="331"/>
      <c r="N5008" s="331"/>
    </row>
    <row r="5009" spans="1:14" ht="12.75">
      <c r="A5009" s="331"/>
      <c r="B5009" s="332">
        <v>43924.70869915509</v>
      </c>
      <c r="C5009" s="333" t="s">
        <v>2200</v>
      </c>
      <c r="D5009" s="333" t="s">
        <v>158</v>
      </c>
      <c r="E5009" s="331"/>
      <c r="F5009" s="333" t="s">
        <v>2198</v>
      </c>
      <c r="G5009" s="331"/>
      <c r="H5009" s="331"/>
      <c r="I5009" s="334" t="s">
        <v>11877</v>
      </c>
      <c r="J5009" s="335">
        <v>43924</v>
      </c>
      <c r="K5009" s="331"/>
      <c r="L5009" s="331"/>
      <c r="M5009" s="331"/>
      <c r="N5009" s="331"/>
    </row>
    <row r="5010" spans="1:14" ht="12.75">
      <c r="A5010" s="331"/>
      <c r="B5010" s="332">
        <v>43924.709824594909</v>
      </c>
      <c r="C5010" s="333" t="s">
        <v>2200</v>
      </c>
      <c r="D5010" s="333" t="s">
        <v>158</v>
      </c>
      <c r="E5010" s="331"/>
      <c r="F5010" s="333" t="s">
        <v>11878</v>
      </c>
      <c r="G5010" s="331"/>
      <c r="H5010" s="331"/>
      <c r="I5010" s="334" t="s">
        <v>11879</v>
      </c>
      <c r="J5010" s="335">
        <v>43924</v>
      </c>
      <c r="K5010" s="331"/>
      <c r="L5010" s="331"/>
      <c r="M5010" s="333" t="s">
        <v>11881</v>
      </c>
      <c r="N5010" s="331"/>
    </row>
    <row r="5011" spans="1:14" ht="12.75">
      <c r="A5011" s="331"/>
      <c r="B5011" s="332">
        <v>43924.710939641205</v>
      </c>
      <c r="C5011" s="333" t="s">
        <v>2200</v>
      </c>
      <c r="D5011" s="333" t="s">
        <v>158</v>
      </c>
      <c r="E5011" s="331"/>
      <c r="F5011" s="333" t="s">
        <v>2198</v>
      </c>
      <c r="G5011" s="331"/>
      <c r="H5011" s="331"/>
      <c r="I5011" s="334" t="s">
        <v>11850</v>
      </c>
      <c r="J5011" s="335">
        <v>43924</v>
      </c>
      <c r="K5011" s="331"/>
      <c r="L5011" s="331"/>
      <c r="M5011" s="331"/>
      <c r="N5011" s="331"/>
    </row>
    <row r="5012" spans="1:14" ht="12.75">
      <c r="A5012" s="331"/>
      <c r="B5012" s="332">
        <v>43924.713068622688</v>
      </c>
      <c r="C5012" s="333" t="s">
        <v>2200</v>
      </c>
      <c r="D5012" s="333" t="s">
        <v>95</v>
      </c>
      <c r="E5012" s="331"/>
      <c r="F5012" s="333" t="s">
        <v>2198</v>
      </c>
      <c r="G5012" s="333" t="s">
        <v>2199</v>
      </c>
      <c r="H5012" s="331"/>
      <c r="I5012" s="334" t="s">
        <v>11884</v>
      </c>
      <c r="J5012" s="335">
        <v>43924</v>
      </c>
      <c r="K5012" s="331"/>
      <c r="L5012" s="331"/>
      <c r="M5012" s="333" t="s">
        <v>5743</v>
      </c>
      <c r="N5012" s="331"/>
    </row>
    <row r="5013" spans="1:14" ht="12.75">
      <c r="A5013" s="331"/>
      <c r="B5013" s="332">
        <v>43924.71335395833</v>
      </c>
      <c r="C5013" s="333" t="s">
        <v>2200</v>
      </c>
      <c r="D5013" s="333" t="s">
        <v>95</v>
      </c>
      <c r="E5013" s="333" t="s">
        <v>459</v>
      </c>
      <c r="F5013" s="333" t="s">
        <v>2198</v>
      </c>
      <c r="G5013" s="331"/>
      <c r="H5013" s="331"/>
      <c r="I5013" s="334" t="s">
        <v>10166</v>
      </c>
      <c r="J5013" s="335">
        <v>43924</v>
      </c>
      <c r="K5013" s="331"/>
      <c r="L5013" s="331"/>
      <c r="M5013" s="331"/>
      <c r="N5013" s="331"/>
    </row>
    <row r="5014" spans="1:14" ht="12.75">
      <c r="A5014" s="331"/>
      <c r="B5014" s="332">
        <v>43924.713590092593</v>
      </c>
      <c r="C5014" s="333" t="s">
        <v>2200</v>
      </c>
      <c r="D5014" s="333" t="s">
        <v>158</v>
      </c>
      <c r="E5014" s="331"/>
      <c r="F5014" s="333" t="s">
        <v>2198</v>
      </c>
      <c r="G5014" s="333" t="s">
        <v>2210</v>
      </c>
      <c r="H5014" s="331"/>
      <c r="I5014" s="334" t="s">
        <v>10880</v>
      </c>
      <c r="J5014" s="335">
        <v>43924</v>
      </c>
      <c r="K5014" s="331"/>
      <c r="L5014" s="331"/>
      <c r="M5014" s="333" t="s">
        <v>11887</v>
      </c>
      <c r="N5014" s="331"/>
    </row>
    <row r="5015" spans="1:14" ht="12.75">
      <c r="A5015" s="331"/>
      <c r="B5015" s="332">
        <v>43924.715763159722</v>
      </c>
      <c r="C5015" s="333" t="s">
        <v>2200</v>
      </c>
      <c r="D5015" s="333" t="s">
        <v>95</v>
      </c>
      <c r="E5015" s="331"/>
      <c r="F5015" s="333" t="s">
        <v>2198</v>
      </c>
      <c r="G5015" s="333" t="s">
        <v>2199</v>
      </c>
      <c r="H5015" s="331"/>
      <c r="I5015" s="334" t="s">
        <v>11889</v>
      </c>
      <c r="J5015" s="335">
        <v>43924</v>
      </c>
      <c r="K5015" s="331"/>
      <c r="L5015" s="331"/>
      <c r="M5015" s="331"/>
      <c r="N5015" s="331"/>
    </row>
    <row r="5016" spans="1:14" ht="12.75">
      <c r="A5016" s="331"/>
      <c r="B5016" s="332">
        <v>43924.717384386575</v>
      </c>
      <c r="C5016" s="333" t="s">
        <v>7566</v>
      </c>
      <c r="D5016" s="333" t="s">
        <v>95</v>
      </c>
      <c r="E5016" s="331"/>
      <c r="F5016" s="333" t="s">
        <v>2198</v>
      </c>
      <c r="G5016" s="333" t="s">
        <v>2199</v>
      </c>
      <c r="H5016" s="331"/>
      <c r="I5016" s="333" t="s">
        <v>2943</v>
      </c>
      <c r="J5016" s="335">
        <v>43924</v>
      </c>
      <c r="K5016" s="331"/>
      <c r="L5016" s="331"/>
      <c r="M5016" s="333" t="s">
        <v>11891</v>
      </c>
      <c r="N5016" s="331"/>
    </row>
    <row r="5017" spans="1:14" ht="12.75">
      <c r="A5017" s="331"/>
      <c r="B5017" s="332">
        <v>43924.718571701393</v>
      </c>
      <c r="C5017" s="333" t="s">
        <v>2200</v>
      </c>
      <c r="D5017" s="333" t="s">
        <v>158</v>
      </c>
      <c r="E5017" s="331"/>
      <c r="F5017" s="333" t="s">
        <v>2198</v>
      </c>
      <c r="G5017" s="333" t="s">
        <v>2210</v>
      </c>
      <c r="H5017" s="331"/>
      <c r="I5017" s="334" t="s">
        <v>11879</v>
      </c>
      <c r="J5017" s="335">
        <v>43894</v>
      </c>
      <c r="K5017" s="331"/>
      <c r="L5017" s="331"/>
      <c r="M5017" s="333" t="s">
        <v>11893</v>
      </c>
      <c r="N5017" s="331"/>
    </row>
    <row r="5018" spans="1:14" ht="12.75">
      <c r="A5018" s="331"/>
      <c r="B5018" s="332">
        <v>43924.719375694447</v>
      </c>
      <c r="C5018" s="333" t="s">
        <v>2200</v>
      </c>
      <c r="D5018" s="333" t="s">
        <v>95</v>
      </c>
      <c r="E5018" s="331"/>
      <c r="F5018" s="333" t="s">
        <v>2198</v>
      </c>
      <c r="G5018" s="333" t="s">
        <v>2210</v>
      </c>
      <c r="H5018" s="331"/>
      <c r="I5018" s="334" t="s">
        <v>11884</v>
      </c>
      <c r="J5018" s="335">
        <v>43924</v>
      </c>
      <c r="K5018" s="331"/>
      <c r="L5018" s="331"/>
      <c r="M5018" s="333" t="s">
        <v>11895</v>
      </c>
      <c r="N5018" s="331"/>
    </row>
    <row r="5019" spans="1:14" ht="12.75">
      <c r="A5019" s="15"/>
      <c r="B5019" s="236">
        <v>43924.721267291665</v>
      </c>
      <c r="C5019" s="2" t="s">
        <v>2200</v>
      </c>
      <c r="D5019" s="2" t="s">
        <v>304</v>
      </c>
      <c r="E5019" s="2" t="s">
        <v>11896</v>
      </c>
      <c r="F5019" s="2" t="s">
        <v>2198</v>
      </c>
      <c r="G5019" s="2" t="s">
        <v>2199</v>
      </c>
      <c r="H5019" s="2" t="s">
        <v>11897</v>
      </c>
      <c r="I5019" s="2" t="s">
        <v>11898</v>
      </c>
      <c r="J5019" s="237">
        <v>43924</v>
      </c>
      <c r="L5019" s="2">
        <v>4</v>
      </c>
    </row>
    <row r="5020" spans="1:14" ht="12.75">
      <c r="A5020" s="331"/>
      <c r="B5020" s="332">
        <v>43924.721389363425</v>
      </c>
      <c r="C5020" s="333" t="s">
        <v>2200</v>
      </c>
      <c r="D5020" s="333" t="s">
        <v>101</v>
      </c>
      <c r="E5020" s="333" t="s">
        <v>11899</v>
      </c>
      <c r="F5020" s="333" t="s">
        <v>2201</v>
      </c>
      <c r="G5020" s="333" t="s">
        <v>2199</v>
      </c>
      <c r="H5020" s="331"/>
      <c r="I5020" s="334" t="s">
        <v>6231</v>
      </c>
      <c r="J5020" s="335">
        <v>43924</v>
      </c>
      <c r="K5020" s="333">
        <v>56</v>
      </c>
      <c r="L5020" s="331"/>
      <c r="M5020" s="331"/>
      <c r="N5020" s="331"/>
    </row>
    <row r="5021" spans="1:14" ht="12.75">
      <c r="A5021" s="331"/>
      <c r="B5021" s="332">
        <v>43924.724506168983</v>
      </c>
      <c r="C5021" s="333" t="s">
        <v>2200</v>
      </c>
      <c r="D5021" s="333" t="s">
        <v>158</v>
      </c>
      <c r="E5021" s="331"/>
      <c r="F5021" s="333" t="s">
        <v>2198</v>
      </c>
      <c r="G5021" s="333" t="s">
        <v>2199</v>
      </c>
      <c r="H5021" s="331"/>
      <c r="I5021" s="333" t="s">
        <v>11900</v>
      </c>
      <c r="J5021" s="335">
        <v>43924</v>
      </c>
      <c r="K5021" s="331"/>
      <c r="L5021" s="331"/>
      <c r="M5021" s="331"/>
      <c r="N5021" s="331"/>
    </row>
    <row r="5022" spans="1:14" ht="12.75">
      <c r="A5022" s="331"/>
      <c r="B5022" s="332">
        <v>43924.724547349542</v>
      </c>
      <c r="C5022" s="333" t="s">
        <v>2200</v>
      </c>
      <c r="D5022" s="333" t="s">
        <v>158</v>
      </c>
      <c r="E5022" s="333" t="s">
        <v>827</v>
      </c>
      <c r="F5022" s="333" t="s">
        <v>2198</v>
      </c>
      <c r="G5022" s="333" t="s">
        <v>2215</v>
      </c>
      <c r="H5022" s="331"/>
      <c r="I5022" s="334" t="s">
        <v>11901</v>
      </c>
      <c r="J5022" s="335">
        <v>43924</v>
      </c>
      <c r="K5022" s="331"/>
      <c r="L5022" s="333">
        <v>102</v>
      </c>
      <c r="M5022" s="331"/>
      <c r="N5022" s="331"/>
    </row>
    <row r="5023" spans="1:14" ht="12.75">
      <c r="A5023" s="15"/>
      <c r="B5023" s="236">
        <v>43924.724617685184</v>
      </c>
      <c r="C5023" s="2" t="s">
        <v>2200</v>
      </c>
      <c r="D5023" s="2" t="s">
        <v>304</v>
      </c>
      <c r="E5023" s="2" t="s">
        <v>4956</v>
      </c>
      <c r="F5023" s="2" t="s">
        <v>2198</v>
      </c>
      <c r="G5023" s="2" t="s">
        <v>2199</v>
      </c>
      <c r="H5023" s="2" t="s">
        <v>11904</v>
      </c>
      <c r="I5023" s="34" t="s">
        <v>11905</v>
      </c>
      <c r="J5023" s="237">
        <v>43924</v>
      </c>
      <c r="M5023" s="2" t="s">
        <v>11906</v>
      </c>
    </row>
    <row r="5024" spans="1:14" ht="12.75">
      <c r="A5024" s="15"/>
      <c r="B5024" s="236">
        <v>43924.724677106482</v>
      </c>
      <c r="C5024" s="2" t="s">
        <v>2200</v>
      </c>
      <c r="D5024" s="2" t="s">
        <v>304</v>
      </c>
      <c r="E5024" s="2" t="s">
        <v>4956</v>
      </c>
      <c r="F5024" s="2" t="s">
        <v>2198</v>
      </c>
      <c r="G5024" s="2" t="s">
        <v>2199</v>
      </c>
      <c r="H5024" s="2" t="s">
        <v>11907</v>
      </c>
      <c r="I5024" s="34" t="s">
        <v>11908</v>
      </c>
      <c r="J5024" s="237">
        <v>43924</v>
      </c>
    </row>
    <row r="5025" spans="1:14" ht="12.75">
      <c r="A5025" s="331"/>
      <c r="B5025" s="332">
        <v>43924.725465162039</v>
      </c>
      <c r="C5025" s="333" t="s">
        <v>2200</v>
      </c>
      <c r="D5025" s="333" t="s">
        <v>158</v>
      </c>
      <c r="E5025" s="331"/>
      <c r="F5025" s="333" t="s">
        <v>2198</v>
      </c>
      <c r="G5025" s="333" t="s">
        <v>2210</v>
      </c>
      <c r="H5025" s="331"/>
      <c r="I5025" s="334" t="s">
        <v>11870</v>
      </c>
      <c r="J5025" s="335">
        <v>43924</v>
      </c>
      <c r="K5025" s="333">
        <v>29</v>
      </c>
      <c r="L5025" s="331"/>
      <c r="M5025" s="331"/>
      <c r="N5025" s="331"/>
    </row>
    <row r="5026" spans="1:14" ht="12.75">
      <c r="A5026" s="15"/>
      <c r="B5026" s="236">
        <v>43924.72553895833</v>
      </c>
      <c r="C5026" s="2" t="s">
        <v>2200</v>
      </c>
      <c r="D5026" s="2" t="s">
        <v>304</v>
      </c>
      <c r="E5026" s="2" t="s">
        <v>11909</v>
      </c>
      <c r="F5026" s="2" t="s">
        <v>2198</v>
      </c>
      <c r="G5026" s="2" t="s">
        <v>2199</v>
      </c>
      <c r="H5026" s="2" t="s">
        <v>11904</v>
      </c>
      <c r="I5026" s="34" t="s">
        <v>11905</v>
      </c>
      <c r="J5026" s="237">
        <v>43924</v>
      </c>
      <c r="L5026" s="2">
        <v>1</v>
      </c>
      <c r="M5026" s="2" t="s">
        <v>11910</v>
      </c>
    </row>
    <row r="5027" spans="1:14" ht="12.75">
      <c r="A5027" s="15"/>
      <c r="B5027" s="236">
        <v>43924.725987199075</v>
      </c>
      <c r="C5027" s="2" t="s">
        <v>2200</v>
      </c>
      <c r="D5027" s="2" t="s">
        <v>304</v>
      </c>
      <c r="E5027" s="2" t="s">
        <v>11911</v>
      </c>
      <c r="F5027" s="2" t="s">
        <v>2198</v>
      </c>
      <c r="G5027" s="2" t="s">
        <v>2199</v>
      </c>
      <c r="H5027" s="2" t="s">
        <v>11912</v>
      </c>
      <c r="I5027" s="34" t="s">
        <v>11908</v>
      </c>
      <c r="J5027" s="237">
        <v>43924</v>
      </c>
    </row>
    <row r="5028" spans="1:14" ht="12.75">
      <c r="A5028" s="15"/>
      <c r="B5028" s="236">
        <v>43924.725990682869</v>
      </c>
      <c r="C5028" s="2" t="s">
        <v>2200</v>
      </c>
      <c r="D5028" s="2" t="s">
        <v>304</v>
      </c>
      <c r="F5028" s="2" t="s">
        <v>2208</v>
      </c>
      <c r="G5028" s="2" t="s">
        <v>2199</v>
      </c>
      <c r="H5028" s="2" t="s">
        <v>11913</v>
      </c>
      <c r="I5028" s="34" t="s">
        <v>11914</v>
      </c>
      <c r="J5028" s="237">
        <v>43924</v>
      </c>
    </row>
    <row r="5029" spans="1:14" ht="12.75">
      <c r="A5029" s="331"/>
      <c r="B5029" s="332">
        <v>43924.727461064816</v>
      </c>
      <c r="C5029" s="333" t="s">
        <v>2200</v>
      </c>
      <c r="D5029" s="333" t="s">
        <v>158</v>
      </c>
      <c r="E5029" s="331"/>
      <c r="F5029" s="333" t="s">
        <v>2271</v>
      </c>
      <c r="G5029" s="331"/>
      <c r="H5029" s="331"/>
      <c r="I5029" s="334" t="s">
        <v>11873</v>
      </c>
      <c r="J5029" s="335">
        <v>43924</v>
      </c>
      <c r="K5029" s="331"/>
      <c r="L5029" s="331"/>
      <c r="M5029" s="331"/>
      <c r="N5029" s="331"/>
    </row>
    <row r="5030" spans="1:14" ht="12.75">
      <c r="A5030" s="331"/>
      <c r="B5030" s="332">
        <v>43924.727607696761</v>
      </c>
      <c r="C5030" s="333" t="s">
        <v>2200</v>
      </c>
      <c r="D5030" s="333" t="s">
        <v>95</v>
      </c>
      <c r="E5030" s="331"/>
      <c r="F5030" s="333" t="s">
        <v>2198</v>
      </c>
      <c r="G5030" s="331"/>
      <c r="H5030" s="331"/>
      <c r="I5030" s="333" t="s">
        <v>11915</v>
      </c>
      <c r="J5030" s="335">
        <v>43924</v>
      </c>
      <c r="K5030" s="331"/>
      <c r="L5030" s="331"/>
      <c r="M5030" s="333" t="s">
        <v>11916</v>
      </c>
      <c r="N5030" s="331"/>
    </row>
    <row r="5031" spans="1:14" ht="12.75">
      <c r="A5031" s="15"/>
      <c r="B5031" s="236">
        <v>43924.727687453706</v>
      </c>
      <c r="C5031" s="2" t="s">
        <v>2200</v>
      </c>
      <c r="D5031" s="2" t="s">
        <v>95</v>
      </c>
      <c r="F5031" s="2" t="s">
        <v>2198</v>
      </c>
      <c r="H5031" s="2" t="s">
        <v>11917</v>
      </c>
      <c r="I5031" s="34" t="s">
        <v>11918</v>
      </c>
      <c r="J5031" s="237">
        <v>43924</v>
      </c>
    </row>
    <row r="5032" spans="1:14" ht="12.75">
      <c r="A5032" s="331"/>
      <c r="B5032" s="332">
        <v>43924.727776874999</v>
      </c>
      <c r="C5032" s="333" t="s">
        <v>2200</v>
      </c>
      <c r="D5032" s="333" t="s">
        <v>158</v>
      </c>
      <c r="E5032" s="331"/>
      <c r="F5032" s="333" t="s">
        <v>2198</v>
      </c>
      <c r="G5032" s="333" t="s">
        <v>2210</v>
      </c>
      <c r="H5032" s="331"/>
      <c r="I5032" s="334" t="s">
        <v>11919</v>
      </c>
      <c r="J5032" s="335">
        <v>43924</v>
      </c>
      <c r="K5032" s="331"/>
      <c r="L5032" s="331"/>
      <c r="M5032" s="333" t="s">
        <v>11920</v>
      </c>
      <c r="N5032" s="331"/>
    </row>
    <row r="5033" spans="1:14" ht="12.75">
      <c r="A5033" s="15"/>
      <c r="B5033" s="236">
        <v>43924.728656851847</v>
      </c>
      <c r="C5033" s="2" t="s">
        <v>2200</v>
      </c>
      <c r="D5033" s="2" t="s">
        <v>304</v>
      </c>
      <c r="E5033" s="2" t="s">
        <v>11921</v>
      </c>
      <c r="F5033" s="2" t="s">
        <v>2198</v>
      </c>
      <c r="G5033" s="2" t="s">
        <v>2199</v>
      </c>
      <c r="H5033" s="2" t="s">
        <v>11922</v>
      </c>
      <c r="I5033" s="34" t="s">
        <v>11908</v>
      </c>
      <c r="J5033" s="237">
        <v>43924</v>
      </c>
      <c r="M5033" s="2" t="s">
        <v>11923</v>
      </c>
    </row>
    <row r="5034" spans="1:14" ht="12.75">
      <c r="A5034" s="331"/>
      <c r="B5034" s="332">
        <v>43924.72878049768</v>
      </c>
      <c r="C5034" s="333" t="s">
        <v>2200</v>
      </c>
      <c r="D5034" s="333" t="s">
        <v>158</v>
      </c>
      <c r="E5034" s="331"/>
      <c r="F5034" s="333" t="s">
        <v>2198</v>
      </c>
      <c r="G5034" s="331"/>
      <c r="H5034" s="331"/>
      <c r="I5034" s="333" t="s">
        <v>11924</v>
      </c>
      <c r="J5034" s="335">
        <v>43924</v>
      </c>
      <c r="K5034" s="331"/>
      <c r="L5034" s="331"/>
      <c r="M5034" s="333" t="s">
        <v>11925</v>
      </c>
      <c r="N5034" s="331"/>
    </row>
    <row r="5035" spans="1:14" ht="12.75">
      <c r="A5035" s="331"/>
      <c r="B5035" s="332">
        <v>43924.729169872684</v>
      </c>
      <c r="C5035" s="333" t="s">
        <v>2200</v>
      </c>
      <c r="D5035" s="333" t="s">
        <v>304</v>
      </c>
      <c r="E5035" s="331"/>
      <c r="F5035" s="333" t="s">
        <v>2198</v>
      </c>
      <c r="G5035" s="333" t="s">
        <v>2199</v>
      </c>
      <c r="H5035" s="331"/>
      <c r="I5035" s="334" t="s">
        <v>11926</v>
      </c>
      <c r="J5035" s="335">
        <v>43924</v>
      </c>
      <c r="K5035" s="331"/>
      <c r="L5035" s="331"/>
      <c r="M5035" s="333" t="s">
        <v>5743</v>
      </c>
      <c r="N5035" s="331"/>
    </row>
    <row r="5036" spans="1:14" ht="12.75">
      <c r="A5036" s="331"/>
      <c r="B5036" s="332">
        <v>43924.729738425929</v>
      </c>
      <c r="C5036" s="333" t="s">
        <v>7566</v>
      </c>
      <c r="D5036" s="333" t="s">
        <v>158</v>
      </c>
      <c r="E5036" s="331"/>
      <c r="F5036" s="333" t="s">
        <v>2198</v>
      </c>
      <c r="G5036" s="331"/>
      <c r="H5036" s="331"/>
      <c r="I5036" s="334" t="s">
        <v>11927</v>
      </c>
      <c r="J5036" s="335">
        <v>43924</v>
      </c>
      <c r="K5036" s="331"/>
      <c r="L5036" s="331"/>
      <c r="M5036" s="333">
        <v>411</v>
      </c>
      <c r="N5036" s="331"/>
    </row>
    <row r="5037" spans="1:14" ht="12.75">
      <c r="A5037" s="331"/>
      <c r="B5037" s="332">
        <v>43924.730025671292</v>
      </c>
      <c r="C5037" s="333" t="s">
        <v>2200</v>
      </c>
      <c r="D5037" s="333" t="s">
        <v>304</v>
      </c>
      <c r="E5037" s="331"/>
      <c r="F5037" s="333" t="s">
        <v>2198</v>
      </c>
      <c r="G5037" s="333" t="s">
        <v>2199</v>
      </c>
      <c r="H5037" s="331"/>
      <c r="I5037" s="334" t="s">
        <v>11905</v>
      </c>
      <c r="J5037" s="335">
        <v>43924</v>
      </c>
      <c r="K5037" s="331"/>
      <c r="L5037" s="331"/>
      <c r="M5037" s="333" t="s">
        <v>11928</v>
      </c>
      <c r="N5037" s="331"/>
    </row>
    <row r="5038" spans="1:14" ht="12.75">
      <c r="A5038" s="331"/>
      <c r="B5038" s="332">
        <v>43924.730374456019</v>
      </c>
      <c r="C5038" s="333" t="s">
        <v>2200</v>
      </c>
      <c r="D5038" s="333" t="s">
        <v>207</v>
      </c>
      <c r="E5038" s="331"/>
      <c r="F5038" s="333" t="s">
        <v>2198</v>
      </c>
      <c r="G5038" s="333" t="s">
        <v>2199</v>
      </c>
      <c r="H5038" s="331"/>
      <c r="I5038" s="334" t="s">
        <v>11929</v>
      </c>
      <c r="J5038" s="335">
        <v>43924</v>
      </c>
      <c r="K5038" s="331"/>
      <c r="L5038" s="331"/>
      <c r="M5038" s="333" t="s">
        <v>5743</v>
      </c>
      <c r="N5038" s="331"/>
    </row>
    <row r="5039" spans="1:14" ht="12.75">
      <c r="A5039" s="331"/>
      <c r="B5039" s="332">
        <v>43924.731131539353</v>
      </c>
      <c r="C5039" s="333" t="s">
        <v>2200</v>
      </c>
      <c r="D5039" s="333" t="s">
        <v>95</v>
      </c>
      <c r="E5039" s="333" t="s">
        <v>95</v>
      </c>
      <c r="F5039" s="333" t="s">
        <v>2198</v>
      </c>
      <c r="G5039" s="333" t="s">
        <v>2210</v>
      </c>
      <c r="H5039" s="331"/>
      <c r="I5039" s="334" t="s">
        <v>10166</v>
      </c>
      <c r="J5039" s="335">
        <v>43924</v>
      </c>
      <c r="K5039" s="331"/>
      <c r="L5039" s="331"/>
      <c r="M5039" s="331"/>
      <c r="N5039" s="331"/>
    </row>
    <row r="5040" spans="1:14" ht="12.75">
      <c r="A5040" s="15"/>
      <c r="B5040" s="236">
        <v>43924.732103773145</v>
      </c>
      <c r="C5040" s="2" t="s">
        <v>2200</v>
      </c>
      <c r="D5040" s="2" t="s">
        <v>304</v>
      </c>
      <c r="E5040" s="2" t="s">
        <v>4956</v>
      </c>
      <c r="F5040" s="2" t="s">
        <v>2198</v>
      </c>
      <c r="G5040" s="2" t="s">
        <v>2199</v>
      </c>
      <c r="H5040" s="2" t="s">
        <v>11930</v>
      </c>
      <c r="I5040" s="2" t="s">
        <v>11931</v>
      </c>
      <c r="J5040" s="237">
        <v>43924</v>
      </c>
      <c r="M5040" s="2" t="s">
        <v>11932</v>
      </c>
    </row>
    <row r="5041" spans="1:14" ht="12.75">
      <c r="A5041" s="15"/>
      <c r="B5041" s="236">
        <v>43924.732216307872</v>
      </c>
      <c r="C5041" s="2" t="s">
        <v>2200</v>
      </c>
      <c r="D5041" s="2" t="s">
        <v>304</v>
      </c>
      <c r="E5041" s="2" t="s">
        <v>4956</v>
      </c>
      <c r="F5041" s="2" t="s">
        <v>2198</v>
      </c>
      <c r="G5041" s="2" t="s">
        <v>2199</v>
      </c>
      <c r="H5041" s="2" t="s">
        <v>11930</v>
      </c>
      <c r="I5041" s="2" t="s">
        <v>11931</v>
      </c>
      <c r="J5041" s="237">
        <v>43924</v>
      </c>
      <c r="M5041" s="2" t="s">
        <v>11932</v>
      </c>
    </row>
    <row r="5042" spans="1:14" ht="12.75">
      <c r="A5042" s="331"/>
      <c r="B5042" s="332">
        <v>43924.732661238428</v>
      </c>
      <c r="C5042" s="333" t="s">
        <v>2200</v>
      </c>
      <c r="D5042" s="333" t="s">
        <v>117</v>
      </c>
      <c r="E5042" s="333" t="s">
        <v>1319</v>
      </c>
      <c r="F5042" s="333" t="s">
        <v>2208</v>
      </c>
      <c r="G5042" s="333" t="s">
        <v>2199</v>
      </c>
      <c r="H5042" s="333" t="s">
        <v>199</v>
      </c>
      <c r="I5042" s="334" t="s">
        <v>11933</v>
      </c>
      <c r="J5042" s="335">
        <v>43924</v>
      </c>
      <c r="K5042" s="333">
        <v>52</v>
      </c>
      <c r="L5042" s="331"/>
      <c r="M5042" s="334" t="s">
        <v>11933</v>
      </c>
      <c r="N5042" s="331"/>
    </row>
    <row r="5043" spans="1:14" ht="12.75">
      <c r="A5043" s="331"/>
      <c r="B5043" s="332">
        <v>43924.732775567129</v>
      </c>
      <c r="C5043" s="333" t="s">
        <v>2200</v>
      </c>
      <c r="D5043" s="333" t="s">
        <v>117</v>
      </c>
      <c r="E5043" s="333" t="s">
        <v>1319</v>
      </c>
      <c r="F5043" s="333" t="s">
        <v>2208</v>
      </c>
      <c r="G5043" s="333" t="s">
        <v>2199</v>
      </c>
      <c r="H5043" s="333" t="s">
        <v>199</v>
      </c>
      <c r="I5043" s="334" t="s">
        <v>11933</v>
      </c>
      <c r="J5043" s="335">
        <v>43924</v>
      </c>
      <c r="K5043" s="333">
        <v>52</v>
      </c>
      <c r="L5043" s="331"/>
      <c r="M5043" s="334" t="s">
        <v>11933</v>
      </c>
      <c r="N5043" s="331"/>
    </row>
    <row r="5044" spans="1:14" ht="12.75">
      <c r="A5044" s="15"/>
      <c r="B5044" s="236">
        <v>43924.733336782403</v>
      </c>
      <c r="C5044" s="2" t="s">
        <v>2200</v>
      </c>
      <c r="D5044" s="2" t="s">
        <v>304</v>
      </c>
      <c r="F5044" s="2" t="s">
        <v>2198</v>
      </c>
      <c r="H5044" s="2" t="s">
        <v>11934</v>
      </c>
      <c r="I5044" s="34" t="s">
        <v>10757</v>
      </c>
      <c r="J5044" s="237">
        <v>43924</v>
      </c>
    </row>
    <row r="5045" spans="1:14" ht="12.75">
      <c r="A5045" s="331"/>
      <c r="B5045" s="332">
        <v>43924.733460960648</v>
      </c>
      <c r="C5045" s="333" t="s">
        <v>7566</v>
      </c>
      <c r="D5045" s="333" t="s">
        <v>158</v>
      </c>
      <c r="E5045" s="331"/>
      <c r="F5045" s="333" t="s">
        <v>2198</v>
      </c>
      <c r="G5045" s="333" t="s">
        <v>2210</v>
      </c>
      <c r="H5045" s="331"/>
      <c r="I5045" s="334" t="s">
        <v>11850</v>
      </c>
      <c r="J5045" s="335">
        <v>43924</v>
      </c>
      <c r="K5045" s="331"/>
      <c r="L5045" s="333">
        <v>411</v>
      </c>
      <c r="M5045" s="331"/>
      <c r="N5045" s="331"/>
    </row>
    <row r="5046" spans="1:14" ht="12.75">
      <c r="A5046" s="15"/>
      <c r="B5046" s="236">
        <v>43924.73462221065</v>
      </c>
      <c r="C5046" s="2" t="s">
        <v>2200</v>
      </c>
      <c r="D5046" s="2" t="s">
        <v>304</v>
      </c>
      <c r="F5046" s="2" t="s">
        <v>2198</v>
      </c>
      <c r="G5046" s="2" t="s">
        <v>2199</v>
      </c>
      <c r="H5046" s="2" t="s">
        <v>11935</v>
      </c>
      <c r="I5046" s="2" t="s">
        <v>11936</v>
      </c>
      <c r="J5046" s="237">
        <v>43924</v>
      </c>
      <c r="K5046" s="2">
        <v>35</v>
      </c>
      <c r="L5046" s="2">
        <v>4</v>
      </c>
      <c r="M5046" s="2" t="s">
        <v>11937</v>
      </c>
    </row>
    <row r="5047" spans="1:14" ht="12.75">
      <c r="A5047" s="15"/>
      <c r="B5047" s="236">
        <v>43924.734649351856</v>
      </c>
      <c r="C5047" s="2" t="s">
        <v>2200</v>
      </c>
      <c r="D5047" s="2" t="s">
        <v>304</v>
      </c>
      <c r="E5047" s="2" t="s">
        <v>11938</v>
      </c>
      <c r="F5047" s="2" t="s">
        <v>2198</v>
      </c>
      <c r="G5047" s="2" t="s">
        <v>2199</v>
      </c>
      <c r="H5047" s="2" t="s">
        <v>11930</v>
      </c>
      <c r="I5047" s="2" t="s">
        <v>11939</v>
      </c>
      <c r="J5047" s="237">
        <v>43924</v>
      </c>
      <c r="M5047" s="2" t="s">
        <v>11940</v>
      </c>
    </row>
    <row r="5048" spans="1:14" ht="12.75">
      <c r="A5048" s="331"/>
      <c r="B5048" s="332">
        <v>43924.738717222222</v>
      </c>
      <c r="C5048" s="333" t="s">
        <v>7566</v>
      </c>
      <c r="D5048" s="333" t="s">
        <v>224</v>
      </c>
      <c r="E5048" s="333" t="s">
        <v>223</v>
      </c>
      <c r="F5048" s="333" t="s">
        <v>2271</v>
      </c>
      <c r="G5048" s="333" t="s">
        <v>2199</v>
      </c>
      <c r="H5048" s="331"/>
      <c r="I5048" s="334" t="s">
        <v>11941</v>
      </c>
      <c r="J5048" s="335">
        <v>43923</v>
      </c>
      <c r="K5048" s="331"/>
      <c r="L5048" s="331"/>
      <c r="M5048" s="333" t="s">
        <v>11942</v>
      </c>
      <c r="N5048" s="331"/>
    </row>
    <row r="5049" spans="1:14" ht="12.75">
      <c r="A5049" s="331"/>
      <c r="B5049" s="332">
        <v>43924.744224988426</v>
      </c>
      <c r="C5049" s="333" t="s">
        <v>7566</v>
      </c>
      <c r="D5049" s="333" t="s">
        <v>224</v>
      </c>
      <c r="E5049" s="333" t="s">
        <v>9245</v>
      </c>
      <c r="F5049" s="333" t="s">
        <v>2198</v>
      </c>
      <c r="G5049" s="333" t="s">
        <v>2199</v>
      </c>
      <c r="H5049" s="331"/>
      <c r="I5049" s="333" t="s">
        <v>11943</v>
      </c>
      <c r="J5049" s="335">
        <v>43923</v>
      </c>
      <c r="K5049" s="331"/>
      <c r="L5049" s="331"/>
      <c r="M5049" s="333" t="s">
        <v>11944</v>
      </c>
      <c r="N5049" s="331"/>
    </row>
    <row r="5050" spans="1:14" ht="12.75">
      <c r="A5050" s="331"/>
      <c r="B5050" s="332">
        <v>43924.747495324074</v>
      </c>
      <c r="C5050" s="333" t="s">
        <v>2200</v>
      </c>
      <c r="D5050" s="333" t="s">
        <v>224</v>
      </c>
      <c r="E5050" s="333" t="s">
        <v>1242</v>
      </c>
      <c r="F5050" s="333" t="s">
        <v>2208</v>
      </c>
      <c r="G5050" s="333" t="s">
        <v>2199</v>
      </c>
      <c r="H5050" s="331"/>
      <c r="I5050" s="334" t="s">
        <v>11945</v>
      </c>
      <c r="J5050" s="335">
        <v>43921</v>
      </c>
      <c r="K5050" s="331"/>
      <c r="L5050" s="331"/>
      <c r="M5050" s="331"/>
      <c r="N5050" s="331"/>
    </row>
    <row r="5051" spans="1:14" ht="12.75">
      <c r="A5051" s="15"/>
      <c r="B5051" s="236">
        <v>43924.74866975694</v>
      </c>
      <c r="C5051" s="2" t="s">
        <v>2200</v>
      </c>
      <c r="D5051" s="2" t="s">
        <v>101</v>
      </c>
      <c r="E5051" s="2" t="s">
        <v>11946</v>
      </c>
      <c r="F5051" s="2" t="s">
        <v>2198</v>
      </c>
      <c r="G5051" s="2" t="s">
        <v>2199</v>
      </c>
      <c r="H5051" s="2" t="s">
        <v>11947</v>
      </c>
      <c r="I5051" s="34" t="s">
        <v>11948</v>
      </c>
      <c r="J5051" s="237">
        <v>43924</v>
      </c>
    </row>
    <row r="5052" spans="1:14" ht="12.75">
      <c r="A5052" s="15"/>
      <c r="B5052" s="236">
        <v>43924.750684062499</v>
      </c>
      <c r="C5052" s="2" t="s">
        <v>2200</v>
      </c>
      <c r="D5052" s="2" t="s">
        <v>126</v>
      </c>
      <c r="E5052" s="2" t="s">
        <v>1703</v>
      </c>
      <c r="F5052" s="2" t="s">
        <v>2208</v>
      </c>
      <c r="G5052" s="2" t="s">
        <v>2199</v>
      </c>
      <c r="H5052" s="2" t="s">
        <v>11949</v>
      </c>
      <c r="I5052" s="2" t="s">
        <v>11950</v>
      </c>
      <c r="J5052" s="237">
        <v>43924</v>
      </c>
      <c r="K5052" s="2">
        <v>50</v>
      </c>
      <c r="L5052" s="2">
        <v>4</v>
      </c>
    </row>
    <row r="5053" spans="1:14" ht="12.75">
      <c r="A5053" s="15"/>
      <c r="B5053" s="236">
        <v>43924.751532858798</v>
      </c>
      <c r="C5053" s="2" t="s">
        <v>2200</v>
      </c>
      <c r="D5053" s="2" t="s">
        <v>109</v>
      </c>
      <c r="E5053" s="2" t="s">
        <v>5368</v>
      </c>
      <c r="F5053" s="2" t="s">
        <v>2208</v>
      </c>
      <c r="G5053" s="2" t="s">
        <v>2199</v>
      </c>
      <c r="H5053" s="2" t="s">
        <v>11951</v>
      </c>
      <c r="I5053" s="34" t="s">
        <v>11952</v>
      </c>
      <c r="J5053" s="237">
        <v>43923</v>
      </c>
      <c r="K5053" s="2">
        <v>15</v>
      </c>
    </row>
    <row r="5054" spans="1:14" ht="12.75">
      <c r="A5054" s="15"/>
      <c r="B5054" s="236">
        <v>43924.752684131949</v>
      </c>
      <c r="C5054" s="2" t="s">
        <v>2200</v>
      </c>
      <c r="D5054" s="2" t="s">
        <v>304</v>
      </c>
      <c r="E5054" s="2" t="s">
        <v>11953</v>
      </c>
      <c r="F5054" s="2" t="s">
        <v>2208</v>
      </c>
      <c r="G5054" s="2" t="s">
        <v>2199</v>
      </c>
      <c r="H5054" s="2" t="s">
        <v>11954</v>
      </c>
      <c r="I5054" s="2" t="s">
        <v>11955</v>
      </c>
      <c r="J5054" s="237">
        <v>43924</v>
      </c>
    </row>
    <row r="5055" spans="1:14" ht="12.75">
      <c r="A5055" s="15"/>
      <c r="B5055" s="236">
        <v>43924.753576145835</v>
      </c>
      <c r="C5055" s="2" t="s">
        <v>2200</v>
      </c>
      <c r="D5055" s="2" t="s">
        <v>134</v>
      </c>
      <c r="E5055" s="2" t="s">
        <v>3140</v>
      </c>
      <c r="F5055" s="2" t="s">
        <v>2198</v>
      </c>
      <c r="G5055" s="2" t="s">
        <v>2199</v>
      </c>
      <c r="H5055" s="2" t="s">
        <v>11956</v>
      </c>
      <c r="I5055" s="34" t="s">
        <v>11957</v>
      </c>
      <c r="J5055" s="237">
        <v>43924</v>
      </c>
      <c r="M5055" s="2" t="s">
        <v>11958</v>
      </c>
    </row>
    <row r="5056" spans="1:14" ht="12.75">
      <c r="A5056" s="331"/>
      <c r="B5056" s="332">
        <v>43924.756029363431</v>
      </c>
      <c r="C5056" s="333" t="s">
        <v>7566</v>
      </c>
      <c r="D5056" s="333" t="s">
        <v>95</v>
      </c>
      <c r="E5056" s="331"/>
      <c r="F5056" s="333" t="s">
        <v>2198</v>
      </c>
      <c r="G5056" s="333" t="s">
        <v>2199</v>
      </c>
      <c r="H5056" s="331"/>
      <c r="I5056" s="333" t="s">
        <v>3347</v>
      </c>
      <c r="J5056" s="335">
        <v>43924</v>
      </c>
      <c r="K5056" s="331"/>
      <c r="L5056" s="331"/>
      <c r="M5056" s="333" t="s">
        <v>11959</v>
      </c>
      <c r="N5056" s="331"/>
    </row>
    <row r="5057" spans="1:14" ht="12.75">
      <c r="A5057" s="331"/>
      <c r="B5057" s="332">
        <v>43924.764370416669</v>
      </c>
      <c r="C5057" s="333" t="s">
        <v>2200</v>
      </c>
      <c r="D5057" s="333" t="s">
        <v>134</v>
      </c>
      <c r="E5057" s="331"/>
      <c r="F5057" s="333" t="s">
        <v>2198</v>
      </c>
      <c r="G5057" s="331"/>
      <c r="H5057" s="331"/>
      <c r="I5057" s="334" t="s">
        <v>11960</v>
      </c>
      <c r="J5057" s="335">
        <v>43924</v>
      </c>
      <c r="K5057" s="331"/>
      <c r="L5057" s="331"/>
      <c r="M5057" s="333" t="s">
        <v>11961</v>
      </c>
      <c r="N5057" s="331"/>
    </row>
    <row r="5058" spans="1:14" ht="12.75">
      <c r="A5058" s="15"/>
      <c r="B5058" s="236">
        <v>43924.768282199075</v>
      </c>
      <c r="C5058" s="2" t="s">
        <v>2200</v>
      </c>
      <c r="D5058" s="2" t="s">
        <v>134</v>
      </c>
      <c r="E5058" s="2" t="s">
        <v>3140</v>
      </c>
      <c r="F5058" s="2" t="s">
        <v>2208</v>
      </c>
      <c r="G5058" s="2" t="s">
        <v>2199</v>
      </c>
      <c r="H5058" s="2" t="s">
        <v>11962</v>
      </c>
      <c r="I5058" s="34" t="s">
        <v>11963</v>
      </c>
      <c r="J5058" s="237">
        <v>43924</v>
      </c>
      <c r="K5058" s="2">
        <v>70</v>
      </c>
      <c r="L5058" s="2">
        <v>2890</v>
      </c>
      <c r="M5058" s="2" t="s">
        <v>10839</v>
      </c>
    </row>
    <row r="5059" spans="1:14" ht="12.75">
      <c r="A5059" s="15"/>
      <c r="B5059" s="236">
        <v>43924.769852453705</v>
      </c>
      <c r="C5059" s="2" t="s">
        <v>2200</v>
      </c>
      <c r="D5059" s="2" t="s">
        <v>134</v>
      </c>
      <c r="E5059" s="2" t="s">
        <v>3140</v>
      </c>
      <c r="F5059" s="2" t="s">
        <v>2208</v>
      </c>
      <c r="G5059" s="2" t="s">
        <v>2199</v>
      </c>
      <c r="H5059" s="2" t="s">
        <v>11964</v>
      </c>
      <c r="I5059" s="34" t="s">
        <v>11963</v>
      </c>
      <c r="J5059" s="237">
        <v>43924</v>
      </c>
      <c r="K5059" s="2">
        <v>26</v>
      </c>
      <c r="L5059" s="2">
        <v>2891</v>
      </c>
      <c r="M5059" s="2" t="s">
        <v>10842</v>
      </c>
    </row>
    <row r="5060" spans="1:14" ht="12.75">
      <c r="A5060" s="15"/>
      <c r="B5060" s="236">
        <v>43924.769899918982</v>
      </c>
      <c r="C5060" s="2" t="s">
        <v>2200</v>
      </c>
      <c r="D5060" s="2" t="s">
        <v>134</v>
      </c>
      <c r="E5060" s="2" t="s">
        <v>3140</v>
      </c>
      <c r="F5060" s="2" t="s">
        <v>2208</v>
      </c>
      <c r="G5060" s="2" t="s">
        <v>2199</v>
      </c>
      <c r="H5060" s="2" t="s">
        <v>11964</v>
      </c>
      <c r="I5060" s="34" t="s">
        <v>11963</v>
      </c>
      <c r="J5060" s="237">
        <v>43924</v>
      </c>
      <c r="K5060" s="2">
        <v>20</v>
      </c>
      <c r="L5060" s="2">
        <v>2892</v>
      </c>
      <c r="M5060" s="2" t="s">
        <v>10843</v>
      </c>
    </row>
    <row r="5061" spans="1:14" ht="12.75">
      <c r="A5061" s="331"/>
      <c r="B5061" s="332">
        <v>43924.770551724534</v>
      </c>
      <c r="C5061" s="333" t="s">
        <v>2200</v>
      </c>
      <c r="D5061" s="333" t="s">
        <v>126</v>
      </c>
      <c r="E5061" s="333" t="s">
        <v>11965</v>
      </c>
      <c r="F5061" s="333" t="s">
        <v>2208</v>
      </c>
      <c r="G5061" s="333" t="s">
        <v>2210</v>
      </c>
      <c r="H5061" s="331"/>
      <c r="I5061" s="334" t="s">
        <v>11966</v>
      </c>
      <c r="J5061" s="335">
        <v>43924</v>
      </c>
      <c r="K5061" s="331"/>
      <c r="L5061" s="331"/>
      <c r="M5061" s="331"/>
      <c r="N5061" s="331"/>
    </row>
    <row r="5062" spans="1:14" ht="12.75">
      <c r="A5062" s="331"/>
      <c r="B5062" s="332">
        <v>43924.771842627313</v>
      </c>
      <c r="C5062" s="333" t="s">
        <v>9</v>
      </c>
      <c r="D5062" s="333" t="s">
        <v>95</v>
      </c>
      <c r="E5062" s="333" t="s">
        <v>95</v>
      </c>
      <c r="F5062" s="333" t="s">
        <v>2198</v>
      </c>
      <c r="G5062" s="333" t="s">
        <v>2210</v>
      </c>
      <c r="H5062" s="331"/>
      <c r="I5062" s="334" t="s">
        <v>11967</v>
      </c>
      <c r="J5062" s="335">
        <v>43924</v>
      </c>
      <c r="K5062" s="331"/>
      <c r="L5062" s="331"/>
      <c r="M5062" s="333" t="s">
        <v>11968</v>
      </c>
      <c r="N5062" s="331"/>
    </row>
    <row r="5063" spans="1:14" ht="12.75">
      <c r="A5063" s="331"/>
      <c r="B5063" s="332">
        <v>43924.77468130787</v>
      </c>
      <c r="C5063" s="333" t="s">
        <v>7566</v>
      </c>
      <c r="D5063" s="333" t="s">
        <v>95</v>
      </c>
      <c r="E5063" s="331"/>
      <c r="F5063" s="333" t="s">
        <v>2198</v>
      </c>
      <c r="G5063" s="333" t="s">
        <v>2210</v>
      </c>
      <c r="H5063" s="331"/>
      <c r="I5063" s="334" t="s">
        <v>11969</v>
      </c>
      <c r="J5063" s="335">
        <v>43924</v>
      </c>
      <c r="K5063" s="331"/>
      <c r="L5063" s="331"/>
      <c r="M5063" s="333" t="s">
        <v>11970</v>
      </c>
      <c r="N5063" s="331"/>
    </row>
    <row r="5064" spans="1:14" ht="12.75">
      <c r="A5064" s="331"/>
      <c r="B5064" s="332">
        <v>43924.777174513889</v>
      </c>
      <c r="C5064" s="333" t="s">
        <v>9</v>
      </c>
      <c r="D5064" s="333" t="s">
        <v>117</v>
      </c>
      <c r="E5064" s="333" t="s">
        <v>3433</v>
      </c>
      <c r="F5064" s="333" t="s">
        <v>2198</v>
      </c>
      <c r="G5064" s="333" t="s">
        <v>2199</v>
      </c>
      <c r="H5064" s="331"/>
      <c r="I5064" s="334" t="s">
        <v>10977</v>
      </c>
      <c r="J5064" s="335">
        <v>43924</v>
      </c>
      <c r="K5064" s="331"/>
      <c r="L5064" s="331"/>
      <c r="M5064" s="331"/>
      <c r="N5064" s="331"/>
    </row>
    <row r="5065" spans="1:14" ht="12.75">
      <c r="A5065" s="331"/>
      <c r="B5065" s="332">
        <v>43924.78160357639</v>
      </c>
      <c r="C5065" s="333" t="s">
        <v>2197</v>
      </c>
      <c r="D5065" s="333" t="s">
        <v>47</v>
      </c>
      <c r="E5065" s="331"/>
      <c r="F5065" s="333" t="s">
        <v>2198</v>
      </c>
      <c r="G5065" s="333" t="s">
        <v>2210</v>
      </c>
      <c r="H5065" s="331"/>
      <c r="I5065" s="333" t="s">
        <v>11971</v>
      </c>
      <c r="J5065" s="335">
        <v>43924</v>
      </c>
      <c r="K5065" s="333">
        <v>14</v>
      </c>
      <c r="L5065" s="331"/>
      <c r="M5065" s="331"/>
      <c r="N5065" s="331"/>
    </row>
    <row r="5066" spans="1:14" ht="12.75">
      <c r="A5066" s="331"/>
      <c r="B5066" s="332">
        <v>43924.782583703709</v>
      </c>
      <c r="C5066" s="333" t="s">
        <v>2200</v>
      </c>
      <c r="D5066" s="333" t="s">
        <v>126</v>
      </c>
      <c r="E5066" s="333" t="s">
        <v>1722</v>
      </c>
      <c r="F5066" s="333" t="s">
        <v>2208</v>
      </c>
      <c r="G5066" s="333" t="s">
        <v>2199</v>
      </c>
      <c r="H5066" s="331"/>
      <c r="I5066" s="334" t="s">
        <v>11972</v>
      </c>
      <c r="J5066" s="335">
        <v>43924</v>
      </c>
      <c r="K5066" s="333">
        <v>35</v>
      </c>
      <c r="L5066" s="333">
        <v>3</v>
      </c>
      <c r="M5066" s="331"/>
      <c r="N5066" s="331"/>
    </row>
    <row r="5067" spans="1:14" ht="12.75">
      <c r="A5067" s="331"/>
      <c r="B5067" s="332">
        <v>43924.783869444444</v>
      </c>
      <c r="C5067" s="333" t="s">
        <v>2200</v>
      </c>
      <c r="D5067" s="333" t="s">
        <v>134</v>
      </c>
      <c r="E5067" s="333" t="s">
        <v>5145</v>
      </c>
      <c r="F5067" s="333" t="s">
        <v>2208</v>
      </c>
      <c r="G5067" s="333" t="s">
        <v>2199</v>
      </c>
      <c r="H5067" s="333" t="s">
        <v>95</v>
      </c>
      <c r="I5067" s="334" t="s">
        <v>11108</v>
      </c>
      <c r="J5067" s="335">
        <v>43923</v>
      </c>
      <c r="K5067" s="331"/>
      <c r="L5067" s="331"/>
      <c r="M5067" s="331"/>
      <c r="N5067" s="331"/>
    </row>
    <row r="5068" spans="1:14" ht="12.75">
      <c r="A5068" s="15"/>
      <c r="B5068" s="236">
        <v>43924.787347881946</v>
      </c>
      <c r="C5068" s="2" t="s">
        <v>2200</v>
      </c>
      <c r="D5068" s="2" t="s">
        <v>126</v>
      </c>
      <c r="E5068" s="2" t="s">
        <v>11973</v>
      </c>
      <c r="F5068" s="2" t="s">
        <v>2208</v>
      </c>
      <c r="G5068" s="2" t="s">
        <v>2215</v>
      </c>
      <c r="H5068" s="2" t="s">
        <v>11974</v>
      </c>
      <c r="I5068" s="2" t="s">
        <v>11975</v>
      </c>
      <c r="J5068" s="237">
        <v>43923</v>
      </c>
    </row>
    <row r="5069" spans="1:14" ht="12.75">
      <c r="A5069" s="331"/>
      <c r="B5069" s="332">
        <v>43924.790818541667</v>
      </c>
      <c r="C5069" s="333" t="s">
        <v>2200</v>
      </c>
      <c r="D5069" s="333" t="s">
        <v>45</v>
      </c>
      <c r="E5069" s="333" t="s">
        <v>43</v>
      </c>
      <c r="F5069" s="333" t="s">
        <v>2208</v>
      </c>
      <c r="G5069" s="333" t="s">
        <v>2199</v>
      </c>
      <c r="H5069" s="333" t="s">
        <v>199</v>
      </c>
      <c r="I5069" s="333" t="s">
        <v>11976</v>
      </c>
      <c r="J5069" s="335">
        <v>43924</v>
      </c>
      <c r="K5069" s="331"/>
      <c r="L5069" s="333">
        <v>11</v>
      </c>
      <c r="M5069" s="331"/>
      <c r="N5069" s="331"/>
    </row>
    <row r="5070" spans="1:14" ht="12.75">
      <c r="A5070" s="331"/>
      <c r="B5070" s="332">
        <v>43924.792731331021</v>
      </c>
      <c r="C5070" s="333" t="s">
        <v>2200</v>
      </c>
      <c r="D5070" s="333" t="s">
        <v>322</v>
      </c>
      <c r="E5070" s="333" t="s">
        <v>576</v>
      </c>
      <c r="F5070" s="333" t="s">
        <v>2198</v>
      </c>
      <c r="G5070" s="333" t="s">
        <v>2199</v>
      </c>
      <c r="H5070" s="331"/>
      <c r="I5070" s="333" t="s">
        <v>11977</v>
      </c>
      <c r="J5070" s="335">
        <v>43924</v>
      </c>
      <c r="K5070" s="331"/>
      <c r="L5070" s="331"/>
      <c r="M5070" s="331"/>
      <c r="N5070" s="331"/>
    </row>
    <row r="5071" spans="1:14" ht="12.75">
      <c r="A5071" s="331"/>
      <c r="B5071" s="332">
        <v>43924.793343391204</v>
      </c>
      <c r="C5071" s="333" t="s">
        <v>2200</v>
      </c>
      <c r="D5071" s="333" t="s">
        <v>322</v>
      </c>
      <c r="E5071" s="333" t="s">
        <v>576</v>
      </c>
      <c r="F5071" s="333" t="s">
        <v>2198</v>
      </c>
      <c r="G5071" s="333" t="s">
        <v>2210</v>
      </c>
      <c r="H5071" s="331"/>
      <c r="I5071" s="334" t="s">
        <v>10849</v>
      </c>
      <c r="J5071" s="335">
        <v>43924</v>
      </c>
      <c r="K5071" s="331"/>
      <c r="L5071" s="331"/>
      <c r="M5071" s="331"/>
      <c r="N5071" s="331"/>
    </row>
    <row r="5072" spans="1:14" ht="12.75">
      <c r="A5072" s="15"/>
      <c r="B5072" s="236">
        <v>43924.797056145835</v>
      </c>
      <c r="C5072" s="2" t="s">
        <v>2200</v>
      </c>
      <c r="D5072" s="2" t="s">
        <v>322</v>
      </c>
      <c r="E5072" s="2" t="s">
        <v>576</v>
      </c>
      <c r="F5072" s="2" t="s">
        <v>2198</v>
      </c>
      <c r="G5072" s="2" t="s">
        <v>2199</v>
      </c>
      <c r="H5072" s="2" t="s">
        <v>11978</v>
      </c>
      <c r="I5072" s="34" t="s">
        <v>11979</v>
      </c>
      <c r="J5072" s="237">
        <v>43924</v>
      </c>
    </row>
    <row r="5073" spans="1:14" ht="12.75">
      <c r="A5073" s="15"/>
      <c r="B5073" s="236">
        <v>43924.797904537038</v>
      </c>
      <c r="C5073" s="2" t="s">
        <v>2200</v>
      </c>
      <c r="D5073" s="2" t="s">
        <v>322</v>
      </c>
      <c r="E5073" s="2" t="s">
        <v>576</v>
      </c>
      <c r="F5073" s="2" t="s">
        <v>2198</v>
      </c>
      <c r="G5073" s="2" t="s">
        <v>2199</v>
      </c>
      <c r="H5073" s="2" t="s">
        <v>11980</v>
      </c>
      <c r="I5073" s="34" t="s">
        <v>11979</v>
      </c>
      <c r="J5073" s="237">
        <v>43924</v>
      </c>
    </row>
    <row r="5074" spans="1:14" ht="12.75">
      <c r="A5074" s="331"/>
      <c r="B5074" s="332">
        <v>43924.798610625003</v>
      </c>
      <c r="C5074" s="333" t="s">
        <v>2200</v>
      </c>
      <c r="D5074" s="333" t="s">
        <v>322</v>
      </c>
      <c r="E5074" s="333" t="s">
        <v>11981</v>
      </c>
      <c r="F5074" s="333" t="s">
        <v>2198</v>
      </c>
      <c r="G5074" s="333" t="s">
        <v>2199</v>
      </c>
      <c r="H5074" s="333" t="s">
        <v>4026</v>
      </c>
      <c r="I5074" s="334" t="s">
        <v>11979</v>
      </c>
      <c r="J5074" s="335">
        <v>43924</v>
      </c>
      <c r="K5074" s="331"/>
      <c r="L5074" s="331"/>
      <c r="M5074" s="331"/>
      <c r="N5074" s="331"/>
    </row>
    <row r="5075" spans="1:14" ht="12.75">
      <c r="A5075" s="15"/>
      <c r="B5075" s="236">
        <v>43924.799165104167</v>
      </c>
      <c r="C5075" s="2" t="s">
        <v>2197</v>
      </c>
      <c r="D5075" s="2" t="s">
        <v>47</v>
      </c>
      <c r="E5075" s="2" t="s">
        <v>11982</v>
      </c>
      <c r="F5075" s="2" t="s">
        <v>2198</v>
      </c>
      <c r="G5075" s="2" t="s">
        <v>2199</v>
      </c>
      <c r="H5075" s="2" t="s">
        <v>11983</v>
      </c>
      <c r="I5075" s="34" t="s">
        <v>11984</v>
      </c>
      <c r="J5075" s="237">
        <v>43924</v>
      </c>
      <c r="M5075" s="2" t="s">
        <v>11985</v>
      </c>
    </row>
    <row r="5076" spans="1:14" ht="12.75">
      <c r="A5076" s="15"/>
      <c r="B5076" s="236">
        <v>43924.799380150464</v>
      </c>
      <c r="C5076" s="2" t="s">
        <v>2200</v>
      </c>
      <c r="D5076" s="2" t="s">
        <v>322</v>
      </c>
      <c r="E5076" s="2" t="s">
        <v>5981</v>
      </c>
      <c r="F5076" s="2" t="s">
        <v>2198</v>
      </c>
      <c r="G5076" s="2" t="s">
        <v>2199</v>
      </c>
      <c r="H5076" s="2" t="s">
        <v>11986</v>
      </c>
      <c r="I5076" s="34" t="s">
        <v>11987</v>
      </c>
      <c r="J5076" s="237">
        <v>43924</v>
      </c>
    </row>
    <row r="5077" spans="1:14" ht="12.75">
      <c r="A5077" s="331"/>
      <c r="B5077" s="332">
        <v>43924.812823611108</v>
      </c>
      <c r="C5077" s="333" t="s">
        <v>2200</v>
      </c>
      <c r="D5077" s="333" t="s">
        <v>45</v>
      </c>
      <c r="E5077" s="333" t="s">
        <v>11988</v>
      </c>
      <c r="F5077" s="333" t="s">
        <v>2198</v>
      </c>
      <c r="G5077" s="333" t="s">
        <v>2199</v>
      </c>
      <c r="H5077" s="331"/>
      <c r="I5077" s="334" t="s">
        <v>11989</v>
      </c>
      <c r="J5077" s="335">
        <v>43924</v>
      </c>
      <c r="K5077" s="331"/>
      <c r="L5077" s="331"/>
      <c r="M5077" s="331"/>
      <c r="N5077" s="331"/>
    </row>
    <row r="5078" spans="1:14" ht="12.75">
      <c r="A5078" s="331"/>
      <c r="B5078" s="332">
        <v>43924.813159502315</v>
      </c>
      <c r="C5078" s="333" t="s">
        <v>2197</v>
      </c>
      <c r="D5078" s="333" t="s">
        <v>354</v>
      </c>
      <c r="E5078" s="333" t="s">
        <v>947</v>
      </c>
      <c r="F5078" s="333" t="s">
        <v>2198</v>
      </c>
      <c r="G5078" s="333" t="s">
        <v>2199</v>
      </c>
      <c r="H5078" s="331"/>
      <c r="I5078" s="334" t="s">
        <v>11990</v>
      </c>
      <c r="J5078" s="335">
        <v>43924</v>
      </c>
      <c r="K5078" s="331"/>
      <c r="L5078" s="331"/>
      <c r="M5078" s="331"/>
      <c r="N5078" s="331"/>
    </row>
    <row r="5079" spans="1:14" ht="12.75">
      <c r="A5079" s="331"/>
      <c r="B5079" s="332">
        <v>43924.814159502319</v>
      </c>
      <c r="C5079" s="333" t="s">
        <v>2200</v>
      </c>
      <c r="D5079" s="333" t="s">
        <v>117</v>
      </c>
      <c r="E5079" s="333" t="s">
        <v>1319</v>
      </c>
      <c r="F5079" s="333" t="s">
        <v>2198</v>
      </c>
      <c r="G5079" s="333" t="s">
        <v>2210</v>
      </c>
      <c r="H5079" s="331"/>
      <c r="I5079" s="334" t="s">
        <v>7293</v>
      </c>
      <c r="J5079" s="335">
        <v>43924</v>
      </c>
      <c r="K5079" s="331"/>
      <c r="L5079" s="331"/>
      <c r="M5079" s="333" t="s">
        <v>11991</v>
      </c>
      <c r="N5079" s="331"/>
    </row>
    <row r="5080" spans="1:14" ht="12.75">
      <c r="A5080" s="331"/>
      <c r="B5080" s="332">
        <v>43924.814449155092</v>
      </c>
      <c r="C5080" s="333" t="s">
        <v>7566</v>
      </c>
      <c r="D5080" s="333" t="s">
        <v>126</v>
      </c>
      <c r="E5080" s="333" t="s">
        <v>5466</v>
      </c>
      <c r="F5080" s="333" t="s">
        <v>2198</v>
      </c>
      <c r="G5080" s="333" t="s">
        <v>2199</v>
      </c>
      <c r="H5080" s="331"/>
      <c r="I5080" s="334" t="s">
        <v>11992</v>
      </c>
      <c r="J5080" s="335">
        <v>43924</v>
      </c>
      <c r="K5080" s="331"/>
      <c r="L5080" s="331"/>
      <c r="M5080" s="333" t="s">
        <v>11993</v>
      </c>
      <c r="N5080" s="331"/>
    </row>
    <row r="5081" spans="1:14" ht="12.75">
      <c r="A5081" s="331"/>
      <c r="B5081" s="332">
        <v>43924.815669606483</v>
      </c>
      <c r="C5081" s="333" t="s">
        <v>2197</v>
      </c>
      <c r="D5081" s="333" t="s">
        <v>117</v>
      </c>
      <c r="E5081" s="333" t="s">
        <v>2255</v>
      </c>
      <c r="F5081" s="333" t="s">
        <v>2198</v>
      </c>
      <c r="G5081" s="333" t="s">
        <v>2210</v>
      </c>
      <c r="H5081" s="331"/>
      <c r="I5081" s="334" t="s">
        <v>7293</v>
      </c>
      <c r="J5081" s="335">
        <v>43924</v>
      </c>
      <c r="K5081" s="331"/>
      <c r="L5081" s="331"/>
      <c r="M5081" s="333" t="s">
        <v>11991</v>
      </c>
      <c r="N5081" s="331"/>
    </row>
    <row r="5082" spans="1:14" ht="12.75">
      <c r="A5082" s="331"/>
      <c r="B5082" s="332">
        <v>43924.818749062499</v>
      </c>
      <c r="C5082" s="333" t="s">
        <v>2200</v>
      </c>
      <c r="D5082" s="333" t="s">
        <v>117</v>
      </c>
      <c r="E5082" s="333" t="s">
        <v>1319</v>
      </c>
      <c r="F5082" s="333" t="s">
        <v>2198</v>
      </c>
      <c r="G5082" s="333" t="s">
        <v>2199</v>
      </c>
      <c r="H5082" s="331"/>
      <c r="I5082" s="334" t="s">
        <v>916</v>
      </c>
      <c r="J5082" s="335">
        <v>43924</v>
      </c>
      <c r="K5082" s="331"/>
      <c r="L5082" s="333">
        <v>2898</v>
      </c>
      <c r="M5082" s="331"/>
      <c r="N5082" s="331"/>
    </row>
    <row r="5083" spans="1:14" ht="12.75">
      <c r="A5083" s="15"/>
      <c r="B5083" s="236">
        <v>43924.821394814819</v>
      </c>
      <c r="C5083" s="2" t="s">
        <v>2197</v>
      </c>
      <c r="D5083" s="2" t="s">
        <v>354</v>
      </c>
      <c r="E5083" s="2" t="s">
        <v>947</v>
      </c>
      <c r="F5083" s="2" t="s">
        <v>2201</v>
      </c>
      <c r="G5083" s="2" t="s">
        <v>2199</v>
      </c>
      <c r="H5083" s="2" t="s">
        <v>11994</v>
      </c>
      <c r="I5083" s="34" t="s">
        <v>11995</v>
      </c>
      <c r="J5083" s="237">
        <v>43924</v>
      </c>
      <c r="L5083" s="2">
        <v>177</v>
      </c>
    </row>
    <row r="5084" spans="1:14" ht="12.75">
      <c r="A5084" s="331"/>
      <c r="B5084" s="332">
        <v>43924.822461585645</v>
      </c>
      <c r="C5084" s="333" t="s">
        <v>2200</v>
      </c>
      <c r="D5084" s="333" t="s">
        <v>322</v>
      </c>
      <c r="E5084" s="331"/>
      <c r="F5084" s="333" t="s">
        <v>2198</v>
      </c>
      <c r="G5084" s="333" t="s">
        <v>2199</v>
      </c>
      <c r="H5084" s="331"/>
      <c r="I5084" s="334" t="s">
        <v>11996</v>
      </c>
      <c r="J5084" s="335">
        <v>43924</v>
      </c>
      <c r="K5084" s="331"/>
      <c r="L5084" s="331"/>
      <c r="M5084" s="331"/>
      <c r="N5084" s="331"/>
    </row>
    <row r="5085" spans="1:14" ht="12.75">
      <c r="A5085" s="331"/>
      <c r="B5085" s="332">
        <v>43924.824939039347</v>
      </c>
      <c r="C5085" s="333" t="s">
        <v>2200</v>
      </c>
      <c r="D5085" s="333" t="s">
        <v>45</v>
      </c>
      <c r="E5085" s="333" t="s">
        <v>2933</v>
      </c>
      <c r="F5085" s="333" t="s">
        <v>2198</v>
      </c>
      <c r="G5085" s="333" t="s">
        <v>2199</v>
      </c>
      <c r="H5085" s="331"/>
      <c r="I5085" s="334" t="s">
        <v>11997</v>
      </c>
      <c r="J5085" s="335">
        <v>43924</v>
      </c>
      <c r="K5085" s="331"/>
      <c r="L5085" s="331"/>
      <c r="M5085" s="331"/>
      <c r="N5085" s="331"/>
    </row>
    <row r="5086" spans="1:14" ht="12.75">
      <c r="A5086" s="15"/>
      <c r="B5086" s="236">
        <v>43924.834179016209</v>
      </c>
      <c r="C5086" s="2" t="s">
        <v>2197</v>
      </c>
      <c r="D5086" s="2" t="s">
        <v>354</v>
      </c>
      <c r="E5086" s="2" t="s">
        <v>947</v>
      </c>
      <c r="F5086" s="2" t="s">
        <v>2201</v>
      </c>
      <c r="G5086" s="2" t="s">
        <v>2199</v>
      </c>
      <c r="H5086" s="2" t="s">
        <v>11998</v>
      </c>
      <c r="I5086" s="34" t="s">
        <v>11999</v>
      </c>
      <c r="J5086" s="237">
        <v>43924</v>
      </c>
      <c r="K5086" s="2">
        <v>24</v>
      </c>
    </row>
    <row r="5087" spans="1:14" ht="12.75">
      <c r="A5087" s="331"/>
      <c r="B5087" s="332">
        <v>43924.836432627315</v>
      </c>
      <c r="C5087" s="333" t="s">
        <v>2200</v>
      </c>
      <c r="D5087" s="333" t="s">
        <v>45</v>
      </c>
      <c r="E5087" s="333" t="s">
        <v>12000</v>
      </c>
      <c r="F5087" s="333" t="s">
        <v>2198</v>
      </c>
      <c r="G5087" s="333" t="s">
        <v>2199</v>
      </c>
      <c r="H5087" s="333" t="s">
        <v>199</v>
      </c>
      <c r="I5087" s="333" t="s">
        <v>12001</v>
      </c>
      <c r="J5087" s="335">
        <v>43924</v>
      </c>
      <c r="K5087" s="331"/>
      <c r="L5087" s="333">
        <v>11</v>
      </c>
      <c r="M5087" s="331"/>
      <c r="N5087" s="331"/>
    </row>
    <row r="5088" spans="1:14" ht="12.75">
      <c r="A5088" s="15"/>
      <c r="B5088" s="236">
        <v>43924.838750208335</v>
      </c>
      <c r="C5088" s="2" t="s">
        <v>2200</v>
      </c>
      <c r="D5088" s="2" t="s">
        <v>45</v>
      </c>
      <c r="E5088" s="2" t="s">
        <v>12002</v>
      </c>
      <c r="F5088" s="2" t="s">
        <v>12003</v>
      </c>
      <c r="G5088" s="2" t="s">
        <v>2199</v>
      </c>
      <c r="H5088" s="2" t="s">
        <v>12004</v>
      </c>
      <c r="I5088" s="34" t="s">
        <v>12005</v>
      </c>
      <c r="J5088" s="237">
        <v>43924</v>
      </c>
      <c r="M5088" s="34" t="s">
        <v>12005</v>
      </c>
    </row>
    <row r="5089" spans="1:14" ht="12.75">
      <c r="A5089" s="331"/>
      <c r="B5089" s="332">
        <v>43924.840465104164</v>
      </c>
      <c r="C5089" s="333" t="s">
        <v>2197</v>
      </c>
      <c r="D5089" s="333" t="s">
        <v>207</v>
      </c>
      <c r="E5089" s="333" t="s">
        <v>154</v>
      </c>
      <c r="F5089" s="333" t="s">
        <v>2208</v>
      </c>
      <c r="G5089" s="333" t="s">
        <v>2199</v>
      </c>
      <c r="H5089" s="333" t="s">
        <v>2820</v>
      </c>
      <c r="I5089" s="333" t="s">
        <v>12006</v>
      </c>
      <c r="J5089" s="335">
        <v>43924</v>
      </c>
      <c r="K5089" s="331"/>
      <c r="L5089" s="333">
        <v>4</v>
      </c>
      <c r="M5089" s="331"/>
      <c r="N5089" s="331"/>
    </row>
    <row r="5090" spans="1:14" ht="12.75">
      <c r="A5090" s="15"/>
      <c r="B5090" s="236">
        <v>43924.841425520834</v>
      </c>
      <c r="C5090" s="2" t="s">
        <v>2200</v>
      </c>
      <c r="D5090" s="2" t="s">
        <v>126</v>
      </c>
      <c r="E5090" s="2" t="s">
        <v>5495</v>
      </c>
      <c r="F5090" s="2" t="s">
        <v>2208</v>
      </c>
      <c r="G5090" s="2" t="s">
        <v>2215</v>
      </c>
      <c r="H5090" s="2" t="s">
        <v>12007</v>
      </c>
      <c r="I5090" s="34" t="s">
        <v>12008</v>
      </c>
      <c r="J5090" s="237">
        <v>43924</v>
      </c>
      <c r="K5090" s="2">
        <v>30</v>
      </c>
      <c r="M5090" s="2" t="s">
        <v>12009</v>
      </c>
    </row>
    <row r="5091" spans="1:14" ht="12.75">
      <c r="A5091" s="331"/>
      <c r="B5091" s="332">
        <v>43924.84208667824</v>
      </c>
      <c r="C5091" s="333" t="s">
        <v>2200</v>
      </c>
      <c r="D5091" s="333" t="s">
        <v>233</v>
      </c>
      <c r="E5091" s="331"/>
      <c r="F5091" s="333" t="s">
        <v>2198</v>
      </c>
      <c r="G5091" s="333" t="s">
        <v>2210</v>
      </c>
      <c r="H5091" s="331"/>
      <c r="I5091" s="334" t="s">
        <v>12010</v>
      </c>
      <c r="J5091" s="335">
        <v>43924</v>
      </c>
      <c r="K5091" s="331"/>
      <c r="L5091" s="331"/>
      <c r="M5091" s="333" t="s">
        <v>12011</v>
      </c>
      <c r="N5091" s="331"/>
    </row>
    <row r="5092" spans="1:14" ht="12.75">
      <c r="A5092" s="15"/>
      <c r="B5092" s="236">
        <v>43924.842423495371</v>
      </c>
      <c r="C5092" s="2" t="s">
        <v>7566</v>
      </c>
      <c r="D5092" s="2" t="s">
        <v>101</v>
      </c>
      <c r="F5092" s="2" t="s">
        <v>2198</v>
      </c>
      <c r="G5092" s="2" t="s">
        <v>2199</v>
      </c>
      <c r="H5092" s="2" t="s">
        <v>12012</v>
      </c>
      <c r="I5092" s="34" t="s">
        <v>12013</v>
      </c>
      <c r="J5092" s="237">
        <v>43924</v>
      </c>
    </row>
    <row r="5093" spans="1:14" ht="12.75">
      <c r="A5093" s="331"/>
      <c r="B5093" s="332">
        <v>43924.84339800926</v>
      </c>
      <c r="C5093" s="333" t="s">
        <v>2200</v>
      </c>
      <c r="D5093" s="333" t="s">
        <v>207</v>
      </c>
      <c r="E5093" s="333" t="s">
        <v>154</v>
      </c>
      <c r="F5093" s="333" t="s">
        <v>2208</v>
      </c>
      <c r="G5093" s="333" t="s">
        <v>2199</v>
      </c>
      <c r="H5093" s="333" t="s">
        <v>5996</v>
      </c>
      <c r="I5093" s="333" t="s">
        <v>12014</v>
      </c>
      <c r="J5093" s="335">
        <v>43923</v>
      </c>
      <c r="K5093" s="331"/>
      <c r="L5093" s="333">
        <v>1</v>
      </c>
      <c r="M5093" s="331"/>
      <c r="N5093" s="331"/>
    </row>
    <row r="5094" spans="1:14" ht="12.75">
      <c r="A5094" s="331"/>
      <c r="B5094" s="332">
        <v>43924.843570740741</v>
      </c>
      <c r="C5094" s="333" t="s">
        <v>2200</v>
      </c>
      <c r="D5094" s="333" t="s">
        <v>101</v>
      </c>
      <c r="E5094" s="331"/>
      <c r="F5094" s="333" t="s">
        <v>2198</v>
      </c>
      <c r="G5094" s="333" t="s">
        <v>2199</v>
      </c>
      <c r="H5094" s="331"/>
      <c r="I5094" s="334" t="s">
        <v>12015</v>
      </c>
      <c r="J5094" s="335">
        <v>43924</v>
      </c>
      <c r="K5094" s="331"/>
      <c r="L5094" s="331"/>
      <c r="M5094" s="333" t="s">
        <v>12016</v>
      </c>
      <c r="N5094" s="331"/>
    </row>
    <row r="5095" spans="1:14" ht="12.75">
      <c r="A5095" s="331"/>
      <c r="B5095" s="332">
        <v>43924.846610706023</v>
      </c>
      <c r="C5095" s="333" t="s">
        <v>2200</v>
      </c>
      <c r="D5095" s="333" t="s">
        <v>101</v>
      </c>
      <c r="E5095" s="331"/>
      <c r="F5095" s="333" t="s">
        <v>2198</v>
      </c>
      <c r="G5095" s="331"/>
      <c r="H5095" s="331"/>
      <c r="I5095" s="334" t="s">
        <v>12017</v>
      </c>
      <c r="J5095" s="335">
        <v>43924</v>
      </c>
      <c r="K5095" s="331"/>
      <c r="L5095" s="331"/>
      <c r="M5095" s="331"/>
      <c r="N5095" s="331"/>
    </row>
    <row r="5096" spans="1:14" ht="12.75">
      <c r="A5096" s="331"/>
      <c r="B5096" s="332">
        <v>43924.847011168982</v>
      </c>
      <c r="C5096" s="333" t="s">
        <v>2200</v>
      </c>
      <c r="D5096" s="333" t="s">
        <v>101</v>
      </c>
      <c r="E5096" s="331"/>
      <c r="F5096" s="333" t="s">
        <v>2198</v>
      </c>
      <c r="G5096" s="333" t="s">
        <v>2199</v>
      </c>
      <c r="H5096" s="331"/>
      <c r="I5096" s="334" t="s">
        <v>12017</v>
      </c>
      <c r="J5096" s="335">
        <v>43924</v>
      </c>
      <c r="K5096" s="331"/>
      <c r="L5096" s="331"/>
      <c r="M5096" s="333" t="s">
        <v>12018</v>
      </c>
      <c r="N5096" s="331"/>
    </row>
    <row r="5097" spans="1:14" ht="12.75">
      <c r="A5097" s="331"/>
      <c r="B5097" s="332">
        <v>43924.847386249996</v>
      </c>
      <c r="C5097" s="333" t="s">
        <v>2197</v>
      </c>
      <c r="D5097" s="333" t="s">
        <v>322</v>
      </c>
      <c r="E5097" s="333" t="s">
        <v>576</v>
      </c>
      <c r="F5097" s="333" t="s">
        <v>2208</v>
      </c>
      <c r="G5097" s="333" t="s">
        <v>2199</v>
      </c>
      <c r="H5097" s="333" t="s">
        <v>110</v>
      </c>
      <c r="I5097" s="334" t="s">
        <v>718</v>
      </c>
      <c r="J5097" s="335">
        <v>43924</v>
      </c>
      <c r="K5097" s="333">
        <v>31</v>
      </c>
      <c r="L5097" s="333">
        <v>126</v>
      </c>
      <c r="M5097" s="331"/>
      <c r="N5097" s="331"/>
    </row>
    <row r="5098" spans="1:14" ht="12.75">
      <c r="A5098" s="15"/>
      <c r="B5098" s="236">
        <v>43924.85071554398</v>
      </c>
      <c r="C5098" s="2" t="s">
        <v>2200</v>
      </c>
      <c r="D5098" s="2" t="s">
        <v>45</v>
      </c>
      <c r="E5098" s="2" t="s">
        <v>11988</v>
      </c>
      <c r="F5098" s="2" t="s">
        <v>2198</v>
      </c>
      <c r="G5098" s="2" t="s">
        <v>2199</v>
      </c>
      <c r="I5098" s="34" t="s">
        <v>11989</v>
      </c>
      <c r="J5098" s="237">
        <v>43924</v>
      </c>
    </row>
    <row r="5099" spans="1:14" ht="12.75">
      <c r="A5099" s="331"/>
      <c r="B5099" s="332">
        <v>43924.850762592592</v>
      </c>
      <c r="C5099" s="333" t="s">
        <v>2200</v>
      </c>
      <c r="D5099" s="333" t="s">
        <v>45</v>
      </c>
      <c r="E5099" s="333" t="s">
        <v>11988</v>
      </c>
      <c r="F5099" s="333" t="s">
        <v>2198</v>
      </c>
      <c r="G5099" s="333" t="s">
        <v>2199</v>
      </c>
      <c r="H5099" s="331"/>
      <c r="I5099" s="334" t="s">
        <v>11989</v>
      </c>
      <c r="J5099" s="335">
        <v>43924</v>
      </c>
      <c r="K5099" s="331"/>
      <c r="L5099" s="331"/>
      <c r="M5099" s="331"/>
      <c r="N5099" s="331"/>
    </row>
    <row r="5100" spans="1:14" ht="12.75">
      <c r="A5100" s="15"/>
      <c r="B5100" s="236">
        <v>43924.851714756944</v>
      </c>
      <c r="C5100" s="2" t="s">
        <v>2197</v>
      </c>
      <c r="D5100" s="2" t="s">
        <v>322</v>
      </c>
      <c r="E5100" s="2" t="s">
        <v>576</v>
      </c>
      <c r="F5100" s="2" t="s">
        <v>2208</v>
      </c>
      <c r="G5100" s="2" t="s">
        <v>2199</v>
      </c>
      <c r="H5100" s="2" t="s">
        <v>729</v>
      </c>
      <c r="I5100" s="34" t="s">
        <v>580</v>
      </c>
      <c r="J5100" s="237">
        <v>43922</v>
      </c>
      <c r="K5100" s="2">
        <v>19</v>
      </c>
      <c r="L5100" s="2">
        <v>193</v>
      </c>
    </row>
    <row r="5101" spans="1:14" ht="12.75">
      <c r="A5101" s="15"/>
      <c r="B5101" s="236">
        <v>43924.851715902776</v>
      </c>
      <c r="C5101" s="2" t="s">
        <v>2200</v>
      </c>
      <c r="D5101" s="2" t="s">
        <v>126</v>
      </c>
      <c r="E5101" s="2" t="s">
        <v>1722</v>
      </c>
      <c r="F5101" s="2" t="s">
        <v>2198</v>
      </c>
      <c r="G5101" s="2" t="s">
        <v>2210</v>
      </c>
      <c r="H5101" s="2" t="s">
        <v>12019</v>
      </c>
      <c r="I5101" s="34" t="s">
        <v>12020</v>
      </c>
      <c r="J5101" s="237">
        <v>43924</v>
      </c>
    </row>
    <row r="5102" spans="1:14" ht="12.75">
      <c r="A5102" s="331"/>
      <c r="B5102" s="332">
        <v>43924.851861064817</v>
      </c>
      <c r="C5102" s="333" t="s">
        <v>9</v>
      </c>
      <c r="D5102" s="333" t="s">
        <v>101</v>
      </c>
      <c r="E5102" s="331"/>
      <c r="F5102" s="333" t="s">
        <v>2198</v>
      </c>
      <c r="G5102" s="331"/>
      <c r="H5102" s="331"/>
      <c r="I5102" s="334" t="s">
        <v>12021</v>
      </c>
      <c r="J5102" s="335">
        <v>43924</v>
      </c>
      <c r="K5102" s="331"/>
      <c r="L5102" s="331"/>
      <c r="M5102" s="333" t="s">
        <v>12022</v>
      </c>
      <c r="N5102" s="331"/>
    </row>
    <row r="5103" spans="1:14" ht="12.75">
      <c r="A5103" s="331"/>
      <c r="B5103" s="332">
        <v>43924.852460937502</v>
      </c>
      <c r="C5103" s="333" t="s">
        <v>9</v>
      </c>
      <c r="D5103" s="333" t="s">
        <v>182</v>
      </c>
      <c r="E5103" s="331"/>
      <c r="F5103" s="333" t="s">
        <v>2489</v>
      </c>
      <c r="G5103" s="333" t="s">
        <v>2199</v>
      </c>
      <c r="H5103" s="331"/>
      <c r="I5103" s="334" t="s">
        <v>12023</v>
      </c>
      <c r="J5103" s="335">
        <v>43924</v>
      </c>
      <c r="K5103" s="333">
        <v>67</v>
      </c>
      <c r="L5103" s="331"/>
      <c r="M5103" s="331"/>
      <c r="N5103" s="331"/>
    </row>
    <row r="5104" spans="1:14" ht="12.75">
      <c r="A5104" s="331"/>
      <c r="B5104" s="332">
        <v>43924.853005092591</v>
      </c>
      <c r="C5104" s="333" t="s">
        <v>2200</v>
      </c>
      <c r="D5104" s="333" t="s">
        <v>262</v>
      </c>
      <c r="E5104" s="331"/>
      <c r="F5104" s="333" t="s">
        <v>2198</v>
      </c>
      <c r="G5104" s="333" t="s">
        <v>2210</v>
      </c>
      <c r="H5104" s="331"/>
      <c r="I5104" s="334" t="s">
        <v>3051</v>
      </c>
      <c r="J5104" s="335">
        <v>43924</v>
      </c>
      <c r="K5104" s="331"/>
      <c r="L5104" s="333">
        <v>10</v>
      </c>
      <c r="M5104" s="333" t="s">
        <v>12024</v>
      </c>
      <c r="N5104" s="331"/>
    </row>
    <row r="5105" spans="1:14" ht="12.75">
      <c r="A5105" s="331"/>
      <c r="B5105" s="332">
        <v>43924.854130127314</v>
      </c>
      <c r="C5105" s="333" t="s">
        <v>2197</v>
      </c>
      <c r="D5105" s="333" t="s">
        <v>101</v>
      </c>
      <c r="E5105" s="331"/>
      <c r="F5105" s="333" t="s">
        <v>2198</v>
      </c>
      <c r="G5105" s="331"/>
      <c r="H5105" s="331"/>
      <c r="I5105" s="334" t="s">
        <v>12021</v>
      </c>
      <c r="J5105" s="335">
        <v>43924</v>
      </c>
      <c r="K5105" s="331"/>
      <c r="L5105" s="331"/>
      <c r="M5105" s="333" t="s">
        <v>12025</v>
      </c>
      <c r="N5105" s="331"/>
    </row>
    <row r="5106" spans="1:14" ht="12.75">
      <c r="A5106" s="331"/>
      <c r="B5106" s="332">
        <v>43924.860020821754</v>
      </c>
      <c r="C5106" s="333" t="s">
        <v>2200</v>
      </c>
      <c r="D5106" s="333" t="s">
        <v>101</v>
      </c>
      <c r="E5106" s="331"/>
      <c r="F5106" s="333" t="s">
        <v>2198</v>
      </c>
      <c r="G5106" s="331"/>
      <c r="H5106" s="331"/>
      <c r="I5106" s="334" t="s">
        <v>12017</v>
      </c>
      <c r="J5106" s="335">
        <v>43924</v>
      </c>
      <c r="K5106" s="331"/>
      <c r="L5106" s="331"/>
      <c r="M5106" s="331"/>
      <c r="N5106" s="331"/>
    </row>
    <row r="5107" spans="1:14" ht="12.75">
      <c r="A5107" s="331"/>
      <c r="B5107" s="332">
        <v>43924.860281458328</v>
      </c>
      <c r="C5107" s="333" t="s">
        <v>2200</v>
      </c>
      <c r="D5107" s="333" t="s">
        <v>262</v>
      </c>
      <c r="E5107" s="331"/>
      <c r="F5107" s="333" t="s">
        <v>2198</v>
      </c>
      <c r="G5107" s="333" t="s">
        <v>2210</v>
      </c>
      <c r="H5107" s="331"/>
      <c r="I5107" s="334" t="s">
        <v>1315</v>
      </c>
      <c r="J5107" s="335">
        <v>43924</v>
      </c>
      <c r="K5107" s="331"/>
      <c r="L5107" s="331"/>
      <c r="M5107" s="331"/>
      <c r="N5107" s="331"/>
    </row>
    <row r="5108" spans="1:14" ht="12.75">
      <c r="A5108" s="331"/>
      <c r="B5108" s="332">
        <v>43924.861975752312</v>
      </c>
      <c r="C5108" s="333" t="s">
        <v>2200</v>
      </c>
      <c r="D5108" s="333" t="s">
        <v>224</v>
      </c>
      <c r="E5108" s="331"/>
      <c r="F5108" s="333" t="s">
        <v>2208</v>
      </c>
      <c r="G5108" s="333" t="s">
        <v>2199</v>
      </c>
      <c r="H5108" s="333" t="s">
        <v>199</v>
      </c>
      <c r="I5108" s="333" t="s">
        <v>12026</v>
      </c>
      <c r="J5108" s="335">
        <v>43924</v>
      </c>
      <c r="K5108" s="331"/>
      <c r="L5108" s="333">
        <v>1</v>
      </c>
      <c r="M5108" s="331"/>
      <c r="N5108" s="331"/>
    </row>
    <row r="5109" spans="1:14" ht="12.75">
      <c r="A5109" s="331"/>
      <c r="B5109" s="332">
        <v>43924.863186944443</v>
      </c>
      <c r="C5109" s="333" t="s">
        <v>2200</v>
      </c>
      <c r="D5109" s="333" t="s">
        <v>262</v>
      </c>
      <c r="E5109" s="331"/>
      <c r="F5109" s="333" t="s">
        <v>2198</v>
      </c>
      <c r="G5109" s="333" t="s">
        <v>2210</v>
      </c>
      <c r="H5109" s="331"/>
      <c r="I5109" s="334" t="s">
        <v>1315</v>
      </c>
      <c r="J5109" s="335">
        <v>43924</v>
      </c>
      <c r="K5109" s="331"/>
      <c r="L5109" s="331"/>
      <c r="M5109" s="331"/>
      <c r="N5109" s="331"/>
    </row>
    <row r="5110" spans="1:14" ht="12.75">
      <c r="A5110" s="15"/>
      <c r="B5110" s="236">
        <v>43924.867208055555</v>
      </c>
      <c r="C5110" s="2" t="s">
        <v>2200</v>
      </c>
      <c r="D5110" s="2" t="s">
        <v>126</v>
      </c>
      <c r="E5110" s="2" t="s">
        <v>1722</v>
      </c>
      <c r="F5110" s="2" t="s">
        <v>2208</v>
      </c>
      <c r="G5110" s="2" t="s">
        <v>2199</v>
      </c>
      <c r="H5110" s="2" t="s">
        <v>12027</v>
      </c>
      <c r="I5110" s="34" t="s">
        <v>12028</v>
      </c>
      <c r="J5110" s="237">
        <v>43924</v>
      </c>
      <c r="K5110" s="2">
        <v>23</v>
      </c>
      <c r="M5110" s="2" t="s">
        <v>3380</v>
      </c>
    </row>
    <row r="5111" spans="1:14" ht="12.75">
      <c r="A5111" s="15"/>
      <c r="B5111" s="236">
        <v>43924.86989913194</v>
      </c>
      <c r="C5111" s="2" t="s">
        <v>2200</v>
      </c>
      <c r="D5111" s="2" t="s">
        <v>354</v>
      </c>
      <c r="E5111" s="2" t="s">
        <v>947</v>
      </c>
      <c r="F5111" s="2" t="s">
        <v>2201</v>
      </c>
      <c r="G5111" s="2" t="s">
        <v>2199</v>
      </c>
      <c r="H5111" s="2" t="s">
        <v>9777</v>
      </c>
      <c r="I5111" s="2" t="s">
        <v>9778</v>
      </c>
      <c r="J5111" s="237">
        <v>43921</v>
      </c>
      <c r="K5111" s="2">
        <v>29</v>
      </c>
      <c r="M5111" s="2" t="s">
        <v>9779</v>
      </c>
    </row>
    <row r="5112" spans="1:14" ht="12.75">
      <c r="A5112" s="15"/>
      <c r="B5112" s="236">
        <v>43924.870001574076</v>
      </c>
      <c r="C5112" s="2" t="s">
        <v>2200</v>
      </c>
      <c r="D5112" s="2" t="s">
        <v>354</v>
      </c>
      <c r="E5112" s="2" t="s">
        <v>947</v>
      </c>
      <c r="F5112" s="2" t="s">
        <v>2201</v>
      </c>
      <c r="G5112" s="2" t="s">
        <v>2199</v>
      </c>
      <c r="H5112" s="2" t="s">
        <v>9777</v>
      </c>
      <c r="I5112" s="2" t="s">
        <v>9778</v>
      </c>
      <c r="J5112" s="237">
        <v>43921</v>
      </c>
      <c r="K5112" s="2">
        <v>29</v>
      </c>
      <c r="M5112" s="2" t="s">
        <v>9779</v>
      </c>
    </row>
    <row r="5113" spans="1:14" ht="12.75">
      <c r="A5113" s="331"/>
      <c r="B5113" s="332">
        <v>43924.871404594909</v>
      </c>
      <c r="C5113" s="333" t="s">
        <v>7566</v>
      </c>
      <c r="D5113" s="333" t="s">
        <v>224</v>
      </c>
      <c r="E5113" s="333" t="s">
        <v>223</v>
      </c>
      <c r="F5113" s="333" t="s">
        <v>2198</v>
      </c>
      <c r="G5113" s="331"/>
      <c r="H5113" s="331"/>
      <c r="I5113" s="334" t="s">
        <v>12029</v>
      </c>
      <c r="J5113" s="335">
        <v>43924</v>
      </c>
      <c r="K5113" s="331"/>
      <c r="L5113" s="331"/>
      <c r="M5113" s="333" t="s">
        <v>12030</v>
      </c>
      <c r="N5113" s="331"/>
    </row>
    <row r="5114" spans="1:14" ht="12.75">
      <c r="A5114" s="331"/>
      <c r="B5114" s="332">
        <v>43924.871433495369</v>
      </c>
      <c r="C5114" s="333" t="s">
        <v>2200</v>
      </c>
      <c r="D5114" s="333" t="s">
        <v>262</v>
      </c>
      <c r="E5114" s="331"/>
      <c r="F5114" s="333" t="s">
        <v>2198</v>
      </c>
      <c r="G5114" s="333" t="s">
        <v>2210</v>
      </c>
      <c r="H5114" s="331"/>
      <c r="I5114" s="334" t="s">
        <v>1315</v>
      </c>
      <c r="J5114" s="335">
        <v>43924</v>
      </c>
      <c r="K5114" s="331"/>
      <c r="L5114" s="331"/>
      <c r="M5114" s="331"/>
      <c r="N5114" s="331"/>
    </row>
    <row r="5115" spans="1:14" ht="12.75">
      <c r="A5115" s="15"/>
      <c r="B5115" s="236">
        <v>43924.872429699069</v>
      </c>
      <c r="C5115" s="2" t="s">
        <v>2197</v>
      </c>
      <c r="D5115" s="2" t="s">
        <v>354</v>
      </c>
      <c r="E5115" s="2" t="s">
        <v>947</v>
      </c>
      <c r="F5115" s="2" t="s">
        <v>2201</v>
      </c>
      <c r="G5115" s="2" t="s">
        <v>2199</v>
      </c>
      <c r="H5115" s="2" t="s">
        <v>12031</v>
      </c>
      <c r="I5115" s="2" t="s">
        <v>9385</v>
      </c>
      <c r="J5115" s="237">
        <v>43924</v>
      </c>
      <c r="K5115" s="2">
        <v>25</v>
      </c>
      <c r="M5115" s="2" t="s">
        <v>12032</v>
      </c>
    </row>
    <row r="5116" spans="1:14" ht="12.75">
      <c r="A5116" s="331"/>
      <c r="B5116" s="332">
        <v>43924.873274247686</v>
      </c>
      <c r="C5116" s="333" t="s">
        <v>2200</v>
      </c>
      <c r="D5116" s="333" t="s">
        <v>45</v>
      </c>
      <c r="E5116" s="331"/>
      <c r="F5116" s="333" t="s">
        <v>2198</v>
      </c>
      <c r="G5116" s="333" t="s">
        <v>2199</v>
      </c>
      <c r="H5116" s="331"/>
      <c r="I5116" s="334" t="s">
        <v>12033</v>
      </c>
      <c r="J5116" s="335">
        <v>43924</v>
      </c>
      <c r="K5116" s="331"/>
      <c r="L5116" s="333">
        <v>69</v>
      </c>
      <c r="M5116" s="331"/>
      <c r="N5116" s="331"/>
    </row>
    <row r="5117" spans="1:14" ht="12.75">
      <c r="A5117" s="331"/>
      <c r="B5117" s="332">
        <v>43924.879244270836</v>
      </c>
      <c r="C5117" s="333" t="s">
        <v>2197</v>
      </c>
      <c r="D5117" s="333" t="s">
        <v>45</v>
      </c>
      <c r="E5117" s="331"/>
      <c r="F5117" s="333" t="s">
        <v>2198</v>
      </c>
      <c r="G5117" s="333" t="s">
        <v>2210</v>
      </c>
      <c r="H5117" s="331"/>
      <c r="I5117" s="334" t="s">
        <v>12034</v>
      </c>
      <c r="J5117" s="335">
        <v>43924</v>
      </c>
      <c r="K5117" s="331"/>
      <c r="L5117" s="331"/>
      <c r="M5117" s="333" t="s">
        <v>12035</v>
      </c>
      <c r="N5117" s="331"/>
    </row>
    <row r="5118" spans="1:14" ht="12.75">
      <c r="A5118" s="331"/>
      <c r="B5118" s="332">
        <v>43924.880329409723</v>
      </c>
      <c r="C5118" s="333" t="s">
        <v>9</v>
      </c>
      <c r="D5118" s="333" t="s">
        <v>45</v>
      </c>
      <c r="E5118" s="331"/>
      <c r="F5118" s="333" t="s">
        <v>2198</v>
      </c>
      <c r="G5118" s="333" t="s">
        <v>2210</v>
      </c>
      <c r="H5118" s="331"/>
      <c r="I5118" s="334" t="s">
        <v>12034</v>
      </c>
      <c r="J5118" s="335">
        <v>43924</v>
      </c>
      <c r="K5118" s="331"/>
      <c r="L5118" s="331"/>
      <c r="M5118" s="333" t="s">
        <v>12036</v>
      </c>
      <c r="N5118" s="331"/>
    </row>
    <row r="5119" spans="1:14" ht="12.75">
      <c r="A5119" s="331"/>
      <c r="B5119" s="332">
        <v>43924.883748506945</v>
      </c>
      <c r="C5119" s="333" t="s">
        <v>7566</v>
      </c>
      <c r="D5119" s="333" t="s">
        <v>262</v>
      </c>
      <c r="E5119" s="333" t="s">
        <v>493</v>
      </c>
      <c r="F5119" s="333" t="s">
        <v>2198</v>
      </c>
      <c r="G5119" s="333" t="s">
        <v>2210</v>
      </c>
      <c r="H5119" s="331"/>
      <c r="I5119" s="333" t="s">
        <v>12037</v>
      </c>
      <c r="J5119" s="335">
        <v>43924</v>
      </c>
      <c r="K5119" s="331"/>
      <c r="L5119" s="331"/>
      <c r="M5119" s="333" t="s">
        <v>12038</v>
      </c>
      <c r="N5119" s="331"/>
    </row>
    <row r="5120" spans="1:14" ht="12.75">
      <c r="A5120" s="331"/>
      <c r="B5120" s="332">
        <v>43924.884503703703</v>
      </c>
      <c r="C5120" s="333" t="s">
        <v>7566</v>
      </c>
      <c r="D5120" s="333" t="s">
        <v>109</v>
      </c>
      <c r="E5120" s="333" t="s">
        <v>7729</v>
      </c>
      <c r="F5120" s="333" t="s">
        <v>2198</v>
      </c>
      <c r="G5120" s="333" t="s">
        <v>2199</v>
      </c>
      <c r="H5120" s="331"/>
      <c r="I5120" s="333" t="s">
        <v>12039</v>
      </c>
      <c r="J5120" s="335">
        <v>43924</v>
      </c>
      <c r="K5120" s="331"/>
      <c r="L5120" s="331"/>
      <c r="M5120" s="333" t="s">
        <v>12040</v>
      </c>
      <c r="N5120" s="331"/>
    </row>
    <row r="5121" spans="1:14" ht="12.75">
      <c r="A5121" s="15"/>
      <c r="B5121" s="236">
        <v>43924.889434560188</v>
      </c>
      <c r="C5121" s="2" t="s">
        <v>2200</v>
      </c>
      <c r="D5121" s="2" t="s">
        <v>262</v>
      </c>
      <c r="F5121" s="2" t="s">
        <v>2198</v>
      </c>
      <c r="G5121" s="2" t="s">
        <v>2199</v>
      </c>
      <c r="H5121" s="2" t="s">
        <v>12041</v>
      </c>
      <c r="I5121" s="34" t="s">
        <v>1065</v>
      </c>
      <c r="J5121" s="237">
        <v>43924</v>
      </c>
    </row>
    <row r="5122" spans="1:14" ht="12.75">
      <c r="A5122" s="331"/>
      <c r="B5122" s="332">
        <v>43924.89337690972</v>
      </c>
      <c r="C5122" s="333" t="s">
        <v>7566</v>
      </c>
      <c r="D5122" s="333" t="s">
        <v>95</v>
      </c>
      <c r="E5122" s="331"/>
      <c r="F5122" s="333" t="s">
        <v>2198</v>
      </c>
      <c r="G5122" s="331"/>
      <c r="H5122" s="331"/>
      <c r="I5122" s="334" t="s">
        <v>10880</v>
      </c>
      <c r="J5122" s="335">
        <v>43924</v>
      </c>
      <c r="K5122" s="331"/>
      <c r="L5122" s="331"/>
      <c r="M5122" s="333" t="s">
        <v>12042</v>
      </c>
      <c r="N5122" s="331"/>
    </row>
    <row r="5123" spans="1:14" ht="12.75">
      <c r="A5123" s="331"/>
      <c r="B5123" s="332">
        <v>43924.895305381942</v>
      </c>
      <c r="C5123" s="333" t="s">
        <v>2200</v>
      </c>
      <c r="D5123" s="333" t="s">
        <v>262</v>
      </c>
      <c r="E5123" s="331"/>
      <c r="F5123" s="333" t="s">
        <v>2198</v>
      </c>
      <c r="G5123" s="333" t="s">
        <v>2210</v>
      </c>
      <c r="H5123" s="331"/>
      <c r="I5123" s="334" t="s">
        <v>1315</v>
      </c>
      <c r="J5123" s="335">
        <v>43924</v>
      </c>
      <c r="K5123" s="331"/>
      <c r="L5123" s="331"/>
      <c r="M5123" s="331"/>
      <c r="N5123" s="331"/>
    </row>
    <row r="5124" spans="1:14" ht="12.75">
      <c r="A5124" s="15"/>
      <c r="B5124" s="236">
        <v>43924.901077962961</v>
      </c>
      <c r="C5124" s="2" t="s">
        <v>2200</v>
      </c>
      <c r="D5124" s="2" t="s">
        <v>126</v>
      </c>
      <c r="E5124" s="2" t="s">
        <v>125</v>
      </c>
      <c r="F5124" s="2" t="s">
        <v>2198</v>
      </c>
      <c r="G5124" s="2" t="s">
        <v>2199</v>
      </c>
      <c r="H5124" s="2" t="s">
        <v>12043</v>
      </c>
      <c r="I5124" s="2" t="s">
        <v>12044</v>
      </c>
      <c r="J5124" s="237">
        <v>43924</v>
      </c>
      <c r="M5124" s="2" t="s">
        <v>12045</v>
      </c>
    </row>
    <row r="5125" spans="1:14" ht="12.75">
      <c r="A5125" s="331"/>
      <c r="B5125" s="332">
        <v>43924.903987500002</v>
      </c>
      <c r="C5125" s="333" t="s">
        <v>2200</v>
      </c>
      <c r="D5125" s="333" t="s">
        <v>262</v>
      </c>
      <c r="E5125" s="331"/>
      <c r="F5125" s="333" t="s">
        <v>2198</v>
      </c>
      <c r="G5125" s="333" t="s">
        <v>2210</v>
      </c>
      <c r="H5125" s="331"/>
      <c r="I5125" s="334" t="s">
        <v>1315</v>
      </c>
      <c r="J5125" s="335">
        <v>43924</v>
      </c>
      <c r="K5125" s="331"/>
      <c r="L5125" s="331"/>
      <c r="M5125" s="333" t="s">
        <v>12046</v>
      </c>
      <c r="N5125" s="331"/>
    </row>
    <row r="5126" spans="1:14" ht="12.75">
      <c r="A5126" s="331"/>
      <c r="B5126" s="332">
        <v>43924.908214861112</v>
      </c>
      <c r="C5126" s="333" t="s">
        <v>2200</v>
      </c>
      <c r="D5126" s="333" t="s">
        <v>276</v>
      </c>
      <c r="E5126" s="333" t="s">
        <v>628</v>
      </c>
      <c r="F5126" s="333" t="s">
        <v>2198</v>
      </c>
      <c r="G5126" s="331"/>
      <c r="H5126" s="331"/>
      <c r="I5126" s="334" t="s">
        <v>12047</v>
      </c>
      <c r="J5126" s="335">
        <v>43924</v>
      </c>
      <c r="K5126" s="331"/>
      <c r="L5126" s="331"/>
      <c r="M5126" s="333" t="s">
        <v>12048</v>
      </c>
      <c r="N5126" s="331"/>
    </row>
    <row r="5127" spans="1:14" ht="12.75">
      <c r="A5127" s="15"/>
      <c r="B5127" s="236">
        <v>43924.912357951383</v>
      </c>
      <c r="C5127" s="2" t="s">
        <v>7566</v>
      </c>
      <c r="D5127" s="2" t="s">
        <v>268</v>
      </c>
      <c r="E5127" s="2" t="s">
        <v>4972</v>
      </c>
      <c r="F5127" s="2" t="s">
        <v>2208</v>
      </c>
      <c r="G5127" s="2" t="s">
        <v>2199</v>
      </c>
      <c r="H5127" s="2" t="s">
        <v>12049</v>
      </c>
      <c r="I5127" s="34" t="s">
        <v>12050</v>
      </c>
      <c r="J5127" s="237">
        <v>43924</v>
      </c>
      <c r="K5127" s="2">
        <v>37</v>
      </c>
      <c r="L5127" s="2">
        <v>3044</v>
      </c>
    </row>
    <row r="5128" spans="1:14" ht="12.75">
      <c r="A5128" s="331"/>
      <c r="B5128" s="332">
        <v>43924.91523032407</v>
      </c>
      <c r="C5128" s="333" t="s">
        <v>7566</v>
      </c>
      <c r="D5128" s="333" t="s">
        <v>153</v>
      </c>
      <c r="E5128" s="333" t="s">
        <v>154</v>
      </c>
      <c r="F5128" s="333" t="s">
        <v>2198</v>
      </c>
      <c r="G5128" s="333" t="s">
        <v>2199</v>
      </c>
      <c r="H5128" s="331"/>
      <c r="I5128" s="333" t="s">
        <v>12051</v>
      </c>
      <c r="J5128" s="335">
        <v>43924</v>
      </c>
      <c r="K5128" s="331"/>
      <c r="L5128" s="331"/>
      <c r="M5128" s="333" t="s">
        <v>12052</v>
      </c>
      <c r="N5128" s="331"/>
    </row>
    <row r="5129" spans="1:14" ht="12.75">
      <c r="A5129" s="331"/>
      <c r="B5129" s="332">
        <v>43924.91546394676</v>
      </c>
      <c r="C5129" s="333" t="s">
        <v>7566</v>
      </c>
      <c r="D5129" s="333" t="s">
        <v>153</v>
      </c>
      <c r="E5129" s="333" t="s">
        <v>154</v>
      </c>
      <c r="F5129" s="333" t="s">
        <v>2198</v>
      </c>
      <c r="G5129" s="333" t="s">
        <v>2199</v>
      </c>
      <c r="H5129" s="331"/>
      <c r="I5129" s="333" t="s">
        <v>12051</v>
      </c>
      <c r="J5129" s="335">
        <v>43924</v>
      </c>
      <c r="K5129" s="331"/>
      <c r="L5129" s="331"/>
      <c r="M5129" s="333" t="s">
        <v>12052</v>
      </c>
      <c r="N5129" s="331"/>
    </row>
    <row r="5130" spans="1:14" ht="12.75">
      <c r="A5130" s="331"/>
      <c r="B5130" s="332">
        <v>43924.916111203704</v>
      </c>
      <c r="C5130" s="333" t="s">
        <v>2200</v>
      </c>
      <c r="D5130" s="333" t="s">
        <v>45</v>
      </c>
      <c r="E5130" s="333" t="s">
        <v>5230</v>
      </c>
      <c r="F5130" s="333" t="s">
        <v>2198</v>
      </c>
      <c r="G5130" s="333" t="s">
        <v>2199</v>
      </c>
      <c r="H5130" s="331"/>
      <c r="I5130" s="333" t="s">
        <v>12053</v>
      </c>
      <c r="J5130" s="335">
        <v>43924</v>
      </c>
      <c r="K5130" s="331"/>
      <c r="L5130" s="331"/>
      <c r="M5130" s="331"/>
      <c r="N5130" s="331"/>
    </row>
    <row r="5131" spans="1:14" ht="12.75">
      <c r="A5131" s="331"/>
      <c r="B5131" s="332">
        <v>43924.916801678242</v>
      </c>
      <c r="C5131" s="333" t="s">
        <v>9</v>
      </c>
      <c r="D5131" s="333" t="s">
        <v>95</v>
      </c>
      <c r="E5131" s="333" t="s">
        <v>95</v>
      </c>
      <c r="F5131" s="333" t="s">
        <v>2198</v>
      </c>
      <c r="G5131" s="333" t="s">
        <v>2210</v>
      </c>
      <c r="H5131" s="331"/>
      <c r="I5131" s="334" t="s">
        <v>12054</v>
      </c>
      <c r="J5131" s="335">
        <v>43924</v>
      </c>
      <c r="K5131" s="331"/>
      <c r="L5131" s="331"/>
      <c r="M5131" s="333" t="s">
        <v>12055</v>
      </c>
      <c r="N5131" s="331"/>
    </row>
    <row r="5132" spans="1:14" ht="12.75">
      <c r="A5132" s="331"/>
      <c r="B5132" s="332">
        <v>43924.917991122682</v>
      </c>
      <c r="C5132" s="333" t="s">
        <v>2200</v>
      </c>
      <c r="D5132" s="333" t="s">
        <v>95</v>
      </c>
      <c r="E5132" s="331"/>
      <c r="F5132" s="333" t="s">
        <v>2198</v>
      </c>
      <c r="G5132" s="333" t="s">
        <v>2210</v>
      </c>
      <c r="H5132" s="331"/>
      <c r="I5132" s="334" t="s">
        <v>12056</v>
      </c>
      <c r="J5132" s="335">
        <v>43924</v>
      </c>
      <c r="K5132" s="331"/>
      <c r="L5132" s="331"/>
      <c r="M5132" s="333" t="s">
        <v>12057</v>
      </c>
      <c r="N5132" s="331"/>
    </row>
    <row r="5133" spans="1:14" ht="12.75">
      <c r="A5133" s="331"/>
      <c r="B5133" s="332">
        <v>43924.918901030091</v>
      </c>
      <c r="C5133" s="333" t="s">
        <v>2200</v>
      </c>
      <c r="D5133" s="333" t="s">
        <v>276</v>
      </c>
      <c r="E5133" s="331"/>
      <c r="F5133" s="333" t="s">
        <v>2198</v>
      </c>
      <c r="G5133" s="331"/>
      <c r="H5133" s="331"/>
      <c r="I5133" s="334" t="s">
        <v>12047</v>
      </c>
      <c r="J5133" s="335">
        <v>43924</v>
      </c>
      <c r="K5133" s="331"/>
      <c r="L5133" s="331"/>
      <c r="M5133" s="333" t="s">
        <v>12058</v>
      </c>
      <c r="N5133" s="331"/>
    </row>
    <row r="5134" spans="1:14" ht="12.75">
      <c r="A5134" s="331"/>
      <c r="B5134" s="332">
        <v>43924.920297789351</v>
      </c>
      <c r="C5134" s="333" t="s">
        <v>2200</v>
      </c>
      <c r="D5134" s="333" t="s">
        <v>276</v>
      </c>
      <c r="E5134" s="331"/>
      <c r="F5134" s="333" t="s">
        <v>2198</v>
      </c>
      <c r="G5134" s="331"/>
      <c r="H5134" s="331"/>
      <c r="I5134" s="334" t="s">
        <v>12047</v>
      </c>
      <c r="J5134" s="335">
        <v>43924</v>
      </c>
      <c r="K5134" s="331"/>
      <c r="L5134" s="331"/>
      <c r="M5134" s="333" t="s">
        <v>12058</v>
      </c>
      <c r="N5134" s="331"/>
    </row>
    <row r="5135" spans="1:14" ht="12.75">
      <c r="A5135" s="331"/>
      <c r="B5135" s="332">
        <v>43924.922291689814</v>
      </c>
      <c r="C5135" s="333" t="s">
        <v>7566</v>
      </c>
      <c r="D5135" s="333" t="s">
        <v>182</v>
      </c>
      <c r="E5135" s="333" t="s">
        <v>7284</v>
      </c>
      <c r="F5135" s="333" t="s">
        <v>2208</v>
      </c>
      <c r="G5135" s="333" t="s">
        <v>2199</v>
      </c>
      <c r="H5135" s="333" t="s">
        <v>2248</v>
      </c>
      <c r="I5135" s="333" t="s">
        <v>12059</v>
      </c>
      <c r="J5135" s="335">
        <v>43919</v>
      </c>
      <c r="K5135" s="333">
        <v>65</v>
      </c>
      <c r="L5135" s="333">
        <v>1098</v>
      </c>
      <c r="M5135" s="331"/>
      <c r="N5135" s="331"/>
    </row>
    <row r="5136" spans="1:14" ht="12.75">
      <c r="A5136" s="15"/>
      <c r="B5136" s="236">
        <v>43924.928154756941</v>
      </c>
      <c r="C5136" s="2" t="s">
        <v>2200</v>
      </c>
      <c r="D5136" s="2" t="s">
        <v>276</v>
      </c>
      <c r="E5136" s="2" t="s">
        <v>12060</v>
      </c>
      <c r="F5136" s="2" t="s">
        <v>2208</v>
      </c>
      <c r="G5136" s="2" t="s">
        <v>2199</v>
      </c>
      <c r="H5136" s="2" t="s">
        <v>12061</v>
      </c>
      <c r="I5136" s="34" t="s">
        <v>12062</v>
      </c>
      <c r="J5136" s="237">
        <v>43924</v>
      </c>
      <c r="K5136" s="2">
        <v>24</v>
      </c>
      <c r="M5136" s="2" t="s">
        <v>12063</v>
      </c>
    </row>
    <row r="5137" spans="1:14" ht="12.75">
      <c r="A5137" s="15"/>
      <c r="B5137" s="236">
        <v>43924.931212974538</v>
      </c>
      <c r="C5137" s="2" t="s">
        <v>9</v>
      </c>
      <c r="D5137" s="2" t="s">
        <v>276</v>
      </c>
      <c r="E5137" s="2" t="s">
        <v>12064</v>
      </c>
      <c r="F5137" s="2" t="s">
        <v>2208</v>
      </c>
      <c r="G5137" s="2" t="s">
        <v>2199</v>
      </c>
      <c r="H5137" s="2" t="s">
        <v>12065</v>
      </c>
      <c r="I5137" s="34" t="s">
        <v>12062</v>
      </c>
      <c r="J5137" s="237">
        <v>43924</v>
      </c>
      <c r="K5137" s="2">
        <v>24</v>
      </c>
      <c r="M5137" s="2" t="s">
        <v>12066</v>
      </c>
    </row>
    <row r="5138" spans="1:14" ht="12.75">
      <c r="A5138" s="331"/>
      <c r="B5138" s="332">
        <v>43924.933806030094</v>
      </c>
      <c r="C5138" s="333" t="s">
        <v>2200</v>
      </c>
      <c r="D5138" s="333" t="s">
        <v>262</v>
      </c>
      <c r="E5138" s="331"/>
      <c r="F5138" s="333" t="s">
        <v>2198</v>
      </c>
      <c r="G5138" s="331"/>
      <c r="H5138" s="331"/>
      <c r="I5138" s="334" t="s">
        <v>1065</v>
      </c>
      <c r="J5138" s="335">
        <v>43924</v>
      </c>
      <c r="K5138" s="331"/>
      <c r="L5138" s="331"/>
      <c r="M5138" s="333" t="s">
        <v>12067</v>
      </c>
      <c r="N5138" s="331"/>
    </row>
    <row r="5139" spans="1:14" ht="12.75">
      <c r="A5139" s="331"/>
      <c r="B5139" s="332">
        <v>43924.933903020836</v>
      </c>
      <c r="C5139" s="333" t="s">
        <v>2200</v>
      </c>
      <c r="D5139" s="333" t="s">
        <v>262</v>
      </c>
      <c r="E5139" s="331"/>
      <c r="F5139" s="333" t="s">
        <v>2198</v>
      </c>
      <c r="G5139" s="331"/>
      <c r="H5139" s="331"/>
      <c r="I5139" s="334" t="s">
        <v>1065</v>
      </c>
      <c r="J5139" s="335">
        <v>43924</v>
      </c>
      <c r="K5139" s="331"/>
      <c r="L5139" s="331"/>
      <c r="M5139" s="333" t="s">
        <v>12067</v>
      </c>
      <c r="N5139" s="331"/>
    </row>
    <row r="5140" spans="1:14" ht="12.75">
      <c r="A5140" s="331"/>
      <c r="B5140" s="332">
        <v>43924.933977361114</v>
      </c>
      <c r="C5140" s="333" t="s">
        <v>2200</v>
      </c>
      <c r="D5140" s="333" t="s">
        <v>262</v>
      </c>
      <c r="E5140" s="331"/>
      <c r="F5140" s="333" t="s">
        <v>2198</v>
      </c>
      <c r="G5140" s="331"/>
      <c r="H5140" s="331"/>
      <c r="I5140" s="334" t="s">
        <v>1065</v>
      </c>
      <c r="J5140" s="335">
        <v>43924</v>
      </c>
      <c r="K5140" s="331"/>
      <c r="L5140" s="331"/>
      <c r="M5140" s="333" t="s">
        <v>12067</v>
      </c>
      <c r="N5140" s="331"/>
    </row>
    <row r="5141" spans="1:14" ht="12.75">
      <c r="A5141" s="15"/>
      <c r="B5141" s="236">
        <v>43924.936176689815</v>
      </c>
      <c r="C5141" s="2" t="s">
        <v>2197</v>
      </c>
      <c r="D5141" s="2" t="s">
        <v>354</v>
      </c>
      <c r="E5141" s="2" t="s">
        <v>947</v>
      </c>
      <c r="F5141" s="2" t="s">
        <v>2201</v>
      </c>
      <c r="G5141" s="2" t="s">
        <v>2199</v>
      </c>
      <c r="H5141" s="2" t="s">
        <v>12068</v>
      </c>
      <c r="I5141" s="34" t="s">
        <v>12069</v>
      </c>
      <c r="J5141" s="237">
        <v>43924</v>
      </c>
      <c r="K5141" s="2">
        <v>24</v>
      </c>
      <c r="L5141" s="2">
        <v>177</v>
      </c>
      <c r="M5141" s="34" t="s">
        <v>12070</v>
      </c>
    </row>
    <row r="5142" spans="1:14" ht="12.75">
      <c r="A5142" s="331"/>
      <c r="B5142" s="332">
        <v>43924.945520300927</v>
      </c>
      <c r="C5142" s="333" t="s">
        <v>7566</v>
      </c>
      <c r="D5142" s="333" t="s">
        <v>45</v>
      </c>
      <c r="E5142" s="333" t="s">
        <v>1158</v>
      </c>
      <c r="F5142" s="333" t="s">
        <v>2198</v>
      </c>
      <c r="G5142" s="333" t="s">
        <v>2199</v>
      </c>
      <c r="H5142" s="331"/>
      <c r="I5142" s="334" t="s">
        <v>12071</v>
      </c>
      <c r="J5142" s="335">
        <v>43924</v>
      </c>
      <c r="K5142" s="331"/>
      <c r="L5142" s="331"/>
      <c r="M5142" s="333" t="s">
        <v>12072</v>
      </c>
      <c r="N5142" s="331"/>
    </row>
    <row r="5143" spans="1:14" ht="12.75">
      <c r="A5143" s="15"/>
      <c r="B5143" s="236">
        <v>43924.949457326387</v>
      </c>
      <c r="C5143" s="2" t="s">
        <v>2200</v>
      </c>
      <c r="D5143" s="2" t="s">
        <v>126</v>
      </c>
      <c r="E5143" s="2" t="s">
        <v>5495</v>
      </c>
      <c r="F5143" s="2" t="s">
        <v>2208</v>
      </c>
      <c r="G5143" s="2" t="s">
        <v>2215</v>
      </c>
      <c r="H5143" s="2" t="s">
        <v>12073</v>
      </c>
      <c r="I5143" s="34" t="s">
        <v>12008</v>
      </c>
      <c r="J5143" s="237">
        <v>43924</v>
      </c>
    </row>
    <row r="5144" spans="1:14" ht="12.75">
      <c r="A5144" s="15"/>
      <c r="B5144" s="236">
        <v>43924.950889236112</v>
      </c>
      <c r="C5144" s="2" t="s">
        <v>7566</v>
      </c>
      <c r="D5144" s="2" t="s">
        <v>45</v>
      </c>
      <c r="E5144" s="2" t="s">
        <v>524</v>
      </c>
      <c r="F5144" s="2" t="s">
        <v>2208</v>
      </c>
      <c r="G5144" s="2" t="s">
        <v>2199</v>
      </c>
      <c r="H5144" s="2" t="s">
        <v>12074</v>
      </c>
      <c r="I5144" s="34" t="s">
        <v>12075</v>
      </c>
      <c r="J5144" s="237">
        <v>43924</v>
      </c>
      <c r="L5144" s="2">
        <v>2977</v>
      </c>
    </row>
    <row r="5145" spans="1:14" ht="12.75">
      <c r="A5145" s="15"/>
      <c r="B5145" s="236">
        <v>43924.950938831018</v>
      </c>
      <c r="C5145" s="2" t="s">
        <v>7566</v>
      </c>
      <c r="D5145" s="2" t="s">
        <v>45</v>
      </c>
      <c r="E5145" s="2" t="s">
        <v>524</v>
      </c>
      <c r="F5145" s="2" t="s">
        <v>2208</v>
      </c>
      <c r="G5145" s="2" t="s">
        <v>2199</v>
      </c>
      <c r="H5145" s="2" t="s">
        <v>12074</v>
      </c>
      <c r="I5145" s="34" t="s">
        <v>12075</v>
      </c>
      <c r="J5145" s="237">
        <v>43924</v>
      </c>
      <c r="L5145" s="2">
        <v>2977</v>
      </c>
    </row>
    <row r="5146" spans="1:14" ht="12.75">
      <c r="A5146" s="15"/>
      <c r="B5146" s="236">
        <v>43924.951860671295</v>
      </c>
      <c r="C5146" s="2" t="s">
        <v>7566</v>
      </c>
      <c r="D5146" s="2" t="s">
        <v>45</v>
      </c>
      <c r="E5146" s="2" t="s">
        <v>524</v>
      </c>
      <c r="F5146" s="2" t="s">
        <v>2208</v>
      </c>
      <c r="G5146" s="2" t="s">
        <v>2199</v>
      </c>
      <c r="H5146" s="2" t="s">
        <v>12074</v>
      </c>
      <c r="I5146" s="34" t="s">
        <v>12075</v>
      </c>
      <c r="J5146" s="237">
        <v>43924</v>
      </c>
      <c r="L5146" s="2">
        <v>2978</v>
      </c>
    </row>
    <row r="5147" spans="1:14" ht="12.75">
      <c r="A5147" s="15"/>
      <c r="B5147" s="236">
        <v>43924.952705613425</v>
      </c>
      <c r="C5147" s="2" t="s">
        <v>7566</v>
      </c>
      <c r="D5147" s="2" t="s">
        <v>45</v>
      </c>
      <c r="E5147" s="2" t="s">
        <v>524</v>
      </c>
      <c r="F5147" s="2" t="s">
        <v>2208</v>
      </c>
      <c r="G5147" s="2" t="s">
        <v>2199</v>
      </c>
      <c r="H5147" s="2" t="s">
        <v>12074</v>
      </c>
      <c r="I5147" s="34" t="s">
        <v>12075</v>
      </c>
      <c r="J5147" s="237">
        <v>43924</v>
      </c>
      <c r="L5147" s="2">
        <v>2980</v>
      </c>
    </row>
    <row r="5148" spans="1:14" ht="12.75">
      <c r="A5148" s="15"/>
      <c r="B5148" s="236">
        <v>43924.952831435185</v>
      </c>
      <c r="C5148" s="2" t="s">
        <v>7566</v>
      </c>
      <c r="D5148" s="2" t="s">
        <v>278</v>
      </c>
      <c r="E5148" s="2" t="s">
        <v>734</v>
      </c>
      <c r="F5148" s="2" t="s">
        <v>2201</v>
      </c>
      <c r="G5148" s="2" t="s">
        <v>2199</v>
      </c>
      <c r="H5148" s="2" t="s">
        <v>12076</v>
      </c>
      <c r="I5148" s="34" t="s">
        <v>12077</v>
      </c>
      <c r="J5148" s="237">
        <v>43923</v>
      </c>
    </row>
    <row r="5149" spans="1:14" ht="12.75">
      <c r="A5149" s="15"/>
      <c r="B5149" s="236">
        <v>43924.952895694441</v>
      </c>
      <c r="C5149" s="2" t="s">
        <v>7566</v>
      </c>
      <c r="D5149" s="2" t="s">
        <v>278</v>
      </c>
      <c r="E5149" s="2" t="s">
        <v>734</v>
      </c>
      <c r="F5149" s="2" t="s">
        <v>2201</v>
      </c>
      <c r="G5149" s="2" t="s">
        <v>2199</v>
      </c>
      <c r="H5149" s="2" t="s">
        <v>12076</v>
      </c>
      <c r="I5149" s="34" t="s">
        <v>12077</v>
      </c>
      <c r="J5149" s="237">
        <v>43923</v>
      </c>
    </row>
    <row r="5150" spans="1:14" ht="12.75">
      <c r="A5150" s="15"/>
      <c r="B5150" s="236">
        <v>43924.95296130787</v>
      </c>
      <c r="C5150" s="2" t="s">
        <v>7566</v>
      </c>
      <c r="D5150" s="2" t="s">
        <v>278</v>
      </c>
      <c r="E5150" s="2" t="s">
        <v>734</v>
      </c>
      <c r="F5150" s="2" t="s">
        <v>2201</v>
      </c>
      <c r="G5150" s="2" t="s">
        <v>2199</v>
      </c>
      <c r="H5150" s="2" t="s">
        <v>12076</v>
      </c>
      <c r="I5150" s="34" t="s">
        <v>12077</v>
      </c>
      <c r="J5150" s="237">
        <v>43923</v>
      </c>
    </row>
    <row r="5151" spans="1:14" ht="12.75">
      <c r="A5151" s="331"/>
      <c r="B5151" s="332">
        <v>43924.954339074073</v>
      </c>
      <c r="C5151" s="333" t="s">
        <v>2200</v>
      </c>
      <c r="D5151" s="333" t="s">
        <v>262</v>
      </c>
      <c r="E5151" s="331"/>
      <c r="F5151" s="333" t="s">
        <v>2198</v>
      </c>
      <c r="G5151" s="333" t="s">
        <v>2210</v>
      </c>
      <c r="H5151" s="331"/>
      <c r="I5151" s="334" t="s">
        <v>3051</v>
      </c>
      <c r="J5151" s="335">
        <v>43924</v>
      </c>
      <c r="K5151" s="331"/>
      <c r="L5151" s="331"/>
      <c r="M5151" s="333" t="s">
        <v>12078</v>
      </c>
      <c r="N5151" s="331"/>
    </row>
    <row r="5152" spans="1:14" ht="12.75">
      <c r="A5152" s="331"/>
      <c r="B5152" s="332">
        <v>43924.956699479168</v>
      </c>
      <c r="C5152" s="333" t="s">
        <v>7566</v>
      </c>
      <c r="D5152" s="333" t="s">
        <v>262</v>
      </c>
      <c r="E5152" s="331"/>
      <c r="F5152" s="333" t="s">
        <v>2198</v>
      </c>
      <c r="G5152" s="333" t="s">
        <v>2210</v>
      </c>
      <c r="H5152" s="331"/>
      <c r="I5152" s="334" t="s">
        <v>1065</v>
      </c>
      <c r="J5152" s="335">
        <v>43924</v>
      </c>
      <c r="K5152" s="331"/>
      <c r="L5152" s="331"/>
      <c r="M5152" s="333" t="s">
        <v>12079</v>
      </c>
      <c r="N5152" s="331"/>
    </row>
    <row r="5153" spans="1:14" ht="12.75">
      <c r="A5153" s="15"/>
      <c r="B5153" s="236">
        <v>43924.962053009258</v>
      </c>
      <c r="C5153" s="2" t="s">
        <v>9</v>
      </c>
      <c r="D5153" s="2" t="s">
        <v>117</v>
      </c>
      <c r="E5153" s="2" t="s">
        <v>3433</v>
      </c>
      <c r="F5153" s="2" t="s">
        <v>2208</v>
      </c>
      <c r="G5153" s="2" t="s">
        <v>2199</v>
      </c>
      <c r="H5153" s="2" t="s">
        <v>12080</v>
      </c>
      <c r="I5153" s="34" t="s">
        <v>12081</v>
      </c>
      <c r="J5153" s="237">
        <v>43923</v>
      </c>
      <c r="K5153" s="2">
        <v>67</v>
      </c>
      <c r="L5153" s="2">
        <v>2195</v>
      </c>
      <c r="M5153" s="2" t="s">
        <v>12082</v>
      </c>
    </row>
    <row r="5154" spans="1:14" ht="12.75">
      <c r="A5154" s="15"/>
      <c r="B5154" s="236">
        <v>43924.968806435187</v>
      </c>
      <c r="C5154" s="2" t="s">
        <v>2200</v>
      </c>
      <c r="D5154" s="2" t="s">
        <v>126</v>
      </c>
      <c r="E5154" s="2" t="s">
        <v>316</v>
      </c>
      <c r="F5154" s="2" t="s">
        <v>2198</v>
      </c>
      <c r="G5154" s="2" t="s">
        <v>2210</v>
      </c>
      <c r="H5154" s="2" t="s">
        <v>12083</v>
      </c>
      <c r="I5154" s="34" t="s">
        <v>12084</v>
      </c>
      <c r="J5154" s="237">
        <v>43924</v>
      </c>
    </row>
    <row r="5155" spans="1:14" ht="12.75">
      <c r="A5155" s="15"/>
      <c r="B5155" s="236">
        <v>43924.969422326394</v>
      </c>
      <c r="C5155" s="2" t="s">
        <v>7566</v>
      </c>
      <c r="D5155" s="2" t="s">
        <v>276</v>
      </c>
      <c r="F5155" s="2" t="s">
        <v>2208</v>
      </c>
      <c r="G5155" s="2" t="s">
        <v>2199</v>
      </c>
      <c r="H5155" s="2" t="s">
        <v>12085</v>
      </c>
      <c r="I5155" s="34" t="s">
        <v>12086</v>
      </c>
      <c r="J5155" s="237">
        <v>43924</v>
      </c>
      <c r="L5155" s="2">
        <v>3047</v>
      </c>
      <c r="M5155" s="2" t="s">
        <v>12087</v>
      </c>
    </row>
    <row r="5156" spans="1:14" ht="12.75">
      <c r="A5156" s="331"/>
      <c r="B5156" s="332">
        <v>43924.971123912037</v>
      </c>
      <c r="C5156" s="333" t="s">
        <v>2200</v>
      </c>
      <c r="D5156" s="333" t="s">
        <v>322</v>
      </c>
      <c r="E5156" s="333" t="s">
        <v>12088</v>
      </c>
      <c r="F5156" s="333" t="s">
        <v>2198</v>
      </c>
      <c r="G5156" s="333" t="s">
        <v>2199</v>
      </c>
      <c r="H5156" s="331"/>
      <c r="I5156" s="334" t="s">
        <v>11433</v>
      </c>
      <c r="J5156" s="335">
        <v>43924</v>
      </c>
      <c r="K5156" s="331"/>
      <c r="L5156" s="331"/>
      <c r="M5156" s="331"/>
      <c r="N5156" s="331"/>
    </row>
    <row r="5157" spans="1:14" ht="12.75">
      <c r="A5157" s="331"/>
      <c r="B5157" s="332">
        <v>43924.971348402774</v>
      </c>
      <c r="C5157" s="333" t="s">
        <v>2200</v>
      </c>
      <c r="D5157" s="333" t="s">
        <v>224</v>
      </c>
      <c r="E5157" s="333" t="s">
        <v>223</v>
      </c>
      <c r="F5157" s="333" t="s">
        <v>2198</v>
      </c>
      <c r="G5157" s="333" t="s">
        <v>2210</v>
      </c>
      <c r="H5157" s="331"/>
      <c r="I5157" s="333" t="s">
        <v>12089</v>
      </c>
      <c r="J5157" s="335">
        <v>43924</v>
      </c>
      <c r="K5157" s="331"/>
      <c r="L5157" s="333">
        <v>112</v>
      </c>
      <c r="M5157" s="333" t="s">
        <v>12090</v>
      </c>
      <c r="N5157" s="331"/>
    </row>
    <row r="5158" spans="1:14" ht="12.75">
      <c r="A5158" s="331"/>
      <c r="B5158" s="332">
        <v>43924.971477870371</v>
      </c>
      <c r="C5158" s="333" t="s">
        <v>9</v>
      </c>
      <c r="D5158" s="333" t="s">
        <v>117</v>
      </c>
      <c r="E5158" s="333" t="s">
        <v>3433</v>
      </c>
      <c r="F5158" s="333" t="s">
        <v>2201</v>
      </c>
      <c r="G5158" s="333" t="s">
        <v>2199</v>
      </c>
      <c r="H5158" s="331"/>
      <c r="I5158" s="334" t="s">
        <v>12091</v>
      </c>
      <c r="J5158" s="335">
        <v>43923</v>
      </c>
      <c r="K5158" s="333">
        <v>50</v>
      </c>
      <c r="L5158" s="333">
        <v>2196</v>
      </c>
      <c r="M5158" s="333" t="s">
        <v>12092</v>
      </c>
      <c r="N5158" s="331"/>
    </row>
    <row r="5159" spans="1:14" ht="12.75">
      <c r="A5159" s="331"/>
      <c r="B5159" s="332">
        <v>43924.972305162039</v>
      </c>
      <c r="C5159" s="333" t="s">
        <v>2200</v>
      </c>
      <c r="D5159" s="333" t="s">
        <v>45</v>
      </c>
      <c r="E5159" s="333" t="s">
        <v>43</v>
      </c>
      <c r="F5159" s="333" t="s">
        <v>2198</v>
      </c>
      <c r="G5159" s="333" t="s">
        <v>2199</v>
      </c>
      <c r="H5159" s="331"/>
      <c r="I5159" s="334" t="s">
        <v>12094</v>
      </c>
      <c r="J5159" s="335">
        <v>43924</v>
      </c>
      <c r="K5159" s="331"/>
      <c r="L5159" s="331"/>
      <c r="M5159" s="331"/>
      <c r="N5159" s="331"/>
    </row>
    <row r="5160" spans="1:14" ht="12.75">
      <c r="A5160" s="15"/>
      <c r="B5160" s="236">
        <v>43924.972878692133</v>
      </c>
      <c r="C5160" s="2" t="s">
        <v>7566</v>
      </c>
      <c r="D5160" s="2" t="s">
        <v>236</v>
      </c>
      <c r="F5160" s="2" t="s">
        <v>2198</v>
      </c>
      <c r="H5160" s="2" t="s">
        <v>12096</v>
      </c>
      <c r="I5160" s="34" t="s">
        <v>12097</v>
      </c>
      <c r="J5160" s="237">
        <v>43924</v>
      </c>
    </row>
    <row r="5161" spans="1:14" ht="12.75">
      <c r="A5161" s="331"/>
      <c r="B5161" s="332">
        <v>43924.974943738431</v>
      </c>
      <c r="C5161" s="333" t="s">
        <v>2200</v>
      </c>
      <c r="D5161" s="333" t="s">
        <v>322</v>
      </c>
      <c r="E5161" s="331"/>
      <c r="F5161" s="333" t="s">
        <v>2198</v>
      </c>
      <c r="G5161" s="333" t="s">
        <v>2199</v>
      </c>
      <c r="H5161" s="331"/>
      <c r="I5161" s="334" t="s">
        <v>11433</v>
      </c>
      <c r="J5161" s="335">
        <v>43924</v>
      </c>
      <c r="K5161" s="331"/>
      <c r="L5161" s="331"/>
      <c r="M5161" s="331"/>
      <c r="N5161" s="331"/>
    </row>
    <row r="5162" spans="1:14" ht="12.75">
      <c r="A5162" s="15"/>
      <c r="B5162" s="236">
        <v>43924.976104710644</v>
      </c>
      <c r="C5162" s="2" t="s">
        <v>2200</v>
      </c>
      <c r="D5162" s="2" t="s">
        <v>322</v>
      </c>
      <c r="E5162" s="2" t="s">
        <v>576</v>
      </c>
      <c r="F5162" s="2" t="s">
        <v>2201</v>
      </c>
      <c r="G5162" s="2" t="s">
        <v>2199</v>
      </c>
      <c r="H5162" s="2" t="s">
        <v>12098</v>
      </c>
      <c r="I5162" s="34" t="s">
        <v>12099</v>
      </c>
      <c r="J5162" s="237">
        <v>43924</v>
      </c>
    </row>
    <row r="5163" spans="1:14" ht="12.75">
      <c r="A5163" s="15"/>
      <c r="B5163" s="236">
        <v>43924.976547511571</v>
      </c>
      <c r="C5163" s="2" t="s">
        <v>2200</v>
      </c>
      <c r="D5163" s="2" t="s">
        <v>322</v>
      </c>
      <c r="E5163" s="2" t="s">
        <v>576</v>
      </c>
      <c r="F5163" s="2" t="s">
        <v>2198</v>
      </c>
      <c r="G5163" s="2" t="s">
        <v>2199</v>
      </c>
      <c r="H5163" s="2" t="s">
        <v>12100</v>
      </c>
      <c r="I5163" s="2" t="s">
        <v>12101</v>
      </c>
      <c r="J5163" s="237">
        <v>43924</v>
      </c>
    </row>
    <row r="5164" spans="1:14" ht="12.75">
      <c r="A5164" s="331"/>
      <c r="B5164" s="332">
        <v>43924.976621875001</v>
      </c>
      <c r="C5164" s="333" t="s">
        <v>2200</v>
      </c>
      <c r="D5164" s="333" t="s">
        <v>322</v>
      </c>
      <c r="E5164" s="333" t="s">
        <v>12102</v>
      </c>
      <c r="F5164" s="333" t="s">
        <v>2198</v>
      </c>
      <c r="G5164" s="333" t="s">
        <v>2199</v>
      </c>
      <c r="H5164" s="331"/>
      <c r="I5164" s="334" t="s">
        <v>11433</v>
      </c>
      <c r="J5164" s="335">
        <v>43924</v>
      </c>
      <c r="K5164" s="331"/>
      <c r="L5164" s="331"/>
      <c r="M5164" s="331"/>
      <c r="N5164" s="331"/>
    </row>
    <row r="5165" spans="1:14" ht="12.75">
      <c r="A5165" s="15"/>
      <c r="B5165" s="236">
        <v>43924.976745370368</v>
      </c>
      <c r="C5165" s="2" t="s">
        <v>2200</v>
      </c>
      <c r="D5165" s="2" t="s">
        <v>109</v>
      </c>
      <c r="F5165" s="2" t="s">
        <v>2198</v>
      </c>
      <c r="G5165" s="2" t="s">
        <v>2199</v>
      </c>
      <c r="H5165" s="2" t="s">
        <v>12103</v>
      </c>
      <c r="I5165" s="34" t="s">
        <v>12104</v>
      </c>
      <c r="J5165" s="237">
        <v>43924</v>
      </c>
    </row>
    <row r="5166" spans="1:14" ht="12.75">
      <c r="A5166" s="331"/>
      <c r="B5166" s="332">
        <v>43924.976750081019</v>
      </c>
      <c r="C5166" s="333" t="s">
        <v>2200</v>
      </c>
      <c r="D5166" s="333" t="s">
        <v>322</v>
      </c>
      <c r="E5166" s="333" t="s">
        <v>5316</v>
      </c>
      <c r="F5166" s="333" t="s">
        <v>2198</v>
      </c>
      <c r="G5166" s="333" t="s">
        <v>2199</v>
      </c>
      <c r="H5166" s="331"/>
      <c r="I5166" s="334" t="s">
        <v>12099</v>
      </c>
      <c r="J5166" s="335">
        <v>43924</v>
      </c>
      <c r="K5166" s="331"/>
      <c r="L5166" s="331"/>
      <c r="M5166" s="331"/>
      <c r="N5166" s="331"/>
    </row>
    <row r="5167" spans="1:14" ht="12.75">
      <c r="A5167" s="15"/>
      <c r="B5167" s="236">
        <v>43924.976843680561</v>
      </c>
      <c r="C5167" s="2" t="s">
        <v>2200</v>
      </c>
      <c r="D5167" s="2" t="s">
        <v>322</v>
      </c>
      <c r="E5167" s="2" t="s">
        <v>5970</v>
      </c>
      <c r="F5167" s="2" t="s">
        <v>2198</v>
      </c>
      <c r="G5167" s="2" t="s">
        <v>2199</v>
      </c>
      <c r="H5167" s="2" t="s">
        <v>12105</v>
      </c>
      <c r="I5167" s="34" t="s">
        <v>12106</v>
      </c>
      <c r="J5167" s="237">
        <v>43924</v>
      </c>
    </row>
    <row r="5168" spans="1:14" ht="12.75">
      <c r="A5168" s="15"/>
      <c r="B5168" s="236">
        <v>43924.976909884259</v>
      </c>
      <c r="C5168" s="2" t="s">
        <v>2200</v>
      </c>
      <c r="D5168" s="2" t="s">
        <v>322</v>
      </c>
      <c r="E5168" s="2" t="s">
        <v>5970</v>
      </c>
      <c r="F5168" s="2" t="s">
        <v>2198</v>
      </c>
      <c r="G5168" s="2" t="s">
        <v>2199</v>
      </c>
      <c r="H5168" s="2" t="s">
        <v>12105</v>
      </c>
      <c r="I5168" s="34" t="s">
        <v>12106</v>
      </c>
      <c r="J5168" s="237">
        <v>43924</v>
      </c>
    </row>
    <row r="5169" spans="1:14" ht="12.75">
      <c r="A5169" s="15"/>
      <c r="B5169" s="236">
        <v>43924.977388460647</v>
      </c>
      <c r="C5169" s="2" t="s">
        <v>2200</v>
      </c>
      <c r="D5169" s="2" t="s">
        <v>322</v>
      </c>
      <c r="E5169" s="2" t="s">
        <v>12107</v>
      </c>
      <c r="F5169" s="2" t="s">
        <v>2198</v>
      </c>
      <c r="G5169" s="2" t="s">
        <v>2199</v>
      </c>
      <c r="I5169" s="34" t="s">
        <v>12099</v>
      </c>
      <c r="J5169" s="237">
        <v>43924</v>
      </c>
    </row>
    <row r="5170" spans="1:14" ht="12.75">
      <c r="A5170" s="331"/>
      <c r="B5170" s="332">
        <v>43924.977404432866</v>
      </c>
      <c r="C5170" s="333" t="s">
        <v>2200</v>
      </c>
      <c r="D5170" s="333" t="s">
        <v>262</v>
      </c>
      <c r="E5170" s="331"/>
      <c r="F5170" s="333" t="s">
        <v>2198</v>
      </c>
      <c r="G5170" s="333" t="s">
        <v>2199</v>
      </c>
      <c r="H5170" s="331"/>
      <c r="I5170" s="334" t="s">
        <v>1065</v>
      </c>
      <c r="J5170" s="335">
        <v>43924</v>
      </c>
      <c r="K5170" s="331"/>
      <c r="L5170" s="333">
        <v>10</v>
      </c>
      <c r="M5170" s="331"/>
      <c r="N5170" s="331"/>
    </row>
    <row r="5171" spans="1:14" ht="12.75">
      <c r="A5171" s="15"/>
      <c r="B5171" s="236">
        <v>43924.978413263889</v>
      </c>
      <c r="C5171" s="2" t="s">
        <v>2200</v>
      </c>
      <c r="D5171" s="2" t="s">
        <v>322</v>
      </c>
      <c r="E5171" s="2" t="s">
        <v>576</v>
      </c>
      <c r="F5171" s="2" t="s">
        <v>2201</v>
      </c>
      <c r="G5171" s="2" t="s">
        <v>2199</v>
      </c>
      <c r="H5171" s="2" t="s">
        <v>12108</v>
      </c>
      <c r="I5171" s="2" t="s">
        <v>12101</v>
      </c>
      <c r="J5171" s="237">
        <v>43924</v>
      </c>
      <c r="M5171" s="2" t="s">
        <v>12109</v>
      </c>
    </row>
    <row r="5172" spans="1:14" ht="12.75">
      <c r="A5172" s="331"/>
      <c r="B5172" s="332">
        <v>43924.978462627318</v>
      </c>
      <c r="C5172" s="333" t="s">
        <v>2200</v>
      </c>
      <c r="D5172" s="333" t="s">
        <v>322</v>
      </c>
      <c r="E5172" s="333" t="s">
        <v>5316</v>
      </c>
      <c r="F5172" s="333" t="s">
        <v>2198</v>
      </c>
      <c r="G5172" s="333" t="s">
        <v>2199</v>
      </c>
      <c r="H5172" s="331"/>
      <c r="I5172" s="334" t="s">
        <v>11433</v>
      </c>
      <c r="J5172" s="335">
        <v>43924</v>
      </c>
      <c r="K5172" s="331"/>
      <c r="L5172" s="331"/>
      <c r="M5172" s="331"/>
      <c r="N5172" s="331"/>
    </row>
    <row r="5173" spans="1:14" ht="12.75">
      <c r="A5173" s="331"/>
      <c r="B5173" s="332">
        <v>43924.97853226852</v>
      </c>
      <c r="C5173" s="333" t="s">
        <v>2200</v>
      </c>
      <c r="D5173" s="333" t="s">
        <v>322</v>
      </c>
      <c r="E5173" s="333" t="s">
        <v>6134</v>
      </c>
      <c r="F5173" s="333" t="s">
        <v>2198</v>
      </c>
      <c r="G5173" s="333" t="s">
        <v>2199</v>
      </c>
      <c r="H5173" s="333" t="s">
        <v>6411</v>
      </c>
      <c r="I5173" s="334" t="s">
        <v>12099</v>
      </c>
      <c r="J5173" s="335">
        <v>43924</v>
      </c>
      <c r="K5173" s="331"/>
      <c r="L5173" s="331"/>
      <c r="M5173" s="331"/>
      <c r="N5173" s="331"/>
    </row>
    <row r="5174" spans="1:14" ht="12.75">
      <c r="A5174" s="331"/>
      <c r="B5174" s="332">
        <v>43924.978809699074</v>
      </c>
      <c r="C5174" s="333" t="s">
        <v>2200</v>
      </c>
      <c r="D5174" s="333" t="s">
        <v>322</v>
      </c>
      <c r="E5174" s="333" t="s">
        <v>12107</v>
      </c>
      <c r="F5174" s="333" t="s">
        <v>2198</v>
      </c>
      <c r="G5174" s="333" t="s">
        <v>2199</v>
      </c>
      <c r="H5174" s="331"/>
      <c r="I5174" s="334" t="s">
        <v>11433</v>
      </c>
      <c r="J5174" s="335">
        <v>43924</v>
      </c>
      <c r="K5174" s="331"/>
      <c r="L5174" s="331"/>
      <c r="M5174" s="331"/>
      <c r="N5174" s="331"/>
    </row>
    <row r="5175" spans="1:14" ht="12.75">
      <c r="A5175" s="15"/>
      <c r="B5175" s="236">
        <v>43924.979995324073</v>
      </c>
      <c r="C5175" s="2" t="s">
        <v>7566</v>
      </c>
      <c r="D5175" s="2" t="s">
        <v>262</v>
      </c>
      <c r="E5175" s="2" t="s">
        <v>419</v>
      </c>
      <c r="F5175" s="2" t="s">
        <v>2201</v>
      </c>
      <c r="G5175" s="2" t="s">
        <v>2199</v>
      </c>
      <c r="H5175" s="2" t="s">
        <v>12110</v>
      </c>
      <c r="I5175" s="2" t="s">
        <v>12111</v>
      </c>
      <c r="J5175" s="237">
        <v>43924</v>
      </c>
      <c r="M5175" s="2" t="s">
        <v>12112</v>
      </c>
    </row>
    <row r="5176" spans="1:14" ht="12.75">
      <c r="A5176" s="331"/>
      <c r="B5176" s="332">
        <v>43924.980321643518</v>
      </c>
      <c r="C5176" s="333" t="s">
        <v>2200</v>
      </c>
      <c r="D5176" s="333" t="s">
        <v>322</v>
      </c>
      <c r="E5176" s="333" t="s">
        <v>6134</v>
      </c>
      <c r="F5176" s="333" t="s">
        <v>2198</v>
      </c>
      <c r="G5176" s="333" t="s">
        <v>2199</v>
      </c>
      <c r="H5176" s="331"/>
      <c r="I5176" s="334" t="s">
        <v>12099</v>
      </c>
      <c r="J5176" s="335">
        <v>43924</v>
      </c>
      <c r="K5176" s="331"/>
      <c r="L5176" s="331"/>
      <c r="M5176" s="333" t="s">
        <v>12113</v>
      </c>
      <c r="N5176" s="331"/>
    </row>
    <row r="5177" spans="1:14" ht="12.75">
      <c r="A5177" s="15"/>
      <c r="B5177" s="236">
        <v>43924.981256168983</v>
      </c>
      <c r="C5177" s="2" t="s">
        <v>2197</v>
      </c>
      <c r="D5177" s="2" t="s">
        <v>354</v>
      </c>
      <c r="E5177" s="2" t="s">
        <v>947</v>
      </c>
      <c r="F5177" s="2" t="s">
        <v>2201</v>
      </c>
      <c r="G5177" s="2" t="s">
        <v>2199</v>
      </c>
      <c r="H5177" s="2" t="s">
        <v>12114</v>
      </c>
      <c r="I5177" s="34" t="s">
        <v>12069</v>
      </c>
      <c r="J5177" s="237">
        <v>43924</v>
      </c>
      <c r="K5177" s="2">
        <v>24</v>
      </c>
      <c r="L5177" s="2">
        <v>177</v>
      </c>
    </row>
    <row r="5178" spans="1:14" ht="12.75">
      <c r="A5178" s="15"/>
      <c r="B5178" s="236">
        <v>43924.981574004632</v>
      </c>
      <c r="C5178" s="2" t="s">
        <v>2197</v>
      </c>
      <c r="D5178" s="2" t="s">
        <v>354</v>
      </c>
      <c r="E5178" s="2" t="s">
        <v>947</v>
      </c>
      <c r="F5178" s="2" t="s">
        <v>2201</v>
      </c>
      <c r="G5178" s="2" t="s">
        <v>2199</v>
      </c>
      <c r="H5178" s="2" t="s">
        <v>12114</v>
      </c>
      <c r="I5178" s="34" t="s">
        <v>12069</v>
      </c>
      <c r="J5178" s="237">
        <v>43924</v>
      </c>
      <c r="K5178" s="2">
        <v>24</v>
      </c>
      <c r="L5178" s="2">
        <v>177</v>
      </c>
    </row>
    <row r="5179" spans="1:14" ht="12.75">
      <c r="A5179" s="331"/>
      <c r="B5179" s="332">
        <v>43924.981800046298</v>
      </c>
      <c r="C5179" s="333" t="s">
        <v>2200</v>
      </c>
      <c r="D5179" s="333" t="s">
        <v>262</v>
      </c>
      <c r="E5179" s="331"/>
      <c r="F5179" s="333" t="s">
        <v>2198</v>
      </c>
      <c r="G5179" s="333" t="s">
        <v>2199</v>
      </c>
      <c r="H5179" s="331"/>
      <c r="I5179" s="334" t="s">
        <v>1065</v>
      </c>
      <c r="J5179" s="335">
        <v>43924</v>
      </c>
      <c r="K5179" s="331"/>
      <c r="L5179" s="333">
        <v>10</v>
      </c>
      <c r="M5179" s="331"/>
      <c r="N5179" s="331"/>
    </row>
    <row r="5180" spans="1:14" ht="12.75">
      <c r="A5180" s="15"/>
      <c r="B5180" s="236">
        <v>43924.982558680553</v>
      </c>
      <c r="C5180" s="2" t="s">
        <v>2200</v>
      </c>
      <c r="D5180" s="2" t="s">
        <v>322</v>
      </c>
      <c r="E5180" s="2" t="s">
        <v>12115</v>
      </c>
      <c r="F5180" s="2" t="s">
        <v>2198</v>
      </c>
      <c r="G5180" s="2" t="s">
        <v>2199</v>
      </c>
      <c r="I5180" s="34" t="s">
        <v>12106</v>
      </c>
      <c r="J5180" s="237">
        <v>43924</v>
      </c>
      <c r="M5180" s="2" t="s">
        <v>12116</v>
      </c>
    </row>
    <row r="5181" spans="1:14" ht="12.75">
      <c r="A5181" s="331"/>
      <c r="B5181" s="332">
        <v>43924.982604918987</v>
      </c>
      <c r="C5181" s="333" t="s">
        <v>2200</v>
      </c>
      <c r="D5181" s="333" t="s">
        <v>322</v>
      </c>
      <c r="E5181" s="333" t="s">
        <v>12115</v>
      </c>
      <c r="F5181" s="333" t="s">
        <v>2198</v>
      </c>
      <c r="G5181" s="333" t="s">
        <v>2199</v>
      </c>
      <c r="H5181" s="331"/>
      <c r="I5181" s="334" t="s">
        <v>12106</v>
      </c>
      <c r="J5181" s="335">
        <v>43924</v>
      </c>
      <c r="K5181" s="331"/>
      <c r="L5181" s="331"/>
      <c r="M5181" s="333" t="s">
        <v>12116</v>
      </c>
      <c r="N5181" s="331"/>
    </row>
    <row r="5182" spans="1:14" ht="12.75">
      <c r="A5182" s="331"/>
      <c r="B5182" s="332">
        <v>43924.982814513889</v>
      </c>
      <c r="C5182" s="333" t="s">
        <v>2200</v>
      </c>
      <c r="D5182" s="333" t="s">
        <v>322</v>
      </c>
      <c r="E5182" s="333" t="s">
        <v>12107</v>
      </c>
      <c r="F5182" s="333" t="s">
        <v>2198</v>
      </c>
      <c r="G5182" s="333" t="s">
        <v>2199</v>
      </c>
      <c r="H5182" s="331"/>
      <c r="I5182" s="333" t="s">
        <v>12117</v>
      </c>
      <c r="J5182" s="335">
        <v>43924</v>
      </c>
      <c r="K5182" s="331"/>
      <c r="L5182" s="331"/>
      <c r="M5182" s="331"/>
      <c r="N5182" s="331"/>
    </row>
    <row r="5183" spans="1:14" ht="12.75">
      <c r="A5183" s="15"/>
      <c r="B5183" s="236">
        <v>43924.983008148149</v>
      </c>
      <c r="C5183" s="2" t="s">
        <v>2200</v>
      </c>
      <c r="D5183" s="2" t="s">
        <v>322</v>
      </c>
      <c r="F5183" s="2" t="s">
        <v>2198</v>
      </c>
      <c r="G5183" s="2" t="s">
        <v>2199</v>
      </c>
      <c r="H5183" s="2" t="s">
        <v>12118</v>
      </c>
      <c r="I5183" s="34" t="s">
        <v>11796</v>
      </c>
      <c r="J5183" s="237">
        <v>43924</v>
      </c>
      <c r="M5183" s="2" t="s">
        <v>12119</v>
      </c>
    </row>
    <row r="5184" spans="1:14" ht="12.75">
      <c r="A5184" s="15"/>
      <c r="B5184" s="236">
        <v>43924.983269606484</v>
      </c>
      <c r="C5184" s="2" t="s">
        <v>2200</v>
      </c>
      <c r="D5184" s="2" t="s">
        <v>322</v>
      </c>
      <c r="E5184" s="2" t="s">
        <v>576</v>
      </c>
      <c r="F5184" s="2" t="s">
        <v>2271</v>
      </c>
      <c r="G5184" s="2" t="s">
        <v>2199</v>
      </c>
      <c r="H5184" s="2" t="s">
        <v>12120</v>
      </c>
      <c r="I5184" s="34" t="s">
        <v>12106</v>
      </c>
      <c r="J5184" s="237">
        <v>43924</v>
      </c>
    </row>
    <row r="5185" spans="1:14" ht="12.75">
      <c r="A5185" s="15"/>
      <c r="B5185" s="236">
        <v>43924.983474594905</v>
      </c>
      <c r="C5185" s="2" t="s">
        <v>2200</v>
      </c>
      <c r="D5185" s="2" t="s">
        <v>322</v>
      </c>
      <c r="E5185" s="2" t="s">
        <v>576</v>
      </c>
      <c r="F5185" s="2" t="s">
        <v>2198</v>
      </c>
      <c r="G5185" s="2" t="s">
        <v>2199</v>
      </c>
      <c r="I5185" s="34" t="s">
        <v>12106</v>
      </c>
      <c r="J5185" s="237">
        <v>43924</v>
      </c>
      <c r="M5185" s="2" t="s">
        <v>12121</v>
      </c>
    </row>
    <row r="5186" spans="1:14" ht="12.75">
      <c r="A5186" s="331"/>
      <c r="B5186" s="332">
        <v>43924.983504988428</v>
      </c>
      <c r="C5186" s="333" t="s">
        <v>2200</v>
      </c>
      <c r="D5186" s="333" t="s">
        <v>322</v>
      </c>
      <c r="E5186" s="333" t="s">
        <v>5981</v>
      </c>
      <c r="F5186" s="333" t="s">
        <v>2198</v>
      </c>
      <c r="G5186" s="333" t="s">
        <v>2199</v>
      </c>
      <c r="H5186" s="331"/>
      <c r="I5186" s="333" t="s">
        <v>12122</v>
      </c>
      <c r="J5186" s="335">
        <v>43924</v>
      </c>
      <c r="K5186" s="331"/>
      <c r="L5186" s="333">
        <v>7</v>
      </c>
      <c r="M5186" s="331"/>
      <c r="N5186" s="331"/>
    </row>
    <row r="5187" spans="1:14" ht="12.75">
      <c r="A5187" s="331"/>
      <c r="B5187" s="332">
        <v>43924.984095335647</v>
      </c>
      <c r="C5187" s="333" t="s">
        <v>2200</v>
      </c>
      <c r="D5187" s="333" t="s">
        <v>322</v>
      </c>
      <c r="E5187" s="333" t="s">
        <v>5295</v>
      </c>
      <c r="F5187" s="333" t="s">
        <v>2198</v>
      </c>
      <c r="G5187" s="333" t="s">
        <v>2199</v>
      </c>
      <c r="H5187" s="331"/>
      <c r="I5187" s="333" t="s">
        <v>12122</v>
      </c>
      <c r="J5187" s="335">
        <v>43924</v>
      </c>
      <c r="K5187" s="331"/>
      <c r="L5187" s="333">
        <v>2</v>
      </c>
      <c r="M5187" s="331"/>
      <c r="N5187" s="331"/>
    </row>
    <row r="5188" spans="1:14" ht="12.75">
      <c r="A5188" s="331"/>
      <c r="B5188" s="332">
        <v>43924.984449675925</v>
      </c>
      <c r="C5188" s="333" t="s">
        <v>2200</v>
      </c>
      <c r="D5188" s="333" t="s">
        <v>322</v>
      </c>
      <c r="E5188" s="333" t="s">
        <v>5316</v>
      </c>
      <c r="F5188" s="333" t="s">
        <v>2198</v>
      </c>
      <c r="G5188" s="333" t="s">
        <v>2199</v>
      </c>
      <c r="H5188" s="331"/>
      <c r="I5188" s="333" t="s">
        <v>12122</v>
      </c>
      <c r="J5188" s="335">
        <v>43924</v>
      </c>
      <c r="K5188" s="331"/>
      <c r="L5188" s="333">
        <v>1</v>
      </c>
      <c r="M5188" s="331"/>
      <c r="N5188" s="331"/>
    </row>
    <row r="5189" spans="1:14" ht="12.75">
      <c r="A5189" s="15"/>
      <c r="B5189" s="236">
        <v>43924.984524120373</v>
      </c>
      <c r="C5189" s="2" t="s">
        <v>2200</v>
      </c>
      <c r="D5189" s="2" t="s">
        <v>224</v>
      </c>
      <c r="F5189" s="2" t="s">
        <v>2271</v>
      </c>
      <c r="G5189" s="2" t="s">
        <v>2199</v>
      </c>
      <c r="I5189" s="34" t="s">
        <v>12123</v>
      </c>
      <c r="J5189" s="237">
        <v>43924</v>
      </c>
      <c r="M5189" s="2" t="s">
        <v>12124</v>
      </c>
    </row>
    <row r="5190" spans="1:14" ht="12.75">
      <c r="A5190" s="331"/>
      <c r="B5190" s="332">
        <v>43924.984526921296</v>
      </c>
      <c r="C5190" s="333" t="s">
        <v>2200</v>
      </c>
      <c r="D5190" s="333" t="s">
        <v>322</v>
      </c>
      <c r="E5190" s="333" t="s">
        <v>5316</v>
      </c>
      <c r="F5190" s="333" t="s">
        <v>2198</v>
      </c>
      <c r="G5190" s="333" t="s">
        <v>2199</v>
      </c>
      <c r="H5190" s="331"/>
      <c r="I5190" s="334" t="s">
        <v>11796</v>
      </c>
      <c r="J5190" s="335">
        <v>43924</v>
      </c>
      <c r="K5190" s="331"/>
      <c r="L5190" s="333">
        <v>7</v>
      </c>
      <c r="M5190" s="331"/>
      <c r="N5190" s="331"/>
    </row>
    <row r="5191" spans="1:14" ht="12.75">
      <c r="A5191" s="15"/>
      <c r="B5191" s="236">
        <v>43924.984726377312</v>
      </c>
      <c r="C5191" s="2" t="s">
        <v>2200</v>
      </c>
      <c r="D5191" s="2" t="s">
        <v>322</v>
      </c>
      <c r="F5191" s="2" t="s">
        <v>2198</v>
      </c>
      <c r="G5191" s="2" t="s">
        <v>2199</v>
      </c>
      <c r="H5191" s="2" t="s">
        <v>12125</v>
      </c>
      <c r="I5191" s="34" t="s">
        <v>12126</v>
      </c>
      <c r="J5191" s="237">
        <v>43924</v>
      </c>
    </row>
    <row r="5192" spans="1:14" ht="12.75">
      <c r="A5192" s="331"/>
      <c r="B5192" s="332">
        <v>43924.985461354168</v>
      </c>
      <c r="C5192" s="333" t="s">
        <v>2200</v>
      </c>
      <c r="D5192" s="333" t="s">
        <v>322</v>
      </c>
      <c r="E5192" s="333" t="s">
        <v>12115</v>
      </c>
      <c r="F5192" s="333" t="s">
        <v>2198</v>
      </c>
      <c r="G5192" s="333" t="s">
        <v>2199</v>
      </c>
      <c r="H5192" s="331"/>
      <c r="I5192" s="334" t="s">
        <v>12106</v>
      </c>
      <c r="J5192" s="335">
        <v>43924</v>
      </c>
      <c r="K5192" s="331"/>
      <c r="L5192" s="331"/>
      <c r="M5192" s="333" t="s">
        <v>12116</v>
      </c>
      <c r="N5192" s="331"/>
    </row>
    <row r="5193" spans="1:14" ht="12.75">
      <c r="A5193" s="331"/>
      <c r="B5193" s="332">
        <v>43924.985536608801</v>
      </c>
      <c r="C5193" s="333" t="s">
        <v>2200</v>
      </c>
      <c r="D5193" s="333" t="s">
        <v>322</v>
      </c>
      <c r="E5193" s="333" t="s">
        <v>12115</v>
      </c>
      <c r="F5193" s="333" t="s">
        <v>2198</v>
      </c>
      <c r="G5193" s="333" t="s">
        <v>2199</v>
      </c>
      <c r="H5193" s="331"/>
      <c r="I5193" s="334" t="s">
        <v>12106</v>
      </c>
      <c r="J5193" s="335">
        <v>43924</v>
      </c>
      <c r="K5193" s="331"/>
      <c r="L5193" s="331"/>
      <c r="M5193" s="333" t="s">
        <v>12116</v>
      </c>
      <c r="N5193" s="331"/>
    </row>
    <row r="5194" spans="1:14" ht="12.75">
      <c r="A5194" s="15"/>
      <c r="B5194" s="236">
        <v>43924.985672407405</v>
      </c>
      <c r="C5194" s="2" t="s">
        <v>2200</v>
      </c>
      <c r="D5194" s="2" t="s">
        <v>322</v>
      </c>
      <c r="E5194" s="2" t="s">
        <v>12127</v>
      </c>
      <c r="F5194" s="2" t="s">
        <v>2198</v>
      </c>
      <c r="G5194" s="2" t="s">
        <v>2199</v>
      </c>
      <c r="H5194" s="2" t="s">
        <v>12129</v>
      </c>
      <c r="I5194" s="34" t="s">
        <v>12099</v>
      </c>
      <c r="J5194" s="237">
        <v>43894</v>
      </c>
      <c r="K5194" s="2">
        <v>25</v>
      </c>
      <c r="L5194" s="2">
        <v>15</v>
      </c>
    </row>
    <row r="5195" spans="1:14" ht="12.75">
      <c r="A5195" s="331"/>
      <c r="B5195" s="332">
        <v>43924.985739548611</v>
      </c>
      <c r="C5195" s="333" t="s">
        <v>2200</v>
      </c>
      <c r="D5195" s="333" t="s">
        <v>322</v>
      </c>
      <c r="E5195" s="333" t="s">
        <v>12130</v>
      </c>
      <c r="F5195" s="333" t="s">
        <v>2198</v>
      </c>
      <c r="G5195" s="333" t="s">
        <v>2199</v>
      </c>
      <c r="H5195" s="331"/>
      <c r="I5195" s="334" t="s">
        <v>12131</v>
      </c>
      <c r="J5195" s="335">
        <v>43924</v>
      </c>
      <c r="K5195" s="331"/>
      <c r="L5195" s="333">
        <v>20</v>
      </c>
      <c r="M5195" s="333" t="s">
        <v>12132</v>
      </c>
      <c r="N5195" s="331"/>
    </row>
    <row r="5196" spans="1:14" ht="12.75">
      <c r="A5196" s="331"/>
      <c r="B5196" s="332">
        <v>43924.989215081019</v>
      </c>
      <c r="C5196" s="333" t="s">
        <v>2200</v>
      </c>
      <c r="D5196" s="333" t="s">
        <v>322</v>
      </c>
      <c r="E5196" s="333" t="s">
        <v>12133</v>
      </c>
      <c r="F5196" s="333" t="s">
        <v>2198</v>
      </c>
      <c r="G5196" s="333" t="s">
        <v>2199</v>
      </c>
      <c r="H5196" s="331"/>
      <c r="I5196" s="334" t="s">
        <v>12106</v>
      </c>
      <c r="J5196" s="335">
        <v>43924</v>
      </c>
      <c r="K5196" s="331"/>
      <c r="L5196" s="333">
        <v>11</v>
      </c>
      <c r="M5196" s="333" t="s">
        <v>12134</v>
      </c>
      <c r="N5196" s="331"/>
    </row>
    <row r="5197" spans="1:14" ht="12.75">
      <c r="A5197" s="15"/>
      <c r="B5197" s="236">
        <v>43924.989692372685</v>
      </c>
      <c r="C5197" s="2" t="s">
        <v>2200</v>
      </c>
      <c r="D5197" s="2" t="s">
        <v>304</v>
      </c>
      <c r="E5197" s="2" t="s">
        <v>4954</v>
      </c>
      <c r="F5197" s="2" t="s">
        <v>2208</v>
      </c>
      <c r="G5197" s="2" t="s">
        <v>2199</v>
      </c>
      <c r="H5197" s="2" t="s">
        <v>12135</v>
      </c>
      <c r="I5197" s="2" t="s">
        <v>12136</v>
      </c>
      <c r="J5197" s="237">
        <v>43924</v>
      </c>
    </row>
    <row r="5198" spans="1:14" ht="12.75">
      <c r="A5198" s="15"/>
      <c r="B5198" s="236">
        <v>43924.989705694446</v>
      </c>
      <c r="C5198" s="2" t="s">
        <v>2200</v>
      </c>
      <c r="D5198" s="2" t="s">
        <v>45</v>
      </c>
      <c r="E5198" s="2" t="s">
        <v>1152</v>
      </c>
      <c r="F5198" s="2" t="s">
        <v>2208</v>
      </c>
      <c r="G5198" s="2" t="s">
        <v>2199</v>
      </c>
      <c r="H5198" s="2" t="s">
        <v>12137</v>
      </c>
      <c r="I5198" s="2" t="s">
        <v>12138</v>
      </c>
      <c r="J5198" s="237">
        <v>43924</v>
      </c>
      <c r="K5198" s="2">
        <v>65</v>
      </c>
      <c r="M5198" s="2" t="s">
        <v>12139</v>
      </c>
    </row>
    <row r="5199" spans="1:14" ht="12.75">
      <c r="A5199" s="331"/>
      <c r="B5199" s="332">
        <v>43924.989899259264</v>
      </c>
      <c r="C5199" s="333" t="s">
        <v>2200</v>
      </c>
      <c r="D5199" s="333" t="s">
        <v>322</v>
      </c>
      <c r="E5199" s="331"/>
      <c r="F5199" s="333" t="s">
        <v>2198</v>
      </c>
      <c r="G5199" s="333" t="s">
        <v>2199</v>
      </c>
      <c r="H5199" s="331"/>
      <c r="I5199" s="334" t="s">
        <v>12140</v>
      </c>
      <c r="J5199" s="335">
        <v>43924</v>
      </c>
      <c r="K5199" s="331"/>
      <c r="L5199" s="331"/>
      <c r="M5199" s="333" t="s">
        <v>12141</v>
      </c>
      <c r="N5199" s="331"/>
    </row>
    <row r="5200" spans="1:14" ht="12.75">
      <c r="A5200" s="15"/>
      <c r="B5200" s="236">
        <v>43924.990071018517</v>
      </c>
      <c r="C5200" s="2" t="s">
        <v>2200</v>
      </c>
      <c r="D5200" s="2" t="s">
        <v>322</v>
      </c>
      <c r="E5200" s="2" t="s">
        <v>12142</v>
      </c>
      <c r="F5200" s="2" t="s">
        <v>2198</v>
      </c>
      <c r="G5200" s="2" t="s">
        <v>2199</v>
      </c>
      <c r="H5200" s="2" t="s">
        <v>12143</v>
      </c>
      <c r="I5200" s="34" t="s">
        <v>12106</v>
      </c>
      <c r="J5200" s="237">
        <v>43924</v>
      </c>
    </row>
    <row r="5201" spans="1:14" ht="12.75">
      <c r="A5201" s="15"/>
      <c r="B5201" s="236">
        <v>43924.990344502316</v>
      </c>
      <c r="C5201" s="2" t="s">
        <v>2200</v>
      </c>
      <c r="D5201" s="2" t="s">
        <v>304</v>
      </c>
      <c r="E5201" s="2" t="s">
        <v>12144</v>
      </c>
      <c r="F5201" s="2" t="s">
        <v>2208</v>
      </c>
      <c r="G5201" s="2" t="s">
        <v>2199</v>
      </c>
      <c r="H5201" s="2" t="s">
        <v>12135</v>
      </c>
      <c r="I5201" s="2" t="s">
        <v>12145</v>
      </c>
      <c r="J5201" s="237">
        <v>43924</v>
      </c>
    </row>
    <row r="5202" spans="1:14" ht="12.75">
      <c r="A5202" s="15"/>
      <c r="B5202" s="236">
        <v>43924.990679386574</v>
      </c>
      <c r="C5202" s="2" t="s">
        <v>2200</v>
      </c>
      <c r="D5202" s="2" t="s">
        <v>109</v>
      </c>
      <c r="E5202" s="2" t="s">
        <v>5368</v>
      </c>
      <c r="F5202" s="2" t="s">
        <v>2208</v>
      </c>
      <c r="G5202" s="2" t="s">
        <v>2199</v>
      </c>
      <c r="H5202" s="2" t="s">
        <v>12146</v>
      </c>
      <c r="I5202" s="2" t="s">
        <v>11794</v>
      </c>
      <c r="J5202" s="237">
        <v>43923</v>
      </c>
      <c r="K5202" s="2">
        <v>15</v>
      </c>
      <c r="L5202" s="2">
        <v>1</v>
      </c>
      <c r="M5202" s="2" t="s">
        <v>12147</v>
      </c>
    </row>
    <row r="5203" spans="1:14" ht="12.75">
      <c r="A5203" s="15"/>
      <c r="B5203" s="236">
        <v>43924.991203900463</v>
      </c>
      <c r="C5203" s="2" t="s">
        <v>2200</v>
      </c>
      <c r="D5203" s="2" t="s">
        <v>304</v>
      </c>
      <c r="E5203" s="2" t="s">
        <v>4947</v>
      </c>
      <c r="F5203" s="2" t="s">
        <v>2198</v>
      </c>
      <c r="G5203" s="2" t="s">
        <v>2199</v>
      </c>
      <c r="H5203" s="2" t="s">
        <v>12148</v>
      </c>
      <c r="I5203" s="34" t="s">
        <v>12149</v>
      </c>
      <c r="J5203" s="237">
        <v>43924</v>
      </c>
      <c r="M5203" s="2" t="s">
        <v>12150</v>
      </c>
    </row>
    <row r="5204" spans="1:14" ht="12.75">
      <c r="A5204" s="15"/>
      <c r="B5204" s="236">
        <v>43924.99124393519</v>
      </c>
      <c r="C5204" s="2" t="s">
        <v>2200</v>
      </c>
      <c r="D5204" s="2" t="s">
        <v>304</v>
      </c>
      <c r="E5204" s="2" t="s">
        <v>12151</v>
      </c>
      <c r="F5204" s="2" t="s">
        <v>2208</v>
      </c>
      <c r="G5204" s="2" t="s">
        <v>2199</v>
      </c>
      <c r="H5204" s="2" t="s">
        <v>12135</v>
      </c>
      <c r="I5204" s="2" t="s">
        <v>11931</v>
      </c>
      <c r="J5204" s="237">
        <v>43924</v>
      </c>
    </row>
    <row r="5205" spans="1:14" ht="12.75">
      <c r="A5205" s="15"/>
      <c r="B5205" s="236">
        <v>43924.992081840275</v>
      </c>
      <c r="C5205" s="2" t="s">
        <v>2200</v>
      </c>
      <c r="D5205" s="2" t="s">
        <v>304</v>
      </c>
      <c r="E5205" s="2" t="s">
        <v>4946</v>
      </c>
      <c r="F5205" s="2" t="s">
        <v>2198</v>
      </c>
      <c r="G5205" s="2" t="s">
        <v>2199</v>
      </c>
      <c r="H5205" s="2" t="s">
        <v>12148</v>
      </c>
      <c r="I5205" s="34" t="s">
        <v>12149</v>
      </c>
      <c r="J5205" s="237">
        <v>43924</v>
      </c>
      <c r="M5205" s="2" t="s">
        <v>12150</v>
      </c>
    </row>
    <row r="5206" spans="1:14" ht="12.75">
      <c r="A5206" s="331"/>
      <c r="B5206" s="332">
        <v>43924.992450798614</v>
      </c>
      <c r="C5206" s="333" t="s">
        <v>2200</v>
      </c>
      <c r="D5206" s="333" t="s">
        <v>304</v>
      </c>
      <c r="E5206" s="331"/>
      <c r="F5206" s="333" t="s">
        <v>2198</v>
      </c>
      <c r="G5206" s="333" t="s">
        <v>2199</v>
      </c>
      <c r="H5206" s="333" t="s">
        <v>199</v>
      </c>
      <c r="I5206" s="333" t="s">
        <v>3572</v>
      </c>
      <c r="J5206" s="335">
        <v>43924</v>
      </c>
      <c r="K5206" s="331"/>
      <c r="L5206" s="333">
        <v>3</v>
      </c>
      <c r="M5206" s="331"/>
      <c r="N5206" s="331"/>
    </row>
    <row r="5207" spans="1:14" ht="12.75">
      <c r="A5207" s="15"/>
      <c r="B5207" s="236">
        <v>43924.992673020832</v>
      </c>
      <c r="C5207" s="2" t="s">
        <v>2200</v>
      </c>
      <c r="D5207" s="2" t="s">
        <v>304</v>
      </c>
      <c r="E5207" s="2" t="s">
        <v>12152</v>
      </c>
      <c r="F5207" s="2" t="s">
        <v>2198</v>
      </c>
      <c r="G5207" s="2" t="s">
        <v>2199</v>
      </c>
      <c r="H5207" s="2" t="s">
        <v>12148</v>
      </c>
      <c r="I5207" s="34" t="s">
        <v>12149</v>
      </c>
      <c r="J5207" s="237">
        <v>43924</v>
      </c>
    </row>
    <row r="5208" spans="1:14" ht="12.75">
      <c r="A5208" s="331"/>
      <c r="B5208" s="332">
        <v>43924.993825879632</v>
      </c>
      <c r="C5208" s="333" t="s">
        <v>2200</v>
      </c>
      <c r="D5208" s="333" t="s">
        <v>322</v>
      </c>
      <c r="E5208" s="331"/>
      <c r="F5208" s="333" t="s">
        <v>2198</v>
      </c>
      <c r="G5208" s="333" t="s">
        <v>2199</v>
      </c>
      <c r="H5208" s="331"/>
      <c r="I5208" s="334" t="s">
        <v>12126</v>
      </c>
      <c r="J5208" s="335">
        <v>43924</v>
      </c>
      <c r="K5208" s="331"/>
      <c r="L5208" s="331"/>
      <c r="M5208" s="333" t="s">
        <v>12153</v>
      </c>
      <c r="N5208" s="331"/>
    </row>
    <row r="5209" spans="1:14" ht="12.75">
      <c r="A5209" s="331"/>
      <c r="B5209" s="332">
        <v>43924.993887986115</v>
      </c>
      <c r="C5209" s="333" t="s">
        <v>2200</v>
      </c>
      <c r="D5209" s="333" t="s">
        <v>322</v>
      </c>
      <c r="E5209" s="331"/>
      <c r="F5209" s="333" t="s">
        <v>2198</v>
      </c>
      <c r="G5209" s="333" t="s">
        <v>2199</v>
      </c>
      <c r="H5209" s="331"/>
      <c r="I5209" s="334" t="s">
        <v>12126</v>
      </c>
      <c r="J5209" s="335">
        <v>43924</v>
      </c>
      <c r="K5209" s="331"/>
      <c r="L5209" s="331"/>
      <c r="M5209" s="333" t="s">
        <v>12153</v>
      </c>
      <c r="N5209" s="331"/>
    </row>
    <row r="5210" spans="1:14" ht="12.75">
      <c r="A5210" s="331"/>
      <c r="B5210" s="332">
        <v>43924.995114351856</v>
      </c>
      <c r="C5210" s="333" t="s">
        <v>2200</v>
      </c>
      <c r="D5210" s="333" t="s">
        <v>304</v>
      </c>
      <c r="E5210" s="331"/>
      <c r="F5210" s="333" t="s">
        <v>2198</v>
      </c>
      <c r="G5210" s="333" t="s">
        <v>2199</v>
      </c>
      <c r="H5210" s="331"/>
      <c r="I5210" s="334" t="s">
        <v>12154</v>
      </c>
      <c r="J5210" s="335">
        <v>43924</v>
      </c>
      <c r="K5210" s="331"/>
      <c r="L5210" s="331"/>
      <c r="M5210" s="333" t="s">
        <v>12155</v>
      </c>
      <c r="N5210" s="331"/>
    </row>
    <row r="5211" spans="1:14" ht="12.75">
      <c r="A5211" s="331"/>
      <c r="B5211" s="332">
        <v>43924.995956921295</v>
      </c>
      <c r="C5211" s="333" t="s">
        <v>2200</v>
      </c>
      <c r="D5211" s="333" t="s">
        <v>262</v>
      </c>
      <c r="E5211" s="331"/>
      <c r="F5211" s="333" t="s">
        <v>2198</v>
      </c>
      <c r="G5211" s="333" t="s">
        <v>2210</v>
      </c>
      <c r="H5211" s="331"/>
      <c r="I5211" s="334" t="s">
        <v>12156</v>
      </c>
      <c r="J5211" s="335">
        <v>43924</v>
      </c>
      <c r="K5211" s="331"/>
      <c r="L5211" s="331"/>
      <c r="M5211" s="331"/>
      <c r="N5211" s="331"/>
    </row>
    <row r="5212" spans="1:14" ht="12.75">
      <c r="A5212" s="15"/>
      <c r="B5212" s="236">
        <v>43924.996803020833</v>
      </c>
      <c r="C5212" s="2" t="s">
        <v>7566</v>
      </c>
      <c r="D5212" s="2" t="s">
        <v>322</v>
      </c>
      <c r="E5212" s="2" t="s">
        <v>12157</v>
      </c>
      <c r="F5212" s="2" t="s">
        <v>2198</v>
      </c>
      <c r="G5212" s="2" t="s">
        <v>2199</v>
      </c>
      <c r="H5212" s="2" t="s">
        <v>12158</v>
      </c>
      <c r="I5212" s="34" t="s">
        <v>12106</v>
      </c>
      <c r="J5212" s="237">
        <v>43924</v>
      </c>
      <c r="M5212" s="2" t="s">
        <v>12157</v>
      </c>
    </row>
    <row r="5213" spans="1:14" ht="12.75">
      <c r="A5213" s="15"/>
      <c r="B5213" s="236">
        <v>43924.998386747684</v>
      </c>
      <c r="C5213" s="2" t="s">
        <v>7566</v>
      </c>
      <c r="D5213" s="2" t="s">
        <v>322</v>
      </c>
      <c r="E5213" s="2" t="s">
        <v>12159</v>
      </c>
      <c r="F5213" s="2" t="s">
        <v>2198</v>
      </c>
      <c r="G5213" s="2" t="s">
        <v>2199</v>
      </c>
      <c r="H5213" s="2" t="s">
        <v>12160</v>
      </c>
      <c r="I5213" s="34" t="s">
        <v>11796</v>
      </c>
      <c r="J5213" s="237">
        <v>43924</v>
      </c>
      <c r="M5213" s="2" t="s">
        <v>12159</v>
      </c>
    </row>
    <row r="5214" spans="1:14" ht="12.75">
      <c r="A5214" s="331"/>
      <c r="B5214" s="332">
        <v>43925.000558263884</v>
      </c>
      <c r="C5214" s="333" t="s">
        <v>2200</v>
      </c>
      <c r="D5214" s="333" t="s">
        <v>45</v>
      </c>
      <c r="E5214" s="333" t="s">
        <v>43</v>
      </c>
      <c r="F5214" s="333" t="s">
        <v>2271</v>
      </c>
      <c r="G5214" s="333" t="s">
        <v>2199</v>
      </c>
      <c r="H5214" s="331"/>
      <c r="I5214" s="334" t="s">
        <v>12094</v>
      </c>
      <c r="J5214" s="335">
        <v>43924</v>
      </c>
      <c r="K5214" s="331"/>
      <c r="L5214" s="331"/>
      <c r="M5214" s="333" t="s">
        <v>12161</v>
      </c>
      <c r="N5214" s="331"/>
    </row>
    <row r="5215" spans="1:14" ht="12.75">
      <c r="A5215" s="15"/>
      <c r="B5215" s="236">
        <v>43925.013265023154</v>
      </c>
      <c r="C5215" s="2" t="s">
        <v>2200</v>
      </c>
      <c r="D5215" s="2" t="s">
        <v>126</v>
      </c>
      <c r="E5215" s="2" t="s">
        <v>1703</v>
      </c>
      <c r="F5215" s="2" t="s">
        <v>2198</v>
      </c>
      <c r="G5215" s="2" t="s">
        <v>2199</v>
      </c>
      <c r="H5215" s="2" t="s">
        <v>12162</v>
      </c>
      <c r="I5215" s="34" t="s">
        <v>12163</v>
      </c>
      <c r="J5215" s="237">
        <v>43924</v>
      </c>
      <c r="K5215" s="2">
        <v>32</v>
      </c>
    </row>
    <row r="5216" spans="1:14" ht="12.75">
      <c r="A5216" s="15"/>
      <c r="B5216" s="236">
        <v>43925.018731203701</v>
      </c>
      <c r="C5216" s="2" t="s">
        <v>7566</v>
      </c>
      <c r="D5216" s="2" t="s">
        <v>45</v>
      </c>
      <c r="E5216" s="2" t="s">
        <v>12164</v>
      </c>
      <c r="F5216" s="2" t="s">
        <v>12165</v>
      </c>
      <c r="H5216" s="2" t="s">
        <v>12166</v>
      </c>
      <c r="I5216" s="34" t="s">
        <v>991</v>
      </c>
      <c r="J5216" s="237">
        <v>43924</v>
      </c>
    </row>
    <row r="5217" spans="1:14" ht="12.75">
      <c r="A5217" s="331"/>
      <c r="B5217" s="332">
        <v>43925.01998798611</v>
      </c>
      <c r="C5217" s="333" t="s">
        <v>2200</v>
      </c>
      <c r="D5217" s="333" t="s">
        <v>224</v>
      </c>
      <c r="E5217" s="331"/>
      <c r="F5217" s="333" t="s">
        <v>2198</v>
      </c>
      <c r="G5217" s="331"/>
      <c r="H5217" s="331"/>
      <c r="I5217" s="334" t="s">
        <v>12167</v>
      </c>
      <c r="J5217" s="335">
        <v>43924</v>
      </c>
      <c r="K5217" s="331"/>
      <c r="L5217" s="331"/>
      <c r="M5217" s="331"/>
      <c r="N5217" s="331"/>
    </row>
    <row r="5218" spans="1:14" ht="12.75">
      <c r="A5218" s="15"/>
      <c r="B5218" s="236">
        <v>43925.026428587968</v>
      </c>
      <c r="C5218" s="2" t="s">
        <v>2200</v>
      </c>
      <c r="D5218" s="2" t="s">
        <v>304</v>
      </c>
      <c r="E5218" s="2" t="s">
        <v>4941</v>
      </c>
      <c r="F5218" s="2" t="s">
        <v>2198</v>
      </c>
      <c r="G5218" s="2" t="s">
        <v>2199</v>
      </c>
      <c r="H5218" s="2" t="s">
        <v>12168</v>
      </c>
      <c r="I5218" s="2" t="s">
        <v>12169</v>
      </c>
      <c r="J5218" s="237">
        <v>43925</v>
      </c>
      <c r="L5218" s="2">
        <v>24</v>
      </c>
    </row>
    <row r="5219" spans="1:14" ht="12.75">
      <c r="A5219" s="15"/>
      <c r="B5219" s="236">
        <v>43925.028236122685</v>
      </c>
      <c r="C5219" s="2" t="s">
        <v>2200</v>
      </c>
      <c r="D5219" s="2" t="s">
        <v>304</v>
      </c>
      <c r="F5219" s="2" t="s">
        <v>2208</v>
      </c>
      <c r="G5219" s="2" t="s">
        <v>2199</v>
      </c>
      <c r="H5219" s="2" t="s">
        <v>12170</v>
      </c>
      <c r="I5219" s="34" t="s">
        <v>11472</v>
      </c>
      <c r="J5219" s="237">
        <v>43925</v>
      </c>
      <c r="M5219" s="2" t="s">
        <v>12171</v>
      </c>
    </row>
    <row r="5220" spans="1:14" ht="12.75">
      <c r="A5220" s="331"/>
      <c r="B5220" s="332">
        <v>43925.04721532407</v>
      </c>
      <c r="C5220" s="333" t="s">
        <v>7566</v>
      </c>
      <c r="D5220" s="333" t="s">
        <v>262</v>
      </c>
      <c r="E5220" s="331"/>
      <c r="F5220" s="333" t="s">
        <v>2198</v>
      </c>
      <c r="G5220" s="333" t="s">
        <v>2210</v>
      </c>
      <c r="H5220" s="331"/>
      <c r="I5220" s="334" t="s">
        <v>12156</v>
      </c>
      <c r="J5220" s="335">
        <v>43924</v>
      </c>
      <c r="K5220" s="331"/>
      <c r="L5220" s="331"/>
      <c r="M5220" s="333" t="s">
        <v>12172</v>
      </c>
      <c r="N5220" s="331"/>
    </row>
    <row r="5221" spans="1:14" ht="12.75">
      <c r="A5221" s="331"/>
      <c r="B5221" s="332">
        <v>43925.048482546292</v>
      </c>
      <c r="C5221" s="333" t="s">
        <v>7566</v>
      </c>
      <c r="D5221" s="333" t="s">
        <v>109</v>
      </c>
      <c r="E5221" s="333" t="s">
        <v>2379</v>
      </c>
      <c r="F5221" s="333" t="s">
        <v>2198</v>
      </c>
      <c r="G5221" s="333" t="s">
        <v>2199</v>
      </c>
      <c r="H5221" s="331"/>
      <c r="I5221" s="334" t="s">
        <v>12173</v>
      </c>
      <c r="J5221" s="335">
        <v>43925</v>
      </c>
      <c r="K5221" s="331"/>
      <c r="L5221" s="331"/>
      <c r="M5221" s="333" t="s">
        <v>12174</v>
      </c>
      <c r="N5221" s="331"/>
    </row>
    <row r="5222" spans="1:14" ht="12.75">
      <c r="A5222" s="331"/>
      <c r="B5222" s="332">
        <v>43925.07216171296</v>
      </c>
      <c r="C5222" s="333" t="s">
        <v>7566</v>
      </c>
      <c r="D5222" s="333" t="s">
        <v>224</v>
      </c>
      <c r="E5222" s="333" t="s">
        <v>223</v>
      </c>
      <c r="F5222" s="333" t="s">
        <v>2198</v>
      </c>
      <c r="G5222" s="331"/>
      <c r="H5222" s="331"/>
      <c r="I5222" s="334" t="s">
        <v>9442</v>
      </c>
      <c r="J5222" s="335">
        <v>43924</v>
      </c>
      <c r="K5222" s="331"/>
      <c r="L5222" s="331"/>
      <c r="M5222" s="333" t="s">
        <v>12175</v>
      </c>
      <c r="N5222" s="331"/>
    </row>
    <row r="5223" spans="1:14" ht="12.75">
      <c r="A5223" s="331"/>
      <c r="B5223" s="332">
        <v>43925.102161250004</v>
      </c>
      <c r="C5223" s="333" t="s">
        <v>2200</v>
      </c>
      <c r="D5223" s="333" t="s">
        <v>134</v>
      </c>
      <c r="E5223" s="333" t="s">
        <v>6362</v>
      </c>
      <c r="F5223" s="333" t="s">
        <v>2198</v>
      </c>
      <c r="G5223" s="333" t="s">
        <v>2199</v>
      </c>
      <c r="H5223" s="331"/>
      <c r="I5223" s="334" t="s">
        <v>10880</v>
      </c>
      <c r="J5223" s="335">
        <v>43924</v>
      </c>
      <c r="K5223" s="333">
        <v>69</v>
      </c>
      <c r="L5223" s="333">
        <v>852852</v>
      </c>
      <c r="M5223" s="331"/>
      <c r="N5223" s="331"/>
    </row>
    <row r="5224" spans="1:14" ht="12.75">
      <c r="A5224" s="15"/>
      <c r="B5224" s="236">
        <v>43925.154263483797</v>
      </c>
      <c r="C5224" s="2" t="s">
        <v>2200</v>
      </c>
      <c r="D5224" s="2" t="s">
        <v>45</v>
      </c>
      <c r="E5224" s="2" t="s">
        <v>2837</v>
      </c>
      <c r="F5224" s="2" t="s">
        <v>2208</v>
      </c>
      <c r="G5224" s="2" t="s">
        <v>2199</v>
      </c>
      <c r="H5224" s="2" t="s">
        <v>11512</v>
      </c>
      <c r="I5224" s="2" t="s">
        <v>11513</v>
      </c>
      <c r="J5224" s="237">
        <v>43923</v>
      </c>
      <c r="K5224" s="2">
        <v>21</v>
      </c>
      <c r="M5224" s="2" t="s">
        <v>11514</v>
      </c>
    </row>
    <row r="5225" spans="1:14" ht="12.75">
      <c r="A5225" s="331"/>
      <c r="B5225" s="332">
        <v>43925.256493078705</v>
      </c>
      <c r="C5225" s="333" t="s">
        <v>7566</v>
      </c>
      <c r="D5225" s="333" t="s">
        <v>262</v>
      </c>
      <c r="E5225" s="331"/>
      <c r="F5225" s="333" t="s">
        <v>2198</v>
      </c>
      <c r="G5225" s="333" t="s">
        <v>2199</v>
      </c>
      <c r="H5225" s="331"/>
      <c r="I5225" s="334" t="s">
        <v>12176</v>
      </c>
      <c r="J5225" s="335">
        <v>43924</v>
      </c>
      <c r="K5225" s="331"/>
      <c r="L5225" s="333">
        <v>63</v>
      </c>
      <c r="M5225" s="333" t="s">
        <v>12177</v>
      </c>
      <c r="N5225" s="331"/>
    </row>
    <row r="5226" spans="1:14" ht="12.75">
      <c r="A5226" s="15"/>
      <c r="B5226" s="236">
        <v>43925.274295694442</v>
      </c>
      <c r="C5226" s="2" t="s">
        <v>2200</v>
      </c>
      <c r="D5226" s="2" t="s">
        <v>304</v>
      </c>
      <c r="F5226" s="2" t="s">
        <v>2208</v>
      </c>
      <c r="G5226" s="2" t="s">
        <v>2199</v>
      </c>
      <c r="H5226" s="2" t="s">
        <v>12178</v>
      </c>
      <c r="I5226" s="34" t="s">
        <v>12179</v>
      </c>
      <c r="J5226" s="237">
        <v>43925</v>
      </c>
    </row>
    <row r="5227" spans="1:14" ht="12.75">
      <c r="A5227" s="331"/>
      <c r="B5227" s="332">
        <v>43925.287723807865</v>
      </c>
      <c r="C5227" s="333" t="s">
        <v>9</v>
      </c>
      <c r="D5227" s="333" t="s">
        <v>109</v>
      </c>
      <c r="E5227" s="333" t="s">
        <v>5343</v>
      </c>
      <c r="F5227" s="333" t="s">
        <v>2208</v>
      </c>
      <c r="G5227" s="333" t="s">
        <v>2199</v>
      </c>
      <c r="H5227" s="331"/>
      <c r="I5227" s="333" t="s">
        <v>12180</v>
      </c>
      <c r="J5227" s="335">
        <v>43923</v>
      </c>
      <c r="K5227" s="333">
        <v>85</v>
      </c>
      <c r="L5227" s="333">
        <v>1</v>
      </c>
      <c r="M5227" s="331"/>
      <c r="N5227" s="331"/>
    </row>
    <row r="5228" spans="1:14" ht="12.75">
      <c r="A5228" s="15"/>
      <c r="B5228" s="236">
        <v>43925.2884471875</v>
      </c>
      <c r="C5228" s="2" t="s">
        <v>2200</v>
      </c>
      <c r="D5228" s="2" t="s">
        <v>304</v>
      </c>
      <c r="E5228" s="2" t="s">
        <v>4941</v>
      </c>
      <c r="F5228" s="2" t="s">
        <v>2198</v>
      </c>
      <c r="G5228" s="2" t="s">
        <v>2199</v>
      </c>
      <c r="H5228" s="2" t="s">
        <v>12181</v>
      </c>
      <c r="I5228" s="2" t="s">
        <v>12182</v>
      </c>
      <c r="J5228" s="237">
        <v>43925</v>
      </c>
      <c r="L5228" s="2">
        <v>24</v>
      </c>
    </row>
    <row r="5229" spans="1:14" ht="12.75">
      <c r="A5229" s="331"/>
      <c r="B5229" s="332">
        <v>43925.308091956016</v>
      </c>
      <c r="C5229" s="333" t="s">
        <v>7566</v>
      </c>
      <c r="D5229" s="333" t="s">
        <v>45</v>
      </c>
      <c r="E5229" s="331"/>
      <c r="F5229" s="333" t="s">
        <v>2198</v>
      </c>
      <c r="G5229" s="331"/>
      <c r="H5229" s="331"/>
      <c r="I5229" s="333" t="s">
        <v>12183</v>
      </c>
      <c r="J5229" s="335">
        <v>43894</v>
      </c>
      <c r="K5229" s="331"/>
      <c r="L5229" s="331"/>
      <c r="M5229" s="333" t="s">
        <v>12184</v>
      </c>
      <c r="N5229" s="331"/>
    </row>
    <row r="5230" spans="1:14" ht="12.75">
      <c r="A5230" s="331"/>
      <c r="B5230" s="332">
        <v>43925.315798124997</v>
      </c>
      <c r="C5230" s="333" t="s">
        <v>2197</v>
      </c>
      <c r="D5230" s="333" t="s">
        <v>354</v>
      </c>
      <c r="E5230" s="333" t="s">
        <v>947</v>
      </c>
      <c r="F5230" s="333" t="s">
        <v>2201</v>
      </c>
      <c r="G5230" s="333" t="s">
        <v>2199</v>
      </c>
      <c r="H5230" s="333" t="s">
        <v>1027</v>
      </c>
      <c r="I5230" s="333" t="s">
        <v>12185</v>
      </c>
      <c r="J5230" s="335">
        <v>43924</v>
      </c>
      <c r="K5230" s="333">
        <v>24</v>
      </c>
      <c r="L5230" s="331"/>
      <c r="M5230" s="333" t="s">
        <v>12186</v>
      </c>
      <c r="N5230" s="331"/>
    </row>
    <row r="5231" spans="1:14" ht="12.75">
      <c r="A5231" s="15"/>
      <c r="B5231" s="236">
        <v>43925.321265590275</v>
      </c>
      <c r="C5231" s="2" t="s">
        <v>2200</v>
      </c>
      <c r="D5231" s="2" t="s">
        <v>304</v>
      </c>
      <c r="E5231" s="2" t="s">
        <v>4941</v>
      </c>
      <c r="F5231" s="2" t="s">
        <v>2208</v>
      </c>
      <c r="G5231" s="2" t="s">
        <v>2199</v>
      </c>
      <c r="H5231" s="2" t="s">
        <v>12187</v>
      </c>
      <c r="I5231" s="2" t="s">
        <v>12188</v>
      </c>
      <c r="J5231" s="237">
        <v>43925</v>
      </c>
    </row>
    <row r="5232" spans="1:14" ht="12.75">
      <c r="A5232" s="15"/>
      <c r="B5232" s="236">
        <v>43925.332535092588</v>
      </c>
      <c r="C5232" s="2" t="s">
        <v>2200</v>
      </c>
      <c r="D5232" s="2" t="s">
        <v>304</v>
      </c>
      <c r="E5232" s="2" t="s">
        <v>4941</v>
      </c>
      <c r="F5232" s="2" t="s">
        <v>2198</v>
      </c>
      <c r="G5232" s="2" t="s">
        <v>2199</v>
      </c>
      <c r="H5232" s="2" t="s">
        <v>12189</v>
      </c>
      <c r="I5232" s="34" t="s">
        <v>12190</v>
      </c>
      <c r="J5232" s="237">
        <v>43924</v>
      </c>
    </row>
    <row r="5233" spans="1:14" ht="12.75">
      <c r="A5233" s="331"/>
      <c r="B5233" s="332">
        <v>43925.34709221065</v>
      </c>
      <c r="C5233" s="333" t="s">
        <v>2200</v>
      </c>
      <c r="D5233" s="333" t="s">
        <v>109</v>
      </c>
      <c r="E5233" s="333" t="s">
        <v>5344</v>
      </c>
      <c r="F5233" s="333" t="s">
        <v>2208</v>
      </c>
      <c r="G5233" s="333" t="s">
        <v>2199</v>
      </c>
      <c r="H5233" s="331"/>
      <c r="I5233" s="333" t="s">
        <v>12191</v>
      </c>
      <c r="J5233" s="335">
        <v>43925</v>
      </c>
      <c r="K5233" s="331"/>
      <c r="L5233" s="331"/>
      <c r="M5233" s="331"/>
      <c r="N5233" s="331"/>
    </row>
    <row r="5234" spans="1:14" ht="12.75">
      <c r="A5234" s="15"/>
      <c r="B5234" s="236">
        <v>43925.348168344906</v>
      </c>
      <c r="C5234" s="2" t="s">
        <v>2200</v>
      </c>
      <c r="D5234" s="2" t="s">
        <v>126</v>
      </c>
      <c r="E5234" s="2" t="s">
        <v>1224</v>
      </c>
      <c r="F5234" s="2" t="s">
        <v>2198</v>
      </c>
      <c r="G5234" s="2" t="s">
        <v>2199</v>
      </c>
      <c r="H5234" s="2" t="s">
        <v>12192</v>
      </c>
      <c r="I5234" s="34" t="s">
        <v>12193</v>
      </c>
      <c r="J5234" s="237">
        <v>43924</v>
      </c>
    </row>
    <row r="5235" spans="1:14" ht="12.75">
      <c r="A5235" s="15"/>
      <c r="B5235" s="236">
        <v>43925.350083645833</v>
      </c>
      <c r="C5235" s="2" t="s">
        <v>7566</v>
      </c>
      <c r="D5235" s="2" t="s">
        <v>101</v>
      </c>
      <c r="E5235" s="2" t="s">
        <v>12194</v>
      </c>
      <c r="F5235" s="2" t="s">
        <v>2271</v>
      </c>
      <c r="G5235" s="2" t="s">
        <v>2199</v>
      </c>
      <c r="H5235" s="2" t="s">
        <v>12195</v>
      </c>
      <c r="I5235" s="34" t="s">
        <v>12196</v>
      </c>
      <c r="J5235" s="237">
        <v>43924</v>
      </c>
    </row>
    <row r="5236" spans="1:14" ht="12.75">
      <c r="A5236" s="15"/>
      <c r="B5236" s="236">
        <v>43925.362102835643</v>
      </c>
      <c r="C5236" s="2" t="s">
        <v>2200</v>
      </c>
      <c r="D5236" s="2" t="s">
        <v>126</v>
      </c>
      <c r="E5236" s="2" t="s">
        <v>5437</v>
      </c>
      <c r="F5236" s="2" t="s">
        <v>2208</v>
      </c>
      <c r="G5236" s="2" t="s">
        <v>2199</v>
      </c>
      <c r="H5236" s="2" t="s">
        <v>12197</v>
      </c>
      <c r="I5236" s="34" t="s">
        <v>12198</v>
      </c>
      <c r="J5236" s="237">
        <v>43924</v>
      </c>
      <c r="K5236" s="2">
        <v>55</v>
      </c>
    </row>
    <row r="5237" spans="1:14" ht="12.75">
      <c r="A5237" s="331"/>
      <c r="B5237" s="332">
        <v>43925.365059317133</v>
      </c>
      <c r="C5237" s="333" t="s">
        <v>2200</v>
      </c>
      <c r="D5237" s="333" t="s">
        <v>109</v>
      </c>
      <c r="E5237" s="331"/>
      <c r="F5237" s="333" t="s">
        <v>2198</v>
      </c>
      <c r="G5237" s="333" t="s">
        <v>2210</v>
      </c>
      <c r="H5237" s="331"/>
      <c r="I5237" s="334" t="s">
        <v>12199</v>
      </c>
      <c r="J5237" s="335">
        <v>43925</v>
      </c>
      <c r="K5237" s="331"/>
      <c r="L5237" s="331"/>
      <c r="M5237" s="331"/>
      <c r="N5237" s="331"/>
    </row>
    <row r="5238" spans="1:14" ht="12.75">
      <c r="A5238" s="331"/>
      <c r="B5238" s="332">
        <v>43925.367901574078</v>
      </c>
      <c r="C5238" s="333" t="s">
        <v>7566</v>
      </c>
      <c r="D5238" s="333" t="s">
        <v>45</v>
      </c>
      <c r="E5238" s="331"/>
      <c r="F5238" s="333" t="s">
        <v>2198</v>
      </c>
      <c r="G5238" s="331"/>
      <c r="H5238" s="331"/>
      <c r="I5238" s="334" t="s">
        <v>12200</v>
      </c>
      <c r="J5238" s="335">
        <v>43924</v>
      </c>
      <c r="K5238" s="331"/>
      <c r="L5238" s="331"/>
      <c r="M5238" s="333" t="s">
        <v>12201</v>
      </c>
      <c r="N5238" s="331"/>
    </row>
    <row r="5239" spans="1:14" ht="12.75">
      <c r="A5239" s="331"/>
      <c r="B5239" s="332">
        <v>43925.369813599536</v>
      </c>
      <c r="C5239" s="333" t="s">
        <v>9</v>
      </c>
      <c r="D5239" s="333" t="s">
        <v>109</v>
      </c>
      <c r="E5239" s="333" t="s">
        <v>1059</v>
      </c>
      <c r="F5239" s="333" t="s">
        <v>2201</v>
      </c>
      <c r="G5239" s="333" t="s">
        <v>2199</v>
      </c>
      <c r="H5239" s="331"/>
      <c r="I5239" s="334" t="s">
        <v>12202</v>
      </c>
      <c r="J5239" s="335">
        <v>43925</v>
      </c>
      <c r="K5239" s="333">
        <v>60</v>
      </c>
      <c r="L5239" s="331"/>
      <c r="M5239" s="333" t="s">
        <v>5743</v>
      </c>
      <c r="N5239" s="331"/>
    </row>
    <row r="5240" spans="1:14" ht="12.75">
      <c r="A5240" s="331"/>
      <c r="B5240" s="332">
        <v>43925.375513344909</v>
      </c>
      <c r="C5240" s="333" t="s">
        <v>2200</v>
      </c>
      <c r="D5240" s="333" t="s">
        <v>126</v>
      </c>
      <c r="E5240" s="333" t="s">
        <v>125</v>
      </c>
      <c r="F5240" s="333" t="s">
        <v>2198</v>
      </c>
      <c r="G5240" s="333" t="s">
        <v>2199</v>
      </c>
      <c r="H5240" s="331"/>
      <c r="I5240" s="334" t="s">
        <v>12203</v>
      </c>
      <c r="J5240" s="335">
        <v>43925</v>
      </c>
      <c r="K5240" s="331"/>
      <c r="L5240" s="331"/>
      <c r="M5240" s="333" t="s">
        <v>5743</v>
      </c>
      <c r="N5240" s="331"/>
    </row>
    <row r="5241" spans="1:14" ht="12.75">
      <c r="A5241" s="331"/>
      <c r="B5241" s="332">
        <v>43925.376392685183</v>
      </c>
      <c r="C5241" s="333" t="s">
        <v>7566</v>
      </c>
      <c r="D5241" s="333" t="s">
        <v>262</v>
      </c>
      <c r="E5241" s="331"/>
      <c r="F5241" s="333" t="s">
        <v>2198</v>
      </c>
      <c r="G5241" s="333" t="s">
        <v>2199</v>
      </c>
      <c r="H5241" s="331"/>
      <c r="I5241" s="334" t="s">
        <v>12204</v>
      </c>
      <c r="J5241" s="335">
        <v>43924</v>
      </c>
      <c r="K5241" s="331"/>
      <c r="L5241" s="331"/>
      <c r="M5241" s="333" t="s">
        <v>12205</v>
      </c>
      <c r="N5241" s="331"/>
    </row>
    <row r="5242" spans="1:14" ht="12.75">
      <c r="A5242" s="331"/>
      <c r="B5242" s="332">
        <v>43925.376991689816</v>
      </c>
      <c r="C5242" s="333" t="s">
        <v>2200</v>
      </c>
      <c r="D5242" s="333" t="s">
        <v>109</v>
      </c>
      <c r="E5242" s="331"/>
      <c r="F5242" s="333" t="s">
        <v>2198</v>
      </c>
      <c r="G5242" s="333" t="s">
        <v>2199</v>
      </c>
      <c r="H5242" s="331"/>
      <c r="I5242" s="334" t="s">
        <v>12206</v>
      </c>
      <c r="J5242" s="335">
        <v>43925</v>
      </c>
      <c r="K5242" s="331"/>
      <c r="L5242" s="331"/>
      <c r="M5242" s="331"/>
      <c r="N5242" s="331"/>
    </row>
    <row r="5243" spans="1:14" ht="12.75">
      <c r="A5243" s="331"/>
      <c r="B5243" s="332">
        <v>43925.380691770828</v>
      </c>
      <c r="C5243" s="333" t="s">
        <v>7566</v>
      </c>
      <c r="D5243" s="333" t="s">
        <v>126</v>
      </c>
      <c r="E5243" s="333" t="s">
        <v>125</v>
      </c>
      <c r="F5243" s="333" t="s">
        <v>2198</v>
      </c>
      <c r="G5243" s="331"/>
      <c r="H5243" s="331"/>
      <c r="I5243" s="334" t="s">
        <v>1065</v>
      </c>
      <c r="J5243" s="335">
        <v>43925</v>
      </c>
      <c r="K5243" s="331"/>
      <c r="L5243" s="331"/>
      <c r="M5243" s="333" t="s">
        <v>12207</v>
      </c>
      <c r="N5243" s="331"/>
    </row>
    <row r="5244" spans="1:14" ht="12.75">
      <c r="A5244" s="331"/>
      <c r="B5244" s="332">
        <v>43925.381053310186</v>
      </c>
      <c r="C5244" s="333" t="s">
        <v>7566</v>
      </c>
      <c r="D5244" s="333" t="s">
        <v>278</v>
      </c>
      <c r="E5244" s="333" t="s">
        <v>734</v>
      </c>
      <c r="F5244" s="333" t="s">
        <v>2201</v>
      </c>
      <c r="G5244" s="333" t="s">
        <v>2199</v>
      </c>
      <c r="H5244" s="331"/>
      <c r="I5244" s="334" t="s">
        <v>12208</v>
      </c>
      <c r="J5244" s="335">
        <v>43924</v>
      </c>
      <c r="K5244" s="331"/>
      <c r="L5244" s="331"/>
      <c r="M5244" s="333" t="s">
        <v>12209</v>
      </c>
      <c r="N5244" s="331"/>
    </row>
    <row r="5245" spans="1:14" ht="12.75">
      <c r="A5245" s="331"/>
      <c r="B5245" s="332">
        <v>43925.388355543982</v>
      </c>
      <c r="C5245" s="333" t="s">
        <v>2200</v>
      </c>
      <c r="D5245" s="333" t="s">
        <v>109</v>
      </c>
      <c r="E5245" s="331"/>
      <c r="F5245" s="333" t="s">
        <v>2198</v>
      </c>
      <c r="G5245" s="333" t="s">
        <v>2199</v>
      </c>
      <c r="H5245" s="331"/>
      <c r="I5245" s="334" t="s">
        <v>12210</v>
      </c>
      <c r="J5245" s="335">
        <v>43925</v>
      </c>
      <c r="K5245" s="331"/>
      <c r="L5245" s="331"/>
      <c r="M5245" s="333" t="s">
        <v>5743</v>
      </c>
      <c r="N5245" s="331"/>
    </row>
    <row r="5246" spans="1:14" ht="12.75">
      <c r="A5246" s="15"/>
      <c r="B5246" s="236">
        <v>43925.38900038194</v>
      </c>
      <c r="C5246" s="2" t="s">
        <v>2200</v>
      </c>
      <c r="D5246" s="2" t="s">
        <v>45</v>
      </c>
      <c r="E5246" s="2" t="s">
        <v>342</v>
      </c>
      <c r="F5246" s="2" t="s">
        <v>2208</v>
      </c>
      <c r="G5246" s="2" t="s">
        <v>2199</v>
      </c>
      <c r="H5246" s="2" t="s">
        <v>12211</v>
      </c>
      <c r="I5246" s="34" t="s">
        <v>12212</v>
      </c>
      <c r="J5246" s="237">
        <v>43924</v>
      </c>
      <c r="K5246" s="2">
        <v>39</v>
      </c>
    </row>
    <row r="5247" spans="1:14" ht="12.75">
      <c r="A5247" s="15"/>
      <c r="B5247" s="236">
        <v>43925.389218460652</v>
      </c>
      <c r="C5247" s="2" t="s">
        <v>2200</v>
      </c>
      <c r="D5247" s="2" t="s">
        <v>134</v>
      </c>
      <c r="E5247" s="2" t="s">
        <v>5142</v>
      </c>
      <c r="F5247" s="2" t="s">
        <v>2198</v>
      </c>
      <c r="G5247" s="2" t="s">
        <v>2199</v>
      </c>
      <c r="H5247" s="2" t="s">
        <v>12213</v>
      </c>
      <c r="I5247" s="34" t="s">
        <v>12214</v>
      </c>
      <c r="J5247" s="237">
        <v>43925</v>
      </c>
    </row>
    <row r="5248" spans="1:14" ht="12.75">
      <c r="A5248" s="331"/>
      <c r="B5248" s="332">
        <v>43925.403440057868</v>
      </c>
      <c r="C5248" s="333" t="s">
        <v>2200</v>
      </c>
      <c r="D5248" s="333" t="s">
        <v>262</v>
      </c>
      <c r="E5248" s="331"/>
      <c r="F5248" s="333" t="s">
        <v>2198</v>
      </c>
      <c r="G5248" s="331"/>
      <c r="H5248" s="331"/>
      <c r="I5248" s="334" t="s">
        <v>1065</v>
      </c>
      <c r="J5248" s="335">
        <v>43924</v>
      </c>
      <c r="K5248" s="331"/>
      <c r="L5248" s="331"/>
      <c r="M5248" s="333" t="s">
        <v>12215</v>
      </c>
      <c r="N5248" s="331"/>
    </row>
    <row r="5249" spans="1:14" ht="12.75">
      <c r="A5249" s="15"/>
      <c r="B5249" s="236">
        <v>43925.412814247684</v>
      </c>
      <c r="C5249" s="2" t="s">
        <v>2200</v>
      </c>
      <c r="D5249" s="2" t="s">
        <v>126</v>
      </c>
      <c r="E5249" s="2" t="s">
        <v>5443</v>
      </c>
      <c r="F5249" s="2" t="s">
        <v>2201</v>
      </c>
      <c r="G5249" s="2" t="s">
        <v>2199</v>
      </c>
      <c r="H5249" s="2" t="s">
        <v>12216</v>
      </c>
      <c r="I5249" s="2" t="s">
        <v>12217</v>
      </c>
      <c r="J5249" s="237">
        <v>43924</v>
      </c>
      <c r="K5249" s="2">
        <v>45</v>
      </c>
    </row>
    <row r="5250" spans="1:14" ht="12.75">
      <c r="A5250" s="331"/>
      <c r="B5250" s="332">
        <v>43925.41512258102</v>
      </c>
      <c r="C5250" s="333" t="s">
        <v>7566</v>
      </c>
      <c r="D5250" s="333" t="s">
        <v>126</v>
      </c>
      <c r="E5250" s="333" t="s">
        <v>125</v>
      </c>
      <c r="F5250" s="333" t="s">
        <v>2198</v>
      </c>
      <c r="G5250" s="333" t="s">
        <v>2199</v>
      </c>
      <c r="H5250" s="331"/>
      <c r="I5250" s="333" t="s">
        <v>2943</v>
      </c>
      <c r="J5250" s="335">
        <v>43925</v>
      </c>
      <c r="K5250" s="331"/>
      <c r="L5250" s="331"/>
      <c r="M5250" s="333" t="s">
        <v>12218</v>
      </c>
      <c r="N5250" s="331"/>
    </row>
    <row r="5251" spans="1:14" ht="12.75">
      <c r="A5251" s="15"/>
      <c r="B5251" s="236">
        <v>43925.416523495369</v>
      </c>
      <c r="C5251" s="2" t="s">
        <v>2200</v>
      </c>
      <c r="D5251" s="2" t="s">
        <v>233</v>
      </c>
      <c r="E5251" s="2" t="s">
        <v>384</v>
      </c>
      <c r="F5251" s="2" t="s">
        <v>2201</v>
      </c>
      <c r="G5251" s="2" t="s">
        <v>2210</v>
      </c>
      <c r="H5251" s="2" t="s">
        <v>12219</v>
      </c>
      <c r="I5251" s="34" t="s">
        <v>12220</v>
      </c>
      <c r="J5251" s="237">
        <v>43924</v>
      </c>
      <c r="K5251" s="2">
        <v>69</v>
      </c>
    </row>
    <row r="5252" spans="1:14" ht="12.75">
      <c r="A5252" s="15"/>
      <c r="B5252" s="236">
        <v>43925.419494398149</v>
      </c>
      <c r="C5252" s="2" t="s">
        <v>2200</v>
      </c>
      <c r="D5252" s="2" t="s">
        <v>233</v>
      </c>
      <c r="E5252" s="2" t="s">
        <v>12221</v>
      </c>
      <c r="F5252" s="2" t="s">
        <v>2198</v>
      </c>
      <c r="G5252" s="2" t="s">
        <v>2199</v>
      </c>
      <c r="H5252" s="2" t="s">
        <v>12222</v>
      </c>
      <c r="I5252" s="34" t="s">
        <v>12223</v>
      </c>
      <c r="J5252" s="237">
        <v>43924</v>
      </c>
    </row>
    <row r="5253" spans="1:14" ht="12.75">
      <c r="A5253" s="15"/>
      <c r="B5253" s="236">
        <v>43925.421229618056</v>
      </c>
      <c r="C5253" s="2" t="s">
        <v>2200</v>
      </c>
      <c r="D5253" s="2" t="s">
        <v>233</v>
      </c>
      <c r="F5253" s="2" t="s">
        <v>2208</v>
      </c>
      <c r="G5253" s="2" t="s">
        <v>2199</v>
      </c>
      <c r="H5253" s="2" t="s">
        <v>12224</v>
      </c>
      <c r="I5253" s="34" t="s">
        <v>12223</v>
      </c>
      <c r="J5253" s="237">
        <v>43924</v>
      </c>
      <c r="K5253" s="2">
        <v>55</v>
      </c>
      <c r="M5253" s="2" t="s">
        <v>12225</v>
      </c>
    </row>
    <row r="5254" spans="1:14" ht="12.75">
      <c r="A5254" s="331"/>
      <c r="B5254" s="332">
        <v>43925.42282925926</v>
      </c>
      <c r="C5254" s="333" t="s">
        <v>7566</v>
      </c>
      <c r="D5254" s="333" t="s">
        <v>262</v>
      </c>
      <c r="E5254" s="331"/>
      <c r="F5254" s="333" t="s">
        <v>2198</v>
      </c>
      <c r="G5254" s="333" t="s">
        <v>2210</v>
      </c>
      <c r="H5254" s="331"/>
      <c r="I5254" s="334" t="s">
        <v>1065</v>
      </c>
      <c r="J5254" s="335">
        <v>43925</v>
      </c>
      <c r="K5254" s="331"/>
      <c r="L5254" s="331"/>
      <c r="M5254" s="333" t="s">
        <v>12226</v>
      </c>
      <c r="N5254" s="331"/>
    </row>
    <row r="5255" spans="1:14" ht="12.75">
      <c r="A5255" s="15"/>
      <c r="B5255" s="236">
        <v>43925.422959560186</v>
      </c>
      <c r="C5255" s="2" t="s">
        <v>2200</v>
      </c>
      <c r="D5255" s="2" t="s">
        <v>233</v>
      </c>
      <c r="E5255" s="2" t="s">
        <v>5332</v>
      </c>
      <c r="F5255" s="2" t="s">
        <v>2198</v>
      </c>
      <c r="G5255" s="2" t="s">
        <v>2199</v>
      </c>
      <c r="H5255" s="2" t="s">
        <v>12227</v>
      </c>
      <c r="I5255" s="34" t="s">
        <v>12228</v>
      </c>
      <c r="J5255" s="237">
        <v>43924</v>
      </c>
      <c r="M5255" s="2" t="s">
        <v>11584</v>
      </c>
    </row>
    <row r="5256" spans="1:14" ht="12.75">
      <c r="A5256" s="331"/>
      <c r="B5256" s="332">
        <v>43925.423042013892</v>
      </c>
      <c r="C5256" s="333" t="s">
        <v>9</v>
      </c>
      <c r="D5256" s="333" t="s">
        <v>126</v>
      </c>
      <c r="E5256" s="333" t="s">
        <v>5443</v>
      </c>
      <c r="F5256" s="333" t="s">
        <v>2208</v>
      </c>
      <c r="G5256" s="333" t="s">
        <v>2199</v>
      </c>
      <c r="H5256" s="331"/>
      <c r="I5256" s="333" t="s">
        <v>12217</v>
      </c>
      <c r="J5256" s="335">
        <v>43922</v>
      </c>
      <c r="K5256" s="333">
        <v>25</v>
      </c>
      <c r="L5256" s="331"/>
      <c r="M5256" s="333" t="s">
        <v>12229</v>
      </c>
      <c r="N5256" s="331"/>
    </row>
    <row r="5257" spans="1:14" ht="12.75">
      <c r="A5257" s="15"/>
      <c r="B5257" s="236">
        <v>43925.424535833328</v>
      </c>
      <c r="C5257" s="2" t="s">
        <v>2200</v>
      </c>
      <c r="D5257" s="2" t="s">
        <v>233</v>
      </c>
      <c r="E5257" s="2" t="s">
        <v>5326</v>
      </c>
      <c r="F5257" s="2" t="s">
        <v>2208</v>
      </c>
      <c r="G5257" s="2" t="s">
        <v>2199</v>
      </c>
      <c r="H5257" s="2" t="s">
        <v>12230</v>
      </c>
      <c r="I5257" s="34" t="s">
        <v>12231</v>
      </c>
      <c r="J5257" s="237">
        <v>43925</v>
      </c>
      <c r="K5257" s="2">
        <v>35</v>
      </c>
    </row>
    <row r="5258" spans="1:14" ht="12.75">
      <c r="A5258" s="15"/>
      <c r="B5258" s="236">
        <v>43925.424546122682</v>
      </c>
      <c r="C5258" s="2" t="s">
        <v>2200</v>
      </c>
      <c r="D5258" s="2" t="s">
        <v>45</v>
      </c>
      <c r="E5258" s="2" t="s">
        <v>342</v>
      </c>
      <c r="F5258" s="2" t="s">
        <v>2208</v>
      </c>
      <c r="G5258" s="2" t="s">
        <v>2199</v>
      </c>
      <c r="H5258" s="2" t="s">
        <v>12232</v>
      </c>
      <c r="I5258" s="34" t="s">
        <v>12212</v>
      </c>
      <c r="J5258" s="237">
        <v>43924</v>
      </c>
      <c r="K5258" s="2">
        <v>39</v>
      </c>
    </row>
    <row r="5259" spans="1:14" ht="12.75">
      <c r="A5259" s="15"/>
      <c r="B5259" s="236">
        <v>43925.425776319447</v>
      </c>
      <c r="C5259" s="2" t="s">
        <v>2200</v>
      </c>
      <c r="D5259" s="2" t="s">
        <v>45</v>
      </c>
      <c r="E5259" s="2" t="s">
        <v>342</v>
      </c>
      <c r="F5259" s="2" t="s">
        <v>2201</v>
      </c>
      <c r="G5259" s="2" t="s">
        <v>2199</v>
      </c>
      <c r="H5259" s="2" t="s">
        <v>12233</v>
      </c>
      <c r="I5259" s="34" t="s">
        <v>12212</v>
      </c>
      <c r="J5259" s="237">
        <v>43924</v>
      </c>
      <c r="K5259" s="2">
        <v>59</v>
      </c>
    </row>
    <row r="5260" spans="1:14" ht="12.75">
      <c r="A5260" s="15"/>
      <c r="B5260" s="236">
        <v>43925.42620209491</v>
      </c>
      <c r="C5260" s="2" t="s">
        <v>2200</v>
      </c>
      <c r="D5260" s="2" t="s">
        <v>45</v>
      </c>
      <c r="E5260" s="2" t="s">
        <v>11596</v>
      </c>
      <c r="F5260" s="2" t="s">
        <v>2208</v>
      </c>
      <c r="G5260" s="2" t="s">
        <v>2199</v>
      </c>
      <c r="H5260" s="2" t="s">
        <v>12234</v>
      </c>
      <c r="I5260" s="34" t="s">
        <v>11598</v>
      </c>
      <c r="J5260" s="237">
        <v>43923</v>
      </c>
      <c r="K5260" s="2">
        <v>31</v>
      </c>
    </row>
    <row r="5261" spans="1:14" ht="12.75">
      <c r="A5261" s="331"/>
      <c r="B5261" s="332">
        <v>43925.427917361114</v>
      </c>
      <c r="C5261" s="333" t="s">
        <v>2200</v>
      </c>
      <c r="D5261" s="333" t="s">
        <v>126</v>
      </c>
      <c r="E5261" s="333" t="s">
        <v>5466</v>
      </c>
      <c r="F5261" s="333" t="s">
        <v>2208</v>
      </c>
      <c r="G5261" s="333" t="s">
        <v>2199</v>
      </c>
      <c r="H5261" s="331"/>
      <c r="I5261" s="334" t="s">
        <v>12235</v>
      </c>
      <c r="J5261" s="335">
        <v>43924</v>
      </c>
      <c r="K5261" s="331"/>
      <c r="L5261" s="331"/>
      <c r="M5261" s="331"/>
      <c r="N5261" s="331"/>
    </row>
    <row r="5262" spans="1:14" ht="12.75">
      <c r="A5262" s="15"/>
      <c r="B5262" s="236">
        <v>43925.429089756944</v>
      </c>
      <c r="C5262" s="2" t="s">
        <v>2197</v>
      </c>
      <c r="D5262" s="2" t="s">
        <v>354</v>
      </c>
      <c r="E5262" s="2" t="s">
        <v>3563</v>
      </c>
      <c r="F5262" s="2" t="s">
        <v>2201</v>
      </c>
      <c r="G5262" s="2" t="s">
        <v>2199</v>
      </c>
      <c r="H5262" s="2" t="s">
        <v>12236</v>
      </c>
      <c r="I5262" s="2" t="s">
        <v>12237</v>
      </c>
      <c r="J5262" s="237">
        <v>43924</v>
      </c>
      <c r="K5262" s="2">
        <v>24</v>
      </c>
      <c r="L5262" s="2">
        <v>171</v>
      </c>
      <c r="M5262" s="2" t="s">
        <v>8</v>
      </c>
    </row>
    <row r="5263" spans="1:14" ht="12.75">
      <c r="A5263" s="15"/>
      <c r="B5263" s="236">
        <v>43925.42913498843</v>
      </c>
      <c r="C5263" s="2" t="s">
        <v>2200</v>
      </c>
      <c r="D5263" s="2" t="s">
        <v>304</v>
      </c>
      <c r="E5263" s="2" t="s">
        <v>12238</v>
      </c>
      <c r="F5263" s="2" t="s">
        <v>2208</v>
      </c>
      <c r="G5263" s="2" t="s">
        <v>2199</v>
      </c>
      <c r="H5263" s="2" t="s">
        <v>12239</v>
      </c>
      <c r="I5263" s="34" t="s">
        <v>12240</v>
      </c>
      <c r="J5263" s="237">
        <v>43925</v>
      </c>
    </row>
    <row r="5264" spans="1:14" ht="12.75">
      <c r="A5264" s="331"/>
      <c r="B5264" s="332">
        <v>43925.430559120374</v>
      </c>
      <c r="C5264" s="333" t="s">
        <v>7566</v>
      </c>
      <c r="D5264" s="333" t="s">
        <v>262</v>
      </c>
      <c r="E5264" s="331"/>
      <c r="F5264" s="333" t="s">
        <v>2198</v>
      </c>
      <c r="G5264" s="331"/>
      <c r="H5264" s="331"/>
      <c r="I5264" s="334" t="s">
        <v>12204</v>
      </c>
      <c r="J5264" s="335">
        <v>43924</v>
      </c>
      <c r="K5264" s="331"/>
      <c r="L5264" s="331"/>
      <c r="M5264" s="331"/>
      <c r="N5264" s="331"/>
    </row>
    <row r="5265" spans="1:14" ht="12.75">
      <c r="A5265" s="331"/>
      <c r="B5265" s="332">
        <v>43925.434969884256</v>
      </c>
      <c r="C5265" s="333" t="s">
        <v>9</v>
      </c>
      <c r="D5265" s="333" t="s">
        <v>117</v>
      </c>
      <c r="E5265" s="333" t="s">
        <v>3433</v>
      </c>
      <c r="F5265" s="333" t="s">
        <v>2208</v>
      </c>
      <c r="G5265" s="333" t="s">
        <v>2210</v>
      </c>
      <c r="H5265" s="331"/>
      <c r="I5265" s="334" t="s">
        <v>2366</v>
      </c>
      <c r="J5265" s="335">
        <v>43923</v>
      </c>
      <c r="K5265" s="333">
        <v>67</v>
      </c>
      <c r="L5265" s="331"/>
      <c r="M5265" s="331"/>
      <c r="N5265" s="331"/>
    </row>
    <row r="5266" spans="1:14" ht="12.75">
      <c r="A5266" s="331"/>
      <c r="B5266" s="332">
        <v>43925.438782106481</v>
      </c>
      <c r="C5266" s="333" t="s">
        <v>2200</v>
      </c>
      <c r="D5266" s="333" t="s">
        <v>109</v>
      </c>
      <c r="E5266" s="333" t="s">
        <v>5344</v>
      </c>
      <c r="F5266" s="333" t="s">
        <v>2208</v>
      </c>
      <c r="G5266" s="333" t="s">
        <v>2199</v>
      </c>
      <c r="H5266" s="333" t="s">
        <v>429</v>
      </c>
      <c r="I5266" s="333" t="s">
        <v>12241</v>
      </c>
      <c r="J5266" s="335">
        <v>43924</v>
      </c>
      <c r="K5266" s="333">
        <v>16</v>
      </c>
      <c r="L5266" s="333">
        <v>3121</v>
      </c>
      <c r="M5266" s="333" t="s">
        <v>12242</v>
      </c>
      <c r="N5266" s="331"/>
    </row>
    <row r="5267" spans="1:14" ht="12.75">
      <c r="A5267" s="331"/>
      <c r="B5267" s="332">
        <v>43925.439973657412</v>
      </c>
      <c r="C5267" s="333" t="s">
        <v>2200</v>
      </c>
      <c r="D5267" s="333" t="s">
        <v>109</v>
      </c>
      <c r="E5267" s="333" t="s">
        <v>5344</v>
      </c>
      <c r="F5267" s="333" t="s">
        <v>2208</v>
      </c>
      <c r="G5267" s="333" t="s">
        <v>2199</v>
      </c>
      <c r="H5267" s="333" t="s">
        <v>429</v>
      </c>
      <c r="I5267" s="333" t="s">
        <v>12241</v>
      </c>
      <c r="J5267" s="335">
        <v>43924</v>
      </c>
      <c r="K5267" s="333">
        <v>56</v>
      </c>
      <c r="L5267" s="333">
        <v>3122</v>
      </c>
      <c r="M5267" s="333" t="s">
        <v>12243</v>
      </c>
      <c r="N5267" s="331"/>
    </row>
    <row r="5268" spans="1:14" ht="12.75">
      <c r="A5268" s="15"/>
      <c r="B5268" s="236">
        <v>43925.444668298616</v>
      </c>
      <c r="C5268" s="2" t="s">
        <v>2200</v>
      </c>
      <c r="D5268" s="2" t="s">
        <v>126</v>
      </c>
      <c r="E5268" s="2" t="s">
        <v>125</v>
      </c>
      <c r="F5268" s="2" t="s">
        <v>2208</v>
      </c>
      <c r="G5268" s="2" t="s">
        <v>2199</v>
      </c>
      <c r="H5268" s="2" t="s">
        <v>12244</v>
      </c>
      <c r="I5268" s="34" t="s">
        <v>12245</v>
      </c>
      <c r="J5268" s="237">
        <v>43924</v>
      </c>
      <c r="M5268" s="2" t="s">
        <v>12246</v>
      </c>
    </row>
    <row r="5269" spans="1:14" ht="12.75">
      <c r="A5269" s="331"/>
      <c r="B5269" s="332">
        <v>43925.446498206016</v>
      </c>
      <c r="C5269" s="333" t="s">
        <v>2200</v>
      </c>
      <c r="D5269" s="333" t="s">
        <v>262</v>
      </c>
      <c r="E5269" s="333" t="s">
        <v>493</v>
      </c>
      <c r="F5269" s="333" t="s">
        <v>2198</v>
      </c>
      <c r="G5269" s="333" t="s">
        <v>2210</v>
      </c>
      <c r="H5269" s="331"/>
      <c r="I5269" s="334" t="s">
        <v>1065</v>
      </c>
      <c r="J5269" s="335">
        <v>43925</v>
      </c>
      <c r="K5269" s="331"/>
      <c r="L5269" s="331"/>
      <c r="M5269" s="331"/>
      <c r="N5269" s="331"/>
    </row>
    <row r="5270" spans="1:14" ht="12.75">
      <c r="A5270" s="331"/>
      <c r="B5270" s="332">
        <v>43925.45097549769</v>
      </c>
      <c r="C5270" s="333" t="s">
        <v>2200</v>
      </c>
      <c r="D5270" s="333" t="s">
        <v>126</v>
      </c>
      <c r="E5270" s="331"/>
      <c r="F5270" s="333" t="s">
        <v>2271</v>
      </c>
      <c r="G5270" s="333" t="s">
        <v>2199</v>
      </c>
      <c r="H5270" s="331"/>
      <c r="I5270" s="333" t="s">
        <v>12247</v>
      </c>
      <c r="J5270" s="335">
        <v>43924</v>
      </c>
      <c r="K5270" s="331"/>
      <c r="L5270" s="331"/>
      <c r="M5270" s="331"/>
      <c r="N5270" s="331"/>
    </row>
    <row r="5271" spans="1:14" ht="12.75">
      <c r="A5271" s="15"/>
      <c r="B5271" s="236">
        <v>43925.452343900462</v>
      </c>
      <c r="C5271" s="2" t="s">
        <v>7566</v>
      </c>
      <c r="D5271" s="2" t="s">
        <v>182</v>
      </c>
      <c r="E5271" s="2" t="s">
        <v>12248</v>
      </c>
      <c r="F5271" s="2" t="s">
        <v>2198</v>
      </c>
      <c r="H5271" s="2" t="s">
        <v>12249</v>
      </c>
      <c r="I5271" s="2" t="s">
        <v>12250</v>
      </c>
      <c r="J5271" s="237">
        <v>43925</v>
      </c>
    </row>
    <row r="5272" spans="1:14" ht="12.75">
      <c r="A5272" s="331"/>
      <c r="B5272" s="332">
        <v>43925.452701180555</v>
      </c>
      <c r="C5272" s="333" t="s">
        <v>2200</v>
      </c>
      <c r="D5272" s="333" t="s">
        <v>262</v>
      </c>
      <c r="E5272" s="331"/>
      <c r="F5272" s="333" t="s">
        <v>2198</v>
      </c>
      <c r="G5272" s="333" t="s">
        <v>2210</v>
      </c>
      <c r="H5272" s="331"/>
      <c r="I5272" s="334" t="s">
        <v>12156</v>
      </c>
      <c r="J5272" s="335">
        <v>43924</v>
      </c>
      <c r="K5272" s="331"/>
      <c r="L5272" s="333">
        <v>10</v>
      </c>
      <c r="M5272" s="331"/>
      <c r="N5272" s="331"/>
    </row>
    <row r="5273" spans="1:14" ht="12.75">
      <c r="A5273" s="331"/>
      <c r="B5273" s="332">
        <v>43925.453372407406</v>
      </c>
      <c r="C5273" s="333" t="s">
        <v>2200</v>
      </c>
      <c r="D5273" s="333" t="s">
        <v>182</v>
      </c>
      <c r="E5273" s="333" t="s">
        <v>7714</v>
      </c>
      <c r="F5273" s="333" t="s">
        <v>2198</v>
      </c>
      <c r="G5273" s="333" t="s">
        <v>2199</v>
      </c>
      <c r="H5273" s="331"/>
      <c r="I5273" s="333" t="s">
        <v>12251</v>
      </c>
      <c r="J5273" s="335">
        <v>43925</v>
      </c>
      <c r="K5273" s="331"/>
      <c r="L5273" s="333">
        <v>10</v>
      </c>
      <c r="M5273" s="333" t="s">
        <v>12252</v>
      </c>
      <c r="N5273" s="331"/>
    </row>
    <row r="5274" spans="1:14" ht="12.75">
      <c r="A5274" s="331"/>
      <c r="B5274" s="332">
        <v>43925.454182800924</v>
      </c>
      <c r="C5274" s="333" t="s">
        <v>9</v>
      </c>
      <c r="D5274" s="333" t="s">
        <v>109</v>
      </c>
      <c r="E5274" s="333" t="s">
        <v>1059</v>
      </c>
      <c r="F5274" s="333" t="s">
        <v>2201</v>
      </c>
      <c r="G5274" s="333" t="s">
        <v>2199</v>
      </c>
      <c r="H5274" s="331"/>
      <c r="I5274" s="334" t="s">
        <v>12253</v>
      </c>
      <c r="J5274" s="335">
        <v>43925</v>
      </c>
      <c r="K5274" s="333">
        <v>60</v>
      </c>
      <c r="L5274" s="331"/>
      <c r="M5274" s="331"/>
      <c r="N5274" s="331"/>
    </row>
    <row r="5275" spans="1:14" ht="12.75">
      <c r="A5275" s="331"/>
      <c r="B5275" s="332">
        <v>43925.45617553241</v>
      </c>
      <c r="C5275" s="333" t="s">
        <v>2200</v>
      </c>
      <c r="D5275" s="333" t="s">
        <v>262</v>
      </c>
      <c r="E5275" s="331"/>
      <c r="F5275" s="333" t="s">
        <v>2198</v>
      </c>
      <c r="G5275" s="333" t="s">
        <v>2199</v>
      </c>
      <c r="H5275" s="331"/>
      <c r="I5275" s="334" t="s">
        <v>1065</v>
      </c>
      <c r="J5275" s="335">
        <v>43924</v>
      </c>
      <c r="K5275" s="331"/>
      <c r="L5275" s="333">
        <v>10</v>
      </c>
      <c r="M5275" s="331"/>
      <c r="N5275" s="331"/>
    </row>
    <row r="5276" spans="1:14" ht="12.75">
      <c r="A5276" s="15"/>
      <c r="B5276" s="236">
        <v>43925.459055763888</v>
      </c>
      <c r="C5276" s="2" t="s">
        <v>2200</v>
      </c>
      <c r="D5276" s="2" t="s">
        <v>224</v>
      </c>
      <c r="F5276" s="2" t="s">
        <v>2198</v>
      </c>
      <c r="I5276" s="34" t="s">
        <v>12254</v>
      </c>
      <c r="J5276" s="237">
        <v>43925</v>
      </c>
    </row>
    <row r="5277" spans="1:14" ht="12.75">
      <c r="A5277" s="15"/>
      <c r="B5277" s="236">
        <v>43925.459066296295</v>
      </c>
      <c r="C5277" s="2" t="s">
        <v>2197</v>
      </c>
      <c r="D5277" s="2" t="s">
        <v>373</v>
      </c>
      <c r="E5277" s="2" t="s">
        <v>755</v>
      </c>
      <c r="F5277" s="2" t="s">
        <v>2201</v>
      </c>
      <c r="G5277" s="2" t="s">
        <v>2199</v>
      </c>
      <c r="H5277" s="2" t="s">
        <v>12255</v>
      </c>
      <c r="I5277" s="34" t="s">
        <v>12256</v>
      </c>
      <c r="J5277" s="237">
        <v>43919</v>
      </c>
      <c r="K5277" s="2">
        <v>68</v>
      </c>
    </row>
    <row r="5278" spans="1:14" ht="12.75">
      <c r="A5278" s="331"/>
      <c r="B5278" s="332">
        <v>43925.459617037035</v>
      </c>
      <c r="C5278" s="333" t="s">
        <v>2200</v>
      </c>
      <c r="D5278" s="333" t="s">
        <v>126</v>
      </c>
      <c r="E5278" s="331"/>
      <c r="F5278" s="333" t="s">
        <v>2198</v>
      </c>
      <c r="G5278" s="331"/>
      <c r="H5278" s="331"/>
      <c r="I5278" s="334" t="s">
        <v>12257</v>
      </c>
      <c r="J5278" s="335">
        <v>43925</v>
      </c>
      <c r="K5278" s="331"/>
      <c r="L5278" s="331"/>
      <c r="M5278" s="331"/>
      <c r="N5278" s="331"/>
    </row>
    <row r="5279" spans="1:14" ht="12.75">
      <c r="A5279" s="331"/>
      <c r="B5279" s="332">
        <v>43925.463534328708</v>
      </c>
      <c r="C5279" s="333" t="s">
        <v>2197</v>
      </c>
      <c r="D5279" s="333" t="s">
        <v>158</v>
      </c>
      <c r="E5279" s="331"/>
      <c r="F5279" s="333" t="s">
        <v>2198</v>
      </c>
      <c r="G5279" s="333" t="s">
        <v>2210</v>
      </c>
      <c r="H5279" s="331"/>
      <c r="I5279" s="334" t="s">
        <v>11850</v>
      </c>
      <c r="J5279" s="335">
        <v>43924</v>
      </c>
      <c r="K5279" s="331"/>
      <c r="L5279" s="331"/>
      <c r="M5279" s="331"/>
      <c r="N5279" s="331"/>
    </row>
    <row r="5280" spans="1:14" ht="12.75">
      <c r="A5280" s="331"/>
      <c r="B5280" s="332">
        <v>43925.465340219904</v>
      </c>
      <c r="C5280" s="333" t="s">
        <v>2200</v>
      </c>
      <c r="D5280" s="333" t="s">
        <v>182</v>
      </c>
      <c r="E5280" s="331"/>
      <c r="F5280" s="333" t="s">
        <v>2198</v>
      </c>
      <c r="G5280" s="331"/>
      <c r="H5280" s="331"/>
      <c r="I5280" s="334" t="s">
        <v>12258</v>
      </c>
      <c r="J5280" s="335">
        <v>43925</v>
      </c>
      <c r="K5280" s="331"/>
      <c r="L5280" s="331"/>
      <c r="M5280" s="331"/>
      <c r="N5280" s="331"/>
    </row>
    <row r="5281" spans="1:14" ht="12.75">
      <c r="A5281" s="331"/>
      <c r="B5281" s="332">
        <v>43925.466103043982</v>
      </c>
      <c r="C5281" s="333" t="s">
        <v>2200</v>
      </c>
      <c r="D5281" s="333" t="s">
        <v>182</v>
      </c>
      <c r="E5281" s="333" t="s">
        <v>7714</v>
      </c>
      <c r="F5281" s="333" t="s">
        <v>2198</v>
      </c>
      <c r="G5281" s="331"/>
      <c r="H5281" s="331"/>
      <c r="I5281" s="334" t="s">
        <v>12259</v>
      </c>
      <c r="J5281" s="335">
        <v>43925</v>
      </c>
      <c r="K5281" s="331"/>
      <c r="L5281" s="331"/>
      <c r="M5281" s="331"/>
      <c r="N5281" s="331"/>
    </row>
    <row r="5282" spans="1:14" ht="12.75">
      <c r="A5282" s="15"/>
      <c r="B5282" s="236">
        <v>43925.466999722223</v>
      </c>
      <c r="C5282" s="2" t="s">
        <v>2197</v>
      </c>
      <c r="D5282" s="2" t="s">
        <v>224</v>
      </c>
      <c r="E5282" s="2" t="s">
        <v>1242</v>
      </c>
      <c r="F5282" s="2" t="s">
        <v>2271</v>
      </c>
      <c r="G5282" s="2" t="s">
        <v>2199</v>
      </c>
      <c r="H5282" s="2" t="s">
        <v>12260</v>
      </c>
      <c r="I5282" s="34" t="s">
        <v>12261</v>
      </c>
      <c r="J5282" s="237">
        <v>43925</v>
      </c>
    </row>
    <row r="5283" spans="1:14" ht="12.75">
      <c r="A5283" s="331"/>
      <c r="B5283" s="332">
        <v>43925.468460023149</v>
      </c>
      <c r="C5283" s="333" t="s">
        <v>9</v>
      </c>
      <c r="D5283" s="333" t="s">
        <v>224</v>
      </c>
      <c r="E5283" s="333" t="s">
        <v>903</v>
      </c>
      <c r="F5283" s="333" t="s">
        <v>2208</v>
      </c>
      <c r="G5283" s="333" t="s">
        <v>2199</v>
      </c>
      <c r="H5283" s="331"/>
      <c r="I5283" s="333" t="s">
        <v>12262</v>
      </c>
      <c r="J5283" s="335">
        <v>43925</v>
      </c>
      <c r="K5283" s="333">
        <v>36</v>
      </c>
      <c r="L5283" s="331"/>
      <c r="M5283" s="331"/>
      <c r="N5283" s="331"/>
    </row>
    <row r="5284" spans="1:14" ht="12.75">
      <c r="A5284" s="331"/>
      <c r="B5284" s="332">
        <v>43925.470534236112</v>
      </c>
      <c r="C5284" s="333" t="s">
        <v>2200</v>
      </c>
      <c r="D5284" s="333" t="s">
        <v>224</v>
      </c>
      <c r="E5284" s="333" t="s">
        <v>903</v>
      </c>
      <c r="F5284" s="333" t="s">
        <v>2208</v>
      </c>
      <c r="G5284" s="333" t="s">
        <v>2199</v>
      </c>
      <c r="H5284" s="333" t="s">
        <v>5804</v>
      </c>
      <c r="I5284" s="333" t="s">
        <v>12263</v>
      </c>
      <c r="J5284" s="335">
        <v>43925</v>
      </c>
      <c r="K5284" s="331"/>
      <c r="L5284" s="331"/>
      <c r="M5284" s="331"/>
      <c r="N5284" s="331"/>
    </row>
    <row r="5285" spans="1:14" ht="12.75">
      <c r="A5285" s="331"/>
      <c r="B5285" s="332">
        <v>43925.470994409727</v>
      </c>
      <c r="C5285" s="333" t="s">
        <v>2200</v>
      </c>
      <c r="D5285" s="333" t="s">
        <v>262</v>
      </c>
      <c r="E5285" s="331"/>
      <c r="F5285" s="333" t="s">
        <v>2198</v>
      </c>
      <c r="G5285" s="333" t="s">
        <v>2199</v>
      </c>
      <c r="H5285" s="331"/>
      <c r="I5285" s="334" t="s">
        <v>1065</v>
      </c>
      <c r="J5285" s="335">
        <v>43925</v>
      </c>
      <c r="K5285" s="331"/>
      <c r="L5285" s="331"/>
      <c r="M5285" s="331"/>
      <c r="N5285" s="331"/>
    </row>
    <row r="5286" spans="1:14" ht="12.75">
      <c r="A5286" s="331"/>
      <c r="B5286" s="332">
        <v>43925.473296678239</v>
      </c>
      <c r="C5286" s="333" t="s">
        <v>2197</v>
      </c>
      <c r="D5286" s="333" t="s">
        <v>354</v>
      </c>
      <c r="E5286" s="333" t="s">
        <v>3444</v>
      </c>
      <c r="F5286" s="333" t="s">
        <v>2201</v>
      </c>
      <c r="G5286" s="333" t="s">
        <v>2199</v>
      </c>
      <c r="H5286" s="333" t="s">
        <v>729</v>
      </c>
      <c r="I5286" s="334" t="s">
        <v>12264</v>
      </c>
      <c r="J5286" s="335">
        <v>43909</v>
      </c>
      <c r="K5286" s="333">
        <v>24</v>
      </c>
      <c r="L5286" s="331"/>
      <c r="M5286" s="333" t="s">
        <v>12265</v>
      </c>
      <c r="N5286" s="331"/>
    </row>
    <row r="5287" spans="1:14" ht="12.75">
      <c r="A5287" s="331"/>
      <c r="B5287" s="332">
        <v>43925.474374675927</v>
      </c>
      <c r="C5287" s="333" t="s">
        <v>2200</v>
      </c>
      <c r="D5287" s="333" t="s">
        <v>182</v>
      </c>
      <c r="E5287" s="333" t="s">
        <v>1078</v>
      </c>
      <c r="F5287" s="333" t="s">
        <v>2271</v>
      </c>
      <c r="G5287" s="333" t="s">
        <v>2199</v>
      </c>
      <c r="H5287" s="333" t="s">
        <v>2897</v>
      </c>
      <c r="I5287" s="334" t="s">
        <v>12266</v>
      </c>
      <c r="J5287" s="335">
        <v>43925</v>
      </c>
      <c r="K5287" s="331"/>
      <c r="L5287" s="331"/>
      <c r="M5287" s="333" t="s">
        <v>12267</v>
      </c>
      <c r="N5287" s="331"/>
    </row>
    <row r="5288" spans="1:14" ht="12.75">
      <c r="A5288" s="15"/>
      <c r="B5288" s="236">
        <v>43925.474908113421</v>
      </c>
      <c r="C5288" s="2" t="s">
        <v>2200</v>
      </c>
      <c r="D5288" s="2" t="s">
        <v>304</v>
      </c>
      <c r="E5288" s="2" t="s">
        <v>12268</v>
      </c>
      <c r="F5288" s="2" t="s">
        <v>2208</v>
      </c>
      <c r="G5288" s="2" t="s">
        <v>2199</v>
      </c>
      <c r="H5288" s="2" t="s">
        <v>12269</v>
      </c>
      <c r="I5288" s="34" t="s">
        <v>11749</v>
      </c>
      <c r="J5288" s="237">
        <v>43925</v>
      </c>
    </row>
    <row r="5289" spans="1:14" ht="12.75">
      <c r="A5289" s="331"/>
      <c r="B5289" s="332">
        <v>43925.475061122685</v>
      </c>
      <c r="C5289" s="333" t="s">
        <v>2200</v>
      </c>
      <c r="D5289" s="333" t="s">
        <v>182</v>
      </c>
      <c r="E5289" s="333" t="s">
        <v>1356</v>
      </c>
      <c r="F5289" s="333" t="s">
        <v>2271</v>
      </c>
      <c r="G5289" s="333" t="s">
        <v>2199</v>
      </c>
      <c r="H5289" s="333" t="s">
        <v>2897</v>
      </c>
      <c r="I5289" s="334" t="s">
        <v>12266</v>
      </c>
      <c r="J5289" s="335">
        <v>43925</v>
      </c>
      <c r="K5289" s="331"/>
      <c r="L5289" s="331"/>
      <c r="M5289" s="333" t="s">
        <v>12270</v>
      </c>
      <c r="N5289" s="331"/>
    </row>
    <row r="5290" spans="1:14" ht="12.75">
      <c r="A5290" s="331"/>
      <c r="B5290" s="332">
        <v>43925.475509675925</v>
      </c>
      <c r="C5290" s="333" t="s">
        <v>2200</v>
      </c>
      <c r="D5290" s="333" t="s">
        <v>304</v>
      </c>
      <c r="E5290" s="333" t="s">
        <v>12268</v>
      </c>
      <c r="F5290" s="333" t="s">
        <v>2198</v>
      </c>
      <c r="G5290" s="333" t="s">
        <v>2199</v>
      </c>
      <c r="H5290" s="331"/>
      <c r="I5290" s="334" t="s">
        <v>12271</v>
      </c>
      <c r="J5290" s="335">
        <v>43925</v>
      </c>
      <c r="K5290" s="331"/>
      <c r="L5290" s="331"/>
      <c r="M5290" s="331"/>
      <c r="N5290" s="331"/>
    </row>
    <row r="5291" spans="1:14" ht="12.75">
      <c r="A5291" s="331"/>
      <c r="B5291" s="332">
        <v>43925.476198472221</v>
      </c>
      <c r="C5291" s="333" t="s">
        <v>2197</v>
      </c>
      <c r="D5291" s="333" t="s">
        <v>182</v>
      </c>
      <c r="E5291" s="333" t="s">
        <v>600</v>
      </c>
      <c r="F5291" s="333" t="s">
        <v>2201</v>
      </c>
      <c r="G5291" s="333" t="s">
        <v>2199</v>
      </c>
      <c r="H5291" s="331"/>
      <c r="I5291" s="334" t="s">
        <v>12266</v>
      </c>
      <c r="J5291" s="335">
        <v>43925</v>
      </c>
      <c r="K5291" s="333">
        <v>27</v>
      </c>
      <c r="L5291" s="331"/>
      <c r="M5291" s="331"/>
      <c r="N5291" s="331"/>
    </row>
    <row r="5292" spans="1:14" ht="12.75">
      <c r="A5292" s="331"/>
      <c r="B5292" s="332">
        <v>43925.476638310181</v>
      </c>
      <c r="C5292" s="333" t="s">
        <v>9</v>
      </c>
      <c r="D5292" s="333" t="s">
        <v>182</v>
      </c>
      <c r="E5292" s="333" t="s">
        <v>1078</v>
      </c>
      <c r="F5292" s="333" t="s">
        <v>2201</v>
      </c>
      <c r="G5292" s="333" t="s">
        <v>2199</v>
      </c>
      <c r="H5292" s="331"/>
      <c r="I5292" s="334" t="s">
        <v>12266</v>
      </c>
      <c r="J5292" s="335">
        <v>43925</v>
      </c>
      <c r="K5292" s="333">
        <v>17</v>
      </c>
      <c r="L5292" s="331"/>
      <c r="M5292" s="331"/>
      <c r="N5292" s="331"/>
    </row>
    <row r="5293" spans="1:14" ht="12.75">
      <c r="A5293" s="331"/>
      <c r="B5293" s="332">
        <v>43925.477471712962</v>
      </c>
      <c r="C5293" s="333" t="s">
        <v>2200</v>
      </c>
      <c r="D5293" s="333" t="s">
        <v>276</v>
      </c>
      <c r="E5293" s="333" t="s">
        <v>12272</v>
      </c>
      <c r="F5293" s="333" t="s">
        <v>2198</v>
      </c>
      <c r="G5293" s="333" t="s">
        <v>2199</v>
      </c>
      <c r="H5293" s="331"/>
      <c r="I5293" s="334" t="s">
        <v>12273</v>
      </c>
      <c r="J5293" s="335">
        <v>43925</v>
      </c>
      <c r="K5293" s="331"/>
      <c r="L5293" s="331"/>
      <c r="M5293" s="331"/>
      <c r="N5293" s="331"/>
    </row>
    <row r="5294" spans="1:14" ht="12.75">
      <c r="A5294" s="331"/>
      <c r="B5294" s="332">
        <v>43925.478877037036</v>
      </c>
      <c r="C5294" s="333" t="s">
        <v>2200</v>
      </c>
      <c r="D5294" s="333" t="s">
        <v>236</v>
      </c>
      <c r="E5294" s="331"/>
      <c r="F5294" s="333" t="s">
        <v>2198</v>
      </c>
      <c r="G5294" s="333" t="s">
        <v>2199</v>
      </c>
      <c r="H5294" s="331"/>
      <c r="I5294" s="334" t="s">
        <v>12274</v>
      </c>
      <c r="J5294" s="335">
        <v>43925</v>
      </c>
      <c r="K5294" s="331"/>
      <c r="L5294" s="331"/>
      <c r="M5294" s="331"/>
      <c r="N5294" s="331"/>
    </row>
    <row r="5295" spans="1:14" ht="12.75">
      <c r="A5295" s="331"/>
      <c r="B5295" s="332">
        <v>43925.478987025461</v>
      </c>
      <c r="C5295" s="333" t="s">
        <v>2200</v>
      </c>
      <c r="D5295" s="333" t="s">
        <v>304</v>
      </c>
      <c r="E5295" s="333" t="s">
        <v>12268</v>
      </c>
      <c r="F5295" s="333" t="s">
        <v>2198</v>
      </c>
      <c r="G5295" s="333" t="s">
        <v>2199</v>
      </c>
      <c r="H5295" s="331"/>
      <c r="I5295" s="333" t="s">
        <v>12275</v>
      </c>
      <c r="J5295" s="335">
        <v>43925</v>
      </c>
      <c r="K5295" s="331"/>
      <c r="L5295" s="331"/>
      <c r="M5295" s="331"/>
      <c r="N5295" s="331"/>
    </row>
    <row r="5296" spans="1:14" ht="12.75">
      <c r="A5296" s="331"/>
      <c r="B5296" s="332">
        <v>43925.479335763885</v>
      </c>
      <c r="C5296" s="333" t="s">
        <v>2200</v>
      </c>
      <c r="D5296" s="333" t="s">
        <v>182</v>
      </c>
      <c r="E5296" s="333" t="s">
        <v>7714</v>
      </c>
      <c r="F5296" s="333" t="s">
        <v>2198</v>
      </c>
      <c r="G5296" s="331"/>
      <c r="H5296" s="331"/>
      <c r="I5296" s="334" t="s">
        <v>12259</v>
      </c>
      <c r="J5296" s="335">
        <v>43925</v>
      </c>
      <c r="K5296" s="331"/>
      <c r="L5296" s="331"/>
      <c r="M5296" s="331"/>
      <c r="N5296" s="331"/>
    </row>
    <row r="5297" spans="1:14" ht="12.75">
      <c r="A5297" s="331"/>
      <c r="B5297" s="332">
        <v>43925.480292152773</v>
      </c>
      <c r="C5297" s="333" t="s">
        <v>9</v>
      </c>
      <c r="D5297" s="333" t="s">
        <v>109</v>
      </c>
      <c r="E5297" s="333" t="s">
        <v>1059</v>
      </c>
      <c r="F5297" s="333" t="s">
        <v>2201</v>
      </c>
      <c r="G5297" s="333" t="s">
        <v>2210</v>
      </c>
      <c r="H5297" s="331"/>
      <c r="I5297" s="334" t="s">
        <v>12276</v>
      </c>
      <c r="J5297" s="335">
        <v>43925</v>
      </c>
      <c r="K5297" s="333">
        <v>60</v>
      </c>
      <c r="L5297" s="331"/>
      <c r="M5297" s="331"/>
      <c r="N5297" s="331"/>
    </row>
    <row r="5298" spans="1:14" ht="12.75">
      <c r="A5298" s="331"/>
      <c r="B5298" s="332">
        <v>43925.480919803245</v>
      </c>
      <c r="C5298" s="333" t="s">
        <v>2200</v>
      </c>
      <c r="D5298" s="333" t="s">
        <v>304</v>
      </c>
      <c r="E5298" s="333" t="s">
        <v>12268</v>
      </c>
      <c r="F5298" s="333" t="s">
        <v>2208</v>
      </c>
      <c r="G5298" s="333" t="s">
        <v>2199</v>
      </c>
      <c r="H5298" s="331"/>
      <c r="I5298" s="333" t="s">
        <v>12277</v>
      </c>
      <c r="J5298" s="335">
        <v>43925</v>
      </c>
      <c r="K5298" s="331"/>
      <c r="L5298" s="331"/>
      <c r="M5298" s="331"/>
      <c r="N5298" s="331"/>
    </row>
    <row r="5299" spans="1:14" ht="12.75">
      <c r="A5299" s="331"/>
      <c r="B5299" s="332">
        <v>43925.483547534721</v>
      </c>
      <c r="C5299" s="333" t="s">
        <v>2200</v>
      </c>
      <c r="D5299" s="333" t="s">
        <v>262</v>
      </c>
      <c r="E5299" s="331"/>
      <c r="F5299" s="333" t="s">
        <v>2198</v>
      </c>
      <c r="G5299" s="333" t="s">
        <v>2210</v>
      </c>
      <c r="H5299" s="331"/>
      <c r="I5299" s="334" t="s">
        <v>1315</v>
      </c>
      <c r="J5299" s="335">
        <v>43924</v>
      </c>
      <c r="K5299" s="331"/>
      <c r="L5299" s="333">
        <v>63</v>
      </c>
      <c r="M5299" s="333" t="s">
        <v>12278</v>
      </c>
      <c r="N5299" s="331"/>
    </row>
    <row r="5300" spans="1:14" ht="12.75">
      <c r="A5300" s="15"/>
      <c r="B5300" s="236">
        <v>43925.486129930556</v>
      </c>
      <c r="C5300" s="2" t="s">
        <v>2200</v>
      </c>
      <c r="D5300" s="2" t="s">
        <v>233</v>
      </c>
      <c r="E5300" s="2" t="s">
        <v>5332</v>
      </c>
      <c r="F5300" s="2" t="s">
        <v>12279</v>
      </c>
      <c r="G5300" s="2" t="s">
        <v>2199</v>
      </c>
      <c r="H5300" s="2" t="s">
        <v>12280</v>
      </c>
      <c r="I5300" s="2" t="s">
        <v>12281</v>
      </c>
      <c r="J5300" s="237">
        <v>43925</v>
      </c>
      <c r="K5300" s="2">
        <v>5</v>
      </c>
    </row>
    <row r="5301" spans="1:14" ht="12.75">
      <c r="A5301" s="331"/>
      <c r="B5301" s="332">
        <v>43925.486132951388</v>
      </c>
      <c r="C5301" s="333" t="s">
        <v>2200</v>
      </c>
      <c r="D5301" s="333" t="s">
        <v>236</v>
      </c>
      <c r="E5301" s="331"/>
      <c r="F5301" s="333" t="s">
        <v>2198</v>
      </c>
      <c r="G5301" s="333" t="s">
        <v>2199</v>
      </c>
      <c r="H5301" s="331"/>
      <c r="I5301" s="334" t="s">
        <v>12282</v>
      </c>
      <c r="J5301" s="335">
        <v>43925</v>
      </c>
      <c r="K5301" s="331"/>
      <c r="L5301" s="331"/>
      <c r="M5301" s="333" t="s">
        <v>12284</v>
      </c>
      <c r="N5301" s="331"/>
    </row>
    <row r="5302" spans="1:14" ht="12.75">
      <c r="A5302" s="331"/>
      <c r="B5302" s="332">
        <v>43925.486186122682</v>
      </c>
      <c r="C5302" s="333" t="s">
        <v>2200</v>
      </c>
      <c r="D5302" s="333" t="s">
        <v>262</v>
      </c>
      <c r="E5302" s="331"/>
      <c r="F5302" s="333" t="s">
        <v>2198</v>
      </c>
      <c r="G5302" s="333" t="s">
        <v>2199</v>
      </c>
      <c r="H5302" s="331"/>
      <c r="I5302" s="334" t="s">
        <v>12285</v>
      </c>
      <c r="J5302" s="335">
        <v>43924</v>
      </c>
      <c r="K5302" s="331"/>
      <c r="L5302" s="331"/>
      <c r="M5302" s="333" t="s">
        <v>12286</v>
      </c>
      <c r="N5302" s="331"/>
    </row>
    <row r="5303" spans="1:14" ht="12.75">
      <c r="A5303" s="331"/>
      <c r="B5303" s="332">
        <v>43925.486943136573</v>
      </c>
      <c r="C5303" s="333" t="s">
        <v>2200</v>
      </c>
      <c r="D5303" s="333" t="s">
        <v>233</v>
      </c>
      <c r="E5303" s="333" t="s">
        <v>5326</v>
      </c>
      <c r="F5303" s="333" t="s">
        <v>2208</v>
      </c>
      <c r="G5303" s="333" t="s">
        <v>2199</v>
      </c>
      <c r="H5303" s="331"/>
      <c r="I5303" s="333" t="s">
        <v>3379</v>
      </c>
      <c r="J5303" s="335">
        <v>43925</v>
      </c>
      <c r="K5303" s="333">
        <v>35</v>
      </c>
      <c r="L5303" s="331"/>
      <c r="M5303" s="331"/>
      <c r="N5303" s="331"/>
    </row>
    <row r="5304" spans="1:14" ht="12.75">
      <c r="A5304" s="331"/>
      <c r="B5304" s="332">
        <v>43925.48946946759</v>
      </c>
      <c r="C5304" s="333" t="s">
        <v>2200</v>
      </c>
      <c r="D5304" s="333" t="s">
        <v>304</v>
      </c>
      <c r="E5304" s="333" t="s">
        <v>4952</v>
      </c>
      <c r="F5304" s="333" t="s">
        <v>2208</v>
      </c>
      <c r="G5304" s="333" t="s">
        <v>2199</v>
      </c>
      <c r="H5304" s="331"/>
      <c r="I5304" s="334" t="s">
        <v>12287</v>
      </c>
      <c r="J5304" s="335">
        <v>43925</v>
      </c>
      <c r="K5304" s="331"/>
      <c r="L5304" s="331"/>
      <c r="M5304" s="331"/>
      <c r="N5304" s="331"/>
    </row>
    <row r="5305" spans="1:14" ht="12.75">
      <c r="A5305" s="15"/>
      <c r="B5305" s="236">
        <v>43925.490189166667</v>
      </c>
      <c r="C5305" s="2" t="s">
        <v>2200</v>
      </c>
      <c r="D5305" s="2" t="s">
        <v>304</v>
      </c>
      <c r="E5305" s="2" t="s">
        <v>4941</v>
      </c>
      <c r="F5305" s="2" t="s">
        <v>2208</v>
      </c>
      <c r="G5305" s="2" t="s">
        <v>2199</v>
      </c>
      <c r="H5305" s="2" t="s">
        <v>12187</v>
      </c>
      <c r="I5305" s="2" t="s">
        <v>12188</v>
      </c>
      <c r="J5305" s="237">
        <v>43925</v>
      </c>
    </row>
    <row r="5306" spans="1:14" ht="12.75">
      <c r="A5306" s="15"/>
      <c r="B5306" s="236">
        <v>43925.490867071756</v>
      </c>
      <c r="C5306" s="2" t="s">
        <v>2200</v>
      </c>
      <c r="D5306" s="2" t="s">
        <v>304</v>
      </c>
      <c r="E5306" s="2" t="s">
        <v>12288</v>
      </c>
      <c r="F5306" s="2" t="s">
        <v>2208</v>
      </c>
      <c r="G5306" s="2" t="s">
        <v>2199</v>
      </c>
      <c r="H5306" s="2" t="s">
        <v>12289</v>
      </c>
      <c r="I5306" s="2" t="s">
        <v>11931</v>
      </c>
      <c r="J5306" s="237">
        <v>43925</v>
      </c>
    </row>
    <row r="5307" spans="1:14" ht="12.75">
      <c r="A5307" s="331"/>
      <c r="B5307" s="332">
        <v>43925.49113224537</v>
      </c>
      <c r="C5307" s="333" t="s">
        <v>7566</v>
      </c>
      <c r="D5307" s="333" t="s">
        <v>262</v>
      </c>
      <c r="E5307" s="333" t="s">
        <v>493</v>
      </c>
      <c r="F5307" s="333" t="s">
        <v>2198</v>
      </c>
      <c r="G5307" s="333" t="s">
        <v>2199</v>
      </c>
      <c r="H5307" s="331"/>
      <c r="I5307" s="333" t="s">
        <v>9296</v>
      </c>
      <c r="J5307" s="335">
        <v>43925</v>
      </c>
      <c r="K5307" s="331"/>
      <c r="L5307" s="331"/>
      <c r="M5307" s="333" t="s">
        <v>12290</v>
      </c>
      <c r="N5307" s="331"/>
    </row>
    <row r="5308" spans="1:14" ht="12.75">
      <c r="A5308" s="15"/>
      <c r="B5308" s="236">
        <v>43925.491263796299</v>
      </c>
      <c r="C5308" s="2" t="s">
        <v>7566</v>
      </c>
      <c r="D5308" s="2" t="s">
        <v>224</v>
      </c>
      <c r="F5308" s="2" t="s">
        <v>2198</v>
      </c>
      <c r="G5308" s="2" t="s">
        <v>2199</v>
      </c>
      <c r="H5308" s="2" t="s">
        <v>12291</v>
      </c>
      <c r="I5308" s="34" t="s">
        <v>12292</v>
      </c>
      <c r="J5308" s="237">
        <v>43925</v>
      </c>
      <c r="M5308" s="2" t="s">
        <v>12293</v>
      </c>
    </row>
    <row r="5309" spans="1:14" ht="12.75">
      <c r="A5309" s="331"/>
      <c r="B5309" s="332">
        <v>43925.491515682872</v>
      </c>
      <c r="C5309" s="333" t="s">
        <v>2200</v>
      </c>
      <c r="D5309" s="333" t="s">
        <v>182</v>
      </c>
      <c r="E5309" s="333" t="s">
        <v>12294</v>
      </c>
      <c r="F5309" s="333" t="s">
        <v>2271</v>
      </c>
      <c r="G5309" s="333" t="s">
        <v>2210</v>
      </c>
      <c r="H5309" s="331"/>
      <c r="I5309" s="334" t="s">
        <v>722</v>
      </c>
      <c r="J5309" s="335">
        <v>43925</v>
      </c>
      <c r="K5309" s="331"/>
      <c r="L5309" s="331"/>
      <c r="M5309" s="333" t="s">
        <v>12295</v>
      </c>
      <c r="N5309" s="331"/>
    </row>
    <row r="5310" spans="1:14" ht="12.75">
      <c r="A5310" s="331"/>
      <c r="B5310" s="332">
        <v>43925.492004490741</v>
      </c>
      <c r="C5310" s="333" t="s">
        <v>2200</v>
      </c>
      <c r="D5310" s="333" t="s">
        <v>117</v>
      </c>
      <c r="E5310" s="333" t="s">
        <v>557</v>
      </c>
      <c r="F5310" s="333" t="s">
        <v>2198</v>
      </c>
      <c r="G5310" s="333" t="s">
        <v>2199</v>
      </c>
      <c r="H5310" s="331"/>
      <c r="I5310" s="334" t="s">
        <v>12296</v>
      </c>
      <c r="J5310" s="335">
        <v>43924</v>
      </c>
      <c r="K5310" s="333">
        <v>28</v>
      </c>
      <c r="L5310" s="331"/>
      <c r="M5310" s="331"/>
      <c r="N5310" s="331"/>
    </row>
    <row r="5311" spans="1:14" ht="12.75">
      <c r="A5311" s="331"/>
      <c r="B5311" s="332">
        <v>43925.492042002312</v>
      </c>
      <c r="C5311" s="333" t="s">
        <v>2200</v>
      </c>
      <c r="D5311" s="333" t="s">
        <v>117</v>
      </c>
      <c r="E5311" s="333" t="s">
        <v>557</v>
      </c>
      <c r="F5311" s="333" t="s">
        <v>2198</v>
      </c>
      <c r="G5311" s="333" t="s">
        <v>2199</v>
      </c>
      <c r="H5311" s="331"/>
      <c r="I5311" s="334" t="s">
        <v>12296</v>
      </c>
      <c r="J5311" s="335">
        <v>43924</v>
      </c>
      <c r="K5311" s="333">
        <v>28</v>
      </c>
      <c r="L5311" s="331"/>
      <c r="M5311" s="331"/>
      <c r="N5311" s="331"/>
    </row>
    <row r="5312" spans="1:14" ht="12.75">
      <c r="A5312" s="331"/>
      <c r="B5312" s="332">
        <v>43925.492438703703</v>
      </c>
      <c r="C5312" s="333" t="s">
        <v>2200</v>
      </c>
      <c r="D5312" s="333" t="s">
        <v>354</v>
      </c>
      <c r="E5312" s="333" t="s">
        <v>12301</v>
      </c>
      <c r="F5312" s="333" t="s">
        <v>2198</v>
      </c>
      <c r="G5312" s="333" t="s">
        <v>2199</v>
      </c>
      <c r="H5312" s="331"/>
      <c r="I5312" s="334" t="s">
        <v>12302</v>
      </c>
      <c r="J5312" s="335">
        <v>43925</v>
      </c>
      <c r="K5312" s="331"/>
      <c r="L5312" s="331"/>
      <c r="M5312" s="331"/>
      <c r="N5312" s="331"/>
    </row>
    <row r="5313" spans="1:14" ht="12.75">
      <c r="A5313" s="331"/>
      <c r="B5313" s="332">
        <v>43925.492647280094</v>
      </c>
      <c r="C5313" s="333" t="s">
        <v>2200</v>
      </c>
      <c r="D5313" s="333" t="s">
        <v>182</v>
      </c>
      <c r="E5313" s="333" t="s">
        <v>1078</v>
      </c>
      <c r="F5313" s="333" t="s">
        <v>2198</v>
      </c>
      <c r="G5313" s="333" t="s">
        <v>2199</v>
      </c>
      <c r="H5313" s="331"/>
      <c r="I5313" s="333" t="s">
        <v>12304</v>
      </c>
      <c r="J5313" s="335">
        <v>43925</v>
      </c>
      <c r="K5313" s="331"/>
      <c r="L5313" s="331"/>
      <c r="M5313" s="331"/>
      <c r="N5313" s="331"/>
    </row>
    <row r="5314" spans="1:14" ht="12.75">
      <c r="A5314" s="331"/>
      <c r="B5314" s="332">
        <v>43925.493694837962</v>
      </c>
      <c r="C5314" s="333" t="s">
        <v>2197</v>
      </c>
      <c r="D5314" s="333" t="s">
        <v>207</v>
      </c>
      <c r="E5314" s="331"/>
      <c r="F5314" s="333" t="s">
        <v>2198</v>
      </c>
      <c r="G5314" s="331"/>
      <c r="H5314" s="331"/>
      <c r="I5314" s="334" t="s">
        <v>12305</v>
      </c>
      <c r="J5314" s="335">
        <v>43925</v>
      </c>
      <c r="K5314" s="331"/>
      <c r="L5314" s="331"/>
      <c r="M5314" s="331"/>
      <c r="N5314" s="331"/>
    </row>
    <row r="5315" spans="1:14" ht="12.75">
      <c r="A5315" s="15"/>
      <c r="B5315" s="236">
        <v>43925.494002199077</v>
      </c>
      <c r="C5315" s="2" t="s">
        <v>2200</v>
      </c>
      <c r="D5315" s="2" t="s">
        <v>117</v>
      </c>
      <c r="E5315" s="2" t="s">
        <v>557</v>
      </c>
      <c r="F5315" s="2" t="s">
        <v>2198</v>
      </c>
      <c r="G5315" s="2" t="s">
        <v>2210</v>
      </c>
      <c r="H5315" s="2" t="s">
        <v>12307</v>
      </c>
      <c r="I5315" s="2" t="s">
        <v>12308</v>
      </c>
      <c r="J5315" s="237">
        <v>43925</v>
      </c>
    </row>
    <row r="5316" spans="1:14" ht="12.75">
      <c r="A5316" s="15"/>
      <c r="B5316" s="236">
        <v>43925.494525127317</v>
      </c>
      <c r="C5316" s="2" t="s">
        <v>2200</v>
      </c>
      <c r="D5316" s="2" t="s">
        <v>304</v>
      </c>
      <c r="E5316" s="2" t="s">
        <v>12268</v>
      </c>
      <c r="F5316" s="2" t="s">
        <v>2208</v>
      </c>
      <c r="G5316" s="2" t="s">
        <v>2199</v>
      </c>
      <c r="H5316" s="2" t="s">
        <v>12309</v>
      </c>
      <c r="I5316" s="34" t="s">
        <v>12271</v>
      </c>
      <c r="J5316" s="237">
        <v>43925</v>
      </c>
    </row>
    <row r="5317" spans="1:14" ht="12.75">
      <c r="A5317" s="15"/>
      <c r="B5317" s="236">
        <v>43925.494558900464</v>
      </c>
      <c r="C5317" s="2" t="s">
        <v>7566</v>
      </c>
      <c r="D5317" s="2" t="s">
        <v>322</v>
      </c>
      <c r="F5317" s="2" t="s">
        <v>2198</v>
      </c>
      <c r="G5317" s="2" t="s">
        <v>2199</v>
      </c>
      <c r="I5317" s="34" t="s">
        <v>12310</v>
      </c>
      <c r="J5317" s="237">
        <v>43925</v>
      </c>
      <c r="M5317" s="2" t="s">
        <v>12311</v>
      </c>
    </row>
    <row r="5318" spans="1:14" ht="12.75">
      <c r="A5318" s="15"/>
      <c r="B5318" s="236">
        <v>43925.494567731483</v>
      </c>
      <c r="C5318" s="2" t="s">
        <v>2200</v>
      </c>
      <c r="D5318" s="2" t="s">
        <v>304</v>
      </c>
      <c r="E5318" s="2" t="s">
        <v>12268</v>
      </c>
      <c r="F5318" s="2" t="s">
        <v>2198</v>
      </c>
      <c r="G5318" s="2" t="s">
        <v>2199</v>
      </c>
      <c r="H5318" s="2" t="s">
        <v>12269</v>
      </c>
      <c r="I5318" s="34" t="s">
        <v>12271</v>
      </c>
      <c r="J5318" s="237">
        <v>43925</v>
      </c>
    </row>
    <row r="5319" spans="1:14" ht="12.75">
      <c r="A5319" s="15"/>
      <c r="B5319" s="236">
        <v>43925.494723055555</v>
      </c>
      <c r="C5319" s="2" t="s">
        <v>2200</v>
      </c>
      <c r="D5319" s="2" t="s">
        <v>304</v>
      </c>
      <c r="E5319" s="2" t="s">
        <v>12268</v>
      </c>
      <c r="F5319" s="2" t="s">
        <v>2208</v>
      </c>
      <c r="G5319" s="2" t="s">
        <v>2199</v>
      </c>
      <c r="H5319" s="2" t="s">
        <v>12313</v>
      </c>
      <c r="I5319" s="34" t="s">
        <v>12314</v>
      </c>
      <c r="J5319" s="237">
        <v>43925</v>
      </c>
    </row>
    <row r="5320" spans="1:14" ht="12.75">
      <c r="A5320" s="15"/>
      <c r="B5320" s="236">
        <v>43925.494805057868</v>
      </c>
      <c r="C5320" s="2" t="s">
        <v>2200</v>
      </c>
      <c r="D5320" s="2" t="s">
        <v>117</v>
      </c>
      <c r="E5320" s="2" t="s">
        <v>5067</v>
      </c>
      <c r="F5320" s="2" t="s">
        <v>2198</v>
      </c>
      <c r="G5320" s="2" t="s">
        <v>2210</v>
      </c>
      <c r="H5320" s="2" t="s">
        <v>12315</v>
      </c>
      <c r="I5320" s="2" t="s">
        <v>12316</v>
      </c>
      <c r="J5320" s="237">
        <v>43925</v>
      </c>
    </row>
    <row r="5321" spans="1:14" ht="12.75">
      <c r="A5321" s="331"/>
      <c r="B5321" s="332">
        <v>43925.495071412035</v>
      </c>
      <c r="C5321" s="333" t="s">
        <v>2200</v>
      </c>
      <c r="D5321" s="333" t="s">
        <v>182</v>
      </c>
      <c r="E5321" s="333" t="s">
        <v>1078</v>
      </c>
      <c r="F5321" s="333" t="s">
        <v>2198</v>
      </c>
      <c r="G5321" s="333" t="s">
        <v>2210</v>
      </c>
      <c r="H5321" s="331"/>
      <c r="I5321" s="334" t="s">
        <v>722</v>
      </c>
      <c r="J5321" s="335">
        <v>43925</v>
      </c>
      <c r="K5321" s="331"/>
      <c r="L5321" s="331"/>
      <c r="M5321" s="331"/>
      <c r="N5321" s="331"/>
    </row>
    <row r="5322" spans="1:14" ht="12.75">
      <c r="A5322" s="331"/>
      <c r="B5322" s="332">
        <v>43925.495142870372</v>
      </c>
      <c r="C5322" s="333" t="s">
        <v>2200</v>
      </c>
      <c r="D5322" s="333" t="s">
        <v>182</v>
      </c>
      <c r="E5322" s="333" t="s">
        <v>1078</v>
      </c>
      <c r="F5322" s="333" t="s">
        <v>2198</v>
      </c>
      <c r="G5322" s="333" t="s">
        <v>2210</v>
      </c>
      <c r="H5322" s="331"/>
      <c r="I5322" s="334" t="s">
        <v>722</v>
      </c>
      <c r="J5322" s="335">
        <v>43925</v>
      </c>
      <c r="K5322" s="331"/>
      <c r="L5322" s="331"/>
      <c r="M5322" s="331"/>
      <c r="N5322" s="331"/>
    </row>
    <row r="5323" spans="1:14" ht="12.75">
      <c r="A5323" s="331"/>
      <c r="B5323" s="332">
        <v>43925.496300289349</v>
      </c>
      <c r="C5323" s="333" t="s">
        <v>2197</v>
      </c>
      <c r="D5323" s="333" t="s">
        <v>109</v>
      </c>
      <c r="E5323" s="333" t="s">
        <v>3152</v>
      </c>
      <c r="F5323" s="333" t="s">
        <v>2198</v>
      </c>
      <c r="G5323" s="333" t="s">
        <v>2199</v>
      </c>
      <c r="H5323" s="331"/>
      <c r="I5323" s="334" t="s">
        <v>12319</v>
      </c>
      <c r="J5323" s="335">
        <v>43925</v>
      </c>
      <c r="K5323" s="331"/>
      <c r="L5323" s="331"/>
      <c r="M5323" s="333" t="s">
        <v>12321</v>
      </c>
      <c r="N5323" s="331"/>
    </row>
    <row r="5324" spans="1:14" ht="12.75">
      <c r="A5324" s="15"/>
      <c r="B5324" s="236">
        <v>43925.497975335646</v>
      </c>
      <c r="C5324" s="2" t="s">
        <v>2197</v>
      </c>
      <c r="D5324" s="2" t="s">
        <v>236</v>
      </c>
      <c r="F5324" s="2" t="s">
        <v>2208</v>
      </c>
      <c r="G5324" s="2" t="s">
        <v>2199</v>
      </c>
      <c r="H5324" s="2" t="s">
        <v>12322</v>
      </c>
      <c r="I5324" s="34" t="s">
        <v>12323</v>
      </c>
      <c r="J5324" s="237">
        <v>43924</v>
      </c>
      <c r="K5324" s="2">
        <v>23</v>
      </c>
    </row>
    <row r="5325" spans="1:14" ht="12.75">
      <c r="A5325" s="15"/>
      <c r="B5325" s="236">
        <v>43925.498214097221</v>
      </c>
      <c r="C5325" s="2" t="s">
        <v>2200</v>
      </c>
      <c r="D5325" s="2" t="s">
        <v>354</v>
      </c>
      <c r="E5325" s="2" t="s">
        <v>5014</v>
      </c>
      <c r="F5325" s="2" t="s">
        <v>2208</v>
      </c>
      <c r="G5325" s="2" t="s">
        <v>2199</v>
      </c>
      <c r="H5325" s="2" t="s">
        <v>12325</v>
      </c>
      <c r="I5325" s="34" t="s">
        <v>12326</v>
      </c>
      <c r="J5325" s="237">
        <v>43925</v>
      </c>
    </row>
    <row r="5326" spans="1:14" ht="12.75">
      <c r="A5326" s="331"/>
      <c r="B5326" s="332">
        <v>43925.498908356487</v>
      </c>
      <c r="C5326" s="333" t="s">
        <v>2197</v>
      </c>
      <c r="D5326" s="333" t="s">
        <v>236</v>
      </c>
      <c r="E5326" s="331"/>
      <c r="F5326" s="333" t="s">
        <v>2208</v>
      </c>
      <c r="G5326" s="333" t="s">
        <v>2199</v>
      </c>
      <c r="H5326" s="333" t="s">
        <v>7070</v>
      </c>
      <c r="I5326" s="334" t="s">
        <v>12323</v>
      </c>
      <c r="J5326" s="335">
        <v>43924</v>
      </c>
      <c r="K5326" s="333">
        <v>22</v>
      </c>
      <c r="L5326" s="331"/>
      <c r="M5326" s="331"/>
      <c r="N5326" s="331"/>
    </row>
    <row r="5327" spans="1:14" ht="12.75">
      <c r="A5327" s="331"/>
      <c r="B5327" s="332">
        <v>43925.499737384263</v>
      </c>
      <c r="C5327" s="333" t="s">
        <v>2200</v>
      </c>
      <c r="D5327" s="333" t="s">
        <v>45</v>
      </c>
      <c r="E5327" s="331"/>
      <c r="F5327" s="333" t="s">
        <v>2198</v>
      </c>
      <c r="G5327" s="333" t="s">
        <v>2199</v>
      </c>
      <c r="H5327" s="331"/>
      <c r="I5327" s="334" t="s">
        <v>12328</v>
      </c>
      <c r="J5327" s="335">
        <v>43925</v>
      </c>
      <c r="K5327" s="331"/>
      <c r="L5327" s="331"/>
      <c r="M5327" s="331"/>
      <c r="N5327" s="331"/>
    </row>
    <row r="5328" spans="1:14" ht="12.75">
      <c r="A5328" s="331"/>
      <c r="B5328" s="332">
        <v>43925.500965567131</v>
      </c>
      <c r="C5328" s="333" t="s">
        <v>9</v>
      </c>
      <c r="D5328" s="333" t="s">
        <v>224</v>
      </c>
      <c r="E5328" s="333" t="s">
        <v>12331</v>
      </c>
      <c r="F5328" s="333" t="s">
        <v>2208</v>
      </c>
      <c r="G5328" s="333" t="s">
        <v>2199</v>
      </c>
      <c r="H5328" s="331"/>
      <c r="I5328" s="334" t="s">
        <v>12332</v>
      </c>
      <c r="J5328" s="335">
        <v>43925</v>
      </c>
      <c r="K5328" s="333">
        <v>36</v>
      </c>
      <c r="L5328" s="331"/>
      <c r="M5328" s="331"/>
      <c r="N5328" s="331"/>
    </row>
    <row r="5329" spans="1:14" ht="12.75">
      <c r="A5329" s="331"/>
      <c r="B5329" s="332">
        <v>43925.501291261578</v>
      </c>
      <c r="C5329" s="333" t="s">
        <v>2200</v>
      </c>
      <c r="D5329" s="333" t="s">
        <v>182</v>
      </c>
      <c r="E5329" s="331"/>
      <c r="F5329" s="333" t="s">
        <v>2198</v>
      </c>
      <c r="G5329" s="333" t="s">
        <v>2199</v>
      </c>
      <c r="H5329" s="331"/>
      <c r="I5329" s="334" t="s">
        <v>12259</v>
      </c>
      <c r="J5329" s="335">
        <v>43925</v>
      </c>
      <c r="K5329" s="331"/>
      <c r="L5329" s="331"/>
      <c r="M5329" s="331"/>
      <c r="N5329" s="331"/>
    </row>
    <row r="5330" spans="1:14" ht="12.75">
      <c r="A5330" s="331"/>
      <c r="B5330" s="332">
        <v>43925.501334629633</v>
      </c>
      <c r="C5330" s="333" t="s">
        <v>2200</v>
      </c>
      <c r="D5330" s="333" t="s">
        <v>45</v>
      </c>
      <c r="E5330" s="333" t="s">
        <v>43</v>
      </c>
      <c r="F5330" s="333" t="s">
        <v>2198</v>
      </c>
      <c r="G5330" s="333" t="s">
        <v>2199</v>
      </c>
      <c r="H5330" s="331"/>
      <c r="I5330" s="334" t="s">
        <v>12328</v>
      </c>
      <c r="J5330" s="335">
        <v>43925</v>
      </c>
      <c r="K5330" s="331"/>
      <c r="L5330" s="331"/>
      <c r="M5330" s="331"/>
      <c r="N5330" s="331"/>
    </row>
    <row r="5331" spans="1:14" ht="12.75">
      <c r="A5331" s="331"/>
      <c r="B5331" s="332">
        <v>43925.501825312502</v>
      </c>
      <c r="C5331" s="333" t="s">
        <v>2200</v>
      </c>
      <c r="D5331" s="333" t="s">
        <v>45</v>
      </c>
      <c r="E5331" s="333" t="s">
        <v>12334</v>
      </c>
      <c r="F5331" s="333" t="s">
        <v>2198</v>
      </c>
      <c r="G5331" s="333" t="s">
        <v>2210</v>
      </c>
      <c r="H5331" s="331"/>
      <c r="I5331" s="334" t="s">
        <v>12328</v>
      </c>
      <c r="J5331" s="335">
        <v>43925</v>
      </c>
      <c r="K5331" s="331"/>
      <c r="L5331" s="331"/>
      <c r="M5331" s="333" t="s">
        <v>12336</v>
      </c>
      <c r="N5331" s="331"/>
    </row>
    <row r="5332" spans="1:14" ht="12.75">
      <c r="A5332" s="331"/>
      <c r="B5332" s="332">
        <v>43925.50200896991</v>
      </c>
      <c r="C5332" s="333" t="s">
        <v>7566</v>
      </c>
      <c r="D5332" s="333" t="s">
        <v>262</v>
      </c>
      <c r="E5332" s="331"/>
      <c r="F5332" s="333" t="s">
        <v>2198</v>
      </c>
      <c r="G5332" s="333" t="s">
        <v>2199</v>
      </c>
      <c r="H5332" s="331"/>
      <c r="I5332" s="334" t="s">
        <v>12337</v>
      </c>
      <c r="J5332" s="335">
        <v>43925</v>
      </c>
      <c r="K5332" s="331"/>
      <c r="L5332" s="331"/>
      <c r="M5332" s="333" t="s">
        <v>12338</v>
      </c>
      <c r="N5332" s="331"/>
    </row>
    <row r="5333" spans="1:14" ht="12.75">
      <c r="A5333" s="331"/>
      <c r="B5333" s="332">
        <v>43925.502364444445</v>
      </c>
      <c r="C5333" s="333" t="s">
        <v>7566</v>
      </c>
      <c r="D5333" s="333" t="s">
        <v>126</v>
      </c>
      <c r="E5333" s="333" t="s">
        <v>125</v>
      </c>
      <c r="F5333" s="333" t="s">
        <v>2198</v>
      </c>
      <c r="G5333" s="333" t="s">
        <v>2199</v>
      </c>
      <c r="H5333" s="331"/>
      <c r="I5333" s="334" t="s">
        <v>12203</v>
      </c>
      <c r="J5333" s="335">
        <v>43925</v>
      </c>
      <c r="K5333" s="331"/>
      <c r="L5333" s="331"/>
      <c r="M5333" s="331"/>
      <c r="N5333" s="331"/>
    </row>
    <row r="5334" spans="1:14" ht="12.75">
      <c r="A5334" s="331"/>
      <c r="B5334" s="332">
        <v>43925.503263738428</v>
      </c>
      <c r="C5334" s="333" t="s">
        <v>2200</v>
      </c>
      <c r="D5334" s="333" t="s">
        <v>182</v>
      </c>
      <c r="E5334" s="331"/>
      <c r="F5334" s="333" t="s">
        <v>2198</v>
      </c>
      <c r="G5334" s="333" t="s">
        <v>2199</v>
      </c>
      <c r="H5334" s="331"/>
      <c r="I5334" s="334" t="s">
        <v>722</v>
      </c>
      <c r="J5334" s="335">
        <v>43925</v>
      </c>
      <c r="K5334" s="331"/>
      <c r="L5334" s="333">
        <v>105</v>
      </c>
      <c r="M5334" s="331"/>
      <c r="N5334" s="331"/>
    </row>
    <row r="5335" spans="1:14" ht="12.75">
      <c r="A5335" s="331"/>
      <c r="B5335" s="332">
        <v>43925.503342905096</v>
      </c>
      <c r="C5335" s="333" t="s">
        <v>2200</v>
      </c>
      <c r="D5335" s="333" t="s">
        <v>182</v>
      </c>
      <c r="E5335" s="331"/>
      <c r="F5335" s="333" t="s">
        <v>2198</v>
      </c>
      <c r="G5335" s="333" t="s">
        <v>2199</v>
      </c>
      <c r="H5335" s="331"/>
      <c r="I5335" s="334" t="s">
        <v>722</v>
      </c>
      <c r="J5335" s="335">
        <v>43925</v>
      </c>
      <c r="K5335" s="331"/>
      <c r="L5335" s="333">
        <v>105</v>
      </c>
      <c r="M5335" s="331"/>
      <c r="N5335" s="331"/>
    </row>
    <row r="5336" spans="1:14" ht="12.75">
      <c r="A5336" s="331"/>
      <c r="B5336" s="332">
        <v>43925.503914467597</v>
      </c>
      <c r="C5336" s="333" t="s">
        <v>2200</v>
      </c>
      <c r="D5336" s="333" t="s">
        <v>109</v>
      </c>
      <c r="E5336" s="333" t="s">
        <v>1619</v>
      </c>
      <c r="F5336" s="333" t="s">
        <v>2198</v>
      </c>
      <c r="G5336" s="333" t="s">
        <v>2210</v>
      </c>
      <c r="H5336" s="331"/>
      <c r="I5336" s="334" t="s">
        <v>12342</v>
      </c>
      <c r="J5336" s="335">
        <v>43925</v>
      </c>
      <c r="K5336" s="331"/>
      <c r="L5336" s="331"/>
      <c r="M5336" s="333" t="s">
        <v>12343</v>
      </c>
      <c r="N5336" s="331"/>
    </row>
    <row r="5337" spans="1:14" ht="12.75">
      <c r="A5337" s="15"/>
      <c r="B5337" s="236">
        <v>43925.504226886573</v>
      </c>
      <c r="C5337" s="2" t="s">
        <v>2200</v>
      </c>
      <c r="D5337" s="2" t="s">
        <v>126</v>
      </c>
      <c r="E5337" s="2" t="s">
        <v>5479</v>
      </c>
      <c r="F5337" s="2" t="s">
        <v>2198</v>
      </c>
      <c r="G5337" s="2" t="s">
        <v>2199</v>
      </c>
      <c r="H5337" s="2" t="s">
        <v>12344</v>
      </c>
      <c r="I5337" s="34" t="s">
        <v>12345</v>
      </c>
      <c r="J5337" s="237">
        <v>43925</v>
      </c>
    </row>
    <row r="5338" spans="1:14" ht="12.75">
      <c r="A5338" s="331"/>
      <c r="B5338" s="332">
        <v>43925.506346608796</v>
      </c>
      <c r="C5338" s="333" t="s">
        <v>7566</v>
      </c>
      <c r="D5338" s="333" t="s">
        <v>109</v>
      </c>
      <c r="E5338" s="331"/>
      <c r="F5338" s="333" t="s">
        <v>2198</v>
      </c>
      <c r="G5338" s="333" t="s">
        <v>2199</v>
      </c>
      <c r="H5338" s="331"/>
      <c r="I5338" s="334" t="s">
        <v>943</v>
      </c>
      <c r="J5338" s="335">
        <v>43925</v>
      </c>
      <c r="K5338" s="331"/>
      <c r="L5338" s="331"/>
      <c r="M5338" s="331"/>
      <c r="N5338" s="331"/>
    </row>
    <row r="5339" spans="1:14" ht="12.75">
      <c r="A5339" s="15"/>
      <c r="B5339" s="236">
        <v>43925.507806041671</v>
      </c>
      <c r="C5339" s="2" t="s">
        <v>2200</v>
      </c>
      <c r="D5339" s="2" t="s">
        <v>45</v>
      </c>
      <c r="F5339" s="2" t="s">
        <v>2198</v>
      </c>
      <c r="G5339" s="2" t="s">
        <v>2210</v>
      </c>
      <c r="H5339" s="2" t="s">
        <v>12348</v>
      </c>
      <c r="I5339" s="34" t="s">
        <v>12349</v>
      </c>
      <c r="J5339" s="237">
        <v>43925</v>
      </c>
    </row>
    <row r="5340" spans="1:14" ht="12.75">
      <c r="A5340" s="15"/>
      <c r="B5340" s="236">
        <v>43925.510765439816</v>
      </c>
      <c r="C5340" s="2" t="s">
        <v>2200</v>
      </c>
      <c r="D5340" s="2" t="s">
        <v>117</v>
      </c>
      <c r="E5340" s="2" t="s">
        <v>5067</v>
      </c>
      <c r="F5340" s="2" t="s">
        <v>2208</v>
      </c>
      <c r="G5340" s="2" t="s">
        <v>2210</v>
      </c>
      <c r="H5340" s="2" t="s">
        <v>12350</v>
      </c>
      <c r="I5340" s="34" t="s">
        <v>12351</v>
      </c>
      <c r="J5340" s="237">
        <v>43925</v>
      </c>
      <c r="M5340" s="2" t="s">
        <v>12353</v>
      </c>
    </row>
    <row r="5341" spans="1:14" ht="12.75">
      <c r="A5341" s="331"/>
      <c r="B5341" s="332">
        <v>43925.513779108791</v>
      </c>
      <c r="C5341" s="333" t="s">
        <v>2200</v>
      </c>
      <c r="D5341" s="333" t="s">
        <v>182</v>
      </c>
      <c r="E5341" s="333" t="s">
        <v>1078</v>
      </c>
      <c r="F5341" s="333" t="s">
        <v>2201</v>
      </c>
      <c r="G5341" s="333" t="s">
        <v>2199</v>
      </c>
      <c r="H5341" s="331"/>
      <c r="I5341" s="334" t="s">
        <v>722</v>
      </c>
      <c r="J5341" s="335">
        <v>43925</v>
      </c>
      <c r="K5341" s="331"/>
      <c r="L5341" s="331"/>
      <c r="M5341" s="331"/>
      <c r="N5341" s="331"/>
    </row>
    <row r="5342" spans="1:14" ht="12.75">
      <c r="A5342" s="331"/>
      <c r="B5342" s="332">
        <v>43925.514402546294</v>
      </c>
      <c r="C5342" s="333" t="s">
        <v>2200</v>
      </c>
      <c r="D5342" s="333" t="s">
        <v>45</v>
      </c>
      <c r="E5342" s="333" t="s">
        <v>43</v>
      </c>
      <c r="F5342" s="333" t="s">
        <v>2198</v>
      </c>
      <c r="G5342" s="333" t="s">
        <v>2199</v>
      </c>
      <c r="H5342" s="331"/>
      <c r="I5342" s="334" t="s">
        <v>12355</v>
      </c>
      <c r="J5342" s="335">
        <v>43925</v>
      </c>
      <c r="K5342" s="331"/>
      <c r="L5342" s="333">
        <v>537</v>
      </c>
      <c r="M5342" s="331"/>
      <c r="N5342" s="331"/>
    </row>
    <row r="5343" spans="1:14" ht="12.75">
      <c r="A5343" s="331"/>
      <c r="B5343" s="332">
        <v>43925.51451893519</v>
      </c>
      <c r="C5343" s="333" t="s">
        <v>2200</v>
      </c>
      <c r="D5343" s="333" t="s">
        <v>236</v>
      </c>
      <c r="E5343" s="331"/>
      <c r="F5343" s="333" t="s">
        <v>2198</v>
      </c>
      <c r="G5343" s="333" t="s">
        <v>2199</v>
      </c>
      <c r="H5343" s="331"/>
      <c r="I5343" s="334" t="s">
        <v>12357</v>
      </c>
      <c r="J5343" s="335">
        <v>43925</v>
      </c>
      <c r="K5343" s="331"/>
      <c r="L5343" s="331"/>
      <c r="M5343" s="333" t="s">
        <v>12358</v>
      </c>
      <c r="N5343" s="331"/>
    </row>
    <row r="5344" spans="1:14" ht="12.75">
      <c r="A5344" s="331"/>
      <c r="B5344" s="332">
        <v>43925.515396388888</v>
      </c>
      <c r="C5344" s="333" t="s">
        <v>2200</v>
      </c>
      <c r="D5344" s="333" t="s">
        <v>126</v>
      </c>
      <c r="E5344" s="333" t="s">
        <v>125</v>
      </c>
      <c r="F5344" s="333" t="s">
        <v>2198</v>
      </c>
      <c r="G5344" s="333" t="s">
        <v>2199</v>
      </c>
      <c r="H5344" s="331"/>
      <c r="I5344" s="334" t="s">
        <v>12359</v>
      </c>
      <c r="J5344" s="335">
        <v>43925</v>
      </c>
      <c r="K5344" s="331"/>
      <c r="L5344" s="331"/>
      <c r="M5344" s="333" t="s">
        <v>12361</v>
      </c>
      <c r="N5344" s="331"/>
    </row>
    <row r="5345" spans="1:14" ht="12.75">
      <c r="A5345" s="331"/>
      <c r="B5345" s="332">
        <v>43925.518455937505</v>
      </c>
      <c r="C5345" s="333" t="s">
        <v>2200</v>
      </c>
      <c r="D5345" s="333" t="s">
        <v>109</v>
      </c>
      <c r="E5345" s="331"/>
      <c r="F5345" s="333" t="s">
        <v>2198</v>
      </c>
      <c r="G5345" s="331"/>
      <c r="H5345" s="331"/>
      <c r="I5345" s="334" t="s">
        <v>12362</v>
      </c>
      <c r="J5345" s="335">
        <v>43925</v>
      </c>
      <c r="K5345" s="331"/>
      <c r="L5345" s="331"/>
      <c r="M5345" s="331"/>
      <c r="N5345" s="331"/>
    </row>
    <row r="5346" spans="1:14" ht="12.75">
      <c r="A5346" s="15"/>
      <c r="B5346" s="236">
        <v>43925.518738761573</v>
      </c>
      <c r="C5346" s="2" t="s">
        <v>2200</v>
      </c>
      <c r="D5346" s="2" t="s">
        <v>45</v>
      </c>
      <c r="F5346" s="2" t="s">
        <v>2198</v>
      </c>
      <c r="G5346" s="2" t="s">
        <v>2199</v>
      </c>
      <c r="H5346" s="2" t="s">
        <v>12364</v>
      </c>
      <c r="I5346" s="34" t="s">
        <v>12365</v>
      </c>
      <c r="J5346" s="237">
        <v>43925</v>
      </c>
    </row>
    <row r="5347" spans="1:14" ht="12.75">
      <c r="A5347" s="15"/>
      <c r="B5347" s="236">
        <v>43925.519215636574</v>
      </c>
      <c r="C5347" s="2" t="s">
        <v>2200</v>
      </c>
      <c r="D5347" s="2" t="s">
        <v>236</v>
      </c>
      <c r="F5347" s="2" t="s">
        <v>2198</v>
      </c>
      <c r="G5347" s="2" t="s">
        <v>2199</v>
      </c>
      <c r="H5347" s="2" t="s">
        <v>12366</v>
      </c>
      <c r="I5347" s="34" t="s">
        <v>12274</v>
      </c>
      <c r="J5347" s="237">
        <v>43925</v>
      </c>
    </row>
    <row r="5348" spans="1:14" ht="12.75">
      <c r="A5348" s="331"/>
      <c r="B5348" s="332">
        <v>43925.5215675</v>
      </c>
      <c r="C5348" s="333" t="s">
        <v>2200</v>
      </c>
      <c r="D5348" s="333" t="s">
        <v>236</v>
      </c>
      <c r="E5348" s="331"/>
      <c r="F5348" s="333" t="s">
        <v>2198</v>
      </c>
      <c r="G5348" s="333" t="s">
        <v>2199</v>
      </c>
      <c r="H5348" s="331"/>
      <c r="I5348" s="334" t="s">
        <v>12368</v>
      </c>
      <c r="J5348" s="335">
        <v>43925</v>
      </c>
      <c r="K5348" s="333">
        <v>31</v>
      </c>
      <c r="L5348" s="331"/>
      <c r="M5348" s="333" t="s">
        <v>12369</v>
      </c>
      <c r="N5348" s="331"/>
    </row>
    <row r="5349" spans="1:14" ht="12.75">
      <c r="A5349" s="331"/>
      <c r="B5349" s="332">
        <v>43925.522102916671</v>
      </c>
      <c r="C5349" s="333" t="s">
        <v>2200</v>
      </c>
      <c r="D5349" s="333" t="s">
        <v>109</v>
      </c>
      <c r="E5349" s="331"/>
      <c r="F5349" s="333" t="s">
        <v>2198</v>
      </c>
      <c r="G5349" s="333" t="s">
        <v>2199</v>
      </c>
      <c r="H5349" s="331"/>
      <c r="I5349" s="334" t="s">
        <v>12206</v>
      </c>
      <c r="J5349" s="335">
        <v>43925</v>
      </c>
      <c r="K5349" s="331"/>
      <c r="L5349" s="331"/>
      <c r="M5349" s="331"/>
      <c r="N5349" s="331"/>
    </row>
    <row r="5350" spans="1:14" ht="12.75">
      <c r="A5350" s="331"/>
      <c r="B5350" s="332">
        <v>43925.523313495374</v>
      </c>
      <c r="C5350" s="333" t="s">
        <v>2197</v>
      </c>
      <c r="D5350" s="333" t="s">
        <v>236</v>
      </c>
      <c r="E5350" s="331"/>
      <c r="F5350" s="333" t="s">
        <v>2208</v>
      </c>
      <c r="G5350" s="333" t="s">
        <v>2199</v>
      </c>
      <c r="H5350" s="331"/>
      <c r="I5350" s="334" t="s">
        <v>12371</v>
      </c>
      <c r="J5350" s="335">
        <v>43894</v>
      </c>
      <c r="K5350" s="331"/>
      <c r="L5350" s="331"/>
      <c r="M5350" s="333" t="s">
        <v>12373</v>
      </c>
      <c r="N5350" s="331"/>
    </row>
    <row r="5351" spans="1:14" ht="12.75">
      <c r="A5351" s="331"/>
      <c r="B5351" s="332">
        <v>43925.525332280093</v>
      </c>
      <c r="C5351" s="333" t="s">
        <v>2200</v>
      </c>
      <c r="D5351" s="333" t="s">
        <v>182</v>
      </c>
      <c r="E5351" s="331"/>
      <c r="F5351" s="333" t="s">
        <v>2198</v>
      </c>
      <c r="G5351" s="333" t="s">
        <v>2199</v>
      </c>
      <c r="H5351" s="331"/>
      <c r="I5351" s="334" t="s">
        <v>12374</v>
      </c>
      <c r="J5351" s="335">
        <v>43925</v>
      </c>
      <c r="K5351" s="331"/>
      <c r="L5351" s="331"/>
      <c r="M5351" s="333" t="s">
        <v>12375</v>
      </c>
      <c r="N5351" s="331"/>
    </row>
    <row r="5352" spans="1:14" ht="12.75">
      <c r="A5352" s="331"/>
      <c r="B5352" s="332">
        <v>43925.525567430552</v>
      </c>
      <c r="C5352" s="333" t="s">
        <v>9</v>
      </c>
      <c r="D5352" s="333" t="s">
        <v>224</v>
      </c>
      <c r="E5352" s="333" t="s">
        <v>903</v>
      </c>
      <c r="F5352" s="333" t="s">
        <v>2208</v>
      </c>
      <c r="G5352" s="333" t="s">
        <v>2199</v>
      </c>
      <c r="H5352" s="331"/>
      <c r="I5352" s="334" t="s">
        <v>12377</v>
      </c>
      <c r="J5352" s="335">
        <v>43925</v>
      </c>
      <c r="K5352" s="333">
        <v>36</v>
      </c>
      <c r="L5352" s="333">
        <v>2481</v>
      </c>
      <c r="M5352" s="331"/>
      <c r="N5352" s="331"/>
    </row>
    <row r="5353" spans="1:14" ht="12.75">
      <c r="A5353" s="331"/>
      <c r="B5353" s="332">
        <v>43925.526087835649</v>
      </c>
      <c r="C5353" s="333" t="s">
        <v>2200</v>
      </c>
      <c r="D5353" s="333" t="s">
        <v>304</v>
      </c>
      <c r="E5353" s="331"/>
      <c r="F5353" s="333" t="s">
        <v>2198</v>
      </c>
      <c r="G5353" s="333" t="s">
        <v>2199</v>
      </c>
      <c r="H5353" s="331"/>
      <c r="I5353" s="334" t="s">
        <v>12379</v>
      </c>
      <c r="J5353" s="335">
        <v>43925</v>
      </c>
      <c r="K5353" s="331"/>
      <c r="L5353" s="331"/>
      <c r="M5353" s="333" t="s">
        <v>5743</v>
      </c>
      <c r="N5353" s="331"/>
    </row>
    <row r="5354" spans="1:14" ht="12.75">
      <c r="A5354" s="331"/>
      <c r="B5354" s="332">
        <v>43925.527019548608</v>
      </c>
      <c r="C5354" s="333" t="s">
        <v>2200</v>
      </c>
      <c r="D5354" s="333" t="s">
        <v>224</v>
      </c>
      <c r="E5354" s="333" t="s">
        <v>903</v>
      </c>
      <c r="F5354" s="333" t="s">
        <v>2208</v>
      </c>
      <c r="G5354" s="333" t="s">
        <v>2199</v>
      </c>
      <c r="H5354" s="331"/>
      <c r="I5354" s="334" t="s">
        <v>12377</v>
      </c>
      <c r="J5354" s="335">
        <v>43925</v>
      </c>
      <c r="K5354" s="331"/>
      <c r="L5354" s="331"/>
      <c r="M5354" s="331"/>
      <c r="N5354" s="331"/>
    </row>
    <row r="5355" spans="1:14" ht="12.75">
      <c r="A5355" s="331"/>
      <c r="B5355" s="332">
        <v>43925.528029201392</v>
      </c>
      <c r="C5355" s="333" t="s">
        <v>2200</v>
      </c>
      <c r="D5355" s="333" t="s">
        <v>182</v>
      </c>
      <c r="E5355" s="333" t="s">
        <v>1078</v>
      </c>
      <c r="F5355" s="333" t="s">
        <v>2208</v>
      </c>
      <c r="G5355" s="333" t="s">
        <v>2199</v>
      </c>
      <c r="H5355" s="331"/>
      <c r="I5355" s="334" t="s">
        <v>12382</v>
      </c>
      <c r="J5355" s="335">
        <v>43925</v>
      </c>
      <c r="K5355" s="331"/>
      <c r="L5355" s="331"/>
      <c r="M5355" s="333" t="s">
        <v>12383</v>
      </c>
      <c r="N5355" s="331"/>
    </row>
    <row r="5356" spans="1:14" ht="12.75">
      <c r="A5356" s="15"/>
      <c r="B5356" s="236">
        <v>43925.528397824077</v>
      </c>
      <c r="C5356" s="2" t="s">
        <v>7566</v>
      </c>
      <c r="D5356" s="2" t="s">
        <v>224</v>
      </c>
      <c r="E5356" s="2" t="s">
        <v>1242</v>
      </c>
      <c r="F5356" s="2" t="s">
        <v>2198</v>
      </c>
      <c r="H5356" s="2" t="s">
        <v>12384</v>
      </c>
      <c r="I5356" s="34" t="s">
        <v>12292</v>
      </c>
      <c r="J5356" s="237">
        <v>43925</v>
      </c>
      <c r="M5356" s="2" t="s">
        <v>12385</v>
      </c>
    </row>
    <row r="5357" spans="1:14" ht="12.75">
      <c r="A5357" s="15"/>
      <c r="B5357" s="236">
        <v>43925.529702708329</v>
      </c>
      <c r="C5357" s="2" t="s">
        <v>9</v>
      </c>
      <c r="D5357" s="2" t="s">
        <v>224</v>
      </c>
      <c r="E5357" s="2" t="s">
        <v>11592</v>
      </c>
      <c r="F5357" s="2" t="s">
        <v>2208</v>
      </c>
      <c r="G5357" s="2" t="s">
        <v>2199</v>
      </c>
      <c r="H5357" s="2" t="s">
        <v>11562</v>
      </c>
      <c r="I5357" s="34" t="s">
        <v>12386</v>
      </c>
      <c r="J5357" s="237">
        <v>43925</v>
      </c>
      <c r="K5357" s="2">
        <v>36</v>
      </c>
    </row>
    <row r="5358" spans="1:14" ht="12.75">
      <c r="A5358" s="331"/>
      <c r="B5358" s="332">
        <v>43925.532579409723</v>
      </c>
      <c r="C5358" s="333" t="s">
        <v>9</v>
      </c>
      <c r="D5358" s="333" t="s">
        <v>109</v>
      </c>
      <c r="E5358" s="333" t="s">
        <v>1059</v>
      </c>
      <c r="F5358" s="333" t="s">
        <v>2201</v>
      </c>
      <c r="G5358" s="333" t="s">
        <v>2199</v>
      </c>
      <c r="H5358" s="331"/>
      <c r="I5358" s="334" t="s">
        <v>12210</v>
      </c>
      <c r="J5358" s="335">
        <v>43925</v>
      </c>
      <c r="K5358" s="333">
        <v>60</v>
      </c>
      <c r="L5358" s="331"/>
      <c r="M5358" s="331"/>
      <c r="N5358" s="331"/>
    </row>
    <row r="5359" spans="1:14" ht="12.75">
      <c r="A5359" s="331"/>
      <c r="B5359" s="332">
        <v>43925.5335362037</v>
      </c>
      <c r="C5359" s="333" t="s">
        <v>2200</v>
      </c>
      <c r="D5359" s="333" t="s">
        <v>45</v>
      </c>
      <c r="E5359" s="331"/>
      <c r="F5359" s="333" t="s">
        <v>2271</v>
      </c>
      <c r="G5359" s="333" t="s">
        <v>2199</v>
      </c>
      <c r="H5359" s="331"/>
      <c r="I5359" s="334" t="s">
        <v>12328</v>
      </c>
      <c r="J5359" s="335">
        <v>43925</v>
      </c>
      <c r="K5359" s="331"/>
      <c r="L5359" s="331"/>
      <c r="M5359" s="331"/>
      <c r="N5359" s="331"/>
    </row>
    <row r="5360" spans="1:14" ht="12.75">
      <c r="A5360" s="15"/>
      <c r="B5360" s="236">
        <v>43925.534012708333</v>
      </c>
      <c r="C5360" s="2" t="s">
        <v>2200</v>
      </c>
      <c r="D5360" s="2" t="s">
        <v>126</v>
      </c>
      <c r="E5360" s="2" t="s">
        <v>1224</v>
      </c>
      <c r="F5360" s="2" t="s">
        <v>2208</v>
      </c>
      <c r="G5360" s="2" t="s">
        <v>2199</v>
      </c>
      <c r="H5360" s="2" t="s">
        <v>12389</v>
      </c>
      <c r="I5360" s="34" t="s">
        <v>12390</v>
      </c>
      <c r="J5360" s="237">
        <v>43925</v>
      </c>
      <c r="K5360" s="2">
        <v>45</v>
      </c>
      <c r="M5360" s="2" t="s">
        <v>12392</v>
      </c>
    </row>
    <row r="5361" spans="1:14" ht="12.75">
      <c r="A5361" s="15"/>
      <c r="B5361" s="236">
        <v>43925.535147268514</v>
      </c>
      <c r="C5361" s="2" t="s">
        <v>2200</v>
      </c>
      <c r="D5361" s="2" t="s">
        <v>354</v>
      </c>
      <c r="E5361" s="2" t="s">
        <v>5014</v>
      </c>
      <c r="F5361" s="2" t="s">
        <v>2208</v>
      </c>
      <c r="G5361" s="2" t="s">
        <v>2199</v>
      </c>
      <c r="H5361" s="2" t="s">
        <v>12393</v>
      </c>
      <c r="I5361" s="34" t="s">
        <v>12394</v>
      </c>
      <c r="J5361" s="237">
        <v>43925</v>
      </c>
    </row>
    <row r="5362" spans="1:14" ht="12.75">
      <c r="A5362" s="331"/>
      <c r="B5362" s="332">
        <v>43925.536708703701</v>
      </c>
      <c r="C5362" s="333" t="s">
        <v>9</v>
      </c>
      <c r="D5362" s="333" t="s">
        <v>182</v>
      </c>
      <c r="E5362" s="333" t="s">
        <v>1078</v>
      </c>
      <c r="F5362" s="333" t="s">
        <v>2198</v>
      </c>
      <c r="G5362" s="331"/>
      <c r="H5362" s="331"/>
      <c r="I5362" s="334" t="s">
        <v>12395</v>
      </c>
      <c r="J5362" s="335">
        <v>43925</v>
      </c>
      <c r="K5362" s="331"/>
      <c r="L5362" s="331"/>
      <c r="M5362" s="333" t="s">
        <v>12397</v>
      </c>
      <c r="N5362" s="331"/>
    </row>
    <row r="5363" spans="1:14" ht="12.75">
      <c r="A5363" s="15"/>
      <c r="B5363" s="236">
        <v>43925.537526655091</v>
      </c>
      <c r="C5363" s="2" t="s">
        <v>9</v>
      </c>
      <c r="D5363" s="2" t="s">
        <v>182</v>
      </c>
      <c r="E5363" s="2" t="s">
        <v>1078</v>
      </c>
      <c r="F5363" s="2" t="s">
        <v>2208</v>
      </c>
      <c r="G5363" s="2" t="s">
        <v>2199</v>
      </c>
      <c r="H5363" s="2" t="s">
        <v>12398</v>
      </c>
      <c r="I5363" s="34" t="s">
        <v>12399</v>
      </c>
      <c r="J5363" s="237">
        <v>43925</v>
      </c>
      <c r="K5363" s="2">
        <v>78</v>
      </c>
    </row>
    <row r="5364" spans="1:14" ht="12.75">
      <c r="A5364" s="331"/>
      <c r="B5364" s="332">
        <v>43925.538886655093</v>
      </c>
      <c r="C5364" s="333" t="s">
        <v>2200</v>
      </c>
      <c r="D5364" s="333" t="s">
        <v>262</v>
      </c>
      <c r="E5364" s="331"/>
      <c r="F5364" s="333" t="s">
        <v>2198</v>
      </c>
      <c r="G5364" s="333" t="s">
        <v>2210</v>
      </c>
      <c r="H5364" s="331"/>
      <c r="I5364" s="334" t="s">
        <v>12400</v>
      </c>
      <c r="J5364" s="335">
        <v>43924</v>
      </c>
      <c r="K5364" s="331"/>
      <c r="L5364" s="333">
        <v>10</v>
      </c>
      <c r="M5364" s="333" t="s">
        <v>12402</v>
      </c>
      <c r="N5364" s="331"/>
    </row>
    <row r="5365" spans="1:14" ht="12.75">
      <c r="A5365" s="331"/>
      <c r="B5365" s="332">
        <v>43925.539466250004</v>
      </c>
      <c r="C5365" s="333" t="s">
        <v>2200</v>
      </c>
      <c r="D5365" s="333" t="s">
        <v>45</v>
      </c>
      <c r="E5365" s="333" t="s">
        <v>43</v>
      </c>
      <c r="F5365" s="333" t="s">
        <v>2198</v>
      </c>
      <c r="G5365" s="333" t="s">
        <v>2199</v>
      </c>
      <c r="H5365" s="331"/>
      <c r="I5365" s="334" t="s">
        <v>12403</v>
      </c>
      <c r="J5365" s="335">
        <v>43925</v>
      </c>
      <c r="K5365" s="331"/>
      <c r="L5365" s="331"/>
      <c r="M5365" s="333" t="s">
        <v>12404</v>
      </c>
      <c r="N5365" s="331"/>
    </row>
    <row r="5366" spans="1:14" ht="12.75">
      <c r="A5366" s="15"/>
      <c r="B5366" s="236">
        <v>43925.540539259258</v>
      </c>
      <c r="C5366" s="2" t="s">
        <v>2200</v>
      </c>
      <c r="D5366" s="2" t="s">
        <v>126</v>
      </c>
      <c r="E5366" s="2" t="s">
        <v>5467</v>
      </c>
      <c r="F5366" s="2" t="s">
        <v>2198</v>
      </c>
      <c r="G5366" s="2" t="s">
        <v>2199</v>
      </c>
      <c r="H5366" s="2" t="s">
        <v>12405</v>
      </c>
      <c r="I5366" s="34" t="s">
        <v>12406</v>
      </c>
      <c r="J5366" s="237">
        <v>43923</v>
      </c>
    </row>
    <row r="5367" spans="1:14" ht="12.75">
      <c r="A5367" s="15"/>
      <c r="B5367" s="236">
        <v>43925.540618935185</v>
      </c>
      <c r="C5367" s="2" t="s">
        <v>2200</v>
      </c>
      <c r="D5367" s="2" t="s">
        <v>126</v>
      </c>
      <c r="E5367" s="2" t="s">
        <v>1224</v>
      </c>
      <c r="F5367" s="2" t="s">
        <v>2208</v>
      </c>
      <c r="G5367" s="2" t="s">
        <v>2199</v>
      </c>
      <c r="H5367" s="2" t="s">
        <v>12389</v>
      </c>
      <c r="I5367" s="34" t="s">
        <v>12390</v>
      </c>
      <c r="J5367" s="237">
        <v>43925</v>
      </c>
      <c r="K5367" s="2">
        <v>45</v>
      </c>
      <c r="M5367" s="2" t="s">
        <v>12392</v>
      </c>
    </row>
    <row r="5368" spans="1:14" ht="12.75">
      <c r="A5368" s="331"/>
      <c r="B5368" s="332">
        <v>43925.541646562502</v>
      </c>
      <c r="C5368" s="333" t="s">
        <v>2200</v>
      </c>
      <c r="D5368" s="333" t="s">
        <v>45</v>
      </c>
      <c r="E5368" s="331"/>
      <c r="F5368" s="333" t="s">
        <v>2198</v>
      </c>
      <c r="G5368" s="333" t="s">
        <v>2199</v>
      </c>
      <c r="H5368" s="331"/>
      <c r="I5368" s="334" t="s">
        <v>12408</v>
      </c>
      <c r="J5368" s="335">
        <v>43925</v>
      </c>
      <c r="K5368" s="331"/>
      <c r="L5368" s="331"/>
      <c r="M5368" s="333" t="s">
        <v>5743</v>
      </c>
      <c r="N5368" s="331"/>
    </row>
    <row r="5369" spans="1:14" ht="12.75">
      <c r="A5369" s="15"/>
      <c r="B5369" s="236">
        <v>43925.543821539351</v>
      </c>
      <c r="C5369" s="2" t="s">
        <v>2200</v>
      </c>
      <c r="D5369" s="2" t="s">
        <v>182</v>
      </c>
      <c r="E5369" s="2" t="s">
        <v>1078</v>
      </c>
      <c r="F5369" s="2" t="s">
        <v>2208</v>
      </c>
      <c r="G5369" s="2" t="s">
        <v>2199</v>
      </c>
      <c r="H5369" s="2" t="s">
        <v>12410</v>
      </c>
      <c r="I5369" s="34" t="s">
        <v>12411</v>
      </c>
      <c r="J5369" s="237">
        <v>43925</v>
      </c>
      <c r="K5369" s="2">
        <v>31</v>
      </c>
      <c r="M5369" s="2" t="s">
        <v>12413</v>
      </c>
    </row>
    <row r="5370" spans="1:14" ht="12.75">
      <c r="A5370" s="331"/>
      <c r="B5370" s="332">
        <v>43925.544560266208</v>
      </c>
      <c r="C5370" s="333" t="s">
        <v>2200</v>
      </c>
      <c r="D5370" s="333" t="s">
        <v>45</v>
      </c>
      <c r="E5370" s="331"/>
      <c r="F5370" s="333" t="s">
        <v>2198</v>
      </c>
      <c r="G5370" s="333" t="s">
        <v>2210</v>
      </c>
      <c r="H5370" s="331"/>
      <c r="I5370" s="334" t="s">
        <v>12414</v>
      </c>
      <c r="J5370" s="335">
        <v>43925</v>
      </c>
      <c r="K5370" s="331"/>
      <c r="L5370" s="331"/>
      <c r="M5370" s="331"/>
      <c r="N5370" s="331"/>
    </row>
    <row r="5371" spans="1:14" ht="12.75">
      <c r="A5371" s="15"/>
      <c r="B5371" s="236">
        <v>43925.545006250002</v>
      </c>
      <c r="C5371" s="2" t="s">
        <v>2200</v>
      </c>
      <c r="D5371" s="2" t="s">
        <v>236</v>
      </c>
      <c r="E5371" s="2" t="s">
        <v>12416</v>
      </c>
      <c r="F5371" s="2" t="s">
        <v>2198</v>
      </c>
      <c r="G5371" s="2" t="s">
        <v>2199</v>
      </c>
      <c r="H5371" s="2" t="s">
        <v>12417</v>
      </c>
      <c r="I5371" s="2" t="s">
        <v>12418</v>
      </c>
      <c r="J5371" s="237">
        <v>43925</v>
      </c>
    </row>
    <row r="5372" spans="1:14" ht="12.75">
      <c r="A5372" s="15"/>
      <c r="B5372" s="236">
        <v>43925.547018206023</v>
      </c>
      <c r="C5372" s="2" t="s">
        <v>2197</v>
      </c>
      <c r="D5372" s="2" t="s">
        <v>182</v>
      </c>
      <c r="E5372" s="2" t="s">
        <v>1356</v>
      </c>
      <c r="F5372" s="2" t="s">
        <v>2271</v>
      </c>
      <c r="G5372" s="2" t="s">
        <v>2199</v>
      </c>
      <c r="H5372" s="2" t="s">
        <v>12419</v>
      </c>
      <c r="I5372" s="34" t="s">
        <v>12420</v>
      </c>
      <c r="J5372" s="237">
        <v>43925</v>
      </c>
      <c r="K5372" s="2">
        <v>28</v>
      </c>
      <c r="M5372" s="2" t="s">
        <v>12422</v>
      </c>
    </row>
    <row r="5373" spans="1:14" ht="12.75">
      <c r="A5373" s="331"/>
      <c r="B5373" s="332">
        <v>43925.547042951388</v>
      </c>
      <c r="C5373" s="333" t="s">
        <v>2200</v>
      </c>
      <c r="D5373" s="333" t="s">
        <v>354</v>
      </c>
      <c r="E5373" s="333" t="s">
        <v>5014</v>
      </c>
      <c r="F5373" s="333" t="s">
        <v>2208</v>
      </c>
      <c r="G5373" s="333" t="s">
        <v>2199</v>
      </c>
      <c r="H5373" s="331"/>
      <c r="I5373" s="333" t="s">
        <v>12423</v>
      </c>
      <c r="J5373" s="335">
        <v>43925</v>
      </c>
      <c r="K5373" s="331"/>
      <c r="L5373" s="331"/>
      <c r="M5373" s="331"/>
      <c r="N5373" s="331"/>
    </row>
    <row r="5374" spans="1:14" ht="12.75">
      <c r="A5374" s="15"/>
      <c r="B5374" s="236">
        <v>43925.54850261574</v>
      </c>
      <c r="C5374" s="2" t="s">
        <v>2200</v>
      </c>
      <c r="D5374" s="2" t="s">
        <v>182</v>
      </c>
      <c r="E5374" s="2" t="s">
        <v>190</v>
      </c>
      <c r="F5374" s="2" t="s">
        <v>2271</v>
      </c>
      <c r="G5374" s="2" t="s">
        <v>2199</v>
      </c>
      <c r="H5374" s="2" t="s">
        <v>12424</v>
      </c>
      <c r="I5374" s="34" t="s">
        <v>12425</v>
      </c>
      <c r="J5374" s="237">
        <v>43925</v>
      </c>
      <c r="K5374" s="2">
        <v>40</v>
      </c>
      <c r="M5374" s="2" t="s">
        <v>12427</v>
      </c>
    </row>
    <row r="5375" spans="1:14" ht="12.75">
      <c r="A5375" s="15"/>
      <c r="B5375" s="236">
        <v>43925.549804479168</v>
      </c>
      <c r="C5375" s="2" t="s">
        <v>2200</v>
      </c>
      <c r="D5375" s="2" t="s">
        <v>182</v>
      </c>
      <c r="E5375" s="2" t="s">
        <v>1356</v>
      </c>
      <c r="F5375" s="2" t="s">
        <v>2208</v>
      </c>
      <c r="G5375" s="2" t="s">
        <v>2199</v>
      </c>
      <c r="H5375" s="2" t="s">
        <v>12428</v>
      </c>
      <c r="I5375" s="34" t="s">
        <v>12425</v>
      </c>
      <c r="J5375" s="237">
        <v>43925</v>
      </c>
      <c r="K5375" s="2">
        <v>63</v>
      </c>
      <c r="M5375" s="2" t="s">
        <v>12429</v>
      </c>
    </row>
    <row r="5376" spans="1:14" ht="12.75">
      <c r="A5376" s="331"/>
      <c r="B5376" s="332">
        <v>43925.550551238426</v>
      </c>
      <c r="C5376" s="333" t="s">
        <v>2200</v>
      </c>
      <c r="D5376" s="333" t="s">
        <v>45</v>
      </c>
      <c r="E5376" s="331"/>
      <c r="F5376" s="333" t="s">
        <v>2198</v>
      </c>
      <c r="G5376" s="333" t="s">
        <v>2210</v>
      </c>
      <c r="H5376" s="331"/>
      <c r="I5376" s="334" t="s">
        <v>12431</v>
      </c>
      <c r="J5376" s="335">
        <v>43925</v>
      </c>
      <c r="K5376" s="331"/>
      <c r="L5376" s="331"/>
      <c r="M5376" s="331"/>
      <c r="N5376" s="331"/>
    </row>
    <row r="5377" spans="1:14" ht="12.75">
      <c r="A5377" s="15"/>
      <c r="B5377" s="236">
        <v>43925.552467060188</v>
      </c>
      <c r="C5377" s="2" t="s">
        <v>2200</v>
      </c>
      <c r="D5377" s="2" t="s">
        <v>182</v>
      </c>
      <c r="E5377" s="2" t="s">
        <v>5058</v>
      </c>
      <c r="F5377" s="2" t="s">
        <v>2208</v>
      </c>
      <c r="G5377" s="2" t="s">
        <v>2199</v>
      </c>
      <c r="H5377" s="2" t="s">
        <v>12433</v>
      </c>
      <c r="I5377" s="34" t="s">
        <v>12425</v>
      </c>
      <c r="J5377" s="237">
        <v>43925</v>
      </c>
      <c r="K5377" s="2">
        <v>35</v>
      </c>
    </row>
    <row r="5378" spans="1:14" ht="12.75">
      <c r="A5378" s="331"/>
      <c r="B5378" s="332">
        <v>43925.553557812498</v>
      </c>
      <c r="C5378" s="333" t="s">
        <v>2200</v>
      </c>
      <c r="D5378" s="333" t="s">
        <v>262</v>
      </c>
      <c r="E5378" s="333" t="s">
        <v>7987</v>
      </c>
      <c r="F5378" s="333" t="s">
        <v>12435</v>
      </c>
      <c r="G5378" s="333" t="s">
        <v>2199</v>
      </c>
      <c r="H5378" s="331"/>
      <c r="I5378" s="334" t="s">
        <v>1065</v>
      </c>
      <c r="J5378" s="335">
        <v>43924</v>
      </c>
      <c r="K5378" s="331"/>
      <c r="L5378" s="331"/>
      <c r="M5378" s="331"/>
      <c r="N5378" s="331"/>
    </row>
    <row r="5379" spans="1:14" ht="12.75">
      <c r="A5379" s="15"/>
      <c r="B5379" s="236">
        <v>43925.554124895833</v>
      </c>
      <c r="C5379" s="2" t="s">
        <v>2200</v>
      </c>
      <c r="D5379" s="2" t="s">
        <v>126</v>
      </c>
      <c r="E5379" s="2" t="s">
        <v>12436</v>
      </c>
      <c r="F5379" s="2" t="s">
        <v>2198</v>
      </c>
      <c r="G5379" s="2" t="s">
        <v>2199</v>
      </c>
      <c r="H5379" s="2" t="s">
        <v>12437</v>
      </c>
      <c r="I5379" s="2" t="s">
        <v>12438</v>
      </c>
      <c r="J5379" s="237">
        <v>43925</v>
      </c>
      <c r="M5379" s="2" t="s">
        <v>12439</v>
      </c>
    </row>
    <row r="5380" spans="1:14" ht="12.75">
      <c r="A5380" s="331"/>
      <c r="B5380" s="332">
        <v>43925.554601469907</v>
      </c>
      <c r="C5380" s="333" t="s">
        <v>2197</v>
      </c>
      <c r="D5380" s="333" t="s">
        <v>153</v>
      </c>
      <c r="E5380" s="331"/>
      <c r="F5380" s="333" t="s">
        <v>2198</v>
      </c>
      <c r="G5380" s="333" t="s">
        <v>2210</v>
      </c>
      <c r="H5380" s="331"/>
      <c r="I5380" s="334" t="s">
        <v>12431</v>
      </c>
      <c r="J5380" s="335">
        <v>43925</v>
      </c>
      <c r="K5380" s="331"/>
      <c r="L5380" s="331"/>
      <c r="M5380" s="333" t="s">
        <v>12441</v>
      </c>
      <c r="N5380" s="331"/>
    </row>
    <row r="5381" spans="1:14" ht="12.75">
      <c r="A5381" s="331"/>
      <c r="B5381" s="332">
        <v>43925.555220243055</v>
      </c>
      <c r="C5381" s="333" t="s">
        <v>9</v>
      </c>
      <c r="D5381" s="333" t="s">
        <v>45</v>
      </c>
      <c r="E5381" s="331"/>
      <c r="F5381" s="333" t="s">
        <v>2198</v>
      </c>
      <c r="G5381" s="333" t="s">
        <v>2199</v>
      </c>
      <c r="H5381" s="331"/>
      <c r="I5381" s="334" t="s">
        <v>12442</v>
      </c>
      <c r="J5381" s="335">
        <v>43925</v>
      </c>
      <c r="K5381" s="331"/>
      <c r="L5381" s="331"/>
      <c r="M5381" s="333" t="s">
        <v>12444</v>
      </c>
      <c r="N5381" s="331"/>
    </row>
    <row r="5382" spans="1:14" ht="12.75">
      <c r="A5382" s="331"/>
      <c r="B5382" s="332">
        <v>43925.55785355324</v>
      </c>
      <c r="C5382" s="333" t="s">
        <v>2200</v>
      </c>
      <c r="D5382" s="333" t="s">
        <v>236</v>
      </c>
      <c r="E5382" s="331"/>
      <c r="F5382" s="333" t="s">
        <v>2198</v>
      </c>
      <c r="G5382" s="333" t="s">
        <v>2210</v>
      </c>
      <c r="H5382" s="331"/>
      <c r="I5382" s="334" t="s">
        <v>12445</v>
      </c>
      <c r="J5382" s="335">
        <v>43925</v>
      </c>
      <c r="K5382" s="331"/>
      <c r="L5382" s="331"/>
      <c r="M5382" s="331"/>
      <c r="N5382" s="331"/>
    </row>
    <row r="5383" spans="1:14" ht="12.75">
      <c r="A5383" s="331"/>
      <c r="B5383" s="332">
        <v>43925.558631527776</v>
      </c>
      <c r="C5383" s="333" t="s">
        <v>2200</v>
      </c>
      <c r="D5383" s="333" t="s">
        <v>182</v>
      </c>
      <c r="E5383" s="333" t="s">
        <v>1078</v>
      </c>
      <c r="F5383" s="333" t="s">
        <v>2198</v>
      </c>
      <c r="G5383" s="333" t="s">
        <v>2199</v>
      </c>
      <c r="H5383" s="331"/>
      <c r="I5383" s="334" t="s">
        <v>7985</v>
      </c>
      <c r="J5383" s="335">
        <v>43925</v>
      </c>
      <c r="K5383" s="331"/>
      <c r="L5383" s="331"/>
      <c r="M5383" s="333" t="s">
        <v>12448</v>
      </c>
      <c r="N5383" s="331"/>
    </row>
    <row r="5384" spans="1:14" ht="12.75">
      <c r="A5384" s="331"/>
      <c r="B5384" s="332">
        <v>43925.559336238424</v>
      </c>
      <c r="C5384" s="333" t="s">
        <v>2200</v>
      </c>
      <c r="D5384" s="333" t="s">
        <v>109</v>
      </c>
      <c r="E5384" s="331"/>
      <c r="F5384" s="333" t="s">
        <v>2198</v>
      </c>
      <c r="G5384" s="333" t="s">
        <v>2210</v>
      </c>
      <c r="H5384" s="331"/>
      <c r="I5384" s="334" t="s">
        <v>11701</v>
      </c>
      <c r="J5384" s="335">
        <v>43925</v>
      </c>
      <c r="K5384" s="331"/>
      <c r="L5384" s="331"/>
      <c r="M5384" s="333" t="s">
        <v>12450</v>
      </c>
      <c r="N5384" s="331"/>
    </row>
    <row r="5385" spans="1:14" ht="12.75">
      <c r="A5385" s="331"/>
      <c r="B5385" s="332">
        <v>43925.560469548611</v>
      </c>
      <c r="C5385" s="333" t="s">
        <v>2200</v>
      </c>
      <c r="D5385" s="333" t="s">
        <v>45</v>
      </c>
      <c r="E5385" s="331"/>
      <c r="F5385" s="333" t="s">
        <v>2198</v>
      </c>
      <c r="G5385" s="333" t="s">
        <v>2210</v>
      </c>
      <c r="H5385" s="331"/>
      <c r="I5385" s="334" t="s">
        <v>12431</v>
      </c>
      <c r="J5385" s="335">
        <v>43925</v>
      </c>
      <c r="K5385" s="331"/>
      <c r="L5385" s="331"/>
      <c r="M5385" s="331"/>
      <c r="N5385" s="331"/>
    </row>
    <row r="5386" spans="1:14" ht="12.75">
      <c r="A5386" s="331"/>
      <c r="B5386" s="332">
        <v>43925.561119803242</v>
      </c>
      <c r="C5386" s="333" t="s">
        <v>2200</v>
      </c>
      <c r="D5386" s="333" t="s">
        <v>236</v>
      </c>
      <c r="E5386" s="331"/>
      <c r="F5386" s="333" t="s">
        <v>2198</v>
      </c>
      <c r="G5386" s="333" t="s">
        <v>2210</v>
      </c>
      <c r="H5386" s="331"/>
      <c r="I5386" s="334" t="s">
        <v>12452</v>
      </c>
      <c r="J5386" s="335">
        <v>43925</v>
      </c>
      <c r="K5386" s="331"/>
      <c r="L5386" s="331"/>
      <c r="M5386" s="331"/>
      <c r="N5386" s="331"/>
    </row>
    <row r="5387" spans="1:14" ht="12.75">
      <c r="A5387" s="331"/>
      <c r="B5387" s="332">
        <v>43925.561344490736</v>
      </c>
      <c r="C5387" s="333" t="s">
        <v>9</v>
      </c>
      <c r="D5387" s="333" t="s">
        <v>45</v>
      </c>
      <c r="E5387" s="331"/>
      <c r="F5387" s="333" t="s">
        <v>2198</v>
      </c>
      <c r="G5387" s="333" t="s">
        <v>2199</v>
      </c>
      <c r="H5387" s="331"/>
      <c r="I5387" s="334" t="s">
        <v>12454</v>
      </c>
      <c r="J5387" s="335">
        <v>43925</v>
      </c>
      <c r="K5387" s="331"/>
      <c r="L5387" s="331"/>
      <c r="M5387" s="331"/>
      <c r="N5387" s="331"/>
    </row>
    <row r="5388" spans="1:14" ht="12.75">
      <c r="A5388" s="15"/>
      <c r="B5388" s="236">
        <v>43925.567678043983</v>
      </c>
      <c r="C5388" s="2" t="s">
        <v>2200</v>
      </c>
      <c r="D5388" s="2" t="s">
        <v>126</v>
      </c>
      <c r="E5388" s="2" t="s">
        <v>1224</v>
      </c>
      <c r="F5388" s="2" t="s">
        <v>2208</v>
      </c>
      <c r="G5388" s="2" t="s">
        <v>2199</v>
      </c>
      <c r="H5388" s="2" t="s">
        <v>12455</v>
      </c>
      <c r="I5388" s="34" t="s">
        <v>12456</v>
      </c>
      <c r="J5388" s="237">
        <v>43925</v>
      </c>
      <c r="K5388" s="2">
        <v>55</v>
      </c>
      <c r="M5388" s="2" t="s">
        <v>12458</v>
      </c>
    </row>
    <row r="5389" spans="1:14" ht="12.75">
      <c r="A5389" s="331"/>
      <c r="B5389" s="332">
        <v>43925.567799861106</v>
      </c>
      <c r="C5389" s="333" t="s">
        <v>2200</v>
      </c>
      <c r="D5389" s="333" t="s">
        <v>262</v>
      </c>
      <c r="E5389" s="333" t="s">
        <v>3879</v>
      </c>
      <c r="F5389" s="333" t="s">
        <v>2198</v>
      </c>
      <c r="G5389" s="333" t="s">
        <v>2199</v>
      </c>
      <c r="H5389" s="331"/>
      <c r="I5389" s="334" t="s">
        <v>1065</v>
      </c>
      <c r="J5389" s="335">
        <v>43924</v>
      </c>
      <c r="K5389" s="331"/>
      <c r="L5389" s="331"/>
      <c r="M5389" s="333" t="s">
        <v>12460</v>
      </c>
      <c r="N5389" s="331"/>
    </row>
    <row r="5390" spans="1:14" ht="12.75">
      <c r="A5390" s="331"/>
      <c r="B5390" s="332">
        <v>43925.569138472223</v>
      </c>
      <c r="C5390" s="333" t="s">
        <v>2200</v>
      </c>
      <c r="D5390" s="333" t="s">
        <v>236</v>
      </c>
      <c r="E5390" s="331"/>
      <c r="F5390" s="333" t="s">
        <v>2198</v>
      </c>
      <c r="G5390" s="331"/>
      <c r="H5390" s="331"/>
      <c r="I5390" s="334" t="s">
        <v>12368</v>
      </c>
      <c r="J5390" s="335">
        <v>43925</v>
      </c>
      <c r="K5390" s="331"/>
      <c r="L5390" s="331"/>
      <c r="M5390" s="333" t="s">
        <v>12462</v>
      </c>
      <c r="N5390" s="331"/>
    </row>
    <row r="5391" spans="1:14" ht="12.75">
      <c r="A5391" s="331"/>
      <c r="B5391" s="332">
        <v>43925.573197094913</v>
      </c>
      <c r="C5391" s="333" t="s">
        <v>2200</v>
      </c>
      <c r="D5391" s="333" t="s">
        <v>236</v>
      </c>
      <c r="E5391" s="331"/>
      <c r="F5391" s="333" t="s">
        <v>2198</v>
      </c>
      <c r="G5391" s="333" t="s">
        <v>2199</v>
      </c>
      <c r="H5391" s="331"/>
      <c r="I5391" s="333" t="s">
        <v>3359</v>
      </c>
      <c r="J5391" s="335">
        <v>43925</v>
      </c>
      <c r="K5391" s="331"/>
      <c r="L5391" s="331"/>
      <c r="M5391" s="331"/>
      <c r="N5391" s="331"/>
    </row>
    <row r="5392" spans="1:14" ht="12.75">
      <c r="A5392" s="15"/>
      <c r="B5392" s="236">
        <v>43925.577520324077</v>
      </c>
      <c r="C5392" s="2" t="s">
        <v>2200</v>
      </c>
      <c r="D5392" s="2" t="s">
        <v>182</v>
      </c>
      <c r="E5392" s="2" t="s">
        <v>5058</v>
      </c>
      <c r="F5392" s="2" t="s">
        <v>2208</v>
      </c>
      <c r="G5392" s="2" t="s">
        <v>2199</v>
      </c>
      <c r="H5392" s="2" t="s">
        <v>12463</v>
      </c>
      <c r="I5392" s="2" t="s">
        <v>12464</v>
      </c>
      <c r="J5392" s="237">
        <v>43925</v>
      </c>
      <c r="K5392" s="2">
        <v>47</v>
      </c>
    </row>
    <row r="5393" spans="1:14" ht="12.75">
      <c r="A5393" s="15"/>
      <c r="B5393" s="236">
        <v>43925.577785972222</v>
      </c>
      <c r="C5393" s="2" t="s">
        <v>9</v>
      </c>
      <c r="D5393" s="2" t="s">
        <v>224</v>
      </c>
      <c r="E5393" s="2" t="s">
        <v>223</v>
      </c>
      <c r="F5393" s="2" t="s">
        <v>2208</v>
      </c>
      <c r="G5393" s="2" t="s">
        <v>2199</v>
      </c>
      <c r="H5393" s="2" t="s">
        <v>12465</v>
      </c>
      <c r="I5393" s="34" t="s">
        <v>12466</v>
      </c>
      <c r="J5393" s="237">
        <v>43925</v>
      </c>
      <c r="K5393" s="2">
        <v>42</v>
      </c>
      <c r="M5393" s="2" t="s">
        <v>12468</v>
      </c>
    </row>
    <row r="5394" spans="1:14" ht="12.75">
      <c r="A5394" s="331"/>
      <c r="B5394" s="332">
        <v>43925.579816018522</v>
      </c>
      <c r="C5394" s="333" t="s">
        <v>2200</v>
      </c>
      <c r="D5394" s="333" t="s">
        <v>182</v>
      </c>
      <c r="E5394" s="333" t="s">
        <v>1356</v>
      </c>
      <c r="F5394" s="333" t="s">
        <v>2201</v>
      </c>
      <c r="G5394" s="333" t="s">
        <v>2199</v>
      </c>
      <c r="H5394" s="331"/>
      <c r="I5394" s="334" t="s">
        <v>12469</v>
      </c>
      <c r="J5394" s="335">
        <v>43925</v>
      </c>
      <c r="K5394" s="333">
        <v>48</v>
      </c>
      <c r="L5394" s="331"/>
      <c r="M5394" s="331"/>
      <c r="N5394" s="331"/>
    </row>
    <row r="5395" spans="1:14" ht="12.75">
      <c r="A5395" s="331"/>
      <c r="B5395" s="332">
        <v>43925.579911504625</v>
      </c>
      <c r="C5395" s="333" t="s">
        <v>2200</v>
      </c>
      <c r="D5395" s="333" t="s">
        <v>182</v>
      </c>
      <c r="E5395" s="333" t="s">
        <v>1356</v>
      </c>
      <c r="F5395" s="333" t="s">
        <v>2201</v>
      </c>
      <c r="G5395" s="333" t="s">
        <v>2199</v>
      </c>
      <c r="H5395" s="331"/>
      <c r="I5395" s="334" t="s">
        <v>12469</v>
      </c>
      <c r="J5395" s="335">
        <v>43925</v>
      </c>
      <c r="K5395" s="333">
        <v>48</v>
      </c>
      <c r="L5395" s="331"/>
      <c r="M5395" s="331"/>
      <c r="N5395" s="331"/>
    </row>
    <row r="5396" spans="1:14" ht="12.75">
      <c r="A5396" s="331"/>
      <c r="B5396" s="332">
        <v>43925.580244548612</v>
      </c>
      <c r="C5396" s="333" t="s">
        <v>2200</v>
      </c>
      <c r="D5396" s="333" t="s">
        <v>182</v>
      </c>
      <c r="E5396" s="333" t="s">
        <v>12472</v>
      </c>
      <c r="F5396" s="333" t="s">
        <v>2198</v>
      </c>
      <c r="G5396" s="333" t="s">
        <v>2199</v>
      </c>
      <c r="H5396" s="331"/>
      <c r="I5396" s="334" t="s">
        <v>12473</v>
      </c>
      <c r="J5396" s="335">
        <v>43925</v>
      </c>
      <c r="K5396" s="331"/>
      <c r="L5396" s="331"/>
      <c r="M5396" s="331"/>
      <c r="N5396" s="331"/>
    </row>
    <row r="5397" spans="1:14" ht="12.75">
      <c r="A5397" s="15"/>
      <c r="B5397" s="236">
        <v>43925.580335150458</v>
      </c>
      <c r="C5397" s="2" t="s">
        <v>2200</v>
      </c>
      <c r="D5397" s="2" t="s">
        <v>354</v>
      </c>
      <c r="E5397" s="2" t="s">
        <v>12475</v>
      </c>
      <c r="F5397" s="2" t="s">
        <v>2208</v>
      </c>
      <c r="G5397" s="2" t="s">
        <v>2199</v>
      </c>
      <c r="H5397" s="2" t="s">
        <v>12476</v>
      </c>
      <c r="I5397" s="2" t="s">
        <v>12477</v>
      </c>
      <c r="J5397" s="237">
        <v>43925</v>
      </c>
      <c r="K5397" s="2">
        <v>16</v>
      </c>
    </row>
    <row r="5398" spans="1:14" ht="12.75">
      <c r="A5398" s="331"/>
      <c r="B5398" s="332">
        <v>43925.58047241898</v>
      </c>
      <c r="C5398" s="333" t="s">
        <v>2200</v>
      </c>
      <c r="D5398" s="333" t="s">
        <v>182</v>
      </c>
      <c r="E5398" s="333" t="s">
        <v>1356</v>
      </c>
      <c r="F5398" s="333" t="s">
        <v>2208</v>
      </c>
      <c r="G5398" s="333" t="s">
        <v>2199</v>
      </c>
      <c r="H5398" s="331"/>
      <c r="I5398" s="334" t="s">
        <v>12469</v>
      </c>
      <c r="J5398" s="335">
        <v>43925</v>
      </c>
      <c r="K5398" s="333">
        <v>29</v>
      </c>
      <c r="L5398" s="331"/>
      <c r="M5398" s="331"/>
      <c r="N5398" s="331"/>
    </row>
    <row r="5399" spans="1:14" ht="12.75">
      <c r="A5399" s="331"/>
      <c r="B5399" s="332">
        <v>43925.580924224538</v>
      </c>
      <c r="C5399" s="333" t="s">
        <v>2200</v>
      </c>
      <c r="D5399" s="333" t="s">
        <v>262</v>
      </c>
      <c r="E5399" s="331"/>
      <c r="F5399" s="333" t="s">
        <v>2198</v>
      </c>
      <c r="G5399" s="333" t="s">
        <v>2210</v>
      </c>
      <c r="H5399" s="331"/>
      <c r="I5399" s="334" t="s">
        <v>12156</v>
      </c>
      <c r="J5399" s="335">
        <v>43925</v>
      </c>
      <c r="K5399" s="331"/>
      <c r="L5399" s="331"/>
      <c r="M5399" s="331"/>
      <c r="N5399" s="331"/>
    </row>
    <row r="5400" spans="1:14" ht="12.75">
      <c r="A5400" s="331"/>
      <c r="B5400" s="332">
        <v>43925.581019756944</v>
      </c>
      <c r="C5400" s="333" t="s">
        <v>2200</v>
      </c>
      <c r="D5400" s="333" t="s">
        <v>182</v>
      </c>
      <c r="E5400" s="333" t="s">
        <v>12481</v>
      </c>
      <c r="F5400" s="333" t="s">
        <v>2198</v>
      </c>
      <c r="G5400" s="333" t="s">
        <v>2210</v>
      </c>
      <c r="H5400" s="331"/>
      <c r="I5400" s="334" t="s">
        <v>4675</v>
      </c>
      <c r="J5400" s="335">
        <v>43925</v>
      </c>
      <c r="K5400" s="331"/>
      <c r="L5400" s="333">
        <v>10</v>
      </c>
      <c r="M5400" s="331"/>
      <c r="N5400" s="331"/>
    </row>
    <row r="5401" spans="1:14" ht="12.75">
      <c r="A5401" s="331"/>
      <c r="B5401" s="332">
        <v>43925.581038703705</v>
      </c>
      <c r="C5401" s="333" t="s">
        <v>2200</v>
      </c>
      <c r="D5401" s="333" t="s">
        <v>45</v>
      </c>
      <c r="E5401" s="331"/>
      <c r="F5401" s="333" t="s">
        <v>2198</v>
      </c>
      <c r="G5401" s="333" t="s">
        <v>2210</v>
      </c>
      <c r="H5401" s="331"/>
      <c r="I5401" s="333" t="s">
        <v>12483</v>
      </c>
      <c r="J5401" s="335">
        <v>43925</v>
      </c>
      <c r="K5401" s="331"/>
      <c r="L5401" s="333">
        <v>47</v>
      </c>
      <c r="M5401" s="331"/>
      <c r="N5401" s="331"/>
    </row>
    <row r="5402" spans="1:14" ht="12.75">
      <c r="A5402" s="331"/>
      <c r="B5402" s="332">
        <v>43925.581302638893</v>
      </c>
      <c r="C5402" s="333" t="s">
        <v>2197</v>
      </c>
      <c r="D5402" s="333" t="s">
        <v>182</v>
      </c>
      <c r="E5402" s="333" t="s">
        <v>1356</v>
      </c>
      <c r="F5402" s="333" t="s">
        <v>2201</v>
      </c>
      <c r="G5402" s="333" t="s">
        <v>2199</v>
      </c>
      <c r="H5402" s="331"/>
      <c r="I5402" s="334" t="s">
        <v>12469</v>
      </c>
      <c r="J5402" s="335">
        <v>43925</v>
      </c>
      <c r="K5402" s="333">
        <v>80</v>
      </c>
      <c r="L5402" s="331"/>
      <c r="M5402" s="331"/>
      <c r="N5402" s="331"/>
    </row>
    <row r="5403" spans="1:14" ht="12.75">
      <c r="A5403" s="331"/>
      <c r="B5403" s="332">
        <v>43925.581734537038</v>
      </c>
      <c r="C5403" s="333" t="s">
        <v>9</v>
      </c>
      <c r="D5403" s="333" t="s">
        <v>224</v>
      </c>
      <c r="E5403" s="331"/>
      <c r="F5403" s="333" t="s">
        <v>2271</v>
      </c>
      <c r="G5403" s="333" t="s">
        <v>2199</v>
      </c>
      <c r="H5403" s="331"/>
      <c r="I5403" s="333" t="s">
        <v>12485</v>
      </c>
      <c r="J5403" s="335">
        <v>43925</v>
      </c>
      <c r="K5403" s="331"/>
      <c r="L5403" s="333">
        <v>3</v>
      </c>
      <c r="M5403" s="331"/>
      <c r="N5403" s="331"/>
    </row>
    <row r="5404" spans="1:14" ht="12.75">
      <c r="A5404" s="331"/>
      <c r="B5404" s="332">
        <v>43925.582229965279</v>
      </c>
      <c r="C5404" s="333" t="s">
        <v>2200</v>
      </c>
      <c r="D5404" s="333" t="s">
        <v>45</v>
      </c>
      <c r="E5404" s="331"/>
      <c r="F5404" s="333" t="s">
        <v>2198</v>
      </c>
      <c r="G5404" s="331"/>
      <c r="H5404" s="331"/>
      <c r="I5404" s="334" t="s">
        <v>12431</v>
      </c>
      <c r="J5404" s="335">
        <v>43925</v>
      </c>
      <c r="K5404" s="331"/>
      <c r="L5404" s="331"/>
      <c r="M5404" s="331"/>
      <c r="N5404" s="331"/>
    </row>
    <row r="5405" spans="1:14" ht="12.75">
      <c r="A5405" s="15"/>
      <c r="B5405" s="236">
        <v>43925.583243148147</v>
      </c>
      <c r="C5405" s="2" t="s">
        <v>2200</v>
      </c>
      <c r="D5405" s="2" t="s">
        <v>182</v>
      </c>
      <c r="F5405" s="2" t="s">
        <v>2198</v>
      </c>
      <c r="H5405" s="2" t="s">
        <v>12487</v>
      </c>
      <c r="I5405" s="2" t="s">
        <v>12488</v>
      </c>
      <c r="J5405" s="237">
        <v>43925</v>
      </c>
    </row>
    <row r="5406" spans="1:14" ht="12.75">
      <c r="A5406" s="331"/>
      <c r="B5406" s="332">
        <v>43925.58339024306</v>
      </c>
      <c r="C5406" s="333" t="s">
        <v>2197</v>
      </c>
      <c r="D5406" s="333" t="s">
        <v>182</v>
      </c>
      <c r="E5406" s="333" t="s">
        <v>1356</v>
      </c>
      <c r="F5406" s="333" t="s">
        <v>2208</v>
      </c>
      <c r="G5406" s="333" t="s">
        <v>2199</v>
      </c>
      <c r="H5406" s="331"/>
      <c r="I5406" s="334" t="s">
        <v>12469</v>
      </c>
      <c r="J5406" s="335">
        <v>43925</v>
      </c>
      <c r="K5406" s="333">
        <v>50</v>
      </c>
      <c r="L5406" s="331"/>
      <c r="M5406" s="331"/>
      <c r="N5406" s="331"/>
    </row>
    <row r="5407" spans="1:14" ht="12.75">
      <c r="A5407" s="331"/>
      <c r="B5407" s="332">
        <v>43925.583891192131</v>
      </c>
      <c r="C5407" s="333" t="s">
        <v>9</v>
      </c>
      <c r="D5407" s="333" t="s">
        <v>101</v>
      </c>
      <c r="E5407" s="333" t="s">
        <v>68</v>
      </c>
      <c r="F5407" s="333" t="s">
        <v>2201</v>
      </c>
      <c r="G5407" s="333" t="s">
        <v>2199</v>
      </c>
      <c r="H5407" s="331"/>
      <c r="I5407" s="334" t="s">
        <v>12489</v>
      </c>
      <c r="J5407" s="335">
        <v>43922</v>
      </c>
      <c r="K5407" s="333">
        <v>55</v>
      </c>
      <c r="L5407" s="331"/>
      <c r="M5407" s="331"/>
      <c r="N5407" s="331"/>
    </row>
    <row r="5408" spans="1:14" ht="12.75">
      <c r="A5408" s="331"/>
      <c r="B5408" s="332">
        <v>43925.584090243057</v>
      </c>
      <c r="C5408" s="333" t="s">
        <v>2197</v>
      </c>
      <c r="D5408" s="333" t="s">
        <v>182</v>
      </c>
      <c r="E5408" s="333" t="s">
        <v>1356</v>
      </c>
      <c r="F5408" s="333" t="s">
        <v>2201</v>
      </c>
      <c r="G5408" s="333" t="s">
        <v>2199</v>
      </c>
      <c r="H5408" s="331"/>
      <c r="I5408" s="334" t="s">
        <v>12469</v>
      </c>
      <c r="J5408" s="335">
        <v>43925</v>
      </c>
      <c r="K5408" s="333">
        <v>23</v>
      </c>
      <c r="L5408" s="331"/>
      <c r="M5408" s="331"/>
      <c r="N5408" s="331"/>
    </row>
    <row r="5409" spans="1:14" ht="12.75">
      <c r="A5409" s="331"/>
      <c r="B5409" s="332">
        <v>43925.584173981479</v>
      </c>
      <c r="C5409" s="333" t="s">
        <v>2200</v>
      </c>
      <c r="D5409" s="333" t="s">
        <v>45</v>
      </c>
      <c r="E5409" s="333" t="s">
        <v>12491</v>
      </c>
      <c r="F5409" s="333" t="s">
        <v>2201</v>
      </c>
      <c r="G5409" s="333" t="s">
        <v>2199</v>
      </c>
      <c r="H5409" s="331"/>
      <c r="I5409" s="334" t="s">
        <v>12212</v>
      </c>
      <c r="J5409" s="335">
        <v>43925</v>
      </c>
      <c r="K5409" s="333">
        <v>59</v>
      </c>
      <c r="L5409" s="331"/>
      <c r="M5409" s="331"/>
      <c r="N5409" s="331"/>
    </row>
    <row r="5410" spans="1:14" ht="12.75">
      <c r="A5410" s="331"/>
      <c r="B5410" s="332">
        <v>43925.584282615746</v>
      </c>
      <c r="C5410" s="333" t="s">
        <v>2200</v>
      </c>
      <c r="D5410" s="333" t="s">
        <v>45</v>
      </c>
      <c r="E5410" s="333" t="s">
        <v>12491</v>
      </c>
      <c r="F5410" s="333" t="s">
        <v>2201</v>
      </c>
      <c r="G5410" s="333" t="s">
        <v>2199</v>
      </c>
      <c r="H5410" s="331"/>
      <c r="I5410" s="334" t="s">
        <v>12212</v>
      </c>
      <c r="J5410" s="335">
        <v>43925</v>
      </c>
      <c r="K5410" s="333">
        <v>59</v>
      </c>
      <c r="L5410" s="331"/>
      <c r="M5410" s="331"/>
      <c r="N5410" s="331"/>
    </row>
    <row r="5411" spans="1:14" ht="12.75">
      <c r="A5411" s="331"/>
      <c r="B5411" s="332">
        <v>43925.584398946754</v>
      </c>
      <c r="C5411" s="333" t="s">
        <v>7566</v>
      </c>
      <c r="D5411" s="333" t="s">
        <v>45</v>
      </c>
      <c r="E5411" s="331"/>
      <c r="F5411" s="333" t="s">
        <v>2198</v>
      </c>
      <c r="G5411" s="331"/>
      <c r="H5411" s="331"/>
      <c r="I5411" s="334" t="s">
        <v>12431</v>
      </c>
      <c r="J5411" s="335">
        <v>43925</v>
      </c>
      <c r="K5411" s="331"/>
      <c r="L5411" s="331"/>
      <c r="M5411" s="331"/>
      <c r="N5411" s="331"/>
    </row>
    <row r="5412" spans="1:14" ht="12.75">
      <c r="A5412" s="15"/>
      <c r="B5412" s="236">
        <v>43925.584765370368</v>
      </c>
      <c r="C5412" s="2" t="s">
        <v>2200</v>
      </c>
      <c r="D5412" s="2" t="s">
        <v>182</v>
      </c>
      <c r="E5412" s="2" t="s">
        <v>12495</v>
      </c>
      <c r="F5412" s="2" t="s">
        <v>2271</v>
      </c>
      <c r="G5412" s="2" t="s">
        <v>2199</v>
      </c>
      <c r="H5412" s="2" t="s">
        <v>12496</v>
      </c>
      <c r="I5412" s="34" t="s">
        <v>12497</v>
      </c>
      <c r="J5412" s="237">
        <v>43925</v>
      </c>
      <c r="M5412" s="2" t="s">
        <v>12498</v>
      </c>
    </row>
    <row r="5413" spans="1:14" ht="12.75">
      <c r="A5413" s="15"/>
      <c r="B5413" s="236">
        <v>43925.585180277776</v>
      </c>
      <c r="C5413" s="2" t="s">
        <v>2200</v>
      </c>
      <c r="D5413" s="2" t="s">
        <v>304</v>
      </c>
      <c r="F5413" s="2" t="s">
        <v>2208</v>
      </c>
      <c r="G5413" s="2" t="s">
        <v>2199</v>
      </c>
      <c r="H5413" s="2" t="s">
        <v>12500</v>
      </c>
      <c r="I5413" s="2" t="s">
        <v>12501</v>
      </c>
      <c r="J5413" s="237">
        <v>43925</v>
      </c>
    </row>
    <row r="5414" spans="1:14" ht="12.75">
      <c r="A5414" s="331"/>
      <c r="B5414" s="332">
        <v>43925.586156817131</v>
      </c>
      <c r="C5414" s="333" t="s">
        <v>2197</v>
      </c>
      <c r="D5414" s="333" t="s">
        <v>109</v>
      </c>
      <c r="E5414" s="331"/>
      <c r="F5414" s="333" t="s">
        <v>2198</v>
      </c>
      <c r="G5414" s="333" t="s">
        <v>2199</v>
      </c>
      <c r="H5414" s="331"/>
      <c r="I5414" s="333" t="s">
        <v>12502</v>
      </c>
      <c r="J5414" s="335">
        <v>43923</v>
      </c>
      <c r="K5414" s="331"/>
      <c r="L5414" s="333">
        <v>18</v>
      </c>
      <c r="M5414" s="333" t="s">
        <v>12503</v>
      </c>
      <c r="N5414" s="331"/>
    </row>
    <row r="5415" spans="1:14" ht="12.75">
      <c r="A5415" s="15"/>
      <c r="B5415" s="236">
        <v>43925.586339895832</v>
      </c>
      <c r="C5415" s="2" t="s">
        <v>2200</v>
      </c>
      <c r="D5415" s="2" t="s">
        <v>45</v>
      </c>
      <c r="E5415" s="2" t="s">
        <v>12491</v>
      </c>
      <c r="F5415" s="2" t="s">
        <v>2208</v>
      </c>
      <c r="G5415" s="2" t="s">
        <v>2199</v>
      </c>
      <c r="H5415" s="2" t="s">
        <v>12504</v>
      </c>
      <c r="I5415" s="34" t="s">
        <v>12212</v>
      </c>
      <c r="J5415" s="237">
        <v>43925</v>
      </c>
      <c r="K5415" s="2">
        <v>39</v>
      </c>
    </row>
    <row r="5416" spans="1:14" ht="12.75">
      <c r="A5416" s="331"/>
      <c r="B5416" s="332">
        <v>43925.589526493059</v>
      </c>
      <c r="C5416" s="333" t="s">
        <v>9</v>
      </c>
      <c r="D5416" s="333" t="s">
        <v>109</v>
      </c>
      <c r="E5416" s="333" t="s">
        <v>12506</v>
      </c>
      <c r="F5416" s="333" t="s">
        <v>2201</v>
      </c>
      <c r="G5416" s="333" t="s">
        <v>2199</v>
      </c>
      <c r="H5416" s="331"/>
      <c r="I5416" s="333" t="s">
        <v>12507</v>
      </c>
      <c r="J5416" s="335">
        <v>43925</v>
      </c>
      <c r="K5416" s="333">
        <v>20</v>
      </c>
      <c r="L5416" s="331"/>
      <c r="M5416" s="331"/>
      <c r="N5416" s="331"/>
    </row>
    <row r="5417" spans="1:14" ht="12.75">
      <c r="A5417" s="331"/>
      <c r="B5417" s="332">
        <v>43925.589593796292</v>
      </c>
      <c r="C5417" s="333" t="s">
        <v>9</v>
      </c>
      <c r="D5417" s="333" t="s">
        <v>109</v>
      </c>
      <c r="E5417" s="333" t="s">
        <v>12506</v>
      </c>
      <c r="F5417" s="333" t="s">
        <v>2201</v>
      </c>
      <c r="G5417" s="333" t="s">
        <v>2199</v>
      </c>
      <c r="H5417" s="331"/>
      <c r="I5417" s="333" t="s">
        <v>12507</v>
      </c>
      <c r="J5417" s="335">
        <v>43925</v>
      </c>
      <c r="K5417" s="333">
        <v>20</v>
      </c>
      <c r="L5417" s="331"/>
      <c r="M5417" s="331"/>
      <c r="N5417" s="331"/>
    </row>
    <row r="5418" spans="1:14" ht="12.75">
      <c r="A5418" s="331"/>
      <c r="B5418" s="332">
        <v>43925.589608854163</v>
      </c>
      <c r="C5418" s="333" t="s">
        <v>2200</v>
      </c>
      <c r="D5418" s="333" t="s">
        <v>45</v>
      </c>
      <c r="E5418" s="331"/>
      <c r="F5418" s="333" t="s">
        <v>2198</v>
      </c>
      <c r="G5418" s="333" t="s">
        <v>2199</v>
      </c>
      <c r="H5418" s="331"/>
      <c r="I5418" s="334" t="s">
        <v>12508</v>
      </c>
      <c r="J5418" s="335">
        <v>43925</v>
      </c>
      <c r="K5418" s="331"/>
      <c r="L5418" s="331"/>
      <c r="M5418" s="333" t="s">
        <v>12510</v>
      </c>
      <c r="N5418" s="331"/>
    </row>
    <row r="5419" spans="1:14" ht="12.75">
      <c r="A5419" s="331"/>
      <c r="B5419" s="332">
        <v>43925.589632418982</v>
      </c>
      <c r="C5419" s="333" t="s">
        <v>9</v>
      </c>
      <c r="D5419" s="333" t="s">
        <v>109</v>
      </c>
      <c r="E5419" s="333" t="s">
        <v>12506</v>
      </c>
      <c r="F5419" s="333" t="s">
        <v>2201</v>
      </c>
      <c r="G5419" s="333" t="s">
        <v>2199</v>
      </c>
      <c r="H5419" s="331"/>
      <c r="I5419" s="333" t="s">
        <v>12507</v>
      </c>
      <c r="J5419" s="335">
        <v>43925</v>
      </c>
      <c r="K5419" s="333">
        <v>20</v>
      </c>
      <c r="L5419" s="331"/>
      <c r="M5419" s="331"/>
      <c r="N5419" s="331"/>
    </row>
    <row r="5420" spans="1:14" ht="12.75">
      <c r="A5420" s="15"/>
      <c r="B5420" s="236">
        <v>43925.58990741898</v>
      </c>
      <c r="C5420" s="2" t="s">
        <v>2200</v>
      </c>
      <c r="D5420" s="2" t="s">
        <v>236</v>
      </c>
      <c r="F5420" s="2" t="s">
        <v>2198</v>
      </c>
      <c r="G5420" s="2" t="s">
        <v>2199</v>
      </c>
      <c r="I5420" s="34" t="s">
        <v>12274</v>
      </c>
      <c r="J5420" s="237">
        <v>43925</v>
      </c>
      <c r="M5420" s="2" t="s">
        <v>12512</v>
      </c>
    </row>
    <row r="5421" spans="1:14" ht="12.75">
      <c r="A5421" s="331"/>
      <c r="B5421" s="332">
        <v>43925.589917812496</v>
      </c>
      <c r="C5421" s="333" t="s">
        <v>9</v>
      </c>
      <c r="D5421" s="333" t="s">
        <v>158</v>
      </c>
      <c r="E5421" s="331"/>
      <c r="F5421" s="333" t="s">
        <v>2201</v>
      </c>
      <c r="G5421" s="333" t="s">
        <v>2199</v>
      </c>
      <c r="H5421" s="331"/>
      <c r="I5421" s="333" t="s">
        <v>12513</v>
      </c>
      <c r="J5421" s="335">
        <v>43925</v>
      </c>
      <c r="K5421" s="331"/>
      <c r="L5421" s="331"/>
      <c r="M5421" s="331"/>
      <c r="N5421" s="331"/>
    </row>
    <row r="5422" spans="1:14" ht="12.75">
      <c r="A5422" s="331"/>
      <c r="B5422" s="332">
        <v>43925.590247372689</v>
      </c>
      <c r="C5422" s="333" t="s">
        <v>2197</v>
      </c>
      <c r="D5422" s="333" t="s">
        <v>182</v>
      </c>
      <c r="E5422" s="333" t="s">
        <v>600</v>
      </c>
      <c r="F5422" s="333" t="s">
        <v>2201</v>
      </c>
      <c r="G5422" s="333" t="s">
        <v>2199</v>
      </c>
      <c r="H5422" s="331"/>
      <c r="I5422" s="334" t="s">
        <v>12469</v>
      </c>
      <c r="J5422" s="335">
        <v>43925</v>
      </c>
      <c r="K5422" s="333">
        <v>27</v>
      </c>
      <c r="L5422" s="331"/>
      <c r="M5422" s="331"/>
      <c r="N5422" s="331"/>
    </row>
    <row r="5423" spans="1:14" ht="12.75">
      <c r="A5423" s="331"/>
      <c r="B5423" s="332">
        <v>43925.591306064816</v>
      </c>
      <c r="C5423" s="333" t="s">
        <v>9</v>
      </c>
      <c r="D5423" s="333" t="s">
        <v>182</v>
      </c>
      <c r="E5423" s="333" t="s">
        <v>1078</v>
      </c>
      <c r="F5423" s="333" t="s">
        <v>2201</v>
      </c>
      <c r="G5423" s="333" t="s">
        <v>2199</v>
      </c>
      <c r="H5423" s="331"/>
      <c r="I5423" s="334" t="s">
        <v>12469</v>
      </c>
      <c r="J5423" s="335">
        <v>43925</v>
      </c>
      <c r="K5423" s="333">
        <v>67</v>
      </c>
      <c r="L5423" s="331"/>
      <c r="M5423" s="331"/>
      <c r="N5423" s="331"/>
    </row>
    <row r="5424" spans="1:14" ht="12.75">
      <c r="A5424" s="331"/>
      <c r="B5424" s="332">
        <v>43925.591822395829</v>
      </c>
      <c r="C5424" s="333" t="s">
        <v>9</v>
      </c>
      <c r="D5424" s="333" t="s">
        <v>182</v>
      </c>
      <c r="E5424" s="333" t="s">
        <v>1078</v>
      </c>
      <c r="F5424" s="333" t="s">
        <v>2201</v>
      </c>
      <c r="G5424" s="333" t="s">
        <v>2199</v>
      </c>
      <c r="H5424" s="331"/>
      <c r="I5424" s="334" t="s">
        <v>12469</v>
      </c>
      <c r="J5424" s="335">
        <v>43925</v>
      </c>
      <c r="K5424" s="333">
        <v>67</v>
      </c>
      <c r="L5424" s="331"/>
      <c r="M5424" s="331"/>
      <c r="N5424" s="331"/>
    </row>
    <row r="5425" spans="1:14" ht="12.75">
      <c r="A5425" s="15"/>
      <c r="B5425" s="236">
        <v>43925.592570277775</v>
      </c>
      <c r="C5425" s="2" t="s">
        <v>2200</v>
      </c>
      <c r="D5425" s="2" t="s">
        <v>182</v>
      </c>
      <c r="E5425" s="2" t="s">
        <v>5058</v>
      </c>
      <c r="F5425" s="2" t="s">
        <v>2208</v>
      </c>
      <c r="G5425" s="2" t="s">
        <v>2199</v>
      </c>
      <c r="H5425" s="2" t="s">
        <v>12516</v>
      </c>
      <c r="I5425" s="34" t="s">
        <v>12469</v>
      </c>
      <c r="J5425" s="237">
        <v>43925</v>
      </c>
      <c r="K5425" s="2">
        <v>47</v>
      </c>
    </row>
    <row r="5426" spans="1:14" ht="12.75">
      <c r="A5426" s="331"/>
      <c r="B5426" s="332">
        <v>43925.593510775463</v>
      </c>
      <c r="C5426" s="333" t="s">
        <v>2200</v>
      </c>
      <c r="D5426" s="333" t="s">
        <v>182</v>
      </c>
      <c r="E5426" s="333" t="s">
        <v>190</v>
      </c>
      <c r="F5426" s="333" t="s">
        <v>2201</v>
      </c>
      <c r="G5426" s="333" t="s">
        <v>2199</v>
      </c>
      <c r="H5426" s="331"/>
      <c r="I5426" s="334" t="s">
        <v>12469</v>
      </c>
      <c r="J5426" s="335">
        <v>43925</v>
      </c>
      <c r="K5426" s="333">
        <v>55</v>
      </c>
      <c r="L5426" s="331"/>
      <c r="M5426" s="333" t="s">
        <v>1637</v>
      </c>
      <c r="N5426" s="331"/>
    </row>
    <row r="5427" spans="1:14" ht="12.75">
      <c r="A5427" s="331"/>
      <c r="B5427" s="332">
        <v>43925.593923831024</v>
      </c>
      <c r="C5427" s="333" t="s">
        <v>2200</v>
      </c>
      <c r="D5427" s="333" t="s">
        <v>45</v>
      </c>
      <c r="E5427" s="331"/>
      <c r="F5427" s="333" t="s">
        <v>2198</v>
      </c>
      <c r="G5427" s="333" t="s">
        <v>2199</v>
      </c>
      <c r="H5427" s="331"/>
      <c r="I5427" s="334" t="s">
        <v>12431</v>
      </c>
      <c r="J5427" s="335">
        <v>43925</v>
      </c>
      <c r="K5427" s="331"/>
      <c r="L5427" s="331"/>
      <c r="M5427" s="331"/>
      <c r="N5427" s="331"/>
    </row>
    <row r="5428" spans="1:14" ht="12.75">
      <c r="A5428" s="331"/>
      <c r="B5428" s="332">
        <v>43925.594339791671</v>
      </c>
      <c r="C5428" s="333" t="s">
        <v>2200</v>
      </c>
      <c r="D5428" s="333" t="s">
        <v>182</v>
      </c>
      <c r="E5428" s="333" t="s">
        <v>190</v>
      </c>
      <c r="F5428" s="333" t="s">
        <v>2201</v>
      </c>
      <c r="G5428" s="333" t="s">
        <v>2199</v>
      </c>
      <c r="H5428" s="331"/>
      <c r="I5428" s="334" t="s">
        <v>12469</v>
      </c>
      <c r="J5428" s="335">
        <v>43925</v>
      </c>
      <c r="K5428" s="333">
        <v>34</v>
      </c>
      <c r="L5428" s="331"/>
      <c r="M5428" s="333" t="s">
        <v>1637</v>
      </c>
      <c r="N5428" s="331"/>
    </row>
    <row r="5429" spans="1:14" ht="12.75">
      <c r="A5429" s="331"/>
      <c r="B5429" s="332">
        <v>43925.594950439816</v>
      </c>
      <c r="C5429" s="333" t="s">
        <v>2200</v>
      </c>
      <c r="D5429" s="333" t="s">
        <v>182</v>
      </c>
      <c r="E5429" s="333" t="s">
        <v>1078</v>
      </c>
      <c r="F5429" s="333" t="s">
        <v>2208</v>
      </c>
      <c r="G5429" s="333" t="s">
        <v>2199</v>
      </c>
      <c r="H5429" s="331"/>
      <c r="I5429" s="334" t="s">
        <v>12469</v>
      </c>
      <c r="J5429" s="335">
        <v>43925</v>
      </c>
      <c r="K5429" s="333">
        <v>55</v>
      </c>
      <c r="L5429" s="331"/>
      <c r="M5429" s="333" t="s">
        <v>1637</v>
      </c>
      <c r="N5429" s="331"/>
    </row>
    <row r="5430" spans="1:14" ht="12.75">
      <c r="A5430" s="331"/>
      <c r="B5430" s="332">
        <v>43925.595534675929</v>
      </c>
      <c r="C5430" s="333" t="s">
        <v>2200</v>
      </c>
      <c r="D5430" s="333" t="s">
        <v>182</v>
      </c>
      <c r="E5430" s="333" t="s">
        <v>1078</v>
      </c>
      <c r="F5430" s="333" t="s">
        <v>2201</v>
      </c>
      <c r="G5430" s="333" t="s">
        <v>2199</v>
      </c>
      <c r="H5430" s="331"/>
      <c r="I5430" s="334" t="s">
        <v>12469</v>
      </c>
      <c r="J5430" s="335">
        <v>43925</v>
      </c>
      <c r="K5430" s="333">
        <v>35</v>
      </c>
      <c r="L5430" s="331"/>
      <c r="M5430" s="333" t="s">
        <v>1637</v>
      </c>
      <c r="N5430" s="331"/>
    </row>
    <row r="5431" spans="1:14" ht="12.75">
      <c r="A5431" s="331"/>
      <c r="B5431" s="332">
        <v>43925.596440266207</v>
      </c>
      <c r="C5431" s="333" t="s">
        <v>2200</v>
      </c>
      <c r="D5431" s="333" t="s">
        <v>182</v>
      </c>
      <c r="E5431" s="333" t="s">
        <v>1078</v>
      </c>
      <c r="F5431" s="333" t="s">
        <v>2208</v>
      </c>
      <c r="G5431" s="333" t="s">
        <v>2199</v>
      </c>
      <c r="H5431" s="331"/>
      <c r="I5431" s="334" t="s">
        <v>12469</v>
      </c>
      <c r="J5431" s="335">
        <v>43925</v>
      </c>
      <c r="K5431" s="333">
        <v>69</v>
      </c>
      <c r="L5431" s="331"/>
      <c r="M5431" s="333" t="s">
        <v>1637</v>
      </c>
      <c r="N5431" s="331"/>
    </row>
    <row r="5432" spans="1:14" ht="12.75">
      <c r="A5432" s="331"/>
      <c r="B5432" s="332">
        <v>43925.597091493051</v>
      </c>
      <c r="C5432" s="333" t="s">
        <v>2200</v>
      </c>
      <c r="D5432" s="333" t="s">
        <v>182</v>
      </c>
      <c r="E5432" s="333" t="s">
        <v>3812</v>
      </c>
      <c r="F5432" s="333" t="s">
        <v>2208</v>
      </c>
      <c r="G5432" s="333" t="s">
        <v>2199</v>
      </c>
      <c r="H5432" s="331"/>
      <c r="I5432" s="334" t="s">
        <v>12469</v>
      </c>
      <c r="J5432" s="335">
        <v>43925</v>
      </c>
      <c r="K5432" s="333">
        <v>40</v>
      </c>
      <c r="L5432" s="331"/>
      <c r="M5432" s="333" t="s">
        <v>1637</v>
      </c>
      <c r="N5432" s="331"/>
    </row>
    <row r="5433" spans="1:14" ht="12.75">
      <c r="A5433" s="15"/>
      <c r="B5433" s="236">
        <v>43925.597146898144</v>
      </c>
      <c r="C5433" s="2" t="s">
        <v>2200</v>
      </c>
      <c r="D5433" s="2" t="s">
        <v>354</v>
      </c>
      <c r="E5433" s="2" t="s">
        <v>5014</v>
      </c>
      <c r="F5433" s="2" t="s">
        <v>2208</v>
      </c>
      <c r="G5433" s="2" t="s">
        <v>2199</v>
      </c>
      <c r="H5433" s="2" t="s">
        <v>12520</v>
      </c>
      <c r="I5433" s="34" t="s">
        <v>12302</v>
      </c>
      <c r="J5433" s="237">
        <v>43925</v>
      </c>
      <c r="K5433" s="2">
        <v>16</v>
      </c>
      <c r="L5433" s="2">
        <v>10</v>
      </c>
      <c r="M5433" s="2" t="s">
        <v>12521</v>
      </c>
    </row>
    <row r="5434" spans="1:14" ht="12.75">
      <c r="A5434" s="15"/>
      <c r="B5434" s="236">
        <v>43925.597656134254</v>
      </c>
      <c r="C5434" s="2" t="s">
        <v>2197</v>
      </c>
      <c r="D5434" s="2" t="s">
        <v>236</v>
      </c>
      <c r="E5434" s="2" t="s">
        <v>12522</v>
      </c>
      <c r="F5434" s="2" t="s">
        <v>2208</v>
      </c>
      <c r="G5434" s="2" t="s">
        <v>2199</v>
      </c>
      <c r="I5434" s="2" t="s">
        <v>12523</v>
      </c>
      <c r="J5434" s="237">
        <v>43924</v>
      </c>
      <c r="K5434" s="2">
        <v>23</v>
      </c>
    </row>
    <row r="5435" spans="1:14" ht="12.75">
      <c r="A5435" s="331"/>
      <c r="B5435" s="332">
        <v>43925.597679328705</v>
      </c>
      <c r="C5435" s="333" t="s">
        <v>2200</v>
      </c>
      <c r="D5435" s="333" t="s">
        <v>182</v>
      </c>
      <c r="E5435" s="333" t="s">
        <v>3812</v>
      </c>
      <c r="F5435" s="333" t="s">
        <v>2201</v>
      </c>
      <c r="G5435" s="333" t="s">
        <v>2199</v>
      </c>
      <c r="H5435" s="331"/>
      <c r="I5435" s="334" t="s">
        <v>12469</v>
      </c>
      <c r="J5435" s="335">
        <v>43925</v>
      </c>
      <c r="K5435" s="333">
        <v>30</v>
      </c>
      <c r="L5435" s="331"/>
      <c r="M5435" s="333" t="s">
        <v>1637</v>
      </c>
      <c r="N5435" s="331"/>
    </row>
    <row r="5436" spans="1:14" ht="12.75">
      <c r="A5436" s="331"/>
      <c r="B5436" s="332">
        <v>43925.5984794213</v>
      </c>
      <c r="C5436" s="333" t="s">
        <v>2197</v>
      </c>
      <c r="D5436" s="333" t="s">
        <v>236</v>
      </c>
      <c r="E5436" s="333" t="s">
        <v>1489</v>
      </c>
      <c r="F5436" s="333" t="s">
        <v>2208</v>
      </c>
      <c r="G5436" s="333" t="s">
        <v>2199</v>
      </c>
      <c r="H5436" s="331"/>
      <c r="I5436" s="333" t="s">
        <v>12523</v>
      </c>
      <c r="J5436" s="335">
        <v>43924</v>
      </c>
      <c r="K5436" s="333">
        <v>22</v>
      </c>
      <c r="L5436" s="331"/>
      <c r="M5436" s="331"/>
      <c r="N5436" s="331"/>
    </row>
    <row r="5437" spans="1:14" ht="12.75">
      <c r="A5437" s="331"/>
      <c r="B5437" s="332">
        <v>43925.602526076385</v>
      </c>
      <c r="C5437" s="333" t="s">
        <v>2200</v>
      </c>
      <c r="D5437" s="333" t="s">
        <v>117</v>
      </c>
      <c r="E5437" s="331"/>
      <c r="F5437" s="333" t="s">
        <v>2198</v>
      </c>
      <c r="G5437" s="331"/>
      <c r="H5437" s="331"/>
      <c r="I5437" s="334" t="s">
        <v>12524</v>
      </c>
      <c r="J5437" s="335">
        <v>43925</v>
      </c>
      <c r="K5437" s="331"/>
      <c r="L5437" s="331"/>
      <c r="M5437" s="331"/>
      <c r="N5437" s="331"/>
    </row>
    <row r="5438" spans="1:14" ht="12.75">
      <c r="A5438" s="331"/>
      <c r="B5438" s="332">
        <v>43925.602944965278</v>
      </c>
      <c r="C5438" s="333" t="s">
        <v>2200</v>
      </c>
      <c r="D5438" s="333" t="s">
        <v>182</v>
      </c>
      <c r="E5438" s="333" t="s">
        <v>1078</v>
      </c>
      <c r="F5438" s="333" t="s">
        <v>2271</v>
      </c>
      <c r="G5438" s="333" t="s">
        <v>2199</v>
      </c>
      <c r="H5438" s="331"/>
      <c r="I5438" s="334" t="s">
        <v>7985</v>
      </c>
      <c r="J5438" s="335">
        <v>43925</v>
      </c>
      <c r="K5438" s="331"/>
      <c r="L5438" s="331"/>
      <c r="M5438" s="333" t="s">
        <v>12526</v>
      </c>
      <c r="N5438" s="331"/>
    </row>
    <row r="5439" spans="1:14" ht="12.75">
      <c r="A5439" s="15"/>
      <c r="B5439" s="236">
        <v>43925.605207430555</v>
      </c>
      <c r="C5439" s="2" t="s">
        <v>7566</v>
      </c>
      <c r="D5439" s="2" t="s">
        <v>158</v>
      </c>
      <c r="F5439" s="2" t="s">
        <v>12527</v>
      </c>
      <c r="G5439" s="2" t="s">
        <v>2199</v>
      </c>
      <c r="H5439" s="2" t="s">
        <v>12527</v>
      </c>
      <c r="I5439" s="2" t="s">
        <v>12527</v>
      </c>
      <c r="J5439" s="237">
        <v>43925</v>
      </c>
      <c r="K5439" s="2">
        <v>41</v>
      </c>
      <c r="M5439" s="2" t="s">
        <v>12528</v>
      </c>
    </row>
    <row r="5440" spans="1:14" ht="12.75">
      <c r="A5440" s="15"/>
      <c r="B5440" s="236">
        <v>43925.60817349537</v>
      </c>
      <c r="C5440" s="2" t="s">
        <v>2200</v>
      </c>
      <c r="D5440" s="2" t="s">
        <v>126</v>
      </c>
      <c r="E5440" s="2" t="s">
        <v>12530</v>
      </c>
      <c r="F5440" s="2" t="s">
        <v>2198</v>
      </c>
      <c r="G5440" s="2" t="s">
        <v>2199</v>
      </c>
      <c r="H5440" s="2" t="s">
        <v>12531</v>
      </c>
      <c r="I5440" s="34" t="s">
        <v>12532</v>
      </c>
      <c r="J5440" s="237">
        <v>43925</v>
      </c>
    </row>
    <row r="5441" spans="1:14" ht="12.75">
      <c r="A5441" s="331"/>
      <c r="B5441" s="332">
        <v>43925.609097291672</v>
      </c>
      <c r="C5441" s="333" t="s">
        <v>7566</v>
      </c>
      <c r="D5441" s="333" t="s">
        <v>224</v>
      </c>
      <c r="E5441" s="331"/>
      <c r="F5441" s="333" t="s">
        <v>2198</v>
      </c>
      <c r="G5441" s="333" t="s">
        <v>2210</v>
      </c>
      <c r="H5441" s="331"/>
      <c r="I5441" s="334" t="s">
        <v>12533</v>
      </c>
      <c r="J5441" s="335">
        <v>43925</v>
      </c>
      <c r="K5441" s="331"/>
      <c r="L5441" s="331"/>
      <c r="M5441" s="333" t="s">
        <v>12534</v>
      </c>
      <c r="N5441" s="331"/>
    </row>
    <row r="5442" spans="1:14" ht="12.75">
      <c r="A5442" s="15"/>
      <c r="B5442" s="236">
        <v>43925.609778831014</v>
      </c>
      <c r="C5442" s="2" t="s">
        <v>2197</v>
      </c>
      <c r="D5442" s="2" t="s">
        <v>330</v>
      </c>
      <c r="E5442" s="2" t="s">
        <v>330</v>
      </c>
      <c r="F5442" s="2" t="s">
        <v>2198</v>
      </c>
      <c r="G5442" s="2" t="s">
        <v>2199</v>
      </c>
      <c r="H5442" s="2" t="s">
        <v>12535</v>
      </c>
      <c r="I5442" s="34" t="s">
        <v>12536</v>
      </c>
      <c r="J5442" s="237">
        <v>43925</v>
      </c>
      <c r="M5442" s="2" t="s">
        <v>12537</v>
      </c>
    </row>
    <row r="5443" spans="1:14" ht="12.75">
      <c r="A5443" s="331"/>
      <c r="B5443" s="332">
        <v>43925.610075219913</v>
      </c>
      <c r="C5443" s="333" t="s">
        <v>9</v>
      </c>
      <c r="D5443" s="333" t="s">
        <v>224</v>
      </c>
      <c r="E5443" s="331"/>
      <c r="F5443" s="333" t="s">
        <v>2198</v>
      </c>
      <c r="G5443" s="333" t="s">
        <v>2210</v>
      </c>
      <c r="H5443" s="331"/>
      <c r="I5443" s="334" t="s">
        <v>12533</v>
      </c>
      <c r="J5443" s="335">
        <v>43925</v>
      </c>
      <c r="K5443" s="331"/>
      <c r="L5443" s="331"/>
      <c r="M5443" s="333" t="s">
        <v>12538</v>
      </c>
      <c r="N5443" s="331"/>
    </row>
    <row r="5444" spans="1:14" ht="12.75">
      <c r="A5444" s="15"/>
      <c r="B5444" s="236">
        <v>43925.61081672454</v>
      </c>
      <c r="C5444" s="2" t="s">
        <v>9</v>
      </c>
      <c r="D5444" s="2" t="s">
        <v>158</v>
      </c>
      <c r="E5444" s="2" t="s">
        <v>9265</v>
      </c>
      <c r="F5444" s="2" t="s">
        <v>2208</v>
      </c>
      <c r="G5444" s="2" t="s">
        <v>2199</v>
      </c>
      <c r="H5444" s="2" t="s">
        <v>12539</v>
      </c>
      <c r="I5444" s="34" t="s">
        <v>900</v>
      </c>
      <c r="J5444" s="237">
        <v>43925</v>
      </c>
      <c r="K5444" s="2">
        <v>51</v>
      </c>
    </row>
    <row r="5445" spans="1:14" ht="12.75">
      <c r="A5445" s="15"/>
      <c r="B5445" s="236">
        <v>43925.611189594907</v>
      </c>
      <c r="C5445" s="2" t="s">
        <v>2200</v>
      </c>
      <c r="D5445" s="2" t="s">
        <v>45</v>
      </c>
      <c r="E5445" s="2" t="s">
        <v>43</v>
      </c>
      <c r="F5445" s="2" t="s">
        <v>2198</v>
      </c>
      <c r="G5445" s="2" t="s">
        <v>2199</v>
      </c>
      <c r="H5445" s="2" t="s">
        <v>12540</v>
      </c>
      <c r="I5445" s="34" t="s">
        <v>12328</v>
      </c>
      <c r="J5445" s="237">
        <v>43925</v>
      </c>
    </row>
    <row r="5446" spans="1:14" ht="12.75">
      <c r="A5446" s="15"/>
      <c r="B5446" s="236">
        <v>43925.611232615745</v>
      </c>
      <c r="C5446" s="2" t="s">
        <v>2197</v>
      </c>
      <c r="D5446" s="2" t="s">
        <v>354</v>
      </c>
      <c r="E5446" s="2" t="s">
        <v>947</v>
      </c>
      <c r="F5446" s="2" t="s">
        <v>2201</v>
      </c>
      <c r="G5446" s="2" t="s">
        <v>2199</v>
      </c>
      <c r="H5446" s="2" t="s">
        <v>12541</v>
      </c>
      <c r="I5446" s="34" t="s">
        <v>12542</v>
      </c>
      <c r="J5446" s="237">
        <v>43924</v>
      </c>
      <c r="K5446" s="2">
        <v>24</v>
      </c>
      <c r="L5446" s="2">
        <v>1</v>
      </c>
      <c r="M5446" s="2" t="s">
        <v>12521</v>
      </c>
    </row>
    <row r="5447" spans="1:14" ht="12.75">
      <c r="A5447" s="331"/>
      <c r="B5447" s="332">
        <v>43925.612329236115</v>
      </c>
      <c r="C5447" s="333" t="s">
        <v>2200</v>
      </c>
      <c r="D5447" s="333" t="s">
        <v>304</v>
      </c>
      <c r="E5447" s="333" t="s">
        <v>12268</v>
      </c>
      <c r="F5447" s="333" t="s">
        <v>2208</v>
      </c>
      <c r="G5447" s="333" t="s">
        <v>2199</v>
      </c>
      <c r="H5447" s="331"/>
      <c r="I5447" s="334" t="s">
        <v>12379</v>
      </c>
      <c r="J5447" s="335">
        <v>43925</v>
      </c>
      <c r="K5447" s="331"/>
      <c r="L5447" s="331"/>
      <c r="M5447" s="333" t="s">
        <v>12543</v>
      </c>
      <c r="N5447" s="331"/>
    </row>
    <row r="5448" spans="1:14" ht="12.75">
      <c r="A5448" s="331"/>
      <c r="B5448" s="332">
        <v>43925.616875902779</v>
      </c>
      <c r="C5448" s="333" t="s">
        <v>9</v>
      </c>
      <c r="D5448" s="333" t="s">
        <v>182</v>
      </c>
      <c r="E5448" s="333" t="s">
        <v>1078</v>
      </c>
      <c r="F5448" s="333" t="s">
        <v>2198</v>
      </c>
      <c r="G5448" s="333" t="s">
        <v>2210</v>
      </c>
      <c r="H5448" s="331"/>
      <c r="I5448" s="334" t="s">
        <v>12259</v>
      </c>
      <c r="J5448" s="335">
        <v>43925</v>
      </c>
      <c r="K5448" s="331"/>
      <c r="L5448" s="331"/>
      <c r="M5448" s="333" t="s">
        <v>12544</v>
      </c>
      <c r="N5448" s="331"/>
    </row>
    <row r="5449" spans="1:14" ht="12.75">
      <c r="A5449" s="331"/>
      <c r="B5449" s="332">
        <v>43925.617186018513</v>
      </c>
      <c r="C5449" s="333" t="s">
        <v>9</v>
      </c>
      <c r="D5449" s="333" t="s">
        <v>182</v>
      </c>
      <c r="E5449" s="333" t="s">
        <v>12545</v>
      </c>
      <c r="F5449" s="333" t="s">
        <v>2201</v>
      </c>
      <c r="G5449" s="333" t="s">
        <v>2199</v>
      </c>
      <c r="H5449" s="331"/>
      <c r="I5449" s="334" t="s">
        <v>12546</v>
      </c>
      <c r="J5449" s="335">
        <v>43925</v>
      </c>
      <c r="K5449" s="333">
        <v>67</v>
      </c>
      <c r="L5449" s="331"/>
      <c r="M5449" s="333" t="s">
        <v>12547</v>
      </c>
      <c r="N5449" s="331"/>
    </row>
    <row r="5450" spans="1:14" ht="12.75">
      <c r="A5450" s="331"/>
      <c r="B5450" s="332">
        <v>43925.617701932875</v>
      </c>
      <c r="C5450" s="333" t="s">
        <v>7566</v>
      </c>
      <c r="D5450" s="333" t="s">
        <v>262</v>
      </c>
      <c r="E5450" s="331"/>
      <c r="F5450" s="333" t="s">
        <v>2198</v>
      </c>
      <c r="G5450" s="333" t="s">
        <v>2199</v>
      </c>
      <c r="H5450" s="331"/>
      <c r="I5450" s="333" t="s">
        <v>12548</v>
      </c>
      <c r="J5450" s="335">
        <v>43925</v>
      </c>
      <c r="K5450" s="331"/>
      <c r="L5450" s="331"/>
      <c r="M5450" s="333" t="s">
        <v>12549</v>
      </c>
      <c r="N5450" s="331"/>
    </row>
    <row r="5451" spans="1:14" ht="12.75">
      <c r="A5451" s="331"/>
      <c r="B5451" s="332">
        <v>43925.619021099541</v>
      </c>
      <c r="C5451" s="333" t="s">
        <v>9</v>
      </c>
      <c r="D5451" s="333" t="s">
        <v>224</v>
      </c>
      <c r="E5451" s="331"/>
      <c r="F5451" s="333" t="s">
        <v>2208</v>
      </c>
      <c r="G5451" s="333" t="s">
        <v>2199</v>
      </c>
      <c r="H5451" s="331"/>
      <c r="I5451" s="333" t="s">
        <v>12550</v>
      </c>
      <c r="J5451" s="335">
        <v>43925</v>
      </c>
      <c r="K5451" s="331"/>
      <c r="L5451" s="331"/>
      <c r="M5451" s="333" t="s">
        <v>12551</v>
      </c>
      <c r="N5451" s="331"/>
    </row>
    <row r="5452" spans="1:14" ht="12.75">
      <c r="A5452" s="331"/>
      <c r="B5452" s="332">
        <v>43925.619392893517</v>
      </c>
      <c r="C5452" s="333" t="s">
        <v>2197</v>
      </c>
      <c r="D5452" s="333" t="s">
        <v>224</v>
      </c>
      <c r="E5452" s="333" t="s">
        <v>1242</v>
      </c>
      <c r="F5452" s="333" t="s">
        <v>2271</v>
      </c>
      <c r="G5452" s="333" t="s">
        <v>2199</v>
      </c>
      <c r="H5452" s="331"/>
      <c r="I5452" s="334" t="s">
        <v>12552</v>
      </c>
      <c r="J5452" s="335">
        <v>43925</v>
      </c>
      <c r="K5452" s="331"/>
      <c r="L5452" s="331"/>
      <c r="M5452" s="333" t="s">
        <v>12553</v>
      </c>
      <c r="N5452" s="331"/>
    </row>
    <row r="5453" spans="1:14" ht="12.75">
      <c r="A5453" s="15"/>
      <c r="B5453" s="236">
        <v>43925.620916539352</v>
      </c>
      <c r="C5453" s="2" t="s">
        <v>2200</v>
      </c>
      <c r="D5453" s="2" t="s">
        <v>354</v>
      </c>
      <c r="E5453" s="2" t="s">
        <v>5014</v>
      </c>
      <c r="F5453" s="2" t="s">
        <v>2208</v>
      </c>
      <c r="G5453" s="2" t="s">
        <v>2199</v>
      </c>
      <c r="H5453" s="2" t="s">
        <v>11417</v>
      </c>
      <c r="I5453" s="34" t="s">
        <v>12554</v>
      </c>
      <c r="J5453" s="237">
        <v>43925</v>
      </c>
      <c r="K5453" s="2">
        <v>16</v>
      </c>
    </row>
    <row r="5454" spans="1:14" ht="12.75">
      <c r="A5454" s="331"/>
      <c r="B5454" s="332">
        <v>43925.623303148153</v>
      </c>
      <c r="C5454" s="333" t="s">
        <v>2200</v>
      </c>
      <c r="D5454" s="333" t="s">
        <v>224</v>
      </c>
      <c r="E5454" s="331"/>
      <c r="F5454" s="333" t="s">
        <v>2198</v>
      </c>
      <c r="G5454" s="333" t="s">
        <v>2210</v>
      </c>
      <c r="H5454" s="331"/>
      <c r="I5454" s="334" t="s">
        <v>12555</v>
      </c>
      <c r="J5454" s="335">
        <v>43925</v>
      </c>
      <c r="K5454" s="331"/>
      <c r="L5454" s="331"/>
      <c r="M5454" s="333" t="s">
        <v>12556</v>
      </c>
      <c r="N5454" s="331"/>
    </row>
    <row r="5455" spans="1:14" ht="12.75">
      <c r="A5455" s="15"/>
      <c r="B5455" s="236">
        <v>43925.626607777776</v>
      </c>
      <c r="C5455" s="2" t="s">
        <v>9</v>
      </c>
      <c r="D5455" s="2" t="s">
        <v>158</v>
      </c>
      <c r="E5455" s="2" t="s">
        <v>12557</v>
      </c>
      <c r="F5455" s="2" t="s">
        <v>2208</v>
      </c>
      <c r="G5455" s="2" t="s">
        <v>2199</v>
      </c>
      <c r="H5455" s="2" t="s">
        <v>12558</v>
      </c>
      <c r="I5455" s="34" t="s">
        <v>12559</v>
      </c>
      <c r="J5455" s="237">
        <v>43925</v>
      </c>
      <c r="K5455" s="2">
        <v>51</v>
      </c>
    </row>
    <row r="5456" spans="1:14" ht="12.75">
      <c r="A5456" s="15"/>
      <c r="B5456" s="236">
        <v>43925.640595879631</v>
      </c>
      <c r="C5456" s="2" t="s">
        <v>2200</v>
      </c>
      <c r="D5456" s="2" t="s">
        <v>117</v>
      </c>
      <c r="E5456" s="2" t="s">
        <v>5073</v>
      </c>
      <c r="F5456" s="2" t="s">
        <v>2208</v>
      </c>
      <c r="G5456" s="2" t="s">
        <v>2199</v>
      </c>
      <c r="H5456" s="2" t="s">
        <v>12560</v>
      </c>
      <c r="I5456" s="34" t="s">
        <v>12561</v>
      </c>
      <c r="J5456" s="237">
        <v>43925</v>
      </c>
    </row>
    <row r="5457" spans="1:14" ht="12.75">
      <c r="A5457" s="15"/>
      <c r="B5457" s="236">
        <v>43925.641822164354</v>
      </c>
      <c r="C5457" s="2" t="s">
        <v>2200</v>
      </c>
      <c r="D5457" s="2" t="s">
        <v>354</v>
      </c>
      <c r="E5457" s="2" t="s">
        <v>12562</v>
      </c>
      <c r="F5457" s="2" t="s">
        <v>2208</v>
      </c>
      <c r="G5457" s="2" t="s">
        <v>2199</v>
      </c>
      <c r="H5457" s="2" t="s">
        <v>12563</v>
      </c>
      <c r="I5457" s="2" t="s">
        <v>7535</v>
      </c>
      <c r="J5457" s="237">
        <v>43925</v>
      </c>
      <c r="K5457" s="2">
        <v>16</v>
      </c>
    </row>
    <row r="5458" spans="1:14" ht="12.75">
      <c r="A5458" s="15"/>
      <c r="B5458" s="236">
        <v>43925.646386574073</v>
      </c>
      <c r="C5458" s="2" t="s">
        <v>2200</v>
      </c>
      <c r="D5458" s="2" t="s">
        <v>45</v>
      </c>
      <c r="E5458" s="2" t="s">
        <v>342</v>
      </c>
      <c r="F5458" s="2" t="s">
        <v>2208</v>
      </c>
      <c r="G5458" s="2" t="s">
        <v>2199</v>
      </c>
      <c r="H5458" s="2" t="s">
        <v>12564</v>
      </c>
      <c r="I5458" s="2" t="s">
        <v>12565</v>
      </c>
      <c r="J5458" s="237">
        <v>43923</v>
      </c>
      <c r="K5458" s="2">
        <v>24</v>
      </c>
      <c r="M5458" s="2" t="s">
        <v>12566</v>
      </c>
    </row>
    <row r="5459" spans="1:14" ht="12.75">
      <c r="A5459" s="15"/>
      <c r="B5459" s="236">
        <v>43925.648497141199</v>
      </c>
      <c r="C5459" s="2" t="s">
        <v>9</v>
      </c>
      <c r="D5459" s="2" t="s">
        <v>158</v>
      </c>
      <c r="E5459" s="2" t="s">
        <v>12557</v>
      </c>
      <c r="F5459" s="2" t="s">
        <v>2198</v>
      </c>
      <c r="G5459" s="2" t="s">
        <v>2199</v>
      </c>
      <c r="H5459" s="2" t="s">
        <v>12567</v>
      </c>
      <c r="I5459" s="2" t="s">
        <v>12568</v>
      </c>
      <c r="J5459" s="237">
        <v>43925</v>
      </c>
      <c r="K5459" s="2">
        <v>51</v>
      </c>
    </row>
    <row r="5460" spans="1:14" ht="12.75">
      <c r="A5460" s="331"/>
      <c r="B5460" s="332">
        <v>43925.650716076387</v>
      </c>
      <c r="C5460" s="333" t="s">
        <v>2200</v>
      </c>
      <c r="D5460" s="333" t="s">
        <v>126</v>
      </c>
      <c r="E5460" s="333" t="s">
        <v>8032</v>
      </c>
      <c r="F5460" s="333" t="s">
        <v>2208</v>
      </c>
      <c r="G5460" s="333" t="s">
        <v>2199</v>
      </c>
      <c r="H5460" s="331"/>
      <c r="I5460" s="333" t="s">
        <v>12569</v>
      </c>
      <c r="J5460" s="335">
        <v>43925</v>
      </c>
      <c r="K5460" s="331"/>
      <c r="L5460" s="331"/>
      <c r="M5460" s="331"/>
      <c r="N5460" s="331"/>
    </row>
    <row r="5461" spans="1:14" ht="12.75">
      <c r="A5461" s="331"/>
      <c r="B5461" s="332">
        <v>43925.651816053243</v>
      </c>
      <c r="C5461" s="333" t="s">
        <v>9</v>
      </c>
      <c r="D5461" s="333" t="s">
        <v>158</v>
      </c>
      <c r="E5461" s="333" t="s">
        <v>12557</v>
      </c>
      <c r="F5461" s="333" t="s">
        <v>2208</v>
      </c>
      <c r="G5461" s="333" t="s">
        <v>2199</v>
      </c>
      <c r="H5461" s="331"/>
      <c r="I5461" s="334" t="s">
        <v>12570</v>
      </c>
      <c r="J5461" s="335">
        <v>43925</v>
      </c>
      <c r="K5461" s="333">
        <v>52</v>
      </c>
      <c r="L5461" s="331"/>
      <c r="M5461" s="331"/>
      <c r="N5461" s="331"/>
    </row>
    <row r="5462" spans="1:14" ht="12.75">
      <c r="A5462" s="331"/>
      <c r="B5462" s="332">
        <v>43925.656570717591</v>
      </c>
      <c r="C5462" s="333" t="s">
        <v>7566</v>
      </c>
      <c r="D5462" s="333" t="s">
        <v>262</v>
      </c>
      <c r="E5462" s="333" t="s">
        <v>493</v>
      </c>
      <c r="F5462" s="333" t="s">
        <v>2198</v>
      </c>
      <c r="G5462" s="331"/>
      <c r="H5462" s="331"/>
      <c r="I5462" s="334" t="s">
        <v>12156</v>
      </c>
      <c r="J5462" s="335">
        <v>43925</v>
      </c>
      <c r="K5462" s="331"/>
      <c r="L5462" s="331"/>
      <c r="M5462" s="333" t="s">
        <v>12571</v>
      </c>
      <c r="N5462" s="331"/>
    </row>
    <row r="5463" spans="1:14" ht="12.75">
      <c r="A5463" s="15"/>
      <c r="B5463" s="236">
        <v>43925.659533101847</v>
      </c>
      <c r="C5463" s="2" t="s">
        <v>2200</v>
      </c>
      <c r="D5463" s="2" t="s">
        <v>117</v>
      </c>
      <c r="E5463" s="2" t="s">
        <v>12572</v>
      </c>
      <c r="F5463" s="2" t="s">
        <v>2208</v>
      </c>
      <c r="G5463" s="2" t="s">
        <v>2199</v>
      </c>
      <c r="H5463" s="2" t="s">
        <v>12573</v>
      </c>
      <c r="I5463" s="34" t="s">
        <v>12574</v>
      </c>
      <c r="J5463" s="237">
        <v>43925</v>
      </c>
      <c r="K5463" s="2">
        <v>58</v>
      </c>
    </row>
    <row r="5464" spans="1:14" ht="12.75">
      <c r="A5464" s="15"/>
      <c r="B5464" s="236">
        <v>43925.659610972223</v>
      </c>
      <c r="C5464" s="2" t="s">
        <v>2200</v>
      </c>
      <c r="D5464" s="2" t="s">
        <v>117</v>
      </c>
      <c r="E5464" s="2" t="s">
        <v>12572</v>
      </c>
      <c r="F5464" s="2" t="s">
        <v>2208</v>
      </c>
      <c r="G5464" s="2" t="s">
        <v>2199</v>
      </c>
      <c r="H5464" s="2" t="s">
        <v>12573</v>
      </c>
      <c r="I5464" s="34" t="s">
        <v>12574</v>
      </c>
      <c r="J5464" s="237">
        <v>43925</v>
      </c>
      <c r="K5464" s="2">
        <v>58</v>
      </c>
    </row>
    <row r="5465" spans="1:14" ht="12.75">
      <c r="A5465" s="15"/>
      <c r="B5465" s="236">
        <v>43925.659670173613</v>
      </c>
      <c r="C5465" s="2" t="s">
        <v>2197</v>
      </c>
      <c r="D5465" s="2" t="s">
        <v>224</v>
      </c>
      <c r="E5465" s="2" t="s">
        <v>1242</v>
      </c>
      <c r="F5465" s="2" t="s">
        <v>2208</v>
      </c>
      <c r="G5465" s="2" t="s">
        <v>2199</v>
      </c>
      <c r="H5465" s="2" t="s">
        <v>12236</v>
      </c>
      <c r="I5465" s="34" t="s">
        <v>12575</v>
      </c>
      <c r="J5465" s="237">
        <v>43925</v>
      </c>
      <c r="K5465" s="2">
        <v>26</v>
      </c>
      <c r="L5465" s="2">
        <v>362</v>
      </c>
    </row>
    <row r="5466" spans="1:14" ht="12.75">
      <c r="A5466" s="15"/>
      <c r="B5466" s="236">
        <v>43925.666679768517</v>
      </c>
      <c r="C5466" s="2" t="s">
        <v>2200</v>
      </c>
      <c r="D5466" s="2" t="s">
        <v>117</v>
      </c>
      <c r="E5466" s="2" t="s">
        <v>5067</v>
      </c>
      <c r="F5466" s="2" t="s">
        <v>2208</v>
      </c>
      <c r="G5466" s="2" t="s">
        <v>2199</v>
      </c>
      <c r="H5466" s="2" t="s">
        <v>9203</v>
      </c>
      <c r="I5466" s="2" t="s">
        <v>12576</v>
      </c>
      <c r="J5466" s="237">
        <v>43925</v>
      </c>
      <c r="K5466" s="2">
        <v>53</v>
      </c>
      <c r="L5466" s="2">
        <v>2</v>
      </c>
    </row>
    <row r="5467" spans="1:14" ht="12.75">
      <c r="A5467" s="331"/>
      <c r="B5467" s="332">
        <v>43925.668940289353</v>
      </c>
      <c r="C5467" s="333" t="s">
        <v>2200</v>
      </c>
      <c r="D5467" s="333" t="s">
        <v>354</v>
      </c>
      <c r="E5467" s="333" t="s">
        <v>5014</v>
      </c>
      <c r="F5467" s="333" t="s">
        <v>2208</v>
      </c>
      <c r="G5467" s="333" t="s">
        <v>2199</v>
      </c>
      <c r="H5467" s="333" t="s">
        <v>7078</v>
      </c>
      <c r="I5467" s="334" t="s">
        <v>12577</v>
      </c>
      <c r="J5467" s="335">
        <v>43925</v>
      </c>
      <c r="K5467" s="333">
        <v>16</v>
      </c>
      <c r="L5467" s="331"/>
      <c r="M5467" s="333" t="s">
        <v>12578</v>
      </c>
      <c r="N5467" s="331"/>
    </row>
    <row r="5468" spans="1:14" ht="12.75">
      <c r="A5468" s="331"/>
      <c r="B5468" s="332">
        <v>43925.669285659722</v>
      </c>
      <c r="C5468" s="333" t="s">
        <v>9</v>
      </c>
      <c r="D5468" s="333" t="s">
        <v>224</v>
      </c>
      <c r="E5468" s="333" t="s">
        <v>223</v>
      </c>
      <c r="F5468" s="333" t="s">
        <v>2198</v>
      </c>
      <c r="G5468" s="333" t="s">
        <v>2210</v>
      </c>
      <c r="H5468" s="331"/>
      <c r="I5468" s="334" t="s">
        <v>12579</v>
      </c>
      <c r="J5468" s="335">
        <v>43925</v>
      </c>
      <c r="K5468" s="331"/>
      <c r="L5468" s="331"/>
      <c r="M5468" s="331"/>
      <c r="N5468" s="331"/>
    </row>
    <row r="5469" spans="1:14" ht="12.75">
      <c r="A5469" s="15"/>
      <c r="B5469" s="236">
        <v>43925.672646423613</v>
      </c>
      <c r="C5469" s="2" t="s">
        <v>9</v>
      </c>
      <c r="D5469" s="2" t="s">
        <v>158</v>
      </c>
      <c r="E5469" s="2" t="s">
        <v>12557</v>
      </c>
      <c r="F5469" s="2" t="s">
        <v>2208</v>
      </c>
      <c r="G5469" s="2" t="s">
        <v>2199</v>
      </c>
      <c r="H5469" s="2" t="s">
        <v>12580</v>
      </c>
      <c r="I5469" s="34" t="s">
        <v>900</v>
      </c>
      <c r="J5469" s="237">
        <v>43925</v>
      </c>
      <c r="K5469" s="2">
        <v>51</v>
      </c>
    </row>
    <row r="5470" spans="1:14" ht="12.75">
      <c r="A5470" s="15"/>
      <c r="B5470" s="236">
        <v>43925.676200057875</v>
      </c>
      <c r="C5470" s="2" t="s">
        <v>2200</v>
      </c>
      <c r="D5470" s="2" t="s">
        <v>117</v>
      </c>
      <c r="E5470" s="2" t="s">
        <v>5067</v>
      </c>
      <c r="F5470" s="2" t="s">
        <v>2208</v>
      </c>
      <c r="G5470" s="2" t="s">
        <v>2210</v>
      </c>
      <c r="H5470" s="2" t="s">
        <v>12581</v>
      </c>
      <c r="I5470" s="2" t="s">
        <v>12582</v>
      </c>
      <c r="J5470" s="237">
        <v>43925</v>
      </c>
    </row>
    <row r="5471" spans="1:14" ht="12.75">
      <c r="A5471" s="331"/>
      <c r="B5471" s="332">
        <v>43925.682200775467</v>
      </c>
      <c r="C5471" s="333" t="s">
        <v>2197</v>
      </c>
      <c r="D5471" s="333" t="s">
        <v>354</v>
      </c>
      <c r="E5471" s="333" t="s">
        <v>947</v>
      </c>
      <c r="F5471" s="333" t="s">
        <v>2201</v>
      </c>
      <c r="G5471" s="333" t="s">
        <v>2199</v>
      </c>
      <c r="H5471" s="333" t="s">
        <v>3463</v>
      </c>
      <c r="I5471" s="334" t="s">
        <v>12583</v>
      </c>
      <c r="J5471" s="335">
        <v>43925</v>
      </c>
      <c r="K5471" s="333">
        <v>23</v>
      </c>
      <c r="L5471" s="331"/>
      <c r="M5471" s="331"/>
      <c r="N5471" s="331"/>
    </row>
    <row r="5472" spans="1:14" ht="12.75">
      <c r="A5472" s="331"/>
      <c r="B5472" s="332">
        <v>43925.686447291664</v>
      </c>
      <c r="C5472" s="333" t="s">
        <v>2200</v>
      </c>
      <c r="D5472" s="333" t="s">
        <v>158</v>
      </c>
      <c r="E5472" s="331"/>
      <c r="F5472" s="333" t="s">
        <v>2208</v>
      </c>
      <c r="G5472" s="333" t="s">
        <v>2199</v>
      </c>
      <c r="H5472" s="331"/>
      <c r="I5472" s="334" t="s">
        <v>1065</v>
      </c>
      <c r="J5472" s="335">
        <v>43924</v>
      </c>
      <c r="K5472" s="331"/>
      <c r="L5472" s="331"/>
      <c r="M5472" s="331"/>
      <c r="N5472" s="331"/>
    </row>
    <row r="5473" spans="1:14" ht="12.75">
      <c r="A5473" s="15"/>
      <c r="B5473" s="236">
        <v>43925.688106898146</v>
      </c>
      <c r="C5473" s="2" t="s">
        <v>2200</v>
      </c>
      <c r="D5473" s="2" t="s">
        <v>126</v>
      </c>
      <c r="E5473" s="2" t="s">
        <v>5495</v>
      </c>
      <c r="F5473" s="2" t="s">
        <v>2208</v>
      </c>
      <c r="G5473" s="2" t="s">
        <v>2215</v>
      </c>
      <c r="H5473" s="2" t="s">
        <v>12584</v>
      </c>
      <c r="I5473" s="34" t="s">
        <v>12585</v>
      </c>
      <c r="J5473" s="237">
        <v>43924</v>
      </c>
    </row>
    <row r="5474" spans="1:14" ht="12.75">
      <c r="A5474" s="15"/>
      <c r="B5474" s="236">
        <v>43925.699250150465</v>
      </c>
      <c r="C5474" s="2" t="s">
        <v>9</v>
      </c>
      <c r="D5474" s="2" t="s">
        <v>158</v>
      </c>
      <c r="E5474" s="2" t="s">
        <v>12586</v>
      </c>
      <c r="F5474" s="2" t="s">
        <v>2208</v>
      </c>
      <c r="G5474" s="2" t="s">
        <v>2199</v>
      </c>
      <c r="H5474" s="2" t="s">
        <v>12587</v>
      </c>
      <c r="I5474" s="2" t="s">
        <v>12588</v>
      </c>
      <c r="J5474" s="237">
        <v>43925</v>
      </c>
      <c r="K5474" s="2">
        <v>51</v>
      </c>
      <c r="L5474" s="2">
        <v>1</v>
      </c>
    </row>
    <row r="5475" spans="1:14" ht="12.75">
      <c r="A5475" s="331"/>
      <c r="B5475" s="332">
        <v>43925.718533506944</v>
      </c>
      <c r="C5475" s="333" t="s">
        <v>2200</v>
      </c>
      <c r="D5475" s="333" t="s">
        <v>182</v>
      </c>
      <c r="E5475" s="333" t="s">
        <v>1078</v>
      </c>
      <c r="F5475" s="333" t="s">
        <v>2201</v>
      </c>
      <c r="G5475" s="333" t="s">
        <v>2199</v>
      </c>
      <c r="H5475" s="331"/>
      <c r="I5475" s="333" t="s">
        <v>12589</v>
      </c>
      <c r="J5475" s="335">
        <v>43925</v>
      </c>
      <c r="K5475" s="331"/>
      <c r="L5475" s="333">
        <v>1</v>
      </c>
      <c r="M5475" s="331"/>
      <c r="N5475" s="331"/>
    </row>
    <row r="5476" spans="1:14" ht="12.75">
      <c r="A5476" s="15"/>
      <c r="B5476" s="236">
        <v>43925.718698541663</v>
      </c>
      <c r="C5476" s="2" t="s">
        <v>7566</v>
      </c>
      <c r="D5476" s="2" t="s">
        <v>109</v>
      </c>
      <c r="E5476" s="2" t="s">
        <v>11682</v>
      </c>
      <c r="F5476" s="2" t="s">
        <v>2208</v>
      </c>
      <c r="G5476" s="2" t="s">
        <v>2199</v>
      </c>
      <c r="H5476" s="2" t="s">
        <v>12590</v>
      </c>
      <c r="I5476" s="2" t="s">
        <v>12591</v>
      </c>
      <c r="J5476" s="237">
        <v>43923</v>
      </c>
      <c r="K5476" s="2">
        <v>26</v>
      </c>
    </row>
    <row r="5477" spans="1:14" ht="12.75">
      <c r="A5477" s="15"/>
      <c r="B5477" s="236">
        <v>43925.718815613422</v>
      </c>
      <c r="C5477" s="2" t="s">
        <v>2197</v>
      </c>
      <c r="D5477" s="2" t="s">
        <v>109</v>
      </c>
      <c r="E5477" s="2" t="s">
        <v>1096</v>
      </c>
      <c r="F5477" s="2" t="s">
        <v>2271</v>
      </c>
      <c r="G5477" s="2" t="s">
        <v>2199</v>
      </c>
      <c r="H5477" s="2" t="s">
        <v>12592</v>
      </c>
      <c r="I5477" s="2" t="s">
        <v>12593</v>
      </c>
      <c r="J5477" s="237">
        <v>43924</v>
      </c>
      <c r="L5477" s="2">
        <v>9</v>
      </c>
    </row>
    <row r="5478" spans="1:14" ht="12.75">
      <c r="A5478" s="331"/>
      <c r="B5478" s="332">
        <v>43925.718963136576</v>
      </c>
      <c r="C5478" s="333" t="s">
        <v>2200</v>
      </c>
      <c r="D5478" s="333" t="s">
        <v>233</v>
      </c>
      <c r="E5478" s="333" t="s">
        <v>1052</v>
      </c>
      <c r="F5478" s="333" t="s">
        <v>2198</v>
      </c>
      <c r="G5478" s="333" t="s">
        <v>2199</v>
      </c>
      <c r="H5478" s="331"/>
      <c r="I5478" s="334" t="s">
        <v>12594</v>
      </c>
      <c r="J5478" s="335">
        <v>43925</v>
      </c>
      <c r="K5478" s="331"/>
      <c r="L5478" s="331"/>
      <c r="M5478" s="331"/>
      <c r="N5478" s="331"/>
    </row>
    <row r="5479" spans="1:14" ht="12.75">
      <c r="A5479" s="331"/>
      <c r="B5479" s="332">
        <v>43925.7218894213</v>
      </c>
      <c r="C5479" s="333" t="s">
        <v>2197</v>
      </c>
      <c r="D5479" s="333" t="s">
        <v>158</v>
      </c>
      <c r="E5479" s="331"/>
      <c r="F5479" s="333" t="s">
        <v>2198</v>
      </c>
      <c r="G5479" s="333" t="s">
        <v>2210</v>
      </c>
      <c r="H5479" s="331"/>
      <c r="I5479" s="334" t="s">
        <v>11873</v>
      </c>
      <c r="J5479" s="335">
        <v>43924</v>
      </c>
      <c r="K5479" s="331"/>
      <c r="L5479" s="331"/>
      <c r="M5479" s="331"/>
      <c r="N5479" s="331"/>
    </row>
    <row r="5480" spans="1:14" ht="12.75">
      <c r="A5480" s="15"/>
      <c r="B5480" s="236">
        <v>43925.722334745369</v>
      </c>
      <c r="C5480" s="2" t="s">
        <v>2200</v>
      </c>
      <c r="D5480" s="2" t="s">
        <v>109</v>
      </c>
      <c r="F5480" s="2" t="s">
        <v>2198</v>
      </c>
      <c r="H5480" s="2" t="s">
        <v>12595</v>
      </c>
      <c r="I5480" s="34" t="s">
        <v>12596</v>
      </c>
      <c r="J5480" s="237">
        <v>43925</v>
      </c>
    </row>
    <row r="5481" spans="1:14" ht="12.75">
      <c r="A5481" s="331"/>
      <c r="B5481" s="332">
        <v>43925.723202303241</v>
      </c>
      <c r="C5481" s="333" t="s">
        <v>2200</v>
      </c>
      <c r="D5481" s="333" t="s">
        <v>45</v>
      </c>
      <c r="E5481" s="333" t="s">
        <v>1136</v>
      </c>
      <c r="F5481" s="333" t="s">
        <v>2208</v>
      </c>
      <c r="G5481" s="333" t="s">
        <v>2199</v>
      </c>
      <c r="H5481" s="331"/>
      <c r="I5481" s="333" t="s">
        <v>12597</v>
      </c>
      <c r="J5481" s="335">
        <v>43925</v>
      </c>
      <c r="K5481" s="333">
        <v>21</v>
      </c>
      <c r="L5481" s="331"/>
      <c r="M5481" s="331"/>
      <c r="N5481" s="331"/>
    </row>
    <row r="5482" spans="1:14" ht="12.75">
      <c r="A5482" s="15"/>
      <c r="B5482" s="236">
        <v>43925.723406631943</v>
      </c>
      <c r="C5482" s="2" t="s">
        <v>7566</v>
      </c>
      <c r="D5482" s="2" t="s">
        <v>262</v>
      </c>
      <c r="E5482" s="2" t="s">
        <v>12598</v>
      </c>
      <c r="F5482" s="2" t="s">
        <v>2198</v>
      </c>
      <c r="G5482" s="2" t="s">
        <v>2199</v>
      </c>
      <c r="H5482" s="2" t="s">
        <v>12599</v>
      </c>
      <c r="I5482" s="2" t="s">
        <v>12600</v>
      </c>
      <c r="J5482" s="237">
        <v>43925</v>
      </c>
      <c r="M5482" s="2" t="s">
        <v>12601</v>
      </c>
    </row>
    <row r="5483" spans="1:14" ht="12.75">
      <c r="A5483" s="15"/>
      <c r="B5483" s="236">
        <v>43925.729922928236</v>
      </c>
      <c r="C5483" s="2" t="s">
        <v>2197</v>
      </c>
      <c r="D5483" s="2" t="s">
        <v>354</v>
      </c>
      <c r="E5483" s="2" t="s">
        <v>947</v>
      </c>
      <c r="F5483" s="2" t="s">
        <v>2201</v>
      </c>
      <c r="G5483" s="2" t="s">
        <v>2199</v>
      </c>
      <c r="H5483" s="2" t="s">
        <v>12603</v>
      </c>
      <c r="I5483" s="34" t="s">
        <v>12604</v>
      </c>
      <c r="J5483" s="237">
        <v>43924</v>
      </c>
    </row>
    <row r="5484" spans="1:14" ht="12.75">
      <c r="A5484" s="331"/>
      <c r="B5484" s="332">
        <v>43925.730313148146</v>
      </c>
      <c r="C5484" s="333" t="s">
        <v>2200</v>
      </c>
      <c r="D5484" s="333" t="s">
        <v>134</v>
      </c>
      <c r="E5484" s="331"/>
      <c r="F5484" s="333" t="s">
        <v>2198</v>
      </c>
      <c r="G5484" s="333" t="s">
        <v>2199</v>
      </c>
      <c r="H5484" s="331"/>
      <c r="I5484" s="334" t="s">
        <v>12607</v>
      </c>
      <c r="J5484" s="335">
        <v>43925</v>
      </c>
      <c r="K5484" s="331"/>
      <c r="L5484" s="331"/>
      <c r="M5484" s="333" t="s">
        <v>5743</v>
      </c>
      <c r="N5484" s="331"/>
    </row>
    <row r="5485" spans="1:14" ht="12.75">
      <c r="A5485" s="15"/>
      <c r="B5485" s="236">
        <v>43925.731985729166</v>
      </c>
      <c r="C5485" s="2" t="s">
        <v>2197</v>
      </c>
      <c r="D5485" s="2" t="s">
        <v>354</v>
      </c>
      <c r="E5485" s="2" t="s">
        <v>947</v>
      </c>
      <c r="F5485" s="2" t="s">
        <v>2201</v>
      </c>
      <c r="G5485" s="2" t="s">
        <v>2199</v>
      </c>
      <c r="H5485" s="2" t="s">
        <v>12608</v>
      </c>
      <c r="I5485" s="34" t="s">
        <v>12609</v>
      </c>
      <c r="J5485" s="237">
        <v>43924</v>
      </c>
      <c r="K5485" s="2">
        <v>23</v>
      </c>
    </row>
    <row r="5486" spans="1:14" ht="12.75">
      <c r="A5486" s="331"/>
      <c r="B5486" s="332">
        <v>43925.733359756945</v>
      </c>
      <c r="C5486" s="333" t="s">
        <v>2197</v>
      </c>
      <c r="D5486" s="333" t="s">
        <v>158</v>
      </c>
      <c r="E5486" s="331"/>
      <c r="F5486" s="333" t="s">
        <v>2208</v>
      </c>
      <c r="G5486" s="331"/>
      <c r="H5486" s="331"/>
      <c r="I5486" s="333" t="s">
        <v>11339</v>
      </c>
      <c r="J5486" s="335">
        <v>43924</v>
      </c>
      <c r="K5486" s="331"/>
      <c r="L5486" s="333">
        <v>7</v>
      </c>
      <c r="M5486" s="331"/>
      <c r="N5486" s="331"/>
    </row>
    <row r="5487" spans="1:14" ht="12.75">
      <c r="A5487" s="331"/>
      <c r="B5487" s="332">
        <v>43925.733440891199</v>
      </c>
      <c r="C5487" s="333" t="s">
        <v>2197</v>
      </c>
      <c r="D5487" s="333" t="s">
        <v>158</v>
      </c>
      <c r="E5487" s="331"/>
      <c r="F5487" s="333" t="s">
        <v>2208</v>
      </c>
      <c r="G5487" s="331"/>
      <c r="H5487" s="331"/>
      <c r="I5487" s="333" t="s">
        <v>11339</v>
      </c>
      <c r="J5487" s="335">
        <v>43924</v>
      </c>
      <c r="K5487" s="331"/>
      <c r="L5487" s="333">
        <v>7</v>
      </c>
      <c r="M5487" s="331"/>
      <c r="N5487" s="331"/>
    </row>
    <row r="5488" spans="1:14" ht="12.75">
      <c r="A5488" s="15"/>
      <c r="B5488" s="236">
        <v>43925.735394780088</v>
      </c>
      <c r="C5488" s="2" t="s">
        <v>2197</v>
      </c>
      <c r="D5488" s="2" t="s">
        <v>354</v>
      </c>
      <c r="E5488" s="2" t="s">
        <v>947</v>
      </c>
      <c r="F5488" s="2" t="s">
        <v>2198</v>
      </c>
      <c r="G5488" s="2" t="s">
        <v>2210</v>
      </c>
      <c r="H5488" s="2" t="s">
        <v>12612</v>
      </c>
      <c r="I5488" s="2" t="s">
        <v>12613</v>
      </c>
      <c r="J5488" s="237">
        <v>43924</v>
      </c>
      <c r="L5488" s="2">
        <v>6</v>
      </c>
      <c r="M5488" s="2" t="s">
        <v>12614</v>
      </c>
    </row>
    <row r="5489" spans="1:14" ht="12.75">
      <c r="A5489" s="331"/>
      <c r="B5489" s="332">
        <v>43925.738027430554</v>
      </c>
      <c r="C5489" s="333" t="s">
        <v>9</v>
      </c>
      <c r="D5489" s="333" t="s">
        <v>109</v>
      </c>
      <c r="E5489" s="331"/>
      <c r="F5489" s="333" t="s">
        <v>2198</v>
      </c>
      <c r="G5489" s="333" t="s">
        <v>2199</v>
      </c>
      <c r="H5489" s="331"/>
      <c r="I5489" s="333" t="s">
        <v>12615</v>
      </c>
      <c r="J5489" s="335">
        <v>43924</v>
      </c>
      <c r="K5489" s="331"/>
      <c r="L5489" s="331"/>
      <c r="M5489" s="331"/>
      <c r="N5489" s="331"/>
    </row>
    <row r="5490" spans="1:14" ht="12.75">
      <c r="A5490" s="331"/>
      <c r="B5490" s="332">
        <v>43925.741613356484</v>
      </c>
      <c r="C5490" s="333" t="s">
        <v>2200</v>
      </c>
      <c r="D5490" s="333" t="s">
        <v>45</v>
      </c>
      <c r="E5490" s="333" t="s">
        <v>342</v>
      </c>
      <c r="F5490" s="333" t="s">
        <v>2198</v>
      </c>
      <c r="G5490" s="333" t="s">
        <v>2199</v>
      </c>
      <c r="H5490" s="331"/>
      <c r="I5490" s="334" t="s">
        <v>12616</v>
      </c>
      <c r="J5490" s="335">
        <v>43923</v>
      </c>
      <c r="K5490" s="331"/>
      <c r="L5490" s="331"/>
      <c r="M5490" s="331"/>
      <c r="N5490" s="331"/>
    </row>
    <row r="5491" spans="1:14" ht="12.75">
      <c r="A5491" s="331"/>
      <c r="B5491" s="332">
        <v>43925.742080879631</v>
      </c>
      <c r="C5491" s="333" t="s">
        <v>2200</v>
      </c>
      <c r="D5491" s="333" t="s">
        <v>95</v>
      </c>
      <c r="E5491" s="331"/>
      <c r="F5491" s="333" t="s">
        <v>2198</v>
      </c>
      <c r="G5491" s="331"/>
      <c r="H5491" s="331"/>
      <c r="I5491" s="334" t="s">
        <v>12617</v>
      </c>
      <c r="J5491" s="335">
        <v>43925</v>
      </c>
      <c r="K5491" s="331"/>
      <c r="L5491" s="331"/>
      <c r="M5491" s="333" t="s">
        <v>12618</v>
      </c>
      <c r="N5491" s="331"/>
    </row>
    <row r="5492" spans="1:14" ht="12.75">
      <c r="A5492" s="331"/>
      <c r="B5492" s="332">
        <v>43925.742528877316</v>
      </c>
      <c r="C5492" s="333" t="s">
        <v>2200</v>
      </c>
      <c r="D5492" s="333" t="s">
        <v>276</v>
      </c>
      <c r="E5492" s="331"/>
      <c r="F5492" s="333" t="s">
        <v>2198</v>
      </c>
      <c r="G5492" s="333" t="s">
        <v>2199</v>
      </c>
      <c r="H5492" s="331"/>
      <c r="I5492" s="334" t="s">
        <v>12619</v>
      </c>
      <c r="J5492" s="335">
        <v>43925</v>
      </c>
      <c r="K5492" s="331"/>
      <c r="L5492" s="331"/>
      <c r="M5492" s="333" t="s">
        <v>5743</v>
      </c>
      <c r="N5492" s="331"/>
    </row>
    <row r="5493" spans="1:14" ht="12.75">
      <c r="A5493" s="331"/>
      <c r="B5493" s="332">
        <v>43925.742652141205</v>
      </c>
      <c r="C5493" s="333" t="s">
        <v>2200</v>
      </c>
      <c r="D5493" s="333" t="s">
        <v>276</v>
      </c>
      <c r="E5493" s="331"/>
      <c r="F5493" s="333" t="s">
        <v>2198</v>
      </c>
      <c r="G5493" s="331"/>
      <c r="H5493" s="331"/>
      <c r="I5493" s="334" t="s">
        <v>12620</v>
      </c>
      <c r="J5493" s="335">
        <v>43925</v>
      </c>
      <c r="K5493" s="331"/>
      <c r="L5493" s="331"/>
      <c r="M5493" s="331"/>
      <c r="N5493" s="331"/>
    </row>
    <row r="5494" spans="1:14" ht="12.75">
      <c r="A5494" s="331"/>
      <c r="B5494" s="332">
        <v>43925.743840659721</v>
      </c>
      <c r="C5494" s="333" t="s">
        <v>9</v>
      </c>
      <c r="D5494" s="333" t="s">
        <v>158</v>
      </c>
      <c r="E5494" s="333" t="s">
        <v>1044</v>
      </c>
      <c r="F5494" s="333" t="s">
        <v>2201</v>
      </c>
      <c r="G5494" s="333" t="s">
        <v>2199</v>
      </c>
      <c r="H5494" s="331"/>
      <c r="I5494" s="333" t="s">
        <v>2943</v>
      </c>
      <c r="J5494" s="335">
        <v>43925</v>
      </c>
      <c r="K5494" s="333">
        <v>55</v>
      </c>
      <c r="L5494" s="333">
        <v>1</v>
      </c>
      <c r="M5494" s="331"/>
      <c r="N5494" s="331"/>
    </row>
    <row r="5495" spans="1:14" ht="12.75">
      <c r="A5495" s="331"/>
      <c r="B5495" s="332">
        <v>43925.743970543983</v>
      </c>
      <c r="C5495" s="333" t="s">
        <v>2197</v>
      </c>
      <c r="D5495" s="333" t="s">
        <v>354</v>
      </c>
      <c r="E5495" s="333" t="s">
        <v>947</v>
      </c>
      <c r="F5495" s="333" t="s">
        <v>2201</v>
      </c>
      <c r="G5495" s="333" t="s">
        <v>2199</v>
      </c>
      <c r="H5495" s="333" t="s">
        <v>729</v>
      </c>
      <c r="I5495" s="334" t="s">
        <v>12622</v>
      </c>
      <c r="J5495" s="335">
        <v>43909</v>
      </c>
      <c r="K5495" s="333">
        <v>24</v>
      </c>
      <c r="L5495" s="333">
        <v>177</v>
      </c>
      <c r="M5495" s="331"/>
      <c r="N5495" s="331"/>
    </row>
    <row r="5496" spans="1:14" ht="12.75">
      <c r="A5496" s="331"/>
      <c r="B5496" s="332">
        <v>43925.746334224532</v>
      </c>
      <c r="C5496" s="333" t="s">
        <v>2200</v>
      </c>
      <c r="D5496" s="333" t="s">
        <v>109</v>
      </c>
      <c r="E5496" s="331"/>
      <c r="F5496" s="333" t="s">
        <v>2198</v>
      </c>
      <c r="G5496" s="333" t="s">
        <v>2199</v>
      </c>
      <c r="H5496" s="331"/>
      <c r="I5496" s="333" t="s">
        <v>3572</v>
      </c>
      <c r="J5496" s="335">
        <v>43925</v>
      </c>
      <c r="K5496" s="331"/>
      <c r="L5496" s="333">
        <v>2</v>
      </c>
      <c r="M5496" s="331"/>
      <c r="N5496" s="331"/>
    </row>
    <row r="5497" spans="1:14" ht="12.75">
      <c r="A5497" s="331"/>
      <c r="B5497" s="332">
        <v>43925.74853759259</v>
      </c>
      <c r="C5497" s="333" t="s">
        <v>2197</v>
      </c>
      <c r="D5497" s="333" t="s">
        <v>354</v>
      </c>
      <c r="E5497" s="333" t="s">
        <v>947</v>
      </c>
      <c r="F5497" s="333" t="s">
        <v>2208</v>
      </c>
      <c r="G5497" s="333" t="s">
        <v>2199</v>
      </c>
      <c r="H5497" s="333" t="s">
        <v>2897</v>
      </c>
      <c r="I5497" s="334" t="s">
        <v>12625</v>
      </c>
      <c r="J5497" s="335">
        <v>43916</v>
      </c>
      <c r="K5497" s="333">
        <v>65</v>
      </c>
      <c r="L5497" s="333">
        <v>667</v>
      </c>
      <c r="M5497" s="331"/>
      <c r="N5497" s="331"/>
    </row>
    <row r="5498" spans="1:14" ht="12.75">
      <c r="A5498" s="15"/>
      <c r="B5498" s="236">
        <v>43925.750371828704</v>
      </c>
      <c r="C5498" s="2" t="s">
        <v>9</v>
      </c>
      <c r="D5498" s="2" t="s">
        <v>158</v>
      </c>
      <c r="E5498" s="2" t="s">
        <v>12626</v>
      </c>
      <c r="F5498" s="2" t="s">
        <v>2201</v>
      </c>
      <c r="G5498" s="2" t="s">
        <v>2199</v>
      </c>
      <c r="H5498" s="2" t="s">
        <v>12627</v>
      </c>
      <c r="I5498" s="2" t="s">
        <v>12628</v>
      </c>
      <c r="J5498" s="237">
        <v>43925</v>
      </c>
      <c r="K5498" s="2">
        <v>53</v>
      </c>
    </row>
    <row r="5499" spans="1:14" ht="12.75">
      <c r="A5499" s="331"/>
      <c r="B5499" s="332">
        <v>43925.75353155093</v>
      </c>
      <c r="C5499" s="333" t="s">
        <v>2200</v>
      </c>
      <c r="D5499" s="333" t="s">
        <v>158</v>
      </c>
      <c r="E5499" s="331"/>
      <c r="F5499" s="333" t="s">
        <v>2198</v>
      </c>
      <c r="G5499" s="331"/>
      <c r="H5499" s="331"/>
      <c r="I5499" s="333" t="s">
        <v>6165</v>
      </c>
      <c r="J5499" s="335">
        <v>43925</v>
      </c>
      <c r="K5499" s="331"/>
      <c r="L5499" s="333">
        <v>74</v>
      </c>
      <c r="M5499" s="331"/>
      <c r="N5499" s="331"/>
    </row>
    <row r="5500" spans="1:14" ht="12.75">
      <c r="A5500" s="15"/>
      <c r="B5500" s="236">
        <v>43925.755311956018</v>
      </c>
      <c r="C5500" s="2" t="s">
        <v>2200</v>
      </c>
      <c r="D5500" s="2" t="s">
        <v>117</v>
      </c>
      <c r="E5500" s="2" t="s">
        <v>556</v>
      </c>
      <c r="F5500" s="2" t="s">
        <v>2198</v>
      </c>
      <c r="G5500" s="2" t="s">
        <v>2199</v>
      </c>
      <c r="H5500" s="2" t="s">
        <v>12629</v>
      </c>
      <c r="I5500" s="34" t="s">
        <v>1085</v>
      </c>
      <c r="J5500" s="237">
        <v>43925</v>
      </c>
    </row>
    <row r="5501" spans="1:14" ht="12.75">
      <c r="A5501" s="331"/>
      <c r="B5501" s="332">
        <v>43925.75563900463</v>
      </c>
      <c r="C5501" s="333" t="s">
        <v>2197</v>
      </c>
      <c r="D5501" s="333" t="s">
        <v>109</v>
      </c>
      <c r="E5501" s="333" t="s">
        <v>1096</v>
      </c>
      <c r="F5501" s="333" t="s">
        <v>2198</v>
      </c>
      <c r="G5501" s="333" t="s">
        <v>2210</v>
      </c>
      <c r="H5501" s="331"/>
      <c r="I5501" s="334" t="s">
        <v>12630</v>
      </c>
      <c r="J5501" s="335">
        <v>43923</v>
      </c>
      <c r="K5501" s="331"/>
      <c r="L5501" s="331"/>
      <c r="M5501" s="331"/>
      <c r="N5501" s="331"/>
    </row>
    <row r="5502" spans="1:14" ht="12.75">
      <c r="A5502" s="331"/>
      <c r="B5502" s="332">
        <v>43925.757040914352</v>
      </c>
      <c r="C5502" s="333" t="s">
        <v>2200</v>
      </c>
      <c r="D5502" s="333" t="s">
        <v>276</v>
      </c>
      <c r="E5502" s="331"/>
      <c r="F5502" s="333" t="s">
        <v>2198</v>
      </c>
      <c r="G5502" s="333" t="s">
        <v>2210</v>
      </c>
      <c r="H5502" s="331"/>
      <c r="I5502" s="334" t="s">
        <v>12631</v>
      </c>
      <c r="J5502" s="335">
        <v>43925</v>
      </c>
      <c r="K5502" s="331"/>
      <c r="L5502" s="333">
        <v>22</v>
      </c>
      <c r="M5502" s="331"/>
      <c r="N5502" s="331"/>
    </row>
    <row r="5503" spans="1:14" ht="12.75">
      <c r="A5503" s="331"/>
      <c r="B5503" s="332">
        <v>43925.758321342597</v>
      </c>
      <c r="C5503" s="333" t="s">
        <v>2197</v>
      </c>
      <c r="D5503" s="333" t="s">
        <v>109</v>
      </c>
      <c r="E5503" s="333" t="s">
        <v>1096</v>
      </c>
      <c r="F5503" s="333" t="s">
        <v>2198</v>
      </c>
      <c r="G5503" s="333" t="s">
        <v>2210</v>
      </c>
      <c r="H5503" s="331"/>
      <c r="I5503" s="334" t="s">
        <v>12633</v>
      </c>
      <c r="J5503" s="335">
        <v>43924</v>
      </c>
      <c r="K5503" s="331"/>
      <c r="L5503" s="331"/>
      <c r="M5503" s="331"/>
      <c r="N5503" s="331"/>
    </row>
    <row r="5504" spans="1:14" ht="12.75">
      <c r="A5504" s="331"/>
      <c r="B5504" s="332">
        <v>43925.758798136572</v>
      </c>
      <c r="C5504" s="333" t="s">
        <v>2200</v>
      </c>
      <c r="D5504" s="333" t="s">
        <v>276</v>
      </c>
      <c r="E5504" s="331"/>
      <c r="F5504" s="333" t="s">
        <v>2198</v>
      </c>
      <c r="G5504" s="333" t="s">
        <v>2210</v>
      </c>
      <c r="H5504" s="331"/>
      <c r="I5504" s="334" t="s">
        <v>12634</v>
      </c>
      <c r="J5504" s="335">
        <v>43925</v>
      </c>
      <c r="K5504" s="331"/>
      <c r="L5504" s="333">
        <v>22</v>
      </c>
      <c r="M5504" s="333" t="s">
        <v>6599</v>
      </c>
      <c r="N5504" s="331"/>
    </row>
    <row r="5505" spans="1:14" ht="12.75">
      <c r="A5505" s="331"/>
      <c r="B5505" s="332">
        <v>43925.760017974535</v>
      </c>
      <c r="C5505" s="333" t="s">
        <v>2200</v>
      </c>
      <c r="D5505" s="333" t="s">
        <v>236</v>
      </c>
      <c r="E5505" s="331"/>
      <c r="F5505" s="333" t="s">
        <v>2198</v>
      </c>
      <c r="G5505" s="333" t="s">
        <v>2199</v>
      </c>
      <c r="H5505" s="331"/>
      <c r="I5505" s="334" t="s">
        <v>12635</v>
      </c>
      <c r="J5505" s="335">
        <v>43925</v>
      </c>
      <c r="K5505" s="331"/>
      <c r="L5505" s="331"/>
      <c r="M5505" s="331"/>
      <c r="N5505" s="331"/>
    </row>
    <row r="5506" spans="1:14" ht="12.75">
      <c r="A5506" s="15"/>
      <c r="B5506" s="236">
        <v>43925.760461493061</v>
      </c>
      <c r="C5506" s="2" t="s">
        <v>2200</v>
      </c>
      <c r="D5506" s="2" t="s">
        <v>47</v>
      </c>
      <c r="E5506" s="2" t="s">
        <v>12636</v>
      </c>
      <c r="F5506" s="2" t="s">
        <v>2198</v>
      </c>
      <c r="G5506" s="2" t="s">
        <v>2199</v>
      </c>
      <c r="H5506" s="2" t="s">
        <v>12637</v>
      </c>
      <c r="I5506" s="2" t="s">
        <v>12638</v>
      </c>
      <c r="J5506" s="237">
        <v>43925</v>
      </c>
      <c r="K5506" s="2">
        <v>22</v>
      </c>
      <c r="L5506" s="2">
        <v>11</v>
      </c>
    </row>
    <row r="5507" spans="1:14" ht="12.75">
      <c r="A5507" s="15"/>
      <c r="B5507" s="236">
        <v>43925.761566319445</v>
      </c>
      <c r="C5507" s="2" t="s">
        <v>2200</v>
      </c>
      <c r="D5507" s="2" t="s">
        <v>262</v>
      </c>
      <c r="F5507" s="2" t="s">
        <v>2198</v>
      </c>
      <c r="G5507" s="2" t="s">
        <v>2210</v>
      </c>
      <c r="I5507" s="34" t="s">
        <v>12639</v>
      </c>
      <c r="J5507" s="237">
        <v>43925</v>
      </c>
    </row>
    <row r="5508" spans="1:14" ht="12.75">
      <c r="A5508" s="15"/>
      <c r="B5508" s="236">
        <v>43925.761717546295</v>
      </c>
      <c r="C5508" s="2" t="s">
        <v>2200</v>
      </c>
      <c r="D5508" s="2" t="s">
        <v>117</v>
      </c>
      <c r="E5508" s="2" t="s">
        <v>556</v>
      </c>
      <c r="F5508" s="2" t="s">
        <v>2198</v>
      </c>
      <c r="G5508" s="2" t="s">
        <v>2210</v>
      </c>
      <c r="I5508" s="34" t="s">
        <v>7293</v>
      </c>
      <c r="J5508" s="237">
        <v>43925</v>
      </c>
      <c r="M5508" s="2" t="s">
        <v>12640</v>
      </c>
    </row>
    <row r="5509" spans="1:14" ht="12.75">
      <c r="A5509" s="331"/>
      <c r="B5509" s="332">
        <v>43925.762700937499</v>
      </c>
      <c r="C5509" s="333" t="s">
        <v>2197</v>
      </c>
      <c r="D5509" s="333" t="s">
        <v>47</v>
      </c>
      <c r="E5509" s="331"/>
      <c r="F5509" s="333" t="s">
        <v>2489</v>
      </c>
      <c r="G5509" s="331"/>
      <c r="H5509" s="331"/>
      <c r="I5509" s="333" t="s">
        <v>12638</v>
      </c>
      <c r="J5509" s="335">
        <v>43925</v>
      </c>
      <c r="K5509" s="331"/>
      <c r="L5509" s="333">
        <v>8</v>
      </c>
      <c r="M5509" s="331"/>
      <c r="N5509" s="331"/>
    </row>
    <row r="5510" spans="1:14" ht="12.75">
      <c r="A5510" s="15"/>
      <c r="B5510" s="236">
        <v>43925.762836284717</v>
      </c>
      <c r="C5510" s="2" t="s">
        <v>2200</v>
      </c>
      <c r="D5510" s="2" t="s">
        <v>233</v>
      </c>
      <c r="E5510" s="2" t="s">
        <v>5334</v>
      </c>
      <c r="F5510" s="2" t="s">
        <v>2201</v>
      </c>
      <c r="G5510" s="2" t="s">
        <v>2199</v>
      </c>
      <c r="H5510" s="2" t="s">
        <v>12641</v>
      </c>
      <c r="I5510" s="34" t="s">
        <v>12642</v>
      </c>
      <c r="J5510" s="237">
        <v>43925</v>
      </c>
      <c r="K5510" s="2">
        <v>75</v>
      </c>
    </row>
    <row r="5511" spans="1:14" ht="12.75">
      <c r="A5511" s="331"/>
      <c r="B5511" s="332">
        <v>43925.763327094908</v>
      </c>
      <c r="C5511" s="333" t="s">
        <v>7566</v>
      </c>
      <c r="D5511" s="333" t="s">
        <v>262</v>
      </c>
      <c r="E5511" s="331"/>
      <c r="F5511" s="333" t="s">
        <v>2198</v>
      </c>
      <c r="G5511" s="331"/>
      <c r="H5511" s="331"/>
      <c r="I5511" s="333" t="s">
        <v>12643</v>
      </c>
      <c r="J5511" s="335">
        <v>43925</v>
      </c>
      <c r="K5511" s="331"/>
      <c r="L5511" s="331"/>
      <c r="M5511" s="333" t="s">
        <v>12644</v>
      </c>
      <c r="N5511" s="331"/>
    </row>
    <row r="5512" spans="1:14" ht="12.75">
      <c r="A5512" s="15"/>
      <c r="B5512" s="236">
        <v>43925.764064062503</v>
      </c>
      <c r="C5512" s="2" t="s">
        <v>2200</v>
      </c>
      <c r="D5512" s="2" t="s">
        <v>262</v>
      </c>
      <c r="E5512" s="2" t="s">
        <v>4536</v>
      </c>
      <c r="F5512" s="2" t="s">
        <v>2198</v>
      </c>
      <c r="G5512" s="2" t="s">
        <v>2210</v>
      </c>
      <c r="H5512" s="2" t="s">
        <v>12645</v>
      </c>
      <c r="I5512" s="2" t="s">
        <v>12646</v>
      </c>
      <c r="J5512" s="237">
        <v>43925</v>
      </c>
      <c r="M5512" s="2" t="s">
        <v>12647</v>
      </c>
    </row>
    <row r="5513" spans="1:14" ht="12.75">
      <c r="A5513" s="15"/>
      <c r="B5513" s="236">
        <v>43925.768835694442</v>
      </c>
      <c r="C5513" s="2" t="s">
        <v>9</v>
      </c>
      <c r="D5513" s="2" t="s">
        <v>158</v>
      </c>
      <c r="E5513" s="2" t="s">
        <v>1044</v>
      </c>
      <c r="F5513" s="2" t="s">
        <v>2201</v>
      </c>
      <c r="G5513" s="2" t="s">
        <v>2199</v>
      </c>
      <c r="H5513" s="2" t="s">
        <v>12648</v>
      </c>
      <c r="I5513" s="34" t="s">
        <v>12649</v>
      </c>
      <c r="J5513" s="237">
        <v>43925</v>
      </c>
      <c r="K5513" s="2">
        <v>53</v>
      </c>
      <c r="M5513" s="2" t="s">
        <v>12650</v>
      </c>
    </row>
    <row r="5514" spans="1:14" ht="12.75">
      <c r="A5514" s="331"/>
      <c r="B5514" s="332">
        <v>43925.769858321757</v>
      </c>
      <c r="C5514" s="333" t="s">
        <v>2200</v>
      </c>
      <c r="D5514" s="333" t="s">
        <v>45</v>
      </c>
      <c r="E5514" s="333" t="s">
        <v>342</v>
      </c>
      <c r="F5514" s="333" t="s">
        <v>2198</v>
      </c>
      <c r="G5514" s="333" t="s">
        <v>2199</v>
      </c>
      <c r="H5514" s="331"/>
      <c r="I5514" s="334" t="s">
        <v>12212</v>
      </c>
      <c r="J5514" s="335">
        <v>43924</v>
      </c>
      <c r="K5514" s="331"/>
      <c r="L5514" s="331"/>
      <c r="M5514" s="331"/>
      <c r="N5514" s="331"/>
    </row>
    <row r="5515" spans="1:14" ht="12.75">
      <c r="A5515" s="331"/>
      <c r="B5515" s="332">
        <v>43925.770545104169</v>
      </c>
      <c r="C5515" s="333" t="s">
        <v>2200</v>
      </c>
      <c r="D5515" s="333" t="s">
        <v>45</v>
      </c>
      <c r="E5515" s="333" t="s">
        <v>342</v>
      </c>
      <c r="F5515" s="333" t="s">
        <v>2198</v>
      </c>
      <c r="G5515" s="333" t="s">
        <v>2199</v>
      </c>
      <c r="H5515" s="331"/>
      <c r="I5515" s="334" t="s">
        <v>12212</v>
      </c>
      <c r="J5515" s="335">
        <v>43925</v>
      </c>
      <c r="K5515" s="331"/>
      <c r="L5515" s="331"/>
      <c r="M5515" s="331"/>
      <c r="N5515" s="331"/>
    </row>
    <row r="5516" spans="1:14" ht="12.75">
      <c r="A5516" s="15"/>
      <c r="B5516" s="236">
        <v>43925.771049108793</v>
      </c>
      <c r="C5516" s="2" t="s">
        <v>7566</v>
      </c>
      <c r="D5516" s="2" t="s">
        <v>262</v>
      </c>
      <c r="E5516" s="2" t="s">
        <v>7987</v>
      </c>
      <c r="F5516" s="2" t="s">
        <v>2198</v>
      </c>
      <c r="G5516" s="2" t="s">
        <v>2199</v>
      </c>
      <c r="H5516" s="2" t="s">
        <v>12651</v>
      </c>
      <c r="I5516" s="2" t="s">
        <v>12652</v>
      </c>
      <c r="J5516" s="237">
        <v>43925</v>
      </c>
      <c r="L5516" s="2">
        <v>74</v>
      </c>
    </row>
    <row r="5517" spans="1:14" ht="12.75">
      <c r="A5517" s="331"/>
      <c r="B5517" s="332">
        <v>43925.776114594904</v>
      </c>
      <c r="C5517" s="333" t="s">
        <v>7566</v>
      </c>
      <c r="D5517" s="333" t="s">
        <v>262</v>
      </c>
      <c r="E5517" s="331"/>
      <c r="F5517" s="333" t="s">
        <v>2271</v>
      </c>
      <c r="G5517" s="333" t="s">
        <v>2199</v>
      </c>
      <c r="H5517" s="331"/>
      <c r="I5517" s="334" t="s">
        <v>12639</v>
      </c>
      <c r="J5517" s="335">
        <v>43925</v>
      </c>
      <c r="K5517" s="331"/>
      <c r="L5517" s="331"/>
      <c r="M5517" s="333" t="s">
        <v>12653</v>
      </c>
      <c r="N5517" s="331"/>
    </row>
    <row r="5518" spans="1:14" ht="12.75">
      <c r="A5518" s="331"/>
      <c r="B5518" s="332">
        <v>43925.778100891199</v>
      </c>
      <c r="C5518" s="333" t="s">
        <v>2197</v>
      </c>
      <c r="D5518" s="333" t="s">
        <v>109</v>
      </c>
      <c r="E5518" s="333" t="s">
        <v>109</v>
      </c>
      <c r="F5518" s="333" t="s">
        <v>2198</v>
      </c>
      <c r="G5518" s="333" t="s">
        <v>2210</v>
      </c>
      <c r="H5518" s="331"/>
      <c r="I5518" s="334" t="s">
        <v>8288</v>
      </c>
      <c r="J5518" s="335">
        <v>43925</v>
      </c>
      <c r="K5518" s="331"/>
      <c r="L5518" s="331"/>
      <c r="M5518" s="333" t="s">
        <v>12654</v>
      </c>
      <c r="N5518" s="331"/>
    </row>
    <row r="5519" spans="1:14" ht="12.75">
      <c r="A5519" s="15"/>
      <c r="B5519" s="236">
        <v>43925.779938506945</v>
      </c>
      <c r="C5519" s="2" t="s">
        <v>2197</v>
      </c>
      <c r="D5519" s="2" t="s">
        <v>354</v>
      </c>
      <c r="E5519" s="2" t="s">
        <v>947</v>
      </c>
      <c r="F5519" s="2" t="s">
        <v>2201</v>
      </c>
      <c r="G5519" s="2" t="s">
        <v>2199</v>
      </c>
      <c r="H5519" s="2" t="s">
        <v>12655</v>
      </c>
      <c r="I5519" s="2" t="s">
        <v>12656</v>
      </c>
      <c r="J5519" s="237">
        <v>43923</v>
      </c>
      <c r="K5519" s="2">
        <v>24</v>
      </c>
      <c r="L5519" s="2">
        <v>177</v>
      </c>
      <c r="M5519" s="2" t="s">
        <v>12657</v>
      </c>
    </row>
    <row r="5520" spans="1:14" ht="12.75">
      <c r="A5520" s="331"/>
      <c r="B5520" s="332">
        <v>43925.780584895838</v>
      </c>
      <c r="C5520" s="333" t="s">
        <v>2200</v>
      </c>
      <c r="D5520" s="333" t="s">
        <v>262</v>
      </c>
      <c r="E5520" s="331"/>
      <c r="F5520" s="333" t="s">
        <v>2198</v>
      </c>
      <c r="G5520" s="333" t="s">
        <v>2210</v>
      </c>
      <c r="H5520" s="331"/>
      <c r="I5520" s="334" t="s">
        <v>12658</v>
      </c>
      <c r="J5520" s="335">
        <v>43924</v>
      </c>
      <c r="K5520" s="331"/>
      <c r="L5520" s="331"/>
      <c r="M5520" s="331"/>
      <c r="N5520" s="331"/>
    </row>
    <row r="5521" spans="1:14" ht="12.75">
      <c r="A5521" s="331"/>
      <c r="B5521" s="332">
        <v>43925.781184780091</v>
      </c>
      <c r="C5521" s="333" t="s">
        <v>2200</v>
      </c>
      <c r="D5521" s="333" t="s">
        <v>262</v>
      </c>
      <c r="E5521" s="331"/>
      <c r="F5521" s="333" t="s">
        <v>2198</v>
      </c>
      <c r="G5521" s="331"/>
      <c r="H5521" s="331"/>
      <c r="I5521" s="334" t="s">
        <v>12658</v>
      </c>
      <c r="J5521" s="335">
        <v>43925</v>
      </c>
      <c r="K5521" s="331"/>
      <c r="L5521" s="331"/>
      <c r="M5521" s="331"/>
      <c r="N5521" s="331"/>
    </row>
    <row r="5522" spans="1:14" ht="12.75">
      <c r="A5522" s="331"/>
      <c r="B5522" s="332">
        <v>43925.781735659722</v>
      </c>
      <c r="C5522" s="333" t="s">
        <v>2197</v>
      </c>
      <c r="D5522" s="333" t="s">
        <v>262</v>
      </c>
      <c r="E5522" s="331"/>
      <c r="F5522" s="333" t="s">
        <v>2198</v>
      </c>
      <c r="G5522" s="331"/>
      <c r="H5522" s="331"/>
      <c r="I5522" s="334" t="s">
        <v>12658</v>
      </c>
      <c r="J5522" s="335">
        <v>43924</v>
      </c>
      <c r="K5522" s="331"/>
      <c r="L5522" s="331"/>
      <c r="M5522" s="331"/>
      <c r="N5522" s="331"/>
    </row>
    <row r="5523" spans="1:14" ht="12.75">
      <c r="A5523" s="331"/>
      <c r="B5523" s="332">
        <v>43925.784293969904</v>
      </c>
      <c r="C5523" s="333" t="s">
        <v>2200</v>
      </c>
      <c r="D5523" s="333" t="s">
        <v>262</v>
      </c>
      <c r="E5523" s="331"/>
      <c r="F5523" s="333" t="s">
        <v>2198</v>
      </c>
      <c r="G5523" s="333" t="s">
        <v>2199</v>
      </c>
      <c r="H5523" s="331"/>
      <c r="I5523" s="334" t="s">
        <v>12639</v>
      </c>
      <c r="J5523" s="335">
        <v>43924</v>
      </c>
      <c r="K5523" s="331"/>
      <c r="L5523" s="331"/>
      <c r="M5523" s="333" t="s">
        <v>12659</v>
      </c>
      <c r="N5523" s="331"/>
    </row>
    <row r="5524" spans="1:14" ht="12.75">
      <c r="A5524" s="331"/>
      <c r="B5524" s="332">
        <v>43925.78432313657</v>
      </c>
      <c r="C5524" s="333" t="s">
        <v>2197</v>
      </c>
      <c r="D5524" s="333" t="s">
        <v>262</v>
      </c>
      <c r="E5524" s="331"/>
      <c r="F5524" s="333" t="s">
        <v>2198</v>
      </c>
      <c r="G5524" s="333" t="s">
        <v>2210</v>
      </c>
      <c r="H5524" s="331"/>
      <c r="I5524" s="334" t="s">
        <v>12658</v>
      </c>
      <c r="J5524" s="335">
        <v>43925</v>
      </c>
      <c r="K5524" s="331"/>
      <c r="L5524" s="331"/>
      <c r="M5524" s="333" t="s">
        <v>12660</v>
      </c>
      <c r="N5524" s="331"/>
    </row>
    <row r="5525" spans="1:14" ht="12.75">
      <c r="A5525" s="15"/>
      <c r="B5525" s="236">
        <v>43925.787625358797</v>
      </c>
      <c r="C5525" s="2" t="s">
        <v>2197</v>
      </c>
      <c r="D5525" s="2" t="s">
        <v>109</v>
      </c>
      <c r="E5525" s="2" t="s">
        <v>1096</v>
      </c>
      <c r="F5525" s="2" t="s">
        <v>2271</v>
      </c>
      <c r="G5525" s="2" t="s">
        <v>2199</v>
      </c>
      <c r="H5525" s="2" t="s">
        <v>12661</v>
      </c>
      <c r="I5525" s="34" t="s">
        <v>12662</v>
      </c>
      <c r="J5525" s="237">
        <v>43924</v>
      </c>
      <c r="M5525" s="2" t="s">
        <v>12663</v>
      </c>
    </row>
    <row r="5526" spans="1:14" ht="12.75">
      <c r="A5526" s="331"/>
      <c r="B5526" s="332">
        <v>43925.788181516204</v>
      </c>
      <c r="C5526" s="333" t="s">
        <v>7566</v>
      </c>
      <c r="D5526" s="333" t="s">
        <v>262</v>
      </c>
      <c r="E5526" s="331"/>
      <c r="F5526" s="333" t="s">
        <v>2198</v>
      </c>
      <c r="G5526" s="331"/>
      <c r="H5526" s="331"/>
      <c r="I5526" s="334" t="s">
        <v>12639</v>
      </c>
      <c r="J5526" s="335">
        <v>43925</v>
      </c>
      <c r="K5526" s="331"/>
      <c r="L5526" s="331"/>
      <c r="M5526" s="331"/>
      <c r="N5526" s="331"/>
    </row>
    <row r="5527" spans="1:14" ht="12.75">
      <c r="A5527" s="331"/>
      <c r="B5527" s="332">
        <v>43925.788603773151</v>
      </c>
      <c r="C5527" s="333" t="s">
        <v>2200</v>
      </c>
      <c r="D5527" s="333" t="s">
        <v>126</v>
      </c>
      <c r="E5527" s="333" t="s">
        <v>5484</v>
      </c>
      <c r="F5527" s="333" t="s">
        <v>2198</v>
      </c>
      <c r="G5527" s="333" t="s">
        <v>2199</v>
      </c>
      <c r="H5527" s="333" t="s">
        <v>199</v>
      </c>
      <c r="I5527" s="333" t="s">
        <v>12664</v>
      </c>
      <c r="J5527" s="335">
        <v>43925</v>
      </c>
      <c r="K5527" s="331"/>
      <c r="L5527" s="333">
        <v>2</v>
      </c>
      <c r="M5527" s="331"/>
      <c r="N5527" s="331"/>
    </row>
    <row r="5528" spans="1:14" ht="12.75">
      <c r="A5528" s="15"/>
      <c r="B5528" s="236">
        <v>43925.790048136572</v>
      </c>
      <c r="C5528" s="2" t="s">
        <v>7566</v>
      </c>
      <c r="D5528" s="2" t="s">
        <v>153</v>
      </c>
      <c r="E5528" s="2" t="s">
        <v>153</v>
      </c>
      <c r="F5528" s="2" t="s">
        <v>2198</v>
      </c>
      <c r="G5528" s="2" t="s">
        <v>2199</v>
      </c>
      <c r="H5528" s="2" t="s">
        <v>12665</v>
      </c>
      <c r="I5528" s="34" t="s">
        <v>12666</v>
      </c>
      <c r="J5528" s="237">
        <v>43925</v>
      </c>
    </row>
    <row r="5529" spans="1:14" ht="12.75">
      <c r="A5529" s="15"/>
      <c r="B5529" s="236">
        <v>43925.790371504627</v>
      </c>
      <c r="C5529" s="2" t="s">
        <v>7566</v>
      </c>
      <c r="D5529" s="2" t="s">
        <v>278</v>
      </c>
      <c r="F5529" s="2" t="s">
        <v>2198</v>
      </c>
      <c r="G5529" s="2" t="s">
        <v>2199</v>
      </c>
      <c r="H5529" s="2" t="s">
        <v>12667</v>
      </c>
      <c r="I5529" s="34" t="s">
        <v>12668</v>
      </c>
      <c r="J5529" s="237">
        <v>43924</v>
      </c>
      <c r="M5529" s="2" t="s">
        <v>12669</v>
      </c>
    </row>
    <row r="5530" spans="1:14" ht="12.75">
      <c r="A5530" s="331"/>
      <c r="B5530" s="332">
        <v>43925.79190708333</v>
      </c>
      <c r="C5530" s="333" t="s">
        <v>2200</v>
      </c>
      <c r="D5530" s="333" t="s">
        <v>262</v>
      </c>
      <c r="E5530" s="331"/>
      <c r="F5530" s="333" t="s">
        <v>2198</v>
      </c>
      <c r="G5530" s="333" t="s">
        <v>2199</v>
      </c>
      <c r="H5530" s="331"/>
      <c r="I5530" s="334" t="s">
        <v>12639</v>
      </c>
      <c r="J5530" s="335">
        <v>43925</v>
      </c>
      <c r="K5530" s="331"/>
      <c r="L5530" s="331"/>
      <c r="M5530" s="333" t="s">
        <v>12670</v>
      </c>
      <c r="N5530" s="331"/>
    </row>
    <row r="5531" spans="1:14" ht="12.75">
      <c r="A5531" s="331"/>
      <c r="B5531" s="332">
        <v>43925.79375892361</v>
      </c>
      <c r="C5531" s="333" t="s">
        <v>2200</v>
      </c>
      <c r="D5531" s="333" t="s">
        <v>233</v>
      </c>
      <c r="E5531" s="333" t="s">
        <v>5326</v>
      </c>
      <c r="F5531" s="333" t="s">
        <v>2208</v>
      </c>
      <c r="G5531" s="333" t="s">
        <v>2199</v>
      </c>
      <c r="H5531" s="331"/>
      <c r="I5531" s="334" t="s">
        <v>12671</v>
      </c>
      <c r="J5531" s="335">
        <v>43925</v>
      </c>
      <c r="K5531" s="333">
        <v>35</v>
      </c>
      <c r="L5531" s="331"/>
      <c r="M5531" s="331"/>
      <c r="N5531" s="331"/>
    </row>
    <row r="5532" spans="1:14" ht="12.75">
      <c r="A5532" s="15"/>
      <c r="B5532" s="236">
        <v>43925.794436481483</v>
      </c>
      <c r="C5532" s="2" t="s">
        <v>2200</v>
      </c>
      <c r="D5532" s="2" t="s">
        <v>383</v>
      </c>
      <c r="E5532" s="2" t="s">
        <v>12672</v>
      </c>
      <c r="F5532" s="2" t="s">
        <v>2208</v>
      </c>
      <c r="G5532" s="2" t="s">
        <v>2199</v>
      </c>
      <c r="H5532" s="2" t="s">
        <v>12673</v>
      </c>
      <c r="I5532" s="34" t="s">
        <v>12674</v>
      </c>
      <c r="J5532" s="237">
        <v>43919</v>
      </c>
      <c r="K5532" s="2">
        <v>34</v>
      </c>
      <c r="M5532" s="2" t="s">
        <v>12675</v>
      </c>
    </row>
    <row r="5533" spans="1:14" ht="12.75">
      <c r="A5533" s="331"/>
      <c r="B5533" s="332">
        <v>43925.795607488428</v>
      </c>
      <c r="C5533" s="333" t="s">
        <v>2200</v>
      </c>
      <c r="D5533" s="333" t="s">
        <v>233</v>
      </c>
      <c r="E5533" s="333" t="s">
        <v>12676</v>
      </c>
      <c r="F5533" s="333" t="s">
        <v>2201</v>
      </c>
      <c r="G5533" s="333" t="s">
        <v>2199</v>
      </c>
      <c r="H5533" s="331"/>
      <c r="I5533" s="334" t="s">
        <v>12677</v>
      </c>
      <c r="J5533" s="335">
        <v>43925</v>
      </c>
      <c r="K5533" s="333">
        <v>75</v>
      </c>
      <c r="L5533" s="331"/>
      <c r="M5533" s="333" t="s">
        <v>12678</v>
      </c>
      <c r="N5533" s="331"/>
    </row>
    <row r="5534" spans="1:14" ht="12.75">
      <c r="A5534" s="331"/>
      <c r="B5534" s="332">
        <v>43925.797011689814</v>
      </c>
      <c r="C5534" s="333" t="s">
        <v>7566</v>
      </c>
      <c r="D5534" s="333" t="s">
        <v>109</v>
      </c>
      <c r="E5534" s="333" t="s">
        <v>1619</v>
      </c>
      <c r="F5534" s="333" t="s">
        <v>2198</v>
      </c>
      <c r="G5534" s="333" t="s">
        <v>2210</v>
      </c>
      <c r="H5534" s="331"/>
      <c r="I5534" s="334" t="s">
        <v>8288</v>
      </c>
      <c r="J5534" s="335">
        <v>43925</v>
      </c>
      <c r="K5534" s="331"/>
      <c r="L5534" s="331"/>
      <c r="M5534" s="333" t="s">
        <v>12679</v>
      </c>
      <c r="N5534" s="331"/>
    </row>
    <row r="5535" spans="1:14" ht="12.75">
      <c r="A5535" s="331"/>
      <c r="B5535" s="332">
        <v>43925.797808055555</v>
      </c>
      <c r="C5535" s="333" t="s">
        <v>2200</v>
      </c>
      <c r="D5535" s="333" t="s">
        <v>262</v>
      </c>
      <c r="E5535" s="331"/>
      <c r="F5535" s="333" t="s">
        <v>2198</v>
      </c>
      <c r="G5535" s="333" t="s">
        <v>2199</v>
      </c>
      <c r="H5535" s="331"/>
      <c r="I5535" s="333" t="s">
        <v>12680</v>
      </c>
      <c r="J5535" s="335">
        <v>43924</v>
      </c>
      <c r="K5535" s="331"/>
      <c r="L5535" s="333">
        <v>4</v>
      </c>
      <c r="M5535" s="331"/>
      <c r="N5535" s="331"/>
    </row>
    <row r="5536" spans="1:14" ht="12.75">
      <c r="A5536" s="15"/>
      <c r="B5536" s="236">
        <v>43925.805969687499</v>
      </c>
      <c r="C5536" s="2" t="s">
        <v>2200</v>
      </c>
      <c r="D5536" s="2" t="s">
        <v>262</v>
      </c>
      <c r="E5536" s="2" t="s">
        <v>493</v>
      </c>
      <c r="F5536" s="2" t="s">
        <v>2208</v>
      </c>
      <c r="G5536" s="2" t="s">
        <v>2199</v>
      </c>
      <c r="H5536" s="2" t="s">
        <v>12681</v>
      </c>
      <c r="I5536" s="34" t="s">
        <v>12682</v>
      </c>
      <c r="J5536" s="237">
        <v>43925</v>
      </c>
      <c r="M5536" s="2" t="s">
        <v>12683</v>
      </c>
    </row>
    <row r="5537" spans="1:14" ht="12.75">
      <c r="A5537" s="331"/>
      <c r="B5537" s="332">
        <v>43925.806264525461</v>
      </c>
      <c r="C5537" s="333" t="s">
        <v>9</v>
      </c>
      <c r="D5537" s="333" t="s">
        <v>109</v>
      </c>
      <c r="E5537" s="333" t="s">
        <v>1059</v>
      </c>
      <c r="F5537" s="333" t="s">
        <v>2201</v>
      </c>
      <c r="G5537" s="333" t="s">
        <v>2199</v>
      </c>
      <c r="H5537" s="331"/>
      <c r="I5537" s="334" t="s">
        <v>12684</v>
      </c>
      <c r="J5537" s="335">
        <v>43925</v>
      </c>
      <c r="K5537" s="333">
        <v>60</v>
      </c>
      <c r="L5537" s="331"/>
      <c r="M5537" s="333" t="s">
        <v>12685</v>
      </c>
      <c r="N5537" s="331"/>
    </row>
    <row r="5538" spans="1:14" ht="12.75">
      <c r="A5538" s="15"/>
      <c r="B5538" s="236">
        <v>43925.811599120367</v>
      </c>
      <c r="C5538" s="2" t="s">
        <v>2197</v>
      </c>
      <c r="D5538" s="2" t="s">
        <v>354</v>
      </c>
      <c r="E5538" s="2" t="s">
        <v>947</v>
      </c>
      <c r="F5538" s="2" t="s">
        <v>2201</v>
      </c>
      <c r="G5538" s="2" t="s">
        <v>2199</v>
      </c>
      <c r="H5538" s="2" t="s">
        <v>12686</v>
      </c>
      <c r="I5538" s="34" t="s">
        <v>12583</v>
      </c>
      <c r="J5538" s="237">
        <v>43924</v>
      </c>
    </row>
    <row r="5539" spans="1:14" ht="12.75">
      <c r="A5539" s="15"/>
      <c r="B5539" s="236">
        <v>43925.811859618057</v>
      </c>
      <c r="C5539" s="2" t="s">
        <v>2200</v>
      </c>
      <c r="D5539" s="2" t="s">
        <v>126</v>
      </c>
      <c r="E5539" s="2" t="s">
        <v>5437</v>
      </c>
      <c r="F5539" s="2" t="s">
        <v>2208</v>
      </c>
      <c r="G5539" s="2" t="s">
        <v>2199</v>
      </c>
      <c r="H5539" s="2" t="s">
        <v>12687</v>
      </c>
      <c r="I5539" s="2" t="s">
        <v>12688</v>
      </c>
      <c r="J5539" s="237">
        <v>43924</v>
      </c>
      <c r="M5539" s="2" t="s">
        <v>10347</v>
      </c>
    </row>
    <row r="5540" spans="1:14" ht="12.75">
      <c r="A5540" s="15"/>
      <c r="B5540" s="236">
        <v>43925.812826655092</v>
      </c>
      <c r="C5540" s="2" t="s">
        <v>7566</v>
      </c>
      <c r="D5540" s="2" t="s">
        <v>262</v>
      </c>
      <c r="E5540" s="2" t="s">
        <v>286</v>
      </c>
      <c r="F5540" s="2" t="s">
        <v>12689</v>
      </c>
      <c r="G5540" s="2" t="s">
        <v>2199</v>
      </c>
      <c r="H5540" s="2" t="s">
        <v>12690</v>
      </c>
      <c r="I5540" s="2" t="s">
        <v>12691</v>
      </c>
      <c r="J5540" s="237">
        <v>43923</v>
      </c>
      <c r="K5540" s="2">
        <v>21</v>
      </c>
      <c r="L5540" s="2">
        <v>7</v>
      </c>
    </row>
    <row r="5541" spans="1:14" ht="12.75">
      <c r="A5541" s="15"/>
      <c r="B5541" s="236">
        <v>43925.812976828704</v>
      </c>
      <c r="C5541" s="2" t="s">
        <v>7566</v>
      </c>
      <c r="D5541" s="2" t="s">
        <v>262</v>
      </c>
      <c r="E5541" s="2" t="s">
        <v>286</v>
      </c>
      <c r="F5541" s="2" t="s">
        <v>12689</v>
      </c>
      <c r="G5541" s="2" t="s">
        <v>2199</v>
      </c>
      <c r="H5541" s="2" t="s">
        <v>12690</v>
      </c>
      <c r="I5541" s="2" t="s">
        <v>12691</v>
      </c>
      <c r="J5541" s="237">
        <v>43923</v>
      </c>
      <c r="K5541" s="2">
        <v>21</v>
      </c>
      <c r="L5541" s="2">
        <v>7</v>
      </c>
    </row>
    <row r="5542" spans="1:14" ht="12.75">
      <c r="A5542" s="331"/>
      <c r="B5542" s="332">
        <v>43925.813019004629</v>
      </c>
      <c r="C5542" s="333" t="s">
        <v>2200</v>
      </c>
      <c r="D5542" s="333" t="s">
        <v>262</v>
      </c>
      <c r="E5542" s="331"/>
      <c r="F5542" s="333" t="s">
        <v>2198</v>
      </c>
      <c r="G5542" s="333" t="s">
        <v>2210</v>
      </c>
      <c r="H5542" s="331"/>
      <c r="I5542" s="334" t="s">
        <v>12692</v>
      </c>
      <c r="J5542" s="335">
        <v>43925</v>
      </c>
      <c r="K5542" s="331"/>
      <c r="L5542" s="331"/>
      <c r="M5542" s="331"/>
      <c r="N5542" s="331"/>
    </row>
    <row r="5543" spans="1:14" ht="12.75">
      <c r="A5543" s="331"/>
      <c r="B5543" s="332">
        <v>43925.814200208333</v>
      </c>
      <c r="C5543" s="333" t="s">
        <v>2200</v>
      </c>
      <c r="D5543" s="333" t="s">
        <v>262</v>
      </c>
      <c r="E5543" s="331"/>
      <c r="F5543" s="333" t="s">
        <v>2198</v>
      </c>
      <c r="G5543" s="331"/>
      <c r="H5543" s="331"/>
      <c r="I5543" s="334" t="s">
        <v>12693</v>
      </c>
      <c r="J5543" s="335">
        <v>43925</v>
      </c>
      <c r="K5543" s="331"/>
      <c r="L5543" s="331"/>
      <c r="M5543" s="333" t="s">
        <v>12694</v>
      </c>
      <c r="N5543" s="331"/>
    </row>
    <row r="5544" spans="1:14" ht="12.75">
      <c r="A5544" s="15"/>
      <c r="B5544" s="236">
        <v>43925.817012581014</v>
      </c>
      <c r="C5544" s="2" t="s">
        <v>2200</v>
      </c>
      <c r="D5544" s="2" t="s">
        <v>262</v>
      </c>
      <c r="E5544" s="2" t="s">
        <v>7987</v>
      </c>
      <c r="F5544" s="2" t="s">
        <v>12695</v>
      </c>
      <c r="H5544" s="2" t="s">
        <v>12696</v>
      </c>
      <c r="I5544" s="34" t="s">
        <v>1065</v>
      </c>
      <c r="J5544" s="237">
        <v>43925</v>
      </c>
    </row>
    <row r="5545" spans="1:14" ht="12.75">
      <c r="A5545" s="331"/>
      <c r="B5545" s="332">
        <v>43925.81725821759</v>
      </c>
      <c r="C5545" s="333" t="s">
        <v>2197</v>
      </c>
      <c r="D5545" s="333" t="s">
        <v>182</v>
      </c>
      <c r="E5545" s="333" t="s">
        <v>1356</v>
      </c>
      <c r="F5545" s="333" t="s">
        <v>2198</v>
      </c>
      <c r="G5545" s="333" t="s">
        <v>2199</v>
      </c>
      <c r="H5545" s="331"/>
      <c r="I5545" s="334" t="s">
        <v>722</v>
      </c>
      <c r="J5545" s="335">
        <v>43925</v>
      </c>
      <c r="K5545" s="331"/>
      <c r="L5545" s="331"/>
      <c r="M5545" s="331"/>
      <c r="N5545" s="331"/>
    </row>
    <row r="5546" spans="1:14" ht="12.75">
      <c r="A5546" s="15"/>
      <c r="B5546" s="236">
        <v>43925.817587754631</v>
      </c>
      <c r="C5546" s="2" t="s">
        <v>2200</v>
      </c>
      <c r="D5546" s="2" t="s">
        <v>126</v>
      </c>
      <c r="E5546" s="2" t="s">
        <v>5437</v>
      </c>
      <c r="F5546" s="2" t="s">
        <v>2208</v>
      </c>
      <c r="G5546" s="2" t="s">
        <v>2199</v>
      </c>
      <c r="H5546" s="2" t="s">
        <v>12687</v>
      </c>
      <c r="I5546" s="2" t="s">
        <v>12688</v>
      </c>
      <c r="J5546" s="237">
        <v>43924</v>
      </c>
      <c r="M5546" s="2" t="s">
        <v>10347</v>
      </c>
    </row>
    <row r="5547" spans="1:14" ht="12.75">
      <c r="A5547" s="15"/>
      <c r="B5547" s="236">
        <v>43925.817652893515</v>
      </c>
      <c r="C5547" s="2" t="s">
        <v>2200</v>
      </c>
      <c r="D5547" s="2" t="s">
        <v>126</v>
      </c>
      <c r="E5547" s="2" t="s">
        <v>5437</v>
      </c>
      <c r="F5547" s="2" t="s">
        <v>2208</v>
      </c>
      <c r="G5547" s="2" t="s">
        <v>2199</v>
      </c>
      <c r="H5547" s="2" t="s">
        <v>12687</v>
      </c>
      <c r="I5547" s="2" t="s">
        <v>12688</v>
      </c>
      <c r="J5547" s="237">
        <v>43924</v>
      </c>
      <c r="M5547" s="2" t="s">
        <v>10347</v>
      </c>
    </row>
    <row r="5548" spans="1:14" ht="12.75">
      <c r="A5548" s="15"/>
      <c r="B5548" s="236">
        <v>43925.81938267361</v>
      </c>
      <c r="C5548" s="2" t="s">
        <v>2197</v>
      </c>
      <c r="D5548" s="2" t="s">
        <v>354</v>
      </c>
      <c r="E5548" s="2" t="s">
        <v>947</v>
      </c>
      <c r="F5548" s="2" t="s">
        <v>2201</v>
      </c>
      <c r="G5548" s="2" t="s">
        <v>2199</v>
      </c>
      <c r="H5548" s="2" t="s">
        <v>12068</v>
      </c>
      <c r="I5548" s="34" t="s">
        <v>12069</v>
      </c>
      <c r="J5548" s="237">
        <v>43924</v>
      </c>
      <c r="K5548" s="2">
        <v>24</v>
      </c>
      <c r="L5548" s="2">
        <v>177</v>
      </c>
      <c r="M5548" s="34" t="s">
        <v>12070</v>
      </c>
    </row>
    <row r="5549" spans="1:14" ht="12.75">
      <c r="A5549" s="15"/>
      <c r="B5549" s="236">
        <v>43925.819641527778</v>
      </c>
      <c r="C5549" s="2" t="s">
        <v>7566</v>
      </c>
      <c r="D5549" s="2" t="s">
        <v>126</v>
      </c>
      <c r="E5549" s="2" t="s">
        <v>11720</v>
      </c>
      <c r="F5549" s="2" t="s">
        <v>2198</v>
      </c>
      <c r="G5549" s="2" t="s">
        <v>2210</v>
      </c>
      <c r="H5549" s="2" t="s">
        <v>12697</v>
      </c>
      <c r="I5549" s="2" t="s">
        <v>12698</v>
      </c>
      <c r="J5549" s="237">
        <v>43924</v>
      </c>
      <c r="K5549" s="2">
        <v>0</v>
      </c>
      <c r="M5549" s="2" t="s">
        <v>12699</v>
      </c>
    </row>
    <row r="5550" spans="1:14" ht="12.75">
      <c r="A5550" s="331"/>
      <c r="B5550" s="332">
        <v>43925.821449305557</v>
      </c>
      <c r="C5550" s="333" t="s">
        <v>2200</v>
      </c>
      <c r="D5550" s="333" t="s">
        <v>224</v>
      </c>
      <c r="E5550" s="333" t="s">
        <v>4703</v>
      </c>
      <c r="F5550" s="333" t="s">
        <v>2198</v>
      </c>
      <c r="G5550" s="333" t="s">
        <v>2210</v>
      </c>
      <c r="H5550" s="331"/>
      <c r="I5550" s="333" t="s">
        <v>11209</v>
      </c>
      <c r="J5550" s="335">
        <v>43925</v>
      </c>
      <c r="K5550" s="331"/>
      <c r="L5550" s="333">
        <v>115</v>
      </c>
      <c r="M5550" s="331"/>
      <c r="N5550" s="331"/>
    </row>
    <row r="5551" spans="1:14" ht="12.75">
      <c r="A5551" s="331"/>
      <c r="B5551" s="332">
        <v>43925.824317418985</v>
      </c>
      <c r="C5551" s="333" t="s">
        <v>7566</v>
      </c>
      <c r="D5551" s="333" t="s">
        <v>126</v>
      </c>
      <c r="E5551" s="333" t="s">
        <v>7714</v>
      </c>
      <c r="F5551" s="333" t="s">
        <v>12700</v>
      </c>
      <c r="G5551" s="333" t="s">
        <v>2199</v>
      </c>
      <c r="H5551" s="331"/>
      <c r="I5551" s="334" t="s">
        <v>12701</v>
      </c>
      <c r="J5551" s="335">
        <v>43924</v>
      </c>
      <c r="K5551" s="333">
        <v>0</v>
      </c>
      <c r="L5551" s="331"/>
      <c r="M5551" s="333" t="s">
        <v>12702</v>
      </c>
      <c r="N5551" s="331"/>
    </row>
    <row r="5552" spans="1:14" ht="12.75">
      <c r="A5552" s="331"/>
      <c r="B5552" s="332">
        <v>43925.828181851852</v>
      </c>
      <c r="C5552" s="333" t="s">
        <v>7566</v>
      </c>
      <c r="D5552" s="333" t="s">
        <v>262</v>
      </c>
      <c r="E5552" s="331"/>
      <c r="F5552" s="333" t="s">
        <v>2198</v>
      </c>
      <c r="G5552" s="333" t="s">
        <v>2199</v>
      </c>
      <c r="H5552" s="331"/>
      <c r="I5552" s="334" t="s">
        <v>1065</v>
      </c>
      <c r="J5552" s="335">
        <v>43925</v>
      </c>
      <c r="K5552" s="331"/>
      <c r="L5552" s="331"/>
      <c r="M5552" s="333" t="s">
        <v>12703</v>
      </c>
      <c r="N5552" s="331"/>
    </row>
    <row r="5553" spans="1:14" ht="12.75">
      <c r="A5553" s="331"/>
      <c r="B5553" s="332">
        <v>43925.831342268517</v>
      </c>
      <c r="C5553" s="333" t="s">
        <v>2200</v>
      </c>
      <c r="D5553" s="333" t="s">
        <v>182</v>
      </c>
      <c r="E5553" s="333" t="s">
        <v>1078</v>
      </c>
      <c r="F5553" s="333" t="s">
        <v>2201</v>
      </c>
      <c r="G5553" s="333" t="s">
        <v>2199</v>
      </c>
      <c r="H5553" s="331"/>
      <c r="I5553" s="333" t="s">
        <v>12589</v>
      </c>
      <c r="J5553" s="335">
        <v>43925</v>
      </c>
      <c r="K5553" s="331"/>
      <c r="L5553" s="333">
        <v>1</v>
      </c>
      <c r="M5553" s="331"/>
      <c r="N5553" s="331"/>
    </row>
    <row r="5554" spans="1:14" ht="12.75">
      <c r="A5554" s="331"/>
      <c r="B5554" s="332">
        <v>43925.831651550921</v>
      </c>
      <c r="C5554" s="333" t="s">
        <v>2200</v>
      </c>
      <c r="D5554" s="333" t="s">
        <v>182</v>
      </c>
      <c r="E5554" s="331"/>
      <c r="F5554" s="333" t="s">
        <v>2198</v>
      </c>
      <c r="G5554" s="333" t="s">
        <v>2199</v>
      </c>
      <c r="H5554" s="331"/>
      <c r="I5554" s="333" t="s">
        <v>12704</v>
      </c>
      <c r="J5554" s="335">
        <v>43925</v>
      </c>
      <c r="K5554" s="331"/>
      <c r="L5554" s="333">
        <v>3</v>
      </c>
      <c r="M5554" s="331"/>
      <c r="N5554" s="331"/>
    </row>
    <row r="5555" spans="1:14" ht="12.75">
      <c r="A5555" s="331"/>
      <c r="B5555" s="332">
        <v>43925.833092083332</v>
      </c>
      <c r="C5555" s="333" t="s">
        <v>2200</v>
      </c>
      <c r="D5555" s="333" t="s">
        <v>262</v>
      </c>
      <c r="E5555" s="331"/>
      <c r="F5555" s="333" t="s">
        <v>2198</v>
      </c>
      <c r="G5555" s="333" t="s">
        <v>2199</v>
      </c>
      <c r="H5555" s="331"/>
      <c r="I5555" s="334" t="s">
        <v>4544</v>
      </c>
      <c r="J5555" s="335">
        <v>43925</v>
      </c>
      <c r="K5555" s="331"/>
      <c r="L5555" s="331"/>
      <c r="M5555" s="331"/>
      <c r="N5555" s="331"/>
    </row>
    <row r="5556" spans="1:14" ht="12.75">
      <c r="A5556" s="331"/>
      <c r="B5556" s="332">
        <v>43925.833243854169</v>
      </c>
      <c r="C5556" s="333" t="s">
        <v>7566</v>
      </c>
      <c r="D5556" s="333" t="s">
        <v>262</v>
      </c>
      <c r="E5556" s="331"/>
      <c r="F5556" s="333" t="s">
        <v>2198</v>
      </c>
      <c r="G5556" s="333" t="s">
        <v>2199</v>
      </c>
      <c r="H5556" s="331"/>
      <c r="I5556" s="334" t="s">
        <v>1065</v>
      </c>
      <c r="J5556" s="335">
        <v>43925</v>
      </c>
      <c r="K5556" s="331"/>
      <c r="L5556" s="331"/>
      <c r="M5556" s="331"/>
      <c r="N5556" s="331"/>
    </row>
    <row r="5557" spans="1:14" ht="12.75">
      <c r="A5557" s="15"/>
      <c r="B5557" s="236">
        <v>43925.835963460646</v>
      </c>
      <c r="C5557" s="2" t="s">
        <v>2200</v>
      </c>
      <c r="D5557" s="2" t="s">
        <v>262</v>
      </c>
      <c r="F5557" s="2" t="s">
        <v>2198</v>
      </c>
      <c r="G5557" s="2" t="s">
        <v>2199</v>
      </c>
      <c r="H5557" s="2" t="s">
        <v>12705</v>
      </c>
      <c r="I5557" s="34" t="s">
        <v>10325</v>
      </c>
      <c r="J5557" s="237">
        <v>43925</v>
      </c>
    </row>
    <row r="5558" spans="1:14" ht="12.75">
      <c r="A5558" s="15"/>
      <c r="B5558" s="236">
        <v>43925.836904374999</v>
      </c>
      <c r="C5558" s="2" t="s">
        <v>2200</v>
      </c>
      <c r="D5558" s="2" t="s">
        <v>126</v>
      </c>
      <c r="E5558" s="2" t="s">
        <v>12706</v>
      </c>
      <c r="F5558" s="2" t="s">
        <v>2271</v>
      </c>
      <c r="G5558" s="2" t="s">
        <v>2199</v>
      </c>
      <c r="H5558" s="2" t="s">
        <v>12707</v>
      </c>
      <c r="I5558" s="2" t="s">
        <v>12708</v>
      </c>
      <c r="J5558" s="237">
        <v>43925</v>
      </c>
    </row>
    <row r="5559" spans="1:14" ht="12.75">
      <c r="A5559" s="15"/>
      <c r="B5559" s="236">
        <v>43925.837066550928</v>
      </c>
      <c r="C5559" s="2" t="s">
        <v>2200</v>
      </c>
      <c r="D5559" s="2" t="s">
        <v>126</v>
      </c>
      <c r="E5559" s="2" t="s">
        <v>12706</v>
      </c>
      <c r="F5559" s="2" t="s">
        <v>2271</v>
      </c>
      <c r="G5559" s="2" t="s">
        <v>2199</v>
      </c>
      <c r="H5559" s="2" t="s">
        <v>12707</v>
      </c>
      <c r="I5559" s="2" t="s">
        <v>12708</v>
      </c>
      <c r="J5559" s="237">
        <v>43925</v>
      </c>
    </row>
    <row r="5560" spans="1:14" ht="12.75">
      <c r="A5560" s="15"/>
      <c r="B5560" s="236">
        <v>43925.837544317124</v>
      </c>
      <c r="C5560" s="2" t="s">
        <v>2200</v>
      </c>
      <c r="D5560" s="2" t="s">
        <v>126</v>
      </c>
      <c r="E5560" s="2" t="s">
        <v>12709</v>
      </c>
      <c r="F5560" s="2" t="s">
        <v>2208</v>
      </c>
      <c r="G5560" s="2" t="s">
        <v>2199</v>
      </c>
      <c r="H5560" s="2" t="s">
        <v>12710</v>
      </c>
      <c r="I5560" s="34" t="s">
        <v>12711</v>
      </c>
      <c r="J5560" s="237">
        <v>43925</v>
      </c>
    </row>
    <row r="5561" spans="1:14" ht="12.75">
      <c r="A5561" s="15"/>
      <c r="B5561" s="236">
        <v>43925.837986238424</v>
      </c>
      <c r="C5561" s="2" t="s">
        <v>2200</v>
      </c>
      <c r="D5561" s="2" t="s">
        <v>126</v>
      </c>
      <c r="E5561" s="2" t="s">
        <v>12712</v>
      </c>
      <c r="F5561" s="2" t="s">
        <v>2271</v>
      </c>
      <c r="G5561" s="2" t="s">
        <v>2199</v>
      </c>
      <c r="H5561" s="2" t="s">
        <v>12707</v>
      </c>
      <c r="I5561" s="2" t="s">
        <v>12713</v>
      </c>
      <c r="J5561" s="237">
        <v>43925</v>
      </c>
      <c r="L5561" s="2">
        <v>8</v>
      </c>
    </row>
    <row r="5562" spans="1:14" ht="12.75">
      <c r="A5562" s="331"/>
      <c r="B5562" s="332">
        <v>43925.839091458329</v>
      </c>
      <c r="C5562" s="333" t="s">
        <v>2197</v>
      </c>
      <c r="D5562" s="333" t="s">
        <v>224</v>
      </c>
      <c r="E5562" s="333" t="s">
        <v>1242</v>
      </c>
      <c r="F5562" s="333" t="s">
        <v>2201</v>
      </c>
      <c r="G5562" s="333" t="s">
        <v>2199</v>
      </c>
      <c r="H5562" s="331"/>
      <c r="I5562" s="334" t="s">
        <v>12714</v>
      </c>
      <c r="J5562" s="335">
        <v>43925</v>
      </c>
      <c r="K5562" s="333">
        <v>26</v>
      </c>
      <c r="L5562" s="333">
        <v>362</v>
      </c>
      <c r="M5562" s="331"/>
      <c r="N5562" s="331"/>
    </row>
    <row r="5563" spans="1:14" ht="12.75">
      <c r="A5563" s="15"/>
      <c r="B5563" s="236">
        <v>43925.840297129631</v>
      </c>
      <c r="C5563" s="2" t="s">
        <v>7566</v>
      </c>
      <c r="D5563" s="2" t="s">
        <v>126</v>
      </c>
      <c r="E5563" s="2" t="s">
        <v>125</v>
      </c>
      <c r="F5563" s="2" t="s">
        <v>2198</v>
      </c>
      <c r="G5563" s="2" t="s">
        <v>2210</v>
      </c>
      <c r="H5563" s="2" t="s">
        <v>12715</v>
      </c>
      <c r="I5563" s="34" t="s">
        <v>12716</v>
      </c>
      <c r="J5563" s="237">
        <v>43925</v>
      </c>
      <c r="K5563" s="240" t="s">
        <v>2334</v>
      </c>
    </row>
    <row r="5564" spans="1:14" ht="12.75">
      <c r="A5564" s="331"/>
      <c r="B5564" s="332">
        <v>43925.840540567129</v>
      </c>
      <c r="C5564" s="333" t="s">
        <v>2197</v>
      </c>
      <c r="D5564" s="333" t="s">
        <v>224</v>
      </c>
      <c r="E5564" s="333" t="s">
        <v>1242</v>
      </c>
      <c r="F5564" s="333" t="s">
        <v>2208</v>
      </c>
      <c r="G5564" s="333" t="s">
        <v>2199</v>
      </c>
      <c r="H5564" s="331"/>
      <c r="I5564" s="334" t="s">
        <v>12714</v>
      </c>
      <c r="J5564" s="335">
        <v>43925</v>
      </c>
      <c r="K5564" s="331"/>
      <c r="L5564" s="333">
        <v>586</v>
      </c>
      <c r="M5564" s="331"/>
      <c r="N5564" s="331"/>
    </row>
    <row r="5565" spans="1:14" ht="12.75">
      <c r="A5565" s="331"/>
      <c r="B5565" s="332">
        <v>43925.846236562502</v>
      </c>
      <c r="C5565" s="333" t="s">
        <v>2200</v>
      </c>
      <c r="D5565" s="333" t="s">
        <v>45</v>
      </c>
      <c r="E5565" s="333" t="s">
        <v>119</v>
      </c>
      <c r="F5565" s="333" t="s">
        <v>2198</v>
      </c>
      <c r="G5565" s="333" t="s">
        <v>2199</v>
      </c>
      <c r="H5565" s="331"/>
      <c r="I5565" s="334" t="s">
        <v>12717</v>
      </c>
      <c r="J5565" s="335">
        <v>43925</v>
      </c>
      <c r="K5565" s="331"/>
      <c r="L5565" s="331"/>
      <c r="M5565" s="333" t="s">
        <v>12718</v>
      </c>
      <c r="N5565" s="331"/>
    </row>
    <row r="5566" spans="1:14" ht="12.75">
      <c r="A5566" s="331"/>
      <c r="B5566" s="332">
        <v>43925.848313807874</v>
      </c>
      <c r="C5566" s="333" t="s">
        <v>2197</v>
      </c>
      <c r="D5566" s="333" t="s">
        <v>224</v>
      </c>
      <c r="E5566" s="333" t="s">
        <v>1242</v>
      </c>
      <c r="F5566" s="333" t="s">
        <v>2271</v>
      </c>
      <c r="G5566" s="333" t="s">
        <v>2210</v>
      </c>
      <c r="H5566" s="331"/>
      <c r="I5566" s="334" t="s">
        <v>12719</v>
      </c>
      <c r="J5566" s="335">
        <v>43925</v>
      </c>
      <c r="K5566" s="331"/>
      <c r="L5566" s="331"/>
      <c r="M5566" s="331"/>
      <c r="N5566" s="331"/>
    </row>
    <row r="5567" spans="1:14" ht="12.75">
      <c r="A5567" s="15"/>
      <c r="B5567" s="236">
        <v>43925.84981201389</v>
      </c>
      <c r="C5567" s="2" t="s">
        <v>2197</v>
      </c>
      <c r="D5567" s="2" t="s">
        <v>224</v>
      </c>
      <c r="E5567" s="2" t="s">
        <v>1242</v>
      </c>
      <c r="F5567" s="2" t="s">
        <v>2201</v>
      </c>
      <c r="G5567" s="2" t="s">
        <v>2199</v>
      </c>
      <c r="H5567" s="2" t="s">
        <v>12720</v>
      </c>
      <c r="I5567" s="34" t="s">
        <v>12721</v>
      </c>
      <c r="J5567" s="237">
        <v>43925</v>
      </c>
      <c r="K5567" s="2">
        <v>26</v>
      </c>
      <c r="L5567" s="2">
        <v>362</v>
      </c>
    </row>
    <row r="5568" spans="1:14" ht="12.75">
      <c r="A5568" s="15"/>
      <c r="B5568" s="236">
        <v>43925.850739745365</v>
      </c>
      <c r="C5568" s="2" t="s">
        <v>2197</v>
      </c>
      <c r="D5568" s="2" t="s">
        <v>224</v>
      </c>
      <c r="E5568" s="2" t="s">
        <v>1242</v>
      </c>
      <c r="F5568" s="2" t="s">
        <v>2208</v>
      </c>
      <c r="G5568" s="2" t="s">
        <v>2199</v>
      </c>
      <c r="H5568" s="2" t="s">
        <v>12722</v>
      </c>
      <c r="I5568" s="34" t="s">
        <v>12721</v>
      </c>
      <c r="J5568" s="237">
        <v>43925</v>
      </c>
      <c r="L5568" s="2">
        <v>586</v>
      </c>
    </row>
    <row r="5569" spans="1:14" ht="12.75">
      <c r="A5569" s="331"/>
      <c r="B5569" s="332">
        <v>43925.851930648147</v>
      </c>
      <c r="C5569" s="333" t="s">
        <v>9</v>
      </c>
      <c r="D5569" s="333" t="s">
        <v>45</v>
      </c>
      <c r="E5569" s="333" t="s">
        <v>43</v>
      </c>
      <c r="F5569" s="333" t="s">
        <v>2198</v>
      </c>
      <c r="G5569" s="333" t="s">
        <v>2210</v>
      </c>
      <c r="H5569" s="331"/>
      <c r="I5569" s="334" t="s">
        <v>12723</v>
      </c>
      <c r="J5569" s="335">
        <v>43925</v>
      </c>
      <c r="K5569" s="331"/>
      <c r="L5569" s="331"/>
      <c r="M5569" s="333" t="s">
        <v>12724</v>
      </c>
      <c r="N5569" s="331"/>
    </row>
    <row r="5570" spans="1:14" ht="12.75">
      <c r="A5570" s="331"/>
      <c r="B5570" s="332">
        <v>43925.853131840282</v>
      </c>
      <c r="C5570" s="333" t="s">
        <v>2200</v>
      </c>
      <c r="D5570" s="333" t="s">
        <v>224</v>
      </c>
      <c r="E5570" s="333" t="s">
        <v>1242</v>
      </c>
      <c r="F5570" s="333" t="s">
        <v>2198</v>
      </c>
      <c r="G5570" s="333" t="s">
        <v>2210</v>
      </c>
      <c r="H5570" s="331"/>
      <c r="I5570" s="333" t="s">
        <v>12725</v>
      </c>
      <c r="J5570" s="335">
        <v>43925</v>
      </c>
      <c r="K5570" s="331"/>
      <c r="L5570" s="331"/>
      <c r="M5570" s="333" t="s">
        <v>12726</v>
      </c>
      <c r="N5570" s="331"/>
    </row>
    <row r="5571" spans="1:14" ht="12.75">
      <c r="A5571" s="331"/>
      <c r="B5571" s="332">
        <v>43925.853184594904</v>
      </c>
      <c r="C5571" s="333" t="s">
        <v>2200</v>
      </c>
      <c r="D5571" s="333" t="s">
        <v>224</v>
      </c>
      <c r="E5571" s="333" t="s">
        <v>1242</v>
      </c>
      <c r="F5571" s="333" t="s">
        <v>2198</v>
      </c>
      <c r="G5571" s="333" t="s">
        <v>2210</v>
      </c>
      <c r="H5571" s="331"/>
      <c r="I5571" s="333" t="s">
        <v>12725</v>
      </c>
      <c r="J5571" s="335">
        <v>43925</v>
      </c>
      <c r="K5571" s="331"/>
      <c r="L5571" s="331"/>
      <c r="M5571" s="333" t="s">
        <v>12726</v>
      </c>
      <c r="N5571" s="331"/>
    </row>
    <row r="5572" spans="1:14" ht="12.75">
      <c r="A5572" s="331"/>
      <c r="B5572" s="332">
        <v>43925.853719155093</v>
      </c>
      <c r="C5572" s="333" t="s">
        <v>2200</v>
      </c>
      <c r="D5572" s="333" t="s">
        <v>45</v>
      </c>
      <c r="E5572" s="333" t="s">
        <v>43</v>
      </c>
      <c r="F5572" s="333" t="s">
        <v>2198</v>
      </c>
      <c r="G5572" s="333" t="s">
        <v>2210</v>
      </c>
      <c r="H5572" s="331"/>
      <c r="I5572" s="334" t="s">
        <v>12723</v>
      </c>
      <c r="J5572" s="335">
        <v>43925</v>
      </c>
      <c r="K5572" s="331"/>
      <c r="L5572" s="331"/>
      <c r="M5572" s="333" t="s">
        <v>12727</v>
      </c>
      <c r="N5572" s="331"/>
    </row>
    <row r="5573" spans="1:14" ht="12.75">
      <c r="A5573" s="15"/>
      <c r="B5573" s="236">
        <v>43925.858044502311</v>
      </c>
      <c r="C5573" s="2" t="s">
        <v>2200</v>
      </c>
      <c r="D5573" s="2" t="s">
        <v>126</v>
      </c>
      <c r="E5573" s="2" t="s">
        <v>1704</v>
      </c>
      <c r="F5573" s="2" t="s">
        <v>2198</v>
      </c>
      <c r="G5573" s="2" t="s">
        <v>2210</v>
      </c>
      <c r="H5573" s="2" t="s">
        <v>12728</v>
      </c>
      <c r="I5573" s="2" t="s">
        <v>12729</v>
      </c>
      <c r="J5573" s="237">
        <v>43925</v>
      </c>
      <c r="L5573" s="2">
        <v>6</v>
      </c>
      <c r="M5573" s="2" t="s">
        <v>12730</v>
      </c>
    </row>
    <row r="5574" spans="1:14" ht="12.75">
      <c r="A5574" s="331"/>
      <c r="B5574" s="332">
        <v>43925.864038067128</v>
      </c>
      <c r="C5574" s="333" t="s">
        <v>2200</v>
      </c>
      <c r="D5574" s="333" t="s">
        <v>262</v>
      </c>
      <c r="E5574" s="333" t="s">
        <v>12731</v>
      </c>
      <c r="F5574" s="333" t="s">
        <v>2198</v>
      </c>
      <c r="G5574" s="333" t="s">
        <v>2199</v>
      </c>
      <c r="H5574" s="331"/>
      <c r="I5574" s="334" t="s">
        <v>12156</v>
      </c>
      <c r="J5574" s="335">
        <v>43924</v>
      </c>
      <c r="K5574" s="333">
        <v>18</v>
      </c>
      <c r="L5574" s="331"/>
      <c r="M5574" s="334" t="s">
        <v>12732</v>
      </c>
      <c r="N5574" s="331"/>
    </row>
    <row r="5575" spans="1:14" ht="12.75">
      <c r="A5575" s="331"/>
      <c r="B5575" s="332">
        <v>43925.866345000002</v>
      </c>
      <c r="C5575" s="333" t="s">
        <v>2200</v>
      </c>
      <c r="D5575" s="333" t="s">
        <v>207</v>
      </c>
      <c r="E5575" s="331"/>
      <c r="F5575" s="333" t="s">
        <v>2198</v>
      </c>
      <c r="G5575" s="331"/>
      <c r="H5575" s="331"/>
      <c r="I5575" s="334" t="s">
        <v>12733</v>
      </c>
      <c r="J5575" s="335">
        <v>43925</v>
      </c>
      <c r="K5575" s="331"/>
      <c r="L5575" s="331"/>
      <c r="M5575" s="331"/>
      <c r="N5575" s="331"/>
    </row>
    <row r="5576" spans="1:14" ht="12.75">
      <c r="A5576" s="331"/>
      <c r="B5576" s="332">
        <v>43925.86701509259</v>
      </c>
      <c r="C5576" s="333" t="s">
        <v>2200</v>
      </c>
      <c r="D5576" s="333" t="s">
        <v>109</v>
      </c>
      <c r="E5576" s="331"/>
      <c r="F5576" s="333" t="s">
        <v>2198</v>
      </c>
      <c r="G5576" s="331"/>
      <c r="H5576" s="331"/>
      <c r="I5576" s="334" t="s">
        <v>12734</v>
      </c>
      <c r="J5576" s="335">
        <v>43925</v>
      </c>
      <c r="K5576" s="331"/>
      <c r="L5576" s="331"/>
      <c r="M5576" s="331"/>
      <c r="N5576" s="331"/>
    </row>
    <row r="5577" spans="1:14" ht="12.75">
      <c r="A5577" s="331"/>
      <c r="B5577" s="332">
        <v>43925.867421550924</v>
      </c>
      <c r="C5577" s="333" t="s">
        <v>2200</v>
      </c>
      <c r="D5577" s="333" t="s">
        <v>224</v>
      </c>
      <c r="E5577" s="331"/>
      <c r="F5577" s="333" t="s">
        <v>2198</v>
      </c>
      <c r="G5577" s="331"/>
      <c r="H5577" s="331"/>
      <c r="I5577" s="334" t="s">
        <v>12735</v>
      </c>
      <c r="J5577" s="335">
        <v>43925</v>
      </c>
      <c r="K5577" s="331"/>
      <c r="L5577" s="331"/>
      <c r="M5577" s="331"/>
      <c r="N5577" s="331"/>
    </row>
    <row r="5578" spans="1:14" ht="12.75">
      <c r="A5578" s="331"/>
      <c r="B5578" s="332">
        <v>43925.867871423616</v>
      </c>
      <c r="C5578" s="333" t="s">
        <v>2200</v>
      </c>
      <c r="D5578" s="333" t="s">
        <v>262</v>
      </c>
      <c r="E5578" s="331"/>
      <c r="F5578" s="333" t="s">
        <v>2198</v>
      </c>
      <c r="G5578" s="331"/>
      <c r="H5578" s="331"/>
      <c r="I5578" s="334" t="s">
        <v>12736</v>
      </c>
      <c r="J5578" s="335">
        <v>43925</v>
      </c>
      <c r="K5578" s="331"/>
      <c r="L5578" s="331"/>
      <c r="M5578" s="331"/>
      <c r="N5578" s="331"/>
    </row>
    <row r="5579" spans="1:14" ht="12.75">
      <c r="A5579" s="331"/>
      <c r="B5579" s="332">
        <v>43925.86836980324</v>
      </c>
      <c r="C5579" s="333" t="s">
        <v>2200</v>
      </c>
      <c r="D5579" s="333" t="s">
        <v>45</v>
      </c>
      <c r="E5579" s="331"/>
      <c r="F5579" s="333" t="s">
        <v>2198</v>
      </c>
      <c r="G5579" s="331"/>
      <c r="H5579" s="331"/>
      <c r="I5579" s="334" t="s">
        <v>12737</v>
      </c>
      <c r="J5579" s="335">
        <v>43925</v>
      </c>
      <c r="K5579" s="331"/>
      <c r="L5579" s="331"/>
      <c r="M5579" s="331"/>
      <c r="N5579" s="331"/>
    </row>
    <row r="5580" spans="1:14" ht="12.75">
      <c r="A5580" s="331"/>
      <c r="B5580" s="332">
        <v>43925.87154497685</v>
      </c>
      <c r="C5580" s="333" t="s">
        <v>2200</v>
      </c>
      <c r="D5580" s="333" t="s">
        <v>262</v>
      </c>
      <c r="E5580" s="331"/>
      <c r="F5580" s="333" t="s">
        <v>2198</v>
      </c>
      <c r="G5580" s="333" t="s">
        <v>2199</v>
      </c>
      <c r="H5580" s="331"/>
      <c r="I5580" s="334" t="s">
        <v>1065</v>
      </c>
      <c r="J5580" s="335">
        <v>43925</v>
      </c>
      <c r="K5580" s="331"/>
      <c r="L5580" s="331"/>
      <c r="M5580" s="331"/>
      <c r="N5580" s="331"/>
    </row>
    <row r="5581" spans="1:14" ht="12.75">
      <c r="A5581" s="15"/>
      <c r="B5581" s="236">
        <v>43925.872220231482</v>
      </c>
      <c r="C5581" s="2" t="s">
        <v>9</v>
      </c>
      <c r="D5581" s="2" t="s">
        <v>262</v>
      </c>
      <c r="E5581" s="2" t="s">
        <v>12738</v>
      </c>
      <c r="F5581" s="2" t="s">
        <v>2198</v>
      </c>
      <c r="G5581" s="2" t="s">
        <v>2199</v>
      </c>
      <c r="H5581" s="2" t="s">
        <v>12739</v>
      </c>
      <c r="I5581" s="34" t="s">
        <v>12740</v>
      </c>
      <c r="J5581" s="237">
        <v>43925</v>
      </c>
      <c r="M5581" s="2" t="s">
        <v>12741</v>
      </c>
    </row>
    <row r="5582" spans="1:14" ht="12.75">
      <c r="A5582" s="331"/>
      <c r="B5582" s="332">
        <v>43925.872283680554</v>
      </c>
      <c r="C5582" s="333" t="s">
        <v>2200</v>
      </c>
      <c r="D5582" s="333" t="s">
        <v>262</v>
      </c>
      <c r="E5582" s="331"/>
      <c r="F5582" s="333" t="s">
        <v>2198</v>
      </c>
      <c r="G5582" s="333" t="s">
        <v>2210</v>
      </c>
      <c r="H5582" s="331"/>
      <c r="I5582" s="334" t="s">
        <v>12431</v>
      </c>
      <c r="J5582" s="335">
        <v>43925</v>
      </c>
      <c r="K5582" s="331"/>
      <c r="L5582" s="331"/>
      <c r="M5582" s="333" t="s">
        <v>12742</v>
      </c>
      <c r="N5582" s="331"/>
    </row>
    <row r="5583" spans="1:14" ht="12.75">
      <c r="A5583" s="331"/>
      <c r="B5583" s="332">
        <v>43925.872898090282</v>
      </c>
      <c r="C5583" s="333" t="s">
        <v>7566</v>
      </c>
      <c r="D5583" s="333" t="s">
        <v>262</v>
      </c>
      <c r="E5583" s="331"/>
      <c r="F5583" s="333" t="s">
        <v>2198</v>
      </c>
      <c r="G5583" s="333" t="s">
        <v>2199</v>
      </c>
      <c r="H5583" s="331"/>
      <c r="I5583" s="334" t="s">
        <v>12743</v>
      </c>
      <c r="J5583" s="335">
        <v>43925</v>
      </c>
      <c r="K5583" s="331"/>
      <c r="L5583" s="331"/>
      <c r="M5583" s="331"/>
      <c r="N5583" s="331"/>
    </row>
    <row r="5584" spans="1:14" ht="12.75">
      <c r="A5584" s="331"/>
      <c r="B5584" s="332">
        <v>43925.873385543979</v>
      </c>
      <c r="C5584" s="333" t="s">
        <v>2200</v>
      </c>
      <c r="D5584" s="333" t="s">
        <v>262</v>
      </c>
      <c r="E5584" s="331"/>
      <c r="F5584" s="333" t="s">
        <v>2198</v>
      </c>
      <c r="G5584" s="333" t="s">
        <v>2199</v>
      </c>
      <c r="H5584" s="331"/>
      <c r="I5584" s="334" t="s">
        <v>1065</v>
      </c>
      <c r="J5584" s="335">
        <v>43925</v>
      </c>
      <c r="K5584" s="331"/>
      <c r="L5584" s="331"/>
      <c r="M5584" s="331"/>
      <c r="N5584" s="331"/>
    </row>
    <row r="5585" spans="1:14" ht="12.75">
      <c r="A5585" s="15"/>
      <c r="B5585" s="236">
        <v>43925.873603449072</v>
      </c>
      <c r="C5585" s="2" t="s">
        <v>7566</v>
      </c>
      <c r="D5585" s="2" t="s">
        <v>158</v>
      </c>
      <c r="E5585" s="2" t="s">
        <v>12744</v>
      </c>
      <c r="F5585" s="2" t="s">
        <v>2208</v>
      </c>
      <c r="H5585" s="2" t="s">
        <v>12745</v>
      </c>
      <c r="I5585" s="34" t="s">
        <v>12746</v>
      </c>
      <c r="J5585" s="237">
        <v>43921</v>
      </c>
      <c r="L5585" s="2">
        <v>1560</v>
      </c>
    </row>
    <row r="5586" spans="1:14" ht="12.75">
      <c r="A5586" s="15"/>
      <c r="B5586" s="236">
        <v>43925.874373738421</v>
      </c>
      <c r="C5586" s="2" t="s">
        <v>7566</v>
      </c>
      <c r="D5586" s="2" t="s">
        <v>109</v>
      </c>
      <c r="F5586" s="2" t="s">
        <v>2198</v>
      </c>
      <c r="G5586" s="2" t="s">
        <v>2199</v>
      </c>
      <c r="H5586" s="2" t="s">
        <v>12747</v>
      </c>
      <c r="I5586" s="34" t="s">
        <v>12748</v>
      </c>
      <c r="J5586" s="237">
        <v>43925</v>
      </c>
      <c r="M5586" s="2" t="s">
        <v>12749</v>
      </c>
    </row>
    <row r="5587" spans="1:14" ht="12.75">
      <c r="A5587" s="15"/>
      <c r="B5587" s="236">
        <v>43925.87883361111</v>
      </c>
      <c r="C5587" s="2" t="s">
        <v>7566</v>
      </c>
      <c r="D5587" s="2" t="s">
        <v>262</v>
      </c>
      <c r="F5587" s="2" t="s">
        <v>2198</v>
      </c>
      <c r="G5587" s="2" t="s">
        <v>2199</v>
      </c>
      <c r="H5587" s="2" t="s">
        <v>12750</v>
      </c>
      <c r="I5587" s="34" t="s">
        <v>12751</v>
      </c>
      <c r="J5587" s="237">
        <v>43925</v>
      </c>
      <c r="M5587" s="2" t="s">
        <v>12752</v>
      </c>
    </row>
    <row r="5588" spans="1:14" ht="12.75">
      <c r="A5588" s="331"/>
      <c r="B5588" s="332">
        <v>43925.882174166662</v>
      </c>
      <c r="C5588" s="333" t="s">
        <v>2200</v>
      </c>
      <c r="D5588" s="333" t="s">
        <v>224</v>
      </c>
      <c r="E5588" s="331"/>
      <c r="F5588" s="333" t="s">
        <v>12753</v>
      </c>
      <c r="G5588" s="333" t="s">
        <v>2199</v>
      </c>
      <c r="H5588" s="331"/>
      <c r="I5588" s="334" t="s">
        <v>12754</v>
      </c>
      <c r="J5588" s="335">
        <v>43925</v>
      </c>
      <c r="K5588" s="331"/>
      <c r="L5588" s="331"/>
      <c r="M5588" s="333" t="s">
        <v>12755</v>
      </c>
      <c r="N5588" s="331"/>
    </row>
    <row r="5589" spans="1:14" ht="12.75">
      <c r="A5589" s="331"/>
      <c r="B5589" s="332">
        <v>43925.88273380787</v>
      </c>
      <c r="C5589" s="333" t="s">
        <v>2200</v>
      </c>
      <c r="D5589" s="333" t="s">
        <v>45</v>
      </c>
      <c r="E5589" s="333" t="s">
        <v>43</v>
      </c>
      <c r="F5589" s="333" t="s">
        <v>2198</v>
      </c>
      <c r="G5589" s="333" t="s">
        <v>2210</v>
      </c>
      <c r="H5589" s="331"/>
      <c r="I5589" s="334" t="s">
        <v>12756</v>
      </c>
      <c r="J5589" s="335">
        <v>43925</v>
      </c>
      <c r="K5589" s="331"/>
      <c r="L5589" s="331"/>
      <c r="M5589" s="333" t="s">
        <v>12757</v>
      </c>
      <c r="N5589" s="331"/>
    </row>
    <row r="5590" spans="1:14" ht="12.75">
      <c r="A5590" s="15"/>
      <c r="B5590" s="236">
        <v>43925.885091458331</v>
      </c>
      <c r="C5590" s="2" t="s">
        <v>2200</v>
      </c>
      <c r="D5590" s="2" t="s">
        <v>233</v>
      </c>
      <c r="F5590" s="2" t="s">
        <v>2198</v>
      </c>
      <c r="G5590" s="2" t="s">
        <v>2210</v>
      </c>
      <c r="H5590" s="2" t="s">
        <v>12758</v>
      </c>
      <c r="I5590" s="34" t="s">
        <v>12759</v>
      </c>
      <c r="J5590" s="237">
        <v>43925</v>
      </c>
    </row>
    <row r="5591" spans="1:14" ht="12.75">
      <c r="A5591" s="15"/>
      <c r="B5591" s="236">
        <v>43925.886192025464</v>
      </c>
      <c r="C5591" s="2" t="s">
        <v>2200</v>
      </c>
      <c r="D5591" s="2" t="s">
        <v>101</v>
      </c>
      <c r="E5591" s="2" t="s">
        <v>31</v>
      </c>
      <c r="F5591" s="2" t="s">
        <v>2198</v>
      </c>
      <c r="G5591" s="2" t="s">
        <v>2199</v>
      </c>
      <c r="H5591" s="2" t="s">
        <v>12760</v>
      </c>
      <c r="I5591" s="2" t="s">
        <v>12761</v>
      </c>
      <c r="J5591" s="237">
        <v>43925</v>
      </c>
      <c r="M5591" s="2" t="s">
        <v>12762</v>
      </c>
    </row>
    <row r="5592" spans="1:14" ht="12.75">
      <c r="A5592" s="15"/>
      <c r="B5592" s="236">
        <v>43925.901079687501</v>
      </c>
      <c r="C5592" s="2" t="s">
        <v>2197</v>
      </c>
      <c r="D5592" s="2" t="s">
        <v>354</v>
      </c>
      <c r="E5592" s="2" t="s">
        <v>947</v>
      </c>
      <c r="F5592" s="2" t="s">
        <v>2201</v>
      </c>
      <c r="G5592" s="2" t="s">
        <v>2199</v>
      </c>
      <c r="H5592" s="2" t="s">
        <v>12763</v>
      </c>
      <c r="I5592" s="34" t="s">
        <v>12764</v>
      </c>
      <c r="J5592" s="237">
        <v>43924</v>
      </c>
      <c r="K5592" s="2">
        <v>24</v>
      </c>
      <c r="L5592" s="2">
        <v>177</v>
      </c>
    </row>
    <row r="5593" spans="1:14" ht="12.75">
      <c r="A5593" s="331"/>
      <c r="B5593" s="332">
        <v>43925.90312560185</v>
      </c>
      <c r="C5593" s="333" t="s">
        <v>9</v>
      </c>
      <c r="D5593" s="333" t="s">
        <v>109</v>
      </c>
      <c r="E5593" s="333" t="s">
        <v>1059</v>
      </c>
      <c r="F5593" s="333" t="s">
        <v>2201</v>
      </c>
      <c r="G5593" s="333" t="s">
        <v>2199</v>
      </c>
      <c r="H5593" s="333" t="s">
        <v>199</v>
      </c>
      <c r="I5593" s="333" t="s">
        <v>12765</v>
      </c>
      <c r="J5593" s="335">
        <v>43925</v>
      </c>
      <c r="K5593" s="333">
        <v>60</v>
      </c>
      <c r="L5593" s="331"/>
      <c r="M5593" s="331"/>
      <c r="N5593" s="331"/>
    </row>
    <row r="5594" spans="1:14" ht="12.75">
      <c r="A5594" s="331"/>
      <c r="B5594" s="332">
        <v>43925.912739548614</v>
      </c>
      <c r="C5594" s="333" t="s">
        <v>2197</v>
      </c>
      <c r="D5594" s="333" t="s">
        <v>236</v>
      </c>
      <c r="E5594" s="331"/>
      <c r="F5594" s="333" t="s">
        <v>2208</v>
      </c>
      <c r="G5594" s="333" t="s">
        <v>2199</v>
      </c>
      <c r="H5594" s="331"/>
      <c r="I5594" s="334" t="s">
        <v>12323</v>
      </c>
      <c r="J5594" s="335">
        <v>43924</v>
      </c>
      <c r="K5594" s="333">
        <v>22</v>
      </c>
      <c r="L5594" s="331"/>
      <c r="M5594" s="333" t="s">
        <v>12766</v>
      </c>
      <c r="N5594" s="331"/>
    </row>
    <row r="5595" spans="1:14" ht="12.75">
      <c r="A5595" s="331"/>
      <c r="B5595" s="332">
        <v>43925.913206180558</v>
      </c>
      <c r="C5595" s="333" t="s">
        <v>2200</v>
      </c>
      <c r="D5595" s="333" t="s">
        <v>262</v>
      </c>
      <c r="E5595" s="331"/>
      <c r="F5595" s="333" t="s">
        <v>2198</v>
      </c>
      <c r="G5595" s="333" t="s">
        <v>2199</v>
      </c>
      <c r="H5595" s="331"/>
      <c r="I5595" s="333" t="s">
        <v>12767</v>
      </c>
      <c r="J5595" s="335">
        <v>43925</v>
      </c>
      <c r="K5595" s="331"/>
      <c r="L5595" s="333">
        <v>63</v>
      </c>
      <c r="M5595" s="331"/>
      <c r="N5595" s="331"/>
    </row>
    <row r="5596" spans="1:14" ht="12.75">
      <c r="A5596" s="331"/>
      <c r="B5596" s="332">
        <v>43925.913813657404</v>
      </c>
      <c r="C5596" s="333" t="s">
        <v>2197</v>
      </c>
      <c r="D5596" s="333" t="s">
        <v>236</v>
      </c>
      <c r="E5596" s="331"/>
      <c r="F5596" s="333" t="s">
        <v>2208</v>
      </c>
      <c r="G5596" s="333" t="s">
        <v>2199</v>
      </c>
      <c r="H5596" s="331"/>
      <c r="I5596" s="334" t="s">
        <v>12323</v>
      </c>
      <c r="J5596" s="335">
        <v>43924</v>
      </c>
      <c r="K5596" s="333">
        <v>23</v>
      </c>
      <c r="L5596" s="331"/>
      <c r="M5596" s="333" t="s">
        <v>12768</v>
      </c>
      <c r="N5596" s="331"/>
    </row>
    <row r="5597" spans="1:14" ht="12.75">
      <c r="A5597" s="331"/>
      <c r="B5597" s="332">
        <v>43925.91469849537</v>
      </c>
      <c r="C5597" s="333" t="s">
        <v>7566</v>
      </c>
      <c r="D5597" s="333" t="s">
        <v>95</v>
      </c>
      <c r="E5597" s="333" t="s">
        <v>95</v>
      </c>
      <c r="F5597" s="333" t="s">
        <v>2198</v>
      </c>
      <c r="G5597" s="333" t="s">
        <v>2210</v>
      </c>
      <c r="H5597" s="331"/>
      <c r="I5597" s="334" t="s">
        <v>12769</v>
      </c>
      <c r="J5597" s="335">
        <v>43925</v>
      </c>
      <c r="K5597" s="331"/>
      <c r="L5597" s="331"/>
      <c r="M5597" s="333" t="s">
        <v>12770</v>
      </c>
      <c r="N5597" s="331"/>
    </row>
    <row r="5598" spans="1:14" ht="12.75">
      <c r="A5598" s="331"/>
      <c r="B5598" s="332">
        <v>43925.915922083332</v>
      </c>
      <c r="C5598" s="333" t="s">
        <v>9</v>
      </c>
      <c r="D5598" s="333" t="s">
        <v>109</v>
      </c>
      <c r="E5598" s="333" t="s">
        <v>12771</v>
      </c>
      <c r="F5598" s="333" t="s">
        <v>2201</v>
      </c>
      <c r="G5598" s="333" t="s">
        <v>2199</v>
      </c>
      <c r="H5598" s="331"/>
      <c r="I5598" s="333" t="s">
        <v>12772</v>
      </c>
      <c r="J5598" s="335">
        <v>43925</v>
      </c>
      <c r="K5598" s="333">
        <v>65</v>
      </c>
      <c r="L5598" s="331"/>
      <c r="M5598" s="331"/>
      <c r="N5598" s="331"/>
    </row>
    <row r="5599" spans="1:14" ht="12.75">
      <c r="A5599" s="331"/>
      <c r="B5599" s="332">
        <v>43925.916835949072</v>
      </c>
      <c r="C5599" s="333" t="s">
        <v>2200</v>
      </c>
      <c r="D5599" s="333" t="s">
        <v>224</v>
      </c>
      <c r="E5599" s="333" t="s">
        <v>1242</v>
      </c>
      <c r="F5599" s="333" t="s">
        <v>2198</v>
      </c>
      <c r="G5599" s="333" t="s">
        <v>2199</v>
      </c>
      <c r="H5599" s="331"/>
      <c r="I5599" s="334" t="s">
        <v>12773</v>
      </c>
      <c r="J5599" s="335">
        <v>43925</v>
      </c>
      <c r="K5599" s="331"/>
      <c r="L5599" s="333">
        <v>182</v>
      </c>
      <c r="M5599" s="333" t="s">
        <v>12774</v>
      </c>
      <c r="N5599" s="331"/>
    </row>
    <row r="5600" spans="1:14" ht="12.75">
      <c r="A5600" s="331"/>
      <c r="B5600" s="332">
        <v>43925.9169234375</v>
      </c>
      <c r="C5600" s="333" t="s">
        <v>2200</v>
      </c>
      <c r="D5600" s="333" t="s">
        <v>224</v>
      </c>
      <c r="E5600" s="333" t="s">
        <v>1242</v>
      </c>
      <c r="F5600" s="333" t="s">
        <v>2198</v>
      </c>
      <c r="G5600" s="333" t="s">
        <v>2199</v>
      </c>
      <c r="H5600" s="331"/>
      <c r="I5600" s="334" t="s">
        <v>12773</v>
      </c>
      <c r="J5600" s="335">
        <v>43925</v>
      </c>
      <c r="K5600" s="331"/>
      <c r="L5600" s="333">
        <v>182</v>
      </c>
      <c r="M5600" s="333" t="s">
        <v>12774</v>
      </c>
      <c r="N5600" s="331"/>
    </row>
    <row r="5601" spans="1:14" ht="12.75">
      <c r="A5601" s="331"/>
      <c r="B5601" s="332">
        <v>43925.920485138893</v>
      </c>
      <c r="C5601" s="333" t="s">
        <v>2200</v>
      </c>
      <c r="D5601" s="333" t="s">
        <v>45</v>
      </c>
      <c r="E5601" s="331"/>
      <c r="F5601" s="333" t="s">
        <v>2198</v>
      </c>
      <c r="G5601" s="331"/>
      <c r="H5601" s="331"/>
      <c r="I5601" s="333" t="s">
        <v>12775</v>
      </c>
      <c r="J5601" s="335">
        <v>43925</v>
      </c>
      <c r="K5601" s="331"/>
      <c r="L5601" s="331"/>
      <c r="M5601" s="333" t="s">
        <v>12776</v>
      </c>
      <c r="N5601" s="331"/>
    </row>
    <row r="5602" spans="1:14" ht="12.75">
      <c r="A5602" s="15"/>
      <c r="B5602" s="236">
        <v>43925.923286550926</v>
      </c>
      <c r="C5602" s="2" t="s">
        <v>7566</v>
      </c>
      <c r="D5602" s="2" t="s">
        <v>134</v>
      </c>
      <c r="E5602" s="2" t="s">
        <v>1756</v>
      </c>
      <c r="F5602" s="2" t="s">
        <v>2201</v>
      </c>
      <c r="H5602" s="2" t="s">
        <v>12777</v>
      </c>
      <c r="I5602" s="34" t="s">
        <v>12778</v>
      </c>
      <c r="J5602" s="237">
        <v>43925</v>
      </c>
      <c r="K5602" s="2">
        <v>63</v>
      </c>
      <c r="M5602" s="2" t="s">
        <v>12779</v>
      </c>
    </row>
    <row r="5603" spans="1:14" ht="12.75">
      <c r="A5603" s="331"/>
      <c r="B5603" s="332">
        <v>43925.923901562499</v>
      </c>
      <c r="C5603" s="333" t="s">
        <v>2200</v>
      </c>
      <c r="D5603" s="333" t="s">
        <v>101</v>
      </c>
      <c r="E5603" s="331"/>
      <c r="F5603" s="333" t="s">
        <v>2198</v>
      </c>
      <c r="G5603" s="331"/>
      <c r="H5603" s="331"/>
      <c r="I5603" s="334" t="s">
        <v>12780</v>
      </c>
      <c r="J5603" s="335">
        <v>43925</v>
      </c>
      <c r="K5603" s="331"/>
      <c r="L5603" s="331"/>
      <c r="M5603" s="333" t="s">
        <v>12781</v>
      </c>
      <c r="N5603" s="331"/>
    </row>
    <row r="5604" spans="1:14" ht="12.75">
      <c r="A5604" s="331"/>
      <c r="B5604" s="332">
        <v>43925.924338587967</v>
      </c>
      <c r="C5604" s="333" t="s">
        <v>7566</v>
      </c>
      <c r="D5604" s="333" t="s">
        <v>45</v>
      </c>
      <c r="E5604" s="331"/>
      <c r="F5604" s="333" t="s">
        <v>2198</v>
      </c>
      <c r="G5604" s="333" t="s">
        <v>2210</v>
      </c>
      <c r="H5604" s="331"/>
      <c r="I5604" s="334" t="s">
        <v>12782</v>
      </c>
      <c r="J5604" s="335">
        <v>43925</v>
      </c>
      <c r="K5604" s="331"/>
      <c r="L5604" s="331"/>
      <c r="M5604" s="331"/>
      <c r="N5604" s="331"/>
    </row>
    <row r="5605" spans="1:14" ht="12.75">
      <c r="A5605" s="331"/>
      <c r="B5605" s="332">
        <v>43925.924615474534</v>
      </c>
      <c r="C5605" s="333" t="s">
        <v>2200</v>
      </c>
      <c r="D5605" s="333" t="s">
        <v>45</v>
      </c>
      <c r="E5605" s="331"/>
      <c r="F5605" s="333" t="s">
        <v>2198</v>
      </c>
      <c r="G5605" s="333" t="s">
        <v>2199</v>
      </c>
      <c r="H5605" s="331"/>
      <c r="I5605" s="334" t="s">
        <v>12783</v>
      </c>
      <c r="J5605" s="335">
        <v>43925</v>
      </c>
      <c r="K5605" s="331"/>
      <c r="L5605" s="331"/>
      <c r="M5605" s="333" t="s">
        <v>5743</v>
      </c>
      <c r="N5605" s="331"/>
    </row>
    <row r="5606" spans="1:14" ht="12.75">
      <c r="A5606" s="331"/>
      <c r="B5606" s="332">
        <v>43925.926196041662</v>
      </c>
      <c r="C5606" s="333" t="s">
        <v>2200</v>
      </c>
      <c r="D5606" s="333" t="s">
        <v>262</v>
      </c>
      <c r="E5606" s="331"/>
      <c r="F5606" s="333" t="s">
        <v>2198</v>
      </c>
      <c r="G5606" s="333" t="s">
        <v>2210</v>
      </c>
      <c r="H5606" s="331"/>
      <c r="I5606" s="334" t="s">
        <v>1065</v>
      </c>
      <c r="J5606" s="335">
        <v>43925</v>
      </c>
      <c r="K5606" s="331"/>
      <c r="L5606" s="331"/>
      <c r="M5606" s="331"/>
      <c r="N5606" s="331"/>
    </row>
    <row r="5607" spans="1:14" ht="12.75">
      <c r="A5607" s="331"/>
      <c r="B5607" s="332">
        <v>43925.927610185186</v>
      </c>
      <c r="C5607" s="333" t="s">
        <v>2200</v>
      </c>
      <c r="D5607" s="333" t="s">
        <v>101</v>
      </c>
      <c r="E5607" s="331"/>
      <c r="F5607" s="333" t="s">
        <v>2198</v>
      </c>
      <c r="G5607" s="333" t="s">
        <v>2199</v>
      </c>
      <c r="H5607" s="331"/>
      <c r="I5607" s="334" t="s">
        <v>12785</v>
      </c>
      <c r="J5607" s="335">
        <v>43925</v>
      </c>
      <c r="K5607" s="331"/>
      <c r="L5607" s="331"/>
      <c r="M5607" s="331"/>
      <c r="N5607" s="331"/>
    </row>
    <row r="5608" spans="1:14" ht="12.75">
      <c r="A5608" s="331"/>
      <c r="B5608" s="332">
        <v>43925.92803549768</v>
      </c>
      <c r="C5608" s="333" t="s">
        <v>2197</v>
      </c>
      <c r="D5608" s="333" t="s">
        <v>224</v>
      </c>
      <c r="E5608" s="333" t="s">
        <v>223</v>
      </c>
      <c r="F5608" s="333" t="s">
        <v>2198</v>
      </c>
      <c r="G5608" s="333" t="s">
        <v>2199</v>
      </c>
      <c r="H5608" s="331"/>
      <c r="I5608" s="333" t="s">
        <v>12786</v>
      </c>
      <c r="J5608" s="335">
        <v>43925</v>
      </c>
      <c r="K5608" s="331"/>
      <c r="L5608" s="331"/>
      <c r="M5608" s="331"/>
      <c r="N5608" s="331"/>
    </row>
    <row r="5609" spans="1:14" ht="12.75">
      <c r="A5609" s="331"/>
      <c r="B5609" s="332">
        <v>43925.928517812499</v>
      </c>
      <c r="C5609" s="333" t="s">
        <v>2197</v>
      </c>
      <c r="D5609" s="333" t="s">
        <v>224</v>
      </c>
      <c r="E5609" s="333" t="s">
        <v>223</v>
      </c>
      <c r="F5609" s="333" t="s">
        <v>2208</v>
      </c>
      <c r="G5609" s="333" t="s">
        <v>2199</v>
      </c>
      <c r="H5609" s="331"/>
      <c r="I5609" s="333" t="s">
        <v>12788</v>
      </c>
      <c r="J5609" s="335">
        <v>43925</v>
      </c>
      <c r="K5609" s="331"/>
      <c r="L5609" s="331"/>
      <c r="M5609" s="331"/>
      <c r="N5609" s="331"/>
    </row>
    <row r="5610" spans="1:14" ht="12.75">
      <c r="A5610" s="331"/>
      <c r="B5610" s="332">
        <v>43925.929105081013</v>
      </c>
      <c r="C5610" s="333" t="s">
        <v>2197</v>
      </c>
      <c r="D5610" s="333" t="s">
        <v>224</v>
      </c>
      <c r="E5610" s="333" t="s">
        <v>12790</v>
      </c>
      <c r="F5610" s="333" t="s">
        <v>2198</v>
      </c>
      <c r="G5610" s="333" t="s">
        <v>2199</v>
      </c>
      <c r="H5610" s="331"/>
      <c r="I5610" s="333" t="s">
        <v>12788</v>
      </c>
      <c r="J5610" s="335">
        <v>43925</v>
      </c>
      <c r="K5610" s="331"/>
      <c r="L5610" s="331"/>
      <c r="M5610" s="331"/>
      <c r="N5610" s="331"/>
    </row>
    <row r="5611" spans="1:14" ht="12.75">
      <c r="A5611" s="15"/>
      <c r="B5611" s="236">
        <v>43925.929370266203</v>
      </c>
      <c r="C5611" s="2" t="s">
        <v>7566</v>
      </c>
      <c r="D5611" s="2" t="s">
        <v>101</v>
      </c>
      <c r="E5611" s="2" t="s">
        <v>31</v>
      </c>
      <c r="F5611" s="2" t="s">
        <v>2198</v>
      </c>
      <c r="G5611" s="2" t="s">
        <v>2199</v>
      </c>
      <c r="H5611" s="2" t="s">
        <v>12791</v>
      </c>
      <c r="I5611" s="2" t="s">
        <v>12792</v>
      </c>
      <c r="J5611" s="237">
        <v>43925</v>
      </c>
      <c r="K5611" s="2">
        <v>33</v>
      </c>
      <c r="L5611" s="2">
        <v>43</v>
      </c>
      <c r="M5611" s="2" t="s">
        <v>3122</v>
      </c>
    </row>
    <row r="5612" spans="1:14" ht="12.75">
      <c r="A5612" s="331"/>
      <c r="B5612" s="332">
        <v>43925.930047071757</v>
      </c>
      <c r="C5612" s="333" t="s">
        <v>7566</v>
      </c>
      <c r="D5612" s="333" t="s">
        <v>45</v>
      </c>
      <c r="E5612" s="333" t="s">
        <v>43</v>
      </c>
      <c r="F5612" s="333" t="s">
        <v>2198</v>
      </c>
      <c r="G5612" s="331"/>
      <c r="H5612" s="331"/>
      <c r="I5612" s="334" t="s">
        <v>12756</v>
      </c>
      <c r="J5612" s="335">
        <v>43925</v>
      </c>
      <c r="K5612" s="331"/>
      <c r="L5612" s="331"/>
      <c r="M5612" s="333" t="s">
        <v>12795</v>
      </c>
      <c r="N5612" s="331"/>
    </row>
    <row r="5613" spans="1:14" ht="12.75">
      <c r="A5613" s="15"/>
      <c r="B5613" s="236">
        <v>43925.930308807874</v>
      </c>
      <c r="C5613" s="2" t="s">
        <v>2200</v>
      </c>
      <c r="D5613" s="2" t="s">
        <v>262</v>
      </c>
      <c r="F5613" s="2" t="s">
        <v>2198</v>
      </c>
      <c r="G5613" s="2" t="s">
        <v>2199</v>
      </c>
      <c r="H5613" s="2" t="s">
        <v>12796</v>
      </c>
      <c r="I5613" s="34" t="s">
        <v>3051</v>
      </c>
      <c r="J5613" s="237">
        <v>43925</v>
      </c>
    </row>
    <row r="5614" spans="1:14" ht="12.75">
      <c r="A5614" s="331"/>
      <c r="B5614" s="332">
        <v>43925.930867175921</v>
      </c>
      <c r="C5614" s="333" t="s">
        <v>2200</v>
      </c>
      <c r="D5614" s="333" t="s">
        <v>101</v>
      </c>
      <c r="E5614" s="331"/>
      <c r="F5614" s="333" t="s">
        <v>2198</v>
      </c>
      <c r="G5614" s="331"/>
      <c r="H5614" s="331"/>
      <c r="I5614" s="334" t="s">
        <v>12797</v>
      </c>
      <c r="J5614" s="335">
        <v>43925</v>
      </c>
      <c r="K5614" s="331"/>
      <c r="L5614" s="331"/>
      <c r="M5614" s="333" t="s">
        <v>12798</v>
      </c>
      <c r="N5614" s="331"/>
    </row>
    <row r="5615" spans="1:14" ht="12.75">
      <c r="A5615" s="331"/>
      <c r="B5615" s="332">
        <v>43925.931043715274</v>
      </c>
      <c r="C5615" s="333" t="s">
        <v>2200</v>
      </c>
      <c r="D5615" s="333" t="s">
        <v>101</v>
      </c>
      <c r="E5615" s="331"/>
      <c r="F5615" s="333" t="s">
        <v>2198</v>
      </c>
      <c r="G5615" s="333" t="s">
        <v>2199</v>
      </c>
      <c r="H5615" s="331"/>
      <c r="I5615" s="334" t="s">
        <v>12799</v>
      </c>
      <c r="J5615" s="335">
        <v>43925</v>
      </c>
      <c r="K5615" s="331"/>
      <c r="L5615" s="331"/>
      <c r="M5615" s="333" t="s">
        <v>12800</v>
      </c>
      <c r="N5615" s="331"/>
    </row>
    <row r="5616" spans="1:14" ht="12.75">
      <c r="A5616" s="331"/>
      <c r="B5616" s="332">
        <v>43925.931943206015</v>
      </c>
      <c r="C5616" s="333" t="s">
        <v>2197</v>
      </c>
      <c r="D5616" s="333" t="s">
        <v>101</v>
      </c>
      <c r="E5616" s="331"/>
      <c r="F5616" s="333" t="s">
        <v>2198</v>
      </c>
      <c r="G5616" s="331"/>
      <c r="H5616" s="331"/>
      <c r="I5616" s="334" t="s">
        <v>12797</v>
      </c>
      <c r="J5616" s="335">
        <v>43925</v>
      </c>
      <c r="K5616" s="331"/>
      <c r="L5616" s="331"/>
      <c r="M5616" s="333" t="s">
        <v>12801</v>
      </c>
      <c r="N5616" s="331"/>
    </row>
    <row r="5617" spans="1:14" ht="12.75">
      <c r="A5617" s="15"/>
      <c r="B5617" s="236">
        <v>43925.933425601848</v>
      </c>
      <c r="C5617" s="2" t="s">
        <v>2200</v>
      </c>
      <c r="D5617" s="2" t="s">
        <v>322</v>
      </c>
      <c r="E5617" s="2" t="s">
        <v>12802</v>
      </c>
      <c r="F5617" s="2" t="s">
        <v>2208</v>
      </c>
      <c r="G5617" s="2" t="s">
        <v>2199</v>
      </c>
      <c r="H5617" s="2" t="s">
        <v>12803</v>
      </c>
      <c r="I5617" s="2" t="s">
        <v>12804</v>
      </c>
      <c r="J5617" s="237">
        <v>43925</v>
      </c>
      <c r="K5617" s="2">
        <v>29</v>
      </c>
    </row>
    <row r="5618" spans="1:14" ht="12.75">
      <c r="A5618" s="15"/>
      <c r="B5618" s="236">
        <v>43925.933739409724</v>
      </c>
      <c r="C5618" s="2" t="s">
        <v>2200</v>
      </c>
      <c r="D5618" s="2" t="s">
        <v>322</v>
      </c>
      <c r="E5618" s="2" t="s">
        <v>5305</v>
      </c>
      <c r="F5618" s="2" t="s">
        <v>2208</v>
      </c>
      <c r="G5618" s="2" t="s">
        <v>2199</v>
      </c>
      <c r="H5618" s="2" t="s">
        <v>12805</v>
      </c>
      <c r="I5618" s="34" t="s">
        <v>12794</v>
      </c>
      <c r="J5618" s="237">
        <v>43925</v>
      </c>
      <c r="K5618" s="2">
        <v>29</v>
      </c>
    </row>
    <row r="5619" spans="1:14" ht="12.75">
      <c r="A5619" s="15"/>
      <c r="B5619" s="236">
        <v>43925.934269710648</v>
      </c>
      <c r="C5619" s="2" t="s">
        <v>2200</v>
      </c>
      <c r="D5619" s="2" t="s">
        <v>262</v>
      </c>
      <c r="F5619" s="2" t="s">
        <v>12806</v>
      </c>
      <c r="G5619" s="2" t="s">
        <v>2210</v>
      </c>
      <c r="H5619" s="2" t="s">
        <v>12807</v>
      </c>
      <c r="I5619" s="34" t="s">
        <v>12808</v>
      </c>
      <c r="J5619" s="237">
        <v>43925</v>
      </c>
    </row>
    <row r="5620" spans="1:14" ht="12.75">
      <c r="A5620" s="331"/>
      <c r="B5620" s="332">
        <v>43925.934710057874</v>
      </c>
      <c r="C5620" s="333" t="s">
        <v>2197</v>
      </c>
      <c r="D5620" s="333" t="s">
        <v>207</v>
      </c>
      <c r="E5620" s="331"/>
      <c r="F5620" s="333" t="s">
        <v>2198</v>
      </c>
      <c r="G5620" s="333" t="s">
        <v>2199</v>
      </c>
      <c r="H5620" s="331"/>
      <c r="I5620" s="334" t="s">
        <v>12809</v>
      </c>
      <c r="J5620" s="335">
        <v>43925</v>
      </c>
      <c r="K5620" s="331"/>
      <c r="L5620" s="331"/>
      <c r="M5620" s="333" t="s">
        <v>12810</v>
      </c>
      <c r="N5620" s="331"/>
    </row>
    <row r="5621" spans="1:14" ht="12.75">
      <c r="A5621" s="15"/>
      <c r="B5621" s="236">
        <v>43925.935471886572</v>
      </c>
      <c r="C5621" s="2" t="s">
        <v>2200</v>
      </c>
      <c r="D5621" s="2" t="s">
        <v>322</v>
      </c>
      <c r="F5621" s="2" t="s">
        <v>2208</v>
      </c>
      <c r="G5621" s="2" t="s">
        <v>2199</v>
      </c>
      <c r="H5621" s="2" t="s">
        <v>12805</v>
      </c>
      <c r="I5621" s="34" t="s">
        <v>12794</v>
      </c>
      <c r="J5621" s="237">
        <v>43925</v>
      </c>
      <c r="K5621" s="2">
        <v>29</v>
      </c>
      <c r="M5621" s="2" t="s">
        <v>12811</v>
      </c>
    </row>
    <row r="5622" spans="1:14" ht="12.75">
      <c r="A5622" s="15"/>
      <c r="B5622" s="236">
        <v>43925.9357446875</v>
      </c>
      <c r="C5622" s="2" t="s">
        <v>7566</v>
      </c>
      <c r="D5622" s="2" t="s">
        <v>262</v>
      </c>
      <c r="E5622" s="2" t="s">
        <v>493</v>
      </c>
      <c r="F5622" s="2" t="s">
        <v>2198</v>
      </c>
      <c r="H5622" s="2">
        <v>11</v>
      </c>
      <c r="I5622" s="2" t="s">
        <v>12812</v>
      </c>
      <c r="J5622" s="237">
        <v>43925</v>
      </c>
      <c r="L5622" s="2">
        <v>11</v>
      </c>
      <c r="M5622" s="2" t="s">
        <v>12813</v>
      </c>
    </row>
    <row r="5623" spans="1:14" ht="12.75">
      <c r="A5623" s="15"/>
      <c r="B5623" s="236">
        <v>43925.935786087968</v>
      </c>
      <c r="C5623" s="2" t="s">
        <v>2200</v>
      </c>
      <c r="D5623" s="2" t="s">
        <v>45</v>
      </c>
      <c r="F5623" s="2" t="s">
        <v>2198</v>
      </c>
      <c r="G5623" s="2" t="s">
        <v>2199</v>
      </c>
      <c r="H5623" s="2" t="s">
        <v>12814</v>
      </c>
      <c r="I5623" s="34" t="s">
        <v>12431</v>
      </c>
      <c r="J5623" s="237">
        <v>43925</v>
      </c>
      <c r="L5623" s="2">
        <v>635</v>
      </c>
      <c r="M5623" s="2" t="s">
        <v>12814</v>
      </c>
    </row>
    <row r="5624" spans="1:14" ht="12.75">
      <c r="A5624" s="15"/>
      <c r="B5624" s="236">
        <v>43925.93621039352</v>
      </c>
      <c r="C5624" s="2" t="s">
        <v>2200</v>
      </c>
      <c r="D5624" s="2" t="s">
        <v>322</v>
      </c>
      <c r="F5624" s="2" t="s">
        <v>2208</v>
      </c>
      <c r="G5624" s="2" t="s">
        <v>2199</v>
      </c>
      <c r="H5624" s="2" t="s">
        <v>12805</v>
      </c>
      <c r="I5624" s="34" t="s">
        <v>12794</v>
      </c>
      <c r="J5624" s="237">
        <v>43925</v>
      </c>
      <c r="K5624" s="2">
        <v>29</v>
      </c>
    </row>
    <row r="5625" spans="1:14" ht="12.75">
      <c r="A5625" s="331"/>
      <c r="B5625" s="332">
        <v>43925.936247384263</v>
      </c>
      <c r="C5625" s="333" t="s">
        <v>2200</v>
      </c>
      <c r="D5625" s="333" t="s">
        <v>224</v>
      </c>
      <c r="E5625" s="331"/>
      <c r="F5625" s="333" t="s">
        <v>2198</v>
      </c>
      <c r="G5625" s="331"/>
      <c r="H5625" s="331"/>
      <c r="I5625" s="334" t="s">
        <v>12815</v>
      </c>
      <c r="J5625" s="335">
        <v>43925</v>
      </c>
      <c r="K5625" s="331"/>
      <c r="L5625" s="331"/>
      <c r="M5625" s="333" t="s">
        <v>12816</v>
      </c>
      <c r="N5625" s="331"/>
    </row>
    <row r="5626" spans="1:14" ht="12.75">
      <c r="A5626" s="15"/>
      <c r="B5626" s="236">
        <v>43925.937616736112</v>
      </c>
      <c r="C5626" s="2" t="s">
        <v>2200</v>
      </c>
      <c r="D5626" s="2" t="s">
        <v>322</v>
      </c>
      <c r="E5626" s="2" t="s">
        <v>12817</v>
      </c>
      <c r="F5626" s="2" t="s">
        <v>2208</v>
      </c>
      <c r="G5626" s="2" t="s">
        <v>2199</v>
      </c>
      <c r="H5626" s="2" t="s">
        <v>12818</v>
      </c>
      <c r="I5626" s="2" t="s">
        <v>12819</v>
      </c>
      <c r="J5626" s="237">
        <v>43925</v>
      </c>
      <c r="K5626" s="2">
        <v>29</v>
      </c>
    </row>
    <row r="5627" spans="1:14" ht="12.75">
      <c r="A5627" s="15"/>
      <c r="B5627" s="236">
        <v>43925.937818692131</v>
      </c>
      <c r="C5627" s="2" t="s">
        <v>2200</v>
      </c>
      <c r="D5627" s="2" t="s">
        <v>322</v>
      </c>
      <c r="E5627" s="2" t="s">
        <v>5305</v>
      </c>
      <c r="F5627" s="2" t="s">
        <v>2208</v>
      </c>
      <c r="G5627" s="2" t="s">
        <v>2199</v>
      </c>
      <c r="H5627" s="2" t="s">
        <v>12820</v>
      </c>
      <c r="I5627" s="34" t="s">
        <v>12821</v>
      </c>
      <c r="J5627" s="237">
        <v>43925</v>
      </c>
      <c r="K5627" s="2">
        <v>29</v>
      </c>
    </row>
    <row r="5628" spans="1:14" ht="12.75">
      <c r="A5628" s="15"/>
      <c r="B5628" s="236">
        <v>43925.938087766204</v>
      </c>
      <c r="C5628" s="2" t="s">
        <v>2200</v>
      </c>
      <c r="D5628" s="2" t="s">
        <v>322</v>
      </c>
      <c r="E5628" s="2" t="s">
        <v>5305</v>
      </c>
      <c r="F5628" s="2" t="s">
        <v>2208</v>
      </c>
      <c r="G5628" s="2" t="s">
        <v>2199</v>
      </c>
      <c r="H5628" s="2" t="s">
        <v>12820</v>
      </c>
      <c r="I5628" s="34" t="s">
        <v>12821</v>
      </c>
      <c r="J5628" s="237">
        <v>43925</v>
      </c>
      <c r="K5628" s="2">
        <v>29</v>
      </c>
    </row>
    <row r="5629" spans="1:14" ht="12.75">
      <c r="A5629" s="15"/>
      <c r="B5629" s="236">
        <v>43925.938236875001</v>
      </c>
      <c r="C5629" s="2" t="s">
        <v>2200</v>
      </c>
      <c r="D5629" s="2" t="s">
        <v>45</v>
      </c>
      <c r="F5629" s="2" t="s">
        <v>2198</v>
      </c>
      <c r="H5629" s="2" t="s">
        <v>12822</v>
      </c>
      <c r="I5629" s="2" t="s">
        <v>12823</v>
      </c>
      <c r="J5629" s="237">
        <v>43925</v>
      </c>
    </row>
    <row r="5630" spans="1:14" ht="12.75">
      <c r="A5630" s="15"/>
      <c r="B5630" s="236">
        <v>43925.938280787042</v>
      </c>
      <c r="C5630" s="2" t="s">
        <v>2200</v>
      </c>
      <c r="D5630" s="2" t="s">
        <v>322</v>
      </c>
      <c r="E5630" s="2" t="s">
        <v>5305</v>
      </c>
      <c r="F5630" s="2" t="s">
        <v>2208</v>
      </c>
      <c r="G5630" s="2" t="s">
        <v>2199</v>
      </c>
      <c r="H5630" s="2" t="s">
        <v>12824</v>
      </c>
      <c r="I5630" s="34" t="s">
        <v>11792</v>
      </c>
      <c r="J5630" s="237">
        <v>43925</v>
      </c>
      <c r="K5630" s="2">
        <v>29</v>
      </c>
    </row>
    <row r="5631" spans="1:14" ht="12.75">
      <c r="A5631" s="331"/>
      <c r="B5631" s="332">
        <v>43925.938303622686</v>
      </c>
      <c r="C5631" s="333" t="s">
        <v>2200</v>
      </c>
      <c r="D5631" s="333" t="s">
        <v>101</v>
      </c>
      <c r="E5631" s="331"/>
      <c r="F5631" s="333" t="s">
        <v>2198</v>
      </c>
      <c r="G5631" s="333" t="s">
        <v>2199</v>
      </c>
      <c r="H5631" s="331"/>
      <c r="I5631" s="334" t="s">
        <v>12825</v>
      </c>
      <c r="J5631" s="335">
        <v>43925</v>
      </c>
      <c r="K5631" s="331"/>
      <c r="L5631" s="331"/>
      <c r="M5631" s="333" t="s">
        <v>12826</v>
      </c>
      <c r="N5631" s="331"/>
    </row>
    <row r="5632" spans="1:14" ht="12.75">
      <c r="A5632" s="331"/>
      <c r="B5632" s="332">
        <v>43925.939008831017</v>
      </c>
      <c r="C5632" s="333" t="s">
        <v>2200</v>
      </c>
      <c r="D5632" s="333" t="s">
        <v>45</v>
      </c>
      <c r="E5632" s="331"/>
      <c r="F5632" s="333" t="s">
        <v>2198</v>
      </c>
      <c r="G5632" s="331"/>
      <c r="H5632" s="331"/>
      <c r="I5632" s="334" t="s">
        <v>12827</v>
      </c>
      <c r="J5632" s="335">
        <v>43925</v>
      </c>
      <c r="K5632" s="331"/>
      <c r="L5632" s="331"/>
      <c r="M5632" s="331"/>
      <c r="N5632" s="331"/>
    </row>
    <row r="5633" spans="1:14" ht="12.75">
      <c r="A5633" s="331"/>
      <c r="B5633" s="332">
        <v>43925.939941030098</v>
      </c>
      <c r="C5633" s="333" t="s">
        <v>2200</v>
      </c>
      <c r="D5633" s="333" t="s">
        <v>45</v>
      </c>
      <c r="E5633" s="331"/>
      <c r="F5633" s="333" t="s">
        <v>2271</v>
      </c>
      <c r="G5633" s="333" t="s">
        <v>2199</v>
      </c>
      <c r="H5633" s="331"/>
      <c r="I5633" s="334" t="s">
        <v>12828</v>
      </c>
      <c r="J5633" s="335">
        <v>43925</v>
      </c>
      <c r="K5633" s="331"/>
      <c r="L5633" s="331"/>
      <c r="M5633" s="333" t="s">
        <v>12829</v>
      </c>
      <c r="N5633" s="331"/>
    </row>
    <row r="5634" spans="1:14" ht="12.75">
      <c r="A5634" s="331"/>
      <c r="B5634" s="332">
        <v>43925.940277974536</v>
      </c>
      <c r="C5634" s="333" t="s">
        <v>2200</v>
      </c>
      <c r="D5634" s="333" t="s">
        <v>101</v>
      </c>
      <c r="E5634" s="331"/>
      <c r="F5634" s="333" t="s">
        <v>2198</v>
      </c>
      <c r="G5634" s="333" t="s">
        <v>2210</v>
      </c>
      <c r="H5634" s="331"/>
      <c r="I5634" s="333" t="s">
        <v>12830</v>
      </c>
      <c r="J5634" s="335">
        <v>43925</v>
      </c>
      <c r="K5634" s="331"/>
      <c r="L5634" s="331"/>
      <c r="M5634" s="333" t="s">
        <v>12831</v>
      </c>
      <c r="N5634" s="331"/>
    </row>
    <row r="5635" spans="1:14" ht="12.75">
      <c r="A5635" s="331"/>
      <c r="B5635" s="332">
        <v>43925.940764525461</v>
      </c>
      <c r="C5635" s="333" t="s">
        <v>2200</v>
      </c>
      <c r="D5635" s="333" t="s">
        <v>45</v>
      </c>
      <c r="E5635" s="331"/>
      <c r="F5635" s="333" t="s">
        <v>2198</v>
      </c>
      <c r="G5635" s="331"/>
      <c r="H5635" s="331"/>
      <c r="I5635" s="334" t="s">
        <v>12832</v>
      </c>
      <c r="J5635" s="335">
        <v>43925</v>
      </c>
      <c r="K5635" s="331"/>
      <c r="L5635" s="331"/>
      <c r="M5635" s="331"/>
      <c r="N5635" s="331"/>
    </row>
    <row r="5636" spans="1:14" ht="12.75">
      <c r="A5636" s="331"/>
      <c r="B5636" s="332">
        <v>43925.940794166665</v>
      </c>
      <c r="C5636" s="333" t="s">
        <v>2200</v>
      </c>
      <c r="D5636" s="333" t="s">
        <v>45</v>
      </c>
      <c r="E5636" s="333" t="s">
        <v>43</v>
      </c>
      <c r="F5636" s="333" t="s">
        <v>2198</v>
      </c>
      <c r="G5636" s="333" t="s">
        <v>2199</v>
      </c>
      <c r="H5636" s="331"/>
      <c r="I5636" s="334" t="s">
        <v>12833</v>
      </c>
      <c r="J5636" s="335">
        <v>43925</v>
      </c>
      <c r="K5636" s="331"/>
      <c r="L5636" s="331"/>
      <c r="M5636" s="333" t="s">
        <v>12834</v>
      </c>
      <c r="N5636" s="331"/>
    </row>
    <row r="5637" spans="1:14" ht="12.75">
      <c r="A5637" s="331"/>
      <c r="B5637" s="332">
        <v>43925.941934039351</v>
      </c>
      <c r="C5637" s="333" t="s">
        <v>2200</v>
      </c>
      <c r="D5637" s="333" t="s">
        <v>101</v>
      </c>
      <c r="E5637" s="331"/>
      <c r="F5637" s="333" t="s">
        <v>2198</v>
      </c>
      <c r="G5637" s="333" t="s">
        <v>2199</v>
      </c>
      <c r="H5637" s="331"/>
      <c r="I5637" s="334" t="s">
        <v>12835</v>
      </c>
      <c r="J5637" s="335">
        <v>43925</v>
      </c>
      <c r="K5637" s="331"/>
      <c r="L5637" s="331"/>
      <c r="M5637" s="333" t="s">
        <v>12836</v>
      </c>
      <c r="N5637" s="331"/>
    </row>
    <row r="5638" spans="1:14" ht="12.75">
      <c r="A5638" s="331"/>
      <c r="B5638" s="332">
        <v>43925.942238449075</v>
      </c>
      <c r="C5638" s="333" t="s">
        <v>2200</v>
      </c>
      <c r="D5638" s="333" t="s">
        <v>224</v>
      </c>
      <c r="E5638" s="333">
        <v>182</v>
      </c>
      <c r="F5638" s="333" t="s">
        <v>2198</v>
      </c>
      <c r="G5638" s="331"/>
      <c r="H5638" s="331"/>
      <c r="I5638" s="334" t="s">
        <v>12837</v>
      </c>
      <c r="J5638" s="335">
        <v>43925</v>
      </c>
      <c r="K5638" s="331"/>
      <c r="L5638" s="331"/>
      <c r="M5638" s="331"/>
      <c r="N5638" s="331"/>
    </row>
    <row r="5639" spans="1:14" ht="12.75">
      <c r="A5639" s="331"/>
      <c r="B5639" s="332">
        <v>43925.942289583334</v>
      </c>
      <c r="C5639" s="333" t="s">
        <v>2200</v>
      </c>
      <c r="D5639" s="333" t="s">
        <v>101</v>
      </c>
      <c r="E5639" s="333" t="s">
        <v>12838</v>
      </c>
      <c r="F5639" s="333" t="s">
        <v>2271</v>
      </c>
      <c r="G5639" s="333" t="s">
        <v>2210</v>
      </c>
      <c r="H5639" s="331"/>
      <c r="I5639" s="333" t="s">
        <v>12839</v>
      </c>
      <c r="J5639" s="335">
        <v>43925</v>
      </c>
      <c r="K5639" s="331"/>
      <c r="L5639" s="331"/>
      <c r="M5639" s="331"/>
      <c r="N5639" s="331"/>
    </row>
    <row r="5640" spans="1:14" ht="12.75">
      <c r="A5640" s="331"/>
      <c r="B5640" s="332">
        <v>43925.942783622682</v>
      </c>
      <c r="C5640" s="333" t="s">
        <v>2197</v>
      </c>
      <c r="D5640" s="333" t="s">
        <v>101</v>
      </c>
      <c r="E5640" s="331"/>
      <c r="F5640" s="333" t="s">
        <v>2198</v>
      </c>
      <c r="G5640" s="333" t="s">
        <v>2199</v>
      </c>
      <c r="H5640" s="331"/>
      <c r="I5640" s="334" t="s">
        <v>12835</v>
      </c>
      <c r="J5640" s="335">
        <v>43925</v>
      </c>
      <c r="K5640" s="331"/>
      <c r="L5640" s="331"/>
      <c r="M5640" s="333" t="s">
        <v>12840</v>
      </c>
      <c r="N5640" s="331"/>
    </row>
    <row r="5641" spans="1:14" ht="12.75">
      <c r="A5641" s="15"/>
      <c r="B5641" s="236">
        <v>43925.942827534724</v>
      </c>
      <c r="C5641" s="2" t="s">
        <v>2200</v>
      </c>
      <c r="D5641" s="2" t="s">
        <v>322</v>
      </c>
      <c r="E5641" s="2" t="s">
        <v>12841</v>
      </c>
      <c r="F5641" s="2" t="s">
        <v>2208</v>
      </c>
      <c r="G5641" s="2" t="s">
        <v>2199</v>
      </c>
      <c r="H5641" s="2" t="s">
        <v>12842</v>
      </c>
      <c r="I5641" s="34" t="s">
        <v>12843</v>
      </c>
      <c r="J5641" s="237">
        <v>43925</v>
      </c>
      <c r="K5641" s="2">
        <v>29</v>
      </c>
    </row>
    <row r="5642" spans="1:14" ht="12.75">
      <c r="A5642" s="331"/>
      <c r="B5642" s="332">
        <v>43925.943591736112</v>
      </c>
      <c r="C5642" s="333" t="s">
        <v>2200</v>
      </c>
      <c r="D5642" s="333" t="s">
        <v>101</v>
      </c>
      <c r="E5642" s="331"/>
      <c r="F5642" s="333" t="s">
        <v>2198</v>
      </c>
      <c r="G5642" s="331"/>
      <c r="H5642" s="331"/>
      <c r="I5642" s="334" t="s">
        <v>12835</v>
      </c>
      <c r="J5642" s="335">
        <v>43925</v>
      </c>
      <c r="K5642" s="331"/>
      <c r="L5642" s="331"/>
      <c r="M5642" s="331"/>
      <c r="N5642" s="331"/>
    </row>
    <row r="5643" spans="1:14" ht="12.75">
      <c r="A5643" s="15"/>
      <c r="B5643" s="236">
        <v>43925.944316273148</v>
      </c>
      <c r="C5643" s="2" t="s">
        <v>7566</v>
      </c>
      <c r="D5643" s="2" t="s">
        <v>236</v>
      </c>
      <c r="F5643" s="2" t="s">
        <v>2198</v>
      </c>
      <c r="G5643" s="2" t="s">
        <v>2199</v>
      </c>
      <c r="H5643" s="2" t="s">
        <v>12844</v>
      </c>
      <c r="I5643" s="34" t="s">
        <v>12845</v>
      </c>
      <c r="J5643" s="237">
        <v>43925</v>
      </c>
    </row>
    <row r="5644" spans="1:14" ht="12.75">
      <c r="A5644" s="15"/>
      <c r="B5644" s="236">
        <v>43925.945055682867</v>
      </c>
      <c r="C5644" s="2" t="s">
        <v>2200</v>
      </c>
      <c r="D5644" s="2" t="s">
        <v>322</v>
      </c>
      <c r="E5644" s="2" t="s">
        <v>5305</v>
      </c>
      <c r="F5644" s="2" t="s">
        <v>2208</v>
      </c>
      <c r="G5644" s="2" t="s">
        <v>2199</v>
      </c>
      <c r="H5644" s="2" t="s">
        <v>12805</v>
      </c>
      <c r="I5644" s="34" t="s">
        <v>12821</v>
      </c>
      <c r="J5644" s="237">
        <v>43925</v>
      </c>
      <c r="K5644" s="2">
        <v>29</v>
      </c>
    </row>
    <row r="5645" spans="1:14" ht="12.75">
      <c r="A5645" s="331"/>
      <c r="B5645" s="332">
        <v>43925.945419976852</v>
      </c>
      <c r="C5645" s="333" t="s">
        <v>2197</v>
      </c>
      <c r="D5645" s="333" t="s">
        <v>354</v>
      </c>
      <c r="E5645" s="333" t="s">
        <v>947</v>
      </c>
      <c r="F5645" s="333" t="s">
        <v>2201</v>
      </c>
      <c r="G5645" s="333" t="s">
        <v>2199</v>
      </c>
      <c r="H5645" s="333" t="s">
        <v>729</v>
      </c>
      <c r="I5645" s="333" t="s">
        <v>12846</v>
      </c>
      <c r="J5645" s="335">
        <v>43924</v>
      </c>
      <c r="K5645" s="331"/>
      <c r="L5645" s="333">
        <v>177</v>
      </c>
      <c r="M5645" s="331"/>
      <c r="N5645" s="331"/>
    </row>
    <row r="5646" spans="1:14" ht="12.75">
      <c r="A5646" s="331"/>
      <c r="B5646" s="332">
        <v>43925.945694293987</v>
      </c>
      <c r="C5646" s="333" t="s">
        <v>7566</v>
      </c>
      <c r="D5646" s="333" t="s">
        <v>224</v>
      </c>
      <c r="E5646" s="333" t="s">
        <v>12847</v>
      </c>
      <c r="F5646" s="333" t="s">
        <v>2198</v>
      </c>
      <c r="G5646" s="333" t="s">
        <v>2199</v>
      </c>
      <c r="H5646" s="331"/>
      <c r="I5646" s="334" t="s">
        <v>12848</v>
      </c>
      <c r="J5646" s="335">
        <v>43925</v>
      </c>
      <c r="K5646" s="331"/>
      <c r="L5646" s="331"/>
      <c r="M5646" s="331"/>
      <c r="N5646" s="331"/>
    </row>
    <row r="5647" spans="1:14" ht="12.75">
      <c r="A5647" s="15"/>
      <c r="B5647" s="236">
        <v>43925.9460540625</v>
      </c>
      <c r="C5647" s="2" t="s">
        <v>2200</v>
      </c>
      <c r="D5647" s="2" t="s">
        <v>322</v>
      </c>
      <c r="E5647" s="2" t="s">
        <v>5305</v>
      </c>
      <c r="F5647" s="2" t="s">
        <v>2208</v>
      </c>
      <c r="G5647" s="2" t="s">
        <v>2199</v>
      </c>
      <c r="H5647" s="2" t="s">
        <v>12849</v>
      </c>
      <c r="I5647" s="34" t="s">
        <v>12821</v>
      </c>
      <c r="J5647" s="237">
        <v>43925</v>
      </c>
      <c r="K5647" s="2">
        <v>29</v>
      </c>
      <c r="M5647" s="2" t="s">
        <v>12850</v>
      </c>
    </row>
    <row r="5648" spans="1:14" ht="12.75">
      <c r="A5648" s="331"/>
      <c r="B5648" s="332">
        <v>43925.946107071759</v>
      </c>
      <c r="C5648" s="333" t="s">
        <v>9</v>
      </c>
      <c r="D5648" s="333" t="s">
        <v>262</v>
      </c>
      <c r="E5648" s="331"/>
      <c r="F5648" s="333" t="s">
        <v>2198</v>
      </c>
      <c r="G5648" s="333" t="s">
        <v>2210</v>
      </c>
      <c r="H5648" s="331"/>
      <c r="I5648" s="334" t="s">
        <v>12851</v>
      </c>
      <c r="J5648" s="335">
        <v>43925</v>
      </c>
      <c r="K5648" s="331"/>
      <c r="L5648" s="333">
        <v>7</v>
      </c>
      <c r="M5648" s="331"/>
      <c r="N5648" s="331"/>
    </row>
    <row r="5649" spans="1:14" ht="12.75">
      <c r="A5649" s="331"/>
      <c r="B5649" s="332">
        <v>43925.946719768515</v>
      </c>
      <c r="C5649" s="333" t="s">
        <v>2200</v>
      </c>
      <c r="D5649" s="333" t="s">
        <v>262</v>
      </c>
      <c r="E5649" s="331"/>
      <c r="F5649" s="333" t="s">
        <v>2198</v>
      </c>
      <c r="G5649" s="331"/>
      <c r="H5649" s="331"/>
      <c r="I5649" s="334" t="s">
        <v>12851</v>
      </c>
      <c r="J5649" s="335">
        <v>43925</v>
      </c>
      <c r="K5649" s="331"/>
      <c r="L5649" s="333">
        <v>58</v>
      </c>
      <c r="M5649" s="331"/>
      <c r="N5649" s="331"/>
    </row>
    <row r="5650" spans="1:14" ht="12.75">
      <c r="A5650" s="331"/>
      <c r="B5650" s="332">
        <v>43925.947230034726</v>
      </c>
      <c r="C5650" s="333" t="s">
        <v>2197</v>
      </c>
      <c r="D5650" s="333" t="s">
        <v>262</v>
      </c>
      <c r="E5650" s="331"/>
      <c r="F5650" s="333" t="s">
        <v>2198</v>
      </c>
      <c r="G5650" s="333" t="s">
        <v>2210</v>
      </c>
      <c r="H5650" s="331"/>
      <c r="I5650" s="334" t="s">
        <v>12851</v>
      </c>
      <c r="J5650" s="335">
        <v>43925</v>
      </c>
      <c r="K5650" s="331"/>
      <c r="L5650" s="333">
        <v>12</v>
      </c>
      <c r="M5650" s="331"/>
      <c r="N5650" s="331"/>
    </row>
    <row r="5651" spans="1:14" ht="12.75">
      <c r="A5651" s="15"/>
      <c r="B5651" s="236">
        <v>43925.947939247686</v>
      </c>
      <c r="C5651" s="2" t="s">
        <v>2200</v>
      </c>
      <c r="D5651" s="2" t="s">
        <v>322</v>
      </c>
      <c r="E5651" s="2" t="s">
        <v>12852</v>
      </c>
      <c r="F5651" s="2" t="s">
        <v>2208</v>
      </c>
      <c r="G5651" s="2" t="s">
        <v>2199</v>
      </c>
      <c r="H5651" s="2" t="s">
        <v>12805</v>
      </c>
      <c r="I5651" s="34" t="s">
        <v>12843</v>
      </c>
      <c r="J5651" s="237">
        <v>43925</v>
      </c>
      <c r="K5651" s="2">
        <v>29</v>
      </c>
    </row>
    <row r="5652" spans="1:14" ht="12.75">
      <c r="A5652" s="331"/>
      <c r="B5652" s="332">
        <v>43925.948176261576</v>
      </c>
      <c r="C5652" s="333" t="s">
        <v>2200</v>
      </c>
      <c r="D5652" s="333" t="s">
        <v>95</v>
      </c>
      <c r="E5652" s="333" t="s">
        <v>95</v>
      </c>
      <c r="F5652" s="333" t="s">
        <v>2208</v>
      </c>
      <c r="G5652" s="333" t="s">
        <v>2199</v>
      </c>
      <c r="H5652" s="331"/>
      <c r="I5652" s="333" t="s">
        <v>3572</v>
      </c>
      <c r="J5652" s="335">
        <v>43925</v>
      </c>
      <c r="K5652" s="333">
        <v>62</v>
      </c>
      <c r="L5652" s="333">
        <v>1</v>
      </c>
      <c r="M5652" s="331"/>
      <c r="N5652" s="331"/>
    </row>
    <row r="5653" spans="1:14" ht="12.75">
      <c r="A5653" s="331"/>
      <c r="B5653" s="332">
        <v>43925.948793125004</v>
      </c>
      <c r="C5653" s="333" t="s">
        <v>2200</v>
      </c>
      <c r="D5653" s="333" t="s">
        <v>45</v>
      </c>
      <c r="E5653" s="331"/>
      <c r="F5653" s="333" t="s">
        <v>2198</v>
      </c>
      <c r="G5653" s="331"/>
      <c r="H5653" s="331"/>
      <c r="I5653" s="334" t="s">
        <v>12261</v>
      </c>
      <c r="J5653" s="335">
        <v>43925</v>
      </c>
      <c r="K5653" s="331"/>
      <c r="L5653" s="331"/>
      <c r="M5653" s="333" t="s">
        <v>12853</v>
      </c>
      <c r="N5653" s="331"/>
    </row>
    <row r="5654" spans="1:14" ht="12.75">
      <c r="A5654" s="15"/>
      <c r="B5654" s="236">
        <v>43925.949108576388</v>
      </c>
      <c r="C5654" s="2" t="s">
        <v>2200</v>
      </c>
      <c r="D5654" s="2" t="s">
        <v>322</v>
      </c>
      <c r="E5654" s="2" t="s">
        <v>5305</v>
      </c>
      <c r="F5654" s="2" t="s">
        <v>2208</v>
      </c>
      <c r="G5654" s="2" t="s">
        <v>2199</v>
      </c>
      <c r="H5654" s="2" t="s">
        <v>12854</v>
      </c>
      <c r="I5654" s="2" t="s">
        <v>12855</v>
      </c>
      <c r="J5654" s="237">
        <v>43925</v>
      </c>
      <c r="K5654" s="2">
        <v>29</v>
      </c>
      <c r="M5654" s="2" t="s">
        <v>2820</v>
      </c>
    </row>
    <row r="5655" spans="1:14" ht="12.75">
      <c r="A5655" s="15"/>
      <c r="B5655" s="236">
        <v>43925.949220787035</v>
      </c>
      <c r="C5655" s="2" t="s">
        <v>2200</v>
      </c>
      <c r="D5655" s="2" t="s">
        <v>322</v>
      </c>
      <c r="E5655" s="2" t="s">
        <v>5305</v>
      </c>
      <c r="F5655" s="2" t="s">
        <v>2208</v>
      </c>
      <c r="G5655" s="2" t="s">
        <v>2199</v>
      </c>
      <c r="H5655" s="2" t="s">
        <v>12854</v>
      </c>
      <c r="I5655" s="2" t="s">
        <v>12855</v>
      </c>
      <c r="J5655" s="237">
        <v>43925</v>
      </c>
      <c r="K5655" s="2">
        <v>29</v>
      </c>
      <c r="M5655" s="2" t="s">
        <v>2820</v>
      </c>
    </row>
    <row r="5656" spans="1:14" ht="12.75">
      <c r="A5656" s="331"/>
      <c r="B5656" s="332">
        <v>43925.949952719908</v>
      </c>
      <c r="C5656" s="333" t="s">
        <v>2200</v>
      </c>
      <c r="D5656" s="333" t="s">
        <v>101</v>
      </c>
      <c r="E5656" s="331"/>
      <c r="F5656" s="333" t="s">
        <v>2198</v>
      </c>
      <c r="G5656" s="331"/>
      <c r="H5656" s="331"/>
      <c r="I5656" s="334" t="s">
        <v>12835</v>
      </c>
      <c r="J5656" s="335">
        <v>43925</v>
      </c>
      <c r="K5656" s="331"/>
      <c r="L5656" s="331"/>
      <c r="M5656" s="331"/>
      <c r="N5656" s="331"/>
    </row>
    <row r="5657" spans="1:14" ht="12.75">
      <c r="A5657" s="331"/>
      <c r="B5657" s="332">
        <v>43925.950491539348</v>
      </c>
      <c r="C5657" s="333" t="s">
        <v>2200</v>
      </c>
      <c r="D5657" s="333" t="s">
        <v>45</v>
      </c>
      <c r="E5657" s="331"/>
      <c r="F5657" s="333" t="s">
        <v>12856</v>
      </c>
      <c r="G5657" s="333" t="s">
        <v>2210</v>
      </c>
      <c r="H5657" s="331"/>
      <c r="I5657" s="334" t="s">
        <v>12857</v>
      </c>
      <c r="J5657" s="335">
        <v>43925</v>
      </c>
      <c r="K5657" s="331"/>
      <c r="L5657" s="331"/>
      <c r="M5657" s="331"/>
      <c r="N5657" s="331"/>
    </row>
    <row r="5658" spans="1:14" ht="12.75">
      <c r="A5658" s="15"/>
      <c r="B5658" s="236">
        <v>43925.951095578705</v>
      </c>
      <c r="C5658" s="2" t="s">
        <v>2200</v>
      </c>
      <c r="D5658" s="2" t="s">
        <v>322</v>
      </c>
      <c r="F5658" s="2" t="s">
        <v>2208</v>
      </c>
      <c r="G5658" s="2" t="s">
        <v>2199</v>
      </c>
      <c r="H5658" s="2" t="s">
        <v>12858</v>
      </c>
      <c r="I5658" s="34" t="s">
        <v>12859</v>
      </c>
      <c r="J5658" s="237">
        <v>43925</v>
      </c>
      <c r="K5658" s="2">
        <v>29</v>
      </c>
    </row>
    <row r="5659" spans="1:14" ht="12.75">
      <c r="A5659" s="331"/>
      <c r="B5659" s="332">
        <v>43925.951154710652</v>
      </c>
      <c r="C5659" s="333" t="s">
        <v>2200</v>
      </c>
      <c r="D5659" s="333" t="s">
        <v>45</v>
      </c>
      <c r="E5659" s="331"/>
      <c r="F5659" s="333" t="s">
        <v>2198</v>
      </c>
      <c r="G5659" s="331"/>
      <c r="H5659" s="331"/>
      <c r="I5659" s="334" t="s">
        <v>12431</v>
      </c>
      <c r="J5659" s="335">
        <v>43925</v>
      </c>
      <c r="K5659" s="331"/>
      <c r="L5659" s="331"/>
      <c r="M5659" s="333" t="s">
        <v>12860</v>
      </c>
      <c r="N5659" s="331"/>
    </row>
    <row r="5660" spans="1:14" ht="12.75">
      <c r="A5660" s="15"/>
      <c r="B5660" s="236">
        <v>43925.951635011574</v>
      </c>
      <c r="C5660" s="2" t="s">
        <v>2200</v>
      </c>
      <c r="D5660" s="2" t="s">
        <v>322</v>
      </c>
      <c r="F5660" s="2" t="s">
        <v>2208</v>
      </c>
      <c r="G5660" s="2" t="s">
        <v>2199</v>
      </c>
      <c r="H5660" s="2" t="s">
        <v>12861</v>
      </c>
      <c r="I5660" s="34" t="s">
        <v>12862</v>
      </c>
      <c r="J5660" s="237">
        <v>43925</v>
      </c>
      <c r="K5660" s="2">
        <v>29</v>
      </c>
    </row>
    <row r="5661" spans="1:14" ht="12.75">
      <c r="A5661" s="15"/>
      <c r="B5661" s="236">
        <v>43925.952111331018</v>
      </c>
      <c r="C5661" s="2" t="s">
        <v>2200</v>
      </c>
      <c r="D5661" s="2" t="s">
        <v>322</v>
      </c>
      <c r="E5661" s="2" t="s">
        <v>5305</v>
      </c>
      <c r="F5661" s="2" t="s">
        <v>2208</v>
      </c>
      <c r="G5661" s="2" t="s">
        <v>2199</v>
      </c>
      <c r="H5661" s="2" t="s">
        <v>12863</v>
      </c>
      <c r="I5661" s="34" t="s">
        <v>12864</v>
      </c>
      <c r="J5661" s="237">
        <v>43925</v>
      </c>
      <c r="K5661" s="2">
        <v>29</v>
      </c>
      <c r="M5661" s="2" t="s">
        <v>12865</v>
      </c>
    </row>
    <row r="5662" spans="1:14" ht="12.75">
      <c r="A5662" s="15"/>
      <c r="B5662" s="236">
        <v>43925.952734502316</v>
      </c>
      <c r="C5662" s="2" t="s">
        <v>2200</v>
      </c>
      <c r="D5662" s="2" t="s">
        <v>322</v>
      </c>
      <c r="E5662" s="2" t="s">
        <v>12866</v>
      </c>
      <c r="F5662" s="2" t="s">
        <v>2208</v>
      </c>
      <c r="G5662" s="2" t="s">
        <v>2199</v>
      </c>
      <c r="H5662" s="2" t="s">
        <v>12867</v>
      </c>
      <c r="I5662" s="2" t="s">
        <v>12868</v>
      </c>
      <c r="J5662" s="237">
        <v>43925</v>
      </c>
    </row>
    <row r="5663" spans="1:14" ht="12.75">
      <c r="A5663" s="331"/>
      <c r="B5663" s="332">
        <v>43925.953364479166</v>
      </c>
      <c r="C5663" s="333" t="s">
        <v>2200</v>
      </c>
      <c r="D5663" s="333" t="s">
        <v>126</v>
      </c>
      <c r="E5663" s="333" t="s">
        <v>139</v>
      </c>
      <c r="F5663" s="333" t="s">
        <v>2198</v>
      </c>
      <c r="G5663" s="333" t="s">
        <v>2199</v>
      </c>
      <c r="H5663" s="331"/>
      <c r="I5663" s="333" t="s">
        <v>12869</v>
      </c>
      <c r="J5663" s="335">
        <v>43925</v>
      </c>
      <c r="K5663" s="331"/>
      <c r="L5663" s="333">
        <v>10</v>
      </c>
      <c r="M5663" s="331"/>
      <c r="N5663" s="331"/>
    </row>
    <row r="5664" spans="1:14" ht="12.75">
      <c r="A5664" s="331"/>
      <c r="B5664" s="332">
        <v>43925.95401212963</v>
      </c>
      <c r="C5664" s="333" t="s">
        <v>2200</v>
      </c>
      <c r="D5664" s="333" t="s">
        <v>126</v>
      </c>
      <c r="E5664" s="333" t="s">
        <v>139</v>
      </c>
      <c r="F5664" s="333" t="s">
        <v>12870</v>
      </c>
      <c r="G5664" s="333" t="s">
        <v>2210</v>
      </c>
      <c r="H5664" s="331"/>
      <c r="I5664" s="333" t="s">
        <v>3904</v>
      </c>
      <c r="J5664" s="335">
        <v>43925</v>
      </c>
      <c r="K5664" s="331"/>
      <c r="L5664" s="331"/>
      <c r="M5664" s="333" t="s">
        <v>12871</v>
      </c>
      <c r="N5664" s="331"/>
    </row>
    <row r="5665" spans="1:14" ht="12.75">
      <c r="A5665" s="15"/>
      <c r="B5665" s="236">
        <v>43925.955163425926</v>
      </c>
      <c r="C5665" s="2" t="s">
        <v>2200</v>
      </c>
      <c r="D5665" s="2" t="s">
        <v>109</v>
      </c>
      <c r="E5665" s="2" t="s">
        <v>12872</v>
      </c>
      <c r="F5665" s="2" t="s">
        <v>2208</v>
      </c>
      <c r="G5665" s="2" t="s">
        <v>2199</v>
      </c>
      <c r="H5665" s="2" t="s">
        <v>12873</v>
      </c>
      <c r="I5665" s="2" t="s">
        <v>12874</v>
      </c>
      <c r="J5665" s="237">
        <v>43925</v>
      </c>
    </row>
    <row r="5666" spans="1:14" ht="12.75">
      <c r="A5666" s="15"/>
      <c r="B5666" s="236">
        <v>43925.955528715276</v>
      </c>
      <c r="C5666" s="2" t="s">
        <v>2200</v>
      </c>
      <c r="D5666" s="2" t="s">
        <v>322</v>
      </c>
      <c r="E5666" s="2" t="s">
        <v>5305</v>
      </c>
      <c r="F5666" s="2" t="s">
        <v>2208</v>
      </c>
      <c r="G5666" s="2" t="s">
        <v>2199</v>
      </c>
      <c r="H5666" s="2" t="s">
        <v>12849</v>
      </c>
      <c r="I5666" s="34" t="s">
        <v>12875</v>
      </c>
      <c r="J5666" s="237">
        <v>43925</v>
      </c>
      <c r="M5666" s="2" t="s">
        <v>12876</v>
      </c>
    </row>
    <row r="5667" spans="1:14" ht="12.75">
      <c r="A5667" s="15"/>
      <c r="B5667" s="236">
        <v>43925.955676886573</v>
      </c>
      <c r="C5667" s="2" t="s">
        <v>2200</v>
      </c>
      <c r="D5667" s="2" t="s">
        <v>101</v>
      </c>
      <c r="E5667" s="2" t="s">
        <v>3879</v>
      </c>
      <c r="F5667" s="2" t="s">
        <v>2198</v>
      </c>
      <c r="G5667" s="2" t="s">
        <v>2199</v>
      </c>
      <c r="H5667" s="2" t="s">
        <v>12877</v>
      </c>
      <c r="I5667" s="2" t="s">
        <v>12878</v>
      </c>
      <c r="J5667" s="237">
        <v>43925</v>
      </c>
    </row>
    <row r="5668" spans="1:14" ht="12.75">
      <c r="A5668" s="15"/>
      <c r="B5668" s="236">
        <v>43925.956115775465</v>
      </c>
      <c r="C5668" s="2" t="s">
        <v>2200</v>
      </c>
      <c r="D5668" s="2" t="s">
        <v>322</v>
      </c>
      <c r="F5668" s="2" t="s">
        <v>2198</v>
      </c>
      <c r="G5668" s="2" t="s">
        <v>2199</v>
      </c>
      <c r="H5668" s="2" t="s">
        <v>12879</v>
      </c>
      <c r="I5668" s="34" t="s">
        <v>12843</v>
      </c>
      <c r="J5668" s="237">
        <v>43925</v>
      </c>
    </row>
    <row r="5669" spans="1:14" ht="12.75">
      <c r="A5669" s="15"/>
      <c r="B5669" s="236">
        <v>43925.956752002312</v>
      </c>
      <c r="C5669" s="2" t="s">
        <v>2200</v>
      </c>
      <c r="D5669" s="2" t="s">
        <v>322</v>
      </c>
      <c r="E5669" s="2" t="s">
        <v>5305</v>
      </c>
      <c r="F5669" s="2" t="s">
        <v>2208</v>
      </c>
      <c r="G5669" s="2" t="s">
        <v>2199</v>
      </c>
      <c r="H5669" s="2" t="s">
        <v>12880</v>
      </c>
      <c r="I5669" s="2" t="s">
        <v>12881</v>
      </c>
      <c r="J5669" s="237">
        <v>43925</v>
      </c>
      <c r="K5669" s="2">
        <v>29</v>
      </c>
      <c r="L5669" s="2">
        <v>21</v>
      </c>
    </row>
    <row r="5670" spans="1:14" ht="12.75">
      <c r="A5670" s="331"/>
      <c r="B5670" s="332">
        <v>43925.957774930561</v>
      </c>
      <c r="C5670" s="333" t="s">
        <v>2200</v>
      </c>
      <c r="D5670" s="333" t="s">
        <v>45</v>
      </c>
      <c r="E5670" s="331"/>
      <c r="F5670" s="333" t="s">
        <v>2198</v>
      </c>
      <c r="G5670" s="331"/>
      <c r="H5670" s="331"/>
      <c r="I5670" s="333" t="s">
        <v>12882</v>
      </c>
      <c r="J5670" s="335">
        <v>43925</v>
      </c>
      <c r="K5670" s="331"/>
      <c r="L5670" s="333">
        <v>116</v>
      </c>
      <c r="M5670" s="331"/>
      <c r="N5670" s="331"/>
    </row>
    <row r="5671" spans="1:14" ht="12.75">
      <c r="A5671" s="331"/>
      <c r="B5671" s="332">
        <v>43925.958458483801</v>
      </c>
      <c r="C5671" s="333" t="s">
        <v>2200</v>
      </c>
      <c r="D5671" s="333" t="s">
        <v>101</v>
      </c>
      <c r="E5671" s="331"/>
      <c r="F5671" s="333" t="s">
        <v>2198</v>
      </c>
      <c r="G5671" s="333" t="s">
        <v>2199</v>
      </c>
      <c r="H5671" s="331"/>
      <c r="I5671" s="334" t="s">
        <v>12883</v>
      </c>
      <c r="J5671" s="335">
        <v>43925</v>
      </c>
      <c r="K5671" s="331"/>
      <c r="L5671" s="331"/>
      <c r="M5671" s="331"/>
      <c r="N5671" s="331"/>
    </row>
    <row r="5672" spans="1:14" ht="12.75">
      <c r="A5672" s="331"/>
      <c r="B5672" s="332">
        <v>43925.959310138889</v>
      </c>
      <c r="C5672" s="333" t="s">
        <v>2200</v>
      </c>
      <c r="D5672" s="333" t="s">
        <v>322</v>
      </c>
      <c r="E5672" s="333" t="s">
        <v>5305</v>
      </c>
      <c r="F5672" s="333" t="s">
        <v>2208</v>
      </c>
      <c r="G5672" s="333" t="s">
        <v>2199</v>
      </c>
      <c r="H5672" s="331"/>
      <c r="I5672" s="334" t="s">
        <v>12875</v>
      </c>
      <c r="J5672" s="335">
        <v>43925</v>
      </c>
      <c r="K5672" s="333">
        <v>29</v>
      </c>
      <c r="L5672" s="331"/>
      <c r="M5672" s="331"/>
      <c r="N5672" s="331"/>
    </row>
    <row r="5673" spans="1:14" ht="12.75">
      <c r="A5673" s="331"/>
      <c r="B5673" s="332">
        <v>43925.960032604169</v>
      </c>
      <c r="C5673" s="333" t="s">
        <v>2200</v>
      </c>
      <c r="D5673" s="333" t="s">
        <v>101</v>
      </c>
      <c r="E5673" s="331"/>
      <c r="F5673" s="333" t="s">
        <v>2198</v>
      </c>
      <c r="G5673" s="333" t="s">
        <v>2199</v>
      </c>
      <c r="H5673" s="331"/>
      <c r="I5673" s="334" t="s">
        <v>12884</v>
      </c>
      <c r="J5673" s="335">
        <v>43925</v>
      </c>
      <c r="K5673" s="331"/>
      <c r="L5673" s="331"/>
      <c r="M5673" s="331"/>
      <c r="N5673" s="331"/>
    </row>
    <row r="5674" spans="1:14" ht="12.75">
      <c r="A5674" s="331"/>
      <c r="B5674" s="332">
        <v>43925.960403761579</v>
      </c>
      <c r="C5674" s="333" t="s">
        <v>2200</v>
      </c>
      <c r="D5674" s="333" t="s">
        <v>101</v>
      </c>
      <c r="E5674" s="331"/>
      <c r="F5674" s="333" t="s">
        <v>2198</v>
      </c>
      <c r="G5674" s="331"/>
      <c r="H5674" s="331"/>
      <c r="I5674" s="334" t="s">
        <v>12885</v>
      </c>
      <c r="J5674" s="335">
        <v>43925</v>
      </c>
      <c r="K5674" s="331"/>
      <c r="L5674" s="331"/>
      <c r="M5674" s="333" t="s">
        <v>12886</v>
      </c>
      <c r="N5674" s="331"/>
    </row>
    <row r="5675" spans="1:14" ht="12.75">
      <c r="A5675" s="15"/>
      <c r="B5675" s="236">
        <v>43925.960923449078</v>
      </c>
      <c r="C5675" s="2" t="s">
        <v>2200</v>
      </c>
      <c r="D5675" s="2" t="s">
        <v>322</v>
      </c>
      <c r="E5675" s="2" t="s">
        <v>5305</v>
      </c>
      <c r="F5675" s="2" t="s">
        <v>2198</v>
      </c>
      <c r="G5675" s="2" t="s">
        <v>2199</v>
      </c>
      <c r="H5675" s="2" t="s">
        <v>12805</v>
      </c>
      <c r="I5675" s="2" t="s">
        <v>12887</v>
      </c>
      <c r="J5675" s="237">
        <v>43925</v>
      </c>
      <c r="K5675" s="2">
        <v>29</v>
      </c>
    </row>
    <row r="5676" spans="1:14" ht="12.75">
      <c r="A5676" s="331"/>
      <c r="B5676" s="332">
        <v>43925.961898518523</v>
      </c>
      <c r="C5676" s="333" t="s">
        <v>2200</v>
      </c>
      <c r="D5676" s="333" t="s">
        <v>101</v>
      </c>
      <c r="E5676" s="331"/>
      <c r="F5676" s="333" t="s">
        <v>2198</v>
      </c>
      <c r="G5676" s="333" t="s">
        <v>2210</v>
      </c>
      <c r="H5676" s="331"/>
      <c r="I5676" s="334" t="s">
        <v>12888</v>
      </c>
      <c r="J5676" s="335">
        <v>43925</v>
      </c>
      <c r="K5676" s="331"/>
      <c r="L5676" s="331"/>
      <c r="M5676" s="333" t="s">
        <v>12889</v>
      </c>
      <c r="N5676" s="331"/>
    </row>
    <row r="5677" spans="1:14" ht="12.75">
      <c r="A5677" s="331"/>
      <c r="B5677" s="332">
        <v>43925.961972997684</v>
      </c>
      <c r="C5677" s="333" t="s">
        <v>2200</v>
      </c>
      <c r="D5677" s="333" t="s">
        <v>101</v>
      </c>
      <c r="E5677" s="331"/>
      <c r="F5677" s="333" t="s">
        <v>2198</v>
      </c>
      <c r="G5677" s="333" t="s">
        <v>2210</v>
      </c>
      <c r="H5677" s="331"/>
      <c r="I5677" s="334" t="s">
        <v>12888</v>
      </c>
      <c r="J5677" s="335">
        <v>43925</v>
      </c>
      <c r="K5677" s="331"/>
      <c r="L5677" s="331"/>
      <c r="M5677" s="333" t="s">
        <v>12889</v>
      </c>
      <c r="N5677" s="331"/>
    </row>
    <row r="5678" spans="1:14" ht="12.75">
      <c r="A5678" s="331"/>
      <c r="B5678" s="332">
        <v>43925.962438368057</v>
      </c>
      <c r="C5678" s="333" t="s">
        <v>2200</v>
      </c>
      <c r="D5678" s="333" t="s">
        <v>224</v>
      </c>
      <c r="E5678" s="331"/>
      <c r="F5678" s="333" t="s">
        <v>2271</v>
      </c>
      <c r="G5678" s="333" t="s">
        <v>2199</v>
      </c>
      <c r="H5678" s="331"/>
      <c r="I5678" s="334" t="s">
        <v>12890</v>
      </c>
      <c r="J5678" s="335">
        <v>43925</v>
      </c>
      <c r="K5678" s="331"/>
      <c r="L5678" s="331"/>
      <c r="M5678" s="333" t="s">
        <v>12891</v>
      </c>
      <c r="N5678" s="331"/>
    </row>
    <row r="5679" spans="1:14" ht="12.75">
      <c r="A5679" s="15"/>
      <c r="B5679" s="236">
        <v>43925.963260115735</v>
      </c>
      <c r="C5679" s="2" t="s">
        <v>2200</v>
      </c>
      <c r="D5679" s="2" t="s">
        <v>322</v>
      </c>
      <c r="E5679" s="2" t="s">
        <v>12892</v>
      </c>
      <c r="F5679" s="2" t="s">
        <v>2208</v>
      </c>
      <c r="G5679" s="2" t="s">
        <v>2199</v>
      </c>
      <c r="H5679" s="2" t="s">
        <v>12793</v>
      </c>
      <c r="I5679" s="34" t="s">
        <v>12893</v>
      </c>
      <c r="J5679" s="237">
        <v>43925</v>
      </c>
      <c r="K5679" s="2">
        <v>29</v>
      </c>
      <c r="M5679" s="2" t="s">
        <v>12894</v>
      </c>
    </row>
    <row r="5680" spans="1:14" ht="12.75">
      <c r="A5680" s="15"/>
      <c r="B5680" s="236">
        <v>43925.963577372684</v>
      </c>
      <c r="C5680" s="2" t="s">
        <v>2200</v>
      </c>
      <c r="D5680" s="2" t="s">
        <v>322</v>
      </c>
      <c r="E5680" s="2" t="s">
        <v>12895</v>
      </c>
      <c r="F5680" s="2" t="s">
        <v>2208</v>
      </c>
      <c r="G5680" s="2" t="s">
        <v>2199</v>
      </c>
      <c r="H5680" s="2" t="s">
        <v>12805</v>
      </c>
      <c r="I5680" s="34" t="s">
        <v>12794</v>
      </c>
      <c r="J5680" s="237">
        <v>43925</v>
      </c>
      <c r="K5680" s="2">
        <v>29</v>
      </c>
      <c r="M5680" s="2" t="s">
        <v>12811</v>
      </c>
    </row>
    <row r="5681" spans="1:14" ht="12.75">
      <c r="A5681" s="15"/>
      <c r="B5681" s="236">
        <v>43925.964132708337</v>
      </c>
      <c r="C5681" s="2" t="s">
        <v>2200</v>
      </c>
      <c r="D5681" s="2" t="s">
        <v>322</v>
      </c>
      <c r="E5681" s="2" t="s">
        <v>5305</v>
      </c>
      <c r="F5681" s="2" t="s">
        <v>2208</v>
      </c>
      <c r="G5681" s="2" t="s">
        <v>2199</v>
      </c>
      <c r="H5681" s="2" t="s">
        <v>12896</v>
      </c>
      <c r="I5681" s="34" t="s">
        <v>11796</v>
      </c>
      <c r="J5681" s="237">
        <v>43925</v>
      </c>
      <c r="K5681" s="2">
        <v>29</v>
      </c>
      <c r="M5681" s="2" t="s">
        <v>12897</v>
      </c>
    </row>
    <row r="5682" spans="1:14" ht="12.75">
      <c r="A5682" s="15"/>
      <c r="B5682" s="236">
        <v>43925.964327361115</v>
      </c>
      <c r="C5682" s="2" t="s">
        <v>9</v>
      </c>
      <c r="D5682" s="2" t="s">
        <v>109</v>
      </c>
      <c r="E5682" s="2" t="s">
        <v>1059</v>
      </c>
      <c r="F5682" s="2" t="s">
        <v>2201</v>
      </c>
      <c r="G5682" s="2" t="s">
        <v>2199</v>
      </c>
      <c r="H5682" s="2" t="s">
        <v>12898</v>
      </c>
      <c r="I5682" s="34" t="s">
        <v>12899</v>
      </c>
      <c r="J5682" s="237">
        <v>43925</v>
      </c>
      <c r="K5682" s="2">
        <v>65</v>
      </c>
    </row>
    <row r="5683" spans="1:14" ht="12.75">
      <c r="A5683" s="331"/>
      <c r="B5683" s="332">
        <v>43925.964394120369</v>
      </c>
      <c r="C5683" s="333" t="s">
        <v>2200</v>
      </c>
      <c r="D5683" s="333" t="s">
        <v>101</v>
      </c>
      <c r="E5683" s="331"/>
      <c r="F5683" s="333" t="s">
        <v>2271</v>
      </c>
      <c r="G5683" s="333" t="s">
        <v>2199</v>
      </c>
      <c r="H5683" s="331"/>
      <c r="I5683" s="334" t="s">
        <v>12857</v>
      </c>
      <c r="J5683" s="335">
        <v>43925</v>
      </c>
      <c r="K5683" s="331"/>
      <c r="L5683" s="331"/>
      <c r="M5683" s="333" t="s">
        <v>12900</v>
      </c>
      <c r="N5683" s="331"/>
    </row>
    <row r="5684" spans="1:14" ht="12.75">
      <c r="A5684" s="331"/>
      <c r="B5684" s="332">
        <v>43925.964643472224</v>
      </c>
      <c r="C5684" s="333" t="s">
        <v>2200</v>
      </c>
      <c r="D5684" s="333" t="s">
        <v>101</v>
      </c>
      <c r="E5684" s="331"/>
      <c r="F5684" s="333" t="s">
        <v>2198</v>
      </c>
      <c r="G5684" s="333" t="s">
        <v>2210</v>
      </c>
      <c r="H5684" s="331"/>
      <c r="I5684" s="334" t="s">
        <v>12888</v>
      </c>
      <c r="J5684" s="335">
        <v>43925</v>
      </c>
      <c r="K5684" s="331"/>
      <c r="L5684" s="331"/>
      <c r="M5684" s="333" t="s">
        <v>12889</v>
      </c>
      <c r="N5684" s="331"/>
    </row>
    <row r="5685" spans="1:14" ht="12.75">
      <c r="A5685" s="331"/>
      <c r="B5685" s="332">
        <v>43925.966208032405</v>
      </c>
      <c r="C5685" s="333" t="s">
        <v>2197</v>
      </c>
      <c r="D5685" s="333" t="s">
        <v>224</v>
      </c>
      <c r="E5685" s="333" t="s">
        <v>12901</v>
      </c>
      <c r="F5685" s="333" t="s">
        <v>2271</v>
      </c>
      <c r="G5685" s="333" t="s">
        <v>2199</v>
      </c>
      <c r="H5685" s="331"/>
      <c r="I5685" s="333" t="s">
        <v>12902</v>
      </c>
      <c r="J5685" s="335">
        <v>43925</v>
      </c>
      <c r="K5685" s="331"/>
      <c r="L5685" s="331"/>
      <c r="M5685" s="333" t="s">
        <v>12903</v>
      </c>
      <c r="N5685" s="331"/>
    </row>
    <row r="5686" spans="1:14" ht="12.75">
      <c r="A5686" s="15"/>
      <c r="B5686" s="236">
        <v>43925.968134537034</v>
      </c>
      <c r="C5686" s="2" t="s">
        <v>2200</v>
      </c>
      <c r="D5686" s="2" t="s">
        <v>322</v>
      </c>
      <c r="E5686" s="2" t="s">
        <v>5305</v>
      </c>
      <c r="F5686" s="2" t="s">
        <v>2208</v>
      </c>
      <c r="G5686" s="2" t="s">
        <v>2199</v>
      </c>
      <c r="H5686" s="2" t="s">
        <v>12904</v>
      </c>
      <c r="I5686" s="34" t="s">
        <v>11796</v>
      </c>
      <c r="J5686" s="237">
        <v>43925</v>
      </c>
      <c r="K5686" s="2">
        <v>29</v>
      </c>
      <c r="M5686" s="34" t="s">
        <v>11796</v>
      </c>
    </row>
    <row r="5687" spans="1:14" ht="12.75">
      <c r="A5687" s="15"/>
      <c r="B5687" s="236">
        <v>43925.96817206018</v>
      </c>
      <c r="C5687" s="2" t="s">
        <v>2200</v>
      </c>
      <c r="D5687" s="2" t="s">
        <v>322</v>
      </c>
      <c r="E5687" s="2" t="s">
        <v>5305</v>
      </c>
      <c r="F5687" s="2" t="s">
        <v>2208</v>
      </c>
      <c r="G5687" s="2" t="s">
        <v>2199</v>
      </c>
      <c r="H5687" s="2" t="s">
        <v>12805</v>
      </c>
      <c r="I5687" s="2" t="s">
        <v>11786</v>
      </c>
      <c r="J5687" s="237">
        <v>43925</v>
      </c>
      <c r="K5687" s="2">
        <v>29</v>
      </c>
      <c r="L5687" s="2">
        <v>21</v>
      </c>
    </row>
    <row r="5688" spans="1:14" ht="12.75">
      <c r="A5688" s="331"/>
      <c r="B5688" s="332">
        <v>43925.968986574073</v>
      </c>
      <c r="C5688" s="333" t="s">
        <v>7566</v>
      </c>
      <c r="D5688" s="333" t="s">
        <v>207</v>
      </c>
      <c r="E5688" s="333" t="s">
        <v>12905</v>
      </c>
      <c r="F5688" s="333" t="s">
        <v>2198</v>
      </c>
      <c r="G5688" s="333" t="s">
        <v>2210</v>
      </c>
      <c r="H5688" s="331"/>
      <c r="I5688" s="334" t="s">
        <v>12733</v>
      </c>
      <c r="J5688" s="335">
        <v>43935</v>
      </c>
      <c r="K5688" s="331"/>
      <c r="L5688" s="331"/>
      <c r="M5688" s="333" t="s">
        <v>12906</v>
      </c>
      <c r="N5688" s="331"/>
    </row>
    <row r="5689" spans="1:14" ht="12.75">
      <c r="A5689" s="15"/>
      <c r="B5689" s="236">
        <v>43925.969775763893</v>
      </c>
      <c r="C5689" s="2" t="s">
        <v>2200</v>
      </c>
      <c r="D5689" s="2" t="s">
        <v>278</v>
      </c>
      <c r="E5689" s="2" t="s">
        <v>12907</v>
      </c>
      <c r="F5689" s="2" t="s">
        <v>2198</v>
      </c>
      <c r="G5689" s="2" t="s">
        <v>2199</v>
      </c>
      <c r="H5689" s="2" t="s">
        <v>12908</v>
      </c>
      <c r="I5689" s="2" t="s">
        <v>12909</v>
      </c>
      <c r="J5689" s="237">
        <v>43925</v>
      </c>
      <c r="L5689" s="2">
        <v>14</v>
      </c>
    </row>
    <row r="5690" spans="1:14" ht="12.75">
      <c r="A5690" s="331"/>
      <c r="B5690" s="332">
        <v>43925.969960254632</v>
      </c>
      <c r="C5690" s="333" t="s">
        <v>2197</v>
      </c>
      <c r="D5690" s="333" t="s">
        <v>101</v>
      </c>
      <c r="E5690" s="333" t="s">
        <v>31</v>
      </c>
      <c r="F5690" s="333" t="s">
        <v>2208</v>
      </c>
      <c r="G5690" s="333" t="s">
        <v>2199</v>
      </c>
      <c r="H5690" s="331"/>
      <c r="I5690" s="334" t="s">
        <v>12910</v>
      </c>
      <c r="J5690" s="335">
        <v>43925</v>
      </c>
      <c r="K5690" s="331"/>
      <c r="L5690" s="331"/>
      <c r="M5690" s="331"/>
      <c r="N5690" s="331"/>
    </row>
    <row r="5691" spans="1:14" ht="12.75">
      <c r="A5691" s="15"/>
      <c r="B5691" s="236">
        <v>43925.970506342594</v>
      </c>
      <c r="C5691" s="2" t="s">
        <v>2200</v>
      </c>
      <c r="D5691" s="2" t="s">
        <v>109</v>
      </c>
      <c r="E5691" s="2" t="s">
        <v>12911</v>
      </c>
      <c r="F5691" s="2" t="s">
        <v>2198</v>
      </c>
      <c r="G5691" s="2" t="s">
        <v>2199</v>
      </c>
      <c r="H5691" s="2" t="s">
        <v>12912</v>
      </c>
      <c r="I5691" s="2" t="s">
        <v>12913</v>
      </c>
      <c r="J5691" s="237">
        <v>43925</v>
      </c>
    </row>
    <row r="5692" spans="1:14" ht="12.75">
      <c r="A5692" s="331"/>
      <c r="B5692" s="332">
        <v>43925.973327847227</v>
      </c>
      <c r="C5692" s="333" t="s">
        <v>2200</v>
      </c>
      <c r="D5692" s="333" t="s">
        <v>45</v>
      </c>
      <c r="E5692" s="331"/>
      <c r="F5692" s="333" t="s">
        <v>2198</v>
      </c>
      <c r="G5692" s="333" t="s">
        <v>2210</v>
      </c>
      <c r="H5692" s="331"/>
      <c r="I5692" s="334" t="s">
        <v>12914</v>
      </c>
      <c r="J5692" s="335">
        <v>43925</v>
      </c>
      <c r="K5692" s="331"/>
      <c r="L5692" s="331"/>
      <c r="M5692" s="331"/>
      <c r="N5692" s="331"/>
    </row>
    <row r="5693" spans="1:14" ht="12.75">
      <c r="A5693" s="15"/>
      <c r="B5693" s="236">
        <v>43925.974211516208</v>
      </c>
      <c r="C5693" s="2" t="s">
        <v>2200</v>
      </c>
      <c r="D5693" s="2" t="s">
        <v>45</v>
      </c>
      <c r="F5693" s="2" t="s">
        <v>2198</v>
      </c>
      <c r="H5693" s="2" t="s">
        <v>12915</v>
      </c>
      <c r="I5693" s="34" t="s">
        <v>12916</v>
      </c>
      <c r="J5693" s="237">
        <v>43925</v>
      </c>
    </row>
    <row r="5694" spans="1:14" ht="12.75">
      <c r="A5694" s="15"/>
      <c r="B5694" s="236">
        <v>43925.974337037042</v>
      </c>
      <c r="C5694" s="2" t="s">
        <v>2200</v>
      </c>
      <c r="D5694" s="2" t="s">
        <v>101</v>
      </c>
      <c r="E5694" s="2" t="s">
        <v>5581</v>
      </c>
      <c r="F5694" s="2" t="s">
        <v>2198</v>
      </c>
      <c r="G5694" s="2" t="s">
        <v>2210</v>
      </c>
      <c r="H5694" s="2" t="s">
        <v>12917</v>
      </c>
      <c r="I5694" s="34" t="s">
        <v>12910</v>
      </c>
      <c r="J5694" s="237">
        <v>43925</v>
      </c>
      <c r="M5694" s="2" t="s">
        <v>12161</v>
      </c>
    </row>
    <row r="5695" spans="1:14" ht="12.75">
      <c r="A5695" s="331"/>
      <c r="B5695" s="332">
        <v>43925.974783518519</v>
      </c>
      <c r="C5695" s="333" t="s">
        <v>7566</v>
      </c>
      <c r="D5695" s="333" t="s">
        <v>45</v>
      </c>
      <c r="E5695" s="333" t="s">
        <v>333</v>
      </c>
      <c r="F5695" s="333" t="s">
        <v>2198</v>
      </c>
      <c r="G5695" s="333" t="s">
        <v>2199</v>
      </c>
      <c r="H5695" s="331"/>
      <c r="I5695" s="333" t="s">
        <v>12918</v>
      </c>
      <c r="J5695" s="335">
        <v>43925</v>
      </c>
      <c r="K5695" s="331"/>
      <c r="L5695" s="331"/>
      <c r="M5695" s="333" t="s">
        <v>12919</v>
      </c>
      <c r="N5695" s="331"/>
    </row>
    <row r="5696" spans="1:14" ht="12.75">
      <c r="A5696" s="15"/>
      <c r="B5696" s="236">
        <v>43925.975428067133</v>
      </c>
      <c r="C5696" s="2" t="s">
        <v>2200</v>
      </c>
      <c r="D5696" s="2" t="s">
        <v>322</v>
      </c>
      <c r="E5696" s="2" t="s">
        <v>5305</v>
      </c>
      <c r="F5696" s="2" t="s">
        <v>2208</v>
      </c>
      <c r="G5696" s="2" t="s">
        <v>2199</v>
      </c>
      <c r="H5696" s="2" t="s">
        <v>12920</v>
      </c>
      <c r="I5696" s="2" t="s">
        <v>11786</v>
      </c>
      <c r="J5696" s="237">
        <v>43925</v>
      </c>
      <c r="K5696" s="2">
        <v>29</v>
      </c>
    </row>
    <row r="5697" spans="1:14" ht="12.75">
      <c r="A5697" s="15"/>
      <c r="B5697" s="236">
        <v>43925.97561390046</v>
      </c>
      <c r="C5697" s="2" t="s">
        <v>2200</v>
      </c>
      <c r="D5697" s="2" t="s">
        <v>322</v>
      </c>
      <c r="E5697" s="2" t="s">
        <v>5305</v>
      </c>
      <c r="F5697" s="2" t="s">
        <v>2208</v>
      </c>
      <c r="G5697" s="2" t="s">
        <v>2199</v>
      </c>
      <c r="H5697" s="2" t="s">
        <v>12921</v>
      </c>
      <c r="I5697" s="34" t="s">
        <v>12864</v>
      </c>
      <c r="J5697" s="237">
        <v>43925</v>
      </c>
      <c r="K5697" s="2">
        <v>29</v>
      </c>
    </row>
    <row r="5698" spans="1:14" ht="12.75">
      <c r="A5698" s="331"/>
      <c r="B5698" s="332">
        <v>43925.976081828703</v>
      </c>
      <c r="C5698" s="333" t="s">
        <v>2200</v>
      </c>
      <c r="D5698" s="333" t="s">
        <v>101</v>
      </c>
      <c r="E5698" s="331"/>
      <c r="F5698" s="333" t="s">
        <v>2198</v>
      </c>
      <c r="G5698" s="333" t="s">
        <v>2210</v>
      </c>
      <c r="H5698" s="331"/>
      <c r="I5698" s="334" t="s">
        <v>12922</v>
      </c>
      <c r="J5698" s="335">
        <v>43925</v>
      </c>
      <c r="K5698" s="331"/>
      <c r="L5698" s="331"/>
      <c r="M5698" s="333" t="s">
        <v>12923</v>
      </c>
      <c r="N5698" s="331"/>
    </row>
    <row r="5699" spans="1:14" ht="12.75">
      <c r="A5699" s="331"/>
      <c r="B5699" s="332">
        <v>43925.976195393523</v>
      </c>
      <c r="C5699" s="333" t="s">
        <v>2200</v>
      </c>
      <c r="D5699" s="333" t="s">
        <v>45</v>
      </c>
      <c r="E5699" s="331"/>
      <c r="F5699" s="333" t="s">
        <v>2198</v>
      </c>
      <c r="G5699" s="333" t="s">
        <v>2210</v>
      </c>
      <c r="H5699" s="331"/>
      <c r="I5699" s="334" t="s">
        <v>12924</v>
      </c>
      <c r="J5699" s="335">
        <v>43925</v>
      </c>
      <c r="K5699" s="331"/>
      <c r="L5699" s="331"/>
      <c r="M5699" s="331"/>
      <c r="N5699" s="331"/>
    </row>
    <row r="5700" spans="1:14" ht="12.75">
      <c r="A5700" s="331"/>
      <c r="B5700" s="332">
        <v>43925.976988784721</v>
      </c>
      <c r="C5700" s="333" t="s">
        <v>2200</v>
      </c>
      <c r="D5700" s="333" t="s">
        <v>101</v>
      </c>
      <c r="E5700" s="331"/>
      <c r="F5700" s="333" t="s">
        <v>2271</v>
      </c>
      <c r="G5700" s="331"/>
      <c r="H5700" s="331"/>
      <c r="I5700" s="334" t="s">
        <v>12857</v>
      </c>
      <c r="J5700" s="335">
        <v>43925</v>
      </c>
      <c r="K5700" s="331"/>
      <c r="L5700" s="331"/>
      <c r="M5700" s="333" t="s">
        <v>12925</v>
      </c>
      <c r="N5700" s="331"/>
    </row>
    <row r="5701" spans="1:14" ht="12.75">
      <c r="A5701" s="15"/>
      <c r="B5701" s="236">
        <v>43925.977431493055</v>
      </c>
      <c r="C5701" s="2" t="s">
        <v>2200</v>
      </c>
      <c r="D5701" s="2" t="s">
        <v>322</v>
      </c>
      <c r="F5701" s="2" t="s">
        <v>2208</v>
      </c>
      <c r="G5701" s="2" t="s">
        <v>2199</v>
      </c>
      <c r="H5701" s="2" t="s">
        <v>12926</v>
      </c>
      <c r="I5701" s="2" t="s">
        <v>12101</v>
      </c>
      <c r="J5701" s="237">
        <v>43925</v>
      </c>
      <c r="K5701" s="2">
        <v>29</v>
      </c>
    </row>
    <row r="5702" spans="1:14" ht="12.75">
      <c r="A5702" s="15"/>
      <c r="B5702" s="236">
        <v>43925.977526168979</v>
      </c>
      <c r="C5702" s="2" t="s">
        <v>2200</v>
      </c>
      <c r="D5702" s="2" t="s">
        <v>322</v>
      </c>
      <c r="E5702" s="2" t="s">
        <v>5305</v>
      </c>
      <c r="F5702" s="2" t="s">
        <v>2208</v>
      </c>
      <c r="G5702" s="2" t="s">
        <v>2199</v>
      </c>
      <c r="H5702" s="2" t="s">
        <v>12927</v>
      </c>
      <c r="I5702" s="34" t="s">
        <v>12843</v>
      </c>
      <c r="J5702" s="237">
        <v>43925</v>
      </c>
      <c r="K5702" s="2">
        <v>29</v>
      </c>
    </row>
    <row r="5703" spans="1:14" ht="12.75">
      <c r="A5703" s="15"/>
      <c r="B5703" s="236">
        <v>43925.97915752315</v>
      </c>
      <c r="C5703" s="2" t="s">
        <v>2200</v>
      </c>
      <c r="D5703" s="2" t="s">
        <v>322</v>
      </c>
      <c r="E5703" s="2" t="s">
        <v>5305</v>
      </c>
      <c r="F5703" s="2" t="s">
        <v>2208</v>
      </c>
      <c r="G5703" s="2" t="s">
        <v>2199</v>
      </c>
      <c r="H5703" s="2" t="s">
        <v>12927</v>
      </c>
      <c r="I5703" s="34" t="s">
        <v>11796</v>
      </c>
      <c r="J5703" s="237">
        <v>43925</v>
      </c>
      <c r="K5703" s="2">
        <v>29</v>
      </c>
      <c r="L5703" s="2">
        <v>3502</v>
      </c>
      <c r="M5703" s="2" t="s">
        <v>12928</v>
      </c>
    </row>
    <row r="5704" spans="1:14" ht="12.75">
      <c r="A5704" s="331"/>
      <c r="B5704" s="332">
        <v>43925.979178368056</v>
      </c>
      <c r="C5704" s="333" t="s">
        <v>2200</v>
      </c>
      <c r="D5704" s="333" t="s">
        <v>101</v>
      </c>
      <c r="E5704" s="331"/>
      <c r="F5704" s="333" t="s">
        <v>2198</v>
      </c>
      <c r="G5704" s="333" t="s">
        <v>2210</v>
      </c>
      <c r="H5704" s="333" t="s">
        <v>2255</v>
      </c>
      <c r="I5704" s="334" t="s">
        <v>12835</v>
      </c>
      <c r="J5704" s="335">
        <v>43925</v>
      </c>
      <c r="K5704" s="331"/>
      <c r="L5704" s="331"/>
      <c r="M5704" s="333" t="s">
        <v>12929</v>
      </c>
      <c r="N5704" s="331"/>
    </row>
    <row r="5705" spans="1:14" ht="12.75">
      <c r="A5705" s="15"/>
      <c r="B5705" s="236">
        <v>43925.980298576389</v>
      </c>
      <c r="C5705" s="2" t="s">
        <v>2200</v>
      </c>
      <c r="D5705" s="2" t="s">
        <v>101</v>
      </c>
      <c r="F5705" s="2" t="s">
        <v>2198</v>
      </c>
      <c r="G5705" s="2" t="s">
        <v>2199</v>
      </c>
      <c r="I5705" s="34" t="s">
        <v>12785</v>
      </c>
      <c r="J5705" s="237">
        <v>43925</v>
      </c>
    </row>
    <row r="5706" spans="1:14" ht="12.75">
      <c r="A5706" s="331"/>
      <c r="B5706" s="332">
        <v>43925.98030998843</v>
      </c>
      <c r="C5706" s="333" t="s">
        <v>2200</v>
      </c>
      <c r="D5706" s="333" t="s">
        <v>45</v>
      </c>
      <c r="E5706" s="331"/>
      <c r="F5706" s="333" t="s">
        <v>2198</v>
      </c>
      <c r="G5706" s="333" t="s">
        <v>2210</v>
      </c>
      <c r="H5706" s="333" t="s">
        <v>429</v>
      </c>
      <c r="I5706" s="334" t="s">
        <v>12914</v>
      </c>
      <c r="J5706" s="335">
        <v>43925</v>
      </c>
      <c r="K5706" s="331"/>
      <c r="L5706" s="331"/>
      <c r="M5706" s="333" t="s">
        <v>12930</v>
      </c>
      <c r="N5706" s="331"/>
    </row>
    <row r="5707" spans="1:14" ht="12.75">
      <c r="A5707" s="15"/>
      <c r="B5707" s="236">
        <v>43925.980806585649</v>
      </c>
      <c r="C5707" s="2" t="s">
        <v>2200</v>
      </c>
      <c r="D5707" s="2" t="s">
        <v>304</v>
      </c>
      <c r="E5707" s="2" t="s">
        <v>4932</v>
      </c>
      <c r="F5707" s="2" t="s">
        <v>2208</v>
      </c>
      <c r="G5707" s="2" t="s">
        <v>2199</v>
      </c>
      <c r="H5707" s="2" t="s">
        <v>11032</v>
      </c>
      <c r="I5707" s="34" t="s">
        <v>12931</v>
      </c>
      <c r="J5707" s="237">
        <v>43925</v>
      </c>
    </row>
    <row r="5708" spans="1:14" ht="12.75">
      <c r="A5708" s="331"/>
      <c r="B5708" s="332">
        <v>43925.980841979166</v>
      </c>
      <c r="C5708" s="333" t="s">
        <v>2200</v>
      </c>
      <c r="D5708" s="333" t="s">
        <v>101</v>
      </c>
      <c r="E5708" s="331"/>
      <c r="F5708" s="333" t="s">
        <v>2198</v>
      </c>
      <c r="G5708" s="333" t="s">
        <v>2210</v>
      </c>
      <c r="H5708" s="331"/>
      <c r="I5708" s="334" t="s">
        <v>12922</v>
      </c>
      <c r="J5708" s="335">
        <v>43925</v>
      </c>
      <c r="K5708" s="331"/>
      <c r="L5708" s="331"/>
      <c r="M5708" s="331"/>
      <c r="N5708" s="331"/>
    </row>
    <row r="5709" spans="1:14" ht="12.75">
      <c r="A5709" s="331"/>
      <c r="B5709" s="332">
        <v>43925.981008391202</v>
      </c>
      <c r="C5709" s="333" t="s">
        <v>2200</v>
      </c>
      <c r="D5709" s="333" t="s">
        <v>109</v>
      </c>
      <c r="E5709" s="331"/>
      <c r="F5709" s="333" t="s">
        <v>2198</v>
      </c>
      <c r="G5709" s="333" t="s">
        <v>2210</v>
      </c>
      <c r="H5709" s="333" t="s">
        <v>429</v>
      </c>
      <c r="I5709" s="334" t="s">
        <v>12932</v>
      </c>
      <c r="J5709" s="335">
        <v>43925</v>
      </c>
      <c r="K5709" s="331"/>
      <c r="L5709" s="331"/>
      <c r="M5709" s="333" t="s">
        <v>12933</v>
      </c>
      <c r="N5709" s="331"/>
    </row>
    <row r="5710" spans="1:14" ht="12.75">
      <c r="A5710" s="15"/>
      <c r="B5710" s="236">
        <v>43925.981501087968</v>
      </c>
      <c r="C5710" s="2" t="s">
        <v>7566</v>
      </c>
      <c r="D5710" s="2" t="s">
        <v>278</v>
      </c>
      <c r="E5710" s="2" t="s">
        <v>12934</v>
      </c>
      <c r="F5710" s="2" t="s">
        <v>2198</v>
      </c>
      <c r="G5710" s="2" t="s">
        <v>2199</v>
      </c>
      <c r="H5710" s="2" t="s">
        <v>12935</v>
      </c>
      <c r="I5710" s="2" t="s">
        <v>12936</v>
      </c>
      <c r="J5710" s="237">
        <v>43925</v>
      </c>
      <c r="L5710" s="2">
        <v>11</v>
      </c>
    </row>
    <row r="5711" spans="1:14" ht="12.75">
      <c r="A5711" s="331"/>
      <c r="B5711" s="332">
        <v>43925.981814502316</v>
      </c>
      <c r="C5711" s="333" t="s">
        <v>2200</v>
      </c>
      <c r="D5711" s="333" t="s">
        <v>45</v>
      </c>
      <c r="E5711" s="331"/>
      <c r="F5711" s="333" t="s">
        <v>2198</v>
      </c>
      <c r="G5711" s="333" t="s">
        <v>2199</v>
      </c>
      <c r="H5711" s="331"/>
      <c r="I5711" s="334" t="s">
        <v>12914</v>
      </c>
      <c r="J5711" s="335">
        <v>43925</v>
      </c>
      <c r="K5711" s="331"/>
      <c r="L5711" s="331"/>
      <c r="M5711" s="331"/>
      <c r="N5711" s="331"/>
    </row>
    <row r="5712" spans="1:14" ht="12.75">
      <c r="A5712" s="331"/>
      <c r="B5712" s="332">
        <v>43925.982131701385</v>
      </c>
      <c r="C5712" s="333" t="s">
        <v>2200</v>
      </c>
      <c r="D5712" s="333" t="s">
        <v>101</v>
      </c>
      <c r="E5712" s="331"/>
      <c r="F5712" s="333" t="s">
        <v>2198</v>
      </c>
      <c r="G5712" s="331"/>
      <c r="H5712" s="331"/>
      <c r="I5712" s="334" t="s">
        <v>12785</v>
      </c>
      <c r="J5712" s="335">
        <v>43925</v>
      </c>
      <c r="K5712" s="331"/>
      <c r="L5712" s="331"/>
      <c r="M5712" s="331"/>
      <c r="N5712" s="331"/>
    </row>
    <row r="5713" spans="1:14" ht="12.75">
      <c r="A5713" s="331"/>
      <c r="B5713" s="332">
        <v>43925.983079803242</v>
      </c>
      <c r="C5713" s="333" t="s">
        <v>2200</v>
      </c>
      <c r="D5713" s="333" t="s">
        <v>45</v>
      </c>
      <c r="E5713" s="331"/>
      <c r="F5713" s="333" t="s">
        <v>2271</v>
      </c>
      <c r="G5713" s="331"/>
      <c r="H5713" s="331"/>
      <c r="I5713" s="334" t="s">
        <v>12431</v>
      </c>
      <c r="J5713" s="335">
        <v>43925</v>
      </c>
      <c r="K5713" s="331"/>
      <c r="L5713" s="331"/>
      <c r="M5713" s="333" t="s">
        <v>12937</v>
      </c>
      <c r="N5713" s="331"/>
    </row>
    <row r="5714" spans="1:14" ht="12.75">
      <c r="A5714" s="331"/>
      <c r="B5714" s="332">
        <v>43925.983799687499</v>
      </c>
      <c r="C5714" s="333" t="s">
        <v>2200</v>
      </c>
      <c r="D5714" s="333" t="s">
        <v>45</v>
      </c>
      <c r="E5714" s="331"/>
      <c r="F5714" s="333" t="s">
        <v>2198</v>
      </c>
      <c r="G5714" s="333" t="s">
        <v>2210</v>
      </c>
      <c r="H5714" s="331"/>
      <c r="I5714" s="334" t="s">
        <v>12857</v>
      </c>
      <c r="J5714" s="335">
        <v>43925</v>
      </c>
      <c r="K5714" s="331"/>
      <c r="L5714" s="331"/>
      <c r="M5714" s="331"/>
      <c r="N5714" s="331"/>
    </row>
    <row r="5715" spans="1:14" ht="12.75">
      <c r="A5715" s="15"/>
      <c r="B5715" s="236">
        <v>43925.984054606481</v>
      </c>
      <c r="C5715" s="2" t="s">
        <v>2200</v>
      </c>
      <c r="D5715" s="2" t="s">
        <v>322</v>
      </c>
      <c r="E5715" s="2" t="s">
        <v>5305</v>
      </c>
      <c r="F5715" s="2" t="s">
        <v>2208</v>
      </c>
      <c r="G5715" s="2" t="s">
        <v>2199</v>
      </c>
      <c r="H5715" s="2" t="s">
        <v>12938</v>
      </c>
      <c r="I5715" s="34" t="s">
        <v>12843</v>
      </c>
      <c r="J5715" s="237">
        <v>43925</v>
      </c>
      <c r="K5715" s="2">
        <v>29</v>
      </c>
    </row>
    <row r="5716" spans="1:14" ht="12.75">
      <c r="A5716" s="15"/>
      <c r="B5716" s="236">
        <v>43925.984167187504</v>
      </c>
      <c r="C5716" s="2" t="s">
        <v>2200</v>
      </c>
      <c r="D5716" s="2" t="s">
        <v>322</v>
      </c>
      <c r="E5716" s="2" t="s">
        <v>5305</v>
      </c>
      <c r="F5716" s="2" t="s">
        <v>2208</v>
      </c>
      <c r="G5716" s="2" t="s">
        <v>2199</v>
      </c>
      <c r="H5716" s="2" t="s">
        <v>12938</v>
      </c>
      <c r="I5716" s="34" t="s">
        <v>12843</v>
      </c>
      <c r="J5716" s="237">
        <v>43925</v>
      </c>
      <c r="K5716" s="2">
        <v>29</v>
      </c>
    </row>
    <row r="5717" spans="1:14" ht="12.75">
      <c r="A5717" s="331"/>
      <c r="B5717" s="332">
        <v>43925.98422943287</v>
      </c>
      <c r="C5717" s="333" t="s">
        <v>2200</v>
      </c>
      <c r="D5717" s="333" t="s">
        <v>101</v>
      </c>
      <c r="E5717" s="331"/>
      <c r="F5717" s="333" t="s">
        <v>2198</v>
      </c>
      <c r="G5717" s="333" t="s">
        <v>2210</v>
      </c>
      <c r="H5717" s="331"/>
      <c r="I5717" s="334" t="s">
        <v>12857</v>
      </c>
      <c r="J5717" s="335">
        <v>43925</v>
      </c>
      <c r="K5717" s="331"/>
      <c r="L5717" s="331"/>
      <c r="M5717" s="331"/>
      <c r="N5717" s="331"/>
    </row>
    <row r="5718" spans="1:14" ht="12.75">
      <c r="A5718" s="331"/>
      <c r="B5718" s="332">
        <v>43925.984297534727</v>
      </c>
      <c r="C5718" s="333" t="s">
        <v>7566</v>
      </c>
      <c r="D5718" s="333" t="s">
        <v>45</v>
      </c>
      <c r="E5718" s="331"/>
      <c r="F5718" s="333" t="s">
        <v>2198</v>
      </c>
      <c r="G5718" s="333" t="s">
        <v>2210</v>
      </c>
      <c r="H5718" s="331"/>
      <c r="I5718" s="334" t="s">
        <v>12939</v>
      </c>
      <c r="J5718" s="335">
        <v>43925</v>
      </c>
      <c r="K5718" s="331"/>
      <c r="L5718" s="331"/>
      <c r="M5718" s="333" t="s">
        <v>12940</v>
      </c>
      <c r="N5718" s="331"/>
    </row>
    <row r="5719" spans="1:14" ht="12.75">
      <c r="A5719" s="15"/>
      <c r="B5719" s="236">
        <v>43925.984590405089</v>
      </c>
      <c r="C5719" s="2" t="s">
        <v>2200</v>
      </c>
      <c r="D5719" s="2" t="s">
        <v>322</v>
      </c>
      <c r="E5719" s="2" t="s">
        <v>5305</v>
      </c>
      <c r="F5719" s="2" t="s">
        <v>2208</v>
      </c>
      <c r="G5719" s="2" t="s">
        <v>2199</v>
      </c>
      <c r="H5719" s="2" t="s">
        <v>12941</v>
      </c>
      <c r="I5719" s="34" t="s">
        <v>12821</v>
      </c>
      <c r="J5719" s="237">
        <v>43925</v>
      </c>
      <c r="K5719" s="2">
        <v>29</v>
      </c>
    </row>
    <row r="5720" spans="1:14" ht="12.75">
      <c r="A5720" s="331"/>
      <c r="B5720" s="332">
        <v>43925.984655023145</v>
      </c>
      <c r="C5720" s="333" t="s">
        <v>2200</v>
      </c>
      <c r="D5720" s="333" t="s">
        <v>224</v>
      </c>
      <c r="E5720" s="331"/>
      <c r="F5720" s="333" t="s">
        <v>2198</v>
      </c>
      <c r="G5720" s="331"/>
      <c r="H5720" s="331"/>
      <c r="I5720" s="334" t="s">
        <v>12857</v>
      </c>
      <c r="J5720" s="335">
        <v>43925</v>
      </c>
      <c r="K5720" s="331"/>
      <c r="L5720" s="331"/>
      <c r="M5720" s="331"/>
      <c r="N5720" s="331"/>
    </row>
    <row r="5721" spans="1:14" ht="12.75">
      <c r="A5721" s="331"/>
      <c r="B5721" s="332">
        <v>43925.984808831017</v>
      </c>
      <c r="C5721" s="333" t="s">
        <v>2200</v>
      </c>
      <c r="D5721" s="333" t="s">
        <v>262</v>
      </c>
      <c r="E5721" s="331"/>
      <c r="F5721" s="333" t="s">
        <v>2271</v>
      </c>
      <c r="G5721" s="331"/>
      <c r="H5721" s="331"/>
      <c r="I5721" s="334" t="s">
        <v>12682</v>
      </c>
      <c r="J5721" s="335">
        <v>43925</v>
      </c>
      <c r="K5721" s="331"/>
      <c r="L5721" s="331"/>
      <c r="M5721" s="333" t="s">
        <v>12942</v>
      </c>
      <c r="N5721" s="331"/>
    </row>
    <row r="5722" spans="1:14" ht="12.75">
      <c r="A5722" s="331"/>
      <c r="B5722" s="332">
        <v>43925.984858587966</v>
      </c>
      <c r="C5722" s="333" t="s">
        <v>2200</v>
      </c>
      <c r="D5722" s="333" t="s">
        <v>304</v>
      </c>
      <c r="E5722" s="331"/>
      <c r="F5722" s="333" t="s">
        <v>2198</v>
      </c>
      <c r="G5722" s="331"/>
      <c r="H5722" s="331"/>
      <c r="I5722" s="334" t="s">
        <v>12789</v>
      </c>
      <c r="J5722" s="335">
        <v>43925</v>
      </c>
      <c r="K5722" s="331"/>
      <c r="L5722" s="331"/>
      <c r="M5722" s="331"/>
      <c r="N5722" s="331"/>
    </row>
    <row r="5723" spans="1:14" ht="12.75">
      <c r="A5723" s="331"/>
      <c r="B5723" s="332">
        <v>43925.986269085653</v>
      </c>
      <c r="C5723" s="333" t="s">
        <v>7566</v>
      </c>
      <c r="D5723" s="333" t="s">
        <v>224</v>
      </c>
      <c r="E5723" s="333" t="s">
        <v>1242</v>
      </c>
      <c r="F5723" s="333" t="s">
        <v>2198</v>
      </c>
      <c r="G5723" s="333" t="s">
        <v>2210</v>
      </c>
      <c r="H5723" s="331"/>
      <c r="I5723" s="334" t="s">
        <v>8859</v>
      </c>
      <c r="J5723" s="335">
        <v>43925</v>
      </c>
      <c r="K5723" s="331"/>
      <c r="L5723" s="333">
        <v>182</v>
      </c>
      <c r="M5723" s="333" t="s">
        <v>12943</v>
      </c>
      <c r="N5723" s="331"/>
    </row>
    <row r="5724" spans="1:14" ht="12.75">
      <c r="A5724" s="331"/>
      <c r="B5724" s="332">
        <v>43925.986333333334</v>
      </c>
      <c r="C5724" s="333" t="s">
        <v>7566</v>
      </c>
      <c r="D5724" s="333" t="s">
        <v>224</v>
      </c>
      <c r="E5724" s="333" t="s">
        <v>1242</v>
      </c>
      <c r="F5724" s="333" t="s">
        <v>2198</v>
      </c>
      <c r="G5724" s="333" t="s">
        <v>2210</v>
      </c>
      <c r="H5724" s="331"/>
      <c r="I5724" s="334" t="s">
        <v>8859</v>
      </c>
      <c r="J5724" s="335">
        <v>43925</v>
      </c>
      <c r="K5724" s="331"/>
      <c r="L5724" s="333">
        <v>182</v>
      </c>
      <c r="M5724" s="333" t="s">
        <v>12943</v>
      </c>
      <c r="N5724" s="331"/>
    </row>
    <row r="5725" spans="1:14" ht="12.75">
      <c r="A5725" s="331"/>
      <c r="B5725" s="332">
        <v>43925.986558935183</v>
      </c>
      <c r="C5725" s="333" t="s">
        <v>2200</v>
      </c>
      <c r="D5725" s="333" t="s">
        <v>45</v>
      </c>
      <c r="E5725" s="331"/>
      <c r="F5725" s="333" t="s">
        <v>2198</v>
      </c>
      <c r="G5725" s="333" t="s">
        <v>2210</v>
      </c>
      <c r="H5725" s="331"/>
      <c r="I5725" s="334" t="s">
        <v>12944</v>
      </c>
      <c r="J5725" s="335">
        <v>43925</v>
      </c>
      <c r="K5725" s="331"/>
      <c r="L5725" s="331"/>
      <c r="M5725" s="331"/>
      <c r="N5725" s="331"/>
    </row>
    <row r="5726" spans="1:14" ht="12.75">
      <c r="A5726" s="331"/>
      <c r="B5726" s="332">
        <v>43925.987794976856</v>
      </c>
      <c r="C5726" s="333" t="s">
        <v>7566</v>
      </c>
      <c r="D5726" s="333" t="s">
        <v>236</v>
      </c>
      <c r="E5726" s="333" t="s">
        <v>7887</v>
      </c>
      <c r="F5726" s="333" t="s">
        <v>2198</v>
      </c>
      <c r="G5726" s="331"/>
      <c r="H5726" s="331"/>
      <c r="I5726" s="334" t="s">
        <v>12845</v>
      </c>
      <c r="J5726" s="335">
        <v>43925</v>
      </c>
      <c r="K5726" s="331"/>
      <c r="L5726" s="331"/>
      <c r="M5726" s="333" t="s">
        <v>12945</v>
      </c>
      <c r="N5726" s="331"/>
    </row>
    <row r="5727" spans="1:14" ht="12.75">
      <c r="A5727" s="331"/>
      <c r="B5727" s="332">
        <v>43925.988117407411</v>
      </c>
      <c r="C5727" s="333" t="s">
        <v>2200</v>
      </c>
      <c r="D5727" s="333" t="s">
        <v>45</v>
      </c>
      <c r="E5727" s="331"/>
      <c r="F5727" s="333" t="s">
        <v>2198</v>
      </c>
      <c r="G5727" s="331"/>
      <c r="H5727" s="331"/>
      <c r="I5727" s="334" t="s">
        <v>12946</v>
      </c>
      <c r="J5727" s="335">
        <v>43925</v>
      </c>
      <c r="K5727" s="331"/>
      <c r="L5727" s="331"/>
      <c r="M5727" s="331"/>
      <c r="N5727" s="331"/>
    </row>
    <row r="5728" spans="1:14" ht="12.75">
      <c r="A5728" s="331"/>
      <c r="B5728" s="332">
        <v>43925.988951886575</v>
      </c>
      <c r="C5728" s="333" t="s">
        <v>2200</v>
      </c>
      <c r="D5728" s="333" t="s">
        <v>101</v>
      </c>
      <c r="E5728" s="331"/>
      <c r="F5728" s="333" t="s">
        <v>2198</v>
      </c>
      <c r="G5728" s="333" t="s">
        <v>2199</v>
      </c>
      <c r="H5728" s="331"/>
      <c r="I5728" s="334" t="s">
        <v>12947</v>
      </c>
      <c r="J5728" s="335">
        <v>43925</v>
      </c>
      <c r="K5728" s="331"/>
      <c r="L5728" s="333">
        <v>3502</v>
      </c>
      <c r="M5728" s="331"/>
      <c r="N5728" s="331"/>
    </row>
    <row r="5729" spans="1:14" ht="12.75">
      <c r="A5729" s="331"/>
      <c r="B5729" s="332">
        <v>43925.989666793983</v>
      </c>
      <c r="C5729" s="333" t="s">
        <v>2200</v>
      </c>
      <c r="D5729" s="333" t="s">
        <v>101</v>
      </c>
      <c r="E5729" s="331"/>
      <c r="F5729" s="333" t="s">
        <v>2198</v>
      </c>
      <c r="G5729" s="333" t="s">
        <v>2199</v>
      </c>
      <c r="H5729" s="331"/>
      <c r="I5729" s="334" t="s">
        <v>12947</v>
      </c>
      <c r="J5729" s="335">
        <v>43925</v>
      </c>
      <c r="K5729" s="331"/>
      <c r="L5729" s="333">
        <v>3503</v>
      </c>
      <c r="M5729" s="331"/>
      <c r="N5729" s="331"/>
    </row>
    <row r="5730" spans="1:14" ht="12.75">
      <c r="A5730" s="331"/>
      <c r="B5730" s="332">
        <v>43925.991148182875</v>
      </c>
      <c r="C5730" s="333" t="s">
        <v>2200</v>
      </c>
      <c r="D5730" s="333" t="s">
        <v>101</v>
      </c>
      <c r="E5730" s="331"/>
      <c r="F5730" s="333" t="s">
        <v>2198</v>
      </c>
      <c r="G5730" s="333" t="s">
        <v>2199</v>
      </c>
      <c r="H5730" s="331"/>
      <c r="I5730" s="334" t="s">
        <v>12947</v>
      </c>
      <c r="J5730" s="335">
        <v>43925</v>
      </c>
      <c r="K5730" s="331"/>
      <c r="L5730" s="331"/>
      <c r="M5730" s="331"/>
      <c r="N5730" s="331"/>
    </row>
    <row r="5731" spans="1:14" ht="12.75">
      <c r="A5731" s="331"/>
      <c r="B5731" s="332">
        <v>43925.993952800927</v>
      </c>
      <c r="C5731" s="333" t="s">
        <v>2200</v>
      </c>
      <c r="D5731" s="333" t="s">
        <v>45</v>
      </c>
      <c r="E5731" s="331"/>
      <c r="F5731" s="333" t="s">
        <v>2198</v>
      </c>
      <c r="G5731" s="333" t="s">
        <v>2210</v>
      </c>
      <c r="H5731" s="331"/>
      <c r="I5731" s="334" t="s">
        <v>12946</v>
      </c>
      <c r="J5731" s="335">
        <v>43925</v>
      </c>
      <c r="K5731" s="331"/>
      <c r="L5731" s="331"/>
      <c r="M5731" s="333" t="s">
        <v>12948</v>
      </c>
      <c r="N5731" s="331"/>
    </row>
    <row r="5732" spans="1:14" ht="12.75">
      <c r="A5732" s="331"/>
      <c r="B5732" s="332">
        <v>43925.994303599538</v>
      </c>
      <c r="C5732" s="333" t="s">
        <v>2200</v>
      </c>
      <c r="D5732" s="333" t="s">
        <v>224</v>
      </c>
      <c r="E5732" s="331"/>
      <c r="F5732" s="333" t="s">
        <v>2198</v>
      </c>
      <c r="G5732" s="331"/>
      <c r="H5732" s="331"/>
      <c r="I5732" s="334" t="s">
        <v>12949</v>
      </c>
      <c r="J5732" s="335">
        <v>43925</v>
      </c>
      <c r="K5732" s="331"/>
      <c r="L5732" s="331"/>
      <c r="M5732" s="331"/>
      <c r="N5732" s="331"/>
    </row>
    <row r="5733" spans="1:14" ht="12.75">
      <c r="A5733" s="15"/>
      <c r="B5733" s="236">
        <v>43925.995044270836</v>
      </c>
      <c r="C5733" s="2" t="s">
        <v>2200</v>
      </c>
      <c r="D5733" s="2" t="s">
        <v>45</v>
      </c>
      <c r="F5733" s="2" t="s">
        <v>2198</v>
      </c>
      <c r="G5733" s="2" t="s">
        <v>2199</v>
      </c>
      <c r="H5733" s="2" t="s">
        <v>12950</v>
      </c>
      <c r="I5733" s="2" t="s">
        <v>12951</v>
      </c>
      <c r="J5733" s="237">
        <v>43925</v>
      </c>
    </row>
    <row r="5734" spans="1:14" ht="12.75">
      <c r="A5734" s="15"/>
      <c r="B5734" s="236">
        <v>43925.995128958333</v>
      </c>
      <c r="C5734" s="2" t="s">
        <v>9</v>
      </c>
      <c r="D5734" s="2" t="s">
        <v>117</v>
      </c>
      <c r="E5734" s="2" t="s">
        <v>3263</v>
      </c>
      <c r="F5734" s="2" t="s">
        <v>2201</v>
      </c>
      <c r="G5734" s="2" t="s">
        <v>2199</v>
      </c>
      <c r="H5734" s="2" t="s">
        <v>12952</v>
      </c>
      <c r="I5734" s="2" t="s">
        <v>12953</v>
      </c>
      <c r="J5734" s="237">
        <v>43924</v>
      </c>
      <c r="K5734" s="2">
        <v>72</v>
      </c>
      <c r="L5734" s="2">
        <v>2102</v>
      </c>
      <c r="M5734" s="2" t="s">
        <v>12954</v>
      </c>
    </row>
    <row r="5735" spans="1:14" ht="12.75">
      <c r="A5735" s="331"/>
      <c r="B5735" s="332">
        <v>43925.995230613422</v>
      </c>
      <c r="C5735" s="333" t="s">
        <v>2197</v>
      </c>
      <c r="D5735" s="333" t="s">
        <v>182</v>
      </c>
      <c r="E5735" s="331"/>
      <c r="F5735" s="333" t="s">
        <v>2198</v>
      </c>
      <c r="G5735" s="333" t="s">
        <v>2210</v>
      </c>
      <c r="H5735" s="331"/>
      <c r="I5735" s="334" t="s">
        <v>722</v>
      </c>
      <c r="J5735" s="335">
        <v>43925</v>
      </c>
      <c r="K5735" s="331"/>
      <c r="L5735" s="331"/>
      <c r="M5735" s="333" t="s">
        <v>12955</v>
      </c>
      <c r="N5735" s="331"/>
    </row>
    <row r="5736" spans="1:14" ht="12.75">
      <c r="A5736" s="331"/>
      <c r="B5736" s="332">
        <v>43925.996647256943</v>
      </c>
      <c r="C5736" s="333" t="s">
        <v>2200</v>
      </c>
      <c r="D5736" s="333" t="s">
        <v>126</v>
      </c>
      <c r="E5736" s="333" t="s">
        <v>572</v>
      </c>
      <c r="F5736" s="333" t="s">
        <v>2198</v>
      </c>
      <c r="G5736" s="333" t="s">
        <v>2210</v>
      </c>
      <c r="H5736" s="331"/>
      <c r="I5736" s="333" t="s">
        <v>12956</v>
      </c>
      <c r="J5736" s="335">
        <v>43925</v>
      </c>
      <c r="K5736" s="331"/>
      <c r="L5736" s="333">
        <v>7</v>
      </c>
      <c r="M5736" s="331"/>
      <c r="N5736" s="331"/>
    </row>
    <row r="5737" spans="1:14" ht="12.75">
      <c r="A5737" s="331"/>
      <c r="B5737" s="332">
        <v>43925.996911851849</v>
      </c>
      <c r="C5737" s="333" t="s">
        <v>2200</v>
      </c>
      <c r="D5737" s="333" t="s">
        <v>126</v>
      </c>
      <c r="E5737" s="333" t="s">
        <v>572</v>
      </c>
      <c r="F5737" s="333" t="s">
        <v>2198</v>
      </c>
      <c r="G5737" s="333" t="s">
        <v>2210</v>
      </c>
      <c r="H5737" s="331"/>
      <c r="I5737" s="333" t="s">
        <v>12956</v>
      </c>
      <c r="J5737" s="335">
        <v>43925</v>
      </c>
      <c r="K5737" s="331"/>
      <c r="L5737" s="333">
        <v>7</v>
      </c>
      <c r="M5737" s="331"/>
      <c r="N5737" s="331"/>
    </row>
    <row r="5738" spans="1:14" ht="12.75">
      <c r="A5738" s="331"/>
      <c r="B5738" s="332">
        <v>43925.997567824073</v>
      </c>
      <c r="C5738" s="333" t="s">
        <v>2200</v>
      </c>
      <c r="D5738" s="333" t="s">
        <v>101</v>
      </c>
      <c r="E5738" s="331"/>
      <c r="F5738" s="333" t="s">
        <v>2198</v>
      </c>
      <c r="G5738" s="333" t="s">
        <v>2210</v>
      </c>
      <c r="H5738" s="331"/>
      <c r="I5738" s="334" t="s">
        <v>12957</v>
      </c>
      <c r="J5738" s="335">
        <v>43925</v>
      </c>
      <c r="K5738" s="331"/>
      <c r="L5738" s="331"/>
      <c r="M5738" s="331"/>
      <c r="N5738" s="331"/>
    </row>
    <row r="5739" spans="1:14" ht="12.75">
      <c r="A5739" s="15"/>
      <c r="B5739" s="236">
        <v>43925.998033587966</v>
      </c>
      <c r="C5739" s="2" t="s">
        <v>2200</v>
      </c>
      <c r="D5739" s="2" t="s">
        <v>322</v>
      </c>
      <c r="E5739" s="2" t="s">
        <v>5305</v>
      </c>
      <c r="F5739" s="2" t="s">
        <v>2208</v>
      </c>
      <c r="G5739" s="2" t="s">
        <v>2199</v>
      </c>
      <c r="H5739" s="2" t="s">
        <v>12958</v>
      </c>
      <c r="I5739" s="34" t="s">
        <v>12959</v>
      </c>
      <c r="J5739" s="237">
        <v>43925</v>
      </c>
      <c r="K5739" s="2">
        <v>29</v>
      </c>
    </row>
    <row r="5740" spans="1:14" ht="12.75">
      <c r="A5740" s="331"/>
      <c r="B5740" s="332">
        <v>43925.998937199074</v>
      </c>
      <c r="C5740" s="333" t="s">
        <v>2200</v>
      </c>
      <c r="D5740" s="333" t="s">
        <v>224</v>
      </c>
      <c r="E5740" s="331"/>
      <c r="F5740" s="333" t="s">
        <v>2198</v>
      </c>
      <c r="G5740" s="333" t="s">
        <v>2210</v>
      </c>
      <c r="H5740" s="331"/>
      <c r="I5740" s="334" t="s">
        <v>12837</v>
      </c>
      <c r="J5740" s="335">
        <v>43925</v>
      </c>
      <c r="K5740" s="331"/>
      <c r="L5740" s="331"/>
      <c r="M5740" s="331"/>
      <c r="N5740" s="331"/>
    </row>
    <row r="5741" spans="1:14" ht="12.75">
      <c r="A5741" s="15"/>
      <c r="B5741" s="236">
        <v>43925.99916136574</v>
      </c>
      <c r="C5741" s="2" t="s">
        <v>2200</v>
      </c>
      <c r="D5741" s="2" t="s">
        <v>101</v>
      </c>
      <c r="F5741" s="2" t="s">
        <v>2198</v>
      </c>
      <c r="G5741" s="2" t="s">
        <v>2210</v>
      </c>
      <c r="H5741" s="2" t="s">
        <v>12960</v>
      </c>
      <c r="I5741" s="34" t="s">
        <v>12961</v>
      </c>
      <c r="J5741" s="237">
        <v>43925</v>
      </c>
      <c r="M5741" s="2" t="s">
        <v>12960</v>
      </c>
    </row>
    <row r="5742" spans="1:14" ht="12.75">
      <c r="A5742" s="15"/>
      <c r="B5742" s="236">
        <v>43925.999684386574</v>
      </c>
      <c r="C5742" s="2" t="s">
        <v>2200</v>
      </c>
      <c r="D5742" s="2" t="s">
        <v>322</v>
      </c>
      <c r="E5742" s="2" t="s">
        <v>5305</v>
      </c>
      <c r="F5742" s="2" t="s">
        <v>2208</v>
      </c>
      <c r="G5742" s="2" t="s">
        <v>2199</v>
      </c>
      <c r="H5742" s="2" t="s">
        <v>12805</v>
      </c>
      <c r="I5742" s="34" t="s">
        <v>12821</v>
      </c>
      <c r="J5742" s="237">
        <v>43925</v>
      </c>
      <c r="K5742" s="2">
        <v>29</v>
      </c>
      <c r="M5742" s="2" t="s">
        <v>12962</v>
      </c>
    </row>
    <row r="5743" spans="1:14" ht="12.75">
      <c r="A5743" s="331"/>
      <c r="B5743" s="332">
        <v>43926.001343715281</v>
      </c>
      <c r="C5743" s="333" t="s">
        <v>2200</v>
      </c>
      <c r="D5743" s="333" t="s">
        <v>101</v>
      </c>
      <c r="E5743" s="331"/>
      <c r="F5743" s="333" t="s">
        <v>2198</v>
      </c>
      <c r="G5743" s="331"/>
      <c r="H5743" s="331"/>
      <c r="I5743" s="334" t="s">
        <v>12963</v>
      </c>
      <c r="J5743" s="335">
        <v>43925</v>
      </c>
      <c r="K5743" s="331"/>
      <c r="L5743" s="331"/>
      <c r="M5743" s="331"/>
      <c r="N5743" s="331"/>
    </row>
    <row r="5744" spans="1:14" ht="12.75">
      <c r="A5744" s="15"/>
      <c r="B5744" s="236">
        <v>43926.001738749997</v>
      </c>
      <c r="C5744" s="2" t="s">
        <v>2200</v>
      </c>
      <c r="D5744" s="2" t="s">
        <v>45</v>
      </c>
      <c r="F5744" s="2" t="s">
        <v>2198</v>
      </c>
      <c r="G5744" s="2" t="s">
        <v>2210</v>
      </c>
      <c r="H5744" s="2" t="s">
        <v>12964</v>
      </c>
      <c r="I5744" s="34" t="s">
        <v>12965</v>
      </c>
      <c r="J5744" s="237">
        <v>43925</v>
      </c>
      <c r="M5744" s="2" t="s">
        <v>12964</v>
      </c>
    </row>
    <row r="5745" spans="1:14" ht="12.75">
      <c r="A5745" s="331"/>
      <c r="B5745" s="332">
        <v>43926.002910162038</v>
      </c>
      <c r="C5745" s="333" t="s">
        <v>2200</v>
      </c>
      <c r="D5745" s="333" t="s">
        <v>45</v>
      </c>
      <c r="E5745" s="331"/>
      <c r="F5745" s="333" t="s">
        <v>2198</v>
      </c>
      <c r="G5745" s="333" t="s">
        <v>2199</v>
      </c>
      <c r="H5745" s="331"/>
      <c r="I5745" s="334" t="s">
        <v>12914</v>
      </c>
      <c r="J5745" s="335">
        <v>43926</v>
      </c>
      <c r="K5745" s="331"/>
      <c r="L5745" s="331"/>
      <c r="M5745" s="331"/>
      <c r="N5745" s="331"/>
    </row>
    <row r="5746" spans="1:14" ht="12.75">
      <c r="A5746" s="331"/>
      <c r="B5746" s="332">
        <v>43926.005374560184</v>
      </c>
      <c r="C5746" s="333" t="s">
        <v>2200</v>
      </c>
      <c r="D5746" s="333" t="s">
        <v>109</v>
      </c>
      <c r="E5746" s="331"/>
      <c r="F5746" s="333" t="s">
        <v>2198</v>
      </c>
      <c r="G5746" s="333" t="s">
        <v>2210</v>
      </c>
      <c r="H5746" s="331"/>
      <c r="I5746" s="334" t="s">
        <v>12857</v>
      </c>
      <c r="J5746" s="335">
        <v>43926</v>
      </c>
      <c r="K5746" s="331"/>
      <c r="L5746" s="331"/>
      <c r="M5746" s="333" t="s">
        <v>12966</v>
      </c>
      <c r="N5746" s="331"/>
    </row>
    <row r="5747" spans="1:14" ht="12.75">
      <c r="A5747" s="15"/>
      <c r="B5747" s="236">
        <v>43926.005767997689</v>
      </c>
      <c r="C5747" s="2" t="s">
        <v>2200</v>
      </c>
      <c r="D5747" s="2" t="s">
        <v>322</v>
      </c>
      <c r="E5747" s="2" t="s">
        <v>12802</v>
      </c>
      <c r="F5747" s="2" t="s">
        <v>2208</v>
      </c>
      <c r="G5747" s="2" t="s">
        <v>2199</v>
      </c>
      <c r="H5747" s="2" t="s">
        <v>12967</v>
      </c>
      <c r="I5747" s="2" t="s">
        <v>12968</v>
      </c>
      <c r="J5747" s="237">
        <v>43925</v>
      </c>
      <c r="K5747" s="2">
        <v>25</v>
      </c>
    </row>
    <row r="5748" spans="1:14" ht="12.75">
      <c r="A5748" s="331"/>
      <c r="B5748" s="332">
        <v>43926.006202002318</v>
      </c>
      <c r="C5748" s="333" t="s">
        <v>2200</v>
      </c>
      <c r="D5748" s="333" t="s">
        <v>322</v>
      </c>
      <c r="E5748" s="333" t="s">
        <v>5305</v>
      </c>
      <c r="F5748" s="333" t="s">
        <v>2208</v>
      </c>
      <c r="G5748" s="333" t="s">
        <v>2199</v>
      </c>
      <c r="H5748" s="331"/>
      <c r="I5748" s="334" t="s">
        <v>12857</v>
      </c>
      <c r="J5748" s="335">
        <v>43926</v>
      </c>
      <c r="K5748" s="331"/>
      <c r="L5748" s="331"/>
      <c r="M5748" s="333" t="s">
        <v>12969</v>
      </c>
      <c r="N5748" s="331"/>
    </row>
    <row r="5749" spans="1:14" ht="12.75">
      <c r="A5749" s="15"/>
      <c r="B5749" s="236">
        <v>43926.008507650462</v>
      </c>
      <c r="C5749" s="2" t="s">
        <v>2200</v>
      </c>
      <c r="D5749" s="2" t="s">
        <v>45</v>
      </c>
      <c r="F5749" s="2" t="s">
        <v>2198</v>
      </c>
      <c r="G5749" s="2" t="s">
        <v>2199</v>
      </c>
      <c r="H5749" s="2" t="s">
        <v>12970</v>
      </c>
      <c r="I5749" s="34" t="s">
        <v>12914</v>
      </c>
      <c r="J5749" s="237">
        <v>43926</v>
      </c>
    </row>
    <row r="5750" spans="1:14" ht="12.75">
      <c r="A5750" s="331"/>
      <c r="B5750" s="332">
        <v>43926.00872377315</v>
      </c>
      <c r="C5750" s="333" t="s">
        <v>7566</v>
      </c>
      <c r="D5750" s="333" t="s">
        <v>45</v>
      </c>
      <c r="E5750" s="331"/>
      <c r="F5750" s="333" t="s">
        <v>12971</v>
      </c>
      <c r="G5750" s="333" t="s">
        <v>2199</v>
      </c>
      <c r="H5750" s="331"/>
      <c r="I5750" s="334" t="s">
        <v>12431</v>
      </c>
      <c r="J5750" s="335">
        <v>43925</v>
      </c>
      <c r="K5750" s="331"/>
      <c r="L5750" s="331"/>
      <c r="M5750" s="333" t="s">
        <v>12972</v>
      </c>
      <c r="N5750" s="331"/>
    </row>
    <row r="5751" spans="1:14" ht="12.75">
      <c r="A5751" s="15"/>
      <c r="B5751" s="236">
        <v>43926.008980960643</v>
      </c>
      <c r="C5751" s="2" t="s">
        <v>2200</v>
      </c>
      <c r="D5751" s="2" t="s">
        <v>304</v>
      </c>
      <c r="E5751" s="2" t="s">
        <v>4932</v>
      </c>
      <c r="F5751" s="2" t="s">
        <v>2208</v>
      </c>
      <c r="G5751" s="2" t="s">
        <v>2199</v>
      </c>
      <c r="H5751" s="2" t="s">
        <v>12973</v>
      </c>
      <c r="I5751" s="34" t="s">
        <v>12974</v>
      </c>
      <c r="J5751" s="237">
        <v>43926</v>
      </c>
    </row>
    <row r="5752" spans="1:14" ht="12.75">
      <c r="A5752" s="331"/>
      <c r="B5752" s="332">
        <v>43926.009682129632</v>
      </c>
      <c r="C5752" s="333" t="s">
        <v>2200</v>
      </c>
      <c r="D5752" s="333" t="s">
        <v>278</v>
      </c>
      <c r="E5752" s="333" t="s">
        <v>735</v>
      </c>
      <c r="F5752" s="333" t="s">
        <v>2198</v>
      </c>
      <c r="G5752" s="333" t="s">
        <v>2199</v>
      </c>
      <c r="H5752" s="331"/>
      <c r="I5752" s="333" t="s">
        <v>12975</v>
      </c>
      <c r="J5752" s="335">
        <v>43955</v>
      </c>
      <c r="K5752" s="331"/>
      <c r="L5752" s="331"/>
      <c r="M5752" s="333" t="s">
        <v>12976</v>
      </c>
      <c r="N5752" s="331"/>
    </row>
    <row r="5753" spans="1:14" ht="12.75">
      <c r="A5753" s="15"/>
      <c r="B5753" s="236">
        <v>43926.01201100694</v>
      </c>
      <c r="C5753" s="2" t="s">
        <v>2200</v>
      </c>
      <c r="D5753" s="2" t="s">
        <v>126</v>
      </c>
      <c r="E5753" s="2" t="s">
        <v>12977</v>
      </c>
      <c r="F5753" s="2" t="s">
        <v>2201</v>
      </c>
      <c r="G5753" s="2" t="s">
        <v>2199</v>
      </c>
      <c r="H5753" s="2" t="s">
        <v>12978</v>
      </c>
      <c r="I5753" s="2" t="s">
        <v>12979</v>
      </c>
      <c r="J5753" s="237">
        <v>43909</v>
      </c>
      <c r="L5753" s="2">
        <v>180</v>
      </c>
      <c r="M5753" s="2" t="s">
        <v>12980</v>
      </c>
    </row>
    <row r="5754" spans="1:14" ht="12.75">
      <c r="A5754" s="331"/>
      <c r="B5754" s="332">
        <v>43926.01263193287</v>
      </c>
      <c r="C5754" s="333" t="s">
        <v>2200</v>
      </c>
      <c r="D5754" s="333" t="s">
        <v>45</v>
      </c>
      <c r="E5754" s="331"/>
      <c r="F5754" s="333" t="s">
        <v>2198</v>
      </c>
      <c r="G5754" s="333" t="s">
        <v>2210</v>
      </c>
      <c r="H5754" s="331"/>
      <c r="I5754" s="334" t="s">
        <v>12946</v>
      </c>
      <c r="J5754" s="335">
        <v>43925</v>
      </c>
      <c r="K5754" s="331"/>
      <c r="L5754" s="331"/>
      <c r="M5754" s="333" t="s">
        <v>12981</v>
      </c>
      <c r="N5754" s="331"/>
    </row>
    <row r="5755" spans="1:14" ht="12.75">
      <c r="A5755" s="331"/>
      <c r="B5755" s="332">
        <v>43926.012974166668</v>
      </c>
      <c r="C5755" s="333" t="s">
        <v>2200</v>
      </c>
      <c r="D5755" s="333" t="s">
        <v>224</v>
      </c>
      <c r="E5755" s="331"/>
      <c r="F5755" s="333" t="s">
        <v>2271</v>
      </c>
      <c r="G5755" s="333" t="s">
        <v>2199</v>
      </c>
      <c r="H5755" s="331"/>
      <c r="I5755" s="334" t="s">
        <v>12857</v>
      </c>
      <c r="J5755" s="335">
        <v>43925</v>
      </c>
      <c r="K5755" s="331"/>
      <c r="L5755" s="331"/>
      <c r="M5755" s="333" t="s">
        <v>12982</v>
      </c>
      <c r="N5755" s="331"/>
    </row>
    <row r="5756" spans="1:14" ht="12.75">
      <c r="A5756" s="15"/>
      <c r="B5756" s="236">
        <v>43926.015119039352</v>
      </c>
      <c r="C5756" s="2" t="s">
        <v>2200</v>
      </c>
      <c r="D5756" s="2" t="s">
        <v>278</v>
      </c>
      <c r="E5756" s="2" t="s">
        <v>734</v>
      </c>
      <c r="F5756" s="2" t="s">
        <v>2198</v>
      </c>
      <c r="G5756" s="2" t="s">
        <v>2199</v>
      </c>
      <c r="H5756" s="2" t="s">
        <v>12983</v>
      </c>
      <c r="I5756" s="2" t="s">
        <v>12984</v>
      </c>
      <c r="J5756" s="237">
        <v>43925</v>
      </c>
      <c r="L5756" s="2">
        <v>4</v>
      </c>
    </row>
    <row r="5757" spans="1:14" ht="12.75">
      <c r="A5757" s="331"/>
      <c r="B5757" s="332">
        <v>43926.017019363426</v>
      </c>
      <c r="C5757" s="333" t="s">
        <v>7566</v>
      </c>
      <c r="D5757" s="333" t="s">
        <v>262</v>
      </c>
      <c r="E5757" s="331"/>
      <c r="F5757" s="333" t="s">
        <v>2198</v>
      </c>
      <c r="G5757" s="333" t="s">
        <v>2210</v>
      </c>
      <c r="H5757" s="331"/>
      <c r="I5757" s="334" t="s">
        <v>1065</v>
      </c>
      <c r="J5757" s="335">
        <v>43925</v>
      </c>
      <c r="K5757" s="331"/>
      <c r="L5757" s="331"/>
      <c r="M5757" s="333" t="s">
        <v>12985</v>
      </c>
      <c r="N5757" s="331"/>
    </row>
    <row r="5758" spans="1:14" ht="12.75">
      <c r="A5758" s="15"/>
      <c r="B5758" s="236">
        <v>43926.017358599536</v>
      </c>
      <c r="C5758" s="2" t="s">
        <v>2200</v>
      </c>
      <c r="D5758" s="2" t="s">
        <v>322</v>
      </c>
      <c r="E5758" s="2" t="s">
        <v>5305</v>
      </c>
      <c r="F5758" s="2" t="s">
        <v>2208</v>
      </c>
      <c r="G5758" s="2" t="s">
        <v>2199</v>
      </c>
      <c r="H5758" s="2" t="s">
        <v>12986</v>
      </c>
      <c r="I5758" s="34" t="s">
        <v>12794</v>
      </c>
      <c r="J5758" s="237">
        <v>43925</v>
      </c>
      <c r="K5758" s="2">
        <v>29</v>
      </c>
      <c r="L5758" s="2">
        <v>3572</v>
      </c>
    </row>
    <row r="5759" spans="1:14" ht="12.75">
      <c r="A5759" s="331"/>
      <c r="B5759" s="332">
        <v>43926.018255694449</v>
      </c>
      <c r="C5759" s="333" t="s">
        <v>2200</v>
      </c>
      <c r="D5759" s="333" t="s">
        <v>262</v>
      </c>
      <c r="E5759" s="331"/>
      <c r="F5759" s="333" t="s">
        <v>2198</v>
      </c>
      <c r="G5759" s="333" t="s">
        <v>2199</v>
      </c>
      <c r="H5759" s="331"/>
      <c r="I5759" s="334" t="s">
        <v>12987</v>
      </c>
      <c r="J5759" s="335">
        <v>43926</v>
      </c>
      <c r="K5759" s="331"/>
      <c r="L5759" s="331"/>
      <c r="M5759" s="331"/>
      <c r="N5759" s="331"/>
    </row>
    <row r="5760" spans="1:14" ht="12.75">
      <c r="A5760" s="15"/>
      <c r="B5760" s="236">
        <v>43926.018679236113</v>
      </c>
      <c r="C5760" s="2" t="s">
        <v>2200</v>
      </c>
      <c r="D5760" s="2" t="s">
        <v>322</v>
      </c>
      <c r="E5760" s="2" t="s">
        <v>5305</v>
      </c>
      <c r="F5760" s="2" t="s">
        <v>2208</v>
      </c>
      <c r="G5760" s="2" t="s">
        <v>2199</v>
      </c>
      <c r="H5760" s="2" t="s">
        <v>12805</v>
      </c>
      <c r="I5760" s="2" t="s">
        <v>12988</v>
      </c>
      <c r="J5760" s="237">
        <v>43925</v>
      </c>
      <c r="K5760" s="2">
        <v>29</v>
      </c>
    </row>
    <row r="5761" spans="1:14" ht="12.75">
      <c r="A5761" s="15"/>
      <c r="B5761" s="236">
        <v>43926.021450763888</v>
      </c>
      <c r="C5761" s="2" t="s">
        <v>2200</v>
      </c>
      <c r="D5761" s="2" t="s">
        <v>322</v>
      </c>
      <c r="E5761" s="2" t="s">
        <v>12989</v>
      </c>
      <c r="F5761" s="2" t="s">
        <v>2208</v>
      </c>
      <c r="G5761" s="2" t="s">
        <v>2199</v>
      </c>
      <c r="H5761" s="2" t="s">
        <v>12990</v>
      </c>
      <c r="I5761" s="34" t="s">
        <v>12991</v>
      </c>
      <c r="J5761" s="237">
        <v>43925</v>
      </c>
      <c r="K5761" s="2">
        <v>29</v>
      </c>
    </row>
    <row r="5762" spans="1:14" ht="12.75">
      <c r="A5762" s="15"/>
      <c r="B5762" s="236">
        <v>43926.021709166671</v>
      </c>
      <c r="C5762" s="2" t="s">
        <v>7566</v>
      </c>
      <c r="D5762" s="2" t="s">
        <v>45</v>
      </c>
      <c r="F5762" s="2" t="s">
        <v>2198</v>
      </c>
      <c r="G5762" s="2" t="s">
        <v>2210</v>
      </c>
      <c r="I5762" s="34" t="s">
        <v>12914</v>
      </c>
      <c r="J5762" s="237">
        <v>43926</v>
      </c>
      <c r="M5762" s="2" t="s">
        <v>12992</v>
      </c>
    </row>
    <row r="5763" spans="1:14" ht="12.75">
      <c r="A5763" s="15"/>
      <c r="B5763" s="236">
        <v>43926.021715277777</v>
      </c>
      <c r="C5763" s="2" t="s">
        <v>2200</v>
      </c>
      <c r="D5763" s="2" t="s">
        <v>304</v>
      </c>
      <c r="E5763" s="2" t="s">
        <v>4932</v>
      </c>
      <c r="F5763" s="2" t="s">
        <v>2198</v>
      </c>
      <c r="G5763" s="2" t="s">
        <v>2199</v>
      </c>
      <c r="H5763" s="2" t="s">
        <v>11425</v>
      </c>
      <c r="I5763" s="2" t="s">
        <v>9249</v>
      </c>
      <c r="J5763" s="237">
        <v>43955</v>
      </c>
    </row>
    <row r="5764" spans="1:14" ht="12.75">
      <c r="A5764" s="331"/>
      <c r="B5764" s="332">
        <v>43926.021929212962</v>
      </c>
      <c r="C5764" s="333" t="s">
        <v>2200</v>
      </c>
      <c r="D5764" s="333" t="s">
        <v>262</v>
      </c>
      <c r="E5764" s="333" t="s">
        <v>286</v>
      </c>
      <c r="F5764" s="333" t="s">
        <v>12993</v>
      </c>
      <c r="G5764" s="333" t="s">
        <v>2199</v>
      </c>
      <c r="H5764" s="331"/>
      <c r="I5764" s="334" t="s">
        <v>12994</v>
      </c>
      <c r="J5764" s="335">
        <v>43925</v>
      </c>
      <c r="K5764" s="331"/>
      <c r="L5764" s="331"/>
      <c r="M5764" s="333" t="s">
        <v>12995</v>
      </c>
      <c r="N5764" s="331"/>
    </row>
    <row r="5765" spans="1:14" ht="12.75">
      <c r="A5765" s="331"/>
      <c r="B5765" s="332">
        <v>43926.022946249999</v>
      </c>
      <c r="C5765" s="333" t="s">
        <v>7566</v>
      </c>
      <c r="D5765" s="333" t="s">
        <v>109</v>
      </c>
      <c r="E5765" s="331"/>
      <c r="F5765" s="333" t="s">
        <v>2198</v>
      </c>
      <c r="G5765" s="333" t="s">
        <v>2210</v>
      </c>
      <c r="H5765" s="331"/>
      <c r="I5765" s="334" t="s">
        <v>12932</v>
      </c>
      <c r="J5765" s="335">
        <v>43926</v>
      </c>
      <c r="K5765" s="331"/>
      <c r="L5765" s="331"/>
      <c r="M5765" s="333" t="s">
        <v>12996</v>
      </c>
      <c r="N5765" s="331"/>
    </row>
    <row r="5766" spans="1:14" ht="12.75">
      <c r="A5766" s="331"/>
      <c r="B5766" s="332">
        <v>43926.023554664353</v>
      </c>
      <c r="C5766" s="333" t="s">
        <v>2200</v>
      </c>
      <c r="D5766" s="333" t="s">
        <v>322</v>
      </c>
      <c r="E5766" s="333" t="s">
        <v>5305</v>
      </c>
      <c r="F5766" s="333" t="s">
        <v>2208</v>
      </c>
      <c r="G5766" s="333" t="s">
        <v>2199</v>
      </c>
      <c r="H5766" s="331"/>
      <c r="I5766" s="333" t="s">
        <v>12997</v>
      </c>
      <c r="J5766" s="335">
        <v>43925</v>
      </c>
      <c r="K5766" s="333">
        <v>29</v>
      </c>
      <c r="L5766" s="331"/>
      <c r="M5766" s="331"/>
      <c r="N5766" s="331"/>
    </row>
    <row r="5767" spans="1:14" ht="12.75">
      <c r="A5767" s="331"/>
      <c r="B5767" s="332">
        <v>43926.025257291665</v>
      </c>
      <c r="C5767" s="333" t="s">
        <v>2200</v>
      </c>
      <c r="D5767" s="333" t="s">
        <v>45</v>
      </c>
      <c r="E5767" s="333" t="s">
        <v>3879</v>
      </c>
      <c r="F5767" s="333" t="s">
        <v>2198</v>
      </c>
      <c r="G5767" s="333" t="s">
        <v>2199</v>
      </c>
      <c r="H5767" s="331"/>
      <c r="I5767" s="334" t="s">
        <v>12261</v>
      </c>
      <c r="J5767" s="335">
        <v>43925</v>
      </c>
      <c r="K5767" s="331"/>
      <c r="L5767" s="331"/>
      <c r="M5767" s="333" t="s">
        <v>12998</v>
      </c>
      <c r="N5767" s="331"/>
    </row>
    <row r="5768" spans="1:14" ht="12.75">
      <c r="A5768" s="15"/>
      <c r="B5768" s="236">
        <v>43926.02566136574</v>
      </c>
      <c r="C5768" s="2" t="s">
        <v>2200</v>
      </c>
      <c r="D5768" s="2" t="s">
        <v>322</v>
      </c>
      <c r="E5768" s="2" t="s">
        <v>5305</v>
      </c>
      <c r="F5768" s="2" t="s">
        <v>2208</v>
      </c>
      <c r="G5768" s="2" t="s">
        <v>2199</v>
      </c>
      <c r="H5768" s="2" t="s">
        <v>12999</v>
      </c>
      <c r="I5768" s="34" t="s">
        <v>12859</v>
      </c>
      <c r="J5768" s="237">
        <v>43926</v>
      </c>
      <c r="K5768" s="2">
        <v>29</v>
      </c>
      <c r="M5768" s="2" t="s">
        <v>13000</v>
      </c>
    </row>
    <row r="5769" spans="1:14" ht="12.75">
      <c r="A5769" s="15"/>
      <c r="B5769" s="236">
        <v>43926.029995347228</v>
      </c>
      <c r="C5769" s="2" t="s">
        <v>2200</v>
      </c>
      <c r="D5769" s="2" t="s">
        <v>322</v>
      </c>
      <c r="E5769" s="2" t="s">
        <v>5305</v>
      </c>
      <c r="F5769" s="2" t="s">
        <v>2208</v>
      </c>
      <c r="G5769" s="2" t="s">
        <v>2199</v>
      </c>
      <c r="H5769" s="2" t="s">
        <v>13001</v>
      </c>
      <c r="I5769" s="34" t="s">
        <v>12794</v>
      </c>
      <c r="J5769" s="237">
        <v>43925</v>
      </c>
      <c r="K5769" s="2">
        <v>29</v>
      </c>
    </row>
    <row r="5770" spans="1:14" ht="12.75">
      <c r="A5770" s="331"/>
      <c r="B5770" s="332">
        <v>43926.031144872686</v>
      </c>
      <c r="C5770" s="333" t="s">
        <v>2200</v>
      </c>
      <c r="D5770" s="333" t="s">
        <v>278</v>
      </c>
      <c r="E5770" s="333" t="s">
        <v>5087</v>
      </c>
      <c r="F5770" s="333" t="s">
        <v>2198</v>
      </c>
      <c r="G5770" s="333" t="s">
        <v>2210</v>
      </c>
      <c r="H5770" s="331"/>
      <c r="I5770" s="334" t="s">
        <v>13002</v>
      </c>
      <c r="J5770" s="335">
        <v>43926</v>
      </c>
      <c r="K5770" s="331"/>
      <c r="L5770" s="331"/>
      <c r="M5770" s="333" t="s">
        <v>13003</v>
      </c>
      <c r="N5770" s="331"/>
    </row>
    <row r="5771" spans="1:14" ht="12.75">
      <c r="A5771" s="15"/>
      <c r="B5771" s="236">
        <v>43926.031712615746</v>
      </c>
      <c r="C5771" s="2" t="s">
        <v>2200</v>
      </c>
      <c r="D5771" s="2" t="s">
        <v>322</v>
      </c>
      <c r="E5771" s="2" t="s">
        <v>5305</v>
      </c>
      <c r="F5771" s="2" t="s">
        <v>2198</v>
      </c>
      <c r="G5771" s="2" t="s">
        <v>2199</v>
      </c>
      <c r="H5771" s="2" t="s">
        <v>13004</v>
      </c>
      <c r="I5771" s="34" t="s">
        <v>12857</v>
      </c>
      <c r="J5771" s="237">
        <v>43925</v>
      </c>
      <c r="K5771" s="2">
        <v>29</v>
      </c>
      <c r="L5771" s="2">
        <v>21</v>
      </c>
    </row>
    <row r="5772" spans="1:14" ht="12.75">
      <c r="A5772" s="15"/>
      <c r="B5772" s="236">
        <v>43926.033038773152</v>
      </c>
      <c r="C5772" s="2" t="s">
        <v>2200</v>
      </c>
      <c r="D5772" s="2" t="s">
        <v>304</v>
      </c>
      <c r="E5772" s="2" t="s">
        <v>4932</v>
      </c>
      <c r="F5772" s="2" t="s">
        <v>2198</v>
      </c>
      <c r="G5772" s="2" t="s">
        <v>2199</v>
      </c>
      <c r="H5772" s="2" t="s">
        <v>13005</v>
      </c>
      <c r="I5772" s="34" t="s">
        <v>13006</v>
      </c>
      <c r="J5772" s="237">
        <v>43926</v>
      </c>
      <c r="M5772" s="2" t="s">
        <v>13007</v>
      </c>
    </row>
    <row r="5773" spans="1:14" ht="12.75">
      <c r="A5773" s="331"/>
      <c r="B5773" s="332">
        <v>43926.038177083334</v>
      </c>
      <c r="C5773" s="333" t="s">
        <v>2200</v>
      </c>
      <c r="D5773" s="333" t="s">
        <v>322</v>
      </c>
      <c r="E5773" s="333" t="s">
        <v>5305</v>
      </c>
      <c r="F5773" s="333" t="s">
        <v>2208</v>
      </c>
      <c r="G5773" s="333" t="s">
        <v>2199</v>
      </c>
      <c r="H5773" s="331"/>
      <c r="I5773" s="334" t="s">
        <v>13008</v>
      </c>
      <c r="J5773" s="335">
        <v>43925</v>
      </c>
      <c r="K5773" s="333">
        <v>29</v>
      </c>
      <c r="L5773" s="331"/>
      <c r="M5773" s="331"/>
      <c r="N5773" s="331"/>
    </row>
    <row r="5774" spans="1:14" ht="12.75">
      <c r="A5774" s="331"/>
      <c r="B5774" s="332">
        <v>43926.038780092596</v>
      </c>
      <c r="C5774" s="333" t="s">
        <v>2200</v>
      </c>
      <c r="D5774" s="333" t="s">
        <v>278</v>
      </c>
      <c r="E5774" s="331"/>
      <c r="F5774" s="333" t="s">
        <v>2198</v>
      </c>
      <c r="G5774" s="333" t="s">
        <v>2210</v>
      </c>
      <c r="H5774" s="331"/>
      <c r="I5774" s="334" t="s">
        <v>13009</v>
      </c>
      <c r="J5774" s="335">
        <v>43926</v>
      </c>
      <c r="K5774" s="331"/>
      <c r="L5774" s="331"/>
      <c r="M5774" s="333" t="s">
        <v>13010</v>
      </c>
      <c r="N5774" s="331"/>
    </row>
    <row r="5775" spans="1:14" ht="12.75">
      <c r="A5775" s="331"/>
      <c r="B5775" s="332">
        <v>43926.038886770832</v>
      </c>
      <c r="C5775" s="333" t="s">
        <v>2200</v>
      </c>
      <c r="D5775" s="333" t="s">
        <v>278</v>
      </c>
      <c r="E5775" s="331"/>
      <c r="F5775" s="333" t="s">
        <v>2198</v>
      </c>
      <c r="G5775" s="331"/>
      <c r="H5775" s="331"/>
      <c r="I5775" s="334" t="s">
        <v>13011</v>
      </c>
      <c r="J5775" s="335">
        <v>43926</v>
      </c>
      <c r="K5775" s="331"/>
      <c r="L5775" s="331"/>
      <c r="M5775" s="331"/>
      <c r="N5775" s="331"/>
    </row>
    <row r="5776" spans="1:14" ht="12.75">
      <c r="A5776" s="331"/>
      <c r="B5776" s="332">
        <v>43926.04108466435</v>
      </c>
      <c r="C5776" s="333" t="s">
        <v>2200</v>
      </c>
      <c r="D5776" s="333" t="s">
        <v>45</v>
      </c>
      <c r="E5776" s="331"/>
      <c r="F5776" s="333" t="s">
        <v>2198</v>
      </c>
      <c r="G5776" s="333" t="s">
        <v>2199</v>
      </c>
      <c r="H5776" s="331"/>
      <c r="I5776" s="334" t="s">
        <v>11082</v>
      </c>
      <c r="J5776" s="335">
        <v>43925</v>
      </c>
      <c r="K5776" s="331"/>
      <c r="L5776" s="331"/>
      <c r="M5776" s="331"/>
      <c r="N5776" s="331"/>
    </row>
    <row r="5777" spans="1:14" ht="12.75">
      <c r="A5777" s="331"/>
      <c r="B5777" s="332">
        <v>43926.041954293978</v>
      </c>
      <c r="C5777" s="333" t="s">
        <v>2200</v>
      </c>
      <c r="D5777" s="333" t="s">
        <v>45</v>
      </c>
      <c r="E5777" s="331"/>
      <c r="F5777" s="333" t="s">
        <v>2198</v>
      </c>
      <c r="G5777" s="333" t="s">
        <v>2210</v>
      </c>
      <c r="H5777" s="331"/>
      <c r="I5777" s="334" t="s">
        <v>12783</v>
      </c>
      <c r="J5777" s="335">
        <v>43926</v>
      </c>
      <c r="K5777" s="331"/>
      <c r="L5777" s="331"/>
      <c r="M5777" s="333" t="s">
        <v>13012</v>
      </c>
      <c r="N5777" s="331"/>
    </row>
    <row r="5778" spans="1:14" ht="12.75">
      <c r="A5778" s="331"/>
      <c r="B5778" s="332">
        <v>43926.043430254635</v>
      </c>
      <c r="C5778" s="333" t="s">
        <v>9</v>
      </c>
      <c r="D5778" s="333" t="s">
        <v>109</v>
      </c>
      <c r="E5778" s="333" t="s">
        <v>11375</v>
      </c>
      <c r="F5778" s="333" t="s">
        <v>2198</v>
      </c>
      <c r="G5778" s="333" t="s">
        <v>2199</v>
      </c>
      <c r="H5778" s="331"/>
      <c r="I5778" s="334" t="s">
        <v>13013</v>
      </c>
      <c r="J5778" s="335">
        <v>43923</v>
      </c>
      <c r="K5778" s="333">
        <v>85</v>
      </c>
      <c r="L5778" s="331"/>
      <c r="M5778" s="331"/>
      <c r="N5778" s="331"/>
    </row>
    <row r="5779" spans="1:14" ht="12.75">
      <c r="A5779" s="331"/>
      <c r="B5779" s="332">
        <v>43926.04530293982</v>
      </c>
      <c r="C5779" s="333" t="s">
        <v>2200</v>
      </c>
      <c r="D5779" s="333" t="s">
        <v>278</v>
      </c>
      <c r="E5779" s="331"/>
      <c r="F5779" s="333" t="s">
        <v>2198</v>
      </c>
      <c r="G5779" s="333" t="s">
        <v>2199</v>
      </c>
      <c r="H5779" s="331"/>
      <c r="I5779" s="334" t="s">
        <v>13002</v>
      </c>
      <c r="J5779" s="335">
        <v>43925</v>
      </c>
      <c r="K5779" s="331"/>
      <c r="L5779" s="331"/>
      <c r="M5779" s="331"/>
      <c r="N5779" s="331"/>
    </row>
    <row r="5780" spans="1:14" ht="12.75">
      <c r="A5780" s="331"/>
      <c r="B5780" s="332">
        <v>43926.046017060187</v>
      </c>
      <c r="C5780" s="333" t="s">
        <v>9</v>
      </c>
      <c r="D5780" s="333" t="s">
        <v>117</v>
      </c>
      <c r="E5780" s="333" t="s">
        <v>3433</v>
      </c>
      <c r="F5780" s="333" t="s">
        <v>2208</v>
      </c>
      <c r="G5780" s="333" t="s">
        <v>2199</v>
      </c>
      <c r="H5780" s="331"/>
      <c r="I5780" s="334" t="s">
        <v>11686</v>
      </c>
      <c r="J5780" s="335">
        <v>43923</v>
      </c>
      <c r="K5780" s="333">
        <v>67</v>
      </c>
      <c r="L5780" s="331"/>
      <c r="M5780" s="331"/>
      <c r="N5780" s="331"/>
    </row>
    <row r="5781" spans="1:14" ht="12.75">
      <c r="A5781" s="331"/>
      <c r="B5781" s="332">
        <v>43926.052069432873</v>
      </c>
      <c r="C5781" s="333" t="s">
        <v>2200</v>
      </c>
      <c r="D5781" s="333" t="s">
        <v>45</v>
      </c>
      <c r="E5781" s="331"/>
      <c r="F5781" s="333" t="s">
        <v>2198</v>
      </c>
      <c r="G5781" s="333" t="s">
        <v>2199</v>
      </c>
      <c r="H5781" s="331"/>
      <c r="I5781" s="334" t="s">
        <v>11082</v>
      </c>
      <c r="J5781" s="335">
        <v>43925</v>
      </c>
      <c r="K5781" s="331"/>
      <c r="L5781" s="331"/>
      <c r="M5781" s="331"/>
      <c r="N5781" s="331"/>
    </row>
    <row r="5782" spans="1:14" ht="12.75">
      <c r="A5782" s="331"/>
      <c r="B5782" s="332">
        <v>43926.062013680552</v>
      </c>
      <c r="C5782" s="333" t="s">
        <v>7566</v>
      </c>
      <c r="D5782" s="333" t="s">
        <v>224</v>
      </c>
      <c r="E5782" s="333" t="s">
        <v>1242</v>
      </c>
      <c r="F5782" s="333" t="s">
        <v>2198</v>
      </c>
      <c r="G5782" s="331"/>
      <c r="H5782" s="331"/>
      <c r="I5782" s="334" t="s">
        <v>13014</v>
      </c>
      <c r="J5782" s="335">
        <v>43925</v>
      </c>
      <c r="K5782" s="331"/>
      <c r="L5782" s="331"/>
      <c r="M5782" s="333" t="s">
        <v>13015</v>
      </c>
      <c r="N5782" s="331"/>
    </row>
    <row r="5783" spans="1:14" ht="12.75">
      <c r="A5783" s="331"/>
      <c r="B5783" s="332">
        <v>43926.067643344912</v>
      </c>
      <c r="C5783" s="333" t="s">
        <v>2197</v>
      </c>
      <c r="D5783" s="333" t="s">
        <v>224</v>
      </c>
      <c r="E5783" s="333" t="s">
        <v>1242</v>
      </c>
      <c r="F5783" s="333" t="s">
        <v>2201</v>
      </c>
      <c r="G5783" s="333" t="s">
        <v>2199</v>
      </c>
      <c r="H5783" s="331"/>
      <c r="I5783" s="333" t="s">
        <v>13016</v>
      </c>
      <c r="J5783" s="335">
        <v>43925</v>
      </c>
      <c r="K5783" s="333">
        <v>26</v>
      </c>
      <c r="L5783" s="333">
        <v>362</v>
      </c>
      <c r="M5783" s="331"/>
      <c r="N5783" s="331"/>
    </row>
    <row r="5784" spans="1:14" ht="12.75">
      <c r="A5784" s="331"/>
      <c r="B5784" s="332">
        <v>43926.077422766204</v>
      </c>
      <c r="C5784" s="333" t="s">
        <v>7566</v>
      </c>
      <c r="D5784" s="333" t="s">
        <v>224</v>
      </c>
      <c r="E5784" s="331"/>
      <c r="F5784" s="333" t="s">
        <v>2198</v>
      </c>
      <c r="G5784" s="331"/>
      <c r="H5784" s="331"/>
      <c r="I5784" s="334" t="s">
        <v>13017</v>
      </c>
      <c r="J5784" s="335">
        <v>43925</v>
      </c>
      <c r="K5784" s="331"/>
      <c r="L5784" s="331"/>
      <c r="M5784" s="333" t="s">
        <v>13018</v>
      </c>
      <c r="N5784" s="331"/>
    </row>
    <row r="5785" spans="1:14" ht="12.75">
      <c r="A5785" s="331"/>
      <c r="B5785" s="332">
        <v>43926.078041203698</v>
      </c>
      <c r="C5785" s="333" t="s">
        <v>7566</v>
      </c>
      <c r="D5785" s="333" t="s">
        <v>101</v>
      </c>
      <c r="E5785" s="331"/>
      <c r="F5785" s="333" t="s">
        <v>2379</v>
      </c>
      <c r="G5785" s="331"/>
      <c r="H5785" s="331"/>
      <c r="I5785" s="334" t="s">
        <v>13019</v>
      </c>
      <c r="J5785" s="335">
        <v>43925</v>
      </c>
      <c r="K5785" s="331"/>
      <c r="L5785" s="331"/>
      <c r="M5785" s="333" t="s">
        <v>13020</v>
      </c>
      <c r="N5785" s="331"/>
    </row>
    <row r="5786" spans="1:14" ht="12.75">
      <c r="A5786" s="331"/>
      <c r="B5786" s="332">
        <v>43926.085854618053</v>
      </c>
      <c r="C5786" s="333" t="s">
        <v>2200</v>
      </c>
      <c r="D5786" s="333" t="s">
        <v>278</v>
      </c>
      <c r="E5786" s="333" t="s">
        <v>13021</v>
      </c>
      <c r="F5786" s="333" t="s">
        <v>13022</v>
      </c>
      <c r="G5786" s="333" t="s">
        <v>2199</v>
      </c>
      <c r="H5786" s="333" t="s">
        <v>2379</v>
      </c>
      <c r="I5786" s="333" t="s">
        <v>13023</v>
      </c>
      <c r="J5786" s="335">
        <v>43925</v>
      </c>
      <c r="K5786" s="331"/>
      <c r="L5786" s="333">
        <v>11</v>
      </c>
      <c r="M5786" s="333" t="s">
        <v>13024</v>
      </c>
      <c r="N5786" s="331"/>
    </row>
    <row r="5787" spans="1:14" ht="12.75">
      <c r="A5787" s="15"/>
      <c r="B5787" s="236">
        <v>43926.092304953709</v>
      </c>
      <c r="C5787" s="2" t="s">
        <v>2197</v>
      </c>
      <c r="D5787" s="2" t="s">
        <v>354</v>
      </c>
      <c r="E5787" s="2" t="s">
        <v>13025</v>
      </c>
      <c r="F5787" s="2" t="s">
        <v>2198</v>
      </c>
      <c r="G5787" s="2" t="s">
        <v>2199</v>
      </c>
      <c r="H5787" s="2" t="s">
        <v>13026</v>
      </c>
      <c r="I5787" s="2" t="s">
        <v>13027</v>
      </c>
      <c r="J5787" s="237">
        <v>43924</v>
      </c>
      <c r="K5787" s="2">
        <v>20</v>
      </c>
      <c r="L5787" s="2">
        <v>1</v>
      </c>
      <c r="M5787" s="2" t="s">
        <v>13028</v>
      </c>
    </row>
    <row r="5788" spans="1:14" ht="12.75">
      <c r="A5788" s="331"/>
      <c r="B5788" s="332">
        <v>43926.093429386572</v>
      </c>
      <c r="C5788" s="333" t="s">
        <v>2197</v>
      </c>
      <c r="D5788" s="333" t="s">
        <v>224</v>
      </c>
      <c r="E5788" s="331"/>
      <c r="F5788" s="333" t="s">
        <v>2198</v>
      </c>
      <c r="G5788" s="333" t="s">
        <v>2199</v>
      </c>
      <c r="H5788" s="331"/>
      <c r="I5788" s="334" t="s">
        <v>13029</v>
      </c>
      <c r="J5788" s="335">
        <v>43923</v>
      </c>
      <c r="K5788" s="331"/>
      <c r="L5788" s="331"/>
      <c r="M5788" s="331"/>
      <c r="N5788" s="331"/>
    </row>
    <row r="5789" spans="1:14" ht="12.75">
      <c r="A5789" s="15"/>
      <c r="B5789" s="236">
        <v>43926.136709791666</v>
      </c>
      <c r="C5789" s="2" t="s">
        <v>2200</v>
      </c>
      <c r="D5789" s="2" t="s">
        <v>45</v>
      </c>
      <c r="E5789" s="2" t="s">
        <v>13030</v>
      </c>
      <c r="F5789" s="2" t="s">
        <v>2208</v>
      </c>
      <c r="G5789" s="2" t="s">
        <v>2199</v>
      </c>
      <c r="H5789" s="2" t="s">
        <v>13031</v>
      </c>
      <c r="I5789" s="34" t="s">
        <v>13032</v>
      </c>
      <c r="J5789" s="237">
        <v>43925</v>
      </c>
      <c r="M5789" s="2" t="s">
        <v>13033</v>
      </c>
    </row>
    <row r="5790" spans="1:14" ht="12.75">
      <c r="A5790" s="331"/>
      <c r="B5790" s="332">
        <v>43926.160349328704</v>
      </c>
      <c r="C5790" s="333" t="s">
        <v>2200</v>
      </c>
      <c r="D5790" s="333" t="s">
        <v>126</v>
      </c>
      <c r="E5790" s="333" t="s">
        <v>12709</v>
      </c>
      <c r="F5790" s="333" t="s">
        <v>2208</v>
      </c>
      <c r="G5790" s="333" t="s">
        <v>2199</v>
      </c>
      <c r="H5790" s="331"/>
      <c r="I5790" s="334" t="s">
        <v>13034</v>
      </c>
      <c r="J5790" s="335">
        <v>43925</v>
      </c>
      <c r="K5790" s="331"/>
      <c r="L5790" s="331"/>
      <c r="M5790" s="331"/>
      <c r="N5790" s="331"/>
    </row>
    <row r="5791" spans="1:14" ht="12.75">
      <c r="A5791" s="15"/>
      <c r="B5791" s="236">
        <v>43926.162315000001</v>
      </c>
      <c r="C5791" s="2" t="s">
        <v>2200</v>
      </c>
      <c r="D5791" s="2" t="s">
        <v>126</v>
      </c>
      <c r="E5791" s="2" t="s">
        <v>12709</v>
      </c>
      <c r="F5791" s="2" t="s">
        <v>2208</v>
      </c>
      <c r="G5791" s="2" t="s">
        <v>2199</v>
      </c>
      <c r="H5791" s="2" t="s">
        <v>13035</v>
      </c>
      <c r="I5791" s="34" t="s">
        <v>13036</v>
      </c>
      <c r="J5791" s="237">
        <v>43925</v>
      </c>
    </row>
    <row r="5792" spans="1:14" ht="12.75">
      <c r="A5792" s="331"/>
      <c r="B5792" s="332">
        <v>43926.166903726851</v>
      </c>
      <c r="C5792" s="333" t="s">
        <v>7566</v>
      </c>
      <c r="D5792" s="333" t="s">
        <v>262</v>
      </c>
      <c r="E5792" s="333" t="s">
        <v>493</v>
      </c>
      <c r="F5792" s="333" t="s">
        <v>2198</v>
      </c>
      <c r="G5792" s="331"/>
      <c r="H5792" s="331"/>
      <c r="I5792" s="334" t="s">
        <v>1065</v>
      </c>
      <c r="J5792" s="335">
        <v>43925</v>
      </c>
      <c r="K5792" s="331"/>
      <c r="L5792" s="331"/>
      <c r="M5792" s="334" t="s">
        <v>4544</v>
      </c>
      <c r="N5792" s="331"/>
    </row>
    <row r="5793" spans="1:14" ht="12.75">
      <c r="A5793" s="331"/>
      <c r="B5793" s="332">
        <v>43926.17749751157</v>
      </c>
      <c r="C5793" s="333" t="s">
        <v>2200</v>
      </c>
      <c r="D5793" s="333" t="s">
        <v>262</v>
      </c>
      <c r="E5793" s="333" t="s">
        <v>10497</v>
      </c>
      <c r="F5793" s="333" t="s">
        <v>2208</v>
      </c>
      <c r="G5793" s="333" t="s">
        <v>2199</v>
      </c>
      <c r="H5793" s="331"/>
      <c r="I5793" s="333" t="s">
        <v>13037</v>
      </c>
      <c r="J5793" s="335">
        <v>43925</v>
      </c>
      <c r="K5793" s="331"/>
      <c r="L5793" s="331"/>
      <c r="M5793" s="331"/>
      <c r="N5793" s="331"/>
    </row>
    <row r="5794" spans="1:14" ht="12.75">
      <c r="A5794" s="331"/>
      <c r="B5794" s="332">
        <v>43926.17839862268</v>
      </c>
      <c r="C5794" s="333" t="s">
        <v>7566</v>
      </c>
      <c r="D5794" s="333" t="s">
        <v>262</v>
      </c>
      <c r="E5794" s="333" t="s">
        <v>493</v>
      </c>
      <c r="F5794" s="333" t="s">
        <v>2198</v>
      </c>
      <c r="G5794" s="333" t="s">
        <v>2199</v>
      </c>
      <c r="H5794" s="331"/>
      <c r="I5794" s="333" t="s">
        <v>13037</v>
      </c>
      <c r="J5794" s="335">
        <v>43925</v>
      </c>
      <c r="K5794" s="331"/>
      <c r="L5794" s="331"/>
      <c r="M5794" s="331"/>
      <c r="N5794" s="331"/>
    </row>
    <row r="5795" spans="1:14" ht="12.75">
      <c r="A5795" s="331"/>
      <c r="B5795" s="332">
        <v>43926.21910318287</v>
      </c>
      <c r="C5795" s="333" t="s">
        <v>2200</v>
      </c>
      <c r="D5795" s="333" t="s">
        <v>278</v>
      </c>
      <c r="E5795" s="333" t="s">
        <v>13038</v>
      </c>
      <c r="F5795" s="333" t="s">
        <v>2198</v>
      </c>
      <c r="G5795" s="333" t="s">
        <v>2199</v>
      </c>
      <c r="H5795" s="331"/>
      <c r="I5795" s="334" t="s">
        <v>13039</v>
      </c>
      <c r="J5795" s="335">
        <v>43926</v>
      </c>
      <c r="K5795" s="331"/>
      <c r="L5795" s="331"/>
      <c r="M5795" s="331"/>
      <c r="N5795" s="331"/>
    </row>
    <row r="5796" spans="1:14" ht="12.75">
      <c r="A5796" s="15"/>
      <c r="B5796" s="236">
        <v>43926.267913495365</v>
      </c>
      <c r="C5796" s="2" t="s">
        <v>2200</v>
      </c>
      <c r="D5796" s="2" t="s">
        <v>304</v>
      </c>
      <c r="F5796" s="2" t="s">
        <v>2208</v>
      </c>
      <c r="G5796" s="2" t="s">
        <v>2199</v>
      </c>
      <c r="H5796" s="2" t="s">
        <v>12181</v>
      </c>
      <c r="I5796" s="34" t="s">
        <v>13040</v>
      </c>
      <c r="J5796" s="237">
        <v>43925</v>
      </c>
    </row>
    <row r="5797" spans="1:14" ht="12.75">
      <c r="A5797" s="331"/>
      <c r="B5797" s="332">
        <v>43926.291765347225</v>
      </c>
      <c r="C5797" s="333" t="s">
        <v>2200</v>
      </c>
      <c r="D5797" s="333" t="s">
        <v>262</v>
      </c>
      <c r="E5797" s="331"/>
      <c r="F5797" s="333" t="s">
        <v>2198</v>
      </c>
      <c r="G5797" s="333" t="s">
        <v>2199</v>
      </c>
      <c r="H5797" s="331"/>
      <c r="I5797" s="333" t="s">
        <v>13042</v>
      </c>
      <c r="J5797" s="335">
        <v>43925</v>
      </c>
      <c r="K5797" s="331"/>
      <c r="L5797" s="331"/>
      <c r="M5797" s="333">
        <v>69</v>
      </c>
      <c r="N5797" s="331"/>
    </row>
    <row r="5798" spans="1:14" ht="12.75">
      <c r="A5798" s="331"/>
      <c r="B5798" s="332">
        <v>43926.294254259265</v>
      </c>
      <c r="C5798" s="333" t="s">
        <v>7566</v>
      </c>
      <c r="D5798" s="333" t="s">
        <v>101</v>
      </c>
      <c r="E5798" s="331"/>
      <c r="F5798" s="333" t="s">
        <v>2198</v>
      </c>
      <c r="G5798" s="333" t="s">
        <v>2199</v>
      </c>
      <c r="H5798" s="331"/>
      <c r="I5798" s="334" t="s">
        <v>12785</v>
      </c>
      <c r="J5798" s="335">
        <v>43925</v>
      </c>
      <c r="K5798" s="331"/>
      <c r="L5798" s="331"/>
      <c r="M5798" s="333" t="s">
        <v>13044</v>
      </c>
      <c r="N5798" s="331"/>
    </row>
    <row r="5799" spans="1:14" ht="12.75">
      <c r="A5799" s="331"/>
      <c r="B5799" s="332">
        <v>43926.345943263892</v>
      </c>
      <c r="C5799" s="333" t="s">
        <v>2200</v>
      </c>
      <c r="D5799" s="333" t="s">
        <v>262</v>
      </c>
      <c r="E5799" s="331"/>
      <c r="F5799" s="333" t="s">
        <v>2198</v>
      </c>
      <c r="G5799" s="331"/>
      <c r="H5799" s="331"/>
      <c r="I5799" s="334" t="s">
        <v>13045</v>
      </c>
      <c r="J5799" s="335">
        <v>43925</v>
      </c>
      <c r="K5799" s="331"/>
      <c r="L5799" s="333">
        <v>69</v>
      </c>
      <c r="M5799" s="331"/>
      <c r="N5799" s="331"/>
    </row>
    <row r="5800" spans="1:14" ht="12.75">
      <c r="A5800" s="331"/>
      <c r="B5800" s="332">
        <v>43926.36027474537</v>
      </c>
      <c r="C5800" s="333" t="s">
        <v>7566</v>
      </c>
      <c r="D5800" s="333" t="s">
        <v>101</v>
      </c>
      <c r="E5800" s="331"/>
      <c r="F5800" s="333" t="s">
        <v>13046</v>
      </c>
      <c r="G5800" s="331"/>
      <c r="H5800" s="331"/>
      <c r="I5800" s="334" t="s">
        <v>13047</v>
      </c>
      <c r="J5800" s="335">
        <v>43925</v>
      </c>
      <c r="K5800" s="331"/>
      <c r="L5800" s="331"/>
      <c r="M5800" s="333" t="s">
        <v>13048</v>
      </c>
      <c r="N5800" s="331"/>
    </row>
    <row r="5801" spans="1:14" ht="12.75">
      <c r="A5801" s="15"/>
      <c r="B5801" s="236">
        <v>43926.362143576393</v>
      </c>
      <c r="C5801" s="2" t="s">
        <v>7566</v>
      </c>
      <c r="D5801" s="2" t="s">
        <v>109</v>
      </c>
      <c r="E5801" s="2" t="s">
        <v>5368</v>
      </c>
      <c r="F5801" s="2" t="s">
        <v>2198</v>
      </c>
      <c r="G5801" s="2" t="s">
        <v>2199</v>
      </c>
      <c r="H5801" s="2" t="s">
        <v>13049</v>
      </c>
      <c r="I5801" s="2" t="s">
        <v>11374</v>
      </c>
      <c r="J5801" s="237">
        <v>43926</v>
      </c>
      <c r="L5801" s="2">
        <v>4</v>
      </c>
      <c r="M5801" s="2" t="s">
        <v>13050</v>
      </c>
    </row>
    <row r="5802" spans="1:14" ht="12.75">
      <c r="A5802" s="331"/>
      <c r="B5802" s="332">
        <v>43926.36842269676</v>
      </c>
      <c r="C5802" s="333" t="s">
        <v>2200</v>
      </c>
      <c r="D5802" s="333" t="s">
        <v>109</v>
      </c>
      <c r="E5802" s="333" t="s">
        <v>1059</v>
      </c>
      <c r="F5802" s="333" t="s">
        <v>2208</v>
      </c>
      <c r="G5802" s="333" t="s">
        <v>2199</v>
      </c>
      <c r="H5802" s="331"/>
      <c r="I5802" s="334" t="s">
        <v>13051</v>
      </c>
      <c r="J5802" s="335">
        <v>43925</v>
      </c>
      <c r="K5802" s="331"/>
      <c r="L5802" s="333">
        <v>1</v>
      </c>
      <c r="M5802" s="331"/>
      <c r="N5802" s="331"/>
    </row>
    <row r="5803" spans="1:14" ht="12.75">
      <c r="A5803" s="331"/>
      <c r="B5803" s="332">
        <v>43926.373893333337</v>
      </c>
      <c r="C5803" s="333" t="s">
        <v>2197</v>
      </c>
      <c r="D5803" s="333" t="s">
        <v>354</v>
      </c>
      <c r="E5803" s="333" t="s">
        <v>947</v>
      </c>
      <c r="F5803" s="333" t="s">
        <v>2201</v>
      </c>
      <c r="G5803" s="333" t="s">
        <v>2199</v>
      </c>
      <c r="H5803" s="333" t="s">
        <v>3055</v>
      </c>
      <c r="I5803" s="334" t="s">
        <v>12069</v>
      </c>
      <c r="J5803" s="335">
        <v>43924</v>
      </c>
      <c r="K5803" s="331"/>
      <c r="L5803" s="331"/>
      <c r="M5803" s="331"/>
      <c r="N5803" s="331"/>
    </row>
    <row r="5804" spans="1:14" ht="12.75">
      <c r="A5804" s="331"/>
      <c r="B5804" s="332">
        <v>43926.381098865742</v>
      </c>
      <c r="C5804" s="333" t="s">
        <v>2200</v>
      </c>
      <c r="D5804" s="333" t="s">
        <v>101</v>
      </c>
      <c r="E5804" s="331"/>
      <c r="F5804" s="333" t="s">
        <v>2198</v>
      </c>
      <c r="G5804" s="333" t="s">
        <v>2199</v>
      </c>
      <c r="H5804" s="331"/>
      <c r="I5804" s="334" t="s">
        <v>13052</v>
      </c>
      <c r="J5804" s="335">
        <v>43926</v>
      </c>
      <c r="K5804" s="331"/>
      <c r="L5804" s="331"/>
      <c r="M5804" s="334" t="s">
        <v>13052</v>
      </c>
      <c r="N5804" s="331"/>
    </row>
    <row r="5805" spans="1:14" ht="12.75">
      <c r="A5805" s="331"/>
      <c r="B5805" s="332">
        <v>43926.386707152778</v>
      </c>
      <c r="C5805" s="333" t="s">
        <v>2200</v>
      </c>
      <c r="D5805" s="333" t="s">
        <v>126</v>
      </c>
      <c r="E5805" s="333" t="s">
        <v>13053</v>
      </c>
      <c r="F5805" s="333" t="s">
        <v>2198</v>
      </c>
      <c r="G5805" s="333" t="s">
        <v>2210</v>
      </c>
      <c r="H5805" s="331"/>
      <c r="I5805" s="334" t="s">
        <v>12414</v>
      </c>
      <c r="J5805" s="335">
        <v>43926</v>
      </c>
      <c r="K5805" s="331"/>
      <c r="L5805" s="331"/>
      <c r="M5805" s="331"/>
      <c r="N5805" s="331"/>
    </row>
    <row r="5806" spans="1:14" ht="12.75">
      <c r="A5806" s="15"/>
      <c r="B5806" s="236">
        <v>43926.395570983797</v>
      </c>
      <c r="C5806" s="2" t="s">
        <v>2200</v>
      </c>
      <c r="D5806" s="2" t="s">
        <v>45</v>
      </c>
      <c r="E5806" s="2" t="s">
        <v>1136</v>
      </c>
      <c r="F5806" s="2" t="s">
        <v>2208</v>
      </c>
      <c r="G5806" s="2" t="s">
        <v>2199</v>
      </c>
      <c r="H5806" s="2" t="s">
        <v>13054</v>
      </c>
      <c r="I5806" s="34" t="s">
        <v>13055</v>
      </c>
      <c r="J5806" s="237">
        <v>43925</v>
      </c>
      <c r="K5806" s="2">
        <v>21</v>
      </c>
    </row>
    <row r="5807" spans="1:14" ht="12.75">
      <c r="A5807" s="331"/>
      <c r="B5807" s="332">
        <v>43926.401567048611</v>
      </c>
      <c r="C5807" s="333" t="s">
        <v>2200</v>
      </c>
      <c r="D5807" s="333" t="s">
        <v>262</v>
      </c>
      <c r="E5807" s="331"/>
      <c r="F5807" s="333" t="s">
        <v>2198</v>
      </c>
      <c r="G5807" s="331"/>
      <c r="H5807" s="331"/>
      <c r="I5807" s="334" t="s">
        <v>3051</v>
      </c>
      <c r="J5807" s="335">
        <v>43926</v>
      </c>
      <c r="K5807" s="331"/>
      <c r="L5807" s="331"/>
      <c r="M5807" s="331"/>
      <c r="N5807" s="331"/>
    </row>
    <row r="5808" spans="1:14" ht="12.75">
      <c r="A5808" s="331"/>
      <c r="B5808" s="332">
        <v>43926.402384479166</v>
      </c>
      <c r="C5808" s="333" t="s">
        <v>2197</v>
      </c>
      <c r="D5808" s="333" t="s">
        <v>262</v>
      </c>
      <c r="E5808" s="331"/>
      <c r="F5808" s="333" t="s">
        <v>2198</v>
      </c>
      <c r="G5808" s="333" t="s">
        <v>2210</v>
      </c>
      <c r="H5808" s="331"/>
      <c r="I5808" s="334" t="s">
        <v>3051</v>
      </c>
      <c r="J5808" s="335">
        <v>43926</v>
      </c>
      <c r="K5808" s="331"/>
      <c r="L5808" s="331"/>
      <c r="M5808" s="331"/>
      <c r="N5808" s="331"/>
    </row>
    <row r="5809" spans="1:14" ht="12.75">
      <c r="A5809" s="331"/>
      <c r="B5809" s="332">
        <v>43926.408367465279</v>
      </c>
      <c r="C5809" s="333" t="s">
        <v>7566</v>
      </c>
      <c r="D5809" s="333" t="s">
        <v>262</v>
      </c>
      <c r="E5809" s="331"/>
      <c r="F5809" s="333" t="s">
        <v>2198</v>
      </c>
      <c r="G5809" s="333" t="s">
        <v>2210</v>
      </c>
      <c r="H5809" s="331"/>
      <c r="I5809" s="334" t="s">
        <v>1065</v>
      </c>
      <c r="J5809" s="335">
        <v>43926</v>
      </c>
      <c r="K5809" s="331"/>
      <c r="L5809" s="331"/>
      <c r="M5809" s="333" t="s">
        <v>13056</v>
      </c>
      <c r="N5809" s="331"/>
    </row>
    <row r="5810" spans="1:14" ht="12.75">
      <c r="A5810" s="15"/>
      <c r="B5810" s="236">
        <v>43926.409665543979</v>
      </c>
      <c r="C5810" s="2" t="s">
        <v>9</v>
      </c>
      <c r="D5810" s="2" t="s">
        <v>109</v>
      </c>
      <c r="E5810" s="2" t="s">
        <v>1059</v>
      </c>
      <c r="F5810" s="2" t="s">
        <v>2208</v>
      </c>
      <c r="G5810" s="2" t="s">
        <v>2199</v>
      </c>
      <c r="H5810" s="2" t="s">
        <v>13057</v>
      </c>
      <c r="I5810" s="2" t="s">
        <v>13058</v>
      </c>
      <c r="J5810" s="237">
        <v>43925</v>
      </c>
      <c r="K5810" s="2">
        <v>30</v>
      </c>
      <c r="M5810" s="2" t="s">
        <v>13059</v>
      </c>
    </row>
    <row r="5811" spans="1:14" ht="12.75">
      <c r="A5811" s="15"/>
      <c r="B5811" s="236">
        <v>43926.411188692131</v>
      </c>
      <c r="C5811" s="2" t="s">
        <v>9</v>
      </c>
      <c r="D5811" s="2" t="s">
        <v>109</v>
      </c>
      <c r="E5811" s="2" t="s">
        <v>1059</v>
      </c>
      <c r="F5811" s="2" t="s">
        <v>2201</v>
      </c>
      <c r="G5811" s="2" t="s">
        <v>2199</v>
      </c>
      <c r="H5811" s="2" t="s">
        <v>13060</v>
      </c>
      <c r="I5811" s="2" t="s">
        <v>13061</v>
      </c>
      <c r="J5811" s="237">
        <v>43924</v>
      </c>
      <c r="K5811" s="2">
        <v>60</v>
      </c>
      <c r="M5811" s="2" t="s">
        <v>13062</v>
      </c>
    </row>
    <row r="5812" spans="1:14" ht="12.75">
      <c r="A5812" s="331"/>
      <c r="B5812" s="332">
        <v>43926.414085983793</v>
      </c>
      <c r="C5812" s="333" t="s">
        <v>7566</v>
      </c>
      <c r="D5812" s="333" t="s">
        <v>262</v>
      </c>
      <c r="E5812" s="331"/>
      <c r="F5812" s="333" t="s">
        <v>2198</v>
      </c>
      <c r="G5812" s="333" t="s">
        <v>2210</v>
      </c>
      <c r="H5812" s="331"/>
      <c r="I5812" s="334" t="s">
        <v>1065</v>
      </c>
      <c r="J5812" s="335">
        <v>43926</v>
      </c>
      <c r="K5812" s="331"/>
      <c r="L5812" s="331"/>
      <c r="M5812" s="333" t="s">
        <v>13063</v>
      </c>
      <c r="N5812" s="331"/>
    </row>
    <row r="5813" spans="1:14" ht="12.75">
      <c r="A5813" s="331"/>
      <c r="B5813" s="332">
        <v>43926.416689768521</v>
      </c>
      <c r="C5813" s="333" t="s">
        <v>2197</v>
      </c>
      <c r="D5813" s="333" t="s">
        <v>262</v>
      </c>
      <c r="E5813" s="333" t="s">
        <v>493</v>
      </c>
      <c r="F5813" s="333" t="s">
        <v>2198</v>
      </c>
      <c r="G5813" s="333" t="s">
        <v>2199</v>
      </c>
      <c r="H5813" s="333" t="s">
        <v>2820</v>
      </c>
      <c r="I5813" s="333" t="s">
        <v>9133</v>
      </c>
      <c r="J5813" s="335">
        <v>43924</v>
      </c>
      <c r="K5813" s="331"/>
      <c r="L5813" s="331"/>
      <c r="M5813" s="331"/>
      <c r="N5813" s="331"/>
    </row>
    <row r="5814" spans="1:14" ht="12.75">
      <c r="A5814" s="15"/>
      <c r="B5814" s="236">
        <v>43926.417192233799</v>
      </c>
      <c r="C5814" s="2" t="s">
        <v>7566</v>
      </c>
      <c r="D5814" s="2" t="s">
        <v>109</v>
      </c>
      <c r="E5814" s="2" t="s">
        <v>107</v>
      </c>
      <c r="F5814" s="2" t="s">
        <v>2198</v>
      </c>
      <c r="H5814" s="2" t="s">
        <v>13064</v>
      </c>
      <c r="I5814" s="34" t="s">
        <v>13065</v>
      </c>
      <c r="J5814" s="237">
        <v>43925</v>
      </c>
    </row>
    <row r="5815" spans="1:14" ht="12.75">
      <c r="A5815" s="331"/>
      <c r="B5815" s="332">
        <v>43926.417764918981</v>
      </c>
      <c r="C5815" s="333" t="s">
        <v>2200</v>
      </c>
      <c r="D5815" s="333" t="s">
        <v>109</v>
      </c>
      <c r="E5815" s="331"/>
      <c r="F5815" s="333" t="s">
        <v>2198</v>
      </c>
      <c r="G5815" s="331"/>
      <c r="H5815" s="331"/>
      <c r="I5815" s="334" t="s">
        <v>13066</v>
      </c>
      <c r="J5815" s="335">
        <v>43926</v>
      </c>
      <c r="K5815" s="331"/>
      <c r="L5815" s="331"/>
      <c r="M5815" s="333" t="s">
        <v>13067</v>
      </c>
      <c r="N5815" s="331"/>
    </row>
    <row r="5816" spans="1:14" ht="12.75">
      <c r="A5816" s="331"/>
      <c r="B5816" s="332">
        <v>43926.420198252315</v>
      </c>
      <c r="C5816" s="333" t="s">
        <v>7566</v>
      </c>
      <c r="D5816" s="333" t="s">
        <v>278</v>
      </c>
      <c r="E5816" s="331"/>
      <c r="F5816" s="333" t="s">
        <v>2198</v>
      </c>
      <c r="G5816" s="333" t="s">
        <v>2199</v>
      </c>
      <c r="H5816" s="331"/>
      <c r="I5816" s="334" t="s">
        <v>13068</v>
      </c>
      <c r="J5816" s="335">
        <v>43925</v>
      </c>
      <c r="K5816" s="331"/>
      <c r="L5816" s="331"/>
      <c r="M5816" s="331"/>
      <c r="N5816" s="331"/>
    </row>
    <row r="5817" spans="1:14" ht="12.75">
      <c r="A5817" s="331"/>
      <c r="B5817" s="332">
        <v>43926.421027245371</v>
      </c>
      <c r="C5817" s="333" t="s">
        <v>2197</v>
      </c>
      <c r="D5817" s="333" t="s">
        <v>354</v>
      </c>
      <c r="E5817" s="331"/>
      <c r="F5817" s="333" t="s">
        <v>2198</v>
      </c>
      <c r="G5817" s="331"/>
      <c r="H5817" s="331"/>
      <c r="I5817" s="334" t="s">
        <v>13069</v>
      </c>
      <c r="J5817" s="335">
        <v>43926</v>
      </c>
      <c r="K5817" s="331"/>
      <c r="L5817" s="331"/>
      <c r="M5817" s="333" t="s">
        <v>13070</v>
      </c>
      <c r="N5817" s="331"/>
    </row>
    <row r="5818" spans="1:14" ht="12.75">
      <c r="A5818" s="331"/>
      <c r="B5818" s="332">
        <v>43926.422067013889</v>
      </c>
      <c r="C5818" s="333" t="s">
        <v>2200</v>
      </c>
      <c r="D5818" s="333" t="s">
        <v>126</v>
      </c>
      <c r="E5818" s="333" t="s">
        <v>139</v>
      </c>
      <c r="F5818" s="333" t="s">
        <v>2208</v>
      </c>
      <c r="G5818" s="333" t="s">
        <v>2199</v>
      </c>
      <c r="H5818" s="331"/>
      <c r="I5818" s="334" t="s">
        <v>13071</v>
      </c>
      <c r="J5818" s="335">
        <v>43926</v>
      </c>
      <c r="K5818" s="331"/>
      <c r="L5818" s="331"/>
      <c r="M5818" s="331"/>
      <c r="N5818" s="331"/>
    </row>
    <row r="5819" spans="1:14" ht="12.75">
      <c r="A5819" s="331"/>
      <c r="B5819" s="332">
        <v>43926.423684745372</v>
      </c>
      <c r="C5819" s="333" t="s">
        <v>2197</v>
      </c>
      <c r="D5819" s="333" t="s">
        <v>354</v>
      </c>
      <c r="E5819" s="333" t="s">
        <v>947</v>
      </c>
      <c r="F5819" s="333" t="s">
        <v>13072</v>
      </c>
      <c r="G5819" s="333" t="s">
        <v>2199</v>
      </c>
      <c r="H5819" s="331"/>
      <c r="I5819" s="334" t="s">
        <v>13073</v>
      </c>
      <c r="J5819" s="335">
        <v>43926</v>
      </c>
      <c r="K5819" s="331"/>
      <c r="L5819" s="331"/>
      <c r="M5819" s="333" t="s">
        <v>13074</v>
      </c>
      <c r="N5819" s="331"/>
    </row>
    <row r="5820" spans="1:14" ht="12.75">
      <c r="A5820" s="15"/>
      <c r="B5820" s="236">
        <v>43926.424129872685</v>
      </c>
      <c r="C5820" s="2" t="s">
        <v>2200</v>
      </c>
      <c r="D5820" s="2" t="s">
        <v>262</v>
      </c>
      <c r="F5820" s="2" t="s">
        <v>2198</v>
      </c>
      <c r="G5820" s="2" t="s">
        <v>2199</v>
      </c>
      <c r="I5820" s="34" t="s">
        <v>13075</v>
      </c>
      <c r="J5820" s="237">
        <v>43925</v>
      </c>
    </row>
    <row r="5821" spans="1:14" ht="12.75">
      <c r="A5821" s="331"/>
      <c r="B5821" s="332">
        <v>43926.424146342593</v>
      </c>
      <c r="C5821" s="333" t="s">
        <v>7566</v>
      </c>
      <c r="D5821" s="333" t="s">
        <v>262</v>
      </c>
      <c r="E5821" s="331"/>
      <c r="F5821" s="333" t="s">
        <v>2198</v>
      </c>
      <c r="G5821" s="333" t="s">
        <v>2199</v>
      </c>
      <c r="H5821" s="331"/>
      <c r="I5821" s="334" t="s">
        <v>13076</v>
      </c>
      <c r="J5821" s="335">
        <v>43925</v>
      </c>
      <c r="K5821" s="331"/>
      <c r="L5821" s="331"/>
      <c r="M5821" s="333" t="s">
        <v>13077</v>
      </c>
      <c r="N5821" s="331"/>
    </row>
    <row r="5822" spans="1:14" ht="12.75">
      <c r="A5822" s="331"/>
      <c r="B5822" s="332">
        <v>43926.428513981482</v>
      </c>
      <c r="C5822" s="333" t="s">
        <v>2197</v>
      </c>
      <c r="D5822" s="333" t="s">
        <v>354</v>
      </c>
      <c r="E5822" s="331"/>
      <c r="F5822" s="333" t="s">
        <v>2198</v>
      </c>
      <c r="G5822" s="331"/>
      <c r="H5822" s="331"/>
      <c r="I5822" s="334" t="s">
        <v>13078</v>
      </c>
      <c r="J5822" s="335">
        <v>43955</v>
      </c>
      <c r="K5822" s="331"/>
      <c r="L5822" s="331"/>
      <c r="M5822" s="333" t="s">
        <v>13079</v>
      </c>
      <c r="N5822" s="331"/>
    </row>
    <row r="5823" spans="1:14" ht="12.75">
      <c r="A5823" s="15"/>
      <c r="B5823" s="236">
        <v>43926.429937187495</v>
      </c>
      <c r="C5823" s="2" t="s">
        <v>2197</v>
      </c>
      <c r="D5823" s="2" t="s">
        <v>354</v>
      </c>
      <c r="E5823" s="2" t="s">
        <v>947</v>
      </c>
      <c r="F5823" s="2" t="s">
        <v>2271</v>
      </c>
      <c r="G5823" s="2" t="s">
        <v>2199</v>
      </c>
      <c r="H5823" s="2" t="s">
        <v>13080</v>
      </c>
      <c r="I5823" s="34" t="s">
        <v>13081</v>
      </c>
      <c r="J5823" s="237">
        <v>43926</v>
      </c>
    </row>
    <row r="5824" spans="1:14" ht="12.75">
      <c r="A5824" s="331"/>
      <c r="B5824" s="332">
        <v>43926.433326203703</v>
      </c>
      <c r="C5824" s="333" t="s">
        <v>2197</v>
      </c>
      <c r="D5824" s="333" t="s">
        <v>354</v>
      </c>
      <c r="E5824" s="333" t="s">
        <v>947</v>
      </c>
      <c r="F5824" s="333" t="s">
        <v>2198</v>
      </c>
      <c r="G5824" s="333" t="s">
        <v>2199</v>
      </c>
      <c r="H5824" s="331"/>
      <c r="I5824" s="334" t="s">
        <v>13073</v>
      </c>
      <c r="J5824" s="335">
        <v>43926</v>
      </c>
      <c r="K5824" s="331"/>
      <c r="L5824" s="331"/>
      <c r="M5824" s="333" t="s">
        <v>13082</v>
      </c>
      <c r="N5824" s="331"/>
    </row>
    <row r="5825" spans="1:14" ht="12.75">
      <c r="A5825" s="15"/>
      <c r="B5825" s="236">
        <v>43926.437055555551</v>
      </c>
      <c r="C5825" s="2" t="s">
        <v>2200</v>
      </c>
      <c r="D5825" s="2" t="s">
        <v>278</v>
      </c>
      <c r="E5825" s="2" t="s">
        <v>13083</v>
      </c>
      <c r="F5825" s="2" t="s">
        <v>2198</v>
      </c>
      <c r="G5825" s="2" t="s">
        <v>2199</v>
      </c>
      <c r="H5825" s="2" t="s">
        <v>13084</v>
      </c>
      <c r="I5825" s="34" t="s">
        <v>13085</v>
      </c>
      <c r="J5825" s="237">
        <v>43925</v>
      </c>
    </row>
    <row r="5826" spans="1:14" ht="12.75">
      <c r="A5826" s="331"/>
      <c r="B5826" s="332">
        <v>43926.437786354167</v>
      </c>
      <c r="C5826" s="333" t="s">
        <v>2200</v>
      </c>
      <c r="D5826" s="333" t="s">
        <v>182</v>
      </c>
      <c r="E5826" s="333" t="s">
        <v>1078</v>
      </c>
      <c r="F5826" s="333" t="s">
        <v>2198</v>
      </c>
      <c r="G5826" s="333" t="s">
        <v>2199</v>
      </c>
      <c r="H5826" s="331"/>
      <c r="I5826" s="333" t="s">
        <v>13086</v>
      </c>
      <c r="J5826" s="335">
        <v>43926</v>
      </c>
      <c r="K5826" s="331"/>
      <c r="L5826" s="331"/>
      <c r="M5826" s="333" t="s">
        <v>13087</v>
      </c>
      <c r="N5826" s="331"/>
    </row>
    <row r="5827" spans="1:14" ht="12.75">
      <c r="A5827" s="331"/>
      <c r="B5827" s="332">
        <v>43926.437875231481</v>
      </c>
      <c r="C5827" s="333" t="s">
        <v>7566</v>
      </c>
      <c r="D5827" s="333" t="s">
        <v>262</v>
      </c>
      <c r="E5827" s="331"/>
      <c r="F5827" s="333" t="s">
        <v>2198</v>
      </c>
      <c r="G5827" s="333" t="s">
        <v>2199</v>
      </c>
      <c r="H5827" s="331"/>
      <c r="I5827" s="334" t="s">
        <v>1065</v>
      </c>
      <c r="J5827" s="335">
        <v>43925</v>
      </c>
      <c r="K5827" s="331"/>
      <c r="L5827" s="331"/>
      <c r="M5827" s="331"/>
      <c r="N5827" s="331"/>
    </row>
    <row r="5828" spans="1:14" ht="12.75">
      <c r="A5828" s="15"/>
      <c r="B5828" s="236">
        <v>43926.437994745371</v>
      </c>
      <c r="C5828" s="2" t="s">
        <v>2200</v>
      </c>
      <c r="D5828" s="2" t="s">
        <v>278</v>
      </c>
      <c r="E5828" s="2" t="s">
        <v>13088</v>
      </c>
      <c r="F5828" s="2" t="s">
        <v>2198</v>
      </c>
      <c r="G5828" s="2" t="s">
        <v>2199</v>
      </c>
      <c r="H5828" s="2" t="s">
        <v>13089</v>
      </c>
      <c r="I5828" s="34" t="s">
        <v>13090</v>
      </c>
      <c r="J5828" s="237">
        <v>43926</v>
      </c>
      <c r="M5828" s="2" t="s">
        <v>13091</v>
      </c>
    </row>
    <row r="5829" spans="1:14" ht="12.75">
      <c r="A5829" s="331"/>
      <c r="B5829" s="332">
        <v>43926.43848783565</v>
      </c>
      <c r="C5829" s="333" t="s">
        <v>7566</v>
      </c>
      <c r="D5829" s="333" t="s">
        <v>101</v>
      </c>
      <c r="E5829" s="331"/>
      <c r="F5829" s="333" t="s">
        <v>13092</v>
      </c>
      <c r="G5829" s="331"/>
      <c r="H5829" s="331"/>
      <c r="I5829" s="334" t="s">
        <v>13093</v>
      </c>
      <c r="J5829" s="335">
        <v>43925</v>
      </c>
      <c r="K5829" s="331"/>
      <c r="L5829" s="331"/>
      <c r="M5829" s="333" t="s">
        <v>13094</v>
      </c>
      <c r="N5829" s="331"/>
    </row>
    <row r="5830" spans="1:14" ht="12.75">
      <c r="A5830" s="15"/>
      <c r="B5830" s="236">
        <v>43926.440164444444</v>
      </c>
      <c r="C5830" s="2" t="s">
        <v>2197</v>
      </c>
      <c r="D5830" s="2" t="s">
        <v>354</v>
      </c>
      <c r="F5830" s="2" t="s">
        <v>2198</v>
      </c>
      <c r="G5830" s="2" t="s">
        <v>2199</v>
      </c>
      <c r="H5830" s="2" t="s">
        <v>13095</v>
      </c>
      <c r="I5830" s="2" t="s">
        <v>13096</v>
      </c>
      <c r="J5830" s="237">
        <v>43926</v>
      </c>
      <c r="L5830" s="2">
        <v>3</v>
      </c>
    </row>
    <row r="5831" spans="1:14" ht="12.75">
      <c r="A5831" s="331"/>
      <c r="B5831" s="332">
        <v>43926.443352870367</v>
      </c>
      <c r="C5831" s="333" t="s">
        <v>2200</v>
      </c>
      <c r="D5831" s="333" t="s">
        <v>126</v>
      </c>
      <c r="E5831" s="333" t="s">
        <v>125</v>
      </c>
      <c r="F5831" s="333" t="s">
        <v>2198</v>
      </c>
      <c r="G5831" s="333" t="s">
        <v>2199</v>
      </c>
      <c r="H5831" s="331"/>
      <c r="I5831" s="334" t="s">
        <v>13097</v>
      </c>
      <c r="J5831" s="335">
        <v>43926</v>
      </c>
      <c r="K5831" s="331"/>
      <c r="L5831" s="331"/>
      <c r="M5831" s="331"/>
      <c r="N5831" s="331"/>
    </row>
    <row r="5832" spans="1:14" ht="12.75">
      <c r="A5832" s="331"/>
      <c r="B5832" s="332">
        <v>43926.444170636576</v>
      </c>
      <c r="C5832" s="333" t="s">
        <v>7566</v>
      </c>
      <c r="D5832" s="333" t="s">
        <v>262</v>
      </c>
      <c r="E5832" s="331"/>
      <c r="F5832" s="333" t="s">
        <v>13098</v>
      </c>
      <c r="G5832" s="331"/>
      <c r="H5832" s="331"/>
      <c r="I5832" s="334" t="s">
        <v>12204</v>
      </c>
      <c r="J5832" s="335">
        <v>43925</v>
      </c>
      <c r="K5832" s="331"/>
      <c r="L5832" s="331"/>
      <c r="M5832" s="333" t="s">
        <v>13099</v>
      </c>
      <c r="N5832" s="331"/>
    </row>
    <row r="5833" spans="1:14" ht="12.75">
      <c r="A5833" s="331"/>
      <c r="B5833" s="332">
        <v>43926.444261481476</v>
      </c>
      <c r="C5833" s="333" t="s">
        <v>2200</v>
      </c>
      <c r="D5833" s="333" t="s">
        <v>126</v>
      </c>
      <c r="E5833" s="333" t="s">
        <v>2401</v>
      </c>
      <c r="F5833" s="333" t="s">
        <v>2198</v>
      </c>
      <c r="G5833" s="333" t="s">
        <v>2199</v>
      </c>
      <c r="H5833" s="331"/>
      <c r="I5833" s="334" t="s">
        <v>13100</v>
      </c>
      <c r="J5833" s="335">
        <v>43926</v>
      </c>
      <c r="K5833" s="331"/>
      <c r="L5833" s="331"/>
      <c r="M5833" s="331"/>
      <c r="N5833" s="331"/>
    </row>
    <row r="5834" spans="1:14" ht="12.75">
      <c r="A5834" s="15"/>
      <c r="B5834" s="236">
        <v>43926.445389270833</v>
      </c>
      <c r="C5834" s="2" t="s">
        <v>2197</v>
      </c>
      <c r="D5834" s="2" t="s">
        <v>354</v>
      </c>
      <c r="E5834" s="2" t="s">
        <v>947</v>
      </c>
      <c r="F5834" s="2" t="s">
        <v>2198</v>
      </c>
      <c r="G5834" s="2" t="s">
        <v>2199</v>
      </c>
      <c r="H5834" s="34" t="s">
        <v>13101</v>
      </c>
      <c r="I5834" s="34" t="s">
        <v>13101</v>
      </c>
      <c r="J5834" s="237">
        <v>43926</v>
      </c>
      <c r="M5834" s="34" t="s">
        <v>13101</v>
      </c>
    </row>
    <row r="5835" spans="1:14" ht="12.75">
      <c r="A5835" s="15"/>
      <c r="B5835" s="236">
        <v>43926.44697474537</v>
      </c>
      <c r="C5835" s="2" t="s">
        <v>2200</v>
      </c>
      <c r="D5835" s="2" t="s">
        <v>224</v>
      </c>
      <c r="E5835" s="2" t="s">
        <v>13102</v>
      </c>
      <c r="F5835" s="2" t="s">
        <v>2198</v>
      </c>
      <c r="G5835" s="2" t="s">
        <v>2199</v>
      </c>
      <c r="H5835" s="2" t="s">
        <v>13103</v>
      </c>
      <c r="I5835" s="34" t="s">
        <v>13104</v>
      </c>
      <c r="J5835" s="237">
        <v>43926</v>
      </c>
    </row>
    <row r="5836" spans="1:14" ht="12.75">
      <c r="A5836" s="331"/>
      <c r="B5836" s="332">
        <v>43926.448288287036</v>
      </c>
      <c r="C5836" s="333" t="s">
        <v>2200</v>
      </c>
      <c r="D5836" s="333" t="s">
        <v>126</v>
      </c>
      <c r="E5836" s="333" t="s">
        <v>316</v>
      </c>
      <c r="F5836" s="333" t="s">
        <v>2198</v>
      </c>
      <c r="G5836" s="333" t="s">
        <v>2199</v>
      </c>
      <c r="H5836" s="331"/>
      <c r="I5836" s="334" t="s">
        <v>13105</v>
      </c>
      <c r="J5836" s="335">
        <v>43926</v>
      </c>
      <c r="K5836" s="331"/>
      <c r="L5836" s="331"/>
      <c r="M5836" s="331"/>
      <c r="N5836" s="331"/>
    </row>
    <row r="5837" spans="1:14" ht="12.75">
      <c r="A5837" s="331"/>
      <c r="B5837" s="332">
        <v>43926.44854445602</v>
      </c>
      <c r="C5837" s="333" t="s">
        <v>9</v>
      </c>
      <c r="D5837" s="333" t="s">
        <v>182</v>
      </c>
      <c r="E5837" s="333" t="s">
        <v>181</v>
      </c>
      <c r="F5837" s="333" t="s">
        <v>2201</v>
      </c>
      <c r="G5837" s="333" t="s">
        <v>2199</v>
      </c>
      <c r="H5837" s="331"/>
      <c r="I5837" s="334" t="s">
        <v>13106</v>
      </c>
      <c r="J5837" s="335">
        <v>43926</v>
      </c>
      <c r="K5837" s="331"/>
      <c r="L5837" s="331"/>
      <c r="M5837" s="333" t="s">
        <v>13107</v>
      </c>
      <c r="N5837" s="331"/>
    </row>
    <row r="5838" spans="1:14" ht="12.75">
      <c r="A5838" s="331"/>
      <c r="B5838" s="332">
        <v>43926.449105543987</v>
      </c>
      <c r="C5838" s="333" t="s">
        <v>2200</v>
      </c>
      <c r="D5838" s="333" t="s">
        <v>126</v>
      </c>
      <c r="E5838" s="333" t="s">
        <v>139</v>
      </c>
      <c r="F5838" s="333" t="s">
        <v>2198</v>
      </c>
      <c r="G5838" s="333" t="s">
        <v>2199</v>
      </c>
      <c r="H5838" s="331"/>
      <c r="I5838" s="334" t="s">
        <v>13108</v>
      </c>
      <c r="J5838" s="335">
        <v>43926</v>
      </c>
      <c r="K5838" s="331"/>
      <c r="L5838" s="331"/>
      <c r="M5838" s="331"/>
      <c r="N5838" s="331"/>
    </row>
    <row r="5839" spans="1:14" ht="12.75">
      <c r="A5839" s="331"/>
      <c r="B5839" s="332">
        <v>43926.449604166672</v>
      </c>
      <c r="C5839" s="333" t="s">
        <v>7566</v>
      </c>
      <c r="D5839" s="333" t="s">
        <v>262</v>
      </c>
      <c r="E5839" s="331"/>
      <c r="F5839" s="333" t="s">
        <v>2198</v>
      </c>
      <c r="G5839" s="333" t="s">
        <v>2199</v>
      </c>
      <c r="H5839" s="331"/>
      <c r="I5839" s="333" t="s">
        <v>13109</v>
      </c>
      <c r="J5839" s="335">
        <v>43925</v>
      </c>
      <c r="K5839" s="331"/>
      <c r="L5839" s="331"/>
      <c r="M5839" s="333" t="s">
        <v>13110</v>
      </c>
      <c r="N5839" s="331"/>
    </row>
    <row r="5840" spans="1:14" ht="12.75">
      <c r="A5840" s="331"/>
      <c r="B5840" s="332">
        <v>43926.450079050926</v>
      </c>
      <c r="C5840" s="333" t="s">
        <v>2200</v>
      </c>
      <c r="D5840" s="333" t="s">
        <v>109</v>
      </c>
      <c r="E5840" s="331"/>
      <c r="F5840" s="333" t="s">
        <v>2198</v>
      </c>
      <c r="G5840" s="333" t="s">
        <v>2199</v>
      </c>
      <c r="H5840" s="331"/>
      <c r="I5840" s="334" t="s">
        <v>13111</v>
      </c>
      <c r="J5840" s="335">
        <v>43926</v>
      </c>
      <c r="K5840" s="331"/>
      <c r="L5840" s="331"/>
      <c r="M5840" s="331"/>
      <c r="N5840" s="331"/>
    </row>
    <row r="5841" spans="1:14" ht="12.75">
      <c r="A5841" s="331"/>
      <c r="B5841" s="332">
        <v>43926.450697534718</v>
      </c>
      <c r="C5841" s="333" t="s">
        <v>2197</v>
      </c>
      <c r="D5841" s="333" t="s">
        <v>354</v>
      </c>
      <c r="E5841" s="331"/>
      <c r="F5841" s="333" t="s">
        <v>2198</v>
      </c>
      <c r="G5841" s="333" t="s">
        <v>2199</v>
      </c>
      <c r="H5841" s="331"/>
      <c r="I5841" s="334" t="s">
        <v>13069</v>
      </c>
      <c r="J5841" s="335">
        <v>43926</v>
      </c>
      <c r="K5841" s="331"/>
      <c r="L5841" s="331"/>
      <c r="M5841" s="331"/>
      <c r="N5841" s="331"/>
    </row>
    <row r="5842" spans="1:14" ht="12.75">
      <c r="A5842" s="331"/>
      <c r="B5842" s="332">
        <v>43926.450783229171</v>
      </c>
      <c r="C5842" s="333" t="s">
        <v>2200</v>
      </c>
      <c r="D5842" s="333" t="s">
        <v>262</v>
      </c>
      <c r="E5842" s="331"/>
      <c r="F5842" s="333" t="s">
        <v>2198</v>
      </c>
      <c r="G5842" s="331"/>
      <c r="H5842" s="331"/>
      <c r="I5842" s="333" t="s">
        <v>13109</v>
      </c>
      <c r="J5842" s="335">
        <v>43925</v>
      </c>
      <c r="K5842" s="331"/>
      <c r="L5842" s="331"/>
      <c r="M5842" s="333" t="s">
        <v>13112</v>
      </c>
      <c r="N5842" s="331"/>
    </row>
    <row r="5843" spans="1:14" ht="12.75">
      <c r="A5843" s="331"/>
      <c r="B5843" s="332">
        <v>43926.452564039355</v>
      </c>
      <c r="C5843" s="333" t="s">
        <v>2200</v>
      </c>
      <c r="D5843" s="333" t="s">
        <v>262</v>
      </c>
      <c r="E5843" s="333" t="s">
        <v>3879</v>
      </c>
      <c r="F5843" s="333" t="s">
        <v>2198</v>
      </c>
      <c r="G5843" s="333" t="s">
        <v>2199</v>
      </c>
      <c r="H5843" s="331"/>
      <c r="I5843" s="334" t="s">
        <v>13113</v>
      </c>
      <c r="J5843" s="335">
        <v>43925</v>
      </c>
      <c r="K5843" s="331"/>
      <c r="L5843" s="331"/>
      <c r="M5843" s="333" t="s">
        <v>13114</v>
      </c>
      <c r="N5843" s="331"/>
    </row>
    <row r="5844" spans="1:14" ht="12.75">
      <c r="A5844" s="15"/>
      <c r="B5844" s="236">
        <v>43926.453084803245</v>
      </c>
      <c r="C5844" s="2" t="s">
        <v>2200</v>
      </c>
      <c r="D5844" s="2" t="s">
        <v>95</v>
      </c>
      <c r="E5844" s="2" t="s">
        <v>95</v>
      </c>
      <c r="F5844" s="2" t="s">
        <v>2198</v>
      </c>
      <c r="G5844" s="2" t="s">
        <v>2199</v>
      </c>
      <c r="H5844" s="2" t="s">
        <v>13115</v>
      </c>
      <c r="I5844" s="34" t="s">
        <v>13116</v>
      </c>
      <c r="J5844" s="237">
        <v>43926</v>
      </c>
    </row>
    <row r="5845" spans="1:14" ht="12.75">
      <c r="A5845" s="15"/>
      <c r="B5845" s="236">
        <v>43926.453846956021</v>
      </c>
      <c r="C5845" s="2" t="s">
        <v>7566</v>
      </c>
      <c r="D5845" s="2" t="s">
        <v>45</v>
      </c>
      <c r="E5845" s="2" t="s">
        <v>119</v>
      </c>
      <c r="F5845" s="2" t="s">
        <v>2198</v>
      </c>
      <c r="G5845" s="2" t="s">
        <v>2199</v>
      </c>
      <c r="H5845" s="2" t="s">
        <v>13117</v>
      </c>
      <c r="I5845" s="34" t="s">
        <v>13118</v>
      </c>
      <c r="J5845" s="237">
        <v>43926</v>
      </c>
    </row>
    <row r="5846" spans="1:14" ht="12.75">
      <c r="A5846" s="331"/>
      <c r="B5846" s="332">
        <v>43926.454137337962</v>
      </c>
      <c r="C5846" s="333" t="s">
        <v>2200</v>
      </c>
      <c r="D5846" s="333" t="s">
        <v>182</v>
      </c>
      <c r="E5846" s="331"/>
      <c r="F5846" s="333" t="s">
        <v>2198</v>
      </c>
      <c r="G5846" s="333" t="s">
        <v>2199</v>
      </c>
      <c r="H5846" s="331"/>
      <c r="I5846" s="334" t="s">
        <v>13106</v>
      </c>
      <c r="J5846" s="335">
        <v>43926</v>
      </c>
      <c r="K5846" s="331"/>
      <c r="L5846" s="331"/>
      <c r="M5846" s="331"/>
      <c r="N5846" s="331"/>
    </row>
    <row r="5847" spans="1:14" ht="12.75">
      <c r="A5847" s="331"/>
      <c r="B5847" s="332">
        <v>43926.455432280098</v>
      </c>
      <c r="C5847" s="333" t="s">
        <v>2200</v>
      </c>
      <c r="D5847" s="333" t="s">
        <v>182</v>
      </c>
      <c r="E5847" s="331"/>
      <c r="F5847" s="333" t="s">
        <v>2198</v>
      </c>
      <c r="G5847" s="333" t="s">
        <v>2199</v>
      </c>
      <c r="H5847" s="331"/>
      <c r="I5847" s="334" t="s">
        <v>722</v>
      </c>
      <c r="J5847" s="335">
        <v>43926</v>
      </c>
      <c r="K5847" s="331"/>
      <c r="L5847" s="331"/>
      <c r="M5847" s="331"/>
      <c r="N5847" s="331"/>
    </row>
    <row r="5848" spans="1:14" ht="12.75">
      <c r="A5848" s="331"/>
      <c r="B5848" s="332">
        <v>43926.455504861107</v>
      </c>
      <c r="C5848" s="333" t="s">
        <v>9</v>
      </c>
      <c r="D5848" s="333" t="s">
        <v>158</v>
      </c>
      <c r="E5848" s="333" t="s">
        <v>827</v>
      </c>
      <c r="F5848" s="333" t="s">
        <v>2198</v>
      </c>
      <c r="G5848" s="333" t="s">
        <v>2199</v>
      </c>
      <c r="H5848" s="331"/>
      <c r="I5848" s="334" t="s">
        <v>13119</v>
      </c>
      <c r="J5848" s="335">
        <v>43926</v>
      </c>
      <c r="K5848" s="331"/>
      <c r="L5848" s="331"/>
      <c r="M5848" s="331"/>
      <c r="N5848" s="331"/>
    </row>
    <row r="5849" spans="1:14" ht="12.75">
      <c r="A5849" s="331"/>
      <c r="B5849" s="332">
        <v>43926.455938993051</v>
      </c>
      <c r="C5849" s="333" t="s">
        <v>2200</v>
      </c>
      <c r="D5849" s="333" t="s">
        <v>236</v>
      </c>
      <c r="E5849" s="331"/>
      <c r="F5849" s="333" t="s">
        <v>2198</v>
      </c>
      <c r="G5849" s="333" t="s">
        <v>2199</v>
      </c>
      <c r="H5849" s="331"/>
      <c r="I5849" s="334" t="s">
        <v>13120</v>
      </c>
      <c r="J5849" s="335">
        <v>43926</v>
      </c>
      <c r="K5849" s="331"/>
      <c r="L5849" s="331"/>
      <c r="M5849" s="331"/>
      <c r="N5849" s="331"/>
    </row>
    <row r="5850" spans="1:14" ht="12.75">
      <c r="A5850" s="331"/>
      <c r="B5850" s="332">
        <v>43926.456067766208</v>
      </c>
      <c r="C5850" s="333" t="s">
        <v>2200</v>
      </c>
      <c r="D5850" s="333" t="s">
        <v>182</v>
      </c>
      <c r="E5850" s="331"/>
      <c r="F5850" s="333" t="s">
        <v>2198</v>
      </c>
      <c r="G5850" s="333" t="s">
        <v>2199</v>
      </c>
      <c r="H5850" s="331"/>
      <c r="I5850" s="333" t="s">
        <v>13122</v>
      </c>
      <c r="J5850" s="335">
        <v>43926</v>
      </c>
      <c r="K5850" s="331"/>
      <c r="L5850" s="333">
        <v>14</v>
      </c>
      <c r="M5850" s="331"/>
      <c r="N5850" s="331"/>
    </row>
    <row r="5851" spans="1:14" ht="12.75">
      <c r="A5851" s="15"/>
      <c r="B5851" s="236">
        <v>43926.457326111107</v>
      </c>
      <c r="C5851" s="2" t="s">
        <v>9</v>
      </c>
      <c r="D5851" s="2" t="s">
        <v>45</v>
      </c>
      <c r="E5851" s="2" t="s">
        <v>119</v>
      </c>
      <c r="F5851" s="2" t="s">
        <v>2201</v>
      </c>
      <c r="G5851" s="2" t="s">
        <v>2199</v>
      </c>
      <c r="H5851" s="2" t="s">
        <v>13123</v>
      </c>
      <c r="I5851" s="34" t="s">
        <v>13124</v>
      </c>
      <c r="J5851" s="237">
        <v>43926</v>
      </c>
      <c r="K5851" s="2">
        <v>60</v>
      </c>
    </row>
    <row r="5852" spans="1:14" ht="12.75">
      <c r="A5852" s="331"/>
      <c r="B5852" s="332">
        <v>43926.458733449079</v>
      </c>
      <c r="C5852" s="333" t="s">
        <v>2200</v>
      </c>
      <c r="D5852" s="333" t="s">
        <v>278</v>
      </c>
      <c r="E5852" s="331"/>
      <c r="F5852" s="333" t="s">
        <v>2198</v>
      </c>
      <c r="G5852" s="333" t="s">
        <v>2199</v>
      </c>
      <c r="H5852" s="331"/>
      <c r="I5852" s="334" t="s">
        <v>13011</v>
      </c>
      <c r="J5852" s="335">
        <v>43926</v>
      </c>
      <c r="K5852" s="331"/>
      <c r="L5852" s="331"/>
      <c r="M5852" s="331"/>
      <c r="N5852" s="331"/>
    </row>
    <row r="5853" spans="1:14" ht="12.75">
      <c r="A5853" s="331"/>
      <c r="B5853" s="332">
        <v>43926.459638888889</v>
      </c>
      <c r="C5853" s="333" t="s">
        <v>9</v>
      </c>
      <c r="D5853" s="333" t="s">
        <v>182</v>
      </c>
      <c r="E5853" s="333" t="s">
        <v>181</v>
      </c>
      <c r="F5853" s="333" t="s">
        <v>2198</v>
      </c>
      <c r="G5853" s="333" t="s">
        <v>2199</v>
      </c>
      <c r="H5853" s="331"/>
      <c r="I5853" s="334" t="s">
        <v>13125</v>
      </c>
      <c r="J5853" s="335">
        <v>43926</v>
      </c>
      <c r="K5853" s="331"/>
      <c r="L5853" s="331"/>
      <c r="M5853" s="331"/>
      <c r="N5853" s="331"/>
    </row>
    <row r="5854" spans="1:14" ht="12.75">
      <c r="A5854" s="15"/>
      <c r="B5854" s="236">
        <v>43926.460430960651</v>
      </c>
      <c r="C5854" s="2" t="s">
        <v>2200</v>
      </c>
      <c r="D5854" s="2" t="s">
        <v>45</v>
      </c>
      <c r="E5854" s="2" t="s">
        <v>1136</v>
      </c>
      <c r="F5854" s="2" t="s">
        <v>2208</v>
      </c>
      <c r="G5854" s="2" t="s">
        <v>2199</v>
      </c>
      <c r="H5854" s="2" t="s">
        <v>13126</v>
      </c>
      <c r="I5854" s="2" t="s">
        <v>13127</v>
      </c>
      <c r="J5854" s="237">
        <v>43925</v>
      </c>
      <c r="K5854" s="2">
        <v>18</v>
      </c>
    </row>
    <row r="5855" spans="1:14" ht="12.75">
      <c r="A5855" s="331"/>
      <c r="B5855" s="332">
        <v>43926.465852395835</v>
      </c>
      <c r="C5855" s="333" t="s">
        <v>2200</v>
      </c>
      <c r="D5855" s="333" t="s">
        <v>236</v>
      </c>
      <c r="E5855" s="331"/>
      <c r="F5855" s="333" t="s">
        <v>2198</v>
      </c>
      <c r="G5855" s="333" t="s">
        <v>2210</v>
      </c>
      <c r="H5855" s="331"/>
      <c r="I5855" s="334" t="s">
        <v>13128</v>
      </c>
      <c r="J5855" s="335">
        <v>43926</v>
      </c>
      <c r="K5855" s="331"/>
      <c r="L5855" s="331"/>
      <c r="M5855" s="331"/>
      <c r="N5855" s="331"/>
    </row>
    <row r="5856" spans="1:14" ht="12.75">
      <c r="A5856" s="331"/>
      <c r="B5856" s="332">
        <v>43926.4661671875</v>
      </c>
      <c r="C5856" s="333" t="s">
        <v>2197</v>
      </c>
      <c r="D5856" s="333" t="s">
        <v>354</v>
      </c>
      <c r="E5856" s="333" t="s">
        <v>947</v>
      </c>
      <c r="F5856" s="333" t="s">
        <v>2198</v>
      </c>
      <c r="G5856" s="333" t="s">
        <v>2199</v>
      </c>
      <c r="H5856" s="331"/>
      <c r="I5856" s="334" t="s">
        <v>13129</v>
      </c>
      <c r="J5856" s="335">
        <v>43926</v>
      </c>
      <c r="K5856" s="331"/>
      <c r="L5856" s="331"/>
      <c r="M5856" s="333" t="s">
        <v>13130</v>
      </c>
      <c r="N5856" s="331"/>
    </row>
    <row r="5857" spans="1:14" ht="12.75">
      <c r="A5857" s="331"/>
      <c r="B5857" s="332">
        <v>43926.466567604162</v>
      </c>
      <c r="C5857" s="333" t="s">
        <v>2200</v>
      </c>
      <c r="D5857" s="333" t="s">
        <v>262</v>
      </c>
      <c r="E5857" s="331"/>
      <c r="F5857" s="333" t="s">
        <v>2198</v>
      </c>
      <c r="G5857" s="333" t="s">
        <v>2199</v>
      </c>
      <c r="H5857" s="331"/>
      <c r="I5857" s="334" t="s">
        <v>13131</v>
      </c>
      <c r="J5857" s="335">
        <v>43926</v>
      </c>
      <c r="K5857" s="331"/>
      <c r="L5857" s="333">
        <v>69</v>
      </c>
      <c r="M5857" s="331"/>
      <c r="N5857" s="331"/>
    </row>
    <row r="5858" spans="1:14" ht="12.75">
      <c r="A5858" s="331"/>
      <c r="B5858" s="332">
        <v>43926.468401238424</v>
      </c>
      <c r="C5858" s="333" t="s">
        <v>2197</v>
      </c>
      <c r="D5858" s="333" t="s">
        <v>354</v>
      </c>
      <c r="E5858" s="333" t="s">
        <v>947</v>
      </c>
      <c r="F5858" s="333" t="s">
        <v>2198</v>
      </c>
      <c r="G5858" s="333" t="s">
        <v>2199</v>
      </c>
      <c r="H5858" s="331"/>
      <c r="I5858" s="333" t="s">
        <v>13132</v>
      </c>
      <c r="J5858" s="335">
        <v>43926</v>
      </c>
      <c r="K5858" s="331"/>
      <c r="L5858" s="331"/>
      <c r="M5858" s="331"/>
      <c r="N5858" s="331"/>
    </row>
    <row r="5859" spans="1:14" ht="12.75">
      <c r="A5859" s="331"/>
      <c r="B5859" s="332">
        <v>43926.468636365738</v>
      </c>
      <c r="C5859" s="333" t="s">
        <v>2200</v>
      </c>
      <c r="D5859" s="333" t="s">
        <v>236</v>
      </c>
      <c r="E5859" s="331"/>
      <c r="F5859" s="333" t="s">
        <v>2198</v>
      </c>
      <c r="G5859" s="333" t="s">
        <v>2199</v>
      </c>
      <c r="H5859" s="331"/>
      <c r="I5859" s="334" t="s">
        <v>13133</v>
      </c>
      <c r="J5859" s="335">
        <v>43926</v>
      </c>
      <c r="K5859" s="331"/>
      <c r="L5859" s="331"/>
      <c r="M5859" s="333" t="s">
        <v>13134</v>
      </c>
      <c r="N5859" s="331"/>
    </row>
    <row r="5860" spans="1:14" ht="12.75">
      <c r="A5860" s="331"/>
      <c r="B5860" s="332">
        <v>43926.469069722225</v>
      </c>
      <c r="C5860" s="333" t="s">
        <v>2197</v>
      </c>
      <c r="D5860" s="333" t="s">
        <v>354</v>
      </c>
      <c r="E5860" s="333" t="s">
        <v>947</v>
      </c>
      <c r="F5860" s="333" t="s">
        <v>2208</v>
      </c>
      <c r="G5860" s="333" t="s">
        <v>2199</v>
      </c>
      <c r="H5860" s="331"/>
      <c r="I5860" s="333" t="s">
        <v>13132</v>
      </c>
      <c r="J5860" s="335">
        <v>43926</v>
      </c>
      <c r="K5860" s="331"/>
      <c r="L5860" s="331"/>
      <c r="M5860" s="331"/>
      <c r="N5860" s="331"/>
    </row>
    <row r="5861" spans="1:14" ht="12.75">
      <c r="A5861" s="331"/>
      <c r="B5861" s="332">
        <v>43926.469583043981</v>
      </c>
      <c r="C5861" s="333" t="s">
        <v>2197</v>
      </c>
      <c r="D5861" s="333" t="s">
        <v>354</v>
      </c>
      <c r="E5861" s="333" t="s">
        <v>947</v>
      </c>
      <c r="F5861" s="333" t="s">
        <v>2198</v>
      </c>
      <c r="G5861" s="333" t="s">
        <v>2199</v>
      </c>
      <c r="H5861" s="331"/>
      <c r="I5861" s="333" t="s">
        <v>13132</v>
      </c>
      <c r="J5861" s="335">
        <v>43926</v>
      </c>
      <c r="K5861" s="331"/>
      <c r="L5861" s="331"/>
      <c r="M5861" s="331"/>
      <c r="N5861" s="331"/>
    </row>
    <row r="5862" spans="1:14" ht="12.75">
      <c r="A5862" s="15"/>
      <c r="B5862" s="236">
        <v>43926.47198869213</v>
      </c>
      <c r="C5862" s="2" t="s">
        <v>2197</v>
      </c>
      <c r="D5862" s="2" t="s">
        <v>182</v>
      </c>
      <c r="E5862" s="2" t="s">
        <v>986</v>
      </c>
      <c r="F5862" s="2" t="s">
        <v>2208</v>
      </c>
      <c r="G5862" s="2" t="s">
        <v>2199</v>
      </c>
      <c r="H5862" s="2" t="s">
        <v>13135</v>
      </c>
      <c r="I5862" s="34" t="s">
        <v>13136</v>
      </c>
      <c r="J5862" s="237">
        <v>43922</v>
      </c>
      <c r="K5862" s="2">
        <v>32</v>
      </c>
      <c r="M5862" s="34" t="s">
        <v>13137</v>
      </c>
    </row>
    <row r="5863" spans="1:14" ht="12.75">
      <c r="A5863" s="331"/>
      <c r="B5863" s="332">
        <v>43926.473802025459</v>
      </c>
      <c r="C5863" s="333" t="s">
        <v>9</v>
      </c>
      <c r="D5863" s="333" t="s">
        <v>262</v>
      </c>
      <c r="E5863" s="331"/>
      <c r="F5863" s="333" t="s">
        <v>2198</v>
      </c>
      <c r="G5863" s="333" t="s">
        <v>2199</v>
      </c>
      <c r="H5863" s="331"/>
      <c r="I5863" s="334" t="s">
        <v>13138</v>
      </c>
      <c r="J5863" s="335">
        <v>43924</v>
      </c>
      <c r="K5863" s="331"/>
      <c r="L5863" s="331"/>
      <c r="M5863" s="331"/>
      <c r="N5863" s="331"/>
    </row>
    <row r="5864" spans="1:14" ht="12.75">
      <c r="A5864" s="15"/>
      <c r="B5864" s="236">
        <v>43926.473931747685</v>
      </c>
      <c r="C5864" s="2" t="s">
        <v>2200</v>
      </c>
      <c r="D5864" s="2" t="s">
        <v>383</v>
      </c>
      <c r="F5864" s="2" t="s">
        <v>2201</v>
      </c>
      <c r="G5864" s="2" t="s">
        <v>2199</v>
      </c>
      <c r="H5864" s="2" t="s">
        <v>13139</v>
      </c>
      <c r="I5864" s="34" t="s">
        <v>13140</v>
      </c>
      <c r="J5864" s="237">
        <v>43926</v>
      </c>
      <c r="M5864" s="2" t="s">
        <v>13141</v>
      </c>
    </row>
    <row r="5865" spans="1:14" ht="12.75">
      <c r="A5865" s="15"/>
      <c r="B5865" s="236">
        <v>43926.477623206018</v>
      </c>
      <c r="C5865" s="2" t="s">
        <v>2200</v>
      </c>
      <c r="D5865" s="2" t="s">
        <v>383</v>
      </c>
      <c r="E5865" s="2" t="s">
        <v>5114</v>
      </c>
      <c r="F5865" s="2" t="s">
        <v>2208</v>
      </c>
      <c r="G5865" s="2" t="s">
        <v>2199</v>
      </c>
      <c r="H5865" s="2" t="s">
        <v>13142</v>
      </c>
      <c r="I5865" s="2" t="s">
        <v>13143</v>
      </c>
      <c r="J5865" s="237">
        <v>43926</v>
      </c>
    </row>
    <row r="5866" spans="1:14" ht="12.75">
      <c r="A5866" s="331"/>
      <c r="B5866" s="332">
        <v>43926.477964120371</v>
      </c>
      <c r="C5866" s="333" t="s">
        <v>7566</v>
      </c>
      <c r="D5866" s="333" t="s">
        <v>182</v>
      </c>
      <c r="E5866" s="331"/>
      <c r="F5866" s="333" t="s">
        <v>2198</v>
      </c>
      <c r="G5866" s="333" t="s">
        <v>2210</v>
      </c>
      <c r="H5866" s="331"/>
      <c r="I5866" s="334" t="s">
        <v>13144</v>
      </c>
      <c r="J5866" s="335">
        <v>43926</v>
      </c>
      <c r="K5866" s="331"/>
      <c r="L5866" s="331"/>
      <c r="M5866" s="331"/>
      <c r="N5866" s="331"/>
    </row>
    <row r="5867" spans="1:14" ht="12.75">
      <c r="A5867" s="331"/>
      <c r="B5867" s="332">
        <v>43926.478020983792</v>
      </c>
      <c r="C5867" s="333" t="s">
        <v>7566</v>
      </c>
      <c r="D5867" s="333" t="s">
        <v>182</v>
      </c>
      <c r="E5867" s="331"/>
      <c r="F5867" s="333" t="s">
        <v>2198</v>
      </c>
      <c r="G5867" s="333" t="s">
        <v>2210</v>
      </c>
      <c r="H5867" s="331"/>
      <c r="I5867" s="334" t="s">
        <v>13144</v>
      </c>
      <c r="J5867" s="335">
        <v>43926</v>
      </c>
      <c r="K5867" s="331"/>
      <c r="L5867" s="331"/>
      <c r="M5867" s="331"/>
      <c r="N5867" s="331"/>
    </row>
    <row r="5868" spans="1:14" ht="12.75">
      <c r="A5868" s="331"/>
      <c r="B5868" s="332">
        <v>43926.478071412042</v>
      </c>
      <c r="C5868" s="333" t="s">
        <v>7566</v>
      </c>
      <c r="D5868" s="333" t="s">
        <v>182</v>
      </c>
      <c r="E5868" s="331"/>
      <c r="F5868" s="333" t="s">
        <v>2198</v>
      </c>
      <c r="G5868" s="333" t="s">
        <v>2210</v>
      </c>
      <c r="H5868" s="331"/>
      <c r="I5868" s="334" t="s">
        <v>13144</v>
      </c>
      <c r="J5868" s="335">
        <v>43926</v>
      </c>
      <c r="K5868" s="331"/>
      <c r="L5868" s="331"/>
      <c r="M5868" s="331"/>
      <c r="N5868" s="331"/>
    </row>
    <row r="5869" spans="1:14" ht="12.75">
      <c r="A5869" s="331"/>
      <c r="B5869" s="332">
        <v>43926.478092037039</v>
      </c>
      <c r="C5869" s="333" t="s">
        <v>2200</v>
      </c>
      <c r="D5869" s="333" t="s">
        <v>262</v>
      </c>
      <c r="E5869" s="333" t="s">
        <v>4536</v>
      </c>
      <c r="F5869" s="333" t="s">
        <v>2198</v>
      </c>
      <c r="G5869" s="333" t="s">
        <v>2199</v>
      </c>
      <c r="H5869" s="331"/>
      <c r="I5869" s="334" t="s">
        <v>13045</v>
      </c>
      <c r="J5869" s="335">
        <v>43926</v>
      </c>
      <c r="K5869" s="331"/>
      <c r="L5869" s="331"/>
      <c r="M5869" s="331"/>
      <c r="N5869" s="331"/>
    </row>
    <row r="5870" spans="1:14" ht="12.75">
      <c r="A5870" s="331"/>
      <c r="B5870" s="332">
        <v>43926.478150995375</v>
      </c>
      <c r="C5870" s="333" t="s">
        <v>2200</v>
      </c>
      <c r="D5870" s="333" t="s">
        <v>236</v>
      </c>
      <c r="E5870" s="331"/>
      <c r="F5870" s="333" t="s">
        <v>2198</v>
      </c>
      <c r="G5870" s="333" t="s">
        <v>2210</v>
      </c>
      <c r="H5870" s="331"/>
      <c r="I5870" s="334" t="s">
        <v>13145</v>
      </c>
      <c r="J5870" s="335">
        <v>43926</v>
      </c>
      <c r="K5870" s="331"/>
      <c r="L5870" s="331"/>
      <c r="M5870" s="331"/>
      <c r="N5870" s="331"/>
    </row>
    <row r="5871" spans="1:14" ht="12.75">
      <c r="A5871" s="331"/>
      <c r="B5871" s="332">
        <v>43926.478361967587</v>
      </c>
      <c r="C5871" s="333" t="s">
        <v>7566</v>
      </c>
      <c r="D5871" s="333" t="s">
        <v>182</v>
      </c>
      <c r="E5871" s="331"/>
      <c r="F5871" s="333" t="s">
        <v>2198</v>
      </c>
      <c r="G5871" s="333" t="s">
        <v>2210</v>
      </c>
      <c r="H5871" s="331"/>
      <c r="I5871" s="334" t="s">
        <v>13146</v>
      </c>
      <c r="J5871" s="335">
        <v>43926</v>
      </c>
      <c r="K5871" s="331"/>
      <c r="L5871" s="331"/>
      <c r="M5871" s="333" t="s">
        <v>13147</v>
      </c>
      <c r="N5871" s="331"/>
    </row>
    <row r="5872" spans="1:14" ht="12.75">
      <c r="A5872" s="331"/>
      <c r="B5872" s="332">
        <v>43926.47858505787</v>
      </c>
      <c r="C5872" s="333" t="s">
        <v>7566</v>
      </c>
      <c r="D5872" s="333" t="s">
        <v>182</v>
      </c>
      <c r="E5872" s="331"/>
      <c r="F5872" s="333" t="s">
        <v>2198</v>
      </c>
      <c r="G5872" s="331"/>
      <c r="H5872" s="331"/>
      <c r="I5872" s="334" t="s">
        <v>13144</v>
      </c>
      <c r="J5872" s="335">
        <v>43926</v>
      </c>
      <c r="K5872" s="331"/>
      <c r="L5872" s="331"/>
      <c r="M5872" s="331"/>
      <c r="N5872" s="331"/>
    </row>
    <row r="5873" spans="1:14" ht="12.75">
      <c r="A5873" s="331"/>
      <c r="B5873" s="332">
        <v>43926.479316296296</v>
      </c>
      <c r="C5873" s="333" t="s">
        <v>2197</v>
      </c>
      <c r="D5873" s="333" t="s">
        <v>153</v>
      </c>
      <c r="E5873" s="331"/>
      <c r="F5873" s="333" t="s">
        <v>2198</v>
      </c>
      <c r="G5873" s="333" t="s">
        <v>2199</v>
      </c>
      <c r="H5873" s="331"/>
      <c r="I5873" s="334" t="s">
        <v>13148</v>
      </c>
      <c r="J5873" s="335">
        <v>43925</v>
      </c>
      <c r="K5873" s="331"/>
      <c r="L5873" s="331"/>
      <c r="M5873" s="331"/>
      <c r="N5873" s="331"/>
    </row>
    <row r="5874" spans="1:14" ht="12.75">
      <c r="A5874" s="15"/>
      <c r="B5874" s="236">
        <v>43926.480974027778</v>
      </c>
      <c r="C5874" s="2" t="s">
        <v>2197</v>
      </c>
      <c r="D5874" s="2" t="s">
        <v>354</v>
      </c>
      <c r="E5874" s="2" t="s">
        <v>947</v>
      </c>
      <c r="F5874" s="2" t="s">
        <v>2201</v>
      </c>
      <c r="G5874" s="2" t="s">
        <v>2199</v>
      </c>
      <c r="H5874" s="2" t="s">
        <v>13149</v>
      </c>
      <c r="I5874" s="2" t="s">
        <v>13150</v>
      </c>
      <c r="J5874" s="237">
        <v>43926</v>
      </c>
      <c r="K5874" s="2">
        <v>25</v>
      </c>
      <c r="M5874" s="2" t="s">
        <v>13151</v>
      </c>
    </row>
    <row r="5875" spans="1:14" ht="12.75">
      <c r="A5875" s="15"/>
      <c r="B5875" s="236">
        <v>43926.481149016203</v>
      </c>
      <c r="C5875" s="2" t="s">
        <v>2200</v>
      </c>
      <c r="D5875" s="2" t="s">
        <v>354</v>
      </c>
      <c r="E5875" s="2" t="s">
        <v>12562</v>
      </c>
      <c r="F5875" s="2" t="s">
        <v>2208</v>
      </c>
      <c r="G5875" s="2" t="s">
        <v>2199</v>
      </c>
      <c r="H5875" s="2" t="s">
        <v>12563</v>
      </c>
      <c r="I5875" s="2" t="s">
        <v>7535</v>
      </c>
      <c r="J5875" s="237">
        <v>43925</v>
      </c>
      <c r="K5875" s="2">
        <v>16</v>
      </c>
    </row>
    <row r="5876" spans="1:14" ht="12.75">
      <c r="A5876" s="331"/>
      <c r="B5876" s="332">
        <v>43926.48417541667</v>
      </c>
      <c r="C5876" s="333" t="s">
        <v>2200</v>
      </c>
      <c r="D5876" s="333" t="s">
        <v>268</v>
      </c>
      <c r="E5876" s="333" t="s">
        <v>12602</v>
      </c>
      <c r="F5876" s="333" t="s">
        <v>2208</v>
      </c>
      <c r="G5876" s="333" t="s">
        <v>2199</v>
      </c>
      <c r="H5876" s="333" t="s">
        <v>129</v>
      </c>
      <c r="I5876" s="334" t="s">
        <v>13152</v>
      </c>
      <c r="J5876" s="335">
        <v>43925</v>
      </c>
      <c r="K5876" s="333">
        <v>65</v>
      </c>
      <c r="L5876" s="331"/>
      <c r="M5876" s="331"/>
      <c r="N5876" s="331"/>
    </row>
    <row r="5877" spans="1:14" ht="12.75">
      <c r="A5877" s="331"/>
      <c r="B5877" s="332">
        <v>43926.484333391199</v>
      </c>
      <c r="C5877" s="333" t="s">
        <v>2200</v>
      </c>
      <c r="D5877" s="333" t="s">
        <v>182</v>
      </c>
      <c r="E5877" s="331"/>
      <c r="F5877" s="333" t="s">
        <v>2198</v>
      </c>
      <c r="G5877" s="333" t="s">
        <v>2199</v>
      </c>
      <c r="H5877" s="331"/>
      <c r="I5877" s="334" t="s">
        <v>13153</v>
      </c>
      <c r="J5877" s="335">
        <v>43926</v>
      </c>
      <c r="K5877" s="331"/>
      <c r="L5877" s="331"/>
      <c r="M5877" s="333" t="s">
        <v>13154</v>
      </c>
      <c r="N5877" s="331"/>
    </row>
    <row r="5878" spans="1:14" ht="12.75">
      <c r="A5878" s="331"/>
      <c r="B5878" s="332">
        <v>43926.488154918981</v>
      </c>
      <c r="C5878" s="333" t="s">
        <v>7566</v>
      </c>
      <c r="D5878" s="333" t="s">
        <v>262</v>
      </c>
      <c r="E5878" s="331"/>
      <c r="F5878" s="333" t="s">
        <v>2198</v>
      </c>
      <c r="G5878" s="333" t="s">
        <v>2210</v>
      </c>
      <c r="H5878" s="331"/>
      <c r="I5878" s="334" t="s">
        <v>6874</v>
      </c>
      <c r="J5878" s="335">
        <v>43926</v>
      </c>
      <c r="K5878" s="331"/>
      <c r="L5878" s="331"/>
      <c r="M5878" s="333" t="s">
        <v>13155</v>
      </c>
      <c r="N5878" s="331"/>
    </row>
    <row r="5879" spans="1:14" ht="12.75">
      <c r="A5879" s="331"/>
      <c r="B5879" s="332">
        <v>43926.488565821761</v>
      </c>
      <c r="C5879" s="333" t="s">
        <v>2197</v>
      </c>
      <c r="D5879" s="333" t="s">
        <v>354</v>
      </c>
      <c r="E5879" s="331"/>
      <c r="F5879" s="333" t="s">
        <v>2198</v>
      </c>
      <c r="G5879" s="333" t="s">
        <v>2210</v>
      </c>
      <c r="H5879" s="331"/>
      <c r="I5879" s="334" t="s">
        <v>13156</v>
      </c>
      <c r="J5879" s="335">
        <v>43926</v>
      </c>
      <c r="K5879" s="331"/>
      <c r="L5879" s="331"/>
      <c r="M5879" s="333" t="s">
        <v>13157</v>
      </c>
      <c r="N5879" s="331"/>
    </row>
    <row r="5880" spans="1:14" ht="12.75">
      <c r="A5880" s="15"/>
      <c r="B5880" s="236">
        <v>43926.48956538194</v>
      </c>
      <c r="C5880" s="2" t="s">
        <v>7566</v>
      </c>
      <c r="D5880" s="2" t="s">
        <v>182</v>
      </c>
      <c r="F5880" s="2" t="s">
        <v>2198</v>
      </c>
      <c r="I5880" s="34" t="s">
        <v>722</v>
      </c>
      <c r="J5880" s="237">
        <v>43926</v>
      </c>
      <c r="M5880" s="2" t="s">
        <v>13158</v>
      </c>
    </row>
    <row r="5881" spans="1:14" ht="12.75">
      <c r="A5881" s="331"/>
      <c r="B5881" s="332">
        <v>43926.489571840277</v>
      </c>
      <c r="C5881" s="333" t="s">
        <v>2200</v>
      </c>
      <c r="D5881" s="333" t="s">
        <v>109</v>
      </c>
      <c r="E5881" s="331"/>
      <c r="F5881" s="333" t="s">
        <v>2198</v>
      </c>
      <c r="G5881" s="333" t="s">
        <v>2210</v>
      </c>
      <c r="H5881" s="331"/>
      <c r="I5881" s="334" t="s">
        <v>13066</v>
      </c>
      <c r="J5881" s="335">
        <v>43926</v>
      </c>
      <c r="K5881" s="331"/>
      <c r="L5881" s="331"/>
      <c r="M5881" s="333" t="s">
        <v>13159</v>
      </c>
      <c r="N5881" s="331"/>
    </row>
    <row r="5882" spans="1:14" ht="12.75">
      <c r="A5882" s="331"/>
      <c r="B5882" s="332">
        <v>43926.490321342593</v>
      </c>
      <c r="C5882" s="333" t="s">
        <v>9</v>
      </c>
      <c r="D5882" s="333" t="s">
        <v>182</v>
      </c>
      <c r="E5882" s="331"/>
      <c r="F5882" s="333" t="s">
        <v>2198</v>
      </c>
      <c r="G5882" s="333" t="s">
        <v>2210</v>
      </c>
      <c r="H5882" s="331"/>
      <c r="I5882" s="334" t="s">
        <v>13106</v>
      </c>
      <c r="J5882" s="335">
        <v>43926</v>
      </c>
      <c r="K5882" s="331"/>
      <c r="L5882" s="331"/>
      <c r="M5882" s="331"/>
      <c r="N5882" s="331"/>
    </row>
    <row r="5883" spans="1:14" ht="12.75">
      <c r="A5883" s="331"/>
      <c r="B5883" s="332">
        <v>43926.49074976852</v>
      </c>
      <c r="C5883" s="333" t="s">
        <v>2200</v>
      </c>
      <c r="D5883" s="333" t="s">
        <v>182</v>
      </c>
      <c r="E5883" s="331"/>
      <c r="F5883" s="333" t="s">
        <v>2198</v>
      </c>
      <c r="G5883" s="333" t="s">
        <v>2210</v>
      </c>
      <c r="H5883" s="331"/>
      <c r="I5883" s="334" t="s">
        <v>13106</v>
      </c>
      <c r="J5883" s="335">
        <v>43926</v>
      </c>
      <c r="K5883" s="331"/>
      <c r="L5883" s="331"/>
      <c r="M5883" s="331"/>
      <c r="N5883" s="331"/>
    </row>
    <row r="5884" spans="1:14" ht="12.75">
      <c r="A5884" s="331"/>
      <c r="B5884" s="332">
        <v>43926.491200509263</v>
      </c>
      <c r="C5884" s="333" t="s">
        <v>2200</v>
      </c>
      <c r="D5884" s="333" t="s">
        <v>182</v>
      </c>
      <c r="E5884" s="333" t="s">
        <v>600</v>
      </c>
      <c r="F5884" s="333" t="s">
        <v>2208</v>
      </c>
      <c r="G5884" s="333" t="s">
        <v>2199</v>
      </c>
      <c r="H5884" s="333" t="s">
        <v>1637</v>
      </c>
      <c r="I5884" s="333" t="s">
        <v>13162</v>
      </c>
      <c r="J5884" s="335">
        <v>43926</v>
      </c>
      <c r="K5884" s="331"/>
      <c r="L5884" s="331"/>
      <c r="M5884" s="331"/>
      <c r="N5884" s="331"/>
    </row>
    <row r="5885" spans="1:14" ht="12.75">
      <c r="A5885" s="331"/>
      <c r="B5885" s="332">
        <v>43926.491678356484</v>
      </c>
      <c r="C5885" s="333" t="s">
        <v>9</v>
      </c>
      <c r="D5885" s="333" t="s">
        <v>158</v>
      </c>
      <c r="E5885" s="333" t="s">
        <v>827</v>
      </c>
      <c r="F5885" s="333" t="s">
        <v>2198</v>
      </c>
      <c r="G5885" s="333" t="s">
        <v>2210</v>
      </c>
      <c r="H5885" s="331"/>
      <c r="I5885" s="334" t="s">
        <v>13119</v>
      </c>
      <c r="J5885" s="335">
        <v>43926</v>
      </c>
      <c r="K5885" s="333">
        <v>60</v>
      </c>
      <c r="L5885" s="331"/>
      <c r="M5885" s="331"/>
      <c r="N5885" s="331"/>
    </row>
    <row r="5886" spans="1:14" ht="12.75">
      <c r="A5886" s="331"/>
      <c r="B5886" s="332">
        <v>43926.491790902779</v>
      </c>
      <c r="C5886" s="333" t="s">
        <v>2200</v>
      </c>
      <c r="D5886" s="333" t="s">
        <v>45</v>
      </c>
      <c r="E5886" s="331"/>
      <c r="F5886" s="333" t="s">
        <v>2198</v>
      </c>
      <c r="G5886" s="333" t="s">
        <v>2199</v>
      </c>
      <c r="H5886" s="331"/>
      <c r="I5886" s="334" t="s">
        <v>13163</v>
      </c>
      <c r="J5886" s="335">
        <v>43926</v>
      </c>
      <c r="K5886" s="331"/>
      <c r="L5886" s="331"/>
      <c r="M5886" s="333" t="s">
        <v>5743</v>
      </c>
      <c r="N5886" s="331"/>
    </row>
    <row r="5887" spans="1:14" ht="12.75">
      <c r="A5887" s="15"/>
      <c r="B5887" s="236">
        <v>43926.492049062501</v>
      </c>
      <c r="C5887" s="2" t="s">
        <v>2200</v>
      </c>
      <c r="D5887" s="2" t="s">
        <v>45</v>
      </c>
      <c r="F5887" s="2" t="s">
        <v>2198</v>
      </c>
      <c r="G5887" s="2" t="s">
        <v>2210</v>
      </c>
      <c r="I5887" s="34" t="s">
        <v>13163</v>
      </c>
      <c r="J5887" s="237">
        <v>43926</v>
      </c>
    </row>
    <row r="5888" spans="1:14" ht="12.75">
      <c r="A5888" s="331"/>
      <c r="B5888" s="332">
        <v>43926.492075590279</v>
      </c>
      <c r="C5888" s="333" t="s">
        <v>9</v>
      </c>
      <c r="D5888" s="333" t="s">
        <v>158</v>
      </c>
      <c r="E5888" s="333" t="s">
        <v>827</v>
      </c>
      <c r="F5888" s="333" t="s">
        <v>2198</v>
      </c>
      <c r="G5888" s="333" t="s">
        <v>2210</v>
      </c>
      <c r="H5888" s="331"/>
      <c r="I5888" s="334" t="s">
        <v>13119</v>
      </c>
      <c r="J5888" s="335">
        <v>43926</v>
      </c>
      <c r="K5888" s="333">
        <v>71</v>
      </c>
      <c r="L5888" s="331"/>
      <c r="M5888" s="331"/>
      <c r="N5888" s="331"/>
    </row>
    <row r="5889" spans="1:14" ht="12.75">
      <c r="A5889" s="331"/>
      <c r="B5889" s="332">
        <v>43926.492689212959</v>
      </c>
      <c r="C5889" s="333" t="s">
        <v>9</v>
      </c>
      <c r="D5889" s="333" t="s">
        <v>182</v>
      </c>
      <c r="E5889" s="333" t="s">
        <v>181</v>
      </c>
      <c r="F5889" s="333" t="s">
        <v>2201</v>
      </c>
      <c r="G5889" s="333" t="s">
        <v>2199</v>
      </c>
      <c r="H5889" s="331"/>
      <c r="I5889" s="334" t="s">
        <v>13165</v>
      </c>
      <c r="J5889" s="335">
        <v>43926</v>
      </c>
      <c r="K5889" s="331"/>
      <c r="L5889" s="331"/>
      <c r="M5889" s="333" t="s">
        <v>13166</v>
      </c>
      <c r="N5889" s="331"/>
    </row>
    <row r="5890" spans="1:14" ht="12.75">
      <c r="A5890" s="331"/>
      <c r="B5890" s="332">
        <v>43926.493288888887</v>
      </c>
      <c r="C5890" s="333" t="s">
        <v>7566</v>
      </c>
      <c r="D5890" s="333" t="s">
        <v>101</v>
      </c>
      <c r="E5890" s="334" t="s">
        <v>13167</v>
      </c>
      <c r="F5890" s="333" t="s">
        <v>2198</v>
      </c>
      <c r="G5890" s="331"/>
      <c r="H5890" s="331"/>
      <c r="I5890" s="334" t="s">
        <v>13167</v>
      </c>
      <c r="J5890" s="335">
        <v>43925</v>
      </c>
      <c r="K5890" s="331"/>
      <c r="L5890" s="331"/>
      <c r="M5890" s="333" t="s">
        <v>13168</v>
      </c>
      <c r="N5890" s="331"/>
    </row>
    <row r="5891" spans="1:14" ht="12.75">
      <c r="A5891" s="331"/>
      <c r="B5891" s="332">
        <v>43926.493548680555</v>
      </c>
      <c r="C5891" s="333" t="s">
        <v>2200</v>
      </c>
      <c r="D5891" s="333" t="s">
        <v>182</v>
      </c>
      <c r="E5891" s="331"/>
      <c r="F5891" s="333" t="s">
        <v>2198</v>
      </c>
      <c r="G5891" s="333" t="s">
        <v>2210</v>
      </c>
      <c r="H5891" s="331"/>
      <c r="I5891" s="334" t="s">
        <v>13165</v>
      </c>
      <c r="J5891" s="335">
        <v>43926</v>
      </c>
      <c r="K5891" s="331"/>
      <c r="L5891" s="331"/>
      <c r="M5891" s="333" t="s">
        <v>13169</v>
      </c>
      <c r="N5891" s="331"/>
    </row>
    <row r="5892" spans="1:14" ht="12.75">
      <c r="A5892" s="331"/>
      <c r="B5892" s="332">
        <v>43926.493889861114</v>
      </c>
      <c r="C5892" s="333" t="s">
        <v>2200</v>
      </c>
      <c r="D5892" s="333" t="s">
        <v>45</v>
      </c>
      <c r="E5892" s="331"/>
      <c r="F5892" s="333" t="s">
        <v>2198</v>
      </c>
      <c r="G5892" s="333" t="s">
        <v>2210</v>
      </c>
      <c r="H5892" s="331"/>
      <c r="I5892" s="334" t="s">
        <v>13170</v>
      </c>
      <c r="J5892" s="335">
        <v>43926</v>
      </c>
      <c r="K5892" s="331"/>
      <c r="L5892" s="331"/>
      <c r="M5892" s="331"/>
      <c r="N5892" s="331"/>
    </row>
    <row r="5893" spans="1:14" ht="12.75">
      <c r="A5893" s="331"/>
      <c r="B5893" s="332">
        <v>43926.494625659718</v>
      </c>
      <c r="C5893" s="333" t="s">
        <v>9</v>
      </c>
      <c r="D5893" s="333" t="s">
        <v>158</v>
      </c>
      <c r="E5893" s="331"/>
      <c r="F5893" s="333" t="s">
        <v>2198</v>
      </c>
      <c r="G5893" s="333" t="s">
        <v>2210</v>
      </c>
      <c r="H5893" s="331"/>
      <c r="I5893" s="334" t="s">
        <v>13171</v>
      </c>
      <c r="J5893" s="335">
        <v>43926</v>
      </c>
      <c r="K5893" s="331"/>
      <c r="L5893" s="331"/>
      <c r="M5893" s="333" t="s">
        <v>13174</v>
      </c>
      <c r="N5893" s="331"/>
    </row>
    <row r="5894" spans="1:14" ht="12.75">
      <c r="A5894" s="331"/>
      <c r="B5894" s="332">
        <v>43926.495912164348</v>
      </c>
      <c r="C5894" s="333" t="s">
        <v>9</v>
      </c>
      <c r="D5894" s="333" t="s">
        <v>45</v>
      </c>
      <c r="E5894" s="333" t="s">
        <v>119</v>
      </c>
      <c r="F5894" s="333" t="s">
        <v>2198</v>
      </c>
      <c r="G5894" s="333" t="s">
        <v>2210</v>
      </c>
      <c r="H5894" s="331"/>
      <c r="I5894" s="334" t="s">
        <v>13175</v>
      </c>
      <c r="J5894" s="335">
        <v>43926</v>
      </c>
      <c r="K5894" s="333">
        <v>52</v>
      </c>
      <c r="L5894" s="331"/>
      <c r="M5894" s="331"/>
      <c r="N5894" s="331"/>
    </row>
    <row r="5895" spans="1:14" ht="12.75">
      <c r="A5895" s="331"/>
      <c r="B5895" s="332">
        <v>43926.496074074079</v>
      </c>
      <c r="C5895" s="333" t="s">
        <v>2200</v>
      </c>
      <c r="D5895" s="333" t="s">
        <v>236</v>
      </c>
      <c r="E5895" s="331"/>
      <c r="F5895" s="333" t="s">
        <v>2198</v>
      </c>
      <c r="G5895" s="333" t="s">
        <v>2210</v>
      </c>
      <c r="H5895" s="331"/>
      <c r="I5895" s="334" t="s">
        <v>13128</v>
      </c>
      <c r="J5895" s="335">
        <v>43926</v>
      </c>
      <c r="K5895" s="331"/>
      <c r="L5895" s="331"/>
      <c r="M5895" s="333" t="s">
        <v>13180</v>
      </c>
      <c r="N5895" s="331"/>
    </row>
    <row r="5896" spans="1:14" ht="12.75">
      <c r="A5896" s="331"/>
      <c r="B5896" s="332">
        <v>43926.496313877316</v>
      </c>
      <c r="C5896" s="333" t="s">
        <v>2197</v>
      </c>
      <c r="D5896" s="333" t="s">
        <v>354</v>
      </c>
      <c r="E5896" s="331"/>
      <c r="F5896" s="333" t="s">
        <v>2198</v>
      </c>
      <c r="G5896" s="333" t="s">
        <v>2210</v>
      </c>
      <c r="H5896" s="331"/>
      <c r="I5896" s="334" t="s">
        <v>13181</v>
      </c>
      <c r="J5896" s="335">
        <v>43926</v>
      </c>
      <c r="K5896" s="331"/>
      <c r="L5896" s="331"/>
      <c r="M5896" s="331"/>
      <c r="N5896" s="331"/>
    </row>
    <row r="5897" spans="1:14" ht="12.75">
      <c r="A5897" s="15"/>
      <c r="B5897" s="236">
        <v>43926.496717013884</v>
      </c>
      <c r="C5897" s="2" t="s">
        <v>2200</v>
      </c>
      <c r="D5897" s="2" t="s">
        <v>262</v>
      </c>
      <c r="E5897" s="2" t="s">
        <v>493</v>
      </c>
      <c r="F5897" s="2" t="s">
        <v>2198</v>
      </c>
      <c r="G5897" s="2" t="s">
        <v>2199</v>
      </c>
      <c r="H5897" s="2" t="s">
        <v>13182</v>
      </c>
      <c r="I5897" s="34" t="s">
        <v>13183</v>
      </c>
      <c r="J5897" s="237">
        <v>43926</v>
      </c>
      <c r="M5897" s="2" t="s">
        <v>13185</v>
      </c>
    </row>
    <row r="5898" spans="1:14" ht="12.75">
      <c r="A5898" s="331"/>
      <c r="B5898" s="332">
        <v>43926.497114074074</v>
      </c>
      <c r="C5898" s="333" t="s">
        <v>2200</v>
      </c>
      <c r="D5898" s="333" t="s">
        <v>45</v>
      </c>
      <c r="E5898" s="331"/>
      <c r="F5898" s="333" t="s">
        <v>2198</v>
      </c>
      <c r="G5898" s="333" t="s">
        <v>2199</v>
      </c>
      <c r="H5898" s="331"/>
      <c r="I5898" s="334" t="s">
        <v>13186</v>
      </c>
      <c r="J5898" s="335">
        <v>43926</v>
      </c>
      <c r="K5898" s="331"/>
      <c r="L5898" s="331"/>
      <c r="M5898" s="333" t="s">
        <v>13187</v>
      </c>
      <c r="N5898" s="331"/>
    </row>
    <row r="5899" spans="1:14" ht="12.75">
      <c r="A5899" s="331"/>
      <c r="B5899" s="332">
        <v>43926.497380810186</v>
      </c>
      <c r="C5899" s="333" t="s">
        <v>2200</v>
      </c>
      <c r="D5899" s="333" t="s">
        <v>45</v>
      </c>
      <c r="E5899" s="331"/>
      <c r="F5899" s="333" t="s">
        <v>2198</v>
      </c>
      <c r="G5899" s="333" t="s">
        <v>2210</v>
      </c>
      <c r="H5899" s="331"/>
      <c r="I5899" s="334" t="s">
        <v>13188</v>
      </c>
      <c r="J5899" s="335">
        <v>43926</v>
      </c>
      <c r="K5899" s="331"/>
      <c r="L5899" s="331"/>
      <c r="M5899" s="333" t="s">
        <v>13189</v>
      </c>
      <c r="N5899" s="331"/>
    </row>
    <row r="5900" spans="1:14" ht="12.75">
      <c r="A5900" s="331"/>
      <c r="B5900" s="332">
        <v>43926.498232789352</v>
      </c>
      <c r="C5900" s="333" t="s">
        <v>2200</v>
      </c>
      <c r="D5900" s="333" t="s">
        <v>45</v>
      </c>
      <c r="E5900" s="331"/>
      <c r="F5900" s="333" t="s">
        <v>2198</v>
      </c>
      <c r="G5900" s="333" t="s">
        <v>2210</v>
      </c>
      <c r="H5900" s="331"/>
      <c r="I5900" s="334" t="s">
        <v>13190</v>
      </c>
      <c r="J5900" s="335">
        <v>43926</v>
      </c>
      <c r="K5900" s="331"/>
      <c r="L5900" s="331"/>
      <c r="M5900" s="331"/>
      <c r="N5900" s="331"/>
    </row>
    <row r="5901" spans="1:14" ht="12.75">
      <c r="A5901" s="15"/>
      <c r="B5901" s="236">
        <v>43926.49880163194</v>
      </c>
      <c r="C5901" s="2" t="s">
        <v>2197</v>
      </c>
      <c r="D5901" s="2" t="s">
        <v>354</v>
      </c>
      <c r="F5901" s="2" t="s">
        <v>2198</v>
      </c>
      <c r="H5901" s="2" t="s">
        <v>13191</v>
      </c>
      <c r="I5901" s="34" t="s">
        <v>13192</v>
      </c>
      <c r="J5901" s="237">
        <v>43926</v>
      </c>
    </row>
    <row r="5902" spans="1:14" ht="12.75">
      <c r="A5902" s="15"/>
      <c r="B5902" s="236">
        <v>43926.498974328701</v>
      </c>
      <c r="C5902" s="2" t="s">
        <v>2200</v>
      </c>
      <c r="D5902" s="2" t="s">
        <v>45</v>
      </c>
      <c r="F5902" s="2" t="s">
        <v>2198</v>
      </c>
      <c r="G5902" s="2" t="s">
        <v>2199</v>
      </c>
      <c r="H5902" s="2" t="s">
        <v>13193</v>
      </c>
      <c r="I5902" s="34" t="s">
        <v>13194</v>
      </c>
      <c r="J5902" s="237">
        <v>43926</v>
      </c>
      <c r="M5902" s="2" t="s">
        <v>13195</v>
      </c>
    </row>
    <row r="5903" spans="1:14" ht="12.75">
      <c r="A5903" s="15"/>
      <c r="B5903" s="236">
        <v>43926.499385636576</v>
      </c>
      <c r="C5903" s="2" t="s">
        <v>7566</v>
      </c>
      <c r="D5903" s="2" t="s">
        <v>45</v>
      </c>
      <c r="E5903" s="2" t="s">
        <v>43</v>
      </c>
      <c r="F5903" s="2" t="s">
        <v>2271</v>
      </c>
      <c r="G5903" s="2" t="s">
        <v>2199</v>
      </c>
      <c r="H5903" s="2" t="s">
        <v>13196</v>
      </c>
      <c r="I5903" s="34" t="s">
        <v>13197</v>
      </c>
      <c r="J5903" s="237">
        <v>43926</v>
      </c>
      <c r="K5903" s="2">
        <v>36</v>
      </c>
      <c r="M5903" s="2" t="s">
        <v>13198</v>
      </c>
    </row>
    <row r="5904" spans="1:14" ht="12.75">
      <c r="A5904" s="331"/>
      <c r="B5904" s="332">
        <v>43926.499459976854</v>
      </c>
      <c r="C5904" s="333" t="s">
        <v>2200</v>
      </c>
      <c r="D5904" s="333" t="s">
        <v>383</v>
      </c>
      <c r="E5904" s="331"/>
      <c r="F5904" s="333" t="s">
        <v>2201</v>
      </c>
      <c r="G5904" s="333" t="s">
        <v>2199</v>
      </c>
      <c r="H5904" s="331"/>
      <c r="I5904" s="334" t="s">
        <v>13161</v>
      </c>
      <c r="J5904" s="335">
        <v>43926</v>
      </c>
      <c r="K5904" s="331"/>
      <c r="L5904" s="331"/>
      <c r="M5904" s="331"/>
      <c r="N5904" s="331"/>
    </row>
    <row r="5905" spans="1:14" ht="12.75">
      <c r="A5905" s="331"/>
      <c r="B5905" s="332">
        <v>43926.500310752315</v>
      </c>
      <c r="C5905" s="333" t="s">
        <v>2200</v>
      </c>
      <c r="D5905" s="333" t="s">
        <v>182</v>
      </c>
      <c r="E5905" s="331"/>
      <c r="F5905" s="333" t="s">
        <v>2198</v>
      </c>
      <c r="G5905" s="331"/>
      <c r="H5905" s="331"/>
      <c r="I5905" s="334" t="s">
        <v>13106</v>
      </c>
      <c r="J5905" s="335">
        <v>43926</v>
      </c>
      <c r="K5905" s="331"/>
      <c r="L5905" s="331"/>
      <c r="M5905" s="331"/>
      <c r="N5905" s="331"/>
    </row>
    <row r="5906" spans="1:14" ht="12.75">
      <c r="A5906" s="15"/>
      <c r="B5906" s="236">
        <v>43926.500752222222</v>
      </c>
      <c r="C5906" s="2" t="s">
        <v>2200</v>
      </c>
      <c r="D5906" s="2" t="s">
        <v>117</v>
      </c>
      <c r="F5906" s="2" t="s">
        <v>2198</v>
      </c>
      <c r="G5906" s="2" t="s">
        <v>2215</v>
      </c>
      <c r="H5906" s="2" t="s">
        <v>13199</v>
      </c>
      <c r="I5906" s="34" t="s">
        <v>13200</v>
      </c>
      <c r="J5906" s="237">
        <v>43926</v>
      </c>
    </row>
    <row r="5907" spans="1:14" ht="12.75">
      <c r="A5907" s="331"/>
      <c r="B5907" s="332">
        <v>43926.501387083335</v>
      </c>
      <c r="C5907" s="333" t="s">
        <v>2200</v>
      </c>
      <c r="D5907" s="333" t="s">
        <v>109</v>
      </c>
      <c r="E5907" s="331"/>
      <c r="F5907" s="333" t="s">
        <v>2198</v>
      </c>
      <c r="G5907" s="331"/>
      <c r="H5907" s="331"/>
      <c r="I5907" s="334" t="s">
        <v>13111</v>
      </c>
      <c r="J5907" s="335">
        <v>43926</v>
      </c>
      <c r="K5907" s="331"/>
      <c r="L5907" s="331"/>
      <c r="M5907" s="331"/>
      <c r="N5907" s="331"/>
    </row>
    <row r="5908" spans="1:14" ht="12.75">
      <c r="A5908" s="15"/>
      <c r="B5908" s="236">
        <v>43926.5016196875</v>
      </c>
      <c r="C5908" s="2" t="s">
        <v>2200</v>
      </c>
      <c r="D5908" s="2" t="s">
        <v>45</v>
      </c>
      <c r="F5908" s="2" t="s">
        <v>2198</v>
      </c>
      <c r="G5908" s="2" t="s">
        <v>2210</v>
      </c>
      <c r="H5908" s="2" t="s">
        <v>13201</v>
      </c>
      <c r="I5908" s="34" t="s">
        <v>13170</v>
      </c>
      <c r="J5908" s="237">
        <v>43926</v>
      </c>
    </row>
    <row r="5909" spans="1:14" ht="12.75">
      <c r="A5909" s="331"/>
      <c r="B5909" s="332">
        <v>43926.5017568287</v>
      </c>
      <c r="C5909" s="333" t="s">
        <v>2200</v>
      </c>
      <c r="D5909" s="333" t="s">
        <v>182</v>
      </c>
      <c r="E5909" s="331"/>
      <c r="F5909" s="333" t="s">
        <v>2198</v>
      </c>
      <c r="G5909" s="333" t="s">
        <v>2199</v>
      </c>
      <c r="H5909" s="331"/>
      <c r="I5909" s="334" t="s">
        <v>13202</v>
      </c>
      <c r="J5909" s="335">
        <v>43926</v>
      </c>
      <c r="K5909" s="331"/>
      <c r="L5909" s="331"/>
      <c r="M5909" s="333" t="s">
        <v>13203</v>
      </c>
      <c r="N5909" s="331"/>
    </row>
    <row r="5910" spans="1:14" ht="12.75">
      <c r="A5910" s="331"/>
      <c r="B5910" s="332">
        <v>43926.502252777776</v>
      </c>
      <c r="C5910" s="333" t="s">
        <v>2200</v>
      </c>
      <c r="D5910" s="333" t="s">
        <v>182</v>
      </c>
      <c r="E5910" s="331"/>
      <c r="F5910" s="333" t="s">
        <v>2198</v>
      </c>
      <c r="G5910" s="333" t="s">
        <v>2210</v>
      </c>
      <c r="H5910" s="331"/>
      <c r="I5910" s="334" t="s">
        <v>12261</v>
      </c>
      <c r="J5910" s="335">
        <v>43926</v>
      </c>
      <c r="K5910" s="331"/>
      <c r="L5910" s="331"/>
      <c r="M5910" s="331"/>
      <c r="N5910" s="331"/>
    </row>
    <row r="5911" spans="1:14" ht="12.75">
      <c r="A5911" s="331"/>
      <c r="B5911" s="332">
        <v>43926.502508321762</v>
      </c>
      <c r="C5911" s="333" t="s">
        <v>2200</v>
      </c>
      <c r="D5911" s="333" t="s">
        <v>126</v>
      </c>
      <c r="E5911" s="331"/>
      <c r="F5911" s="333" t="s">
        <v>2198</v>
      </c>
      <c r="G5911" s="331"/>
      <c r="H5911" s="331"/>
      <c r="I5911" s="334" t="s">
        <v>13105</v>
      </c>
      <c r="J5911" s="335">
        <v>43926</v>
      </c>
      <c r="K5911" s="331"/>
      <c r="L5911" s="331"/>
      <c r="M5911" s="331"/>
      <c r="N5911" s="331"/>
    </row>
    <row r="5912" spans="1:14" ht="12.75">
      <c r="A5912" s="331"/>
      <c r="B5912" s="332">
        <v>43926.503159131942</v>
      </c>
      <c r="C5912" s="333" t="s">
        <v>2200</v>
      </c>
      <c r="D5912" s="333" t="s">
        <v>45</v>
      </c>
      <c r="E5912" s="331"/>
      <c r="F5912" s="333" t="s">
        <v>2198</v>
      </c>
      <c r="G5912" s="333" t="s">
        <v>2199</v>
      </c>
      <c r="H5912" s="331"/>
      <c r="I5912" s="334" t="s">
        <v>13190</v>
      </c>
      <c r="J5912" s="335">
        <v>43926</v>
      </c>
      <c r="K5912" s="331"/>
      <c r="L5912" s="331"/>
      <c r="M5912" s="333" t="s">
        <v>13204</v>
      </c>
      <c r="N5912" s="331"/>
    </row>
    <row r="5913" spans="1:14" ht="12.75">
      <c r="A5913" s="331"/>
      <c r="B5913" s="332">
        <v>43926.503795775461</v>
      </c>
      <c r="C5913" s="333" t="s">
        <v>2200</v>
      </c>
      <c r="D5913" s="333" t="s">
        <v>95</v>
      </c>
      <c r="E5913" s="333" t="s">
        <v>95</v>
      </c>
      <c r="F5913" s="333" t="s">
        <v>2198</v>
      </c>
      <c r="G5913" s="333" t="s">
        <v>2199</v>
      </c>
      <c r="H5913" s="331"/>
      <c r="I5913" s="334" t="s">
        <v>13116</v>
      </c>
      <c r="J5913" s="335">
        <v>43955</v>
      </c>
      <c r="K5913" s="331"/>
      <c r="L5913" s="331"/>
      <c r="M5913" s="333" t="s">
        <v>13205</v>
      </c>
      <c r="N5913" s="331"/>
    </row>
    <row r="5914" spans="1:14" ht="12.75">
      <c r="A5914" s="331"/>
      <c r="B5914" s="332">
        <v>43926.504582048612</v>
      </c>
      <c r="C5914" s="333" t="s">
        <v>7566</v>
      </c>
      <c r="D5914" s="333" t="s">
        <v>262</v>
      </c>
      <c r="E5914" s="333" t="s">
        <v>7987</v>
      </c>
      <c r="F5914" s="333" t="s">
        <v>2198</v>
      </c>
      <c r="G5914" s="333" t="s">
        <v>2210</v>
      </c>
      <c r="H5914" s="331"/>
      <c r="I5914" s="333" t="s">
        <v>13206</v>
      </c>
      <c r="J5914" s="335">
        <v>43924</v>
      </c>
      <c r="K5914" s="331"/>
      <c r="L5914" s="331"/>
      <c r="M5914" s="331"/>
      <c r="N5914" s="331"/>
    </row>
    <row r="5915" spans="1:14" ht="12.75">
      <c r="A5915" s="15"/>
      <c r="B5915" s="236">
        <v>43926.504666875</v>
      </c>
      <c r="C5915" s="2" t="s">
        <v>2200</v>
      </c>
      <c r="D5915" s="2" t="s">
        <v>126</v>
      </c>
      <c r="F5915" s="2" t="s">
        <v>2198</v>
      </c>
      <c r="G5915" s="2" t="s">
        <v>2210</v>
      </c>
      <c r="H5915" s="2" t="s">
        <v>13207</v>
      </c>
      <c r="I5915" s="34" t="s">
        <v>13208</v>
      </c>
      <c r="J5915" s="237">
        <v>43926</v>
      </c>
    </row>
    <row r="5916" spans="1:14" ht="12.75">
      <c r="A5916" s="331"/>
      <c r="B5916" s="332">
        <v>43926.504790324077</v>
      </c>
      <c r="C5916" s="333" t="s">
        <v>7566</v>
      </c>
      <c r="D5916" s="333" t="s">
        <v>182</v>
      </c>
      <c r="E5916" s="331"/>
      <c r="F5916" s="333" t="s">
        <v>2198</v>
      </c>
      <c r="G5916" s="333" t="s">
        <v>2210</v>
      </c>
      <c r="H5916" s="331"/>
      <c r="I5916" s="334" t="s">
        <v>722</v>
      </c>
      <c r="J5916" s="335">
        <v>43926</v>
      </c>
      <c r="K5916" s="331"/>
      <c r="L5916" s="331"/>
      <c r="M5916" s="333" t="s">
        <v>13209</v>
      </c>
      <c r="N5916" s="331"/>
    </row>
    <row r="5917" spans="1:14" ht="12.75">
      <c r="A5917" s="15"/>
      <c r="B5917" s="236">
        <v>43926.505280578705</v>
      </c>
      <c r="C5917" s="2" t="s">
        <v>2200</v>
      </c>
      <c r="D5917" s="2" t="s">
        <v>383</v>
      </c>
      <c r="E5917" s="2" t="s">
        <v>5114</v>
      </c>
      <c r="F5917" s="2" t="s">
        <v>2201</v>
      </c>
      <c r="G5917" s="2" t="s">
        <v>2199</v>
      </c>
      <c r="H5917" s="2" t="s">
        <v>13210</v>
      </c>
      <c r="I5917" s="34" t="s">
        <v>13211</v>
      </c>
      <c r="J5917" s="237">
        <v>43926</v>
      </c>
      <c r="M5917" s="2" t="s">
        <v>13212</v>
      </c>
    </row>
    <row r="5918" spans="1:14" ht="12.75">
      <c r="A5918" s="331"/>
      <c r="B5918" s="332">
        <v>43926.505829641203</v>
      </c>
      <c r="C5918" s="333" t="s">
        <v>2200</v>
      </c>
      <c r="D5918" s="333" t="s">
        <v>262</v>
      </c>
      <c r="E5918" s="331"/>
      <c r="F5918" s="333" t="s">
        <v>2198</v>
      </c>
      <c r="G5918" s="333" t="s">
        <v>2210</v>
      </c>
      <c r="H5918" s="331"/>
      <c r="I5918" s="334" t="s">
        <v>3051</v>
      </c>
      <c r="J5918" s="335">
        <v>43926</v>
      </c>
      <c r="K5918" s="331"/>
      <c r="L5918" s="333">
        <v>69</v>
      </c>
      <c r="M5918" s="333" t="s">
        <v>13213</v>
      </c>
      <c r="N5918" s="331"/>
    </row>
    <row r="5919" spans="1:14" ht="12.75">
      <c r="A5919" s="15"/>
      <c r="B5919" s="236">
        <v>43926.511495740742</v>
      </c>
      <c r="C5919" s="2" t="s">
        <v>2200</v>
      </c>
      <c r="D5919" s="2" t="s">
        <v>45</v>
      </c>
      <c r="E5919" s="2" t="s">
        <v>43</v>
      </c>
      <c r="F5919" s="2" t="s">
        <v>2198</v>
      </c>
      <c r="G5919" s="2" t="s">
        <v>2210</v>
      </c>
      <c r="H5919" s="2" t="s">
        <v>4889</v>
      </c>
      <c r="I5919" s="34" t="s">
        <v>13214</v>
      </c>
      <c r="J5919" s="237">
        <v>43926</v>
      </c>
      <c r="K5919" s="2">
        <v>45</v>
      </c>
      <c r="L5919" s="2">
        <v>27</v>
      </c>
    </row>
    <row r="5920" spans="1:14" ht="12.75">
      <c r="A5920" s="15"/>
      <c r="B5920" s="236">
        <v>43926.514117314815</v>
      </c>
      <c r="C5920" s="2" t="s">
        <v>7566</v>
      </c>
      <c r="D5920" s="2" t="s">
        <v>383</v>
      </c>
      <c r="E5920" s="2" t="s">
        <v>5114</v>
      </c>
      <c r="F5920" s="2" t="s">
        <v>2201</v>
      </c>
      <c r="G5920" s="2" t="s">
        <v>2199</v>
      </c>
      <c r="H5920" s="2" t="s">
        <v>13215</v>
      </c>
      <c r="I5920" s="34" t="s">
        <v>13161</v>
      </c>
      <c r="J5920" s="237">
        <v>43926</v>
      </c>
      <c r="L5920" s="2">
        <v>3720</v>
      </c>
      <c r="M5920" s="2" t="s">
        <v>13216</v>
      </c>
    </row>
    <row r="5921" spans="1:14" ht="12.75">
      <c r="A5921" s="331"/>
      <c r="B5921" s="332">
        <v>43926.514151932875</v>
      </c>
      <c r="C5921" s="333" t="s">
        <v>2200</v>
      </c>
      <c r="D5921" s="333" t="s">
        <v>45</v>
      </c>
      <c r="E5921" s="331"/>
      <c r="F5921" s="333" t="s">
        <v>2198</v>
      </c>
      <c r="G5921" s="333" t="s">
        <v>2199</v>
      </c>
      <c r="H5921" s="331"/>
      <c r="I5921" s="334" t="s">
        <v>13214</v>
      </c>
      <c r="J5921" s="335">
        <v>43926</v>
      </c>
      <c r="K5921" s="331"/>
      <c r="L5921" s="331"/>
      <c r="M5921" s="333" t="s">
        <v>13217</v>
      </c>
      <c r="N5921" s="331"/>
    </row>
    <row r="5922" spans="1:14" ht="12.75">
      <c r="A5922" s="15"/>
      <c r="B5922" s="236">
        <v>43926.515759398149</v>
      </c>
      <c r="C5922" s="2" t="s">
        <v>2200</v>
      </c>
      <c r="D5922" s="2" t="s">
        <v>278</v>
      </c>
      <c r="F5922" s="2" t="s">
        <v>2198</v>
      </c>
      <c r="H5922" s="2" t="s">
        <v>13218</v>
      </c>
      <c r="I5922" s="2" t="s">
        <v>12488</v>
      </c>
      <c r="J5922" s="237">
        <v>43925</v>
      </c>
    </row>
    <row r="5923" spans="1:14" ht="12.75">
      <c r="A5923" s="331"/>
      <c r="B5923" s="332">
        <v>43926.51650503472</v>
      </c>
      <c r="C5923" s="333" t="s">
        <v>7566</v>
      </c>
      <c r="D5923" s="333" t="s">
        <v>45</v>
      </c>
      <c r="E5923" s="331"/>
      <c r="F5923" s="333" t="s">
        <v>2198</v>
      </c>
      <c r="G5923" s="331"/>
      <c r="H5923" s="331"/>
      <c r="I5923" s="333" t="s">
        <v>13219</v>
      </c>
      <c r="J5923" s="335">
        <v>43926</v>
      </c>
      <c r="K5923" s="331"/>
      <c r="L5923" s="333">
        <v>661</v>
      </c>
      <c r="M5923" s="333" t="s">
        <v>13220</v>
      </c>
      <c r="N5923" s="331"/>
    </row>
    <row r="5924" spans="1:14" ht="12.75">
      <c r="A5924" s="15"/>
      <c r="B5924" s="236">
        <v>43926.516906331017</v>
      </c>
      <c r="C5924" s="2" t="s">
        <v>2200</v>
      </c>
      <c r="D5924" s="2" t="s">
        <v>109</v>
      </c>
      <c r="F5924" s="2" t="s">
        <v>2198</v>
      </c>
      <c r="H5924" s="2" t="s">
        <v>13221</v>
      </c>
      <c r="I5924" s="2" t="s">
        <v>13222</v>
      </c>
      <c r="J5924" s="237">
        <v>43926</v>
      </c>
    </row>
    <row r="5925" spans="1:14" ht="12.75">
      <c r="A5925" s="331"/>
      <c r="B5925" s="332">
        <v>43926.517457048612</v>
      </c>
      <c r="C5925" s="333" t="s">
        <v>9</v>
      </c>
      <c r="D5925" s="333" t="s">
        <v>45</v>
      </c>
      <c r="E5925" s="333" t="s">
        <v>119</v>
      </c>
      <c r="F5925" s="333" t="s">
        <v>2198</v>
      </c>
      <c r="G5925" s="333" t="s">
        <v>2199</v>
      </c>
      <c r="H5925" s="331"/>
      <c r="I5925" s="333" t="s">
        <v>13223</v>
      </c>
      <c r="J5925" s="335">
        <v>43926</v>
      </c>
      <c r="K5925" s="331"/>
      <c r="L5925" s="331"/>
      <c r="M5925" s="331"/>
      <c r="N5925" s="331"/>
    </row>
    <row r="5926" spans="1:14" ht="12.75">
      <c r="A5926" s="331"/>
      <c r="B5926" s="332">
        <v>43926.52081155093</v>
      </c>
      <c r="C5926" s="333" t="s">
        <v>9</v>
      </c>
      <c r="D5926" s="333" t="s">
        <v>158</v>
      </c>
      <c r="E5926" s="333" t="s">
        <v>5389</v>
      </c>
      <c r="F5926" s="333" t="s">
        <v>2208</v>
      </c>
      <c r="G5926" s="333" t="s">
        <v>2199</v>
      </c>
      <c r="H5926" s="331"/>
      <c r="I5926" s="334" t="s">
        <v>13224</v>
      </c>
      <c r="J5926" s="335">
        <v>43926</v>
      </c>
      <c r="K5926" s="333">
        <v>71</v>
      </c>
      <c r="L5926" s="331"/>
      <c r="M5926" s="331"/>
      <c r="N5926" s="331"/>
    </row>
    <row r="5927" spans="1:14" ht="12.75">
      <c r="A5927" s="331"/>
      <c r="B5927" s="332">
        <v>43926.52177929398</v>
      </c>
      <c r="C5927" s="333" t="s">
        <v>7566</v>
      </c>
      <c r="D5927" s="333" t="s">
        <v>158</v>
      </c>
      <c r="E5927" s="331"/>
      <c r="F5927" s="333" t="s">
        <v>2198</v>
      </c>
      <c r="G5927" s="333" t="s">
        <v>2210</v>
      </c>
      <c r="H5927" s="331"/>
      <c r="I5927" s="334" t="s">
        <v>11850</v>
      </c>
      <c r="J5927" s="335">
        <v>43924</v>
      </c>
      <c r="K5927" s="331"/>
      <c r="L5927" s="333">
        <v>411</v>
      </c>
      <c r="M5927" s="331"/>
      <c r="N5927" s="331"/>
    </row>
    <row r="5928" spans="1:14" ht="12.75">
      <c r="A5928" s="331"/>
      <c r="B5928" s="332">
        <v>43926.522696377317</v>
      </c>
      <c r="C5928" s="333" t="s">
        <v>2200</v>
      </c>
      <c r="D5928" s="333" t="s">
        <v>45</v>
      </c>
      <c r="E5928" s="331"/>
      <c r="F5928" s="333" t="s">
        <v>2198</v>
      </c>
      <c r="G5928" s="331"/>
      <c r="H5928" s="331"/>
      <c r="I5928" s="333" t="s">
        <v>13225</v>
      </c>
      <c r="J5928" s="335">
        <v>43926</v>
      </c>
      <c r="K5928" s="331"/>
      <c r="L5928" s="331"/>
      <c r="M5928" s="333" t="s">
        <v>13226</v>
      </c>
      <c r="N5928" s="331"/>
    </row>
    <row r="5929" spans="1:14" ht="12.75">
      <c r="A5929" s="331"/>
      <c r="B5929" s="332">
        <v>43926.524258912032</v>
      </c>
      <c r="C5929" s="333" t="s">
        <v>9</v>
      </c>
      <c r="D5929" s="333" t="s">
        <v>158</v>
      </c>
      <c r="E5929" s="331"/>
      <c r="F5929" s="333" t="s">
        <v>2198</v>
      </c>
      <c r="G5929" s="333" t="s">
        <v>2199</v>
      </c>
      <c r="H5929" s="331"/>
      <c r="I5929" s="334" t="s">
        <v>13227</v>
      </c>
      <c r="J5929" s="335">
        <v>43895</v>
      </c>
      <c r="K5929" s="331"/>
      <c r="L5929" s="331"/>
      <c r="M5929" s="331"/>
      <c r="N5929" s="331"/>
    </row>
    <row r="5930" spans="1:14" ht="12.75">
      <c r="A5930" s="331"/>
      <c r="B5930" s="332">
        <v>43926.524746678246</v>
      </c>
      <c r="C5930" s="333" t="s">
        <v>2200</v>
      </c>
      <c r="D5930" s="333" t="s">
        <v>45</v>
      </c>
      <c r="E5930" s="333" t="s">
        <v>43</v>
      </c>
      <c r="F5930" s="333" t="s">
        <v>2198</v>
      </c>
      <c r="G5930" s="333" t="s">
        <v>2199</v>
      </c>
      <c r="H5930" s="331"/>
      <c r="I5930" s="334" t="s">
        <v>13188</v>
      </c>
      <c r="J5930" s="335">
        <v>43926</v>
      </c>
      <c r="K5930" s="331"/>
      <c r="L5930" s="331"/>
      <c r="M5930" s="331"/>
      <c r="N5930" s="331"/>
    </row>
    <row r="5931" spans="1:14" ht="12.75">
      <c r="A5931" s="331"/>
      <c r="B5931" s="332">
        <v>43926.5251102662</v>
      </c>
      <c r="C5931" s="333" t="s">
        <v>2197</v>
      </c>
      <c r="D5931" s="333" t="s">
        <v>354</v>
      </c>
      <c r="E5931" s="333" t="s">
        <v>947</v>
      </c>
      <c r="F5931" s="333" t="s">
        <v>2201</v>
      </c>
      <c r="G5931" s="333" t="s">
        <v>2199</v>
      </c>
      <c r="H5931" s="331"/>
      <c r="I5931" s="333" t="s">
        <v>13228</v>
      </c>
      <c r="J5931" s="335">
        <v>43924</v>
      </c>
      <c r="K5931" s="331"/>
      <c r="L5931" s="331"/>
      <c r="M5931" s="331"/>
      <c r="N5931" s="331"/>
    </row>
    <row r="5932" spans="1:14" ht="12.75">
      <c r="A5932" s="331"/>
      <c r="B5932" s="332">
        <v>43926.526241412037</v>
      </c>
      <c r="C5932" s="333" t="s">
        <v>2197</v>
      </c>
      <c r="D5932" s="333" t="s">
        <v>354</v>
      </c>
      <c r="E5932" s="333" t="s">
        <v>947</v>
      </c>
      <c r="F5932" s="333" t="s">
        <v>2198</v>
      </c>
      <c r="G5932" s="333" t="s">
        <v>2199</v>
      </c>
      <c r="H5932" s="331"/>
      <c r="I5932" s="333" t="s">
        <v>13229</v>
      </c>
      <c r="J5932" s="335">
        <v>43926</v>
      </c>
      <c r="K5932" s="331"/>
      <c r="L5932" s="333">
        <v>3</v>
      </c>
      <c r="M5932" s="331"/>
      <c r="N5932" s="331"/>
    </row>
    <row r="5933" spans="1:14" ht="12.75">
      <c r="A5933" s="331"/>
      <c r="B5933" s="332">
        <v>43926.529637476851</v>
      </c>
      <c r="C5933" s="333" t="s">
        <v>9</v>
      </c>
      <c r="D5933" s="333" t="s">
        <v>158</v>
      </c>
      <c r="E5933" s="333" t="s">
        <v>827</v>
      </c>
      <c r="F5933" s="333" t="s">
        <v>2208</v>
      </c>
      <c r="G5933" s="333" t="s">
        <v>2199</v>
      </c>
      <c r="H5933" s="331"/>
      <c r="I5933" s="334" t="s">
        <v>13230</v>
      </c>
      <c r="J5933" s="335">
        <v>43954</v>
      </c>
      <c r="K5933" s="333">
        <v>60</v>
      </c>
      <c r="L5933" s="331"/>
      <c r="M5933" s="331"/>
      <c r="N5933" s="331"/>
    </row>
    <row r="5934" spans="1:14" ht="12.75">
      <c r="A5934" s="331"/>
      <c r="B5934" s="332">
        <v>43926.532242453701</v>
      </c>
      <c r="C5934" s="333" t="s">
        <v>7566</v>
      </c>
      <c r="D5934" s="333" t="s">
        <v>233</v>
      </c>
      <c r="E5934" s="333" t="s">
        <v>13231</v>
      </c>
      <c r="F5934" s="333" t="s">
        <v>2198</v>
      </c>
      <c r="G5934" s="331"/>
      <c r="H5934" s="331"/>
      <c r="I5934" s="333" t="s">
        <v>13232</v>
      </c>
      <c r="J5934" s="335">
        <v>43926</v>
      </c>
      <c r="K5934" s="331"/>
      <c r="L5934" s="331"/>
      <c r="M5934" s="331"/>
      <c r="N5934" s="331"/>
    </row>
    <row r="5935" spans="1:14" ht="12.75">
      <c r="A5935" s="331"/>
      <c r="B5935" s="332">
        <v>43926.534696643517</v>
      </c>
      <c r="C5935" s="333" t="s">
        <v>2200</v>
      </c>
      <c r="D5935" s="333" t="s">
        <v>45</v>
      </c>
      <c r="E5935" s="331"/>
      <c r="F5935" s="333" t="s">
        <v>2198</v>
      </c>
      <c r="G5935" s="333" t="s">
        <v>2199</v>
      </c>
      <c r="H5935" s="331"/>
      <c r="I5935" s="334" t="s">
        <v>13233</v>
      </c>
      <c r="J5935" s="335">
        <v>43926</v>
      </c>
      <c r="K5935" s="331"/>
      <c r="L5935" s="333">
        <v>661</v>
      </c>
      <c r="M5935" s="333" t="s">
        <v>13234</v>
      </c>
      <c r="N5935" s="331"/>
    </row>
    <row r="5936" spans="1:14" ht="12.75">
      <c r="A5936" s="15"/>
      <c r="B5936" s="236">
        <v>43926.536415671297</v>
      </c>
      <c r="C5936" s="2" t="s">
        <v>2197</v>
      </c>
      <c r="D5936" s="2" t="s">
        <v>224</v>
      </c>
      <c r="E5936" s="2" t="s">
        <v>1242</v>
      </c>
      <c r="F5936" s="2" t="s">
        <v>2201</v>
      </c>
      <c r="G5936" s="2" t="s">
        <v>2199</v>
      </c>
      <c r="H5936" s="2" t="s">
        <v>13235</v>
      </c>
      <c r="I5936" s="34" t="s">
        <v>13236</v>
      </c>
      <c r="J5936" s="237">
        <v>43925</v>
      </c>
      <c r="M5936" s="2" t="s">
        <v>13237</v>
      </c>
    </row>
    <row r="5937" spans="1:14" ht="12.75">
      <c r="A5937" s="331"/>
      <c r="B5937" s="332">
        <v>43926.536681921294</v>
      </c>
      <c r="C5937" s="333" t="s">
        <v>2197</v>
      </c>
      <c r="D5937" s="333" t="s">
        <v>354</v>
      </c>
      <c r="E5937" s="331"/>
      <c r="F5937" s="333" t="s">
        <v>2198</v>
      </c>
      <c r="G5937" s="333" t="s">
        <v>2199</v>
      </c>
      <c r="H5937" s="331"/>
      <c r="I5937" s="334" t="s">
        <v>13238</v>
      </c>
      <c r="J5937" s="335">
        <v>43926</v>
      </c>
      <c r="K5937" s="331"/>
      <c r="L5937" s="331"/>
      <c r="M5937" s="333" t="s">
        <v>13239</v>
      </c>
      <c r="N5937" s="331"/>
    </row>
    <row r="5938" spans="1:14" ht="12.75">
      <c r="A5938" s="331"/>
      <c r="B5938" s="332">
        <v>43926.545416180554</v>
      </c>
      <c r="C5938" s="333" t="s">
        <v>2200</v>
      </c>
      <c r="D5938" s="333" t="s">
        <v>126</v>
      </c>
      <c r="E5938" s="331"/>
      <c r="F5938" s="333" t="s">
        <v>2198</v>
      </c>
      <c r="G5938" s="333" t="s">
        <v>2210</v>
      </c>
      <c r="H5938" s="331"/>
      <c r="I5938" s="334" t="s">
        <v>13240</v>
      </c>
      <c r="J5938" s="335">
        <v>43926</v>
      </c>
      <c r="K5938" s="331"/>
      <c r="L5938" s="331"/>
      <c r="M5938" s="331"/>
      <c r="N5938" s="331"/>
    </row>
    <row r="5939" spans="1:14" ht="12.75">
      <c r="A5939" s="331"/>
      <c r="B5939" s="332">
        <v>43926.545689999999</v>
      </c>
      <c r="C5939" s="333" t="s">
        <v>2200</v>
      </c>
      <c r="D5939" s="333" t="s">
        <v>45</v>
      </c>
      <c r="E5939" s="333" t="s">
        <v>119</v>
      </c>
      <c r="F5939" s="333" t="s">
        <v>2198</v>
      </c>
      <c r="G5939" s="333" t="s">
        <v>2210</v>
      </c>
      <c r="H5939" s="331"/>
      <c r="I5939" s="334" t="s">
        <v>13241</v>
      </c>
      <c r="J5939" s="335">
        <v>43926</v>
      </c>
      <c r="K5939" s="331"/>
      <c r="L5939" s="331"/>
      <c r="M5939" s="333" t="s">
        <v>13242</v>
      </c>
      <c r="N5939" s="331"/>
    </row>
    <row r="5940" spans="1:14" ht="12.75">
      <c r="A5940" s="331"/>
      <c r="B5940" s="332">
        <v>43926.546594039348</v>
      </c>
      <c r="C5940" s="333" t="s">
        <v>2200</v>
      </c>
      <c r="D5940" s="333" t="s">
        <v>45</v>
      </c>
      <c r="E5940" s="333" t="s">
        <v>11697</v>
      </c>
      <c r="F5940" s="333" t="s">
        <v>2198</v>
      </c>
      <c r="G5940" s="333" t="s">
        <v>2210</v>
      </c>
      <c r="H5940" s="331"/>
      <c r="I5940" s="334" t="s">
        <v>13241</v>
      </c>
      <c r="J5940" s="335">
        <v>43926</v>
      </c>
      <c r="K5940" s="331"/>
      <c r="L5940" s="331"/>
      <c r="M5940" s="331"/>
      <c r="N5940" s="331"/>
    </row>
    <row r="5941" spans="1:14" ht="12.75">
      <c r="A5941" s="331"/>
      <c r="B5941" s="332">
        <v>43926.547712268519</v>
      </c>
      <c r="C5941" s="333" t="s">
        <v>2200</v>
      </c>
      <c r="D5941" s="333" t="s">
        <v>45</v>
      </c>
      <c r="E5941" s="333" t="s">
        <v>338</v>
      </c>
      <c r="F5941" s="333" t="s">
        <v>2198</v>
      </c>
      <c r="G5941" s="333" t="s">
        <v>2210</v>
      </c>
      <c r="H5941" s="331"/>
      <c r="I5941" s="334" t="s">
        <v>13241</v>
      </c>
      <c r="J5941" s="335">
        <v>43926</v>
      </c>
      <c r="K5941" s="331"/>
      <c r="L5941" s="331"/>
      <c r="M5941" s="333" t="s">
        <v>13243</v>
      </c>
      <c r="N5941" s="331"/>
    </row>
    <row r="5942" spans="1:14" ht="12.75">
      <c r="A5942" s="331"/>
      <c r="B5942" s="332">
        <v>43926.548349131946</v>
      </c>
      <c r="C5942" s="333" t="s">
        <v>2200</v>
      </c>
      <c r="D5942" s="333" t="s">
        <v>45</v>
      </c>
      <c r="E5942" s="333" t="s">
        <v>342</v>
      </c>
      <c r="F5942" s="333" t="s">
        <v>2198</v>
      </c>
      <c r="G5942" s="331"/>
      <c r="H5942" s="331"/>
      <c r="I5942" s="334" t="s">
        <v>13241</v>
      </c>
      <c r="J5942" s="335">
        <v>43926</v>
      </c>
      <c r="K5942" s="331"/>
      <c r="L5942" s="331"/>
      <c r="M5942" s="333" t="s">
        <v>13244</v>
      </c>
      <c r="N5942" s="331"/>
    </row>
    <row r="5943" spans="1:14" ht="12.75">
      <c r="A5943" s="331"/>
      <c r="B5943" s="332">
        <v>43926.548570937499</v>
      </c>
      <c r="C5943" s="333" t="s">
        <v>2200</v>
      </c>
      <c r="D5943" s="333" t="s">
        <v>45</v>
      </c>
      <c r="E5943" s="331"/>
      <c r="F5943" s="333" t="s">
        <v>2198</v>
      </c>
      <c r="G5943" s="333" t="s">
        <v>2210</v>
      </c>
      <c r="H5943" s="331"/>
      <c r="I5943" s="334" t="s">
        <v>13245</v>
      </c>
      <c r="J5943" s="335">
        <v>43926</v>
      </c>
      <c r="K5943" s="331"/>
      <c r="L5943" s="331"/>
      <c r="M5943" s="331"/>
      <c r="N5943" s="331"/>
    </row>
    <row r="5944" spans="1:14" ht="12.75">
      <c r="A5944" s="331"/>
      <c r="B5944" s="332">
        <v>43926.559676458332</v>
      </c>
      <c r="C5944" s="333" t="s">
        <v>2200</v>
      </c>
      <c r="D5944" s="333" t="s">
        <v>45</v>
      </c>
      <c r="E5944" s="331"/>
      <c r="F5944" s="333" t="s">
        <v>2198</v>
      </c>
      <c r="G5944" s="331"/>
      <c r="H5944" s="331"/>
      <c r="I5944" s="334" t="s">
        <v>13246</v>
      </c>
      <c r="J5944" s="335">
        <v>43926</v>
      </c>
      <c r="K5944" s="331"/>
      <c r="L5944" s="331"/>
      <c r="M5944" s="331"/>
      <c r="N5944" s="331"/>
    </row>
    <row r="5945" spans="1:14" ht="12.75">
      <c r="A5945" s="331"/>
      <c r="B5945" s="332">
        <v>43926.562127638885</v>
      </c>
      <c r="C5945" s="333" t="s">
        <v>2200</v>
      </c>
      <c r="D5945" s="333" t="s">
        <v>45</v>
      </c>
      <c r="E5945" s="333" t="s">
        <v>43</v>
      </c>
      <c r="F5945" s="333" t="s">
        <v>2198</v>
      </c>
      <c r="G5945" s="331"/>
      <c r="H5945" s="331"/>
      <c r="I5945" s="333" t="s">
        <v>2383</v>
      </c>
      <c r="J5945" s="335">
        <v>43926</v>
      </c>
      <c r="K5945" s="331"/>
      <c r="L5945" s="333">
        <v>26</v>
      </c>
      <c r="M5945" s="331"/>
      <c r="N5945" s="331"/>
    </row>
    <row r="5946" spans="1:14" ht="12.75">
      <c r="A5946" s="15"/>
      <c r="B5946" s="236">
        <v>43926.566500439818</v>
      </c>
      <c r="C5946" s="2" t="s">
        <v>7566</v>
      </c>
      <c r="D5946" s="2" t="s">
        <v>262</v>
      </c>
      <c r="F5946" s="2" t="s">
        <v>2198</v>
      </c>
      <c r="G5946" s="2" t="s">
        <v>2199</v>
      </c>
      <c r="H5946" s="2" t="s">
        <v>13247</v>
      </c>
      <c r="I5946" s="2" t="s">
        <v>9095</v>
      </c>
      <c r="J5946" s="237">
        <v>43926</v>
      </c>
      <c r="M5946" s="2" t="s">
        <v>13248</v>
      </c>
    </row>
    <row r="5947" spans="1:14" ht="12.75">
      <c r="A5947" s="331"/>
      <c r="B5947" s="332">
        <v>43926.566757256944</v>
      </c>
      <c r="C5947" s="333" t="s">
        <v>2200</v>
      </c>
      <c r="D5947" s="333" t="s">
        <v>126</v>
      </c>
      <c r="E5947" s="333" t="s">
        <v>5462</v>
      </c>
      <c r="F5947" s="333" t="s">
        <v>2198</v>
      </c>
      <c r="G5947" s="333" t="s">
        <v>2199</v>
      </c>
      <c r="H5947" s="331"/>
      <c r="I5947" s="334" t="s">
        <v>13249</v>
      </c>
      <c r="J5947" s="335">
        <v>43926</v>
      </c>
      <c r="K5947" s="331"/>
      <c r="L5947" s="331"/>
      <c r="M5947" s="333" t="s">
        <v>13250</v>
      </c>
      <c r="N5947" s="331"/>
    </row>
    <row r="5948" spans="1:14" ht="12.75">
      <c r="A5948" s="15"/>
      <c r="B5948" s="236">
        <v>43926.567155983794</v>
      </c>
      <c r="C5948" s="2" t="s">
        <v>7566</v>
      </c>
      <c r="D5948" s="2" t="s">
        <v>262</v>
      </c>
      <c r="E5948" s="2" t="s">
        <v>13251</v>
      </c>
      <c r="F5948" s="2" t="s">
        <v>2198</v>
      </c>
      <c r="G5948" s="2" t="s">
        <v>2210</v>
      </c>
      <c r="H5948" s="2" t="s">
        <v>13252</v>
      </c>
      <c r="I5948" s="34" t="s">
        <v>1065</v>
      </c>
      <c r="J5948" s="237">
        <v>43925</v>
      </c>
      <c r="M5948" s="2" t="s">
        <v>13253</v>
      </c>
    </row>
    <row r="5949" spans="1:14" ht="12.75">
      <c r="A5949" s="15"/>
      <c r="B5949" s="236">
        <v>43926.568707384256</v>
      </c>
      <c r="C5949" s="2" t="s">
        <v>2197</v>
      </c>
      <c r="D5949" s="2" t="s">
        <v>354</v>
      </c>
      <c r="E5949" s="2" t="s">
        <v>947</v>
      </c>
      <c r="F5949" s="2" t="s">
        <v>2198</v>
      </c>
      <c r="G5949" s="2" t="s">
        <v>2199</v>
      </c>
      <c r="H5949" s="2" t="s">
        <v>13254</v>
      </c>
      <c r="I5949" s="34" t="s">
        <v>13078</v>
      </c>
      <c r="J5949" s="237">
        <v>43926</v>
      </c>
      <c r="M5949" s="2" t="s">
        <v>13255</v>
      </c>
    </row>
    <row r="5950" spans="1:14" ht="12.75">
      <c r="A5950" s="15"/>
      <c r="B5950" s="236">
        <v>43926.569244062499</v>
      </c>
      <c r="C5950" s="2" t="s">
        <v>2200</v>
      </c>
      <c r="D5950" s="2" t="s">
        <v>126</v>
      </c>
      <c r="E5950" s="2" t="s">
        <v>125</v>
      </c>
      <c r="F5950" s="2" t="s">
        <v>2198</v>
      </c>
      <c r="G5950" s="2" t="s">
        <v>2199</v>
      </c>
      <c r="H5950" s="2" t="s">
        <v>13256</v>
      </c>
      <c r="I5950" s="34" t="s">
        <v>13097</v>
      </c>
      <c r="J5950" s="237">
        <v>43926</v>
      </c>
      <c r="M5950" s="2" t="s">
        <v>13257</v>
      </c>
    </row>
    <row r="5951" spans="1:14" ht="12.75">
      <c r="A5951" s="15"/>
      <c r="B5951" s="236">
        <v>43926.570312604163</v>
      </c>
      <c r="C5951" s="2" t="s">
        <v>2200</v>
      </c>
      <c r="D5951" s="2" t="s">
        <v>134</v>
      </c>
      <c r="E5951" s="2" t="s">
        <v>2302</v>
      </c>
      <c r="F5951" s="2" t="s">
        <v>2201</v>
      </c>
      <c r="G5951" s="2" t="s">
        <v>2199</v>
      </c>
      <c r="H5951" s="2" t="s">
        <v>13258</v>
      </c>
      <c r="I5951" s="2" t="s">
        <v>13259</v>
      </c>
      <c r="J5951" s="237">
        <v>43926</v>
      </c>
      <c r="K5951" s="2">
        <v>62</v>
      </c>
    </row>
    <row r="5952" spans="1:14" ht="12.75">
      <c r="A5952" s="331"/>
      <c r="B5952" s="332">
        <v>43926.570966180559</v>
      </c>
      <c r="C5952" s="333" t="s">
        <v>2200</v>
      </c>
      <c r="D5952" s="333" t="s">
        <v>134</v>
      </c>
      <c r="E5952" s="333" t="s">
        <v>2302</v>
      </c>
      <c r="F5952" s="333" t="s">
        <v>2208</v>
      </c>
      <c r="G5952" s="333" t="s">
        <v>2199</v>
      </c>
      <c r="H5952" s="333" t="s">
        <v>6106</v>
      </c>
      <c r="I5952" s="333" t="s">
        <v>13259</v>
      </c>
      <c r="J5952" s="335">
        <v>43926</v>
      </c>
      <c r="K5952" s="333">
        <v>68</v>
      </c>
      <c r="L5952" s="331"/>
      <c r="M5952" s="331"/>
      <c r="N5952" s="331"/>
    </row>
    <row r="5953" spans="1:14" ht="12.75">
      <c r="A5953" s="15"/>
      <c r="B5953" s="236">
        <v>43926.572337604171</v>
      </c>
      <c r="C5953" s="2" t="s">
        <v>2200</v>
      </c>
      <c r="D5953" s="2" t="s">
        <v>278</v>
      </c>
      <c r="E5953" s="2" t="s">
        <v>735</v>
      </c>
      <c r="F5953" s="2" t="s">
        <v>2208</v>
      </c>
      <c r="G5953" s="2" t="s">
        <v>2199</v>
      </c>
      <c r="H5953" s="2" t="s">
        <v>13260</v>
      </c>
      <c r="I5953" s="2" t="s">
        <v>13261</v>
      </c>
      <c r="J5953" s="237">
        <v>43925</v>
      </c>
      <c r="K5953" s="2">
        <v>27</v>
      </c>
      <c r="L5953" s="2">
        <v>7</v>
      </c>
    </row>
    <row r="5954" spans="1:14" ht="12.75">
      <c r="A5954" s="331"/>
      <c r="B5954" s="332">
        <v>43926.573612071763</v>
      </c>
      <c r="C5954" s="333" t="s">
        <v>2200</v>
      </c>
      <c r="D5954" s="333" t="s">
        <v>126</v>
      </c>
      <c r="E5954" s="333" t="s">
        <v>139</v>
      </c>
      <c r="F5954" s="333" t="s">
        <v>2198</v>
      </c>
      <c r="G5954" s="333" t="s">
        <v>2199</v>
      </c>
      <c r="H5954" s="331"/>
      <c r="I5954" s="334" t="s">
        <v>13108</v>
      </c>
      <c r="J5954" s="335">
        <v>43926</v>
      </c>
      <c r="K5954" s="331"/>
      <c r="L5954" s="331"/>
      <c r="M5954" s="333" t="s">
        <v>13262</v>
      </c>
      <c r="N5954" s="331"/>
    </row>
    <row r="5955" spans="1:14" ht="12.75">
      <c r="A5955" s="15"/>
      <c r="B5955" s="236">
        <v>43926.574599837964</v>
      </c>
      <c r="C5955" s="2" t="s">
        <v>7566</v>
      </c>
      <c r="D5955" s="2" t="s">
        <v>262</v>
      </c>
      <c r="E5955" s="2" t="s">
        <v>7714</v>
      </c>
      <c r="F5955" s="2" t="s">
        <v>2198</v>
      </c>
      <c r="G5955" s="2" t="s">
        <v>2199</v>
      </c>
      <c r="H5955" s="2" t="s">
        <v>13263</v>
      </c>
      <c r="I5955" s="2" t="s">
        <v>13264</v>
      </c>
      <c r="J5955" s="237">
        <v>43926</v>
      </c>
      <c r="M5955" s="2" t="s">
        <v>13265</v>
      </c>
    </row>
    <row r="5956" spans="1:14" ht="12.75">
      <c r="A5956" s="331"/>
      <c r="B5956" s="332">
        <v>43926.575100567134</v>
      </c>
      <c r="C5956" s="333" t="s">
        <v>2197</v>
      </c>
      <c r="D5956" s="333" t="s">
        <v>182</v>
      </c>
      <c r="E5956" s="333" t="s">
        <v>13266</v>
      </c>
      <c r="F5956" s="333" t="s">
        <v>2201</v>
      </c>
      <c r="G5956" s="333" t="s">
        <v>2210</v>
      </c>
      <c r="H5956" s="331"/>
      <c r="I5956" s="333" t="s">
        <v>13267</v>
      </c>
      <c r="J5956" s="335">
        <v>43924</v>
      </c>
      <c r="K5956" s="333">
        <v>27</v>
      </c>
      <c r="L5956" s="331"/>
      <c r="M5956" s="331"/>
      <c r="N5956" s="331"/>
    </row>
    <row r="5957" spans="1:14" ht="12.75">
      <c r="A5957" s="331"/>
      <c r="B5957" s="332">
        <v>43926.575788715279</v>
      </c>
      <c r="C5957" s="333" t="s">
        <v>2197</v>
      </c>
      <c r="D5957" s="333" t="s">
        <v>182</v>
      </c>
      <c r="E5957" s="333" t="s">
        <v>600</v>
      </c>
      <c r="F5957" s="333" t="s">
        <v>2201</v>
      </c>
      <c r="G5957" s="333" t="s">
        <v>2199</v>
      </c>
      <c r="H5957" s="331"/>
      <c r="I5957" s="333" t="s">
        <v>13268</v>
      </c>
      <c r="J5957" s="335">
        <v>43925</v>
      </c>
      <c r="K5957" s="333">
        <v>27</v>
      </c>
      <c r="L5957" s="331"/>
      <c r="M5957" s="331"/>
      <c r="N5957" s="331"/>
    </row>
    <row r="5958" spans="1:14" ht="12.75">
      <c r="A5958" s="331"/>
      <c r="B5958" s="332">
        <v>43926.576870347228</v>
      </c>
      <c r="C5958" s="333" t="s">
        <v>7566</v>
      </c>
      <c r="D5958" s="333" t="s">
        <v>383</v>
      </c>
      <c r="E5958" s="331"/>
      <c r="F5958" s="333" t="s">
        <v>2198</v>
      </c>
      <c r="G5958" s="331"/>
      <c r="H5958" s="331"/>
      <c r="I5958" s="334" t="s">
        <v>8144</v>
      </c>
      <c r="J5958" s="335">
        <v>43926</v>
      </c>
      <c r="K5958" s="331"/>
      <c r="L5958" s="331"/>
      <c r="M5958" s="333" t="s">
        <v>13269</v>
      </c>
      <c r="N5958" s="331"/>
    </row>
    <row r="5959" spans="1:14" ht="12.75">
      <c r="A5959" s="331"/>
      <c r="B5959" s="332">
        <v>43926.579431678241</v>
      </c>
      <c r="C5959" s="333" t="s">
        <v>2200</v>
      </c>
      <c r="D5959" s="333" t="s">
        <v>45</v>
      </c>
      <c r="E5959" s="331"/>
      <c r="F5959" s="333" t="s">
        <v>2198</v>
      </c>
      <c r="G5959" s="331"/>
      <c r="H5959" s="331"/>
      <c r="I5959" s="334" t="s">
        <v>13270</v>
      </c>
      <c r="J5959" s="335">
        <v>43926</v>
      </c>
      <c r="K5959" s="331"/>
      <c r="L5959" s="331"/>
      <c r="M5959" s="331"/>
      <c r="N5959" s="331"/>
    </row>
    <row r="5960" spans="1:14" ht="12.75">
      <c r="A5960" s="331"/>
      <c r="B5960" s="332">
        <v>43926.580266342593</v>
      </c>
      <c r="C5960" s="333" t="s">
        <v>7566</v>
      </c>
      <c r="D5960" s="333" t="s">
        <v>383</v>
      </c>
      <c r="E5960" s="331"/>
      <c r="F5960" s="333" t="s">
        <v>2198</v>
      </c>
      <c r="G5960" s="331"/>
      <c r="H5960" s="331"/>
      <c r="I5960" s="334" t="s">
        <v>1123</v>
      </c>
      <c r="J5960" s="335">
        <v>43926</v>
      </c>
      <c r="K5960" s="331"/>
      <c r="L5960" s="333">
        <v>392</v>
      </c>
      <c r="M5960" s="333" t="s">
        <v>13271</v>
      </c>
      <c r="N5960" s="331"/>
    </row>
    <row r="5961" spans="1:14" ht="12.75">
      <c r="A5961" s="15"/>
      <c r="B5961" s="236">
        <v>43926.582336597217</v>
      </c>
      <c r="C5961" s="2" t="s">
        <v>2200</v>
      </c>
      <c r="D5961" s="2" t="s">
        <v>117</v>
      </c>
      <c r="E5961" s="2" t="s">
        <v>13272</v>
      </c>
      <c r="F5961" s="2" t="s">
        <v>2198</v>
      </c>
      <c r="G5961" s="2" t="s">
        <v>2210</v>
      </c>
      <c r="H5961" s="2" t="s">
        <v>11150</v>
      </c>
      <c r="I5961" s="34" t="s">
        <v>13273</v>
      </c>
      <c r="J5961" s="237">
        <v>43926</v>
      </c>
    </row>
    <row r="5962" spans="1:14" ht="12.75">
      <c r="A5962" s="15"/>
      <c r="B5962" s="236">
        <v>43926.582850162042</v>
      </c>
      <c r="C5962" s="2" t="s">
        <v>2200</v>
      </c>
      <c r="D5962" s="2" t="s">
        <v>262</v>
      </c>
      <c r="E5962" s="2" t="s">
        <v>10497</v>
      </c>
      <c r="F5962" s="2" t="s">
        <v>2208</v>
      </c>
      <c r="G5962" s="2" t="s">
        <v>2199</v>
      </c>
      <c r="H5962" s="2" t="s">
        <v>13274</v>
      </c>
      <c r="I5962" s="34" t="s">
        <v>13076</v>
      </c>
      <c r="J5962" s="237">
        <v>43926</v>
      </c>
      <c r="M5962" s="2" t="s">
        <v>13275</v>
      </c>
    </row>
    <row r="5963" spans="1:14" ht="12.75">
      <c r="A5963" s="331"/>
      <c r="B5963" s="332">
        <v>43926.583782604168</v>
      </c>
      <c r="C5963" s="333" t="s">
        <v>2200</v>
      </c>
      <c r="D5963" s="333" t="s">
        <v>126</v>
      </c>
      <c r="E5963" s="333" t="s">
        <v>13276</v>
      </c>
      <c r="F5963" s="333" t="s">
        <v>2198</v>
      </c>
      <c r="G5963" s="331"/>
      <c r="H5963" s="331"/>
      <c r="I5963" s="334" t="s">
        <v>13277</v>
      </c>
      <c r="J5963" s="335">
        <v>43926</v>
      </c>
      <c r="K5963" s="331"/>
      <c r="L5963" s="331"/>
      <c r="M5963" s="331"/>
      <c r="N5963" s="331"/>
    </row>
    <row r="5964" spans="1:14" ht="12.75">
      <c r="A5964" s="331"/>
      <c r="B5964" s="332">
        <v>43926.585116817128</v>
      </c>
      <c r="C5964" s="333" t="s">
        <v>2197</v>
      </c>
      <c r="D5964" s="333" t="s">
        <v>354</v>
      </c>
      <c r="E5964" s="333" t="s">
        <v>3879</v>
      </c>
      <c r="F5964" s="333" t="s">
        <v>2198</v>
      </c>
      <c r="G5964" s="331"/>
      <c r="H5964" s="331"/>
      <c r="I5964" s="334" t="s">
        <v>13278</v>
      </c>
      <c r="J5964" s="335">
        <v>43926</v>
      </c>
      <c r="K5964" s="331"/>
      <c r="L5964" s="339" t="s">
        <v>2337</v>
      </c>
      <c r="M5964" s="333" t="s">
        <v>13279</v>
      </c>
      <c r="N5964" s="331"/>
    </row>
    <row r="5965" spans="1:14" ht="12.75">
      <c r="A5965" s="15"/>
      <c r="B5965" s="236">
        <v>43926.586840925927</v>
      </c>
      <c r="C5965" s="2" t="s">
        <v>2200</v>
      </c>
      <c r="D5965" s="2" t="s">
        <v>262</v>
      </c>
      <c r="E5965" s="2" t="s">
        <v>7437</v>
      </c>
      <c r="F5965" s="2" t="s">
        <v>2198</v>
      </c>
      <c r="G5965" s="2" t="s">
        <v>2199</v>
      </c>
      <c r="H5965" s="2" t="s">
        <v>13280</v>
      </c>
      <c r="I5965" s="34" t="s">
        <v>13076</v>
      </c>
      <c r="J5965" s="237">
        <v>43926</v>
      </c>
      <c r="M5965" s="2" t="s">
        <v>13281</v>
      </c>
    </row>
    <row r="5966" spans="1:14" ht="12.75">
      <c r="A5966" s="15"/>
      <c r="B5966" s="236">
        <v>43926.587824074071</v>
      </c>
      <c r="C5966" s="2" t="s">
        <v>7566</v>
      </c>
      <c r="D5966" s="2" t="s">
        <v>383</v>
      </c>
      <c r="E5966" s="2" t="s">
        <v>13282</v>
      </c>
      <c r="F5966" s="2" t="s">
        <v>2198</v>
      </c>
      <c r="G5966" s="2" t="s">
        <v>2199</v>
      </c>
      <c r="H5966" s="2" t="s">
        <v>13283</v>
      </c>
      <c r="I5966" s="2" t="s">
        <v>13284</v>
      </c>
      <c r="J5966" s="237">
        <v>43926</v>
      </c>
      <c r="K5966" s="2">
        <v>24</v>
      </c>
      <c r="L5966" s="2">
        <v>1</v>
      </c>
      <c r="M5966" s="2" t="s">
        <v>13285</v>
      </c>
    </row>
    <row r="5967" spans="1:14" ht="12.75">
      <c r="A5967" s="331"/>
      <c r="B5967" s="332">
        <v>43926.589023518522</v>
      </c>
      <c r="C5967" s="333" t="s">
        <v>2197</v>
      </c>
      <c r="D5967" s="333" t="s">
        <v>224</v>
      </c>
      <c r="E5967" s="333" t="s">
        <v>1242</v>
      </c>
      <c r="F5967" s="333" t="s">
        <v>2271</v>
      </c>
      <c r="G5967" s="333" t="s">
        <v>2199</v>
      </c>
      <c r="H5967" s="331"/>
      <c r="I5967" s="334" t="s">
        <v>13286</v>
      </c>
      <c r="J5967" s="335">
        <v>43925</v>
      </c>
      <c r="K5967" s="333">
        <v>26</v>
      </c>
      <c r="L5967" s="331"/>
      <c r="M5967" s="331"/>
      <c r="N5967" s="331"/>
    </row>
    <row r="5968" spans="1:14" ht="12.75">
      <c r="A5968" s="331"/>
      <c r="B5968" s="332">
        <v>43926.589657418983</v>
      </c>
      <c r="C5968" s="333" t="s">
        <v>2200</v>
      </c>
      <c r="D5968" s="333" t="s">
        <v>262</v>
      </c>
      <c r="E5968" s="331"/>
      <c r="F5968" s="333" t="s">
        <v>2198</v>
      </c>
      <c r="G5968" s="333" t="s">
        <v>2199</v>
      </c>
      <c r="H5968" s="331"/>
      <c r="I5968" s="333" t="s">
        <v>3132</v>
      </c>
      <c r="J5968" s="335">
        <v>43925</v>
      </c>
      <c r="K5968" s="331"/>
      <c r="L5968" s="331"/>
      <c r="M5968" s="331"/>
      <c r="N5968" s="331"/>
    </row>
    <row r="5969" spans="1:14" ht="12.75">
      <c r="A5969" s="331"/>
      <c r="B5969" s="332">
        <v>43926.592654976848</v>
      </c>
      <c r="C5969" s="333" t="s">
        <v>2200</v>
      </c>
      <c r="D5969" s="333" t="s">
        <v>117</v>
      </c>
      <c r="E5969" s="333" t="s">
        <v>5077</v>
      </c>
      <c r="F5969" s="333" t="s">
        <v>2198</v>
      </c>
      <c r="G5969" s="333" t="s">
        <v>2199</v>
      </c>
      <c r="H5969" s="331"/>
      <c r="I5969" s="334" t="s">
        <v>13287</v>
      </c>
      <c r="J5969" s="335">
        <v>43926</v>
      </c>
      <c r="K5969" s="331"/>
      <c r="L5969" s="333">
        <v>4</v>
      </c>
      <c r="M5969" s="331"/>
      <c r="N5969" s="331"/>
    </row>
    <row r="5970" spans="1:14" ht="12.75">
      <c r="A5970" s="15"/>
      <c r="B5970" s="236">
        <v>43926.593330648146</v>
      </c>
      <c r="C5970" s="2" t="s">
        <v>2200</v>
      </c>
      <c r="D5970" s="2" t="s">
        <v>278</v>
      </c>
      <c r="E5970" s="2" t="s">
        <v>734</v>
      </c>
      <c r="F5970" s="2" t="s">
        <v>2198</v>
      </c>
      <c r="G5970" s="2" t="s">
        <v>2199</v>
      </c>
      <c r="H5970" s="2" t="s">
        <v>13288</v>
      </c>
      <c r="I5970" s="34" t="s">
        <v>13085</v>
      </c>
      <c r="J5970" s="237">
        <v>43926</v>
      </c>
      <c r="M5970" s="2" t="s">
        <v>13289</v>
      </c>
    </row>
    <row r="5971" spans="1:14" ht="12.75">
      <c r="A5971" s="331"/>
      <c r="B5971" s="332">
        <v>43926.596682430551</v>
      </c>
      <c r="C5971" s="333" t="s">
        <v>2200</v>
      </c>
      <c r="D5971" s="333" t="s">
        <v>182</v>
      </c>
      <c r="E5971" s="333" t="s">
        <v>600</v>
      </c>
      <c r="F5971" s="333" t="s">
        <v>2208</v>
      </c>
      <c r="G5971" s="333" t="s">
        <v>2199</v>
      </c>
      <c r="H5971" s="331"/>
      <c r="I5971" s="334" t="s">
        <v>13290</v>
      </c>
      <c r="J5971" s="335">
        <v>43926</v>
      </c>
      <c r="K5971" s="333">
        <v>54</v>
      </c>
      <c r="L5971" s="331"/>
      <c r="M5971" s="331"/>
      <c r="N5971" s="331"/>
    </row>
    <row r="5972" spans="1:14" ht="12.75">
      <c r="A5972" s="15"/>
      <c r="B5972" s="236">
        <v>43926.597230798609</v>
      </c>
      <c r="C5972" s="2" t="s">
        <v>2197</v>
      </c>
      <c r="D5972" s="2" t="s">
        <v>224</v>
      </c>
      <c r="E5972" s="2" t="s">
        <v>1242</v>
      </c>
      <c r="F5972" s="2" t="s">
        <v>2271</v>
      </c>
      <c r="G5972" s="2" t="s">
        <v>2199</v>
      </c>
      <c r="H5972" s="2" t="s">
        <v>13291</v>
      </c>
      <c r="I5972" s="34" t="s">
        <v>13292</v>
      </c>
      <c r="J5972" s="237">
        <v>43925</v>
      </c>
      <c r="M5972" s="2" t="s">
        <v>6771</v>
      </c>
    </row>
    <row r="5973" spans="1:14" ht="12.75">
      <c r="A5973" s="331"/>
      <c r="B5973" s="332">
        <v>43926.599584050928</v>
      </c>
      <c r="C5973" s="333" t="s">
        <v>2197</v>
      </c>
      <c r="D5973" s="333" t="s">
        <v>224</v>
      </c>
      <c r="E5973" s="333" t="s">
        <v>1242</v>
      </c>
      <c r="F5973" s="333" t="s">
        <v>2198</v>
      </c>
      <c r="G5973" s="333" t="s">
        <v>2199</v>
      </c>
      <c r="H5973" s="331"/>
      <c r="I5973" s="333" t="s">
        <v>13293</v>
      </c>
      <c r="J5973" s="335">
        <v>43925</v>
      </c>
      <c r="K5973" s="331"/>
      <c r="L5973" s="331"/>
      <c r="M5973" s="333" t="s">
        <v>13294</v>
      </c>
      <c r="N5973" s="331"/>
    </row>
    <row r="5974" spans="1:14" ht="12.75">
      <c r="A5974" s="15"/>
      <c r="B5974" s="236">
        <v>43926.601131284726</v>
      </c>
      <c r="C5974" s="2" t="s">
        <v>7566</v>
      </c>
      <c r="D5974" s="2" t="s">
        <v>262</v>
      </c>
      <c r="E5974" s="2" t="s">
        <v>493</v>
      </c>
      <c r="F5974" s="2" t="s">
        <v>2198</v>
      </c>
      <c r="G5974" s="2" t="s">
        <v>2210</v>
      </c>
      <c r="H5974" s="2" t="s">
        <v>13296</v>
      </c>
      <c r="I5974" s="34" t="s">
        <v>13076</v>
      </c>
      <c r="J5974" s="237">
        <v>43925</v>
      </c>
    </row>
    <row r="5975" spans="1:14" ht="12.75">
      <c r="A5975" s="15"/>
      <c r="B5975" s="236">
        <v>43926.60199711805</v>
      </c>
      <c r="C5975" s="2" t="s">
        <v>2200</v>
      </c>
      <c r="D5975" s="2" t="s">
        <v>262</v>
      </c>
      <c r="E5975" s="2" t="s">
        <v>13300</v>
      </c>
      <c r="F5975" s="2" t="s">
        <v>2208</v>
      </c>
      <c r="G5975" s="2" t="s">
        <v>2199</v>
      </c>
      <c r="H5975" s="2" t="s">
        <v>13301</v>
      </c>
      <c r="I5975" s="34" t="s">
        <v>13302</v>
      </c>
      <c r="J5975" s="237">
        <v>43926</v>
      </c>
      <c r="K5975" s="2">
        <v>53</v>
      </c>
      <c r="M5975" s="2" t="s">
        <v>13303</v>
      </c>
    </row>
    <row r="5976" spans="1:14" ht="12.75">
      <c r="A5976" s="15"/>
      <c r="B5976" s="236">
        <v>43926.60558181713</v>
      </c>
      <c r="C5976" s="2" t="s">
        <v>2200</v>
      </c>
      <c r="D5976" s="2" t="s">
        <v>262</v>
      </c>
      <c r="E5976" s="2" t="s">
        <v>13300</v>
      </c>
      <c r="F5976" s="2" t="s">
        <v>2208</v>
      </c>
      <c r="G5976" s="2" t="s">
        <v>2199</v>
      </c>
      <c r="H5976" s="2" t="s">
        <v>13301</v>
      </c>
      <c r="I5976" s="34" t="s">
        <v>13302</v>
      </c>
      <c r="J5976" s="237">
        <v>43926</v>
      </c>
      <c r="K5976" s="2">
        <v>53</v>
      </c>
      <c r="M5976" s="2" t="s">
        <v>13303</v>
      </c>
    </row>
    <row r="5977" spans="1:14" ht="12.75">
      <c r="A5977" s="15"/>
      <c r="B5977" s="236">
        <v>43926.605968784723</v>
      </c>
      <c r="C5977" s="2" t="s">
        <v>9</v>
      </c>
      <c r="D5977" s="2" t="s">
        <v>126</v>
      </c>
      <c r="E5977" s="2" t="s">
        <v>1224</v>
      </c>
      <c r="F5977" s="2" t="s">
        <v>2198</v>
      </c>
      <c r="G5977" s="2" t="s">
        <v>2199</v>
      </c>
      <c r="I5977" s="2" t="s">
        <v>12869</v>
      </c>
      <c r="J5977" s="237">
        <v>43926</v>
      </c>
      <c r="L5977" s="2">
        <v>1</v>
      </c>
    </row>
    <row r="5978" spans="1:14" ht="12.75">
      <c r="A5978" s="331"/>
      <c r="B5978" s="332">
        <v>43926.605977199069</v>
      </c>
      <c r="C5978" s="333" t="s">
        <v>2197</v>
      </c>
      <c r="D5978" s="333" t="s">
        <v>224</v>
      </c>
      <c r="E5978" s="333" t="s">
        <v>13306</v>
      </c>
      <c r="F5978" s="333" t="s">
        <v>2198</v>
      </c>
      <c r="G5978" s="333" t="s">
        <v>2199</v>
      </c>
      <c r="H5978" s="331"/>
      <c r="I5978" s="334" t="s">
        <v>13307</v>
      </c>
      <c r="J5978" s="335">
        <v>43955</v>
      </c>
      <c r="K5978" s="331"/>
      <c r="L5978" s="331"/>
      <c r="M5978" s="333" t="s">
        <v>13308</v>
      </c>
      <c r="N5978" s="331"/>
    </row>
    <row r="5979" spans="1:14" ht="12.75">
      <c r="A5979" s="331"/>
      <c r="B5979" s="332">
        <v>43926.606528692129</v>
      </c>
      <c r="C5979" s="333" t="s">
        <v>2200</v>
      </c>
      <c r="D5979" s="333" t="s">
        <v>224</v>
      </c>
      <c r="E5979" s="331"/>
      <c r="F5979" s="333" t="s">
        <v>2201</v>
      </c>
      <c r="G5979" s="333" t="s">
        <v>2199</v>
      </c>
      <c r="H5979" s="331"/>
      <c r="I5979" s="333" t="s">
        <v>3572</v>
      </c>
      <c r="J5979" s="335">
        <v>43926</v>
      </c>
      <c r="K5979" s="331"/>
      <c r="L5979" s="333">
        <v>1</v>
      </c>
      <c r="M5979" s="331"/>
      <c r="N5979" s="331"/>
    </row>
    <row r="5980" spans="1:14" ht="12.75">
      <c r="A5980" s="331"/>
      <c r="B5980" s="332">
        <v>43926.606966805557</v>
      </c>
      <c r="C5980" s="333" t="s">
        <v>2197</v>
      </c>
      <c r="D5980" s="333" t="s">
        <v>262</v>
      </c>
      <c r="E5980" s="333" t="s">
        <v>493</v>
      </c>
      <c r="F5980" s="333" t="s">
        <v>2198</v>
      </c>
      <c r="G5980" s="333" t="s">
        <v>2199</v>
      </c>
      <c r="H5980" s="331"/>
      <c r="I5980" s="334" t="s">
        <v>13309</v>
      </c>
      <c r="J5980" s="335">
        <v>43926</v>
      </c>
      <c r="K5980" s="331"/>
      <c r="L5980" s="333">
        <v>9</v>
      </c>
      <c r="M5980" s="331"/>
      <c r="N5980" s="331"/>
    </row>
    <row r="5981" spans="1:14" ht="12.75">
      <c r="A5981" s="331"/>
      <c r="B5981" s="332">
        <v>43926.607096932872</v>
      </c>
      <c r="C5981" s="333" t="s">
        <v>2200</v>
      </c>
      <c r="D5981" s="333" t="s">
        <v>383</v>
      </c>
      <c r="E5981" s="333" t="s">
        <v>5114</v>
      </c>
      <c r="F5981" s="333" t="s">
        <v>2201</v>
      </c>
      <c r="G5981" s="333" t="s">
        <v>2199</v>
      </c>
      <c r="H5981" s="331"/>
      <c r="I5981" s="334" t="s">
        <v>13310</v>
      </c>
      <c r="J5981" s="335">
        <v>43926</v>
      </c>
      <c r="K5981" s="331"/>
      <c r="L5981" s="331"/>
      <c r="M5981" s="331"/>
      <c r="N5981" s="331"/>
    </row>
    <row r="5982" spans="1:14" ht="12.75">
      <c r="A5982" s="15"/>
      <c r="B5982" s="236">
        <v>43926.607451678239</v>
      </c>
      <c r="C5982" s="2" t="s">
        <v>7566</v>
      </c>
      <c r="D5982" s="2" t="s">
        <v>262</v>
      </c>
      <c r="F5982" s="2" t="s">
        <v>2198</v>
      </c>
      <c r="H5982" s="2" t="s">
        <v>13311</v>
      </c>
      <c r="I5982" s="34" t="s">
        <v>13076</v>
      </c>
      <c r="J5982" s="237">
        <v>43926</v>
      </c>
      <c r="M5982" s="2" t="s">
        <v>13312</v>
      </c>
    </row>
    <row r="5983" spans="1:14" ht="12.75">
      <c r="A5983" s="331"/>
      <c r="B5983" s="332">
        <v>43926.60798670139</v>
      </c>
      <c r="C5983" s="333" t="s">
        <v>2197</v>
      </c>
      <c r="D5983" s="333" t="s">
        <v>224</v>
      </c>
      <c r="E5983" s="333" t="s">
        <v>223</v>
      </c>
      <c r="F5983" s="333" t="s">
        <v>2198</v>
      </c>
      <c r="G5983" s="333" t="s">
        <v>2199</v>
      </c>
      <c r="H5983" s="331"/>
      <c r="I5983" s="334" t="s">
        <v>13313</v>
      </c>
      <c r="J5983" s="335">
        <v>43955</v>
      </c>
      <c r="K5983" s="331"/>
      <c r="L5983" s="331"/>
      <c r="M5983" s="333" t="s">
        <v>13314</v>
      </c>
      <c r="N5983" s="331"/>
    </row>
    <row r="5984" spans="1:14" ht="12.75">
      <c r="A5984" s="15"/>
      <c r="B5984" s="236">
        <v>43926.610184826393</v>
      </c>
      <c r="C5984" s="2" t="s">
        <v>9</v>
      </c>
      <c r="D5984" s="2" t="s">
        <v>262</v>
      </c>
      <c r="E5984" s="2" t="s">
        <v>13315</v>
      </c>
      <c r="F5984" s="2" t="s">
        <v>2271</v>
      </c>
      <c r="G5984" s="2" t="s">
        <v>2199</v>
      </c>
      <c r="H5984" s="2" t="s">
        <v>13316</v>
      </c>
      <c r="I5984" s="34" t="s">
        <v>13317</v>
      </c>
      <c r="J5984" s="237">
        <v>43926</v>
      </c>
      <c r="M5984" s="2" t="s">
        <v>13318</v>
      </c>
    </row>
    <row r="5985" spans="1:14" ht="12.75">
      <c r="A5985" s="15"/>
      <c r="B5985" s="236">
        <v>43926.612296828709</v>
      </c>
      <c r="C5985" s="2" t="s">
        <v>2200</v>
      </c>
      <c r="D5985" s="2" t="s">
        <v>95</v>
      </c>
      <c r="E5985" s="2" t="s">
        <v>13319</v>
      </c>
      <c r="F5985" s="2" t="s">
        <v>2208</v>
      </c>
      <c r="G5985" s="2" t="s">
        <v>2199</v>
      </c>
      <c r="H5985" s="2" t="s">
        <v>13321</v>
      </c>
      <c r="I5985" s="2" t="s">
        <v>13322</v>
      </c>
      <c r="J5985" s="237">
        <v>43836</v>
      </c>
      <c r="K5985" s="2">
        <v>18</v>
      </c>
      <c r="L5985" s="2">
        <v>9193854649</v>
      </c>
    </row>
    <row r="5986" spans="1:14" ht="12.75">
      <c r="A5986" s="331"/>
      <c r="B5986" s="332">
        <v>43926.612350925927</v>
      </c>
      <c r="C5986" s="333" t="s">
        <v>2200</v>
      </c>
      <c r="D5986" s="333" t="s">
        <v>45</v>
      </c>
      <c r="E5986" s="333" t="s">
        <v>119</v>
      </c>
      <c r="F5986" s="333" t="s">
        <v>2198</v>
      </c>
      <c r="G5986" s="333" t="s">
        <v>2199</v>
      </c>
      <c r="H5986" s="331"/>
      <c r="I5986" s="334" t="s">
        <v>13323</v>
      </c>
      <c r="J5986" s="335">
        <v>43926</v>
      </c>
      <c r="K5986" s="331"/>
      <c r="L5986" s="331"/>
      <c r="M5986" s="333" t="s">
        <v>13328</v>
      </c>
      <c r="N5986" s="331"/>
    </row>
    <row r="5987" spans="1:14" ht="12.75">
      <c r="A5987" s="15"/>
      <c r="B5987" s="236">
        <v>43926.618628541662</v>
      </c>
      <c r="C5987" s="2" t="s">
        <v>9</v>
      </c>
      <c r="D5987" s="2" t="s">
        <v>224</v>
      </c>
      <c r="E5987" s="2" t="s">
        <v>223</v>
      </c>
      <c r="F5987" s="2" t="s">
        <v>2208</v>
      </c>
      <c r="G5987" s="2" t="s">
        <v>2199</v>
      </c>
      <c r="H5987" s="2" t="s">
        <v>13329</v>
      </c>
      <c r="I5987" s="34" t="s">
        <v>13330</v>
      </c>
      <c r="J5987" s="237">
        <v>43926</v>
      </c>
      <c r="K5987" s="2">
        <v>50</v>
      </c>
    </row>
    <row r="5988" spans="1:14" ht="12.75">
      <c r="A5988" s="15"/>
      <c r="B5988" s="236">
        <v>43926.621018217593</v>
      </c>
      <c r="C5988" s="2" t="s">
        <v>2200</v>
      </c>
      <c r="D5988" s="2" t="s">
        <v>134</v>
      </c>
      <c r="E5988" s="2" t="s">
        <v>2302</v>
      </c>
      <c r="F5988" s="2" t="s">
        <v>2271</v>
      </c>
      <c r="G5988" s="2" t="s">
        <v>2199</v>
      </c>
      <c r="H5988" s="2" t="s">
        <v>13331</v>
      </c>
      <c r="I5988" s="2" t="s">
        <v>13332</v>
      </c>
      <c r="J5988" s="237">
        <v>43926</v>
      </c>
      <c r="L5988" s="2">
        <v>2</v>
      </c>
      <c r="M5988" s="2" t="s">
        <v>13333</v>
      </c>
    </row>
    <row r="5989" spans="1:14" ht="12.75">
      <c r="A5989" s="331"/>
      <c r="B5989" s="332">
        <v>43926.62175100694</v>
      </c>
      <c r="C5989" s="333" t="s">
        <v>2200</v>
      </c>
      <c r="D5989" s="333" t="s">
        <v>134</v>
      </c>
      <c r="E5989" s="333" t="s">
        <v>812</v>
      </c>
      <c r="F5989" s="333" t="s">
        <v>2208</v>
      </c>
      <c r="G5989" s="333" t="s">
        <v>2199</v>
      </c>
      <c r="H5989" s="333" t="s">
        <v>2248</v>
      </c>
      <c r="I5989" s="334" t="s">
        <v>13334</v>
      </c>
      <c r="J5989" s="335">
        <v>43926</v>
      </c>
      <c r="K5989" s="333">
        <v>68</v>
      </c>
      <c r="L5989" s="333">
        <v>3731</v>
      </c>
      <c r="M5989" s="331"/>
      <c r="N5989" s="331"/>
    </row>
    <row r="5990" spans="1:14" ht="12.75">
      <c r="A5990" s="331"/>
      <c r="B5990" s="332">
        <v>43926.623226932876</v>
      </c>
      <c r="C5990" s="333" t="s">
        <v>2200</v>
      </c>
      <c r="D5990" s="333" t="s">
        <v>134</v>
      </c>
      <c r="E5990" s="333" t="s">
        <v>211</v>
      </c>
      <c r="F5990" s="333" t="s">
        <v>2201</v>
      </c>
      <c r="G5990" s="333" t="s">
        <v>2199</v>
      </c>
      <c r="H5990" s="333" t="s">
        <v>2248</v>
      </c>
      <c r="I5990" s="334" t="s">
        <v>13334</v>
      </c>
      <c r="J5990" s="335">
        <v>43926</v>
      </c>
      <c r="K5990" s="333">
        <v>62</v>
      </c>
      <c r="L5990" s="333">
        <v>3732</v>
      </c>
      <c r="M5990" s="333" t="s">
        <v>13335</v>
      </c>
      <c r="N5990" s="331"/>
    </row>
    <row r="5991" spans="1:14" ht="12.75">
      <c r="A5991" s="331"/>
      <c r="B5991" s="332">
        <v>43926.632572303242</v>
      </c>
      <c r="C5991" s="333" t="s">
        <v>2200</v>
      </c>
      <c r="D5991" s="333" t="s">
        <v>126</v>
      </c>
      <c r="E5991" s="333" t="s">
        <v>13336</v>
      </c>
      <c r="F5991" s="333" t="s">
        <v>2208</v>
      </c>
      <c r="G5991" s="333" t="s">
        <v>2210</v>
      </c>
      <c r="H5991" s="331"/>
      <c r="I5991" s="333" t="s">
        <v>13337</v>
      </c>
      <c r="J5991" s="335">
        <v>43925</v>
      </c>
      <c r="K5991" s="333">
        <v>65</v>
      </c>
      <c r="L5991" s="331"/>
      <c r="M5991" s="333" t="s">
        <v>13338</v>
      </c>
      <c r="N5991" s="331"/>
    </row>
    <row r="5992" spans="1:14" ht="12.75">
      <c r="A5992" s="15"/>
      <c r="B5992" s="236">
        <v>43926.63374138889</v>
      </c>
      <c r="C5992" s="2" t="s">
        <v>2200</v>
      </c>
      <c r="D5992" s="2" t="s">
        <v>126</v>
      </c>
      <c r="E5992" s="2" t="s">
        <v>13336</v>
      </c>
      <c r="F5992" s="2" t="s">
        <v>2208</v>
      </c>
      <c r="G5992" s="2" t="s">
        <v>2210</v>
      </c>
      <c r="H5992" s="2" t="s">
        <v>13339</v>
      </c>
      <c r="I5992" s="2" t="s">
        <v>13340</v>
      </c>
      <c r="J5992" s="237">
        <v>43925</v>
      </c>
      <c r="K5992" s="2">
        <v>70</v>
      </c>
      <c r="M5992" s="2" t="s">
        <v>13338</v>
      </c>
    </row>
    <row r="5993" spans="1:14" ht="12.75">
      <c r="A5993" s="331"/>
      <c r="B5993" s="332">
        <v>43926.63548488426</v>
      </c>
      <c r="C5993" s="333" t="s">
        <v>7566</v>
      </c>
      <c r="D5993" s="333" t="s">
        <v>278</v>
      </c>
      <c r="E5993" s="331"/>
      <c r="F5993" s="333" t="s">
        <v>2198</v>
      </c>
      <c r="G5993" s="333" t="s">
        <v>2210</v>
      </c>
      <c r="H5993" s="331"/>
      <c r="I5993" s="334" t="s">
        <v>13341</v>
      </c>
      <c r="J5993" s="335">
        <v>43926</v>
      </c>
      <c r="K5993" s="331"/>
      <c r="L5993" s="331"/>
      <c r="M5993" s="333" t="s">
        <v>13342</v>
      </c>
      <c r="N5993" s="331"/>
    </row>
    <row r="5994" spans="1:14" ht="12.75">
      <c r="A5994" s="331"/>
      <c r="B5994" s="332">
        <v>43926.637730381946</v>
      </c>
      <c r="C5994" s="333" t="s">
        <v>2200</v>
      </c>
      <c r="D5994" s="333" t="s">
        <v>224</v>
      </c>
      <c r="E5994" s="333" t="s">
        <v>223</v>
      </c>
      <c r="F5994" s="333" t="s">
        <v>2198</v>
      </c>
      <c r="G5994" s="333" t="s">
        <v>2210</v>
      </c>
      <c r="H5994" s="331"/>
      <c r="I5994" s="334" t="s">
        <v>13343</v>
      </c>
      <c r="J5994" s="335">
        <v>43926</v>
      </c>
      <c r="K5994" s="331"/>
      <c r="L5994" s="331"/>
      <c r="M5994" s="333" t="s">
        <v>13344</v>
      </c>
      <c r="N5994" s="331"/>
    </row>
    <row r="5995" spans="1:14" ht="12.75">
      <c r="A5995" s="331"/>
      <c r="B5995" s="332">
        <v>43926.638344513893</v>
      </c>
      <c r="C5995" s="333" t="s">
        <v>9</v>
      </c>
      <c r="D5995" s="333" t="s">
        <v>45</v>
      </c>
      <c r="E5995" s="331"/>
      <c r="F5995" s="333" t="s">
        <v>2198</v>
      </c>
      <c r="G5995" s="333" t="s">
        <v>2210</v>
      </c>
      <c r="H5995" s="331"/>
      <c r="I5995" s="334" t="s">
        <v>13345</v>
      </c>
      <c r="J5995" s="335">
        <v>43926</v>
      </c>
      <c r="K5995" s="331"/>
      <c r="L5995" s="333">
        <v>110</v>
      </c>
      <c r="M5995" s="333" t="s">
        <v>13346</v>
      </c>
      <c r="N5995" s="331"/>
    </row>
    <row r="5996" spans="1:14" ht="12.75">
      <c r="A5996" s="331"/>
      <c r="B5996" s="332">
        <v>43926.638968101848</v>
      </c>
      <c r="C5996" s="333" t="s">
        <v>9</v>
      </c>
      <c r="D5996" s="333" t="s">
        <v>224</v>
      </c>
      <c r="E5996" s="333" t="s">
        <v>223</v>
      </c>
      <c r="F5996" s="333" t="s">
        <v>2208</v>
      </c>
      <c r="G5996" s="333" t="s">
        <v>2210</v>
      </c>
      <c r="H5996" s="331"/>
      <c r="I5996" s="334" t="s">
        <v>13330</v>
      </c>
      <c r="J5996" s="335">
        <v>43926</v>
      </c>
      <c r="K5996" s="331"/>
      <c r="L5996" s="331"/>
      <c r="M5996" s="333" t="s">
        <v>13347</v>
      </c>
      <c r="N5996" s="331"/>
    </row>
    <row r="5997" spans="1:14" ht="12.75">
      <c r="A5997" s="331"/>
      <c r="B5997" s="332">
        <v>43926.640017418977</v>
      </c>
      <c r="C5997" s="333" t="s">
        <v>2200</v>
      </c>
      <c r="D5997" s="333" t="s">
        <v>276</v>
      </c>
      <c r="E5997" s="333" t="s">
        <v>13348</v>
      </c>
      <c r="F5997" s="333" t="s">
        <v>2208</v>
      </c>
      <c r="G5997" s="333" t="s">
        <v>2199</v>
      </c>
      <c r="H5997" s="331"/>
      <c r="I5997" s="334" t="s">
        <v>13349</v>
      </c>
      <c r="J5997" s="335">
        <v>43926</v>
      </c>
      <c r="K5997" s="331"/>
      <c r="L5997" s="331"/>
      <c r="M5997" s="331"/>
      <c r="N5997" s="331"/>
    </row>
    <row r="5998" spans="1:14" ht="12.75">
      <c r="A5998" s="331"/>
      <c r="B5998" s="332">
        <v>43926.640192326391</v>
      </c>
      <c r="C5998" s="333" t="s">
        <v>2200</v>
      </c>
      <c r="D5998" s="333" t="s">
        <v>45</v>
      </c>
      <c r="E5998" s="333" t="s">
        <v>43</v>
      </c>
      <c r="F5998" s="333" t="s">
        <v>2198</v>
      </c>
      <c r="G5998" s="333" t="s">
        <v>2199</v>
      </c>
      <c r="H5998" s="333" t="s">
        <v>199</v>
      </c>
      <c r="I5998" s="333" t="s">
        <v>3572</v>
      </c>
      <c r="J5998" s="335">
        <v>43926</v>
      </c>
      <c r="K5998" s="331"/>
      <c r="L5998" s="333">
        <v>14</v>
      </c>
      <c r="M5998" s="331"/>
      <c r="N5998" s="331"/>
    </row>
    <row r="5999" spans="1:14" ht="12.75">
      <c r="A5999" s="331"/>
      <c r="B5999" s="332">
        <v>43926.646005706018</v>
      </c>
      <c r="C5999" s="333" t="s">
        <v>2200</v>
      </c>
      <c r="D5999" s="333" t="s">
        <v>45</v>
      </c>
      <c r="E5999" s="331"/>
      <c r="F5999" s="333" t="s">
        <v>2198</v>
      </c>
      <c r="G5999" s="333" t="s">
        <v>2199</v>
      </c>
      <c r="H5999" s="331"/>
      <c r="I5999" s="334" t="s">
        <v>13350</v>
      </c>
      <c r="J5999" s="335">
        <v>43926</v>
      </c>
      <c r="K5999" s="331"/>
      <c r="L5999" s="331"/>
      <c r="M5999" s="333" t="s">
        <v>13351</v>
      </c>
      <c r="N5999" s="331"/>
    </row>
    <row r="6000" spans="1:14" ht="12.75">
      <c r="A6000" s="331"/>
      <c r="B6000" s="332">
        <v>43926.649230983792</v>
      </c>
      <c r="C6000" s="333" t="s">
        <v>2200</v>
      </c>
      <c r="D6000" s="333" t="s">
        <v>45</v>
      </c>
      <c r="E6000" s="331"/>
      <c r="F6000" s="333" t="s">
        <v>2198</v>
      </c>
      <c r="G6000" s="333" t="s">
        <v>2210</v>
      </c>
      <c r="H6000" s="331"/>
      <c r="I6000" s="334" t="s">
        <v>13352</v>
      </c>
      <c r="J6000" s="335">
        <v>43926</v>
      </c>
      <c r="K6000" s="331"/>
      <c r="L6000" s="331"/>
      <c r="M6000" s="333" t="s">
        <v>13353</v>
      </c>
      <c r="N6000" s="331"/>
    </row>
    <row r="6001" spans="1:14" ht="12.75">
      <c r="A6001" s="331"/>
      <c r="B6001" s="332">
        <v>43926.650362083332</v>
      </c>
      <c r="C6001" s="333" t="s">
        <v>9</v>
      </c>
      <c r="D6001" s="333" t="s">
        <v>117</v>
      </c>
      <c r="E6001" s="333" t="s">
        <v>3433</v>
      </c>
      <c r="F6001" s="333" t="s">
        <v>2489</v>
      </c>
      <c r="G6001" s="333" t="s">
        <v>2199</v>
      </c>
      <c r="H6001" s="331"/>
      <c r="I6001" s="334" t="s">
        <v>1085</v>
      </c>
      <c r="J6001" s="335">
        <v>43926</v>
      </c>
      <c r="K6001" s="331"/>
      <c r="L6001" s="331"/>
      <c r="M6001" s="333" t="s">
        <v>13354</v>
      </c>
      <c r="N6001" s="331"/>
    </row>
    <row r="6002" spans="1:14" ht="12.75">
      <c r="A6002" s="331"/>
      <c r="B6002" s="332">
        <v>43926.650484606478</v>
      </c>
      <c r="C6002" s="333" t="s">
        <v>2197</v>
      </c>
      <c r="D6002" s="333" t="s">
        <v>45</v>
      </c>
      <c r="E6002" s="331"/>
      <c r="F6002" s="333" t="s">
        <v>2198</v>
      </c>
      <c r="G6002" s="333" t="s">
        <v>2210</v>
      </c>
      <c r="H6002" s="331"/>
      <c r="I6002" s="334" t="s">
        <v>13352</v>
      </c>
      <c r="J6002" s="335">
        <v>43926</v>
      </c>
      <c r="K6002" s="331"/>
      <c r="L6002" s="331"/>
      <c r="M6002" s="333" t="s">
        <v>13355</v>
      </c>
      <c r="N6002" s="331"/>
    </row>
    <row r="6003" spans="1:14" ht="12.75">
      <c r="A6003" s="15"/>
      <c r="B6003" s="236">
        <v>43926.651368715276</v>
      </c>
      <c r="C6003" s="2" t="s">
        <v>2200</v>
      </c>
      <c r="D6003" s="2" t="s">
        <v>109</v>
      </c>
      <c r="E6003" s="2" t="s">
        <v>5351</v>
      </c>
      <c r="F6003" s="2" t="s">
        <v>2208</v>
      </c>
      <c r="G6003" s="2" t="s">
        <v>2199</v>
      </c>
      <c r="H6003" s="2" t="s">
        <v>13356</v>
      </c>
      <c r="I6003" s="34" t="s">
        <v>13357</v>
      </c>
      <c r="J6003" s="237">
        <v>43925</v>
      </c>
    </row>
    <row r="6004" spans="1:14" ht="12.75">
      <c r="A6004" s="331"/>
      <c r="B6004" s="332">
        <v>43926.656726747686</v>
      </c>
      <c r="C6004" s="333" t="s">
        <v>7566</v>
      </c>
      <c r="D6004" s="333" t="s">
        <v>101</v>
      </c>
      <c r="E6004" s="331"/>
      <c r="F6004" s="333" t="s">
        <v>13358</v>
      </c>
      <c r="G6004" s="331"/>
      <c r="H6004" s="331"/>
      <c r="I6004" s="334" t="s">
        <v>12785</v>
      </c>
      <c r="J6004" s="335">
        <v>43925</v>
      </c>
      <c r="K6004" s="331"/>
      <c r="L6004" s="333">
        <v>272</v>
      </c>
      <c r="M6004" s="331"/>
      <c r="N6004" s="331"/>
    </row>
    <row r="6005" spans="1:14" ht="12.75">
      <c r="A6005" s="15"/>
      <c r="B6005" s="236">
        <v>43926.658889004626</v>
      </c>
      <c r="C6005" s="2" t="s">
        <v>2200</v>
      </c>
      <c r="D6005" s="2" t="s">
        <v>322</v>
      </c>
      <c r="E6005" s="2" t="s">
        <v>576</v>
      </c>
      <c r="F6005" s="2" t="s">
        <v>2208</v>
      </c>
      <c r="G6005" s="2" t="s">
        <v>2199</v>
      </c>
      <c r="H6005" s="2" t="s">
        <v>13359</v>
      </c>
      <c r="I6005" s="34" t="s">
        <v>13360</v>
      </c>
      <c r="J6005" s="237">
        <v>43926</v>
      </c>
      <c r="K6005" s="2">
        <v>70</v>
      </c>
    </row>
    <row r="6006" spans="1:14" ht="12.75">
      <c r="A6006" s="15"/>
      <c r="B6006" s="236">
        <v>43926.659666805557</v>
      </c>
      <c r="C6006" s="2" t="s">
        <v>2200</v>
      </c>
      <c r="D6006" s="2" t="s">
        <v>322</v>
      </c>
      <c r="E6006" s="2" t="s">
        <v>576</v>
      </c>
      <c r="F6006" s="2" t="s">
        <v>2208</v>
      </c>
      <c r="G6006" s="2" t="s">
        <v>2199</v>
      </c>
      <c r="H6006" s="2" t="s">
        <v>7720</v>
      </c>
      <c r="I6006" s="34" t="s">
        <v>13360</v>
      </c>
      <c r="J6006" s="237">
        <v>43926</v>
      </c>
      <c r="K6006" s="2">
        <v>29</v>
      </c>
    </row>
    <row r="6007" spans="1:14" ht="12.75">
      <c r="A6007" s="331"/>
      <c r="B6007" s="332">
        <v>43926.660005972226</v>
      </c>
      <c r="C6007" s="333" t="s">
        <v>9</v>
      </c>
      <c r="D6007" s="333" t="s">
        <v>117</v>
      </c>
      <c r="E6007" s="333" t="s">
        <v>3433</v>
      </c>
      <c r="F6007" s="333" t="s">
        <v>2208</v>
      </c>
      <c r="G6007" s="333" t="s">
        <v>2199</v>
      </c>
      <c r="H6007" s="331"/>
      <c r="I6007" s="334" t="s">
        <v>11686</v>
      </c>
      <c r="J6007" s="335">
        <v>43923</v>
      </c>
      <c r="K6007" s="333">
        <v>67</v>
      </c>
      <c r="L6007" s="331"/>
      <c r="M6007" s="331"/>
      <c r="N6007" s="331"/>
    </row>
    <row r="6008" spans="1:14" ht="12.75">
      <c r="A6008" s="331"/>
      <c r="B6008" s="332">
        <v>43926.660471203708</v>
      </c>
      <c r="C6008" s="333" t="s">
        <v>2200</v>
      </c>
      <c r="D6008" s="333" t="s">
        <v>322</v>
      </c>
      <c r="E6008" s="333" t="s">
        <v>576</v>
      </c>
      <c r="F6008" s="333" t="s">
        <v>2208</v>
      </c>
      <c r="G6008" s="333" t="s">
        <v>2199</v>
      </c>
      <c r="H6008" s="331"/>
      <c r="I6008" s="334" t="s">
        <v>13362</v>
      </c>
      <c r="J6008" s="335">
        <v>43926</v>
      </c>
      <c r="K6008" s="333">
        <v>70</v>
      </c>
      <c r="L6008" s="331"/>
      <c r="M6008" s="331"/>
      <c r="N6008" s="331"/>
    </row>
    <row r="6009" spans="1:14" ht="12.75">
      <c r="A6009" s="331"/>
      <c r="B6009" s="332">
        <v>43926.660886550926</v>
      </c>
      <c r="C6009" s="333" t="s">
        <v>2200</v>
      </c>
      <c r="D6009" s="333" t="s">
        <v>322</v>
      </c>
      <c r="E6009" s="333" t="s">
        <v>576</v>
      </c>
      <c r="F6009" s="333" t="s">
        <v>2208</v>
      </c>
      <c r="G6009" s="333" t="s">
        <v>2199</v>
      </c>
      <c r="H6009" s="331"/>
      <c r="I6009" s="334" t="s">
        <v>13362</v>
      </c>
      <c r="J6009" s="335">
        <v>43926</v>
      </c>
      <c r="K6009" s="333">
        <v>29</v>
      </c>
      <c r="L6009" s="331"/>
      <c r="M6009" s="331"/>
      <c r="N6009" s="331"/>
    </row>
    <row r="6010" spans="1:14" ht="12.75">
      <c r="A6010" s="15"/>
      <c r="B6010" s="236">
        <v>43926.66092678241</v>
      </c>
      <c r="C6010" s="2" t="s">
        <v>9</v>
      </c>
      <c r="D6010" s="2" t="s">
        <v>45</v>
      </c>
      <c r="E6010" s="2" t="s">
        <v>2933</v>
      </c>
      <c r="F6010" s="2" t="s">
        <v>2208</v>
      </c>
      <c r="G6010" s="2" t="s">
        <v>2199</v>
      </c>
      <c r="H6010" s="2" t="s">
        <v>13363</v>
      </c>
      <c r="I6010" s="34" t="s">
        <v>13364</v>
      </c>
      <c r="J6010" s="237">
        <v>43925</v>
      </c>
      <c r="M6010" s="2" t="s">
        <v>13365</v>
      </c>
    </row>
    <row r="6011" spans="1:14" ht="12.75">
      <c r="A6011" s="331"/>
      <c r="B6011" s="332">
        <v>43926.661000219909</v>
      </c>
      <c r="C6011" s="333" t="s">
        <v>2200</v>
      </c>
      <c r="D6011" s="333" t="s">
        <v>278</v>
      </c>
      <c r="E6011" s="333" t="s">
        <v>13366</v>
      </c>
      <c r="F6011" s="333" t="s">
        <v>2198</v>
      </c>
      <c r="G6011" s="333" t="s">
        <v>2199</v>
      </c>
      <c r="H6011" s="331"/>
      <c r="I6011" s="334" t="s">
        <v>13367</v>
      </c>
      <c r="J6011" s="335">
        <v>43925</v>
      </c>
      <c r="K6011" s="331"/>
      <c r="L6011" s="333">
        <v>7</v>
      </c>
      <c r="M6011" s="331"/>
      <c r="N6011" s="331"/>
    </row>
    <row r="6012" spans="1:14" ht="12.75">
      <c r="A6012" s="331"/>
      <c r="B6012" s="332">
        <v>43926.663592245372</v>
      </c>
      <c r="C6012" s="333" t="s">
        <v>9</v>
      </c>
      <c r="D6012" s="333" t="s">
        <v>109</v>
      </c>
      <c r="E6012" s="331"/>
      <c r="F6012" s="333" t="s">
        <v>2198</v>
      </c>
      <c r="G6012" s="333" t="s">
        <v>2199</v>
      </c>
      <c r="H6012" s="331"/>
      <c r="I6012" s="334" t="s">
        <v>13368</v>
      </c>
      <c r="J6012" s="335">
        <v>43925</v>
      </c>
      <c r="K6012" s="331"/>
      <c r="L6012" s="331"/>
      <c r="M6012" s="331"/>
      <c r="N6012" s="331"/>
    </row>
    <row r="6013" spans="1:14" ht="12.75">
      <c r="A6013" s="331"/>
      <c r="B6013" s="332">
        <v>43926.664589953703</v>
      </c>
      <c r="C6013" s="333" t="s">
        <v>2200</v>
      </c>
      <c r="D6013" s="333" t="s">
        <v>207</v>
      </c>
      <c r="E6013" s="331"/>
      <c r="F6013" s="333" t="s">
        <v>2198</v>
      </c>
      <c r="G6013" s="333" t="s">
        <v>2199</v>
      </c>
      <c r="H6013" s="331"/>
      <c r="I6013" s="334" t="s">
        <v>13369</v>
      </c>
      <c r="J6013" s="335">
        <v>43926</v>
      </c>
      <c r="K6013" s="331"/>
      <c r="L6013" s="331"/>
      <c r="M6013" s="333" t="s">
        <v>13370</v>
      </c>
      <c r="N6013" s="331"/>
    </row>
    <row r="6014" spans="1:14" ht="12.75">
      <c r="A6014" s="15"/>
      <c r="B6014" s="236">
        <v>43926.664920810188</v>
      </c>
      <c r="C6014" s="2" t="s">
        <v>2200</v>
      </c>
      <c r="D6014" s="2" t="s">
        <v>322</v>
      </c>
      <c r="E6014" s="2" t="s">
        <v>576</v>
      </c>
      <c r="F6014" s="2" t="s">
        <v>2208</v>
      </c>
      <c r="G6014" s="2" t="s">
        <v>2199</v>
      </c>
      <c r="H6014" s="2" t="s">
        <v>13359</v>
      </c>
      <c r="I6014" s="2" t="s">
        <v>13371</v>
      </c>
      <c r="J6014" s="237">
        <v>43926</v>
      </c>
      <c r="K6014" s="2">
        <v>70</v>
      </c>
    </row>
    <row r="6015" spans="1:14" ht="12.75">
      <c r="A6015" s="15"/>
      <c r="B6015" s="236">
        <v>43926.666098530091</v>
      </c>
      <c r="C6015" s="2" t="s">
        <v>2200</v>
      </c>
      <c r="D6015" s="2" t="s">
        <v>322</v>
      </c>
      <c r="E6015" s="2" t="s">
        <v>10847</v>
      </c>
      <c r="F6015" s="2" t="s">
        <v>2208</v>
      </c>
      <c r="G6015" s="2" t="s">
        <v>2199</v>
      </c>
      <c r="H6015" s="2" t="s">
        <v>13372</v>
      </c>
      <c r="I6015" s="2" t="s">
        <v>13371</v>
      </c>
      <c r="J6015" s="237">
        <v>43926</v>
      </c>
      <c r="K6015" s="2">
        <v>29</v>
      </c>
    </row>
    <row r="6016" spans="1:14" ht="12.75">
      <c r="A6016" s="15"/>
      <c r="B6016" s="236">
        <v>43926.667687106485</v>
      </c>
      <c r="C6016" s="2" t="s">
        <v>2200</v>
      </c>
      <c r="D6016" s="2" t="s">
        <v>207</v>
      </c>
      <c r="F6016" s="2" t="s">
        <v>2198</v>
      </c>
      <c r="G6016" s="2" t="s">
        <v>2199</v>
      </c>
      <c r="H6016" s="2" t="s">
        <v>13373</v>
      </c>
      <c r="I6016" s="34" t="s">
        <v>13374</v>
      </c>
      <c r="J6016" s="237">
        <v>43926</v>
      </c>
      <c r="M6016" s="2" t="s">
        <v>13373</v>
      </c>
    </row>
    <row r="6017" spans="1:14" ht="12.75">
      <c r="A6017" s="331"/>
      <c r="B6017" s="332">
        <v>43926.668769108801</v>
      </c>
      <c r="C6017" s="333" t="s">
        <v>9</v>
      </c>
      <c r="D6017" s="333" t="s">
        <v>126</v>
      </c>
      <c r="E6017" s="333" t="s">
        <v>1224</v>
      </c>
      <c r="F6017" s="333" t="s">
        <v>2208</v>
      </c>
      <c r="G6017" s="333" t="s">
        <v>2199</v>
      </c>
      <c r="H6017" s="331"/>
      <c r="I6017" s="334" t="s">
        <v>13375</v>
      </c>
      <c r="J6017" s="335">
        <v>43926</v>
      </c>
      <c r="K6017" s="333">
        <v>55</v>
      </c>
      <c r="L6017" s="331"/>
      <c r="M6017" s="333" t="s">
        <v>13376</v>
      </c>
      <c r="N6017" s="331"/>
    </row>
    <row r="6018" spans="1:14" ht="12.75">
      <c r="A6018" s="331"/>
      <c r="B6018" s="332">
        <v>43926.669881770838</v>
      </c>
      <c r="C6018" s="333" t="s">
        <v>2200</v>
      </c>
      <c r="D6018" s="333" t="s">
        <v>207</v>
      </c>
      <c r="E6018" s="333" t="s">
        <v>3524</v>
      </c>
      <c r="F6018" s="333" t="s">
        <v>2198</v>
      </c>
      <c r="G6018" s="333" t="s">
        <v>2199</v>
      </c>
      <c r="H6018" s="331"/>
      <c r="I6018" s="334" t="s">
        <v>13377</v>
      </c>
      <c r="J6018" s="335">
        <v>43926</v>
      </c>
      <c r="K6018" s="331"/>
      <c r="L6018" s="331"/>
      <c r="M6018" s="333" t="s">
        <v>13378</v>
      </c>
      <c r="N6018" s="331"/>
    </row>
    <row r="6019" spans="1:14" ht="12.75">
      <c r="A6019" s="331"/>
      <c r="B6019" s="332">
        <v>43926.68105107639</v>
      </c>
      <c r="C6019" s="333" t="s">
        <v>2200</v>
      </c>
      <c r="D6019" s="333" t="s">
        <v>95</v>
      </c>
      <c r="E6019" s="333" t="s">
        <v>13379</v>
      </c>
      <c r="F6019" s="333" t="s">
        <v>2208</v>
      </c>
      <c r="G6019" s="333" t="s">
        <v>2199</v>
      </c>
      <c r="H6019" s="331"/>
      <c r="I6019" s="333" t="s">
        <v>13380</v>
      </c>
      <c r="J6019" s="335">
        <v>43926</v>
      </c>
      <c r="K6019" s="333">
        <v>22</v>
      </c>
      <c r="L6019" s="331"/>
      <c r="M6019" s="331"/>
      <c r="N6019" s="331"/>
    </row>
    <row r="6020" spans="1:14" ht="12.75">
      <c r="A6020" s="331"/>
      <c r="B6020" s="332">
        <v>43926.684544618052</v>
      </c>
      <c r="C6020" s="333" t="s">
        <v>9</v>
      </c>
      <c r="D6020" s="333" t="s">
        <v>45</v>
      </c>
      <c r="E6020" s="333" t="s">
        <v>119</v>
      </c>
      <c r="F6020" s="333" t="s">
        <v>2271</v>
      </c>
      <c r="G6020" s="333" t="s">
        <v>2199</v>
      </c>
      <c r="H6020" s="331"/>
      <c r="I6020" s="334" t="s">
        <v>13381</v>
      </c>
      <c r="J6020" s="335">
        <v>43926</v>
      </c>
      <c r="K6020" s="333">
        <v>45</v>
      </c>
      <c r="L6020" s="331"/>
      <c r="M6020" s="333" t="s">
        <v>13382</v>
      </c>
      <c r="N6020" s="331"/>
    </row>
    <row r="6021" spans="1:14" ht="12.75">
      <c r="A6021" s="331"/>
      <c r="B6021" s="332">
        <v>43926.685803877313</v>
      </c>
      <c r="C6021" s="333" t="s">
        <v>2197</v>
      </c>
      <c r="D6021" s="333" t="s">
        <v>45</v>
      </c>
      <c r="E6021" s="331"/>
      <c r="F6021" s="333" t="s">
        <v>2198</v>
      </c>
      <c r="G6021" s="333" t="s">
        <v>2210</v>
      </c>
      <c r="H6021" s="331"/>
      <c r="I6021" s="334" t="s">
        <v>13383</v>
      </c>
      <c r="J6021" s="335">
        <v>43926</v>
      </c>
      <c r="K6021" s="331"/>
      <c r="L6021" s="331"/>
      <c r="M6021" s="333" t="s">
        <v>13384</v>
      </c>
      <c r="N6021" s="331"/>
    </row>
    <row r="6022" spans="1:14" ht="12.75">
      <c r="A6022" s="331"/>
      <c r="B6022" s="332">
        <v>43926.687078333329</v>
      </c>
      <c r="C6022" s="333" t="s">
        <v>2200</v>
      </c>
      <c r="D6022" s="333" t="s">
        <v>262</v>
      </c>
      <c r="E6022" s="331"/>
      <c r="F6022" s="333" t="s">
        <v>2198</v>
      </c>
      <c r="G6022" s="331"/>
      <c r="H6022" s="331"/>
      <c r="I6022" s="334" t="s">
        <v>13385</v>
      </c>
      <c r="J6022" s="335">
        <v>43926</v>
      </c>
      <c r="K6022" s="331"/>
      <c r="L6022" s="331"/>
      <c r="M6022" s="333" t="s">
        <v>13386</v>
      </c>
      <c r="N6022" s="331"/>
    </row>
    <row r="6023" spans="1:14" ht="12.75">
      <c r="A6023" s="331"/>
      <c r="B6023" s="332">
        <v>43926.68837418982</v>
      </c>
      <c r="C6023" s="333" t="s">
        <v>2200</v>
      </c>
      <c r="D6023" s="333" t="s">
        <v>45</v>
      </c>
      <c r="E6023" s="333" t="s">
        <v>1137</v>
      </c>
      <c r="F6023" s="333" t="s">
        <v>2208</v>
      </c>
      <c r="G6023" s="333" t="s">
        <v>2199</v>
      </c>
      <c r="H6023" s="331"/>
      <c r="I6023" s="333" t="s">
        <v>13387</v>
      </c>
      <c r="J6023" s="335">
        <v>43926</v>
      </c>
      <c r="K6023" s="333">
        <v>62</v>
      </c>
      <c r="L6023" s="331"/>
      <c r="M6023" s="331"/>
      <c r="N6023" s="331"/>
    </row>
    <row r="6024" spans="1:14" ht="12.75">
      <c r="A6024" s="15"/>
      <c r="B6024" s="236">
        <v>43926.688863831019</v>
      </c>
      <c r="C6024" s="2" t="s">
        <v>7566</v>
      </c>
      <c r="D6024" s="2" t="s">
        <v>101</v>
      </c>
      <c r="E6024" s="2" t="s">
        <v>31</v>
      </c>
      <c r="F6024" s="2" t="s">
        <v>2198</v>
      </c>
      <c r="G6024" s="2" t="s">
        <v>2199</v>
      </c>
      <c r="H6024" s="2" t="s">
        <v>13389</v>
      </c>
      <c r="I6024" s="34" t="s">
        <v>7112</v>
      </c>
      <c r="J6024" s="237">
        <v>43926</v>
      </c>
    </row>
    <row r="6025" spans="1:14" ht="12.75">
      <c r="A6025" s="331"/>
      <c r="B6025" s="332">
        <v>43926.689119270828</v>
      </c>
      <c r="C6025" s="333" t="s">
        <v>2200</v>
      </c>
      <c r="D6025" s="333" t="s">
        <v>45</v>
      </c>
      <c r="E6025" s="333" t="s">
        <v>1137</v>
      </c>
      <c r="F6025" s="333" t="s">
        <v>2208</v>
      </c>
      <c r="G6025" s="333" t="s">
        <v>2199</v>
      </c>
      <c r="H6025" s="331"/>
      <c r="I6025" s="333" t="s">
        <v>13390</v>
      </c>
      <c r="J6025" s="335">
        <v>43926</v>
      </c>
      <c r="K6025" s="333">
        <v>21</v>
      </c>
      <c r="L6025" s="331"/>
      <c r="M6025" s="331"/>
      <c r="N6025" s="331"/>
    </row>
    <row r="6026" spans="1:14" ht="12.75">
      <c r="A6026" s="331"/>
      <c r="B6026" s="332">
        <v>43926.689666736114</v>
      </c>
      <c r="C6026" s="333" t="s">
        <v>2200</v>
      </c>
      <c r="D6026" s="333" t="s">
        <v>45</v>
      </c>
      <c r="E6026" s="333" t="s">
        <v>1137</v>
      </c>
      <c r="F6026" s="333" t="s">
        <v>2208</v>
      </c>
      <c r="G6026" s="333" t="s">
        <v>2199</v>
      </c>
      <c r="H6026" s="331"/>
      <c r="I6026" s="333" t="s">
        <v>13390</v>
      </c>
      <c r="J6026" s="335">
        <v>43926</v>
      </c>
      <c r="K6026" s="333">
        <v>45</v>
      </c>
      <c r="L6026" s="331"/>
      <c r="M6026" s="331"/>
      <c r="N6026" s="331"/>
    </row>
    <row r="6027" spans="1:14" ht="12.75">
      <c r="A6027" s="331"/>
      <c r="B6027" s="332">
        <v>43926.691211898149</v>
      </c>
      <c r="C6027" s="333" t="s">
        <v>2200</v>
      </c>
      <c r="D6027" s="333" t="s">
        <v>262</v>
      </c>
      <c r="E6027" s="333" t="s">
        <v>13391</v>
      </c>
      <c r="F6027" s="333" t="s">
        <v>2198</v>
      </c>
      <c r="G6027" s="333" t="s">
        <v>2199</v>
      </c>
      <c r="H6027" s="331"/>
      <c r="I6027" s="334" t="s">
        <v>13183</v>
      </c>
      <c r="J6027" s="335">
        <v>43926</v>
      </c>
      <c r="K6027" s="331"/>
      <c r="L6027" s="331"/>
      <c r="M6027" s="333" t="s">
        <v>13392</v>
      </c>
      <c r="N6027" s="331"/>
    </row>
    <row r="6028" spans="1:14" ht="12.75">
      <c r="A6028" s="15"/>
      <c r="B6028" s="236">
        <v>43926.698063738426</v>
      </c>
      <c r="C6028" s="2" t="s">
        <v>9</v>
      </c>
      <c r="D6028" s="2" t="s">
        <v>126</v>
      </c>
      <c r="E6028" s="2" t="s">
        <v>1224</v>
      </c>
      <c r="F6028" s="2" t="s">
        <v>2208</v>
      </c>
      <c r="G6028" s="2" t="s">
        <v>2199</v>
      </c>
      <c r="H6028" s="2" t="s">
        <v>493</v>
      </c>
      <c r="I6028" s="34" t="s">
        <v>13375</v>
      </c>
      <c r="J6028" s="237">
        <v>43926</v>
      </c>
      <c r="K6028" s="2">
        <v>60</v>
      </c>
      <c r="M6028" s="2" t="s">
        <v>13393</v>
      </c>
    </row>
    <row r="6029" spans="1:14" ht="12.75">
      <c r="A6029" s="15"/>
      <c r="B6029" s="236">
        <v>43926.698168379633</v>
      </c>
      <c r="C6029" s="2" t="s">
        <v>9</v>
      </c>
      <c r="D6029" s="2" t="s">
        <v>126</v>
      </c>
      <c r="E6029" s="2" t="s">
        <v>1224</v>
      </c>
      <c r="F6029" s="2" t="s">
        <v>2208</v>
      </c>
      <c r="G6029" s="2" t="s">
        <v>2199</v>
      </c>
      <c r="H6029" s="2" t="s">
        <v>493</v>
      </c>
      <c r="I6029" s="34" t="s">
        <v>13375</v>
      </c>
      <c r="J6029" s="237">
        <v>43926</v>
      </c>
      <c r="K6029" s="2">
        <v>60</v>
      </c>
      <c r="M6029" s="2" t="s">
        <v>13393</v>
      </c>
    </row>
    <row r="6030" spans="1:14" ht="12.75">
      <c r="A6030" s="15"/>
      <c r="B6030" s="236">
        <v>43926.698232546296</v>
      </c>
      <c r="C6030" s="2" t="s">
        <v>9</v>
      </c>
      <c r="D6030" s="2" t="s">
        <v>126</v>
      </c>
      <c r="E6030" s="2" t="s">
        <v>1224</v>
      </c>
      <c r="F6030" s="2" t="s">
        <v>2208</v>
      </c>
      <c r="G6030" s="2" t="s">
        <v>2199</v>
      </c>
      <c r="H6030" s="2" t="s">
        <v>493</v>
      </c>
      <c r="I6030" s="34" t="s">
        <v>13375</v>
      </c>
      <c r="J6030" s="237">
        <v>43926</v>
      </c>
      <c r="K6030" s="2">
        <v>60</v>
      </c>
      <c r="M6030" s="2" t="s">
        <v>13393</v>
      </c>
    </row>
    <row r="6031" spans="1:14" ht="12.75">
      <c r="A6031" s="331"/>
      <c r="B6031" s="332">
        <v>43926.699158136573</v>
      </c>
      <c r="C6031" s="333" t="s">
        <v>7566</v>
      </c>
      <c r="D6031" s="333" t="s">
        <v>262</v>
      </c>
      <c r="E6031" s="331"/>
      <c r="F6031" s="333" t="s">
        <v>2271</v>
      </c>
      <c r="G6031" s="333" t="s">
        <v>2199</v>
      </c>
      <c r="H6031" s="331"/>
      <c r="I6031" s="333" t="s">
        <v>13394</v>
      </c>
      <c r="J6031" s="335">
        <v>43926</v>
      </c>
      <c r="K6031" s="331"/>
      <c r="L6031" s="331"/>
      <c r="M6031" s="333" t="s">
        <v>13395</v>
      </c>
      <c r="N6031" s="331"/>
    </row>
    <row r="6032" spans="1:14" ht="12.75">
      <c r="A6032" s="331"/>
      <c r="B6032" s="332">
        <v>43926.699506412042</v>
      </c>
      <c r="C6032" s="333" t="s">
        <v>2200</v>
      </c>
      <c r="D6032" s="333" t="s">
        <v>224</v>
      </c>
      <c r="E6032" s="331"/>
      <c r="F6032" s="333" t="s">
        <v>2208</v>
      </c>
      <c r="G6032" s="333" t="s">
        <v>2199</v>
      </c>
      <c r="H6032" s="331"/>
      <c r="I6032" s="334" t="s">
        <v>12890</v>
      </c>
      <c r="J6032" s="335">
        <v>43925</v>
      </c>
      <c r="K6032" s="331"/>
      <c r="L6032" s="331"/>
      <c r="M6032" s="331"/>
      <c r="N6032" s="331"/>
    </row>
    <row r="6033" spans="1:14" ht="12.75">
      <c r="A6033" s="331"/>
      <c r="B6033" s="332">
        <v>43926.71060943287</v>
      </c>
      <c r="C6033" s="333" t="s">
        <v>9</v>
      </c>
      <c r="D6033" s="333" t="s">
        <v>262</v>
      </c>
      <c r="E6033" s="333" t="s">
        <v>4536</v>
      </c>
      <c r="F6033" s="333" t="s">
        <v>2271</v>
      </c>
      <c r="G6033" s="333" t="s">
        <v>2199</v>
      </c>
      <c r="H6033" s="331"/>
      <c r="I6033" s="334" t="s">
        <v>13396</v>
      </c>
      <c r="J6033" s="335">
        <v>43926</v>
      </c>
      <c r="K6033" s="331"/>
      <c r="L6033" s="331"/>
      <c r="M6033" s="333" t="s">
        <v>13397</v>
      </c>
      <c r="N6033" s="331"/>
    </row>
    <row r="6034" spans="1:14" ht="12.75">
      <c r="A6034" s="331"/>
      <c r="B6034" s="332">
        <v>43926.711879270835</v>
      </c>
      <c r="C6034" s="333" t="s">
        <v>9</v>
      </c>
      <c r="D6034" s="333" t="s">
        <v>233</v>
      </c>
      <c r="E6034" s="333" t="s">
        <v>384</v>
      </c>
      <c r="F6034" s="333" t="s">
        <v>2201</v>
      </c>
      <c r="G6034" s="333" t="s">
        <v>2199</v>
      </c>
      <c r="H6034" s="331"/>
      <c r="I6034" s="333" t="s">
        <v>13398</v>
      </c>
      <c r="J6034" s="335">
        <v>43926</v>
      </c>
      <c r="K6034" s="333">
        <v>69</v>
      </c>
      <c r="L6034" s="331"/>
      <c r="M6034" s="331"/>
      <c r="N6034" s="331"/>
    </row>
    <row r="6035" spans="1:14" ht="12.75">
      <c r="A6035" s="331"/>
      <c r="B6035" s="332">
        <v>43926.7136159375</v>
      </c>
      <c r="C6035" s="333" t="s">
        <v>9</v>
      </c>
      <c r="D6035" s="333" t="s">
        <v>224</v>
      </c>
      <c r="E6035" s="333" t="s">
        <v>223</v>
      </c>
      <c r="F6035" s="333" t="s">
        <v>2201</v>
      </c>
      <c r="G6035" s="333" t="s">
        <v>2199</v>
      </c>
      <c r="H6035" s="331"/>
      <c r="I6035" s="333" t="s">
        <v>13399</v>
      </c>
      <c r="J6035" s="335">
        <v>43926</v>
      </c>
      <c r="K6035" s="333">
        <v>53</v>
      </c>
      <c r="L6035" s="331"/>
      <c r="M6035" s="331"/>
      <c r="N6035" s="331"/>
    </row>
    <row r="6036" spans="1:14" ht="12.75">
      <c r="A6036" s="331"/>
      <c r="B6036" s="332">
        <v>43926.715293831017</v>
      </c>
      <c r="C6036" s="333" t="s">
        <v>9</v>
      </c>
      <c r="D6036" s="333" t="s">
        <v>45</v>
      </c>
      <c r="E6036" s="331"/>
      <c r="F6036" s="333" t="s">
        <v>2198</v>
      </c>
      <c r="G6036" s="333" t="s">
        <v>2199</v>
      </c>
      <c r="H6036" s="331"/>
      <c r="I6036" s="334" t="s">
        <v>13400</v>
      </c>
      <c r="J6036" s="335">
        <v>43926</v>
      </c>
      <c r="K6036" s="331"/>
      <c r="L6036" s="331"/>
      <c r="M6036" s="331"/>
      <c r="N6036" s="331"/>
    </row>
    <row r="6037" spans="1:14" ht="12.75">
      <c r="A6037" s="331"/>
      <c r="B6037" s="332">
        <v>43926.723452175924</v>
      </c>
      <c r="C6037" s="333" t="s">
        <v>2197</v>
      </c>
      <c r="D6037" s="333" t="s">
        <v>236</v>
      </c>
      <c r="E6037" s="333" t="s">
        <v>13401</v>
      </c>
      <c r="F6037" s="333" t="s">
        <v>2208</v>
      </c>
      <c r="G6037" s="333" t="s">
        <v>2199</v>
      </c>
      <c r="H6037" s="333" t="s">
        <v>2776</v>
      </c>
      <c r="I6037" s="334" t="s">
        <v>13402</v>
      </c>
      <c r="J6037" s="335">
        <v>43924</v>
      </c>
      <c r="K6037" s="333">
        <v>23</v>
      </c>
      <c r="L6037" s="333">
        <v>2</v>
      </c>
      <c r="M6037" s="333" t="s">
        <v>13403</v>
      </c>
      <c r="N6037" s="331"/>
    </row>
    <row r="6038" spans="1:14" ht="12.75">
      <c r="A6038" s="15"/>
      <c r="B6038" s="236">
        <v>43926.724647546296</v>
      </c>
      <c r="C6038" s="2" t="s">
        <v>2200</v>
      </c>
      <c r="D6038" s="2" t="s">
        <v>47</v>
      </c>
      <c r="E6038" s="2" t="s">
        <v>13404</v>
      </c>
      <c r="F6038" s="2" t="s">
        <v>2198</v>
      </c>
      <c r="G6038" s="2" t="s">
        <v>2199</v>
      </c>
      <c r="H6038" s="2" t="s">
        <v>11255</v>
      </c>
      <c r="I6038" s="34" t="s">
        <v>13405</v>
      </c>
      <c r="J6038" s="237">
        <v>43926</v>
      </c>
    </row>
    <row r="6039" spans="1:14" ht="12.75">
      <c r="A6039" s="15"/>
      <c r="B6039" s="236">
        <v>43926.728758090278</v>
      </c>
      <c r="C6039" s="2" t="s">
        <v>2197</v>
      </c>
      <c r="D6039" s="2" t="s">
        <v>224</v>
      </c>
      <c r="E6039" s="2" t="s">
        <v>1187</v>
      </c>
      <c r="F6039" s="2" t="s">
        <v>2271</v>
      </c>
      <c r="G6039" s="2" t="s">
        <v>2199</v>
      </c>
      <c r="H6039" s="2" t="s">
        <v>51</v>
      </c>
      <c r="I6039" s="34" t="s">
        <v>13406</v>
      </c>
      <c r="J6039" s="237">
        <v>43924</v>
      </c>
      <c r="K6039" s="2">
        <v>22</v>
      </c>
      <c r="L6039" s="2">
        <v>248249250251</v>
      </c>
    </row>
    <row r="6040" spans="1:14" ht="12.75">
      <c r="A6040" s="331"/>
      <c r="B6040" s="332">
        <v>43926.734591550921</v>
      </c>
      <c r="C6040" s="333" t="s">
        <v>2200</v>
      </c>
      <c r="D6040" s="333" t="s">
        <v>47</v>
      </c>
      <c r="E6040" s="333" t="s">
        <v>13407</v>
      </c>
      <c r="F6040" s="333" t="s">
        <v>2198</v>
      </c>
      <c r="G6040" s="333" t="s">
        <v>2199</v>
      </c>
      <c r="H6040" s="331"/>
      <c r="I6040" s="333" t="s">
        <v>12638</v>
      </c>
      <c r="J6040" s="335">
        <v>43926</v>
      </c>
      <c r="K6040" s="331"/>
      <c r="L6040" s="333">
        <v>8</v>
      </c>
      <c r="M6040" s="331"/>
      <c r="N6040" s="331"/>
    </row>
    <row r="6041" spans="1:14" ht="12.75">
      <c r="A6041" s="331"/>
      <c r="B6041" s="332">
        <v>43926.734968969904</v>
      </c>
      <c r="C6041" s="333" t="s">
        <v>2197</v>
      </c>
      <c r="D6041" s="333" t="s">
        <v>47</v>
      </c>
      <c r="E6041" s="331"/>
      <c r="F6041" s="333" t="s">
        <v>2198</v>
      </c>
      <c r="G6041" s="331"/>
      <c r="H6041" s="331"/>
      <c r="I6041" s="333" t="s">
        <v>12638</v>
      </c>
      <c r="J6041" s="335">
        <v>43926</v>
      </c>
      <c r="K6041" s="331"/>
      <c r="L6041" s="333">
        <v>6</v>
      </c>
      <c r="M6041" s="331"/>
      <c r="N6041" s="331"/>
    </row>
    <row r="6042" spans="1:14" ht="12.75">
      <c r="A6042" s="15"/>
      <c r="B6042" s="236">
        <v>43926.734992743055</v>
      </c>
      <c r="C6042" s="2" t="s">
        <v>2200</v>
      </c>
      <c r="D6042" s="2" t="s">
        <v>126</v>
      </c>
      <c r="E6042" s="2" t="s">
        <v>572</v>
      </c>
      <c r="F6042" s="2" t="s">
        <v>2198</v>
      </c>
      <c r="G6042" s="2" t="s">
        <v>2199</v>
      </c>
      <c r="H6042" s="2" t="s">
        <v>11584</v>
      </c>
      <c r="I6042" s="34" t="s">
        <v>13408</v>
      </c>
      <c r="J6042" s="237">
        <v>43926</v>
      </c>
    </row>
    <row r="6043" spans="1:14" ht="12.75">
      <c r="A6043" s="15"/>
      <c r="B6043" s="236">
        <v>43926.735318344909</v>
      </c>
      <c r="C6043" s="2" t="s">
        <v>7566</v>
      </c>
      <c r="D6043" s="2" t="s">
        <v>101</v>
      </c>
      <c r="E6043" s="2" t="s">
        <v>5640</v>
      </c>
      <c r="F6043" s="2" t="s">
        <v>2208</v>
      </c>
      <c r="G6043" s="2" t="s">
        <v>2199</v>
      </c>
      <c r="H6043" s="2" t="s">
        <v>13409</v>
      </c>
      <c r="I6043" s="34" t="s">
        <v>13052</v>
      </c>
      <c r="J6043" s="237">
        <v>43925</v>
      </c>
      <c r="M6043" s="2" t="s">
        <v>13410</v>
      </c>
    </row>
    <row r="6044" spans="1:14" ht="12.75">
      <c r="A6044" s="15"/>
      <c r="B6044" s="236">
        <v>43926.738694988424</v>
      </c>
      <c r="C6044" s="2" t="s">
        <v>7566</v>
      </c>
      <c r="D6044" s="2" t="s">
        <v>45</v>
      </c>
      <c r="E6044" s="2" t="s">
        <v>1137</v>
      </c>
      <c r="F6044" s="2" t="s">
        <v>2198</v>
      </c>
      <c r="G6044" s="2" t="s">
        <v>2199</v>
      </c>
      <c r="H6044" s="2" t="s">
        <v>13411</v>
      </c>
      <c r="I6044" s="34" t="s">
        <v>13412</v>
      </c>
      <c r="J6044" s="237">
        <v>43926</v>
      </c>
    </row>
    <row r="6045" spans="1:14" ht="12.75">
      <c r="A6045" s="331"/>
      <c r="B6045" s="332">
        <v>43926.739130138885</v>
      </c>
      <c r="C6045" s="333" t="s">
        <v>2200</v>
      </c>
      <c r="D6045" s="333" t="s">
        <v>47</v>
      </c>
      <c r="E6045" s="333" t="s">
        <v>13413</v>
      </c>
      <c r="F6045" s="333" t="s">
        <v>2271</v>
      </c>
      <c r="G6045" s="333" t="s">
        <v>2199</v>
      </c>
      <c r="H6045" s="331"/>
      <c r="I6045" s="334" t="s">
        <v>13414</v>
      </c>
      <c r="J6045" s="335">
        <v>43926</v>
      </c>
      <c r="K6045" s="331"/>
      <c r="L6045" s="331"/>
      <c r="M6045" s="333" t="s">
        <v>13416</v>
      </c>
      <c r="N6045" s="331"/>
    </row>
    <row r="6046" spans="1:14" ht="12.75">
      <c r="A6046" s="15"/>
      <c r="B6046" s="236">
        <v>43926.740810115742</v>
      </c>
      <c r="C6046" s="2" t="s">
        <v>2200</v>
      </c>
      <c r="D6046" s="2" t="s">
        <v>126</v>
      </c>
      <c r="E6046" s="2" t="s">
        <v>5467</v>
      </c>
      <c r="F6046" s="2" t="s">
        <v>2198</v>
      </c>
      <c r="G6046" s="2" t="s">
        <v>2199</v>
      </c>
      <c r="H6046" s="2" t="s">
        <v>13418</v>
      </c>
      <c r="I6046" s="34" t="s">
        <v>13419</v>
      </c>
      <c r="J6046" s="237">
        <v>43925</v>
      </c>
    </row>
    <row r="6047" spans="1:14" ht="12.75">
      <c r="A6047" s="15"/>
      <c r="B6047" s="236">
        <v>43926.742264224536</v>
      </c>
      <c r="C6047" s="2" t="s">
        <v>7566</v>
      </c>
      <c r="D6047" s="2" t="s">
        <v>354</v>
      </c>
      <c r="E6047" s="2" t="s">
        <v>43</v>
      </c>
      <c r="F6047" s="2" t="s">
        <v>2271</v>
      </c>
      <c r="G6047" s="2" t="s">
        <v>2215</v>
      </c>
      <c r="H6047" s="2" t="s">
        <v>13420</v>
      </c>
      <c r="I6047" s="2" t="s">
        <v>13421</v>
      </c>
      <c r="J6047" s="237">
        <v>43937</v>
      </c>
      <c r="K6047" s="2">
        <v>500</v>
      </c>
    </row>
    <row r="6048" spans="1:14" ht="12.75">
      <c r="A6048" s="15"/>
      <c r="B6048" s="236">
        <v>43926.742338819444</v>
      </c>
      <c r="C6048" s="2" t="s">
        <v>2197</v>
      </c>
      <c r="D6048" s="2" t="s">
        <v>224</v>
      </c>
      <c r="E6048" s="2" t="s">
        <v>1917</v>
      </c>
      <c r="F6048" s="2" t="s">
        <v>2208</v>
      </c>
      <c r="G6048" s="2" t="s">
        <v>2199</v>
      </c>
      <c r="H6048" s="2" t="s">
        <v>13422</v>
      </c>
      <c r="I6048" s="34" t="s">
        <v>13423</v>
      </c>
      <c r="J6048" s="237">
        <v>43925</v>
      </c>
    </row>
    <row r="6049" spans="1:14" ht="12.75">
      <c r="A6049" s="331"/>
      <c r="B6049" s="332">
        <v>43926.743401712964</v>
      </c>
      <c r="C6049" s="333" t="s">
        <v>7566</v>
      </c>
      <c r="D6049" s="333" t="s">
        <v>262</v>
      </c>
      <c r="E6049" s="331"/>
      <c r="F6049" s="333" t="s">
        <v>2198</v>
      </c>
      <c r="G6049" s="333" t="s">
        <v>2199</v>
      </c>
      <c r="H6049" s="331"/>
      <c r="I6049" s="334" t="s">
        <v>1065</v>
      </c>
      <c r="J6049" s="335">
        <v>43925</v>
      </c>
      <c r="K6049" s="331"/>
      <c r="L6049" s="331"/>
      <c r="M6049" s="333" t="s">
        <v>13425</v>
      </c>
      <c r="N6049" s="331"/>
    </row>
    <row r="6050" spans="1:14" ht="12.75">
      <c r="A6050" s="331"/>
      <c r="B6050" s="332">
        <v>43926.743595601853</v>
      </c>
      <c r="C6050" s="333" t="s">
        <v>2197</v>
      </c>
      <c r="D6050" s="333" t="s">
        <v>224</v>
      </c>
      <c r="E6050" s="333" t="s">
        <v>1187</v>
      </c>
      <c r="F6050" s="333" t="s">
        <v>2208</v>
      </c>
      <c r="G6050" s="333" t="s">
        <v>2199</v>
      </c>
      <c r="H6050" s="333" t="s">
        <v>2248</v>
      </c>
      <c r="I6050" s="334" t="s">
        <v>13426</v>
      </c>
      <c r="J6050" s="335">
        <v>43926</v>
      </c>
      <c r="K6050" s="331"/>
      <c r="L6050" s="331"/>
      <c r="M6050" s="331"/>
      <c r="N6050" s="331"/>
    </row>
    <row r="6051" spans="1:14" ht="12.75">
      <c r="A6051" s="331"/>
      <c r="B6051" s="332">
        <v>43926.743833842593</v>
      </c>
      <c r="C6051" s="333" t="s">
        <v>7566</v>
      </c>
      <c r="D6051" s="333" t="s">
        <v>262</v>
      </c>
      <c r="E6051" s="331"/>
      <c r="F6051" s="333" t="s">
        <v>2198</v>
      </c>
      <c r="G6051" s="333" t="s">
        <v>2199</v>
      </c>
      <c r="H6051" s="331"/>
      <c r="I6051" s="334" t="s">
        <v>13076</v>
      </c>
      <c r="J6051" s="335">
        <v>43926</v>
      </c>
      <c r="K6051" s="331"/>
      <c r="L6051" s="331"/>
      <c r="M6051" s="333" t="s">
        <v>13428</v>
      </c>
      <c r="N6051" s="331"/>
    </row>
    <row r="6052" spans="1:14" ht="12.75">
      <c r="A6052" s="15"/>
      <c r="B6052" s="236">
        <v>43926.745691909724</v>
      </c>
      <c r="C6052" s="2" t="s">
        <v>9</v>
      </c>
      <c r="D6052" s="2" t="s">
        <v>117</v>
      </c>
      <c r="E6052" s="2" t="s">
        <v>3433</v>
      </c>
      <c r="F6052" s="2" t="s">
        <v>2208</v>
      </c>
      <c r="G6052" s="2" t="s">
        <v>2199</v>
      </c>
      <c r="H6052" s="2" t="s">
        <v>13429</v>
      </c>
      <c r="I6052" s="34" t="s">
        <v>6825</v>
      </c>
      <c r="J6052" s="237">
        <v>43922</v>
      </c>
      <c r="K6052" s="2">
        <v>67</v>
      </c>
      <c r="M6052" s="2" t="s">
        <v>13430</v>
      </c>
    </row>
    <row r="6053" spans="1:14" ht="12.75">
      <c r="A6053" s="331"/>
      <c r="B6053" s="332">
        <v>43926.757516168982</v>
      </c>
      <c r="C6053" s="333" t="s">
        <v>2200</v>
      </c>
      <c r="D6053" s="333" t="s">
        <v>158</v>
      </c>
      <c r="E6053" s="331"/>
      <c r="F6053" s="333" t="s">
        <v>2198</v>
      </c>
      <c r="G6053" s="333" t="s">
        <v>2210</v>
      </c>
      <c r="H6053" s="331"/>
      <c r="I6053" s="333" t="s">
        <v>13432</v>
      </c>
      <c r="J6053" s="335">
        <v>43926</v>
      </c>
      <c r="K6053" s="331"/>
      <c r="L6053" s="331"/>
      <c r="M6053" s="333" t="s">
        <v>13433</v>
      </c>
      <c r="N6053" s="331"/>
    </row>
    <row r="6054" spans="1:14" ht="12.75">
      <c r="A6054" s="15"/>
      <c r="B6054" s="236">
        <v>43926.75862241898</v>
      </c>
      <c r="C6054" s="2" t="s">
        <v>2200</v>
      </c>
      <c r="D6054" s="2" t="s">
        <v>109</v>
      </c>
      <c r="E6054" s="2" t="s">
        <v>5363</v>
      </c>
      <c r="F6054" s="2" t="s">
        <v>2208</v>
      </c>
      <c r="G6054" s="2" t="s">
        <v>2199</v>
      </c>
      <c r="H6054" s="2" t="s">
        <v>2933</v>
      </c>
      <c r="I6054" s="2" t="s">
        <v>13434</v>
      </c>
      <c r="J6054" s="237">
        <v>43926</v>
      </c>
      <c r="K6054" s="2">
        <v>55</v>
      </c>
    </row>
    <row r="6055" spans="1:14" ht="12.75">
      <c r="A6055" s="331"/>
      <c r="B6055" s="332">
        <v>43926.760036481486</v>
      </c>
      <c r="C6055" s="333" t="s">
        <v>2200</v>
      </c>
      <c r="D6055" s="333" t="s">
        <v>158</v>
      </c>
      <c r="E6055" s="331"/>
      <c r="F6055" s="333" t="s">
        <v>2198</v>
      </c>
      <c r="G6055" s="331"/>
      <c r="H6055" s="331"/>
      <c r="I6055" s="334" t="s">
        <v>13435</v>
      </c>
      <c r="J6055" s="335">
        <v>43926</v>
      </c>
      <c r="K6055" s="331"/>
      <c r="L6055" s="331"/>
      <c r="M6055" s="331"/>
      <c r="N6055" s="331"/>
    </row>
    <row r="6056" spans="1:14" ht="12.75">
      <c r="A6056" s="331"/>
      <c r="B6056" s="332">
        <v>43926.760451076392</v>
      </c>
      <c r="C6056" s="333" t="s">
        <v>2200</v>
      </c>
      <c r="D6056" s="333" t="s">
        <v>182</v>
      </c>
      <c r="E6056" s="333" t="s">
        <v>5051</v>
      </c>
      <c r="F6056" s="333" t="s">
        <v>2208</v>
      </c>
      <c r="G6056" s="333" t="s">
        <v>2210</v>
      </c>
      <c r="H6056" s="331"/>
      <c r="I6056" s="334" t="s">
        <v>13436</v>
      </c>
      <c r="J6056" s="335">
        <v>43926</v>
      </c>
      <c r="K6056" s="333">
        <v>1</v>
      </c>
      <c r="L6056" s="331"/>
      <c r="M6056" s="333" t="s">
        <v>13438</v>
      </c>
      <c r="N6056" s="331"/>
    </row>
    <row r="6057" spans="1:14" ht="12.75">
      <c r="A6057" s="331"/>
      <c r="B6057" s="332">
        <v>43926.761711712963</v>
      </c>
      <c r="C6057" s="333" t="s">
        <v>2200</v>
      </c>
      <c r="D6057" s="333" t="s">
        <v>158</v>
      </c>
      <c r="E6057" s="331"/>
      <c r="F6057" s="333" t="s">
        <v>2198</v>
      </c>
      <c r="G6057" s="333" t="s">
        <v>2210</v>
      </c>
      <c r="H6057" s="331"/>
      <c r="I6057" s="334" t="s">
        <v>13439</v>
      </c>
      <c r="J6057" s="335">
        <v>43926</v>
      </c>
      <c r="K6057" s="331"/>
      <c r="L6057" s="331"/>
      <c r="M6057" s="333" t="s">
        <v>13440</v>
      </c>
      <c r="N6057" s="331"/>
    </row>
    <row r="6058" spans="1:14" ht="12.75">
      <c r="A6058" s="331"/>
      <c r="B6058" s="332">
        <v>43926.763270439813</v>
      </c>
      <c r="C6058" s="333" t="s">
        <v>2200</v>
      </c>
      <c r="D6058" s="333" t="s">
        <v>45</v>
      </c>
      <c r="E6058" s="333" t="s">
        <v>43</v>
      </c>
      <c r="F6058" s="333" t="s">
        <v>2198</v>
      </c>
      <c r="G6058" s="331"/>
      <c r="H6058" s="331"/>
      <c r="I6058" s="334" t="s">
        <v>13442</v>
      </c>
      <c r="J6058" s="335">
        <v>43926</v>
      </c>
      <c r="K6058" s="331"/>
      <c r="L6058" s="331"/>
      <c r="M6058" s="331"/>
      <c r="N6058" s="331"/>
    </row>
    <row r="6059" spans="1:14" ht="12.75">
      <c r="A6059" s="331"/>
      <c r="B6059" s="332">
        <v>43926.764239236116</v>
      </c>
      <c r="C6059" s="333" t="s">
        <v>2200</v>
      </c>
      <c r="D6059" s="333" t="s">
        <v>45</v>
      </c>
      <c r="E6059" s="333" t="s">
        <v>43</v>
      </c>
      <c r="F6059" s="333" t="s">
        <v>2198</v>
      </c>
      <c r="G6059" s="333" t="s">
        <v>2199</v>
      </c>
      <c r="H6059" s="333" t="s">
        <v>199</v>
      </c>
      <c r="I6059" s="333" t="s">
        <v>8821</v>
      </c>
      <c r="J6059" s="335">
        <v>43926</v>
      </c>
      <c r="K6059" s="331"/>
      <c r="L6059" s="333">
        <v>103</v>
      </c>
      <c r="M6059" s="331"/>
      <c r="N6059" s="331"/>
    </row>
    <row r="6060" spans="1:14" ht="12.75">
      <c r="A6060" s="15"/>
      <c r="B6060" s="236">
        <v>43926.771100162034</v>
      </c>
      <c r="C6060" s="2" t="s">
        <v>2200</v>
      </c>
      <c r="D6060" s="2" t="s">
        <v>109</v>
      </c>
      <c r="E6060" s="2" t="s">
        <v>5363</v>
      </c>
      <c r="F6060" s="2" t="s">
        <v>2208</v>
      </c>
      <c r="G6060" s="2" t="s">
        <v>2199</v>
      </c>
      <c r="H6060" s="2" t="s">
        <v>13445</v>
      </c>
      <c r="I6060" s="34" t="s">
        <v>13446</v>
      </c>
      <c r="J6060" s="237">
        <v>43926</v>
      </c>
      <c r="K6060" s="2">
        <v>55</v>
      </c>
      <c r="M6060" s="2" t="s">
        <v>13448</v>
      </c>
    </row>
    <row r="6061" spans="1:14" ht="12.75">
      <c r="A6061" s="331"/>
      <c r="B6061" s="332">
        <v>43926.771949733797</v>
      </c>
      <c r="C6061" s="333" t="s">
        <v>2200</v>
      </c>
      <c r="D6061" s="333" t="s">
        <v>158</v>
      </c>
      <c r="E6061" s="331"/>
      <c r="F6061" s="333" t="s">
        <v>13449</v>
      </c>
      <c r="G6061" s="331"/>
      <c r="H6061" s="331"/>
      <c r="I6061" s="334" t="s">
        <v>13450</v>
      </c>
      <c r="J6061" s="335">
        <v>43926</v>
      </c>
      <c r="K6061" s="331"/>
      <c r="L6061" s="331"/>
      <c r="M6061" s="331"/>
      <c r="N6061" s="331"/>
    </row>
    <row r="6062" spans="1:14" ht="12.75">
      <c r="A6062" s="15"/>
      <c r="B6062" s="236">
        <v>43926.772875844908</v>
      </c>
      <c r="C6062" s="2" t="s">
        <v>2200</v>
      </c>
      <c r="D6062" s="2" t="s">
        <v>126</v>
      </c>
      <c r="E6062" s="2" t="s">
        <v>572</v>
      </c>
      <c r="F6062" s="2" t="s">
        <v>2208</v>
      </c>
      <c r="G6062" s="2" t="s">
        <v>2215</v>
      </c>
      <c r="H6062" s="2" t="s">
        <v>13452</v>
      </c>
      <c r="I6062" s="2" t="s">
        <v>13453</v>
      </c>
      <c r="J6062" s="237">
        <v>43926</v>
      </c>
      <c r="K6062" s="2">
        <v>45</v>
      </c>
      <c r="L6062" s="2">
        <v>1</v>
      </c>
    </row>
    <row r="6063" spans="1:14" ht="12.75">
      <c r="A6063" s="331"/>
      <c r="B6063" s="332">
        <v>43926.773800138893</v>
      </c>
      <c r="C6063" s="333" t="s">
        <v>2200</v>
      </c>
      <c r="D6063" s="333" t="s">
        <v>158</v>
      </c>
      <c r="E6063" s="331"/>
      <c r="F6063" s="333" t="s">
        <v>2198</v>
      </c>
      <c r="G6063" s="333" t="s">
        <v>2199</v>
      </c>
      <c r="H6063" s="331"/>
      <c r="I6063" s="334" t="s">
        <v>13454</v>
      </c>
      <c r="J6063" s="335">
        <v>43926</v>
      </c>
      <c r="K6063" s="331"/>
      <c r="L6063" s="333">
        <v>86</v>
      </c>
      <c r="M6063" s="331"/>
      <c r="N6063" s="331"/>
    </row>
    <row r="6064" spans="1:14" ht="12.75">
      <c r="A6064" s="15"/>
      <c r="B6064" s="236">
        <v>43926.773832118051</v>
      </c>
      <c r="C6064" s="2" t="s">
        <v>7566</v>
      </c>
      <c r="D6064" s="2" t="s">
        <v>117</v>
      </c>
      <c r="E6064" s="2" t="s">
        <v>13456</v>
      </c>
      <c r="F6064" s="2" t="s">
        <v>2198</v>
      </c>
      <c r="G6064" s="2" t="s">
        <v>2199</v>
      </c>
      <c r="H6064" s="2" t="s">
        <v>13457</v>
      </c>
      <c r="I6064" s="34" t="s">
        <v>13458</v>
      </c>
      <c r="J6064" s="237">
        <v>43926</v>
      </c>
    </row>
    <row r="6065" spans="1:14" ht="12.75">
      <c r="A6065" s="331"/>
      <c r="B6065" s="332">
        <v>43926.773965613422</v>
      </c>
      <c r="C6065" s="333" t="s">
        <v>7566</v>
      </c>
      <c r="D6065" s="333" t="s">
        <v>278</v>
      </c>
      <c r="E6065" s="333" t="s">
        <v>13459</v>
      </c>
      <c r="F6065" s="333" t="s">
        <v>2198</v>
      </c>
      <c r="G6065" s="331"/>
      <c r="H6065" s="331"/>
      <c r="I6065" s="334" t="s">
        <v>13460</v>
      </c>
      <c r="J6065" s="335">
        <v>43926</v>
      </c>
      <c r="K6065" s="331"/>
      <c r="L6065" s="331"/>
      <c r="M6065" s="333" t="s">
        <v>13462</v>
      </c>
      <c r="N6065" s="331"/>
    </row>
    <row r="6066" spans="1:14" ht="12.75">
      <c r="A6066" s="331"/>
      <c r="B6066" s="332">
        <v>43926.776129340273</v>
      </c>
      <c r="C6066" s="333" t="s">
        <v>2200</v>
      </c>
      <c r="D6066" s="333" t="s">
        <v>158</v>
      </c>
      <c r="E6066" s="331"/>
      <c r="F6066" s="333" t="s">
        <v>2198</v>
      </c>
      <c r="G6066" s="333" t="s">
        <v>2210</v>
      </c>
      <c r="H6066" s="331"/>
      <c r="I6066" s="334" t="s">
        <v>13463</v>
      </c>
      <c r="J6066" s="335">
        <v>43926</v>
      </c>
      <c r="K6066" s="331"/>
      <c r="L6066" s="331"/>
      <c r="M6066" s="331"/>
      <c r="N6066" s="331"/>
    </row>
    <row r="6067" spans="1:14" ht="12.75">
      <c r="A6067" s="331"/>
      <c r="B6067" s="332">
        <v>43926.77662532407</v>
      </c>
      <c r="C6067" s="333" t="s">
        <v>2200</v>
      </c>
      <c r="D6067" s="333" t="s">
        <v>158</v>
      </c>
      <c r="E6067" s="331"/>
      <c r="F6067" s="333" t="s">
        <v>2198</v>
      </c>
      <c r="G6067" s="331"/>
      <c r="H6067" s="331"/>
      <c r="I6067" s="333" t="s">
        <v>13465</v>
      </c>
      <c r="J6067" s="335">
        <v>43926</v>
      </c>
      <c r="K6067" s="331"/>
      <c r="L6067" s="331"/>
      <c r="M6067" s="333" t="s">
        <v>13466</v>
      </c>
      <c r="N6067" s="331"/>
    </row>
    <row r="6068" spans="1:14" ht="12.75">
      <c r="A6068" s="331"/>
      <c r="B6068" s="332">
        <v>43926.776839699072</v>
      </c>
      <c r="C6068" s="333" t="s">
        <v>2200</v>
      </c>
      <c r="D6068" s="333" t="s">
        <v>158</v>
      </c>
      <c r="E6068" s="331"/>
      <c r="F6068" s="333" t="s">
        <v>2198</v>
      </c>
      <c r="G6068" s="333" t="s">
        <v>2210</v>
      </c>
      <c r="H6068" s="331"/>
      <c r="I6068" s="333" t="s">
        <v>13467</v>
      </c>
      <c r="J6068" s="335">
        <v>43926</v>
      </c>
      <c r="K6068" s="331"/>
      <c r="L6068" s="333">
        <v>86</v>
      </c>
      <c r="M6068" s="331"/>
      <c r="N6068" s="331"/>
    </row>
    <row r="6069" spans="1:14" ht="12.75">
      <c r="A6069" s="331"/>
      <c r="B6069" s="332">
        <v>43926.778180868059</v>
      </c>
      <c r="C6069" s="333" t="s">
        <v>2200</v>
      </c>
      <c r="D6069" s="333" t="s">
        <v>158</v>
      </c>
      <c r="E6069" s="331"/>
      <c r="F6069" s="333" t="s">
        <v>2198</v>
      </c>
      <c r="G6069" s="333" t="s">
        <v>2199</v>
      </c>
      <c r="H6069" s="333" t="s">
        <v>199</v>
      </c>
      <c r="I6069" s="333" t="s">
        <v>13468</v>
      </c>
      <c r="J6069" s="335">
        <v>43926</v>
      </c>
      <c r="K6069" s="331"/>
      <c r="L6069" s="333">
        <v>86</v>
      </c>
      <c r="M6069" s="331"/>
      <c r="N6069" s="331"/>
    </row>
    <row r="6070" spans="1:14" ht="12.75">
      <c r="A6070" s="331"/>
      <c r="B6070" s="332">
        <v>43926.780840648149</v>
      </c>
      <c r="C6070" s="333" t="s">
        <v>2200</v>
      </c>
      <c r="D6070" s="333" t="s">
        <v>95</v>
      </c>
      <c r="E6070" s="331"/>
      <c r="F6070" s="333" t="s">
        <v>2198</v>
      </c>
      <c r="G6070" s="333" t="s">
        <v>2199</v>
      </c>
      <c r="H6070" s="333" t="s">
        <v>199</v>
      </c>
      <c r="I6070" s="333" t="s">
        <v>13469</v>
      </c>
      <c r="J6070" s="335">
        <v>43926</v>
      </c>
      <c r="K6070" s="331"/>
      <c r="L6070" s="333">
        <v>4</v>
      </c>
      <c r="M6070" s="331"/>
      <c r="N6070" s="331"/>
    </row>
    <row r="6071" spans="1:14" ht="12.75">
      <c r="A6071" s="331"/>
      <c r="B6071" s="332">
        <v>43926.781878634254</v>
      </c>
      <c r="C6071" s="333" t="s">
        <v>9</v>
      </c>
      <c r="D6071" s="333" t="s">
        <v>262</v>
      </c>
      <c r="E6071" s="333" t="s">
        <v>7437</v>
      </c>
      <c r="F6071" s="333" t="s">
        <v>2271</v>
      </c>
      <c r="G6071" s="333" t="s">
        <v>2199</v>
      </c>
      <c r="H6071" s="331"/>
      <c r="I6071" s="333" t="s">
        <v>13471</v>
      </c>
      <c r="J6071" s="335">
        <v>43926</v>
      </c>
      <c r="K6071" s="333">
        <v>53</v>
      </c>
      <c r="L6071" s="331"/>
      <c r="M6071" s="331"/>
      <c r="N6071" s="331"/>
    </row>
    <row r="6072" spans="1:14" ht="12.75">
      <c r="A6072" s="331"/>
      <c r="B6072" s="332">
        <v>43926.781960381944</v>
      </c>
      <c r="C6072" s="333" t="s">
        <v>2200</v>
      </c>
      <c r="D6072" s="333" t="s">
        <v>158</v>
      </c>
      <c r="E6072" s="331"/>
      <c r="F6072" s="333" t="s">
        <v>2198</v>
      </c>
      <c r="G6072" s="333" t="s">
        <v>2210</v>
      </c>
      <c r="H6072" s="331"/>
      <c r="I6072" s="334" t="s">
        <v>13472</v>
      </c>
      <c r="J6072" s="335">
        <v>43926</v>
      </c>
      <c r="K6072" s="331"/>
      <c r="L6072" s="331"/>
      <c r="M6072" s="333" t="s">
        <v>13473</v>
      </c>
      <c r="N6072" s="331"/>
    </row>
    <row r="6073" spans="1:14" ht="12.75">
      <c r="A6073" s="331"/>
      <c r="B6073" s="332">
        <v>43926.782856446764</v>
      </c>
      <c r="C6073" s="333" t="s">
        <v>2200</v>
      </c>
      <c r="D6073" s="333" t="s">
        <v>158</v>
      </c>
      <c r="E6073" s="331"/>
      <c r="F6073" s="333" t="s">
        <v>2198</v>
      </c>
      <c r="G6073" s="331"/>
      <c r="H6073" s="331"/>
      <c r="I6073" s="334" t="s">
        <v>13474</v>
      </c>
      <c r="J6073" s="335">
        <v>43926</v>
      </c>
      <c r="K6073" s="331"/>
      <c r="L6073" s="331"/>
      <c r="M6073" s="331"/>
      <c r="N6073" s="331"/>
    </row>
    <row r="6074" spans="1:14" ht="12.75">
      <c r="A6074" s="331"/>
      <c r="B6074" s="332">
        <v>43926.782910393522</v>
      </c>
      <c r="C6074" s="333" t="s">
        <v>2200</v>
      </c>
      <c r="D6074" s="333" t="s">
        <v>158</v>
      </c>
      <c r="E6074" s="331"/>
      <c r="F6074" s="333" t="s">
        <v>2198</v>
      </c>
      <c r="G6074" s="333" t="s">
        <v>2210</v>
      </c>
      <c r="H6074" s="331"/>
      <c r="I6074" s="334" t="s">
        <v>13454</v>
      </c>
      <c r="J6074" s="335">
        <v>43926</v>
      </c>
      <c r="K6074" s="331"/>
      <c r="L6074" s="333">
        <v>86</v>
      </c>
      <c r="M6074" s="331"/>
      <c r="N6074" s="331"/>
    </row>
    <row r="6075" spans="1:14" ht="12.75">
      <c r="A6075" s="331"/>
      <c r="B6075" s="332">
        <v>43926.783261909717</v>
      </c>
      <c r="C6075" s="333" t="s">
        <v>2200</v>
      </c>
      <c r="D6075" s="333" t="s">
        <v>95</v>
      </c>
      <c r="E6075" s="333" t="s">
        <v>700</v>
      </c>
      <c r="F6075" s="333" t="s">
        <v>2198</v>
      </c>
      <c r="G6075" s="333" t="s">
        <v>2199</v>
      </c>
      <c r="H6075" s="331"/>
      <c r="I6075" s="333" t="s">
        <v>3904</v>
      </c>
      <c r="J6075" s="335">
        <v>43926</v>
      </c>
      <c r="K6075" s="331"/>
      <c r="L6075" s="331"/>
      <c r="M6075" s="331"/>
      <c r="N6075" s="331"/>
    </row>
    <row r="6076" spans="1:14" ht="12.75">
      <c r="A6076" s="331"/>
      <c r="B6076" s="332">
        <v>43926.783853078705</v>
      </c>
      <c r="C6076" s="333" t="s">
        <v>7566</v>
      </c>
      <c r="D6076" s="333" t="s">
        <v>101</v>
      </c>
      <c r="E6076" s="333" t="s">
        <v>13477</v>
      </c>
      <c r="F6076" s="333" t="s">
        <v>13478</v>
      </c>
      <c r="G6076" s="333" t="s">
        <v>2199</v>
      </c>
      <c r="H6076" s="331"/>
      <c r="I6076" s="334" t="s">
        <v>13479</v>
      </c>
      <c r="J6076" s="335">
        <v>43925</v>
      </c>
      <c r="K6076" s="331"/>
      <c r="L6076" s="331"/>
      <c r="M6076" s="331"/>
      <c r="N6076" s="331"/>
    </row>
    <row r="6077" spans="1:14" ht="12.75">
      <c r="A6077" s="331"/>
      <c r="B6077" s="332">
        <v>43926.783985254631</v>
      </c>
      <c r="C6077" s="333" t="s">
        <v>2200</v>
      </c>
      <c r="D6077" s="333" t="s">
        <v>262</v>
      </c>
      <c r="E6077" s="331"/>
      <c r="F6077" s="333" t="s">
        <v>2198</v>
      </c>
      <c r="G6077" s="333" t="s">
        <v>2199</v>
      </c>
      <c r="H6077" s="331"/>
      <c r="I6077" s="334" t="s">
        <v>13076</v>
      </c>
      <c r="J6077" s="335">
        <v>43925</v>
      </c>
      <c r="K6077" s="331"/>
      <c r="L6077" s="331"/>
      <c r="M6077" s="333" t="s">
        <v>13481</v>
      </c>
      <c r="N6077" s="331"/>
    </row>
    <row r="6078" spans="1:14" ht="12.75">
      <c r="A6078" s="331"/>
      <c r="B6078" s="332">
        <v>43926.784873078708</v>
      </c>
      <c r="C6078" s="333" t="s">
        <v>7566</v>
      </c>
      <c r="D6078" s="333" t="s">
        <v>262</v>
      </c>
      <c r="E6078" s="331"/>
      <c r="F6078" s="333" t="s">
        <v>2198</v>
      </c>
      <c r="G6078" s="331"/>
      <c r="H6078" s="331"/>
      <c r="I6078" s="334" t="s">
        <v>1065</v>
      </c>
      <c r="J6078" s="335">
        <v>43925</v>
      </c>
      <c r="K6078" s="331"/>
      <c r="L6078" s="331"/>
      <c r="M6078" s="333" t="s">
        <v>13483</v>
      </c>
      <c r="N6078" s="331"/>
    </row>
    <row r="6079" spans="1:14" ht="12.75">
      <c r="A6079" s="331"/>
      <c r="B6079" s="332">
        <v>43926.786602627311</v>
      </c>
      <c r="C6079" s="333" t="s">
        <v>2200</v>
      </c>
      <c r="D6079" s="333" t="s">
        <v>45</v>
      </c>
      <c r="E6079" s="333" t="s">
        <v>342</v>
      </c>
      <c r="F6079" s="333" t="s">
        <v>2198</v>
      </c>
      <c r="G6079" s="333" t="s">
        <v>2199</v>
      </c>
      <c r="H6079" s="331"/>
      <c r="I6079" s="334" t="s">
        <v>13484</v>
      </c>
      <c r="J6079" s="335">
        <v>43926</v>
      </c>
      <c r="K6079" s="331"/>
      <c r="L6079" s="331"/>
      <c r="M6079" s="331"/>
      <c r="N6079" s="331"/>
    </row>
    <row r="6080" spans="1:14" ht="12.75">
      <c r="A6080" s="331"/>
      <c r="B6080" s="332">
        <v>43926.78843424769</v>
      </c>
      <c r="C6080" s="333" t="s">
        <v>2200</v>
      </c>
      <c r="D6080" s="333" t="s">
        <v>109</v>
      </c>
      <c r="E6080" s="331"/>
      <c r="F6080" s="333" t="s">
        <v>2198</v>
      </c>
      <c r="G6080" s="331"/>
      <c r="H6080" s="331"/>
      <c r="I6080" s="334" t="s">
        <v>13486</v>
      </c>
      <c r="J6080" s="335">
        <v>43926</v>
      </c>
      <c r="K6080" s="331"/>
      <c r="L6080" s="331"/>
      <c r="M6080" s="331"/>
      <c r="N6080" s="331"/>
    </row>
    <row r="6081" spans="1:14" ht="12.75">
      <c r="A6081" s="331"/>
      <c r="B6081" s="332">
        <v>43926.791259421298</v>
      </c>
      <c r="C6081" s="333" t="s">
        <v>2200</v>
      </c>
      <c r="D6081" s="333" t="s">
        <v>95</v>
      </c>
      <c r="E6081" s="331"/>
      <c r="F6081" s="333" t="s">
        <v>2198</v>
      </c>
      <c r="G6081" s="333" t="s">
        <v>2199</v>
      </c>
      <c r="H6081" s="331"/>
      <c r="I6081" s="334" t="s">
        <v>13489</v>
      </c>
      <c r="J6081" s="335">
        <v>43926</v>
      </c>
      <c r="K6081" s="331"/>
      <c r="L6081" s="331"/>
      <c r="M6081" s="333" t="s">
        <v>5743</v>
      </c>
      <c r="N6081" s="331"/>
    </row>
    <row r="6082" spans="1:14" ht="12.75">
      <c r="A6082" s="15"/>
      <c r="B6082" s="236">
        <v>43926.791734837963</v>
      </c>
      <c r="C6082" s="2" t="s">
        <v>2200</v>
      </c>
      <c r="D6082" s="2" t="s">
        <v>109</v>
      </c>
      <c r="F6082" s="2" t="s">
        <v>2198</v>
      </c>
      <c r="G6082" s="2" t="s">
        <v>2199</v>
      </c>
      <c r="H6082" s="2" t="s">
        <v>13492</v>
      </c>
      <c r="I6082" s="34" t="s">
        <v>13493</v>
      </c>
      <c r="J6082" s="237">
        <v>43926</v>
      </c>
      <c r="M6082" s="2" t="s">
        <v>13492</v>
      </c>
    </row>
    <row r="6083" spans="1:14" ht="12.75">
      <c r="A6083" s="331"/>
      <c r="B6083" s="332">
        <v>43926.791981180555</v>
      </c>
      <c r="C6083" s="333" t="s">
        <v>2200</v>
      </c>
      <c r="D6083" s="333" t="s">
        <v>109</v>
      </c>
      <c r="E6083" s="331"/>
      <c r="F6083" s="333" t="s">
        <v>2198</v>
      </c>
      <c r="G6083" s="333" t="s">
        <v>2199</v>
      </c>
      <c r="H6083" s="333" t="s">
        <v>199</v>
      </c>
      <c r="I6083" s="333" t="s">
        <v>13495</v>
      </c>
      <c r="J6083" s="335">
        <v>43926</v>
      </c>
      <c r="K6083" s="331"/>
      <c r="L6083" s="333">
        <v>43</v>
      </c>
      <c r="M6083" s="331"/>
      <c r="N6083" s="331"/>
    </row>
    <row r="6084" spans="1:14" ht="12.75">
      <c r="A6084" s="331"/>
      <c r="B6084" s="332">
        <v>43926.79260803241</v>
      </c>
      <c r="C6084" s="333" t="s">
        <v>2200</v>
      </c>
      <c r="D6084" s="333" t="s">
        <v>262</v>
      </c>
      <c r="E6084" s="331"/>
      <c r="F6084" s="333" t="s">
        <v>2198</v>
      </c>
      <c r="G6084" s="333" t="s">
        <v>2210</v>
      </c>
      <c r="H6084" s="331"/>
      <c r="I6084" s="334" t="s">
        <v>10325</v>
      </c>
      <c r="J6084" s="335">
        <v>43925</v>
      </c>
      <c r="K6084" s="331"/>
      <c r="L6084" s="331"/>
      <c r="M6084" s="333" t="s">
        <v>13496</v>
      </c>
      <c r="N6084" s="331"/>
    </row>
    <row r="6085" spans="1:14" ht="12.75">
      <c r="A6085" s="331"/>
      <c r="B6085" s="332">
        <v>43926.793873750001</v>
      </c>
      <c r="C6085" s="333" t="s">
        <v>7566</v>
      </c>
      <c r="D6085" s="333" t="s">
        <v>262</v>
      </c>
      <c r="E6085" s="333" t="s">
        <v>493</v>
      </c>
      <c r="F6085" s="333" t="s">
        <v>13498</v>
      </c>
      <c r="G6085" s="333" t="s">
        <v>2210</v>
      </c>
      <c r="H6085" s="331"/>
      <c r="I6085" s="334" t="s">
        <v>1065</v>
      </c>
      <c r="J6085" s="335">
        <v>43925</v>
      </c>
      <c r="K6085" s="331"/>
      <c r="L6085" s="331"/>
      <c r="M6085" s="333" t="s">
        <v>13499</v>
      </c>
      <c r="N6085" s="331"/>
    </row>
    <row r="6086" spans="1:14" ht="12.75">
      <c r="A6086" s="331"/>
      <c r="B6086" s="332">
        <v>43926.794358495375</v>
      </c>
      <c r="C6086" s="333" t="s">
        <v>2200</v>
      </c>
      <c r="D6086" s="333" t="s">
        <v>109</v>
      </c>
      <c r="E6086" s="331"/>
      <c r="F6086" s="333" t="s">
        <v>2198</v>
      </c>
      <c r="G6086" s="331"/>
      <c r="H6086" s="331"/>
      <c r="I6086" s="333" t="s">
        <v>2590</v>
      </c>
      <c r="J6086" s="335">
        <v>43926</v>
      </c>
      <c r="K6086" s="331"/>
      <c r="L6086" s="331"/>
      <c r="M6086" s="333" t="s">
        <v>13500</v>
      </c>
      <c r="N6086" s="331"/>
    </row>
    <row r="6087" spans="1:14" ht="12.75">
      <c r="A6087" s="15"/>
      <c r="B6087" s="236">
        <v>43926.795086736107</v>
      </c>
      <c r="C6087" s="2" t="s">
        <v>2200</v>
      </c>
      <c r="D6087" s="2" t="s">
        <v>109</v>
      </c>
      <c r="F6087" s="2" t="s">
        <v>12971</v>
      </c>
      <c r="G6087" s="2" t="s">
        <v>2210</v>
      </c>
      <c r="H6087" s="2" t="s">
        <v>12971</v>
      </c>
      <c r="I6087" s="34" t="s">
        <v>13493</v>
      </c>
      <c r="J6087" s="237">
        <v>43926</v>
      </c>
      <c r="M6087" s="2" t="s">
        <v>13502</v>
      </c>
    </row>
    <row r="6088" spans="1:14" ht="12.75">
      <c r="A6088" s="331"/>
      <c r="B6088" s="332">
        <v>43926.797797627311</v>
      </c>
      <c r="C6088" s="333" t="s">
        <v>2200</v>
      </c>
      <c r="D6088" s="333" t="s">
        <v>182</v>
      </c>
      <c r="E6088" s="331"/>
      <c r="F6088" s="333" t="s">
        <v>2198</v>
      </c>
      <c r="G6088" s="333" t="s">
        <v>2199</v>
      </c>
      <c r="H6088" s="331"/>
      <c r="I6088" s="334" t="s">
        <v>13503</v>
      </c>
      <c r="J6088" s="335">
        <v>43926</v>
      </c>
      <c r="K6088" s="331"/>
      <c r="L6088" s="333">
        <v>126</v>
      </c>
      <c r="M6088" s="331"/>
      <c r="N6088" s="331"/>
    </row>
    <row r="6089" spans="1:14" ht="12.75">
      <c r="A6089" s="331"/>
      <c r="B6089" s="332">
        <v>43926.798777905089</v>
      </c>
      <c r="C6089" s="333" t="s">
        <v>2197</v>
      </c>
      <c r="D6089" s="333" t="s">
        <v>262</v>
      </c>
      <c r="E6089" s="333" t="s">
        <v>493</v>
      </c>
      <c r="F6089" s="333" t="s">
        <v>2198</v>
      </c>
      <c r="G6089" s="333" t="s">
        <v>2199</v>
      </c>
      <c r="H6089" s="331"/>
      <c r="I6089" s="334" t="s">
        <v>1065</v>
      </c>
      <c r="J6089" s="335">
        <v>43926</v>
      </c>
      <c r="K6089" s="331"/>
      <c r="L6089" s="333">
        <v>10</v>
      </c>
      <c r="M6089" s="333" t="s">
        <v>13505</v>
      </c>
      <c r="N6089" s="331"/>
    </row>
    <row r="6090" spans="1:14" ht="12.75">
      <c r="A6090" s="331"/>
      <c r="B6090" s="332">
        <v>43926.800417743056</v>
      </c>
      <c r="C6090" s="333" t="s">
        <v>7566</v>
      </c>
      <c r="D6090" s="333" t="s">
        <v>262</v>
      </c>
      <c r="E6090" s="331"/>
      <c r="F6090" s="333" t="s">
        <v>2198</v>
      </c>
      <c r="G6090" s="331"/>
      <c r="H6090" s="331"/>
      <c r="I6090" s="334" t="s">
        <v>1065</v>
      </c>
      <c r="J6090" s="335">
        <v>43926</v>
      </c>
      <c r="K6090" s="331"/>
      <c r="L6090" s="331"/>
      <c r="M6090" s="333" t="s">
        <v>13507</v>
      </c>
      <c r="N6090" s="331"/>
    </row>
    <row r="6091" spans="1:14" ht="12.75">
      <c r="A6091" s="331"/>
      <c r="B6091" s="332">
        <v>43926.800844768513</v>
      </c>
      <c r="C6091" s="333" t="s">
        <v>2200</v>
      </c>
      <c r="D6091" s="333" t="s">
        <v>95</v>
      </c>
      <c r="E6091" s="333" t="s">
        <v>95</v>
      </c>
      <c r="F6091" s="333" t="s">
        <v>2198</v>
      </c>
      <c r="G6091" s="333" t="s">
        <v>2199</v>
      </c>
      <c r="H6091" s="333" t="s">
        <v>199</v>
      </c>
      <c r="I6091" s="333" t="s">
        <v>13508</v>
      </c>
      <c r="J6091" s="335">
        <v>43926</v>
      </c>
      <c r="K6091" s="331"/>
      <c r="L6091" s="333">
        <v>58</v>
      </c>
      <c r="M6091" s="331"/>
      <c r="N6091" s="331"/>
    </row>
    <row r="6092" spans="1:14" ht="12.75">
      <c r="A6092" s="331"/>
      <c r="B6092" s="332">
        <v>43926.801552094912</v>
      </c>
      <c r="C6092" s="333" t="s">
        <v>2200</v>
      </c>
      <c r="D6092" s="333" t="s">
        <v>95</v>
      </c>
      <c r="E6092" s="331"/>
      <c r="F6092" s="333" t="s">
        <v>2198</v>
      </c>
      <c r="G6092" s="333" t="s">
        <v>2210</v>
      </c>
      <c r="H6092" s="331"/>
      <c r="I6092" s="333" t="s">
        <v>13509</v>
      </c>
      <c r="J6092" s="335">
        <v>43926</v>
      </c>
      <c r="K6092" s="331"/>
      <c r="L6092" s="331"/>
      <c r="M6092" s="333" t="s">
        <v>13510</v>
      </c>
      <c r="N6092" s="331"/>
    </row>
    <row r="6093" spans="1:14" ht="12.75">
      <c r="A6093" s="15"/>
      <c r="B6093" s="236">
        <v>43926.802550671295</v>
      </c>
      <c r="C6093" s="2" t="s">
        <v>2200</v>
      </c>
      <c r="D6093" s="2" t="s">
        <v>117</v>
      </c>
      <c r="E6093" s="2" t="s">
        <v>13512</v>
      </c>
      <c r="F6093" s="2" t="s">
        <v>2198</v>
      </c>
      <c r="G6093" s="2" t="s">
        <v>2199</v>
      </c>
      <c r="H6093" s="2" t="s">
        <v>13513</v>
      </c>
      <c r="I6093" s="34" t="s">
        <v>13514</v>
      </c>
      <c r="J6093" s="237">
        <v>43926</v>
      </c>
    </row>
    <row r="6094" spans="1:14" ht="12.75">
      <c r="A6094" s="331"/>
      <c r="B6094" s="332">
        <v>43926.804414849539</v>
      </c>
      <c r="C6094" s="333" t="s">
        <v>2200</v>
      </c>
      <c r="D6094" s="333" t="s">
        <v>236</v>
      </c>
      <c r="E6094" s="331"/>
      <c r="F6094" s="333" t="s">
        <v>2198</v>
      </c>
      <c r="G6094" s="333" t="s">
        <v>2199</v>
      </c>
      <c r="H6094" s="331"/>
      <c r="I6094" s="334" t="s">
        <v>13516</v>
      </c>
      <c r="J6094" s="335">
        <v>43926</v>
      </c>
      <c r="K6094" s="331"/>
      <c r="L6094" s="331"/>
      <c r="M6094" s="333" t="s">
        <v>13518</v>
      </c>
      <c r="N6094" s="331"/>
    </row>
    <row r="6095" spans="1:14" ht="12.75">
      <c r="A6095" s="15"/>
      <c r="B6095" s="236">
        <v>43926.805407974534</v>
      </c>
      <c r="C6095" s="2" t="s">
        <v>2200</v>
      </c>
      <c r="D6095" s="2" t="s">
        <v>182</v>
      </c>
      <c r="E6095" s="2" t="s">
        <v>5051</v>
      </c>
      <c r="F6095" s="2" t="s">
        <v>2208</v>
      </c>
      <c r="G6095" s="2" t="s">
        <v>2199</v>
      </c>
      <c r="H6095" s="2" t="s">
        <v>13519</v>
      </c>
      <c r="I6095" s="2" t="s">
        <v>13520</v>
      </c>
      <c r="J6095" s="237">
        <v>43926</v>
      </c>
      <c r="K6095" s="2">
        <v>1.2</v>
      </c>
      <c r="M6095" s="2" t="s">
        <v>13521</v>
      </c>
    </row>
    <row r="6096" spans="1:14" ht="12.75">
      <c r="A6096" s="15"/>
      <c r="B6096" s="236">
        <v>43926.805533032406</v>
      </c>
      <c r="C6096" s="2" t="s">
        <v>2200</v>
      </c>
      <c r="D6096" s="2" t="s">
        <v>182</v>
      </c>
      <c r="E6096" s="2" t="s">
        <v>5051</v>
      </c>
      <c r="F6096" s="2" t="s">
        <v>2208</v>
      </c>
      <c r="G6096" s="2" t="s">
        <v>2199</v>
      </c>
      <c r="H6096" s="2" t="s">
        <v>13519</v>
      </c>
      <c r="I6096" s="2" t="s">
        <v>13520</v>
      </c>
      <c r="J6096" s="237">
        <v>43926</v>
      </c>
      <c r="K6096" s="2">
        <v>1.2</v>
      </c>
      <c r="M6096" s="2" t="s">
        <v>13521</v>
      </c>
    </row>
    <row r="6097" spans="1:14" ht="12.75">
      <c r="A6097" s="331"/>
      <c r="B6097" s="332">
        <v>43926.807256365741</v>
      </c>
      <c r="C6097" s="333" t="s">
        <v>7566</v>
      </c>
      <c r="D6097" s="333" t="s">
        <v>95</v>
      </c>
      <c r="E6097" s="333" t="s">
        <v>13522</v>
      </c>
      <c r="F6097" s="333" t="s">
        <v>2198</v>
      </c>
      <c r="G6097" s="333" t="s">
        <v>2210</v>
      </c>
      <c r="H6097" s="331"/>
      <c r="I6097" s="333" t="s">
        <v>13524</v>
      </c>
      <c r="J6097" s="335">
        <v>43926</v>
      </c>
      <c r="K6097" s="331"/>
      <c r="L6097" s="331"/>
      <c r="M6097" s="331"/>
      <c r="N6097" s="331"/>
    </row>
    <row r="6098" spans="1:14" ht="12.75">
      <c r="A6098" s="331"/>
      <c r="B6098" s="332">
        <v>43926.807264224539</v>
      </c>
      <c r="C6098" s="333" t="s">
        <v>7566</v>
      </c>
      <c r="D6098" s="333" t="s">
        <v>262</v>
      </c>
      <c r="E6098" s="331"/>
      <c r="F6098" s="333" t="s">
        <v>2198</v>
      </c>
      <c r="G6098" s="333" t="s">
        <v>2210</v>
      </c>
      <c r="H6098" s="331"/>
      <c r="I6098" s="334" t="s">
        <v>1456</v>
      </c>
      <c r="J6098" s="335">
        <v>43926</v>
      </c>
      <c r="K6098" s="331"/>
      <c r="L6098" s="331"/>
      <c r="M6098" s="333" t="s">
        <v>13525</v>
      </c>
      <c r="N6098" s="331"/>
    </row>
    <row r="6099" spans="1:14" ht="12.75">
      <c r="A6099" s="331"/>
      <c r="B6099" s="332">
        <v>43926.808708124998</v>
      </c>
      <c r="C6099" s="333" t="s">
        <v>2200</v>
      </c>
      <c r="D6099" s="333" t="s">
        <v>45</v>
      </c>
      <c r="E6099" s="331"/>
      <c r="F6099" s="333" t="s">
        <v>2198</v>
      </c>
      <c r="G6099" s="333" t="s">
        <v>2199</v>
      </c>
      <c r="H6099" s="331"/>
      <c r="I6099" s="334" t="s">
        <v>13527</v>
      </c>
      <c r="J6099" s="335">
        <v>43926</v>
      </c>
      <c r="K6099" s="331"/>
      <c r="L6099" s="331"/>
      <c r="M6099" s="333" t="s">
        <v>5743</v>
      </c>
      <c r="N6099" s="331"/>
    </row>
    <row r="6100" spans="1:14" ht="12.75">
      <c r="A6100" s="331"/>
      <c r="B6100" s="332">
        <v>43926.808925196761</v>
      </c>
      <c r="C6100" s="333" t="s">
        <v>2200</v>
      </c>
      <c r="D6100" s="333" t="s">
        <v>262</v>
      </c>
      <c r="E6100" s="331"/>
      <c r="F6100" s="333" t="s">
        <v>2198</v>
      </c>
      <c r="G6100" s="333" t="s">
        <v>2199</v>
      </c>
      <c r="H6100" s="331"/>
      <c r="I6100" s="334" t="s">
        <v>1065</v>
      </c>
      <c r="J6100" s="335">
        <v>43926</v>
      </c>
      <c r="K6100" s="331"/>
      <c r="L6100" s="333">
        <v>27</v>
      </c>
      <c r="M6100" s="331"/>
      <c r="N6100" s="331"/>
    </row>
    <row r="6101" spans="1:14" ht="12.75">
      <c r="A6101" s="331"/>
      <c r="B6101" s="332">
        <v>43926.811051365745</v>
      </c>
      <c r="C6101" s="333" t="s">
        <v>2200</v>
      </c>
      <c r="D6101" s="333" t="s">
        <v>109</v>
      </c>
      <c r="E6101" s="333" t="s">
        <v>5363</v>
      </c>
      <c r="F6101" s="333" t="s">
        <v>2198</v>
      </c>
      <c r="G6101" s="333" t="s">
        <v>2199</v>
      </c>
      <c r="H6101" s="331"/>
      <c r="I6101" s="334" t="s">
        <v>8288</v>
      </c>
      <c r="J6101" s="335">
        <v>43926</v>
      </c>
      <c r="K6101" s="331"/>
      <c r="L6101" s="331"/>
      <c r="M6101" s="333" t="s">
        <v>13530</v>
      </c>
      <c r="N6101" s="331"/>
    </row>
    <row r="6102" spans="1:14" ht="12.75">
      <c r="A6102" s="331"/>
      <c r="B6102" s="332">
        <v>43926.811675277779</v>
      </c>
      <c r="C6102" s="333" t="s">
        <v>2200</v>
      </c>
      <c r="D6102" s="333" t="s">
        <v>45</v>
      </c>
      <c r="E6102" s="331"/>
      <c r="F6102" s="333" t="s">
        <v>2198</v>
      </c>
      <c r="G6102" s="333" t="s">
        <v>2199</v>
      </c>
      <c r="H6102" s="331"/>
      <c r="I6102" s="334" t="s">
        <v>13531</v>
      </c>
      <c r="J6102" s="335">
        <v>43926</v>
      </c>
      <c r="K6102" s="331"/>
      <c r="L6102" s="331"/>
      <c r="M6102" s="331"/>
      <c r="N6102" s="331"/>
    </row>
    <row r="6103" spans="1:14" ht="12.75">
      <c r="A6103" s="331"/>
      <c r="B6103" s="332">
        <v>43926.811888425931</v>
      </c>
      <c r="C6103" s="333" t="s">
        <v>2197</v>
      </c>
      <c r="D6103" s="333" t="s">
        <v>109</v>
      </c>
      <c r="E6103" s="331"/>
      <c r="F6103" s="333" t="s">
        <v>2198</v>
      </c>
      <c r="G6103" s="333" t="s">
        <v>2210</v>
      </c>
      <c r="H6103" s="331"/>
      <c r="I6103" s="334" t="s">
        <v>8288</v>
      </c>
      <c r="J6103" s="335">
        <v>43926</v>
      </c>
      <c r="K6103" s="331"/>
      <c r="L6103" s="331"/>
      <c r="M6103" s="333" t="s">
        <v>13534</v>
      </c>
      <c r="N6103" s="331"/>
    </row>
    <row r="6104" spans="1:14" ht="12.75">
      <c r="A6104" s="331"/>
      <c r="B6104" s="332">
        <v>43926.812043425925</v>
      </c>
      <c r="C6104" s="333" t="s">
        <v>2197</v>
      </c>
      <c r="D6104" s="333" t="s">
        <v>134</v>
      </c>
      <c r="E6104" s="331"/>
      <c r="F6104" s="333" t="s">
        <v>2198</v>
      </c>
      <c r="G6104" s="331"/>
      <c r="H6104" s="331"/>
      <c r="I6104" s="333" t="s">
        <v>2900</v>
      </c>
      <c r="J6104" s="335">
        <v>43926</v>
      </c>
      <c r="K6104" s="331"/>
      <c r="L6104" s="333">
        <v>14</v>
      </c>
      <c r="M6104" s="331"/>
      <c r="N6104" s="331"/>
    </row>
    <row r="6105" spans="1:14" ht="12.75">
      <c r="A6105" s="331"/>
      <c r="B6105" s="332">
        <v>43926.812809976851</v>
      </c>
      <c r="C6105" s="333" t="s">
        <v>2200</v>
      </c>
      <c r="D6105" s="333" t="s">
        <v>182</v>
      </c>
      <c r="E6105" s="333" t="s">
        <v>5051</v>
      </c>
      <c r="F6105" s="333" t="s">
        <v>2198</v>
      </c>
      <c r="G6105" s="333" t="s">
        <v>2199</v>
      </c>
      <c r="H6105" s="331"/>
      <c r="I6105" s="333" t="s">
        <v>13535</v>
      </c>
      <c r="J6105" s="335">
        <v>43926</v>
      </c>
      <c r="K6105" s="333">
        <v>1.5</v>
      </c>
      <c r="L6105" s="331"/>
      <c r="M6105" s="331"/>
      <c r="N6105" s="331"/>
    </row>
    <row r="6106" spans="1:14" ht="12.75">
      <c r="A6106" s="331"/>
      <c r="B6106" s="332">
        <v>43926.813858622685</v>
      </c>
      <c r="C6106" s="333" t="s">
        <v>2200</v>
      </c>
      <c r="D6106" s="333" t="s">
        <v>236</v>
      </c>
      <c r="E6106" s="331"/>
      <c r="F6106" s="333" t="s">
        <v>2198</v>
      </c>
      <c r="G6106" s="333" t="s">
        <v>2199</v>
      </c>
      <c r="H6106" s="331"/>
      <c r="I6106" s="334" t="s">
        <v>13537</v>
      </c>
      <c r="J6106" s="335">
        <v>43926</v>
      </c>
      <c r="K6106" s="331"/>
      <c r="L6106" s="331"/>
      <c r="M6106" s="331"/>
      <c r="N6106" s="331"/>
    </row>
    <row r="6107" spans="1:14" ht="12.75">
      <c r="A6107" s="331"/>
      <c r="B6107" s="332">
        <v>43926.815622499998</v>
      </c>
      <c r="C6107" s="333" t="s">
        <v>2200</v>
      </c>
      <c r="D6107" s="333" t="s">
        <v>47</v>
      </c>
      <c r="E6107" s="331"/>
      <c r="F6107" s="333" t="s">
        <v>2198</v>
      </c>
      <c r="G6107" s="331"/>
      <c r="H6107" s="331"/>
      <c r="I6107" s="334" t="s">
        <v>13538</v>
      </c>
      <c r="J6107" s="335">
        <v>43926</v>
      </c>
      <c r="K6107" s="331"/>
      <c r="L6107" s="331"/>
      <c r="M6107" s="331"/>
      <c r="N6107" s="331"/>
    </row>
    <row r="6108" spans="1:14" ht="12.75">
      <c r="A6108" s="15"/>
      <c r="B6108" s="236">
        <v>43926.816115150461</v>
      </c>
      <c r="C6108" s="2" t="s">
        <v>2200</v>
      </c>
      <c r="D6108" s="2" t="s">
        <v>134</v>
      </c>
      <c r="E6108" s="2" t="s">
        <v>13540</v>
      </c>
      <c r="F6108" s="2" t="s">
        <v>2271</v>
      </c>
      <c r="G6108" s="2" t="s">
        <v>2199</v>
      </c>
      <c r="H6108" s="2" t="s">
        <v>13541</v>
      </c>
      <c r="I6108" s="34" t="s">
        <v>13542</v>
      </c>
      <c r="J6108" s="237">
        <v>43926</v>
      </c>
    </row>
    <row r="6109" spans="1:14" ht="12.75">
      <c r="A6109" s="331"/>
      <c r="B6109" s="332">
        <v>43926.817320868053</v>
      </c>
      <c r="C6109" s="333" t="s">
        <v>2200</v>
      </c>
      <c r="D6109" s="333" t="s">
        <v>45</v>
      </c>
      <c r="E6109" s="331"/>
      <c r="F6109" s="333" t="s">
        <v>2198</v>
      </c>
      <c r="G6109" s="331"/>
      <c r="H6109" s="331"/>
      <c r="I6109" s="334" t="s">
        <v>13531</v>
      </c>
      <c r="J6109" s="335">
        <v>43926</v>
      </c>
      <c r="K6109" s="331"/>
      <c r="L6109" s="331"/>
      <c r="M6109" s="331"/>
      <c r="N6109" s="331"/>
    </row>
    <row r="6110" spans="1:14" ht="12.75">
      <c r="A6110" s="331"/>
      <c r="B6110" s="332">
        <v>43926.817761712962</v>
      </c>
      <c r="C6110" s="333" t="s">
        <v>7566</v>
      </c>
      <c r="D6110" s="333" t="s">
        <v>262</v>
      </c>
      <c r="E6110" s="331"/>
      <c r="F6110" s="333" t="s">
        <v>2198</v>
      </c>
      <c r="G6110" s="333" t="s">
        <v>2210</v>
      </c>
      <c r="H6110" s="331"/>
      <c r="I6110" s="334" t="s">
        <v>13544</v>
      </c>
      <c r="J6110" s="335">
        <v>43926</v>
      </c>
      <c r="K6110" s="331"/>
      <c r="L6110" s="331"/>
      <c r="M6110" s="331"/>
      <c r="N6110" s="331"/>
    </row>
    <row r="6111" spans="1:14" ht="12.75">
      <c r="A6111" s="331"/>
      <c r="B6111" s="332">
        <v>43926.818809618053</v>
      </c>
      <c r="C6111" s="333" t="s">
        <v>2200</v>
      </c>
      <c r="D6111" s="333" t="s">
        <v>109</v>
      </c>
      <c r="E6111" s="331"/>
      <c r="F6111" s="333" t="s">
        <v>2198</v>
      </c>
      <c r="G6111" s="333" t="s">
        <v>2199</v>
      </c>
      <c r="H6111" s="331"/>
      <c r="I6111" s="334" t="s">
        <v>13546</v>
      </c>
      <c r="J6111" s="335">
        <v>43926</v>
      </c>
      <c r="K6111" s="331"/>
      <c r="L6111" s="331"/>
      <c r="M6111" s="333" t="s">
        <v>13548</v>
      </c>
      <c r="N6111" s="331"/>
    </row>
    <row r="6112" spans="1:14" ht="12.75">
      <c r="A6112" s="331"/>
      <c r="B6112" s="332">
        <v>43926.818897500001</v>
      </c>
      <c r="C6112" s="333" t="s">
        <v>2200</v>
      </c>
      <c r="D6112" s="333" t="s">
        <v>126</v>
      </c>
      <c r="E6112" s="331"/>
      <c r="F6112" s="333" t="s">
        <v>2198</v>
      </c>
      <c r="G6112" s="333" t="s">
        <v>2199</v>
      </c>
      <c r="H6112" s="331"/>
      <c r="I6112" s="334" t="s">
        <v>13538</v>
      </c>
      <c r="J6112" s="335">
        <v>43926</v>
      </c>
      <c r="K6112" s="331"/>
      <c r="L6112" s="331"/>
      <c r="M6112" s="331"/>
      <c r="N6112" s="331"/>
    </row>
    <row r="6113" spans="1:14" ht="12.75">
      <c r="A6113" s="15"/>
      <c r="B6113" s="236">
        <v>43926.821885486112</v>
      </c>
      <c r="C6113" s="2" t="s">
        <v>2200</v>
      </c>
      <c r="D6113" s="2" t="s">
        <v>109</v>
      </c>
      <c r="E6113" s="2" t="s">
        <v>5363</v>
      </c>
      <c r="F6113" s="2" t="s">
        <v>2208</v>
      </c>
      <c r="G6113" s="2" t="s">
        <v>2199</v>
      </c>
      <c r="H6113" s="2" t="s">
        <v>13549</v>
      </c>
      <c r="I6113" s="34" t="s">
        <v>13486</v>
      </c>
      <c r="J6113" s="237">
        <v>43926</v>
      </c>
      <c r="K6113" s="2">
        <v>55</v>
      </c>
      <c r="L6113" s="2">
        <v>4041</v>
      </c>
      <c r="M6113" s="2" t="s">
        <v>13551</v>
      </c>
    </row>
    <row r="6114" spans="1:14" ht="12.75">
      <c r="A6114" s="331"/>
      <c r="B6114" s="332">
        <v>43926.822151400462</v>
      </c>
      <c r="C6114" s="333" t="s">
        <v>2200</v>
      </c>
      <c r="D6114" s="333" t="s">
        <v>262</v>
      </c>
      <c r="E6114" s="331"/>
      <c r="F6114" s="333" t="s">
        <v>2198</v>
      </c>
      <c r="G6114" s="333" t="s">
        <v>2199</v>
      </c>
      <c r="H6114" s="331"/>
      <c r="I6114" s="334" t="s">
        <v>1065</v>
      </c>
      <c r="J6114" s="335">
        <v>43925</v>
      </c>
      <c r="K6114" s="331"/>
      <c r="L6114" s="333">
        <v>69</v>
      </c>
      <c r="M6114" s="333" t="s">
        <v>13552</v>
      </c>
      <c r="N6114" s="331"/>
    </row>
    <row r="6115" spans="1:14" ht="12.75">
      <c r="A6115" s="331"/>
      <c r="B6115" s="332">
        <v>43926.822390682872</v>
      </c>
      <c r="C6115" s="333" t="s">
        <v>2200</v>
      </c>
      <c r="D6115" s="333" t="s">
        <v>224</v>
      </c>
      <c r="E6115" s="331"/>
      <c r="F6115" s="333" t="s">
        <v>2198</v>
      </c>
      <c r="G6115" s="331"/>
      <c r="H6115" s="331"/>
      <c r="I6115" s="334" t="s">
        <v>13553</v>
      </c>
      <c r="J6115" s="335">
        <v>43926</v>
      </c>
      <c r="K6115" s="331"/>
      <c r="L6115" s="331"/>
      <c r="M6115" s="331"/>
      <c r="N6115" s="331"/>
    </row>
    <row r="6116" spans="1:14" ht="12.75">
      <c r="A6116" s="331"/>
      <c r="B6116" s="332">
        <v>43926.822637037039</v>
      </c>
      <c r="C6116" s="333" t="s">
        <v>2197</v>
      </c>
      <c r="D6116" s="333" t="s">
        <v>354</v>
      </c>
      <c r="E6116" s="333" t="s">
        <v>1969</v>
      </c>
      <c r="F6116" s="333" t="s">
        <v>2208</v>
      </c>
      <c r="G6116" s="333" t="s">
        <v>2199</v>
      </c>
      <c r="H6116" s="331"/>
      <c r="I6116" s="334" t="s">
        <v>13555</v>
      </c>
      <c r="J6116" s="335">
        <v>43926</v>
      </c>
      <c r="K6116" s="331"/>
      <c r="L6116" s="331"/>
      <c r="M6116" s="333" t="s">
        <v>13557</v>
      </c>
      <c r="N6116" s="331"/>
    </row>
    <row r="6117" spans="1:14" ht="12.75">
      <c r="A6117" s="15"/>
      <c r="B6117" s="236">
        <v>43926.823255659721</v>
      </c>
      <c r="C6117" s="2" t="s">
        <v>2200</v>
      </c>
      <c r="D6117" s="2" t="s">
        <v>262</v>
      </c>
      <c r="E6117" s="2" t="s">
        <v>13558</v>
      </c>
      <c r="F6117" s="2" t="s">
        <v>2198</v>
      </c>
      <c r="G6117" s="2" t="s">
        <v>2199</v>
      </c>
      <c r="H6117" s="2" t="s">
        <v>13559</v>
      </c>
      <c r="I6117" s="34" t="s">
        <v>3051</v>
      </c>
      <c r="J6117" s="237">
        <v>43926</v>
      </c>
    </row>
    <row r="6118" spans="1:14" ht="12.75">
      <c r="A6118" s="331"/>
      <c r="B6118" s="332">
        <v>43926.823686180556</v>
      </c>
      <c r="C6118" s="333" t="s">
        <v>7566</v>
      </c>
      <c r="D6118" s="333" t="s">
        <v>262</v>
      </c>
      <c r="E6118" s="331"/>
      <c r="F6118" s="333" t="s">
        <v>2198</v>
      </c>
      <c r="G6118" s="331"/>
      <c r="H6118" s="331"/>
      <c r="I6118" s="334" t="s">
        <v>1065</v>
      </c>
      <c r="J6118" s="335">
        <v>43926</v>
      </c>
      <c r="K6118" s="331"/>
      <c r="L6118" s="331"/>
      <c r="M6118" s="333" t="s">
        <v>13561</v>
      </c>
      <c r="N6118" s="331"/>
    </row>
    <row r="6119" spans="1:14" ht="12.75">
      <c r="A6119" s="331"/>
      <c r="B6119" s="332">
        <v>43926.824070752315</v>
      </c>
      <c r="C6119" s="333" t="s">
        <v>7566</v>
      </c>
      <c r="D6119" s="333" t="s">
        <v>109</v>
      </c>
      <c r="E6119" s="331"/>
      <c r="F6119" s="333" t="s">
        <v>2198</v>
      </c>
      <c r="G6119" s="333" t="s">
        <v>2210</v>
      </c>
      <c r="H6119" s="331"/>
      <c r="I6119" s="334" t="s">
        <v>943</v>
      </c>
      <c r="J6119" s="335">
        <v>43926</v>
      </c>
      <c r="K6119" s="331"/>
      <c r="L6119" s="331"/>
      <c r="M6119" s="331"/>
      <c r="N6119" s="331"/>
    </row>
    <row r="6120" spans="1:14" ht="12.75">
      <c r="A6120" s="331"/>
      <c r="B6120" s="332">
        <v>43926.824905532412</v>
      </c>
      <c r="C6120" s="333" t="s">
        <v>2200</v>
      </c>
      <c r="D6120" s="333" t="s">
        <v>224</v>
      </c>
      <c r="E6120" s="331"/>
      <c r="F6120" s="333" t="s">
        <v>2198</v>
      </c>
      <c r="G6120" s="333" t="s">
        <v>2210</v>
      </c>
      <c r="H6120" s="331"/>
      <c r="I6120" s="334" t="s">
        <v>13563</v>
      </c>
      <c r="J6120" s="335">
        <v>43926</v>
      </c>
      <c r="K6120" s="331"/>
      <c r="L6120" s="331"/>
      <c r="M6120" s="333" t="s">
        <v>13565</v>
      </c>
      <c r="N6120" s="331"/>
    </row>
    <row r="6121" spans="1:14" ht="12.75">
      <c r="A6121" s="331"/>
      <c r="B6121" s="332">
        <v>43926.82608564815</v>
      </c>
      <c r="C6121" s="333" t="s">
        <v>2200</v>
      </c>
      <c r="D6121" s="333" t="s">
        <v>262</v>
      </c>
      <c r="E6121" s="333" t="s">
        <v>493</v>
      </c>
      <c r="F6121" s="333" t="s">
        <v>2198</v>
      </c>
      <c r="G6121" s="333" t="s">
        <v>2199</v>
      </c>
      <c r="H6121" s="331"/>
      <c r="I6121" s="334" t="s">
        <v>13076</v>
      </c>
      <c r="J6121" s="335">
        <v>43926</v>
      </c>
      <c r="K6121" s="331"/>
      <c r="L6121" s="331"/>
      <c r="M6121" s="333" t="s">
        <v>13568</v>
      </c>
      <c r="N6121" s="331"/>
    </row>
    <row r="6122" spans="1:14" ht="12.75">
      <c r="A6122" s="331"/>
      <c r="B6122" s="332">
        <v>43926.826258738423</v>
      </c>
      <c r="C6122" s="333" t="s">
        <v>2200</v>
      </c>
      <c r="D6122" s="333" t="s">
        <v>262</v>
      </c>
      <c r="E6122" s="331"/>
      <c r="F6122" s="333" t="s">
        <v>2198</v>
      </c>
      <c r="G6122" s="333" t="s">
        <v>2210</v>
      </c>
      <c r="H6122" s="331"/>
      <c r="I6122" s="334" t="s">
        <v>3051</v>
      </c>
      <c r="J6122" s="335">
        <v>43926</v>
      </c>
      <c r="K6122" s="331"/>
      <c r="L6122" s="333">
        <v>80</v>
      </c>
      <c r="M6122" s="333" t="s">
        <v>13570</v>
      </c>
      <c r="N6122" s="331"/>
    </row>
    <row r="6123" spans="1:14" ht="12.75">
      <c r="A6123" s="15"/>
      <c r="B6123" s="236">
        <v>43926.826790347222</v>
      </c>
      <c r="C6123" s="2" t="s">
        <v>9</v>
      </c>
      <c r="D6123" s="2" t="s">
        <v>262</v>
      </c>
      <c r="E6123" s="2" t="s">
        <v>7437</v>
      </c>
      <c r="F6123" s="2" t="s">
        <v>2208</v>
      </c>
      <c r="G6123" s="2" t="s">
        <v>2199</v>
      </c>
      <c r="H6123" s="2" t="s">
        <v>13572</v>
      </c>
      <c r="I6123" s="2" t="s">
        <v>13573</v>
      </c>
      <c r="J6123" s="237">
        <v>43926</v>
      </c>
      <c r="K6123" s="2">
        <v>56</v>
      </c>
    </row>
    <row r="6124" spans="1:14" ht="12.75">
      <c r="A6124" s="15"/>
      <c r="B6124" s="236">
        <v>43926.827424780087</v>
      </c>
      <c r="C6124" s="2" t="s">
        <v>7566</v>
      </c>
      <c r="D6124" s="2" t="s">
        <v>236</v>
      </c>
      <c r="F6124" s="2" t="s">
        <v>2198</v>
      </c>
      <c r="H6124" s="2" t="s">
        <v>13574</v>
      </c>
      <c r="I6124" s="2" t="s">
        <v>13575</v>
      </c>
      <c r="J6124" s="237">
        <v>43926</v>
      </c>
      <c r="L6124" s="2">
        <v>4103</v>
      </c>
      <c r="M6124" s="2" t="s">
        <v>13574</v>
      </c>
    </row>
    <row r="6125" spans="1:14" ht="12.75">
      <c r="A6125" s="15"/>
      <c r="B6125" s="236">
        <v>43926.82806782407</v>
      </c>
      <c r="C6125" s="2" t="s">
        <v>2200</v>
      </c>
      <c r="D6125" s="2" t="s">
        <v>109</v>
      </c>
      <c r="E6125" s="2" t="s">
        <v>11682</v>
      </c>
      <c r="F6125" s="2" t="s">
        <v>2208</v>
      </c>
      <c r="G6125" s="2" t="s">
        <v>2199</v>
      </c>
      <c r="H6125" s="2" t="s">
        <v>13577</v>
      </c>
      <c r="I6125" s="34" t="s">
        <v>13578</v>
      </c>
      <c r="J6125" s="237">
        <v>43925</v>
      </c>
      <c r="K6125" s="2">
        <v>26</v>
      </c>
    </row>
    <row r="6126" spans="1:14" ht="12.75">
      <c r="A6126" s="15"/>
      <c r="B6126" s="236">
        <v>43926.828141261576</v>
      </c>
      <c r="C6126" s="2" t="s">
        <v>2200</v>
      </c>
      <c r="D6126" s="2" t="s">
        <v>262</v>
      </c>
      <c r="E6126" s="2" t="s">
        <v>7437</v>
      </c>
      <c r="F6126" s="2" t="s">
        <v>2208</v>
      </c>
      <c r="G6126" s="2" t="s">
        <v>2199</v>
      </c>
      <c r="I6126" s="34" t="s">
        <v>13580</v>
      </c>
      <c r="J6126" s="237">
        <v>43926</v>
      </c>
      <c r="M6126" s="2" t="s">
        <v>13582</v>
      </c>
    </row>
    <row r="6127" spans="1:14" ht="12.75">
      <c r="A6127" s="331"/>
      <c r="B6127" s="332">
        <v>43926.828269652775</v>
      </c>
      <c r="C6127" s="333" t="s">
        <v>2200</v>
      </c>
      <c r="D6127" s="333" t="s">
        <v>262</v>
      </c>
      <c r="E6127" s="333" t="s">
        <v>7437</v>
      </c>
      <c r="F6127" s="333" t="s">
        <v>2208</v>
      </c>
      <c r="G6127" s="333" t="s">
        <v>2199</v>
      </c>
      <c r="H6127" s="331"/>
      <c r="I6127" s="334" t="s">
        <v>13580</v>
      </c>
      <c r="J6127" s="335">
        <v>43926</v>
      </c>
      <c r="K6127" s="331"/>
      <c r="L6127" s="331"/>
      <c r="M6127" s="333" t="s">
        <v>13582</v>
      </c>
      <c r="N6127" s="331"/>
    </row>
    <row r="6128" spans="1:14" ht="12.75">
      <c r="A6128" s="15"/>
      <c r="B6128" s="236">
        <v>43926.831218067135</v>
      </c>
      <c r="C6128" s="2" t="s">
        <v>2200</v>
      </c>
      <c r="D6128" s="2" t="s">
        <v>262</v>
      </c>
      <c r="F6128" s="2" t="s">
        <v>2208</v>
      </c>
      <c r="G6128" s="2" t="s">
        <v>2199</v>
      </c>
      <c r="H6128" s="2" t="s">
        <v>13583</v>
      </c>
      <c r="I6128" s="34" t="s">
        <v>13584</v>
      </c>
      <c r="J6128" s="237">
        <v>43925</v>
      </c>
    </row>
    <row r="6129" spans="1:14" ht="12.75">
      <c r="A6129" s="331"/>
      <c r="B6129" s="332">
        <v>43926.831303310188</v>
      </c>
      <c r="C6129" s="333" t="s">
        <v>7566</v>
      </c>
      <c r="D6129" s="333" t="s">
        <v>262</v>
      </c>
      <c r="E6129" s="333" t="s">
        <v>13586</v>
      </c>
      <c r="F6129" s="333" t="s">
        <v>2198</v>
      </c>
      <c r="G6129" s="333" t="s">
        <v>2199</v>
      </c>
      <c r="H6129" s="331"/>
      <c r="I6129" s="334" t="s">
        <v>13587</v>
      </c>
      <c r="J6129" s="335">
        <v>43926</v>
      </c>
      <c r="K6129" s="331"/>
      <c r="L6129" s="331"/>
      <c r="M6129" s="333" t="s">
        <v>13588</v>
      </c>
      <c r="N6129" s="331"/>
    </row>
    <row r="6130" spans="1:14" ht="12.75">
      <c r="A6130" s="331"/>
      <c r="B6130" s="332">
        <v>43926.832764363426</v>
      </c>
      <c r="C6130" s="333" t="s">
        <v>2200</v>
      </c>
      <c r="D6130" s="333" t="s">
        <v>262</v>
      </c>
      <c r="E6130" s="333" t="s">
        <v>493</v>
      </c>
      <c r="F6130" s="333" t="s">
        <v>2198</v>
      </c>
      <c r="G6130" s="333" t="s">
        <v>2199</v>
      </c>
      <c r="H6130" s="331"/>
      <c r="I6130" s="333" t="s">
        <v>6698</v>
      </c>
      <c r="J6130" s="335">
        <v>43926</v>
      </c>
      <c r="K6130" s="331"/>
      <c r="L6130" s="331"/>
      <c r="M6130" s="331"/>
      <c r="N6130" s="331"/>
    </row>
    <row r="6131" spans="1:14" ht="12.75">
      <c r="A6131" s="331"/>
      <c r="B6131" s="332">
        <v>43926.835211655096</v>
      </c>
      <c r="C6131" s="333" t="s">
        <v>2197</v>
      </c>
      <c r="D6131" s="333" t="s">
        <v>45</v>
      </c>
      <c r="E6131" s="331"/>
      <c r="F6131" s="333" t="s">
        <v>2198</v>
      </c>
      <c r="G6131" s="333" t="s">
        <v>2210</v>
      </c>
      <c r="H6131" s="331"/>
      <c r="I6131" s="334" t="s">
        <v>13527</v>
      </c>
      <c r="J6131" s="335">
        <v>43926</v>
      </c>
      <c r="K6131" s="331"/>
      <c r="L6131" s="331"/>
      <c r="M6131" s="333" t="s">
        <v>13590</v>
      </c>
      <c r="N6131" s="331"/>
    </row>
    <row r="6132" spans="1:14" ht="12.75">
      <c r="A6132" s="331"/>
      <c r="B6132" s="332">
        <v>43926.835777256943</v>
      </c>
      <c r="C6132" s="333" t="s">
        <v>2200</v>
      </c>
      <c r="D6132" s="333" t="s">
        <v>182</v>
      </c>
      <c r="E6132" s="333" t="s">
        <v>5055</v>
      </c>
      <c r="F6132" s="333" t="s">
        <v>2208</v>
      </c>
      <c r="G6132" s="333" t="s">
        <v>2199</v>
      </c>
      <c r="H6132" s="331"/>
      <c r="I6132" s="333" t="s">
        <v>13591</v>
      </c>
      <c r="J6132" s="335">
        <v>43926</v>
      </c>
      <c r="K6132" s="331"/>
      <c r="L6132" s="331"/>
      <c r="M6132" s="331"/>
      <c r="N6132" s="331"/>
    </row>
    <row r="6133" spans="1:14" ht="12.75">
      <c r="A6133" s="15"/>
      <c r="B6133" s="236">
        <v>43926.83593296296</v>
      </c>
      <c r="C6133" s="2" t="s">
        <v>9</v>
      </c>
      <c r="D6133" s="2" t="s">
        <v>262</v>
      </c>
      <c r="F6133" s="2" t="s">
        <v>2208</v>
      </c>
      <c r="G6133" s="2" t="s">
        <v>2199</v>
      </c>
      <c r="H6133" s="2" t="s">
        <v>12731</v>
      </c>
      <c r="I6133" s="2" t="s">
        <v>13593</v>
      </c>
      <c r="J6133" s="237">
        <v>43926</v>
      </c>
      <c r="K6133" s="2">
        <v>40</v>
      </c>
    </row>
    <row r="6134" spans="1:14" ht="12.75">
      <c r="A6134" s="331"/>
      <c r="B6134" s="332">
        <v>43926.835945208339</v>
      </c>
      <c r="C6134" s="333" t="s">
        <v>7566</v>
      </c>
      <c r="D6134" s="333" t="s">
        <v>262</v>
      </c>
      <c r="E6134" s="331"/>
      <c r="F6134" s="333" t="s">
        <v>2198</v>
      </c>
      <c r="G6134" s="333" t="s">
        <v>2199</v>
      </c>
      <c r="H6134" s="331"/>
      <c r="I6134" s="334" t="s">
        <v>10894</v>
      </c>
      <c r="J6134" s="335">
        <v>43926</v>
      </c>
      <c r="K6134" s="331"/>
      <c r="L6134" s="333">
        <v>80</v>
      </c>
      <c r="M6134" s="333" t="s">
        <v>13594</v>
      </c>
      <c r="N6134" s="331"/>
    </row>
    <row r="6135" spans="1:14" ht="12.75">
      <c r="A6135" s="331"/>
      <c r="B6135" s="332">
        <v>43926.83817771991</v>
      </c>
      <c r="C6135" s="333" t="s">
        <v>9</v>
      </c>
      <c r="D6135" s="333" t="s">
        <v>45</v>
      </c>
      <c r="E6135" s="331"/>
      <c r="F6135" s="333" t="s">
        <v>2198</v>
      </c>
      <c r="G6135" s="331"/>
      <c r="H6135" s="331"/>
      <c r="I6135" s="334" t="s">
        <v>13595</v>
      </c>
      <c r="J6135" s="335">
        <v>43926</v>
      </c>
      <c r="K6135" s="331"/>
      <c r="L6135" s="331"/>
      <c r="M6135" s="331"/>
      <c r="N6135" s="331"/>
    </row>
    <row r="6136" spans="1:14" ht="12.75">
      <c r="A6136" s="331"/>
      <c r="B6136" s="332">
        <v>43926.838938356479</v>
      </c>
      <c r="C6136" s="333" t="s">
        <v>7566</v>
      </c>
      <c r="D6136" s="333" t="s">
        <v>262</v>
      </c>
      <c r="E6136" s="331"/>
      <c r="F6136" s="333" t="s">
        <v>2198</v>
      </c>
      <c r="G6136" s="333" t="s">
        <v>2199</v>
      </c>
      <c r="H6136" s="331"/>
      <c r="I6136" s="333" t="s">
        <v>13597</v>
      </c>
      <c r="J6136" s="335">
        <v>43926</v>
      </c>
      <c r="K6136" s="331"/>
      <c r="L6136" s="331"/>
      <c r="M6136" s="333" t="s">
        <v>13598</v>
      </c>
      <c r="N6136" s="331"/>
    </row>
    <row r="6137" spans="1:14" ht="12.75">
      <c r="A6137" s="331"/>
      <c r="B6137" s="332">
        <v>43926.839222083334</v>
      </c>
      <c r="C6137" s="333" t="s">
        <v>9</v>
      </c>
      <c r="D6137" s="333" t="s">
        <v>45</v>
      </c>
      <c r="E6137" s="331"/>
      <c r="F6137" s="333" t="s">
        <v>2198</v>
      </c>
      <c r="G6137" s="333" t="s">
        <v>2210</v>
      </c>
      <c r="H6137" s="331"/>
      <c r="I6137" s="334" t="s">
        <v>13595</v>
      </c>
      <c r="J6137" s="335">
        <v>43926</v>
      </c>
      <c r="K6137" s="331"/>
      <c r="L6137" s="331"/>
      <c r="M6137" s="333" t="s">
        <v>13599</v>
      </c>
      <c r="N6137" s="331"/>
    </row>
    <row r="6138" spans="1:14" ht="12.75">
      <c r="A6138" s="15"/>
      <c r="B6138" s="236">
        <v>43926.839406192128</v>
      </c>
      <c r="C6138" s="2" t="s">
        <v>2200</v>
      </c>
      <c r="D6138" s="2" t="s">
        <v>262</v>
      </c>
      <c r="F6138" s="2" t="s">
        <v>2271</v>
      </c>
      <c r="G6138" s="2" t="s">
        <v>2199</v>
      </c>
      <c r="H6138" s="2" t="s">
        <v>13600</v>
      </c>
      <c r="I6138" s="34" t="s">
        <v>1065</v>
      </c>
      <c r="J6138" s="237">
        <v>43926</v>
      </c>
    </row>
    <row r="6139" spans="1:14" ht="12.75">
      <c r="A6139" s="331"/>
      <c r="B6139" s="332">
        <v>43926.840119224536</v>
      </c>
      <c r="C6139" s="333" t="s">
        <v>7566</v>
      </c>
      <c r="D6139" s="333" t="s">
        <v>268</v>
      </c>
      <c r="E6139" s="333" t="s">
        <v>267</v>
      </c>
      <c r="F6139" s="333" t="s">
        <v>2198</v>
      </c>
      <c r="G6139" s="333" t="s">
        <v>2210</v>
      </c>
      <c r="H6139" s="331"/>
      <c r="I6139" s="334" t="s">
        <v>7112</v>
      </c>
      <c r="J6139" s="335">
        <v>43919</v>
      </c>
      <c r="K6139" s="331"/>
      <c r="L6139" s="333">
        <v>1099</v>
      </c>
      <c r="M6139" s="333" t="s">
        <v>13602</v>
      </c>
      <c r="N6139" s="331"/>
    </row>
    <row r="6140" spans="1:14" ht="12.75">
      <c r="A6140" s="331"/>
      <c r="B6140" s="332">
        <v>43926.840639351853</v>
      </c>
      <c r="C6140" s="333" t="s">
        <v>7566</v>
      </c>
      <c r="D6140" s="333" t="s">
        <v>117</v>
      </c>
      <c r="E6140" s="333" t="s">
        <v>5077</v>
      </c>
      <c r="F6140" s="333" t="s">
        <v>2198</v>
      </c>
      <c r="G6140" s="333" t="s">
        <v>2210</v>
      </c>
      <c r="H6140" s="331"/>
      <c r="I6140" s="334" t="s">
        <v>13214</v>
      </c>
      <c r="J6140" s="335">
        <v>43926</v>
      </c>
      <c r="K6140" s="331"/>
      <c r="L6140" s="331"/>
      <c r="M6140" s="333" t="s">
        <v>13604</v>
      </c>
      <c r="N6140" s="331"/>
    </row>
    <row r="6141" spans="1:14" ht="12.75">
      <c r="A6141" s="331"/>
      <c r="B6141" s="332">
        <v>43926.841831585647</v>
      </c>
      <c r="C6141" s="333" t="s">
        <v>2200</v>
      </c>
      <c r="D6141" s="333" t="s">
        <v>126</v>
      </c>
      <c r="E6141" s="331"/>
      <c r="F6141" s="333" t="s">
        <v>2198</v>
      </c>
      <c r="G6141" s="333" t="s">
        <v>2199</v>
      </c>
      <c r="H6141" s="331"/>
      <c r="I6141" s="333" t="s">
        <v>12869</v>
      </c>
      <c r="J6141" s="335">
        <v>43926</v>
      </c>
      <c r="K6141" s="331"/>
      <c r="L6141" s="333">
        <v>44</v>
      </c>
      <c r="M6141" s="331"/>
      <c r="N6141" s="331"/>
    </row>
    <row r="6142" spans="1:14" ht="12.75">
      <c r="A6142" s="331"/>
      <c r="B6142" s="332">
        <v>43926.843642025458</v>
      </c>
      <c r="C6142" s="333" t="s">
        <v>2200</v>
      </c>
      <c r="D6142" s="333" t="s">
        <v>182</v>
      </c>
      <c r="E6142" s="333" t="s">
        <v>13606</v>
      </c>
      <c r="F6142" s="333" t="s">
        <v>2208</v>
      </c>
      <c r="G6142" s="333" t="s">
        <v>2199</v>
      </c>
      <c r="H6142" s="331"/>
      <c r="I6142" s="334" t="s">
        <v>13607</v>
      </c>
      <c r="J6142" s="335">
        <v>43926</v>
      </c>
      <c r="K6142" s="333">
        <v>62</v>
      </c>
      <c r="L6142" s="331"/>
      <c r="M6142" s="333" t="s">
        <v>13608</v>
      </c>
      <c r="N6142" s="331"/>
    </row>
    <row r="6143" spans="1:14" ht="12.75">
      <c r="A6143" s="331"/>
      <c r="B6143" s="332">
        <v>43926.844223182867</v>
      </c>
      <c r="C6143" s="333" t="s">
        <v>9</v>
      </c>
      <c r="D6143" s="333" t="s">
        <v>45</v>
      </c>
      <c r="E6143" s="331"/>
      <c r="F6143" s="333" t="s">
        <v>2198</v>
      </c>
      <c r="G6143" s="331"/>
      <c r="H6143" s="331"/>
      <c r="I6143" s="334" t="s">
        <v>13595</v>
      </c>
      <c r="J6143" s="335">
        <v>43926</v>
      </c>
      <c r="K6143" s="331"/>
      <c r="L6143" s="331"/>
      <c r="M6143" s="331"/>
      <c r="N6143" s="331"/>
    </row>
    <row r="6144" spans="1:14" ht="12.75">
      <c r="A6144" s="331"/>
      <c r="B6144" s="332">
        <v>43926.844714212959</v>
      </c>
      <c r="C6144" s="333" t="s">
        <v>2200</v>
      </c>
      <c r="D6144" s="333" t="s">
        <v>126</v>
      </c>
      <c r="E6144" s="331"/>
      <c r="F6144" s="333" t="s">
        <v>2198</v>
      </c>
      <c r="G6144" s="333" t="s">
        <v>2199</v>
      </c>
      <c r="H6144" s="331"/>
      <c r="I6144" s="334" t="s">
        <v>13611</v>
      </c>
      <c r="J6144" s="335">
        <v>43926</v>
      </c>
      <c r="K6144" s="331"/>
      <c r="L6144" s="333">
        <v>44</v>
      </c>
      <c r="M6144" s="331"/>
      <c r="N6144" s="331"/>
    </row>
    <row r="6145" spans="1:14" ht="12.75">
      <c r="A6145" s="331"/>
      <c r="B6145" s="332">
        <v>43926.845056550927</v>
      </c>
      <c r="C6145" s="333" t="s">
        <v>2200</v>
      </c>
      <c r="D6145" s="333" t="s">
        <v>262</v>
      </c>
      <c r="E6145" s="331"/>
      <c r="F6145" s="333" t="s">
        <v>2198</v>
      </c>
      <c r="G6145" s="333" t="s">
        <v>2210</v>
      </c>
      <c r="H6145" s="331"/>
      <c r="I6145" s="334" t="s">
        <v>13076</v>
      </c>
      <c r="J6145" s="335">
        <v>43925</v>
      </c>
      <c r="K6145" s="331"/>
      <c r="L6145" s="331"/>
      <c r="M6145" s="333" t="s">
        <v>13613</v>
      </c>
      <c r="N6145" s="331"/>
    </row>
    <row r="6146" spans="1:14" ht="12.75">
      <c r="A6146" s="331"/>
      <c r="B6146" s="332">
        <v>43926.845557372682</v>
      </c>
      <c r="C6146" s="333" t="s">
        <v>2197</v>
      </c>
      <c r="D6146" s="333" t="s">
        <v>134</v>
      </c>
      <c r="E6146" s="331"/>
      <c r="F6146" s="333" t="s">
        <v>2198</v>
      </c>
      <c r="G6146" s="333" t="s">
        <v>2199</v>
      </c>
      <c r="H6146" s="331"/>
      <c r="I6146" s="334" t="s">
        <v>13614</v>
      </c>
      <c r="J6146" s="335">
        <v>43926</v>
      </c>
      <c r="K6146" s="331"/>
      <c r="L6146" s="331"/>
      <c r="M6146" s="333" t="s">
        <v>13617</v>
      </c>
      <c r="N6146" s="331"/>
    </row>
    <row r="6147" spans="1:14" ht="12.75">
      <c r="A6147" s="331"/>
      <c r="B6147" s="332">
        <v>43926.84764670139</v>
      </c>
      <c r="C6147" s="333" t="s">
        <v>2200</v>
      </c>
      <c r="D6147" s="333" t="s">
        <v>182</v>
      </c>
      <c r="E6147" s="333" t="s">
        <v>1485</v>
      </c>
      <c r="F6147" s="333" t="s">
        <v>2208</v>
      </c>
      <c r="G6147" s="333" t="s">
        <v>2199</v>
      </c>
      <c r="H6147" s="331"/>
      <c r="I6147" s="334" t="s">
        <v>722</v>
      </c>
      <c r="J6147" s="335">
        <v>43926</v>
      </c>
      <c r="K6147" s="331"/>
      <c r="L6147" s="331"/>
      <c r="M6147" s="331"/>
      <c r="N6147" s="331"/>
    </row>
    <row r="6148" spans="1:14" ht="12.75">
      <c r="A6148" s="331"/>
      <c r="B6148" s="332">
        <v>43926.848059212964</v>
      </c>
      <c r="C6148" s="333" t="s">
        <v>2200</v>
      </c>
      <c r="D6148" s="333" t="s">
        <v>262</v>
      </c>
      <c r="E6148" s="331"/>
      <c r="F6148" s="333" t="s">
        <v>13619</v>
      </c>
      <c r="G6148" s="333" t="s">
        <v>2210</v>
      </c>
      <c r="H6148" s="331"/>
      <c r="I6148" s="334" t="s">
        <v>13620</v>
      </c>
      <c r="J6148" s="335">
        <v>43926</v>
      </c>
      <c r="K6148" s="331"/>
      <c r="L6148" s="331"/>
      <c r="M6148" s="333" t="s">
        <v>13622</v>
      </c>
      <c r="N6148" s="331"/>
    </row>
    <row r="6149" spans="1:14" ht="12.75">
      <c r="A6149" s="331"/>
      <c r="B6149" s="332">
        <v>43926.849405844907</v>
      </c>
      <c r="C6149" s="333" t="s">
        <v>7566</v>
      </c>
      <c r="D6149" s="333" t="s">
        <v>182</v>
      </c>
      <c r="E6149" s="331"/>
      <c r="F6149" s="333" t="s">
        <v>2198</v>
      </c>
      <c r="G6149" s="333" t="s">
        <v>2199</v>
      </c>
      <c r="H6149" s="331"/>
      <c r="I6149" s="333" t="s">
        <v>13624</v>
      </c>
      <c r="J6149" s="335">
        <v>43926</v>
      </c>
      <c r="K6149" s="331"/>
      <c r="L6149" s="331"/>
      <c r="M6149" s="331"/>
      <c r="N6149" s="331"/>
    </row>
    <row r="6150" spans="1:14" ht="12.75">
      <c r="A6150" s="331"/>
      <c r="B6150" s="332">
        <v>43926.849511168984</v>
      </c>
      <c r="C6150" s="333" t="s">
        <v>2197</v>
      </c>
      <c r="D6150" s="333" t="s">
        <v>354</v>
      </c>
      <c r="E6150" s="333" t="s">
        <v>947</v>
      </c>
      <c r="F6150" s="333" t="s">
        <v>2198</v>
      </c>
      <c r="G6150" s="333" t="s">
        <v>2199</v>
      </c>
      <c r="H6150" s="331"/>
      <c r="I6150" s="334" t="s">
        <v>13625</v>
      </c>
      <c r="J6150" s="335">
        <v>43926</v>
      </c>
      <c r="K6150" s="331"/>
      <c r="L6150" s="331"/>
      <c r="M6150" s="331"/>
      <c r="N6150" s="331"/>
    </row>
    <row r="6151" spans="1:14" ht="12.75">
      <c r="A6151" s="15"/>
      <c r="B6151" s="236">
        <v>43926.852607025459</v>
      </c>
      <c r="C6151" s="2" t="s">
        <v>7566</v>
      </c>
      <c r="D6151" s="2" t="s">
        <v>236</v>
      </c>
      <c r="F6151" s="2" t="s">
        <v>13627</v>
      </c>
      <c r="G6151" s="2" t="s">
        <v>2199</v>
      </c>
      <c r="H6151" s="2" t="s">
        <v>13628</v>
      </c>
      <c r="I6151" s="34" t="s">
        <v>13629</v>
      </c>
      <c r="J6151" s="237">
        <v>43926</v>
      </c>
    </row>
    <row r="6152" spans="1:14" ht="12.75">
      <c r="A6152" s="15"/>
      <c r="B6152" s="236">
        <v>43926.85309532407</v>
      </c>
      <c r="C6152" s="2" t="s">
        <v>2197</v>
      </c>
      <c r="D6152" s="2" t="s">
        <v>354</v>
      </c>
      <c r="F6152" s="2" t="s">
        <v>2198</v>
      </c>
      <c r="G6152" s="2" t="s">
        <v>2199</v>
      </c>
      <c r="H6152" s="34" t="s">
        <v>13625</v>
      </c>
      <c r="I6152" s="34" t="s">
        <v>13625</v>
      </c>
      <c r="J6152" s="237">
        <v>43926</v>
      </c>
      <c r="M6152" s="34" t="s">
        <v>13625</v>
      </c>
    </row>
    <row r="6153" spans="1:14" ht="12.75">
      <c r="A6153" s="331"/>
      <c r="B6153" s="332">
        <v>43926.854014571756</v>
      </c>
      <c r="C6153" s="333" t="s">
        <v>7566</v>
      </c>
      <c r="D6153" s="333" t="s">
        <v>262</v>
      </c>
      <c r="E6153" s="333" t="s">
        <v>493</v>
      </c>
      <c r="F6153" s="333" t="s">
        <v>2198</v>
      </c>
      <c r="G6153" s="331"/>
      <c r="H6153" s="333" t="s">
        <v>2820</v>
      </c>
      <c r="I6153" s="334" t="s">
        <v>13632</v>
      </c>
      <c r="J6153" s="335">
        <v>43926</v>
      </c>
      <c r="K6153" s="331"/>
      <c r="L6153" s="331"/>
      <c r="M6153" s="331"/>
      <c r="N6153" s="331"/>
    </row>
    <row r="6154" spans="1:14" ht="12.75">
      <c r="A6154" s="15"/>
      <c r="B6154" s="236">
        <v>43926.854864502311</v>
      </c>
      <c r="C6154" s="2" t="s">
        <v>2197</v>
      </c>
      <c r="D6154" s="2" t="s">
        <v>182</v>
      </c>
      <c r="F6154" s="2" t="s">
        <v>2198</v>
      </c>
      <c r="G6154" s="2" t="s">
        <v>2199</v>
      </c>
      <c r="H6154" s="2" t="s">
        <v>13635</v>
      </c>
      <c r="I6154" s="34" t="s">
        <v>10603</v>
      </c>
      <c r="J6154" s="237">
        <v>43926</v>
      </c>
    </row>
    <row r="6155" spans="1:14" ht="12.75">
      <c r="A6155" s="331"/>
      <c r="B6155" s="332">
        <v>43926.857027303238</v>
      </c>
      <c r="C6155" s="333" t="s">
        <v>2197</v>
      </c>
      <c r="D6155" s="333" t="s">
        <v>354</v>
      </c>
      <c r="E6155" s="331"/>
      <c r="F6155" s="333" t="s">
        <v>2198</v>
      </c>
      <c r="G6155" s="331"/>
      <c r="H6155" s="331"/>
      <c r="I6155" s="334" t="s">
        <v>1216</v>
      </c>
      <c r="J6155" s="335">
        <v>43926</v>
      </c>
      <c r="K6155" s="331"/>
      <c r="L6155" s="331"/>
      <c r="M6155" s="331"/>
      <c r="N6155" s="331"/>
    </row>
    <row r="6156" spans="1:14" ht="12.75">
      <c r="A6156" s="331"/>
      <c r="B6156" s="332">
        <v>43926.858532349535</v>
      </c>
      <c r="C6156" s="333" t="s">
        <v>2200</v>
      </c>
      <c r="D6156" s="333" t="s">
        <v>262</v>
      </c>
      <c r="E6156" s="333" t="s">
        <v>7987</v>
      </c>
      <c r="F6156" s="333" t="s">
        <v>2198</v>
      </c>
      <c r="G6156" s="333" t="s">
        <v>2199</v>
      </c>
      <c r="H6156" s="331"/>
      <c r="I6156" s="334" t="s">
        <v>1315</v>
      </c>
      <c r="J6156" s="335">
        <v>43926</v>
      </c>
      <c r="K6156" s="331"/>
      <c r="L6156" s="331"/>
      <c r="M6156" s="333" t="s">
        <v>13637</v>
      </c>
      <c r="N6156" s="331"/>
    </row>
    <row r="6157" spans="1:14" ht="12.75">
      <c r="A6157" s="331"/>
      <c r="B6157" s="332">
        <v>43926.860623298606</v>
      </c>
      <c r="C6157" s="333" t="s">
        <v>7566</v>
      </c>
      <c r="D6157" s="333" t="s">
        <v>262</v>
      </c>
      <c r="E6157" s="333" t="s">
        <v>13639</v>
      </c>
      <c r="F6157" s="333" t="s">
        <v>2198</v>
      </c>
      <c r="G6157" s="333" t="s">
        <v>2199</v>
      </c>
      <c r="H6157" s="331"/>
      <c r="I6157" s="333" t="s">
        <v>13640</v>
      </c>
      <c r="J6157" s="335">
        <v>43925</v>
      </c>
      <c r="K6157" s="331"/>
      <c r="L6157" s="331"/>
      <c r="M6157" s="333" t="s">
        <v>13641</v>
      </c>
      <c r="N6157" s="331"/>
    </row>
    <row r="6158" spans="1:14" ht="12.75">
      <c r="A6158" s="331"/>
      <c r="B6158" s="332">
        <v>43926.863976851848</v>
      </c>
      <c r="C6158" s="333" t="s">
        <v>2200</v>
      </c>
      <c r="D6158" s="333" t="s">
        <v>126</v>
      </c>
      <c r="E6158" s="331"/>
      <c r="F6158" s="333" t="s">
        <v>2198</v>
      </c>
      <c r="G6158" s="333" t="s">
        <v>2210</v>
      </c>
      <c r="H6158" s="331"/>
      <c r="I6158" s="334" t="s">
        <v>13642</v>
      </c>
      <c r="J6158" s="335">
        <v>43926</v>
      </c>
      <c r="K6158" s="331"/>
      <c r="L6158" s="331"/>
      <c r="M6158" s="333" t="s">
        <v>13643</v>
      </c>
      <c r="N6158" s="331"/>
    </row>
    <row r="6159" spans="1:14" ht="12.75">
      <c r="A6159" s="15"/>
      <c r="B6159" s="236">
        <v>43926.875667893517</v>
      </c>
      <c r="C6159" s="2" t="s">
        <v>2200</v>
      </c>
      <c r="D6159" s="2" t="s">
        <v>182</v>
      </c>
      <c r="E6159" s="2" t="s">
        <v>5051</v>
      </c>
      <c r="F6159" s="2" t="s">
        <v>13644</v>
      </c>
      <c r="G6159" s="2" t="s">
        <v>2199</v>
      </c>
      <c r="H6159" s="2" t="s">
        <v>13645</v>
      </c>
      <c r="I6159" s="2" t="s">
        <v>13646</v>
      </c>
      <c r="J6159" s="237">
        <v>43926</v>
      </c>
      <c r="K6159" s="2">
        <v>1.2</v>
      </c>
    </row>
    <row r="6160" spans="1:14" ht="12.75">
      <c r="A6160" s="331"/>
      <c r="B6160" s="332">
        <v>43926.875850173616</v>
      </c>
      <c r="C6160" s="333" t="s">
        <v>9</v>
      </c>
      <c r="D6160" s="333" t="s">
        <v>126</v>
      </c>
      <c r="E6160" s="333" t="s">
        <v>1224</v>
      </c>
      <c r="F6160" s="333" t="s">
        <v>2208</v>
      </c>
      <c r="G6160" s="333" t="s">
        <v>2199</v>
      </c>
      <c r="H6160" s="331"/>
      <c r="I6160" s="334" t="s">
        <v>13648</v>
      </c>
      <c r="J6160" s="335">
        <v>43926</v>
      </c>
      <c r="K6160" s="331"/>
      <c r="L6160" s="331"/>
      <c r="M6160" s="331"/>
      <c r="N6160" s="331"/>
    </row>
    <row r="6161" spans="1:14" ht="12.75">
      <c r="A6161" s="331"/>
      <c r="B6161" s="332">
        <v>43926.884078726856</v>
      </c>
      <c r="C6161" s="333" t="s">
        <v>7566</v>
      </c>
      <c r="D6161" s="333" t="s">
        <v>109</v>
      </c>
      <c r="E6161" s="331"/>
      <c r="F6161" s="333" t="s">
        <v>2198</v>
      </c>
      <c r="G6161" s="331"/>
      <c r="H6161" s="331"/>
      <c r="I6161" s="334" t="s">
        <v>943</v>
      </c>
      <c r="J6161" s="335">
        <v>43926</v>
      </c>
      <c r="K6161" s="331"/>
      <c r="L6161" s="331"/>
      <c r="M6161" s="331"/>
      <c r="N6161" s="331"/>
    </row>
    <row r="6162" spans="1:14" ht="12.75">
      <c r="A6162" s="331"/>
      <c r="B6162" s="332">
        <v>43926.888001840278</v>
      </c>
      <c r="C6162" s="333" t="s">
        <v>2200</v>
      </c>
      <c r="D6162" s="333" t="s">
        <v>322</v>
      </c>
      <c r="E6162" s="331"/>
      <c r="F6162" s="333" t="s">
        <v>2198</v>
      </c>
      <c r="G6162" s="333" t="s">
        <v>2210</v>
      </c>
      <c r="H6162" s="331"/>
      <c r="I6162" s="334" t="s">
        <v>13650</v>
      </c>
      <c r="J6162" s="335">
        <v>43955</v>
      </c>
      <c r="K6162" s="331"/>
      <c r="L6162" s="331"/>
      <c r="M6162" s="331"/>
      <c r="N6162" s="331"/>
    </row>
    <row r="6163" spans="1:14" ht="12.75">
      <c r="A6163" s="15"/>
      <c r="B6163" s="236">
        <v>43926.889916782406</v>
      </c>
      <c r="C6163" s="2" t="s">
        <v>2200</v>
      </c>
      <c r="D6163" s="2" t="s">
        <v>322</v>
      </c>
      <c r="E6163" s="2" t="s">
        <v>576</v>
      </c>
      <c r="F6163" s="2" t="s">
        <v>2198</v>
      </c>
      <c r="G6163" s="2" t="s">
        <v>2210</v>
      </c>
      <c r="I6163" s="34" t="s">
        <v>13650</v>
      </c>
      <c r="J6163" s="237">
        <v>43926</v>
      </c>
    </row>
    <row r="6164" spans="1:14" ht="12.75">
      <c r="A6164" s="15"/>
      <c r="B6164" s="236">
        <v>43926.890417291666</v>
      </c>
      <c r="C6164" s="2" t="s">
        <v>7566</v>
      </c>
      <c r="D6164" s="2" t="s">
        <v>262</v>
      </c>
      <c r="E6164" s="2" t="s">
        <v>493</v>
      </c>
      <c r="F6164" s="2" t="s">
        <v>2198</v>
      </c>
      <c r="G6164" s="2" t="s">
        <v>2199</v>
      </c>
      <c r="H6164" s="2" t="s">
        <v>13653</v>
      </c>
      <c r="I6164" s="34" t="s">
        <v>13654</v>
      </c>
      <c r="J6164" s="237">
        <v>43926</v>
      </c>
      <c r="K6164" s="2">
        <v>33</v>
      </c>
    </row>
    <row r="6165" spans="1:14" ht="12.75">
      <c r="A6165" s="15"/>
      <c r="B6165" s="236">
        <v>43926.890979895834</v>
      </c>
      <c r="C6165" s="2" t="s">
        <v>2200</v>
      </c>
      <c r="D6165" s="2" t="s">
        <v>126</v>
      </c>
      <c r="E6165" s="2">
        <v>6307637043</v>
      </c>
      <c r="F6165" s="2" t="s">
        <v>2208</v>
      </c>
      <c r="G6165" s="2" t="s">
        <v>2199</v>
      </c>
      <c r="H6165" s="2" t="s">
        <v>13656</v>
      </c>
      <c r="I6165" s="2" t="s">
        <v>13657</v>
      </c>
      <c r="J6165" s="237">
        <v>43926</v>
      </c>
      <c r="K6165" s="2">
        <v>6307637044</v>
      </c>
      <c r="L6165" s="2">
        <v>6307637044</v>
      </c>
      <c r="M6165" s="2" t="s">
        <v>13658</v>
      </c>
    </row>
    <row r="6166" spans="1:14" ht="12.75">
      <c r="A6166" s="15"/>
      <c r="B6166" s="236">
        <v>43926.892657048607</v>
      </c>
      <c r="C6166" s="2" t="s">
        <v>2200</v>
      </c>
      <c r="D6166" s="2" t="s">
        <v>322</v>
      </c>
      <c r="E6166" s="2" t="s">
        <v>13659</v>
      </c>
      <c r="F6166" s="2" t="s">
        <v>2198</v>
      </c>
      <c r="G6166" s="2" t="s">
        <v>2210</v>
      </c>
      <c r="H6166" s="2" t="s">
        <v>13660</v>
      </c>
      <c r="I6166" s="34" t="s">
        <v>13650</v>
      </c>
      <c r="J6166" s="237">
        <v>43926</v>
      </c>
    </row>
    <row r="6167" spans="1:14" ht="12.75">
      <c r="A6167" s="331"/>
      <c r="B6167" s="332">
        <v>43926.893272974536</v>
      </c>
      <c r="C6167" s="333" t="s">
        <v>2200</v>
      </c>
      <c r="D6167" s="333" t="s">
        <v>322</v>
      </c>
      <c r="E6167" s="333" t="s">
        <v>576</v>
      </c>
      <c r="F6167" s="333" t="s">
        <v>2198</v>
      </c>
      <c r="G6167" s="333" t="s">
        <v>2199</v>
      </c>
      <c r="H6167" s="331"/>
      <c r="I6167" s="334" t="s">
        <v>13650</v>
      </c>
      <c r="J6167" s="335">
        <v>43926</v>
      </c>
      <c r="K6167" s="331"/>
      <c r="L6167" s="333">
        <v>16</v>
      </c>
      <c r="M6167" s="331"/>
      <c r="N6167" s="331"/>
    </row>
    <row r="6168" spans="1:14" ht="12.75">
      <c r="A6168" s="331"/>
      <c r="B6168" s="332">
        <v>43926.893825335646</v>
      </c>
      <c r="C6168" s="333" t="s">
        <v>2200</v>
      </c>
      <c r="D6168" s="333" t="s">
        <v>101</v>
      </c>
      <c r="E6168" s="331"/>
      <c r="F6168" s="333" t="s">
        <v>2198</v>
      </c>
      <c r="G6168" s="333" t="s">
        <v>2210</v>
      </c>
      <c r="H6168" s="331"/>
      <c r="I6168" s="334" t="s">
        <v>13663</v>
      </c>
      <c r="J6168" s="335">
        <v>43926</v>
      </c>
      <c r="K6168" s="331"/>
      <c r="L6168" s="331"/>
      <c r="M6168" s="331"/>
      <c r="N6168" s="331"/>
    </row>
    <row r="6169" spans="1:14" ht="12.75">
      <c r="A6169" s="331"/>
      <c r="B6169" s="332">
        <v>43926.89424966435</v>
      </c>
      <c r="C6169" s="333" t="s">
        <v>2200</v>
      </c>
      <c r="D6169" s="333" t="s">
        <v>322</v>
      </c>
      <c r="E6169" s="333" t="s">
        <v>576</v>
      </c>
      <c r="F6169" s="333" t="s">
        <v>2198</v>
      </c>
      <c r="G6169" s="333" t="s">
        <v>2210</v>
      </c>
      <c r="H6169" s="331"/>
      <c r="I6169" s="334" t="s">
        <v>13666</v>
      </c>
      <c r="J6169" s="335">
        <v>43926</v>
      </c>
      <c r="K6169" s="331"/>
      <c r="L6169" s="331"/>
      <c r="M6169" s="331"/>
      <c r="N6169" s="331"/>
    </row>
    <row r="6170" spans="1:14" ht="12.75">
      <c r="A6170" s="331"/>
      <c r="B6170" s="332">
        <v>43926.894547222226</v>
      </c>
      <c r="C6170" s="333" t="s">
        <v>2200</v>
      </c>
      <c r="D6170" s="333" t="s">
        <v>322</v>
      </c>
      <c r="E6170" s="333" t="s">
        <v>576</v>
      </c>
      <c r="F6170" s="333" t="s">
        <v>2198</v>
      </c>
      <c r="G6170" s="333" t="s">
        <v>2199</v>
      </c>
      <c r="H6170" s="331"/>
      <c r="I6170" s="334" t="s">
        <v>13668</v>
      </c>
      <c r="J6170" s="335">
        <v>43926</v>
      </c>
      <c r="K6170" s="331"/>
      <c r="L6170" s="331"/>
      <c r="M6170" s="331"/>
      <c r="N6170" s="331"/>
    </row>
    <row r="6171" spans="1:14" ht="12.75">
      <c r="A6171" s="331"/>
      <c r="B6171" s="332">
        <v>43926.894767500002</v>
      </c>
      <c r="C6171" s="333" t="s">
        <v>2200</v>
      </c>
      <c r="D6171" s="333" t="s">
        <v>322</v>
      </c>
      <c r="E6171" s="333" t="s">
        <v>576</v>
      </c>
      <c r="F6171" s="333" t="s">
        <v>2198</v>
      </c>
      <c r="G6171" s="333" t="s">
        <v>2199</v>
      </c>
      <c r="H6171" s="331"/>
      <c r="I6171" s="333" t="s">
        <v>13671</v>
      </c>
      <c r="J6171" s="335">
        <v>43926</v>
      </c>
      <c r="K6171" s="331"/>
      <c r="L6171" s="333">
        <v>16</v>
      </c>
      <c r="M6171" s="331"/>
      <c r="N6171" s="331"/>
    </row>
    <row r="6172" spans="1:14" ht="12.75">
      <c r="A6172" s="331"/>
      <c r="B6172" s="332">
        <v>43926.894827777782</v>
      </c>
      <c r="C6172" s="333" t="s">
        <v>2200</v>
      </c>
      <c r="D6172" s="333" t="s">
        <v>322</v>
      </c>
      <c r="E6172" s="333" t="s">
        <v>576</v>
      </c>
      <c r="F6172" s="333" t="s">
        <v>2198</v>
      </c>
      <c r="G6172" s="333" t="s">
        <v>2199</v>
      </c>
      <c r="H6172" s="331"/>
      <c r="I6172" s="333" t="s">
        <v>13671</v>
      </c>
      <c r="J6172" s="335">
        <v>43926</v>
      </c>
      <c r="K6172" s="331"/>
      <c r="L6172" s="333">
        <v>16</v>
      </c>
      <c r="M6172" s="331"/>
      <c r="N6172" s="331"/>
    </row>
    <row r="6173" spans="1:14" ht="12.75">
      <c r="A6173" s="15"/>
      <c r="B6173" s="236">
        <v>43926.895380335649</v>
      </c>
      <c r="C6173" s="2" t="s">
        <v>2200</v>
      </c>
      <c r="D6173" s="2" t="s">
        <v>322</v>
      </c>
      <c r="E6173" s="2" t="s">
        <v>13673</v>
      </c>
      <c r="F6173" s="2" t="s">
        <v>2198</v>
      </c>
      <c r="G6173" s="2" t="s">
        <v>2199</v>
      </c>
      <c r="H6173" s="2" t="s">
        <v>13674</v>
      </c>
      <c r="I6173" s="34" t="s">
        <v>13650</v>
      </c>
      <c r="J6173" s="237">
        <v>43926</v>
      </c>
      <c r="M6173" s="2" t="s">
        <v>13676</v>
      </c>
    </row>
    <row r="6174" spans="1:14" ht="12.75">
      <c r="A6174" s="331"/>
      <c r="B6174" s="332">
        <v>43926.895613692133</v>
      </c>
      <c r="C6174" s="333" t="s">
        <v>2200</v>
      </c>
      <c r="D6174" s="333" t="s">
        <v>322</v>
      </c>
      <c r="E6174" s="333" t="s">
        <v>576</v>
      </c>
      <c r="F6174" s="333" t="s">
        <v>2198</v>
      </c>
      <c r="G6174" s="333" t="s">
        <v>2199</v>
      </c>
      <c r="H6174" s="331"/>
      <c r="I6174" s="334" t="s">
        <v>6016</v>
      </c>
      <c r="J6174" s="335">
        <v>43926</v>
      </c>
      <c r="K6174" s="331"/>
      <c r="L6174" s="333">
        <v>16</v>
      </c>
      <c r="M6174" s="331"/>
      <c r="N6174" s="331"/>
    </row>
    <row r="6175" spans="1:14" ht="12.75">
      <c r="A6175" s="15"/>
      <c r="B6175" s="236">
        <v>43926.895925833334</v>
      </c>
      <c r="C6175" s="2" t="s">
        <v>2200</v>
      </c>
      <c r="D6175" s="2" t="s">
        <v>322</v>
      </c>
      <c r="E6175" s="2" t="s">
        <v>576</v>
      </c>
      <c r="F6175" s="2" t="s">
        <v>13678</v>
      </c>
      <c r="G6175" s="2" t="s">
        <v>2210</v>
      </c>
      <c r="H6175" s="34" t="s">
        <v>13666</v>
      </c>
      <c r="I6175" s="34" t="s">
        <v>13666</v>
      </c>
      <c r="J6175" s="237">
        <v>43926</v>
      </c>
      <c r="M6175" s="2" t="s">
        <v>13680</v>
      </c>
    </row>
    <row r="6176" spans="1:14" ht="12.75">
      <c r="A6176" s="331"/>
      <c r="B6176" s="332">
        <v>43926.896036365739</v>
      </c>
      <c r="C6176" s="333" t="s">
        <v>2200</v>
      </c>
      <c r="D6176" s="333" t="s">
        <v>322</v>
      </c>
      <c r="E6176" s="331"/>
      <c r="F6176" s="333" t="s">
        <v>2198</v>
      </c>
      <c r="G6176" s="333" t="s">
        <v>2210</v>
      </c>
      <c r="H6176" s="331"/>
      <c r="I6176" s="333" t="s">
        <v>2900</v>
      </c>
      <c r="J6176" s="335">
        <v>43926</v>
      </c>
      <c r="K6176" s="331"/>
      <c r="L6176" s="333">
        <v>16</v>
      </c>
      <c r="M6176" s="331"/>
      <c r="N6176" s="331"/>
    </row>
    <row r="6177" spans="1:14" ht="12.75">
      <c r="A6177" s="331"/>
      <c r="B6177" s="332">
        <v>43926.896382060186</v>
      </c>
      <c r="C6177" s="333" t="s">
        <v>2200</v>
      </c>
      <c r="D6177" s="333" t="s">
        <v>322</v>
      </c>
      <c r="E6177" s="333" t="s">
        <v>576</v>
      </c>
      <c r="F6177" s="333" t="s">
        <v>2198</v>
      </c>
      <c r="G6177" s="333" t="s">
        <v>2199</v>
      </c>
      <c r="H6177" s="331"/>
      <c r="I6177" s="333" t="s">
        <v>13681</v>
      </c>
      <c r="J6177" s="335">
        <v>43926</v>
      </c>
      <c r="K6177" s="331"/>
      <c r="L6177" s="333">
        <v>39</v>
      </c>
      <c r="M6177" s="331"/>
      <c r="N6177" s="331"/>
    </row>
    <row r="6178" spans="1:14" ht="12.75">
      <c r="A6178" s="331"/>
      <c r="B6178" s="332">
        <v>43926.896424675928</v>
      </c>
      <c r="C6178" s="333" t="s">
        <v>2200</v>
      </c>
      <c r="D6178" s="333" t="s">
        <v>322</v>
      </c>
      <c r="E6178" s="333" t="s">
        <v>6134</v>
      </c>
      <c r="F6178" s="333" t="s">
        <v>2198</v>
      </c>
      <c r="G6178" s="333" t="s">
        <v>2199</v>
      </c>
      <c r="H6178" s="331"/>
      <c r="I6178" s="334" t="s">
        <v>13682</v>
      </c>
      <c r="J6178" s="335">
        <v>43926</v>
      </c>
      <c r="K6178" s="331"/>
      <c r="L6178" s="331"/>
      <c r="M6178" s="331"/>
      <c r="N6178" s="331"/>
    </row>
    <row r="6179" spans="1:14" ht="12.75">
      <c r="A6179" s="331"/>
      <c r="B6179" s="332">
        <v>43926.896703043982</v>
      </c>
      <c r="C6179" s="333" t="s">
        <v>2200</v>
      </c>
      <c r="D6179" s="333" t="s">
        <v>322</v>
      </c>
      <c r="E6179" s="333" t="s">
        <v>576</v>
      </c>
      <c r="F6179" s="333" t="s">
        <v>2198</v>
      </c>
      <c r="G6179" s="333" t="s">
        <v>2210</v>
      </c>
      <c r="H6179" s="331"/>
      <c r="I6179" s="334" t="s">
        <v>6016</v>
      </c>
      <c r="J6179" s="335">
        <v>43926</v>
      </c>
      <c r="K6179" s="331"/>
      <c r="L6179" s="333">
        <v>16</v>
      </c>
      <c r="M6179" s="331"/>
      <c r="N6179" s="331"/>
    </row>
    <row r="6180" spans="1:14" ht="12.75">
      <c r="A6180" s="331"/>
      <c r="B6180" s="332">
        <v>43926.897113090279</v>
      </c>
      <c r="C6180" s="333" t="s">
        <v>7566</v>
      </c>
      <c r="D6180" s="333" t="s">
        <v>262</v>
      </c>
      <c r="E6180" s="331"/>
      <c r="F6180" s="333" t="s">
        <v>2198</v>
      </c>
      <c r="G6180" s="333" t="s">
        <v>2210</v>
      </c>
      <c r="H6180" s="331"/>
      <c r="I6180" s="334" t="s">
        <v>13683</v>
      </c>
      <c r="J6180" s="335">
        <v>43926</v>
      </c>
      <c r="K6180" s="331"/>
      <c r="L6180" s="333">
        <v>80</v>
      </c>
      <c r="M6180" s="333" t="s">
        <v>13684</v>
      </c>
      <c r="N6180" s="331"/>
    </row>
    <row r="6181" spans="1:14" ht="12.75">
      <c r="A6181" s="331"/>
      <c r="B6181" s="332">
        <v>43926.897973993051</v>
      </c>
      <c r="C6181" s="333" t="s">
        <v>2200</v>
      </c>
      <c r="D6181" s="333" t="s">
        <v>322</v>
      </c>
      <c r="E6181" s="331"/>
      <c r="F6181" s="333" t="s">
        <v>2198</v>
      </c>
      <c r="G6181" s="333" t="s">
        <v>2210</v>
      </c>
      <c r="H6181" s="331"/>
      <c r="I6181" s="334" t="s">
        <v>13650</v>
      </c>
      <c r="J6181" s="335">
        <v>43926</v>
      </c>
      <c r="K6181" s="331"/>
      <c r="L6181" s="331"/>
      <c r="M6181" s="331"/>
      <c r="N6181" s="331"/>
    </row>
    <row r="6182" spans="1:14" ht="12.75">
      <c r="A6182" s="15"/>
      <c r="B6182" s="236">
        <v>43926.898247500001</v>
      </c>
      <c r="C6182" s="2" t="s">
        <v>2200</v>
      </c>
      <c r="D6182" s="2" t="s">
        <v>182</v>
      </c>
      <c r="E6182" s="2" t="s">
        <v>5055</v>
      </c>
      <c r="F6182" s="2" t="s">
        <v>2208</v>
      </c>
      <c r="G6182" s="2" t="s">
        <v>2199</v>
      </c>
      <c r="H6182" s="2" t="s">
        <v>13685</v>
      </c>
      <c r="I6182" s="34" t="s">
        <v>13686</v>
      </c>
      <c r="J6182" s="237">
        <v>43926</v>
      </c>
      <c r="K6182" s="2">
        <v>55</v>
      </c>
      <c r="M6182" s="2" t="s">
        <v>13687</v>
      </c>
    </row>
    <row r="6183" spans="1:14" ht="12.75">
      <c r="A6183" s="331"/>
      <c r="B6183" s="332">
        <v>43926.898271701386</v>
      </c>
      <c r="C6183" s="333" t="s">
        <v>2200</v>
      </c>
      <c r="D6183" s="333" t="s">
        <v>322</v>
      </c>
      <c r="E6183" s="331"/>
      <c r="F6183" s="333" t="s">
        <v>2198</v>
      </c>
      <c r="G6183" s="331"/>
      <c r="H6183" s="331"/>
      <c r="I6183" s="334" t="s">
        <v>13650</v>
      </c>
      <c r="J6183" s="335">
        <v>43926</v>
      </c>
      <c r="K6183" s="331"/>
      <c r="L6183" s="331"/>
      <c r="M6183" s="331"/>
      <c r="N6183" s="331"/>
    </row>
    <row r="6184" spans="1:14" ht="12.75">
      <c r="A6184" s="331"/>
      <c r="B6184" s="332">
        <v>43926.899266180553</v>
      </c>
      <c r="C6184" s="333" t="s">
        <v>2200</v>
      </c>
      <c r="D6184" s="333" t="s">
        <v>262</v>
      </c>
      <c r="E6184" s="331"/>
      <c r="F6184" s="333" t="s">
        <v>2198</v>
      </c>
      <c r="G6184" s="333" t="s">
        <v>2199</v>
      </c>
      <c r="H6184" s="331"/>
      <c r="I6184" s="334" t="s">
        <v>1065</v>
      </c>
      <c r="J6184" s="335">
        <v>43926</v>
      </c>
      <c r="K6184" s="331"/>
      <c r="L6184" s="331"/>
      <c r="M6184" s="331"/>
      <c r="N6184" s="331"/>
    </row>
    <row r="6185" spans="1:14" ht="12.75">
      <c r="A6185" s="15"/>
      <c r="B6185" s="236">
        <v>43926.899984930555</v>
      </c>
      <c r="C6185" s="2" t="s">
        <v>2200</v>
      </c>
      <c r="D6185" s="2" t="s">
        <v>126</v>
      </c>
      <c r="E6185" s="2" t="s">
        <v>13336</v>
      </c>
      <c r="F6185" s="2" t="s">
        <v>2208</v>
      </c>
      <c r="G6185" s="2" t="s">
        <v>2199</v>
      </c>
      <c r="H6185" s="2" t="s">
        <v>13688</v>
      </c>
      <c r="I6185" s="34" t="s">
        <v>13689</v>
      </c>
      <c r="J6185" s="237">
        <v>43926</v>
      </c>
      <c r="K6185" s="2">
        <v>65</v>
      </c>
    </row>
    <row r="6186" spans="1:14" ht="12.75">
      <c r="A6186" s="15"/>
      <c r="B6186" s="236">
        <v>43926.90007127315</v>
      </c>
      <c r="C6186" s="2" t="s">
        <v>2200</v>
      </c>
      <c r="D6186" s="2" t="s">
        <v>126</v>
      </c>
      <c r="E6186" s="2" t="s">
        <v>13336</v>
      </c>
      <c r="F6186" s="2" t="s">
        <v>2208</v>
      </c>
      <c r="G6186" s="2" t="s">
        <v>2199</v>
      </c>
      <c r="H6186" s="2" t="s">
        <v>13688</v>
      </c>
      <c r="I6186" s="34" t="s">
        <v>13689</v>
      </c>
      <c r="J6186" s="237">
        <v>43926</v>
      </c>
      <c r="K6186" s="2">
        <v>65</v>
      </c>
    </row>
    <row r="6187" spans="1:14" ht="12.75">
      <c r="A6187" s="331"/>
      <c r="B6187" s="332">
        <v>43926.900094409721</v>
      </c>
      <c r="C6187" s="333" t="s">
        <v>2200</v>
      </c>
      <c r="D6187" s="333" t="s">
        <v>322</v>
      </c>
      <c r="E6187" s="333" t="s">
        <v>576</v>
      </c>
      <c r="F6187" s="333" t="s">
        <v>2271</v>
      </c>
      <c r="G6187" s="333" t="s">
        <v>2199</v>
      </c>
      <c r="H6187" s="331"/>
      <c r="I6187" s="334" t="s">
        <v>13690</v>
      </c>
      <c r="J6187" s="335">
        <v>43926</v>
      </c>
      <c r="K6187" s="331"/>
      <c r="L6187" s="331"/>
      <c r="M6187" s="333" t="s">
        <v>13691</v>
      </c>
      <c r="N6187" s="331"/>
    </row>
    <row r="6188" spans="1:14" ht="12.75">
      <c r="A6188" s="331"/>
      <c r="B6188" s="332">
        <v>43926.900313993057</v>
      </c>
      <c r="C6188" s="333" t="s">
        <v>2200</v>
      </c>
      <c r="D6188" s="333" t="s">
        <v>262</v>
      </c>
      <c r="E6188" s="331"/>
      <c r="F6188" s="333" t="s">
        <v>2198</v>
      </c>
      <c r="G6188" s="333" t="s">
        <v>2199</v>
      </c>
      <c r="H6188" s="331"/>
      <c r="I6188" s="334" t="s">
        <v>13692</v>
      </c>
      <c r="J6188" s="335">
        <v>43926</v>
      </c>
      <c r="K6188" s="331"/>
      <c r="L6188" s="333">
        <v>27</v>
      </c>
      <c r="M6188" s="331"/>
      <c r="N6188" s="331"/>
    </row>
    <row r="6189" spans="1:14" ht="12.75">
      <c r="A6189" s="15"/>
      <c r="B6189" s="236">
        <v>43926.900872094906</v>
      </c>
      <c r="C6189" s="2" t="s">
        <v>2200</v>
      </c>
      <c r="D6189" s="2" t="s">
        <v>126</v>
      </c>
      <c r="E6189" s="2" t="s">
        <v>13336</v>
      </c>
      <c r="F6189" s="2" t="s">
        <v>2208</v>
      </c>
      <c r="G6189" s="2" t="s">
        <v>2199</v>
      </c>
      <c r="H6189" s="2" t="s">
        <v>13688</v>
      </c>
      <c r="I6189" s="34" t="s">
        <v>13689</v>
      </c>
      <c r="J6189" s="237">
        <v>43926</v>
      </c>
      <c r="K6189" s="2">
        <v>70</v>
      </c>
    </row>
    <row r="6190" spans="1:14" ht="12.75">
      <c r="A6190" s="331"/>
      <c r="B6190" s="332">
        <v>43926.90261020833</v>
      </c>
      <c r="C6190" s="333" t="s">
        <v>7566</v>
      </c>
      <c r="D6190" s="333" t="s">
        <v>262</v>
      </c>
      <c r="E6190" s="331"/>
      <c r="F6190" s="333" t="s">
        <v>2198</v>
      </c>
      <c r="G6190" s="331"/>
      <c r="H6190" s="331"/>
      <c r="I6190" s="334" t="s">
        <v>13693</v>
      </c>
      <c r="J6190" s="335">
        <v>43926</v>
      </c>
      <c r="K6190" s="331"/>
      <c r="L6190" s="331"/>
      <c r="M6190" s="333" t="s">
        <v>13694</v>
      </c>
      <c r="N6190" s="331"/>
    </row>
    <row r="6191" spans="1:14" ht="12.75">
      <c r="A6191" s="331"/>
      <c r="B6191" s="332">
        <v>43926.903401157411</v>
      </c>
      <c r="C6191" s="333" t="s">
        <v>2200</v>
      </c>
      <c r="D6191" s="333" t="s">
        <v>322</v>
      </c>
      <c r="E6191" s="333" t="s">
        <v>576</v>
      </c>
      <c r="F6191" s="333" t="s">
        <v>2198</v>
      </c>
      <c r="G6191" s="333" t="s">
        <v>2199</v>
      </c>
      <c r="H6191" s="331"/>
      <c r="I6191" s="334" t="s">
        <v>13650</v>
      </c>
      <c r="J6191" s="335">
        <v>43926</v>
      </c>
      <c r="K6191" s="331"/>
      <c r="L6191" s="333">
        <v>16</v>
      </c>
      <c r="M6191" s="331"/>
      <c r="N6191" s="331"/>
    </row>
    <row r="6192" spans="1:14" ht="12.75">
      <c r="A6192" s="331"/>
      <c r="B6192" s="332">
        <v>43926.904466481486</v>
      </c>
      <c r="C6192" s="333" t="s">
        <v>7566</v>
      </c>
      <c r="D6192" s="333" t="s">
        <v>262</v>
      </c>
      <c r="E6192" s="331"/>
      <c r="F6192" s="333" t="s">
        <v>2198</v>
      </c>
      <c r="G6192" s="331"/>
      <c r="H6192" s="331"/>
      <c r="I6192" s="333" t="s">
        <v>13695</v>
      </c>
      <c r="J6192" s="335">
        <v>43926</v>
      </c>
      <c r="K6192" s="331"/>
      <c r="L6192" s="331"/>
      <c r="M6192" s="333" t="s">
        <v>13696</v>
      </c>
      <c r="N6192" s="331"/>
    </row>
    <row r="6193" spans="1:14" ht="12.75">
      <c r="A6193" s="331"/>
      <c r="B6193" s="332">
        <v>43926.905874050921</v>
      </c>
      <c r="C6193" s="333" t="s">
        <v>2200</v>
      </c>
      <c r="D6193" s="333" t="s">
        <v>262</v>
      </c>
      <c r="E6193" s="331"/>
      <c r="F6193" s="333" t="s">
        <v>2198</v>
      </c>
      <c r="G6193" s="333" t="s">
        <v>2199</v>
      </c>
      <c r="H6193" s="331"/>
      <c r="I6193" s="334" t="s">
        <v>13620</v>
      </c>
      <c r="J6193" s="335">
        <v>43926</v>
      </c>
      <c r="K6193" s="331"/>
      <c r="L6193" s="331"/>
      <c r="M6193" s="333" t="s">
        <v>13697</v>
      </c>
      <c r="N6193" s="331"/>
    </row>
    <row r="6194" spans="1:14" ht="12.75">
      <c r="A6194" s="331"/>
      <c r="B6194" s="332">
        <v>43926.911212638894</v>
      </c>
      <c r="C6194" s="333" t="s">
        <v>2200</v>
      </c>
      <c r="D6194" s="333" t="s">
        <v>101</v>
      </c>
      <c r="E6194" s="331"/>
      <c r="F6194" s="333" t="s">
        <v>2198</v>
      </c>
      <c r="G6194" s="333" t="s">
        <v>2199</v>
      </c>
      <c r="H6194" s="331"/>
      <c r="I6194" s="333" t="s">
        <v>13698</v>
      </c>
      <c r="J6194" s="335">
        <v>43926</v>
      </c>
      <c r="K6194" s="331"/>
      <c r="L6194" s="331"/>
      <c r="M6194" s="331"/>
      <c r="N6194" s="331"/>
    </row>
    <row r="6195" spans="1:14" ht="12.75">
      <c r="A6195" s="331"/>
      <c r="B6195" s="332">
        <v>43926.911670474539</v>
      </c>
      <c r="C6195" s="333" t="s">
        <v>7566</v>
      </c>
      <c r="D6195" s="333" t="s">
        <v>101</v>
      </c>
      <c r="E6195" s="331"/>
      <c r="F6195" s="333" t="s">
        <v>2208</v>
      </c>
      <c r="G6195" s="333" t="s">
        <v>2199</v>
      </c>
      <c r="H6195" s="331"/>
      <c r="I6195" s="334" t="s">
        <v>13699</v>
      </c>
      <c r="J6195" s="335">
        <v>43925</v>
      </c>
      <c r="K6195" s="333">
        <v>23</v>
      </c>
      <c r="L6195" s="331"/>
      <c r="M6195" s="333" t="s">
        <v>13700</v>
      </c>
      <c r="N6195" s="331"/>
    </row>
    <row r="6196" spans="1:14" ht="12.75">
      <c r="A6196" s="331"/>
      <c r="B6196" s="332">
        <v>43926.917654375</v>
      </c>
      <c r="C6196" s="333" t="s">
        <v>7566</v>
      </c>
      <c r="D6196" s="333" t="s">
        <v>262</v>
      </c>
      <c r="E6196" s="333" t="s">
        <v>13701</v>
      </c>
      <c r="F6196" s="333" t="s">
        <v>13702</v>
      </c>
      <c r="G6196" s="331"/>
      <c r="H6196" s="331"/>
      <c r="I6196" s="334" t="s">
        <v>13703</v>
      </c>
      <c r="J6196" s="335">
        <v>43926</v>
      </c>
      <c r="K6196" s="331"/>
      <c r="L6196" s="331"/>
      <c r="M6196" s="331"/>
      <c r="N6196" s="331"/>
    </row>
    <row r="6197" spans="1:14" ht="12.75">
      <c r="A6197" s="331"/>
      <c r="B6197" s="332">
        <v>43926.920110104169</v>
      </c>
      <c r="C6197" s="333" t="s">
        <v>2200</v>
      </c>
      <c r="D6197" s="333" t="s">
        <v>322</v>
      </c>
      <c r="E6197" s="333" t="s">
        <v>13704</v>
      </c>
      <c r="F6197" s="333" t="s">
        <v>2198</v>
      </c>
      <c r="G6197" s="333" t="s">
        <v>2199</v>
      </c>
      <c r="H6197" s="331"/>
      <c r="I6197" s="333" t="s">
        <v>13705</v>
      </c>
      <c r="J6197" s="335">
        <v>43926</v>
      </c>
      <c r="K6197" s="331"/>
      <c r="L6197" s="331"/>
      <c r="M6197" s="333" t="s">
        <v>13706</v>
      </c>
      <c r="N6197" s="331"/>
    </row>
    <row r="6198" spans="1:14" ht="12.75">
      <c r="A6198" s="15"/>
      <c r="B6198" s="236">
        <v>43926.922048159722</v>
      </c>
      <c r="C6198" s="2" t="s">
        <v>2200</v>
      </c>
      <c r="D6198" s="2" t="s">
        <v>262</v>
      </c>
      <c r="E6198" s="2" t="s">
        <v>13707</v>
      </c>
      <c r="F6198" s="2" t="s">
        <v>2201</v>
      </c>
      <c r="G6198" s="2" t="s">
        <v>2199</v>
      </c>
      <c r="H6198" s="2" t="s">
        <v>13708</v>
      </c>
      <c r="I6198" s="34" t="s">
        <v>13709</v>
      </c>
      <c r="J6198" s="237">
        <v>43926</v>
      </c>
    </row>
    <row r="6199" spans="1:14" ht="12.75">
      <c r="A6199" s="331"/>
      <c r="B6199" s="332">
        <v>43926.924091689812</v>
      </c>
      <c r="C6199" s="333" t="s">
        <v>7566</v>
      </c>
      <c r="D6199" s="333" t="s">
        <v>182</v>
      </c>
      <c r="E6199" s="333" t="s">
        <v>181</v>
      </c>
      <c r="F6199" s="333" t="s">
        <v>2198</v>
      </c>
      <c r="G6199" s="333" t="s">
        <v>2210</v>
      </c>
      <c r="H6199" s="331"/>
      <c r="I6199" s="334" t="s">
        <v>722</v>
      </c>
      <c r="J6199" s="335">
        <v>43926</v>
      </c>
      <c r="K6199" s="331"/>
      <c r="L6199" s="333">
        <v>128</v>
      </c>
      <c r="M6199" s="333" t="s">
        <v>13710</v>
      </c>
      <c r="N6199" s="331"/>
    </row>
    <row r="6200" spans="1:14" ht="12.75">
      <c r="A6200" s="331"/>
      <c r="B6200" s="332">
        <v>43926.924395578702</v>
      </c>
      <c r="C6200" s="333" t="s">
        <v>2200</v>
      </c>
      <c r="D6200" s="333" t="s">
        <v>262</v>
      </c>
      <c r="E6200" s="333" t="s">
        <v>11986</v>
      </c>
      <c r="F6200" s="333" t="s">
        <v>2271</v>
      </c>
      <c r="G6200" s="333" t="s">
        <v>2210</v>
      </c>
      <c r="H6200" s="331"/>
      <c r="I6200" s="333" t="s">
        <v>13711</v>
      </c>
      <c r="J6200" s="335">
        <v>43926</v>
      </c>
      <c r="K6200" s="331"/>
      <c r="L6200" s="333">
        <v>80</v>
      </c>
      <c r="M6200" s="331"/>
      <c r="N6200" s="331"/>
    </row>
    <row r="6201" spans="1:14" ht="12.75">
      <c r="A6201" s="331"/>
      <c r="B6201" s="332">
        <v>43926.924746724537</v>
      </c>
      <c r="C6201" s="333" t="s">
        <v>2200</v>
      </c>
      <c r="D6201" s="333" t="s">
        <v>182</v>
      </c>
      <c r="E6201" s="333" t="s">
        <v>13712</v>
      </c>
      <c r="F6201" s="333" t="s">
        <v>2198</v>
      </c>
      <c r="G6201" s="333" t="s">
        <v>2210</v>
      </c>
      <c r="H6201" s="331"/>
      <c r="I6201" s="334" t="s">
        <v>4675</v>
      </c>
      <c r="J6201" s="335">
        <v>43926</v>
      </c>
      <c r="K6201" s="331"/>
      <c r="L6201" s="333">
        <v>6</v>
      </c>
      <c r="M6201" s="331"/>
      <c r="N6201" s="331"/>
    </row>
    <row r="6202" spans="1:14" ht="12.75">
      <c r="A6202" s="15"/>
      <c r="B6202" s="236">
        <v>43926.92659451389</v>
      </c>
      <c r="C6202" s="2" t="s">
        <v>2200</v>
      </c>
      <c r="D6202" s="2" t="s">
        <v>262</v>
      </c>
      <c r="E6202" s="2" t="s">
        <v>10497</v>
      </c>
      <c r="F6202" s="2" t="s">
        <v>2208</v>
      </c>
      <c r="G6202" s="2" t="s">
        <v>2199</v>
      </c>
      <c r="H6202" s="2" t="s">
        <v>13713</v>
      </c>
      <c r="I6202" s="34" t="s">
        <v>13714</v>
      </c>
      <c r="J6202" s="237">
        <v>43925</v>
      </c>
    </row>
    <row r="6203" spans="1:14" ht="12.75">
      <c r="A6203" s="15"/>
      <c r="B6203" s="236">
        <v>43926.932026631941</v>
      </c>
      <c r="C6203" s="2" t="s">
        <v>9</v>
      </c>
      <c r="D6203" s="2" t="s">
        <v>117</v>
      </c>
      <c r="E6203" s="2" t="s">
        <v>3433</v>
      </c>
      <c r="F6203" s="2" t="s">
        <v>2208</v>
      </c>
      <c r="G6203" s="2" t="s">
        <v>2199</v>
      </c>
      <c r="H6203" s="2" t="s">
        <v>13715</v>
      </c>
      <c r="I6203" s="34" t="s">
        <v>13716</v>
      </c>
      <c r="J6203" s="237">
        <v>43923</v>
      </c>
      <c r="K6203" s="2">
        <v>67</v>
      </c>
    </row>
    <row r="6204" spans="1:14" ht="12.75">
      <c r="A6204" s="331"/>
      <c r="B6204" s="332">
        <v>43926.933676215282</v>
      </c>
      <c r="C6204" s="333" t="s">
        <v>7566</v>
      </c>
      <c r="D6204" s="333" t="s">
        <v>182</v>
      </c>
      <c r="E6204" s="331"/>
      <c r="F6204" s="333" t="s">
        <v>2198</v>
      </c>
      <c r="G6204" s="333" t="s">
        <v>2210</v>
      </c>
      <c r="H6204" s="331"/>
      <c r="I6204" s="334" t="s">
        <v>722</v>
      </c>
      <c r="J6204" s="335">
        <v>43926</v>
      </c>
      <c r="K6204" s="331"/>
      <c r="L6204" s="331"/>
      <c r="M6204" s="331"/>
      <c r="N6204" s="331"/>
    </row>
    <row r="6205" spans="1:14" ht="12.75">
      <c r="A6205" s="331"/>
      <c r="B6205" s="332">
        <v>43926.934618819447</v>
      </c>
      <c r="C6205" s="333" t="s">
        <v>2200</v>
      </c>
      <c r="D6205" s="333" t="s">
        <v>101</v>
      </c>
      <c r="E6205" s="333" t="s">
        <v>31</v>
      </c>
      <c r="F6205" s="333" t="s">
        <v>2198</v>
      </c>
      <c r="G6205" s="333" t="s">
        <v>2199</v>
      </c>
      <c r="H6205" s="331"/>
      <c r="I6205" s="333" t="s">
        <v>6503</v>
      </c>
      <c r="J6205" s="335">
        <v>43926</v>
      </c>
      <c r="K6205" s="331"/>
      <c r="L6205" s="331"/>
      <c r="M6205" s="333" t="s">
        <v>13717</v>
      </c>
      <c r="N6205" s="331"/>
    </row>
    <row r="6206" spans="1:14" ht="12.75">
      <c r="A6206" s="331"/>
      <c r="B6206" s="332">
        <v>43926.937333946757</v>
      </c>
      <c r="C6206" s="333" t="s">
        <v>2200</v>
      </c>
      <c r="D6206" s="333" t="s">
        <v>182</v>
      </c>
      <c r="E6206" s="331"/>
      <c r="F6206" s="333" t="s">
        <v>2198</v>
      </c>
      <c r="G6206" s="333" t="s">
        <v>2199</v>
      </c>
      <c r="H6206" s="331"/>
      <c r="I6206" s="334" t="s">
        <v>7985</v>
      </c>
      <c r="J6206" s="335">
        <v>43926</v>
      </c>
      <c r="K6206" s="331"/>
      <c r="L6206" s="331"/>
      <c r="M6206" s="333" t="s">
        <v>9339</v>
      </c>
      <c r="N6206" s="331"/>
    </row>
    <row r="6207" spans="1:14" ht="12.75">
      <c r="A6207" s="15"/>
      <c r="B6207" s="236">
        <v>43926.939241053245</v>
      </c>
      <c r="C6207" s="2" t="s">
        <v>2200</v>
      </c>
      <c r="D6207" s="2" t="s">
        <v>126</v>
      </c>
      <c r="E6207" s="2" t="s">
        <v>5436</v>
      </c>
      <c r="F6207" s="2" t="s">
        <v>2208</v>
      </c>
      <c r="G6207" s="2" t="s">
        <v>2199</v>
      </c>
      <c r="H6207" s="2" t="s">
        <v>13718</v>
      </c>
      <c r="I6207" s="34" t="s">
        <v>13719</v>
      </c>
      <c r="J6207" s="237">
        <v>43925</v>
      </c>
      <c r="L6207" s="2">
        <v>3</v>
      </c>
    </row>
    <row r="6208" spans="1:14" ht="12.75">
      <c r="A6208" s="331"/>
      <c r="B6208" s="332">
        <v>43926.94175273148</v>
      </c>
      <c r="C6208" s="333" t="s">
        <v>7566</v>
      </c>
      <c r="D6208" s="333" t="s">
        <v>101</v>
      </c>
      <c r="E6208" s="331"/>
      <c r="F6208" s="333" t="s">
        <v>2198</v>
      </c>
      <c r="G6208" s="331"/>
      <c r="H6208" s="331"/>
      <c r="I6208" s="334" t="s">
        <v>13720</v>
      </c>
      <c r="J6208" s="335">
        <v>43926</v>
      </c>
      <c r="K6208" s="331"/>
      <c r="L6208" s="331"/>
      <c r="M6208" s="331"/>
      <c r="N6208" s="331"/>
    </row>
    <row r="6209" spans="1:14" ht="12.75">
      <c r="A6209" s="15"/>
      <c r="B6209" s="236">
        <v>43926.942658368054</v>
      </c>
      <c r="C6209" s="2" t="s">
        <v>9</v>
      </c>
      <c r="D6209" s="2" t="s">
        <v>126</v>
      </c>
      <c r="E6209" s="2" t="s">
        <v>1224</v>
      </c>
      <c r="F6209" s="2" t="s">
        <v>2208</v>
      </c>
      <c r="G6209" s="2" t="s">
        <v>2199</v>
      </c>
      <c r="H6209" s="2" t="s">
        <v>13721</v>
      </c>
      <c r="I6209" s="34" t="s">
        <v>13375</v>
      </c>
      <c r="J6209" s="237">
        <v>43926</v>
      </c>
    </row>
    <row r="6210" spans="1:14" ht="12.75">
      <c r="A6210" s="331"/>
      <c r="B6210" s="332">
        <v>43926.944052071762</v>
      </c>
      <c r="C6210" s="333" t="s">
        <v>2200</v>
      </c>
      <c r="D6210" s="333" t="s">
        <v>101</v>
      </c>
      <c r="E6210" s="331"/>
      <c r="F6210" s="333" t="s">
        <v>2198</v>
      </c>
      <c r="G6210" s="331"/>
      <c r="H6210" s="331"/>
      <c r="I6210" s="334" t="s">
        <v>13722</v>
      </c>
      <c r="J6210" s="335">
        <v>43926</v>
      </c>
      <c r="K6210" s="331"/>
      <c r="L6210" s="331"/>
      <c r="M6210" s="331"/>
      <c r="N6210" s="331"/>
    </row>
    <row r="6211" spans="1:14" ht="12.75">
      <c r="A6211" s="331"/>
      <c r="B6211" s="332">
        <v>43926.944758356476</v>
      </c>
      <c r="C6211" s="333" t="s">
        <v>2197</v>
      </c>
      <c r="D6211" s="333" t="s">
        <v>153</v>
      </c>
      <c r="E6211" s="331"/>
      <c r="F6211" s="333" t="s">
        <v>2198</v>
      </c>
      <c r="G6211" s="333" t="s">
        <v>2210</v>
      </c>
      <c r="H6211" s="331"/>
      <c r="I6211" s="334" t="s">
        <v>13723</v>
      </c>
      <c r="J6211" s="335">
        <v>43925</v>
      </c>
      <c r="K6211" s="331"/>
      <c r="L6211" s="331"/>
      <c r="M6211" s="331"/>
      <c r="N6211" s="331"/>
    </row>
    <row r="6212" spans="1:14" ht="12.75">
      <c r="A6212" s="331"/>
      <c r="B6212" s="332">
        <v>43926.947904270834</v>
      </c>
      <c r="C6212" s="333" t="s">
        <v>2200</v>
      </c>
      <c r="D6212" s="333" t="s">
        <v>262</v>
      </c>
      <c r="E6212" s="331"/>
      <c r="F6212" s="333" t="s">
        <v>2198</v>
      </c>
      <c r="G6212" s="331"/>
      <c r="H6212" s="331"/>
      <c r="I6212" s="334" t="s">
        <v>1065</v>
      </c>
      <c r="J6212" s="335">
        <v>43926</v>
      </c>
      <c r="K6212" s="331"/>
      <c r="L6212" s="331"/>
      <c r="M6212" s="333" t="s">
        <v>13724</v>
      </c>
      <c r="N6212" s="331"/>
    </row>
    <row r="6213" spans="1:14" ht="12.75">
      <c r="A6213" s="331"/>
      <c r="B6213" s="332">
        <v>43926.950391203703</v>
      </c>
      <c r="C6213" s="333" t="s">
        <v>7566</v>
      </c>
      <c r="D6213" s="333" t="s">
        <v>262</v>
      </c>
      <c r="E6213" s="333" t="s">
        <v>13725</v>
      </c>
      <c r="F6213" s="333" t="s">
        <v>13726</v>
      </c>
      <c r="G6213" s="333" t="s">
        <v>2210</v>
      </c>
      <c r="H6213" s="331"/>
      <c r="I6213" s="334" t="s">
        <v>1065</v>
      </c>
      <c r="J6213" s="335">
        <v>43926</v>
      </c>
      <c r="K6213" s="331"/>
      <c r="L6213" s="331"/>
      <c r="M6213" s="333" t="s">
        <v>13727</v>
      </c>
      <c r="N6213" s="331"/>
    </row>
    <row r="6214" spans="1:14" ht="12.75">
      <c r="A6214" s="331"/>
      <c r="B6214" s="332">
        <v>43926.952015625</v>
      </c>
      <c r="C6214" s="333" t="s">
        <v>7566</v>
      </c>
      <c r="D6214" s="333" t="s">
        <v>262</v>
      </c>
      <c r="E6214" s="331"/>
      <c r="F6214" s="333" t="s">
        <v>2271</v>
      </c>
      <c r="G6214" s="333" t="s">
        <v>2199</v>
      </c>
      <c r="H6214" s="331"/>
      <c r="I6214" s="334" t="s">
        <v>13045</v>
      </c>
      <c r="J6214" s="335">
        <v>43925</v>
      </c>
      <c r="K6214" s="331"/>
      <c r="L6214" s="331"/>
      <c r="M6214" s="333" t="s">
        <v>13728</v>
      </c>
      <c r="N6214" s="331"/>
    </row>
    <row r="6215" spans="1:14" ht="12.75">
      <c r="A6215" s="331"/>
      <c r="B6215" s="332">
        <v>43926.953875648149</v>
      </c>
      <c r="C6215" s="333" t="s">
        <v>2200</v>
      </c>
      <c r="D6215" s="333" t="s">
        <v>101</v>
      </c>
      <c r="E6215" s="331"/>
      <c r="F6215" s="333" t="s">
        <v>2198</v>
      </c>
      <c r="G6215" s="331"/>
      <c r="H6215" s="331"/>
      <c r="I6215" s="334" t="s">
        <v>13729</v>
      </c>
      <c r="J6215" s="335">
        <v>43926</v>
      </c>
      <c r="K6215" s="331"/>
      <c r="L6215" s="331"/>
      <c r="M6215" s="331"/>
      <c r="N6215" s="331"/>
    </row>
    <row r="6216" spans="1:14" ht="12.75">
      <c r="A6216" s="15"/>
      <c r="B6216" s="236">
        <v>43926.956494039347</v>
      </c>
      <c r="C6216" s="2" t="s">
        <v>2197</v>
      </c>
      <c r="D6216" s="2" t="s">
        <v>134</v>
      </c>
      <c r="E6216" s="2" t="s">
        <v>2390</v>
      </c>
      <c r="F6216" s="2" t="s">
        <v>2208</v>
      </c>
      <c r="G6216" s="2" t="s">
        <v>2199</v>
      </c>
      <c r="H6216" s="2" t="s">
        <v>13730</v>
      </c>
      <c r="I6216" s="34" t="s">
        <v>13731</v>
      </c>
      <c r="J6216" s="237">
        <v>43926</v>
      </c>
      <c r="L6216" s="2">
        <v>12</v>
      </c>
    </row>
    <row r="6217" spans="1:14" ht="12.75">
      <c r="A6217" s="331"/>
      <c r="B6217" s="332">
        <v>43926.9567359375</v>
      </c>
      <c r="C6217" s="333" t="s">
        <v>2200</v>
      </c>
      <c r="D6217" s="333" t="s">
        <v>262</v>
      </c>
      <c r="E6217" s="331"/>
      <c r="F6217" s="333" t="s">
        <v>2198</v>
      </c>
      <c r="G6217" s="333" t="s">
        <v>2210</v>
      </c>
      <c r="H6217" s="331"/>
      <c r="I6217" s="334" t="s">
        <v>13620</v>
      </c>
      <c r="J6217" s="335">
        <v>43926</v>
      </c>
      <c r="K6217" s="331"/>
      <c r="L6217" s="331"/>
      <c r="M6217" s="331"/>
      <c r="N6217" s="331"/>
    </row>
    <row r="6218" spans="1:14" ht="12.75">
      <c r="A6218" s="331"/>
      <c r="B6218" s="332">
        <v>43926.961256296301</v>
      </c>
      <c r="C6218" s="333" t="s">
        <v>2197</v>
      </c>
      <c r="D6218" s="333" t="s">
        <v>354</v>
      </c>
      <c r="E6218" s="333" t="s">
        <v>947</v>
      </c>
      <c r="F6218" s="333" t="s">
        <v>2198</v>
      </c>
      <c r="G6218" s="333" t="s">
        <v>2199</v>
      </c>
      <c r="H6218" s="331"/>
      <c r="I6218" s="333" t="s">
        <v>2943</v>
      </c>
      <c r="J6218" s="335">
        <v>43926</v>
      </c>
      <c r="K6218" s="331"/>
      <c r="L6218" s="331"/>
      <c r="M6218" s="331"/>
      <c r="N6218" s="331"/>
    </row>
    <row r="6219" spans="1:14" ht="12.75">
      <c r="A6219" s="331"/>
      <c r="B6219" s="332">
        <v>43926.961873321758</v>
      </c>
      <c r="C6219" s="333" t="s">
        <v>2200</v>
      </c>
      <c r="D6219" s="333" t="s">
        <v>262</v>
      </c>
      <c r="E6219" s="331"/>
      <c r="F6219" s="333" t="s">
        <v>2198</v>
      </c>
      <c r="G6219" s="333" t="s">
        <v>2199</v>
      </c>
      <c r="H6219" s="331"/>
      <c r="I6219" s="334" t="s">
        <v>13732</v>
      </c>
      <c r="J6219" s="335">
        <v>43926</v>
      </c>
      <c r="K6219" s="331"/>
      <c r="L6219" s="331"/>
      <c r="M6219" s="333" t="s">
        <v>13733</v>
      </c>
      <c r="N6219" s="331"/>
    </row>
    <row r="6220" spans="1:14" ht="12.75">
      <c r="A6220" s="331"/>
      <c r="B6220" s="332">
        <v>43926.963414502316</v>
      </c>
      <c r="C6220" s="333" t="s">
        <v>2200</v>
      </c>
      <c r="D6220" s="333" t="s">
        <v>236</v>
      </c>
      <c r="E6220" s="333" t="s">
        <v>13734</v>
      </c>
      <c r="F6220" s="333" t="s">
        <v>2198</v>
      </c>
      <c r="G6220" s="333" t="s">
        <v>2199</v>
      </c>
      <c r="H6220" s="331"/>
      <c r="I6220" s="333" t="s">
        <v>13735</v>
      </c>
      <c r="J6220" s="335">
        <v>43926</v>
      </c>
      <c r="K6220" s="331"/>
      <c r="L6220" s="331"/>
      <c r="M6220" s="331"/>
      <c r="N6220" s="331"/>
    </row>
    <row r="6221" spans="1:14" ht="12.75">
      <c r="A6221" s="331"/>
      <c r="B6221" s="332">
        <v>43926.963558622687</v>
      </c>
      <c r="C6221" s="333" t="s">
        <v>7566</v>
      </c>
      <c r="D6221" s="333" t="s">
        <v>101</v>
      </c>
      <c r="E6221" s="331"/>
      <c r="F6221" s="333" t="s">
        <v>2198</v>
      </c>
      <c r="G6221" s="333" t="s">
        <v>2210</v>
      </c>
      <c r="H6221" s="331"/>
      <c r="I6221" s="333" t="s">
        <v>11226</v>
      </c>
      <c r="J6221" s="335">
        <v>43926</v>
      </c>
      <c r="K6221" s="331"/>
      <c r="L6221" s="331"/>
      <c r="M6221" s="333" t="s">
        <v>13736</v>
      </c>
      <c r="N6221" s="331"/>
    </row>
    <row r="6222" spans="1:14" ht="12.75">
      <c r="A6222" s="15"/>
      <c r="B6222" s="236">
        <v>43926.968009780088</v>
      </c>
      <c r="C6222" s="2" t="s">
        <v>2200</v>
      </c>
      <c r="D6222" s="2" t="s">
        <v>262</v>
      </c>
      <c r="E6222" s="2" t="s">
        <v>493</v>
      </c>
      <c r="F6222" s="2" t="s">
        <v>2198</v>
      </c>
      <c r="G6222" s="2" t="s">
        <v>2210</v>
      </c>
      <c r="H6222" s="2" t="s">
        <v>13737</v>
      </c>
      <c r="I6222" s="34" t="s">
        <v>1065</v>
      </c>
      <c r="J6222" s="237">
        <v>43926</v>
      </c>
      <c r="K6222" s="2">
        <v>30</v>
      </c>
      <c r="M6222" s="2" t="s">
        <v>13738</v>
      </c>
    </row>
    <row r="6223" spans="1:14" ht="12.75">
      <c r="A6223" s="15"/>
      <c r="B6223" s="236">
        <v>43926.968070891206</v>
      </c>
      <c r="C6223" s="2" t="s">
        <v>2200</v>
      </c>
      <c r="D6223" s="2" t="s">
        <v>262</v>
      </c>
      <c r="E6223" s="2" t="s">
        <v>493</v>
      </c>
      <c r="F6223" s="2" t="s">
        <v>2198</v>
      </c>
      <c r="G6223" s="2" t="s">
        <v>2210</v>
      </c>
      <c r="H6223" s="2" t="s">
        <v>13737</v>
      </c>
      <c r="I6223" s="34" t="s">
        <v>1065</v>
      </c>
      <c r="J6223" s="237">
        <v>43926</v>
      </c>
      <c r="K6223" s="2">
        <v>30</v>
      </c>
      <c r="M6223" s="2" t="s">
        <v>13738</v>
      </c>
    </row>
    <row r="6224" spans="1:14" ht="12.75">
      <c r="A6224" s="15"/>
      <c r="B6224" s="236">
        <v>43926.970112106486</v>
      </c>
      <c r="C6224" s="2" t="s">
        <v>2200</v>
      </c>
      <c r="D6224" s="2" t="s">
        <v>262</v>
      </c>
      <c r="E6224" s="2" t="s">
        <v>10497</v>
      </c>
      <c r="F6224" s="2" t="s">
        <v>2208</v>
      </c>
      <c r="G6224" s="2" t="s">
        <v>2199</v>
      </c>
      <c r="H6224" s="2" t="s">
        <v>13739</v>
      </c>
      <c r="I6224" s="34" t="s">
        <v>13076</v>
      </c>
      <c r="J6224" s="237">
        <v>43926</v>
      </c>
      <c r="M6224" s="2" t="s">
        <v>13296</v>
      </c>
    </row>
    <row r="6225" spans="1:14" ht="12.75">
      <c r="A6225" s="331"/>
      <c r="B6225" s="332">
        <v>43926.970947164351</v>
      </c>
      <c r="C6225" s="333" t="s">
        <v>7566</v>
      </c>
      <c r="D6225" s="333" t="s">
        <v>101</v>
      </c>
      <c r="E6225" s="331"/>
      <c r="F6225" s="333" t="s">
        <v>2198</v>
      </c>
      <c r="G6225" s="331"/>
      <c r="H6225" s="331"/>
      <c r="I6225" s="334" t="s">
        <v>13722</v>
      </c>
      <c r="J6225" s="335">
        <v>43926</v>
      </c>
      <c r="K6225" s="331"/>
      <c r="L6225" s="331"/>
      <c r="M6225" s="333" t="s">
        <v>13740</v>
      </c>
      <c r="N6225" s="331"/>
    </row>
    <row r="6226" spans="1:14" ht="12.75">
      <c r="A6226" s="15"/>
      <c r="B6226" s="236">
        <v>43926.971947210652</v>
      </c>
      <c r="C6226" s="2" t="s">
        <v>2200</v>
      </c>
      <c r="D6226" s="2" t="s">
        <v>278</v>
      </c>
      <c r="E6226" s="2" t="s">
        <v>1196</v>
      </c>
      <c r="F6226" s="2" t="s">
        <v>2208</v>
      </c>
      <c r="G6226" s="2" t="s">
        <v>2199</v>
      </c>
      <c r="H6226" s="2" t="s">
        <v>13741</v>
      </c>
      <c r="I6226" s="34" t="s">
        <v>13742</v>
      </c>
      <c r="J6226" s="237">
        <v>43926</v>
      </c>
      <c r="K6226" s="2">
        <v>40</v>
      </c>
      <c r="L6226" s="2">
        <v>1</v>
      </c>
    </row>
    <row r="6227" spans="1:14" ht="12.75">
      <c r="A6227" s="331"/>
      <c r="B6227" s="332">
        <v>43926.972798414354</v>
      </c>
      <c r="C6227" s="333" t="s">
        <v>2197</v>
      </c>
      <c r="D6227" s="333" t="s">
        <v>278</v>
      </c>
      <c r="E6227" s="333" t="s">
        <v>1196</v>
      </c>
      <c r="F6227" s="333" t="s">
        <v>2201</v>
      </c>
      <c r="G6227" s="333" t="s">
        <v>2199</v>
      </c>
      <c r="H6227" s="331"/>
      <c r="I6227" s="334" t="s">
        <v>13742</v>
      </c>
      <c r="J6227" s="335">
        <v>43926</v>
      </c>
      <c r="K6227" s="331"/>
      <c r="L6227" s="333">
        <v>1</v>
      </c>
      <c r="M6227" s="331"/>
      <c r="N6227" s="331"/>
    </row>
    <row r="6228" spans="1:14" ht="12.75">
      <c r="A6228" s="15"/>
      <c r="B6228" s="236">
        <v>43926.973046446758</v>
      </c>
      <c r="C6228" s="2" t="s">
        <v>2200</v>
      </c>
      <c r="D6228" s="2" t="s">
        <v>109</v>
      </c>
      <c r="E6228" s="2" t="s">
        <v>1059</v>
      </c>
      <c r="F6228" s="2" t="s">
        <v>2271</v>
      </c>
      <c r="G6228" s="2" t="s">
        <v>2199</v>
      </c>
      <c r="H6228" s="2" t="s">
        <v>13743</v>
      </c>
      <c r="I6228" s="2" t="s">
        <v>13744</v>
      </c>
      <c r="J6228" s="237">
        <v>43926</v>
      </c>
      <c r="L6228" s="2">
        <v>5</v>
      </c>
      <c r="M6228" s="2" t="s">
        <v>13745</v>
      </c>
    </row>
    <row r="6229" spans="1:14" ht="12.75">
      <c r="A6229" s="331"/>
      <c r="B6229" s="332">
        <v>43926.974002673611</v>
      </c>
      <c r="C6229" s="333" t="s">
        <v>7566</v>
      </c>
      <c r="D6229" s="333" t="s">
        <v>262</v>
      </c>
      <c r="E6229" s="331"/>
      <c r="F6229" s="333" t="s">
        <v>2198</v>
      </c>
      <c r="G6229" s="331"/>
      <c r="H6229" s="331"/>
      <c r="I6229" s="333" t="s">
        <v>13746</v>
      </c>
      <c r="J6229" s="335">
        <v>43955</v>
      </c>
      <c r="K6229" s="331"/>
      <c r="L6229" s="331"/>
      <c r="M6229" s="333" t="s">
        <v>13747</v>
      </c>
      <c r="N6229" s="331"/>
    </row>
    <row r="6230" spans="1:14" ht="12.75">
      <c r="A6230" s="15"/>
      <c r="B6230" s="236">
        <v>43926.975670416665</v>
      </c>
      <c r="C6230" s="2" t="s">
        <v>2200</v>
      </c>
      <c r="D6230" s="2" t="s">
        <v>117</v>
      </c>
      <c r="E6230" s="2" t="s">
        <v>5077</v>
      </c>
      <c r="F6230" s="2" t="s">
        <v>2208</v>
      </c>
      <c r="G6230" s="2" t="s">
        <v>2199</v>
      </c>
      <c r="H6230" s="2" t="s">
        <v>13748</v>
      </c>
      <c r="I6230" s="34" t="s">
        <v>13749</v>
      </c>
      <c r="J6230" s="237">
        <v>43925</v>
      </c>
      <c r="K6230" s="2">
        <v>50</v>
      </c>
    </row>
    <row r="6231" spans="1:14" ht="12.75">
      <c r="A6231" s="15"/>
      <c r="B6231" s="236">
        <v>43926.975784768518</v>
      </c>
      <c r="C6231" s="2" t="s">
        <v>2200</v>
      </c>
      <c r="D6231" s="2" t="s">
        <v>117</v>
      </c>
      <c r="E6231" s="2" t="s">
        <v>5077</v>
      </c>
      <c r="F6231" s="2" t="s">
        <v>2208</v>
      </c>
      <c r="G6231" s="2" t="s">
        <v>2199</v>
      </c>
      <c r="H6231" s="2" t="s">
        <v>13748</v>
      </c>
      <c r="I6231" s="34" t="s">
        <v>13749</v>
      </c>
      <c r="J6231" s="237">
        <v>43925</v>
      </c>
      <c r="K6231" s="2">
        <v>50</v>
      </c>
    </row>
    <row r="6232" spans="1:14" ht="12.75">
      <c r="A6232" s="15"/>
      <c r="B6232" s="236">
        <v>43926.976209467597</v>
      </c>
      <c r="C6232" s="2" t="s">
        <v>2200</v>
      </c>
      <c r="D6232" s="2" t="s">
        <v>442</v>
      </c>
      <c r="E6232" s="2" t="s">
        <v>13750</v>
      </c>
      <c r="F6232" s="2" t="s">
        <v>2208</v>
      </c>
      <c r="G6232" s="2" t="s">
        <v>2199</v>
      </c>
      <c r="H6232" s="2" t="s">
        <v>13751</v>
      </c>
      <c r="I6232" s="2" t="s">
        <v>13752</v>
      </c>
      <c r="J6232" s="237">
        <v>43926</v>
      </c>
    </row>
    <row r="6233" spans="1:14" ht="12.75">
      <c r="A6233" s="331"/>
      <c r="B6233" s="332">
        <v>43926.976920439818</v>
      </c>
      <c r="C6233" s="333" t="s">
        <v>2200</v>
      </c>
      <c r="D6233" s="333" t="s">
        <v>442</v>
      </c>
      <c r="E6233" s="331"/>
      <c r="F6233" s="333" t="s">
        <v>2198</v>
      </c>
      <c r="G6233" s="333" t="s">
        <v>2199</v>
      </c>
      <c r="H6233" s="331"/>
      <c r="I6233" s="334" t="s">
        <v>13753</v>
      </c>
      <c r="J6233" s="335">
        <v>43926</v>
      </c>
      <c r="K6233" s="331"/>
      <c r="L6233" s="331"/>
      <c r="M6233" s="331"/>
      <c r="N6233" s="331"/>
    </row>
    <row r="6234" spans="1:14" ht="12.75">
      <c r="A6234" s="331"/>
      <c r="B6234" s="332">
        <v>43926.980386435185</v>
      </c>
      <c r="C6234" s="333" t="s">
        <v>2200</v>
      </c>
      <c r="D6234" s="333" t="s">
        <v>224</v>
      </c>
      <c r="E6234" s="333" t="s">
        <v>1242</v>
      </c>
      <c r="F6234" s="333" t="s">
        <v>2198</v>
      </c>
      <c r="G6234" s="333" t="s">
        <v>2199</v>
      </c>
      <c r="H6234" s="331"/>
      <c r="I6234" s="334" t="s">
        <v>13754</v>
      </c>
      <c r="J6234" s="335">
        <v>43926</v>
      </c>
      <c r="K6234" s="331"/>
      <c r="L6234" s="331"/>
      <c r="M6234" s="333" t="s">
        <v>13755</v>
      </c>
      <c r="N6234" s="331"/>
    </row>
    <row r="6235" spans="1:14" ht="12.75">
      <c r="A6235" s="15"/>
      <c r="B6235" s="236">
        <v>43926.982561307872</v>
      </c>
      <c r="C6235" s="2" t="s">
        <v>2200</v>
      </c>
      <c r="D6235" s="2" t="s">
        <v>262</v>
      </c>
      <c r="F6235" s="2" t="s">
        <v>2198</v>
      </c>
      <c r="H6235" s="2" t="s">
        <v>13756</v>
      </c>
      <c r="I6235" s="34" t="s">
        <v>10325</v>
      </c>
      <c r="J6235" s="237">
        <v>43925</v>
      </c>
      <c r="M6235" s="2" t="s">
        <v>13757</v>
      </c>
    </row>
    <row r="6236" spans="1:14" ht="12.75">
      <c r="A6236" s="331"/>
      <c r="B6236" s="332">
        <v>43926.982733750003</v>
      </c>
      <c r="C6236" s="333" t="s">
        <v>2200</v>
      </c>
      <c r="D6236" s="333" t="s">
        <v>262</v>
      </c>
      <c r="E6236" s="331"/>
      <c r="F6236" s="333" t="s">
        <v>2198</v>
      </c>
      <c r="G6236" s="333" t="s">
        <v>2199</v>
      </c>
      <c r="H6236" s="331"/>
      <c r="I6236" s="334" t="s">
        <v>13076</v>
      </c>
      <c r="J6236" s="335">
        <v>43926</v>
      </c>
      <c r="K6236" s="331"/>
      <c r="L6236" s="333">
        <v>4255</v>
      </c>
      <c r="M6236" s="333" t="s">
        <v>13758</v>
      </c>
      <c r="N6236" s="331"/>
    </row>
    <row r="6237" spans="1:14" ht="12.75">
      <c r="A6237" s="15"/>
      <c r="B6237" s="236">
        <v>43926.982803981482</v>
      </c>
      <c r="C6237" s="2" t="s">
        <v>2200</v>
      </c>
      <c r="D6237" s="2" t="s">
        <v>262</v>
      </c>
      <c r="F6237" s="2" t="s">
        <v>2198</v>
      </c>
      <c r="G6237" s="2" t="s">
        <v>2199</v>
      </c>
      <c r="I6237" s="34" t="s">
        <v>13076</v>
      </c>
      <c r="J6237" s="237">
        <v>43926</v>
      </c>
      <c r="L6237" s="2">
        <v>4255</v>
      </c>
      <c r="M6237" s="2" t="s">
        <v>13758</v>
      </c>
    </row>
    <row r="6238" spans="1:14" ht="19.5" customHeight="1">
      <c r="A6238" s="331"/>
      <c r="B6238" s="332">
        <v>43926.982816307871</v>
      </c>
      <c r="C6238" s="333" t="s">
        <v>7566</v>
      </c>
      <c r="D6238" s="333" t="s">
        <v>101</v>
      </c>
      <c r="E6238" s="331"/>
      <c r="F6238" s="333" t="s">
        <v>2198</v>
      </c>
      <c r="G6238" s="331"/>
      <c r="H6238" s="331"/>
      <c r="I6238" s="333" t="s">
        <v>13759</v>
      </c>
      <c r="J6238" s="335">
        <v>43926</v>
      </c>
      <c r="K6238" s="331"/>
      <c r="L6238" s="331"/>
      <c r="M6238" s="333" t="s">
        <v>13760</v>
      </c>
      <c r="N6238" s="331"/>
    </row>
    <row r="6239" spans="1:14" ht="12.75">
      <c r="A6239" s="331"/>
      <c r="B6239" s="332">
        <v>43926.982847939813</v>
      </c>
      <c r="C6239" s="333" t="s">
        <v>2200</v>
      </c>
      <c r="D6239" s="333" t="s">
        <v>262</v>
      </c>
      <c r="E6239" s="331"/>
      <c r="F6239" s="333" t="s">
        <v>2198</v>
      </c>
      <c r="G6239" s="333" t="s">
        <v>2199</v>
      </c>
      <c r="H6239" s="331"/>
      <c r="I6239" s="334" t="s">
        <v>13076</v>
      </c>
      <c r="J6239" s="335">
        <v>43926</v>
      </c>
      <c r="K6239" s="331"/>
      <c r="L6239" s="333">
        <v>4255</v>
      </c>
      <c r="M6239" s="333" t="s">
        <v>13758</v>
      </c>
      <c r="N6239" s="331"/>
    </row>
    <row r="6240" spans="1:14" ht="12.75">
      <c r="A6240" s="15"/>
      <c r="B6240" s="236">
        <v>43926.984145520837</v>
      </c>
      <c r="C6240" s="2" t="s">
        <v>7566</v>
      </c>
      <c r="D6240" s="2" t="s">
        <v>262</v>
      </c>
      <c r="F6240" s="2" t="s">
        <v>2198</v>
      </c>
      <c r="H6240" s="2" t="s">
        <v>13761</v>
      </c>
      <c r="I6240" s="34" t="s">
        <v>1065</v>
      </c>
      <c r="J6240" s="237">
        <v>43926</v>
      </c>
      <c r="M6240" s="2" t="s">
        <v>13762</v>
      </c>
    </row>
    <row r="6241" spans="1:14" ht="12.75">
      <c r="A6241" s="331"/>
      <c r="B6241" s="332">
        <v>43926.984167997682</v>
      </c>
      <c r="C6241" s="333" t="s">
        <v>2200</v>
      </c>
      <c r="D6241" s="333" t="s">
        <v>262</v>
      </c>
      <c r="E6241" s="331"/>
      <c r="F6241" s="333" t="s">
        <v>2198</v>
      </c>
      <c r="G6241" s="333" t="s">
        <v>2199</v>
      </c>
      <c r="H6241" s="331"/>
      <c r="I6241" s="334" t="s">
        <v>12204</v>
      </c>
      <c r="J6241" s="335">
        <v>43925</v>
      </c>
      <c r="K6241" s="331"/>
      <c r="L6241" s="331"/>
      <c r="M6241" s="331"/>
      <c r="N6241" s="331"/>
    </row>
    <row r="6242" spans="1:14" ht="12.75">
      <c r="A6242" s="331"/>
      <c r="B6242" s="332">
        <v>43926.984533310184</v>
      </c>
      <c r="C6242" s="333" t="s">
        <v>2200</v>
      </c>
      <c r="D6242" s="333" t="s">
        <v>262</v>
      </c>
      <c r="E6242" s="331"/>
      <c r="F6242" s="333" t="s">
        <v>2198</v>
      </c>
      <c r="G6242" s="333" t="s">
        <v>2210</v>
      </c>
      <c r="H6242" s="331"/>
      <c r="I6242" s="334" t="s">
        <v>13763</v>
      </c>
      <c r="J6242" s="335">
        <v>43926</v>
      </c>
      <c r="K6242" s="331"/>
      <c r="L6242" s="331"/>
      <c r="M6242" s="331"/>
      <c r="N6242" s="331"/>
    </row>
    <row r="6243" spans="1:14" ht="12.75">
      <c r="A6243" s="15"/>
      <c r="B6243" s="236">
        <v>43926.990502754634</v>
      </c>
      <c r="C6243" s="2" t="s">
        <v>2197</v>
      </c>
      <c r="D6243" s="2" t="s">
        <v>95</v>
      </c>
      <c r="F6243" s="2" t="s">
        <v>2198</v>
      </c>
      <c r="G6243" s="2" t="s">
        <v>2199</v>
      </c>
      <c r="H6243" s="2" t="s">
        <v>13764</v>
      </c>
      <c r="I6243" s="34" t="s">
        <v>13765</v>
      </c>
      <c r="J6243" s="237">
        <v>43926</v>
      </c>
    </row>
    <row r="6244" spans="1:14" ht="12.75">
      <c r="A6244" s="331"/>
      <c r="B6244" s="332">
        <v>43926.991118900463</v>
      </c>
      <c r="C6244" s="333" t="s">
        <v>2200</v>
      </c>
      <c r="D6244" s="333" t="s">
        <v>262</v>
      </c>
      <c r="E6244" s="333" t="s">
        <v>13766</v>
      </c>
      <c r="F6244" s="333" t="s">
        <v>2271</v>
      </c>
      <c r="G6244" s="333" t="s">
        <v>2199</v>
      </c>
      <c r="H6244" s="331"/>
      <c r="I6244" s="334" t="s">
        <v>13045</v>
      </c>
      <c r="J6244" s="335">
        <v>43926</v>
      </c>
      <c r="K6244" s="331"/>
      <c r="L6244" s="331"/>
      <c r="M6244" s="331"/>
      <c r="N6244" s="331"/>
    </row>
    <row r="6245" spans="1:14" ht="12.75">
      <c r="A6245" s="15"/>
      <c r="B6245" s="236">
        <v>43926.994422858799</v>
      </c>
      <c r="C6245" s="2" t="s">
        <v>7566</v>
      </c>
      <c r="D6245" s="2" t="s">
        <v>262</v>
      </c>
      <c r="F6245" s="2" t="s">
        <v>2198</v>
      </c>
      <c r="G6245" s="2" t="s">
        <v>2199</v>
      </c>
      <c r="H6245" s="2" t="s">
        <v>13767</v>
      </c>
      <c r="I6245" s="34" t="s">
        <v>13768</v>
      </c>
      <c r="J6245" s="237">
        <v>43926</v>
      </c>
      <c r="M6245" s="2" t="s">
        <v>13769</v>
      </c>
    </row>
    <row r="6246" spans="1:14" ht="12.75">
      <c r="A6246" s="331"/>
      <c r="B6246" s="332">
        <v>43926.996127974533</v>
      </c>
      <c r="C6246" s="333" t="s">
        <v>2200</v>
      </c>
      <c r="D6246" s="333" t="s">
        <v>109</v>
      </c>
      <c r="E6246" s="331"/>
      <c r="F6246" s="333" t="s">
        <v>2198</v>
      </c>
      <c r="G6246" s="333" t="s">
        <v>2199</v>
      </c>
      <c r="H6246" s="331"/>
      <c r="I6246" s="334" t="s">
        <v>13770</v>
      </c>
      <c r="J6246" s="335">
        <v>43926</v>
      </c>
      <c r="K6246" s="331"/>
      <c r="L6246" s="331"/>
      <c r="M6246" s="331"/>
      <c r="N6246" s="331"/>
    </row>
    <row r="6247" spans="1:14" ht="12.75">
      <c r="A6247" s="331"/>
      <c r="B6247" s="332">
        <v>43926.996210451391</v>
      </c>
      <c r="C6247" s="333" t="s">
        <v>2200</v>
      </c>
      <c r="D6247" s="333" t="s">
        <v>109</v>
      </c>
      <c r="E6247" s="331"/>
      <c r="F6247" s="333" t="s">
        <v>2198</v>
      </c>
      <c r="G6247" s="333" t="s">
        <v>2199</v>
      </c>
      <c r="H6247" s="331"/>
      <c r="I6247" s="334" t="s">
        <v>13770</v>
      </c>
      <c r="J6247" s="335">
        <v>43926</v>
      </c>
      <c r="K6247" s="331"/>
      <c r="L6247" s="331"/>
      <c r="M6247" s="331"/>
      <c r="N6247" s="331"/>
    </row>
    <row r="6248" spans="1:14" ht="12.75">
      <c r="A6248" s="15"/>
      <c r="B6248" s="236">
        <v>43926.997042083334</v>
      </c>
      <c r="C6248" s="2" t="s">
        <v>9</v>
      </c>
      <c r="D6248" s="2" t="s">
        <v>117</v>
      </c>
      <c r="E6248" s="2" t="s">
        <v>117</v>
      </c>
      <c r="F6248" s="2" t="s">
        <v>2198</v>
      </c>
      <c r="G6248" s="2" t="s">
        <v>2210</v>
      </c>
      <c r="H6248" s="2" t="s">
        <v>13771</v>
      </c>
      <c r="I6248" s="34" t="s">
        <v>1065</v>
      </c>
      <c r="J6248" s="237">
        <v>43926</v>
      </c>
      <c r="M6248" s="2" t="s">
        <v>13769</v>
      </c>
    </row>
    <row r="6249" spans="1:14" ht="12.75">
      <c r="A6249" s="15"/>
      <c r="B6249" s="236">
        <v>43926.998289618059</v>
      </c>
      <c r="C6249" s="2" t="s">
        <v>9</v>
      </c>
      <c r="D6249" s="2" t="s">
        <v>262</v>
      </c>
      <c r="E6249" s="2" t="s">
        <v>13772</v>
      </c>
      <c r="F6249" s="2" t="s">
        <v>2208</v>
      </c>
      <c r="G6249" s="2" t="s">
        <v>2199</v>
      </c>
      <c r="H6249" s="2" t="s">
        <v>13773</v>
      </c>
      <c r="I6249" s="2" t="s">
        <v>13774</v>
      </c>
      <c r="J6249" s="237">
        <v>43926</v>
      </c>
      <c r="M6249" s="2" t="s">
        <v>13775</v>
      </c>
    </row>
    <row r="6250" spans="1:14" ht="12.75">
      <c r="A6250" s="331"/>
      <c r="B6250" s="332">
        <v>43927.002443645833</v>
      </c>
      <c r="C6250" s="333" t="s">
        <v>2200</v>
      </c>
      <c r="D6250" s="333" t="s">
        <v>182</v>
      </c>
      <c r="E6250" s="331"/>
      <c r="F6250" s="333" t="s">
        <v>2198</v>
      </c>
      <c r="G6250" s="333" t="s">
        <v>2199</v>
      </c>
      <c r="H6250" s="331"/>
      <c r="I6250" s="334" t="s">
        <v>722</v>
      </c>
      <c r="J6250" s="335">
        <v>43926</v>
      </c>
      <c r="K6250" s="331"/>
      <c r="L6250" s="331"/>
      <c r="M6250" s="333" t="s">
        <v>13776</v>
      </c>
      <c r="N6250" s="331"/>
    </row>
    <row r="6251" spans="1:14" ht="12.75">
      <c r="A6251" s="331"/>
      <c r="B6251" s="332">
        <v>43927.002585023147</v>
      </c>
      <c r="C6251" s="333" t="s">
        <v>7566</v>
      </c>
      <c r="D6251" s="333" t="s">
        <v>101</v>
      </c>
      <c r="E6251" s="333" t="s">
        <v>31</v>
      </c>
      <c r="F6251" s="333" t="s">
        <v>2198</v>
      </c>
      <c r="G6251" s="333" t="s">
        <v>2199</v>
      </c>
      <c r="H6251" s="331"/>
      <c r="I6251" s="334" t="s">
        <v>13777</v>
      </c>
      <c r="J6251" s="335">
        <v>43926</v>
      </c>
      <c r="K6251" s="331"/>
      <c r="L6251" s="331"/>
      <c r="M6251" s="333" t="s">
        <v>13778</v>
      </c>
      <c r="N6251" s="331"/>
    </row>
    <row r="6252" spans="1:14" ht="12.75">
      <c r="A6252" s="15"/>
      <c r="B6252" s="236">
        <v>43927.005236018522</v>
      </c>
      <c r="C6252" s="2" t="s">
        <v>7566</v>
      </c>
      <c r="D6252" s="2" t="s">
        <v>182</v>
      </c>
      <c r="F6252" s="2" t="s">
        <v>2198</v>
      </c>
      <c r="G6252" s="2" t="s">
        <v>2210</v>
      </c>
      <c r="H6252" s="2" t="s">
        <v>13779</v>
      </c>
      <c r="I6252" s="2" t="s">
        <v>13780</v>
      </c>
      <c r="J6252" s="237">
        <v>43926</v>
      </c>
      <c r="L6252" s="2">
        <v>1</v>
      </c>
    </row>
    <row r="6253" spans="1:14" ht="12.75">
      <c r="A6253" s="15"/>
      <c r="B6253" s="236">
        <v>43927.015093993061</v>
      </c>
      <c r="C6253" s="2" t="s">
        <v>2200</v>
      </c>
      <c r="D6253" s="2" t="s">
        <v>262</v>
      </c>
      <c r="E6253" s="2" t="s">
        <v>493</v>
      </c>
      <c r="F6253" s="2" t="s">
        <v>2201</v>
      </c>
      <c r="G6253" s="2" t="s">
        <v>2199</v>
      </c>
      <c r="H6253" s="2" t="s">
        <v>13781</v>
      </c>
      <c r="I6253" s="34" t="s">
        <v>1065</v>
      </c>
      <c r="J6253" s="237">
        <v>43927</v>
      </c>
      <c r="K6253" s="2">
        <v>57</v>
      </c>
      <c r="L6253" s="2">
        <v>677889</v>
      </c>
    </row>
    <row r="6254" spans="1:14" ht="12.75">
      <c r="A6254" s="331"/>
      <c r="B6254" s="332">
        <v>43927.016966898147</v>
      </c>
      <c r="C6254" s="333" t="s">
        <v>2200</v>
      </c>
      <c r="D6254" s="333" t="s">
        <v>126</v>
      </c>
      <c r="E6254" s="333" t="s">
        <v>13782</v>
      </c>
      <c r="F6254" s="333" t="s">
        <v>2198</v>
      </c>
      <c r="G6254" s="333" t="s">
        <v>2199</v>
      </c>
      <c r="H6254" s="331"/>
      <c r="I6254" s="333" t="s">
        <v>13783</v>
      </c>
      <c r="J6254" s="335">
        <v>43927</v>
      </c>
      <c r="K6254" s="333">
        <v>32</v>
      </c>
      <c r="L6254" s="333">
        <v>4532</v>
      </c>
      <c r="M6254" s="333" t="s">
        <v>2820</v>
      </c>
      <c r="N6254" s="331"/>
    </row>
    <row r="6255" spans="1:14" ht="12.75">
      <c r="A6255" s="331"/>
      <c r="B6255" s="332">
        <v>43927.01701664352</v>
      </c>
      <c r="C6255" s="333" t="s">
        <v>2200</v>
      </c>
      <c r="D6255" s="333" t="s">
        <v>126</v>
      </c>
      <c r="E6255" s="333" t="s">
        <v>13782</v>
      </c>
      <c r="F6255" s="333" t="s">
        <v>2198</v>
      </c>
      <c r="G6255" s="333" t="s">
        <v>2199</v>
      </c>
      <c r="H6255" s="331"/>
      <c r="I6255" s="333" t="s">
        <v>13783</v>
      </c>
      <c r="J6255" s="335">
        <v>43927</v>
      </c>
      <c r="K6255" s="333">
        <v>32</v>
      </c>
      <c r="L6255" s="333">
        <v>4532</v>
      </c>
      <c r="M6255" s="333" t="s">
        <v>2820</v>
      </c>
      <c r="N6255" s="331"/>
    </row>
    <row r="6256" spans="1:14" ht="12.75">
      <c r="A6256" s="15"/>
      <c r="B6256" s="236">
        <v>43927.020116458334</v>
      </c>
      <c r="C6256" s="2" t="s">
        <v>9</v>
      </c>
      <c r="D6256" s="2" t="s">
        <v>134</v>
      </c>
      <c r="E6256" s="2" t="s">
        <v>389</v>
      </c>
      <c r="F6256" s="2" t="s">
        <v>2208</v>
      </c>
      <c r="G6256" s="2" t="s">
        <v>2199</v>
      </c>
      <c r="H6256" s="2" t="s">
        <v>13784</v>
      </c>
      <c r="I6256" s="34" t="s">
        <v>13785</v>
      </c>
      <c r="J6256" s="237">
        <v>43902</v>
      </c>
      <c r="K6256" s="2">
        <v>76</v>
      </c>
    </row>
    <row r="6257" spans="1:14" ht="12.75">
      <c r="A6257" s="331"/>
      <c r="B6257" s="332">
        <v>43927.027568402773</v>
      </c>
      <c r="C6257" s="333" t="s">
        <v>2200</v>
      </c>
      <c r="D6257" s="333" t="s">
        <v>224</v>
      </c>
      <c r="E6257" s="333" t="s">
        <v>223</v>
      </c>
      <c r="F6257" s="333" t="s">
        <v>2198</v>
      </c>
      <c r="G6257" s="333" t="s">
        <v>2199</v>
      </c>
      <c r="H6257" s="331"/>
      <c r="I6257" s="334" t="s">
        <v>6766</v>
      </c>
      <c r="J6257" s="335">
        <v>43926</v>
      </c>
      <c r="K6257" s="331"/>
      <c r="L6257" s="331"/>
      <c r="M6257" s="331"/>
      <c r="N6257" s="331"/>
    </row>
    <row r="6258" spans="1:14" ht="12.75">
      <c r="A6258" s="15"/>
      <c r="B6258" s="236">
        <v>43927.034761134259</v>
      </c>
      <c r="C6258" s="2" t="s">
        <v>2197</v>
      </c>
      <c r="D6258" s="2" t="s">
        <v>134</v>
      </c>
      <c r="E6258" s="2" t="s">
        <v>211</v>
      </c>
      <c r="F6258" s="2" t="s">
        <v>2208</v>
      </c>
      <c r="G6258" s="2" t="s">
        <v>2199</v>
      </c>
      <c r="H6258" s="2" t="s">
        <v>13786</v>
      </c>
      <c r="I6258" s="34" t="s">
        <v>13787</v>
      </c>
      <c r="J6258" s="237">
        <v>43926</v>
      </c>
      <c r="K6258" s="2">
        <v>35</v>
      </c>
      <c r="L6258" s="2">
        <v>156</v>
      </c>
      <c r="M6258" s="34" t="s">
        <v>13787</v>
      </c>
    </row>
    <row r="6259" spans="1:14" ht="12.75">
      <c r="A6259" s="331"/>
      <c r="B6259" s="332">
        <v>43927.06397599537</v>
      </c>
      <c r="C6259" s="333" t="s">
        <v>7566</v>
      </c>
      <c r="D6259" s="333" t="s">
        <v>224</v>
      </c>
      <c r="E6259" s="331"/>
      <c r="F6259" s="333" t="s">
        <v>2198</v>
      </c>
      <c r="G6259" s="331"/>
      <c r="H6259" s="331"/>
      <c r="I6259" s="334" t="s">
        <v>13788</v>
      </c>
      <c r="J6259" s="335">
        <v>43926</v>
      </c>
      <c r="K6259" s="331"/>
      <c r="L6259" s="331"/>
      <c r="M6259" s="333" t="s">
        <v>13789</v>
      </c>
      <c r="N6259" s="331"/>
    </row>
    <row r="6260" spans="1:14" ht="12.75">
      <c r="A6260" s="331"/>
      <c r="B6260" s="332">
        <v>43927.066779606481</v>
      </c>
      <c r="C6260" s="333" t="s">
        <v>7566</v>
      </c>
      <c r="D6260" s="333" t="s">
        <v>109</v>
      </c>
      <c r="E6260" s="331"/>
      <c r="F6260" s="333" t="s">
        <v>2198</v>
      </c>
      <c r="G6260" s="331"/>
      <c r="H6260" s="331"/>
      <c r="I6260" s="334" t="s">
        <v>13790</v>
      </c>
      <c r="J6260" s="335">
        <v>43926</v>
      </c>
      <c r="K6260" s="331"/>
      <c r="L6260" s="331"/>
      <c r="M6260" s="333" t="s">
        <v>13791</v>
      </c>
      <c r="N6260" s="331"/>
    </row>
    <row r="6261" spans="1:14" ht="12.75">
      <c r="A6261" s="15"/>
      <c r="B6261" s="236">
        <v>43927.068376805561</v>
      </c>
      <c r="C6261" s="2" t="s">
        <v>7566</v>
      </c>
      <c r="D6261" s="2" t="s">
        <v>224</v>
      </c>
      <c r="E6261" s="2" t="s">
        <v>1242</v>
      </c>
      <c r="F6261" s="2" t="s">
        <v>2271</v>
      </c>
      <c r="G6261" s="2" t="s">
        <v>2199</v>
      </c>
      <c r="H6261" s="2" t="s">
        <v>13792</v>
      </c>
      <c r="I6261" s="34" t="s">
        <v>13793</v>
      </c>
      <c r="J6261" s="237">
        <v>43926</v>
      </c>
      <c r="M6261" s="2" t="s">
        <v>13794</v>
      </c>
    </row>
    <row r="6262" spans="1:14" ht="12.75">
      <c r="A6262" s="331"/>
      <c r="B6262" s="332">
        <v>43927.146727326384</v>
      </c>
      <c r="C6262" s="333" t="s">
        <v>2197</v>
      </c>
      <c r="D6262" s="333" t="s">
        <v>153</v>
      </c>
      <c r="E6262" s="333" t="s">
        <v>154</v>
      </c>
      <c r="F6262" s="333" t="s">
        <v>2198</v>
      </c>
      <c r="G6262" s="333" t="s">
        <v>2199</v>
      </c>
      <c r="H6262" s="331"/>
      <c r="I6262" s="334" t="s">
        <v>13795</v>
      </c>
      <c r="J6262" s="335">
        <v>43925</v>
      </c>
      <c r="K6262" s="331"/>
      <c r="L6262" s="331"/>
      <c r="M6262" s="331"/>
      <c r="N6262" s="331"/>
    </row>
    <row r="6263" spans="1:14" ht="12.75">
      <c r="A6263" s="331"/>
      <c r="B6263" s="332">
        <v>43927.151458101856</v>
      </c>
      <c r="C6263" s="333" t="s">
        <v>7566</v>
      </c>
      <c r="D6263" s="333" t="s">
        <v>101</v>
      </c>
      <c r="E6263" s="331"/>
      <c r="F6263" s="333" t="s">
        <v>2198</v>
      </c>
      <c r="G6263" s="333" t="s">
        <v>2210</v>
      </c>
      <c r="H6263" s="331"/>
      <c r="I6263" s="334" t="s">
        <v>13796</v>
      </c>
      <c r="J6263" s="335">
        <v>43926</v>
      </c>
      <c r="K6263" s="331"/>
      <c r="L6263" s="331"/>
      <c r="M6263" s="333" t="s">
        <v>13797</v>
      </c>
      <c r="N6263" s="331"/>
    </row>
    <row r="6264" spans="1:14" ht="12.75">
      <c r="A6264" s="331"/>
      <c r="B6264" s="332">
        <v>43927.166084108801</v>
      </c>
      <c r="C6264" s="333" t="s">
        <v>7566</v>
      </c>
      <c r="D6264" s="333" t="s">
        <v>262</v>
      </c>
      <c r="E6264" s="331"/>
      <c r="F6264" s="333" t="s">
        <v>2198</v>
      </c>
      <c r="G6264" s="333" t="s">
        <v>2199</v>
      </c>
      <c r="H6264" s="331"/>
      <c r="I6264" s="334" t="s">
        <v>13798</v>
      </c>
      <c r="J6264" s="335">
        <v>43923</v>
      </c>
      <c r="K6264" s="331"/>
      <c r="L6264" s="331"/>
      <c r="M6264" s="331"/>
      <c r="N6264" s="331"/>
    </row>
    <row r="6265" spans="1:14" ht="12.75">
      <c r="A6265" s="331"/>
      <c r="B6265" s="332">
        <v>43927.166512013893</v>
      </c>
      <c r="C6265" s="333" t="s">
        <v>7566</v>
      </c>
      <c r="D6265" s="333" t="s">
        <v>126</v>
      </c>
      <c r="E6265" s="331"/>
      <c r="F6265" s="333" t="s">
        <v>13799</v>
      </c>
      <c r="G6265" s="331"/>
      <c r="H6265" s="331"/>
      <c r="I6265" s="333" t="s">
        <v>13799</v>
      </c>
      <c r="J6265" s="335">
        <v>43927</v>
      </c>
      <c r="K6265" s="331"/>
      <c r="L6265" s="331"/>
      <c r="M6265" s="333" t="s">
        <v>13800</v>
      </c>
      <c r="N6265" s="331"/>
    </row>
    <row r="6266" spans="1:14" ht="12.75">
      <c r="A6266" s="15"/>
      <c r="B6266" s="236">
        <v>43927.176610555558</v>
      </c>
      <c r="C6266" s="2" t="s">
        <v>2200</v>
      </c>
      <c r="D6266" s="2" t="s">
        <v>276</v>
      </c>
      <c r="F6266" s="2" t="s">
        <v>2198</v>
      </c>
      <c r="G6266" s="2" t="s">
        <v>2210</v>
      </c>
      <c r="H6266" s="2" t="s">
        <v>13801</v>
      </c>
      <c r="I6266" s="34" t="s">
        <v>13802</v>
      </c>
      <c r="J6266" s="237">
        <v>43926</v>
      </c>
    </row>
    <row r="6267" spans="1:14" ht="12.75">
      <c r="A6267" s="331"/>
      <c r="B6267" s="332">
        <v>43927.219642337965</v>
      </c>
      <c r="C6267" s="333" t="s">
        <v>2200</v>
      </c>
      <c r="D6267" s="333" t="s">
        <v>224</v>
      </c>
      <c r="E6267" s="333" t="s">
        <v>1242</v>
      </c>
      <c r="F6267" s="333" t="s">
        <v>2198</v>
      </c>
      <c r="G6267" s="331"/>
      <c r="H6267" s="331"/>
      <c r="I6267" s="334" t="s">
        <v>13803</v>
      </c>
      <c r="J6267" s="335">
        <v>43927</v>
      </c>
      <c r="K6267" s="331"/>
      <c r="L6267" s="331"/>
      <c r="M6267" s="333" t="s">
        <v>13804</v>
      </c>
      <c r="N6267" s="331"/>
    </row>
    <row r="6268" spans="1:14" ht="12.75">
      <c r="A6268" s="331"/>
      <c r="B6268" s="332">
        <v>43927.260673506942</v>
      </c>
      <c r="C6268" s="333" t="s">
        <v>2200</v>
      </c>
      <c r="D6268" s="333" t="s">
        <v>126</v>
      </c>
      <c r="E6268" s="333" t="s">
        <v>13805</v>
      </c>
      <c r="F6268" s="333" t="s">
        <v>2198</v>
      </c>
      <c r="G6268" s="333" t="s">
        <v>2210</v>
      </c>
      <c r="H6268" s="331"/>
      <c r="I6268" s="334" t="s">
        <v>13806</v>
      </c>
      <c r="J6268" s="335">
        <v>43925</v>
      </c>
      <c r="K6268" s="331"/>
      <c r="L6268" s="331"/>
      <c r="M6268" s="331"/>
      <c r="N6268" s="331"/>
    </row>
    <row r="6269" spans="1:14" ht="12.75">
      <c r="A6269" s="331"/>
      <c r="B6269" s="332">
        <v>43927.294699456019</v>
      </c>
      <c r="C6269" s="333" t="s">
        <v>2200</v>
      </c>
      <c r="D6269" s="333" t="s">
        <v>278</v>
      </c>
      <c r="E6269" s="333" t="s">
        <v>13807</v>
      </c>
      <c r="F6269" s="333" t="s">
        <v>2208</v>
      </c>
      <c r="G6269" s="333" t="s">
        <v>2199</v>
      </c>
      <c r="H6269" s="331"/>
      <c r="I6269" s="334" t="s">
        <v>13808</v>
      </c>
      <c r="J6269" s="335">
        <v>43926</v>
      </c>
      <c r="K6269" s="331"/>
      <c r="L6269" s="331"/>
      <c r="M6269" s="331"/>
      <c r="N6269" s="331"/>
    </row>
    <row r="6270" spans="1:14" ht="12.75">
      <c r="A6270" s="15"/>
      <c r="B6270" s="236">
        <v>43927.296153680552</v>
      </c>
      <c r="C6270" s="2" t="s">
        <v>2200</v>
      </c>
      <c r="D6270" s="2" t="s">
        <v>126</v>
      </c>
      <c r="E6270" s="2" t="s">
        <v>5487</v>
      </c>
      <c r="F6270" s="2" t="s">
        <v>2201</v>
      </c>
      <c r="G6270" s="2" t="s">
        <v>2215</v>
      </c>
      <c r="H6270" s="2" t="s">
        <v>13809</v>
      </c>
      <c r="I6270" s="34" t="s">
        <v>13810</v>
      </c>
      <c r="J6270" s="237">
        <v>43926</v>
      </c>
      <c r="K6270" s="2">
        <v>35</v>
      </c>
      <c r="M6270" s="2" t="s">
        <v>13811</v>
      </c>
    </row>
    <row r="6271" spans="1:14" ht="12.75">
      <c r="A6271" s="15"/>
      <c r="B6271" s="236">
        <v>43927.296250324071</v>
      </c>
      <c r="C6271" s="2" t="s">
        <v>2200</v>
      </c>
      <c r="D6271" s="2" t="s">
        <v>126</v>
      </c>
      <c r="E6271" s="2" t="s">
        <v>5487</v>
      </c>
      <c r="F6271" s="2" t="s">
        <v>2201</v>
      </c>
      <c r="G6271" s="2" t="s">
        <v>2215</v>
      </c>
      <c r="H6271" s="2" t="s">
        <v>13809</v>
      </c>
      <c r="I6271" s="34" t="s">
        <v>13810</v>
      </c>
      <c r="J6271" s="237">
        <v>43926</v>
      </c>
      <c r="K6271" s="2">
        <v>35</v>
      </c>
      <c r="M6271" s="2" t="s">
        <v>13811</v>
      </c>
    </row>
    <row r="6272" spans="1:14" ht="12.75">
      <c r="A6272" s="331"/>
      <c r="B6272" s="332">
        <v>43927.308153738428</v>
      </c>
      <c r="C6272" s="333" t="s">
        <v>7566</v>
      </c>
      <c r="D6272" s="333" t="s">
        <v>45</v>
      </c>
      <c r="E6272" s="333" t="s">
        <v>43</v>
      </c>
      <c r="F6272" s="333" t="s">
        <v>2198</v>
      </c>
      <c r="G6272" s="331"/>
      <c r="H6272" s="331"/>
      <c r="I6272" s="334" t="s">
        <v>13812</v>
      </c>
      <c r="J6272" s="335">
        <v>43927</v>
      </c>
      <c r="K6272" s="331"/>
      <c r="L6272" s="331"/>
      <c r="M6272" s="331"/>
      <c r="N6272" s="331"/>
    </row>
    <row r="6273" spans="1:14" ht="12.75">
      <c r="A6273" s="331"/>
      <c r="B6273" s="332">
        <v>43927.340474687502</v>
      </c>
      <c r="C6273" s="333" t="s">
        <v>2197</v>
      </c>
      <c r="D6273" s="333" t="s">
        <v>153</v>
      </c>
      <c r="E6273" s="331"/>
      <c r="F6273" s="333" t="s">
        <v>2198</v>
      </c>
      <c r="G6273" s="333" t="s">
        <v>2199</v>
      </c>
      <c r="H6273" s="331"/>
      <c r="I6273" s="334" t="s">
        <v>13723</v>
      </c>
      <c r="J6273" s="335">
        <v>43925</v>
      </c>
      <c r="K6273" s="331"/>
      <c r="L6273" s="331"/>
      <c r="M6273" s="331"/>
      <c r="N6273" s="331"/>
    </row>
    <row r="6274" spans="1:14" ht="12.75">
      <c r="A6274" s="331"/>
      <c r="B6274" s="332">
        <v>43927.349686064816</v>
      </c>
      <c r="C6274" s="333" t="s">
        <v>2200</v>
      </c>
      <c r="D6274" s="333" t="s">
        <v>224</v>
      </c>
      <c r="E6274" s="333" t="s">
        <v>3255</v>
      </c>
      <c r="F6274" s="333" t="s">
        <v>2271</v>
      </c>
      <c r="G6274" s="333" t="s">
        <v>2210</v>
      </c>
      <c r="H6274" s="331"/>
      <c r="I6274" s="334" t="s">
        <v>13813</v>
      </c>
      <c r="J6274" s="335">
        <v>43927</v>
      </c>
      <c r="K6274" s="331"/>
      <c r="L6274" s="331"/>
      <c r="M6274" s="331"/>
      <c r="N6274" s="331"/>
    </row>
    <row r="6275" spans="1:14" ht="12.75">
      <c r="A6275" s="331"/>
      <c r="B6275" s="332">
        <v>43927.362261793984</v>
      </c>
      <c r="C6275" s="333" t="s">
        <v>7566</v>
      </c>
      <c r="D6275" s="333" t="s">
        <v>101</v>
      </c>
      <c r="E6275" s="333" t="s">
        <v>13814</v>
      </c>
      <c r="F6275" s="333" t="s">
        <v>2208</v>
      </c>
      <c r="G6275" s="331"/>
      <c r="H6275" s="331"/>
      <c r="I6275" s="333" t="s">
        <v>13815</v>
      </c>
      <c r="J6275" s="335">
        <v>43927</v>
      </c>
      <c r="K6275" s="331"/>
      <c r="L6275" s="331"/>
      <c r="M6275" s="333" t="s">
        <v>13816</v>
      </c>
      <c r="N6275" s="331"/>
    </row>
    <row r="6276" spans="1:14" ht="12.75">
      <c r="A6276" s="15"/>
      <c r="B6276" s="236">
        <v>43927.363858425924</v>
      </c>
      <c r="C6276" s="2" t="s">
        <v>2200</v>
      </c>
      <c r="D6276" s="2" t="s">
        <v>109</v>
      </c>
      <c r="E6276" s="2" t="s">
        <v>13817</v>
      </c>
      <c r="F6276" s="2" t="s">
        <v>2208</v>
      </c>
      <c r="G6276" s="2" t="s">
        <v>2199</v>
      </c>
      <c r="H6276" s="2" t="s">
        <v>13818</v>
      </c>
      <c r="I6276" s="34" t="s">
        <v>13819</v>
      </c>
      <c r="J6276" s="237">
        <v>43925</v>
      </c>
    </row>
    <row r="6277" spans="1:14" ht="12.75">
      <c r="A6277" s="15"/>
      <c r="B6277" s="236">
        <v>43927.364984976855</v>
      </c>
      <c r="C6277" s="2" t="s">
        <v>2200</v>
      </c>
      <c r="D6277" s="2" t="s">
        <v>45</v>
      </c>
      <c r="E6277" s="2" t="s">
        <v>1140</v>
      </c>
      <c r="F6277" s="2" t="s">
        <v>2208</v>
      </c>
      <c r="G6277" s="2" t="s">
        <v>2199</v>
      </c>
      <c r="H6277" s="2" t="s">
        <v>13820</v>
      </c>
      <c r="I6277" s="34" t="s">
        <v>13821</v>
      </c>
      <c r="J6277" s="237">
        <v>43926</v>
      </c>
      <c r="K6277" s="2">
        <v>53</v>
      </c>
    </row>
    <row r="6278" spans="1:14" ht="12.75">
      <c r="A6278" s="15"/>
      <c r="B6278" s="236">
        <v>43927.372011840278</v>
      </c>
      <c r="C6278" s="2" t="s">
        <v>2200</v>
      </c>
      <c r="D6278" s="2" t="s">
        <v>383</v>
      </c>
      <c r="E6278" s="2" t="s">
        <v>13822</v>
      </c>
      <c r="F6278" s="2" t="s">
        <v>2208</v>
      </c>
      <c r="G6278" s="2" t="s">
        <v>2210</v>
      </c>
      <c r="H6278" s="2" t="s">
        <v>13823</v>
      </c>
      <c r="I6278" s="2" t="s">
        <v>13824</v>
      </c>
      <c r="J6278" s="237">
        <v>43927</v>
      </c>
    </row>
    <row r="6279" spans="1:14" ht="12.75">
      <c r="A6279" s="331"/>
      <c r="B6279" s="332">
        <v>43927.37297329861</v>
      </c>
      <c r="C6279" s="333" t="s">
        <v>7566</v>
      </c>
      <c r="D6279" s="333" t="s">
        <v>117</v>
      </c>
      <c r="E6279" s="331"/>
      <c r="F6279" s="333" t="s">
        <v>2198</v>
      </c>
      <c r="G6279" s="331"/>
      <c r="H6279" s="331"/>
      <c r="I6279" s="334" t="s">
        <v>13825</v>
      </c>
      <c r="J6279" s="335">
        <v>43926</v>
      </c>
      <c r="K6279" s="331"/>
      <c r="L6279" s="331"/>
      <c r="M6279" s="333" t="s">
        <v>13826</v>
      </c>
      <c r="N6279" s="331"/>
    </row>
    <row r="6280" spans="1:14" ht="12.75">
      <c r="A6280" s="331"/>
      <c r="B6280" s="332">
        <v>43927.379681736114</v>
      </c>
      <c r="C6280" s="333" t="s">
        <v>9</v>
      </c>
      <c r="D6280" s="333" t="s">
        <v>262</v>
      </c>
      <c r="E6280" s="333" t="s">
        <v>493</v>
      </c>
      <c r="F6280" s="333" t="s">
        <v>2208</v>
      </c>
      <c r="G6280" s="333" t="s">
        <v>2199</v>
      </c>
      <c r="H6280" s="331"/>
      <c r="I6280" s="334" t="s">
        <v>13827</v>
      </c>
      <c r="J6280" s="335">
        <v>43926</v>
      </c>
      <c r="K6280" s="331"/>
      <c r="L6280" s="331"/>
      <c r="M6280" s="331"/>
      <c r="N6280" s="331"/>
    </row>
    <row r="6281" spans="1:14" ht="12.75">
      <c r="A6281" s="331"/>
      <c r="B6281" s="332">
        <v>43927.380755254635</v>
      </c>
      <c r="C6281" s="333" t="s">
        <v>7566</v>
      </c>
      <c r="D6281" s="333" t="s">
        <v>101</v>
      </c>
      <c r="E6281" s="331"/>
      <c r="F6281" s="333" t="s">
        <v>2198</v>
      </c>
      <c r="G6281" s="331"/>
      <c r="H6281" s="331"/>
      <c r="I6281" s="333" t="s">
        <v>13828</v>
      </c>
      <c r="J6281" s="335">
        <v>43927</v>
      </c>
      <c r="K6281" s="331"/>
      <c r="L6281" s="331"/>
      <c r="M6281" s="333" t="s">
        <v>13829</v>
      </c>
      <c r="N6281" s="331"/>
    </row>
    <row r="6282" spans="1:14" ht="12.75">
      <c r="A6282" s="331"/>
      <c r="B6282" s="332">
        <v>43927.390758287038</v>
      </c>
      <c r="C6282" s="333" t="s">
        <v>7566</v>
      </c>
      <c r="D6282" s="333" t="s">
        <v>45</v>
      </c>
      <c r="E6282" s="331"/>
      <c r="F6282" s="333" t="s">
        <v>2198</v>
      </c>
      <c r="G6282" s="333" t="s">
        <v>2210</v>
      </c>
      <c r="H6282" s="331"/>
      <c r="I6282" s="334" t="s">
        <v>13830</v>
      </c>
      <c r="J6282" s="335">
        <v>43927</v>
      </c>
      <c r="K6282" s="333">
        <v>28</v>
      </c>
      <c r="L6282" s="333">
        <v>124</v>
      </c>
      <c r="M6282" s="333" t="s">
        <v>13831</v>
      </c>
      <c r="N6282" s="331"/>
    </row>
    <row r="6283" spans="1:14" ht="12.75">
      <c r="A6283" s="331"/>
      <c r="B6283" s="332">
        <v>43927.394487928235</v>
      </c>
      <c r="C6283" s="333" t="s">
        <v>2200</v>
      </c>
      <c r="D6283" s="333" t="s">
        <v>262</v>
      </c>
      <c r="E6283" s="331"/>
      <c r="F6283" s="333" t="s">
        <v>2198</v>
      </c>
      <c r="G6283" s="333" t="s">
        <v>2210</v>
      </c>
      <c r="H6283" s="331"/>
      <c r="I6283" s="334" t="s">
        <v>13832</v>
      </c>
      <c r="J6283" s="335">
        <v>43927</v>
      </c>
      <c r="K6283" s="331"/>
      <c r="L6283" s="333">
        <v>13</v>
      </c>
      <c r="M6283" s="333" t="s">
        <v>13833</v>
      </c>
      <c r="N6283" s="331"/>
    </row>
    <row r="6284" spans="1:14" ht="12.75">
      <c r="A6284" s="15"/>
      <c r="B6284" s="236">
        <v>43927.395713854166</v>
      </c>
      <c r="C6284" s="2" t="s">
        <v>2197</v>
      </c>
      <c r="D6284" s="2" t="s">
        <v>134</v>
      </c>
      <c r="E6284" s="2" t="s">
        <v>2302</v>
      </c>
      <c r="F6284" s="2" t="s">
        <v>2208</v>
      </c>
      <c r="G6284" s="2" t="s">
        <v>2199</v>
      </c>
      <c r="H6284" s="2" t="s">
        <v>837</v>
      </c>
      <c r="I6284" s="2" t="s">
        <v>13834</v>
      </c>
      <c r="J6284" s="237">
        <v>43955</v>
      </c>
      <c r="K6284" s="2">
        <v>35</v>
      </c>
      <c r="L6284" s="2">
        <v>14</v>
      </c>
    </row>
    <row r="6285" spans="1:14" ht="12.75">
      <c r="A6285" s="15"/>
      <c r="B6285" s="236">
        <v>43927.396752731482</v>
      </c>
      <c r="C6285" s="2" t="s">
        <v>7566</v>
      </c>
      <c r="D6285" s="2" t="s">
        <v>153</v>
      </c>
      <c r="F6285" s="2" t="s">
        <v>2198</v>
      </c>
      <c r="G6285" s="2" t="s">
        <v>2210</v>
      </c>
      <c r="H6285" s="2" t="s">
        <v>13835</v>
      </c>
      <c r="I6285" s="34" t="s">
        <v>13148</v>
      </c>
      <c r="J6285" s="237">
        <v>43926</v>
      </c>
      <c r="M6285" s="2" t="s">
        <v>13836</v>
      </c>
    </row>
    <row r="6286" spans="1:14" ht="12.75">
      <c r="A6286" s="15"/>
      <c r="B6286" s="236">
        <v>43927.40583256945</v>
      </c>
      <c r="C6286" s="2" t="s">
        <v>7566</v>
      </c>
      <c r="D6286" s="2" t="s">
        <v>373</v>
      </c>
      <c r="E6286" s="2" t="s">
        <v>755</v>
      </c>
      <c r="F6286" s="2" t="s">
        <v>2201</v>
      </c>
      <c r="G6286" s="2" t="s">
        <v>2199</v>
      </c>
      <c r="H6286" s="2" t="s">
        <v>13837</v>
      </c>
      <c r="I6286" s="34" t="s">
        <v>13838</v>
      </c>
      <c r="J6286" s="237">
        <v>43926</v>
      </c>
      <c r="M6286" s="2" t="s">
        <v>13839</v>
      </c>
    </row>
    <row r="6287" spans="1:14" ht="12.75">
      <c r="A6287" s="15"/>
      <c r="B6287" s="236">
        <v>43927.409180057875</v>
      </c>
      <c r="C6287" s="2" t="s">
        <v>2200</v>
      </c>
      <c r="D6287" s="2" t="s">
        <v>262</v>
      </c>
      <c r="E6287" s="2" t="s">
        <v>13840</v>
      </c>
      <c r="F6287" s="2" t="s">
        <v>2208</v>
      </c>
      <c r="G6287" s="2" t="s">
        <v>2199</v>
      </c>
      <c r="H6287" s="2" t="s">
        <v>13841</v>
      </c>
      <c r="I6287" s="2" t="s">
        <v>13842</v>
      </c>
      <c r="J6287" s="237">
        <v>43926</v>
      </c>
      <c r="M6287" s="2" t="s">
        <v>13843</v>
      </c>
    </row>
    <row r="6288" spans="1:14" ht="12.75">
      <c r="A6288" s="331"/>
      <c r="B6288" s="332">
        <v>43927.411121053243</v>
      </c>
      <c r="C6288" s="333" t="s">
        <v>2200</v>
      </c>
      <c r="D6288" s="333" t="s">
        <v>207</v>
      </c>
      <c r="E6288" s="333" t="s">
        <v>13844</v>
      </c>
      <c r="F6288" s="333" t="s">
        <v>2201</v>
      </c>
      <c r="G6288" s="333" t="s">
        <v>2199</v>
      </c>
      <c r="H6288" s="331"/>
      <c r="I6288" s="333" t="s">
        <v>13845</v>
      </c>
      <c r="J6288" s="335">
        <v>43927</v>
      </c>
      <c r="K6288" s="331"/>
      <c r="L6288" s="331"/>
      <c r="M6288" s="331"/>
      <c r="N6288" s="331"/>
    </row>
    <row r="6289" spans="1:14" ht="12.75">
      <c r="A6289" s="331"/>
      <c r="B6289" s="332">
        <v>43927.41118210648</v>
      </c>
      <c r="C6289" s="333" t="s">
        <v>2200</v>
      </c>
      <c r="D6289" s="333" t="s">
        <v>207</v>
      </c>
      <c r="E6289" s="333" t="s">
        <v>13844</v>
      </c>
      <c r="F6289" s="333" t="s">
        <v>2201</v>
      </c>
      <c r="G6289" s="333" t="s">
        <v>2199</v>
      </c>
      <c r="H6289" s="331"/>
      <c r="I6289" s="333" t="s">
        <v>13845</v>
      </c>
      <c r="J6289" s="335">
        <v>43927</v>
      </c>
      <c r="K6289" s="331"/>
      <c r="L6289" s="331"/>
      <c r="M6289" s="331"/>
      <c r="N6289" s="331"/>
    </row>
    <row r="6290" spans="1:14" ht="12.75">
      <c r="A6290" s="15"/>
      <c r="B6290" s="236">
        <v>43927.411342314816</v>
      </c>
      <c r="C6290" s="2" t="s">
        <v>7566</v>
      </c>
      <c r="D6290" s="2" t="s">
        <v>278</v>
      </c>
      <c r="F6290" s="2" t="s">
        <v>2198</v>
      </c>
      <c r="G6290" s="2" t="s">
        <v>2210</v>
      </c>
      <c r="H6290" s="2" t="s">
        <v>13846</v>
      </c>
      <c r="I6290" s="34" t="s">
        <v>13847</v>
      </c>
      <c r="J6290" s="237">
        <v>43926</v>
      </c>
    </row>
    <row r="6291" spans="1:14" ht="12.75">
      <c r="A6291" s="15"/>
      <c r="B6291" s="236">
        <v>43927.41254711806</v>
      </c>
      <c r="C6291" s="2" t="s">
        <v>2200</v>
      </c>
      <c r="D6291" s="2" t="s">
        <v>109</v>
      </c>
      <c r="E6291" s="2" t="s">
        <v>859</v>
      </c>
      <c r="F6291" s="2" t="s">
        <v>2198</v>
      </c>
      <c r="G6291" s="2" t="s">
        <v>2210</v>
      </c>
      <c r="I6291" s="34" t="s">
        <v>13848</v>
      </c>
      <c r="J6291" s="237">
        <v>43927</v>
      </c>
    </row>
    <row r="6292" spans="1:14" ht="12.75">
      <c r="A6292" s="331"/>
      <c r="B6292" s="332">
        <v>43927.412572094909</v>
      </c>
      <c r="C6292" s="333" t="s">
        <v>2200</v>
      </c>
      <c r="D6292" s="333" t="s">
        <v>207</v>
      </c>
      <c r="E6292" s="333" t="s">
        <v>13844</v>
      </c>
      <c r="F6292" s="333" t="s">
        <v>2201</v>
      </c>
      <c r="G6292" s="333" t="s">
        <v>2199</v>
      </c>
      <c r="H6292" s="331"/>
      <c r="I6292" s="334" t="s">
        <v>13849</v>
      </c>
      <c r="J6292" s="335">
        <v>43927</v>
      </c>
      <c r="K6292" s="331"/>
      <c r="L6292" s="331"/>
      <c r="M6292" s="331"/>
      <c r="N6292" s="331"/>
    </row>
    <row r="6293" spans="1:14" ht="12.75">
      <c r="A6293" s="331"/>
      <c r="B6293" s="332">
        <v>43927.412628472222</v>
      </c>
      <c r="C6293" s="333" t="s">
        <v>2200</v>
      </c>
      <c r="D6293" s="333" t="s">
        <v>207</v>
      </c>
      <c r="E6293" s="333" t="s">
        <v>13844</v>
      </c>
      <c r="F6293" s="333" t="s">
        <v>2201</v>
      </c>
      <c r="G6293" s="333" t="s">
        <v>2199</v>
      </c>
      <c r="H6293" s="331"/>
      <c r="I6293" s="334" t="s">
        <v>13849</v>
      </c>
      <c r="J6293" s="335">
        <v>43927</v>
      </c>
      <c r="K6293" s="331"/>
      <c r="L6293" s="331"/>
      <c r="M6293" s="331"/>
      <c r="N6293" s="331"/>
    </row>
    <row r="6294" spans="1:14" ht="12.75">
      <c r="A6294" s="331"/>
      <c r="B6294" s="332">
        <v>43927.412714814811</v>
      </c>
      <c r="C6294" s="333" t="s">
        <v>2200</v>
      </c>
      <c r="D6294" s="333" t="s">
        <v>109</v>
      </c>
      <c r="E6294" s="333" t="s">
        <v>859</v>
      </c>
      <c r="F6294" s="333" t="s">
        <v>2198</v>
      </c>
      <c r="G6294" s="333" t="s">
        <v>2210</v>
      </c>
      <c r="H6294" s="331"/>
      <c r="I6294" s="334" t="s">
        <v>13848</v>
      </c>
      <c r="J6294" s="335">
        <v>43927</v>
      </c>
      <c r="K6294" s="331"/>
      <c r="L6294" s="331"/>
      <c r="M6294" s="331"/>
      <c r="N6294" s="331"/>
    </row>
    <row r="6295" spans="1:14" ht="12.75">
      <c r="A6295" s="331"/>
      <c r="B6295" s="332">
        <v>43927.41373028935</v>
      </c>
      <c r="C6295" s="333" t="s">
        <v>2200</v>
      </c>
      <c r="D6295" s="333" t="s">
        <v>109</v>
      </c>
      <c r="E6295" s="333" t="s">
        <v>2609</v>
      </c>
      <c r="F6295" s="333" t="s">
        <v>2198</v>
      </c>
      <c r="G6295" s="333" t="s">
        <v>2210</v>
      </c>
      <c r="H6295" s="331"/>
      <c r="I6295" s="334" t="s">
        <v>13848</v>
      </c>
      <c r="J6295" s="335">
        <v>43927</v>
      </c>
      <c r="K6295" s="331"/>
      <c r="L6295" s="331"/>
      <c r="M6295" s="331"/>
      <c r="N6295" s="331"/>
    </row>
    <row r="6296" spans="1:14" ht="12.75">
      <c r="A6296" s="15"/>
      <c r="B6296" s="236">
        <v>43927.413781215277</v>
      </c>
      <c r="C6296" s="2" t="s">
        <v>2200</v>
      </c>
      <c r="D6296" s="2" t="s">
        <v>383</v>
      </c>
      <c r="E6296" s="2" t="s">
        <v>13850</v>
      </c>
      <c r="F6296" s="2" t="s">
        <v>2201</v>
      </c>
      <c r="G6296" s="2" t="s">
        <v>2199</v>
      </c>
      <c r="H6296" s="2" t="s">
        <v>13851</v>
      </c>
      <c r="I6296" s="2" t="s">
        <v>2590</v>
      </c>
      <c r="J6296" s="237">
        <v>43927</v>
      </c>
    </row>
    <row r="6297" spans="1:14" ht="12.75">
      <c r="A6297" s="331"/>
      <c r="B6297" s="332">
        <v>43927.414537627315</v>
      </c>
      <c r="C6297" s="333" t="s">
        <v>2200</v>
      </c>
      <c r="D6297" s="333" t="s">
        <v>126</v>
      </c>
      <c r="E6297" s="331"/>
      <c r="F6297" s="333" t="s">
        <v>2198</v>
      </c>
      <c r="G6297" s="331"/>
      <c r="H6297" s="331"/>
      <c r="I6297" s="334" t="s">
        <v>13852</v>
      </c>
      <c r="J6297" s="335">
        <v>43927</v>
      </c>
      <c r="K6297" s="331"/>
      <c r="L6297" s="331"/>
      <c r="M6297" s="331"/>
      <c r="N6297" s="331"/>
    </row>
    <row r="6298" spans="1:14" ht="12.75">
      <c r="A6298" s="331"/>
      <c r="B6298" s="332">
        <v>43927.415165659724</v>
      </c>
      <c r="C6298" s="333" t="s">
        <v>2200</v>
      </c>
      <c r="D6298" s="333" t="s">
        <v>126</v>
      </c>
      <c r="E6298" s="331"/>
      <c r="F6298" s="333" t="s">
        <v>2198</v>
      </c>
      <c r="G6298" s="331"/>
      <c r="H6298" s="331"/>
      <c r="I6298" s="334" t="s">
        <v>13853</v>
      </c>
      <c r="J6298" s="335">
        <v>43927</v>
      </c>
      <c r="K6298" s="331"/>
      <c r="L6298" s="331"/>
      <c r="M6298" s="331"/>
      <c r="N6298" s="331"/>
    </row>
    <row r="6299" spans="1:14" ht="12.75">
      <c r="A6299" s="331"/>
      <c r="B6299" s="332">
        <v>43927.415196678237</v>
      </c>
      <c r="C6299" s="333" t="s">
        <v>2200</v>
      </c>
      <c r="D6299" s="333" t="s">
        <v>224</v>
      </c>
      <c r="E6299" s="331"/>
      <c r="F6299" s="333" t="s">
        <v>2198</v>
      </c>
      <c r="G6299" s="331"/>
      <c r="H6299" s="331"/>
      <c r="I6299" s="334" t="s">
        <v>13854</v>
      </c>
      <c r="J6299" s="335">
        <v>43927</v>
      </c>
      <c r="K6299" s="331"/>
      <c r="L6299" s="331"/>
      <c r="M6299" s="331"/>
      <c r="N6299" s="331"/>
    </row>
    <row r="6300" spans="1:14" ht="12.75">
      <c r="A6300" s="331"/>
      <c r="B6300" s="332">
        <v>43927.415928472226</v>
      </c>
      <c r="C6300" s="333" t="s">
        <v>2200</v>
      </c>
      <c r="D6300" s="333" t="s">
        <v>383</v>
      </c>
      <c r="E6300" s="331"/>
      <c r="F6300" s="333" t="s">
        <v>2198</v>
      </c>
      <c r="G6300" s="333" t="s">
        <v>2199</v>
      </c>
      <c r="H6300" s="331"/>
      <c r="I6300" s="334" t="s">
        <v>13855</v>
      </c>
      <c r="J6300" s="335">
        <v>43927</v>
      </c>
      <c r="K6300" s="331"/>
      <c r="L6300" s="331"/>
      <c r="M6300" s="331"/>
      <c r="N6300" s="331"/>
    </row>
    <row r="6301" spans="1:14" ht="12.75">
      <c r="A6301" s="15"/>
      <c r="B6301" s="236">
        <v>43927.416226284724</v>
      </c>
      <c r="C6301" s="2" t="s">
        <v>7566</v>
      </c>
      <c r="D6301" s="2" t="s">
        <v>383</v>
      </c>
      <c r="E6301" s="2" t="s">
        <v>5138</v>
      </c>
      <c r="F6301" s="2" t="s">
        <v>2201</v>
      </c>
      <c r="G6301" s="2" t="s">
        <v>2215</v>
      </c>
      <c r="H6301" s="2" t="s">
        <v>13856</v>
      </c>
      <c r="I6301" s="34" t="s">
        <v>13857</v>
      </c>
      <c r="J6301" s="237">
        <v>43922</v>
      </c>
      <c r="L6301" s="2">
        <v>1442</v>
      </c>
    </row>
    <row r="6302" spans="1:14" ht="12.75">
      <c r="A6302" s="331"/>
      <c r="B6302" s="332">
        <v>43927.417024236114</v>
      </c>
      <c r="C6302" s="333" t="s">
        <v>9</v>
      </c>
      <c r="D6302" s="333" t="s">
        <v>224</v>
      </c>
      <c r="E6302" s="333" t="s">
        <v>1242</v>
      </c>
      <c r="F6302" s="333" t="s">
        <v>2198</v>
      </c>
      <c r="G6302" s="333" t="s">
        <v>2199</v>
      </c>
      <c r="H6302" s="331"/>
      <c r="I6302" s="333" t="s">
        <v>2590</v>
      </c>
      <c r="J6302" s="335">
        <v>43927</v>
      </c>
      <c r="K6302" s="333">
        <v>62</v>
      </c>
      <c r="L6302" s="331"/>
      <c r="M6302" s="331"/>
      <c r="N6302" s="331"/>
    </row>
    <row r="6303" spans="1:14" ht="12.75">
      <c r="A6303" s="331"/>
      <c r="B6303" s="332">
        <v>43927.418053090281</v>
      </c>
      <c r="C6303" s="333" t="s">
        <v>2200</v>
      </c>
      <c r="D6303" s="333" t="s">
        <v>383</v>
      </c>
      <c r="E6303" s="333" t="s">
        <v>13858</v>
      </c>
      <c r="F6303" s="333" t="s">
        <v>2201</v>
      </c>
      <c r="G6303" s="333" t="s">
        <v>2199</v>
      </c>
      <c r="H6303" s="331"/>
      <c r="I6303" s="333" t="s">
        <v>13859</v>
      </c>
      <c r="J6303" s="335">
        <v>43927</v>
      </c>
      <c r="K6303" s="333">
        <v>54</v>
      </c>
      <c r="L6303" s="331"/>
      <c r="M6303" s="331"/>
      <c r="N6303" s="331"/>
    </row>
    <row r="6304" spans="1:14" ht="12.75">
      <c r="A6304" s="15"/>
      <c r="B6304" s="236">
        <v>43927.420729166668</v>
      </c>
      <c r="C6304" s="2" t="s">
        <v>2200</v>
      </c>
      <c r="D6304" s="2" t="s">
        <v>126</v>
      </c>
      <c r="E6304" s="2" t="s">
        <v>13860</v>
      </c>
      <c r="F6304" s="2" t="s">
        <v>2208</v>
      </c>
      <c r="G6304" s="2" t="s">
        <v>2215</v>
      </c>
      <c r="H6304" s="2" t="s">
        <v>13861</v>
      </c>
      <c r="I6304" s="2" t="s">
        <v>2590</v>
      </c>
      <c r="J6304" s="237">
        <v>43927</v>
      </c>
    </row>
    <row r="6305" spans="1:14" ht="12.75">
      <c r="A6305" s="15"/>
      <c r="B6305" s="236">
        <v>43927.421524722224</v>
      </c>
      <c r="C6305" s="2" t="s">
        <v>2200</v>
      </c>
      <c r="D6305" s="2" t="s">
        <v>383</v>
      </c>
      <c r="E6305" s="2" t="s">
        <v>5138</v>
      </c>
      <c r="F6305" s="2" t="s">
        <v>2198</v>
      </c>
      <c r="I6305" s="2" t="s">
        <v>13862</v>
      </c>
      <c r="J6305" s="237">
        <v>43927</v>
      </c>
    </row>
    <row r="6306" spans="1:14" ht="12.75">
      <c r="A6306" s="331"/>
      <c r="B6306" s="332">
        <v>43927.421627048607</v>
      </c>
      <c r="C6306" s="333" t="s">
        <v>2200</v>
      </c>
      <c r="D6306" s="333" t="s">
        <v>442</v>
      </c>
      <c r="E6306" s="331"/>
      <c r="F6306" s="333" t="s">
        <v>2198</v>
      </c>
      <c r="G6306" s="333" t="s">
        <v>2199</v>
      </c>
      <c r="H6306" s="331"/>
      <c r="I6306" s="333" t="s">
        <v>2590</v>
      </c>
      <c r="J6306" s="335">
        <v>43927</v>
      </c>
      <c r="K6306" s="331"/>
      <c r="L6306" s="331"/>
      <c r="M6306" s="331"/>
      <c r="N6306" s="331"/>
    </row>
    <row r="6307" spans="1:14" ht="12.75">
      <c r="A6307" s="15"/>
      <c r="B6307" s="236">
        <v>43927.422934618051</v>
      </c>
      <c r="C6307" s="2" t="s">
        <v>2200</v>
      </c>
      <c r="D6307" s="2" t="s">
        <v>224</v>
      </c>
      <c r="E6307" s="2" t="s">
        <v>1242</v>
      </c>
      <c r="F6307" s="2" t="s">
        <v>2198</v>
      </c>
      <c r="G6307" s="2" t="s">
        <v>2210</v>
      </c>
      <c r="H6307" s="2" t="s">
        <v>13863</v>
      </c>
      <c r="I6307" s="2" t="s">
        <v>13864</v>
      </c>
      <c r="J6307" s="237">
        <v>43927</v>
      </c>
    </row>
    <row r="6308" spans="1:14" ht="12.75">
      <c r="A6308" s="15"/>
      <c r="B6308" s="236">
        <v>43927.426319305552</v>
      </c>
      <c r="C6308" s="2" t="s">
        <v>2200</v>
      </c>
      <c r="D6308" s="2" t="s">
        <v>383</v>
      </c>
      <c r="E6308" s="2" t="s">
        <v>5138</v>
      </c>
      <c r="F6308" s="2" t="s">
        <v>2201</v>
      </c>
      <c r="G6308" s="2" t="s">
        <v>2199</v>
      </c>
      <c r="H6308" s="2" t="s">
        <v>13865</v>
      </c>
      <c r="I6308" s="34" t="s">
        <v>13866</v>
      </c>
      <c r="J6308" s="237">
        <v>43927</v>
      </c>
      <c r="M6308" s="2" t="s">
        <v>13865</v>
      </c>
    </row>
    <row r="6309" spans="1:14" ht="12.75">
      <c r="A6309" s="331"/>
      <c r="B6309" s="332">
        <v>43927.427250231485</v>
      </c>
      <c r="C6309" s="333" t="s">
        <v>2200</v>
      </c>
      <c r="D6309" s="333" t="s">
        <v>126</v>
      </c>
      <c r="E6309" s="333" t="s">
        <v>5498</v>
      </c>
      <c r="F6309" s="333" t="s">
        <v>2208</v>
      </c>
      <c r="G6309" s="333" t="s">
        <v>2210</v>
      </c>
      <c r="H6309" s="331"/>
      <c r="I6309" s="333" t="s">
        <v>13867</v>
      </c>
      <c r="J6309" s="335">
        <v>43926</v>
      </c>
      <c r="K6309" s="333">
        <v>77</v>
      </c>
      <c r="L6309" s="331"/>
      <c r="M6309" s="331"/>
      <c r="N6309" s="331"/>
    </row>
    <row r="6310" spans="1:14" ht="12.75">
      <c r="A6310" s="15"/>
      <c r="B6310" s="236">
        <v>43927.428056527773</v>
      </c>
      <c r="C6310" s="2" t="s">
        <v>2200</v>
      </c>
      <c r="D6310" s="2" t="s">
        <v>224</v>
      </c>
      <c r="E6310" s="2" t="s">
        <v>1242</v>
      </c>
      <c r="F6310" s="2" t="s">
        <v>2198</v>
      </c>
      <c r="G6310" s="2" t="s">
        <v>2210</v>
      </c>
      <c r="H6310" s="2" t="s">
        <v>13868</v>
      </c>
      <c r="I6310" s="2" t="s">
        <v>13869</v>
      </c>
      <c r="J6310" s="237">
        <v>43926</v>
      </c>
      <c r="L6310" s="2">
        <v>22</v>
      </c>
    </row>
    <row r="6311" spans="1:14" ht="12.75">
      <c r="A6311" s="15"/>
      <c r="B6311" s="236">
        <v>43927.431170069445</v>
      </c>
      <c r="C6311" s="2" t="s">
        <v>2197</v>
      </c>
      <c r="D6311" s="2" t="s">
        <v>101</v>
      </c>
      <c r="F6311" s="2" t="s">
        <v>2201</v>
      </c>
      <c r="G6311" s="2" t="s">
        <v>2199</v>
      </c>
      <c r="H6311" s="2" t="s">
        <v>13870</v>
      </c>
      <c r="I6311" s="34" t="s">
        <v>13871</v>
      </c>
      <c r="J6311" s="237">
        <v>43927</v>
      </c>
    </row>
    <row r="6312" spans="1:14" ht="12.75">
      <c r="A6312" s="331"/>
      <c r="B6312" s="332">
        <v>43927.432180173608</v>
      </c>
      <c r="C6312" s="333" t="s">
        <v>2200</v>
      </c>
      <c r="D6312" s="333" t="s">
        <v>224</v>
      </c>
      <c r="E6312" s="333" t="s">
        <v>1242</v>
      </c>
      <c r="F6312" s="333" t="s">
        <v>2198</v>
      </c>
      <c r="G6312" s="333" t="s">
        <v>2210</v>
      </c>
      <c r="H6312" s="331"/>
      <c r="I6312" s="333" t="s">
        <v>3904</v>
      </c>
      <c r="J6312" s="335">
        <v>43927</v>
      </c>
      <c r="K6312" s="331"/>
      <c r="L6312" s="331"/>
      <c r="M6312" s="333" t="s">
        <v>13872</v>
      </c>
      <c r="N6312" s="331"/>
    </row>
    <row r="6313" spans="1:14" ht="12.75">
      <c r="A6313" s="15"/>
      <c r="B6313" s="236">
        <v>43927.434026886578</v>
      </c>
      <c r="C6313" s="2" t="s">
        <v>2197</v>
      </c>
      <c r="D6313" s="2" t="s">
        <v>109</v>
      </c>
      <c r="F6313" s="2" t="s">
        <v>6291</v>
      </c>
      <c r="G6313" s="2" t="s">
        <v>2210</v>
      </c>
      <c r="H6313" s="2" t="s">
        <v>13873</v>
      </c>
      <c r="I6313" s="34" t="s">
        <v>13874</v>
      </c>
      <c r="J6313" s="237">
        <v>43926</v>
      </c>
      <c r="M6313" s="2" t="s">
        <v>13875</v>
      </c>
    </row>
    <row r="6314" spans="1:14" ht="12.75">
      <c r="A6314" s="15"/>
      <c r="B6314" s="236">
        <v>43927.435430208337</v>
      </c>
      <c r="C6314" s="2" t="s">
        <v>2200</v>
      </c>
      <c r="D6314" s="2" t="s">
        <v>182</v>
      </c>
      <c r="E6314" s="2" t="s">
        <v>3680</v>
      </c>
      <c r="F6314" s="2" t="s">
        <v>2198</v>
      </c>
      <c r="G6314" s="2" t="s">
        <v>2199</v>
      </c>
      <c r="H6314" s="2" t="s">
        <v>13876</v>
      </c>
      <c r="I6314" s="2" t="s">
        <v>13877</v>
      </c>
      <c r="J6314" s="237">
        <v>43927</v>
      </c>
    </row>
    <row r="6315" spans="1:14" ht="12.75">
      <c r="A6315" s="15"/>
      <c r="B6315" s="236">
        <v>43927.435650486106</v>
      </c>
      <c r="C6315" s="2" t="s">
        <v>9</v>
      </c>
      <c r="D6315" s="2" t="s">
        <v>224</v>
      </c>
      <c r="E6315" s="2" t="s">
        <v>1242</v>
      </c>
      <c r="F6315" s="2" t="s">
        <v>2198</v>
      </c>
      <c r="G6315" s="2" t="s">
        <v>2199</v>
      </c>
      <c r="H6315" s="2" t="s">
        <v>13878</v>
      </c>
      <c r="I6315" s="34" t="s">
        <v>13879</v>
      </c>
      <c r="J6315" s="237">
        <v>43927</v>
      </c>
    </row>
    <row r="6316" spans="1:14" ht="12.75">
      <c r="A6316" s="331"/>
      <c r="B6316" s="332">
        <v>43927.436171226851</v>
      </c>
      <c r="C6316" s="333" t="s">
        <v>2200</v>
      </c>
      <c r="D6316" s="333" t="s">
        <v>182</v>
      </c>
      <c r="E6316" s="333" t="s">
        <v>181</v>
      </c>
      <c r="F6316" s="333" t="s">
        <v>2198</v>
      </c>
      <c r="G6316" s="333" t="s">
        <v>2199</v>
      </c>
      <c r="H6316" s="331"/>
      <c r="I6316" s="333" t="s">
        <v>13880</v>
      </c>
      <c r="J6316" s="335">
        <v>43986</v>
      </c>
      <c r="K6316" s="331"/>
      <c r="L6316" s="331"/>
      <c r="M6316" s="331"/>
      <c r="N6316" s="331"/>
    </row>
    <row r="6317" spans="1:14" ht="12.75">
      <c r="A6317" s="331"/>
      <c r="B6317" s="332">
        <v>43927.443178287038</v>
      </c>
      <c r="C6317" s="333" t="s">
        <v>7566</v>
      </c>
      <c r="D6317" s="333" t="s">
        <v>224</v>
      </c>
      <c r="E6317" s="333" t="s">
        <v>13881</v>
      </c>
      <c r="F6317" s="333" t="s">
        <v>2198</v>
      </c>
      <c r="G6317" s="333" t="s">
        <v>2199</v>
      </c>
      <c r="H6317" s="331"/>
      <c r="I6317" s="333" t="s">
        <v>13882</v>
      </c>
      <c r="J6317" s="335">
        <v>43926</v>
      </c>
      <c r="K6317" s="331"/>
      <c r="L6317" s="331"/>
      <c r="M6317" s="333" t="s">
        <v>13883</v>
      </c>
      <c r="N6317" s="331"/>
    </row>
    <row r="6318" spans="1:14" ht="12.75">
      <c r="A6318" s="331"/>
      <c r="B6318" s="332">
        <v>43927.44452128472</v>
      </c>
      <c r="C6318" s="333" t="s">
        <v>2200</v>
      </c>
      <c r="D6318" s="333" t="s">
        <v>182</v>
      </c>
      <c r="E6318" s="331"/>
      <c r="F6318" s="333" t="s">
        <v>2198</v>
      </c>
      <c r="G6318" s="333" t="s">
        <v>2199</v>
      </c>
      <c r="H6318" s="331"/>
      <c r="I6318" s="334" t="s">
        <v>13884</v>
      </c>
      <c r="J6318" s="335">
        <v>43927</v>
      </c>
      <c r="K6318" s="331"/>
      <c r="L6318" s="333">
        <v>16</v>
      </c>
      <c r="M6318" s="331"/>
      <c r="N6318" s="331"/>
    </row>
    <row r="6319" spans="1:14" ht="12.75">
      <c r="A6319" s="331"/>
      <c r="B6319" s="332">
        <v>43927.445450694446</v>
      </c>
      <c r="C6319" s="333" t="s">
        <v>2200</v>
      </c>
      <c r="D6319" s="333" t="s">
        <v>182</v>
      </c>
      <c r="E6319" s="333" t="s">
        <v>13885</v>
      </c>
      <c r="F6319" s="333" t="s">
        <v>2198</v>
      </c>
      <c r="G6319" s="331"/>
      <c r="H6319" s="331"/>
      <c r="I6319" s="334" t="s">
        <v>4675</v>
      </c>
      <c r="J6319" s="335">
        <v>43927</v>
      </c>
      <c r="K6319" s="331"/>
      <c r="L6319" s="333">
        <v>16</v>
      </c>
      <c r="M6319" s="331"/>
      <c r="N6319" s="331"/>
    </row>
    <row r="6320" spans="1:14" ht="12.75">
      <c r="A6320" s="331"/>
      <c r="B6320" s="332">
        <v>43927.44589797454</v>
      </c>
      <c r="C6320" s="333" t="s">
        <v>2200</v>
      </c>
      <c r="D6320" s="333" t="s">
        <v>182</v>
      </c>
      <c r="E6320" s="333" t="s">
        <v>181</v>
      </c>
      <c r="F6320" s="333" t="s">
        <v>2208</v>
      </c>
      <c r="G6320" s="333" t="s">
        <v>2199</v>
      </c>
      <c r="H6320" s="331"/>
      <c r="I6320" s="334" t="s">
        <v>13886</v>
      </c>
      <c r="J6320" s="335">
        <v>43927</v>
      </c>
      <c r="K6320" s="333">
        <v>52</v>
      </c>
      <c r="L6320" s="331"/>
      <c r="M6320" s="331"/>
      <c r="N6320" s="331"/>
    </row>
    <row r="6321" spans="1:14" ht="12.75">
      <c r="A6321" s="331"/>
      <c r="B6321" s="332">
        <v>43927.446522546292</v>
      </c>
      <c r="C6321" s="333" t="s">
        <v>9</v>
      </c>
      <c r="D6321" s="333" t="s">
        <v>117</v>
      </c>
      <c r="E6321" s="331"/>
      <c r="F6321" s="333" t="s">
        <v>2198</v>
      </c>
      <c r="G6321" s="333" t="s">
        <v>2199</v>
      </c>
      <c r="H6321" s="331"/>
      <c r="I6321" s="333" t="s">
        <v>13887</v>
      </c>
      <c r="J6321" s="335">
        <v>43926</v>
      </c>
      <c r="K6321" s="331"/>
      <c r="L6321" s="333">
        <v>3</v>
      </c>
      <c r="M6321" s="331"/>
      <c r="N6321" s="331"/>
    </row>
    <row r="6322" spans="1:14" ht="12.75">
      <c r="A6322" s="15"/>
      <c r="B6322" s="236">
        <v>43927.446915474538</v>
      </c>
      <c r="C6322" s="2" t="s">
        <v>7566</v>
      </c>
      <c r="D6322" s="2" t="s">
        <v>383</v>
      </c>
      <c r="E6322" s="2" t="s">
        <v>5138</v>
      </c>
      <c r="F6322" s="2" t="s">
        <v>2201</v>
      </c>
      <c r="G6322" s="2" t="s">
        <v>2215</v>
      </c>
      <c r="H6322" s="2" t="s">
        <v>13856</v>
      </c>
      <c r="I6322" s="34" t="s">
        <v>13857</v>
      </c>
      <c r="J6322" s="237">
        <v>43922</v>
      </c>
      <c r="L6322" s="2">
        <v>1442</v>
      </c>
    </row>
    <row r="6323" spans="1:14" ht="12.75">
      <c r="A6323" s="331"/>
      <c r="B6323" s="332">
        <v>43927.447613414348</v>
      </c>
      <c r="C6323" s="333" t="s">
        <v>2200</v>
      </c>
      <c r="D6323" s="333" t="s">
        <v>182</v>
      </c>
      <c r="E6323" s="331"/>
      <c r="F6323" s="333" t="s">
        <v>2198</v>
      </c>
      <c r="G6323" s="333" t="s">
        <v>2199</v>
      </c>
      <c r="H6323" s="331"/>
      <c r="I6323" s="334" t="s">
        <v>13888</v>
      </c>
      <c r="J6323" s="335">
        <v>43927</v>
      </c>
      <c r="K6323" s="331"/>
      <c r="L6323" s="331"/>
      <c r="M6323" s="331"/>
      <c r="N6323" s="331"/>
    </row>
    <row r="6324" spans="1:14" ht="12.75">
      <c r="A6324" s="331"/>
      <c r="B6324" s="332">
        <v>43927.448306157406</v>
      </c>
      <c r="C6324" s="333" t="s">
        <v>7566</v>
      </c>
      <c r="D6324" s="333" t="s">
        <v>383</v>
      </c>
      <c r="E6324" s="333" t="s">
        <v>5114</v>
      </c>
      <c r="F6324" s="333" t="s">
        <v>2201</v>
      </c>
      <c r="G6324" s="333" t="s">
        <v>2199</v>
      </c>
      <c r="H6324" s="331"/>
      <c r="I6324" s="334" t="s">
        <v>13889</v>
      </c>
      <c r="J6324" s="335">
        <v>43926</v>
      </c>
      <c r="K6324" s="333">
        <v>50</v>
      </c>
      <c r="L6324" s="333">
        <v>3724</v>
      </c>
      <c r="M6324" s="333" t="s">
        <v>13890</v>
      </c>
      <c r="N6324" s="331"/>
    </row>
    <row r="6325" spans="1:14" ht="12.75">
      <c r="A6325" s="331"/>
      <c r="B6325" s="332">
        <v>43927.44849195602</v>
      </c>
      <c r="C6325" s="333" t="s">
        <v>2200</v>
      </c>
      <c r="D6325" s="333" t="s">
        <v>117</v>
      </c>
      <c r="E6325" s="331"/>
      <c r="F6325" s="333" t="s">
        <v>2198</v>
      </c>
      <c r="G6325" s="333" t="s">
        <v>2199</v>
      </c>
      <c r="H6325" s="331"/>
      <c r="I6325" s="334" t="s">
        <v>13888</v>
      </c>
      <c r="J6325" s="335">
        <v>43927</v>
      </c>
      <c r="K6325" s="331"/>
      <c r="L6325" s="331"/>
      <c r="M6325" s="333" t="s">
        <v>13891</v>
      </c>
      <c r="N6325" s="331"/>
    </row>
    <row r="6326" spans="1:14" ht="12.75">
      <c r="A6326" s="331"/>
      <c r="B6326" s="332">
        <v>43927.456130752311</v>
      </c>
      <c r="C6326" s="333" t="s">
        <v>2200</v>
      </c>
      <c r="D6326" s="333" t="s">
        <v>262</v>
      </c>
      <c r="E6326" s="333" t="s">
        <v>493</v>
      </c>
      <c r="F6326" s="333" t="s">
        <v>2198</v>
      </c>
      <c r="G6326" s="333" t="s">
        <v>2210</v>
      </c>
      <c r="H6326" s="331"/>
      <c r="I6326" s="334" t="s">
        <v>12337</v>
      </c>
      <c r="J6326" s="335">
        <v>43921</v>
      </c>
      <c r="K6326" s="331"/>
      <c r="L6326" s="331"/>
      <c r="M6326" s="333" t="s">
        <v>13892</v>
      </c>
      <c r="N6326" s="331"/>
    </row>
    <row r="6327" spans="1:14" ht="12.75">
      <c r="A6327" s="15"/>
      <c r="B6327" s="236">
        <v>43927.459574780092</v>
      </c>
      <c r="C6327" s="2" t="s">
        <v>2200</v>
      </c>
      <c r="D6327" s="2" t="s">
        <v>45</v>
      </c>
      <c r="E6327" s="2" t="s">
        <v>43</v>
      </c>
      <c r="F6327" s="2" t="s">
        <v>13893</v>
      </c>
      <c r="G6327" s="2" t="s">
        <v>2199</v>
      </c>
      <c r="H6327" s="2" t="s">
        <v>13894</v>
      </c>
      <c r="I6327" s="34" t="s">
        <v>13895</v>
      </c>
      <c r="J6327" s="237">
        <v>43927</v>
      </c>
    </row>
    <row r="6328" spans="1:14" ht="12.75">
      <c r="A6328" s="331"/>
      <c r="B6328" s="332">
        <v>43927.459709386574</v>
      </c>
      <c r="C6328" s="333" t="s">
        <v>2200</v>
      </c>
      <c r="D6328" s="333" t="s">
        <v>182</v>
      </c>
      <c r="E6328" s="333" t="s">
        <v>13896</v>
      </c>
      <c r="F6328" s="333" t="s">
        <v>2271</v>
      </c>
      <c r="G6328" s="333" t="s">
        <v>2199</v>
      </c>
      <c r="H6328" s="331"/>
      <c r="I6328" s="334" t="s">
        <v>722</v>
      </c>
      <c r="J6328" s="335">
        <v>43927</v>
      </c>
      <c r="K6328" s="331"/>
      <c r="L6328" s="331"/>
      <c r="M6328" s="333" t="s">
        <v>13897</v>
      </c>
      <c r="N6328" s="331"/>
    </row>
    <row r="6329" spans="1:14" ht="12.75">
      <c r="A6329" s="331"/>
      <c r="B6329" s="332">
        <v>43927.459952881945</v>
      </c>
      <c r="C6329" s="333" t="s">
        <v>2200</v>
      </c>
      <c r="D6329" s="333" t="s">
        <v>262</v>
      </c>
      <c r="E6329" s="333" t="s">
        <v>5533</v>
      </c>
      <c r="F6329" s="333" t="s">
        <v>2198</v>
      </c>
      <c r="G6329" s="333" t="s">
        <v>2199</v>
      </c>
      <c r="H6329" s="331"/>
      <c r="I6329" s="334" t="s">
        <v>12337</v>
      </c>
      <c r="J6329" s="335">
        <v>43921</v>
      </c>
      <c r="K6329" s="331"/>
      <c r="L6329" s="331"/>
      <c r="M6329" s="333" t="s">
        <v>13898</v>
      </c>
      <c r="N6329" s="331"/>
    </row>
    <row r="6330" spans="1:14" ht="12.75">
      <c r="A6330" s="331"/>
      <c r="B6330" s="332">
        <v>43927.460216018517</v>
      </c>
      <c r="C6330" s="333" t="s">
        <v>2200</v>
      </c>
      <c r="D6330" s="333" t="s">
        <v>182</v>
      </c>
      <c r="E6330" s="333" t="s">
        <v>1078</v>
      </c>
      <c r="F6330" s="333" t="s">
        <v>2198</v>
      </c>
      <c r="G6330" s="333" t="s">
        <v>2199</v>
      </c>
      <c r="H6330" s="331"/>
      <c r="I6330" s="334" t="s">
        <v>7985</v>
      </c>
      <c r="J6330" s="335">
        <v>43927</v>
      </c>
      <c r="K6330" s="331"/>
      <c r="L6330" s="331"/>
      <c r="M6330" s="333" t="s">
        <v>12358</v>
      </c>
      <c r="N6330" s="331"/>
    </row>
    <row r="6331" spans="1:14" ht="12.75">
      <c r="A6331" s="15"/>
      <c r="B6331" s="236">
        <v>43927.462722638884</v>
      </c>
      <c r="C6331" s="2" t="s">
        <v>2200</v>
      </c>
      <c r="D6331" s="2" t="s">
        <v>182</v>
      </c>
      <c r="E6331" s="2" t="s">
        <v>3680</v>
      </c>
      <c r="F6331" s="2" t="s">
        <v>2198</v>
      </c>
      <c r="G6331" s="2" t="s">
        <v>2199</v>
      </c>
      <c r="H6331" s="2" t="s">
        <v>13899</v>
      </c>
      <c r="I6331" s="34" t="s">
        <v>13900</v>
      </c>
      <c r="J6331" s="237">
        <v>43927</v>
      </c>
      <c r="L6331" s="2">
        <v>11</v>
      </c>
    </row>
    <row r="6332" spans="1:14" ht="12.75">
      <c r="A6332" s="331"/>
      <c r="B6332" s="332">
        <v>43927.463305555561</v>
      </c>
      <c r="C6332" s="333" t="s">
        <v>2200</v>
      </c>
      <c r="D6332" s="333" t="s">
        <v>182</v>
      </c>
      <c r="E6332" s="333" t="s">
        <v>2422</v>
      </c>
      <c r="F6332" s="333" t="s">
        <v>2198</v>
      </c>
      <c r="G6332" s="333" t="s">
        <v>2199</v>
      </c>
      <c r="H6332" s="331"/>
      <c r="I6332" s="334" t="s">
        <v>13900</v>
      </c>
      <c r="J6332" s="335">
        <v>43927</v>
      </c>
      <c r="K6332" s="331"/>
      <c r="L6332" s="333">
        <v>2</v>
      </c>
      <c r="M6332" s="331"/>
      <c r="N6332" s="331"/>
    </row>
    <row r="6333" spans="1:14" ht="12.75">
      <c r="A6333" s="331"/>
      <c r="B6333" s="332">
        <v>43927.464055312499</v>
      </c>
      <c r="C6333" s="333" t="s">
        <v>2200</v>
      </c>
      <c r="D6333" s="333" t="s">
        <v>45</v>
      </c>
      <c r="E6333" s="331"/>
      <c r="F6333" s="333" t="s">
        <v>2198</v>
      </c>
      <c r="G6333" s="333" t="s">
        <v>2210</v>
      </c>
      <c r="H6333" s="331"/>
      <c r="I6333" s="333" t="s">
        <v>13901</v>
      </c>
      <c r="J6333" s="335">
        <v>43927</v>
      </c>
      <c r="K6333" s="331"/>
      <c r="L6333" s="331"/>
      <c r="M6333" s="333" t="s">
        <v>13902</v>
      </c>
      <c r="N6333" s="331"/>
    </row>
    <row r="6334" spans="1:14" ht="12.75">
      <c r="A6334" s="331"/>
      <c r="B6334" s="332">
        <v>43927.465102175927</v>
      </c>
      <c r="C6334" s="333" t="s">
        <v>2200</v>
      </c>
      <c r="D6334" s="333" t="s">
        <v>182</v>
      </c>
      <c r="E6334" s="331"/>
      <c r="F6334" s="333" t="s">
        <v>2198</v>
      </c>
      <c r="G6334" s="333" t="s">
        <v>2210</v>
      </c>
      <c r="H6334" s="331"/>
      <c r="I6334" s="333" t="s">
        <v>13903</v>
      </c>
      <c r="J6334" s="335">
        <v>43927</v>
      </c>
      <c r="K6334" s="331"/>
      <c r="L6334" s="331"/>
      <c r="M6334" s="333" t="s">
        <v>13904</v>
      </c>
      <c r="N6334" s="331"/>
    </row>
    <row r="6335" spans="1:14" ht="12.75">
      <c r="A6335" s="15"/>
      <c r="B6335" s="236">
        <v>43927.46552302083</v>
      </c>
      <c r="C6335" s="2" t="s">
        <v>2200</v>
      </c>
      <c r="D6335" s="2" t="s">
        <v>224</v>
      </c>
      <c r="E6335" s="2" t="s">
        <v>1242</v>
      </c>
      <c r="F6335" s="2" t="s">
        <v>2198</v>
      </c>
      <c r="G6335" s="2" t="s">
        <v>2210</v>
      </c>
      <c r="H6335" s="2" t="s">
        <v>13905</v>
      </c>
      <c r="I6335" s="34" t="s">
        <v>13803</v>
      </c>
      <c r="J6335" s="237">
        <v>43927</v>
      </c>
    </row>
    <row r="6336" spans="1:14" ht="12.75">
      <c r="A6336" s="331"/>
      <c r="B6336" s="332">
        <v>43927.467494317127</v>
      </c>
      <c r="C6336" s="333" t="s">
        <v>2200</v>
      </c>
      <c r="D6336" s="333" t="s">
        <v>45</v>
      </c>
      <c r="E6336" s="331"/>
      <c r="F6336" s="333" t="s">
        <v>2198</v>
      </c>
      <c r="G6336" s="331"/>
      <c r="H6336" s="331"/>
      <c r="I6336" s="334" t="s">
        <v>13906</v>
      </c>
      <c r="J6336" s="335">
        <v>43927</v>
      </c>
      <c r="K6336" s="331"/>
      <c r="L6336" s="331"/>
      <c r="M6336" s="333" t="s">
        <v>13907</v>
      </c>
      <c r="N6336" s="331"/>
    </row>
    <row r="6337" spans="1:14" ht="12.75">
      <c r="A6337" s="331"/>
      <c r="B6337" s="332">
        <v>43927.467778402774</v>
      </c>
      <c r="C6337" s="333" t="s">
        <v>2200</v>
      </c>
      <c r="D6337" s="333" t="s">
        <v>442</v>
      </c>
      <c r="E6337" s="333" t="s">
        <v>13750</v>
      </c>
      <c r="F6337" s="333" t="s">
        <v>2208</v>
      </c>
      <c r="G6337" s="333" t="s">
        <v>2199</v>
      </c>
      <c r="H6337" s="331"/>
      <c r="I6337" s="334" t="s">
        <v>13908</v>
      </c>
      <c r="J6337" s="335">
        <v>43926</v>
      </c>
      <c r="K6337" s="331"/>
      <c r="L6337" s="331"/>
      <c r="M6337" s="331"/>
      <c r="N6337" s="331"/>
    </row>
    <row r="6338" spans="1:14" ht="12.75">
      <c r="A6338" s="331"/>
      <c r="B6338" s="332">
        <v>43927.468769999999</v>
      </c>
      <c r="C6338" s="333" t="s">
        <v>2200</v>
      </c>
      <c r="D6338" s="333" t="s">
        <v>182</v>
      </c>
      <c r="E6338" s="331"/>
      <c r="F6338" s="333" t="s">
        <v>2198</v>
      </c>
      <c r="G6338" s="331"/>
      <c r="H6338" s="331"/>
      <c r="I6338" s="334" t="s">
        <v>13909</v>
      </c>
      <c r="J6338" s="335">
        <v>43927</v>
      </c>
      <c r="K6338" s="331"/>
      <c r="L6338" s="331"/>
      <c r="M6338" s="333" t="s">
        <v>13910</v>
      </c>
      <c r="N6338" s="331"/>
    </row>
    <row r="6339" spans="1:14" ht="12.75">
      <c r="A6339" s="331"/>
      <c r="B6339" s="332">
        <v>43927.469168402778</v>
      </c>
      <c r="C6339" s="333" t="s">
        <v>2200</v>
      </c>
      <c r="D6339" s="333" t="s">
        <v>182</v>
      </c>
      <c r="E6339" s="331"/>
      <c r="F6339" s="333" t="s">
        <v>2198</v>
      </c>
      <c r="G6339" s="333" t="s">
        <v>2199</v>
      </c>
      <c r="H6339" s="331"/>
      <c r="I6339" s="333" t="s">
        <v>13911</v>
      </c>
      <c r="J6339" s="335">
        <v>43927</v>
      </c>
      <c r="K6339" s="331"/>
      <c r="L6339" s="333">
        <v>14</v>
      </c>
      <c r="M6339" s="331"/>
      <c r="N6339" s="331"/>
    </row>
    <row r="6340" spans="1:14" ht="12.75">
      <c r="A6340" s="15"/>
      <c r="B6340" s="236">
        <v>43927.469426655094</v>
      </c>
      <c r="C6340" s="2" t="s">
        <v>9</v>
      </c>
      <c r="D6340" s="2" t="s">
        <v>109</v>
      </c>
      <c r="E6340" s="2" t="s">
        <v>1247</v>
      </c>
      <c r="F6340" s="2" t="s">
        <v>2208</v>
      </c>
      <c r="G6340" s="2" t="s">
        <v>2199</v>
      </c>
      <c r="H6340" s="2" t="s">
        <v>13912</v>
      </c>
      <c r="I6340" s="2" t="s">
        <v>13913</v>
      </c>
      <c r="J6340" s="237">
        <v>43927</v>
      </c>
      <c r="K6340" s="2">
        <v>60</v>
      </c>
    </row>
    <row r="6341" spans="1:14" ht="12.75">
      <c r="A6341" s="331"/>
      <c r="B6341" s="332">
        <v>43927.470093958334</v>
      </c>
      <c r="C6341" s="333" t="s">
        <v>2200</v>
      </c>
      <c r="D6341" s="333" t="s">
        <v>236</v>
      </c>
      <c r="E6341" s="331"/>
      <c r="F6341" s="333" t="s">
        <v>2198</v>
      </c>
      <c r="G6341" s="333" t="s">
        <v>2210</v>
      </c>
      <c r="H6341" s="331"/>
      <c r="I6341" s="333" t="s">
        <v>13914</v>
      </c>
      <c r="J6341" s="335">
        <v>43927</v>
      </c>
      <c r="K6341" s="331"/>
      <c r="L6341" s="331"/>
      <c r="M6341" s="333" t="s">
        <v>13915</v>
      </c>
      <c r="N6341" s="331"/>
    </row>
    <row r="6342" spans="1:14" ht="12.75">
      <c r="A6342" s="331"/>
      <c r="B6342" s="332">
        <v>43927.471483807865</v>
      </c>
      <c r="C6342" s="333" t="s">
        <v>9</v>
      </c>
      <c r="D6342" s="333" t="s">
        <v>45</v>
      </c>
      <c r="E6342" s="333" t="s">
        <v>13916</v>
      </c>
      <c r="F6342" s="333" t="s">
        <v>2208</v>
      </c>
      <c r="G6342" s="333" t="s">
        <v>2199</v>
      </c>
      <c r="H6342" s="331"/>
      <c r="I6342" s="333" t="s">
        <v>13917</v>
      </c>
      <c r="J6342" s="335">
        <v>43927</v>
      </c>
      <c r="K6342" s="333">
        <v>65</v>
      </c>
      <c r="L6342" s="331"/>
      <c r="M6342" s="331"/>
      <c r="N6342" s="331"/>
    </row>
    <row r="6343" spans="1:14" ht="12.75">
      <c r="A6343" s="15"/>
      <c r="B6343" s="236">
        <v>43927.472016574073</v>
      </c>
      <c r="C6343" s="2" t="s">
        <v>9</v>
      </c>
      <c r="D6343" s="2" t="s">
        <v>117</v>
      </c>
      <c r="E6343" s="2" t="s">
        <v>3433</v>
      </c>
      <c r="F6343" s="2" t="s">
        <v>2208</v>
      </c>
      <c r="G6343" s="2" t="s">
        <v>2199</v>
      </c>
      <c r="H6343" s="2" t="s">
        <v>13918</v>
      </c>
      <c r="I6343" s="2" t="s">
        <v>13919</v>
      </c>
      <c r="J6343" s="237">
        <v>43924</v>
      </c>
      <c r="K6343" s="2">
        <v>67</v>
      </c>
    </row>
    <row r="6344" spans="1:14" ht="12.75">
      <c r="A6344" s="331"/>
      <c r="B6344" s="332">
        <v>43927.472260833332</v>
      </c>
      <c r="C6344" s="333" t="s">
        <v>7566</v>
      </c>
      <c r="D6344" s="333" t="s">
        <v>182</v>
      </c>
      <c r="E6344" s="331"/>
      <c r="F6344" s="333" t="s">
        <v>2198</v>
      </c>
      <c r="G6344" s="333" t="s">
        <v>2199</v>
      </c>
      <c r="H6344" s="331"/>
      <c r="I6344" s="333" t="s">
        <v>13920</v>
      </c>
      <c r="J6344" s="335">
        <v>43927</v>
      </c>
      <c r="K6344" s="331"/>
      <c r="L6344" s="333">
        <v>144</v>
      </c>
      <c r="M6344" s="331"/>
      <c r="N6344" s="331"/>
    </row>
    <row r="6345" spans="1:14" ht="12.75">
      <c r="A6345" s="331"/>
      <c r="B6345" s="332">
        <v>43927.472759814817</v>
      </c>
      <c r="C6345" s="333" t="s">
        <v>2200</v>
      </c>
      <c r="D6345" s="333" t="s">
        <v>236</v>
      </c>
      <c r="E6345" s="331"/>
      <c r="F6345" s="333" t="s">
        <v>2198</v>
      </c>
      <c r="G6345" s="333" t="s">
        <v>2199</v>
      </c>
      <c r="H6345" s="331"/>
      <c r="I6345" s="334" t="s">
        <v>13921</v>
      </c>
      <c r="J6345" s="335">
        <v>43927</v>
      </c>
      <c r="K6345" s="331"/>
      <c r="L6345" s="331"/>
      <c r="M6345" s="331"/>
      <c r="N6345" s="331"/>
    </row>
    <row r="6346" spans="1:14" ht="12.75">
      <c r="A6346" s="331"/>
      <c r="B6346" s="332">
        <v>43927.475565057874</v>
      </c>
      <c r="C6346" s="333" t="s">
        <v>7566</v>
      </c>
      <c r="D6346" s="333" t="s">
        <v>182</v>
      </c>
      <c r="E6346" s="331"/>
      <c r="F6346" s="333" t="s">
        <v>2198</v>
      </c>
      <c r="G6346" s="333" t="s">
        <v>2210</v>
      </c>
      <c r="H6346" s="331"/>
      <c r="I6346" s="334" t="s">
        <v>722</v>
      </c>
      <c r="J6346" s="335">
        <v>43927</v>
      </c>
      <c r="K6346" s="331"/>
      <c r="L6346" s="333">
        <v>144</v>
      </c>
      <c r="M6346" s="331"/>
      <c r="N6346" s="331"/>
    </row>
    <row r="6347" spans="1:14" ht="12.75">
      <c r="A6347" s="331"/>
      <c r="B6347" s="332">
        <v>43927.476124062501</v>
      </c>
      <c r="C6347" s="333" t="s">
        <v>7566</v>
      </c>
      <c r="D6347" s="333" t="s">
        <v>109</v>
      </c>
      <c r="E6347" s="331"/>
      <c r="F6347" s="333" t="s">
        <v>2198</v>
      </c>
      <c r="G6347" s="333" t="s">
        <v>2210</v>
      </c>
      <c r="H6347" s="331"/>
      <c r="I6347" s="334" t="s">
        <v>943</v>
      </c>
      <c r="J6347" s="335">
        <v>43927</v>
      </c>
      <c r="K6347" s="331"/>
      <c r="L6347" s="331"/>
      <c r="M6347" s="331"/>
      <c r="N6347" s="331"/>
    </row>
    <row r="6348" spans="1:14" ht="12.75">
      <c r="A6348" s="331"/>
      <c r="B6348" s="332">
        <v>43927.477091412038</v>
      </c>
      <c r="C6348" s="333" t="s">
        <v>9</v>
      </c>
      <c r="D6348" s="333" t="s">
        <v>45</v>
      </c>
      <c r="E6348" s="331"/>
      <c r="F6348" s="333" t="s">
        <v>2208</v>
      </c>
      <c r="G6348" s="333" t="s">
        <v>2199</v>
      </c>
      <c r="H6348" s="331"/>
      <c r="I6348" s="334" t="s">
        <v>13923</v>
      </c>
      <c r="J6348" s="335">
        <v>43927</v>
      </c>
      <c r="K6348" s="333">
        <v>65</v>
      </c>
      <c r="L6348" s="333">
        <v>1</v>
      </c>
      <c r="M6348" s="331"/>
      <c r="N6348" s="331"/>
    </row>
    <row r="6349" spans="1:14" ht="12.75">
      <c r="A6349" s="331"/>
      <c r="B6349" s="332">
        <v>43927.477607708337</v>
      </c>
      <c r="C6349" s="333" t="s">
        <v>2200</v>
      </c>
      <c r="D6349" s="333" t="s">
        <v>45</v>
      </c>
      <c r="E6349" s="331"/>
      <c r="F6349" s="333" t="s">
        <v>2198</v>
      </c>
      <c r="G6349" s="333" t="s">
        <v>2210</v>
      </c>
      <c r="H6349" s="331"/>
      <c r="I6349" s="334" t="s">
        <v>13924</v>
      </c>
      <c r="J6349" s="335">
        <v>43927</v>
      </c>
      <c r="K6349" s="331"/>
      <c r="L6349" s="331"/>
      <c r="M6349" s="333" t="s">
        <v>13925</v>
      </c>
      <c r="N6349" s="331"/>
    </row>
    <row r="6350" spans="1:14" ht="12.75">
      <c r="A6350" s="331"/>
      <c r="B6350" s="332">
        <v>43927.478411736112</v>
      </c>
      <c r="C6350" s="333" t="s">
        <v>2200</v>
      </c>
      <c r="D6350" s="333" t="s">
        <v>182</v>
      </c>
      <c r="E6350" s="331"/>
      <c r="F6350" s="333" t="s">
        <v>2198</v>
      </c>
      <c r="G6350" s="333" t="s">
        <v>2210</v>
      </c>
      <c r="H6350" s="331"/>
      <c r="I6350" s="334" t="s">
        <v>13900</v>
      </c>
      <c r="J6350" s="335">
        <v>43927</v>
      </c>
      <c r="K6350" s="331"/>
      <c r="L6350" s="331"/>
      <c r="M6350" s="333" t="s">
        <v>12358</v>
      </c>
      <c r="N6350" s="331"/>
    </row>
    <row r="6351" spans="1:14" ht="12.75">
      <c r="A6351" s="331"/>
      <c r="B6351" s="332">
        <v>43927.479239039356</v>
      </c>
      <c r="C6351" s="333" t="s">
        <v>2200</v>
      </c>
      <c r="D6351" s="333" t="s">
        <v>236</v>
      </c>
      <c r="E6351" s="331"/>
      <c r="F6351" s="333" t="s">
        <v>2198</v>
      </c>
      <c r="G6351" s="333" t="s">
        <v>2210</v>
      </c>
      <c r="H6351" s="331"/>
      <c r="I6351" s="334" t="s">
        <v>13926</v>
      </c>
      <c r="J6351" s="335">
        <v>43927</v>
      </c>
      <c r="K6351" s="331"/>
      <c r="L6351" s="331"/>
      <c r="M6351" s="333" t="s">
        <v>9963</v>
      </c>
      <c r="N6351" s="331"/>
    </row>
    <row r="6352" spans="1:14" ht="12.75">
      <c r="A6352" s="15"/>
      <c r="B6352" s="236">
        <v>43927.48037498843</v>
      </c>
      <c r="C6352" s="2" t="s">
        <v>2200</v>
      </c>
      <c r="D6352" s="2" t="s">
        <v>134</v>
      </c>
      <c r="E6352" s="2" t="s">
        <v>13927</v>
      </c>
      <c r="F6352" s="2" t="s">
        <v>2208</v>
      </c>
      <c r="G6352" s="2" t="s">
        <v>2199</v>
      </c>
      <c r="H6352" s="2" t="s">
        <v>13928</v>
      </c>
      <c r="I6352" s="2" t="s">
        <v>13929</v>
      </c>
      <c r="J6352" s="237">
        <v>43927</v>
      </c>
      <c r="K6352" s="2">
        <v>49</v>
      </c>
    </row>
    <row r="6353" spans="1:14" ht="12.75">
      <c r="A6353" s="15"/>
      <c r="B6353" s="236">
        <v>43927.48085688657</v>
      </c>
      <c r="C6353" s="2" t="s">
        <v>9</v>
      </c>
      <c r="D6353" s="2" t="s">
        <v>236</v>
      </c>
      <c r="F6353" s="2" t="s">
        <v>2198</v>
      </c>
      <c r="G6353" s="2" t="s">
        <v>2199</v>
      </c>
      <c r="H6353" s="2" t="s">
        <v>13930</v>
      </c>
      <c r="I6353" s="34" t="s">
        <v>13931</v>
      </c>
      <c r="J6353" s="237">
        <v>43927</v>
      </c>
    </row>
    <row r="6354" spans="1:14" ht="12.75">
      <c r="A6354" s="331"/>
      <c r="B6354" s="332">
        <v>43927.481037094913</v>
      </c>
      <c r="C6354" s="333" t="s">
        <v>2200</v>
      </c>
      <c r="D6354" s="333" t="s">
        <v>236</v>
      </c>
      <c r="E6354" s="331"/>
      <c r="F6354" s="333" t="s">
        <v>2198</v>
      </c>
      <c r="G6354" s="333" t="s">
        <v>2199</v>
      </c>
      <c r="H6354" s="331"/>
      <c r="I6354" s="334" t="s">
        <v>13932</v>
      </c>
      <c r="J6354" s="335">
        <v>43927</v>
      </c>
      <c r="K6354" s="331"/>
      <c r="L6354" s="331"/>
      <c r="M6354" s="333" t="s">
        <v>13933</v>
      </c>
      <c r="N6354" s="331"/>
    </row>
    <row r="6355" spans="1:14" ht="12.75">
      <c r="A6355" s="331"/>
      <c r="B6355" s="332">
        <v>43927.481829699071</v>
      </c>
      <c r="C6355" s="333" t="s">
        <v>2200</v>
      </c>
      <c r="D6355" s="333" t="s">
        <v>236</v>
      </c>
      <c r="E6355" s="331"/>
      <c r="F6355" s="333" t="s">
        <v>2198</v>
      </c>
      <c r="G6355" s="333" t="s">
        <v>2199</v>
      </c>
      <c r="H6355" s="331"/>
      <c r="I6355" s="334" t="s">
        <v>13934</v>
      </c>
      <c r="J6355" s="335">
        <v>43927</v>
      </c>
      <c r="K6355" s="331"/>
      <c r="L6355" s="331"/>
      <c r="M6355" s="331"/>
      <c r="N6355" s="331"/>
    </row>
    <row r="6356" spans="1:14" ht="12.75">
      <c r="A6356" s="15"/>
      <c r="B6356" s="236">
        <v>43927.481996585644</v>
      </c>
      <c r="C6356" s="2" t="s">
        <v>2200</v>
      </c>
      <c r="D6356" s="2" t="s">
        <v>224</v>
      </c>
      <c r="E6356" s="2" t="s">
        <v>1242</v>
      </c>
      <c r="F6356" s="2" t="s">
        <v>2198</v>
      </c>
      <c r="G6356" s="2" t="s">
        <v>2210</v>
      </c>
      <c r="H6356" s="2" t="s">
        <v>13935</v>
      </c>
      <c r="I6356" s="34" t="s">
        <v>13936</v>
      </c>
      <c r="J6356" s="237">
        <v>43926</v>
      </c>
      <c r="M6356" s="2" t="s">
        <v>3415</v>
      </c>
    </row>
    <row r="6357" spans="1:14" ht="12.75">
      <c r="A6357" s="331"/>
      <c r="B6357" s="332">
        <v>43927.48270216435</v>
      </c>
      <c r="C6357" s="333" t="s">
        <v>2200</v>
      </c>
      <c r="D6357" s="333" t="s">
        <v>236</v>
      </c>
      <c r="E6357" s="331"/>
      <c r="F6357" s="333" t="s">
        <v>2198</v>
      </c>
      <c r="G6357" s="333" t="s">
        <v>2210</v>
      </c>
      <c r="H6357" s="331"/>
      <c r="I6357" s="334" t="s">
        <v>13937</v>
      </c>
      <c r="J6357" s="335">
        <v>43927</v>
      </c>
      <c r="K6357" s="331"/>
      <c r="L6357" s="333">
        <v>14</v>
      </c>
      <c r="M6357" s="331"/>
      <c r="N6357" s="331"/>
    </row>
    <row r="6358" spans="1:14" ht="12.75">
      <c r="A6358" s="331"/>
      <c r="B6358" s="332">
        <v>43927.485954085649</v>
      </c>
      <c r="C6358" s="333" t="s">
        <v>9</v>
      </c>
      <c r="D6358" s="333" t="s">
        <v>236</v>
      </c>
      <c r="E6358" s="331"/>
      <c r="F6358" s="333" t="s">
        <v>2198</v>
      </c>
      <c r="G6358" s="333" t="s">
        <v>2199</v>
      </c>
      <c r="H6358" s="331"/>
      <c r="I6358" s="334" t="s">
        <v>1252</v>
      </c>
      <c r="J6358" s="335">
        <v>43927</v>
      </c>
      <c r="K6358" s="331"/>
      <c r="L6358" s="331"/>
      <c r="M6358" s="333" t="s">
        <v>13938</v>
      </c>
      <c r="N6358" s="331"/>
    </row>
    <row r="6359" spans="1:14" ht="12.75">
      <c r="A6359" s="331"/>
      <c r="B6359" s="332">
        <v>43927.486269791669</v>
      </c>
      <c r="C6359" s="333" t="s">
        <v>2200</v>
      </c>
      <c r="D6359" s="333" t="s">
        <v>126</v>
      </c>
      <c r="E6359" s="333" t="s">
        <v>316</v>
      </c>
      <c r="F6359" s="333" t="s">
        <v>2198</v>
      </c>
      <c r="G6359" s="333" t="s">
        <v>2210</v>
      </c>
      <c r="H6359" s="331"/>
      <c r="I6359" s="334" t="s">
        <v>13853</v>
      </c>
      <c r="J6359" s="335">
        <v>43927</v>
      </c>
      <c r="K6359" s="331"/>
      <c r="L6359" s="331"/>
      <c r="M6359" s="331"/>
      <c r="N6359" s="331"/>
    </row>
    <row r="6360" spans="1:14" ht="12.75">
      <c r="A6360" s="15"/>
      <c r="B6360" s="236">
        <v>43927.491011736114</v>
      </c>
      <c r="C6360" s="2" t="s">
        <v>2200</v>
      </c>
      <c r="D6360" s="2" t="s">
        <v>276</v>
      </c>
      <c r="E6360" s="2" t="s">
        <v>5502</v>
      </c>
      <c r="F6360" s="2" t="s">
        <v>2208</v>
      </c>
      <c r="G6360" s="2" t="s">
        <v>2199</v>
      </c>
      <c r="H6360" s="2" t="s">
        <v>13939</v>
      </c>
      <c r="I6360" s="34" t="s">
        <v>13940</v>
      </c>
      <c r="J6360" s="237">
        <v>43927</v>
      </c>
      <c r="L6360" s="2">
        <v>1</v>
      </c>
    </row>
    <row r="6361" spans="1:14" ht="12.75">
      <c r="A6361" s="15"/>
      <c r="B6361" s="236">
        <v>43927.493628576391</v>
      </c>
      <c r="C6361" s="2" t="s">
        <v>7566</v>
      </c>
      <c r="D6361" s="2" t="s">
        <v>45</v>
      </c>
      <c r="E6361" s="2" t="s">
        <v>43</v>
      </c>
      <c r="F6361" s="2" t="s">
        <v>2198</v>
      </c>
      <c r="G6361" s="2" t="s">
        <v>2199</v>
      </c>
      <c r="H6361" s="2" t="s">
        <v>13941</v>
      </c>
      <c r="I6361" s="34" t="s">
        <v>1065</v>
      </c>
      <c r="J6361" s="237">
        <v>43926</v>
      </c>
      <c r="K6361" s="2">
        <v>25</v>
      </c>
      <c r="L6361" s="240" t="s">
        <v>13942</v>
      </c>
      <c r="M6361" s="2" t="s">
        <v>13943</v>
      </c>
    </row>
    <row r="6362" spans="1:14" ht="12.75">
      <c r="A6362" s="15"/>
      <c r="B6362" s="236">
        <v>43927.49797232639</v>
      </c>
      <c r="C6362" s="2" t="s">
        <v>2200</v>
      </c>
      <c r="D6362" s="2" t="s">
        <v>442</v>
      </c>
      <c r="E6362" s="2" t="s">
        <v>13750</v>
      </c>
      <c r="F6362" s="2" t="s">
        <v>2208</v>
      </c>
      <c r="G6362" s="2" t="s">
        <v>2199</v>
      </c>
      <c r="H6362" s="2" t="s">
        <v>13944</v>
      </c>
      <c r="I6362" s="34" t="s">
        <v>13945</v>
      </c>
      <c r="J6362" s="237">
        <v>43926</v>
      </c>
    </row>
    <row r="6363" spans="1:14" ht="12.75">
      <c r="A6363" s="331"/>
      <c r="B6363" s="332">
        <v>43927.49803476852</v>
      </c>
      <c r="C6363" s="333" t="s">
        <v>7566</v>
      </c>
      <c r="D6363" s="333" t="s">
        <v>45</v>
      </c>
      <c r="E6363" s="333" t="s">
        <v>1137</v>
      </c>
      <c r="F6363" s="333" t="s">
        <v>2198</v>
      </c>
      <c r="G6363" s="333" t="s">
        <v>2199</v>
      </c>
      <c r="H6363" s="331"/>
      <c r="I6363" s="333" t="s">
        <v>13946</v>
      </c>
      <c r="J6363" s="335">
        <v>43926</v>
      </c>
      <c r="K6363" s="331"/>
      <c r="L6363" s="331"/>
      <c r="M6363" s="331"/>
      <c r="N6363" s="331"/>
    </row>
    <row r="6364" spans="1:14" ht="12.75">
      <c r="A6364" s="331"/>
      <c r="B6364" s="332">
        <v>43927.498106331019</v>
      </c>
      <c r="C6364" s="333" t="s">
        <v>7566</v>
      </c>
      <c r="D6364" s="333" t="s">
        <v>45</v>
      </c>
      <c r="E6364" s="333" t="s">
        <v>1137</v>
      </c>
      <c r="F6364" s="333" t="s">
        <v>2198</v>
      </c>
      <c r="G6364" s="333" t="s">
        <v>2199</v>
      </c>
      <c r="H6364" s="331"/>
      <c r="I6364" s="333" t="s">
        <v>13946</v>
      </c>
      <c r="J6364" s="335">
        <v>43926</v>
      </c>
      <c r="K6364" s="331"/>
      <c r="L6364" s="331"/>
      <c r="M6364" s="331"/>
      <c r="N6364" s="331"/>
    </row>
    <row r="6365" spans="1:14" ht="12.75">
      <c r="A6365" s="15"/>
      <c r="B6365" s="236">
        <v>43927.498196273147</v>
      </c>
      <c r="C6365" s="2" t="s">
        <v>9</v>
      </c>
      <c r="D6365" s="2" t="s">
        <v>383</v>
      </c>
      <c r="E6365" s="2" t="s">
        <v>5124</v>
      </c>
      <c r="F6365" s="2" t="s">
        <v>2208</v>
      </c>
      <c r="G6365" s="2" t="s">
        <v>2199</v>
      </c>
      <c r="H6365" s="2" t="s">
        <v>13947</v>
      </c>
      <c r="I6365" s="34" t="s">
        <v>13948</v>
      </c>
      <c r="J6365" s="237">
        <v>43927</v>
      </c>
    </row>
    <row r="6366" spans="1:14" ht="12.75">
      <c r="A6366" s="15"/>
      <c r="B6366" s="236">
        <v>43927.499059386573</v>
      </c>
      <c r="C6366" s="2" t="s">
        <v>2200</v>
      </c>
      <c r="D6366" s="2" t="s">
        <v>276</v>
      </c>
      <c r="E6366" s="2" t="s">
        <v>13949</v>
      </c>
      <c r="F6366" s="2" t="s">
        <v>2198</v>
      </c>
      <c r="G6366" s="2" t="s">
        <v>2199</v>
      </c>
      <c r="H6366" s="2" t="s">
        <v>13950</v>
      </c>
      <c r="I6366" s="34" t="s">
        <v>13951</v>
      </c>
      <c r="J6366" s="237">
        <v>43927</v>
      </c>
    </row>
    <row r="6367" spans="1:14" ht="12.75">
      <c r="A6367" s="15"/>
      <c r="B6367" s="236">
        <v>43927.502368287038</v>
      </c>
      <c r="C6367" s="2" t="s">
        <v>2200</v>
      </c>
      <c r="D6367" s="2" t="s">
        <v>224</v>
      </c>
      <c r="E6367" s="2" t="s">
        <v>1242</v>
      </c>
      <c r="F6367" s="2" t="s">
        <v>2198</v>
      </c>
      <c r="G6367" s="2" t="s">
        <v>2199</v>
      </c>
      <c r="H6367" s="2" t="s">
        <v>13952</v>
      </c>
      <c r="I6367" s="34" t="s">
        <v>13953</v>
      </c>
      <c r="J6367" s="237">
        <v>43927</v>
      </c>
      <c r="M6367" s="2" t="s">
        <v>13954</v>
      </c>
    </row>
    <row r="6368" spans="1:14" ht="12.75">
      <c r="A6368" s="15"/>
      <c r="B6368" s="236">
        <v>43927.510543993056</v>
      </c>
      <c r="C6368" s="2" t="s">
        <v>2200</v>
      </c>
      <c r="D6368" s="2" t="s">
        <v>126</v>
      </c>
      <c r="E6368" s="2" t="s">
        <v>5487</v>
      </c>
      <c r="F6368" s="2" t="s">
        <v>2208</v>
      </c>
      <c r="G6368" s="2" t="s">
        <v>2215</v>
      </c>
      <c r="H6368" s="2" t="s">
        <v>13955</v>
      </c>
      <c r="I6368" s="34" t="s">
        <v>13956</v>
      </c>
      <c r="J6368" s="237">
        <v>43926</v>
      </c>
    </row>
    <row r="6369" spans="1:14" ht="12.75">
      <c r="A6369" s="15"/>
      <c r="B6369" s="236">
        <v>43927.514963078705</v>
      </c>
      <c r="C6369" s="2" t="s">
        <v>2197</v>
      </c>
      <c r="D6369" s="2" t="s">
        <v>224</v>
      </c>
      <c r="E6369" s="2" t="s">
        <v>1880</v>
      </c>
      <c r="F6369" s="2" t="s">
        <v>2208</v>
      </c>
      <c r="G6369" s="2" t="s">
        <v>2199</v>
      </c>
      <c r="H6369" s="2" t="s">
        <v>13957</v>
      </c>
      <c r="I6369" s="34" t="s">
        <v>13958</v>
      </c>
      <c r="J6369" s="237">
        <v>43927</v>
      </c>
    </row>
    <row r="6370" spans="1:14" ht="12.75">
      <c r="A6370" s="15"/>
      <c r="B6370" s="236">
        <v>43927.51554202546</v>
      </c>
      <c r="C6370" s="2" t="s">
        <v>2200</v>
      </c>
      <c r="D6370" s="2" t="s">
        <v>233</v>
      </c>
      <c r="E6370" s="2" t="s">
        <v>1052</v>
      </c>
      <c r="F6370" s="2" t="s">
        <v>2208</v>
      </c>
      <c r="G6370" s="2" t="s">
        <v>2199</v>
      </c>
      <c r="H6370" s="2" t="s">
        <v>13959</v>
      </c>
      <c r="I6370" s="34" t="s">
        <v>13960</v>
      </c>
      <c r="J6370" s="237">
        <v>43927</v>
      </c>
      <c r="K6370" s="2">
        <v>30</v>
      </c>
      <c r="M6370" s="2" t="s">
        <v>13961</v>
      </c>
    </row>
    <row r="6371" spans="1:14" ht="12.75">
      <c r="A6371" s="15"/>
      <c r="B6371" s="236">
        <v>43927.515622372681</v>
      </c>
      <c r="C6371" s="2" t="s">
        <v>2197</v>
      </c>
      <c r="D6371" s="2" t="s">
        <v>224</v>
      </c>
      <c r="E6371" s="2" t="s">
        <v>1187</v>
      </c>
      <c r="F6371" s="2" t="s">
        <v>2198</v>
      </c>
      <c r="G6371" s="2" t="s">
        <v>2199</v>
      </c>
      <c r="H6371" s="2" t="s">
        <v>13962</v>
      </c>
      <c r="I6371" s="34" t="s">
        <v>13958</v>
      </c>
      <c r="J6371" s="237">
        <v>43927</v>
      </c>
    </row>
    <row r="6372" spans="1:14" ht="12.75">
      <c r="A6372" s="15"/>
      <c r="B6372" s="236">
        <v>43927.516045462966</v>
      </c>
      <c r="C6372" s="2" t="s">
        <v>2197</v>
      </c>
      <c r="D6372" s="2" t="s">
        <v>224</v>
      </c>
      <c r="E6372" s="2" t="s">
        <v>223</v>
      </c>
      <c r="F6372" s="2" t="s">
        <v>2198</v>
      </c>
      <c r="G6372" s="2" t="s">
        <v>2199</v>
      </c>
      <c r="H6372" s="2" t="s">
        <v>13963</v>
      </c>
      <c r="I6372" s="34" t="s">
        <v>13958</v>
      </c>
      <c r="J6372" s="237">
        <v>43927</v>
      </c>
    </row>
    <row r="6373" spans="1:14" ht="12.75">
      <c r="A6373" s="15"/>
      <c r="B6373" s="236">
        <v>43927.519440497686</v>
      </c>
      <c r="C6373" s="2" t="s">
        <v>9</v>
      </c>
      <c r="D6373" s="2" t="s">
        <v>117</v>
      </c>
      <c r="E6373" s="2" t="s">
        <v>3433</v>
      </c>
      <c r="F6373" s="2" t="s">
        <v>2208</v>
      </c>
      <c r="G6373" s="2" t="s">
        <v>2199</v>
      </c>
      <c r="H6373" s="2" t="s">
        <v>13964</v>
      </c>
      <c r="I6373" s="34" t="s">
        <v>13965</v>
      </c>
      <c r="J6373" s="237">
        <v>43923</v>
      </c>
      <c r="K6373" s="2">
        <v>67</v>
      </c>
      <c r="M6373" s="2" t="s">
        <v>13966</v>
      </c>
    </row>
    <row r="6374" spans="1:14" ht="12.75">
      <c r="A6374" s="15"/>
      <c r="B6374" s="236">
        <v>43927.525453645838</v>
      </c>
      <c r="C6374" s="2" t="s">
        <v>7566</v>
      </c>
      <c r="D6374" s="2" t="s">
        <v>236</v>
      </c>
      <c r="F6374" s="2" t="s">
        <v>2198</v>
      </c>
      <c r="G6374" s="2" t="s">
        <v>2199</v>
      </c>
      <c r="H6374" s="2" t="s">
        <v>13967</v>
      </c>
      <c r="I6374" s="34" t="s">
        <v>13968</v>
      </c>
      <c r="J6374" s="237">
        <v>43927</v>
      </c>
    </row>
    <row r="6375" spans="1:14" ht="12.75">
      <c r="A6375" s="15"/>
      <c r="B6375" s="236">
        <v>43927.526015254625</v>
      </c>
      <c r="C6375" s="2" t="s">
        <v>2200</v>
      </c>
      <c r="D6375" s="2" t="s">
        <v>126</v>
      </c>
      <c r="E6375" s="2" t="s">
        <v>5436</v>
      </c>
      <c r="F6375" s="2" t="s">
        <v>2208</v>
      </c>
      <c r="G6375" s="2" t="s">
        <v>2199</v>
      </c>
      <c r="H6375" s="2" t="s">
        <v>13969</v>
      </c>
      <c r="I6375" s="2" t="s">
        <v>13970</v>
      </c>
      <c r="J6375" s="237">
        <v>43925</v>
      </c>
      <c r="M6375" s="2" t="s">
        <v>13971</v>
      </c>
    </row>
    <row r="6376" spans="1:14" ht="12.75">
      <c r="A6376" s="15"/>
      <c r="B6376" s="236">
        <v>43927.526401967596</v>
      </c>
      <c r="C6376" s="2" t="s">
        <v>2200</v>
      </c>
      <c r="D6376" s="2" t="s">
        <v>126</v>
      </c>
      <c r="E6376" s="2" t="s">
        <v>13972</v>
      </c>
      <c r="F6376" s="2" t="s">
        <v>2198</v>
      </c>
      <c r="G6376" s="2" t="s">
        <v>2199</v>
      </c>
      <c r="H6376" s="2" t="s">
        <v>13950</v>
      </c>
      <c r="I6376" s="2" t="s">
        <v>13096</v>
      </c>
      <c r="J6376" s="237">
        <v>43948</v>
      </c>
    </row>
    <row r="6377" spans="1:14" ht="12.75">
      <c r="A6377" s="15"/>
      <c r="B6377" s="236">
        <v>43927.527067523144</v>
      </c>
      <c r="C6377" s="2" t="s">
        <v>2200</v>
      </c>
      <c r="D6377" s="2" t="s">
        <v>117</v>
      </c>
      <c r="E6377" s="2" t="s">
        <v>13512</v>
      </c>
      <c r="F6377" s="2" t="s">
        <v>2198</v>
      </c>
      <c r="G6377" s="2" t="s">
        <v>2199</v>
      </c>
      <c r="H6377" s="2" t="s">
        <v>13973</v>
      </c>
      <c r="I6377" s="34" t="s">
        <v>13974</v>
      </c>
      <c r="J6377" s="237">
        <v>43926</v>
      </c>
    </row>
    <row r="6378" spans="1:14" ht="12.75">
      <c r="A6378" s="15"/>
      <c r="B6378" s="236">
        <v>43927.531740798615</v>
      </c>
      <c r="C6378" s="2" t="s">
        <v>2197</v>
      </c>
      <c r="D6378" s="2" t="s">
        <v>134</v>
      </c>
      <c r="E6378" s="2" t="s">
        <v>1506</v>
      </c>
      <c r="F6378" s="2" t="s">
        <v>2198</v>
      </c>
      <c r="G6378" s="2" t="s">
        <v>2199</v>
      </c>
      <c r="H6378" s="2" t="s">
        <v>13975</v>
      </c>
      <c r="I6378" s="2" t="s">
        <v>13976</v>
      </c>
      <c r="J6378" s="237">
        <v>43927</v>
      </c>
      <c r="K6378" s="2">
        <v>33</v>
      </c>
      <c r="M6378" s="2" t="s">
        <v>13977</v>
      </c>
    </row>
    <row r="6379" spans="1:14" ht="12.75">
      <c r="A6379" s="331"/>
      <c r="B6379" s="332">
        <v>43927.532839363426</v>
      </c>
      <c r="C6379" s="333" t="s">
        <v>2200</v>
      </c>
      <c r="D6379" s="333" t="s">
        <v>117</v>
      </c>
      <c r="E6379" s="333" t="s">
        <v>13978</v>
      </c>
      <c r="F6379" s="333" t="s">
        <v>2198</v>
      </c>
      <c r="G6379" s="333" t="s">
        <v>2199</v>
      </c>
      <c r="H6379" s="331"/>
      <c r="I6379" s="333" t="s">
        <v>13979</v>
      </c>
      <c r="J6379" s="335">
        <v>43927</v>
      </c>
      <c r="K6379" s="331"/>
      <c r="L6379" s="331"/>
      <c r="M6379" s="333" t="s">
        <v>13980</v>
      </c>
      <c r="N6379" s="331"/>
    </row>
    <row r="6380" spans="1:14" ht="12.75">
      <c r="A6380" s="15"/>
      <c r="B6380" s="236">
        <v>43927.533097361113</v>
      </c>
      <c r="C6380" s="2" t="s">
        <v>2200</v>
      </c>
      <c r="D6380" s="2" t="s">
        <v>224</v>
      </c>
      <c r="E6380" s="2" t="s">
        <v>1242</v>
      </c>
      <c r="F6380" s="2" t="s">
        <v>13981</v>
      </c>
      <c r="G6380" s="2" t="s">
        <v>2199</v>
      </c>
      <c r="H6380" s="2" t="s">
        <v>13982</v>
      </c>
      <c r="I6380" s="2" t="s">
        <v>13983</v>
      </c>
      <c r="J6380" s="237">
        <v>43927</v>
      </c>
      <c r="M6380" s="2" t="s">
        <v>13984</v>
      </c>
    </row>
    <row r="6381" spans="1:14" ht="12.75">
      <c r="A6381" s="331"/>
      <c r="B6381" s="332">
        <v>43927.538509664351</v>
      </c>
      <c r="C6381" s="333" t="s">
        <v>9</v>
      </c>
      <c r="D6381" s="333" t="s">
        <v>45</v>
      </c>
      <c r="E6381" s="333" t="s">
        <v>43</v>
      </c>
      <c r="F6381" s="333" t="s">
        <v>2208</v>
      </c>
      <c r="G6381" s="333" t="s">
        <v>2199</v>
      </c>
      <c r="H6381" s="331"/>
      <c r="I6381" s="334" t="s">
        <v>13985</v>
      </c>
      <c r="J6381" s="335">
        <v>43986</v>
      </c>
      <c r="K6381" s="333">
        <v>60</v>
      </c>
      <c r="L6381" s="331"/>
      <c r="M6381" s="331"/>
      <c r="N6381" s="331"/>
    </row>
    <row r="6382" spans="1:14" ht="12.75">
      <c r="A6382" s="15"/>
      <c r="B6382" s="236">
        <v>43927.538889456016</v>
      </c>
      <c r="C6382" s="2" t="s">
        <v>9</v>
      </c>
      <c r="D6382" s="2" t="s">
        <v>45</v>
      </c>
      <c r="E6382" s="2" t="s">
        <v>342</v>
      </c>
      <c r="F6382" s="2" t="s">
        <v>2208</v>
      </c>
      <c r="G6382" s="2" t="s">
        <v>2199</v>
      </c>
      <c r="H6382" s="2" t="s">
        <v>13986</v>
      </c>
      <c r="I6382" s="2" t="s">
        <v>13987</v>
      </c>
      <c r="J6382" s="237">
        <v>43927</v>
      </c>
      <c r="K6382" s="2">
        <v>38</v>
      </c>
    </row>
    <row r="6383" spans="1:14" ht="12.75">
      <c r="A6383" s="15"/>
      <c r="B6383" s="236">
        <v>43927.540323414352</v>
      </c>
      <c r="C6383" s="2" t="s">
        <v>9</v>
      </c>
      <c r="D6383" s="2" t="s">
        <v>182</v>
      </c>
      <c r="E6383" s="2" t="s">
        <v>13988</v>
      </c>
      <c r="F6383" s="2" t="s">
        <v>2201</v>
      </c>
      <c r="G6383" s="2" t="s">
        <v>2199</v>
      </c>
      <c r="H6383" s="2" t="s">
        <v>13989</v>
      </c>
      <c r="I6383" s="2" t="s">
        <v>13990</v>
      </c>
      <c r="J6383" s="237">
        <v>43927</v>
      </c>
      <c r="K6383" s="2">
        <v>62</v>
      </c>
      <c r="M6383" s="2" t="s">
        <v>13991</v>
      </c>
    </row>
    <row r="6384" spans="1:14" ht="12.75">
      <c r="A6384" s="15"/>
      <c r="B6384" s="236">
        <v>43927.540763726851</v>
      </c>
      <c r="C6384" s="2" t="s">
        <v>2200</v>
      </c>
      <c r="D6384" s="2" t="s">
        <v>126</v>
      </c>
      <c r="E6384" s="2" t="s">
        <v>13972</v>
      </c>
      <c r="F6384" s="2" t="s">
        <v>2208</v>
      </c>
      <c r="G6384" s="2" t="s">
        <v>2210</v>
      </c>
      <c r="H6384" s="2" t="s">
        <v>13950</v>
      </c>
      <c r="I6384" s="34" t="s">
        <v>13992</v>
      </c>
      <c r="J6384" s="237">
        <v>43927</v>
      </c>
    </row>
    <row r="6385" spans="1:14" ht="12.75">
      <c r="A6385" s="15"/>
      <c r="B6385" s="236">
        <v>43927.543345717597</v>
      </c>
      <c r="C6385" s="2" t="s">
        <v>2200</v>
      </c>
      <c r="D6385" s="2" t="s">
        <v>126</v>
      </c>
      <c r="E6385" s="2" t="s">
        <v>13993</v>
      </c>
      <c r="F6385" s="2" t="s">
        <v>2208</v>
      </c>
      <c r="G6385" s="2" t="s">
        <v>2210</v>
      </c>
      <c r="H6385" s="2" t="s">
        <v>13994</v>
      </c>
      <c r="I6385" s="2" t="s">
        <v>13995</v>
      </c>
      <c r="J6385" s="237">
        <v>43927</v>
      </c>
    </row>
    <row r="6386" spans="1:14" ht="12.75">
      <c r="A6386" s="15"/>
      <c r="B6386" s="236">
        <v>43927.543592997681</v>
      </c>
      <c r="C6386" s="2" t="s">
        <v>2200</v>
      </c>
      <c r="D6386" s="2" t="s">
        <v>224</v>
      </c>
      <c r="E6386" s="2" t="s">
        <v>13996</v>
      </c>
      <c r="F6386" s="2" t="s">
        <v>2208</v>
      </c>
      <c r="G6386" s="2" t="s">
        <v>2199</v>
      </c>
      <c r="H6386" s="2" t="s">
        <v>13997</v>
      </c>
      <c r="I6386" s="34" t="s">
        <v>13998</v>
      </c>
      <c r="J6386" s="237">
        <v>43927</v>
      </c>
      <c r="M6386" s="2" t="s">
        <v>13999</v>
      </c>
    </row>
    <row r="6387" spans="1:14" ht="12.75">
      <c r="A6387" s="15"/>
      <c r="B6387" s="236">
        <v>43927.545112743057</v>
      </c>
      <c r="C6387" s="2" t="s">
        <v>2200</v>
      </c>
      <c r="D6387" s="2" t="s">
        <v>117</v>
      </c>
      <c r="E6387" s="2" t="s">
        <v>14000</v>
      </c>
      <c r="F6387" s="2" t="s">
        <v>2208</v>
      </c>
      <c r="G6387" s="2" t="s">
        <v>2199</v>
      </c>
      <c r="H6387" s="2" t="s">
        <v>14001</v>
      </c>
      <c r="I6387" s="34" t="s">
        <v>14002</v>
      </c>
      <c r="J6387" s="237">
        <v>43927</v>
      </c>
      <c r="M6387" s="2" t="s">
        <v>12385</v>
      </c>
    </row>
    <row r="6388" spans="1:14" ht="12.75">
      <c r="A6388" s="331"/>
      <c r="B6388" s="332">
        <v>43927.549184837961</v>
      </c>
      <c r="C6388" s="333" t="s">
        <v>9</v>
      </c>
      <c r="D6388" s="333" t="s">
        <v>117</v>
      </c>
      <c r="E6388" s="333" t="s">
        <v>3433</v>
      </c>
      <c r="F6388" s="333" t="s">
        <v>2208</v>
      </c>
      <c r="G6388" s="333" t="s">
        <v>2199</v>
      </c>
      <c r="H6388" s="331"/>
      <c r="I6388" s="334" t="s">
        <v>14003</v>
      </c>
      <c r="J6388" s="335">
        <v>43923</v>
      </c>
      <c r="K6388" s="333">
        <v>67</v>
      </c>
      <c r="L6388" s="331"/>
      <c r="M6388" s="333" t="s">
        <v>12385</v>
      </c>
      <c r="N6388" s="331"/>
    </row>
    <row r="6389" spans="1:14" ht="12.75">
      <c r="A6389" s="15"/>
      <c r="B6389" s="236">
        <v>43927.549592465279</v>
      </c>
      <c r="C6389" s="2" t="s">
        <v>7566</v>
      </c>
      <c r="D6389" s="2" t="s">
        <v>117</v>
      </c>
      <c r="F6389" s="2" t="s">
        <v>2198</v>
      </c>
      <c r="G6389" s="2" t="s">
        <v>2210</v>
      </c>
      <c r="H6389" s="2" t="s">
        <v>14004</v>
      </c>
      <c r="I6389" s="34" t="s">
        <v>13825</v>
      </c>
      <c r="J6389" s="237">
        <v>43926</v>
      </c>
      <c r="L6389" s="2">
        <v>3812</v>
      </c>
    </row>
    <row r="6390" spans="1:14" ht="12.75">
      <c r="A6390" s="331"/>
      <c r="B6390" s="332">
        <v>43927.554186458336</v>
      </c>
      <c r="C6390" s="333" t="s">
        <v>9</v>
      </c>
      <c r="D6390" s="333" t="s">
        <v>117</v>
      </c>
      <c r="E6390" s="333" t="s">
        <v>14005</v>
      </c>
      <c r="F6390" s="333" t="s">
        <v>2208</v>
      </c>
      <c r="G6390" s="333" t="s">
        <v>2199</v>
      </c>
      <c r="H6390" s="331"/>
      <c r="I6390" s="334" t="s">
        <v>1065</v>
      </c>
      <c r="J6390" s="335">
        <v>43923</v>
      </c>
      <c r="K6390" s="333">
        <v>67</v>
      </c>
      <c r="L6390" s="331"/>
      <c r="M6390" s="333" t="s">
        <v>14006</v>
      </c>
      <c r="N6390" s="331"/>
    </row>
    <row r="6391" spans="1:14" ht="12.75">
      <c r="A6391" s="15"/>
      <c r="B6391" s="236">
        <v>43927.558386759258</v>
      </c>
      <c r="C6391" s="2" t="s">
        <v>2200</v>
      </c>
      <c r="D6391" s="2" t="s">
        <v>126</v>
      </c>
      <c r="E6391" s="2" t="s">
        <v>5498</v>
      </c>
      <c r="F6391" s="2" t="s">
        <v>2198</v>
      </c>
      <c r="G6391" s="2" t="s">
        <v>2215</v>
      </c>
      <c r="H6391" s="2" t="s">
        <v>14007</v>
      </c>
      <c r="I6391" s="34" t="s">
        <v>14008</v>
      </c>
      <c r="J6391" s="237">
        <v>43927</v>
      </c>
    </row>
    <row r="6392" spans="1:14" ht="12.75">
      <c r="A6392" s="331"/>
      <c r="B6392" s="332">
        <v>43927.562336597221</v>
      </c>
      <c r="C6392" s="333" t="s">
        <v>9</v>
      </c>
      <c r="D6392" s="333" t="s">
        <v>117</v>
      </c>
      <c r="E6392" s="333" t="s">
        <v>14009</v>
      </c>
      <c r="F6392" s="333" t="s">
        <v>2208</v>
      </c>
      <c r="G6392" s="333" t="s">
        <v>2199</v>
      </c>
      <c r="H6392" s="331"/>
      <c r="I6392" s="333" t="s">
        <v>14010</v>
      </c>
      <c r="J6392" s="335">
        <v>43926</v>
      </c>
      <c r="K6392" s="333">
        <v>58</v>
      </c>
      <c r="L6392" s="331"/>
      <c r="M6392" s="333" t="s">
        <v>14011</v>
      </c>
      <c r="N6392" s="331"/>
    </row>
    <row r="6393" spans="1:14" ht="12.75">
      <c r="A6393" s="331"/>
      <c r="B6393" s="332">
        <v>43927.567866921294</v>
      </c>
      <c r="C6393" s="333" t="s">
        <v>2200</v>
      </c>
      <c r="D6393" s="333" t="s">
        <v>442</v>
      </c>
      <c r="E6393" s="333" t="s">
        <v>13750</v>
      </c>
      <c r="F6393" s="333" t="s">
        <v>2208</v>
      </c>
      <c r="G6393" s="333" t="s">
        <v>2199</v>
      </c>
      <c r="H6393" s="331"/>
      <c r="I6393" s="334" t="s">
        <v>14012</v>
      </c>
      <c r="J6393" s="335">
        <v>43926</v>
      </c>
      <c r="K6393" s="331"/>
      <c r="L6393" s="331"/>
      <c r="M6393" s="333" t="s">
        <v>14013</v>
      </c>
      <c r="N6393" s="331"/>
    </row>
    <row r="6394" spans="1:14" ht="12.75">
      <c r="A6394" s="15"/>
      <c r="B6394" s="236">
        <v>43927.568258946761</v>
      </c>
      <c r="C6394" s="2" t="s">
        <v>2200</v>
      </c>
      <c r="D6394" s="2" t="s">
        <v>224</v>
      </c>
      <c r="E6394" s="2" t="s">
        <v>1242</v>
      </c>
      <c r="F6394" s="2" t="s">
        <v>2198</v>
      </c>
      <c r="G6394" s="2" t="s">
        <v>2199</v>
      </c>
      <c r="H6394" s="2" t="s">
        <v>14014</v>
      </c>
      <c r="I6394" s="34" t="s">
        <v>14015</v>
      </c>
      <c r="J6394" s="237">
        <v>43927</v>
      </c>
      <c r="L6394" s="2">
        <v>9</v>
      </c>
    </row>
    <row r="6395" spans="1:14" ht="12.75">
      <c r="A6395" s="15"/>
      <c r="B6395" s="236">
        <v>43927.571871030093</v>
      </c>
      <c r="C6395" s="2" t="s">
        <v>2200</v>
      </c>
      <c r="D6395" s="2" t="s">
        <v>45</v>
      </c>
      <c r="E6395" s="2" t="s">
        <v>342</v>
      </c>
      <c r="F6395" s="2" t="s">
        <v>2208</v>
      </c>
      <c r="G6395" s="2" t="s">
        <v>2199</v>
      </c>
      <c r="H6395" s="2" t="s">
        <v>14016</v>
      </c>
      <c r="I6395" s="34" t="s">
        <v>14017</v>
      </c>
      <c r="J6395" s="237">
        <v>43927</v>
      </c>
      <c r="K6395" s="2">
        <v>35</v>
      </c>
      <c r="L6395" s="2">
        <v>1</v>
      </c>
    </row>
    <row r="6396" spans="1:14" ht="12.75">
      <c r="A6396" s="331"/>
      <c r="B6396" s="332">
        <v>43927.57238006944</v>
      </c>
      <c r="C6396" s="333" t="s">
        <v>9</v>
      </c>
      <c r="D6396" s="333" t="s">
        <v>236</v>
      </c>
      <c r="E6396" s="331"/>
      <c r="F6396" s="333" t="s">
        <v>2198</v>
      </c>
      <c r="G6396" s="333" t="s">
        <v>2199</v>
      </c>
      <c r="H6396" s="331"/>
      <c r="I6396" s="333" t="s">
        <v>14018</v>
      </c>
      <c r="J6396" s="335">
        <v>43927</v>
      </c>
      <c r="K6396" s="331"/>
      <c r="L6396" s="331"/>
      <c r="M6396" s="331"/>
      <c r="N6396" s="331"/>
    </row>
    <row r="6397" spans="1:14" ht="12.75">
      <c r="A6397" s="331"/>
      <c r="B6397" s="332">
        <v>43927.573114710649</v>
      </c>
      <c r="C6397" s="333" t="s">
        <v>2200</v>
      </c>
      <c r="D6397" s="333" t="s">
        <v>134</v>
      </c>
      <c r="E6397" s="331"/>
      <c r="F6397" s="333" t="s">
        <v>2198</v>
      </c>
      <c r="G6397" s="333" t="s">
        <v>2199</v>
      </c>
      <c r="H6397" s="331"/>
      <c r="I6397" s="334" t="s">
        <v>14019</v>
      </c>
      <c r="J6397" s="335">
        <v>43927</v>
      </c>
      <c r="K6397" s="331"/>
      <c r="L6397" s="333">
        <v>12</v>
      </c>
      <c r="M6397" s="331"/>
      <c r="N6397" s="331"/>
    </row>
    <row r="6398" spans="1:14" ht="12.75">
      <c r="A6398" s="15"/>
      <c r="B6398" s="236">
        <v>43927.574760219912</v>
      </c>
      <c r="C6398" s="2" t="s">
        <v>9</v>
      </c>
      <c r="D6398" s="2" t="s">
        <v>182</v>
      </c>
      <c r="E6398" s="2" t="s">
        <v>600</v>
      </c>
      <c r="F6398" s="2" t="s">
        <v>2201</v>
      </c>
      <c r="G6398" s="2" t="s">
        <v>2199</v>
      </c>
      <c r="I6398" s="34" t="s">
        <v>14020</v>
      </c>
      <c r="J6398" s="237">
        <v>43927</v>
      </c>
      <c r="K6398" s="2">
        <v>65</v>
      </c>
      <c r="L6398" s="2">
        <v>1</v>
      </c>
    </row>
    <row r="6399" spans="1:14" ht="12.75">
      <c r="A6399" s="331"/>
      <c r="B6399" s="332">
        <v>43927.574777812501</v>
      </c>
      <c r="C6399" s="333" t="s">
        <v>2200</v>
      </c>
      <c r="D6399" s="333" t="s">
        <v>224</v>
      </c>
      <c r="E6399" s="331"/>
      <c r="F6399" s="333" t="s">
        <v>2198</v>
      </c>
      <c r="G6399" s="331"/>
      <c r="H6399" s="331"/>
      <c r="I6399" s="334" t="s">
        <v>13854</v>
      </c>
      <c r="J6399" s="335">
        <v>43927</v>
      </c>
      <c r="K6399" s="331"/>
      <c r="L6399" s="331"/>
      <c r="M6399" s="331"/>
      <c r="N6399" s="331"/>
    </row>
    <row r="6400" spans="1:14" ht="12.75">
      <c r="A6400" s="331"/>
      <c r="B6400" s="332">
        <v>43927.575365717596</v>
      </c>
      <c r="C6400" s="333" t="s">
        <v>2200</v>
      </c>
      <c r="D6400" s="333" t="s">
        <v>224</v>
      </c>
      <c r="E6400" s="331"/>
      <c r="F6400" s="333" t="s">
        <v>2198</v>
      </c>
      <c r="G6400" s="331"/>
      <c r="H6400" s="331"/>
      <c r="I6400" s="334" t="s">
        <v>14021</v>
      </c>
      <c r="J6400" s="335">
        <v>43927</v>
      </c>
      <c r="K6400" s="331"/>
      <c r="L6400" s="331"/>
      <c r="M6400" s="333" t="s">
        <v>14022</v>
      </c>
      <c r="N6400" s="331"/>
    </row>
    <row r="6401" spans="1:14" ht="12.75">
      <c r="A6401" s="331"/>
      <c r="B6401" s="332">
        <v>43927.575755983795</v>
      </c>
      <c r="C6401" s="333" t="s">
        <v>2200</v>
      </c>
      <c r="D6401" s="333" t="s">
        <v>134</v>
      </c>
      <c r="E6401" s="331"/>
      <c r="F6401" s="333" t="s">
        <v>2198</v>
      </c>
      <c r="G6401" s="331"/>
      <c r="H6401" s="331"/>
      <c r="I6401" s="334" t="s">
        <v>14023</v>
      </c>
      <c r="J6401" s="335">
        <v>43927</v>
      </c>
      <c r="K6401" s="331"/>
      <c r="L6401" s="331"/>
      <c r="M6401" s="331"/>
      <c r="N6401" s="331"/>
    </row>
    <row r="6402" spans="1:14" ht="12.75">
      <c r="A6402" s="331"/>
      <c r="B6402" s="332">
        <v>43927.577522870371</v>
      </c>
      <c r="C6402" s="333" t="s">
        <v>2200</v>
      </c>
      <c r="D6402" s="333" t="s">
        <v>224</v>
      </c>
      <c r="E6402" s="333" t="s">
        <v>1242</v>
      </c>
      <c r="F6402" s="333" t="s">
        <v>2271</v>
      </c>
      <c r="G6402" s="333" t="s">
        <v>2199</v>
      </c>
      <c r="H6402" s="331"/>
      <c r="I6402" s="334" t="s">
        <v>14024</v>
      </c>
      <c r="J6402" s="335">
        <v>43927</v>
      </c>
      <c r="K6402" s="331"/>
      <c r="L6402" s="331"/>
      <c r="M6402" s="331"/>
      <c r="N6402" s="331"/>
    </row>
    <row r="6403" spans="1:14" ht="12.75">
      <c r="A6403" s="331"/>
      <c r="B6403" s="332">
        <v>43927.58045199074</v>
      </c>
      <c r="C6403" s="333" t="s">
        <v>2200</v>
      </c>
      <c r="D6403" s="333" t="s">
        <v>126</v>
      </c>
      <c r="E6403" s="331"/>
      <c r="F6403" s="333" t="s">
        <v>2198</v>
      </c>
      <c r="G6403" s="333" t="s">
        <v>2199</v>
      </c>
      <c r="H6403" s="331"/>
      <c r="I6403" s="334" t="s">
        <v>14025</v>
      </c>
      <c r="J6403" s="335">
        <v>43927</v>
      </c>
      <c r="K6403" s="331"/>
      <c r="L6403" s="331"/>
      <c r="M6403" s="333" t="s">
        <v>14026</v>
      </c>
      <c r="N6403" s="331"/>
    </row>
    <row r="6404" spans="1:14" ht="12.75">
      <c r="A6404" s="331"/>
      <c r="B6404" s="332">
        <v>43927.58176241898</v>
      </c>
      <c r="C6404" s="333" t="s">
        <v>2200</v>
      </c>
      <c r="D6404" s="333" t="s">
        <v>126</v>
      </c>
      <c r="E6404" s="331"/>
      <c r="F6404" s="333" t="s">
        <v>2198</v>
      </c>
      <c r="G6404" s="333" t="s">
        <v>2199</v>
      </c>
      <c r="H6404" s="331"/>
      <c r="I6404" s="334" t="s">
        <v>13871</v>
      </c>
      <c r="J6404" s="335">
        <v>43927</v>
      </c>
      <c r="K6404" s="331"/>
      <c r="L6404" s="331"/>
      <c r="M6404" s="333" t="s">
        <v>14027</v>
      </c>
      <c r="N6404" s="331"/>
    </row>
    <row r="6405" spans="1:14" ht="12.75">
      <c r="A6405" s="331"/>
      <c r="B6405" s="332">
        <v>43927.582334699073</v>
      </c>
      <c r="C6405" s="333" t="s">
        <v>2200</v>
      </c>
      <c r="D6405" s="333" t="s">
        <v>134</v>
      </c>
      <c r="E6405" s="333" t="s">
        <v>893</v>
      </c>
      <c r="F6405" s="333" t="s">
        <v>2271</v>
      </c>
      <c r="G6405" s="333" t="s">
        <v>2199</v>
      </c>
      <c r="H6405" s="331"/>
      <c r="I6405" s="333" t="s">
        <v>14028</v>
      </c>
      <c r="J6405" s="335">
        <v>43927</v>
      </c>
      <c r="K6405" s="331"/>
      <c r="L6405" s="331"/>
      <c r="M6405" s="331"/>
      <c r="N6405" s="331"/>
    </row>
    <row r="6406" spans="1:14" ht="12.75">
      <c r="A6406" s="331"/>
      <c r="B6406" s="332">
        <v>43927.585802060188</v>
      </c>
      <c r="C6406" s="333" t="s">
        <v>7566</v>
      </c>
      <c r="D6406" s="333" t="s">
        <v>101</v>
      </c>
      <c r="E6406" s="331"/>
      <c r="F6406" s="333" t="s">
        <v>2198</v>
      </c>
      <c r="G6406" s="333" t="s">
        <v>2199</v>
      </c>
      <c r="H6406" s="331"/>
      <c r="I6406" s="334" t="s">
        <v>14029</v>
      </c>
      <c r="J6406" s="335">
        <v>43926</v>
      </c>
      <c r="K6406" s="331"/>
      <c r="L6406" s="331"/>
      <c r="M6406" s="333" t="s">
        <v>14030</v>
      </c>
      <c r="N6406" s="331"/>
    </row>
    <row r="6407" spans="1:14" ht="12.75">
      <c r="A6407" s="331"/>
      <c r="B6407" s="332">
        <v>43927.591001134264</v>
      </c>
      <c r="C6407" s="333" t="s">
        <v>2200</v>
      </c>
      <c r="D6407" s="333" t="s">
        <v>45</v>
      </c>
      <c r="E6407" s="333" t="s">
        <v>43</v>
      </c>
      <c r="F6407" s="333" t="s">
        <v>2198</v>
      </c>
      <c r="G6407" s="333" t="s">
        <v>2210</v>
      </c>
      <c r="H6407" s="331"/>
      <c r="I6407" s="334" t="s">
        <v>14031</v>
      </c>
      <c r="J6407" s="335">
        <v>43927</v>
      </c>
      <c r="K6407" s="331"/>
      <c r="L6407" s="331"/>
      <c r="M6407" s="331"/>
      <c r="N6407" s="331"/>
    </row>
    <row r="6408" spans="1:14" ht="12.75">
      <c r="A6408" s="331"/>
      <c r="B6408" s="332">
        <v>43927.595077511578</v>
      </c>
      <c r="C6408" s="333" t="s">
        <v>2200</v>
      </c>
      <c r="D6408" s="333" t="s">
        <v>134</v>
      </c>
      <c r="E6408" s="331"/>
      <c r="F6408" s="333" t="s">
        <v>2198</v>
      </c>
      <c r="G6408" s="333" t="s">
        <v>2199</v>
      </c>
      <c r="H6408" s="331"/>
      <c r="I6408" s="334" t="s">
        <v>14032</v>
      </c>
      <c r="J6408" s="335">
        <v>43986</v>
      </c>
      <c r="K6408" s="331"/>
      <c r="L6408" s="331"/>
      <c r="M6408" s="331"/>
      <c r="N6408" s="331"/>
    </row>
    <row r="6409" spans="1:14" ht="12.75">
      <c r="A6409" s="331"/>
      <c r="B6409" s="332">
        <v>43927.59587060185</v>
      </c>
      <c r="C6409" s="333" t="s">
        <v>2200</v>
      </c>
      <c r="D6409" s="333" t="s">
        <v>268</v>
      </c>
      <c r="E6409" s="331"/>
      <c r="F6409" s="333" t="s">
        <v>2271</v>
      </c>
      <c r="G6409" s="333" t="s">
        <v>2199</v>
      </c>
      <c r="H6409" s="331"/>
      <c r="I6409" s="334" t="s">
        <v>14033</v>
      </c>
      <c r="J6409" s="335">
        <v>43986</v>
      </c>
      <c r="K6409" s="331"/>
      <c r="L6409" s="331"/>
      <c r="M6409" s="331"/>
      <c r="N6409" s="331"/>
    </row>
    <row r="6410" spans="1:14" ht="12.75">
      <c r="A6410" s="331"/>
      <c r="B6410" s="332">
        <v>43927.596667754631</v>
      </c>
      <c r="C6410" s="333" t="s">
        <v>2200</v>
      </c>
      <c r="D6410" s="333" t="s">
        <v>117</v>
      </c>
      <c r="E6410" s="333" t="s">
        <v>13272</v>
      </c>
      <c r="F6410" s="333" t="s">
        <v>2271</v>
      </c>
      <c r="G6410" s="333" t="s">
        <v>2199</v>
      </c>
      <c r="H6410" s="331"/>
      <c r="I6410" s="334" t="s">
        <v>14034</v>
      </c>
      <c r="J6410" s="335">
        <v>43986</v>
      </c>
      <c r="K6410" s="331"/>
      <c r="L6410" s="331"/>
      <c r="M6410" s="331"/>
      <c r="N6410" s="331"/>
    </row>
    <row r="6411" spans="1:14" ht="12.75">
      <c r="A6411" s="331"/>
      <c r="B6411" s="332">
        <v>43927.598582349536</v>
      </c>
      <c r="C6411" s="333" t="s">
        <v>2200</v>
      </c>
      <c r="D6411" s="333" t="s">
        <v>224</v>
      </c>
      <c r="E6411" s="333" t="s">
        <v>1242</v>
      </c>
      <c r="F6411" s="333" t="s">
        <v>2198</v>
      </c>
      <c r="G6411" s="331"/>
      <c r="H6411" s="331"/>
      <c r="I6411" s="334" t="s">
        <v>14035</v>
      </c>
      <c r="J6411" s="335">
        <v>43927</v>
      </c>
      <c r="K6411" s="331"/>
      <c r="L6411" s="331"/>
      <c r="M6411" s="331"/>
      <c r="N6411" s="331"/>
    </row>
    <row r="6412" spans="1:14" ht="12.75">
      <c r="A6412" s="331"/>
      <c r="B6412" s="332">
        <v>43927.600099652773</v>
      </c>
      <c r="C6412" s="333" t="s">
        <v>2200</v>
      </c>
      <c r="D6412" s="333" t="s">
        <v>276</v>
      </c>
      <c r="E6412" s="331"/>
      <c r="F6412" s="333" t="s">
        <v>2198</v>
      </c>
      <c r="G6412" s="331"/>
      <c r="H6412" s="331"/>
      <c r="I6412" s="334" t="s">
        <v>13871</v>
      </c>
      <c r="J6412" s="335">
        <v>43927</v>
      </c>
      <c r="K6412" s="331"/>
      <c r="L6412" s="331"/>
      <c r="M6412" s="331"/>
      <c r="N6412" s="331"/>
    </row>
    <row r="6413" spans="1:14" ht="12.75">
      <c r="A6413" s="331"/>
      <c r="B6413" s="332">
        <v>43927.607335752313</v>
      </c>
      <c r="C6413" s="333" t="s">
        <v>2200</v>
      </c>
      <c r="D6413" s="333" t="s">
        <v>45</v>
      </c>
      <c r="E6413" s="333" t="s">
        <v>43</v>
      </c>
      <c r="F6413" s="333" t="s">
        <v>2208</v>
      </c>
      <c r="G6413" s="331"/>
      <c r="H6413" s="331"/>
      <c r="I6413" s="334" t="s">
        <v>14036</v>
      </c>
      <c r="J6413" s="335">
        <v>43927</v>
      </c>
      <c r="K6413" s="331"/>
      <c r="L6413" s="331"/>
      <c r="M6413" s="331"/>
      <c r="N6413" s="331"/>
    </row>
    <row r="6414" spans="1:14" ht="12.75">
      <c r="A6414" s="15"/>
      <c r="B6414" s="236">
        <v>43927.608027766204</v>
      </c>
      <c r="C6414" s="2" t="s">
        <v>2200</v>
      </c>
      <c r="D6414" s="2" t="s">
        <v>126</v>
      </c>
      <c r="E6414" s="2" t="s">
        <v>5487</v>
      </c>
      <c r="F6414" s="2" t="s">
        <v>2208</v>
      </c>
      <c r="G6414" s="2" t="s">
        <v>2215</v>
      </c>
      <c r="H6414" s="2" t="s">
        <v>14037</v>
      </c>
      <c r="I6414" s="34" t="s">
        <v>14038</v>
      </c>
      <c r="J6414" s="237">
        <v>43926</v>
      </c>
      <c r="K6414" s="2">
        <v>35</v>
      </c>
    </row>
    <row r="6415" spans="1:14" ht="12.75">
      <c r="A6415" s="331"/>
      <c r="B6415" s="332">
        <v>43927.613737962965</v>
      </c>
      <c r="C6415" s="333" t="s">
        <v>2200</v>
      </c>
      <c r="D6415" s="333" t="s">
        <v>224</v>
      </c>
      <c r="E6415" s="333" t="s">
        <v>1242</v>
      </c>
      <c r="F6415" s="333" t="s">
        <v>2198</v>
      </c>
      <c r="G6415" s="331"/>
      <c r="H6415" s="331"/>
      <c r="I6415" s="334" t="s">
        <v>14039</v>
      </c>
      <c r="J6415" s="335">
        <v>43927</v>
      </c>
      <c r="K6415" s="331"/>
      <c r="L6415" s="331"/>
      <c r="M6415" s="333" t="s">
        <v>14040</v>
      </c>
      <c r="N6415" s="331"/>
    </row>
    <row r="6416" spans="1:14" ht="12.75">
      <c r="A6416" s="331"/>
      <c r="B6416" s="332">
        <v>43927.614144432868</v>
      </c>
      <c r="C6416" s="333" t="s">
        <v>2200</v>
      </c>
      <c r="D6416" s="333" t="s">
        <v>442</v>
      </c>
      <c r="E6416" s="333" t="s">
        <v>13750</v>
      </c>
      <c r="F6416" s="333" t="s">
        <v>2208</v>
      </c>
      <c r="G6416" s="333" t="s">
        <v>2199</v>
      </c>
      <c r="H6416" s="331"/>
      <c r="I6416" s="333" t="s">
        <v>7537</v>
      </c>
      <c r="J6416" s="335">
        <v>43926</v>
      </c>
      <c r="K6416" s="331"/>
      <c r="L6416" s="331"/>
      <c r="M6416" s="331"/>
      <c r="N6416" s="331"/>
    </row>
    <row r="6417" spans="1:14" ht="12.75">
      <c r="A6417" s="331"/>
      <c r="B6417" s="332">
        <v>43927.617581018523</v>
      </c>
      <c r="C6417" s="333" t="s">
        <v>2200</v>
      </c>
      <c r="D6417" s="333" t="s">
        <v>224</v>
      </c>
      <c r="E6417" s="333" t="s">
        <v>1242</v>
      </c>
      <c r="F6417" s="333" t="s">
        <v>2198</v>
      </c>
      <c r="G6417" s="333" t="s">
        <v>2210</v>
      </c>
      <c r="H6417" s="331"/>
      <c r="I6417" s="334" t="s">
        <v>14041</v>
      </c>
      <c r="J6417" s="335">
        <v>43927</v>
      </c>
      <c r="K6417" s="331"/>
      <c r="L6417" s="331"/>
      <c r="M6417" s="333" t="s">
        <v>14042</v>
      </c>
      <c r="N6417" s="331"/>
    </row>
    <row r="6418" spans="1:14" ht="12.75">
      <c r="A6418" s="15"/>
      <c r="B6418" s="236">
        <v>43927.625863020832</v>
      </c>
      <c r="C6418" s="2" t="s">
        <v>2200</v>
      </c>
      <c r="D6418" s="2" t="s">
        <v>442</v>
      </c>
      <c r="E6418" s="2" t="s">
        <v>13750</v>
      </c>
      <c r="F6418" s="2" t="s">
        <v>2208</v>
      </c>
      <c r="G6418" s="2" t="s">
        <v>2199</v>
      </c>
      <c r="H6418" s="2" t="s">
        <v>14043</v>
      </c>
      <c r="I6418" s="34" t="s">
        <v>14044</v>
      </c>
      <c r="J6418" s="237">
        <v>43926</v>
      </c>
      <c r="M6418" s="2" t="s">
        <v>14045</v>
      </c>
    </row>
    <row r="6419" spans="1:14" ht="12.75">
      <c r="A6419" s="331"/>
      <c r="B6419" s="332">
        <v>43927.630495891208</v>
      </c>
      <c r="C6419" s="333" t="s">
        <v>2197</v>
      </c>
      <c r="D6419" s="333" t="s">
        <v>134</v>
      </c>
      <c r="E6419" s="331"/>
      <c r="F6419" s="333" t="s">
        <v>2198</v>
      </c>
      <c r="G6419" s="331"/>
      <c r="H6419" s="331"/>
      <c r="I6419" s="334" t="s">
        <v>14046</v>
      </c>
      <c r="J6419" s="335">
        <v>43927</v>
      </c>
      <c r="K6419" s="331"/>
      <c r="L6419" s="331"/>
      <c r="M6419" s="333" t="s">
        <v>14047</v>
      </c>
      <c r="N6419" s="331"/>
    </row>
    <row r="6420" spans="1:14" ht="12.75">
      <c r="A6420" s="331"/>
      <c r="B6420" s="332">
        <v>43927.632108761572</v>
      </c>
      <c r="C6420" s="333" t="s">
        <v>2197</v>
      </c>
      <c r="D6420" s="333" t="s">
        <v>182</v>
      </c>
      <c r="E6420" s="333" t="s">
        <v>1078</v>
      </c>
      <c r="F6420" s="333" t="s">
        <v>2201</v>
      </c>
      <c r="G6420" s="333" t="s">
        <v>2199</v>
      </c>
      <c r="H6420" s="331"/>
      <c r="I6420" s="333" t="s">
        <v>14048</v>
      </c>
      <c r="J6420" s="335">
        <v>43927</v>
      </c>
      <c r="K6420" s="333">
        <v>23</v>
      </c>
      <c r="L6420" s="333">
        <v>1</v>
      </c>
      <c r="M6420" s="331"/>
      <c r="N6420" s="331"/>
    </row>
    <row r="6421" spans="1:14" ht="12.75">
      <c r="A6421" s="15"/>
      <c r="B6421" s="236">
        <v>43927.641887939812</v>
      </c>
      <c r="C6421" s="2" t="s">
        <v>2200</v>
      </c>
      <c r="D6421" s="2" t="s">
        <v>117</v>
      </c>
      <c r="E6421" s="2" t="s">
        <v>557</v>
      </c>
      <c r="F6421" s="2" t="s">
        <v>2198</v>
      </c>
      <c r="G6421" s="2" t="s">
        <v>2210</v>
      </c>
      <c r="H6421" s="2" t="s">
        <v>14049</v>
      </c>
      <c r="I6421" s="34" t="s">
        <v>14050</v>
      </c>
      <c r="J6421" s="237">
        <v>43927</v>
      </c>
      <c r="L6421" s="2">
        <v>8</v>
      </c>
    </row>
    <row r="6422" spans="1:14" ht="12.75">
      <c r="A6422" s="331"/>
      <c r="B6422" s="332">
        <v>43927.642018356477</v>
      </c>
      <c r="C6422" s="333" t="s">
        <v>7566</v>
      </c>
      <c r="D6422" s="333" t="s">
        <v>233</v>
      </c>
      <c r="E6422" s="331"/>
      <c r="F6422" s="333" t="s">
        <v>2198</v>
      </c>
      <c r="G6422" s="333" t="s">
        <v>2210</v>
      </c>
      <c r="H6422" s="331"/>
      <c r="I6422" s="334" t="s">
        <v>1718</v>
      </c>
      <c r="J6422" s="335">
        <v>43927</v>
      </c>
      <c r="K6422" s="331"/>
      <c r="L6422" s="331"/>
      <c r="M6422" s="333" t="s">
        <v>14051</v>
      </c>
      <c r="N6422" s="331"/>
    </row>
    <row r="6423" spans="1:14" ht="12.75">
      <c r="A6423" s="331"/>
      <c r="B6423" s="332">
        <v>43927.6497900463</v>
      </c>
      <c r="C6423" s="333" t="s">
        <v>2200</v>
      </c>
      <c r="D6423" s="333" t="s">
        <v>224</v>
      </c>
      <c r="E6423" s="333" t="s">
        <v>1242</v>
      </c>
      <c r="F6423" s="333" t="s">
        <v>2198</v>
      </c>
      <c r="G6423" s="331"/>
      <c r="H6423" s="331"/>
      <c r="I6423" s="333" t="s">
        <v>14052</v>
      </c>
      <c r="J6423" s="335">
        <v>43927</v>
      </c>
      <c r="K6423" s="331"/>
      <c r="L6423" s="331"/>
      <c r="M6423" s="331"/>
      <c r="N6423" s="331"/>
    </row>
    <row r="6424" spans="1:14" ht="12.75">
      <c r="A6424" s="331"/>
      <c r="B6424" s="332">
        <v>43927.650093564815</v>
      </c>
      <c r="C6424" s="333" t="s">
        <v>2200</v>
      </c>
      <c r="D6424" s="333" t="s">
        <v>236</v>
      </c>
      <c r="E6424" s="333" t="s">
        <v>1019</v>
      </c>
      <c r="F6424" s="333" t="s">
        <v>2271</v>
      </c>
      <c r="G6424" s="333" t="s">
        <v>2199</v>
      </c>
      <c r="H6424" s="331"/>
      <c r="I6424" s="333" t="s">
        <v>14053</v>
      </c>
      <c r="J6424" s="335">
        <v>43927</v>
      </c>
      <c r="K6424" s="331"/>
      <c r="L6424" s="331"/>
      <c r="M6424" s="331"/>
      <c r="N6424" s="331"/>
    </row>
    <row r="6425" spans="1:14" ht="12.75">
      <c r="A6425" s="15"/>
      <c r="B6425" s="236">
        <v>43927.653305775464</v>
      </c>
      <c r="C6425" s="2" t="s">
        <v>9</v>
      </c>
      <c r="D6425" s="2" t="s">
        <v>45</v>
      </c>
      <c r="E6425" s="2" t="s">
        <v>43</v>
      </c>
      <c r="F6425" s="2" t="s">
        <v>2201</v>
      </c>
      <c r="G6425" s="2" t="s">
        <v>2199</v>
      </c>
      <c r="H6425" s="2" t="s">
        <v>14054</v>
      </c>
      <c r="I6425" s="34" t="s">
        <v>14055</v>
      </c>
      <c r="J6425" s="237">
        <v>43925</v>
      </c>
      <c r="K6425" s="2">
        <v>60</v>
      </c>
      <c r="L6425" s="2">
        <v>3249</v>
      </c>
      <c r="M6425" s="2" t="s">
        <v>14056</v>
      </c>
    </row>
    <row r="6426" spans="1:14" ht="12.75">
      <c r="A6426" s="331"/>
      <c r="B6426" s="332">
        <v>43927.654419803242</v>
      </c>
      <c r="C6426" s="333" t="s">
        <v>2197</v>
      </c>
      <c r="D6426" s="333" t="s">
        <v>134</v>
      </c>
      <c r="E6426" s="331"/>
      <c r="F6426" s="333" t="s">
        <v>2198</v>
      </c>
      <c r="G6426" s="331"/>
      <c r="H6426" s="331"/>
      <c r="I6426" s="334" t="s">
        <v>14057</v>
      </c>
      <c r="J6426" s="335">
        <v>43927</v>
      </c>
      <c r="K6426" s="331"/>
      <c r="L6426" s="331"/>
      <c r="M6426" s="331"/>
      <c r="N6426" s="331"/>
    </row>
    <row r="6427" spans="1:14" ht="12.75">
      <c r="A6427" s="15"/>
      <c r="B6427" s="236">
        <v>43927.658328726851</v>
      </c>
      <c r="C6427" s="2" t="s">
        <v>2200</v>
      </c>
      <c r="D6427" s="2" t="s">
        <v>224</v>
      </c>
      <c r="E6427" s="2" t="s">
        <v>1242</v>
      </c>
      <c r="F6427" s="2" t="s">
        <v>2208</v>
      </c>
      <c r="G6427" s="2" t="s">
        <v>2199</v>
      </c>
      <c r="I6427" s="34" t="s">
        <v>14058</v>
      </c>
      <c r="J6427" s="237">
        <v>43927</v>
      </c>
    </row>
    <row r="6428" spans="1:14" ht="12.75">
      <c r="A6428" s="331"/>
      <c r="B6428" s="332">
        <v>43927.658372754631</v>
      </c>
      <c r="C6428" s="333" t="s">
        <v>2197</v>
      </c>
      <c r="D6428" s="333" t="s">
        <v>354</v>
      </c>
      <c r="E6428" s="333" t="s">
        <v>5014</v>
      </c>
      <c r="F6428" s="333" t="s">
        <v>2208</v>
      </c>
      <c r="G6428" s="333" t="s">
        <v>2199</v>
      </c>
      <c r="H6428" s="333" t="s">
        <v>1049</v>
      </c>
      <c r="I6428" s="334" t="s">
        <v>14059</v>
      </c>
      <c r="J6428" s="335">
        <v>43927</v>
      </c>
      <c r="K6428" s="331"/>
      <c r="L6428" s="331"/>
      <c r="M6428" s="331"/>
      <c r="N6428" s="331"/>
    </row>
    <row r="6429" spans="1:14" ht="12.75">
      <c r="A6429" s="331"/>
      <c r="B6429" s="332">
        <v>43927.662884421297</v>
      </c>
      <c r="C6429" s="333" t="s">
        <v>7566</v>
      </c>
      <c r="D6429" s="333" t="s">
        <v>224</v>
      </c>
      <c r="E6429" s="331"/>
      <c r="F6429" s="333" t="s">
        <v>2198</v>
      </c>
      <c r="G6429" s="333" t="s">
        <v>2199</v>
      </c>
      <c r="H6429" s="331"/>
      <c r="I6429" s="334" t="s">
        <v>14060</v>
      </c>
      <c r="J6429" s="335">
        <v>43927</v>
      </c>
      <c r="K6429" s="331"/>
      <c r="L6429" s="331"/>
      <c r="M6429" s="333" t="s">
        <v>14061</v>
      </c>
      <c r="N6429" s="331"/>
    </row>
    <row r="6430" spans="1:14" ht="12.75">
      <c r="A6430" s="331"/>
      <c r="B6430" s="332">
        <v>43927.663235185188</v>
      </c>
      <c r="C6430" s="333" t="s">
        <v>2200</v>
      </c>
      <c r="D6430" s="333" t="s">
        <v>126</v>
      </c>
      <c r="E6430" s="333" t="s">
        <v>5498</v>
      </c>
      <c r="F6430" s="333" t="s">
        <v>2208</v>
      </c>
      <c r="G6430" s="333" t="s">
        <v>2199</v>
      </c>
      <c r="H6430" s="331"/>
      <c r="I6430" s="333" t="s">
        <v>14062</v>
      </c>
      <c r="J6430" s="335">
        <v>43926</v>
      </c>
      <c r="K6430" s="331"/>
      <c r="L6430" s="333">
        <v>8</v>
      </c>
      <c r="M6430" s="331"/>
      <c r="N6430" s="331"/>
    </row>
    <row r="6431" spans="1:14" ht="12.75">
      <c r="A6431" s="331"/>
      <c r="B6431" s="332">
        <v>43927.672475486106</v>
      </c>
      <c r="C6431" s="333" t="s">
        <v>2197</v>
      </c>
      <c r="D6431" s="333" t="s">
        <v>224</v>
      </c>
      <c r="E6431" s="333" t="s">
        <v>1242</v>
      </c>
      <c r="F6431" s="333" t="s">
        <v>2201</v>
      </c>
      <c r="G6431" s="333" t="s">
        <v>2199</v>
      </c>
      <c r="H6431" s="331"/>
      <c r="I6431" s="334" t="s">
        <v>14063</v>
      </c>
      <c r="J6431" s="335">
        <v>43927</v>
      </c>
      <c r="K6431" s="333">
        <v>26</v>
      </c>
      <c r="L6431" s="333">
        <v>362</v>
      </c>
      <c r="M6431" s="331"/>
      <c r="N6431" s="331"/>
    </row>
    <row r="6432" spans="1:14" ht="12.75">
      <c r="A6432" s="331"/>
      <c r="B6432" s="332">
        <v>43927.673454884258</v>
      </c>
      <c r="C6432" s="333" t="s">
        <v>2197</v>
      </c>
      <c r="D6432" s="333" t="s">
        <v>224</v>
      </c>
      <c r="E6432" s="333" t="s">
        <v>1242</v>
      </c>
      <c r="F6432" s="333" t="s">
        <v>2208</v>
      </c>
      <c r="G6432" s="333" t="s">
        <v>2199</v>
      </c>
      <c r="H6432" s="331"/>
      <c r="I6432" s="334" t="s">
        <v>14063</v>
      </c>
      <c r="J6432" s="335">
        <v>43927</v>
      </c>
      <c r="K6432" s="333">
        <v>62</v>
      </c>
      <c r="L6432" s="333">
        <v>586</v>
      </c>
      <c r="M6432" s="331"/>
      <c r="N6432" s="331"/>
    </row>
    <row r="6433" spans="1:14" ht="12.75">
      <c r="A6433" s="331"/>
      <c r="B6433" s="332">
        <v>43927.67553385417</v>
      </c>
      <c r="C6433" s="333" t="s">
        <v>9</v>
      </c>
      <c r="D6433" s="333" t="s">
        <v>224</v>
      </c>
      <c r="E6433" s="333" t="s">
        <v>1242</v>
      </c>
      <c r="F6433" s="333" t="s">
        <v>2208</v>
      </c>
      <c r="G6433" s="333" t="s">
        <v>2199</v>
      </c>
      <c r="H6433" s="331"/>
      <c r="I6433" s="334" t="s">
        <v>14064</v>
      </c>
      <c r="J6433" s="335">
        <v>43927</v>
      </c>
      <c r="K6433" s="331"/>
      <c r="L6433" s="331"/>
      <c r="M6433" s="331"/>
      <c r="N6433" s="331"/>
    </row>
    <row r="6434" spans="1:14" ht="12.75">
      <c r="A6434" s="15"/>
      <c r="B6434" s="236">
        <v>43927.680920254628</v>
      </c>
      <c r="C6434" s="2" t="s">
        <v>2200</v>
      </c>
      <c r="D6434" s="2" t="s">
        <v>109</v>
      </c>
      <c r="F6434" s="2" t="s">
        <v>2198</v>
      </c>
      <c r="I6434" s="34" t="s">
        <v>14065</v>
      </c>
      <c r="J6434" s="237">
        <v>43927</v>
      </c>
    </row>
    <row r="6435" spans="1:14" ht="12.75">
      <c r="A6435" s="331"/>
      <c r="B6435" s="332">
        <v>43927.681113796294</v>
      </c>
      <c r="C6435" s="333" t="s">
        <v>2197</v>
      </c>
      <c r="D6435" s="333" t="s">
        <v>354</v>
      </c>
      <c r="E6435" s="333" t="s">
        <v>5014</v>
      </c>
      <c r="F6435" s="333" t="s">
        <v>2208</v>
      </c>
      <c r="G6435" s="333" t="s">
        <v>2199</v>
      </c>
      <c r="H6435" s="333" t="s">
        <v>729</v>
      </c>
      <c r="I6435" s="334" t="s">
        <v>14066</v>
      </c>
      <c r="J6435" s="335">
        <v>43927</v>
      </c>
      <c r="K6435" s="331"/>
      <c r="L6435" s="333">
        <v>1347</v>
      </c>
      <c r="M6435" s="331"/>
      <c r="N6435" s="331"/>
    </row>
    <row r="6436" spans="1:14" ht="12.75">
      <c r="A6436" s="331"/>
      <c r="B6436" s="332">
        <v>43927.684711724534</v>
      </c>
      <c r="C6436" s="333" t="s">
        <v>9</v>
      </c>
      <c r="D6436" s="333" t="s">
        <v>262</v>
      </c>
      <c r="E6436" s="333" t="s">
        <v>2010</v>
      </c>
      <c r="F6436" s="333" t="s">
        <v>2208</v>
      </c>
      <c r="G6436" s="333" t="s">
        <v>2199</v>
      </c>
      <c r="H6436" s="331"/>
      <c r="I6436" s="333" t="s">
        <v>14067</v>
      </c>
      <c r="J6436" s="335">
        <v>43920</v>
      </c>
      <c r="K6436" s="331"/>
      <c r="L6436" s="333">
        <v>658</v>
      </c>
      <c r="M6436" s="333" t="s">
        <v>14068</v>
      </c>
      <c r="N6436" s="331"/>
    </row>
    <row r="6437" spans="1:14" ht="12.75">
      <c r="A6437" s="331"/>
      <c r="B6437" s="332">
        <v>43927.687671898151</v>
      </c>
      <c r="C6437" s="333" t="s">
        <v>7566</v>
      </c>
      <c r="D6437" s="333" t="s">
        <v>262</v>
      </c>
      <c r="E6437" s="331"/>
      <c r="F6437" s="333" t="s">
        <v>2198</v>
      </c>
      <c r="G6437" s="333" t="s">
        <v>2199</v>
      </c>
      <c r="H6437" s="331"/>
      <c r="I6437" s="333" t="s">
        <v>14069</v>
      </c>
      <c r="J6437" s="335">
        <v>43922</v>
      </c>
      <c r="K6437" s="331"/>
      <c r="L6437" s="331"/>
      <c r="M6437" s="333" t="s">
        <v>14070</v>
      </c>
      <c r="N6437" s="331"/>
    </row>
    <row r="6438" spans="1:14" ht="12.75">
      <c r="A6438" s="331"/>
      <c r="B6438" s="332">
        <v>43927.68801164352</v>
      </c>
      <c r="C6438" s="333" t="s">
        <v>2197</v>
      </c>
      <c r="D6438" s="333" t="s">
        <v>117</v>
      </c>
      <c r="E6438" s="333" t="s">
        <v>1473</v>
      </c>
      <c r="F6438" s="333" t="s">
        <v>2201</v>
      </c>
      <c r="G6438" s="333" t="s">
        <v>2199</v>
      </c>
      <c r="H6438" s="333" t="s">
        <v>923</v>
      </c>
      <c r="I6438" s="334" t="s">
        <v>14071</v>
      </c>
      <c r="J6438" s="335">
        <v>43924</v>
      </c>
      <c r="K6438" s="333">
        <v>23</v>
      </c>
      <c r="L6438" s="333">
        <v>326</v>
      </c>
      <c r="M6438" s="333" t="s">
        <v>14072</v>
      </c>
      <c r="N6438" s="331"/>
    </row>
    <row r="6439" spans="1:14" ht="12.75">
      <c r="A6439" s="331"/>
      <c r="B6439" s="332">
        <v>43927.688984594904</v>
      </c>
      <c r="C6439" s="333" t="s">
        <v>9</v>
      </c>
      <c r="D6439" s="333" t="s">
        <v>182</v>
      </c>
      <c r="E6439" s="333" t="s">
        <v>600</v>
      </c>
      <c r="F6439" s="333" t="s">
        <v>2201</v>
      </c>
      <c r="G6439" s="333" t="s">
        <v>2199</v>
      </c>
      <c r="H6439" s="331"/>
      <c r="I6439" s="334" t="s">
        <v>14073</v>
      </c>
      <c r="J6439" s="335">
        <v>43927</v>
      </c>
      <c r="K6439" s="333">
        <v>62</v>
      </c>
      <c r="L6439" s="331"/>
      <c r="M6439" s="331"/>
      <c r="N6439" s="331"/>
    </row>
    <row r="6440" spans="1:14" ht="12.75">
      <c r="A6440" s="331"/>
      <c r="B6440" s="332">
        <v>43927.691338912038</v>
      </c>
      <c r="C6440" s="333" t="s">
        <v>2197</v>
      </c>
      <c r="D6440" s="333" t="s">
        <v>153</v>
      </c>
      <c r="E6440" s="331"/>
      <c r="F6440" s="333" t="s">
        <v>2198</v>
      </c>
      <c r="G6440" s="331"/>
      <c r="H6440" s="331"/>
      <c r="I6440" s="333" t="s">
        <v>14074</v>
      </c>
      <c r="J6440" s="335">
        <v>43927</v>
      </c>
      <c r="K6440" s="331"/>
      <c r="L6440" s="331"/>
      <c r="M6440" s="333" t="s">
        <v>14075</v>
      </c>
      <c r="N6440" s="331"/>
    </row>
    <row r="6441" spans="1:14" ht="12.75">
      <c r="A6441" s="331"/>
      <c r="B6441" s="332">
        <v>43927.696699409724</v>
      </c>
      <c r="C6441" s="333" t="s">
        <v>2197</v>
      </c>
      <c r="D6441" s="333" t="s">
        <v>354</v>
      </c>
      <c r="E6441" s="331"/>
      <c r="F6441" s="333" t="s">
        <v>2198</v>
      </c>
      <c r="G6441" s="333" t="s">
        <v>2210</v>
      </c>
      <c r="H6441" s="331"/>
      <c r="I6441" s="334" t="s">
        <v>14076</v>
      </c>
      <c r="J6441" s="335">
        <v>43927</v>
      </c>
      <c r="K6441" s="331"/>
      <c r="L6441" s="331"/>
      <c r="M6441" s="331"/>
      <c r="N6441" s="331"/>
    </row>
    <row r="6442" spans="1:14" ht="12.75">
      <c r="A6442" s="15"/>
      <c r="B6442" s="236">
        <v>43927.698019363423</v>
      </c>
      <c r="C6442" s="2" t="s">
        <v>2197</v>
      </c>
      <c r="D6442" s="2" t="s">
        <v>354</v>
      </c>
      <c r="E6442" s="2" t="s">
        <v>5014</v>
      </c>
      <c r="F6442" s="2" t="s">
        <v>2208</v>
      </c>
      <c r="G6442" s="2" t="s">
        <v>2199</v>
      </c>
      <c r="H6442" s="34" t="s">
        <v>14066</v>
      </c>
      <c r="I6442" s="34" t="s">
        <v>14066</v>
      </c>
      <c r="J6442" s="237">
        <v>43927</v>
      </c>
      <c r="M6442" s="34" t="s">
        <v>14066</v>
      </c>
    </row>
    <row r="6443" spans="1:14" ht="12.75">
      <c r="A6443" s="331"/>
      <c r="B6443" s="332">
        <v>43927.699791909719</v>
      </c>
      <c r="C6443" s="333" t="s">
        <v>2200</v>
      </c>
      <c r="D6443" s="333" t="s">
        <v>117</v>
      </c>
      <c r="E6443" s="333" t="s">
        <v>14077</v>
      </c>
      <c r="F6443" s="333" t="s">
        <v>2198</v>
      </c>
      <c r="G6443" s="333" t="s">
        <v>2199</v>
      </c>
      <c r="H6443" s="331"/>
      <c r="I6443" s="334" t="s">
        <v>14078</v>
      </c>
      <c r="J6443" s="335">
        <v>43927</v>
      </c>
      <c r="K6443" s="331"/>
      <c r="L6443" s="331"/>
      <c r="M6443" s="331"/>
      <c r="N6443" s="331"/>
    </row>
    <row r="6444" spans="1:14" ht="12.75">
      <c r="A6444" s="331"/>
      <c r="B6444" s="332">
        <v>43927.702767974537</v>
      </c>
      <c r="C6444" s="333" t="s">
        <v>2197</v>
      </c>
      <c r="D6444" s="333" t="s">
        <v>354</v>
      </c>
      <c r="E6444" s="333" t="s">
        <v>5014</v>
      </c>
      <c r="F6444" s="333" t="s">
        <v>2208</v>
      </c>
      <c r="G6444" s="333" t="s">
        <v>2199</v>
      </c>
      <c r="H6444" s="331"/>
      <c r="I6444" s="334" t="s">
        <v>14066</v>
      </c>
      <c r="J6444" s="335">
        <v>43927</v>
      </c>
      <c r="K6444" s="331"/>
      <c r="L6444" s="331"/>
      <c r="M6444" s="331"/>
      <c r="N6444" s="331"/>
    </row>
    <row r="6445" spans="1:14" ht="12.75">
      <c r="A6445" s="15"/>
      <c r="B6445" s="236">
        <v>43927.709232824069</v>
      </c>
      <c r="C6445" s="2" t="s">
        <v>2200</v>
      </c>
      <c r="D6445" s="2" t="s">
        <v>224</v>
      </c>
      <c r="E6445" s="2" t="s">
        <v>14079</v>
      </c>
      <c r="F6445" s="2" t="s">
        <v>2208</v>
      </c>
      <c r="G6445" s="2" t="s">
        <v>2199</v>
      </c>
      <c r="H6445" s="2" t="s">
        <v>14080</v>
      </c>
      <c r="I6445" s="2" t="s">
        <v>14081</v>
      </c>
      <c r="J6445" s="237">
        <v>43927</v>
      </c>
      <c r="L6445" s="2">
        <v>1</v>
      </c>
      <c r="M6445" s="2" t="s">
        <v>14082</v>
      </c>
    </row>
    <row r="6446" spans="1:14" ht="12.75">
      <c r="A6446" s="15"/>
      <c r="B6446" s="236">
        <v>43927.709309224534</v>
      </c>
      <c r="C6446" s="2" t="s">
        <v>2200</v>
      </c>
      <c r="D6446" s="2" t="s">
        <v>224</v>
      </c>
      <c r="E6446" s="2" t="s">
        <v>14079</v>
      </c>
      <c r="F6446" s="2" t="s">
        <v>2208</v>
      </c>
      <c r="G6446" s="2" t="s">
        <v>2199</v>
      </c>
      <c r="H6446" s="2" t="s">
        <v>14080</v>
      </c>
      <c r="I6446" s="2" t="s">
        <v>14081</v>
      </c>
      <c r="J6446" s="237">
        <v>43927</v>
      </c>
      <c r="L6446" s="2">
        <v>1</v>
      </c>
      <c r="M6446" s="2" t="s">
        <v>14082</v>
      </c>
    </row>
    <row r="6447" spans="1:14" ht="12.75">
      <c r="A6447" s="331"/>
      <c r="B6447" s="332">
        <v>43927.71565179398</v>
      </c>
      <c r="C6447" s="333" t="s">
        <v>2197</v>
      </c>
      <c r="D6447" s="333" t="s">
        <v>354</v>
      </c>
      <c r="E6447" s="333" t="s">
        <v>5014</v>
      </c>
      <c r="F6447" s="333" t="s">
        <v>2208</v>
      </c>
      <c r="G6447" s="333" t="s">
        <v>2199</v>
      </c>
      <c r="H6447" s="331"/>
      <c r="I6447" s="333" t="s">
        <v>14083</v>
      </c>
      <c r="J6447" s="335">
        <v>43927</v>
      </c>
      <c r="K6447" s="331"/>
      <c r="L6447" s="331"/>
      <c r="M6447" s="331"/>
      <c r="N6447" s="331"/>
    </row>
    <row r="6448" spans="1:14" ht="12.75">
      <c r="A6448" s="331"/>
      <c r="B6448" s="332">
        <v>43927.719615185182</v>
      </c>
      <c r="C6448" s="333" t="s">
        <v>7566</v>
      </c>
      <c r="D6448" s="333" t="s">
        <v>224</v>
      </c>
      <c r="E6448" s="333" t="s">
        <v>1242</v>
      </c>
      <c r="F6448" s="333" t="s">
        <v>2198</v>
      </c>
      <c r="G6448" s="333" t="s">
        <v>2210</v>
      </c>
      <c r="H6448" s="331"/>
      <c r="I6448" s="334" t="s">
        <v>14084</v>
      </c>
      <c r="J6448" s="335">
        <v>43927</v>
      </c>
      <c r="K6448" s="331"/>
      <c r="L6448" s="331"/>
      <c r="M6448" s="333" t="s">
        <v>14085</v>
      </c>
      <c r="N6448" s="331"/>
    </row>
    <row r="6449" spans="1:14" ht="12.75">
      <c r="A6449" s="331"/>
      <c r="B6449" s="332">
        <v>43927.724396597223</v>
      </c>
      <c r="C6449" s="333" t="s">
        <v>7566</v>
      </c>
      <c r="D6449" s="333" t="s">
        <v>117</v>
      </c>
      <c r="E6449" s="333" t="s">
        <v>14086</v>
      </c>
      <c r="F6449" s="333" t="s">
        <v>2208</v>
      </c>
      <c r="G6449" s="333" t="s">
        <v>2199</v>
      </c>
      <c r="H6449" s="331"/>
      <c r="I6449" s="334" t="s">
        <v>14087</v>
      </c>
      <c r="J6449" s="335">
        <v>43923</v>
      </c>
      <c r="K6449" s="333">
        <v>67</v>
      </c>
      <c r="L6449" s="331"/>
      <c r="M6449" s="331"/>
      <c r="N6449" s="331"/>
    </row>
    <row r="6450" spans="1:14" ht="12.75">
      <c r="A6450" s="15"/>
      <c r="B6450" s="236">
        <v>43927.725520266205</v>
      </c>
      <c r="C6450" s="2" t="s">
        <v>2200</v>
      </c>
      <c r="D6450" s="2" t="s">
        <v>126</v>
      </c>
      <c r="E6450" s="2" t="s">
        <v>5487</v>
      </c>
      <c r="F6450" s="2" t="s">
        <v>2208</v>
      </c>
      <c r="G6450" s="2" t="s">
        <v>2215</v>
      </c>
      <c r="H6450" s="2" t="s">
        <v>14088</v>
      </c>
      <c r="I6450" s="34" t="s">
        <v>13810</v>
      </c>
      <c r="J6450" s="237">
        <v>43926</v>
      </c>
      <c r="K6450" s="2">
        <v>35</v>
      </c>
      <c r="M6450" s="2" t="s">
        <v>14089</v>
      </c>
    </row>
    <row r="6451" spans="1:14" ht="12.75">
      <c r="A6451" s="331"/>
      <c r="B6451" s="332">
        <v>43927.726742500003</v>
      </c>
      <c r="C6451" s="333" t="s">
        <v>2200</v>
      </c>
      <c r="D6451" s="333" t="s">
        <v>262</v>
      </c>
      <c r="E6451" s="331"/>
      <c r="F6451" s="333" t="s">
        <v>2198</v>
      </c>
      <c r="G6451" s="331"/>
      <c r="H6451" s="331"/>
      <c r="I6451" s="334" t="s">
        <v>14090</v>
      </c>
      <c r="J6451" s="335">
        <v>43927</v>
      </c>
      <c r="K6451" s="331"/>
      <c r="L6451" s="331"/>
      <c r="M6451" s="331"/>
      <c r="N6451" s="331"/>
    </row>
    <row r="6452" spans="1:14" ht="12.75">
      <c r="A6452" s="331"/>
      <c r="B6452" s="332">
        <v>43927.728883530093</v>
      </c>
      <c r="C6452" s="333" t="s">
        <v>2200</v>
      </c>
      <c r="D6452" s="333" t="s">
        <v>224</v>
      </c>
      <c r="E6452" s="331"/>
      <c r="F6452" s="333" t="s">
        <v>2198</v>
      </c>
      <c r="G6452" s="331"/>
      <c r="H6452" s="331"/>
      <c r="I6452" s="334" t="s">
        <v>14065</v>
      </c>
      <c r="J6452" s="335">
        <v>43927</v>
      </c>
      <c r="K6452" s="331"/>
      <c r="L6452" s="331"/>
      <c r="M6452" s="331"/>
      <c r="N6452" s="331"/>
    </row>
    <row r="6453" spans="1:14" ht="12.75">
      <c r="A6453" s="331"/>
      <c r="B6453" s="332">
        <v>43927.729195115739</v>
      </c>
      <c r="C6453" s="333" t="s">
        <v>2200</v>
      </c>
      <c r="D6453" s="333" t="s">
        <v>224</v>
      </c>
      <c r="E6453" s="331"/>
      <c r="F6453" s="333" t="s">
        <v>2198</v>
      </c>
      <c r="G6453" s="331"/>
      <c r="H6453" s="331"/>
      <c r="I6453" s="334" t="s">
        <v>14091</v>
      </c>
      <c r="J6453" s="335">
        <v>43927</v>
      </c>
      <c r="K6453" s="331"/>
      <c r="L6453" s="331"/>
      <c r="M6453" s="331"/>
      <c r="N6453" s="331"/>
    </row>
    <row r="6454" spans="1:14" ht="12.75">
      <c r="A6454" s="15"/>
      <c r="B6454" s="236">
        <v>43927.730002731478</v>
      </c>
      <c r="C6454" s="2" t="s">
        <v>2200</v>
      </c>
      <c r="D6454" s="2" t="s">
        <v>126</v>
      </c>
      <c r="E6454" s="2" t="s">
        <v>5487</v>
      </c>
      <c r="F6454" s="2" t="s">
        <v>2208</v>
      </c>
      <c r="G6454" s="2" t="s">
        <v>2215</v>
      </c>
      <c r="H6454" s="2" t="s">
        <v>14092</v>
      </c>
      <c r="I6454" s="34" t="s">
        <v>14093</v>
      </c>
      <c r="J6454" s="237">
        <v>43927</v>
      </c>
    </row>
    <row r="6455" spans="1:14" ht="12.75">
      <c r="A6455" s="331"/>
      <c r="B6455" s="332">
        <v>43927.73107105324</v>
      </c>
      <c r="C6455" s="333" t="s">
        <v>2200</v>
      </c>
      <c r="D6455" s="333" t="s">
        <v>126</v>
      </c>
      <c r="E6455" s="331"/>
      <c r="F6455" s="333" t="s">
        <v>2198</v>
      </c>
      <c r="G6455" s="331"/>
      <c r="H6455" s="331"/>
      <c r="I6455" s="334" t="s">
        <v>14094</v>
      </c>
      <c r="J6455" s="335">
        <v>43927</v>
      </c>
      <c r="K6455" s="331"/>
      <c r="L6455" s="331"/>
      <c r="M6455" s="331"/>
      <c r="N6455" s="331"/>
    </row>
    <row r="6456" spans="1:14" ht="12.75">
      <c r="A6456" s="331"/>
      <c r="B6456" s="332">
        <v>43927.731339016202</v>
      </c>
      <c r="C6456" s="333" t="s">
        <v>2200</v>
      </c>
      <c r="D6456" s="333" t="s">
        <v>126</v>
      </c>
      <c r="E6456" s="331"/>
      <c r="F6456" s="333" t="s">
        <v>2198</v>
      </c>
      <c r="G6456" s="333" t="s">
        <v>2210</v>
      </c>
      <c r="H6456" s="331"/>
      <c r="I6456" s="334" t="s">
        <v>14095</v>
      </c>
      <c r="J6456" s="335">
        <v>43927</v>
      </c>
      <c r="K6456" s="331"/>
      <c r="L6456" s="333">
        <v>16</v>
      </c>
      <c r="M6456" s="331"/>
      <c r="N6456" s="331"/>
    </row>
    <row r="6457" spans="1:14" ht="12.75">
      <c r="A6457" s="15"/>
      <c r="B6457" s="236">
        <v>43927.73620407407</v>
      </c>
      <c r="C6457" s="2" t="s">
        <v>2197</v>
      </c>
      <c r="D6457" s="2" t="s">
        <v>354</v>
      </c>
      <c r="E6457" s="2" t="s">
        <v>5014</v>
      </c>
      <c r="F6457" s="2" t="s">
        <v>2208</v>
      </c>
      <c r="G6457" s="2" t="s">
        <v>2199</v>
      </c>
      <c r="H6457" s="2" t="s">
        <v>14096</v>
      </c>
      <c r="I6457" s="2" t="s">
        <v>14097</v>
      </c>
      <c r="J6457" s="237">
        <v>43927</v>
      </c>
      <c r="L6457" s="240" t="s">
        <v>8627</v>
      </c>
    </row>
    <row r="6458" spans="1:14" ht="12.75">
      <c r="A6458" s="331"/>
      <c r="B6458" s="332">
        <v>43927.73702158565</v>
      </c>
      <c r="C6458" s="333" t="s">
        <v>7566</v>
      </c>
      <c r="D6458" s="333" t="s">
        <v>262</v>
      </c>
      <c r="E6458" s="331"/>
      <c r="F6458" s="333" t="s">
        <v>2198</v>
      </c>
      <c r="G6458" s="331"/>
      <c r="H6458" s="331"/>
      <c r="I6458" s="333" t="s">
        <v>14098</v>
      </c>
      <c r="J6458" s="335">
        <v>43927</v>
      </c>
      <c r="K6458" s="331"/>
      <c r="L6458" s="331"/>
      <c r="M6458" s="331"/>
      <c r="N6458" s="331"/>
    </row>
    <row r="6459" spans="1:14" ht="12.75">
      <c r="A6459" s="15"/>
      <c r="B6459" s="236">
        <v>43927.74497482639</v>
      </c>
      <c r="C6459" s="2" t="s">
        <v>2197</v>
      </c>
      <c r="D6459" s="2" t="s">
        <v>153</v>
      </c>
      <c r="E6459" s="2" t="s">
        <v>14099</v>
      </c>
      <c r="F6459" s="2" t="s">
        <v>2198</v>
      </c>
      <c r="G6459" s="2" t="s">
        <v>2199</v>
      </c>
      <c r="H6459" s="2" t="s">
        <v>14100</v>
      </c>
      <c r="I6459" s="34" t="s">
        <v>14101</v>
      </c>
      <c r="J6459" s="237">
        <v>43922</v>
      </c>
      <c r="K6459" s="2">
        <v>20</v>
      </c>
      <c r="L6459" s="2">
        <v>7</v>
      </c>
      <c r="M6459" s="2" t="s">
        <v>14102</v>
      </c>
    </row>
    <row r="6460" spans="1:14" ht="12.75">
      <c r="A6460" s="331"/>
      <c r="B6460" s="332">
        <v>43927.754821145834</v>
      </c>
      <c r="C6460" s="333" t="s">
        <v>2200</v>
      </c>
      <c r="D6460" s="333" t="s">
        <v>47</v>
      </c>
      <c r="E6460" s="333" t="s">
        <v>14103</v>
      </c>
      <c r="F6460" s="333" t="s">
        <v>2271</v>
      </c>
      <c r="G6460" s="333" t="s">
        <v>2199</v>
      </c>
      <c r="H6460" s="331"/>
      <c r="I6460" s="333" t="s">
        <v>14104</v>
      </c>
      <c r="J6460" s="335">
        <v>43927</v>
      </c>
      <c r="K6460" s="331"/>
      <c r="L6460" s="333">
        <v>13</v>
      </c>
      <c r="M6460" s="331"/>
      <c r="N6460" s="331"/>
    </row>
    <row r="6461" spans="1:14" ht="12.75">
      <c r="A6461" s="15"/>
      <c r="B6461" s="236">
        <v>43927.755537442128</v>
      </c>
      <c r="C6461" s="2" t="s">
        <v>2200</v>
      </c>
      <c r="D6461" s="2" t="s">
        <v>117</v>
      </c>
      <c r="E6461" s="2" t="s">
        <v>556</v>
      </c>
      <c r="F6461" s="2" t="s">
        <v>2198</v>
      </c>
      <c r="G6461" s="2" t="s">
        <v>2199</v>
      </c>
      <c r="H6461" s="2" t="s">
        <v>14105</v>
      </c>
      <c r="I6461" s="34" t="s">
        <v>14106</v>
      </c>
      <c r="J6461" s="237">
        <v>43957</v>
      </c>
      <c r="L6461" s="2">
        <v>7</v>
      </c>
    </row>
    <row r="6462" spans="1:14" ht="12.75">
      <c r="A6462" s="331"/>
      <c r="B6462" s="332">
        <v>43927.756677974539</v>
      </c>
      <c r="C6462" s="333" t="s">
        <v>2200</v>
      </c>
      <c r="D6462" s="333" t="s">
        <v>158</v>
      </c>
      <c r="E6462" s="331"/>
      <c r="F6462" s="333" t="s">
        <v>2271</v>
      </c>
      <c r="G6462" s="333" t="s">
        <v>2199</v>
      </c>
      <c r="H6462" s="331"/>
      <c r="I6462" s="334" t="s">
        <v>14107</v>
      </c>
      <c r="J6462" s="335">
        <v>43927</v>
      </c>
      <c r="K6462" s="331"/>
      <c r="L6462" s="331"/>
      <c r="M6462" s="333" t="s">
        <v>14108</v>
      </c>
      <c r="N6462" s="331"/>
    </row>
    <row r="6463" spans="1:14" ht="12.75">
      <c r="A6463" s="331"/>
      <c r="B6463" s="332">
        <v>43927.758717442128</v>
      </c>
      <c r="C6463" s="333" t="s">
        <v>7566</v>
      </c>
      <c r="D6463" s="333" t="s">
        <v>224</v>
      </c>
      <c r="E6463" s="333" t="s">
        <v>14109</v>
      </c>
      <c r="F6463" s="333" t="s">
        <v>2271</v>
      </c>
      <c r="G6463" s="333" t="s">
        <v>2199</v>
      </c>
      <c r="H6463" s="331"/>
      <c r="I6463" s="334" t="s">
        <v>14110</v>
      </c>
      <c r="J6463" s="335">
        <v>43927</v>
      </c>
      <c r="K6463" s="331"/>
      <c r="L6463" s="331"/>
      <c r="M6463" s="333" t="s">
        <v>14111</v>
      </c>
      <c r="N6463" s="331"/>
    </row>
    <row r="6464" spans="1:14" ht="12.75">
      <c r="A6464" s="15"/>
      <c r="B6464" s="236">
        <v>43927.760600624999</v>
      </c>
      <c r="C6464" s="2" t="s">
        <v>2200</v>
      </c>
      <c r="D6464" s="2" t="s">
        <v>224</v>
      </c>
      <c r="E6464" s="2" t="s">
        <v>1242</v>
      </c>
      <c r="F6464" s="2" t="s">
        <v>2198</v>
      </c>
      <c r="G6464" s="2" t="s">
        <v>2199</v>
      </c>
      <c r="H6464" s="2" t="s">
        <v>14112</v>
      </c>
      <c r="I6464" s="34" t="s">
        <v>14113</v>
      </c>
      <c r="J6464" s="237">
        <v>43927</v>
      </c>
      <c r="M6464" s="2" t="s">
        <v>14114</v>
      </c>
    </row>
    <row r="6465" spans="1:14" ht="12.75">
      <c r="A6465" s="15"/>
      <c r="B6465" s="236">
        <v>43927.765582858796</v>
      </c>
      <c r="C6465" s="2" t="s">
        <v>2200</v>
      </c>
      <c r="D6465" s="2" t="s">
        <v>224</v>
      </c>
      <c r="E6465" s="2" t="s">
        <v>1242</v>
      </c>
      <c r="F6465" s="2" t="s">
        <v>2198</v>
      </c>
      <c r="G6465" s="2" t="s">
        <v>2199</v>
      </c>
      <c r="I6465" s="34" t="s">
        <v>14060</v>
      </c>
      <c r="J6465" s="237">
        <v>43927</v>
      </c>
      <c r="M6465" s="2" t="s">
        <v>14115</v>
      </c>
    </row>
    <row r="6466" spans="1:14" ht="12.75">
      <c r="A6466" s="15"/>
      <c r="B6466" s="236">
        <v>43927.765816041661</v>
      </c>
      <c r="C6466" s="2" t="s">
        <v>2200</v>
      </c>
      <c r="D6466" s="2" t="s">
        <v>182</v>
      </c>
      <c r="E6466" s="2" t="s">
        <v>5051</v>
      </c>
      <c r="F6466" s="2" t="s">
        <v>2208</v>
      </c>
      <c r="G6466" s="2" t="s">
        <v>2199</v>
      </c>
      <c r="H6466" s="2" t="s">
        <v>14116</v>
      </c>
      <c r="I6466" s="34" t="s">
        <v>14117</v>
      </c>
      <c r="J6466" s="237">
        <v>43926</v>
      </c>
      <c r="K6466" s="2">
        <v>1</v>
      </c>
    </row>
    <row r="6467" spans="1:14" ht="12.75">
      <c r="A6467" s="15"/>
      <c r="B6467" s="236">
        <v>43927.767301307875</v>
      </c>
      <c r="C6467" s="2" t="s">
        <v>2197</v>
      </c>
      <c r="D6467" s="2" t="s">
        <v>354</v>
      </c>
      <c r="E6467" s="2" t="s">
        <v>5014</v>
      </c>
      <c r="F6467" s="2" t="s">
        <v>2198</v>
      </c>
      <c r="G6467" s="2" t="s">
        <v>2199</v>
      </c>
      <c r="H6467" s="2" t="s">
        <v>14118</v>
      </c>
      <c r="I6467" s="34" t="s">
        <v>14119</v>
      </c>
      <c r="J6467" s="237">
        <v>43927</v>
      </c>
      <c r="K6467" s="240" t="s">
        <v>14120</v>
      </c>
      <c r="L6467" s="240" t="s">
        <v>2337</v>
      </c>
    </row>
    <row r="6468" spans="1:14" ht="12.75">
      <c r="A6468" s="15"/>
      <c r="B6468" s="236">
        <v>43927.768164363428</v>
      </c>
      <c r="C6468" s="2" t="s">
        <v>9</v>
      </c>
      <c r="D6468" s="2" t="s">
        <v>182</v>
      </c>
      <c r="E6468" s="2" t="s">
        <v>600</v>
      </c>
      <c r="F6468" s="2" t="s">
        <v>2201</v>
      </c>
      <c r="G6468" s="2" t="s">
        <v>2199</v>
      </c>
      <c r="H6468" s="2" t="s">
        <v>14121</v>
      </c>
      <c r="I6468" s="34" t="s">
        <v>14122</v>
      </c>
      <c r="J6468" s="237">
        <v>43926</v>
      </c>
      <c r="K6468" s="2">
        <v>62</v>
      </c>
    </row>
    <row r="6469" spans="1:14" ht="12.75">
      <c r="A6469" s="331"/>
      <c r="B6469" s="332">
        <v>43927.770239826394</v>
      </c>
      <c r="C6469" s="333" t="s">
        <v>2200</v>
      </c>
      <c r="D6469" s="333" t="s">
        <v>45</v>
      </c>
      <c r="E6469" s="333" t="s">
        <v>43</v>
      </c>
      <c r="F6469" s="333" t="s">
        <v>2198</v>
      </c>
      <c r="G6469" s="333" t="s">
        <v>2210</v>
      </c>
      <c r="H6469" s="331"/>
      <c r="I6469" s="334" t="s">
        <v>14123</v>
      </c>
      <c r="J6469" s="335">
        <v>43927</v>
      </c>
      <c r="K6469" s="331"/>
      <c r="L6469" s="333">
        <v>57</v>
      </c>
      <c r="M6469" s="331"/>
      <c r="N6469" s="331"/>
    </row>
    <row r="6470" spans="1:14" ht="12.75">
      <c r="A6470" s="331"/>
      <c r="B6470" s="332">
        <v>43927.774129803242</v>
      </c>
      <c r="C6470" s="333" t="s">
        <v>2200</v>
      </c>
      <c r="D6470" s="333" t="s">
        <v>276</v>
      </c>
      <c r="E6470" s="331"/>
      <c r="F6470" s="333" t="s">
        <v>2198</v>
      </c>
      <c r="G6470" s="333" t="s">
        <v>2199</v>
      </c>
      <c r="H6470" s="331"/>
      <c r="I6470" s="334" t="s">
        <v>14124</v>
      </c>
      <c r="J6470" s="335">
        <v>43927</v>
      </c>
      <c r="K6470" s="331"/>
      <c r="L6470" s="333">
        <v>5</v>
      </c>
      <c r="M6470" s="331"/>
      <c r="N6470" s="331"/>
    </row>
    <row r="6471" spans="1:14" ht="12.75">
      <c r="A6471" s="331"/>
      <c r="B6471" s="332">
        <v>43927.775155300929</v>
      </c>
      <c r="C6471" s="333" t="s">
        <v>2200</v>
      </c>
      <c r="D6471" s="333" t="s">
        <v>236</v>
      </c>
      <c r="E6471" s="331"/>
      <c r="F6471" s="333" t="s">
        <v>2198</v>
      </c>
      <c r="G6471" s="333" t="s">
        <v>2199</v>
      </c>
      <c r="H6471" s="331"/>
      <c r="I6471" s="334" t="s">
        <v>14125</v>
      </c>
      <c r="J6471" s="335">
        <v>43986</v>
      </c>
      <c r="K6471" s="331"/>
      <c r="L6471" s="331"/>
      <c r="M6471" s="333" t="s">
        <v>14126</v>
      </c>
      <c r="N6471" s="331"/>
    </row>
    <row r="6472" spans="1:14" ht="12.75">
      <c r="A6472" s="15"/>
      <c r="B6472" s="236">
        <v>43927.775210740743</v>
      </c>
      <c r="C6472" s="2" t="s">
        <v>7566</v>
      </c>
      <c r="D6472" s="2" t="s">
        <v>158</v>
      </c>
      <c r="E6472" s="2" t="s">
        <v>3848</v>
      </c>
      <c r="F6472" s="2" t="s">
        <v>2208</v>
      </c>
      <c r="G6472" s="2" t="s">
        <v>2199</v>
      </c>
      <c r="H6472" s="2" t="s">
        <v>14127</v>
      </c>
      <c r="I6472" s="34" t="s">
        <v>14128</v>
      </c>
      <c r="J6472" s="237">
        <v>43926</v>
      </c>
      <c r="L6472" s="2">
        <v>3846</v>
      </c>
      <c r="M6472" s="34" t="s">
        <v>14129</v>
      </c>
    </row>
    <row r="6473" spans="1:14" ht="12.75">
      <c r="A6473" s="15"/>
      <c r="B6473" s="236">
        <v>43927.775649293981</v>
      </c>
      <c r="C6473" s="2" t="s">
        <v>2200</v>
      </c>
      <c r="D6473" s="2" t="s">
        <v>276</v>
      </c>
      <c r="F6473" s="2" t="s">
        <v>2198</v>
      </c>
      <c r="G6473" s="2" t="s">
        <v>2199</v>
      </c>
      <c r="H6473" s="2" t="s">
        <v>9815</v>
      </c>
      <c r="I6473" s="34" t="s">
        <v>14130</v>
      </c>
      <c r="J6473" s="237">
        <v>43927</v>
      </c>
    </row>
    <row r="6474" spans="1:14" ht="12.75">
      <c r="A6474" s="15"/>
      <c r="B6474" s="236">
        <v>43927.786344293985</v>
      </c>
      <c r="C6474" s="2" t="s">
        <v>2197</v>
      </c>
      <c r="D6474" s="2" t="s">
        <v>236</v>
      </c>
      <c r="F6474" s="2" t="s">
        <v>2198</v>
      </c>
      <c r="G6474" s="2" t="s">
        <v>2199</v>
      </c>
      <c r="H6474" s="2" t="s">
        <v>14131</v>
      </c>
      <c r="I6474" s="34" t="s">
        <v>14132</v>
      </c>
      <c r="J6474" s="237">
        <v>43927</v>
      </c>
    </row>
    <row r="6475" spans="1:14" ht="12.75">
      <c r="A6475" s="331"/>
      <c r="B6475" s="332">
        <v>43927.788238958332</v>
      </c>
      <c r="C6475" s="333" t="s">
        <v>2200</v>
      </c>
      <c r="D6475" s="333" t="s">
        <v>182</v>
      </c>
      <c r="E6475" s="333" t="s">
        <v>181</v>
      </c>
      <c r="F6475" s="333" t="s">
        <v>2198</v>
      </c>
      <c r="G6475" s="333" t="s">
        <v>2210</v>
      </c>
      <c r="H6475" s="331"/>
      <c r="I6475" s="334" t="s">
        <v>14133</v>
      </c>
      <c r="J6475" s="335">
        <v>43927</v>
      </c>
      <c r="K6475" s="331"/>
      <c r="L6475" s="331"/>
      <c r="M6475" s="333" t="s">
        <v>14134</v>
      </c>
      <c r="N6475" s="331"/>
    </row>
    <row r="6476" spans="1:14" ht="12.75">
      <c r="A6476" s="15"/>
      <c r="B6476" s="236">
        <v>43927.788830729165</v>
      </c>
      <c r="C6476" s="2" t="s">
        <v>7566</v>
      </c>
      <c r="D6476" s="2" t="s">
        <v>233</v>
      </c>
      <c r="F6476" s="2" t="s">
        <v>2198</v>
      </c>
      <c r="G6476" s="2" t="s">
        <v>2199</v>
      </c>
      <c r="H6476" s="2" t="s">
        <v>14135</v>
      </c>
      <c r="I6476" s="34" t="s">
        <v>14136</v>
      </c>
      <c r="J6476" s="237">
        <v>43927</v>
      </c>
    </row>
    <row r="6477" spans="1:14" ht="12.75">
      <c r="A6477" s="331"/>
      <c r="B6477" s="332">
        <v>43927.789893171299</v>
      </c>
      <c r="C6477" s="333" t="s">
        <v>2200</v>
      </c>
      <c r="D6477" s="333" t="s">
        <v>224</v>
      </c>
      <c r="E6477" s="333" t="s">
        <v>1242</v>
      </c>
      <c r="F6477" s="333" t="s">
        <v>2198</v>
      </c>
      <c r="G6477" s="331"/>
      <c r="H6477" s="331"/>
      <c r="I6477" s="334" t="s">
        <v>14060</v>
      </c>
      <c r="J6477" s="335">
        <v>43927</v>
      </c>
      <c r="K6477" s="331"/>
      <c r="L6477" s="331"/>
      <c r="M6477" s="331"/>
      <c r="N6477" s="331"/>
    </row>
    <row r="6478" spans="1:14" ht="12.75">
      <c r="A6478" s="15"/>
      <c r="B6478" s="236">
        <v>43927.791623900463</v>
      </c>
      <c r="C6478" s="2" t="s">
        <v>2200</v>
      </c>
      <c r="D6478" s="2" t="s">
        <v>126</v>
      </c>
      <c r="E6478" s="2" t="s">
        <v>5481</v>
      </c>
      <c r="F6478" s="2" t="s">
        <v>2208</v>
      </c>
      <c r="G6478" s="2" t="s">
        <v>2199</v>
      </c>
      <c r="H6478" s="2" t="s">
        <v>14137</v>
      </c>
      <c r="I6478" s="34" t="s">
        <v>14138</v>
      </c>
      <c r="J6478" s="237">
        <v>43927</v>
      </c>
      <c r="M6478" s="2" t="s">
        <v>14139</v>
      </c>
    </row>
    <row r="6479" spans="1:14" ht="12.75">
      <c r="A6479" s="331"/>
      <c r="B6479" s="332">
        <v>43927.793753101854</v>
      </c>
      <c r="C6479" s="333" t="s">
        <v>2197</v>
      </c>
      <c r="D6479" s="333" t="s">
        <v>236</v>
      </c>
      <c r="E6479" s="331"/>
      <c r="F6479" s="333" t="s">
        <v>2198</v>
      </c>
      <c r="G6479" s="333" t="s">
        <v>2210</v>
      </c>
      <c r="H6479" s="331"/>
      <c r="I6479" s="334" t="s">
        <v>14125</v>
      </c>
      <c r="J6479" s="335">
        <v>43927</v>
      </c>
      <c r="K6479" s="331"/>
      <c r="L6479" s="331"/>
      <c r="M6479" s="333" t="s">
        <v>14140</v>
      </c>
      <c r="N6479" s="331"/>
    </row>
    <row r="6480" spans="1:14" ht="12.75">
      <c r="A6480" s="331"/>
      <c r="B6480" s="332">
        <v>43927.794198784723</v>
      </c>
      <c r="C6480" s="333" t="s">
        <v>2197</v>
      </c>
      <c r="D6480" s="333" t="s">
        <v>153</v>
      </c>
      <c r="E6480" s="331"/>
      <c r="F6480" s="333" t="s">
        <v>2198</v>
      </c>
      <c r="G6480" s="333" t="s">
        <v>2199</v>
      </c>
      <c r="H6480" s="331"/>
      <c r="I6480" s="334" t="s">
        <v>1065</v>
      </c>
      <c r="J6480" s="335">
        <v>43986</v>
      </c>
      <c r="K6480" s="331"/>
      <c r="L6480" s="331"/>
      <c r="M6480" s="333" t="s">
        <v>14141</v>
      </c>
      <c r="N6480" s="331"/>
    </row>
    <row r="6481" spans="1:14" ht="12.75">
      <c r="A6481" s="331"/>
      <c r="B6481" s="332">
        <v>43927.795485844908</v>
      </c>
      <c r="C6481" s="333" t="s">
        <v>2197</v>
      </c>
      <c r="D6481" s="333" t="s">
        <v>399</v>
      </c>
      <c r="E6481" s="333" t="s">
        <v>1748</v>
      </c>
      <c r="F6481" s="333" t="s">
        <v>2201</v>
      </c>
      <c r="G6481" s="333" t="s">
        <v>2199</v>
      </c>
      <c r="H6481" s="333" t="s">
        <v>2576</v>
      </c>
      <c r="I6481" s="333" t="s">
        <v>14142</v>
      </c>
      <c r="J6481" s="335">
        <v>43927</v>
      </c>
      <c r="K6481" s="333">
        <v>23</v>
      </c>
      <c r="L6481" s="331"/>
      <c r="M6481" s="331"/>
      <c r="N6481" s="331"/>
    </row>
    <row r="6482" spans="1:14" ht="12.75">
      <c r="A6482" s="331"/>
      <c r="B6482" s="332">
        <v>43927.796176805554</v>
      </c>
      <c r="C6482" s="333" t="s">
        <v>7566</v>
      </c>
      <c r="D6482" s="333" t="s">
        <v>117</v>
      </c>
      <c r="E6482" s="331"/>
      <c r="F6482" s="333" t="s">
        <v>2198</v>
      </c>
      <c r="G6482" s="331"/>
      <c r="H6482" s="331"/>
      <c r="I6482" s="333" t="s">
        <v>2590</v>
      </c>
      <c r="J6482" s="335">
        <v>43927</v>
      </c>
      <c r="K6482" s="331"/>
      <c r="L6482" s="331"/>
      <c r="M6482" s="333" t="s">
        <v>14143</v>
      </c>
      <c r="N6482" s="331"/>
    </row>
    <row r="6483" spans="1:14" ht="12.75">
      <c r="A6483" s="331"/>
      <c r="B6483" s="332">
        <v>43927.796780983801</v>
      </c>
      <c r="C6483" s="333" t="s">
        <v>2200</v>
      </c>
      <c r="D6483" s="333" t="s">
        <v>233</v>
      </c>
      <c r="E6483" s="331"/>
      <c r="F6483" s="333" t="s">
        <v>2198</v>
      </c>
      <c r="G6483" s="331"/>
      <c r="H6483" s="331"/>
      <c r="I6483" s="333" t="s">
        <v>2590</v>
      </c>
      <c r="J6483" s="335">
        <v>43927</v>
      </c>
      <c r="K6483" s="331"/>
      <c r="L6483" s="331"/>
      <c r="M6483" s="333" t="s">
        <v>14144</v>
      </c>
      <c r="N6483" s="331"/>
    </row>
    <row r="6484" spans="1:14" ht="12.75">
      <c r="A6484" s="15"/>
      <c r="B6484" s="236">
        <v>43927.799865185181</v>
      </c>
      <c r="C6484" s="2" t="s">
        <v>2200</v>
      </c>
      <c r="D6484" s="2" t="s">
        <v>224</v>
      </c>
      <c r="E6484" s="2" t="s">
        <v>14145</v>
      </c>
      <c r="F6484" s="2" t="s">
        <v>2208</v>
      </c>
      <c r="G6484" s="2" t="s">
        <v>2199</v>
      </c>
      <c r="H6484" s="2" t="s">
        <v>14146</v>
      </c>
      <c r="I6484" s="34" t="s">
        <v>14147</v>
      </c>
      <c r="J6484" s="237">
        <v>43927</v>
      </c>
      <c r="K6484" s="2">
        <v>30</v>
      </c>
      <c r="M6484" s="2" t="s">
        <v>14148</v>
      </c>
    </row>
    <row r="6485" spans="1:14" ht="12.75">
      <c r="A6485" s="331"/>
      <c r="B6485" s="332">
        <v>43927.800274004629</v>
      </c>
      <c r="C6485" s="333" t="s">
        <v>2200</v>
      </c>
      <c r="D6485" s="333" t="s">
        <v>126</v>
      </c>
      <c r="E6485" s="333" t="s">
        <v>5481</v>
      </c>
      <c r="F6485" s="333" t="s">
        <v>2198</v>
      </c>
      <c r="G6485" s="333" t="s">
        <v>2199</v>
      </c>
      <c r="H6485" s="331"/>
      <c r="I6485" s="333" t="s">
        <v>3379</v>
      </c>
      <c r="J6485" s="335">
        <v>43927</v>
      </c>
      <c r="K6485" s="331"/>
      <c r="L6485" s="331"/>
      <c r="M6485" s="331"/>
      <c r="N6485" s="331"/>
    </row>
    <row r="6486" spans="1:14" ht="12.75">
      <c r="A6486" s="15"/>
      <c r="B6486" s="236">
        <v>43927.808403287039</v>
      </c>
      <c r="C6486" s="2" t="s">
        <v>2200</v>
      </c>
      <c r="D6486" s="2" t="s">
        <v>45</v>
      </c>
      <c r="E6486" s="2" t="s">
        <v>1150</v>
      </c>
      <c r="F6486" s="2" t="s">
        <v>2208</v>
      </c>
      <c r="G6486" s="2" t="s">
        <v>2199</v>
      </c>
      <c r="H6486" s="2" t="s">
        <v>14149</v>
      </c>
      <c r="I6486" s="34" t="s">
        <v>14150</v>
      </c>
      <c r="J6486" s="237">
        <v>43927</v>
      </c>
      <c r="K6486" s="2">
        <v>44</v>
      </c>
    </row>
    <row r="6487" spans="1:14" ht="12.75">
      <c r="A6487" s="331"/>
      <c r="B6487" s="332">
        <v>43927.814840729166</v>
      </c>
      <c r="C6487" s="333" t="s">
        <v>7566</v>
      </c>
      <c r="D6487" s="333" t="s">
        <v>47</v>
      </c>
      <c r="E6487" s="331"/>
      <c r="F6487" s="333" t="s">
        <v>2198</v>
      </c>
      <c r="G6487" s="331"/>
      <c r="H6487" s="331"/>
      <c r="I6487" s="334" t="s">
        <v>14151</v>
      </c>
      <c r="J6487" s="335">
        <v>43927</v>
      </c>
      <c r="K6487" s="331"/>
      <c r="L6487" s="331"/>
      <c r="M6487" s="333" t="s">
        <v>14152</v>
      </c>
      <c r="N6487" s="331"/>
    </row>
    <row r="6488" spans="1:14" ht="12.75">
      <c r="A6488" s="331"/>
      <c r="B6488" s="332">
        <v>43927.819309444443</v>
      </c>
      <c r="C6488" s="333" t="s">
        <v>7566</v>
      </c>
      <c r="D6488" s="333" t="s">
        <v>101</v>
      </c>
      <c r="E6488" s="333" t="s">
        <v>14153</v>
      </c>
      <c r="F6488" s="333" t="s">
        <v>2198</v>
      </c>
      <c r="G6488" s="331"/>
      <c r="H6488" s="331"/>
      <c r="I6488" s="334" t="s">
        <v>14154</v>
      </c>
      <c r="J6488" s="335">
        <v>43925</v>
      </c>
      <c r="K6488" s="331"/>
      <c r="L6488" s="331"/>
      <c r="M6488" s="331"/>
      <c r="N6488" s="331"/>
    </row>
    <row r="6489" spans="1:14" ht="12.75">
      <c r="A6489" s="331"/>
      <c r="B6489" s="332">
        <v>43927.821516064811</v>
      </c>
      <c r="C6489" s="333" t="s">
        <v>2197</v>
      </c>
      <c r="D6489" s="333" t="s">
        <v>354</v>
      </c>
      <c r="E6489" s="331"/>
      <c r="F6489" s="333" t="s">
        <v>2198</v>
      </c>
      <c r="G6489" s="331"/>
      <c r="H6489" s="331"/>
      <c r="I6489" s="334" t="s">
        <v>14155</v>
      </c>
      <c r="J6489" s="335">
        <v>43927</v>
      </c>
      <c r="K6489" s="331"/>
      <c r="L6489" s="331"/>
      <c r="M6489" s="331"/>
      <c r="N6489" s="331"/>
    </row>
    <row r="6490" spans="1:14" ht="12.75">
      <c r="A6490" s="15"/>
      <c r="B6490" s="236">
        <v>43927.821742627319</v>
      </c>
      <c r="C6490" s="2" t="s">
        <v>2200</v>
      </c>
      <c r="D6490" s="2" t="s">
        <v>224</v>
      </c>
      <c r="E6490" s="2" t="s">
        <v>14156</v>
      </c>
      <c r="F6490" s="2" t="s">
        <v>2198</v>
      </c>
      <c r="G6490" s="2" t="s">
        <v>2199</v>
      </c>
      <c r="H6490" s="2" t="s">
        <v>11417</v>
      </c>
      <c r="I6490" s="34" t="s">
        <v>14157</v>
      </c>
      <c r="J6490" s="237">
        <v>43927</v>
      </c>
    </row>
    <row r="6491" spans="1:14" ht="12.75">
      <c r="A6491" s="331"/>
      <c r="B6491" s="332">
        <v>43927.822200925926</v>
      </c>
      <c r="C6491" s="333" t="s">
        <v>2197</v>
      </c>
      <c r="D6491" s="333" t="s">
        <v>134</v>
      </c>
      <c r="E6491" s="333" t="s">
        <v>14158</v>
      </c>
      <c r="F6491" s="333" t="s">
        <v>2198</v>
      </c>
      <c r="G6491" s="333" t="s">
        <v>2210</v>
      </c>
      <c r="H6491" s="331"/>
      <c r="I6491" s="334" t="s">
        <v>14159</v>
      </c>
      <c r="J6491" s="335">
        <v>43927</v>
      </c>
      <c r="K6491" s="331"/>
      <c r="L6491" s="331"/>
      <c r="M6491" s="333" t="s">
        <v>14160</v>
      </c>
      <c r="N6491" s="331"/>
    </row>
    <row r="6492" spans="1:14" ht="12.75">
      <c r="A6492" s="331"/>
      <c r="B6492" s="332">
        <v>43927.824984305553</v>
      </c>
      <c r="C6492" s="333" t="s">
        <v>7566</v>
      </c>
      <c r="D6492" s="333" t="s">
        <v>262</v>
      </c>
      <c r="E6492" s="331"/>
      <c r="F6492" s="333" t="s">
        <v>14161</v>
      </c>
      <c r="G6492" s="333" t="s">
        <v>2199</v>
      </c>
      <c r="H6492" s="331"/>
      <c r="I6492" s="333" t="s">
        <v>14162</v>
      </c>
      <c r="J6492" s="335">
        <v>43927</v>
      </c>
      <c r="K6492" s="331"/>
      <c r="L6492" s="331"/>
      <c r="M6492" s="333" t="s">
        <v>14163</v>
      </c>
      <c r="N6492" s="331"/>
    </row>
    <row r="6493" spans="1:14" ht="12.75">
      <c r="A6493" s="331"/>
      <c r="B6493" s="332">
        <v>43927.826373414355</v>
      </c>
      <c r="C6493" s="333" t="s">
        <v>2200</v>
      </c>
      <c r="D6493" s="333" t="s">
        <v>45</v>
      </c>
      <c r="E6493" s="331"/>
      <c r="F6493" s="333" t="s">
        <v>2198</v>
      </c>
      <c r="G6493" s="331"/>
      <c r="H6493" s="331"/>
      <c r="I6493" s="334" t="s">
        <v>14164</v>
      </c>
      <c r="J6493" s="335">
        <v>43927</v>
      </c>
      <c r="K6493" s="331"/>
      <c r="L6493" s="331"/>
      <c r="M6493" s="333" t="s">
        <v>14165</v>
      </c>
      <c r="N6493" s="331"/>
    </row>
    <row r="6494" spans="1:14" ht="12.75">
      <c r="A6494" s="331"/>
      <c r="B6494" s="332">
        <v>43927.827642037038</v>
      </c>
      <c r="C6494" s="333" t="s">
        <v>7566</v>
      </c>
      <c r="D6494" s="333" t="s">
        <v>224</v>
      </c>
      <c r="E6494" s="333">
        <v>62</v>
      </c>
      <c r="F6494" s="333" t="s">
        <v>2198</v>
      </c>
      <c r="G6494" s="333" t="s">
        <v>2199</v>
      </c>
      <c r="H6494" s="331"/>
      <c r="I6494" s="334" t="s">
        <v>14060</v>
      </c>
      <c r="J6494" s="335">
        <v>43927</v>
      </c>
      <c r="K6494" s="331"/>
      <c r="L6494" s="331"/>
      <c r="M6494" s="333" t="s">
        <v>14166</v>
      </c>
      <c r="N6494" s="331"/>
    </row>
    <row r="6495" spans="1:14" ht="12.75">
      <c r="A6495" s="15"/>
      <c r="B6495" s="236">
        <v>43927.833155428241</v>
      </c>
      <c r="C6495" s="2" t="s">
        <v>7566</v>
      </c>
      <c r="D6495" s="2" t="s">
        <v>45</v>
      </c>
      <c r="F6495" s="2" t="s">
        <v>2198</v>
      </c>
      <c r="G6495" s="2" t="s">
        <v>2199</v>
      </c>
      <c r="I6495" s="2" t="s">
        <v>2943</v>
      </c>
      <c r="J6495" s="237">
        <v>43927</v>
      </c>
      <c r="L6495" s="2">
        <v>868</v>
      </c>
      <c r="M6495" s="2" t="s">
        <v>14167</v>
      </c>
    </row>
    <row r="6496" spans="1:14" ht="12.75">
      <c r="A6496" s="331"/>
      <c r="B6496" s="332">
        <v>43927.833166400465</v>
      </c>
      <c r="C6496" s="333" t="s">
        <v>2200</v>
      </c>
      <c r="D6496" s="333" t="s">
        <v>182</v>
      </c>
      <c r="E6496" s="333" t="s">
        <v>181</v>
      </c>
      <c r="F6496" s="333" t="s">
        <v>2198</v>
      </c>
      <c r="G6496" s="333" t="s">
        <v>2199</v>
      </c>
      <c r="H6496" s="331"/>
      <c r="I6496" s="333" t="s">
        <v>14168</v>
      </c>
      <c r="J6496" s="335">
        <v>43927</v>
      </c>
      <c r="K6496" s="331"/>
      <c r="L6496" s="333">
        <v>2</v>
      </c>
      <c r="M6496" s="331"/>
      <c r="N6496" s="331"/>
    </row>
    <row r="6497" spans="1:14" ht="12.75">
      <c r="A6497" s="331"/>
      <c r="B6497" s="332">
        <v>43927.833189884259</v>
      </c>
      <c r="C6497" s="333" t="s">
        <v>7566</v>
      </c>
      <c r="D6497" s="333" t="s">
        <v>45</v>
      </c>
      <c r="E6497" s="331"/>
      <c r="F6497" s="333" t="s">
        <v>2198</v>
      </c>
      <c r="G6497" s="333" t="s">
        <v>2210</v>
      </c>
      <c r="H6497" s="331"/>
      <c r="I6497" s="334" t="s">
        <v>14169</v>
      </c>
      <c r="J6497" s="335">
        <v>43927</v>
      </c>
      <c r="K6497" s="331"/>
      <c r="L6497" s="331"/>
      <c r="M6497" s="333" t="s">
        <v>14170</v>
      </c>
      <c r="N6497" s="331"/>
    </row>
    <row r="6498" spans="1:14" ht="12.75">
      <c r="A6498" s="331"/>
      <c r="B6498" s="332">
        <v>43927.833999016206</v>
      </c>
      <c r="C6498" s="333" t="s">
        <v>2197</v>
      </c>
      <c r="D6498" s="333" t="s">
        <v>45</v>
      </c>
      <c r="E6498" s="331"/>
      <c r="F6498" s="333" t="s">
        <v>2198</v>
      </c>
      <c r="G6498" s="333" t="s">
        <v>2210</v>
      </c>
      <c r="H6498" s="331"/>
      <c r="I6498" s="334" t="s">
        <v>14169</v>
      </c>
      <c r="J6498" s="335">
        <v>43927</v>
      </c>
      <c r="K6498" s="331"/>
      <c r="L6498" s="331"/>
      <c r="M6498" s="333" t="s">
        <v>14171</v>
      </c>
      <c r="N6498" s="331"/>
    </row>
    <row r="6499" spans="1:14" ht="12.75">
      <c r="A6499" s="15"/>
      <c r="B6499" s="236">
        <v>43927.834401863423</v>
      </c>
      <c r="C6499" s="2" t="s">
        <v>2200</v>
      </c>
      <c r="D6499" s="2" t="s">
        <v>224</v>
      </c>
      <c r="E6499" s="2" t="s">
        <v>13306</v>
      </c>
      <c r="F6499" s="2" t="s">
        <v>2198</v>
      </c>
      <c r="G6499" s="2" t="s">
        <v>2199</v>
      </c>
      <c r="H6499" s="2" t="s">
        <v>14172</v>
      </c>
      <c r="I6499" s="34" t="s">
        <v>14173</v>
      </c>
      <c r="J6499" s="237">
        <v>43925</v>
      </c>
      <c r="M6499" s="2" t="s">
        <v>14174</v>
      </c>
    </row>
    <row r="6500" spans="1:14" ht="12.75">
      <c r="A6500" s="15"/>
      <c r="B6500" s="236">
        <v>43927.835519895831</v>
      </c>
      <c r="C6500" s="2" t="s">
        <v>2200</v>
      </c>
      <c r="D6500" s="2" t="s">
        <v>224</v>
      </c>
      <c r="E6500" s="2" t="s">
        <v>14175</v>
      </c>
      <c r="F6500" s="2" t="s">
        <v>2208</v>
      </c>
      <c r="G6500" s="2" t="s">
        <v>2199</v>
      </c>
      <c r="H6500" s="2" t="s">
        <v>14172</v>
      </c>
      <c r="I6500" s="34" t="s">
        <v>14176</v>
      </c>
      <c r="J6500" s="237">
        <v>43926</v>
      </c>
      <c r="K6500" s="2">
        <v>29</v>
      </c>
      <c r="M6500" s="2" t="s">
        <v>3415</v>
      </c>
    </row>
    <row r="6501" spans="1:14" ht="12.75">
      <c r="A6501" s="331"/>
      <c r="B6501" s="332">
        <v>43927.838115601851</v>
      </c>
      <c r="C6501" s="333" t="s">
        <v>9</v>
      </c>
      <c r="D6501" s="333" t="s">
        <v>109</v>
      </c>
      <c r="E6501" s="333" t="s">
        <v>1247</v>
      </c>
      <c r="F6501" s="333" t="s">
        <v>2208</v>
      </c>
      <c r="G6501" s="333" t="s">
        <v>2199</v>
      </c>
      <c r="H6501" s="331"/>
      <c r="I6501" s="333" t="s">
        <v>14177</v>
      </c>
      <c r="J6501" s="335">
        <v>43926</v>
      </c>
      <c r="K6501" s="333">
        <v>56</v>
      </c>
      <c r="L6501" s="331"/>
      <c r="M6501" s="331"/>
      <c r="N6501" s="331"/>
    </row>
    <row r="6502" spans="1:14" ht="12.75">
      <c r="A6502" s="331"/>
      <c r="B6502" s="332">
        <v>43927.840662164352</v>
      </c>
      <c r="C6502" s="333" t="s">
        <v>2200</v>
      </c>
      <c r="D6502" s="333" t="s">
        <v>117</v>
      </c>
      <c r="E6502" s="331"/>
      <c r="F6502" s="333" t="s">
        <v>2198</v>
      </c>
      <c r="G6502" s="333" t="s">
        <v>2199</v>
      </c>
      <c r="H6502" s="331"/>
      <c r="I6502" s="334" t="s">
        <v>1318</v>
      </c>
      <c r="J6502" s="335">
        <v>43927</v>
      </c>
      <c r="K6502" s="331"/>
      <c r="L6502" s="331"/>
      <c r="M6502" s="333" t="s">
        <v>14178</v>
      </c>
      <c r="N6502" s="331"/>
    </row>
    <row r="6503" spans="1:14" ht="12.75">
      <c r="A6503" s="15"/>
      <c r="B6503" s="236">
        <v>43927.841266759264</v>
      </c>
      <c r="C6503" s="2" t="s">
        <v>2200</v>
      </c>
      <c r="D6503" s="2" t="s">
        <v>45</v>
      </c>
      <c r="E6503" s="2" t="s">
        <v>1150</v>
      </c>
      <c r="F6503" s="2" t="s">
        <v>2208</v>
      </c>
      <c r="G6503" s="2" t="s">
        <v>2199</v>
      </c>
      <c r="H6503" s="2" t="s">
        <v>14179</v>
      </c>
      <c r="I6503" s="2" t="s">
        <v>14180</v>
      </c>
      <c r="J6503" s="237">
        <v>43927</v>
      </c>
    </row>
    <row r="6504" spans="1:14" ht="12.75">
      <c r="A6504" s="331"/>
      <c r="B6504" s="332">
        <v>43927.842089351849</v>
      </c>
      <c r="C6504" s="333" t="s">
        <v>2200</v>
      </c>
      <c r="D6504" s="333" t="s">
        <v>224</v>
      </c>
      <c r="E6504" s="331"/>
      <c r="F6504" s="333" t="s">
        <v>2198</v>
      </c>
      <c r="G6504" s="331"/>
      <c r="H6504" s="331"/>
      <c r="I6504" s="333" t="s">
        <v>14181</v>
      </c>
      <c r="J6504" s="335">
        <v>43927</v>
      </c>
      <c r="K6504" s="331"/>
      <c r="L6504" s="333">
        <v>240</v>
      </c>
      <c r="M6504" s="331"/>
      <c r="N6504" s="331"/>
    </row>
    <row r="6505" spans="1:14" ht="12.75">
      <c r="A6505" s="331"/>
      <c r="B6505" s="332">
        <v>43927.842145324073</v>
      </c>
      <c r="C6505" s="333" t="s">
        <v>2200</v>
      </c>
      <c r="D6505" s="333" t="s">
        <v>224</v>
      </c>
      <c r="E6505" s="331"/>
      <c r="F6505" s="333" t="s">
        <v>2198</v>
      </c>
      <c r="G6505" s="331"/>
      <c r="H6505" s="331"/>
      <c r="I6505" s="333" t="s">
        <v>14181</v>
      </c>
      <c r="J6505" s="335">
        <v>43927</v>
      </c>
      <c r="K6505" s="331"/>
      <c r="L6505" s="333">
        <v>240</v>
      </c>
      <c r="M6505" s="331"/>
      <c r="N6505" s="331"/>
    </row>
    <row r="6506" spans="1:14" ht="12.75">
      <c r="A6506" s="331"/>
      <c r="B6506" s="332">
        <v>43927.842613020832</v>
      </c>
      <c r="C6506" s="333" t="s">
        <v>2197</v>
      </c>
      <c r="D6506" s="333" t="s">
        <v>224</v>
      </c>
      <c r="E6506" s="331"/>
      <c r="F6506" s="333" t="s">
        <v>2198</v>
      </c>
      <c r="G6506" s="331"/>
      <c r="H6506" s="331"/>
      <c r="I6506" s="333" t="s">
        <v>14181</v>
      </c>
      <c r="J6506" s="335">
        <v>43927</v>
      </c>
      <c r="K6506" s="331"/>
      <c r="L6506" s="333">
        <v>7</v>
      </c>
      <c r="M6506" s="331"/>
      <c r="N6506" s="331"/>
    </row>
    <row r="6507" spans="1:14" ht="12.75">
      <c r="A6507" s="331"/>
      <c r="B6507" s="332">
        <v>43927.843128541666</v>
      </c>
      <c r="C6507" s="333" t="s">
        <v>9</v>
      </c>
      <c r="D6507" s="333" t="s">
        <v>224</v>
      </c>
      <c r="E6507" s="331"/>
      <c r="F6507" s="333" t="s">
        <v>2198</v>
      </c>
      <c r="G6507" s="331"/>
      <c r="H6507" s="331"/>
      <c r="I6507" s="333" t="s">
        <v>14181</v>
      </c>
      <c r="J6507" s="335">
        <v>43927</v>
      </c>
      <c r="K6507" s="331"/>
      <c r="L6507" s="333">
        <v>16</v>
      </c>
      <c r="M6507" s="331"/>
      <c r="N6507" s="331"/>
    </row>
    <row r="6508" spans="1:14" ht="12.75">
      <c r="A6508" s="15"/>
      <c r="B6508" s="236">
        <v>43927.844042951387</v>
      </c>
      <c r="C6508" s="2" t="s">
        <v>7566</v>
      </c>
      <c r="D6508" s="2" t="s">
        <v>126</v>
      </c>
      <c r="E6508" s="2" t="s">
        <v>4952</v>
      </c>
      <c r="F6508" s="2" t="s">
        <v>2198</v>
      </c>
      <c r="G6508" s="2" t="s">
        <v>2210</v>
      </c>
      <c r="I6508" s="2" t="s">
        <v>14182</v>
      </c>
      <c r="J6508" s="237">
        <v>43927</v>
      </c>
      <c r="M6508" s="2" t="s">
        <v>14183</v>
      </c>
    </row>
    <row r="6509" spans="1:14" ht="12.75">
      <c r="A6509" s="331"/>
      <c r="B6509" s="332">
        <v>43927.844043726851</v>
      </c>
      <c r="C6509" s="333" t="s">
        <v>2200</v>
      </c>
      <c r="D6509" s="333" t="s">
        <v>45</v>
      </c>
      <c r="E6509" s="333" t="s">
        <v>1150</v>
      </c>
      <c r="F6509" s="333" t="s">
        <v>2198</v>
      </c>
      <c r="G6509" s="333" t="s">
        <v>2210</v>
      </c>
      <c r="H6509" s="331"/>
      <c r="I6509" s="334" t="s">
        <v>14184</v>
      </c>
      <c r="J6509" s="335">
        <v>43927</v>
      </c>
      <c r="K6509" s="331"/>
      <c r="L6509" s="331"/>
      <c r="M6509" s="333" t="s">
        <v>14185</v>
      </c>
      <c r="N6509" s="331"/>
    </row>
    <row r="6510" spans="1:14" ht="12.75">
      <c r="A6510" s="331"/>
      <c r="B6510" s="332">
        <v>43927.846363113422</v>
      </c>
      <c r="C6510" s="333" t="s">
        <v>2197</v>
      </c>
      <c r="D6510" s="333" t="s">
        <v>182</v>
      </c>
      <c r="E6510" s="333" t="s">
        <v>1078</v>
      </c>
      <c r="F6510" s="333" t="s">
        <v>2201</v>
      </c>
      <c r="G6510" s="333" t="s">
        <v>2199</v>
      </c>
      <c r="H6510" s="331"/>
      <c r="I6510" s="334" t="s">
        <v>722</v>
      </c>
      <c r="J6510" s="335">
        <v>43927</v>
      </c>
      <c r="K6510" s="333">
        <v>24</v>
      </c>
      <c r="L6510" s="331"/>
      <c r="M6510" s="333" t="s">
        <v>14186</v>
      </c>
      <c r="N6510" s="331"/>
    </row>
    <row r="6511" spans="1:14" ht="12.75">
      <c r="A6511" s="331"/>
      <c r="B6511" s="332">
        <v>43927.849860601855</v>
      </c>
      <c r="C6511" s="333" t="s">
        <v>2200</v>
      </c>
      <c r="D6511" s="333" t="s">
        <v>224</v>
      </c>
      <c r="E6511" s="331"/>
      <c r="F6511" s="333" t="s">
        <v>2198</v>
      </c>
      <c r="G6511" s="333" t="s">
        <v>2210</v>
      </c>
      <c r="H6511" s="331"/>
      <c r="I6511" s="334" t="s">
        <v>14058</v>
      </c>
      <c r="J6511" s="335">
        <v>43926</v>
      </c>
      <c r="K6511" s="331"/>
      <c r="L6511" s="331"/>
      <c r="M6511" s="333" t="s">
        <v>14187</v>
      </c>
      <c r="N6511" s="331"/>
    </row>
    <row r="6512" spans="1:14" ht="12.75">
      <c r="A6512" s="331"/>
      <c r="B6512" s="332">
        <v>43927.851942731482</v>
      </c>
      <c r="C6512" s="333" t="s">
        <v>9</v>
      </c>
      <c r="D6512" s="333" t="s">
        <v>45</v>
      </c>
      <c r="E6512" s="331"/>
      <c r="F6512" s="333" t="s">
        <v>2198</v>
      </c>
      <c r="G6512" s="333" t="s">
        <v>2210</v>
      </c>
      <c r="H6512" s="331"/>
      <c r="I6512" s="334" t="s">
        <v>14188</v>
      </c>
      <c r="J6512" s="335">
        <v>43927</v>
      </c>
      <c r="K6512" s="331"/>
      <c r="L6512" s="331"/>
      <c r="M6512" s="333" t="s">
        <v>14189</v>
      </c>
      <c r="N6512" s="331"/>
    </row>
    <row r="6513" spans="1:14" ht="12.75">
      <c r="A6513" s="331"/>
      <c r="B6513" s="332">
        <v>43927.852211018515</v>
      </c>
      <c r="C6513" s="333" t="s">
        <v>7566</v>
      </c>
      <c r="D6513" s="333" t="s">
        <v>224</v>
      </c>
      <c r="E6513" s="331"/>
      <c r="F6513" s="333" t="s">
        <v>2198</v>
      </c>
      <c r="G6513" s="331"/>
      <c r="H6513" s="331"/>
      <c r="I6513" s="334" t="s">
        <v>14060</v>
      </c>
      <c r="J6513" s="335">
        <v>43927</v>
      </c>
      <c r="K6513" s="331"/>
      <c r="L6513" s="331"/>
      <c r="M6513" s="333" t="s">
        <v>14190</v>
      </c>
      <c r="N6513" s="331"/>
    </row>
    <row r="6514" spans="1:14" ht="12.75">
      <c r="A6514" s="15"/>
      <c r="B6514" s="236">
        <v>43927.853061979171</v>
      </c>
      <c r="C6514" s="2" t="s">
        <v>9</v>
      </c>
      <c r="D6514" s="2" t="s">
        <v>158</v>
      </c>
      <c r="E6514" s="2" t="s">
        <v>827</v>
      </c>
      <c r="F6514" s="2" t="s">
        <v>2201</v>
      </c>
      <c r="G6514" s="2" t="s">
        <v>2199</v>
      </c>
      <c r="H6514" s="2" t="s">
        <v>14191</v>
      </c>
      <c r="I6514" s="2" t="s">
        <v>14192</v>
      </c>
      <c r="J6514" s="237">
        <v>43927</v>
      </c>
    </row>
    <row r="6515" spans="1:14" ht="12.75">
      <c r="A6515" s="15"/>
      <c r="B6515" s="236">
        <v>43927.854430057865</v>
      </c>
      <c r="C6515" s="2" t="s">
        <v>7566</v>
      </c>
      <c r="D6515" s="2" t="s">
        <v>45</v>
      </c>
      <c r="F6515" s="2" t="s">
        <v>2198</v>
      </c>
      <c r="H6515" s="2" t="s">
        <v>14193</v>
      </c>
      <c r="I6515" s="34" t="s">
        <v>14194</v>
      </c>
      <c r="J6515" s="237">
        <v>43927</v>
      </c>
    </row>
    <row r="6516" spans="1:14" ht="12.75">
      <c r="A6516" s="331"/>
      <c r="B6516" s="332">
        <v>43927.858012928242</v>
      </c>
      <c r="C6516" s="333" t="s">
        <v>2197</v>
      </c>
      <c r="D6516" s="333" t="s">
        <v>354</v>
      </c>
      <c r="E6516" s="333" t="s">
        <v>947</v>
      </c>
      <c r="F6516" s="333" t="s">
        <v>2198</v>
      </c>
      <c r="G6516" s="333" t="s">
        <v>2199</v>
      </c>
      <c r="H6516" s="331"/>
      <c r="I6516" s="333" t="s">
        <v>14195</v>
      </c>
      <c r="J6516" s="335">
        <v>43927</v>
      </c>
      <c r="K6516" s="331"/>
      <c r="L6516" s="331"/>
      <c r="M6516" s="333" t="s">
        <v>14196</v>
      </c>
      <c r="N6516" s="331"/>
    </row>
    <row r="6517" spans="1:14" ht="12.75">
      <c r="A6517" s="15"/>
      <c r="B6517" s="236">
        <v>43927.86099021991</v>
      </c>
      <c r="C6517" s="2" t="s">
        <v>2200</v>
      </c>
      <c r="D6517" s="2" t="s">
        <v>117</v>
      </c>
      <c r="E6517" s="2" t="s">
        <v>5072</v>
      </c>
      <c r="F6517" s="2" t="s">
        <v>2208</v>
      </c>
      <c r="G6517" s="2" t="s">
        <v>2199</v>
      </c>
      <c r="H6517" s="2" t="s">
        <v>14197</v>
      </c>
      <c r="I6517" s="2" t="s">
        <v>14198</v>
      </c>
      <c r="J6517" s="237">
        <v>43927</v>
      </c>
      <c r="K6517" s="2">
        <v>27</v>
      </c>
    </row>
    <row r="6518" spans="1:14" ht="12.75">
      <c r="A6518" s="15"/>
      <c r="B6518" s="236">
        <v>43927.863220127314</v>
      </c>
      <c r="C6518" s="2" t="s">
        <v>2200</v>
      </c>
      <c r="D6518" s="2" t="s">
        <v>278</v>
      </c>
      <c r="E6518" s="2" t="s">
        <v>14199</v>
      </c>
      <c r="F6518" s="2" t="s">
        <v>2208</v>
      </c>
      <c r="G6518" s="2" t="s">
        <v>2199</v>
      </c>
      <c r="H6518" s="2" t="s">
        <v>14200</v>
      </c>
      <c r="I6518" s="34" t="s">
        <v>14201</v>
      </c>
      <c r="J6518" s="237">
        <v>43926</v>
      </c>
    </row>
    <row r="6519" spans="1:14" ht="12.75">
      <c r="A6519" s="331"/>
      <c r="B6519" s="332">
        <v>43927.865578391204</v>
      </c>
      <c r="C6519" s="333" t="s">
        <v>2197</v>
      </c>
      <c r="D6519" s="333" t="s">
        <v>354</v>
      </c>
      <c r="E6519" s="333" t="s">
        <v>1969</v>
      </c>
      <c r="F6519" s="333" t="s">
        <v>2208</v>
      </c>
      <c r="G6519" s="333" t="s">
        <v>2199</v>
      </c>
      <c r="H6519" s="331"/>
      <c r="I6519" s="333" t="s">
        <v>14202</v>
      </c>
      <c r="J6519" s="335">
        <v>43927</v>
      </c>
      <c r="K6519" s="331"/>
      <c r="L6519" s="331"/>
      <c r="M6519" s="333" t="s">
        <v>14203</v>
      </c>
      <c r="N6519" s="331"/>
    </row>
    <row r="6520" spans="1:14" ht="12.75">
      <c r="A6520" s="331"/>
      <c r="B6520" s="332">
        <v>43927.866937511571</v>
      </c>
      <c r="C6520" s="333" t="s">
        <v>2200</v>
      </c>
      <c r="D6520" s="333" t="s">
        <v>224</v>
      </c>
      <c r="E6520" s="333" t="s">
        <v>1242</v>
      </c>
      <c r="F6520" s="333" t="s">
        <v>2198</v>
      </c>
      <c r="G6520" s="333" t="s">
        <v>2199</v>
      </c>
      <c r="H6520" s="331"/>
      <c r="I6520" s="334" t="s">
        <v>14060</v>
      </c>
      <c r="J6520" s="335">
        <v>43927</v>
      </c>
      <c r="K6520" s="331"/>
      <c r="L6520" s="331"/>
      <c r="M6520" s="333" t="s">
        <v>14204</v>
      </c>
      <c r="N6520" s="331"/>
    </row>
    <row r="6521" spans="1:14" ht="12.75">
      <c r="A6521" s="331"/>
      <c r="B6521" s="332">
        <v>43927.872287905091</v>
      </c>
      <c r="C6521" s="333" t="s">
        <v>9</v>
      </c>
      <c r="D6521" s="333" t="s">
        <v>45</v>
      </c>
      <c r="E6521" s="331"/>
      <c r="F6521" s="333" t="s">
        <v>2198</v>
      </c>
      <c r="G6521" s="333" t="s">
        <v>2210</v>
      </c>
      <c r="H6521" s="331"/>
      <c r="I6521" s="334" t="s">
        <v>14188</v>
      </c>
      <c r="J6521" s="335">
        <v>43927</v>
      </c>
      <c r="K6521" s="331"/>
      <c r="L6521" s="331"/>
      <c r="M6521" s="331"/>
      <c r="N6521" s="331"/>
    </row>
    <row r="6522" spans="1:14" ht="12.75">
      <c r="A6522" s="15"/>
      <c r="B6522" s="236">
        <v>43927.884295219905</v>
      </c>
      <c r="C6522" s="2" t="s">
        <v>9</v>
      </c>
      <c r="D6522" s="2" t="s">
        <v>45</v>
      </c>
      <c r="E6522" s="2" t="s">
        <v>43</v>
      </c>
      <c r="F6522" s="2" t="s">
        <v>2208</v>
      </c>
      <c r="G6522" s="2" t="s">
        <v>2199</v>
      </c>
      <c r="H6522" s="2" t="s">
        <v>14205</v>
      </c>
      <c r="I6522" s="34" t="s">
        <v>14206</v>
      </c>
      <c r="J6522" s="237">
        <v>43917</v>
      </c>
      <c r="K6522" s="2">
        <v>70</v>
      </c>
      <c r="L6522" s="2">
        <v>845</v>
      </c>
      <c r="M6522" s="2" t="s">
        <v>14207</v>
      </c>
    </row>
    <row r="6523" spans="1:14" ht="12.75">
      <c r="A6523" s="331"/>
      <c r="B6523" s="332">
        <v>43927.885141481485</v>
      </c>
      <c r="C6523" s="333" t="s">
        <v>2200</v>
      </c>
      <c r="D6523" s="333" t="s">
        <v>224</v>
      </c>
      <c r="E6523" s="331"/>
      <c r="F6523" s="333" t="s">
        <v>2198</v>
      </c>
      <c r="G6523" s="331"/>
      <c r="H6523" s="331"/>
      <c r="I6523" s="334" t="s">
        <v>6037</v>
      </c>
      <c r="J6523" s="335">
        <v>43927</v>
      </c>
      <c r="K6523" s="331"/>
      <c r="L6523" s="331"/>
      <c r="M6523" s="331"/>
      <c r="N6523" s="331"/>
    </row>
    <row r="6524" spans="1:14" ht="12.75">
      <c r="A6524" s="331"/>
      <c r="B6524" s="332">
        <v>43927.886738460649</v>
      </c>
      <c r="C6524" s="333" t="s">
        <v>2197</v>
      </c>
      <c r="D6524" s="333" t="s">
        <v>354</v>
      </c>
      <c r="E6524" s="333" t="s">
        <v>5014</v>
      </c>
      <c r="F6524" s="333" t="s">
        <v>2208</v>
      </c>
      <c r="G6524" s="333" t="s">
        <v>2199</v>
      </c>
      <c r="H6524" s="331"/>
      <c r="I6524" s="333" t="s">
        <v>14208</v>
      </c>
      <c r="J6524" s="335">
        <v>43927</v>
      </c>
      <c r="K6524" s="331"/>
      <c r="L6524" s="331"/>
      <c r="M6524" s="331"/>
      <c r="N6524" s="331"/>
    </row>
    <row r="6525" spans="1:14" ht="12.75">
      <c r="A6525" s="331"/>
      <c r="B6525" s="332">
        <v>43927.888408541665</v>
      </c>
      <c r="C6525" s="333" t="s">
        <v>2200</v>
      </c>
      <c r="D6525" s="333" t="s">
        <v>224</v>
      </c>
      <c r="E6525" s="331"/>
      <c r="F6525" s="333" t="s">
        <v>2198</v>
      </c>
      <c r="G6525" s="331"/>
      <c r="H6525" s="331"/>
      <c r="I6525" s="334" t="s">
        <v>14209</v>
      </c>
      <c r="J6525" s="335">
        <v>43927</v>
      </c>
      <c r="K6525" s="331"/>
      <c r="L6525" s="331"/>
      <c r="M6525" s="331"/>
      <c r="N6525" s="331"/>
    </row>
    <row r="6526" spans="1:14" ht="12.75">
      <c r="A6526" s="331"/>
      <c r="B6526" s="332">
        <v>43927.890354918985</v>
      </c>
      <c r="C6526" s="333" t="s">
        <v>2200</v>
      </c>
      <c r="D6526" s="333" t="s">
        <v>224</v>
      </c>
      <c r="E6526" s="333" t="s">
        <v>7714</v>
      </c>
      <c r="F6526" s="333" t="s">
        <v>2198</v>
      </c>
      <c r="G6526" s="331"/>
      <c r="H6526" s="331"/>
      <c r="I6526" s="334" t="s">
        <v>14210</v>
      </c>
      <c r="J6526" s="335">
        <v>43986</v>
      </c>
      <c r="K6526" s="331"/>
      <c r="L6526" s="331"/>
      <c r="M6526" s="333" t="s">
        <v>14211</v>
      </c>
      <c r="N6526" s="331"/>
    </row>
    <row r="6527" spans="1:14" ht="12.75">
      <c r="A6527" s="331"/>
      <c r="B6527" s="332">
        <v>43927.890478657406</v>
      </c>
      <c r="C6527" s="333" t="s">
        <v>2197</v>
      </c>
      <c r="D6527" s="333" t="s">
        <v>182</v>
      </c>
      <c r="E6527" s="333" t="s">
        <v>1078</v>
      </c>
      <c r="F6527" s="333" t="s">
        <v>2198</v>
      </c>
      <c r="G6527" s="333" t="s">
        <v>2210</v>
      </c>
      <c r="H6527" s="331"/>
      <c r="I6527" s="334" t="s">
        <v>722</v>
      </c>
      <c r="J6527" s="335">
        <v>43927</v>
      </c>
      <c r="K6527" s="331"/>
      <c r="L6527" s="331"/>
      <c r="M6527" s="333" t="s">
        <v>14212</v>
      </c>
      <c r="N6527" s="331"/>
    </row>
    <row r="6528" spans="1:14" ht="12.75">
      <c r="A6528" s="331"/>
      <c r="B6528" s="332">
        <v>43927.89386434028</v>
      </c>
      <c r="C6528" s="333" t="s">
        <v>2200</v>
      </c>
      <c r="D6528" s="333" t="s">
        <v>224</v>
      </c>
      <c r="E6528" s="331"/>
      <c r="F6528" s="333" t="s">
        <v>2198</v>
      </c>
      <c r="G6528" s="333" t="s">
        <v>2210</v>
      </c>
      <c r="H6528" s="331"/>
      <c r="I6528" s="334" t="s">
        <v>14213</v>
      </c>
      <c r="J6528" s="335">
        <v>43927</v>
      </c>
      <c r="K6528" s="331"/>
      <c r="L6528" s="331"/>
      <c r="M6528" s="331"/>
      <c r="N6528" s="331"/>
    </row>
    <row r="6529" spans="1:14" ht="12.75">
      <c r="A6529" s="331"/>
      <c r="B6529" s="332">
        <v>43927.894054467593</v>
      </c>
      <c r="C6529" s="333" t="s">
        <v>2197</v>
      </c>
      <c r="D6529" s="333" t="s">
        <v>268</v>
      </c>
      <c r="E6529" s="333" t="s">
        <v>658</v>
      </c>
      <c r="F6529" s="333" t="s">
        <v>2201</v>
      </c>
      <c r="G6529" s="333" t="s">
        <v>2199</v>
      </c>
      <c r="H6529" s="331"/>
      <c r="I6529" s="333" t="s">
        <v>3359</v>
      </c>
      <c r="J6529" s="335">
        <v>43925</v>
      </c>
      <c r="K6529" s="333">
        <v>24</v>
      </c>
      <c r="L6529" s="331"/>
      <c r="M6529" s="331"/>
      <c r="N6529" s="331"/>
    </row>
    <row r="6530" spans="1:14" ht="12.75">
      <c r="A6530" s="331"/>
      <c r="B6530" s="332">
        <v>43927.897827129629</v>
      </c>
      <c r="C6530" s="333" t="s">
        <v>7566</v>
      </c>
      <c r="D6530" s="333" t="s">
        <v>153</v>
      </c>
      <c r="E6530" s="333" t="s">
        <v>14214</v>
      </c>
      <c r="F6530" s="333" t="s">
        <v>14215</v>
      </c>
      <c r="G6530" s="333" t="s">
        <v>2215</v>
      </c>
      <c r="H6530" s="331"/>
      <c r="I6530" s="334" t="s">
        <v>14216</v>
      </c>
      <c r="J6530" s="335">
        <v>43928</v>
      </c>
      <c r="K6530" s="333">
        <v>80</v>
      </c>
      <c r="L6530" s="333">
        <v>50</v>
      </c>
      <c r="M6530" s="333" t="s">
        <v>14217</v>
      </c>
      <c r="N6530" s="331"/>
    </row>
    <row r="6531" spans="1:14" ht="12.75">
      <c r="A6531" s="331"/>
      <c r="B6531" s="332">
        <v>43927.899153796301</v>
      </c>
      <c r="C6531" s="333" t="s">
        <v>9</v>
      </c>
      <c r="D6531" s="333" t="s">
        <v>45</v>
      </c>
      <c r="E6531" s="331"/>
      <c r="F6531" s="333" t="s">
        <v>2198</v>
      </c>
      <c r="G6531" s="333" t="s">
        <v>2210</v>
      </c>
      <c r="H6531" s="331"/>
      <c r="I6531" s="334" t="s">
        <v>14188</v>
      </c>
      <c r="J6531" s="335">
        <v>43927</v>
      </c>
      <c r="K6531" s="331"/>
      <c r="L6531" s="331"/>
      <c r="M6531" s="333" t="s">
        <v>14218</v>
      </c>
      <c r="N6531" s="331"/>
    </row>
    <row r="6532" spans="1:14" ht="12.75">
      <c r="A6532" s="15"/>
      <c r="B6532" s="236">
        <v>43927.906245289356</v>
      </c>
      <c r="C6532" s="2" t="s">
        <v>2200</v>
      </c>
      <c r="D6532" s="2" t="s">
        <v>516</v>
      </c>
      <c r="E6532" s="2" t="s">
        <v>5368</v>
      </c>
      <c r="F6532" s="2" t="s">
        <v>2201</v>
      </c>
      <c r="G6532" s="2" t="s">
        <v>2199</v>
      </c>
      <c r="H6532" s="2" t="s">
        <v>7720</v>
      </c>
      <c r="I6532" s="2" t="s">
        <v>14219</v>
      </c>
      <c r="J6532" s="237">
        <v>43927</v>
      </c>
      <c r="K6532" s="2">
        <v>35</v>
      </c>
      <c r="M6532" s="2" t="s">
        <v>14220</v>
      </c>
    </row>
    <row r="6533" spans="1:14" ht="12.75">
      <c r="A6533" s="15"/>
      <c r="B6533" s="236">
        <v>43927.906386793984</v>
      </c>
      <c r="C6533" s="2" t="s">
        <v>2200</v>
      </c>
      <c r="D6533" s="2" t="s">
        <v>516</v>
      </c>
      <c r="E6533" s="2" t="s">
        <v>5368</v>
      </c>
      <c r="F6533" s="2" t="s">
        <v>2201</v>
      </c>
      <c r="G6533" s="2" t="s">
        <v>2199</v>
      </c>
      <c r="H6533" s="2" t="s">
        <v>7720</v>
      </c>
      <c r="I6533" s="2" t="s">
        <v>14219</v>
      </c>
      <c r="J6533" s="237">
        <v>43927</v>
      </c>
      <c r="K6533" s="2">
        <v>35</v>
      </c>
      <c r="M6533" s="2" t="s">
        <v>14220</v>
      </c>
    </row>
    <row r="6534" spans="1:14" ht="12.75">
      <c r="A6534" s="15"/>
      <c r="B6534" s="236">
        <v>43927.906546944447</v>
      </c>
      <c r="C6534" s="2" t="s">
        <v>2200</v>
      </c>
      <c r="D6534" s="2" t="s">
        <v>516</v>
      </c>
      <c r="E6534" s="2" t="s">
        <v>14221</v>
      </c>
      <c r="F6534" s="2" t="s">
        <v>2201</v>
      </c>
      <c r="G6534" s="2" t="s">
        <v>2199</v>
      </c>
      <c r="H6534" s="2" t="s">
        <v>14222</v>
      </c>
      <c r="I6534" s="2" t="s">
        <v>14223</v>
      </c>
      <c r="J6534" s="237">
        <v>43927</v>
      </c>
    </row>
    <row r="6535" spans="1:14" ht="12.75">
      <c r="A6535" s="15"/>
      <c r="B6535" s="236">
        <v>43927.90720350694</v>
      </c>
      <c r="C6535" s="2" t="s">
        <v>2200</v>
      </c>
      <c r="D6535" s="2" t="s">
        <v>109</v>
      </c>
      <c r="E6535" s="2" t="s">
        <v>1247</v>
      </c>
      <c r="F6535" s="2" t="s">
        <v>2198</v>
      </c>
      <c r="G6535" s="2" t="s">
        <v>2199</v>
      </c>
      <c r="H6535" s="2" t="s">
        <v>14224</v>
      </c>
      <c r="I6535" s="2" t="s">
        <v>11374</v>
      </c>
      <c r="J6535" s="237">
        <v>43927</v>
      </c>
      <c r="L6535" s="2">
        <v>9</v>
      </c>
    </row>
    <row r="6536" spans="1:14" ht="12.75">
      <c r="A6536" s="15"/>
      <c r="B6536" s="236">
        <v>43927.907337025463</v>
      </c>
      <c r="C6536" s="2" t="s">
        <v>2200</v>
      </c>
      <c r="D6536" s="2" t="s">
        <v>109</v>
      </c>
      <c r="E6536" s="2" t="s">
        <v>1247</v>
      </c>
      <c r="F6536" s="2" t="s">
        <v>2198</v>
      </c>
      <c r="G6536" s="2" t="s">
        <v>2199</v>
      </c>
      <c r="H6536" s="2" t="s">
        <v>14224</v>
      </c>
      <c r="I6536" s="2" t="s">
        <v>11374</v>
      </c>
      <c r="J6536" s="237">
        <v>43927</v>
      </c>
      <c r="L6536" s="2">
        <v>9</v>
      </c>
    </row>
    <row r="6537" spans="1:14" ht="12.75">
      <c r="A6537" s="15"/>
      <c r="B6537" s="236">
        <v>43927.907422835648</v>
      </c>
      <c r="C6537" s="2" t="s">
        <v>2200</v>
      </c>
      <c r="D6537" s="2" t="s">
        <v>109</v>
      </c>
      <c r="E6537" s="2" t="s">
        <v>1247</v>
      </c>
      <c r="F6537" s="2" t="s">
        <v>2198</v>
      </c>
      <c r="G6537" s="2" t="s">
        <v>2199</v>
      </c>
      <c r="H6537" s="2" t="s">
        <v>14224</v>
      </c>
      <c r="I6537" s="2" t="s">
        <v>11374</v>
      </c>
      <c r="J6537" s="237">
        <v>43927</v>
      </c>
      <c r="L6537" s="2">
        <v>9</v>
      </c>
    </row>
    <row r="6538" spans="1:14" ht="12.75">
      <c r="A6538" s="15"/>
      <c r="B6538" s="236">
        <v>43927.907380416669</v>
      </c>
      <c r="C6538" s="2" t="s">
        <v>2200</v>
      </c>
      <c r="D6538" s="2" t="s">
        <v>109</v>
      </c>
      <c r="E6538" s="2" t="s">
        <v>1247</v>
      </c>
      <c r="F6538" s="2" t="s">
        <v>2198</v>
      </c>
      <c r="G6538" s="2" t="s">
        <v>2199</v>
      </c>
      <c r="H6538" s="2" t="s">
        <v>14224</v>
      </c>
      <c r="I6538" s="2" t="s">
        <v>11374</v>
      </c>
      <c r="J6538" s="237">
        <v>43927</v>
      </c>
      <c r="L6538" s="2">
        <v>9</v>
      </c>
    </row>
    <row r="6539" spans="1:14" ht="12.75">
      <c r="A6539" s="331"/>
      <c r="B6539" s="332">
        <v>43927.908651990743</v>
      </c>
      <c r="C6539" s="333" t="s">
        <v>2200</v>
      </c>
      <c r="D6539" s="333" t="s">
        <v>95</v>
      </c>
      <c r="E6539" s="331"/>
      <c r="F6539" s="333" t="s">
        <v>2198</v>
      </c>
      <c r="G6539" s="331"/>
      <c r="H6539" s="331"/>
      <c r="I6539" s="334" t="s">
        <v>14225</v>
      </c>
      <c r="J6539" s="335">
        <v>43927</v>
      </c>
      <c r="K6539" s="331"/>
      <c r="L6539" s="331"/>
      <c r="M6539" s="331"/>
      <c r="N6539" s="331"/>
    </row>
    <row r="6540" spans="1:14" ht="12.75">
      <c r="A6540" s="331"/>
      <c r="B6540" s="332">
        <v>43927.908768368055</v>
      </c>
      <c r="C6540" s="333" t="s">
        <v>2197</v>
      </c>
      <c r="D6540" s="333" t="s">
        <v>158</v>
      </c>
      <c r="E6540" s="333" t="s">
        <v>1339</v>
      </c>
      <c r="F6540" s="333" t="s">
        <v>2198</v>
      </c>
      <c r="G6540" s="333" t="s">
        <v>2199</v>
      </c>
      <c r="H6540" s="331"/>
      <c r="I6540" s="334" t="s">
        <v>14226</v>
      </c>
      <c r="J6540" s="335">
        <v>43927</v>
      </c>
      <c r="K6540" s="331"/>
      <c r="L6540" s="331"/>
      <c r="M6540" s="333" t="s">
        <v>14227</v>
      </c>
      <c r="N6540" s="331"/>
    </row>
    <row r="6541" spans="1:14" ht="12.75">
      <c r="A6541" s="15"/>
      <c r="B6541" s="236">
        <v>43927.909274942125</v>
      </c>
      <c r="C6541" s="2" t="s">
        <v>2200</v>
      </c>
      <c r="D6541" s="2" t="s">
        <v>322</v>
      </c>
      <c r="E6541" s="2" t="s">
        <v>14228</v>
      </c>
      <c r="F6541" s="2" t="s">
        <v>2208</v>
      </c>
      <c r="G6541" s="2" t="s">
        <v>2199</v>
      </c>
      <c r="H6541" s="2" t="s">
        <v>14229</v>
      </c>
      <c r="I6541" s="34" t="s">
        <v>14230</v>
      </c>
      <c r="J6541" s="237">
        <v>43927</v>
      </c>
      <c r="K6541" s="2">
        <v>32</v>
      </c>
    </row>
    <row r="6542" spans="1:14" ht="12.75">
      <c r="A6542" s="15"/>
      <c r="B6542" s="236">
        <v>43927.909900104161</v>
      </c>
      <c r="C6542" s="2" t="s">
        <v>2200</v>
      </c>
      <c r="D6542" s="2" t="s">
        <v>322</v>
      </c>
      <c r="E6542" s="2" t="s">
        <v>14228</v>
      </c>
      <c r="F6542" s="2" t="s">
        <v>2208</v>
      </c>
      <c r="G6542" s="2" t="s">
        <v>2199</v>
      </c>
      <c r="H6542" s="2" t="s">
        <v>14231</v>
      </c>
      <c r="I6542" s="34" t="s">
        <v>14232</v>
      </c>
      <c r="J6542" s="237">
        <v>43927</v>
      </c>
      <c r="K6542" s="2">
        <v>32</v>
      </c>
    </row>
    <row r="6543" spans="1:14" ht="12.75">
      <c r="A6543" s="15"/>
      <c r="B6543" s="236">
        <v>43927.910309942134</v>
      </c>
      <c r="C6543" s="2" t="s">
        <v>2200</v>
      </c>
      <c r="D6543" s="2" t="s">
        <v>516</v>
      </c>
      <c r="E6543" s="2" t="s">
        <v>5368</v>
      </c>
      <c r="F6543" s="2" t="s">
        <v>2201</v>
      </c>
      <c r="G6543" s="2" t="s">
        <v>2199</v>
      </c>
      <c r="H6543" s="2" t="s">
        <v>14233</v>
      </c>
      <c r="I6543" s="2" t="s">
        <v>14234</v>
      </c>
      <c r="J6543" s="237">
        <v>43927</v>
      </c>
      <c r="K6543" s="2">
        <v>45</v>
      </c>
    </row>
    <row r="6544" spans="1:14" ht="12.75">
      <c r="A6544" s="331"/>
      <c r="B6544" s="332">
        <v>43927.913616504629</v>
      </c>
      <c r="C6544" s="333" t="s">
        <v>2200</v>
      </c>
      <c r="D6544" s="333" t="s">
        <v>224</v>
      </c>
      <c r="E6544" s="331"/>
      <c r="F6544" s="333" t="s">
        <v>2198</v>
      </c>
      <c r="G6544" s="331"/>
      <c r="H6544" s="331"/>
      <c r="I6544" s="334" t="s">
        <v>14235</v>
      </c>
      <c r="J6544" s="335">
        <v>43927</v>
      </c>
      <c r="K6544" s="331"/>
      <c r="L6544" s="331"/>
      <c r="M6544" s="331"/>
      <c r="N6544" s="331"/>
    </row>
    <row r="6545" spans="1:14" ht="12.75">
      <c r="A6545" s="15"/>
      <c r="B6545" s="236">
        <v>43927.914684004631</v>
      </c>
      <c r="C6545" s="2" t="s">
        <v>2200</v>
      </c>
      <c r="D6545" s="2" t="s">
        <v>322</v>
      </c>
      <c r="E6545" s="2" t="s">
        <v>5307</v>
      </c>
      <c r="F6545" s="2" t="s">
        <v>2208</v>
      </c>
      <c r="G6545" s="2" t="s">
        <v>2199</v>
      </c>
      <c r="H6545" s="2" t="s">
        <v>14236</v>
      </c>
      <c r="I6545" s="34" t="s">
        <v>14230</v>
      </c>
      <c r="J6545" s="237">
        <v>43927</v>
      </c>
      <c r="K6545" s="2">
        <v>32</v>
      </c>
      <c r="M6545" s="2">
        <v>40</v>
      </c>
    </row>
    <row r="6546" spans="1:14" ht="12.75">
      <c r="A6546" s="331"/>
      <c r="B6546" s="332">
        <v>43927.914830185182</v>
      </c>
      <c r="C6546" s="333" t="s">
        <v>2200</v>
      </c>
      <c r="D6546" s="333" t="s">
        <v>95</v>
      </c>
      <c r="E6546" s="331"/>
      <c r="F6546" s="333" t="s">
        <v>2198</v>
      </c>
      <c r="G6546" s="331"/>
      <c r="H6546" s="331"/>
      <c r="I6546" s="334" t="s">
        <v>14237</v>
      </c>
      <c r="J6546" s="335">
        <v>43927</v>
      </c>
      <c r="K6546" s="331"/>
      <c r="L6546" s="331"/>
      <c r="M6546" s="331"/>
      <c r="N6546" s="331"/>
    </row>
    <row r="6547" spans="1:14" ht="12.75">
      <c r="A6547" s="331"/>
      <c r="B6547" s="332">
        <v>43927.915174467591</v>
      </c>
      <c r="C6547" s="333" t="s">
        <v>2200</v>
      </c>
      <c r="D6547" s="333" t="s">
        <v>516</v>
      </c>
      <c r="E6547" s="333" t="s">
        <v>14221</v>
      </c>
      <c r="F6547" s="333" t="s">
        <v>2201</v>
      </c>
      <c r="G6547" s="333" t="s">
        <v>2199</v>
      </c>
      <c r="H6547" s="331"/>
      <c r="I6547" s="333" t="s">
        <v>14238</v>
      </c>
      <c r="J6547" s="335">
        <v>43927</v>
      </c>
      <c r="K6547" s="333">
        <v>45</v>
      </c>
      <c r="L6547" s="331"/>
      <c r="M6547" s="331"/>
      <c r="N6547" s="331"/>
    </row>
    <row r="6548" spans="1:14" ht="12.75">
      <c r="A6548" s="331"/>
      <c r="B6548" s="332">
        <v>43927.916739733795</v>
      </c>
      <c r="C6548" s="333" t="s">
        <v>2200</v>
      </c>
      <c r="D6548" s="333" t="s">
        <v>516</v>
      </c>
      <c r="E6548" s="333" t="s">
        <v>5368</v>
      </c>
      <c r="F6548" s="333" t="s">
        <v>2201</v>
      </c>
      <c r="G6548" s="333" t="s">
        <v>2199</v>
      </c>
      <c r="H6548" s="331"/>
      <c r="I6548" s="334" t="s">
        <v>14239</v>
      </c>
      <c r="J6548" s="335">
        <v>43927</v>
      </c>
      <c r="K6548" s="333">
        <v>35</v>
      </c>
      <c r="L6548" s="331"/>
      <c r="M6548" s="331"/>
      <c r="N6548" s="331"/>
    </row>
    <row r="6549" spans="1:14" ht="12.75">
      <c r="A6549" s="331"/>
      <c r="B6549" s="332">
        <v>43927.918061331016</v>
      </c>
      <c r="C6549" s="333" t="s">
        <v>2197</v>
      </c>
      <c r="D6549" s="333" t="s">
        <v>45</v>
      </c>
      <c r="E6549" s="331"/>
      <c r="F6549" s="333" t="s">
        <v>2198</v>
      </c>
      <c r="G6549" s="333" t="s">
        <v>2210</v>
      </c>
      <c r="H6549" s="331"/>
      <c r="I6549" s="334" t="s">
        <v>14169</v>
      </c>
      <c r="J6549" s="335">
        <v>43927</v>
      </c>
      <c r="K6549" s="331"/>
      <c r="L6549" s="331"/>
      <c r="M6549" s="333" t="s">
        <v>14240</v>
      </c>
      <c r="N6549" s="331"/>
    </row>
    <row r="6550" spans="1:14" ht="12.75">
      <c r="A6550" s="331"/>
      <c r="B6550" s="332">
        <v>43927.919083506946</v>
      </c>
      <c r="C6550" s="333" t="s">
        <v>2200</v>
      </c>
      <c r="D6550" s="333" t="s">
        <v>45</v>
      </c>
      <c r="E6550" s="333" t="s">
        <v>1156</v>
      </c>
      <c r="F6550" s="333" t="s">
        <v>2201</v>
      </c>
      <c r="G6550" s="333" t="s">
        <v>2199</v>
      </c>
      <c r="H6550" s="331"/>
      <c r="I6550" s="333" t="s">
        <v>14241</v>
      </c>
      <c r="J6550" s="335">
        <v>43927</v>
      </c>
      <c r="K6550" s="333">
        <v>65</v>
      </c>
      <c r="L6550" s="331"/>
      <c r="M6550" s="333" t="s">
        <v>14242</v>
      </c>
      <c r="N6550" s="331"/>
    </row>
    <row r="6551" spans="1:14" ht="12.75">
      <c r="A6551" s="331"/>
      <c r="B6551" s="332">
        <v>43927.919733275463</v>
      </c>
      <c r="C6551" s="333" t="s">
        <v>2200</v>
      </c>
      <c r="D6551" s="333" t="s">
        <v>516</v>
      </c>
      <c r="E6551" s="333" t="s">
        <v>14221</v>
      </c>
      <c r="F6551" s="333" t="s">
        <v>2201</v>
      </c>
      <c r="G6551" s="333" t="s">
        <v>2199</v>
      </c>
      <c r="H6551" s="331"/>
      <c r="I6551" s="333" t="s">
        <v>14243</v>
      </c>
      <c r="J6551" s="335">
        <v>43927</v>
      </c>
      <c r="K6551" s="333">
        <v>45</v>
      </c>
      <c r="L6551" s="333">
        <v>225</v>
      </c>
      <c r="M6551" s="333" t="s">
        <v>14244</v>
      </c>
      <c r="N6551" s="331"/>
    </row>
    <row r="6552" spans="1:14" ht="12.75">
      <c r="A6552" s="15"/>
      <c r="B6552" s="236">
        <v>43927.921147083332</v>
      </c>
      <c r="C6552" s="2" t="s">
        <v>9</v>
      </c>
      <c r="D6552" s="2" t="s">
        <v>158</v>
      </c>
      <c r="E6552" s="2" t="s">
        <v>827</v>
      </c>
      <c r="F6552" s="2" t="s">
        <v>2201</v>
      </c>
      <c r="G6552" s="2" t="s">
        <v>2199</v>
      </c>
      <c r="H6552" s="2" t="s">
        <v>14245</v>
      </c>
      <c r="I6552" s="34" t="s">
        <v>14246</v>
      </c>
      <c r="J6552" s="237">
        <v>43927</v>
      </c>
      <c r="K6552" s="2">
        <v>57</v>
      </c>
    </row>
    <row r="6553" spans="1:14" ht="12.75">
      <c r="A6553" s="15"/>
      <c r="B6553" s="236">
        <v>43927.921848229162</v>
      </c>
      <c r="C6553" s="2" t="s">
        <v>2200</v>
      </c>
      <c r="D6553" s="2" t="s">
        <v>516</v>
      </c>
      <c r="F6553" s="2" t="s">
        <v>2198</v>
      </c>
      <c r="G6553" s="2" t="s">
        <v>2199</v>
      </c>
      <c r="H6553" s="2" t="s">
        <v>14247</v>
      </c>
      <c r="I6553" s="34" t="s">
        <v>14248</v>
      </c>
      <c r="J6553" s="237">
        <v>43986</v>
      </c>
    </row>
    <row r="6554" spans="1:14" ht="12.75">
      <c r="A6554" s="331"/>
      <c r="B6554" s="332">
        <v>43927.922221354165</v>
      </c>
      <c r="C6554" s="333" t="s">
        <v>2197</v>
      </c>
      <c r="D6554" s="333" t="s">
        <v>354</v>
      </c>
      <c r="E6554" s="333" t="s">
        <v>5014</v>
      </c>
      <c r="F6554" s="333" t="s">
        <v>2198</v>
      </c>
      <c r="G6554" s="333" t="s">
        <v>2199</v>
      </c>
      <c r="H6554" s="331"/>
      <c r="I6554" s="333" t="s">
        <v>14249</v>
      </c>
      <c r="J6554" s="335">
        <v>43927</v>
      </c>
      <c r="K6554" s="331"/>
      <c r="L6554" s="331"/>
      <c r="M6554" s="333" t="s">
        <v>14250</v>
      </c>
      <c r="N6554" s="331"/>
    </row>
    <row r="6555" spans="1:14" ht="12.75">
      <c r="A6555" s="331"/>
      <c r="B6555" s="332">
        <v>43927.923097777777</v>
      </c>
      <c r="C6555" s="333" t="s">
        <v>2197</v>
      </c>
      <c r="D6555" s="333" t="s">
        <v>236</v>
      </c>
      <c r="E6555" s="331"/>
      <c r="F6555" s="333" t="s">
        <v>2208</v>
      </c>
      <c r="G6555" s="333" t="s">
        <v>2210</v>
      </c>
      <c r="H6555" s="331"/>
      <c r="I6555" s="334" t="s">
        <v>14251</v>
      </c>
      <c r="J6555" s="335">
        <v>43986</v>
      </c>
      <c r="K6555" s="331"/>
      <c r="L6555" s="331"/>
      <c r="M6555" s="333" t="s">
        <v>14252</v>
      </c>
      <c r="N6555" s="331"/>
    </row>
    <row r="6556" spans="1:14" ht="12.75">
      <c r="A6556" s="331"/>
      <c r="B6556" s="332">
        <v>43927.923313761574</v>
      </c>
      <c r="C6556" s="333" t="s">
        <v>2200</v>
      </c>
      <c r="D6556" s="333" t="s">
        <v>516</v>
      </c>
      <c r="E6556" s="333" t="s">
        <v>5368</v>
      </c>
      <c r="F6556" s="333" t="s">
        <v>2201</v>
      </c>
      <c r="G6556" s="333" t="s">
        <v>2199</v>
      </c>
      <c r="H6556" s="331"/>
      <c r="I6556" s="334" t="s">
        <v>14253</v>
      </c>
      <c r="J6556" s="335">
        <v>43927</v>
      </c>
      <c r="K6556" s="333">
        <v>45</v>
      </c>
      <c r="L6556" s="331"/>
      <c r="M6556" s="333" t="s">
        <v>14254</v>
      </c>
      <c r="N6556" s="331"/>
    </row>
    <row r="6557" spans="1:14" ht="12.75">
      <c r="A6557" s="331"/>
      <c r="B6557" s="332">
        <v>43927.925011493055</v>
      </c>
      <c r="C6557" s="333" t="s">
        <v>2200</v>
      </c>
      <c r="D6557" s="333" t="s">
        <v>516</v>
      </c>
      <c r="E6557" s="331"/>
      <c r="F6557" s="333" t="s">
        <v>2198</v>
      </c>
      <c r="G6557" s="333" t="s">
        <v>2199</v>
      </c>
      <c r="H6557" s="331"/>
      <c r="I6557" s="334" t="s">
        <v>14255</v>
      </c>
      <c r="J6557" s="335">
        <v>43927</v>
      </c>
      <c r="K6557" s="331"/>
      <c r="L6557" s="331"/>
      <c r="M6557" s="331"/>
      <c r="N6557" s="331"/>
    </row>
    <row r="6558" spans="1:14" ht="12.75">
      <c r="A6558" s="331"/>
      <c r="B6558" s="332">
        <v>43927.925356990745</v>
      </c>
      <c r="C6558" s="333" t="s">
        <v>2200</v>
      </c>
      <c r="D6558" s="333" t="s">
        <v>516</v>
      </c>
      <c r="E6558" s="331"/>
      <c r="F6558" s="333" t="s">
        <v>2201</v>
      </c>
      <c r="G6558" s="333" t="s">
        <v>2199</v>
      </c>
      <c r="H6558" s="331"/>
      <c r="I6558" s="334" t="s">
        <v>14256</v>
      </c>
      <c r="J6558" s="335">
        <v>43927</v>
      </c>
      <c r="K6558" s="333">
        <v>45</v>
      </c>
      <c r="L6558" s="331"/>
      <c r="M6558" s="331"/>
      <c r="N6558" s="331"/>
    </row>
    <row r="6559" spans="1:14" ht="12.75">
      <c r="A6559" s="331"/>
      <c r="B6559" s="332">
        <v>43927.927093796301</v>
      </c>
      <c r="C6559" s="333" t="s">
        <v>2200</v>
      </c>
      <c r="D6559" s="333" t="s">
        <v>516</v>
      </c>
      <c r="E6559" s="331"/>
      <c r="F6559" s="333" t="s">
        <v>2201</v>
      </c>
      <c r="G6559" s="333" t="s">
        <v>2199</v>
      </c>
      <c r="H6559" s="331"/>
      <c r="I6559" s="334" t="s">
        <v>14257</v>
      </c>
      <c r="J6559" s="335">
        <v>43927</v>
      </c>
      <c r="K6559" s="333">
        <v>45</v>
      </c>
      <c r="L6559" s="331"/>
      <c r="M6559" s="333" t="s">
        <v>14258</v>
      </c>
      <c r="N6559" s="331"/>
    </row>
    <row r="6560" spans="1:14" ht="12.75">
      <c r="A6560" s="331"/>
      <c r="B6560" s="332">
        <v>43927.927160451392</v>
      </c>
      <c r="C6560" s="333" t="s">
        <v>9</v>
      </c>
      <c r="D6560" s="333" t="s">
        <v>158</v>
      </c>
      <c r="E6560" s="331"/>
      <c r="F6560" s="333" t="s">
        <v>2201</v>
      </c>
      <c r="G6560" s="333" t="s">
        <v>2199</v>
      </c>
      <c r="H6560" s="331"/>
      <c r="I6560" s="333" t="s">
        <v>14259</v>
      </c>
      <c r="J6560" s="335">
        <v>43926</v>
      </c>
      <c r="K6560" s="333">
        <v>57</v>
      </c>
      <c r="L6560" s="331"/>
      <c r="M6560" s="331"/>
      <c r="N6560" s="331"/>
    </row>
    <row r="6561" spans="1:14" ht="12.75">
      <c r="A6561" s="15"/>
      <c r="B6561" s="236">
        <v>43927.928505428237</v>
      </c>
      <c r="C6561" s="2" t="s">
        <v>2200</v>
      </c>
      <c r="D6561" s="2" t="s">
        <v>516</v>
      </c>
      <c r="E6561" s="2" t="s">
        <v>14221</v>
      </c>
      <c r="F6561" s="2" t="s">
        <v>2201</v>
      </c>
      <c r="G6561" s="2" t="s">
        <v>2199</v>
      </c>
      <c r="H6561" s="2" t="s">
        <v>14260</v>
      </c>
      <c r="I6561" s="2" t="s">
        <v>14261</v>
      </c>
      <c r="J6561" s="237">
        <v>43927</v>
      </c>
      <c r="K6561" s="2">
        <v>45</v>
      </c>
      <c r="L6561" s="2">
        <v>1</v>
      </c>
      <c r="M6561" s="2" t="s">
        <v>14262</v>
      </c>
    </row>
    <row r="6562" spans="1:14" ht="12.75">
      <c r="A6562" s="15"/>
      <c r="B6562" s="236">
        <v>43927.929187164351</v>
      </c>
      <c r="C6562" s="2" t="s">
        <v>2200</v>
      </c>
      <c r="D6562" s="2" t="s">
        <v>516</v>
      </c>
      <c r="E6562" s="2" t="s">
        <v>5368</v>
      </c>
      <c r="F6562" s="2" t="s">
        <v>2201</v>
      </c>
      <c r="G6562" s="2" t="s">
        <v>2199</v>
      </c>
      <c r="H6562" s="2" t="s">
        <v>14263</v>
      </c>
      <c r="I6562" s="2" t="s">
        <v>14264</v>
      </c>
      <c r="J6562" s="237">
        <v>43927</v>
      </c>
      <c r="K6562" s="2">
        <v>45</v>
      </c>
      <c r="L6562" s="2">
        <v>1</v>
      </c>
    </row>
    <row r="6563" spans="1:14" ht="12.75">
      <c r="A6563" s="331"/>
      <c r="B6563" s="332">
        <v>43927.929356689812</v>
      </c>
      <c r="C6563" s="333" t="s">
        <v>2197</v>
      </c>
      <c r="D6563" s="333" t="s">
        <v>268</v>
      </c>
      <c r="E6563" s="331"/>
      <c r="F6563" s="333" t="s">
        <v>2198</v>
      </c>
      <c r="G6563" s="333" t="s">
        <v>2199</v>
      </c>
      <c r="H6563" s="331"/>
      <c r="I6563" s="333" t="s">
        <v>14265</v>
      </c>
      <c r="J6563" s="335">
        <v>43927</v>
      </c>
      <c r="K6563" s="331"/>
      <c r="L6563" s="331"/>
      <c r="M6563" s="333" t="s">
        <v>14266</v>
      </c>
      <c r="N6563" s="331"/>
    </row>
    <row r="6564" spans="1:14" ht="12.75">
      <c r="A6564" s="15"/>
      <c r="B6564" s="236">
        <v>43927.930362916668</v>
      </c>
      <c r="C6564" s="2" t="s">
        <v>2200</v>
      </c>
      <c r="D6564" s="2" t="s">
        <v>516</v>
      </c>
      <c r="E6564" s="2" t="s">
        <v>14221</v>
      </c>
      <c r="F6564" s="2" t="s">
        <v>2201</v>
      </c>
      <c r="G6564" s="2" t="s">
        <v>2199</v>
      </c>
      <c r="H6564" s="2" t="s">
        <v>14267</v>
      </c>
      <c r="I6564" s="34" t="s">
        <v>14256</v>
      </c>
      <c r="J6564" s="237">
        <v>43927</v>
      </c>
      <c r="K6564" s="2">
        <v>45</v>
      </c>
    </row>
    <row r="6565" spans="1:14" ht="12.75">
      <c r="A6565" s="331"/>
      <c r="B6565" s="332">
        <v>43927.930563379632</v>
      </c>
      <c r="C6565" s="333" t="s">
        <v>2197</v>
      </c>
      <c r="D6565" s="333" t="s">
        <v>399</v>
      </c>
      <c r="E6565" s="331"/>
      <c r="F6565" s="333" t="s">
        <v>2201</v>
      </c>
      <c r="G6565" s="333" t="s">
        <v>2199</v>
      </c>
      <c r="H6565" s="331"/>
      <c r="I6565" s="333" t="s">
        <v>14268</v>
      </c>
      <c r="J6565" s="335">
        <v>43927</v>
      </c>
      <c r="K6565" s="333">
        <v>23</v>
      </c>
      <c r="L6565" s="331"/>
      <c r="M6565" s="331"/>
      <c r="N6565" s="331"/>
    </row>
    <row r="6566" spans="1:14" ht="12.75">
      <c r="A6566" s="15"/>
      <c r="B6566" s="236">
        <v>43927.931823055551</v>
      </c>
      <c r="C6566" s="2" t="s">
        <v>2200</v>
      </c>
      <c r="D6566" s="2" t="s">
        <v>278</v>
      </c>
      <c r="E6566" s="2" t="s">
        <v>14269</v>
      </c>
      <c r="F6566" s="2" t="s">
        <v>2198</v>
      </c>
      <c r="G6566" s="2" t="s">
        <v>2199</v>
      </c>
      <c r="H6566" s="2" t="s">
        <v>14270</v>
      </c>
      <c r="I6566" s="34" t="s">
        <v>14271</v>
      </c>
      <c r="J6566" s="237">
        <v>43927</v>
      </c>
    </row>
    <row r="6567" spans="1:14" ht="12.75">
      <c r="A6567" s="15"/>
      <c r="B6567" s="236">
        <v>43927.933402002316</v>
      </c>
      <c r="C6567" s="2" t="s">
        <v>9</v>
      </c>
      <c r="D6567" s="2" t="s">
        <v>158</v>
      </c>
      <c r="E6567" s="2" t="s">
        <v>827</v>
      </c>
      <c r="F6567" s="2" t="s">
        <v>2201</v>
      </c>
      <c r="G6567" s="2" t="s">
        <v>2199</v>
      </c>
      <c r="H6567" s="2" t="s">
        <v>14191</v>
      </c>
      <c r="I6567" s="2" t="s">
        <v>14192</v>
      </c>
      <c r="J6567" s="237">
        <v>43927</v>
      </c>
    </row>
    <row r="6568" spans="1:14" ht="12.75">
      <c r="A6568" s="15"/>
      <c r="B6568" s="236">
        <v>43927.935616180555</v>
      </c>
      <c r="C6568" s="2" t="s">
        <v>2197</v>
      </c>
      <c r="D6568" s="2" t="s">
        <v>236</v>
      </c>
      <c r="F6568" s="2" t="s">
        <v>2208</v>
      </c>
      <c r="G6568" s="2" t="s">
        <v>2210</v>
      </c>
      <c r="I6568" s="34" t="s">
        <v>14251</v>
      </c>
      <c r="J6568" s="237">
        <v>43986</v>
      </c>
      <c r="M6568" s="2" t="s">
        <v>14252</v>
      </c>
    </row>
    <row r="6569" spans="1:14" ht="12.75">
      <c r="A6569" s="15"/>
      <c r="B6569" s="236">
        <v>43927.93601701389</v>
      </c>
      <c r="C6569" s="2" t="s">
        <v>7566</v>
      </c>
      <c r="D6569" s="2" t="s">
        <v>101</v>
      </c>
      <c r="E6569" s="2" t="s">
        <v>10715</v>
      </c>
      <c r="F6569" s="2" t="s">
        <v>7714</v>
      </c>
      <c r="I6569" s="34" t="s">
        <v>14272</v>
      </c>
      <c r="J6569" s="237">
        <v>43927</v>
      </c>
      <c r="M6569" s="2" t="s">
        <v>14273</v>
      </c>
    </row>
    <row r="6570" spans="1:14" ht="12.75">
      <c r="A6570" s="15"/>
      <c r="B6570" s="236">
        <v>43927.937837291669</v>
      </c>
      <c r="C6570" s="2" t="s">
        <v>7566</v>
      </c>
      <c r="D6570" s="2" t="s">
        <v>516</v>
      </c>
      <c r="E6570" s="2" t="s">
        <v>5368</v>
      </c>
      <c r="F6570" s="2" t="s">
        <v>2201</v>
      </c>
      <c r="G6570" s="2" t="s">
        <v>2199</v>
      </c>
      <c r="I6570" s="34" t="s">
        <v>14256</v>
      </c>
      <c r="J6570" s="237">
        <v>43927</v>
      </c>
      <c r="K6570" s="2">
        <v>45</v>
      </c>
      <c r="M6570" s="2" t="s">
        <v>14274</v>
      </c>
    </row>
    <row r="6571" spans="1:14" ht="12.75">
      <c r="A6571" s="15"/>
      <c r="B6571" s="236">
        <v>43927.938350474535</v>
      </c>
      <c r="C6571" s="2" t="s">
        <v>2197</v>
      </c>
      <c r="D6571" s="2" t="s">
        <v>354</v>
      </c>
      <c r="E6571" s="2" t="s">
        <v>947</v>
      </c>
      <c r="F6571" s="2" t="s">
        <v>2198</v>
      </c>
      <c r="G6571" s="2" t="s">
        <v>2199</v>
      </c>
      <c r="I6571" s="34" t="s">
        <v>14275</v>
      </c>
      <c r="J6571" s="237">
        <v>43927</v>
      </c>
    </row>
    <row r="6572" spans="1:14" ht="12.75">
      <c r="A6572" s="15"/>
      <c r="B6572" s="236">
        <v>43927.939367256942</v>
      </c>
      <c r="C6572" s="2" t="s">
        <v>2197</v>
      </c>
      <c r="D6572" s="2" t="s">
        <v>268</v>
      </c>
      <c r="F6572" s="2" t="s">
        <v>2198</v>
      </c>
      <c r="G6572" s="2" t="s">
        <v>2210</v>
      </c>
      <c r="I6572" s="34" t="s">
        <v>14276</v>
      </c>
      <c r="J6572" s="237">
        <v>43927</v>
      </c>
      <c r="M6572" s="2" t="s">
        <v>14277</v>
      </c>
    </row>
    <row r="6573" spans="1:14" ht="12.75">
      <c r="A6573" s="331"/>
      <c r="B6573" s="332">
        <v>43927.9409174537</v>
      </c>
      <c r="C6573" s="333" t="s">
        <v>2197</v>
      </c>
      <c r="D6573" s="333" t="s">
        <v>399</v>
      </c>
      <c r="E6573" s="331"/>
      <c r="F6573" s="333" t="s">
        <v>2201</v>
      </c>
      <c r="G6573" s="333" t="s">
        <v>2210</v>
      </c>
      <c r="H6573" s="331"/>
      <c r="I6573" s="334" t="s">
        <v>14278</v>
      </c>
      <c r="J6573" s="335">
        <v>43927</v>
      </c>
      <c r="K6573" s="333">
        <v>23</v>
      </c>
      <c r="L6573" s="331"/>
      <c r="M6573" s="333" t="s">
        <v>14279</v>
      </c>
      <c r="N6573" s="331"/>
    </row>
    <row r="6574" spans="1:14" ht="12.75">
      <c r="A6574" s="331"/>
      <c r="B6574" s="332">
        <v>43927.943029837959</v>
      </c>
      <c r="C6574" s="333" t="s">
        <v>2197</v>
      </c>
      <c r="D6574" s="333" t="s">
        <v>354</v>
      </c>
      <c r="E6574" s="331"/>
      <c r="F6574" s="333" t="s">
        <v>2198</v>
      </c>
      <c r="G6574" s="333" t="s">
        <v>2199</v>
      </c>
      <c r="H6574" s="331"/>
      <c r="I6574" s="334" t="s">
        <v>14280</v>
      </c>
      <c r="J6574" s="335">
        <v>43927</v>
      </c>
      <c r="K6574" s="331"/>
      <c r="L6574" s="331"/>
      <c r="M6574" s="331"/>
      <c r="N6574" s="331"/>
    </row>
    <row r="6575" spans="1:14" ht="12.75">
      <c r="A6575" s="331"/>
      <c r="B6575" s="332">
        <v>43927.943447453705</v>
      </c>
      <c r="C6575" s="333" t="s">
        <v>7566</v>
      </c>
      <c r="D6575" s="333" t="s">
        <v>516</v>
      </c>
      <c r="E6575" s="333" t="s">
        <v>5368</v>
      </c>
      <c r="F6575" s="333" t="s">
        <v>2201</v>
      </c>
      <c r="G6575" s="333" t="s">
        <v>2199</v>
      </c>
      <c r="H6575" s="331"/>
      <c r="I6575" s="334" t="s">
        <v>14257</v>
      </c>
      <c r="J6575" s="335">
        <v>43927</v>
      </c>
      <c r="K6575" s="333">
        <v>45</v>
      </c>
      <c r="L6575" s="333">
        <v>4760</v>
      </c>
      <c r="M6575" s="333" t="s">
        <v>14281</v>
      </c>
      <c r="N6575" s="331"/>
    </row>
    <row r="6576" spans="1:14" ht="12.75">
      <c r="A6576" s="331"/>
      <c r="B6576" s="332">
        <v>43927.944281840275</v>
      </c>
      <c r="C6576" s="333" t="s">
        <v>2197</v>
      </c>
      <c r="D6576" s="333" t="s">
        <v>101</v>
      </c>
      <c r="E6576" s="333" t="s">
        <v>31</v>
      </c>
      <c r="F6576" s="333" t="s">
        <v>2198</v>
      </c>
      <c r="G6576" s="333" t="s">
        <v>2199</v>
      </c>
      <c r="H6576" s="331"/>
      <c r="I6576" s="334" t="s">
        <v>14282</v>
      </c>
      <c r="J6576" s="335">
        <v>43927</v>
      </c>
      <c r="K6576" s="331"/>
      <c r="L6576" s="333">
        <v>12</v>
      </c>
      <c r="M6576" s="331"/>
      <c r="N6576" s="331"/>
    </row>
    <row r="6577" spans="1:14" ht="12.75">
      <c r="A6577" s="331"/>
      <c r="B6577" s="332">
        <v>43927.946453993056</v>
      </c>
      <c r="C6577" s="333" t="s">
        <v>2200</v>
      </c>
      <c r="D6577" s="333" t="s">
        <v>278</v>
      </c>
      <c r="E6577" s="331"/>
      <c r="F6577" s="333" t="s">
        <v>2198</v>
      </c>
      <c r="G6577" s="331"/>
      <c r="H6577" s="331"/>
      <c r="I6577" s="334" t="s">
        <v>14283</v>
      </c>
      <c r="J6577" s="335">
        <v>43927</v>
      </c>
      <c r="K6577" s="331"/>
      <c r="L6577" s="331"/>
      <c r="M6577" s="331"/>
      <c r="N6577" s="331"/>
    </row>
    <row r="6578" spans="1:14" ht="12.75">
      <c r="A6578" s="15"/>
      <c r="B6578" s="236">
        <v>43927.946784884261</v>
      </c>
      <c r="C6578" s="2" t="s">
        <v>2200</v>
      </c>
      <c r="D6578" s="2" t="s">
        <v>278</v>
      </c>
      <c r="F6578" s="2" t="s">
        <v>2198</v>
      </c>
      <c r="G6578" s="2" t="s">
        <v>2199</v>
      </c>
      <c r="H6578" s="2" t="s">
        <v>14284</v>
      </c>
      <c r="I6578" s="34" t="s">
        <v>14283</v>
      </c>
      <c r="J6578" s="237">
        <v>43927</v>
      </c>
      <c r="M6578" s="2" t="s">
        <v>14284</v>
      </c>
    </row>
    <row r="6579" spans="1:14" ht="12.75">
      <c r="A6579" s="331"/>
      <c r="B6579" s="332">
        <v>43927.946886944439</v>
      </c>
      <c r="C6579" s="333" t="s">
        <v>2200</v>
      </c>
      <c r="D6579" s="333" t="s">
        <v>516</v>
      </c>
      <c r="E6579" s="331"/>
      <c r="F6579" s="333" t="s">
        <v>2198</v>
      </c>
      <c r="G6579" s="331"/>
      <c r="H6579" s="331"/>
      <c r="I6579" s="334" t="s">
        <v>14285</v>
      </c>
      <c r="J6579" s="335">
        <v>43927</v>
      </c>
      <c r="K6579" s="331"/>
      <c r="L6579" s="331"/>
      <c r="M6579" s="331"/>
      <c r="N6579" s="331"/>
    </row>
    <row r="6580" spans="1:14" ht="12.75">
      <c r="A6580" s="15"/>
      <c r="B6580" s="236">
        <v>43927.949184004625</v>
      </c>
      <c r="C6580" s="2" t="s">
        <v>2197</v>
      </c>
      <c r="D6580" s="2" t="s">
        <v>354</v>
      </c>
      <c r="E6580" s="2" t="s">
        <v>13025</v>
      </c>
      <c r="F6580" s="2" t="s">
        <v>2198</v>
      </c>
      <c r="G6580" s="2" t="s">
        <v>2199</v>
      </c>
      <c r="H6580" s="2" t="s">
        <v>14286</v>
      </c>
      <c r="I6580" s="34" t="s">
        <v>14287</v>
      </c>
      <c r="J6580" s="237">
        <v>43927</v>
      </c>
      <c r="L6580" s="2">
        <v>9</v>
      </c>
    </row>
    <row r="6581" spans="1:14" ht="12.75">
      <c r="A6581" s="331"/>
      <c r="B6581" s="332">
        <v>43927.949561678237</v>
      </c>
      <c r="C6581" s="333" t="s">
        <v>2200</v>
      </c>
      <c r="D6581" s="333" t="s">
        <v>516</v>
      </c>
      <c r="E6581" s="331"/>
      <c r="F6581" s="333" t="s">
        <v>2198</v>
      </c>
      <c r="G6581" s="333" t="s">
        <v>2199</v>
      </c>
      <c r="H6581" s="331"/>
      <c r="I6581" s="334" t="s">
        <v>14288</v>
      </c>
      <c r="J6581" s="335">
        <v>43927</v>
      </c>
      <c r="K6581" s="331"/>
      <c r="L6581" s="331"/>
      <c r="M6581" s="331"/>
      <c r="N6581" s="331"/>
    </row>
    <row r="6582" spans="1:14" ht="12.75">
      <c r="A6582" s="331"/>
      <c r="B6582" s="332">
        <v>43927.950366354169</v>
      </c>
      <c r="C6582" s="333" t="s">
        <v>2200</v>
      </c>
      <c r="D6582" s="333" t="s">
        <v>516</v>
      </c>
      <c r="E6582" s="331"/>
      <c r="F6582" s="333" t="s">
        <v>2198</v>
      </c>
      <c r="G6582" s="333" t="s">
        <v>2199</v>
      </c>
      <c r="H6582" s="331"/>
      <c r="I6582" s="334" t="s">
        <v>14288</v>
      </c>
      <c r="J6582" s="335">
        <v>43927</v>
      </c>
      <c r="K6582" s="331"/>
      <c r="L6582" s="331"/>
      <c r="M6582" s="331"/>
      <c r="N6582" s="331"/>
    </row>
    <row r="6583" spans="1:14" ht="12.75">
      <c r="A6583" s="331"/>
      <c r="B6583" s="332">
        <v>43927.950449976852</v>
      </c>
      <c r="C6583" s="333" t="s">
        <v>2200</v>
      </c>
      <c r="D6583" s="333" t="s">
        <v>278</v>
      </c>
      <c r="E6583" s="331"/>
      <c r="F6583" s="333" t="s">
        <v>2198</v>
      </c>
      <c r="G6583" s="333" t="s">
        <v>2199</v>
      </c>
      <c r="H6583" s="331"/>
      <c r="I6583" s="334" t="s">
        <v>14289</v>
      </c>
      <c r="J6583" s="335">
        <v>43927</v>
      </c>
      <c r="K6583" s="331"/>
      <c r="L6583" s="333">
        <v>6</v>
      </c>
      <c r="M6583" s="331"/>
      <c r="N6583" s="331"/>
    </row>
    <row r="6584" spans="1:14" ht="12.75">
      <c r="A6584" s="15"/>
      <c r="B6584" s="236">
        <v>43927.950844409723</v>
      </c>
      <c r="C6584" s="2" t="s">
        <v>7566</v>
      </c>
      <c r="D6584" s="2" t="s">
        <v>516</v>
      </c>
      <c r="E6584" s="2" t="s">
        <v>5368</v>
      </c>
      <c r="F6584" s="2" t="s">
        <v>2201</v>
      </c>
      <c r="G6584" s="2" t="s">
        <v>2199</v>
      </c>
      <c r="H6584" s="2" t="s">
        <v>14290</v>
      </c>
      <c r="I6584" s="34" t="s">
        <v>14239</v>
      </c>
      <c r="J6584" s="237">
        <v>43927</v>
      </c>
      <c r="K6584" s="2">
        <v>45</v>
      </c>
      <c r="M6584" s="2" t="s">
        <v>14291</v>
      </c>
    </row>
    <row r="6585" spans="1:14" ht="12.75">
      <c r="A6585" s="331"/>
      <c r="B6585" s="332">
        <v>43927.951088657406</v>
      </c>
      <c r="C6585" s="333" t="s">
        <v>2200</v>
      </c>
      <c r="D6585" s="333" t="s">
        <v>516</v>
      </c>
      <c r="E6585" s="333" t="s">
        <v>5368</v>
      </c>
      <c r="F6585" s="333" t="s">
        <v>2198</v>
      </c>
      <c r="G6585" s="333" t="s">
        <v>2199</v>
      </c>
      <c r="H6585" s="331"/>
      <c r="I6585" s="334" t="s">
        <v>14292</v>
      </c>
      <c r="J6585" s="335">
        <v>43927</v>
      </c>
      <c r="K6585" s="331"/>
      <c r="L6585" s="333">
        <v>1</v>
      </c>
      <c r="M6585" s="331"/>
      <c r="N6585" s="331"/>
    </row>
    <row r="6586" spans="1:14" ht="12.75">
      <c r="A6586" s="15"/>
      <c r="B6586" s="236">
        <v>43927.952154664352</v>
      </c>
      <c r="C6586" s="2" t="s">
        <v>7566</v>
      </c>
      <c r="D6586" s="2" t="s">
        <v>101</v>
      </c>
      <c r="F6586" s="2" t="s">
        <v>2198</v>
      </c>
      <c r="H6586" s="2" t="s">
        <v>14293</v>
      </c>
      <c r="I6586" s="34" t="s">
        <v>14272</v>
      </c>
      <c r="J6586" s="237">
        <v>43927</v>
      </c>
    </row>
    <row r="6587" spans="1:14" ht="12.75">
      <c r="A6587" s="331"/>
      <c r="B6587" s="332">
        <v>43927.953595717598</v>
      </c>
      <c r="C6587" s="333" t="s">
        <v>2200</v>
      </c>
      <c r="D6587" s="333" t="s">
        <v>516</v>
      </c>
      <c r="E6587" s="333" t="s">
        <v>5368</v>
      </c>
      <c r="F6587" s="333" t="s">
        <v>2201</v>
      </c>
      <c r="G6587" s="333" t="s">
        <v>2199</v>
      </c>
      <c r="H6587" s="331"/>
      <c r="I6587" s="334" t="s">
        <v>14294</v>
      </c>
      <c r="J6587" s="335">
        <v>43927</v>
      </c>
      <c r="K6587" s="333">
        <v>45</v>
      </c>
      <c r="L6587" s="333">
        <v>4760</v>
      </c>
      <c r="M6587" s="334" t="s">
        <v>14295</v>
      </c>
      <c r="N6587" s="331"/>
    </row>
    <row r="6588" spans="1:14" ht="12.75">
      <c r="A6588" s="331"/>
      <c r="B6588" s="332">
        <v>43927.954475335646</v>
      </c>
      <c r="C6588" s="333" t="s">
        <v>2200</v>
      </c>
      <c r="D6588" s="333" t="s">
        <v>126</v>
      </c>
      <c r="E6588" s="331"/>
      <c r="F6588" s="333" t="s">
        <v>2198</v>
      </c>
      <c r="G6588" s="331"/>
      <c r="H6588" s="331"/>
      <c r="I6588" s="334" t="s">
        <v>14296</v>
      </c>
      <c r="J6588" s="335">
        <v>43927</v>
      </c>
      <c r="K6588" s="331"/>
      <c r="L6588" s="331"/>
      <c r="M6588" s="331"/>
      <c r="N6588" s="331"/>
    </row>
    <row r="6589" spans="1:14" ht="12.75">
      <c r="A6589" s="15"/>
      <c r="B6589" s="236">
        <v>43927.955628645832</v>
      </c>
      <c r="C6589" s="2" t="s">
        <v>2200</v>
      </c>
      <c r="D6589" s="2" t="s">
        <v>278</v>
      </c>
      <c r="F6589" s="2" t="s">
        <v>2198</v>
      </c>
      <c r="G6589" s="2" t="s">
        <v>2199</v>
      </c>
      <c r="H6589" s="2" t="s">
        <v>14297</v>
      </c>
      <c r="I6589" s="34" t="s">
        <v>14298</v>
      </c>
      <c r="J6589" s="237">
        <v>43927</v>
      </c>
    </row>
    <row r="6590" spans="1:14" ht="12.75">
      <c r="A6590" s="331"/>
      <c r="B6590" s="332">
        <v>43927.957753958333</v>
      </c>
      <c r="C6590" s="333" t="s">
        <v>7566</v>
      </c>
      <c r="D6590" s="333" t="s">
        <v>516</v>
      </c>
      <c r="E6590" s="333" t="s">
        <v>5368</v>
      </c>
      <c r="F6590" s="333" t="s">
        <v>2201</v>
      </c>
      <c r="G6590" s="333" t="s">
        <v>2199</v>
      </c>
      <c r="H6590" s="331"/>
      <c r="I6590" s="333" t="s">
        <v>14299</v>
      </c>
      <c r="J6590" s="335">
        <v>43927</v>
      </c>
      <c r="K6590" s="333">
        <v>45</v>
      </c>
      <c r="L6590" s="331"/>
      <c r="M6590" s="331"/>
      <c r="N6590" s="331"/>
    </row>
    <row r="6591" spans="1:14" ht="12.75">
      <c r="A6591" s="331"/>
      <c r="B6591" s="332">
        <v>43927.964455914349</v>
      </c>
      <c r="C6591" s="333" t="s">
        <v>2200</v>
      </c>
      <c r="D6591" s="333" t="s">
        <v>278</v>
      </c>
      <c r="E6591" s="331"/>
      <c r="F6591" s="333" t="s">
        <v>2198</v>
      </c>
      <c r="G6591" s="333" t="s">
        <v>2210</v>
      </c>
      <c r="H6591" s="331"/>
      <c r="I6591" s="334" t="s">
        <v>14300</v>
      </c>
      <c r="J6591" s="335">
        <v>43927</v>
      </c>
      <c r="K6591" s="331"/>
      <c r="L6591" s="331"/>
      <c r="M6591" s="331"/>
      <c r="N6591" s="331"/>
    </row>
    <row r="6592" spans="1:14" ht="12.75">
      <c r="A6592" s="15"/>
      <c r="B6592" s="236">
        <v>43927.966190590276</v>
      </c>
      <c r="C6592" s="2" t="s">
        <v>9</v>
      </c>
      <c r="D6592" s="2" t="s">
        <v>45</v>
      </c>
      <c r="E6592" s="2" t="s">
        <v>333</v>
      </c>
      <c r="F6592" s="2" t="s">
        <v>2208</v>
      </c>
      <c r="G6592" s="2" t="s">
        <v>2199</v>
      </c>
      <c r="H6592" s="2" t="s">
        <v>14301</v>
      </c>
      <c r="I6592" s="34" t="s">
        <v>14302</v>
      </c>
      <c r="J6592" s="237">
        <v>43927</v>
      </c>
      <c r="K6592" s="2">
        <v>68</v>
      </c>
    </row>
    <row r="6593" spans="1:14" ht="12.75">
      <c r="A6593" s="331"/>
      <c r="B6593" s="332">
        <v>43927.968574270832</v>
      </c>
      <c r="C6593" s="333" t="s">
        <v>7566</v>
      </c>
      <c r="D6593" s="333" t="s">
        <v>153</v>
      </c>
      <c r="E6593" s="331"/>
      <c r="F6593" s="333" t="s">
        <v>2198</v>
      </c>
      <c r="G6593" s="331"/>
      <c r="H6593" s="331"/>
      <c r="I6593" s="334" t="s">
        <v>14303</v>
      </c>
      <c r="J6593" s="335">
        <v>43925</v>
      </c>
      <c r="K6593" s="331"/>
      <c r="L6593" s="331"/>
      <c r="M6593" s="333" t="s">
        <v>14304</v>
      </c>
      <c r="N6593" s="331"/>
    </row>
    <row r="6594" spans="1:14" ht="12.75">
      <c r="A6594" s="331"/>
      <c r="B6594" s="332">
        <v>43927.968850011574</v>
      </c>
      <c r="C6594" s="333" t="s">
        <v>7566</v>
      </c>
      <c r="D6594" s="333" t="s">
        <v>101</v>
      </c>
      <c r="E6594" s="333" t="s">
        <v>64</v>
      </c>
      <c r="F6594" s="333" t="s">
        <v>14305</v>
      </c>
      <c r="G6594" s="333" t="s">
        <v>2199</v>
      </c>
      <c r="H6594" s="331"/>
      <c r="I6594" s="334" t="s">
        <v>14306</v>
      </c>
      <c r="J6594" s="335">
        <v>43926</v>
      </c>
      <c r="K6594" s="331"/>
      <c r="L6594" s="331"/>
      <c r="M6594" s="333" t="s">
        <v>14307</v>
      </c>
      <c r="N6594" s="331"/>
    </row>
    <row r="6595" spans="1:14" ht="12.75">
      <c r="A6595" s="331"/>
      <c r="B6595" s="332">
        <v>43927.970405763888</v>
      </c>
      <c r="C6595" s="333" t="s">
        <v>2200</v>
      </c>
      <c r="D6595" s="333" t="s">
        <v>95</v>
      </c>
      <c r="E6595" s="333" t="s">
        <v>95</v>
      </c>
      <c r="F6595" s="333" t="s">
        <v>2198</v>
      </c>
      <c r="G6595" s="333" t="s">
        <v>2199</v>
      </c>
      <c r="H6595" s="331"/>
      <c r="I6595" s="333" t="s">
        <v>14308</v>
      </c>
      <c r="J6595" s="335">
        <v>43927</v>
      </c>
      <c r="K6595" s="331"/>
      <c r="L6595" s="333">
        <v>12</v>
      </c>
      <c r="M6595" s="331"/>
      <c r="N6595" s="331"/>
    </row>
    <row r="6596" spans="1:14" ht="12.75">
      <c r="A6596" s="331"/>
      <c r="B6596" s="332">
        <v>43927.972800578704</v>
      </c>
      <c r="C6596" s="333" t="s">
        <v>2197</v>
      </c>
      <c r="D6596" s="333" t="s">
        <v>45</v>
      </c>
      <c r="E6596" s="331"/>
      <c r="F6596" s="333" t="s">
        <v>2198</v>
      </c>
      <c r="G6596" s="331"/>
      <c r="H6596" s="331"/>
      <c r="I6596" s="334" t="s">
        <v>14309</v>
      </c>
      <c r="J6596" s="335">
        <v>43927</v>
      </c>
      <c r="K6596" s="331"/>
      <c r="L6596" s="333">
        <v>70</v>
      </c>
      <c r="M6596" s="333" t="s">
        <v>14310</v>
      </c>
      <c r="N6596" s="331"/>
    </row>
    <row r="6597" spans="1:14" ht="12.75">
      <c r="A6597" s="15"/>
      <c r="B6597" s="236">
        <v>43927.974315046296</v>
      </c>
      <c r="C6597" s="2" t="s">
        <v>2200</v>
      </c>
      <c r="D6597" s="2" t="s">
        <v>126</v>
      </c>
      <c r="E6597" s="2" t="s">
        <v>14311</v>
      </c>
      <c r="F6597" s="2" t="s">
        <v>2198</v>
      </c>
      <c r="G6597" s="2" t="s">
        <v>2210</v>
      </c>
      <c r="H6597" s="2" t="s">
        <v>14312</v>
      </c>
      <c r="I6597" s="34" t="s">
        <v>14313</v>
      </c>
      <c r="J6597" s="237">
        <v>43926</v>
      </c>
      <c r="M6597" s="2" t="s">
        <v>14315</v>
      </c>
    </row>
    <row r="6598" spans="1:14" ht="12.75">
      <c r="A6598" s="15"/>
      <c r="B6598" s="236">
        <v>43927.975284641201</v>
      </c>
      <c r="C6598" s="2" t="s">
        <v>2200</v>
      </c>
      <c r="D6598" s="2" t="s">
        <v>45</v>
      </c>
      <c r="E6598" s="2" t="s">
        <v>1142</v>
      </c>
      <c r="F6598" s="2" t="s">
        <v>2201</v>
      </c>
      <c r="G6598" s="2" t="s">
        <v>2199</v>
      </c>
      <c r="H6598" s="2" t="s">
        <v>14316</v>
      </c>
      <c r="I6598" s="2" t="s">
        <v>14317</v>
      </c>
      <c r="J6598" s="237">
        <v>43927</v>
      </c>
      <c r="K6598" s="2">
        <v>63</v>
      </c>
    </row>
    <row r="6599" spans="1:14" ht="12.75">
      <c r="A6599" s="331"/>
      <c r="B6599" s="332">
        <v>43927.975703807868</v>
      </c>
      <c r="C6599" s="333" t="s">
        <v>2200</v>
      </c>
      <c r="D6599" s="333" t="s">
        <v>126</v>
      </c>
      <c r="E6599" s="331"/>
      <c r="F6599" s="333" t="s">
        <v>2198</v>
      </c>
      <c r="G6599" s="333" t="s">
        <v>2210</v>
      </c>
      <c r="H6599" s="331"/>
      <c r="I6599" s="334" t="s">
        <v>14318</v>
      </c>
      <c r="J6599" s="335">
        <v>43927</v>
      </c>
      <c r="K6599" s="331"/>
      <c r="L6599" s="331"/>
      <c r="M6599" s="333" t="s">
        <v>14320</v>
      </c>
      <c r="N6599" s="331"/>
    </row>
    <row r="6600" spans="1:14" ht="12.75">
      <c r="A6600" s="331"/>
      <c r="B6600" s="332">
        <v>43927.986062488431</v>
      </c>
      <c r="C6600" s="333" t="s">
        <v>2197</v>
      </c>
      <c r="D6600" s="333" t="s">
        <v>101</v>
      </c>
      <c r="E6600" s="331"/>
      <c r="F6600" s="333" t="s">
        <v>2198</v>
      </c>
      <c r="G6600" s="331"/>
      <c r="H6600" s="331"/>
      <c r="I6600" s="334" t="s">
        <v>14321</v>
      </c>
      <c r="J6600" s="335">
        <v>43927</v>
      </c>
      <c r="K6600" s="331"/>
      <c r="L6600" s="333">
        <v>12</v>
      </c>
      <c r="M6600" s="333" t="s">
        <v>14323</v>
      </c>
      <c r="N6600" s="331"/>
    </row>
    <row r="6601" spans="1:14" ht="12.75">
      <c r="A6601" s="15"/>
      <c r="B6601" s="236">
        <v>43927.989731076392</v>
      </c>
      <c r="C6601" s="2" t="s">
        <v>2200</v>
      </c>
      <c r="D6601" s="2" t="s">
        <v>516</v>
      </c>
      <c r="E6601" s="2" t="s">
        <v>14221</v>
      </c>
      <c r="F6601" s="2" t="s">
        <v>2201</v>
      </c>
      <c r="G6601" s="2" t="s">
        <v>2199</v>
      </c>
      <c r="H6601" s="2" t="s">
        <v>14324</v>
      </c>
      <c r="I6601" s="2" t="s">
        <v>14325</v>
      </c>
      <c r="J6601" s="237">
        <v>43927</v>
      </c>
      <c r="K6601" s="2">
        <v>45</v>
      </c>
    </row>
    <row r="6602" spans="1:14" ht="12.75">
      <c r="A6602" s="331"/>
      <c r="B6602" s="332">
        <v>43927.99922445602</v>
      </c>
      <c r="C6602" s="333" t="s">
        <v>2197</v>
      </c>
      <c r="D6602" s="333" t="s">
        <v>101</v>
      </c>
      <c r="E6602" s="333" t="s">
        <v>31</v>
      </c>
      <c r="F6602" s="333" t="s">
        <v>2198</v>
      </c>
      <c r="G6602" s="333" t="s">
        <v>2199</v>
      </c>
      <c r="H6602" s="331"/>
      <c r="I6602" s="334" t="s">
        <v>14282</v>
      </c>
      <c r="J6602" s="335">
        <v>43927</v>
      </c>
      <c r="K6602" s="331"/>
      <c r="L6602" s="333">
        <v>12</v>
      </c>
      <c r="M6602" s="331"/>
      <c r="N6602" s="331"/>
    </row>
    <row r="6603" spans="1:14" ht="12.75">
      <c r="A6603" s="331"/>
      <c r="B6603" s="332">
        <v>43928.000295717589</v>
      </c>
      <c r="C6603" s="333" t="s">
        <v>2197</v>
      </c>
      <c r="D6603" s="333" t="s">
        <v>101</v>
      </c>
      <c r="E6603" s="331"/>
      <c r="F6603" s="333" t="s">
        <v>2198</v>
      </c>
      <c r="G6603" s="333" t="s">
        <v>2199</v>
      </c>
      <c r="H6603" s="331"/>
      <c r="I6603" s="333" t="s">
        <v>14327</v>
      </c>
      <c r="J6603" s="335">
        <v>43927</v>
      </c>
      <c r="K6603" s="331"/>
      <c r="L6603" s="333">
        <v>12</v>
      </c>
      <c r="M6603" s="331"/>
      <c r="N6603" s="331"/>
    </row>
    <row r="6604" spans="1:14" ht="12.75">
      <c r="A6604" s="331"/>
      <c r="B6604" s="332">
        <v>43928.001160277781</v>
      </c>
      <c r="C6604" s="333" t="s">
        <v>2200</v>
      </c>
      <c r="D6604" s="333" t="s">
        <v>45</v>
      </c>
      <c r="E6604" s="333" t="s">
        <v>1142</v>
      </c>
      <c r="F6604" s="333" t="s">
        <v>2201</v>
      </c>
      <c r="G6604" s="333" t="s">
        <v>2199</v>
      </c>
      <c r="H6604" s="331"/>
      <c r="I6604" s="334" t="s">
        <v>14328</v>
      </c>
      <c r="J6604" s="335">
        <v>43928</v>
      </c>
      <c r="K6604" s="331"/>
      <c r="L6604" s="331"/>
      <c r="M6604" s="331"/>
      <c r="N6604" s="331"/>
    </row>
    <row r="6605" spans="1:14" ht="12.75">
      <c r="A6605" s="331"/>
      <c r="B6605" s="332">
        <v>43928.001357650464</v>
      </c>
      <c r="C6605" s="333" t="s">
        <v>2197</v>
      </c>
      <c r="D6605" s="333" t="s">
        <v>101</v>
      </c>
      <c r="E6605" s="333" t="s">
        <v>31</v>
      </c>
      <c r="F6605" s="333" t="s">
        <v>2198</v>
      </c>
      <c r="G6605" s="333" t="s">
        <v>2199</v>
      </c>
      <c r="H6605" s="331"/>
      <c r="I6605" s="334" t="s">
        <v>14282</v>
      </c>
      <c r="J6605" s="335">
        <v>43927</v>
      </c>
      <c r="K6605" s="331"/>
      <c r="L6605" s="331"/>
      <c r="M6605" s="333" t="s">
        <v>14331</v>
      </c>
      <c r="N6605" s="331"/>
    </row>
    <row r="6606" spans="1:14" ht="12.75">
      <c r="A6606" s="15"/>
      <c r="B6606" s="236">
        <v>43928.003280868055</v>
      </c>
      <c r="C6606" s="2" t="s">
        <v>2197</v>
      </c>
      <c r="D6606" s="2" t="s">
        <v>268</v>
      </c>
      <c r="F6606" s="2" t="s">
        <v>2198</v>
      </c>
      <c r="G6606" s="2" t="s">
        <v>2199</v>
      </c>
      <c r="H6606" s="2" t="s">
        <v>14332</v>
      </c>
      <c r="I6606" s="34" t="s">
        <v>14276</v>
      </c>
      <c r="J6606" s="237">
        <v>43927</v>
      </c>
    </row>
    <row r="6607" spans="1:14" ht="12.75">
      <c r="A6607" s="331"/>
      <c r="B6607" s="332">
        <v>43928.007066493054</v>
      </c>
      <c r="C6607" s="333" t="s">
        <v>2197</v>
      </c>
      <c r="D6607" s="333" t="s">
        <v>101</v>
      </c>
      <c r="E6607" s="333" t="s">
        <v>31</v>
      </c>
      <c r="F6607" s="333" t="s">
        <v>2198</v>
      </c>
      <c r="G6607" s="333" t="s">
        <v>2199</v>
      </c>
      <c r="H6607" s="331"/>
      <c r="I6607" s="334" t="s">
        <v>14334</v>
      </c>
      <c r="J6607" s="335">
        <v>43927</v>
      </c>
      <c r="K6607" s="331"/>
      <c r="L6607" s="331"/>
      <c r="M6607" s="331"/>
      <c r="N6607" s="331"/>
    </row>
    <row r="6608" spans="1:14" ht="12.75">
      <c r="A6608" s="331"/>
      <c r="B6608" s="332">
        <v>43928.007467418982</v>
      </c>
      <c r="C6608" s="333" t="s">
        <v>2200</v>
      </c>
      <c r="D6608" s="333" t="s">
        <v>101</v>
      </c>
      <c r="E6608" s="333" t="s">
        <v>31</v>
      </c>
      <c r="F6608" s="333" t="s">
        <v>2198</v>
      </c>
      <c r="G6608" s="333" t="s">
        <v>2199</v>
      </c>
      <c r="H6608" s="331"/>
      <c r="I6608" s="334" t="s">
        <v>14334</v>
      </c>
      <c r="J6608" s="335">
        <v>43927</v>
      </c>
      <c r="K6608" s="331"/>
      <c r="L6608" s="331"/>
      <c r="M6608" s="331"/>
      <c r="N6608" s="331"/>
    </row>
    <row r="6609" spans="1:14" ht="12.75">
      <c r="A6609" s="331"/>
      <c r="B6609" s="332">
        <v>43928.007802523149</v>
      </c>
      <c r="C6609" s="333" t="s">
        <v>2197</v>
      </c>
      <c r="D6609" s="333" t="s">
        <v>101</v>
      </c>
      <c r="E6609" s="333" t="s">
        <v>31</v>
      </c>
      <c r="F6609" s="333" t="s">
        <v>2198</v>
      </c>
      <c r="G6609" s="333" t="s">
        <v>2199</v>
      </c>
      <c r="H6609" s="331"/>
      <c r="I6609" s="334" t="s">
        <v>14334</v>
      </c>
      <c r="J6609" s="335">
        <v>43927</v>
      </c>
      <c r="K6609" s="331"/>
      <c r="L6609" s="331"/>
      <c r="M6609" s="331"/>
      <c r="N6609" s="331"/>
    </row>
    <row r="6610" spans="1:14" ht="12.75">
      <c r="A6610" s="331"/>
      <c r="B6610" s="332">
        <v>43928.008123634259</v>
      </c>
      <c r="C6610" s="333" t="s">
        <v>2197</v>
      </c>
      <c r="D6610" s="333" t="s">
        <v>101</v>
      </c>
      <c r="E6610" s="333" t="s">
        <v>31</v>
      </c>
      <c r="F6610" s="333" t="s">
        <v>2198</v>
      </c>
      <c r="G6610" s="333" t="s">
        <v>2199</v>
      </c>
      <c r="H6610" s="331"/>
      <c r="I6610" s="334" t="s">
        <v>14334</v>
      </c>
      <c r="J6610" s="335">
        <v>43927</v>
      </c>
      <c r="K6610" s="331"/>
      <c r="L6610" s="331"/>
      <c r="M6610" s="331"/>
      <c r="N6610" s="331"/>
    </row>
    <row r="6611" spans="1:14" ht="12.75">
      <c r="A6611" s="331"/>
      <c r="B6611" s="332">
        <v>43928.008444282408</v>
      </c>
      <c r="C6611" s="333" t="s">
        <v>2197</v>
      </c>
      <c r="D6611" s="333" t="s">
        <v>101</v>
      </c>
      <c r="E6611" s="333" t="s">
        <v>31</v>
      </c>
      <c r="F6611" s="333" t="s">
        <v>2198</v>
      </c>
      <c r="G6611" s="333" t="s">
        <v>2199</v>
      </c>
      <c r="H6611" s="331"/>
      <c r="I6611" s="334" t="s">
        <v>14334</v>
      </c>
      <c r="J6611" s="335">
        <v>43927</v>
      </c>
      <c r="K6611" s="331"/>
      <c r="L6611" s="331"/>
      <c r="M6611" s="331"/>
      <c r="N6611" s="331"/>
    </row>
    <row r="6612" spans="1:14" ht="12.75">
      <c r="A6612" s="15"/>
      <c r="B6612" s="236">
        <v>43928.008768738422</v>
      </c>
      <c r="C6612" s="2" t="s">
        <v>9</v>
      </c>
      <c r="D6612" s="2" t="s">
        <v>158</v>
      </c>
      <c r="E6612" s="2" t="s">
        <v>827</v>
      </c>
      <c r="F6612" s="2" t="s">
        <v>2201</v>
      </c>
      <c r="G6612" s="2" t="s">
        <v>2199</v>
      </c>
      <c r="H6612" s="2" t="s">
        <v>14339</v>
      </c>
      <c r="I6612" s="34" t="s">
        <v>14340</v>
      </c>
      <c r="J6612" s="237">
        <v>43927</v>
      </c>
      <c r="K6612" s="2">
        <v>57</v>
      </c>
      <c r="M6612" s="2" t="s">
        <v>14341</v>
      </c>
    </row>
    <row r="6613" spans="1:14" ht="12.75">
      <c r="A6613" s="331"/>
      <c r="B6613" s="332">
        <v>43928.011402905089</v>
      </c>
      <c r="C6613" s="333" t="s">
        <v>2197</v>
      </c>
      <c r="D6613" s="333" t="s">
        <v>354</v>
      </c>
      <c r="E6613" s="333" t="s">
        <v>1969</v>
      </c>
      <c r="F6613" s="333" t="s">
        <v>2208</v>
      </c>
      <c r="G6613" s="333" t="s">
        <v>2199</v>
      </c>
      <c r="H6613" s="331"/>
      <c r="I6613" s="333" t="s">
        <v>14202</v>
      </c>
      <c r="J6613" s="335">
        <v>43927</v>
      </c>
      <c r="K6613" s="331"/>
      <c r="L6613" s="331"/>
      <c r="M6613" s="333" t="s">
        <v>14203</v>
      </c>
      <c r="N6613" s="331"/>
    </row>
    <row r="6614" spans="1:14" ht="12.75">
      <c r="A6614" s="15"/>
      <c r="B6614" s="236">
        <v>43928.011489884258</v>
      </c>
      <c r="C6614" s="2" t="s">
        <v>9</v>
      </c>
      <c r="D6614" s="2" t="s">
        <v>262</v>
      </c>
      <c r="E6614" s="2" t="s">
        <v>14342</v>
      </c>
      <c r="F6614" s="2" t="s">
        <v>2208</v>
      </c>
      <c r="G6614" s="2" t="s">
        <v>2199</v>
      </c>
      <c r="H6614" s="2" t="s">
        <v>14343</v>
      </c>
      <c r="I6614" s="34" t="s">
        <v>14344</v>
      </c>
      <c r="J6614" s="237">
        <v>43927</v>
      </c>
      <c r="K6614" s="2">
        <v>53</v>
      </c>
      <c r="M6614" s="2" t="s">
        <v>14346</v>
      </c>
    </row>
    <row r="6615" spans="1:14" ht="12.75">
      <c r="A6615" s="331"/>
      <c r="B6615" s="332">
        <v>43928.011513854166</v>
      </c>
      <c r="C6615" s="333" t="s">
        <v>2197</v>
      </c>
      <c r="D6615" s="333" t="s">
        <v>354</v>
      </c>
      <c r="E6615" s="333" t="s">
        <v>1969</v>
      </c>
      <c r="F6615" s="333" t="s">
        <v>2208</v>
      </c>
      <c r="G6615" s="333" t="s">
        <v>2199</v>
      </c>
      <c r="H6615" s="331"/>
      <c r="I6615" s="333" t="s">
        <v>14202</v>
      </c>
      <c r="J6615" s="335">
        <v>43927</v>
      </c>
      <c r="K6615" s="331"/>
      <c r="L6615" s="331"/>
      <c r="M6615" s="333" t="s">
        <v>14203</v>
      </c>
      <c r="N6615" s="331"/>
    </row>
    <row r="6616" spans="1:14" ht="12.75">
      <c r="A6616" s="331"/>
      <c r="B6616" s="332">
        <v>43928.011690555555</v>
      </c>
      <c r="C6616" s="333" t="s">
        <v>2197</v>
      </c>
      <c r="D6616" s="333" t="s">
        <v>354</v>
      </c>
      <c r="E6616" s="333" t="s">
        <v>1969</v>
      </c>
      <c r="F6616" s="333" t="s">
        <v>2208</v>
      </c>
      <c r="G6616" s="333" t="s">
        <v>2199</v>
      </c>
      <c r="H6616" s="331"/>
      <c r="I6616" s="333" t="s">
        <v>14202</v>
      </c>
      <c r="J6616" s="335">
        <v>43927</v>
      </c>
      <c r="K6616" s="331"/>
      <c r="L6616" s="331"/>
      <c r="M6616" s="333" t="s">
        <v>14203</v>
      </c>
      <c r="N6616" s="331"/>
    </row>
    <row r="6617" spans="1:14" ht="12.75">
      <c r="A6617" s="15"/>
      <c r="B6617" s="236">
        <v>43928.030838148145</v>
      </c>
      <c r="C6617" s="2" t="s">
        <v>7566</v>
      </c>
      <c r="D6617" s="2" t="s">
        <v>373</v>
      </c>
      <c r="E6617" s="2" t="s">
        <v>755</v>
      </c>
      <c r="F6617" s="2" t="s">
        <v>2198</v>
      </c>
      <c r="G6617" s="2" t="s">
        <v>2210</v>
      </c>
      <c r="H6617" s="2" t="s">
        <v>14348</v>
      </c>
      <c r="I6617" s="2" t="s">
        <v>14349</v>
      </c>
      <c r="J6617" s="237">
        <v>44016</v>
      </c>
      <c r="M6617" s="2" t="s">
        <v>14350</v>
      </c>
    </row>
    <row r="6618" spans="1:14" ht="12.75">
      <c r="A6618" s="15"/>
      <c r="B6618" s="236">
        <v>43928.038980011574</v>
      </c>
      <c r="C6618" s="2" t="s">
        <v>2200</v>
      </c>
      <c r="D6618" s="2" t="s">
        <v>45</v>
      </c>
      <c r="E6618" s="2" t="s">
        <v>1129</v>
      </c>
      <c r="F6618" s="2" t="s">
        <v>2201</v>
      </c>
      <c r="G6618" s="2" t="s">
        <v>2199</v>
      </c>
      <c r="H6618" s="2" t="s">
        <v>14351</v>
      </c>
      <c r="I6618" s="34" t="s">
        <v>14352</v>
      </c>
      <c r="J6618" s="237">
        <v>43927</v>
      </c>
      <c r="M6618" s="2" t="s">
        <v>14353</v>
      </c>
    </row>
    <row r="6619" spans="1:14" ht="12.75">
      <c r="A6619" s="15"/>
      <c r="B6619" s="236">
        <v>43928.039872789348</v>
      </c>
      <c r="C6619" s="2" t="s">
        <v>2200</v>
      </c>
      <c r="D6619" s="2" t="s">
        <v>117</v>
      </c>
      <c r="E6619" s="2" t="s">
        <v>14354</v>
      </c>
      <c r="F6619" s="2" t="s">
        <v>2198</v>
      </c>
      <c r="G6619" s="2" t="s">
        <v>2199</v>
      </c>
      <c r="H6619" s="2" t="s">
        <v>14355</v>
      </c>
      <c r="I6619" s="2" t="s">
        <v>14356</v>
      </c>
      <c r="J6619" s="237">
        <v>43927</v>
      </c>
      <c r="K6619" s="2">
        <v>30</v>
      </c>
    </row>
    <row r="6620" spans="1:14" ht="12.75">
      <c r="A6620" s="331"/>
      <c r="B6620" s="332">
        <v>43928.0446537963</v>
      </c>
      <c r="C6620" s="333" t="s">
        <v>2197</v>
      </c>
      <c r="D6620" s="333" t="s">
        <v>45</v>
      </c>
      <c r="E6620" s="333" t="s">
        <v>1129</v>
      </c>
      <c r="F6620" s="333" t="s">
        <v>2208</v>
      </c>
      <c r="G6620" s="333" t="s">
        <v>2199</v>
      </c>
      <c r="H6620" s="331"/>
      <c r="I6620" s="334" t="s">
        <v>14352</v>
      </c>
      <c r="J6620" s="335">
        <v>43927</v>
      </c>
      <c r="K6620" s="331"/>
      <c r="L6620" s="333">
        <v>480</v>
      </c>
      <c r="M6620" s="333" t="s">
        <v>14358</v>
      </c>
      <c r="N6620" s="331"/>
    </row>
    <row r="6621" spans="1:14" ht="12.75">
      <c r="A6621" s="331"/>
      <c r="B6621" s="332">
        <v>43928.045890231486</v>
      </c>
      <c r="C6621" s="333" t="s">
        <v>2197</v>
      </c>
      <c r="D6621" s="333" t="s">
        <v>45</v>
      </c>
      <c r="E6621" s="333" t="s">
        <v>1129</v>
      </c>
      <c r="F6621" s="333" t="s">
        <v>2201</v>
      </c>
      <c r="G6621" s="333" t="s">
        <v>2199</v>
      </c>
      <c r="H6621" s="331"/>
      <c r="I6621" s="334" t="s">
        <v>14352</v>
      </c>
      <c r="J6621" s="335">
        <v>43927</v>
      </c>
      <c r="K6621" s="331"/>
      <c r="L6621" s="333">
        <v>481</v>
      </c>
      <c r="M6621" s="333" t="s">
        <v>14358</v>
      </c>
      <c r="N6621" s="331"/>
    </row>
    <row r="6622" spans="1:14" ht="12.75">
      <c r="A6622" s="331"/>
      <c r="B6622" s="332">
        <v>43928.04631474537</v>
      </c>
      <c r="C6622" s="333" t="s">
        <v>2197</v>
      </c>
      <c r="D6622" s="333" t="s">
        <v>45</v>
      </c>
      <c r="E6622" s="333" t="s">
        <v>1129</v>
      </c>
      <c r="F6622" s="333" t="s">
        <v>2201</v>
      </c>
      <c r="G6622" s="333" t="s">
        <v>2199</v>
      </c>
      <c r="H6622" s="331"/>
      <c r="I6622" s="334" t="s">
        <v>14352</v>
      </c>
      <c r="J6622" s="335">
        <v>43927</v>
      </c>
      <c r="K6622" s="331"/>
      <c r="L6622" s="333">
        <v>482</v>
      </c>
      <c r="M6622" s="333" t="s">
        <v>14358</v>
      </c>
      <c r="N6622" s="331"/>
    </row>
    <row r="6623" spans="1:14" ht="12.75">
      <c r="A6623" s="331"/>
      <c r="B6623" s="332">
        <v>43928.046822071759</v>
      </c>
      <c r="C6623" s="333" t="s">
        <v>2197</v>
      </c>
      <c r="D6623" s="333" t="s">
        <v>45</v>
      </c>
      <c r="E6623" s="333" t="s">
        <v>1129</v>
      </c>
      <c r="F6623" s="333" t="s">
        <v>2201</v>
      </c>
      <c r="G6623" s="333" t="s">
        <v>2199</v>
      </c>
      <c r="H6623" s="331"/>
      <c r="I6623" s="334" t="s">
        <v>14352</v>
      </c>
      <c r="J6623" s="335">
        <v>43927</v>
      </c>
      <c r="K6623" s="331"/>
      <c r="L6623" s="333">
        <v>483</v>
      </c>
      <c r="M6623" s="333" t="s">
        <v>14358</v>
      </c>
      <c r="N6623" s="331"/>
    </row>
    <row r="6624" spans="1:14" ht="12.75">
      <c r="A6624" s="331"/>
      <c r="B6624" s="332">
        <v>43928.078058750005</v>
      </c>
      <c r="C6624" s="333" t="s">
        <v>2200</v>
      </c>
      <c r="D6624" s="333" t="s">
        <v>182</v>
      </c>
      <c r="E6624" s="331"/>
      <c r="F6624" s="333" t="s">
        <v>2208</v>
      </c>
      <c r="G6624" s="333" t="s">
        <v>2199</v>
      </c>
      <c r="H6624" s="331"/>
      <c r="I6624" s="334" t="s">
        <v>10894</v>
      </c>
      <c r="J6624" s="335">
        <v>43928</v>
      </c>
      <c r="K6624" s="331"/>
      <c r="L6624" s="331"/>
      <c r="M6624" s="331"/>
      <c r="N6624" s="331"/>
    </row>
    <row r="6625" spans="1:14" ht="12.75">
      <c r="A6625" s="331"/>
      <c r="B6625" s="332">
        <v>43928.093414918985</v>
      </c>
      <c r="C6625" s="333" t="s">
        <v>2197</v>
      </c>
      <c r="D6625" s="333" t="s">
        <v>101</v>
      </c>
      <c r="E6625" s="331"/>
      <c r="F6625" s="333" t="s">
        <v>2198</v>
      </c>
      <c r="G6625" s="331"/>
      <c r="H6625" s="331"/>
      <c r="I6625" s="334" t="s">
        <v>14361</v>
      </c>
      <c r="J6625" s="335">
        <v>43927</v>
      </c>
      <c r="K6625" s="331"/>
      <c r="L6625" s="331"/>
      <c r="M6625" s="331"/>
      <c r="N6625" s="331"/>
    </row>
    <row r="6626" spans="1:14" ht="12.75">
      <c r="A6626" s="331"/>
      <c r="B6626" s="332">
        <v>43928.097413368057</v>
      </c>
      <c r="C6626" s="333" t="s">
        <v>2197</v>
      </c>
      <c r="D6626" s="333" t="s">
        <v>101</v>
      </c>
      <c r="E6626" s="331"/>
      <c r="F6626" s="333" t="s">
        <v>2198</v>
      </c>
      <c r="G6626" s="331"/>
      <c r="H6626" s="331"/>
      <c r="I6626" s="334" t="s">
        <v>14363</v>
      </c>
      <c r="J6626" s="335">
        <v>43927</v>
      </c>
      <c r="K6626" s="331"/>
      <c r="L6626" s="331"/>
      <c r="M6626" s="333" t="s">
        <v>14365</v>
      </c>
      <c r="N6626" s="331"/>
    </row>
    <row r="6627" spans="1:14" ht="12.75">
      <c r="A6627" s="331"/>
      <c r="B6627" s="332">
        <v>43928.100496932871</v>
      </c>
      <c r="C6627" s="333" t="s">
        <v>2197</v>
      </c>
      <c r="D6627" s="333" t="s">
        <v>354</v>
      </c>
      <c r="E6627" s="331"/>
      <c r="F6627" s="333" t="s">
        <v>2198</v>
      </c>
      <c r="G6627" s="333" t="s">
        <v>2199</v>
      </c>
      <c r="H6627" s="331"/>
      <c r="I6627" s="334" t="s">
        <v>14066</v>
      </c>
      <c r="J6627" s="335">
        <v>43927</v>
      </c>
      <c r="K6627" s="331"/>
      <c r="L6627" s="331"/>
      <c r="M6627" s="331"/>
      <c r="N6627" s="331"/>
    </row>
    <row r="6628" spans="1:14" ht="12.75">
      <c r="A6628" s="331"/>
      <c r="B6628" s="332">
        <v>43928.139625243057</v>
      </c>
      <c r="C6628" s="333" t="s">
        <v>2197</v>
      </c>
      <c r="D6628" s="333" t="s">
        <v>354</v>
      </c>
      <c r="E6628" s="333" t="s">
        <v>5014</v>
      </c>
      <c r="F6628" s="333" t="s">
        <v>2198</v>
      </c>
      <c r="G6628" s="333" t="s">
        <v>2199</v>
      </c>
      <c r="H6628" s="333" t="s">
        <v>2776</v>
      </c>
      <c r="I6628" s="334" t="s">
        <v>14367</v>
      </c>
      <c r="J6628" s="335">
        <v>43927</v>
      </c>
      <c r="K6628" s="331"/>
      <c r="L6628" s="331"/>
      <c r="M6628" s="333" t="s">
        <v>14369</v>
      </c>
      <c r="N6628" s="331"/>
    </row>
    <row r="6629" spans="1:14" ht="12.75">
      <c r="A6629" s="331"/>
      <c r="B6629" s="332">
        <v>43928.144345775465</v>
      </c>
      <c r="C6629" s="333" t="s">
        <v>2200</v>
      </c>
      <c r="D6629" s="333" t="s">
        <v>45</v>
      </c>
      <c r="E6629" s="333" t="s">
        <v>14370</v>
      </c>
      <c r="F6629" s="333" t="s">
        <v>2208</v>
      </c>
      <c r="G6629" s="333" t="s">
        <v>2199</v>
      </c>
      <c r="H6629" s="333" t="s">
        <v>199</v>
      </c>
      <c r="I6629" s="334" t="s">
        <v>14372</v>
      </c>
      <c r="J6629" s="335">
        <v>43924</v>
      </c>
      <c r="K6629" s="333">
        <v>45</v>
      </c>
      <c r="L6629" s="331"/>
      <c r="M6629" s="331"/>
      <c r="N6629" s="331"/>
    </row>
    <row r="6630" spans="1:14" ht="12.75">
      <c r="A6630" s="331"/>
      <c r="B6630" s="332">
        <v>43928.148027442134</v>
      </c>
      <c r="C6630" s="333" t="s">
        <v>9</v>
      </c>
      <c r="D6630" s="333" t="s">
        <v>45</v>
      </c>
      <c r="E6630" s="333" t="s">
        <v>14373</v>
      </c>
      <c r="F6630" s="333" t="s">
        <v>2208</v>
      </c>
      <c r="G6630" s="333" t="s">
        <v>2199</v>
      </c>
      <c r="H6630" s="331"/>
      <c r="I6630" s="334" t="s">
        <v>14374</v>
      </c>
      <c r="J6630" s="335">
        <v>43927</v>
      </c>
      <c r="K6630" s="333">
        <v>54</v>
      </c>
      <c r="L6630" s="331"/>
      <c r="M6630" s="331"/>
      <c r="N6630" s="331"/>
    </row>
    <row r="6631" spans="1:14" ht="12.75">
      <c r="A6631" s="331"/>
      <c r="B6631" s="332">
        <v>43928.201944583328</v>
      </c>
      <c r="C6631" s="333" t="s">
        <v>7566</v>
      </c>
      <c r="D6631" s="333" t="s">
        <v>101</v>
      </c>
      <c r="E6631" s="331"/>
      <c r="F6631" s="333" t="s">
        <v>2198</v>
      </c>
      <c r="G6631" s="331"/>
      <c r="H6631" s="331"/>
      <c r="I6631" s="334" t="s">
        <v>1456</v>
      </c>
      <c r="J6631" s="335">
        <v>43928</v>
      </c>
      <c r="K6631" s="331"/>
      <c r="L6631" s="331"/>
      <c r="M6631" s="333" t="s">
        <v>14377</v>
      </c>
      <c r="N6631" s="331"/>
    </row>
    <row r="6632" spans="1:14" ht="12.75">
      <c r="A6632" s="331"/>
      <c r="B6632" s="332">
        <v>43928.287365729164</v>
      </c>
      <c r="C6632" s="333" t="s">
        <v>2200</v>
      </c>
      <c r="D6632" s="333" t="s">
        <v>45</v>
      </c>
      <c r="E6632" s="333" t="s">
        <v>1142</v>
      </c>
      <c r="F6632" s="333" t="s">
        <v>2201</v>
      </c>
      <c r="G6632" s="333" t="s">
        <v>2199</v>
      </c>
      <c r="H6632" s="331"/>
      <c r="I6632" s="334" t="s">
        <v>14378</v>
      </c>
      <c r="J6632" s="335">
        <v>43927</v>
      </c>
      <c r="K6632" s="333">
        <v>63</v>
      </c>
      <c r="L6632" s="331"/>
      <c r="M6632" s="331"/>
      <c r="N6632" s="331"/>
    </row>
    <row r="6633" spans="1:14" ht="12.75">
      <c r="A6633" s="331"/>
      <c r="B6633" s="332">
        <v>43928.31825030093</v>
      </c>
      <c r="C6633" s="333" t="s">
        <v>2197</v>
      </c>
      <c r="D6633" s="333" t="s">
        <v>373</v>
      </c>
      <c r="E6633" s="333" t="s">
        <v>755</v>
      </c>
      <c r="F6633" s="333" t="s">
        <v>2201</v>
      </c>
      <c r="G6633" s="333" t="s">
        <v>2199</v>
      </c>
      <c r="H6633" s="331"/>
      <c r="I6633" s="334" t="s">
        <v>1456</v>
      </c>
      <c r="J6633" s="335">
        <v>43926</v>
      </c>
      <c r="K6633" s="331"/>
      <c r="L6633" s="331"/>
      <c r="M6633" s="331"/>
      <c r="N6633" s="331"/>
    </row>
    <row r="6634" spans="1:14" ht="12.75">
      <c r="A6634" s="331"/>
      <c r="B6634" s="332">
        <v>43928.345857523149</v>
      </c>
      <c r="C6634" s="333" t="s">
        <v>2200</v>
      </c>
      <c r="D6634" s="333" t="s">
        <v>182</v>
      </c>
      <c r="E6634" s="333" t="s">
        <v>14381</v>
      </c>
      <c r="F6634" s="333" t="s">
        <v>2198</v>
      </c>
      <c r="G6634" s="333" t="s">
        <v>2199</v>
      </c>
      <c r="H6634" s="331"/>
      <c r="I6634" s="333" t="s">
        <v>14382</v>
      </c>
      <c r="J6634" s="335">
        <v>43928</v>
      </c>
      <c r="K6634" s="331"/>
      <c r="L6634" s="333">
        <v>3</v>
      </c>
      <c r="M6634" s="331"/>
      <c r="N6634" s="331"/>
    </row>
    <row r="6635" spans="1:14" ht="12.75">
      <c r="A6635" s="15"/>
      <c r="B6635" s="236">
        <v>43928.357308159721</v>
      </c>
      <c r="C6635" s="2" t="s">
        <v>7566</v>
      </c>
      <c r="D6635" s="2" t="s">
        <v>276</v>
      </c>
      <c r="E6635" s="2" t="s">
        <v>14383</v>
      </c>
      <c r="F6635" s="2" t="s">
        <v>2208</v>
      </c>
      <c r="G6635" s="2" t="s">
        <v>2199</v>
      </c>
      <c r="H6635" s="2" t="s">
        <v>14385</v>
      </c>
      <c r="I6635" s="34" t="s">
        <v>14386</v>
      </c>
      <c r="J6635" s="237">
        <v>43927</v>
      </c>
      <c r="L6635" s="2">
        <v>4362</v>
      </c>
    </row>
    <row r="6636" spans="1:14" ht="12.75">
      <c r="A6636" s="331"/>
      <c r="B6636" s="332">
        <v>43928.359934988424</v>
      </c>
      <c r="C6636" s="333" t="s">
        <v>2197</v>
      </c>
      <c r="D6636" s="333" t="s">
        <v>330</v>
      </c>
      <c r="E6636" s="331"/>
      <c r="F6636" s="333" t="s">
        <v>2198</v>
      </c>
      <c r="G6636" s="331"/>
      <c r="H6636" s="331"/>
      <c r="I6636" s="333" t="s">
        <v>4381</v>
      </c>
      <c r="J6636" s="335">
        <v>43927</v>
      </c>
      <c r="K6636" s="331"/>
      <c r="L6636" s="331"/>
      <c r="M6636" s="333" t="s">
        <v>14388</v>
      </c>
      <c r="N6636" s="331"/>
    </row>
    <row r="6637" spans="1:14" ht="12.75">
      <c r="A6637" s="15"/>
      <c r="B6637" s="236">
        <v>43928.361906782404</v>
      </c>
      <c r="C6637" s="2" t="s">
        <v>2197</v>
      </c>
      <c r="D6637" s="2" t="s">
        <v>354</v>
      </c>
      <c r="F6637" s="2" t="s">
        <v>2198</v>
      </c>
      <c r="G6637" s="2" t="s">
        <v>2210</v>
      </c>
      <c r="H6637" s="2" t="s">
        <v>14075</v>
      </c>
      <c r="I6637" s="2" t="s">
        <v>14389</v>
      </c>
      <c r="J6637" s="237">
        <v>43927</v>
      </c>
    </row>
    <row r="6638" spans="1:14" ht="12.75">
      <c r="A6638" s="15"/>
      <c r="B6638" s="236">
        <v>43928.363071053245</v>
      </c>
      <c r="C6638" s="2" t="s">
        <v>2197</v>
      </c>
      <c r="D6638" s="2" t="s">
        <v>262</v>
      </c>
      <c r="E6638" s="2" t="s">
        <v>493</v>
      </c>
      <c r="F6638" s="2" t="s">
        <v>2201</v>
      </c>
      <c r="G6638" s="2" t="s">
        <v>2199</v>
      </c>
      <c r="I6638" s="34" t="s">
        <v>14390</v>
      </c>
      <c r="J6638" s="237">
        <v>43928</v>
      </c>
      <c r="K6638" s="2">
        <v>22</v>
      </c>
    </row>
    <row r="6639" spans="1:14" ht="12.75">
      <c r="A6639" s="15"/>
      <c r="B6639" s="236">
        <v>43928.363195983795</v>
      </c>
      <c r="C6639" s="2" t="s">
        <v>2197</v>
      </c>
      <c r="D6639" s="2" t="s">
        <v>262</v>
      </c>
      <c r="E6639" s="2" t="s">
        <v>493</v>
      </c>
      <c r="F6639" s="2" t="s">
        <v>2201</v>
      </c>
      <c r="G6639" s="2" t="s">
        <v>2199</v>
      </c>
      <c r="I6639" s="34" t="s">
        <v>14390</v>
      </c>
      <c r="J6639" s="237">
        <v>43928</v>
      </c>
      <c r="K6639" s="2">
        <v>22</v>
      </c>
    </row>
    <row r="6640" spans="1:14" ht="12.75">
      <c r="A6640" s="15"/>
      <c r="B6640" s="236">
        <v>43928.363227430556</v>
      </c>
      <c r="C6640" s="2" t="s">
        <v>2197</v>
      </c>
      <c r="D6640" s="2" t="s">
        <v>262</v>
      </c>
      <c r="E6640" s="2" t="s">
        <v>493</v>
      </c>
      <c r="F6640" s="2" t="s">
        <v>2201</v>
      </c>
      <c r="G6640" s="2" t="s">
        <v>2199</v>
      </c>
      <c r="I6640" s="34" t="s">
        <v>14390</v>
      </c>
      <c r="J6640" s="237">
        <v>43928</v>
      </c>
      <c r="K6640" s="2">
        <v>22</v>
      </c>
    </row>
    <row r="6641" spans="1:14" ht="12.75">
      <c r="A6641" s="15"/>
      <c r="B6641" s="236">
        <v>43928.363315173614</v>
      </c>
      <c r="C6641" s="2" t="s">
        <v>2200</v>
      </c>
      <c r="D6641" s="2" t="s">
        <v>109</v>
      </c>
      <c r="E6641" s="2" t="s">
        <v>5344</v>
      </c>
      <c r="F6641" s="2" t="s">
        <v>2201</v>
      </c>
      <c r="G6641" s="2" t="s">
        <v>2199</v>
      </c>
      <c r="H6641" s="2" t="s">
        <v>14395</v>
      </c>
      <c r="I6641" s="2" t="s">
        <v>14396</v>
      </c>
      <c r="J6641" s="237">
        <v>43928</v>
      </c>
    </row>
    <row r="6642" spans="1:14" ht="12.75">
      <c r="A6642" s="15"/>
      <c r="B6642" s="236">
        <v>43928.364098124999</v>
      </c>
      <c r="C6642" s="2" t="s">
        <v>2200</v>
      </c>
      <c r="D6642" s="2" t="s">
        <v>109</v>
      </c>
      <c r="E6642" s="2" t="s">
        <v>5344</v>
      </c>
      <c r="F6642" s="2" t="s">
        <v>2208</v>
      </c>
      <c r="G6642" s="2" t="s">
        <v>2199</v>
      </c>
      <c r="H6642" s="2" t="s">
        <v>14397</v>
      </c>
      <c r="I6642" s="2" t="s">
        <v>14396</v>
      </c>
      <c r="J6642" s="237">
        <v>43928</v>
      </c>
      <c r="M6642" s="2" t="s">
        <v>14398</v>
      </c>
    </row>
    <row r="6643" spans="1:14" ht="12.75">
      <c r="A6643" s="15"/>
      <c r="B6643" s="236">
        <v>43928.364503217592</v>
      </c>
      <c r="C6643" s="2" t="s">
        <v>2200</v>
      </c>
      <c r="D6643" s="2" t="s">
        <v>109</v>
      </c>
      <c r="E6643" s="2" t="s">
        <v>5344</v>
      </c>
      <c r="F6643" s="2" t="s">
        <v>2201</v>
      </c>
      <c r="G6643" s="2" t="s">
        <v>2199</v>
      </c>
      <c r="H6643" s="2" t="s">
        <v>14397</v>
      </c>
      <c r="I6643" s="2" t="s">
        <v>14396</v>
      </c>
      <c r="J6643" s="237">
        <v>43928</v>
      </c>
      <c r="M6643" s="2" t="s">
        <v>14398</v>
      </c>
    </row>
    <row r="6644" spans="1:14" ht="12.75">
      <c r="A6644" s="15"/>
      <c r="B6644" s="236">
        <v>43928.364977604171</v>
      </c>
      <c r="C6644" s="2" t="s">
        <v>2200</v>
      </c>
      <c r="D6644" s="2" t="s">
        <v>109</v>
      </c>
      <c r="E6644" s="2" t="s">
        <v>5344</v>
      </c>
      <c r="F6644" s="2" t="s">
        <v>2201</v>
      </c>
      <c r="G6644" s="2" t="s">
        <v>2199</v>
      </c>
      <c r="H6644" s="2" t="s">
        <v>14397</v>
      </c>
      <c r="I6644" s="2" t="s">
        <v>14396</v>
      </c>
      <c r="J6644" s="237">
        <v>43928</v>
      </c>
      <c r="M6644" s="2" t="s">
        <v>14398</v>
      </c>
    </row>
    <row r="6645" spans="1:14" ht="12.75">
      <c r="A6645" s="15"/>
      <c r="B6645" s="236">
        <v>43928.365912106485</v>
      </c>
      <c r="C6645" s="2" t="s">
        <v>2200</v>
      </c>
      <c r="D6645" s="2" t="s">
        <v>126</v>
      </c>
      <c r="E6645" s="2" t="s">
        <v>5480</v>
      </c>
      <c r="F6645" s="2" t="s">
        <v>2208</v>
      </c>
      <c r="G6645" s="2" t="s">
        <v>2210</v>
      </c>
      <c r="H6645" s="2" t="s">
        <v>14400</v>
      </c>
      <c r="I6645" s="2" t="s">
        <v>14401</v>
      </c>
      <c r="J6645" s="237">
        <v>43927</v>
      </c>
    </row>
    <row r="6646" spans="1:14" ht="12.75">
      <c r="A6646" s="15"/>
      <c r="B6646" s="236">
        <v>43928.370210289351</v>
      </c>
      <c r="C6646" s="2" t="s">
        <v>2197</v>
      </c>
      <c r="D6646" s="2" t="s">
        <v>126</v>
      </c>
      <c r="E6646" s="2" t="s">
        <v>5440</v>
      </c>
      <c r="F6646" s="2" t="s">
        <v>2208</v>
      </c>
      <c r="G6646" s="2" t="s">
        <v>2199</v>
      </c>
      <c r="H6646" s="2" t="s">
        <v>14402</v>
      </c>
      <c r="I6646" s="2" t="s">
        <v>14403</v>
      </c>
      <c r="J6646" s="237">
        <v>43928</v>
      </c>
    </row>
    <row r="6647" spans="1:14" ht="12.75">
      <c r="A6647" s="331"/>
      <c r="B6647" s="332">
        <v>43928.370603599542</v>
      </c>
      <c r="C6647" s="333" t="s">
        <v>2200</v>
      </c>
      <c r="D6647" s="333" t="s">
        <v>262</v>
      </c>
      <c r="E6647" s="331"/>
      <c r="F6647" s="333" t="s">
        <v>2198</v>
      </c>
      <c r="G6647" s="333" t="s">
        <v>2199</v>
      </c>
      <c r="H6647" s="331"/>
      <c r="I6647" s="334" t="s">
        <v>1065</v>
      </c>
      <c r="J6647" s="335">
        <v>43928</v>
      </c>
      <c r="K6647" s="331"/>
      <c r="L6647" s="333">
        <v>11</v>
      </c>
      <c r="M6647" s="331"/>
      <c r="N6647" s="331"/>
    </row>
    <row r="6648" spans="1:14" ht="12.75">
      <c r="A6648" s="331"/>
      <c r="B6648" s="332">
        <v>43928.371199108791</v>
      </c>
      <c r="C6648" s="333" t="s">
        <v>2197</v>
      </c>
      <c r="D6648" s="333" t="s">
        <v>262</v>
      </c>
      <c r="E6648" s="331"/>
      <c r="F6648" s="333" t="s">
        <v>2198</v>
      </c>
      <c r="G6648" s="333" t="s">
        <v>2199</v>
      </c>
      <c r="H6648" s="331"/>
      <c r="I6648" s="334" t="s">
        <v>1065</v>
      </c>
      <c r="J6648" s="335">
        <v>43928</v>
      </c>
      <c r="K6648" s="331"/>
      <c r="L6648" s="333">
        <v>3</v>
      </c>
      <c r="M6648" s="331"/>
      <c r="N6648" s="331"/>
    </row>
    <row r="6649" spans="1:14" ht="12.75">
      <c r="A6649" s="331"/>
      <c r="B6649" s="332">
        <v>43928.381641423606</v>
      </c>
      <c r="C6649" s="333" t="s">
        <v>2200</v>
      </c>
      <c r="D6649" s="333" t="s">
        <v>262</v>
      </c>
      <c r="E6649" s="331"/>
      <c r="F6649" s="333" t="s">
        <v>2198</v>
      </c>
      <c r="G6649" s="331"/>
      <c r="H6649" s="331"/>
      <c r="I6649" s="334" t="s">
        <v>1065</v>
      </c>
      <c r="J6649" s="335">
        <v>43928</v>
      </c>
      <c r="K6649" s="331"/>
      <c r="L6649" s="331"/>
      <c r="M6649" s="331"/>
      <c r="N6649" s="331"/>
    </row>
    <row r="6650" spans="1:14" ht="12.75">
      <c r="A6650" s="15"/>
      <c r="B6650" s="236">
        <v>43928.384345057872</v>
      </c>
      <c r="C6650" s="2" t="s">
        <v>2200</v>
      </c>
      <c r="D6650" s="2" t="s">
        <v>117</v>
      </c>
      <c r="E6650" s="2" t="s">
        <v>5069</v>
      </c>
      <c r="F6650" s="2" t="s">
        <v>2208</v>
      </c>
      <c r="G6650" s="2" t="s">
        <v>2199</v>
      </c>
      <c r="H6650" s="2" t="s">
        <v>14409</v>
      </c>
      <c r="I6650" s="34" t="s">
        <v>14410</v>
      </c>
      <c r="J6650" s="237">
        <v>43927</v>
      </c>
      <c r="K6650" s="2">
        <v>26</v>
      </c>
    </row>
    <row r="6651" spans="1:14" ht="12.75">
      <c r="A6651" s="331"/>
      <c r="B6651" s="332">
        <v>43928.384901620375</v>
      </c>
      <c r="C6651" s="333" t="s">
        <v>2200</v>
      </c>
      <c r="D6651" s="333" t="s">
        <v>109</v>
      </c>
      <c r="E6651" s="331"/>
      <c r="F6651" s="333" t="s">
        <v>2198</v>
      </c>
      <c r="G6651" s="333" t="s">
        <v>2199</v>
      </c>
      <c r="H6651" s="331"/>
      <c r="I6651" s="334" t="s">
        <v>14412</v>
      </c>
      <c r="J6651" s="335">
        <v>43928</v>
      </c>
      <c r="K6651" s="331"/>
      <c r="L6651" s="331"/>
      <c r="M6651" s="333" t="s">
        <v>5743</v>
      </c>
      <c r="N6651" s="331"/>
    </row>
    <row r="6652" spans="1:14" ht="12.75">
      <c r="A6652" s="331"/>
      <c r="B6652" s="332">
        <v>43928.390298831015</v>
      </c>
      <c r="C6652" s="333" t="s">
        <v>7566</v>
      </c>
      <c r="D6652" s="333" t="s">
        <v>262</v>
      </c>
      <c r="E6652" s="333" t="s">
        <v>262</v>
      </c>
      <c r="F6652" s="333" t="s">
        <v>14414</v>
      </c>
      <c r="G6652" s="333" t="s">
        <v>2210</v>
      </c>
      <c r="H6652" s="331"/>
      <c r="I6652" s="334" t="s">
        <v>1065</v>
      </c>
      <c r="J6652" s="335">
        <v>43928</v>
      </c>
      <c r="K6652" s="331"/>
      <c r="L6652" s="331"/>
      <c r="M6652" s="331"/>
      <c r="N6652" s="331"/>
    </row>
    <row r="6653" spans="1:14" ht="12.75">
      <c r="A6653" s="331"/>
      <c r="B6653" s="332">
        <v>43928.398539849542</v>
      </c>
      <c r="C6653" s="333" t="s">
        <v>7566</v>
      </c>
      <c r="D6653" s="333" t="s">
        <v>262</v>
      </c>
      <c r="E6653" s="331"/>
      <c r="F6653" s="333" t="s">
        <v>2198</v>
      </c>
      <c r="G6653" s="333" t="s">
        <v>2210</v>
      </c>
      <c r="H6653" s="331"/>
      <c r="I6653" s="334" t="s">
        <v>3051</v>
      </c>
      <c r="J6653" s="335">
        <v>43928</v>
      </c>
      <c r="K6653" s="331"/>
      <c r="L6653" s="333">
        <v>91</v>
      </c>
      <c r="M6653" s="333" t="s">
        <v>14415</v>
      </c>
      <c r="N6653" s="331"/>
    </row>
    <row r="6654" spans="1:14" ht="12.75">
      <c r="A6654" s="15"/>
      <c r="B6654" s="236">
        <v>43928.402431562499</v>
      </c>
      <c r="C6654" s="2" t="s">
        <v>2200</v>
      </c>
      <c r="D6654" s="2" t="s">
        <v>117</v>
      </c>
      <c r="E6654" s="2" t="s">
        <v>551</v>
      </c>
      <c r="F6654" s="2" t="s">
        <v>2208</v>
      </c>
      <c r="G6654" s="2" t="s">
        <v>2199</v>
      </c>
      <c r="H6654" s="2" t="s">
        <v>14416</v>
      </c>
      <c r="I6654" s="2" t="s">
        <v>14417</v>
      </c>
      <c r="J6654" s="237">
        <v>43928</v>
      </c>
      <c r="K6654" s="2">
        <v>25</v>
      </c>
    </row>
    <row r="6655" spans="1:14" ht="12.75">
      <c r="A6655" s="15"/>
      <c r="B6655" s="236">
        <v>43928.404135266203</v>
      </c>
      <c r="C6655" s="2" t="s">
        <v>2200</v>
      </c>
      <c r="D6655" s="2" t="s">
        <v>304</v>
      </c>
      <c r="E6655" s="2" t="s">
        <v>4937</v>
      </c>
      <c r="F6655" s="2" t="s">
        <v>2198</v>
      </c>
      <c r="G6655" s="2" t="s">
        <v>2199</v>
      </c>
      <c r="H6655" s="2" t="s">
        <v>14418</v>
      </c>
      <c r="I6655" s="34" t="s">
        <v>14419</v>
      </c>
      <c r="J6655" s="237">
        <v>43928</v>
      </c>
    </row>
    <row r="6656" spans="1:14" ht="12.75">
      <c r="A6656" s="331"/>
      <c r="B6656" s="332">
        <v>43928.405494502316</v>
      </c>
      <c r="C6656" s="333" t="s">
        <v>2200</v>
      </c>
      <c r="D6656" s="333" t="s">
        <v>262</v>
      </c>
      <c r="E6656" s="331"/>
      <c r="F6656" s="333" t="s">
        <v>2198</v>
      </c>
      <c r="G6656" s="331"/>
      <c r="H6656" s="331"/>
      <c r="I6656" s="334" t="s">
        <v>1065</v>
      </c>
      <c r="J6656" s="335">
        <v>43928</v>
      </c>
      <c r="K6656" s="331"/>
      <c r="L6656" s="331"/>
      <c r="M6656" s="333" t="s">
        <v>14420</v>
      </c>
      <c r="N6656" s="331"/>
    </row>
    <row r="6657" spans="1:14" ht="12.75">
      <c r="A6657" s="331"/>
      <c r="B6657" s="332">
        <v>43928.405588020833</v>
      </c>
      <c r="C6657" s="333" t="s">
        <v>2200</v>
      </c>
      <c r="D6657" s="333" t="s">
        <v>262</v>
      </c>
      <c r="E6657" s="331"/>
      <c r="F6657" s="333" t="s">
        <v>2198</v>
      </c>
      <c r="G6657" s="331"/>
      <c r="H6657" s="331"/>
      <c r="I6657" s="334" t="s">
        <v>1065</v>
      </c>
      <c r="J6657" s="335">
        <v>43928</v>
      </c>
      <c r="K6657" s="331"/>
      <c r="L6657" s="331"/>
      <c r="M6657" s="333" t="s">
        <v>14420</v>
      </c>
      <c r="N6657" s="331"/>
    </row>
    <row r="6658" spans="1:14" ht="12.75">
      <c r="A6658" s="331"/>
      <c r="B6658" s="332">
        <v>43928.405646006941</v>
      </c>
      <c r="C6658" s="333" t="s">
        <v>2200</v>
      </c>
      <c r="D6658" s="333" t="s">
        <v>262</v>
      </c>
      <c r="E6658" s="331"/>
      <c r="F6658" s="333" t="s">
        <v>2198</v>
      </c>
      <c r="G6658" s="331"/>
      <c r="H6658" s="331"/>
      <c r="I6658" s="334" t="s">
        <v>1065</v>
      </c>
      <c r="J6658" s="335">
        <v>43928</v>
      </c>
      <c r="K6658" s="331"/>
      <c r="L6658" s="331"/>
      <c r="M6658" s="333" t="s">
        <v>14420</v>
      </c>
      <c r="N6658" s="331"/>
    </row>
    <row r="6659" spans="1:14" ht="12.75">
      <c r="A6659" s="331"/>
      <c r="B6659" s="332">
        <v>43928.406066932876</v>
      </c>
      <c r="C6659" s="333" t="s">
        <v>2200</v>
      </c>
      <c r="D6659" s="333" t="s">
        <v>109</v>
      </c>
      <c r="E6659" s="333" t="s">
        <v>5640</v>
      </c>
      <c r="F6659" s="333" t="s">
        <v>2198</v>
      </c>
      <c r="G6659" s="333" t="s">
        <v>2210</v>
      </c>
      <c r="H6659" s="331"/>
      <c r="I6659" s="334" t="s">
        <v>14421</v>
      </c>
      <c r="J6659" s="335">
        <v>43928</v>
      </c>
      <c r="K6659" s="331"/>
      <c r="L6659" s="331"/>
      <c r="M6659" s="331"/>
      <c r="N6659" s="331"/>
    </row>
    <row r="6660" spans="1:14" ht="12.75">
      <c r="A6660" s="331"/>
      <c r="B6660" s="332">
        <v>43928.406202696759</v>
      </c>
      <c r="C6660" s="333" t="s">
        <v>2200</v>
      </c>
      <c r="D6660" s="333" t="s">
        <v>109</v>
      </c>
      <c r="E6660" s="331"/>
      <c r="F6660" s="333" t="s">
        <v>2271</v>
      </c>
      <c r="G6660" s="333" t="s">
        <v>2199</v>
      </c>
      <c r="H6660" s="331"/>
      <c r="I6660" s="334" t="s">
        <v>14422</v>
      </c>
      <c r="J6660" s="335">
        <v>43928</v>
      </c>
      <c r="K6660" s="331"/>
      <c r="L6660" s="331"/>
      <c r="M6660" s="331"/>
      <c r="N6660" s="331"/>
    </row>
    <row r="6661" spans="1:14" ht="12.75">
      <c r="A6661" s="15"/>
      <c r="B6661" s="236">
        <v>43928.406746631939</v>
      </c>
      <c r="C6661" s="2" t="s">
        <v>2200</v>
      </c>
      <c r="D6661" s="2" t="s">
        <v>109</v>
      </c>
      <c r="F6661" s="2" t="s">
        <v>2198</v>
      </c>
      <c r="H6661" s="2" t="s">
        <v>14423</v>
      </c>
      <c r="I6661" s="34" t="s">
        <v>14424</v>
      </c>
      <c r="J6661" s="237">
        <v>43928</v>
      </c>
    </row>
    <row r="6662" spans="1:14" ht="12.75">
      <c r="A6662" s="15"/>
      <c r="B6662" s="236">
        <v>43928.407043321757</v>
      </c>
      <c r="C6662" s="2" t="s">
        <v>7566</v>
      </c>
      <c r="D6662" s="2" t="s">
        <v>101</v>
      </c>
      <c r="E6662" s="2" t="s">
        <v>31</v>
      </c>
      <c r="F6662" s="2" t="s">
        <v>2198</v>
      </c>
      <c r="G6662" s="2" t="s">
        <v>2199</v>
      </c>
      <c r="H6662" s="2" t="s">
        <v>14425</v>
      </c>
      <c r="I6662" s="34" t="s">
        <v>14282</v>
      </c>
      <c r="J6662" s="237">
        <v>43927</v>
      </c>
      <c r="M6662" s="2" t="s">
        <v>14426</v>
      </c>
    </row>
    <row r="6663" spans="1:14" ht="12.75">
      <c r="A6663" s="331"/>
      <c r="B6663" s="332">
        <v>43928.408038113426</v>
      </c>
      <c r="C6663" s="333" t="s">
        <v>7566</v>
      </c>
      <c r="D6663" s="333" t="s">
        <v>262</v>
      </c>
      <c r="E6663" s="333" t="s">
        <v>262</v>
      </c>
      <c r="F6663" s="333" t="s">
        <v>2198</v>
      </c>
      <c r="G6663" s="333" t="s">
        <v>2210</v>
      </c>
      <c r="H6663" s="331"/>
      <c r="I6663" s="334" t="s">
        <v>1065</v>
      </c>
      <c r="J6663" s="335">
        <v>43928</v>
      </c>
      <c r="K6663" s="331"/>
      <c r="L6663" s="331"/>
      <c r="M6663" s="333" t="s">
        <v>14427</v>
      </c>
      <c r="N6663" s="331"/>
    </row>
    <row r="6664" spans="1:14" ht="12.75">
      <c r="A6664" s="15"/>
      <c r="B6664" s="236">
        <v>43928.40998783565</v>
      </c>
      <c r="C6664" s="2" t="s">
        <v>7566</v>
      </c>
      <c r="D6664" s="2" t="s">
        <v>262</v>
      </c>
      <c r="F6664" s="2" t="s">
        <v>13498</v>
      </c>
      <c r="G6664" s="2" t="s">
        <v>2210</v>
      </c>
      <c r="I6664" s="34" t="s">
        <v>1456</v>
      </c>
      <c r="J6664" s="237">
        <v>43928</v>
      </c>
      <c r="M6664" s="2" t="s">
        <v>14428</v>
      </c>
    </row>
    <row r="6665" spans="1:14" ht="12.75">
      <c r="A6665" s="15"/>
      <c r="B6665" s="236">
        <v>43928.410035520836</v>
      </c>
      <c r="C6665" s="2" t="s">
        <v>2200</v>
      </c>
      <c r="D6665" s="2" t="s">
        <v>304</v>
      </c>
      <c r="E6665" s="2" t="s">
        <v>4937</v>
      </c>
      <c r="F6665" s="2" t="s">
        <v>2208</v>
      </c>
      <c r="G6665" s="2" t="s">
        <v>2199</v>
      </c>
      <c r="H6665" s="2" t="s">
        <v>11032</v>
      </c>
      <c r="I6665" s="34" t="s">
        <v>14419</v>
      </c>
      <c r="J6665" s="237">
        <v>43928</v>
      </c>
    </row>
    <row r="6666" spans="1:14" ht="12.75">
      <c r="A6666" s="331"/>
      <c r="B6666" s="332">
        <v>43928.411800937502</v>
      </c>
      <c r="C6666" s="333" t="s">
        <v>2200</v>
      </c>
      <c r="D6666" s="333" t="s">
        <v>109</v>
      </c>
      <c r="E6666" s="333" t="s">
        <v>14429</v>
      </c>
      <c r="F6666" s="333" t="s">
        <v>2198</v>
      </c>
      <c r="G6666" s="333" t="s">
        <v>2199</v>
      </c>
      <c r="H6666" s="331"/>
      <c r="I6666" s="334" t="s">
        <v>14430</v>
      </c>
      <c r="J6666" s="335">
        <v>43928</v>
      </c>
      <c r="K6666" s="331"/>
      <c r="L6666" s="331"/>
      <c r="M6666" s="333" t="s">
        <v>14431</v>
      </c>
      <c r="N6666" s="331"/>
    </row>
    <row r="6667" spans="1:14" ht="12.75">
      <c r="A6667" s="331"/>
      <c r="B6667" s="332">
        <v>43928.414045555561</v>
      </c>
      <c r="C6667" s="333" t="s">
        <v>2200</v>
      </c>
      <c r="D6667" s="333" t="s">
        <v>109</v>
      </c>
      <c r="E6667" s="331"/>
      <c r="F6667" s="333" t="s">
        <v>2198</v>
      </c>
      <c r="G6667" s="331"/>
      <c r="H6667" s="331"/>
      <c r="I6667" s="334" t="s">
        <v>14432</v>
      </c>
      <c r="J6667" s="335">
        <v>43928</v>
      </c>
      <c r="K6667" s="331"/>
      <c r="L6667" s="331"/>
      <c r="M6667" s="333" t="s">
        <v>14433</v>
      </c>
      <c r="N6667" s="331"/>
    </row>
    <row r="6668" spans="1:14" ht="12.75">
      <c r="A6668" s="15"/>
      <c r="B6668" s="236">
        <v>43928.419384131943</v>
      </c>
      <c r="C6668" s="2" t="s">
        <v>2200</v>
      </c>
      <c r="D6668" s="2" t="s">
        <v>45</v>
      </c>
      <c r="E6668" s="2" t="s">
        <v>43</v>
      </c>
      <c r="F6668" s="2" t="s">
        <v>2208</v>
      </c>
      <c r="G6668" s="2" t="s">
        <v>2199</v>
      </c>
      <c r="H6668" s="2" t="s">
        <v>14434</v>
      </c>
      <c r="I6668" s="34" t="s">
        <v>14435</v>
      </c>
      <c r="J6668" s="237">
        <v>43928</v>
      </c>
      <c r="M6668" s="2" t="s">
        <v>14436</v>
      </c>
    </row>
    <row r="6669" spans="1:14" ht="12.75">
      <c r="A6669" s="331"/>
      <c r="B6669" s="332">
        <v>43928.42436513889</v>
      </c>
      <c r="C6669" s="333" t="s">
        <v>7566</v>
      </c>
      <c r="D6669" s="333" t="s">
        <v>262</v>
      </c>
      <c r="E6669" s="331"/>
      <c r="F6669" s="333" t="s">
        <v>2198</v>
      </c>
      <c r="G6669" s="333" t="s">
        <v>2210</v>
      </c>
      <c r="H6669" s="331"/>
      <c r="I6669" s="334" t="s">
        <v>1315</v>
      </c>
      <c r="J6669" s="335">
        <v>43928</v>
      </c>
      <c r="K6669" s="331"/>
      <c r="L6669" s="331"/>
      <c r="M6669" s="333" t="s">
        <v>14438</v>
      </c>
      <c r="N6669" s="331"/>
    </row>
    <row r="6670" spans="1:14" ht="12.75">
      <c r="A6670" s="331"/>
      <c r="B6670" s="332">
        <v>43928.425928032404</v>
      </c>
      <c r="C6670" s="333" t="s">
        <v>2200</v>
      </c>
      <c r="D6670" s="333" t="s">
        <v>304</v>
      </c>
      <c r="E6670" s="333" t="s">
        <v>4937</v>
      </c>
      <c r="F6670" s="333" t="s">
        <v>2198</v>
      </c>
      <c r="G6670" s="333" t="s">
        <v>2210</v>
      </c>
      <c r="H6670" s="331"/>
      <c r="I6670" s="334" t="s">
        <v>14439</v>
      </c>
      <c r="J6670" s="335">
        <v>44016</v>
      </c>
      <c r="K6670" s="331"/>
      <c r="L6670" s="331"/>
      <c r="M6670" s="333" t="s">
        <v>14440</v>
      </c>
      <c r="N6670" s="331"/>
    </row>
    <row r="6671" spans="1:14" ht="12.75">
      <c r="A6671" s="331"/>
      <c r="B6671" s="332">
        <v>43928.431966932869</v>
      </c>
      <c r="C6671" s="333" t="s">
        <v>7566</v>
      </c>
      <c r="D6671" s="333" t="s">
        <v>182</v>
      </c>
      <c r="E6671" s="331"/>
      <c r="F6671" s="333" t="s">
        <v>2198</v>
      </c>
      <c r="G6671" s="333" t="s">
        <v>2199</v>
      </c>
      <c r="H6671" s="331"/>
      <c r="I6671" s="333" t="s">
        <v>14441</v>
      </c>
      <c r="J6671" s="335">
        <v>43928</v>
      </c>
      <c r="K6671" s="331"/>
      <c r="L6671" s="333">
        <v>151</v>
      </c>
      <c r="M6671" s="331"/>
      <c r="N6671" s="331"/>
    </row>
    <row r="6672" spans="1:14" ht="12.75">
      <c r="A6672" s="331"/>
      <c r="B6672" s="332">
        <v>43928.43214960648</v>
      </c>
      <c r="C6672" s="333" t="s">
        <v>7566</v>
      </c>
      <c r="D6672" s="333" t="s">
        <v>101</v>
      </c>
      <c r="E6672" s="331"/>
      <c r="F6672" s="333" t="s">
        <v>2198</v>
      </c>
      <c r="G6672" s="333" t="s">
        <v>2210</v>
      </c>
      <c r="H6672" s="331"/>
      <c r="I6672" s="334" t="s">
        <v>14442</v>
      </c>
      <c r="J6672" s="335">
        <v>43927</v>
      </c>
      <c r="K6672" s="331"/>
      <c r="L6672" s="331"/>
      <c r="M6672" s="333" t="s">
        <v>14443</v>
      </c>
      <c r="N6672" s="331"/>
    </row>
    <row r="6673" spans="1:14" ht="12.75">
      <c r="A6673" s="331"/>
      <c r="B6673" s="332">
        <v>43928.433972222221</v>
      </c>
      <c r="C6673" s="333" t="s">
        <v>2200</v>
      </c>
      <c r="D6673" s="333" t="s">
        <v>45</v>
      </c>
      <c r="E6673" s="333" t="s">
        <v>524</v>
      </c>
      <c r="F6673" s="333" t="s">
        <v>2198</v>
      </c>
      <c r="G6673" s="333" t="s">
        <v>2210</v>
      </c>
      <c r="H6673" s="331"/>
      <c r="I6673" s="334" t="s">
        <v>14444</v>
      </c>
      <c r="J6673" s="335">
        <v>43927</v>
      </c>
      <c r="K6673" s="331"/>
      <c r="L6673" s="331"/>
      <c r="M6673" s="331"/>
      <c r="N6673" s="331"/>
    </row>
    <row r="6674" spans="1:14" ht="12.75">
      <c r="A6674" s="331"/>
      <c r="B6674" s="332">
        <v>43928.441418020833</v>
      </c>
      <c r="C6674" s="333" t="s">
        <v>9</v>
      </c>
      <c r="D6674" s="333" t="s">
        <v>158</v>
      </c>
      <c r="E6674" s="333" t="s">
        <v>827</v>
      </c>
      <c r="F6674" s="333" t="s">
        <v>2201</v>
      </c>
      <c r="G6674" s="333" t="s">
        <v>2199</v>
      </c>
      <c r="H6674" s="331"/>
      <c r="I6674" s="333" t="s">
        <v>14445</v>
      </c>
      <c r="J6674" s="335">
        <v>43927</v>
      </c>
      <c r="K6674" s="333">
        <v>57</v>
      </c>
      <c r="L6674" s="331"/>
      <c r="M6674" s="331"/>
      <c r="N6674" s="331"/>
    </row>
    <row r="6675" spans="1:14" ht="12.75">
      <c r="A6675" s="331"/>
      <c r="B6675" s="332">
        <v>43928.450466840281</v>
      </c>
      <c r="C6675" s="333" t="s">
        <v>2200</v>
      </c>
      <c r="D6675" s="333" t="s">
        <v>304</v>
      </c>
      <c r="E6675" s="331"/>
      <c r="F6675" s="333" t="s">
        <v>2198</v>
      </c>
      <c r="G6675" s="331"/>
      <c r="H6675" s="331"/>
      <c r="I6675" s="334" t="s">
        <v>14446</v>
      </c>
      <c r="J6675" s="335">
        <v>43928</v>
      </c>
      <c r="K6675" s="331"/>
      <c r="L6675" s="331"/>
      <c r="M6675" s="333" t="s">
        <v>14447</v>
      </c>
      <c r="N6675" s="331"/>
    </row>
    <row r="6676" spans="1:14" ht="12.75">
      <c r="A6676" s="15"/>
      <c r="B6676" s="236">
        <v>43928.453472002315</v>
      </c>
      <c r="C6676" s="2" t="s">
        <v>2200</v>
      </c>
      <c r="D6676" s="2" t="s">
        <v>233</v>
      </c>
      <c r="E6676" s="2" t="s">
        <v>5332</v>
      </c>
      <c r="F6676" s="2" t="s">
        <v>2201</v>
      </c>
      <c r="G6676" s="2" t="s">
        <v>2199</v>
      </c>
      <c r="H6676" s="2" t="s">
        <v>14448</v>
      </c>
      <c r="I6676" s="34" t="s">
        <v>14449</v>
      </c>
      <c r="J6676" s="237">
        <v>43928</v>
      </c>
    </row>
    <row r="6677" spans="1:14" ht="12.75">
      <c r="A6677" s="331"/>
      <c r="B6677" s="332">
        <v>43928.454851875002</v>
      </c>
      <c r="C6677" s="333" t="s">
        <v>2200</v>
      </c>
      <c r="D6677" s="333" t="s">
        <v>182</v>
      </c>
      <c r="E6677" s="331"/>
      <c r="F6677" s="333" t="s">
        <v>2198</v>
      </c>
      <c r="G6677" s="331"/>
      <c r="H6677" s="331"/>
      <c r="I6677" s="334" t="s">
        <v>14450</v>
      </c>
      <c r="J6677" s="335">
        <v>43928</v>
      </c>
      <c r="K6677" s="331"/>
      <c r="L6677" s="331"/>
      <c r="M6677" s="331"/>
      <c r="N6677" s="331"/>
    </row>
    <row r="6678" spans="1:14" ht="12.75">
      <c r="A6678" s="331"/>
      <c r="B6678" s="332">
        <v>43928.455901145833</v>
      </c>
      <c r="C6678" s="333" t="s">
        <v>2200</v>
      </c>
      <c r="D6678" s="333" t="s">
        <v>182</v>
      </c>
      <c r="E6678" s="331"/>
      <c r="F6678" s="333" t="s">
        <v>2198</v>
      </c>
      <c r="G6678" s="333" t="s">
        <v>2199</v>
      </c>
      <c r="H6678" s="331"/>
      <c r="I6678" s="334" t="s">
        <v>14451</v>
      </c>
      <c r="J6678" s="335">
        <v>43928</v>
      </c>
      <c r="K6678" s="331"/>
      <c r="L6678" s="333">
        <v>19</v>
      </c>
      <c r="M6678" s="331"/>
      <c r="N6678" s="331"/>
    </row>
    <row r="6679" spans="1:14" ht="12.75">
      <c r="A6679" s="331"/>
      <c r="B6679" s="332">
        <v>43928.455995578704</v>
      </c>
      <c r="C6679" s="333" t="s">
        <v>2200</v>
      </c>
      <c r="D6679" s="333" t="s">
        <v>304</v>
      </c>
      <c r="E6679" s="333" t="s">
        <v>4937</v>
      </c>
      <c r="F6679" s="333" t="s">
        <v>2198</v>
      </c>
      <c r="G6679" s="333" t="s">
        <v>2199</v>
      </c>
      <c r="H6679" s="331"/>
      <c r="I6679" s="334" t="s">
        <v>14452</v>
      </c>
      <c r="J6679" s="335">
        <v>43928</v>
      </c>
      <c r="K6679" s="331"/>
      <c r="L6679" s="331"/>
      <c r="M6679" s="331"/>
      <c r="N6679" s="331"/>
    </row>
    <row r="6680" spans="1:14" ht="12.75">
      <c r="A6680" s="331"/>
      <c r="B6680" s="332">
        <v>43928.456126504629</v>
      </c>
      <c r="C6680" s="333" t="s">
        <v>2200</v>
      </c>
      <c r="D6680" s="333" t="s">
        <v>109</v>
      </c>
      <c r="E6680" s="331"/>
      <c r="F6680" s="333" t="s">
        <v>2198</v>
      </c>
      <c r="G6680" s="331"/>
      <c r="H6680" s="331"/>
      <c r="I6680" s="334" t="s">
        <v>14453</v>
      </c>
      <c r="J6680" s="335">
        <v>43928</v>
      </c>
      <c r="K6680" s="331"/>
      <c r="L6680" s="331"/>
      <c r="M6680" s="331"/>
      <c r="N6680" s="331"/>
    </row>
    <row r="6681" spans="1:14" ht="12.75">
      <c r="A6681" s="331"/>
      <c r="B6681" s="332">
        <v>43928.460489016201</v>
      </c>
      <c r="C6681" s="333" t="s">
        <v>2200</v>
      </c>
      <c r="D6681" s="333" t="s">
        <v>182</v>
      </c>
      <c r="E6681" s="331"/>
      <c r="F6681" s="333" t="s">
        <v>2198</v>
      </c>
      <c r="G6681" s="333" t="s">
        <v>2199</v>
      </c>
      <c r="H6681" s="331"/>
      <c r="I6681" s="333" t="s">
        <v>14454</v>
      </c>
      <c r="J6681" s="335">
        <v>43928</v>
      </c>
      <c r="K6681" s="331"/>
      <c r="L6681" s="333">
        <v>19</v>
      </c>
      <c r="M6681" s="331"/>
      <c r="N6681" s="331"/>
    </row>
    <row r="6682" spans="1:14" ht="12.75">
      <c r="A6682" s="331"/>
      <c r="B6682" s="332">
        <v>43928.465303032412</v>
      </c>
      <c r="C6682" s="333" t="s">
        <v>2200</v>
      </c>
      <c r="D6682" s="333" t="s">
        <v>182</v>
      </c>
      <c r="E6682" s="333" t="s">
        <v>14455</v>
      </c>
      <c r="F6682" s="333" t="s">
        <v>2198</v>
      </c>
      <c r="G6682" s="333" t="s">
        <v>2199</v>
      </c>
      <c r="H6682" s="331"/>
      <c r="I6682" s="334" t="s">
        <v>14456</v>
      </c>
      <c r="J6682" s="335">
        <v>43928</v>
      </c>
      <c r="K6682" s="331"/>
      <c r="L6682" s="331"/>
      <c r="M6682" s="333" t="s">
        <v>14457</v>
      </c>
      <c r="N6682" s="331"/>
    </row>
    <row r="6683" spans="1:14" ht="12.75">
      <c r="A6683" s="15"/>
      <c r="B6683" s="236">
        <v>43928.465860462966</v>
      </c>
      <c r="C6683" s="2" t="s">
        <v>2200</v>
      </c>
      <c r="D6683" s="2" t="s">
        <v>262</v>
      </c>
      <c r="F6683" s="2" t="s">
        <v>2198</v>
      </c>
      <c r="G6683" s="2" t="s">
        <v>2199</v>
      </c>
      <c r="H6683" s="2" t="s">
        <v>14458</v>
      </c>
      <c r="I6683" s="34" t="s">
        <v>1065</v>
      </c>
      <c r="J6683" s="237">
        <v>43928</v>
      </c>
      <c r="L6683" s="2">
        <v>91</v>
      </c>
    </row>
    <row r="6684" spans="1:14" ht="12.75">
      <c r="A6684" s="331"/>
      <c r="B6684" s="332">
        <v>43928.466679791665</v>
      </c>
      <c r="C6684" s="333" t="s">
        <v>7566</v>
      </c>
      <c r="D6684" s="333" t="s">
        <v>182</v>
      </c>
      <c r="E6684" s="331"/>
      <c r="F6684" s="333" t="s">
        <v>2198</v>
      </c>
      <c r="G6684" s="331"/>
      <c r="H6684" s="331"/>
      <c r="I6684" s="334" t="s">
        <v>722</v>
      </c>
      <c r="J6684" s="335">
        <v>43928</v>
      </c>
      <c r="K6684" s="331"/>
      <c r="L6684" s="331"/>
      <c r="M6684" s="331"/>
      <c r="N6684" s="331"/>
    </row>
    <row r="6685" spans="1:14" ht="12.75">
      <c r="A6685" s="331"/>
      <c r="B6685" s="332">
        <v>43928.467002893522</v>
      </c>
      <c r="C6685" s="333" t="s">
        <v>2200</v>
      </c>
      <c r="D6685" s="333" t="s">
        <v>45</v>
      </c>
      <c r="E6685" s="333" t="s">
        <v>43</v>
      </c>
      <c r="F6685" s="333" t="s">
        <v>2198</v>
      </c>
      <c r="G6685" s="333" t="s">
        <v>2199</v>
      </c>
      <c r="H6685" s="331"/>
      <c r="I6685" s="334" t="s">
        <v>14459</v>
      </c>
      <c r="J6685" s="335">
        <v>43928</v>
      </c>
      <c r="K6685" s="331"/>
      <c r="L6685" s="331"/>
      <c r="M6685" s="331"/>
      <c r="N6685" s="331"/>
    </row>
    <row r="6686" spans="1:14" ht="12.75">
      <c r="A6686" s="331"/>
      <c r="B6686" s="332">
        <v>43928.468421990736</v>
      </c>
      <c r="C6686" s="333" t="s">
        <v>7566</v>
      </c>
      <c r="D6686" s="333" t="s">
        <v>262</v>
      </c>
      <c r="E6686" s="331"/>
      <c r="F6686" s="333" t="s">
        <v>2198</v>
      </c>
      <c r="G6686" s="331"/>
      <c r="H6686" s="331"/>
      <c r="I6686" s="334" t="s">
        <v>1065</v>
      </c>
      <c r="J6686" s="335">
        <v>43928</v>
      </c>
      <c r="K6686" s="331"/>
      <c r="L6686" s="331"/>
      <c r="M6686" s="333" t="s">
        <v>14460</v>
      </c>
      <c r="N6686" s="331"/>
    </row>
    <row r="6687" spans="1:14" ht="12.75">
      <c r="A6687" s="331"/>
      <c r="B6687" s="332">
        <v>43928.468565798612</v>
      </c>
      <c r="C6687" s="333" t="s">
        <v>7566</v>
      </c>
      <c r="D6687" s="333" t="s">
        <v>262</v>
      </c>
      <c r="E6687" s="331"/>
      <c r="F6687" s="333" t="s">
        <v>2198</v>
      </c>
      <c r="G6687" s="331"/>
      <c r="H6687" s="331"/>
      <c r="I6687" s="334" t="s">
        <v>1065</v>
      </c>
      <c r="J6687" s="335">
        <v>43928</v>
      </c>
      <c r="K6687" s="331"/>
      <c r="L6687" s="331"/>
      <c r="M6687" s="333" t="s">
        <v>14460</v>
      </c>
      <c r="N6687" s="331"/>
    </row>
    <row r="6688" spans="1:14" ht="12.75">
      <c r="A6688" s="15"/>
      <c r="B6688" s="236">
        <v>43928.469255127318</v>
      </c>
      <c r="C6688" s="2" t="s">
        <v>2200</v>
      </c>
      <c r="D6688" s="2" t="s">
        <v>182</v>
      </c>
      <c r="F6688" s="2" t="s">
        <v>2198</v>
      </c>
      <c r="G6688" s="2" t="s">
        <v>2199</v>
      </c>
      <c r="H6688" s="2" t="s">
        <v>14461</v>
      </c>
      <c r="I6688" s="34" t="s">
        <v>14462</v>
      </c>
      <c r="J6688" s="237">
        <v>43928</v>
      </c>
    </row>
    <row r="6689" spans="1:14" ht="12.75">
      <c r="A6689" s="331"/>
      <c r="B6689" s="332">
        <v>43928.469430543977</v>
      </c>
      <c r="C6689" s="333" t="s">
        <v>2200</v>
      </c>
      <c r="D6689" s="333" t="s">
        <v>262</v>
      </c>
      <c r="E6689" s="331"/>
      <c r="F6689" s="333" t="s">
        <v>2198</v>
      </c>
      <c r="G6689" s="331"/>
      <c r="H6689" s="331"/>
      <c r="I6689" s="334" t="s">
        <v>1065</v>
      </c>
      <c r="J6689" s="335">
        <v>43928</v>
      </c>
      <c r="K6689" s="331"/>
      <c r="L6689" s="331"/>
      <c r="M6689" s="333" t="s">
        <v>14463</v>
      </c>
      <c r="N6689" s="331"/>
    </row>
    <row r="6690" spans="1:14" ht="12.75">
      <c r="A6690" s="331"/>
      <c r="B6690" s="332">
        <v>43928.470225729165</v>
      </c>
      <c r="C6690" s="333" t="s">
        <v>2197</v>
      </c>
      <c r="D6690" s="333" t="s">
        <v>354</v>
      </c>
      <c r="E6690" s="333" t="s">
        <v>5014</v>
      </c>
      <c r="F6690" s="333" t="s">
        <v>2208</v>
      </c>
      <c r="G6690" s="333" t="s">
        <v>2199</v>
      </c>
      <c r="H6690" s="331"/>
      <c r="I6690" s="333" t="s">
        <v>14464</v>
      </c>
      <c r="J6690" s="335">
        <v>43927</v>
      </c>
      <c r="K6690" s="331"/>
      <c r="L6690" s="331"/>
      <c r="M6690" s="331"/>
      <c r="N6690" s="331"/>
    </row>
    <row r="6691" spans="1:14" ht="12.75">
      <c r="A6691" s="331"/>
      <c r="B6691" s="332">
        <v>43928.470938715276</v>
      </c>
      <c r="C6691" s="333" t="s">
        <v>9</v>
      </c>
      <c r="D6691" s="333" t="s">
        <v>236</v>
      </c>
      <c r="E6691" s="333" t="s">
        <v>3300</v>
      </c>
      <c r="F6691" s="333" t="s">
        <v>2208</v>
      </c>
      <c r="G6691" s="333" t="s">
        <v>2199</v>
      </c>
      <c r="H6691" s="333" t="s">
        <v>199</v>
      </c>
      <c r="I6691" s="334" t="s">
        <v>14465</v>
      </c>
      <c r="J6691" s="335">
        <v>44016</v>
      </c>
      <c r="K6691" s="333">
        <v>45</v>
      </c>
      <c r="L6691" s="331"/>
      <c r="M6691" s="333" t="s">
        <v>14466</v>
      </c>
      <c r="N6691" s="331"/>
    </row>
    <row r="6692" spans="1:14" ht="12.75">
      <c r="A6692" s="15"/>
      <c r="B6692" s="236">
        <v>43928.47315917824</v>
      </c>
      <c r="C6692" s="2" t="s">
        <v>2200</v>
      </c>
      <c r="D6692" s="2" t="s">
        <v>45</v>
      </c>
      <c r="E6692" s="2" t="s">
        <v>5218</v>
      </c>
      <c r="F6692" s="2" t="s">
        <v>2198</v>
      </c>
      <c r="G6692" s="2" t="s">
        <v>2199</v>
      </c>
      <c r="H6692" s="2" t="s">
        <v>14467</v>
      </c>
      <c r="I6692" s="34" t="s">
        <v>14468</v>
      </c>
      <c r="J6692" s="237">
        <v>43986</v>
      </c>
    </row>
    <row r="6693" spans="1:14" ht="12.75">
      <c r="A6693" s="331"/>
      <c r="B6693" s="332">
        <v>43928.473580138889</v>
      </c>
      <c r="C6693" s="333" t="s">
        <v>2200</v>
      </c>
      <c r="D6693" s="333" t="s">
        <v>182</v>
      </c>
      <c r="E6693" s="331"/>
      <c r="F6693" s="333" t="s">
        <v>2198</v>
      </c>
      <c r="G6693" s="333" t="s">
        <v>2199</v>
      </c>
      <c r="H6693" s="331"/>
      <c r="I6693" s="334" t="s">
        <v>14451</v>
      </c>
      <c r="J6693" s="335">
        <v>43928</v>
      </c>
      <c r="K6693" s="331"/>
      <c r="L6693" s="333">
        <v>19</v>
      </c>
      <c r="M6693" s="331"/>
      <c r="N6693" s="331"/>
    </row>
    <row r="6694" spans="1:14" ht="12.75">
      <c r="A6694" s="331"/>
      <c r="B6694" s="332">
        <v>43928.474773101851</v>
      </c>
      <c r="C6694" s="333" t="s">
        <v>2197</v>
      </c>
      <c r="D6694" s="333" t="s">
        <v>354</v>
      </c>
      <c r="E6694" s="331"/>
      <c r="F6694" s="333" t="s">
        <v>2198</v>
      </c>
      <c r="G6694" s="331"/>
      <c r="H6694" s="331"/>
      <c r="I6694" s="334" t="s">
        <v>14469</v>
      </c>
      <c r="J6694" s="335">
        <v>43928</v>
      </c>
      <c r="K6694" s="331"/>
      <c r="L6694" s="331"/>
      <c r="M6694" s="333" t="s">
        <v>14470</v>
      </c>
      <c r="N6694" s="331"/>
    </row>
    <row r="6695" spans="1:14" ht="12.75">
      <c r="A6695" s="331"/>
      <c r="B6695" s="332">
        <v>43928.475387719911</v>
      </c>
      <c r="C6695" s="333" t="s">
        <v>2200</v>
      </c>
      <c r="D6695" s="333" t="s">
        <v>182</v>
      </c>
      <c r="E6695" s="333" t="s">
        <v>1078</v>
      </c>
      <c r="F6695" s="333" t="s">
        <v>2198</v>
      </c>
      <c r="G6695" s="333" t="s">
        <v>2199</v>
      </c>
      <c r="H6695" s="331"/>
      <c r="I6695" s="334" t="s">
        <v>12473</v>
      </c>
      <c r="J6695" s="335">
        <v>43928</v>
      </c>
      <c r="K6695" s="331"/>
      <c r="L6695" s="331"/>
      <c r="M6695" s="333" t="s">
        <v>14471</v>
      </c>
      <c r="N6695" s="331"/>
    </row>
    <row r="6696" spans="1:14" ht="12.75">
      <c r="A6696" s="331"/>
      <c r="B6696" s="332">
        <v>43928.4772537963</v>
      </c>
      <c r="C6696" s="333" t="s">
        <v>7566</v>
      </c>
      <c r="D6696" s="333" t="s">
        <v>276</v>
      </c>
      <c r="E6696" s="333" t="s">
        <v>628</v>
      </c>
      <c r="F6696" s="333" t="s">
        <v>2198</v>
      </c>
      <c r="G6696" s="333" t="s">
        <v>2210</v>
      </c>
      <c r="H6696" s="331"/>
      <c r="I6696" s="334" t="s">
        <v>14472</v>
      </c>
      <c r="J6696" s="335">
        <v>43927</v>
      </c>
      <c r="K6696" s="333">
        <v>18</v>
      </c>
      <c r="L6696" s="331"/>
      <c r="M6696" s="333" t="s">
        <v>14473</v>
      </c>
      <c r="N6696" s="331"/>
    </row>
    <row r="6697" spans="1:14" ht="12.75">
      <c r="A6697" s="331"/>
      <c r="B6697" s="332">
        <v>43928.47792153935</v>
      </c>
      <c r="C6697" s="333" t="s">
        <v>2200</v>
      </c>
      <c r="D6697" s="333" t="s">
        <v>182</v>
      </c>
      <c r="E6697" s="333" t="s">
        <v>14474</v>
      </c>
      <c r="F6697" s="333" t="s">
        <v>14475</v>
      </c>
      <c r="G6697" s="333" t="s">
        <v>2199</v>
      </c>
      <c r="H6697" s="331"/>
      <c r="I6697" s="333" t="s">
        <v>14476</v>
      </c>
      <c r="J6697" s="335">
        <v>44016</v>
      </c>
      <c r="K6697" s="331"/>
      <c r="L6697" s="331"/>
      <c r="M6697" s="333" t="s">
        <v>14477</v>
      </c>
      <c r="N6697" s="331"/>
    </row>
    <row r="6698" spans="1:14" ht="12.75">
      <c r="A6698" s="331"/>
      <c r="B6698" s="332">
        <v>43928.481354421296</v>
      </c>
      <c r="C6698" s="333" t="s">
        <v>2200</v>
      </c>
      <c r="D6698" s="333" t="s">
        <v>45</v>
      </c>
      <c r="E6698" s="331"/>
      <c r="F6698" s="333" t="s">
        <v>2198</v>
      </c>
      <c r="G6698" s="331"/>
      <c r="H6698" s="331"/>
      <c r="I6698" s="334" t="s">
        <v>14478</v>
      </c>
      <c r="J6698" s="335">
        <v>43928</v>
      </c>
      <c r="K6698" s="331"/>
      <c r="L6698" s="331"/>
      <c r="M6698" s="331"/>
      <c r="N6698" s="331"/>
    </row>
    <row r="6699" spans="1:14" ht="12.75">
      <c r="A6699" s="331"/>
      <c r="B6699" s="332">
        <v>43928.481798391207</v>
      </c>
      <c r="C6699" s="333" t="s">
        <v>2200</v>
      </c>
      <c r="D6699" s="333" t="s">
        <v>45</v>
      </c>
      <c r="E6699" s="333" t="s">
        <v>14479</v>
      </c>
      <c r="F6699" s="333" t="s">
        <v>2198</v>
      </c>
      <c r="G6699" s="333" t="s">
        <v>2210</v>
      </c>
      <c r="H6699" s="331"/>
      <c r="I6699" s="334" t="s">
        <v>14478</v>
      </c>
      <c r="J6699" s="335">
        <v>43928</v>
      </c>
      <c r="K6699" s="331"/>
      <c r="L6699" s="331"/>
      <c r="M6699" s="331"/>
      <c r="N6699" s="331"/>
    </row>
    <row r="6700" spans="1:14" ht="12.75">
      <c r="A6700" s="331"/>
      <c r="B6700" s="332">
        <v>43928.484821770835</v>
      </c>
      <c r="C6700" s="333" t="s">
        <v>2200</v>
      </c>
      <c r="D6700" s="333" t="s">
        <v>45</v>
      </c>
      <c r="E6700" s="331"/>
      <c r="F6700" s="333" t="s">
        <v>2198</v>
      </c>
      <c r="G6700" s="331"/>
      <c r="H6700" s="331"/>
      <c r="I6700" s="334" t="s">
        <v>14480</v>
      </c>
      <c r="J6700" s="335">
        <v>43928</v>
      </c>
      <c r="K6700" s="331"/>
      <c r="L6700" s="331"/>
      <c r="M6700" s="331"/>
      <c r="N6700" s="331"/>
    </row>
    <row r="6701" spans="1:14" ht="12.75">
      <c r="A6701" s="331"/>
      <c r="B6701" s="332">
        <v>43928.486199328705</v>
      </c>
      <c r="C6701" s="333" t="s">
        <v>2200</v>
      </c>
      <c r="D6701" s="333" t="s">
        <v>182</v>
      </c>
      <c r="E6701" s="333" t="s">
        <v>14455</v>
      </c>
      <c r="F6701" s="333" t="s">
        <v>2198</v>
      </c>
      <c r="G6701" s="333" t="s">
        <v>2199</v>
      </c>
      <c r="H6701" s="331"/>
      <c r="I6701" s="334" t="s">
        <v>14456</v>
      </c>
      <c r="J6701" s="335">
        <v>43928</v>
      </c>
      <c r="K6701" s="331"/>
      <c r="L6701" s="331"/>
      <c r="M6701" s="333" t="s">
        <v>14457</v>
      </c>
      <c r="N6701" s="331"/>
    </row>
    <row r="6702" spans="1:14" ht="12.75">
      <c r="A6702" s="15"/>
      <c r="B6702" s="236">
        <v>43928.486348252314</v>
      </c>
      <c r="C6702" s="2" t="s">
        <v>7566</v>
      </c>
      <c r="D6702" s="2" t="s">
        <v>322</v>
      </c>
      <c r="E6702" s="2" t="s">
        <v>14481</v>
      </c>
      <c r="F6702" s="2" t="s">
        <v>2201</v>
      </c>
      <c r="G6702" s="2" t="s">
        <v>2199</v>
      </c>
      <c r="H6702" s="2" t="s">
        <v>14482</v>
      </c>
      <c r="I6702" s="34" t="s">
        <v>14483</v>
      </c>
      <c r="J6702" s="237">
        <v>43924</v>
      </c>
      <c r="L6702" s="2">
        <v>3089</v>
      </c>
      <c r="M6702" s="2" t="s">
        <v>14484</v>
      </c>
    </row>
    <row r="6703" spans="1:14" ht="12.75">
      <c r="A6703" s="331"/>
      <c r="B6703" s="332">
        <v>43928.486466192131</v>
      </c>
      <c r="C6703" s="333" t="s">
        <v>2200</v>
      </c>
      <c r="D6703" s="333" t="s">
        <v>182</v>
      </c>
      <c r="E6703" s="333" t="s">
        <v>5041</v>
      </c>
      <c r="F6703" s="333" t="s">
        <v>2208</v>
      </c>
      <c r="G6703" s="333" t="s">
        <v>2210</v>
      </c>
      <c r="H6703" s="331"/>
      <c r="I6703" s="334" t="s">
        <v>14485</v>
      </c>
      <c r="J6703" s="335">
        <v>43928</v>
      </c>
      <c r="K6703" s="333">
        <v>54</v>
      </c>
      <c r="L6703" s="331"/>
      <c r="M6703" s="331"/>
      <c r="N6703" s="331"/>
    </row>
    <row r="6704" spans="1:14" ht="12.75">
      <c r="A6704" s="331"/>
      <c r="B6704" s="332">
        <v>43928.48650175926</v>
      </c>
      <c r="C6704" s="333" t="s">
        <v>2200</v>
      </c>
      <c r="D6704" s="333" t="s">
        <v>95</v>
      </c>
      <c r="E6704" s="331"/>
      <c r="F6704" s="333" t="s">
        <v>2198</v>
      </c>
      <c r="G6704" s="331"/>
      <c r="H6704" s="331"/>
      <c r="I6704" s="334" t="s">
        <v>14486</v>
      </c>
      <c r="J6704" s="335">
        <v>43928</v>
      </c>
      <c r="K6704" s="331"/>
      <c r="L6704" s="331"/>
      <c r="M6704" s="331"/>
      <c r="N6704" s="331"/>
    </row>
    <row r="6705" spans="1:14" ht="12.75">
      <c r="A6705" s="331"/>
      <c r="B6705" s="332">
        <v>43928.486967997684</v>
      </c>
      <c r="C6705" s="333" t="s">
        <v>2200</v>
      </c>
      <c r="D6705" s="333" t="s">
        <v>95</v>
      </c>
      <c r="E6705" s="331"/>
      <c r="F6705" s="333" t="s">
        <v>2198</v>
      </c>
      <c r="G6705" s="331"/>
      <c r="H6705" s="331"/>
      <c r="I6705" s="334" t="s">
        <v>14486</v>
      </c>
      <c r="J6705" s="335">
        <v>43928</v>
      </c>
      <c r="K6705" s="331"/>
      <c r="L6705" s="331"/>
      <c r="M6705" s="331"/>
      <c r="N6705" s="331"/>
    </row>
    <row r="6706" spans="1:14" ht="12.75">
      <c r="A6706" s="331"/>
      <c r="B6706" s="332">
        <v>43928.487186354163</v>
      </c>
      <c r="C6706" s="333" t="s">
        <v>2200</v>
      </c>
      <c r="D6706" s="333" t="s">
        <v>45</v>
      </c>
      <c r="E6706" s="333" t="s">
        <v>14487</v>
      </c>
      <c r="F6706" s="333" t="s">
        <v>2198</v>
      </c>
      <c r="G6706" s="333" t="s">
        <v>2199</v>
      </c>
      <c r="H6706" s="331"/>
      <c r="I6706" s="334" t="s">
        <v>14488</v>
      </c>
      <c r="J6706" s="335">
        <v>43928</v>
      </c>
      <c r="K6706" s="331"/>
      <c r="L6706" s="331"/>
      <c r="M6706" s="333" t="s">
        <v>14489</v>
      </c>
      <c r="N6706" s="331"/>
    </row>
    <row r="6707" spans="1:14" ht="12.75">
      <c r="A6707" s="331"/>
      <c r="B6707" s="332">
        <v>43928.487694201394</v>
      </c>
      <c r="C6707" s="333" t="s">
        <v>2197</v>
      </c>
      <c r="D6707" s="333" t="s">
        <v>236</v>
      </c>
      <c r="E6707" s="333" t="s">
        <v>9252</v>
      </c>
      <c r="F6707" s="333" t="s">
        <v>2198</v>
      </c>
      <c r="G6707" s="333" t="s">
        <v>2199</v>
      </c>
      <c r="H6707" s="331"/>
      <c r="I6707" s="334" t="s">
        <v>14251</v>
      </c>
      <c r="J6707" s="335">
        <v>43927</v>
      </c>
      <c r="K6707" s="331"/>
      <c r="L6707" s="331"/>
      <c r="M6707" s="331"/>
      <c r="N6707" s="331"/>
    </row>
    <row r="6708" spans="1:14" ht="12.75">
      <c r="A6708" s="331"/>
      <c r="B6708" s="332">
        <v>43928.487883055554</v>
      </c>
      <c r="C6708" s="333" t="s">
        <v>2200</v>
      </c>
      <c r="D6708" s="333" t="s">
        <v>224</v>
      </c>
      <c r="E6708" s="333" t="s">
        <v>1242</v>
      </c>
      <c r="F6708" s="333" t="s">
        <v>2198</v>
      </c>
      <c r="G6708" s="333" t="s">
        <v>2199</v>
      </c>
      <c r="H6708" s="331"/>
      <c r="I6708" s="334" t="s">
        <v>14490</v>
      </c>
      <c r="J6708" s="335">
        <v>43928</v>
      </c>
      <c r="K6708" s="331"/>
      <c r="L6708" s="333">
        <v>12</v>
      </c>
      <c r="M6708" s="331"/>
      <c r="N6708" s="331"/>
    </row>
    <row r="6709" spans="1:14" ht="12.75">
      <c r="A6709" s="331"/>
      <c r="B6709" s="332">
        <v>43928.48819744213</v>
      </c>
      <c r="C6709" s="333" t="s">
        <v>2200</v>
      </c>
      <c r="D6709" s="333" t="s">
        <v>224</v>
      </c>
      <c r="E6709" s="333" t="s">
        <v>1242</v>
      </c>
      <c r="F6709" s="333" t="s">
        <v>2198</v>
      </c>
      <c r="G6709" s="333" t="s">
        <v>2199</v>
      </c>
      <c r="H6709" s="331"/>
      <c r="I6709" s="334" t="s">
        <v>14491</v>
      </c>
      <c r="J6709" s="335">
        <v>43928</v>
      </c>
      <c r="K6709" s="331"/>
      <c r="L6709" s="331"/>
      <c r="M6709" s="333" t="s">
        <v>14492</v>
      </c>
      <c r="N6709" s="331"/>
    </row>
    <row r="6710" spans="1:14" ht="12.75">
      <c r="A6710" s="331"/>
      <c r="B6710" s="332">
        <v>43928.489182939811</v>
      </c>
      <c r="C6710" s="333" t="s">
        <v>2200</v>
      </c>
      <c r="D6710" s="333" t="s">
        <v>236</v>
      </c>
      <c r="E6710" s="333" t="s">
        <v>2003</v>
      </c>
      <c r="F6710" s="333" t="s">
        <v>2198</v>
      </c>
      <c r="G6710" s="333" t="s">
        <v>2199</v>
      </c>
      <c r="H6710" s="331"/>
      <c r="I6710" s="334" t="s">
        <v>14493</v>
      </c>
      <c r="J6710" s="335">
        <v>43928</v>
      </c>
      <c r="K6710" s="331"/>
      <c r="L6710" s="331"/>
      <c r="M6710" s="333" t="s">
        <v>14494</v>
      </c>
      <c r="N6710" s="331"/>
    </row>
    <row r="6711" spans="1:14" ht="12.75">
      <c r="A6711" s="331"/>
      <c r="B6711" s="332">
        <v>43928.490548125003</v>
      </c>
      <c r="C6711" s="333" t="s">
        <v>2200</v>
      </c>
      <c r="D6711" s="333" t="s">
        <v>224</v>
      </c>
      <c r="E6711" s="333" t="s">
        <v>1242</v>
      </c>
      <c r="F6711" s="333" t="s">
        <v>2198</v>
      </c>
      <c r="G6711" s="333" t="s">
        <v>2199</v>
      </c>
      <c r="H6711" s="331"/>
      <c r="I6711" s="334" t="s">
        <v>14495</v>
      </c>
      <c r="J6711" s="335">
        <v>43928</v>
      </c>
      <c r="K6711" s="331"/>
      <c r="L6711" s="331"/>
      <c r="M6711" s="331"/>
      <c r="N6711" s="331"/>
    </row>
    <row r="6712" spans="1:14" ht="12.75">
      <c r="A6712" s="331"/>
      <c r="B6712" s="332">
        <v>43928.491438680554</v>
      </c>
      <c r="C6712" s="333" t="s">
        <v>2200</v>
      </c>
      <c r="D6712" s="333" t="s">
        <v>45</v>
      </c>
      <c r="E6712" s="331"/>
      <c r="F6712" s="333" t="s">
        <v>2198</v>
      </c>
      <c r="G6712" s="333" t="s">
        <v>2199</v>
      </c>
      <c r="H6712" s="331"/>
      <c r="I6712" s="334" t="s">
        <v>14496</v>
      </c>
      <c r="J6712" s="335">
        <v>43928</v>
      </c>
      <c r="K6712" s="331"/>
      <c r="L6712" s="331"/>
      <c r="M6712" s="331"/>
      <c r="N6712" s="331"/>
    </row>
    <row r="6713" spans="1:14" ht="12.75">
      <c r="A6713" s="331"/>
      <c r="B6713" s="332">
        <v>43928.494862141204</v>
      </c>
      <c r="C6713" s="333" t="s">
        <v>2200</v>
      </c>
      <c r="D6713" s="333" t="s">
        <v>45</v>
      </c>
      <c r="E6713" s="331"/>
      <c r="F6713" s="333" t="s">
        <v>2198</v>
      </c>
      <c r="G6713" s="333" t="s">
        <v>2199</v>
      </c>
      <c r="H6713" s="331"/>
      <c r="I6713" s="334" t="s">
        <v>14498</v>
      </c>
      <c r="J6713" s="335">
        <v>43928</v>
      </c>
      <c r="K6713" s="331"/>
      <c r="L6713" s="331"/>
      <c r="M6713" s="331"/>
      <c r="N6713" s="331"/>
    </row>
    <row r="6714" spans="1:14" ht="12.75">
      <c r="A6714" s="331"/>
      <c r="B6714" s="332">
        <v>43928.495639039349</v>
      </c>
      <c r="C6714" s="333" t="s">
        <v>2197</v>
      </c>
      <c r="D6714" s="333" t="s">
        <v>224</v>
      </c>
      <c r="E6714" s="333" t="s">
        <v>223</v>
      </c>
      <c r="F6714" s="333" t="s">
        <v>2198</v>
      </c>
      <c r="G6714" s="331"/>
      <c r="H6714" s="331"/>
      <c r="I6714" s="334" t="s">
        <v>14499</v>
      </c>
      <c r="J6714" s="335">
        <v>43928</v>
      </c>
      <c r="K6714" s="331"/>
      <c r="L6714" s="331"/>
      <c r="M6714" s="333" t="s">
        <v>14500</v>
      </c>
      <c r="N6714" s="331"/>
    </row>
    <row r="6715" spans="1:14" ht="12.75">
      <c r="A6715" s="331"/>
      <c r="B6715" s="332">
        <v>43928.495662928239</v>
      </c>
      <c r="C6715" s="333" t="s">
        <v>9</v>
      </c>
      <c r="D6715" s="333" t="s">
        <v>236</v>
      </c>
      <c r="E6715" s="331"/>
      <c r="F6715" s="333" t="s">
        <v>2198</v>
      </c>
      <c r="G6715" s="333" t="s">
        <v>2199</v>
      </c>
      <c r="H6715" s="331"/>
      <c r="I6715" s="334" t="s">
        <v>14501</v>
      </c>
      <c r="J6715" s="335">
        <v>43928</v>
      </c>
      <c r="K6715" s="331"/>
      <c r="L6715" s="331"/>
      <c r="M6715" s="331"/>
      <c r="N6715" s="331"/>
    </row>
    <row r="6716" spans="1:14" ht="12.75">
      <c r="A6716" s="15"/>
      <c r="B6716" s="236">
        <v>43928.500939224541</v>
      </c>
      <c r="C6716" s="2" t="s">
        <v>7566</v>
      </c>
      <c r="D6716" s="2" t="s">
        <v>236</v>
      </c>
      <c r="E6716" s="2" t="s">
        <v>9252</v>
      </c>
      <c r="F6716" s="2" t="s">
        <v>2198</v>
      </c>
      <c r="G6716" s="2" t="s">
        <v>2199</v>
      </c>
      <c r="H6716" s="2" t="s">
        <v>14502</v>
      </c>
      <c r="I6716" s="34" t="s">
        <v>14251</v>
      </c>
      <c r="J6716" s="237">
        <v>43927</v>
      </c>
    </row>
    <row r="6717" spans="1:14" ht="12.75">
      <c r="A6717" s="331"/>
      <c r="B6717" s="332">
        <v>43928.501595567126</v>
      </c>
      <c r="C6717" s="333" t="s">
        <v>2200</v>
      </c>
      <c r="D6717" s="333" t="s">
        <v>117</v>
      </c>
      <c r="E6717" s="333" t="s">
        <v>13272</v>
      </c>
      <c r="F6717" s="333" t="s">
        <v>2198</v>
      </c>
      <c r="G6717" s="333" t="s">
        <v>2199</v>
      </c>
      <c r="H6717" s="331"/>
      <c r="I6717" s="334" t="s">
        <v>14503</v>
      </c>
      <c r="J6717" s="335">
        <v>43928</v>
      </c>
      <c r="K6717" s="331"/>
      <c r="L6717" s="331"/>
      <c r="M6717" s="333" t="s">
        <v>14504</v>
      </c>
      <c r="N6717" s="331"/>
    </row>
    <row r="6718" spans="1:14" ht="12.75">
      <c r="A6718" s="331"/>
      <c r="B6718" s="332">
        <v>43928.502351215277</v>
      </c>
      <c r="C6718" s="333" t="s">
        <v>2200</v>
      </c>
      <c r="D6718" s="333" t="s">
        <v>224</v>
      </c>
      <c r="E6718" s="333" t="s">
        <v>1242</v>
      </c>
      <c r="F6718" s="333" t="s">
        <v>2198</v>
      </c>
      <c r="G6718" s="333" t="s">
        <v>2199</v>
      </c>
      <c r="H6718" s="331"/>
      <c r="I6718" s="334" t="s">
        <v>14505</v>
      </c>
      <c r="J6718" s="335">
        <v>43928</v>
      </c>
      <c r="K6718" s="331"/>
      <c r="L6718" s="331"/>
      <c r="M6718" s="333" t="s">
        <v>14506</v>
      </c>
      <c r="N6718" s="331"/>
    </row>
    <row r="6719" spans="1:14" ht="12.75">
      <c r="A6719" s="331"/>
      <c r="B6719" s="332">
        <v>43928.509193240738</v>
      </c>
      <c r="C6719" s="333" t="s">
        <v>2200</v>
      </c>
      <c r="D6719" s="333" t="s">
        <v>262</v>
      </c>
      <c r="E6719" s="331"/>
      <c r="F6719" s="333" t="s">
        <v>2198</v>
      </c>
      <c r="G6719" s="333" t="s">
        <v>2199</v>
      </c>
      <c r="H6719" s="331"/>
      <c r="I6719" s="333" t="s">
        <v>14507</v>
      </c>
      <c r="J6719" s="335">
        <v>43928</v>
      </c>
      <c r="K6719" s="331"/>
      <c r="L6719" s="333">
        <v>91</v>
      </c>
      <c r="M6719" s="331"/>
      <c r="N6719" s="331"/>
    </row>
    <row r="6720" spans="1:14" ht="12.75">
      <c r="A6720" s="331"/>
      <c r="B6720" s="332">
        <v>43928.514980127315</v>
      </c>
      <c r="C6720" s="333" t="s">
        <v>2200</v>
      </c>
      <c r="D6720" s="333" t="s">
        <v>117</v>
      </c>
      <c r="E6720" s="331"/>
      <c r="F6720" s="333" t="s">
        <v>2198</v>
      </c>
      <c r="G6720" s="331"/>
      <c r="H6720" s="331"/>
      <c r="I6720" s="334" t="s">
        <v>14508</v>
      </c>
      <c r="J6720" s="335">
        <v>43928</v>
      </c>
      <c r="K6720" s="331"/>
      <c r="L6720" s="331"/>
      <c r="M6720" s="331"/>
      <c r="N6720" s="331"/>
    </row>
    <row r="6721" spans="1:14" ht="12.75">
      <c r="A6721" s="331"/>
      <c r="B6721" s="332">
        <v>43928.515545023147</v>
      </c>
      <c r="C6721" s="333" t="s">
        <v>2200</v>
      </c>
      <c r="D6721" s="333" t="s">
        <v>262</v>
      </c>
      <c r="E6721" s="331"/>
      <c r="F6721" s="333" t="s">
        <v>2198</v>
      </c>
      <c r="G6721" s="333" t="s">
        <v>2199</v>
      </c>
      <c r="H6721" s="331"/>
      <c r="I6721" s="334" t="s">
        <v>14509</v>
      </c>
      <c r="J6721" s="335">
        <v>43928</v>
      </c>
      <c r="K6721" s="331"/>
      <c r="L6721" s="331"/>
      <c r="M6721" s="331"/>
      <c r="N6721" s="331"/>
    </row>
    <row r="6722" spans="1:14" ht="12.75">
      <c r="A6722" s="331"/>
      <c r="B6722" s="332">
        <v>43928.516553460649</v>
      </c>
      <c r="C6722" s="333" t="s">
        <v>7566</v>
      </c>
      <c r="D6722" s="333" t="s">
        <v>262</v>
      </c>
      <c r="E6722" s="331"/>
      <c r="F6722" s="333" t="s">
        <v>2198</v>
      </c>
      <c r="G6722" s="333" t="s">
        <v>2210</v>
      </c>
      <c r="H6722" s="331"/>
      <c r="I6722" s="334" t="s">
        <v>14511</v>
      </c>
      <c r="J6722" s="335">
        <v>43927</v>
      </c>
      <c r="K6722" s="331"/>
      <c r="L6722" s="331"/>
      <c r="M6722" s="333" t="s">
        <v>14512</v>
      </c>
      <c r="N6722" s="331"/>
    </row>
    <row r="6723" spans="1:14" ht="12.75">
      <c r="A6723" s="331"/>
      <c r="B6723" s="332">
        <v>43928.516646006945</v>
      </c>
      <c r="C6723" s="333" t="s">
        <v>7566</v>
      </c>
      <c r="D6723" s="333" t="s">
        <v>262</v>
      </c>
      <c r="E6723" s="331"/>
      <c r="F6723" s="333" t="s">
        <v>2198</v>
      </c>
      <c r="G6723" s="333" t="s">
        <v>2210</v>
      </c>
      <c r="H6723" s="331"/>
      <c r="I6723" s="334" t="s">
        <v>14511</v>
      </c>
      <c r="J6723" s="335">
        <v>43927</v>
      </c>
      <c r="K6723" s="331"/>
      <c r="L6723" s="331"/>
      <c r="M6723" s="333" t="s">
        <v>14512</v>
      </c>
      <c r="N6723" s="331"/>
    </row>
    <row r="6724" spans="1:14" ht="12.75">
      <c r="A6724" s="331"/>
      <c r="B6724" s="332">
        <v>43928.521190104162</v>
      </c>
      <c r="C6724" s="333" t="s">
        <v>2200</v>
      </c>
      <c r="D6724" s="333" t="s">
        <v>262</v>
      </c>
      <c r="E6724" s="331"/>
      <c r="F6724" s="333" t="s">
        <v>2198</v>
      </c>
      <c r="G6724" s="333" t="s">
        <v>2210</v>
      </c>
      <c r="H6724" s="331"/>
      <c r="I6724" s="334" t="s">
        <v>14514</v>
      </c>
      <c r="J6724" s="335">
        <v>43928</v>
      </c>
      <c r="K6724" s="331"/>
      <c r="L6724" s="331"/>
      <c r="M6724" s="331"/>
      <c r="N6724" s="331"/>
    </row>
    <row r="6725" spans="1:14" ht="12.75">
      <c r="A6725" s="331"/>
      <c r="B6725" s="332">
        <v>43928.521244050928</v>
      </c>
      <c r="C6725" s="333" t="s">
        <v>2200</v>
      </c>
      <c r="D6725" s="333" t="s">
        <v>262</v>
      </c>
      <c r="E6725" s="331"/>
      <c r="F6725" s="333" t="s">
        <v>2198</v>
      </c>
      <c r="G6725" s="333" t="s">
        <v>2210</v>
      </c>
      <c r="H6725" s="331"/>
      <c r="I6725" s="334" t="s">
        <v>14514</v>
      </c>
      <c r="J6725" s="335">
        <v>43928</v>
      </c>
      <c r="K6725" s="331"/>
      <c r="L6725" s="331"/>
      <c r="M6725" s="331"/>
      <c r="N6725" s="331"/>
    </row>
    <row r="6726" spans="1:14" ht="12.75">
      <c r="A6726" s="15"/>
      <c r="B6726" s="236">
        <v>43928.524984525458</v>
      </c>
      <c r="C6726" s="2" t="s">
        <v>2197</v>
      </c>
      <c r="D6726" s="2" t="s">
        <v>354</v>
      </c>
      <c r="E6726" s="2" t="s">
        <v>5014</v>
      </c>
      <c r="F6726" s="2" t="s">
        <v>2208</v>
      </c>
      <c r="G6726" s="2" t="s">
        <v>2199</v>
      </c>
      <c r="H6726" s="2" t="s">
        <v>51</v>
      </c>
      <c r="I6726" s="34" t="s">
        <v>14066</v>
      </c>
      <c r="J6726" s="237">
        <v>43927</v>
      </c>
      <c r="K6726" s="2">
        <v>20</v>
      </c>
      <c r="M6726" s="2" t="s">
        <v>14515</v>
      </c>
    </row>
    <row r="6727" spans="1:14" ht="12.75">
      <c r="A6727" s="331"/>
      <c r="B6727" s="332">
        <v>43928.52622266204</v>
      </c>
      <c r="C6727" s="333" t="s">
        <v>2200</v>
      </c>
      <c r="D6727" s="333" t="s">
        <v>126</v>
      </c>
      <c r="E6727" s="331"/>
      <c r="F6727" s="333" t="s">
        <v>2198</v>
      </c>
      <c r="G6727" s="333" t="s">
        <v>2210</v>
      </c>
      <c r="H6727" s="331"/>
      <c r="I6727" s="334" t="s">
        <v>14516</v>
      </c>
      <c r="J6727" s="335">
        <v>43928</v>
      </c>
      <c r="K6727" s="331"/>
      <c r="L6727" s="333">
        <v>16</v>
      </c>
      <c r="M6727" s="331"/>
      <c r="N6727" s="331"/>
    </row>
    <row r="6728" spans="1:14" ht="12.75">
      <c r="A6728" s="15"/>
      <c r="B6728" s="236">
        <v>43928.527243402779</v>
      </c>
      <c r="C6728" s="2" t="s">
        <v>2200</v>
      </c>
      <c r="D6728" s="2" t="s">
        <v>126</v>
      </c>
      <c r="E6728" s="2" t="s">
        <v>5437</v>
      </c>
      <c r="F6728" s="2" t="s">
        <v>2208</v>
      </c>
      <c r="G6728" s="2" t="s">
        <v>2199</v>
      </c>
      <c r="H6728" s="2" t="s">
        <v>14517</v>
      </c>
      <c r="I6728" s="34" t="s">
        <v>14518</v>
      </c>
      <c r="J6728" s="237">
        <v>43928</v>
      </c>
      <c r="K6728" s="2">
        <v>65</v>
      </c>
      <c r="L6728" s="2">
        <v>1</v>
      </c>
    </row>
    <row r="6729" spans="1:14" ht="12.75">
      <c r="A6729" s="331"/>
      <c r="B6729" s="332">
        <v>43928.527828761573</v>
      </c>
      <c r="C6729" s="333" t="s">
        <v>2200</v>
      </c>
      <c r="D6729" s="333" t="s">
        <v>262</v>
      </c>
      <c r="E6729" s="331"/>
      <c r="F6729" s="333" t="s">
        <v>2198</v>
      </c>
      <c r="G6729" s="333" t="s">
        <v>2199</v>
      </c>
      <c r="H6729" s="333" t="s">
        <v>2820</v>
      </c>
      <c r="I6729" s="333" t="s">
        <v>14519</v>
      </c>
      <c r="J6729" s="335">
        <v>43928</v>
      </c>
      <c r="K6729" s="331"/>
      <c r="L6729" s="331"/>
      <c r="M6729" s="333" t="s">
        <v>2820</v>
      </c>
      <c r="N6729" s="331"/>
    </row>
    <row r="6730" spans="1:14" ht="12.75">
      <c r="A6730" s="331"/>
      <c r="B6730" s="332">
        <v>43928.530274131946</v>
      </c>
      <c r="C6730" s="333" t="s">
        <v>2200</v>
      </c>
      <c r="D6730" s="333" t="s">
        <v>262</v>
      </c>
      <c r="E6730" s="331"/>
      <c r="F6730" s="333" t="s">
        <v>2198</v>
      </c>
      <c r="G6730" s="333" t="s">
        <v>2199</v>
      </c>
      <c r="H6730" s="333" t="s">
        <v>2820</v>
      </c>
      <c r="I6730" s="333" t="s">
        <v>14519</v>
      </c>
      <c r="J6730" s="335">
        <v>43928</v>
      </c>
      <c r="K6730" s="331"/>
      <c r="L6730" s="333">
        <v>11</v>
      </c>
      <c r="M6730" s="333" t="s">
        <v>2820</v>
      </c>
      <c r="N6730" s="331"/>
    </row>
    <row r="6731" spans="1:14" ht="12.75">
      <c r="A6731" s="331"/>
      <c r="B6731" s="332">
        <v>43928.532284652778</v>
      </c>
      <c r="C6731" s="333" t="s">
        <v>2200</v>
      </c>
      <c r="D6731" s="333" t="s">
        <v>126</v>
      </c>
      <c r="E6731" s="333" t="s">
        <v>5443</v>
      </c>
      <c r="F6731" s="333" t="s">
        <v>2208</v>
      </c>
      <c r="G6731" s="333" t="s">
        <v>2199</v>
      </c>
      <c r="H6731" s="331"/>
      <c r="I6731" s="333" t="s">
        <v>12180</v>
      </c>
      <c r="J6731" s="335">
        <v>43927</v>
      </c>
      <c r="K6731" s="331"/>
      <c r="L6731" s="331"/>
      <c r="M6731" s="331"/>
      <c r="N6731" s="331"/>
    </row>
    <row r="6732" spans="1:14" ht="12.75">
      <c r="A6732" s="331"/>
      <c r="B6732" s="332">
        <v>43928.534400115735</v>
      </c>
      <c r="C6732" s="333" t="s">
        <v>2200</v>
      </c>
      <c r="D6732" s="333" t="s">
        <v>117</v>
      </c>
      <c r="E6732" s="331"/>
      <c r="F6732" s="333" t="s">
        <v>2198</v>
      </c>
      <c r="G6732" s="331"/>
      <c r="H6732" s="331"/>
      <c r="I6732" s="334" t="s">
        <v>14520</v>
      </c>
      <c r="J6732" s="335">
        <v>43928</v>
      </c>
      <c r="K6732" s="331"/>
      <c r="L6732" s="331"/>
      <c r="M6732" s="331"/>
      <c r="N6732" s="331"/>
    </row>
    <row r="6733" spans="1:14" ht="12.75">
      <c r="A6733" s="331"/>
      <c r="B6733" s="332">
        <v>43928.536030868054</v>
      </c>
      <c r="C6733" s="333" t="s">
        <v>2197</v>
      </c>
      <c r="D6733" s="333" t="s">
        <v>354</v>
      </c>
      <c r="E6733" s="331"/>
      <c r="F6733" s="333" t="s">
        <v>2198</v>
      </c>
      <c r="G6733" s="333" t="s">
        <v>2199</v>
      </c>
      <c r="H6733" s="331"/>
      <c r="I6733" s="334" t="s">
        <v>14521</v>
      </c>
      <c r="J6733" s="335">
        <v>43927</v>
      </c>
      <c r="K6733" s="331"/>
      <c r="L6733" s="331"/>
      <c r="M6733" s="331"/>
      <c r="N6733" s="331"/>
    </row>
    <row r="6734" spans="1:14" ht="12.75">
      <c r="A6734" s="15"/>
      <c r="B6734" s="236">
        <v>43928.537389652774</v>
      </c>
      <c r="C6734" s="2" t="s">
        <v>7566</v>
      </c>
      <c r="D6734" s="2" t="s">
        <v>383</v>
      </c>
      <c r="E6734" s="2" t="s">
        <v>5138</v>
      </c>
      <c r="F6734" s="2" t="s">
        <v>2201</v>
      </c>
      <c r="G6734" s="2" t="s">
        <v>2199</v>
      </c>
      <c r="H6734" s="2" t="s">
        <v>14522</v>
      </c>
      <c r="I6734" s="34" t="s">
        <v>14523</v>
      </c>
      <c r="J6734" s="237">
        <v>43927</v>
      </c>
      <c r="K6734" s="2">
        <v>54</v>
      </c>
      <c r="L6734" s="2">
        <v>4298</v>
      </c>
      <c r="M6734" s="2" t="s">
        <v>14524</v>
      </c>
    </row>
    <row r="6735" spans="1:14" ht="12.75">
      <c r="A6735" s="331"/>
      <c r="B6735" s="332">
        <v>43928.539287604166</v>
      </c>
      <c r="C6735" s="333" t="s">
        <v>2200</v>
      </c>
      <c r="D6735" s="333" t="s">
        <v>117</v>
      </c>
      <c r="E6735" s="333" t="s">
        <v>14525</v>
      </c>
      <c r="F6735" s="333" t="s">
        <v>2198</v>
      </c>
      <c r="G6735" s="333" t="s">
        <v>2199</v>
      </c>
      <c r="H6735" s="331"/>
      <c r="I6735" s="334" t="s">
        <v>14526</v>
      </c>
      <c r="J6735" s="335">
        <v>43928</v>
      </c>
      <c r="K6735" s="331"/>
      <c r="L6735" s="331"/>
      <c r="M6735" s="333" t="s">
        <v>14529</v>
      </c>
      <c r="N6735" s="331"/>
    </row>
    <row r="6736" spans="1:14" ht="12.75">
      <c r="A6736" s="331"/>
      <c r="B6736" s="332">
        <v>43928.541223159722</v>
      </c>
      <c r="C6736" s="333" t="s">
        <v>7566</v>
      </c>
      <c r="D6736" s="333" t="s">
        <v>383</v>
      </c>
      <c r="E6736" s="331"/>
      <c r="F6736" s="333" t="s">
        <v>2208</v>
      </c>
      <c r="G6736" s="333" t="s">
        <v>2199</v>
      </c>
      <c r="H6736" s="331"/>
      <c r="I6736" s="334" t="s">
        <v>14530</v>
      </c>
      <c r="J6736" s="335">
        <v>43923</v>
      </c>
      <c r="K6736" s="333">
        <v>52</v>
      </c>
      <c r="L6736" s="333">
        <v>2400</v>
      </c>
      <c r="M6736" s="333" t="s">
        <v>14531</v>
      </c>
      <c r="N6736" s="331"/>
    </row>
    <row r="6737" spans="1:14" ht="12.75">
      <c r="A6737" s="331"/>
      <c r="B6737" s="332">
        <v>43928.541571724534</v>
      </c>
      <c r="C6737" s="333" t="s">
        <v>2197</v>
      </c>
      <c r="D6737" s="333" t="s">
        <v>354</v>
      </c>
      <c r="E6737" s="331"/>
      <c r="F6737" s="333" t="s">
        <v>2198</v>
      </c>
      <c r="G6737" s="331"/>
      <c r="H6737" s="331"/>
      <c r="I6737" s="334" t="s">
        <v>14155</v>
      </c>
      <c r="J6737" s="335">
        <v>43928</v>
      </c>
      <c r="K6737" s="331"/>
      <c r="L6737" s="331"/>
      <c r="M6737" s="331"/>
      <c r="N6737" s="331"/>
    </row>
    <row r="6738" spans="1:14" ht="12.75">
      <c r="A6738" s="331"/>
      <c r="B6738" s="332">
        <v>43928.543302407408</v>
      </c>
      <c r="C6738" s="333" t="s">
        <v>9</v>
      </c>
      <c r="D6738" s="333" t="s">
        <v>236</v>
      </c>
      <c r="E6738" s="331"/>
      <c r="F6738" s="333" t="s">
        <v>2198</v>
      </c>
      <c r="G6738" s="333" t="s">
        <v>2210</v>
      </c>
      <c r="H6738" s="331"/>
      <c r="I6738" s="334" t="s">
        <v>14533</v>
      </c>
      <c r="J6738" s="335">
        <v>43928</v>
      </c>
      <c r="K6738" s="331"/>
      <c r="L6738" s="331"/>
      <c r="M6738" s="333" t="s">
        <v>14534</v>
      </c>
      <c r="N6738" s="331"/>
    </row>
    <row r="6739" spans="1:14" ht="12.75">
      <c r="A6739" s="15"/>
      <c r="B6739" s="236">
        <v>43928.545610138885</v>
      </c>
      <c r="C6739" s="2" t="s">
        <v>2197</v>
      </c>
      <c r="D6739" s="2" t="s">
        <v>268</v>
      </c>
      <c r="F6739" s="2" t="s">
        <v>2198</v>
      </c>
      <c r="G6739" s="2" t="s">
        <v>2199</v>
      </c>
      <c r="H6739" s="2" t="s">
        <v>14535</v>
      </c>
      <c r="I6739" s="34" t="s">
        <v>14536</v>
      </c>
      <c r="J6739" s="237">
        <v>43928</v>
      </c>
      <c r="M6739" s="2" t="s">
        <v>14537</v>
      </c>
    </row>
    <row r="6740" spans="1:14" ht="12.75">
      <c r="A6740" s="331"/>
      <c r="B6740" s="332">
        <v>43928.54622822917</v>
      </c>
      <c r="C6740" s="333" t="s">
        <v>2200</v>
      </c>
      <c r="D6740" s="333" t="s">
        <v>134</v>
      </c>
      <c r="E6740" s="331"/>
      <c r="F6740" s="333" t="s">
        <v>2198</v>
      </c>
      <c r="G6740" s="333" t="s">
        <v>2210</v>
      </c>
      <c r="H6740" s="331"/>
      <c r="I6740" s="334" t="s">
        <v>14538</v>
      </c>
      <c r="J6740" s="335">
        <v>43928</v>
      </c>
      <c r="K6740" s="331"/>
      <c r="L6740" s="331"/>
      <c r="M6740" s="331"/>
      <c r="N6740" s="331"/>
    </row>
    <row r="6741" spans="1:14" ht="12.75">
      <c r="A6741" s="331"/>
      <c r="B6741" s="332">
        <v>43928.547065092593</v>
      </c>
      <c r="C6741" s="333" t="s">
        <v>2197</v>
      </c>
      <c r="D6741" s="333" t="s">
        <v>134</v>
      </c>
      <c r="E6741" s="331"/>
      <c r="F6741" s="333" t="s">
        <v>2198</v>
      </c>
      <c r="G6741" s="333" t="s">
        <v>2210</v>
      </c>
      <c r="H6741" s="331"/>
      <c r="I6741" s="334" t="s">
        <v>14538</v>
      </c>
      <c r="J6741" s="335">
        <v>43928</v>
      </c>
      <c r="K6741" s="331"/>
      <c r="L6741" s="331"/>
      <c r="M6741" s="331"/>
      <c r="N6741" s="331"/>
    </row>
    <row r="6742" spans="1:14" ht="12.75">
      <c r="A6742" s="15"/>
      <c r="B6742" s="236">
        <v>43928.54734690972</v>
      </c>
      <c r="C6742" s="2" t="s">
        <v>2200</v>
      </c>
      <c r="D6742" s="2" t="s">
        <v>134</v>
      </c>
      <c r="E6742" s="2" t="s">
        <v>5157</v>
      </c>
      <c r="F6742" s="2" t="s">
        <v>2198</v>
      </c>
      <c r="G6742" s="2" t="s">
        <v>2199</v>
      </c>
      <c r="I6742" s="34" t="s">
        <v>14539</v>
      </c>
      <c r="J6742" s="237">
        <v>43928</v>
      </c>
      <c r="K6742" s="2">
        <v>60</v>
      </c>
    </row>
    <row r="6743" spans="1:14" ht="12.75">
      <c r="A6743" s="331"/>
      <c r="B6743" s="332">
        <v>43928.547395185189</v>
      </c>
      <c r="C6743" s="333" t="s">
        <v>2200</v>
      </c>
      <c r="D6743" s="333" t="s">
        <v>134</v>
      </c>
      <c r="E6743" s="333" t="s">
        <v>5157</v>
      </c>
      <c r="F6743" s="333" t="s">
        <v>2198</v>
      </c>
      <c r="G6743" s="333" t="s">
        <v>2199</v>
      </c>
      <c r="H6743" s="331"/>
      <c r="I6743" s="334" t="s">
        <v>14539</v>
      </c>
      <c r="J6743" s="335">
        <v>43928</v>
      </c>
      <c r="K6743" s="333">
        <v>60</v>
      </c>
      <c r="L6743" s="331"/>
      <c r="M6743" s="331"/>
      <c r="N6743" s="331"/>
    </row>
    <row r="6744" spans="1:14" ht="12.75">
      <c r="A6744" s="331"/>
      <c r="B6744" s="332">
        <v>43928.547409768522</v>
      </c>
      <c r="C6744" s="333" t="s">
        <v>9</v>
      </c>
      <c r="D6744" s="333" t="s">
        <v>134</v>
      </c>
      <c r="E6744" s="331"/>
      <c r="F6744" s="333" t="s">
        <v>2198</v>
      </c>
      <c r="G6744" s="333" t="s">
        <v>2210</v>
      </c>
      <c r="H6744" s="331"/>
      <c r="I6744" s="334" t="s">
        <v>14540</v>
      </c>
      <c r="J6744" s="335">
        <v>43928</v>
      </c>
      <c r="K6744" s="331"/>
      <c r="L6744" s="331"/>
      <c r="M6744" s="333" t="s">
        <v>14541</v>
      </c>
      <c r="N6744" s="331"/>
    </row>
    <row r="6745" spans="1:14" ht="12.75">
      <c r="A6745" s="15"/>
      <c r="B6745" s="236">
        <v>43928.547500486107</v>
      </c>
      <c r="C6745" s="2" t="s">
        <v>2200</v>
      </c>
      <c r="D6745" s="2" t="s">
        <v>126</v>
      </c>
      <c r="E6745" s="2" t="s">
        <v>14542</v>
      </c>
      <c r="F6745" s="2" t="s">
        <v>2198</v>
      </c>
      <c r="G6745" s="2" t="s">
        <v>2199</v>
      </c>
      <c r="H6745" s="2" t="s">
        <v>14543</v>
      </c>
      <c r="I6745" s="34" t="s">
        <v>14544</v>
      </c>
      <c r="J6745" s="237">
        <v>43928</v>
      </c>
      <c r="K6745" s="2">
        <v>29</v>
      </c>
    </row>
    <row r="6746" spans="1:14" ht="12.75">
      <c r="A6746" s="331"/>
      <c r="B6746" s="332">
        <v>43928.550207361113</v>
      </c>
      <c r="C6746" s="333" t="s">
        <v>2197</v>
      </c>
      <c r="D6746" s="333" t="s">
        <v>134</v>
      </c>
      <c r="E6746" s="331"/>
      <c r="F6746" s="333" t="s">
        <v>2198</v>
      </c>
      <c r="G6746" s="333" t="s">
        <v>2210</v>
      </c>
      <c r="H6746" s="331"/>
      <c r="I6746" s="334" t="s">
        <v>14540</v>
      </c>
      <c r="J6746" s="335">
        <v>43928</v>
      </c>
      <c r="K6746" s="331"/>
      <c r="L6746" s="331"/>
      <c r="M6746" s="333" t="s">
        <v>14545</v>
      </c>
      <c r="N6746" s="331"/>
    </row>
    <row r="6747" spans="1:14" ht="12.75">
      <c r="A6747" s="331"/>
      <c r="B6747" s="332">
        <v>43928.55132244213</v>
      </c>
      <c r="C6747" s="333" t="s">
        <v>2200</v>
      </c>
      <c r="D6747" s="333" t="s">
        <v>134</v>
      </c>
      <c r="E6747" s="331"/>
      <c r="F6747" s="333" t="s">
        <v>2198</v>
      </c>
      <c r="G6747" s="333" t="s">
        <v>2210</v>
      </c>
      <c r="H6747" s="331"/>
      <c r="I6747" s="334" t="s">
        <v>14540</v>
      </c>
      <c r="J6747" s="335">
        <v>43928</v>
      </c>
      <c r="K6747" s="331"/>
      <c r="L6747" s="331"/>
      <c r="M6747" s="333" t="s">
        <v>14546</v>
      </c>
      <c r="N6747" s="331"/>
    </row>
    <row r="6748" spans="1:14" ht="12.75">
      <c r="A6748" s="331"/>
      <c r="B6748" s="332">
        <v>43928.551539548615</v>
      </c>
      <c r="C6748" s="333" t="s">
        <v>2200</v>
      </c>
      <c r="D6748" s="333" t="s">
        <v>134</v>
      </c>
      <c r="E6748" s="331"/>
      <c r="F6748" s="333" t="s">
        <v>2198</v>
      </c>
      <c r="G6748" s="333" t="s">
        <v>2210</v>
      </c>
      <c r="H6748" s="331"/>
      <c r="I6748" s="334" t="s">
        <v>14540</v>
      </c>
      <c r="J6748" s="335">
        <v>43928</v>
      </c>
      <c r="K6748" s="331"/>
      <c r="L6748" s="331"/>
      <c r="M6748" s="333" t="s">
        <v>14546</v>
      </c>
      <c r="N6748" s="331"/>
    </row>
    <row r="6749" spans="1:14" ht="12.75">
      <c r="A6749" s="331"/>
      <c r="B6749" s="332">
        <v>43928.55224837963</v>
      </c>
      <c r="C6749" s="333" t="s">
        <v>7566</v>
      </c>
      <c r="D6749" s="333" t="s">
        <v>101</v>
      </c>
      <c r="E6749" s="331"/>
      <c r="F6749" s="333" t="s">
        <v>2198</v>
      </c>
      <c r="G6749" s="333" t="s">
        <v>2210</v>
      </c>
      <c r="H6749" s="331"/>
      <c r="I6749" s="334" t="s">
        <v>13699</v>
      </c>
      <c r="J6749" s="335">
        <v>43927</v>
      </c>
      <c r="K6749" s="331"/>
      <c r="L6749" s="331"/>
      <c r="M6749" s="333" t="s">
        <v>14547</v>
      </c>
      <c r="N6749" s="331"/>
    </row>
    <row r="6750" spans="1:14" ht="12.75">
      <c r="A6750" s="15"/>
      <c r="B6750" s="236">
        <v>43928.554424675924</v>
      </c>
      <c r="C6750" s="2" t="s">
        <v>2200</v>
      </c>
      <c r="D6750" s="2" t="s">
        <v>126</v>
      </c>
      <c r="E6750" s="2" t="s">
        <v>14542</v>
      </c>
      <c r="F6750" s="2" t="s">
        <v>2198</v>
      </c>
      <c r="G6750" s="2" t="s">
        <v>2199</v>
      </c>
      <c r="H6750" s="2" t="s">
        <v>14543</v>
      </c>
      <c r="I6750" s="34" t="s">
        <v>14544</v>
      </c>
      <c r="J6750" s="237">
        <v>43928</v>
      </c>
      <c r="K6750" s="2">
        <v>29</v>
      </c>
    </row>
    <row r="6751" spans="1:14" ht="12.75">
      <c r="A6751" s="331"/>
      <c r="B6751" s="332">
        <v>43928.555210532402</v>
      </c>
      <c r="C6751" s="333" t="s">
        <v>2200</v>
      </c>
      <c r="D6751" s="333" t="s">
        <v>134</v>
      </c>
      <c r="E6751" s="331"/>
      <c r="F6751" s="333" t="s">
        <v>2198</v>
      </c>
      <c r="G6751" s="331"/>
      <c r="H6751" s="331"/>
      <c r="I6751" s="334" t="s">
        <v>14548</v>
      </c>
      <c r="J6751" s="335">
        <v>43928</v>
      </c>
      <c r="K6751" s="331"/>
      <c r="L6751" s="331"/>
      <c r="M6751" s="333" t="s">
        <v>14549</v>
      </c>
      <c r="N6751" s="331"/>
    </row>
    <row r="6752" spans="1:14" ht="12.75">
      <c r="A6752" s="331"/>
      <c r="B6752" s="332">
        <v>43928.555878587962</v>
      </c>
      <c r="C6752" s="333" t="s">
        <v>2200</v>
      </c>
      <c r="D6752" s="333" t="s">
        <v>117</v>
      </c>
      <c r="E6752" s="333" t="s">
        <v>5069</v>
      </c>
      <c r="F6752" s="333" t="s">
        <v>2208</v>
      </c>
      <c r="G6752" s="333" t="s">
        <v>2199</v>
      </c>
      <c r="H6752" s="331"/>
      <c r="I6752" s="333" t="s">
        <v>129</v>
      </c>
      <c r="J6752" s="335">
        <v>43927</v>
      </c>
      <c r="K6752" s="331"/>
      <c r="L6752" s="331"/>
      <c r="M6752" s="331"/>
      <c r="N6752" s="331"/>
    </row>
    <row r="6753" spans="1:14" ht="12.75">
      <c r="A6753" s="15"/>
      <c r="B6753" s="236">
        <v>43928.557557372682</v>
      </c>
      <c r="C6753" s="2" t="s">
        <v>2200</v>
      </c>
      <c r="D6753" s="2" t="s">
        <v>117</v>
      </c>
      <c r="E6753" s="2" t="s">
        <v>5069</v>
      </c>
      <c r="F6753" s="2" t="s">
        <v>2198</v>
      </c>
      <c r="H6753" s="2" t="s">
        <v>14550</v>
      </c>
      <c r="I6753" s="34" t="s">
        <v>14551</v>
      </c>
      <c r="J6753" s="237">
        <v>43928</v>
      </c>
      <c r="M6753" s="2" t="s">
        <v>14552</v>
      </c>
    </row>
    <row r="6754" spans="1:14" ht="12.75">
      <c r="A6754" s="331"/>
      <c r="B6754" s="332">
        <v>43928.561209085645</v>
      </c>
      <c r="C6754" s="333" t="s">
        <v>9</v>
      </c>
      <c r="D6754" s="333" t="s">
        <v>236</v>
      </c>
      <c r="E6754" s="333" t="s">
        <v>3300</v>
      </c>
      <c r="F6754" s="333" t="s">
        <v>2198</v>
      </c>
      <c r="G6754" s="333" t="s">
        <v>2210</v>
      </c>
      <c r="H6754" s="331"/>
      <c r="I6754" s="333" t="s">
        <v>14553</v>
      </c>
      <c r="J6754" s="335">
        <v>43928</v>
      </c>
      <c r="K6754" s="331"/>
      <c r="L6754" s="331"/>
      <c r="M6754" s="331"/>
      <c r="N6754" s="331"/>
    </row>
    <row r="6755" spans="1:14" ht="12.75">
      <c r="A6755" s="15"/>
      <c r="B6755" s="236">
        <v>43928.561334317128</v>
      </c>
      <c r="C6755" s="2" t="s">
        <v>2200</v>
      </c>
      <c r="D6755" s="2" t="s">
        <v>233</v>
      </c>
      <c r="E6755" s="2" t="s">
        <v>14554</v>
      </c>
      <c r="F6755" s="2" t="s">
        <v>2198</v>
      </c>
      <c r="G6755" s="2" t="s">
        <v>2210</v>
      </c>
      <c r="H6755" s="2" t="s">
        <v>14555</v>
      </c>
      <c r="I6755" s="34" t="s">
        <v>14556</v>
      </c>
      <c r="J6755" s="237">
        <v>43928</v>
      </c>
      <c r="M6755" s="2" t="s">
        <v>14557</v>
      </c>
    </row>
    <row r="6756" spans="1:14" ht="12.75">
      <c r="A6756" s="331"/>
      <c r="B6756" s="332">
        <v>43928.564280624996</v>
      </c>
      <c r="C6756" s="333" t="s">
        <v>2197</v>
      </c>
      <c r="D6756" s="333" t="s">
        <v>354</v>
      </c>
      <c r="E6756" s="333" t="s">
        <v>5014</v>
      </c>
      <c r="F6756" s="333" t="s">
        <v>2208</v>
      </c>
      <c r="G6756" s="333" t="s">
        <v>2199</v>
      </c>
      <c r="H6756" s="331"/>
      <c r="I6756" s="334" t="s">
        <v>14558</v>
      </c>
      <c r="J6756" s="335">
        <v>43927</v>
      </c>
      <c r="K6756" s="331"/>
      <c r="L6756" s="331"/>
      <c r="M6756" s="331"/>
      <c r="N6756" s="331"/>
    </row>
    <row r="6757" spans="1:14" ht="12.75">
      <c r="A6757" s="331"/>
      <c r="B6757" s="332">
        <v>43928.569770787042</v>
      </c>
      <c r="C6757" s="333" t="s">
        <v>2200</v>
      </c>
      <c r="D6757" s="333" t="s">
        <v>224</v>
      </c>
      <c r="E6757" s="333" t="s">
        <v>226</v>
      </c>
      <c r="F6757" s="333" t="s">
        <v>2271</v>
      </c>
      <c r="G6757" s="333" t="s">
        <v>2199</v>
      </c>
      <c r="H6757" s="331"/>
      <c r="I6757" s="334" t="s">
        <v>14559</v>
      </c>
      <c r="J6757" s="335">
        <v>43927</v>
      </c>
      <c r="K6757" s="331"/>
      <c r="L6757" s="331"/>
      <c r="M6757" s="331"/>
      <c r="N6757" s="331"/>
    </row>
    <row r="6758" spans="1:14" ht="12.75">
      <c r="A6758" s="15"/>
      <c r="B6758" s="236">
        <v>43928.569920995375</v>
      </c>
      <c r="C6758" s="2" t="s">
        <v>2200</v>
      </c>
      <c r="D6758" s="2" t="s">
        <v>117</v>
      </c>
      <c r="E6758" s="2" t="s">
        <v>5072</v>
      </c>
      <c r="F6758" s="2" t="s">
        <v>2208</v>
      </c>
      <c r="G6758" s="2" t="s">
        <v>2199</v>
      </c>
      <c r="H6758" s="2" t="s">
        <v>14560</v>
      </c>
      <c r="I6758" s="34" t="s">
        <v>14561</v>
      </c>
      <c r="J6758" s="237">
        <v>43927</v>
      </c>
      <c r="K6758" s="2">
        <v>27</v>
      </c>
    </row>
    <row r="6759" spans="1:14" ht="12.75">
      <c r="A6759" s="331"/>
      <c r="B6759" s="332">
        <v>43928.570767303245</v>
      </c>
      <c r="C6759" s="333" t="s">
        <v>2197</v>
      </c>
      <c r="D6759" s="333" t="s">
        <v>224</v>
      </c>
      <c r="E6759" s="333" t="s">
        <v>223</v>
      </c>
      <c r="F6759" s="333" t="s">
        <v>2271</v>
      </c>
      <c r="G6759" s="333" t="s">
        <v>2199</v>
      </c>
      <c r="H6759" s="331"/>
      <c r="I6759" s="334" t="s">
        <v>14562</v>
      </c>
      <c r="J6759" s="335">
        <v>43927</v>
      </c>
      <c r="K6759" s="331"/>
      <c r="L6759" s="331"/>
      <c r="M6759" s="331"/>
      <c r="N6759" s="331"/>
    </row>
    <row r="6760" spans="1:14" ht="12.75">
      <c r="A6760" s="331"/>
      <c r="B6760" s="332">
        <v>43928.571935150467</v>
      </c>
      <c r="C6760" s="333" t="s">
        <v>2197</v>
      </c>
      <c r="D6760" s="333" t="s">
        <v>354</v>
      </c>
      <c r="E6760" s="333" t="s">
        <v>1969</v>
      </c>
      <c r="F6760" s="333" t="s">
        <v>2208</v>
      </c>
      <c r="G6760" s="333" t="s">
        <v>2199</v>
      </c>
      <c r="H6760" s="331"/>
      <c r="I6760" s="334" t="s">
        <v>14563</v>
      </c>
      <c r="J6760" s="335">
        <v>43926</v>
      </c>
      <c r="K6760" s="331"/>
      <c r="L6760" s="333">
        <v>641</v>
      </c>
      <c r="M6760" s="331"/>
      <c r="N6760" s="331"/>
    </row>
    <row r="6761" spans="1:14" ht="12.75">
      <c r="A6761" s="15"/>
      <c r="B6761" s="236">
        <v>43928.572579502317</v>
      </c>
      <c r="C6761" s="2" t="s">
        <v>2197</v>
      </c>
      <c r="D6761" s="2" t="s">
        <v>134</v>
      </c>
      <c r="F6761" s="2" t="s">
        <v>2198</v>
      </c>
      <c r="G6761" s="2" t="s">
        <v>2199</v>
      </c>
      <c r="H6761" s="2" t="s">
        <v>14564</v>
      </c>
      <c r="I6761" s="2" t="s">
        <v>14565</v>
      </c>
      <c r="J6761" s="237">
        <v>43928</v>
      </c>
    </row>
    <row r="6762" spans="1:14" ht="12.75">
      <c r="A6762" s="331"/>
      <c r="B6762" s="332">
        <v>43928.573962951385</v>
      </c>
      <c r="C6762" s="333" t="s">
        <v>7566</v>
      </c>
      <c r="D6762" s="333" t="s">
        <v>224</v>
      </c>
      <c r="E6762" s="331"/>
      <c r="F6762" s="333" t="s">
        <v>2198</v>
      </c>
      <c r="G6762" s="333" t="s">
        <v>2199</v>
      </c>
      <c r="H6762" s="331"/>
      <c r="I6762" s="334" t="s">
        <v>14566</v>
      </c>
      <c r="J6762" s="335">
        <v>43928</v>
      </c>
      <c r="K6762" s="331"/>
      <c r="L6762" s="331"/>
      <c r="M6762" s="333" t="s">
        <v>14567</v>
      </c>
      <c r="N6762" s="331"/>
    </row>
    <row r="6763" spans="1:14" ht="12.75">
      <c r="A6763" s="15"/>
      <c r="B6763" s="236">
        <v>43928.576967824076</v>
      </c>
      <c r="C6763" s="2" t="s">
        <v>9</v>
      </c>
      <c r="D6763" s="2" t="s">
        <v>158</v>
      </c>
      <c r="F6763" s="2" t="s">
        <v>2201</v>
      </c>
      <c r="G6763" s="2" t="s">
        <v>2199</v>
      </c>
      <c r="H6763" s="2" t="s">
        <v>14568</v>
      </c>
      <c r="I6763" s="34" t="s">
        <v>14569</v>
      </c>
      <c r="J6763" s="237">
        <v>43927</v>
      </c>
      <c r="K6763" s="2">
        <v>57</v>
      </c>
      <c r="M6763" s="2" t="s">
        <v>14570</v>
      </c>
    </row>
    <row r="6764" spans="1:14" ht="12.75">
      <c r="A6764" s="15"/>
      <c r="B6764" s="236">
        <v>43928.586147314811</v>
      </c>
      <c r="C6764" s="2" t="s">
        <v>9</v>
      </c>
      <c r="D6764" s="2" t="s">
        <v>322</v>
      </c>
      <c r="E6764" s="2" t="s">
        <v>1460</v>
      </c>
      <c r="F6764" s="2" t="s">
        <v>2208</v>
      </c>
      <c r="G6764" s="2" t="s">
        <v>2199</v>
      </c>
      <c r="I6764" s="34" t="s">
        <v>1462</v>
      </c>
      <c r="J6764" s="237">
        <v>43928</v>
      </c>
      <c r="K6764" s="2">
        <v>70</v>
      </c>
    </row>
    <row r="6765" spans="1:14" ht="12.75">
      <c r="A6765" s="331"/>
      <c r="B6765" s="332">
        <v>43928.5861534375</v>
      </c>
      <c r="C6765" s="333" t="s">
        <v>9</v>
      </c>
      <c r="D6765" s="333" t="s">
        <v>322</v>
      </c>
      <c r="E6765" s="333" t="s">
        <v>576</v>
      </c>
      <c r="F6765" s="333" t="s">
        <v>2208</v>
      </c>
      <c r="G6765" s="333" t="s">
        <v>2199</v>
      </c>
      <c r="H6765" s="331"/>
      <c r="I6765" s="334" t="s">
        <v>14571</v>
      </c>
      <c r="J6765" s="335">
        <v>43928</v>
      </c>
      <c r="K6765" s="333">
        <v>72</v>
      </c>
      <c r="L6765" s="331"/>
      <c r="M6765" s="331"/>
      <c r="N6765" s="331"/>
    </row>
    <row r="6766" spans="1:14" ht="12.75">
      <c r="A6766" s="331"/>
      <c r="B6766" s="332">
        <v>43928.589278576386</v>
      </c>
      <c r="C6766" s="333" t="s">
        <v>9</v>
      </c>
      <c r="D6766" s="333" t="s">
        <v>322</v>
      </c>
      <c r="E6766" s="333" t="s">
        <v>576</v>
      </c>
      <c r="F6766" s="333" t="s">
        <v>2208</v>
      </c>
      <c r="G6766" s="333" t="s">
        <v>2199</v>
      </c>
      <c r="H6766" s="331"/>
      <c r="I6766" s="334" t="s">
        <v>14572</v>
      </c>
      <c r="J6766" s="335">
        <v>43928</v>
      </c>
      <c r="K6766" s="333">
        <v>72</v>
      </c>
      <c r="L6766" s="333">
        <v>1</v>
      </c>
      <c r="M6766" s="331"/>
      <c r="N6766" s="331"/>
    </row>
    <row r="6767" spans="1:14" ht="12.75">
      <c r="A6767" s="331"/>
      <c r="B6767" s="332">
        <v>43928.591092488423</v>
      </c>
      <c r="C6767" s="333" t="s">
        <v>9</v>
      </c>
      <c r="D6767" s="333" t="s">
        <v>322</v>
      </c>
      <c r="E6767" s="333" t="s">
        <v>14573</v>
      </c>
      <c r="F6767" s="333" t="s">
        <v>2208</v>
      </c>
      <c r="G6767" s="333" t="s">
        <v>2199</v>
      </c>
      <c r="H6767" s="331"/>
      <c r="I6767" s="333" t="s">
        <v>14574</v>
      </c>
      <c r="J6767" s="335">
        <v>43927</v>
      </c>
      <c r="K6767" s="333">
        <v>72</v>
      </c>
      <c r="L6767" s="331"/>
      <c r="M6767" s="331"/>
      <c r="N6767" s="331"/>
    </row>
    <row r="6768" spans="1:14" ht="12.75">
      <c r="A6768" s="15"/>
      <c r="B6768" s="236">
        <v>43928.592855625</v>
      </c>
      <c r="C6768" s="2" t="s">
        <v>9</v>
      </c>
      <c r="D6768" s="2" t="s">
        <v>322</v>
      </c>
      <c r="E6768" s="2" t="s">
        <v>576</v>
      </c>
      <c r="F6768" s="2" t="s">
        <v>2208</v>
      </c>
      <c r="G6768" s="2" t="s">
        <v>2199</v>
      </c>
      <c r="H6768" s="2" t="s">
        <v>14575</v>
      </c>
      <c r="I6768" s="34" t="s">
        <v>14572</v>
      </c>
      <c r="J6768" s="237">
        <v>43928</v>
      </c>
      <c r="K6768" s="2">
        <v>72</v>
      </c>
    </row>
    <row r="6769" spans="1:14" ht="12.75">
      <c r="A6769" s="331"/>
      <c r="B6769" s="332">
        <v>43928.594388101847</v>
      </c>
      <c r="C6769" s="333" t="s">
        <v>9</v>
      </c>
      <c r="D6769" s="333" t="s">
        <v>322</v>
      </c>
      <c r="E6769" s="333" t="s">
        <v>576</v>
      </c>
      <c r="F6769" s="333" t="s">
        <v>2208</v>
      </c>
      <c r="G6769" s="333" t="s">
        <v>2199</v>
      </c>
      <c r="H6769" s="331"/>
      <c r="I6769" s="334" t="s">
        <v>14576</v>
      </c>
      <c r="J6769" s="335">
        <v>43928</v>
      </c>
      <c r="K6769" s="333">
        <v>72</v>
      </c>
      <c r="L6769" s="331"/>
      <c r="M6769" s="333">
        <v>1</v>
      </c>
      <c r="N6769" s="331"/>
    </row>
    <row r="6770" spans="1:14" ht="12.75">
      <c r="A6770" s="331"/>
      <c r="B6770" s="332">
        <v>43928.594797291662</v>
      </c>
      <c r="C6770" s="333" t="s">
        <v>2197</v>
      </c>
      <c r="D6770" s="333" t="s">
        <v>134</v>
      </c>
      <c r="E6770" s="331"/>
      <c r="F6770" s="333" t="s">
        <v>2198</v>
      </c>
      <c r="G6770" s="333" t="s">
        <v>2199</v>
      </c>
      <c r="H6770" s="331"/>
      <c r="I6770" s="334" t="s">
        <v>14577</v>
      </c>
      <c r="J6770" s="335">
        <v>43928</v>
      </c>
      <c r="K6770" s="331"/>
      <c r="L6770" s="331"/>
      <c r="M6770" s="333" t="s">
        <v>14578</v>
      </c>
      <c r="N6770" s="331"/>
    </row>
    <row r="6771" spans="1:14" ht="12.75">
      <c r="A6771" s="331"/>
      <c r="B6771" s="332">
        <v>43928.595211736116</v>
      </c>
      <c r="C6771" s="333" t="s">
        <v>2200</v>
      </c>
      <c r="D6771" s="333" t="s">
        <v>322</v>
      </c>
      <c r="E6771" s="333" t="s">
        <v>576</v>
      </c>
      <c r="F6771" s="333" t="s">
        <v>2208</v>
      </c>
      <c r="G6771" s="333" t="s">
        <v>2199</v>
      </c>
      <c r="H6771" s="331"/>
      <c r="I6771" s="334" t="s">
        <v>14579</v>
      </c>
      <c r="J6771" s="335">
        <v>43928</v>
      </c>
      <c r="K6771" s="333">
        <v>45</v>
      </c>
      <c r="L6771" s="331"/>
      <c r="M6771" s="331"/>
      <c r="N6771" s="331"/>
    </row>
    <row r="6772" spans="1:14" ht="12.75">
      <c r="A6772" s="15"/>
      <c r="B6772" s="236">
        <v>43928.599466018517</v>
      </c>
      <c r="C6772" s="2" t="s">
        <v>2197</v>
      </c>
      <c r="D6772" s="2" t="s">
        <v>95</v>
      </c>
      <c r="F6772" s="2" t="s">
        <v>2198</v>
      </c>
      <c r="G6772" s="2" t="s">
        <v>2210</v>
      </c>
      <c r="H6772" s="2" t="s">
        <v>14580</v>
      </c>
      <c r="I6772" s="34" t="s">
        <v>14581</v>
      </c>
      <c r="J6772" s="237">
        <v>43927</v>
      </c>
      <c r="M6772" s="2" t="s">
        <v>14582</v>
      </c>
    </row>
    <row r="6773" spans="1:14" ht="12.75">
      <c r="A6773" s="331"/>
      <c r="B6773" s="332">
        <v>43928.600065659717</v>
      </c>
      <c r="C6773" s="333" t="s">
        <v>9</v>
      </c>
      <c r="D6773" s="333" t="s">
        <v>236</v>
      </c>
      <c r="E6773" s="331"/>
      <c r="F6773" s="333" t="s">
        <v>2198</v>
      </c>
      <c r="G6773" s="333" t="s">
        <v>2199</v>
      </c>
      <c r="H6773" s="331"/>
      <c r="I6773" s="334" t="s">
        <v>14583</v>
      </c>
      <c r="J6773" s="335">
        <v>43928</v>
      </c>
      <c r="K6773" s="333">
        <v>45</v>
      </c>
      <c r="L6773" s="331"/>
      <c r="M6773" s="333" t="s">
        <v>14584</v>
      </c>
      <c r="N6773" s="331"/>
    </row>
    <row r="6774" spans="1:14" ht="12.75">
      <c r="A6774" s="15"/>
      <c r="B6774" s="236">
        <v>43928.601626354168</v>
      </c>
      <c r="C6774" s="2" t="s">
        <v>2200</v>
      </c>
      <c r="D6774" s="2" t="s">
        <v>322</v>
      </c>
      <c r="E6774" s="2" t="s">
        <v>576</v>
      </c>
      <c r="F6774" s="2" t="s">
        <v>2208</v>
      </c>
      <c r="G6774" s="2" t="s">
        <v>2199</v>
      </c>
      <c r="H6774" s="2" t="s">
        <v>14585</v>
      </c>
      <c r="I6774" s="34" t="s">
        <v>14586</v>
      </c>
      <c r="J6774" s="237">
        <v>43928</v>
      </c>
      <c r="K6774" s="2">
        <v>45</v>
      </c>
    </row>
    <row r="6775" spans="1:14" ht="12.75">
      <c r="A6775" s="15"/>
      <c r="B6775" s="236">
        <v>43928.60247701389</v>
      </c>
      <c r="C6775" s="2" t="s">
        <v>9</v>
      </c>
      <c r="D6775" s="2" t="s">
        <v>322</v>
      </c>
      <c r="E6775" s="2" t="s">
        <v>576</v>
      </c>
      <c r="F6775" s="2" t="s">
        <v>2208</v>
      </c>
      <c r="G6775" s="2" t="s">
        <v>2199</v>
      </c>
      <c r="I6775" s="34" t="s">
        <v>14572</v>
      </c>
      <c r="J6775" s="237">
        <v>43928</v>
      </c>
      <c r="K6775" s="2">
        <v>72</v>
      </c>
      <c r="L6775" s="2">
        <v>42</v>
      </c>
      <c r="M6775" s="2" t="s">
        <v>14587</v>
      </c>
    </row>
    <row r="6776" spans="1:14" ht="12.75">
      <c r="A6776" s="15"/>
      <c r="B6776" s="236">
        <v>43928.602520115739</v>
      </c>
      <c r="C6776" s="2" t="s">
        <v>7566</v>
      </c>
      <c r="D6776" s="2" t="s">
        <v>109</v>
      </c>
      <c r="E6776" s="2" t="s">
        <v>4084</v>
      </c>
      <c r="F6776" s="2" t="s">
        <v>2198</v>
      </c>
      <c r="G6776" s="2" t="s">
        <v>2210</v>
      </c>
      <c r="H6776" s="2" t="s">
        <v>14588</v>
      </c>
      <c r="I6776" s="34" t="s">
        <v>14589</v>
      </c>
      <c r="J6776" s="237">
        <v>43928</v>
      </c>
      <c r="L6776" s="2">
        <v>36</v>
      </c>
    </row>
    <row r="6777" spans="1:14" ht="12.75">
      <c r="A6777" s="331"/>
      <c r="B6777" s="332">
        <v>43928.604220543981</v>
      </c>
      <c r="C6777" s="333" t="s">
        <v>9</v>
      </c>
      <c r="D6777" s="333" t="s">
        <v>322</v>
      </c>
      <c r="E6777" s="333" t="s">
        <v>5981</v>
      </c>
      <c r="F6777" s="333" t="s">
        <v>2208</v>
      </c>
      <c r="G6777" s="333" t="s">
        <v>2199</v>
      </c>
      <c r="H6777" s="333" t="s">
        <v>4347</v>
      </c>
      <c r="I6777" s="333" t="s">
        <v>7929</v>
      </c>
      <c r="J6777" s="335">
        <v>43928</v>
      </c>
      <c r="K6777" s="333">
        <v>72</v>
      </c>
      <c r="L6777" s="331"/>
      <c r="M6777" s="331"/>
      <c r="N6777" s="331"/>
    </row>
    <row r="6778" spans="1:14" ht="12.75">
      <c r="A6778" s="15"/>
      <c r="B6778" s="236">
        <v>43928.604811655096</v>
      </c>
      <c r="C6778" s="2" t="s">
        <v>2197</v>
      </c>
      <c r="D6778" s="2" t="s">
        <v>330</v>
      </c>
      <c r="E6778" s="2" t="s">
        <v>14590</v>
      </c>
      <c r="F6778" s="2" t="s">
        <v>2201</v>
      </c>
      <c r="G6778" s="2" t="s">
        <v>2199</v>
      </c>
      <c r="H6778" s="2" t="s">
        <v>14591</v>
      </c>
      <c r="I6778" s="34" t="s">
        <v>14592</v>
      </c>
      <c r="J6778" s="237">
        <v>43928</v>
      </c>
      <c r="K6778" s="2">
        <v>23</v>
      </c>
      <c r="L6778" s="2">
        <v>172</v>
      </c>
    </row>
    <row r="6779" spans="1:14" ht="12.75">
      <c r="A6779" s="15"/>
      <c r="B6779" s="236">
        <v>43928.608270219906</v>
      </c>
      <c r="C6779" s="2" t="s">
        <v>2200</v>
      </c>
      <c r="D6779" s="2" t="s">
        <v>117</v>
      </c>
      <c r="E6779" s="2" t="s">
        <v>14593</v>
      </c>
      <c r="F6779" s="2" t="s">
        <v>2208</v>
      </c>
      <c r="G6779" s="2" t="s">
        <v>2199</v>
      </c>
      <c r="H6779" s="2" t="s">
        <v>14172</v>
      </c>
      <c r="I6779" s="34" t="s">
        <v>14594</v>
      </c>
      <c r="J6779" s="237">
        <v>43927</v>
      </c>
      <c r="K6779" s="2">
        <v>27</v>
      </c>
      <c r="M6779" s="2" t="s">
        <v>12385</v>
      </c>
    </row>
    <row r="6780" spans="1:14" ht="12.75">
      <c r="A6780" s="331"/>
      <c r="B6780" s="332">
        <v>43928.608556805557</v>
      </c>
      <c r="C6780" s="333" t="s">
        <v>9</v>
      </c>
      <c r="D6780" s="333" t="s">
        <v>322</v>
      </c>
      <c r="E6780" s="333" t="s">
        <v>1460</v>
      </c>
      <c r="F6780" s="333" t="s">
        <v>2208</v>
      </c>
      <c r="G6780" s="333" t="s">
        <v>2199</v>
      </c>
      <c r="H6780" s="331"/>
      <c r="I6780" s="334" t="s">
        <v>14595</v>
      </c>
      <c r="J6780" s="335">
        <v>43928</v>
      </c>
      <c r="K6780" s="333">
        <v>72</v>
      </c>
      <c r="L6780" s="331"/>
      <c r="M6780" s="333" t="s">
        <v>2413</v>
      </c>
      <c r="N6780" s="331"/>
    </row>
    <row r="6781" spans="1:14" ht="12.75">
      <c r="A6781" s="15"/>
      <c r="B6781" s="236">
        <v>43928.609478946761</v>
      </c>
      <c r="C6781" s="2" t="s">
        <v>9</v>
      </c>
      <c r="D6781" s="2" t="s">
        <v>322</v>
      </c>
      <c r="E6781" s="2" t="s">
        <v>576</v>
      </c>
      <c r="F6781" s="2" t="s">
        <v>2208</v>
      </c>
      <c r="G6781" s="2" t="s">
        <v>2199</v>
      </c>
      <c r="H6781" s="2" t="s">
        <v>14596</v>
      </c>
      <c r="I6781" s="2" t="s">
        <v>14597</v>
      </c>
      <c r="J6781" s="237">
        <v>43928</v>
      </c>
      <c r="K6781" s="2">
        <v>72</v>
      </c>
      <c r="L6781" s="2">
        <v>1</v>
      </c>
      <c r="M6781" s="2" t="s">
        <v>14598</v>
      </c>
    </row>
    <row r="6782" spans="1:14" ht="12.75">
      <c r="A6782" s="331"/>
      <c r="B6782" s="332">
        <v>43928.609652696759</v>
      </c>
      <c r="C6782" s="333" t="s">
        <v>2197</v>
      </c>
      <c r="D6782" s="333" t="s">
        <v>354</v>
      </c>
      <c r="E6782" s="331"/>
      <c r="F6782" s="333" t="s">
        <v>2198</v>
      </c>
      <c r="G6782" s="333" t="s">
        <v>2210</v>
      </c>
      <c r="H6782" s="331"/>
      <c r="I6782" s="333" t="s">
        <v>14599</v>
      </c>
      <c r="J6782" s="335">
        <v>43927</v>
      </c>
      <c r="K6782" s="331"/>
      <c r="L6782" s="331"/>
      <c r="M6782" s="331"/>
      <c r="N6782" s="331"/>
    </row>
    <row r="6783" spans="1:14" ht="12.75">
      <c r="A6783" s="331"/>
      <c r="B6783" s="348">
        <v>43928.611791006944</v>
      </c>
      <c r="C6783" s="349" t="s">
        <v>2197</v>
      </c>
      <c r="D6783" s="349" t="s">
        <v>276</v>
      </c>
      <c r="E6783" s="350"/>
      <c r="F6783" s="349" t="s">
        <v>2198</v>
      </c>
      <c r="G6783" s="349" t="s">
        <v>2210</v>
      </c>
      <c r="H6783" s="350"/>
      <c r="I6783" s="334" t="s">
        <v>14601</v>
      </c>
      <c r="J6783" s="351">
        <v>43927</v>
      </c>
      <c r="K6783" s="350"/>
      <c r="L6783" s="350"/>
      <c r="M6783" s="349" t="s">
        <v>14602</v>
      </c>
      <c r="N6783" s="350"/>
    </row>
    <row r="6784" spans="1:14" ht="12.75">
      <c r="A6784" s="331"/>
      <c r="B6784" s="348">
        <v>43928.616500775461</v>
      </c>
      <c r="C6784" s="349" t="s">
        <v>2197</v>
      </c>
      <c r="D6784" s="349" t="s">
        <v>354</v>
      </c>
      <c r="E6784" s="349" t="s">
        <v>5014</v>
      </c>
      <c r="F6784" s="349" t="s">
        <v>2208</v>
      </c>
      <c r="G6784" s="349" t="s">
        <v>2199</v>
      </c>
      <c r="H6784" s="349" t="s">
        <v>1027</v>
      </c>
      <c r="I6784" s="334" t="s">
        <v>14558</v>
      </c>
      <c r="J6784" s="351">
        <v>43927</v>
      </c>
      <c r="K6784" s="350"/>
      <c r="L6784" s="349">
        <v>1347</v>
      </c>
      <c r="M6784" s="350"/>
      <c r="N6784" s="350"/>
    </row>
    <row r="6785" spans="1:14" ht="12.75">
      <c r="A6785" s="331"/>
      <c r="B6785" s="348">
        <v>43928.616702870371</v>
      </c>
      <c r="C6785" s="349" t="s">
        <v>2197</v>
      </c>
      <c r="D6785" s="349" t="s">
        <v>354</v>
      </c>
      <c r="E6785" s="349" t="s">
        <v>5014</v>
      </c>
      <c r="F6785" s="349" t="s">
        <v>2208</v>
      </c>
      <c r="G6785" s="349" t="s">
        <v>2199</v>
      </c>
      <c r="H6785" s="349" t="s">
        <v>1027</v>
      </c>
      <c r="I6785" s="334" t="s">
        <v>14558</v>
      </c>
      <c r="J6785" s="351">
        <v>43927</v>
      </c>
      <c r="K6785" s="350"/>
      <c r="L6785" s="349">
        <v>1347</v>
      </c>
      <c r="M6785" s="350"/>
      <c r="N6785" s="350"/>
    </row>
    <row r="6786" spans="1:14" ht="12.75">
      <c r="A6786" s="331"/>
      <c r="B6786" s="348">
        <v>43928.624712164354</v>
      </c>
      <c r="C6786" s="349" t="s">
        <v>2200</v>
      </c>
      <c r="D6786" s="349" t="s">
        <v>117</v>
      </c>
      <c r="E6786" s="349" t="s">
        <v>14604</v>
      </c>
      <c r="F6786" s="349" t="s">
        <v>2208</v>
      </c>
      <c r="G6786" s="349" t="s">
        <v>2199</v>
      </c>
      <c r="H6786" s="350"/>
      <c r="I6786" s="334" t="s">
        <v>14605</v>
      </c>
      <c r="J6786" s="351">
        <v>43928</v>
      </c>
      <c r="K6786" s="350"/>
      <c r="L6786" s="350"/>
      <c r="M6786" s="350"/>
      <c r="N6786" s="350"/>
    </row>
    <row r="6787" spans="1:14" ht="15" customHeight="1">
      <c r="A6787" s="105"/>
      <c r="M6787" s="46"/>
    </row>
    <row r="6788" spans="1:14" ht="15" customHeight="1">
      <c r="A6788" s="105"/>
      <c r="M6788" s="46"/>
    </row>
    <row r="6789" spans="1:14" ht="15" customHeight="1">
      <c r="A6789" s="105"/>
      <c r="M6789" s="46"/>
    </row>
    <row r="6790" spans="1:14" ht="15" customHeight="1">
      <c r="A6790" s="105"/>
      <c r="M6790" s="46"/>
    </row>
    <row r="6791" spans="1:14" ht="15" customHeight="1">
      <c r="A6791" s="105"/>
      <c r="M6791" s="46"/>
    </row>
    <row r="6792" spans="1:14" ht="15" customHeight="1">
      <c r="A6792" s="105"/>
      <c r="M6792" s="46"/>
    </row>
    <row r="6793" spans="1:14" ht="15" customHeight="1">
      <c r="A6793" s="105"/>
      <c r="M6793" s="46"/>
    </row>
    <row r="6794" spans="1:14" ht="15" customHeight="1">
      <c r="A6794" s="105"/>
      <c r="C6794" s="41"/>
      <c r="M6794" s="46"/>
    </row>
    <row r="6795" spans="1:14" ht="15" customHeight="1">
      <c r="A6795" s="105"/>
      <c r="M6795" s="46"/>
    </row>
    <row r="6796" spans="1:14" ht="15" customHeight="1">
      <c r="A6796" s="105"/>
      <c r="M6796" s="46"/>
    </row>
    <row r="6797" spans="1:14" ht="15" customHeight="1">
      <c r="A6797" s="105"/>
      <c r="M6797" s="46"/>
    </row>
    <row r="6798" spans="1:14" ht="15" customHeight="1">
      <c r="A6798" s="105"/>
      <c r="M6798" s="46"/>
    </row>
    <row r="6799" spans="1:14" ht="15" customHeight="1">
      <c r="A6799" s="105"/>
      <c r="M6799" s="46"/>
    </row>
    <row r="6800" spans="1:14" ht="15" customHeight="1">
      <c r="A6800" s="105"/>
      <c r="M6800" s="46"/>
    </row>
    <row r="6801" spans="1:13" ht="15" customHeight="1">
      <c r="A6801" s="105"/>
      <c r="M6801" s="46"/>
    </row>
    <row r="6802" spans="1:13" ht="15" customHeight="1">
      <c r="A6802" s="105"/>
      <c r="M6802" s="46"/>
    </row>
    <row r="6803" spans="1:13" ht="15" customHeight="1">
      <c r="A6803" s="105"/>
      <c r="M6803" s="46"/>
    </row>
    <row r="6804" spans="1:13" ht="15" customHeight="1">
      <c r="A6804" s="105"/>
      <c r="M6804" s="46"/>
    </row>
    <row r="6805" spans="1:13" ht="15" customHeight="1">
      <c r="A6805" s="105"/>
      <c r="M6805" s="46"/>
    </row>
    <row r="6806" spans="1:13" ht="15" customHeight="1">
      <c r="A6806" s="105"/>
      <c r="M6806" s="46"/>
    </row>
    <row r="6807" spans="1:13" ht="15" customHeight="1">
      <c r="A6807" s="105"/>
      <c r="M6807" s="46"/>
    </row>
    <row r="6808" spans="1:13" ht="15" customHeight="1">
      <c r="A6808" s="105"/>
      <c r="M6808" s="46"/>
    </row>
    <row r="6809" spans="1:13" ht="15" customHeight="1">
      <c r="A6809" s="105"/>
      <c r="M6809" s="46"/>
    </row>
    <row r="6810" spans="1:13" ht="15" customHeight="1">
      <c r="A6810" s="105"/>
      <c r="M6810" s="46"/>
    </row>
    <row r="6811" spans="1:13" ht="15" customHeight="1">
      <c r="A6811" s="105"/>
      <c r="M6811" s="46"/>
    </row>
    <row r="6812" spans="1:13" ht="15" customHeight="1">
      <c r="A6812" s="105"/>
      <c r="M6812" s="46"/>
    </row>
    <row r="6813" spans="1:13" ht="15" customHeight="1">
      <c r="A6813" s="105"/>
      <c r="M6813" s="46"/>
    </row>
    <row r="6814" spans="1:13" ht="15" customHeight="1">
      <c r="A6814" s="105"/>
      <c r="M6814" s="46"/>
    </row>
    <row r="6815" spans="1:13" ht="15" customHeight="1">
      <c r="A6815" s="105"/>
      <c r="M6815" s="46"/>
    </row>
    <row r="6816" spans="1:13" ht="15" customHeight="1">
      <c r="A6816" s="105"/>
      <c r="M6816" s="46"/>
    </row>
    <row r="6817" spans="1:13" ht="15" customHeight="1">
      <c r="A6817" s="105"/>
      <c r="M6817" s="46"/>
    </row>
    <row r="6818" spans="1:13" ht="15" customHeight="1">
      <c r="A6818" s="105"/>
      <c r="M6818" s="46"/>
    </row>
    <row r="6819" spans="1:13" ht="15" customHeight="1">
      <c r="A6819" s="105"/>
      <c r="M6819" s="46"/>
    </row>
    <row r="6820" spans="1:13" ht="15" customHeight="1">
      <c r="A6820" s="105"/>
      <c r="M6820" s="46"/>
    </row>
    <row r="6821" spans="1:13" ht="15" customHeight="1">
      <c r="A6821" s="105"/>
      <c r="M6821" s="46"/>
    </row>
    <row r="6822" spans="1:13" ht="15" customHeight="1">
      <c r="A6822" s="105"/>
      <c r="M6822" s="46"/>
    </row>
    <row r="6823" spans="1:13" ht="15" customHeight="1">
      <c r="A6823" s="105"/>
      <c r="M6823" s="46"/>
    </row>
    <row r="6824" spans="1:13" ht="15" customHeight="1">
      <c r="A6824" s="105"/>
      <c r="M6824" s="46"/>
    </row>
    <row r="6825" spans="1:13" ht="15" customHeight="1">
      <c r="A6825" s="105"/>
      <c r="M6825" s="46"/>
    </row>
    <row r="6826" spans="1:13" ht="15" customHeight="1">
      <c r="A6826" s="105"/>
      <c r="M6826" s="46"/>
    </row>
    <row r="6827" spans="1:13" ht="15" customHeight="1">
      <c r="A6827" s="105"/>
      <c r="M6827" s="46"/>
    </row>
    <row r="6828" spans="1:13" ht="15" customHeight="1">
      <c r="A6828" s="105"/>
      <c r="M6828" s="46"/>
    </row>
    <row r="6829" spans="1:13" ht="15" customHeight="1">
      <c r="A6829" s="105"/>
      <c r="M6829" s="46"/>
    </row>
    <row r="6830" spans="1:13" ht="15" customHeight="1">
      <c r="A6830" s="105"/>
      <c r="M6830" s="46"/>
    </row>
    <row r="6831" spans="1:13" ht="15" customHeight="1">
      <c r="A6831" s="105"/>
      <c r="M6831" s="46"/>
    </row>
    <row r="6832" spans="1:13" ht="15" customHeight="1">
      <c r="A6832" s="105"/>
      <c r="M6832" s="46"/>
    </row>
    <row r="6833" spans="1:13" ht="15" customHeight="1">
      <c r="A6833" s="105"/>
      <c r="M6833" s="46"/>
    </row>
    <row r="6834" spans="1:13" ht="15" customHeight="1">
      <c r="A6834" s="105"/>
      <c r="M6834" s="46"/>
    </row>
    <row r="6835" spans="1:13" ht="15" customHeight="1">
      <c r="A6835" s="105"/>
      <c r="M6835" s="46"/>
    </row>
    <row r="6836" spans="1:13" ht="15" customHeight="1">
      <c r="A6836" s="105"/>
      <c r="M6836" s="46"/>
    </row>
    <row r="6837" spans="1:13" ht="15" customHeight="1">
      <c r="A6837" s="105"/>
      <c r="M6837" s="46"/>
    </row>
    <row r="6838" spans="1:13" ht="15" customHeight="1">
      <c r="A6838" s="105"/>
      <c r="M6838" s="46"/>
    </row>
    <row r="6839" spans="1:13" ht="15" customHeight="1">
      <c r="A6839" s="105"/>
      <c r="M6839" s="46"/>
    </row>
    <row r="6840" spans="1:13" ht="15" customHeight="1">
      <c r="A6840" s="105"/>
      <c r="M6840" s="46"/>
    </row>
    <row r="6841" spans="1:13" ht="15" customHeight="1">
      <c r="A6841" s="105"/>
      <c r="M6841" s="46"/>
    </row>
    <row r="6842" spans="1:13" ht="15" customHeight="1">
      <c r="A6842" s="105"/>
      <c r="M6842" s="46"/>
    </row>
    <row r="6843" spans="1:13" ht="15" customHeight="1">
      <c r="A6843" s="105"/>
      <c r="M6843" s="46"/>
    </row>
    <row r="6844" spans="1:13" ht="15" customHeight="1">
      <c r="A6844" s="105"/>
      <c r="M6844" s="46"/>
    </row>
    <row r="6845" spans="1:13" ht="15" customHeight="1">
      <c r="A6845" s="105"/>
      <c r="M6845" s="46"/>
    </row>
    <row r="6846" spans="1:13" ht="15" customHeight="1">
      <c r="A6846" s="105"/>
      <c r="M6846" s="46"/>
    </row>
    <row r="6847" spans="1:13" ht="15" customHeight="1">
      <c r="A6847" s="105"/>
      <c r="M6847" s="46"/>
    </row>
    <row r="6848" spans="1:13" ht="15" customHeight="1">
      <c r="A6848" s="105"/>
      <c r="M6848" s="46"/>
    </row>
    <row r="6849" spans="1:13" ht="15" customHeight="1">
      <c r="A6849" s="105"/>
      <c r="M6849" s="46"/>
    </row>
    <row r="6850" spans="1:13" ht="15" customHeight="1">
      <c r="A6850" s="105"/>
      <c r="M6850" s="46"/>
    </row>
    <row r="6851" spans="1:13" ht="15" customHeight="1">
      <c r="A6851" s="105"/>
      <c r="M6851" s="46"/>
    </row>
    <row r="6852" spans="1:13" ht="15" customHeight="1">
      <c r="A6852" s="105"/>
      <c r="M6852" s="46"/>
    </row>
    <row r="6853" spans="1:13" ht="15" customHeight="1">
      <c r="A6853" s="105"/>
      <c r="M6853" s="46"/>
    </row>
    <row r="6854" spans="1:13" ht="15" customHeight="1">
      <c r="A6854" s="105"/>
      <c r="M6854" s="46"/>
    </row>
    <row r="6855" spans="1:13" ht="15" customHeight="1">
      <c r="A6855" s="105"/>
      <c r="M6855" s="46"/>
    </row>
    <row r="6856" spans="1:13" ht="15" customHeight="1">
      <c r="A6856" s="105"/>
      <c r="M6856" s="46"/>
    </row>
    <row r="6857" spans="1:13" ht="15" customHeight="1">
      <c r="A6857" s="105"/>
      <c r="M6857" s="46"/>
    </row>
    <row r="6858" spans="1:13" ht="15" customHeight="1">
      <c r="A6858" s="105"/>
      <c r="M6858" s="46"/>
    </row>
    <row r="6859" spans="1:13" ht="15" customHeight="1">
      <c r="A6859" s="105"/>
      <c r="M6859" s="46"/>
    </row>
    <row r="6860" spans="1:13" ht="15" customHeight="1">
      <c r="A6860" s="105"/>
      <c r="M6860" s="46"/>
    </row>
    <row r="6861" spans="1:13" ht="15" customHeight="1">
      <c r="A6861" s="105"/>
      <c r="M6861" s="46"/>
    </row>
    <row r="6862" spans="1:13" ht="15" customHeight="1">
      <c r="A6862" s="105"/>
      <c r="M6862" s="46"/>
    </row>
    <row r="6863" spans="1:13" ht="15" customHeight="1">
      <c r="A6863" s="105"/>
      <c r="M6863" s="46"/>
    </row>
    <row r="6864" spans="1:13" ht="15" customHeight="1">
      <c r="A6864" s="105"/>
      <c r="M6864" s="46"/>
    </row>
    <row r="6865" spans="1:13" ht="15" customHeight="1">
      <c r="A6865" s="105"/>
      <c r="M6865" s="46"/>
    </row>
    <row r="6866" spans="1:13" ht="15" customHeight="1">
      <c r="A6866" s="105"/>
      <c r="M6866" s="46"/>
    </row>
    <row r="6867" spans="1:13" ht="15" customHeight="1">
      <c r="A6867" s="105"/>
      <c r="M6867" s="46"/>
    </row>
    <row r="6868" spans="1:13" ht="15" customHeight="1">
      <c r="A6868" s="105"/>
      <c r="M6868" s="46"/>
    </row>
    <row r="6869" spans="1:13" ht="15" customHeight="1">
      <c r="A6869" s="105"/>
      <c r="M6869" s="46"/>
    </row>
    <row r="6870" spans="1:13" ht="15" customHeight="1">
      <c r="A6870" s="105"/>
      <c r="M6870" s="46"/>
    </row>
    <row r="6871" spans="1:13" ht="15" customHeight="1">
      <c r="A6871" s="105"/>
      <c r="M6871" s="46"/>
    </row>
    <row r="6872" spans="1:13" ht="15" customHeight="1">
      <c r="A6872" s="105"/>
      <c r="M6872" s="46"/>
    </row>
    <row r="6873" spans="1:13" ht="15" customHeight="1">
      <c r="A6873" s="105"/>
      <c r="M6873" s="46"/>
    </row>
    <row r="6874" spans="1:13" ht="15" customHeight="1">
      <c r="A6874" s="105"/>
      <c r="M6874" s="46"/>
    </row>
    <row r="6875" spans="1:13" ht="15" customHeight="1">
      <c r="A6875" s="105"/>
      <c r="M6875" s="46"/>
    </row>
    <row r="6876" spans="1:13" ht="15" customHeight="1">
      <c r="A6876" s="105"/>
      <c r="M6876" s="46"/>
    </row>
    <row r="6877" spans="1:13" ht="15" customHeight="1">
      <c r="A6877" s="105"/>
      <c r="M6877" s="46"/>
    </row>
    <row r="6878" spans="1:13" ht="15" customHeight="1">
      <c r="A6878" s="105"/>
      <c r="M6878" s="46"/>
    </row>
    <row r="6879" spans="1:13" ht="15" customHeight="1">
      <c r="A6879" s="105"/>
      <c r="M6879" s="46"/>
    </row>
    <row r="6880" spans="1:13" ht="15" customHeight="1">
      <c r="A6880" s="105"/>
      <c r="M6880" s="46"/>
    </row>
    <row r="6881" spans="1:13" ht="15" customHeight="1">
      <c r="A6881" s="105"/>
      <c r="M6881" s="46"/>
    </row>
    <row r="6882" spans="1:13" ht="15" customHeight="1">
      <c r="A6882" s="105"/>
      <c r="M6882" s="46"/>
    </row>
    <row r="6883" spans="1:13" ht="15" customHeight="1">
      <c r="A6883" s="105"/>
      <c r="M6883" s="46"/>
    </row>
    <row r="6884" spans="1:13" ht="15" customHeight="1">
      <c r="A6884" s="105"/>
      <c r="M6884" s="46"/>
    </row>
    <row r="6885" spans="1:13" ht="15" customHeight="1">
      <c r="A6885" s="105"/>
      <c r="M6885" s="46"/>
    </row>
  </sheetData>
  <customSheetViews>
    <customSheetView guid="{63BFCC50-DE8C-41A8-9698-2E1BE4C712D6}" filter="1" showAutoFilter="1">
      <pageMargins left="0.7" right="0.7" top="0.75" bottom="0.75" header="0.3" footer="0.3"/>
      <autoFilter ref="B1:N6786" xr:uid="{00000000-0000-0000-0000-000000000000}"/>
    </customSheetView>
  </customSheetViews>
  <dataValidations count="1">
    <dataValidation type="list" allowBlank="1" sqref="A2:A6800" xr:uid="{00000000-0002-0000-0A00-000000000000}">
      <formula1>"Verified &amp; Added,Duplicate Case,Couldn't Verify"</formula1>
    </dataValidation>
  </dataValidations>
  <hyperlinks>
    <hyperlink ref="I2" r:id="rId1" xr:uid="{00000000-0004-0000-0A00-000000000000}"/>
    <hyperlink ref="I3" r:id="rId2" xr:uid="{00000000-0004-0000-0A00-000001000000}"/>
    <hyperlink ref="I8" r:id="rId3" xr:uid="{00000000-0004-0000-0A00-000002000000}"/>
    <hyperlink ref="I9" r:id="rId4" xr:uid="{00000000-0004-0000-0A00-000003000000}"/>
    <hyperlink ref="I10" r:id="rId5" xr:uid="{00000000-0004-0000-0A00-000004000000}"/>
    <hyperlink ref="I11" r:id="rId6" xr:uid="{00000000-0004-0000-0A00-000005000000}"/>
    <hyperlink ref="I12" r:id="rId7" xr:uid="{00000000-0004-0000-0A00-000006000000}"/>
    <hyperlink ref="I13" r:id="rId8" xr:uid="{00000000-0004-0000-0A00-000007000000}"/>
    <hyperlink ref="I14" r:id="rId9" xr:uid="{00000000-0004-0000-0A00-000008000000}"/>
    <hyperlink ref="I15" r:id="rId10" xr:uid="{00000000-0004-0000-0A00-000009000000}"/>
    <hyperlink ref="M15" r:id="rId11" xr:uid="{00000000-0004-0000-0A00-00000A000000}"/>
    <hyperlink ref="I16" r:id="rId12" xr:uid="{00000000-0004-0000-0A00-00000B000000}"/>
    <hyperlink ref="I18" r:id="rId13" xr:uid="{00000000-0004-0000-0A00-00000C000000}"/>
    <hyperlink ref="I19" r:id="rId14" xr:uid="{00000000-0004-0000-0A00-00000D000000}"/>
    <hyperlink ref="I20" r:id="rId15" xr:uid="{00000000-0004-0000-0A00-00000E000000}"/>
    <hyperlink ref="I21" r:id="rId16" xr:uid="{00000000-0004-0000-0A00-00000F000000}"/>
    <hyperlink ref="I22" r:id="rId17" xr:uid="{00000000-0004-0000-0A00-000010000000}"/>
    <hyperlink ref="I23" r:id="rId18" xr:uid="{00000000-0004-0000-0A00-000011000000}"/>
    <hyperlink ref="I24" r:id="rId19" xr:uid="{00000000-0004-0000-0A00-000012000000}"/>
    <hyperlink ref="I25" r:id="rId20" xr:uid="{00000000-0004-0000-0A00-000013000000}"/>
    <hyperlink ref="I26" r:id="rId21" xr:uid="{00000000-0004-0000-0A00-000014000000}"/>
    <hyperlink ref="I27" r:id="rId22" location="scso=_HjlzXuqhLKGQ4-EP-ZWIyA417:120.7272720336914" xr:uid="{00000000-0004-0000-0A00-000015000000}"/>
    <hyperlink ref="I29" r:id="rId23" xr:uid="{00000000-0004-0000-0A00-000016000000}"/>
    <hyperlink ref="I30" r:id="rId24" xr:uid="{00000000-0004-0000-0A00-000017000000}"/>
    <hyperlink ref="I31" r:id="rId25" xr:uid="{00000000-0004-0000-0A00-000018000000}"/>
    <hyperlink ref="I32" r:id="rId26" xr:uid="{00000000-0004-0000-0A00-000019000000}"/>
    <hyperlink ref="I33" r:id="rId27" xr:uid="{00000000-0004-0000-0A00-00001A000000}"/>
    <hyperlink ref="I34" r:id="rId28" xr:uid="{00000000-0004-0000-0A00-00001B000000}"/>
    <hyperlink ref="I35" r:id="rId29" xr:uid="{00000000-0004-0000-0A00-00001C000000}"/>
    <hyperlink ref="I37" r:id="rId30" xr:uid="{00000000-0004-0000-0A00-00001D000000}"/>
    <hyperlink ref="I39" r:id="rId31" xr:uid="{00000000-0004-0000-0A00-00001E000000}"/>
    <hyperlink ref="I40" r:id="rId32" xr:uid="{00000000-0004-0000-0A00-00001F000000}"/>
    <hyperlink ref="I41" r:id="rId33" xr:uid="{00000000-0004-0000-0A00-000020000000}"/>
    <hyperlink ref="I42" r:id="rId34" xr:uid="{00000000-0004-0000-0A00-000021000000}"/>
    <hyperlink ref="I43" r:id="rId35" xr:uid="{00000000-0004-0000-0A00-000022000000}"/>
    <hyperlink ref="I44" r:id="rId36" xr:uid="{00000000-0004-0000-0A00-000023000000}"/>
    <hyperlink ref="I45" r:id="rId37" xr:uid="{00000000-0004-0000-0A00-000024000000}"/>
    <hyperlink ref="I46" r:id="rId38" xr:uid="{00000000-0004-0000-0A00-000025000000}"/>
    <hyperlink ref="I47" r:id="rId39" xr:uid="{00000000-0004-0000-0A00-000026000000}"/>
    <hyperlink ref="I49" r:id="rId40" xr:uid="{00000000-0004-0000-0A00-000027000000}"/>
    <hyperlink ref="I50" r:id="rId41" xr:uid="{00000000-0004-0000-0A00-000028000000}"/>
    <hyperlink ref="I51" r:id="rId42" xr:uid="{00000000-0004-0000-0A00-000029000000}"/>
    <hyperlink ref="I52" r:id="rId43" xr:uid="{00000000-0004-0000-0A00-00002A000000}"/>
    <hyperlink ref="I53" r:id="rId44" xr:uid="{00000000-0004-0000-0A00-00002B000000}"/>
    <hyperlink ref="I54" r:id="rId45" xr:uid="{00000000-0004-0000-0A00-00002C000000}"/>
    <hyperlink ref="I55" r:id="rId46" xr:uid="{00000000-0004-0000-0A00-00002D000000}"/>
    <hyperlink ref="I56" r:id="rId47" xr:uid="{00000000-0004-0000-0A00-00002E000000}"/>
    <hyperlink ref="I57" r:id="rId48" xr:uid="{00000000-0004-0000-0A00-00002F000000}"/>
    <hyperlink ref="I58" r:id="rId49" xr:uid="{00000000-0004-0000-0A00-000030000000}"/>
    <hyperlink ref="I59" r:id="rId50" xr:uid="{00000000-0004-0000-0A00-000031000000}"/>
    <hyperlink ref="I60" r:id="rId51" xr:uid="{00000000-0004-0000-0A00-000032000000}"/>
    <hyperlink ref="I61" r:id="rId52" xr:uid="{00000000-0004-0000-0A00-000033000000}"/>
    <hyperlink ref="I63" r:id="rId53" xr:uid="{00000000-0004-0000-0A00-000034000000}"/>
    <hyperlink ref="I64" r:id="rId54" xr:uid="{00000000-0004-0000-0A00-000035000000}"/>
    <hyperlink ref="I65" r:id="rId55" xr:uid="{00000000-0004-0000-0A00-000036000000}"/>
    <hyperlink ref="I66" r:id="rId56" xr:uid="{00000000-0004-0000-0A00-000037000000}"/>
    <hyperlink ref="I69" r:id="rId57" xr:uid="{00000000-0004-0000-0A00-000038000000}"/>
    <hyperlink ref="I71" r:id="rId58" xr:uid="{00000000-0004-0000-0A00-000039000000}"/>
    <hyperlink ref="I72" r:id="rId59" xr:uid="{00000000-0004-0000-0A00-00003A000000}"/>
    <hyperlink ref="I73" r:id="rId60" xr:uid="{00000000-0004-0000-0A00-00003B000000}"/>
    <hyperlink ref="I74" r:id="rId61" xr:uid="{00000000-0004-0000-0A00-00003C000000}"/>
    <hyperlink ref="I75" r:id="rId62" xr:uid="{00000000-0004-0000-0A00-00003D000000}"/>
    <hyperlink ref="I76" r:id="rId63" xr:uid="{00000000-0004-0000-0A00-00003E000000}"/>
    <hyperlink ref="I77" r:id="rId64" xr:uid="{00000000-0004-0000-0A00-00003F000000}"/>
    <hyperlink ref="I80" r:id="rId65" xr:uid="{00000000-0004-0000-0A00-000040000000}"/>
    <hyperlink ref="I81" r:id="rId66" xr:uid="{00000000-0004-0000-0A00-000041000000}"/>
    <hyperlink ref="I82" r:id="rId67" xr:uid="{00000000-0004-0000-0A00-000042000000}"/>
    <hyperlink ref="I83" r:id="rId68" xr:uid="{00000000-0004-0000-0A00-000043000000}"/>
    <hyperlink ref="I84" r:id="rId69" xr:uid="{00000000-0004-0000-0A00-000044000000}"/>
    <hyperlink ref="I85" r:id="rId70" xr:uid="{00000000-0004-0000-0A00-000045000000}"/>
    <hyperlink ref="I86" r:id="rId71" xr:uid="{00000000-0004-0000-0A00-000046000000}"/>
    <hyperlink ref="I87" r:id="rId72" xr:uid="{00000000-0004-0000-0A00-000047000000}"/>
    <hyperlink ref="I88" r:id="rId73" xr:uid="{00000000-0004-0000-0A00-000048000000}"/>
    <hyperlink ref="I89" r:id="rId74" xr:uid="{00000000-0004-0000-0A00-000049000000}"/>
    <hyperlink ref="I90" r:id="rId75" xr:uid="{00000000-0004-0000-0A00-00004A000000}"/>
    <hyperlink ref="I91" r:id="rId76" xr:uid="{00000000-0004-0000-0A00-00004B000000}"/>
    <hyperlink ref="I92" r:id="rId77" xr:uid="{00000000-0004-0000-0A00-00004C000000}"/>
    <hyperlink ref="H93" r:id="rId78" xr:uid="{00000000-0004-0000-0A00-00004D000000}"/>
    <hyperlink ref="I93" r:id="rId79" xr:uid="{00000000-0004-0000-0A00-00004E000000}"/>
    <hyperlink ref="I94" r:id="rId80" xr:uid="{00000000-0004-0000-0A00-00004F000000}"/>
    <hyperlink ref="I96" r:id="rId81" xr:uid="{00000000-0004-0000-0A00-000050000000}"/>
    <hyperlink ref="I97" r:id="rId82" xr:uid="{00000000-0004-0000-0A00-000051000000}"/>
    <hyperlink ref="I98" r:id="rId83" xr:uid="{00000000-0004-0000-0A00-000052000000}"/>
    <hyperlink ref="I100" r:id="rId84" xr:uid="{00000000-0004-0000-0A00-000053000000}"/>
    <hyperlink ref="I101" r:id="rId85" xr:uid="{00000000-0004-0000-0A00-000054000000}"/>
    <hyperlink ref="I102" r:id="rId86" xr:uid="{00000000-0004-0000-0A00-000055000000}"/>
    <hyperlink ref="I105" r:id="rId87" xr:uid="{00000000-0004-0000-0A00-000056000000}"/>
    <hyperlink ref="I109" r:id="rId88" xr:uid="{00000000-0004-0000-0A00-000057000000}"/>
    <hyperlink ref="I110" r:id="rId89" xr:uid="{00000000-0004-0000-0A00-000058000000}"/>
    <hyperlink ref="I111" r:id="rId90" xr:uid="{00000000-0004-0000-0A00-000059000000}"/>
    <hyperlink ref="I112" r:id="rId91" xr:uid="{00000000-0004-0000-0A00-00005A000000}"/>
    <hyperlink ref="I113" r:id="rId92" xr:uid="{00000000-0004-0000-0A00-00005B000000}"/>
    <hyperlink ref="I114" r:id="rId93" xr:uid="{00000000-0004-0000-0A00-00005C000000}"/>
    <hyperlink ref="I115" r:id="rId94" xr:uid="{00000000-0004-0000-0A00-00005D000000}"/>
    <hyperlink ref="I116" r:id="rId95" xr:uid="{00000000-0004-0000-0A00-00005E000000}"/>
    <hyperlink ref="I117" r:id="rId96" xr:uid="{00000000-0004-0000-0A00-00005F000000}"/>
    <hyperlink ref="I118" r:id="rId97" xr:uid="{00000000-0004-0000-0A00-000060000000}"/>
    <hyperlink ref="I119" r:id="rId98" xr:uid="{00000000-0004-0000-0A00-000061000000}"/>
    <hyperlink ref="I120" r:id="rId99" xr:uid="{00000000-0004-0000-0A00-000062000000}"/>
    <hyperlink ref="I121" r:id="rId100" xr:uid="{00000000-0004-0000-0A00-000063000000}"/>
    <hyperlink ref="I122" r:id="rId101" xr:uid="{00000000-0004-0000-0A00-000064000000}"/>
    <hyperlink ref="I124" r:id="rId102" xr:uid="{00000000-0004-0000-0A00-000065000000}"/>
    <hyperlink ref="I126" r:id="rId103" xr:uid="{00000000-0004-0000-0A00-000066000000}"/>
    <hyperlink ref="I127" r:id="rId104" xr:uid="{00000000-0004-0000-0A00-000067000000}"/>
    <hyperlink ref="I129" r:id="rId105" xr:uid="{00000000-0004-0000-0A00-000068000000}"/>
    <hyperlink ref="I131" r:id="rId106" xr:uid="{00000000-0004-0000-0A00-000069000000}"/>
    <hyperlink ref="I132" r:id="rId107" xr:uid="{00000000-0004-0000-0A00-00006A000000}"/>
    <hyperlink ref="I133" r:id="rId108" xr:uid="{00000000-0004-0000-0A00-00006B000000}"/>
    <hyperlink ref="I134" r:id="rId109" xr:uid="{00000000-0004-0000-0A00-00006C000000}"/>
    <hyperlink ref="I136" r:id="rId110" xr:uid="{00000000-0004-0000-0A00-00006D000000}"/>
    <hyperlink ref="I137" r:id="rId111" xr:uid="{00000000-0004-0000-0A00-00006E000000}"/>
    <hyperlink ref="I138" r:id="rId112" xr:uid="{00000000-0004-0000-0A00-00006F000000}"/>
    <hyperlink ref="I139" r:id="rId113" xr:uid="{00000000-0004-0000-0A00-000070000000}"/>
    <hyperlink ref="I140" r:id="rId114" xr:uid="{00000000-0004-0000-0A00-000071000000}"/>
    <hyperlink ref="I141" r:id="rId115" xr:uid="{00000000-0004-0000-0A00-000072000000}"/>
    <hyperlink ref="I142" r:id="rId116" xr:uid="{00000000-0004-0000-0A00-000073000000}"/>
    <hyperlink ref="I143" r:id="rId117" xr:uid="{00000000-0004-0000-0A00-000074000000}"/>
    <hyperlink ref="I144" r:id="rId118" xr:uid="{00000000-0004-0000-0A00-000075000000}"/>
    <hyperlink ref="I145" r:id="rId119" xr:uid="{00000000-0004-0000-0A00-000076000000}"/>
    <hyperlink ref="I146" r:id="rId120" xr:uid="{00000000-0004-0000-0A00-000077000000}"/>
    <hyperlink ref="I147" r:id="rId121" xr:uid="{00000000-0004-0000-0A00-000078000000}"/>
    <hyperlink ref="I148" r:id="rId122" xr:uid="{00000000-0004-0000-0A00-000079000000}"/>
    <hyperlink ref="I149" r:id="rId123" xr:uid="{00000000-0004-0000-0A00-00007A000000}"/>
    <hyperlink ref="I150" r:id="rId124" xr:uid="{00000000-0004-0000-0A00-00007B000000}"/>
    <hyperlink ref="I151" r:id="rId125" xr:uid="{00000000-0004-0000-0A00-00007C000000}"/>
    <hyperlink ref="I152" r:id="rId126" xr:uid="{00000000-0004-0000-0A00-00007D000000}"/>
    <hyperlink ref="I153" r:id="rId127" xr:uid="{00000000-0004-0000-0A00-00007E000000}"/>
    <hyperlink ref="I154" r:id="rId128" xr:uid="{00000000-0004-0000-0A00-00007F000000}"/>
    <hyperlink ref="I155" r:id="rId129" xr:uid="{00000000-0004-0000-0A00-000080000000}"/>
    <hyperlink ref="I156" r:id="rId130" xr:uid="{00000000-0004-0000-0A00-000081000000}"/>
    <hyperlink ref="I157" r:id="rId131" xr:uid="{00000000-0004-0000-0A00-000082000000}"/>
    <hyperlink ref="I158" r:id="rId132" xr:uid="{00000000-0004-0000-0A00-000083000000}"/>
    <hyperlink ref="I159" r:id="rId133" xr:uid="{00000000-0004-0000-0A00-000084000000}"/>
    <hyperlink ref="I160" r:id="rId134" xr:uid="{00000000-0004-0000-0A00-000085000000}"/>
    <hyperlink ref="I161" r:id="rId135" xr:uid="{00000000-0004-0000-0A00-000086000000}"/>
    <hyperlink ref="I162" r:id="rId136" xr:uid="{00000000-0004-0000-0A00-000087000000}"/>
    <hyperlink ref="I163" r:id="rId137" xr:uid="{00000000-0004-0000-0A00-000088000000}"/>
    <hyperlink ref="I165" r:id="rId138" xr:uid="{00000000-0004-0000-0A00-000089000000}"/>
    <hyperlink ref="M166" r:id="rId139" xr:uid="{00000000-0004-0000-0A00-00008A000000}"/>
    <hyperlink ref="I167" r:id="rId140" xr:uid="{00000000-0004-0000-0A00-00008B000000}"/>
    <hyperlink ref="I168" r:id="rId141" xr:uid="{00000000-0004-0000-0A00-00008C000000}"/>
    <hyperlink ref="I171" r:id="rId142" xr:uid="{00000000-0004-0000-0A00-00008D000000}"/>
    <hyperlink ref="I172" r:id="rId143" xr:uid="{00000000-0004-0000-0A00-00008E000000}"/>
    <hyperlink ref="I173" r:id="rId144" xr:uid="{00000000-0004-0000-0A00-00008F000000}"/>
    <hyperlink ref="I174" r:id="rId145" xr:uid="{00000000-0004-0000-0A00-000090000000}"/>
    <hyperlink ref="I175" r:id="rId146" xr:uid="{00000000-0004-0000-0A00-000091000000}"/>
    <hyperlink ref="I176" r:id="rId147" xr:uid="{00000000-0004-0000-0A00-000092000000}"/>
    <hyperlink ref="I177" r:id="rId148" xr:uid="{00000000-0004-0000-0A00-000093000000}"/>
    <hyperlink ref="I178" r:id="rId149" xr:uid="{00000000-0004-0000-0A00-000094000000}"/>
    <hyperlink ref="I179" r:id="rId150" xr:uid="{00000000-0004-0000-0A00-000095000000}"/>
    <hyperlink ref="I180" r:id="rId151" xr:uid="{00000000-0004-0000-0A00-000096000000}"/>
    <hyperlink ref="I181" r:id="rId152" xr:uid="{00000000-0004-0000-0A00-000097000000}"/>
    <hyperlink ref="I182" r:id="rId153" xr:uid="{00000000-0004-0000-0A00-000098000000}"/>
    <hyperlink ref="I183" r:id="rId154" xr:uid="{00000000-0004-0000-0A00-000099000000}"/>
    <hyperlink ref="I187" r:id="rId155" xr:uid="{00000000-0004-0000-0A00-00009A000000}"/>
    <hyperlink ref="I188" r:id="rId156" xr:uid="{00000000-0004-0000-0A00-00009B000000}"/>
    <hyperlink ref="I191" r:id="rId157" xr:uid="{00000000-0004-0000-0A00-00009C000000}"/>
    <hyperlink ref="I192" r:id="rId158" xr:uid="{00000000-0004-0000-0A00-00009D000000}"/>
    <hyperlink ref="I194" r:id="rId159" xr:uid="{00000000-0004-0000-0A00-00009E000000}"/>
    <hyperlink ref="I195" r:id="rId160" xr:uid="{00000000-0004-0000-0A00-00009F000000}"/>
    <hyperlink ref="I197" r:id="rId161" xr:uid="{00000000-0004-0000-0A00-0000A0000000}"/>
    <hyperlink ref="I200" r:id="rId162" xr:uid="{00000000-0004-0000-0A00-0000A1000000}"/>
    <hyperlink ref="I202" r:id="rId163" xr:uid="{00000000-0004-0000-0A00-0000A2000000}"/>
    <hyperlink ref="I203" r:id="rId164" xr:uid="{00000000-0004-0000-0A00-0000A3000000}"/>
    <hyperlink ref="I204" r:id="rId165" xr:uid="{00000000-0004-0000-0A00-0000A4000000}"/>
    <hyperlink ref="I205" r:id="rId166" xr:uid="{00000000-0004-0000-0A00-0000A5000000}"/>
    <hyperlink ref="I207" r:id="rId167" xr:uid="{00000000-0004-0000-0A00-0000A6000000}"/>
    <hyperlink ref="I208" r:id="rId168" xr:uid="{00000000-0004-0000-0A00-0000A7000000}"/>
    <hyperlink ref="I210" r:id="rId169" xr:uid="{00000000-0004-0000-0A00-0000A8000000}"/>
    <hyperlink ref="I211" r:id="rId170" xr:uid="{00000000-0004-0000-0A00-0000A9000000}"/>
    <hyperlink ref="I212" r:id="rId171" xr:uid="{00000000-0004-0000-0A00-0000AA000000}"/>
    <hyperlink ref="I213" r:id="rId172" xr:uid="{00000000-0004-0000-0A00-0000AB000000}"/>
    <hyperlink ref="I214" r:id="rId173" xr:uid="{00000000-0004-0000-0A00-0000AC000000}"/>
    <hyperlink ref="I215" r:id="rId174" xr:uid="{00000000-0004-0000-0A00-0000AD000000}"/>
    <hyperlink ref="I217" r:id="rId175" xr:uid="{00000000-0004-0000-0A00-0000AE000000}"/>
    <hyperlink ref="I218" r:id="rId176" xr:uid="{00000000-0004-0000-0A00-0000AF000000}"/>
    <hyperlink ref="I220" r:id="rId177" xr:uid="{00000000-0004-0000-0A00-0000B0000000}"/>
    <hyperlink ref="I221" r:id="rId178" xr:uid="{00000000-0004-0000-0A00-0000B1000000}"/>
    <hyperlink ref="I222" r:id="rId179" xr:uid="{00000000-0004-0000-0A00-0000B2000000}"/>
    <hyperlink ref="I223" r:id="rId180" xr:uid="{00000000-0004-0000-0A00-0000B3000000}"/>
    <hyperlink ref="I224" r:id="rId181" xr:uid="{00000000-0004-0000-0A00-0000B4000000}"/>
    <hyperlink ref="I225" r:id="rId182" xr:uid="{00000000-0004-0000-0A00-0000B5000000}"/>
    <hyperlink ref="I226" r:id="rId183" xr:uid="{00000000-0004-0000-0A00-0000B6000000}"/>
    <hyperlink ref="I227" r:id="rId184" xr:uid="{00000000-0004-0000-0A00-0000B7000000}"/>
    <hyperlink ref="I228" r:id="rId185" xr:uid="{00000000-0004-0000-0A00-0000B8000000}"/>
    <hyperlink ref="I229" r:id="rId186" xr:uid="{00000000-0004-0000-0A00-0000B9000000}"/>
    <hyperlink ref="I231" r:id="rId187" xr:uid="{00000000-0004-0000-0A00-0000BA000000}"/>
    <hyperlink ref="I232" r:id="rId188" xr:uid="{00000000-0004-0000-0A00-0000BB000000}"/>
    <hyperlink ref="I233" r:id="rId189" xr:uid="{00000000-0004-0000-0A00-0000BC000000}"/>
    <hyperlink ref="I234" r:id="rId190" xr:uid="{00000000-0004-0000-0A00-0000BD000000}"/>
    <hyperlink ref="I235" r:id="rId191" xr:uid="{00000000-0004-0000-0A00-0000BE000000}"/>
    <hyperlink ref="I236" r:id="rId192" xr:uid="{00000000-0004-0000-0A00-0000BF000000}"/>
    <hyperlink ref="I237" r:id="rId193" xr:uid="{00000000-0004-0000-0A00-0000C0000000}"/>
    <hyperlink ref="I239" r:id="rId194" xr:uid="{00000000-0004-0000-0A00-0000C1000000}"/>
    <hyperlink ref="I240" r:id="rId195" xr:uid="{00000000-0004-0000-0A00-0000C2000000}"/>
    <hyperlink ref="I241" r:id="rId196" xr:uid="{00000000-0004-0000-0A00-0000C3000000}"/>
    <hyperlink ref="I244" r:id="rId197" xr:uid="{00000000-0004-0000-0A00-0000C4000000}"/>
    <hyperlink ref="I245" r:id="rId198" xr:uid="{00000000-0004-0000-0A00-0000C5000000}"/>
    <hyperlink ref="I246" r:id="rId199" xr:uid="{00000000-0004-0000-0A00-0000C6000000}"/>
    <hyperlink ref="I247" r:id="rId200" xr:uid="{00000000-0004-0000-0A00-0000C7000000}"/>
    <hyperlink ref="I248" r:id="rId201" xr:uid="{00000000-0004-0000-0A00-0000C8000000}"/>
    <hyperlink ref="I249" r:id="rId202" xr:uid="{00000000-0004-0000-0A00-0000C9000000}"/>
    <hyperlink ref="I250" r:id="rId203" xr:uid="{00000000-0004-0000-0A00-0000CA000000}"/>
    <hyperlink ref="I251" r:id="rId204" xr:uid="{00000000-0004-0000-0A00-0000CB000000}"/>
    <hyperlink ref="I252" r:id="rId205" xr:uid="{00000000-0004-0000-0A00-0000CC000000}"/>
    <hyperlink ref="I253" r:id="rId206" xr:uid="{00000000-0004-0000-0A00-0000CD000000}"/>
    <hyperlink ref="I254" r:id="rId207" xr:uid="{00000000-0004-0000-0A00-0000CE000000}"/>
    <hyperlink ref="I255" r:id="rId208" xr:uid="{00000000-0004-0000-0A00-0000CF000000}"/>
    <hyperlink ref="I256" r:id="rId209" xr:uid="{00000000-0004-0000-0A00-0000D0000000}"/>
    <hyperlink ref="I257" r:id="rId210" xr:uid="{00000000-0004-0000-0A00-0000D1000000}"/>
    <hyperlink ref="I258" r:id="rId211" xr:uid="{00000000-0004-0000-0A00-0000D2000000}"/>
    <hyperlink ref="I259" r:id="rId212" xr:uid="{00000000-0004-0000-0A00-0000D3000000}"/>
    <hyperlink ref="I260" r:id="rId213" xr:uid="{00000000-0004-0000-0A00-0000D4000000}"/>
    <hyperlink ref="I261" r:id="rId214" xr:uid="{00000000-0004-0000-0A00-0000D5000000}"/>
    <hyperlink ref="I262" r:id="rId215" xr:uid="{00000000-0004-0000-0A00-0000D6000000}"/>
    <hyperlink ref="I263" r:id="rId216" xr:uid="{00000000-0004-0000-0A00-0000D7000000}"/>
    <hyperlink ref="I265" r:id="rId217" xr:uid="{00000000-0004-0000-0A00-0000D8000000}"/>
    <hyperlink ref="I266" r:id="rId218" xr:uid="{00000000-0004-0000-0A00-0000D9000000}"/>
    <hyperlink ref="I267" r:id="rId219" xr:uid="{00000000-0004-0000-0A00-0000DA000000}"/>
    <hyperlink ref="I268" r:id="rId220" xr:uid="{00000000-0004-0000-0A00-0000DB000000}"/>
    <hyperlink ref="I270" r:id="rId221" xr:uid="{00000000-0004-0000-0A00-0000DC000000}"/>
    <hyperlink ref="I271" r:id="rId222" xr:uid="{00000000-0004-0000-0A00-0000DD000000}"/>
    <hyperlink ref="I273" r:id="rId223" xr:uid="{00000000-0004-0000-0A00-0000DE000000}"/>
    <hyperlink ref="I274" r:id="rId224" xr:uid="{00000000-0004-0000-0A00-0000DF000000}"/>
    <hyperlink ref="I275" r:id="rId225" xr:uid="{00000000-0004-0000-0A00-0000E0000000}"/>
    <hyperlink ref="I276" r:id="rId226" xr:uid="{00000000-0004-0000-0A00-0000E1000000}"/>
    <hyperlink ref="I279" r:id="rId227" xr:uid="{00000000-0004-0000-0A00-0000E2000000}"/>
    <hyperlink ref="I280" r:id="rId228" xr:uid="{00000000-0004-0000-0A00-0000E3000000}"/>
    <hyperlink ref="I282" r:id="rId229" xr:uid="{00000000-0004-0000-0A00-0000E4000000}"/>
    <hyperlink ref="I283" r:id="rId230" xr:uid="{00000000-0004-0000-0A00-0000E5000000}"/>
    <hyperlink ref="I284" r:id="rId231" xr:uid="{00000000-0004-0000-0A00-0000E6000000}"/>
    <hyperlink ref="I285" r:id="rId232" xr:uid="{00000000-0004-0000-0A00-0000E7000000}"/>
    <hyperlink ref="I286" r:id="rId233" xr:uid="{00000000-0004-0000-0A00-0000E8000000}"/>
    <hyperlink ref="I287" r:id="rId234" xr:uid="{00000000-0004-0000-0A00-0000E9000000}"/>
    <hyperlink ref="I288" r:id="rId235" xr:uid="{00000000-0004-0000-0A00-0000EA000000}"/>
    <hyperlink ref="I289" r:id="rId236" xr:uid="{00000000-0004-0000-0A00-0000EB000000}"/>
    <hyperlink ref="I290" r:id="rId237" xr:uid="{00000000-0004-0000-0A00-0000EC000000}"/>
    <hyperlink ref="M290" r:id="rId238" xr:uid="{00000000-0004-0000-0A00-0000ED000000}"/>
    <hyperlink ref="I291" r:id="rId239" xr:uid="{00000000-0004-0000-0A00-0000EE000000}"/>
    <hyperlink ref="I292" r:id="rId240" xr:uid="{00000000-0004-0000-0A00-0000EF000000}"/>
    <hyperlink ref="I293" r:id="rId241" xr:uid="{00000000-0004-0000-0A00-0000F0000000}"/>
    <hyperlink ref="I294" r:id="rId242" xr:uid="{00000000-0004-0000-0A00-0000F1000000}"/>
    <hyperlink ref="I295" r:id="rId243" xr:uid="{00000000-0004-0000-0A00-0000F2000000}"/>
    <hyperlink ref="I296" r:id="rId244" xr:uid="{00000000-0004-0000-0A00-0000F3000000}"/>
    <hyperlink ref="I297" r:id="rId245" xr:uid="{00000000-0004-0000-0A00-0000F4000000}"/>
    <hyperlink ref="I298" r:id="rId246" xr:uid="{00000000-0004-0000-0A00-0000F5000000}"/>
    <hyperlink ref="I299" r:id="rId247" xr:uid="{00000000-0004-0000-0A00-0000F6000000}"/>
    <hyperlink ref="I300" r:id="rId248" xr:uid="{00000000-0004-0000-0A00-0000F7000000}"/>
    <hyperlink ref="I302" r:id="rId249" xr:uid="{00000000-0004-0000-0A00-0000F8000000}"/>
    <hyperlink ref="I303" r:id="rId250" xr:uid="{00000000-0004-0000-0A00-0000F9000000}"/>
    <hyperlink ref="I304" r:id="rId251" xr:uid="{00000000-0004-0000-0A00-0000FA000000}"/>
    <hyperlink ref="I305" r:id="rId252" xr:uid="{00000000-0004-0000-0A00-0000FB000000}"/>
    <hyperlink ref="I306" r:id="rId253" xr:uid="{00000000-0004-0000-0A00-0000FC000000}"/>
    <hyperlink ref="I307" r:id="rId254" xr:uid="{00000000-0004-0000-0A00-0000FD000000}"/>
    <hyperlink ref="I308" r:id="rId255" xr:uid="{00000000-0004-0000-0A00-0000FE000000}"/>
    <hyperlink ref="I309" r:id="rId256" xr:uid="{00000000-0004-0000-0A00-0000FF000000}"/>
    <hyperlink ref="I310" r:id="rId257" xr:uid="{00000000-0004-0000-0A00-000000010000}"/>
    <hyperlink ref="I311" r:id="rId258" xr:uid="{00000000-0004-0000-0A00-000001010000}"/>
    <hyperlink ref="I312" r:id="rId259" xr:uid="{00000000-0004-0000-0A00-000002010000}"/>
    <hyperlink ref="I313" r:id="rId260" xr:uid="{00000000-0004-0000-0A00-000003010000}"/>
    <hyperlink ref="I314" r:id="rId261" xr:uid="{00000000-0004-0000-0A00-000004010000}"/>
    <hyperlink ref="I316" r:id="rId262" xr:uid="{00000000-0004-0000-0A00-000005010000}"/>
    <hyperlink ref="I317" r:id="rId263" xr:uid="{00000000-0004-0000-0A00-000006010000}"/>
    <hyperlink ref="I318" r:id="rId264" xr:uid="{00000000-0004-0000-0A00-000007010000}"/>
    <hyperlink ref="I320" r:id="rId265" location="referrer=https://www.google.com" xr:uid="{00000000-0004-0000-0A00-000008010000}"/>
    <hyperlink ref="I321" r:id="rId266" xr:uid="{00000000-0004-0000-0A00-000009010000}"/>
    <hyperlink ref="I326" r:id="rId267" xr:uid="{00000000-0004-0000-0A00-00000A010000}"/>
    <hyperlink ref="I327" r:id="rId268" xr:uid="{00000000-0004-0000-0A00-00000B010000}"/>
    <hyperlink ref="I328" r:id="rId269" xr:uid="{00000000-0004-0000-0A00-00000C010000}"/>
    <hyperlink ref="I329" r:id="rId270" xr:uid="{00000000-0004-0000-0A00-00000D010000}"/>
    <hyperlink ref="I330" r:id="rId271" xr:uid="{00000000-0004-0000-0A00-00000E010000}"/>
    <hyperlink ref="I332" r:id="rId272" xr:uid="{00000000-0004-0000-0A00-00000F010000}"/>
    <hyperlink ref="M332" r:id="rId273" xr:uid="{00000000-0004-0000-0A00-000010010000}"/>
    <hyperlink ref="I334" r:id="rId274" xr:uid="{00000000-0004-0000-0A00-000011010000}"/>
    <hyperlink ref="I335" r:id="rId275" xr:uid="{00000000-0004-0000-0A00-000012010000}"/>
    <hyperlink ref="I336" r:id="rId276" xr:uid="{00000000-0004-0000-0A00-000013010000}"/>
    <hyperlink ref="I337" r:id="rId277" xr:uid="{00000000-0004-0000-0A00-000014010000}"/>
    <hyperlink ref="I339" r:id="rId278" xr:uid="{00000000-0004-0000-0A00-000015010000}"/>
    <hyperlink ref="I340" r:id="rId279" xr:uid="{00000000-0004-0000-0A00-000016010000}"/>
    <hyperlink ref="I344" r:id="rId280" xr:uid="{00000000-0004-0000-0A00-000017010000}"/>
    <hyperlink ref="I345" r:id="rId281" xr:uid="{00000000-0004-0000-0A00-000018010000}"/>
    <hyperlink ref="I346" r:id="rId282" xr:uid="{00000000-0004-0000-0A00-000019010000}"/>
    <hyperlink ref="I347" r:id="rId283" xr:uid="{00000000-0004-0000-0A00-00001A010000}"/>
    <hyperlink ref="I350" r:id="rId284" xr:uid="{00000000-0004-0000-0A00-00001B010000}"/>
    <hyperlink ref="I353" r:id="rId285" xr:uid="{00000000-0004-0000-0A00-00001C010000}"/>
    <hyperlink ref="I354" r:id="rId286" xr:uid="{00000000-0004-0000-0A00-00001D010000}"/>
    <hyperlink ref="I355" r:id="rId287" xr:uid="{00000000-0004-0000-0A00-00001E010000}"/>
    <hyperlink ref="I357" r:id="rId288" xr:uid="{00000000-0004-0000-0A00-00001F010000}"/>
    <hyperlink ref="I358" r:id="rId289" xr:uid="{00000000-0004-0000-0A00-000020010000}"/>
    <hyperlink ref="I360" r:id="rId290" xr:uid="{00000000-0004-0000-0A00-000021010000}"/>
    <hyperlink ref="H363" r:id="rId291" xr:uid="{00000000-0004-0000-0A00-000022010000}"/>
    <hyperlink ref="I363" r:id="rId292" xr:uid="{00000000-0004-0000-0A00-000023010000}"/>
    <hyperlink ref="I364" r:id="rId293" xr:uid="{00000000-0004-0000-0A00-000024010000}"/>
    <hyperlink ref="I365" r:id="rId294" xr:uid="{00000000-0004-0000-0A00-000025010000}"/>
    <hyperlink ref="I366" r:id="rId295" xr:uid="{00000000-0004-0000-0A00-000026010000}"/>
    <hyperlink ref="I368" r:id="rId296" xr:uid="{00000000-0004-0000-0A00-000027010000}"/>
    <hyperlink ref="I369" r:id="rId297" xr:uid="{00000000-0004-0000-0A00-000028010000}"/>
    <hyperlink ref="I374" r:id="rId298" xr:uid="{00000000-0004-0000-0A00-000029010000}"/>
    <hyperlink ref="I375" r:id="rId299" xr:uid="{00000000-0004-0000-0A00-00002A010000}"/>
    <hyperlink ref="I376" r:id="rId300" xr:uid="{00000000-0004-0000-0A00-00002B010000}"/>
    <hyperlink ref="I378" r:id="rId301" xr:uid="{00000000-0004-0000-0A00-00002C010000}"/>
    <hyperlink ref="I379" r:id="rId302" xr:uid="{00000000-0004-0000-0A00-00002D010000}"/>
    <hyperlink ref="I380" r:id="rId303" xr:uid="{00000000-0004-0000-0A00-00002E010000}"/>
    <hyperlink ref="I381" r:id="rId304" xr:uid="{00000000-0004-0000-0A00-00002F010000}"/>
    <hyperlink ref="I382" r:id="rId305" xr:uid="{00000000-0004-0000-0A00-000030010000}"/>
    <hyperlink ref="I383" r:id="rId306" xr:uid="{00000000-0004-0000-0A00-000031010000}"/>
    <hyperlink ref="I384" r:id="rId307" xr:uid="{00000000-0004-0000-0A00-000032010000}"/>
    <hyperlink ref="I386" r:id="rId308" xr:uid="{00000000-0004-0000-0A00-000033010000}"/>
    <hyperlink ref="I387" r:id="rId309" xr:uid="{00000000-0004-0000-0A00-000034010000}"/>
    <hyperlink ref="I388" r:id="rId310" xr:uid="{00000000-0004-0000-0A00-000035010000}"/>
    <hyperlink ref="I389" r:id="rId311" xr:uid="{00000000-0004-0000-0A00-000036010000}"/>
    <hyperlink ref="I390" r:id="rId312" xr:uid="{00000000-0004-0000-0A00-000037010000}"/>
    <hyperlink ref="I391" r:id="rId313" xr:uid="{00000000-0004-0000-0A00-000038010000}"/>
    <hyperlink ref="I392" r:id="rId314" xr:uid="{00000000-0004-0000-0A00-000039010000}"/>
    <hyperlink ref="I393" r:id="rId315" xr:uid="{00000000-0004-0000-0A00-00003A010000}"/>
    <hyperlink ref="I394" r:id="rId316" xr:uid="{00000000-0004-0000-0A00-00003B010000}"/>
    <hyperlink ref="I395" r:id="rId317" xr:uid="{00000000-0004-0000-0A00-00003C010000}"/>
    <hyperlink ref="I398" r:id="rId318" xr:uid="{00000000-0004-0000-0A00-00003D010000}"/>
    <hyperlink ref="I399" r:id="rId319" xr:uid="{00000000-0004-0000-0A00-00003E010000}"/>
    <hyperlink ref="I400" r:id="rId320" xr:uid="{00000000-0004-0000-0A00-00003F010000}"/>
    <hyperlink ref="I401" r:id="rId321" xr:uid="{00000000-0004-0000-0A00-000040010000}"/>
    <hyperlink ref="I402" r:id="rId322" xr:uid="{00000000-0004-0000-0A00-000041010000}"/>
    <hyperlink ref="I403" r:id="rId323" xr:uid="{00000000-0004-0000-0A00-000042010000}"/>
    <hyperlink ref="I405" r:id="rId324" xr:uid="{00000000-0004-0000-0A00-000043010000}"/>
    <hyperlink ref="I407" r:id="rId325" xr:uid="{00000000-0004-0000-0A00-000044010000}"/>
    <hyperlink ref="I408" r:id="rId326" xr:uid="{00000000-0004-0000-0A00-000045010000}"/>
    <hyperlink ref="I409" r:id="rId327" xr:uid="{00000000-0004-0000-0A00-000046010000}"/>
    <hyperlink ref="I410" r:id="rId328" xr:uid="{00000000-0004-0000-0A00-000047010000}"/>
    <hyperlink ref="I411" r:id="rId329" xr:uid="{00000000-0004-0000-0A00-000048010000}"/>
    <hyperlink ref="I412" r:id="rId330" xr:uid="{00000000-0004-0000-0A00-000049010000}"/>
    <hyperlink ref="I413" r:id="rId331" xr:uid="{00000000-0004-0000-0A00-00004A010000}"/>
    <hyperlink ref="I414" r:id="rId332" xr:uid="{00000000-0004-0000-0A00-00004B010000}"/>
    <hyperlink ref="I415" r:id="rId333" xr:uid="{00000000-0004-0000-0A00-00004C010000}"/>
    <hyperlink ref="I416" r:id="rId334" xr:uid="{00000000-0004-0000-0A00-00004D010000}"/>
    <hyperlink ref="I418" r:id="rId335" xr:uid="{00000000-0004-0000-0A00-00004E010000}"/>
    <hyperlink ref="I419" r:id="rId336" xr:uid="{00000000-0004-0000-0A00-00004F010000}"/>
    <hyperlink ref="I420" r:id="rId337" xr:uid="{00000000-0004-0000-0A00-000050010000}"/>
    <hyperlink ref="I423" r:id="rId338" xr:uid="{00000000-0004-0000-0A00-000051010000}"/>
    <hyperlink ref="I424" r:id="rId339" xr:uid="{00000000-0004-0000-0A00-000052010000}"/>
    <hyperlink ref="I425" r:id="rId340" xr:uid="{00000000-0004-0000-0A00-000053010000}"/>
    <hyperlink ref="I426" r:id="rId341" xr:uid="{00000000-0004-0000-0A00-000054010000}"/>
    <hyperlink ref="I427" r:id="rId342" xr:uid="{00000000-0004-0000-0A00-000055010000}"/>
    <hyperlink ref="I429" r:id="rId343" xr:uid="{00000000-0004-0000-0A00-000056010000}"/>
    <hyperlink ref="I430" r:id="rId344" xr:uid="{00000000-0004-0000-0A00-000057010000}"/>
    <hyperlink ref="I432" r:id="rId345" xr:uid="{00000000-0004-0000-0A00-000058010000}"/>
    <hyperlink ref="I434" r:id="rId346" xr:uid="{00000000-0004-0000-0A00-000059010000}"/>
    <hyperlink ref="I435" r:id="rId347" xr:uid="{00000000-0004-0000-0A00-00005A010000}"/>
    <hyperlink ref="I436" r:id="rId348" xr:uid="{00000000-0004-0000-0A00-00005B010000}"/>
    <hyperlink ref="I437" r:id="rId349" xr:uid="{00000000-0004-0000-0A00-00005C010000}"/>
    <hyperlink ref="I438" r:id="rId350" xr:uid="{00000000-0004-0000-0A00-00005D010000}"/>
    <hyperlink ref="I439" r:id="rId351" xr:uid="{00000000-0004-0000-0A00-00005E010000}"/>
    <hyperlink ref="I440" r:id="rId352" xr:uid="{00000000-0004-0000-0A00-00005F010000}"/>
    <hyperlink ref="I441" r:id="rId353" xr:uid="{00000000-0004-0000-0A00-000060010000}"/>
    <hyperlink ref="I442" r:id="rId354" xr:uid="{00000000-0004-0000-0A00-000061010000}"/>
    <hyperlink ref="I443" r:id="rId355" xr:uid="{00000000-0004-0000-0A00-000062010000}"/>
    <hyperlink ref="I444" r:id="rId356" xr:uid="{00000000-0004-0000-0A00-000063010000}"/>
    <hyperlink ref="I446" r:id="rId357" xr:uid="{00000000-0004-0000-0A00-000064010000}"/>
    <hyperlink ref="I448" r:id="rId358" xr:uid="{00000000-0004-0000-0A00-000065010000}"/>
    <hyperlink ref="I449" r:id="rId359" xr:uid="{00000000-0004-0000-0A00-000066010000}"/>
    <hyperlink ref="I450" r:id="rId360" xr:uid="{00000000-0004-0000-0A00-000067010000}"/>
    <hyperlink ref="I451" r:id="rId361" xr:uid="{00000000-0004-0000-0A00-000068010000}"/>
    <hyperlink ref="I454" r:id="rId362" xr:uid="{00000000-0004-0000-0A00-000069010000}"/>
    <hyperlink ref="I459" r:id="rId363" xr:uid="{00000000-0004-0000-0A00-00006A010000}"/>
    <hyperlink ref="I460" r:id="rId364" xr:uid="{00000000-0004-0000-0A00-00006B010000}"/>
    <hyperlink ref="I467" r:id="rId365" xr:uid="{00000000-0004-0000-0A00-00006C010000}"/>
    <hyperlink ref="I468" r:id="rId366" xr:uid="{00000000-0004-0000-0A00-00006D010000}"/>
    <hyperlink ref="I469" r:id="rId367" xr:uid="{00000000-0004-0000-0A00-00006E010000}"/>
    <hyperlink ref="I472" r:id="rId368" xr:uid="{00000000-0004-0000-0A00-00006F010000}"/>
    <hyperlink ref="I475" r:id="rId369" xr:uid="{00000000-0004-0000-0A00-000070010000}"/>
    <hyperlink ref="I478" r:id="rId370" xr:uid="{00000000-0004-0000-0A00-000071010000}"/>
    <hyperlink ref="I479" r:id="rId371" xr:uid="{00000000-0004-0000-0A00-000072010000}"/>
    <hyperlink ref="I480" r:id="rId372" xr:uid="{00000000-0004-0000-0A00-000073010000}"/>
    <hyperlink ref="I481" r:id="rId373" xr:uid="{00000000-0004-0000-0A00-000074010000}"/>
    <hyperlink ref="I482" r:id="rId374" xr:uid="{00000000-0004-0000-0A00-000075010000}"/>
    <hyperlink ref="I483" r:id="rId375" xr:uid="{00000000-0004-0000-0A00-000076010000}"/>
    <hyperlink ref="I485" r:id="rId376" xr:uid="{00000000-0004-0000-0A00-000077010000}"/>
    <hyperlink ref="I486" r:id="rId377" xr:uid="{00000000-0004-0000-0A00-000078010000}"/>
    <hyperlink ref="I488" r:id="rId378" xr:uid="{00000000-0004-0000-0A00-000079010000}"/>
    <hyperlink ref="I489" r:id="rId379" xr:uid="{00000000-0004-0000-0A00-00007A010000}"/>
    <hyperlink ref="I491" r:id="rId380" xr:uid="{00000000-0004-0000-0A00-00007B010000}"/>
    <hyperlink ref="I497" r:id="rId381" xr:uid="{00000000-0004-0000-0A00-00007C010000}"/>
    <hyperlink ref="I498" r:id="rId382" xr:uid="{00000000-0004-0000-0A00-00007D010000}"/>
    <hyperlink ref="I499" r:id="rId383" xr:uid="{00000000-0004-0000-0A00-00007E010000}"/>
    <hyperlink ref="I500" r:id="rId384" xr:uid="{00000000-0004-0000-0A00-00007F010000}"/>
    <hyperlink ref="I502" r:id="rId385" xr:uid="{00000000-0004-0000-0A00-000080010000}"/>
    <hyperlink ref="I504" r:id="rId386" xr:uid="{00000000-0004-0000-0A00-000081010000}"/>
    <hyperlink ref="I505" r:id="rId387" xr:uid="{00000000-0004-0000-0A00-000082010000}"/>
    <hyperlink ref="I507" r:id="rId388" xr:uid="{00000000-0004-0000-0A00-000083010000}"/>
    <hyperlink ref="I508" r:id="rId389" xr:uid="{00000000-0004-0000-0A00-000084010000}"/>
    <hyperlink ref="I509" r:id="rId390" xr:uid="{00000000-0004-0000-0A00-000085010000}"/>
    <hyperlink ref="I510" r:id="rId391" xr:uid="{00000000-0004-0000-0A00-000086010000}"/>
    <hyperlink ref="I511" r:id="rId392" xr:uid="{00000000-0004-0000-0A00-000087010000}"/>
    <hyperlink ref="I512" r:id="rId393" xr:uid="{00000000-0004-0000-0A00-000088010000}"/>
    <hyperlink ref="I513" r:id="rId394" xr:uid="{00000000-0004-0000-0A00-000089010000}"/>
    <hyperlink ref="I515" r:id="rId395" xr:uid="{00000000-0004-0000-0A00-00008A010000}"/>
    <hyperlink ref="I516" r:id="rId396" xr:uid="{00000000-0004-0000-0A00-00008B010000}"/>
    <hyperlink ref="I517" r:id="rId397" xr:uid="{00000000-0004-0000-0A00-00008C010000}"/>
    <hyperlink ref="I518" r:id="rId398" xr:uid="{00000000-0004-0000-0A00-00008D010000}"/>
    <hyperlink ref="I519" r:id="rId399" xr:uid="{00000000-0004-0000-0A00-00008E010000}"/>
    <hyperlink ref="I520" r:id="rId400" xr:uid="{00000000-0004-0000-0A00-00008F010000}"/>
    <hyperlink ref="I521" r:id="rId401" xr:uid="{00000000-0004-0000-0A00-000090010000}"/>
    <hyperlink ref="I522" r:id="rId402" xr:uid="{00000000-0004-0000-0A00-000091010000}"/>
    <hyperlink ref="I523" r:id="rId403" xr:uid="{00000000-0004-0000-0A00-000092010000}"/>
    <hyperlink ref="I525" r:id="rId404" xr:uid="{00000000-0004-0000-0A00-000093010000}"/>
    <hyperlink ref="I526" r:id="rId405" xr:uid="{00000000-0004-0000-0A00-000094010000}"/>
    <hyperlink ref="I527" r:id="rId406" xr:uid="{00000000-0004-0000-0A00-000095010000}"/>
    <hyperlink ref="I528" r:id="rId407" xr:uid="{00000000-0004-0000-0A00-000096010000}"/>
    <hyperlink ref="I529" r:id="rId408" xr:uid="{00000000-0004-0000-0A00-000097010000}"/>
    <hyperlink ref="I531" r:id="rId409" xr:uid="{00000000-0004-0000-0A00-000098010000}"/>
    <hyperlink ref="I533" r:id="rId410" xr:uid="{00000000-0004-0000-0A00-000099010000}"/>
    <hyperlink ref="I535" r:id="rId411" xr:uid="{00000000-0004-0000-0A00-00009A010000}"/>
    <hyperlink ref="I537" r:id="rId412" xr:uid="{00000000-0004-0000-0A00-00009B010000}"/>
    <hyperlink ref="I538" r:id="rId413" xr:uid="{00000000-0004-0000-0A00-00009C010000}"/>
    <hyperlink ref="I539" r:id="rId414" xr:uid="{00000000-0004-0000-0A00-00009D010000}"/>
    <hyperlink ref="I542" r:id="rId415" xr:uid="{00000000-0004-0000-0A00-00009E010000}"/>
    <hyperlink ref="I543" r:id="rId416" xr:uid="{00000000-0004-0000-0A00-00009F010000}"/>
    <hyperlink ref="I544" r:id="rId417" xr:uid="{00000000-0004-0000-0A00-0000A0010000}"/>
    <hyperlink ref="I545" r:id="rId418" xr:uid="{00000000-0004-0000-0A00-0000A1010000}"/>
    <hyperlink ref="I546" r:id="rId419" xr:uid="{00000000-0004-0000-0A00-0000A2010000}"/>
    <hyperlink ref="I548" r:id="rId420" xr:uid="{00000000-0004-0000-0A00-0000A3010000}"/>
    <hyperlink ref="I549" r:id="rId421" xr:uid="{00000000-0004-0000-0A00-0000A4010000}"/>
    <hyperlink ref="I550" r:id="rId422" xr:uid="{00000000-0004-0000-0A00-0000A5010000}"/>
    <hyperlink ref="I551" r:id="rId423" xr:uid="{00000000-0004-0000-0A00-0000A6010000}"/>
    <hyperlink ref="M551" r:id="rId424" xr:uid="{00000000-0004-0000-0A00-0000A7010000}"/>
    <hyperlink ref="I552" r:id="rId425" xr:uid="{00000000-0004-0000-0A00-0000A8010000}"/>
    <hyperlink ref="I553" r:id="rId426" xr:uid="{00000000-0004-0000-0A00-0000A9010000}"/>
    <hyperlink ref="I554" r:id="rId427" xr:uid="{00000000-0004-0000-0A00-0000AA010000}"/>
    <hyperlink ref="I555" r:id="rId428" xr:uid="{00000000-0004-0000-0A00-0000AB010000}"/>
    <hyperlink ref="I556" r:id="rId429" xr:uid="{00000000-0004-0000-0A00-0000AC010000}"/>
    <hyperlink ref="I557" r:id="rId430" xr:uid="{00000000-0004-0000-0A00-0000AD010000}"/>
    <hyperlink ref="I558" r:id="rId431" xr:uid="{00000000-0004-0000-0A00-0000AE010000}"/>
    <hyperlink ref="I561" r:id="rId432" xr:uid="{00000000-0004-0000-0A00-0000AF010000}"/>
    <hyperlink ref="I562" r:id="rId433" xr:uid="{00000000-0004-0000-0A00-0000B0010000}"/>
    <hyperlink ref="I563" r:id="rId434" xr:uid="{00000000-0004-0000-0A00-0000B1010000}"/>
    <hyperlink ref="M566" r:id="rId435" xr:uid="{00000000-0004-0000-0A00-0000B2010000}"/>
    <hyperlink ref="I567" r:id="rId436" xr:uid="{00000000-0004-0000-0A00-0000B3010000}"/>
    <hyperlink ref="I568" r:id="rId437" xr:uid="{00000000-0004-0000-0A00-0000B4010000}"/>
    <hyperlink ref="I569" r:id="rId438" xr:uid="{00000000-0004-0000-0A00-0000B5010000}"/>
    <hyperlink ref="I570" r:id="rId439" xr:uid="{00000000-0004-0000-0A00-0000B6010000}"/>
    <hyperlink ref="I574" r:id="rId440" xr:uid="{00000000-0004-0000-0A00-0000B7010000}"/>
    <hyperlink ref="I575" r:id="rId441" xr:uid="{00000000-0004-0000-0A00-0000B8010000}"/>
    <hyperlink ref="I577" r:id="rId442" xr:uid="{00000000-0004-0000-0A00-0000B9010000}"/>
    <hyperlink ref="I578" r:id="rId443" xr:uid="{00000000-0004-0000-0A00-0000BA010000}"/>
    <hyperlink ref="I580" r:id="rId444" xr:uid="{00000000-0004-0000-0A00-0000BB010000}"/>
    <hyperlink ref="I581" r:id="rId445" xr:uid="{00000000-0004-0000-0A00-0000BC010000}"/>
    <hyperlink ref="I582" r:id="rId446" xr:uid="{00000000-0004-0000-0A00-0000BD010000}"/>
    <hyperlink ref="I583" r:id="rId447" xr:uid="{00000000-0004-0000-0A00-0000BE010000}"/>
    <hyperlink ref="I584" r:id="rId448" xr:uid="{00000000-0004-0000-0A00-0000BF010000}"/>
    <hyperlink ref="I585" r:id="rId449" xr:uid="{00000000-0004-0000-0A00-0000C0010000}"/>
    <hyperlink ref="I589" r:id="rId450" xr:uid="{00000000-0004-0000-0A00-0000C1010000}"/>
    <hyperlink ref="I591" r:id="rId451" xr:uid="{00000000-0004-0000-0A00-0000C2010000}"/>
    <hyperlink ref="I592" r:id="rId452" xr:uid="{00000000-0004-0000-0A00-0000C3010000}"/>
    <hyperlink ref="I593" r:id="rId453" xr:uid="{00000000-0004-0000-0A00-0000C4010000}"/>
    <hyperlink ref="I595" r:id="rId454" xr:uid="{00000000-0004-0000-0A00-0000C5010000}"/>
    <hyperlink ref="I596" r:id="rId455" xr:uid="{00000000-0004-0000-0A00-0000C6010000}"/>
    <hyperlink ref="I597" r:id="rId456" location="post1" xr:uid="{00000000-0004-0000-0A00-0000C7010000}"/>
    <hyperlink ref="I598" r:id="rId457" xr:uid="{00000000-0004-0000-0A00-0000C8010000}"/>
    <hyperlink ref="I599" r:id="rId458" xr:uid="{00000000-0004-0000-0A00-0000C9010000}"/>
    <hyperlink ref="I600" r:id="rId459" xr:uid="{00000000-0004-0000-0A00-0000CA010000}"/>
    <hyperlink ref="I601" r:id="rId460" xr:uid="{00000000-0004-0000-0A00-0000CB010000}"/>
    <hyperlink ref="I602" r:id="rId461" xr:uid="{00000000-0004-0000-0A00-0000CC010000}"/>
    <hyperlink ref="I603" r:id="rId462" xr:uid="{00000000-0004-0000-0A00-0000CD010000}"/>
    <hyperlink ref="I604" r:id="rId463" xr:uid="{00000000-0004-0000-0A00-0000CE010000}"/>
    <hyperlink ref="I606" r:id="rId464" xr:uid="{00000000-0004-0000-0A00-0000CF010000}"/>
    <hyperlink ref="I611" r:id="rId465" xr:uid="{00000000-0004-0000-0A00-0000D0010000}"/>
    <hyperlink ref="I612" r:id="rId466" xr:uid="{00000000-0004-0000-0A00-0000D1010000}"/>
    <hyperlink ref="I613" r:id="rId467" xr:uid="{00000000-0004-0000-0A00-0000D2010000}"/>
    <hyperlink ref="I614" r:id="rId468" xr:uid="{00000000-0004-0000-0A00-0000D3010000}"/>
    <hyperlink ref="I615" r:id="rId469" xr:uid="{00000000-0004-0000-0A00-0000D4010000}"/>
    <hyperlink ref="I618" r:id="rId470" xr:uid="{00000000-0004-0000-0A00-0000D5010000}"/>
    <hyperlink ref="I619" r:id="rId471" xr:uid="{00000000-0004-0000-0A00-0000D6010000}"/>
    <hyperlink ref="I620" r:id="rId472" xr:uid="{00000000-0004-0000-0A00-0000D7010000}"/>
    <hyperlink ref="I621" r:id="rId473" xr:uid="{00000000-0004-0000-0A00-0000D8010000}"/>
    <hyperlink ref="M621" r:id="rId474" xr:uid="{00000000-0004-0000-0A00-0000D9010000}"/>
    <hyperlink ref="I625" r:id="rId475" xr:uid="{00000000-0004-0000-0A00-0000DA010000}"/>
    <hyperlink ref="I627" r:id="rId476" xr:uid="{00000000-0004-0000-0A00-0000DB010000}"/>
    <hyperlink ref="I628" r:id="rId477" xr:uid="{00000000-0004-0000-0A00-0000DC010000}"/>
    <hyperlink ref="I629" r:id="rId478" xr:uid="{00000000-0004-0000-0A00-0000DD010000}"/>
    <hyperlink ref="I634" r:id="rId479" xr:uid="{00000000-0004-0000-0A00-0000DE010000}"/>
    <hyperlink ref="I635" r:id="rId480" xr:uid="{00000000-0004-0000-0A00-0000DF010000}"/>
    <hyperlink ref="I636" r:id="rId481" xr:uid="{00000000-0004-0000-0A00-0000E0010000}"/>
    <hyperlink ref="I637" r:id="rId482" xr:uid="{00000000-0004-0000-0A00-0000E1010000}"/>
    <hyperlink ref="I639" r:id="rId483" location="/" xr:uid="{00000000-0004-0000-0A00-0000E2010000}"/>
    <hyperlink ref="I640" r:id="rId484" xr:uid="{00000000-0004-0000-0A00-0000E3010000}"/>
    <hyperlink ref="I641" r:id="rId485" xr:uid="{00000000-0004-0000-0A00-0000E4010000}"/>
    <hyperlink ref="I642" r:id="rId486" xr:uid="{00000000-0004-0000-0A00-0000E5010000}"/>
    <hyperlink ref="I643" r:id="rId487" xr:uid="{00000000-0004-0000-0A00-0000E6010000}"/>
    <hyperlink ref="I644" r:id="rId488" xr:uid="{00000000-0004-0000-0A00-0000E7010000}"/>
    <hyperlink ref="I645" r:id="rId489" xr:uid="{00000000-0004-0000-0A00-0000E8010000}"/>
    <hyperlink ref="I647" r:id="rId490" xr:uid="{00000000-0004-0000-0A00-0000E9010000}"/>
    <hyperlink ref="I648" r:id="rId491" xr:uid="{00000000-0004-0000-0A00-0000EA010000}"/>
    <hyperlink ref="I649" r:id="rId492" xr:uid="{00000000-0004-0000-0A00-0000EB010000}"/>
    <hyperlink ref="I653" r:id="rId493" xr:uid="{00000000-0004-0000-0A00-0000EC010000}"/>
    <hyperlink ref="I656" r:id="rId494" xr:uid="{00000000-0004-0000-0A00-0000ED010000}"/>
    <hyperlink ref="I658" r:id="rId495" xr:uid="{00000000-0004-0000-0A00-0000EE010000}"/>
    <hyperlink ref="I659" r:id="rId496" xr:uid="{00000000-0004-0000-0A00-0000EF010000}"/>
    <hyperlink ref="I661" r:id="rId497" xr:uid="{00000000-0004-0000-0A00-0000F0010000}"/>
    <hyperlink ref="I662" r:id="rId498" xr:uid="{00000000-0004-0000-0A00-0000F1010000}"/>
    <hyperlink ref="I663" r:id="rId499" xr:uid="{00000000-0004-0000-0A00-0000F2010000}"/>
    <hyperlink ref="I664" r:id="rId500" xr:uid="{00000000-0004-0000-0A00-0000F3010000}"/>
    <hyperlink ref="I665" r:id="rId501" xr:uid="{00000000-0004-0000-0A00-0000F4010000}"/>
    <hyperlink ref="I668" r:id="rId502" xr:uid="{00000000-0004-0000-0A00-0000F5010000}"/>
    <hyperlink ref="I669" r:id="rId503" xr:uid="{00000000-0004-0000-0A00-0000F6010000}"/>
    <hyperlink ref="I670" r:id="rId504" xr:uid="{00000000-0004-0000-0A00-0000F7010000}"/>
    <hyperlink ref="I671" r:id="rId505" xr:uid="{00000000-0004-0000-0A00-0000F8010000}"/>
    <hyperlink ref="I675" r:id="rId506" xr:uid="{00000000-0004-0000-0A00-0000F9010000}"/>
    <hyperlink ref="I676" r:id="rId507" xr:uid="{00000000-0004-0000-0A00-0000FA010000}"/>
    <hyperlink ref="I677" r:id="rId508" xr:uid="{00000000-0004-0000-0A00-0000FB010000}"/>
    <hyperlink ref="I678" r:id="rId509" xr:uid="{00000000-0004-0000-0A00-0000FC010000}"/>
    <hyperlink ref="I679" r:id="rId510" xr:uid="{00000000-0004-0000-0A00-0000FD010000}"/>
    <hyperlink ref="I682" r:id="rId511" xr:uid="{00000000-0004-0000-0A00-0000FE010000}"/>
    <hyperlink ref="I683" r:id="rId512" xr:uid="{00000000-0004-0000-0A00-0000FF010000}"/>
    <hyperlink ref="I685" r:id="rId513" xr:uid="{00000000-0004-0000-0A00-000000020000}"/>
    <hyperlink ref="I686" r:id="rId514" xr:uid="{00000000-0004-0000-0A00-000001020000}"/>
    <hyperlink ref="I687" r:id="rId515" xr:uid="{00000000-0004-0000-0A00-000002020000}"/>
    <hyperlink ref="I688" r:id="rId516" xr:uid="{00000000-0004-0000-0A00-000003020000}"/>
    <hyperlink ref="I689" r:id="rId517" xr:uid="{00000000-0004-0000-0A00-000004020000}"/>
    <hyperlink ref="I690" r:id="rId518" xr:uid="{00000000-0004-0000-0A00-000005020000}"/>
    <hyperlink ref="I691" r:id="rId519" xr:uid="{00000000-0004-0000-0A00-000006020000}"/>
    <hyperlink ref="I693" r:id="rId520" xr:uid="{00000000-0004-0000-0A00-000007020000}"/>
    <hyperlink ref="I694" r:id="rId521" xr:uid="{00000000-0004-0000-0A00-000008020000}"/>
    <hyperlink ref="I695" r:id="rId522" xr:uid="{00000000-0004-0000-0A00-000009020000}"/>
    <hyperlink ref="I696" r:id="rId523" xr:uid="{00000000-0004-0000-0A00-00000A020000}"/>
    <hyperlink ref="I697" r:id="rId524" xr:uid="{00000000-0004-0000-0A00-00000B020000}"/>
    <hyperlink ref="I698" r:id="rId525" xr:uid="{00000000-0004-0000-0A00-00000C020000}"/>
    <hyperlink ref="I699" r:id="rId526" xr:uid="{00000000-0004-0000-0A00-00000D020000}"/>
    <hyperlink ref="I702" r:id="rId527" xr:uid="{00000000-0004-0000-0A00-00000E020000}"/>
    <hyperlink ref="I704" r:id="rId528" xr:uid="{00000000-0004-0000-0A00-00000F020000}"/>
    <hyperlink ref="I705" r:id="rId529" xr:uid="{00000000-0004-0000-0A00-000010020000}"/>
    <hyperlink ref="I706" r:id="rId530" xr:uid="{00000000-0004-0000-0A00-000011020000}"/>
    <hyperlink ref="I707" r:id="rId531" xr:uid="{00000000-0004-0000-0A00-000012020000}"/>
    <hyperlink ref="I709" r:id="rId532" xr:uid="{00000000-0004-0000-0A00-000013020000}"/>
    <hyperlink ref="I711" r:id="rId533" xr:uid="{00000000-0004-0000-0A00-000014020000}"/>
    <hyperlink ref="I713" r:id="rId534" xr:uid="{00000000-0004-0000-0A00-000015020000}"/>
    <hyperlink ref="I717" r:id="rId535" xr:uid="{00000000-0004-0000-0A00-000016020000}"/>
    <hyperlink ref="I718" r:id="rId536" xr:uid="{00000000-0004-0000-0A00-000017020000}"/>
    <hyperlink ref="I719" r:id="rId537" xr:uid="{00000000-0004-0000-0A00-000018020000}"/>
    <hyperlink ref="I720" r:id="rId538" xr:uid="{00000000-0004-0000-0A00-000019020000}"/>
    <hyperlink ref="I723" r:id="rId539" xr:uid="{00000000-0004-0000-0A00-00001A020000}"/>
    <hyperlink ref="I724" r:id="rId540" xr:uid="{00000000-0004-0000-0A00-00001B020000}"/>
    <hyperlink ref="I725" r:id="rId541" xr:uid="{00000000-0004-0000-0A00-00001C020000}"/>
    <hyperlink ref="I727" r:id="rId542" xr:uid="{00000000-0004-0000-0A00-00001D020000}"/>
    <hyperlink ref="I730" r:id="rId543" xr:uid="{00000000-0004-0000-0A00-00001E020000}"/>
    <hyperlink ref="I732" r:id="rId544" xr:uid="{00000000-0004-0000-0A00-00001F020000}"/>
    <hyperlink ref="I735" r:id="rId545" xr:uid="{00000000-0004-0000-0A00-000020020000}"/>
    <hyperlink ref="I736" r:id="rId546" xr:uid="{00000000-0004-0000-0A00-000021020000}"/>
    <hyperlink ref="I737" r:id="rId547" xr:uid="{00000000-0004-0000-0A00-000022020000}"/>
    <hyperlink ref="I738" r:id="rId548" xr:uid="{00000000-0004-0000-0A00-000023020000}"/>
    <hyperlink ref="I739" r:id="rId549" xr:uid="{00000000-0004-0000-0A00-000024020000}"/>
    <hyperlink ref="I741" r:id="rId550" xr:uid="{00000000-0004-0000-0A00-000025020000}"/>
    <hyperlink ref="I743" r:id="rId551" xr:uid="{00000000-0004-0000-0A00-000026020000}"/>
    <hyperlink ref="I744" r:id="rId552" xr:uid="{00000000-0004-0000-0A00-000027020000}"/>
    <hyperlink ref="I745" r:id="rId553" xr:uid="{00000000-0004-0000-0A00-000028020000}"/>
    <hyperlink ref="I746" r:id="rId554" xr:uid="{00000000-0004-0000-0A00-000029020000}"/>
    <hyperlink ref="I747" r:id="rId555" xr:uid="{00000000-0004-0000-0A00-00002A020000}"/>
    <hyperlink ref="I748" r:id="rId556" xr:uid="{00000000-0004-0000-0A00-00002B020000}"/>
    <hyperlink ref="I754" r:id="rId557" xr:uid="{00000000-0004-0000-0A00-00002C020000}"/>
    <hyperlink ref="I756" r:id="rId558" xr:uid="{00000000-0004-0000-0A00-00002D020000}"/>
    <hyperlink ref="I758" r:id="rId559" xr:uid="{00000000-0004-0000-0A00-00002E020000}"/>
    <hyperlink ref="I761" r:id="rId560" xr:uid="{00000000-0004-0000-0A00-00002F020000}"/>
    <hyperlink ref="I763" r:id="rId561" xr:uid="{00000000-0004-0000-0A00-000030020000}"/>
    <hyperlink ref="I764" r:id="rId562" xr:uid="{00000000-0004-0000-0A00-000031020000}"/>
    <hyperlink ref="I765" r:id="rId563" xr:uid="{00000000-0004-0000-0A00-000032020000}"/>
    <hyperlink ref="I767" r:id="rId564" xr:uid="{00000000-0004-0000-0A00-000033020000}"/>
    <hyperlink ref="I768" r:id="rId565" xr:uid="{00000000-0004-0000-0A00-000034020000}"/>
    <hyperlink ref="I769" r:id="rId566" xr:uid="{00000000-0004-0000-0A00-000035020000}"/>
    <hyperlink ref="I772" r:id="rId567" xr:uid="{00000000-0004-0000-0A00-000036020000}"/>
    <hyperlink ref="I773" r:id="rId568" xr:uid="{00000000-0004-0000-0A00-000037020000}"/>
    <hyperlink ref="I776" r:id="rId569" xr:uid="{00000000-0004-0000-0A00-000038020000}"/>
    <hyperlink ref="I777" r:id="rId570" xr:uid="{00000000-0004-0000-0A00-000039020000}"/>
    <hyperlink ref="I778" r:id="rId571" xr:uid="{00000000-0004-0000-0A00-00003A020000}"/>
    <hyperlink ref="I780" r:id="rId572" xr:uid="{00000000-0004-0000-0A00-00003B020000}"/>
    <hyperlink ref="I781" r:id="rId573" xr:uid="{00000000-0004-0000-0A00-00003C020000}"/>
    <hyperlink ref="I782" r:id="rId574" xr:uid="{00000000-0004-0000-0A00-00003D020000}"/>
    <hyperlink ref="I784" r:id="rId575" xr:uid="{00000000-0004-0000-0A00-00003E020000}"/>
    <hyperlink ref="I788" r:id="rId576" xr:uid="{00000000-0004-0000-0A00-00003F020000}"/>
    <hyperlink ref="I790" r:id="rId577" xr:uid="{00000000-0004-0000-0A00-000040020000}"/>
    <hyperlink ref="I791" r:id="rId578" xr:uid="{00000000-0004-0000-0A00-000041020000}"/>
    <hyperlink ref="I792" r:id="rId579" xr:uid="{00000000-0004-0000-0A00-000042020000}"/>
    <hyperlink ref="I793" r:id="rId580" xr:uid="{00000000-0004-0000-0A00-000043020000}"/>
    <hyperlink ref="I794" r:id="rId581" xr:uid="{00000000-0004-0000-0A00-000044020000}"/>
    <hyperlink ref="I795" r:id="rId582" xr:uid="{00000000-0004-0000-0A00-000045020000}"/>
    <hyperlink ref="I796" r:id="rId583" xr:uid="{00000000-0004-0000-0A00-000046020000}"/>
    <hyperlink ref="I798" r:id="rId584" xr:uid="{00000000-0004-0000-0A00-000047020000}"/>
    <hyperlink ref="I799" r:id="rId585" xr:uid="{00000000-0004-0000-0A00-000048020000}"/>
    <hyperlink ref="I800" r:id="rId586" xr:uid="{00000000-0004-0000-0A00-000049020000}"/>
    <hyperlink ref="I801" r:id="rId587" xr:uid="{00000000-0004-0000-0A00-00004A020000}"/>
    <hyperlink ref="I802" r:id="rId588" xr:uid="{00000000-0004-0000-0A00-00004B020000}"/>
    <hyperlink ref="I804" r:id="rId589" xr:uid="{00000000-0004-0000-0A00-00004C020000}"/>
    <hyperlink ref="I805" r:id="rId590" xr:uid="{00000000-0004-0000-0A00-00004D020000}"/>
    <hyperlink ref="I806" r:id="rId591" xr:uid="{00000000-0004-0000-0A00-00004E020000}"/>
    <hyperlink ref="I807" r:id="rId592" xr:uid="{00000000-0004-0000-0A00-00004F020000}"/>
    <hyperlink ref="I808" r:id="rId593" location="aoh=15851621700738&amp;amp_ct=1585162174454&amp;referrer=https%3A%2F%2Fwww.google.com&amp;amp_tf=From%20%251%24s&amp;ampshare=https%3A%2F%2Fwww.indiatoday.in%2Findia%2Fstory%2Fcoronavirus-india-confirmed-covid-19-cases-death-toll-update-news-1659396-2020-03-25" xr:uid="{00000000-0004-0000-0A00-000050020000}"/>
    <hyperlink ref="I810" r:id="rId594" xr:uid="{00000000-0004-0000-0A00-000051020000}"/>
    <hyperlink ref="I814" r:id="rId595" xr:uid="{00000000-0004-0000-0A00-000052020000}"/>
    <hyperlink ref="I816" r:id="rId596" xr:uid="{00000000-0004-0000-0A00-000053020000}"/>
    <hyperlink ref="I817" r:id="rId597" xr:uid="{00000000-0004-0000-0A00-000054020000}"/>
    <hyperlink ref="I818" r:id="rId598" xr:uid="{00000000-0004-0000-0A00-000055020000}"/>
    <hyperlink ref="I819" r:id="rId599" xr:uid="{00000000-0004-0000-0A00-000056020000}"/>
    <hyperlink ref="H820" r:id="rId600" xr:uid="{00000000-0004-0000-0A00-000057020000}"/>
    <hyperlink ref="I822" r:id="rId601" xr:uid="{00000000-0004-0000-0A00-000058020000}"/>
    <hyperlink ref="I823" r:id="rId602" xr:uid="{00000000-0004-0000-0A00-000059020000}"/>
    <hyperlink ref="I824" r:id="rId603" xr:uid="{00000000-0004-0000-0A00-00005A020000}"/>
    <hyperlink ref="I825" r:id="rId604" xr:uid="{00000000-0004-0000-0A00-00005B020000}"/>
    <hyperlink ref="I828" r:id="rId605" xr:uid="{00000000-0004-0000-0A00-00005C020000}"/>
    <hyperlink ref="I829" r:id="rId606" xr:uid="{00000000-0004-0000-0A00-00005D020000}"/>
    <hyperlink ref="I830" r:id="rId607" xr:uid="{00000000-0004-0000-0A00-00005E020000}"/>
    <hyperlink ref="I831" r:id="rId608" xr:uid="{00000000-0004-0000-0A00-00005F020000}"/>
    <hyperlink ref="I833" r:id="rId609" xr:uid="{00000000-0004-0000-0A00-000060020000}"/>
    <hyperlink ref="I835" r:id="rId610" xr:uid="{00000000-0004-0000-0A00-000061020000}"/>
    <hyperlink ref="I839" r:id="rId611" xr:uid="{00000000-0004-0000-0A00-000062020000}"/>
    <hyperlink ref="I840" r:id="rId612" xr:uid="{00000000-0004-0000-0A00-000063020000}"/>
    <hyperlink ref="I841" r:id="rId613" xr:uid="{00000000-0004-0000-0A00-000064020000}"/>
    <hyperlink ref="I842" r:id="rId614" xr:uid="{00000000-0004-0000-0A00-000065020000}"/>
    <hyperlink ref="I843" r:id="rId615" xr:uid="{00000000-0004-0000-0A00-000066020000}"/>
    <hyperlink ref="I844" r:id="rId616" xr:uid="{00000000-0004-0000-0A00-000067020000}"/>
    <hyperlink ref="I845" r:id="rId617" xr:uid="{00000000-0004-0000-0A00-000068020000}"/>
    <hyperlink ref="I846" r:id="rId618" xr:uid="{00000000-0004-0000-0A00-000069020000}"/>
    <hyperlink ref="I847" r:id="rId619" xr:uid="{00000000-0004-0000-0A00-00006A020000}"/>
    <hyperlink ref="I848" r:id="rId620" xr:uid="{00000000-0004-0000-0A00-00006B020000}"/>
    <hyperlink ref="I849" r:id="rId621" xr:uid="{00000000-0004-0000-0A00-00006C020000}"/>
    <hyperlink ref="I851" r:id="rId622" xr:uid="{00000000-0004-0000-0A00-00006D020000}"/>
    <hyperlink ref="I855" r:id="rId623" xr:uid="{00000000-0004-0000-0A00-00006E020000}"/>
    <hyperlink ref="I856" r:id="rId624" xr:uid="{00000000-0004-0000-0A00-00006F020000}"/>
    <hyperlink ref="I857" r:id="rId625" xr:uid="{00000000-0004-0000-0A00-000070020000}"/>
    <hyperlink ref="I858" r:id="rId626" xr:uid="{00000000-0004-0000-0A00-000071020000}"/>
    <hyperlink ref="I859" r:id="rId627" xr:uid="{00000000-0004-0000-0A00-000072020000}"/>
    <hyperlink ref="I861" r:id="rId628" xr:uid="{00000000-0004-0000-0A00-000073020000}"/>
    <hyperlink ref="I862" r:id="rId629" xr:uid="{00000000-0004-0000-0A00-000074020000}"/>
    <hyperlink ref="I864" r:id="rId630" xr:uid="{00000000-0004-0000-0A00-000075020000}"/>
    <hyperlink ref="I865" r:id="rId631" xr:uid="{00000000-0004-0000-0A00-000076020000}"/>
    <hyperlink ref="I866" r:id="rId632" xr:uid="{00000000-0004-0000-0A00-000077020000}"/>
    <hyperlink ref="I867" r:id="rId633" xr:uid="{00000000-0004-0000-0A00-000078020000}"/>
    <hyperlink ref="I868" r:id="rId634" xr:uid="{00000000-0004-0000-0A00-000079020000}"/>
    <hyperlink ref="I871" r:id="rId635" xr:uid="{00000000-0004-0000-0A00-00007A020000}"/>
    <hyperlink ref="I872" r:id="rId636" xr:uid="{00000000-0004-0000-0A00-00007B020000}"/>
    <hyperlink ref="I874" r:id="rId637" xr:uid="{00000000-0004-0000-0A00-00007C020000}"/>
    <hyperlink ref="I875" r:id="rId638" xr:uid="{00000000-0004-0000-0A00-00007D020000}"/>
    <hyperlink ref="I877" r:id="rId639" xr:uid="{00000000-0004-0000-0A00-00007E020000}"/>
    <hyperlink ref="I878" r:id="rId640" xr:uid="{00000000-0004-0000-0A00-00007F020000}"/>
    <hyperlink ref="I879" r:id="rId641" xr:uid="{00000000-0004-0000-0A00-000080020000}"/>
    <hyperlink ref="I880" r:id="rId642" xr:uid="{00000000-0004-0000-0A00-000081020000}"/>
    <hyperlink ref="I882" r:id="rId643" xr:uid="{00000000-0004-0000-0A00-000082020000}"/>
    <hyperlink ref="I883" r:id="rId644" xr:uid="{00000000-0004-0000-0A00-000083020000}"/>
    <hyperlink ref="I884" r:id="rId645" xr:uid="{00000000-0004-0000-0A00-000084020000}"/>
    <hyperlink ref="I885" r:id="rId646" xr:uid="{00000000-0004-0000-0A00-000085020000}"/>
    <hyperlink ref="I886" r:id="rId647" xr:uid="{00000000-0004-0000-0A00-000086020000}"/>
    <hyperlink ref="I888" r:id="rId648" xr:uid="{00000000-0004-0000-0A00-000087020000}"/>
    <hyperlink ref="I889" r:id="rId649" xr:uid="{00000000-0004-0000-0A00-000088020000}"/>
    <hyperlink ref="I890" r:id="rId650" xr:uid="{00000000-0004-0000-0A00-000089020000}"/>
    <hyperlink ref="I892" r:id="rId651" xr:uid="{00000000-0004-0000-0A00-00008A020000}"/>
    <hyperlink ref="I894" r:id="rId652" xr:uid="{00000000-0004-0000-0A00-00008B020000}"/>
    <hyperlink ref="I895" r:id="rId653" xr:uid="{00000000-0004-0000-0A00-00008C020000}"/>
    <hyperlink ref="I896" r:id="rId654" xr:uid="{00000000-0004-0000-0A00-00008D020000}"/>
    <hyperlink ref="I898" r:id="rId655" xr:uid="{00000000-0004-0000-0A00-00008E020000}"/>
    <hyperlink ref="I899" r:id="rId656" xr:uid="{00000000-0004-0000-0A00-00008F020000}"/>
    <hyperlink ref="I900" r:id="rId657" xr:uid="{00000000-0004-0000-0A00-000090020000}"/>
    <hyperlink ref="I901" r:id="rId658" xr:uid="{00000000-0004-0000-0A00-000091020000}"/>
    <hyperlink ref="I902" r:id="rId659" xr:uid="{00000000-0004-0000-0A00-000092020000}"/>
    <hyperlink ref="I903" r:id="rId660" xr:uid="{00000000-0004-0000-0A00-000093020000}"/>
    <hyperlink ref="I904" r:id="rId661" xr:uid="{00000000-0004-0000-0A00-000094020000}"/>
    <hyperlink ref="I905" r:id="rId662" xr:uid="{00000000-0004-0000-0A00-000095020000}"/>
    <hyperlink ref="I906" r:id="rId663" xr:uid="{00000000-0004-0000-0A00-000096020000}"/>
    <hyperlink ref="I907" r:id="rId664" xr:uid="{00000000-0004-0000-0A00-000097020000}"/>
    <hyperlink ref="I908" r:id="rId665" xr:uid="{00000000-0004-0000-0A00-000098020000}"/>
    <hyperlink ref="I909" r:id="rId666" xr:uid="{00000000-0004-0000-0A00-000099020000}"/>
    <hyperlink ref="I910" r:id="rId667" xr:uid="{00000000-0004-0000-0A00-00009A020000}"/>
    <hyperlink ref="I911" r:id="rId668" xr:uid="{00000000-0004-0000-0A00-00009B020000}"/>
    <hyperlink ref="I912" r:id="rId669" xr:uid="{00000000-0004-0000-0A00-00009C020000}"/>
    <hyperlink ref="I913" r:id="rId670" xr:uid="{00000000-0004-0000-0A00-00009D020000}"/>
    <hyperlink ref="I914" r:id="rId671" xr:uid="{00000000-0004-0000-0A00-00009E020000}"/>
    <hyperlink ref="I915" r:id="rId672" xr:uid="{00000000-0004-0000-0A00-00009F020000}"/>
    <hyperlink ref="I916" r:id="rId673" xr:uid="{00000000-0004-0000-0A00-0000A0020000}"/>
    <hyperlink ref="I917" r:id="rId674" xr:uid="{00000000-0004-0000-0A00-0000A1020000}"/>
    <hyperlink ref="I920" r:id="rId675" xr:uid="{00000000-0004-0000-0A00-0000A2020000}"/>
    <hyperlink ref="I922" r:id="rId676" xr:uid="{00000000-0004-0000-0A00-0000A3020000}"/>
    <hyperlink ref="I924" r:id="rId677" location="page/1/1" xr:uid="{00000000-0004-0000-0A00-0000A4020000}"/>
    <hyperlink ref="I925" r:id="rId678" xr:uid="{00000000-0004-0000-0A00-0000A5020000}"/>
    <hyperlink ref="I926" r:id="rId679" xr:uid="{00000000-0004-0000-0A00-0000A6020000}"/>
    <hyperlink ref="I927" r:id="rId680" xr:uid="{00000000-0004-0000-0A00-0000A7020000}"/>
    <hyperlink ref="I928" r:id="rId681" xr:uid="{00000000-0004-0000-0A00-0000A8020000}"/>
    <hyperlink ref="I930" r:id="rId682" xr:uid="{00000000-0004-0000-0A00-0000A9020000}"/>
    <hyperlink ref="I932" r:id="rId683" xr:uid="{00000000-0004-0000-0A00-0000AA020000}"/>
    <hyperlink ref="I933" r:id="rId684" xr:uid="{00000000-0004-0000-0A00-0000AB020000}"/>
    <hyperlink ref="I935" r:id="rId685" xr:uid="{00000000-0004-0000-0A00-0000AC020000}"/>
    <hyperlink ref="I936" r:id="rId686" xr:uid="{00000000-0004-0000-0A00-0000AD020000}"/>
    <hyperlink ref="I937" r:id="rId687" xr:uid="{00000000-0004-0000-0A00-0000AE020000}"/>
    <hyperlink ref="I938" r:id="rId688" location="aoh=15851959819847&amp;referrer=https%3A%2F%2Fwww.google.com&amp;amp_tf=From%20%251%24s" xr:uid="{00000000-0004-0000-0A00-0000AF020000}"/>
    <hyperlink ref="I939" r:id="rId689" xr:uid="{00000000-0004-0000-0A00-0000B0020000}"/>
    <hyperlink ref="I941" r:id="rId690" xr:uid="{00000000-0004-0000-0A00-0000B1020000}"/>
    <hyperlink ref="I942" r:id="rId691" xr:uid="{00000000-0004-0000-0A00-0000B2020000}"/>
    <hyperlink ref="I943" r:id="rId692" xr:uid="{00000000-0004-0000-0A00-0000B3020000}"/>
    <hyperlink ref="I944" r:id="rId693" xr:uid="{00000000-0004-0000-0A00-0000B4020000}"/>
    <hyperlink ref="I946" r:id="rId694" xr:uid="{00000000-0004-0000-0A00-0000B5020000}"/>
    <hyperlink ref="I947" r:id="rId695" xr:uid="{00000000-0004-0000-0A00-0000B6020000}"/>
    <hyperlink ref="I948" r:id="rId696" xr:uid="{00000000-0004-0000-0A00-0000B7020000}"/>
    <hyperlink ref="I949" r:id="rId697" xr:uid="{00000000-0004-0000-0A00-0000B8020000}"/>
    <hyperlink ref="I952" r:id="rId698" xr:uid="{00000000-0004-0000-0A00-0000B9020000}"/>
    <hyperlink ref="I953" r:id="rId699" xr:uid="{00000000-0004-0000-0A00-0000BA020000}"/>
    <hyperlink ref="I954" r:id="rId700" xr:uid="{00000000-0004-0000-0A00-0000BB020000}"/>
    <hyperlink ref="I955" r:id="rId701" xr:uid="{00000000-0004-0000-0A00-0000BC020000}"/>
    <hyperlink ref="I957" r:id="rId702" xr:uid="{00000000-0004-0000-0A00-0000BD020000}"/>
    <hyperlink ref="I963" r:id="rId703" xr:uid="{00000000-0004-0000-0A00-0000BE020000}"/>
    <hyperlink ref="I964" r:id="rId704" xr:uid="{00000000-0004-0000-0A00-0000BF020000}"/>
    <hyperlink ref="I965" r:id="rId705" xr:uid="{00000000-0004-0000-0A00-0000C0020000}"/>
    <hyperlink ref="I966" r:id="rId706" xr:uid="{00000000-0004-0000-0A00-0000C1020000}"/>
    <hyperlink ref="I967" r:id="rId707" xr:uid="{00000000-0004-0000-0A00-0000C2020000}"/>
    <hyperlink ref="I969" r:id="rId708" xr:uid="{00000000-0004-0000-0A00-0000C3020000}"/>
    <hyperlink ref="I970" r:id="rId709" xr:uid="{00000000-0004-0000-0A00-0000C4020000}"/>
    <hyperlink ref="I971" r:id="rId710" xr:uid="{00000000-0004-0000-0A00-0000C5020000}"/>
    <hyperlink ref="I972" r:id="rId711" xr:uid="{00000000-0004-0000-0A00-0000C6020000}"/>
    <hyperlink ref="I973" r:id="rId712" xr:uid="{00000000-0004-0000-0A00-0000C7020000}"/>
    <hyperlink ref="I974" r:id="rId713" xr:uid="{00000000-0004-0000-0A00-0000C8020000}"/>
    <hyperlink ref="I975" r:id="rId714" xr:uid="{00000000-0004-0000-0A00-0000C9020000}"/>
    <hyperlink ref="I976" r:id="rId715" xr:uid="{00000000-0004-0000-0A00-0000CA020000}"/>
    <hyperlink ref="I978" r:id="rId716" xr:uid="{00000000-0004-0000-0A00-0000CB020000}"/>
    <hyperlink ref="I979" r:id="rId717" xr:uid="{00000000-0004-0000-0A00-0000CC020000}"/>
    <hyperlink ref="I980" r:id="rId718" xr:uid="{00000000-0004-0000-0A00-0000CD020000}"/>
    <hyperlink ref="I981" r:id="rId719" xr:uid="{00000000-0004-0000-0A00-0000CE020000}"/>
    <hyperlink ref="I982" r:id="rId720" xr:uid="{00000000-0004-0000-0A00-0000CF020000}"/>
    <hyperlink ref="I984" r:id="rId721" xr:uid="{00000000-0004-0000-0A00-0000D0020000}"/>
    <hyperlink ref="I987" r:id="rId722" xr:uid="{00000000-0004-0000-0A00-0000D1020000}"/>
    <hyperlink ref="I988" r:id="rId723" xr:uid="{00000000-0004-0000-0A00-0000D2020000}"/>
    <hyperlink ref="M988" r:id="rId724" xr:uid="{00000000-0004-0000-0A00-0000D3020000}"/>
    <hyperlink ref="I989" r:id="rId725" xr:uid="{00000000-0004-0000-0A00-0000D4020000}"/>
    <hyperlink ref="I990" r:id="rId726" xr:uid="{00000000-0004-0000-0A00-0000D5020000}"/>
    <hyperlink ref="I991" r:id="rId727" xr:uid="{00000000-0004-0000-0A00-0000D6020000}"/>
    <hyperlink ref="I992" r:id="rId728" xr:uid="{00000000-0004-0000-0A00-0000D7020000}"/>
    <hyperlink ref="I993" r:id="rId729" xr:uid="{00000000-0004-0000-0A00-0000D8020000}"/>
    <hyperlink ref="I996" r:id="rId730" xr:uid="{00000000-0004-0000-0A00-0000D9020000}"/>
    <hyperlink ref="I997" r:id="rId731" xr:uid="{00000000-0004-0000-0A00-0000DA020000}"/>
    <hyperlink ref="I998" r:id="rId732" xr:uid="{00000000-0004-0000-0A00-0000DB020000}"/>
    <hyperlink ref="I999" r:id="rId733" xr:uid="{00000000-0004-0000-0A00-0000DC020000}"/>
    <hyperlink ref="I1000" r:id="rId734" xr:uid="{00000000-0004-0000-0A00-0000DD020000}"/>
    <hyperlink ref="I1001" r:id="rId735" xr:uid="{00000000-0004-0000-0A00-0000DE020000}"/>
    <hyperlink ref="I1002" r:id="rId736" xr:uid="{00000000-0004-0000-0A00-0000DF020000}"/>
    <hyperlink ref="I1003" r:id="rId737" xr:uid="{00000000-0004-0000-0A00-0000E0020000}"/>
    <hyperlink ref="I1004" r:id="rId738" xr:uid="{00000000-0004-0000-0A00-0000E1020000}"/>
    <hyperlink ref="I1005" r:id="rId739" xr:uid="{00000000-0004-0000-0A00-0000E2020000}"/>
    <hyperlink ref="I1006" r:id="rId740" xr:uid="{00000000-0004-0000-0A00-0000E3020000}"/>
    <hyperlink ref="I1007" r:id="rId741" xr:uid="{00000000-0004-0000-0A00-0000E4020000}"/>
    <hyperlink ref="I1008" r:id="rId742" xr:uid="{00000000-0004-0000-0A00-0000E5020000}"/>
    <hyperlink ref="I1010" r:id="rId743" xr:uid="{00000000-0004-0000-0A00-0000E6020000}"/>
    <hyperlink ref="I1011" r:id="rId744" xr:uid="{00000000-0004-0000-0A00-0000E7020000}"/>
    <hyperlink ref="I1012" r:id="rId745" xr:uid="{00000000-0004-0000-0A00-0000E8020000}"/>
    <hyperlink ref="I1013" r:id="rId746" xr:uid="{00000000-0004-0000-0A00-0000E9020000}"/>
    <hyperlink ref="I1014" r:id="rId747" xr:uid="{00000000-0004-0000-0A00-0000EA020000}"/>
    <hyperlink ref="I1015" r:id="rId748" xr:uid="{00000000-0004-0000-0A00-0000EB020000}"/>
    <hyperlink ref="I1016" r:id="rId749" xr:uid="{00000000-0004-0000-0A00-0000EC020000}"/>
    <hyperlink ref="I1017" r:id="rId750" xr:uid="{00000000-0004-0000-0A00-0000ED020000}"/>
    <hyperlink ref="I1018" r:id="rId751" xr:uid="{00000000-0004-0000-0A00-0000EE020000}"/>
    <hyperlink ref="I1019" r:id="rId752" xr:uid="{00000000-0004-0000-0A00-0000EF020000}"/>
    <hyperlink ref="I1023" r:id="rId753" xr:uid="{00000000-0004-0000-0A00-0000F0020000}"/>
    <hyperlink ref="I1024" r:id="rId754" xr:uid="{00000000-0004-0000-0A00-0000F1020000}"/>
    <hyperlink ref="I1025" r:id="rId755" xr:uid="{00000000-0004-0000-0A00-0000F2020000}"/>
    <hyperlink ref="I1029" r:id="rId756" xr:uid="{00000000-0004-0000-0A00-0000F3020000}"/>
    <hyperlink ref="I1030" r:id="rId757" xr:uid="{00000000-0004-0000-0A00-0000F4020000}"/>
    <hyperlink ref="I1033" r:id="rId758" xr:uid="{00000000-0004-0000-0A00-0000F5020000}"/>
    <hyperlink ref="I1034" r:id="rId759" xr:uid="{00000000-0004-0000-0A00-0000F6020000}"/>
    <hyperlink ref="I1035" r:id="rId760" xr:uid="{00000000-0004-0000-0A00-0000F7020000}"/>
    <hyperlink ref="I1036" r:id="rId761" xr:uid="{00000000-0004-0000-0A00-0000F8020000}"/>
    <hyperlink ref="I1037" r:id="rId762" xr:uid="{00000000-0004-0000-0A00-0000F9020000}"/>
    <hyperlink ref="I1039" r:id="rId763" xr:uid="{00000000-0004-0000-0A00-0000FA020000}"/>
    <hyperlink ref="I1040" r:id="rId764" xr:uid="{00000000-0004-0000-0A00-0000FB020000}"/>
    <hyperlink ref="I1041" r:id="rId765" xr:uid="{00000000-0004-0000-0A00-0000FC020000}"/>
    <hyperlink ref="I1042" r:id="rId766" xr:uid="{00000000-0004-0000-0A00-0000FD020000}"/>
    <hyperlink ref="I1043" r:id="rId767" xr:uid="{00000000-0004-0000-0A00-0000FE020000}"/>
    <hyperlink ref="I1044" r:id="rId768" xr:uid="{00000000-0004-0000-0A00-0000FF020000}"/>
    <hyperlink ref="I1046" r:id="rId769" xr:uid="{00000000-0004-0000-0A00-000000030000}"/>
    <hyperlink ref="I1047" r:id="rId770" xr:uid="{00000000-0004-0000-0A00-000001030000}"/>
    <hyperlink ref="I1048" r:id="rId771" xr:uid="{00000000-0004-0000-0A00-000002030000}"/>
    <hyperlink ref="I1049" r:id="rId772" xr:uid="{00000000-0004-0000-0A00-000003030000}"/>
    <hyperlink ref="I1050" r:id="rId773" xr:uid="{00000000-0004-0000-0A00-000004030000}"/>
    <hyperlink ref="I1052" r:id="rId774" xr:uid="{00000000-0004-0000-0A00-000005030000}"/>
    <hyperlink ref="I1053" r:id="rId775" xr:uid="{00000000-0004-0000-0A00-000006030000}"/>
    <hyperlink ref="I1054" r:id="rId776" xr:uid="{00000000-0004-0000-0A00-000007030000}"/>
    <hyperlink ref="I1055" r:id="rId777" xr:uid="{00000000-0004-0000-0A00-000008030000}"/>
    <hyperlink ref="I1056" r:id="rId778" xr:uid="{00000000-0004-0000-0A00-000009030000}"/>
    <hyperlink ref="I1057" r:id="rId779" xr:uid="{00000000-0004-0000-0A00-00000A030000}"/>
    <hyperlink ref="I1058" r:id="rId780" xr:uid="{00000000-0004-0000-0A00-00000B030000}"/>
    <hyperlink ref="I1059" r:id="rId781" xr:uid="{00000000-0004-0000-0A00-00000C030000}"/>
    <hyperlink ref="I1061" r:id="rId782" xr:uid="{00000000-0004-0000-0A00-00000D030000}"/>
    <hyperlink ref="I1062" r:id="rId783" xr:uid="{00000000-0004-0000-0A00-00000E030000}"/>
    <hyperlink ref="I1064" r:id="rId784" location="countries" xr:uid="{00000000-0004-0000-0A00-00000F030000}"/>
    <hyperlink ref="I1065" r:id="rId785" xr:uid="{00000000-0004-0000-0A00-000010030000}"/>
    <hyperlink ref="I1066" r:id="rId786" xr:uid="{00000000-0004-0000-0A00-000011030000}"/>
    <hyperlink ref="I1067" r:id="rId787" xr:uid="{00000000-0004-0000-0A00-000012030000}"/>
    <hyperlink ref="I1068" r:id="rId788" xr:uid="{00000000-0004-0000-0A00-000013030000}"/>
    <hyperlink ref="M1068" r:id="rId789" location="61548" xr:uid="{00000000-0004-0000-0A00-000014030000}"/>
    <hyperlink ref="I1070" r:id="rId790" xr:uid="{00000000-0004-0000-0A00-000015030000}"/>
    <hyperlink ref="I1072" r:id="rId791" location="61548" xr:uid="{00000000-0004-0000-0A00-000016030000}"/>
    <hyperlink ref="I1073" r:id="rId792" xr:uid="{00000000-0004-0000-0A00-000017030000}"/>
    <hyperlink ref="I1074" r:id="rId793" xr:uid="{00000000-0004-0000-0A00-000018030000}"/>
    <hyperlink ref="I1075" r:id="rId794" xr:uid="{00000000-0004-0000-0A00-000019030000}"/>
    <hyperlink ref="I1076" r:id="rId795" xr:uid="{00000000-0004-0000-0A00-00001A030000}"/>
    <hyperlink ref="I1077" r:id="rId796" xr:uid="{00000000-0004-0000-0A00-00001B030000}"/>
    <hyperlink ref="I1078" r:id="rId797" xr:uid="{00000000-0004-0000-0A00-00001C030000}"/>
    <hyperlink ref="I1080" r:id="rId798" xr:uid="{00000000-0004-0000-0A00-00001D030000}"/>
    <hyperlink ref="I1081" r:id="rId799" xr:uid="{00000000-0004-0000-0A00-00001E030000}"/>
    <hyperlink ref="I1082" r:id="rId800" xr:uid="{00000000-0004-0000-0A00-00001F030000}"/>
    <hyperlink ref="I1085" r:id="rId801" xr:uid="{00000000-0004-0000-0A00-000020030000}"/>
    <hyperlink ref="I1087" r:id="rId802" xr:uid="{00000000-0004-0000-0A00-000021030000}"/>
    <hyperlink ref="I1088" r:id="rId803" xr:uid="{00000000-0004-0000-0A00-000022030000}"/>
    <hyperlink ref="I1089" r:id="rId804" xr:uid="{00000000-0004-0000-0A00-000023030000}"/>
    <hyperlink ref="I1090" r:id="rId805" xr:uid="{00000000-0004-0000-0A00-000024030000}"/>
    <hyperlink ref="I1091" r:id="rId806" xr:uid="{00000000-0004-0000-0A00-000025030000}"/>
    <hyperlink ref="I1092" r:id="rId807" xr:uid="{00000000-0004-0000-0A00-000026030000}"/>
    <hyperlink ref="I1094" r:id="rId808" xr:uid="{00000000-0004-0000-0A00-000027030000}"/>
    <hyperlink ref="I1095" r:id="rId809" xr:uid="{00000000-0004-0000-0A00-000028030000}"/>
    <hyperlink ref="I1097" r:id="rId810" xr:uid="{00000000-0004-0000-0A00-000029030000}"/>
    <hyperlink ref="I1098" r:id="rId811" xr:uid="{00000000-0004-0000-0A00-00002A030000}"/>
    <hyperlink ref="I1100" r:id="rId812" xr:uid="{00000000-0004-0000-0A00-00002B030000}"/>
    <hyperlink ref="I1101" r:id="rId813" xr:uid="{00000000-0004-0000-0A00-00002C030000}"/>
    <hyperlink ref="I1103" r:id="rId814" xr:uid="{00000000-0004-0000-0A00-00002D030000}"/>
    <hyperlink ref="I1104" r:id="rId815" xr:uid="{00000000-0004-0000-0A00-00002E030000}"/>
    <hyperlink ref="I1105" r:id="rId816" xr:uid="{00000000-0004-0000-0A00-00002F030000}"/>
    <hyperlink ref="I1106" r:id="rId817" xr:uid="{00000000-0004-0000-0A00-000030030000}"/>
    <hyperlink ref="I1107" r:id="rId818" xr:uid="{00000000-0004-0000-0A00-000031030000}"/>
    <hyperlink ref="I1108" r:id="rId819" xr:uid="{00000000-0004-0000-0A00-000032030000}"/>
    <hyperlink ref="I1109" r:id="rId820" xr:uid="{00000000-0004-0000-0A00-000033030000}"/>
    <hyperlink ref="I1110" r:id="rId821" xr:uid="{00000000-0004-0000-0A00-000034030000}"/>
    <hyperlink ref="I1111" r:id="rId822" xr:uid="{00000000-0004-0000-0A00-000035030000}"/>
    <hyperlink ref="I1112" r:id="rId823" xr:uid="{00000000-0004-0000-0A00-000036030000}"/>
    <hyperlink ref="I1113" r:id="rId824" xr:uid="{00000000-0004-0000-0A00-000037030000}"/>
    <hyperlink ref="I1114" r:id="rId825" xr:uid="{00000000-0004-0000-0A00-000038030000}"/>
    <hyperlink ref="I1116" r:id="rId826" xr:uid="{00000000-0004-0000-0A00-000039030000}"/>
    <hyperlink ref="I1117" r:id="rId827" xr:uid="{00000000-0004-0000-0A00-00003A030000}"/>
    <hyperlink ref="I1118" r:id="rId828" xr:uid="{00000000-0004-0000-0A00-00003B030000}"/>
    <hyperlink ref="I1119" r:id="rId829" xr:uid="{00000000-0004-0000-0A00-00003C030000}"/>
    <hyperlink ref="I1120" r:id="rId830" xr:uid="{00000000-0004-0000-0A00-00003D030000}"/>
    <hyperlink ref="I1121" r:id="rId831" xr:uid="{00000000-0004-0000-0A00-00003E030000}"/>
    <hyperlink ref="I1125" r:id="rId832" xr:uid="{00000000-0004-0000-0A00-00003F030000}"/>
    <hyperlink ref="I1126" r:id="rId833" xr:uid="{00000000-0004-0000-0A00-000040030000}"/>
    <hyperlink ref="I1127" r:id="rId834" xr:uid="{00000000-0004-0000-0A00-000041030000}"/>
    <hyperlink ref="I1128" r:id="rId835" xr:uid="{00000000-0004-0000-0A00-000042030000}"/>
    <hyperlink ref="I1129" r:id="rId836" xr:uid="{00000000-0004-0000-0A00-000043030000}"/>
    <hyperlink ref="I1133" r:id="rId837" xr:uid="{00000000-0004-0000-0A00-000044030000}"/>
    <hyperlink ref="I1136" r:id="rId838" xr:uid="{00000000-0004-0000-0A00-000045030000}"/>
    <hyperlink ref="I1137" r:id="rId839" xr:uid="{00000000-0004-0000-0A00-000046030000}"/>
    <hyperlink ref="I1139" r:id="rId840" xr:uid="{00000000-0004-0000-0A00-000047030000}"/>
    <hyperlink ref="I1140" r:id="rId841" xr:uid="{00000000-0004-0000-0A00-000048030000}"/>
    <hyperlink ref="I1141" r:id="rId842" xr:uid="{00000000-0004-0000-0A00-000049030000}"/>
    <hyperlink ref="I1142" r:id="rId843" xr:uid="{00000000-0004-0000-0A00-00004A030000}"/>
    <hyperlink ref="I1145" r:id="rId844" xr:uid="{00000000-0004-0000-0A00-00004B030000}"/>
    <hyperlink ref="I1147" r:id="rId845" xr:uid="{00000000-0004-0000-0A00-00004C030000}"/>
    <hyperlink ref="I1149" r:id="rId846" xr:uid="{00000000-0004-0000-0A00-00004D030000}"/>
    <hyperlink ref="I1151" r:id="rId847" xr:uid="{00000000-0004-0000-0A00-00004E030000}"/>
    <hyperlink ref="I1152" r:id="rId848" xr:uid="{00000000-0004-0000-0A00-00004F030000}"/>
    <hyperlink ref="I1154" r:id="rId849" xr:uid="{00000000-0004-0000-0A00-000050030000}"/>
    <hyperlink ref="I1155" r:id="rId850" xr:uid="{00000000-0004-0000-0A00-000051030000}"/>
    <hyperlink ref="I1156" r:id="rId851" xr:uid="{00000000-0004-0000-0A00-000052030000}"/>
    <hyperlink ref="I1157" r:id="rId852" xr:uid="{00000000-0004-0000-0A00-000053030000}"/>
    <hyperlink ref="I1158" r:id="rId853" xr:uid="{00000000-0004-0000-0A00-000054030000}"/>
    <hyperlink ref="I1162" r:id="rId854" xr:uid="{00000000-0004-0000-0A00-000055030000}"/>
    <hyperlink ref="I1164" r:id="rId855" location="/" xr:uid="{00000000-0004-0000-0A00-000056030000}"/>
    <hyperlink ref="I1165" r:id="rId856" xr:uid="{00000000-0004-0000-0A00-000057030000}"/>
    <hyperlink ref="I1166" r:id="rId857" xr:uid="{00000000-0004-0000-0A00-000058030000}"/>
    <hyperlink ref="I1167" r:id="rId858" xr:uid="{00000000-0004-0000-0A00-000059030000}"/>
    <hyperlink ref="I1168" r:id="rId859" xr:uid="{00000000-0004-0000-0A00-00005A030000}"/>
    <hyperlink ref="I1169" r:id="rId860" xr:uid="{00000000-0004-0000-0A00-00005B030000}"/>
    <hyperlink ref="I1170" r:id="rId861" xr:uid="{00000000-0004-0000-0A00-00005C030000}"/>
    <hyperlink ref="I1171" r:id="rId862" xr:uid="{00000000-0004-0000-0A00-00005D030000}"/>
    <hyperlink ref="I1172" r:id="rId863" xr:uid="{00000000-0004-0000-0A00-00005E030000}"/>
    <hyperlink ref="I1174" r:id="rId864" xr:uid="{00000000-0004-0000-0A00-00005F030000}"/>
    <hyperlink ref="I1176" r:id="rId865" xr:uid="{00000000-0004-0000-0A00-000060030000}"/>
    <hyperlink ref="I1177" r:id="rId866" xr:uid="{00000000-0004-0000-0A00-000061030000}"/>
    <hyperlink ref="I1179" r:id="rId867" xr:uid="{00000000-0004-0000-0A00-000062030000}"/>
    <hyperlink ref="I1181" r:id="rId868" xr:uid="{00000000-0004-0000-0A00-000063030000}"/>
    <hyperlink ref="I1182" r:id="rId869" xr:uid="{00000000-0004-0000-0A00-000064030000}"/>
    <hyperlink ref="I1183" r:id="rId870" xr:uid="{00000000-0004-0000-0A00-000065030000}"/>
    <hyperlink ref="I1187" r:id="rId871" xr:uid="{00000000-0004-0000-0A00-000066030000}"/>
    <hyperlink ref="I1188" r:id="rId872" xr:uid="{00000000-0004-0000-0A00-000067030000}"/>
    <hyperlink ref="I1189" r:id="rId873" xr:uid="{00000000-0004-0000-0A00-000068030000}"/>
    <hyperlink ref="I1190" r:id="rId874" xr:uid="{00000000-0004-0000-0A00-000069030000}"/>
    <hyperlink ref="I1191" r:id="rId875" xr:uid="{00000000-0004-0000-0A00-00006A030000}"/>
    <hyperlink ref="I1192" r:id="rId876" xr:uid="{00000000-0004-0000-0A00-00006B030000}"/>
    <hyperlink ref="I1193" r:id="rId877" xr:uid="{00000000-0004-0000-0A00-00006C030000}"/>
    <hyperlink ref="I1194" r:id="rId878" xr:uid="{00000000-0004-0000-0A00-00006D030000}"/>
    <hyperlink ref="I1195" r:id="rId879" xr:uid="{00000000-0004-0000-0A00-00006E030000}"/>
    <hyperlink ref="I1196" r:id="rId880" xr:uid="{00000000-0004-0000-0A00-00006F030000}"/>
    <hyperlink ref="I1197" r:id="rId881" xr:uid="{00000000-0004-0000-0A00-000070030000}"/>
    <hyperlink ref="I1198" r:id="rId882" xr:uid="{00000000-0004-0000-0A00-000071030000}"/>
    <hyperlink ref="I1199" r:id="rId883" xr:uid="{00000000-0004-0000-0A00-000072030000}"/>
    <hyperlink ref="I1200" r:id="rId884" xr:uid="{00000000-0004-0000-0A00-000073030000}"/>
    <hyperlink ref="I1201" r:id="rId885" xr:uid="{00000000-0004-0000-0A00-000074030000}"/>
    <hyperlink ref="I1204" r:id="rId886" xr:uid="{00000000-0004-0000-0A00-000075030000}"/>
    <hyperlink ref="I1205" r:id="rId887" xr:uid="{00000000-0004-0000-0A00-000076030000}"/>
    <hyperlink ref="I1206" r:id="rId888" xr:uid="{00000000-0004-0000-0A00-000077030000}"/>
    <hyperlink ref="I1207" r:id="rId889" xr:uid="{00000000-0004-0000-0A00-000078030000}"/>
    <hyperlink ref="I1208" r:id="rId890" xr:uid="{00000000-0004-0000-0A00-000079030000}"/>
    <hyperlink ref="I1209" r:id="rId891" xr:uid="{00000000-0004-0000-0A00-00007A030000}"/>
    <hyperlink ref="I1212" r:id="rId892" xr:uid="{00000000-0004-0000-0A00-00007B030000}"/>
    <hyperlink ref="I1213" r:id="rId893" xr:uid="{00000000-0004-0000-0A00-00007C030000}"/>
    <hyperlink ref="I1214" r:id="rId894" xr:uid="{00000000-0004-0000-0A00-00007D030000}"/>
    <hyperlink ref="I1216" r:id="rId895" xr:uid="{00000000-0004-0000-0A00-00007E030000}"/>
    <hyperlink ref="I1217" r:id="rId896" xr:uid="{00000000-0004-0000-0A00-00007F030000}"/>
    <hyperlink ref="I1218" r:id="rId897" xr:uid="{00000000-0004-0000-0A00-000080030000}"/>
    <hyperlink ref="I1222" r:id="rId898" xr:uid="{00000000-0004-0000-0A00-000081030000}"/>
    <hyperlink ref="I1223" r:id="rId899" xr:uid="{00000000-0004-0000-0A00-000082030000}"/>
    <hyperlink ref="I1225" r:id="rId900" xr:uid="{00000000-0004-0000-0A00-000083030000}"/>
    <hyperlink ref="I1226" r:id="rId901" xr:uid="{00000000-0004-0000-0A00-000084030000}"/>
    <hyperlink ref="I1227" r:id="rId902" xr:uid="{00000000-0004-0000-0A00-000085030000}"/>
    <hyperlink ref="I1228" r:id="rId903" xr:uid="{00000000-0004-0000-0A00-000086030000}"/>
    <hyperlink ref="I1229" r:id="rId904" xr:uid="{00000000-0004-0000-0A00-000087030000}"/>
    <hyperlink ref="H1230" r:id="rId905" location="countries" xr:uid="{00000000-0004-0000-0A00-000088030000}"/>
    <hyperlink ref="I1230" r:id="rId906" location="countries" xr:uid="{00000000-0004-0000-0A00-000089030000}"/>
    <hyperlink ref="I1231" r:id="rId907" xr:uid="{00000000-0004-0000-0A00-00008A030000}"/>
    <hyperlink ref="I1232" r:id="rId908" xr:uid="{00000000-0004-0000-0A00-00008B030000}"/>
    <hyperlink ref="I1233" r:id="rId909" xr:uid="{00000000-0004-0000-0A00-00008C030000}"/>
    <hyperlink ref="I1235" r:id="rId910" xr:uid="{00000000-0004-0000-0A00-00008D030000}"/>
    <hyperlink ref="I1236" r:id="rId911" xr:uid="{00000000-0004-0000-0A00-00008E030000}"/>
    <hyperlink ref="I1237" r:id="rId912" xr:uid="{00000000-0004-0000-0A00-00008F030000}"/>
    <hyperlink ref="I1238" r:id="rId913" xr:uid="{00000000-0004-0000-0A00-000090030000}"/>
    <hyperlink ref="I1239" r:id="rId914" xr:uid="{00000000-0004-0000-0A00-000091030000}"/>
    <hyperlink ref="I1240" r:id="rId915" xr:uid="{00000000-0004-0000-0A00-000092030000}"/>
    <hyperlink ref="I1241" r:id="rId916" xr:uid="{00000000-0004-0000-0A00-000093030000}"/>
    <hyperlink ref="I1242" r:id="rId917" xr:uid="{00000000-0004-0000-0A00-000094030000}"/>
    <hyperlink ref="I1243" r:id="rId918" xr:uid="{00000000-0004-0000-0A00-000095030000}"/>
    <hyperlink ref="I1244" r:id="rId919" xr:uid="{00000000-0004-0000-0A00-000096030000}"/>
    <hyperlink ref="I1245" r:id="rId920" xr:uid="{00000000-0004-0000-0A00-000097030000}"/>
    <hyperlink ref="I1247" r:id="rId921" xr:uid="{00000000-0004-0000-0A00-000098030000}"/>
    <hyperlink ref="I1249" r:id="rId922" xr:uid="{00000000-0004-0000-0A00-000099030000}"/>
    <hyperlink ref="I1253" r:id="rId923" xr:uid="{00000000-0004-0000-0A00-00009A030000}"/>
    <hyperlink ref="I1254" r:id="rId924" xr:uid="{00000000-0004-0000-0A00-00009B030000}"/>
    <hyperlink ref="I1255" r:id="rId925" xr:uid="{00000000-0004-0000-0A00-00009C030000}"/>
    <hyperlink ref="I1257" r:id="rId926" xr:uid="{00000000-0004-0000-0A00-00009D030000}"/>
    <hyperlink ref="I1258" r:id="rId927" xr:uid="{00000000-0004-0000-0A00-00009E030000}"/>
    <hyperlink ref="I1259" r:id="rId928" xr:uid="{00000000-0004-0000-0A00-00009F030000}"/>
    <hyperlink ref="I1260" r:id="rId929" xr:uid="{00000000-0004-0000-0A00-0000A0030000}"/>
    <hyperlink ref="I1262" r:id="rId930" xr:uid="{00000000-0004-0000-0A00-0000A1030000}"/>
    <hyperlink ref="I1263" r:id="rId931" xr:uid="{00000000-0004-0000-0A00-0000A2030000}"/>
    <hyperlink ref="I1264" r:id="rId932" xr:uid="{00000000-0004-0000-0A00-0000A3030000}"/>
    <hyperlink ref="I1265" r:id="rId933" xr:uid="{00000000-0004-0000-0A00-0000A4030000}"/>
    <hyperlink ref="I1267" r:id="rId934" xr:uid="{00000000-0004-0000-0A00-0000A5030000}"/>
    <hyperlink ref="I1268" r:id="rId935" xr:uid="{00000000-0004-0000-0A00-0000A6030000}"/>
    <hyperlink ref="I1269" r:id="rId936" xr:uid="{00000000-0004-0000-0A00-0000A7030000}"/>
    <hyperlink ref="I1270" r:id="rId937" xr:uid="{00000000-0004-0000-0A00-0000A8030000}"/>
    <hyperlink ref="I1271" r:id="rId938" xr:uid="{00000000-0004-0000-0A00-0000A9030000}"/>
    <hyperlink ref="I1273" r:id="rId939" xr:uid="{00000000-0004-0000-0A00-0000AA030000}"/>
    <hyperlink ref="I1275" r:id="rId940" xr:uid="{00000000-0004-0000-0A00-0000AB030000}"/>
    <hyperlink ref="I1276" r:id="rId941" xr:uid="{00000000-0004-0000-0A00-0000AC030000}"/>
    <hyperlink ref="I1277" r:id="rId942" xr:uid="{00000000-0004-0000-0A00-0000AD030000}"/>
    <hyperlink ref="I1280" r:id="rId943" xr:uid="{00000000-0004-0000-0A00-0000AE030000}"/>
    <hyperlink ref="I1281" r:id="rId944" xr:uid="{00000000-0004-0000-0A00-0000AF030000}"/>
    <hyperlink ref="I1282" r:id="rId945" xr:uid="{00000000-0004-0000-0A00-0000B0030000}"/>
    <hyperlink ref="I1283" r:id="rId946" xr:uid="{00000000-0004-0000-0A00-0000B1030000}"/>
    <hyperlink ref="I1285" r:id="rId947" xr:uid="{00000000-0004-0000-0A00-0000B2030000}"/>
    <hyperlink ref="I1286" r:id="rId948" xr:uid="{00000000-0004-0000-0A00-0000B3030000}"/>
    <hyperlink ref="I1287" r:id="rId949" xr:uid="{00000000-0004-0000-0A00-0000B4030000}"/>
    <hyperlink ref="I1288" r:id="rId950" xr:uid="{00000000-0004-0000-0A00-0000B5030000}"/>
    <hyperlink ref="I1289" r:id="rId951" xr:uid="{00000000-0004-0000-0A00-0000B6030000}"/>
    <hyperlink ref="I1290" r:id="rId952" xr:uid="{00000000-0004-0000-0A00-0000B7030000}"/>
    <hyperlink ref="I1292" r:id="rId953" xr:uid="{00000000-0004-0000-0A00-0000B8030000}"/>
    <hyperlink ref="I1293" r:id="rId954" xr:uid="{00000000-0004-0000-0A00-0000B9030000}"/>
    <hyperlink ref="I1294" r:id="rId955" xr:uid="{00000000-0004-0000-0A00-0000BA030000}"/>
    <hyperlink ref="I1296" r:id="rId956" xr:uid="{00000000-0004-0000-0A00-0000BB030000}"/>
    <hyperlink ref="I1297" r:id="rId957" xr:uid="{00000000-0004-0000-0A00-0000BC030000}"/>
    <hyperlink ref="I1298" r:id="rId958" xr:uid="{00000000-0004-0000-0A00-0000BD030000}"/>
    <hyperlink ref="I1299" r:id="rId959" xr:uid="{00000000-0004-0000-0A00-0000BE030000}"/>
    <hyperlink ref="I1300" r:id="rId960" xr:uid="{00000000-0004-0000-0A00-0000BF030000}"/>
    <hyperlink ref="I1301" r:id="rId961" xr:uid="{00000000-0004-0000-0A00-0000C0030000}"/>
    <hyperlink ref="I1302" r:id="rId962" xr:uid="{00000000-0004-0000-0A00-0000C1030000}"/>
    <hyperlink ref="I1303" r:id="rId963" xr:uid="{00000000-0004-0000-0A00-0000C2030000}"/>
    <hyperlink ref="I1304" r:id="rId964" xr:uid="{00000000-0004-0000-0A00-0000C3030000}"/>
    <hyperlink ref="I1306" r:id="rId965" xr:uid="{00000000-0004-0000-0A00-0000C4030000}"/>
    <hyperlink ref="I1308" r:id="rId966" xr:uid="{00000000-0004-0000-0A00-0000C5030000}"/>
    <hyperlink ref="I1310" r:id="rId967" xr:uid="{00000000-0004-0000-0A00-0000C6030000}"/>
    <hyperlink ref="I1311" r:id="rId968" xr:uid="{00000000-0004-0000-0A00-0000C7030000}"/>
    <hyperlink ref="I1312" r:id="rId969" xr:uid="{00000000-0004-0000-0A00-0000C8030000}"/>
    <hyperlink ref="I1314" r:id="rId970" xr:uid="{00000000-0004-0000-0A00-0000C9030000}"/>
    <hyperlink ref="I1315" r:id="rId971" xr:uid="{00000000-0004-0000-0A00-0000CA030000}"/>
    <hyperlink ref="I1316" r:id="rId972" xr:uid="{00000000-0004-0000-0A00-0000CB030000}"/>
    <hyperlink ref="I1318" r:id="rId973" xr:uid="{00000000-0004-0000-0A00-0000CC030000}"/>
    <hyperlink ref="I1319" r:id="rId974" xr:uid="{00000000-0004-0000-0A00-0000CD030000}"/>
    <hyperlink ref="I1320" r:id="rId975" xr:uid="{00000000-0004-0000-0A00-0000CE030000}"/>
    <hyperlink ref="I1321" r:id="rId976" xr:uid="{00000000-0004-0000-0A00-0000CF030000}"/>
    <hyperlink ref="I1323" r:id="rId977" xr:uid="{00000000-0004-0000-0A00-0000D0030000}"/>
    <hyperlink ref="I1324" r:id="rId978" xr:uid="{00000000-0004-0000-0A00-0000D1030000}"/>
    <hyperlink ref="I1325" r:id="rId979" xr:uid="{00000000-0004-0000-0A00-0000D2030000}"/>
    <hyperlink ref="I1326" r:id="rId980" xr:uid="{00000000-0004-0000-0A00-0000D3030000}"/>
    <hyperlink ref="I1328" r:id="rId981" xr:uid="{00000000-0004-0000-0A00-0000D4030000}"/>
    <hyperlink ref="I1329" r:id="rId982" xr:uid="{00000000-0004-0000-0A00-0000D5030000}"/>
    <hyperlink ref="I1330" r:id="rId983" xr:uid="{00000000-0004-0000-0A00-0000D6030000}"/>
    <hyperlink ref="I1331" r:id="rId984" xr:uid="{00000000-0004-0000-0A00-0000D7030000}"/>
    <hyperlink ref="I1334" r:id="rId985" xr:uid="{00000000-0004-0000-0A00-0000D8030000}"/>
    <hyperlink ref="I1335" r:id="rId986" xr:uid="{00000000-0004-0000-0A00-0000D9030000}"/>
    <hyperlink ref="I1337" r:id="rId987" xr:uid="{00000000-0004-0000-0A00-0000DA030000}"/>
    <hyperlink ref="I1338" r:id="rId988" xr:uid="{00000000-0004-0000-0A00-0000DB030000}"/>
    <hyperlink ref="I1339" r:id="rId989" xr:uid="{00000000-0004-0000-0A00-0000DC030000}"/>
    <hyperlink ref="I1340" r:id="rId990" xr:uid="{00000000-0004-0000-0A00-0000DD030000}"/>
    <hyperlink ref="I1341" r:id="rId991" xr:uid="{00000000-0004-0000-0A00-0000DE030000}"/>
    <hyperlink ref="I1342" r:id="rId992" xr:uid="{00000000-0004-0000-0A00-0000DF030000}"/>
    <hyperlink ref="I1343" r:id="rId993" xr:uid="{00000000-0004-0000-0A00-0000E0030000}"/>
    <hyperlink ref="I1344" r:id="rId994" xr:uid="{00000000-0004-0000-0A00-0000E1030000}"/>
    <hyperlink ref="I1345" r:id="rId995" xr:uid="{00000000-0004-0000-0A00-0000E2030000}"/>
    <hyperlink ref="I1346" r:id="rId996" xr:uid="{00000000-0004-0000-0A00-0000E3030000}"/>
    <hyperlink ref="I1347" r:id="rId997" xr:uid="{00000000-0004-0000-0A00-0000E4030000}"/>
    <hyperlink ref="I1348" r:id="rId998" xr:uid="{00000000-0004-0000-0A00-0000E5030000}"/>
    <hyperlink ref="I1349" r:id="rId999" xr:uid="{00000000-0004-0000-0A00-0000E6030000}"/>
    <hyperlink ref="I1350" r:id="rId1000" xr:uid="{00000000-0004-0000-0A00-0000E7030000}"/>
    <hyperlink ref="I1351" r:id="rId1001" xr:uid="{00000000-0004-0000-0A00-0000E8030000}"/>
    <hyperlink ref="I1352" r:id="rId1002" xr:uid="{00000000-0004-0000-0A00-0000E9030000}"/>
    <hyperlink ref="I1353" r:id="rId1003" xr:uid="{00000000-0004-0000-0A00-0000EA030000}"/>
    <hyperlink ref="I1354" r:id="rId1004" xr:uid="{00000000-0004-0000-0A00-0000EB030000}"/>
    <hyperlink ref="I1355" r:id="rId1005" xr:uid="{00000000-0004-0000-0A00-0000EC030000}"/>
    <hyperlink ref="I1358" r:id="rId1006" xr:uid="{00000000-0004-0000-0A00-0000ED030000}"/>
    <hyperlink ref="I1359" r:id="rId1007" xr:uid="{00000000-0004-0000-0A00-0000EE030000}"/>
    <hyperlink ref="I1361" r:id="rId1008" xr:uid="{00000000-0004-0000-0A00-0000EF030000}"/>
    <hyperlink ref="I1362" r:id="rId1009" xr:uid="{00000000-0004-0000-0A00-0000F0030000}"/>
    <hyperlink ref="I1363" r:id="rId1010" xr:uid="{00000000-0004-0000-0A00-0000F1030000}"/>
    <hyperlink ref="I1366" r:id="rId1011" xr:uid="{00000000-0004-0000-0A00-0000F2030000}"/>
    <hyperlink ref="I1369" r:id="rId1012" xr:uid="{00000000-0004-0000-0A00-0000F3030000}"/>
    <hyperlink ref="I1370" r:id="rId1013" xr:uid="{00000000-0004-0000-0A00-0000F4030000}"/>
    <hyperlink ref="I1373" r:id="rId1014" xr:uid="{00000000-0004-0000-0A00-0000F5030000}"/>
    <hyperlink ref="I1375" r:id="rId1015" xr:uid="{00000000-0004-0000-0A00-0000F6030000}"/>
    <hyperlink ref="I1376" r:id="rId1016" xr:uid="{00000000-0004-0000-0A00-0000F7030000}"/>
    <hyperlink ref="I1377" r:id="rId1017" xr:uid="{00000000-0004-0000-0A00-0000F8030000}"/>
    <hyperlink ref="I1378" r:id="rId1018" xr:uid="{00000000-0004-0000-0A00-0000F9030000}"/>
    <hyperlink ref="I1379" r:id="rId1019" xr:uid="{00000000-0004-0000-0A00-0000FA030000}"/>
    <hyperlink ref="I1380" r:id="rId1020" xr:uid="{00000000-0004-0000-0A00-0000FB030000}"/>
    <hyperlink ref="I1382" r:id="rId1021" xr:uid="{00000000-0004-0000-0A00-0000FC030000}"/>
    <hyperlink ref="I1384" r:id="rId1022" xr:uid="{00000000-0004-0000-0A00-0000FD030000}"/>
    <hyperlink ref="I1385" r:id="rId1023" xr:uid="{00000000-0004-0000-0A00-0000FE030000}"/>
    <hyperlink ref="I1386" r:id="rId1024" xr:uid="{00000000-0004-0000-0A00-0000FF030000}"/>
    <hyperlink ref="I1389" r:id="rId1025" xr:uid="{00000000-0004-0000-0A00-000000040000}"/>
    <hyperlink ref="I1390" r:id="rId1026" xr:uid="{00000000-0004-0000-0A00-000001040000}"/>
    <hyperlink ref="I1392" r:id="rId1027" xr:uid="{00000000-0004-0000-0A00-000002040000}"/>
    <hyperlink ref="I1393" r:id="rId1028" xr:uid="{00000000-0004-0000-0A00-000003040000}"/>
    <hyperlink ref="I1395" r:id="rId1029" xr:uid="{00000000-0004-0000-0A00-000004040000}"/>
    <hyperlink ref="I1396" r:id="rId1030" xr:uid="{00000000-0004-0000-0A00-000005040000}"/>
    <hyperlink ref="I1397" r:id="rId1031" xr:uid="{00000000-0004-0000-0A00-000006040000}"/>
    <hyperlink ref="I1400" r:id="rId1032" xr:uid="{00000000-0004-0000-0A00-000007040000}"/>
    <hyperlink ref="I1401" r:id="rId1033" xr:uid="{00000000-0004-0000-0A00-000008040000}"/>
    <hyperlink ref="I1402" r:id="rId1034" xr:uid="{00000000-0004-0000-0A00-000009040000}"/>
    <hyperlink ref="I1403" r:id="rId1035" xr:uid="{00000000-0004-0000-0A00-00000A040000}"/>
    <hyperlink ref="I1404" r:id="rId1036" xr:uid="{00000000-0004-0000-0A00-00000B040000}"/>
    <hyperlink ref="I1405" r:id="rId1037" xr:uid="{00000000-0004-0000-0A00-00000C040000}"/>
    <hyperlink ref="I1407" r:id="rId1038" xr:uid="{00000000-0004-0000-0A00-00000D040000}"/>
    <hyperlink ref="I1408" r:id="rId1039" xr:uid="{00000000-0004-0000-0A00-00000E040000}"/>
    <hyperlink ref="I1409" r:id="rId1040" xr:uid="{00000000-0004-0000-0A00-00000F040000}"/>
    <hyperlink ref="I1410" r:id="rId1041" xr:uid="{00000000-0004-0000-0A00-000010040000}"/>
    <hyperlink ref="I1411" r:id="rId1042" xr:uid="{00000000-0004-0000-0A00-000011040000}"/>
    <hyperlink ref="I1413" r:id="rId1043" xr:uid="{00000000-0004-0000-0A00-000012040000}"/>
    <hyperlink ref="I1416" r:id="rId1044" xr:uid="{00000000-0004-0000-0A00-000013040000}"/>
    <hyperlink ref="I1417" r:id="rId1045" xr:uid="{00000000-0004-0000-0A00-000014040000}"/>
    <hyperlink ref="I1418" r:id="rId1046" xr:uid="{00000000-0004-0000-0A00-000015040000}"/>
    <hyperlink ref="I1420" r:id="rId1047" xr:uid="{00000000-0004-0000-0A00-000016040000}"/>
    <hyperlink ref="I1421" r:id="rId1048" xr:uid="{00000000-0004-0000-0A00-000017040000}"/>
    <hyperlink ref="I1422" r:id="rId1049" xr:uid="{00000000-0004-0000-0A00-000018040000}"/>
    <hyperlink ref="I1423" r:id="rId1050" xr:uid="{00000000-0004-0000-0A00-000019040000}"/>
    <hyperlink ref="I1424" r:id="rId1051" xr:uid="{00000000-0004-0000-0A00-00001A040000}"/>
    <hyperlink ref="I1425" r:id="rId1052" xr:uid="{00000000-0004-0000-0A00-00001B040000}"/>
    <hyperlink ref="I1426" r:id="rId1053" xr:uid="{00000000-0004-0000-0A00-00001C040000}"/>
    <hyperlink ref="I1427" r:id="rId1054" xr:uid="{00000000-0004-0000-0A00-00001D040000}"/>
    <hyperlink ref="I1428" r:id="rId1055" xr:uid="{00000000-0004-0000-0A00-00001E040000}"/>
    <hyperlink ref="I1430" r:id="rId1056" xr:uid="{00000000-0004-0000-0A00-00001F040000}"/>
    <hyperlink ref="I1431" r:id="rId1057" xr:uid="{00000000-0004-0000-0A00-000020040000}"/>
    <hyperlink ref="I1432" r:id="rId1058" xr:uid="{00000000-0004-0000-0A00-000021040000}"/>
    <hyperlink ref="I1434" r:id="rId1059" xr:uid="{00000000-0004-0000-0A00-000022040000}"/>
    <hyperlink ref="I1435" r:id="rId1060" xr:uid="{00000000-0004-0000-0A00-000023040000}"/>
    <hyperlink ref="I1438" r:id="rId1061" xr:uid="{00000000-0004-0000-0A00-000024040000}"/>
    <hyperlink ref="I1440" r:id="rId1062" xr:uid="{00000000-0004-0000-0A00-000025040000}"/>
    <hyperlink ref="I1441" r:id="rId1063" xr:uid="{00000000-0004-0000-0A00-000026040000}"/>
    <hyperlink ref="M1441" r:id="rId1064" xr:uid="{00000000-0004-0000-0A00-000027040000}"/>
    <hyperlink ref="I1442" r:id="rId1065" xr:uid="{00000000-0004-0000-0A00-000028040000}"/>
    <hyperlink ref="I1443" r:id="rId1066" xr:uid="{00000000-0004-0000-0A00-000029040000}"/>
    <hyperlink ref="I1446" r:id="rId1067" xr:uid="{00000000-0004-0000-0A00-00002A040000}"/>
    <hyperlink ref="I1448" r:id="rId1068" xr:uid="{00000000-0004-0000-0A00-00002B040000}"/>
    <hyperlink ref="I1449" r:id="rId1069" xr:uid="{00000000-0004-0000-0A00-00002C040000}"/>
    <hyperlink ref="I1450" r:id="rId1070" xr:uid="{00000000-0004-0000-0A00-00002D040000}"/>
    <hyperlink ref="I1451" r:id="rId1071" xr:uid="{00000000-0004-0000-0A00-00002E040000}"/>
    <hyperlink ref="I1455" r:id="rId1072" xr:uid="{00000000-0004-0000-0A00-00002F040000}"/>
    <hyperlink ref="I1456" r:id="rId1073" xr:uid="{00000000-0004-0000-0A00-000030040000}"/>
    <hyperlink ref="I1458" r:id="rId1074" xr:uid="{00000000-0004-0000-0A00-000031040000}"/>
    <hyperlink ref="I1461" r:id="rId1075" xr:uid="{00000000-0004-0000-0A00-000032040000}"/>
    <hyperlink ref="I1464" r:id="rId1076" xr:uid="{00000000-0004-0000-0A00-000033040000}"/>
    <hyperlink ref="I1465" r:id="rId1077" xr:uid="{00000000-0004-0000-0A00-000034040000}"/>
    <hyperlink ref="I1467" r:id="rId1078" xr:uid="{00000000-0004-0000-0A00-000035040000}"/>
    <hyperlink ref="I1468" r:id="rId1079" xr:uid="{00000000-0004-0000-0A00-000036040000}"/>
    <hyperlink ref="I1469" r:id="rId1080" xr:uid="{00000000-0004-0000-0A00-000037040000}"/>
    <hyperlink ref="I1471" r:id="rId1081" xr:uid="{00000000-0004-0000-0A00-000038040000}"/>
    <hyperlink ref="I1473" r:id="rId1082" xr:uid="{00000000-0004-0000-0A00-000039040000}"/>
    <hyperlink ref="I1474" r:id="rId1083" xr:uid="{00000000-0004-0000-0A00-00003A040000}"/>
    <hyperlink ref="I1475" r:id="rId1084" xr:uid="{00000000-0004-0000-0A00-00003B040000}"/>
    <hyperlink ref="I1476" r:id="rId1085" xr:uid="{00000000-0004-0000-0A00-00003C040000}"/>
    <hyperlink ref="I1478" r:id="rId1086" xr:uid="{00000000-0004-0000-0A00-00003D040000}"/>
    <hyperlink ref="I1480" r:id="rId1087" xr:uid="{00000000-0004-0000-0A00-00003E040000}"/>
    <hyperlink ref="I1483" r:id="rId1088" xr:uid="{00000000-0004-0000-0A00-00003F040000}"/>
    <hyperlink ref="I1484" r:id="rId1089" xr:uid="{00000000-0004-0000-0A00-000040040000}"/>
    <hyperlink ref="I1485" r:id="rId1090" xr:uid="{00000000-0004-0000-0A00-000041040000}"/>
    <hyperlink ref="I1489" r:id="rId1091" xr:uid="{00000000-0004-0000-0A00-000042040000}"/>
    <hyperlink ref="I1490" r:id="rId1092" xr:uid="{00000000-0004-0000-0A00-000043040000}"/>
    <hyperlink ref="I1491" r:id="rId1093" xr:uid="{00000000-0004-0000-0A00-000044040000}"/>
    <hyperlink ref="I1492" r:id="rId1094" xr:uid="{00000000-0004-0000-0A00-000045040000}"/>
    <hyperlink ref="I1493" r:id="rId1095" xr:uid="{00000000-0004-0000-0A00-000046040000}"/>
    <hyperlink ref="I1494" r:id="rId1096" xr:uid="{00000000-0004-0000-0A00-000047040000}"/>
    <hyperlink ref="I1496" r:id="rId1097" xr:uid="{00000000-0004-0000-0A00-000048040000}"/>
    <hyperlink ref="H1497" r:id="rId1098" xr:uid="{00000000-0004-0000-0A00-000049040000}"/>
    <hyperlink ref="I1497" r:id="rId1099" xr:uid="{00000000-0004-0000-0A00-00004A040000}"/>
    <hyperlink ref="I1499" r:id="rId1100" xr:uid="{00000000-0004-0000-0A00-00004B040000}"/>
    <hyperlink ref="I1501" r:id="rId1101" xr:uid="{00000000-0004-0000-0A00-00004C040000}"/>
    <hyperlink ref="I1502" r:id="rId1102" xr:uid="{00000000-0004-0000-0A00-00004D040000}"/>
    <hyperlink ref="I1503" r:id="rId1103" xr:uid="{00000000-0004-0000-0A00-00004E040000}"/>
    <hyperlink ref="I1504" r:id="rId1104" xr:uid="{00000000-0004-0000-0A00-00004F040000}"/>
    <hyperlink ref="I1505" r:id="rId1105" xr:uid="{00000000-0004-0000-0A00-000050040000}"/>
    <hyperlink ref="I1506" r:id="rId1106" xr:uid="{00000000-0004-0000-0A00-000051040000}"/>
    <hyperlink ref="I1507" r:id="rId1107" xr:uid="{00000000-0004-0000-0A00-000052040000}"/>
    <hyperlink ref="I1508" r:id="rId1108" xr:uid="{00000000-0004-0000-0A00-000053040000}"/>
    <hyperlink ref="I1509" r:id="rId1109" xr:uid="{00000000-0004-0000-0A00-000054040000}"/>
    <hyperlink ref="I1511" r:id="rId1110" xr:uid="{00000000-0004-0000-0A00-000055040000}"/>
    <hyperlink ref="I1514" r:id="rId1111" xr:uid="{00000000-0004-0000-0A00-000056040000}"/>
    <hyperlink ref="I1515" r:id="rId1112" xr:uid="{00000000-0004-0000-0A00-000057040000}"/>
    <hyperlink ref="I1518" r:id="rId1113" xr:uid="{00000000-0004-0000-0A00-000058040000}"/>
    <hyperlink ref="I1521" r:id="rId1114" xr:uid="{00000000-0004-0000-0A00-000059040000}"/>
    <hyperlink ref="I1522" r:id="rId1115" xr:uid="{00000000-0004-0000-0A00-00005A040000}"/>
    <hyperlink ref="I1524" r:id="rId1116" xr:uid="{00000000-0004-0000-0A00-00005B040000}"/>
    <hyperlink ref="I1526" r:id="rId1117" xr:uid="{00000000-0004-0000-0A00-00005C040000}"/>
    <hyperlink ref="I1529" r:id="rId1118" xr:uid="{00000000-0004-0000-0A00-00005D040000}"/>
    <hyperlink ref="I1530" r:id="rId1119" xr:uid="{00000000-0004-0000-0A00-00005E040000}"/>
    <hyperlink ref="I1531" r:id="rId1120" xr:uid="{00000000-0004-0000-0A00-00005F040000}"/>
    <hyperlink ref="I1532" r:id="rId1121" xr:uid="{00000000-0004-0000-0A00-000060040000}"/>
    <hyperlink ref="I1534" r:id="rId1122" xr:uid="{00000000-0004-0000-0A00-000061040000}"/>
    <hyperlink ref="I1535" r:id="rId1123" xr:uid="{00000000-0004-0000-0A00-000062040000}"/>
    <hyperlink ref="I1536" r:id="rId1124" xr:uid="{00000000-0004-0000-0A00-000063040000}"/>
    <hyperlink ref="I1537" r:id="rId1125" xr:uid="{00000000-0004-0000-0A00-000064040000}"/>
    <hyperlink ref="I1539" r:id="rId1126" xr:uid="{00000000-0004-0000-0A00-000065040000}"/>
    <hyperlink ref="I1540" r:id="rId1127" xr:uid="{00000000-0004-0000-0A00-000066040000}"/>
    <hyperlink ref="I1546" r:id="rId1128" xr:uid="{00000000-0004-0000-0A00-000067040000}"/>
    <hyperlink ref="I1547" r:id="rId1129" xr:uid="{00000000-0004-0000-0A00-000068040000}"/>
    <hyperlink ref="I1548" r:id="rId1130" xr:uid="{00000000-0004-0000-0A00-000069040000}"/>
    <hyperlink ref="I1549" r:id="rId1131" xr:uid="{00000000-0004-0000-0A00-00006A040000}"/>
    <hyperlink ref="I1550" r:id="rId1132" xr:uid="{00000000-0004-0000-0A00-00006B040000}"/>
    <hyperlink ref="I1555" r:id="rId1133" xr:uid="{00000000-0004-0000-0A00-00006C040000}"/>
    <hyperlink ref="I1556" r:id="rId1134" xr:uid="{00000000-0004-0000-0A00-00006D040000}"/>
    <hyperlink ref="I1559" r:id="rId1135" xr:uid="{00000000-0004-0000-0A00-00006E040000}"/>
    <hyperlink ref="I1560" r:id="rId1136" xr:uid="{00000000-0004-0000-0A00-00006F040000}"/>
    <hyperlink ref="I1562" r:id="rId1137" xr:uid="{00000000-0004-0000-0A00-000070040000}"/>
    <hyperlink ref="I1563" r:id="rId1138" xr:uid="{00000000-0004-0000-0A00-000071040000}"/>
    <hyperlink ref="I1564" r:id="rId1139" xr:uid="{00000000-0004-0000-0A00-000072040000}"/>
    <hyperlink ref="I1565" r:id="rId1140" xr:uid="{00000000-0004-0000-0A00-000073040000}"/>
    <hyperlink ref="I1566" r:id="rId1141" xr:uid="{00000000-0004-0000-0A00-000074040000}"/>
    <hyperlink ref="I1567" r:id="rId1142" xr:uid="{00000000-0004-0000-0A00-000075040000}"/>
    <hyperlink ref="I1568" r:id="rId1143" xr:uid="{00000000-0004-0000-0A00-000076040000}"/>
    <hyperlink ref="I1569" r:id="rId1144" xr:uid="{00000000-0004-0000-0A00-000077040000}"/>
    <hyperlink ref="I1570" r:id="rId1145" xr:uid="{00000000-0004-0000-0A00-000078040000}"/>
    <hyperlink ref="I1571" r:id="rId1146" xr:uid="{00000000-0004-0000-0A00-000079040000}"/>
    <hyperlink ref="I1572" r:id="rId1147" location="Article/LOKTIME_CPLS_20200327_1_4/158.01px" xr:uid="{00000000-0004-0000-0A00-00007A040000}"/>
    <hyperlink ref="I1573" r:id="rId1148" location="Article/PUDHARI_KOL_20200327_01_9/199.82px/1BB1444" xr:uid="{00000000-0004-0000-0A00-00007B040000}"/>
    <hyperlink ref="I1574" r:id="rId1149" xr:uid="{00000000-0004-0000-0A00-00007C040000}"/>
    <hyperlink ref="I1575" r:id="rId1150" xr:uid="{00000000-0004-0000-0A00-00007D040000}"/>
    <hyperlink ref="I1576" r:id="rId1151" xr:uid="{00000000-0004-0000-0A00-00007E040000}"/>
    <hyperlink ref="I1577" r:id="rId1152" xr:uid="{00000000-0004-0000-0A00-00007F040000}"/>
    <hyperlink ref="I1578" r:id="rId1153" xr:uid="{00000000-0004-0000-0A00-000080040000}"/>
    <hyperlink ref="I1579" r:id="rId1154" xr:uid="{00000000-0004-0000-0A00-000081040000}"/>
    <hyperlink ref="I1580" r:id="rId1155" xr:uid="{00000000-0004-0000-0A00-000082040000}"/>
    <hyperlink ref="I1581" r:id="rId1156" xr:uid="{00000000-0004-0000-0A00-000083040000}"/>
    <hyperlink ref="I1582" r:id="rId1157" xr:uid="{00000000-0004-0000-0A00-000084040000}"/>
    <hyperlink ref="I1583" r:id="rId1158" xr:uid="{00000000-0004-0000-0A00-000085040000}"/>
    <hyperlink ref="I1584" r:id="rId1159" xr:uid="{00000000-0004-0000-0A00-000086040000}"/>
    <hyperlink ref="I1585" r:id="rId1160" xr:uid="{00000000-0004-0000-0A00-000087040000}"/>
    <hyperlink ref="I1586" r:id="rId1161" xr:uid="{00000000-0004-0000-0A00-000088040000}"/>
    <hyperlink ref="I1587" r:id="rId1162" xr:uid="{00000000-0004-0000-0A00-000089040000}"/>
    <hyperlink ref="I1589" r:id="rId1163" xr:uid="{00000000-0004-0000-0A00-00008A040000}"/>
    <hyperlink ref="I1590" r:id="rId1164" xr:uid="{00000000-0004-0000-0A00-00008B040000}"/>
    <hyperlink ref="I1592" r:id="rId1165" xr:uid="{00000000-0004-0000-0A00-00008C040000}"/>
    <hyperlink ref="I1594" r:id="rId1166" xr:uid="{00000000-0004-0000-0A00-00008D040000}"/>
    <hyperlink ref="I1595" r:id="rId1167" xr:uid="{00000000-0004-0000-0A00-00008E040000}"/>
    <hyperlink ref="I1596" r:id="rId1168" xr:uid="{00000000-0004-0000-0A00-00008F040000}"/>
    <hyperlink ref="I1598" r:id="rId1169" xr:uid="{00000000-0004-0000-0A00-000090040000}"/>
    <hyperlink ref="I1599" r:id="rId1170" xr:uid="{00000000-0004-0000-0A00-000091040000}"/>
    <hyperlink ref="I1602" r:id="rId1171" xr:uid="{00000000-0004-0000-0A00-000092040000}"/>
    <hyperlink ref="I1603" r:id="rId1172" xr:uid="{00000000-0004-0000-0A00-000093040000}"/>
    <hyperlink ref="I1604" r:id="rId1173" xr:uid="{00000000-0004-0000-0A00-000094040000}"/>
    <hyperlink ref="I1605" r:id="rId1174" xr:uid="{00000000-0004-0000-0A00-000095040000}"/>
    <hyperlink ref="I1607" r:id="rId1175" xr:uid="{00000000-0004-0000-0A00-000096040000}"/>
    <hyperlink ref="I1610" r:id="rId1176" xr:uid="{00000000-0004-0000-0A00-000097040000}"/>
    <hyperlink ref="I1611" r:id="rId1177" xr:uid="{00000000-0004-0000-0A00-000098040000}"/>
    <hyperlink ref="I1612" r:id="rId1178" xr:uid="{00000000-0004-0000-0A00-000099040000}"/>
    <hyperlink ref="I1613" r:id="rId1179" xr:uid="{00000000-0004-0000-0A00-00009A040000}"/>
    <hyperlink ref="I1614" r:id="rId1180" xr:uid="{00000000-0004-0000-0A00-00009B040000}"/>
    <hyperlink ref="I1615" r:id="rId1181" xr:uid="{00000000-0004-0000-0A00-00009C040000}"/>
    <hyperlink ref="I1616" r:id="rId1182" xr:uid="{00000000-0004-0000-0A00-00009D040000}"/>
    <hyperlink ref="I1617" r:id="rId1183" xr:uid="{00000000-0004-0000-0A00-00009E040000}"/>
    <hyperlink ref="I1618" r:id="rId1184" xr:uid="{00000000-0004-0000-0A00-00009F040000}"/>
    <hyperlink ref="I1619" r:id="rId1185" xr:uid="{00000000-0004-0000-0A00-0000A0040000}"/>
    <hyperlink ref="I1620" r:id="rId1186" xr:uid="{00000000-0004-0000-0A00-0000A1040000}"/>
    <hyperlink ref="I1621" r:id="rId1187" xr:uid="{00000000-0004-0000-0A00-0000A2040000}"/>
    <hyperlink ref="I1623" r:id="rId1188" xr:uid="{00000000-0004-0000-0A00-0000A3040000}"/>
    <hyperlink ref="I1624" r:id="rId1189" xr:uid="{00000000-0004-0000-0A00-0000A4040000}"/>
    <hyperlink ref="I1625" r:id="rId1190" xr:uid="{00000000-0004-0000-0A00-0000A5040000}"/>
    <hyperlink ref="I1626" r:id="rId1191" xr:uid="{00000000-0004-0000-0A00-0000A6040000}"/>
    <hyperlink ref="I1628" r:id="rId1192" xr:uid="{00000000-0004-0000-0A00-0000A7040000}"/>
    <hyperlink ref="I1629" r:id="rId1193" xr:uid="{00000000-0004-0000-0A00-0000A8040000}"/>
    <hyperlink ref="I1630" r:id="rId1194" xr:uid="{00000000-0004-0000-0A00-0000A9040000}"/>
    <hyperlink ref="I1631" r:id="rId1195" xr:uid="{00000000-0004-0000-0A00-0000AA040000}"/>
    <hyperlink ref="I1632" r:id="rId1196" xr:uid="{00000000-0004-0000-0A00-0000AB040000}"/>
    <hyperlink ref="I1634" r:id="rId1197" xr:uid="{00000000-0004-0000-0A00-0000AC040000}"/>
    <hyperlink ref="I1635" r:id="rId1198" xr:uid="{00000000-0004-0000-0A00-0000AD040000}"/>
    <hyperlink ref="I1636" r:id="rId1199" xr:uid="{00000000-0004-0000-0A00-0000AE040000}"/>
    <hyperlink ref="I1637" r:id="rId1200" xr:uid="{00000000-0004-0000-0A00-0000AF040000}"/>
    <hyperlink ref="I1639" r:id="rId1201" xr:uid="{00000000-0004-0000-0A00-0000B0040000}"/>
    <hyperlink ref="I1643" r:id="rId1202" xr:uid="{00000000-0004-0000-0A00-0000B1040000}"/>
    <hyperlink ref="I1648" r:id="rId1203" xr:uid="{00000000-0004-0000-0A00-0000B2040000}"/>
    <hyperlink ref="I1649" r:id="rId1204" xr:uid="{00000000-0004-0000-0A00-0000B3040000}"/>
    <hyperlink ref="I1651" r:id="rId1205" xr:uid="{00000000-0004-0000-0A00-0000B4040000}"/>
    <hyperlink ref="I1652" r:id="rId1206" xr:uid="{00000000-0004-0000-0A00-0000B5040000}"/>
    <hyperlink ref="I1654" r:id="rId1207" xr:uid="{00000000-0004-0000-0A00-0000B6040000}"/>
    <hyperlink ref="I1655" r:id="rId1208" xr:uid="{00000000-0004-0000-0A00-0000B7040000}"/>
    <hyperlink ref="I1656" r:id="rId1209" xr:uid="{00000000-0004-0000-0A00-0000B8040000}"/>
    <hyperlink ref="I1658" r:id="rId1210" xr:uid="{00000000-0004-0000-0A00-0000B9040000}"/>
    <hyperlink ref="I1660" r:id="rId1211" xr:uid="{00000000-0004-0000-0A00-0000BA040000}"/>
    <hyperlink ref="I1661" r:id="rId1212" xr:uid="{00000000-0004-0000-0A00-0000BB040000}"/>
    <hyperlink ref="I1663" r:id="rId1213" xr:uid="{00000000-0004-0000-0A00-0000BC040000}"/>
    <hyperlink ref="I1664" r:id="rId1214" xr:uid="{00000000-0004-0000-0A00-0000BD040000}"/>
    <hyperlink ref="I1666" r:id="rId1215" xr:uid="{00000000-0004-0000-0A00-0000BE040000}"/>
    <hyperlink ref="I1668" r:id="rId1216" xr:uid="{00000000-0004-0000-0A00-0000BF040000}"/>
    <hyperlink ref="I1669" r:id="rId1217" xr:uid="{00000000-0004-0000-0A00-0000C0040000}"/>
    <hyperlink ref="I1671" r:id="rId1218" xr:uid="{00000000-0004-0000-0A00-0000C1040000}"/>
    <hyperlink ref="I1673" r:id="rId1219" xr:uid="{00000000-0004-0000-0A00-0000C2040000}"/>
    <hyperlink ref="I1674" r:id="rId1220" xr:uid="{00000000-0004-0000-0A00-0000C3040000}"/>
    <hyperlink ref="I1675" r:id="rId1221" xr:uid="{00000000-0004-0000-0A00-0000C4040000}"/>
    <hyperlink ref="I1676" r:id="rId1222" xr:uid="{00000000-0004-0000-0A00-0000C5040000}"/>
    <hyperlink ref="I1677" r:id="rId1223" xr:uid="{00000000-0004-0000-0A00-0000C6040000}"/>
    <hyperlink ref="I1680" r:id="rId1224" xr:uid="{00000000-0004-0000-0A00-0000C7040000}"/>
    <hyperlink ref="I1681" r:id="rId1225" xr:uid="{00000000-0004-0000-0A00-0000C8040000}"/>
    <hyperlink ref="I1682" r:id="rId1226" xr:uid="{00000000-0004-0000-0A00-0000C9040000}"/>
    <hyperlink ref="I1683" r:id="rId1227" xr:uid="{00000000-0004-0000-0A00-0000CA040000}"/>
    <hyperlink ref="I1685" r:id="rId1228" xr:uid="{00000000-0004-0000-0A00-0000CB040000}"/>
    <hyperlink ref="I1687" r:id="rId1229" xr:uid="{00000000-0004-0000-0A00-0000CC040000}"/>
    <hyperlink ref="I1689" r:id="rId1230" xr:uid="{00000000-0004-0000-0A00-0000CD040000}"/>
    <hyperlink ref="I1690" r:id="rId1231" xr:uid="{00000000-0004-0000-0A00-0000CE040000}"/>
    <hyperlink ref="I1691" r:id="rId1232" xr:uid="{00000000-0004-0000-0A00-0000CF040000}"/>
    <hyperlink ref="I1692" r:id="rId1233" xr:uid="{00000000-0004-0000-0A00-0000D0040000}"/>
    <hyperlink ref="I1693" r:id="rId1234" xr:uid="{00000000-0004-0000-0A00-0000D1040000}"/>
    <hyperlink ref="I1694" r:id="rId1235" xr:uid="{00000000-0004-0000-0A00-0000D2040000}"/>
    <hyperlink ref="I1697" r:id="rId1236" xr:uid="{00000000-0004-0000-0A00-0000D3040000}"/>
    <hyperlink ref="I1698" r:id="rId1237" xr:uid="{00000000-0004-0000-0A00-0000D4040000}"/>
    <hyperlink ref="I1699" r:id="rId1238" xr:uid="{00000000-0004-0000-0A00-0000D5040000}"/>
    <hyperlink ref="I1700" r:id="rId1239" xr:uid="{00000000-0004-0000-0A00-0000D6040000}"/>
    <hyperlink ref="I1701" r:id="rId1240" xr:uid="{00000000-0004-0000-0A00-0000D7040000}"/>
    <hyperlink ref="I1707" r:id="rId1241" xr:uid="{00000000-0004-0000-0A00-0000D8040000}"/>
    <hyperlink ref="I1708" r:id="rId1242" xr:uid="{00000000-0004-0000-0A00-0000D9040000}"/>
    <hyperlink ref="I1709" r:id="rId1243" xr:uid="{00000000-0004-0000-0A00-0000DA040000}"/>
    <hyperlink ref="I1710" r:id="rId1244" xr:uid="{00000000-0004-0000-0A00-0000DB040000}"/>
    <hyperlink ref="I1711" r:id="rId1245" xr:uid="{00000000-0004-0000-0A00-0000DC040000}"/>
    <hyperlink ref="I1712" r:id="rId1246" xr:uid="{00000000-0004-0000-0A00-0000DD040000}"/>
    <hyperlink ref="I1713" r:id="rId1247" xr:uid="{00000000-0004-0000-0A00-0000DE040000}"/>
    <hyperlink ref="I1714" r:id="rId1248" xr:uid="{00000000-0004-0000-0A00-0000DF040000}"/>
    <hyperlink ref="I1715" r:id="rId1249" xr:uid="{00000000-0004-0000-0A00-0000E0040000}"/>
    <hyperlink ref="I1717" r:id="rId1250" xr:uid="{00000000-0004-0000-0A00-0000E1040000}"/>
    <hyperlink ref="I1718" r:id="rId1251" xr:uid="{00000000-0004-0000-0A00-0000E2040000}"/>
    <hyperlink ref="I1719" r:id="rId1252" xr:uid="{00000000-0004-0000-0A00-0000E3040000}"/>
    <hyperlink ref="I1720" r:id="rId1253" xr:uid="{00000000-0004-0000-0A00-0000E4040000}"/>
    <hyperlink ref="I1721" r:id="rId1254" xr:uid="{00000000-0004-0000-0A00-0000E5040000}"/>
    <hyperlink ref="I1722" r:id="rId1255" xr:uid="{00000000-0004-0000-0A00-0000E6040000}"/>
    <hyperlink ref="I1725" r:id="rId1256" xr:uid="{00000000-0004-0000-0A00-0000E7040000}"/>
    <hyperlink ref="I1726" r:id="rId1257" xr:uid="{00000000-0004-0000-0A00-0000E8040000}"/>
    <hyperlink ref="I1727" r:id="rId1258" xr:uid="{00000000-0004-0000-0A00-0000E9040000}"/>
    <hyperlink ref="I1728" r:id="rId1259" xr:uid="{00000000-0004-0000-0A00-0000EA040000}"/>
    <hyperlink ref="I1730" r:id="rId1260" xr:uid="{00000000-0004-0000-0A00-0000EB040000}"/>
    <hyperlink ref="I1731" r:id="rId1261" xr:uid="{00000000-0004-0000-0A00-0000EC040000}"/>
    <hyperlink ref="I1732" r:id="rId1262" xr:uid="{00000000-0004-0000-0A00-0000ED040000}"/>
    <hyperlink ref="I1733" r:id="rId1263" xr:uid="{00000000-0004-0000-0A00-0000EE040000}"/>
    <hyperlink ref="I1734" r:id="rId1264" xr:uid="{00000000-0004-0000-0A00-0000EF040000}"/>
    <hyperlink ref="I1735" r:id="rId1265" xr:uid="{00000000-0004-0000-0A00-0000F0040000}"/>
    <hyperlink ref="I1736" r:id="rId1266" xr:uid="{00000000-0004-0000-0A00-0000F1040000}"/>
    <hyperlink ref="I1737" r:id="rId1267" xr:uid="{00000000-0004-0000-0A00-0000F2040000}"/>
    <hyperlink ref="I1738" r:id="rId1268" location="lbn74847117" xr:uid="{00000000-0004-0000-0A00-0000F3040000}"/>
    <hyperlink ref="I1739" r:id="rId1269" xr:uid="{00000000-0004-0000-0A00-0000F4040000}"/>
    <hyperlink ref="I1740" r:id="rId1270" xr:uid="{00000000-0004-0000-0A00-0000F5040000}"/>
    <hyperlink ref="I1741" r:id="rId1271" xr:uid="{00000000-0004-0000-0A00-0000F6040000}"/>
    <hyperlink ref="I1742" r:id="rId1272" xr:uid="{00000000-0004-0000-0A00-0000F7040000}"/>
    <hyperlink ref="I1748" r:id="rId1273" xr:uid="{00000000-0004-0000-0A00-0000F8040000}"/>
    <hyperlink ref="I1749" r:id="rId1274" xr:uid="{00000000-0004-0000-0A00-0000F9040000}"/>
    <hyperlink ref="I1750" r:id="rId1275" xr:uid="{00000000-0004-0000-0A00-0000FA040000}"/>
    <hyperlink ref="I1752" r:id="rId1276" xr:uid="{00000000-0004-0000-0A00-0000FB040000}"/>
    <hyperlink ref="I1756" r:id="rId1277" xr:uid="{00000000-0004-0000-0A00-0000FC040000}"/>
    <hyperlink ref="I1758" r:id="rId1278" xr:uid="{00000000-0004-0000-0A00-0000FD040000}"/>
    <hyperlink ref="I1759" r:id="rId1279" xr:uid="{00000000-0004-0000-0A00-0000FE040000}"/>
    <hyperlink ref="I1760" r:id="rId1280" xr:uid="{00000000-0004-0000-0A00-0000FF040000}"/>
    <hyperlink ref="I1761" r:id="rId1281" xr:uid="{00000000-0004-0000-0A00-000000050000}"/>
    <hyperlink ref="I1762" r:id="rId1282" xr:uid="{00000000-0004-0000-0A00-000001050000}"/>
    <hyperlink ref="I1766" r:id="rId1283" xr:uid="{00000000-0004-0000-0A00-000002050000}"/>
    <hyperlink ref="I1767" r:id="rId1284" xr:uid="{00000000-0004-0000-0A00-000003050000}"/>
    <hyperlink ref="I1768" r:id="rId1285" xr:uid="{00000000-0004-0000-0A00-000004050000}"/>
    <hyperlink ref="I1769" r:id="rId1286" xr:uid="{00000000-0004-0000-0A00-000005050000}"/>
    <hyperlink ref="I1770" r:id="rId1287" xr:uid="{00000000-0004-0000-0A00-000006050000}"/>
    <hyperlink ref="I1771" r:id="rId1288" xr:uid="{00000000-0004-0000-0A00-000007050000}"/>
    <hyperlink ref="I1772" r:id="rId1289" xr:uid="{00000000-0004-0000-0A00-000008050000}"/>
    <hyperlink ref="I1773" r:id="rId1290" xr:uid="{00000000-0004-0000-0A00-000009050000}"/>
    <hyperlink ref="I1775" r:id="rId1291" xr:uid="{00000000-0004-0000-0A00-00000A050000}"/>
    <hyperlink ref="I1777" r:id="rId1292" xr:uid="{00000000-0004-0000-0A00-00000B050000}"/>
    <hyperlink ref="I1780" r:id="rId1293" xr:uid="{00000000-0004-0000-0A00-00000C050000}"/>
    <hyperlink ref="I1781" r:id="rId1294" xr:uid="{00000000-0004-0000-0A00-00000D050000}"/>
    <hyperlink ref="I1782" r:id="rId1295" xr:uid="{00000000-0004-0000-0A00-00000E050000}"/>
    <hyperlink ref="I1783" r:id="rId1296" xr:uid="{00000000-0004-0000-0A00-00000F050000}"/>
    <hyperlink ref="I1784" r:id="rId1297" xr:uid="{00000000-0004-0000-0A00-000010050000}"/>
    <hyperlink ref="I1785" r:id="rId1298" xr:uid="{00000000-0004-0000-0A00-000011050000}"/>
    <hyperlink ref="I1786" r:id="rId1299" xr:uid="{00000000-0004-0000-0A00-000012050000}"/>
    <hyperlink ref="I1787" r:id="rId1300" xr:uid="{00000000-0004-0000-0A00-000013050000}"/>
    <hyperlink ref="I1788" r:id="rId1301" xr:uid="{00000000-0004-0000-0A00-000014050000}"/>
    <hyperlink ref="I1789" r:id="rId1302" xr:uid="{00000000-0004-0000-0A00-000015050000}"/>
    <hyperlink ref="I1791" r:id="rId1303" xr:uid="{00000000-0004-0000-0A00-000016050000}"/>
    <hyperlink ref="I1792" r:id="rId1304" xr:uid="{00000000-0004-0000-0A00-000017050000}"/>
    <hyperlink ref="I1793" r:id="rId1305" xr:uid="{00000000-0004-0000-0A00-000018050000}"/>
    <hyperlink ref="I1795" r:id="rId1306" xr:uid="{00000000-0004-0000-0A00-000019050000}"/>
    <hyperlink ref="I1796" r:id="rId1307" xr:uid="{00000000-0004-0000-0A00-00001A050000}"/>
    <hyperlink ref="I1797" r:id="rId1308" xr:uid="{00000000-0004-0000-0A00-00001B050000}"/>
    <hyperlink ref="I1800" r:id="rId1309" xr:uid="{00000000-0004-0000-0A00-00001C050000}"/>
    <hyperlink ref="I1803" r:id="rId1310" xr:uid="{00000000-0004-0000-0A00-00001D050000}"/>
    <hyperlink ref="I1804" r:id="rId1311" xr:uid="{00000000-0004-0000-0A00-00001E050000}"/>
    <hyperlink ref="I1805" r:id="rId1312" xr:uid="{00000000-0004-0000-0A00-00001F050000}"/>
    <hyperlink ref="I1806" r:id="rId1313" xr:uid="{00000000-0004-0000-0A00-000020050000}"/>
    <hyperlink ref="I1807" r:id="rId1314" xr:uid="{00000000-0004-0000-0A00-000021050000}"/>
    <hyperlink ref="I1811" r:id="rId1315" xr:uid="{00000000-0004-0000-0A00-000022050000}"/>
    <hyperlink ref="I1812" r:id="rId1316" xr:uid="{00000000-0004-0000-0A00-000023050000}"/>
    <hyperlink ref="I1813" r:id="rId1317" xr:uid="{00000000-0004-0000-0A00-000024050000}"/>
    <hyperlink ref="I1814" r:id="rId1318" xr:uid="{00000000-0004-0000-0A00-000025050000}"/>
    <hyperlink ref="I1815" r:id="rId1319" xr:uid="{00000000-0004-0000-0A00-000026050000}"/>
    <hyperlink ref="I1816" r:id="rId1320" xr:uid="{00000000-0004-0000-0A00-000027050000}"/>
    <hyperlink ref="I1820" r:id="rId1321" xr:uid="{00000000-0004-0000-0A00-000028050000}"/>
    <hyperlink ref="I1821" r:id="rId1322" xr:uid="{00000000-0004-0000-0A00-000029050000}"/>
    <hyperlink ref="I1822" r:id="rId1323" xr:uid="{00000000-0004-0000-0A00-00002A050000}"/>
    <hyperlink ref="I1823" r:id="rId1324" xr:uid="{00000000-0004-0000-0A00-00002B050000}"/>
    <hyperlink ref="I1825" r:id="rId1325" xr:uid="{00000000-0004-0000-0A00-00002C050000}"/>
    <hyperlink ref="I1826" r:id="rId1326" xr:uid="{00000000-0004-0000-0A00-00002D050000}"/>
    <hyperlink ref="I1827" r:id="rId1327" xr:uid="{00000000-0004-0000-0A00-00002E050000}"/>
    <hyperlink ref="I1828" r:id="rId1328" xr:uid="{00000000-0004-0000-0A00-00002F050000}"/>
    <hyperlink ref="I1829" r:id="rId1329" xr:uid="{00000000-0004-0000-0A00-000030050000}"/>
    <hyperlink ref="I1830" r:id="rId1330" xr:uid="{00000000-0004-0000-0A00-000031050000}"/>
    <hyperlink ref="I1832" r:id="rId1331" xr:uid="{00000000-0004-0000-0A00-000032050000}"/>
    <hyperlink ref="I1833" r:id="rId1332" xr:uid="{00000000-0004-0000-0A00-000033050000}"/>
    <hyperlink ref="I1834" r:id="rId1333" xr:uid="{00000000-0004-0000-0A00-000034050000}"/>
    <hyperlink ref="I1836" r:id="rId1334" xr:uid="{00000000-0004-0000-0A00-000035050000}"/>
    <hyperlink ref="I1839" r:id="rId1335" xr:uid="{00000000-0004-0000-0A00-000036050000}"/>
    <hyperlink ref="I1842" r:id="rId1336" xr:uid="{00000000-0004-0000-0A00-000037050000}"/>
    <hyperlink ref="I1843" r:id="rId1337" xr:uid="{00000000-0004-0000-0A00-000038050000}"/>
    <hyperlink ref="I1847" r:id="rId1338" xr:uid="{00000000-0004-0000-0A00-000039050000}"/>
    <hyperlink ref="I1849" r:id="rId1339" xr:uid="{00000000-0004-0000-0A00-00003A050000}"/>
    <hyperlink ref="I1850" r:id="rId1340" xr:uid="{00000000-0004-0000-0A00-00003B050000}"/>
    <hyperlink ref="I1852" r:id="rId1341" xr:uid="{00000000-0004-0000-0A00-00003C050000}"/>
    <hyperlink ref="I1853" r:id="rId1342" xr:uid="{00000000-0004-0000-0A00-00003D050000}"/>
    <hyperlink ref="I1854" r:id="rId1343" xr:uid="{00000000-0004-0000-0A00-00003E050000}"/>
    <hyperlink ref="I1855" r:id="rId1344" xr:uid="{00000000-0004-0000-0A00-00003F050000}"/>
    <hyperlink ref="I1856" r:id="rId1345" xr:uid="{00000000-0004-0000-0A00-000040050000}"/>
    <hyperlink ref="I1857" r:id="rId1346" xr:uid="{00000000-0004-0000-0A00-000041050000}"/>
    <hyperlink ref="I1858" r:id="rId1347" location="lbn74841746" xr:uid="{00000000-0004-0000-0A00-000042050000}"/>
    <hyperlink ref="I1859" r:id="rId1348" xr:uid="{00000000-0004-0000-0A00-000043050000}"/>
    <hyperlink ref="I1860" r:id="rId1349" xr:uid="{00000000-0004-0000-0A00-000044050000}"/>
    <hyperlink ref="I1862" r:id="rId1350" location="lbn74841746" xr:uid="{00000000-0004-0000-0A00-000045050000}"/>
    <hyperlink ref="I1863" r:id="rId1351" xr:uid="{00000000-0004-0000-0A00-000046050000}"/>
    <hyperlink ref="I1864" r:id="rId1352" xr:uid="{00000000-0004-0000-0A00-000047050000}"/>
    <hyperlink ref="I1865" r:id="rId1353" xr:uid="{00000000-0004-0000-0A00-000048050000}"/>
    <hyperlink ref="I1866" r:id="rId1354" xr:uid="{00000000-0004-0000-0A00-000049050000}"/>
    <hyperlink ref="I1867" r:id="rId1355" xr:uid="{00000000-0004-0000-0A00-00004A050000}"/>
    <hyperlink ref="I1868" r:id="rId1356" xr:uid="{00000000-0004-0000-0A00-00004B050000}"/>
    <hyperlink ref="I1869" r:id="rId1357" xr:uid="{00000000-0004-0000-0A00-00004C050000}"/>
    <hyperlink ref="I1870" r:id="rId1358" xr:uid="{00000000-0004-0000-0A00-00004D050000}"/>
    <hyperlink ref="I1872" r:id="rId1359" xr:uid="{00000000-0004-0000-0A00-00004E050000}"/>
    <hyperlink ref="I1873" r:id="rId1360" xr:uid="{00000000-0004-0000-0A00-00004F050000}"/>
    <hyperlink ref="I1874" r:id="rId1361" xr:uid="{00000000-0004-0000-0A00-000050050000}"/>
    <hyperlink ref="I1875" r:id="rId1362" xr:uid="{00000000-0004-0000-0A00-000051050000}"/>
    <hyperlink ref="I1876" r:id="rId1363" xr:uid="{00000000-0004-0000-0A00-000052050000}"/>
    <hyperlink ref="I1877" r:id="rId1364" xr:uid="{00000000-0004-0000-0A00-000053050000}"/>
    <hyperlink ref="I1878" r:id="rId1365" xr:uid="{00000000-0004-0000-0A00-000054050000}"/>
    <hyperlink ref="I1879" r:id="rId1366" xr:uid="{00000000-0004-0000-0A00-000055050000}"/>
    <hyperlink ref="I1881" r:id="rId1367" xr:uid="{00000000-0004-0000-0A00-000056050000}"/>
    <hyperlink ref="I1882" r:id="rId1368" xr:uid="{00000000-0004-0000-0A00-000057050000}"/>
    <hyperlink ref="I1883" r:id="rId1369" xr:uid="{00000000-0004-0000-0A00-000058050000}"/>
    <hyperlink ref="I1884" r:id="rId1370" xr:uid="{00000000-0004-0000-0A00-000059050000}"/>
    <hyperlink ref="I1885" r:id="rId1371" xr:uid="{00000000-0004-0000-0A00-00005A050000}"/>
    <hyperlink ref="I1886" r:id="rId1372" xr:uid="{00000000-0004-0000-0A00-00005B050000}"/>
    <hyperlink ref="I1887" r:id="rId1373" xr:uid="{00000000-0004-0000-0A00-00005C050000}"/>
    <hyperlink ref="I1888" r:id="rId1374" xr:uid="{00000000-0004-0000-0A00-00005D050000}"/>
    <hyperlink ref="I1889" r:id="rId1375" xr:uid="{00000000-0004-0000-0A00-00005E050000}"/>
    <hyperlink ref="I1890" r:id="rId1376" xr:uid="{00000000-0004-0000-0A00-00005F050000}"/>
    <hyperlink ref="I1891" r:id="rId1377" xr:uid="{00000000-0004-0000-0A00-000060050000}"/>
    <hyperlink ref="I1892" r:id="rId1378" xr:uid="{00000000-0004-0000-0A00-000061050000}"/>
    <hyperlink ref="I1893" r:id="rId1379" xr:uid="{00000000-0004-0000-0A00-000062050000}"/>
    <hyperlink ref="I1894" r:id="rId1380" xr:uid="{00000000-0004-0000-0A00-000063050000}"/>
    <hyperlink ref="I1898" r:id="rId1381" location="referrer=https%3A%2F%2Fwww.google.com&amp;amp_tf=From%20%251%24s&amp;ampshare=https%3A%2F%2Fwww.amarujala.com%2Fshimla%2Fhimachal-won-half-the-battle-one-out-of-two-coronavirus-positive-recovered" xr:uid="{00000000-0004-0000-0A00-000064050000}"/>
    <hyperlink ref="I1899" r:id="rId1382" xr:uid="{00000000-0004-0000-0A00-000065050000}"/>
    <hyperlink ref="I1900" r:id="rId1383" xr:uid="{00000000-0004-0000-0A00-000066050000}"/>
    <hyperlink ref="I1901" r:id="rId1384" xr:uid="{00000000-0004-0000-0A00-000067050000}"/>
    <hyperlink ref="I1902" r:id="rId1385" xr:uid="{00000000-0004-0000-0A00-000068050000}"/>
    <hyperlink ref="I1903" r:id="rId1386" xr:uid="{00000000-0004-0000-0A00-000069050000}"/>
    <hyperlink ref="I1904" r:id="rId1387" xr:uid="{00000000-0004-0000-0A00-00006A050000}"/>
    <hyperlink ref="I1905" r:id="rId1388" xr:uid="{00000000-0004-0000-0A00-00006B050000}"/>
    <hyperlink ref="I1906" r:id="rId1389" xr:uid="{00000000-0004-0000-0A00-00006C050000}"/>
    <hyperlink ref="I1908" r:id="rId1390" xr:uid="{00000000-0004-0000-0A00-00006D050000}"/>
    <hyperlink ref="I1909" r:id="rId1391" xr:uid="{00000000-0004-0000-0A00-00006E050000}"/>
    <hyperlink ref="I1910" r:id="rId1392" xr:uid="{00000000-0004-0000-0A00-00006F050000}"/>
    <hyperlink ref="I1911" r:id="rId1393" xr:uid="{00000000-0004-0000-0A00-000070050000}"/>
    <hyperlink ref="I1912" r:id="rId1394" xr:uid="{00000000-0004-0000-0A00-000071050000}"/>
    <hyperlink ref="I1913" r:id="rId1395" xr:uid="{00000000-0004-0000-0A00-000072050000}"/>
    <hyperlink ref="I1914" r:id="rId1396" xr:uid="{00000000-0004-0000-0A00-000073050000}"/>
    <hyperlink ref="I1915" r:id="rId1397" xr:uid="{00000000-0004-0000-0A00-000074050000}"/>
    <hyperlink ref="I1916" r:id="rId1398" xr:uid="{00000000-0004-0000-0A00-000075050000}"/>
    <hyperlink ref="I1917" r:id="rId1399" xr:uid="{00000000-0004-0000-0A00-000076050000}"/>
    <hyperlink ref="I1918" r:id="rId1400" xr:uid="{00000000-0004-0000-0A00-000077050000}"/>
    <hyperlink ref="I1919" r:id="rId1401" xr:uid="{00000000-0004-0000-0A00-000078050000}"/>
    <hyperlink ref="I1920" r:id="rId1402" xr:uid="{00000000-0004-0000-0A00-000079050000}"/>
    <hyperlink ref="I1921" r:id="rId1403" xr:uid="{00000000-0004-0000-0A00-00007A050000}"/>
    <hyperlink ref="I1922" r:id="rId1404" xr:uid="{00000000-0004-0000-0A00-00007B050000}"/>
    <hyperlink ref="I1923" r:id="rId1405" xr:uid="{00000000-0004-0000-0A00-00007C050000}"/>
    <hyperlink ref="I1924" r:id="rId1406" xr:uid="{00000000-0004-0000-0A00-00007D050000}"/>
    <hyperlink ref="I1925" r:id="rId1407" xr:uid="{00000000-0004-0000-0A00-00007E050000}"/>
    <hyperlink ref="I1927" r:id="rId1408" xr:uid="{00000000-0004-0000-0A00-00007F050000}"/>
    <hyperlink ref="I1928" r:id="rId1409" xr:uid="{00000000-0004-0000-0A00-000080050000}"/>
    <hyperlink ref="I1929" r:id="rId1410" xr:uid="{00000000-0004-0000-0A00-000081050000}"/>
    <hyperlink ref="I1930" r:id="rId1411" xr:uid="{00000000-0004-0000-0A00-000082050000}"/>
    <hyperlink ref="I1931" r:id="rId1412" xr:uid="{00000000-0004-0000-0A00-000083050000}"/>
    <hyperlink ref="I1933" r:id="rId1413" location="referrer=https://www.google.com" xr:uid="{00000000-0004-0000-0A00-000084050000}"/>
    <hyperlink ref="I1934" r:id="rId1414" xr:uid="{00000000-0004-0000-0A00-000085050000}"/>
    <hyperlink ref="I1935" r:id="rId1415" xr:uid="{00000000-0004-0000-0A00-000086050000}"/>
    <hyperlink ref="I1936" r:id="rId1416" xr:uid="{00000000-0004-0000-0A00-000087050000}"/>
    <hyperlink ref="I1937" r:id="rId1417" xr:uid="{00000000-0004-0000-0A00-000088050000}"/>
    <hyperlink ref="I1938" r:id="rId1418" xr:uid="{00000000-0004-0000-0A00-000089050000}"/>
    <hyperlink ref="I1940" r:id="rId1419" xr:uid="{00000000-0004-0000-0A00-00008A050000}"/>
    <hyperlink ref="I1941" r:id="rId1420" xr:uid="{00000000-0004-0000-0A00-00008B050000}"/>
    <hyperlink ref="I1943" r:id="rId1421" xr:uid="{00000000-0004-0000-0A00-00008C050000}"/>
    <hyperlink ref="I1944" r:id="rId1422" xr:uid="{00000000-0004-0000-0A00-00008D050000}"/>
    <hyperlink ref="I1946" r:id="rId1423" xr:uid="{00000000-0004-0000-0A00-00008E050000}"/>
    <hyperlink ref="I1948" r:id="rId1424" xr:uid="{00000000-0004-0000-0A00-00008F050000}"/>
    <hyperlink ref="I1949" r:id="rId1425" xr:uid="{00000000-0004-0000-0A00-000090050000}"/>
    <hyperlink ref="I1950" r:id="rId1426" xr:uid="{00000000-0004-0000-0A00-000091050000}"/>
    <hyperlink ref="I1951" r:id="rId1427" xr:uid="{00000000-0004-0000-0A00-000092050000}"/>
    <hyperlink ref="I1952" r:id="rId1428" xr:uid="{00000000-0004-0000-0A00-000093050000}"/>
    <hyperlink ref="I1958" r:id="rId1429" xr:uid="{00000000-0004-0000-0A00-000094050000}"/>
    <hyperlink ref="I1961" r:id="rId1430" xr:uid="{00000000-0004-0000-0A00-000095050000}"/>
    <hyperlink ref="I1962" r:id="rId1431" xr:uid="{00000000-0004-0000-0A00-000096050000}"/>
    <hyperlink ref="I1963" r:id="rId1432" xr:uid="{00000000-0004-0000-0A00-000097050000}"/>
    <hyperlink ref="I1964" r:id="rId1433" xr:uid="{00000000-0004-0000-0A00-000098050000}"/>
    <hyperlink ref="I1965" r:id="rId1434" xr:uid="{00000000-0004-0000-0A00-000099050000}"/>
    <hyperlink ref="I1966" r:id="rId1435" xr:uid="{00000000-0004-0000-0A00-00009A050000}"/>
    <hyperlink ref="I1968" r:id="rId1436" xr:uid="{00000000-0004-0000-0A00-00009B050000}"/>
    <hyperlink ref="I1969" r:id="rId1437" xr:uid="{00000000-0004-0000-0A00-00009C050000}"/>
    <hyperlink ref="I1971" r:id="rId1438" xr:uid="{00000000-0004-0000-0A00-00009D050000}"/>
    <hyperlink ref="I1972" r:id="rId1439" xr:uid="{00000000-0004-0000-0A00-00009E050000}"/>
    <hyperlink ref="I1974" r:id="rId1440" xr:uid="{00000000-0004-0000-0A00-00009F050000}"/>
    <hyperlink ref="I1976" r:id="rId1441" xr:uid="{00000000-0004-0000-0A00-0000A0050000}"/>
    <hyperlink ref="I1977" r:id="rId1442" xr:uid="{00000000-0004-0000-0A00-0000A1050000}"/>
    <hyperlink ref="I1978" r:id="rId1443" xr:uid="{00000000-0004-0000-0A00-0000A2050000}"/>
    <hyperlink ref="I1979" r:id="rId1444" xr:uid="{00000000-0004-0000-0A00-0000A3050000}"/>
    <hyperlink ref="I1981" r:id="rId1445" xr:uid="{00000000-0004-0000-0A00-0000A4050000}"/>
    <hyperlink ref="I1983" r:id="rId1446" xr:uid="{00000000-0004-0000-0A00-0000A5050000}"/>
    <hyperlink ref="I1984" r:id="rId1447" xr:uid="{00000000-0004-0000-0A00-0000A6050000}"/>
    <hyperlink ref="I1987" r:id="rId1448" xr:uid="{00000000-0004-0000-0A00-0000A7050000}"/>
    <hyperlink ref="I1988" r:id="rId1449" xr:uid="{00000000-0004-0000-0A00-0000A8050000}"/>
    <hyperlink ref="I1989" r:id="rId1450" xr:uid="{00000000-0004-0000-0A00-0000A9050000}"/>
    <hyperlink ref="I1990" r:id="rId1451" xr:uid="{00000000-0004-0000-0A00-0000AA050000}"/>
    <hyperlink ref="I1991" r:id="rId1452" xr:uid="{00000000-0004-0000-0A00-0000AB050000}"/>
    <hyperlink ref="I1992" r:id="rId1453" xr:uid="{00000000-0004-0000-0A00-0000AC050000}"/>
    <hyperlink ref="M1992" r:id="rId1454" xr:uid="{00000000-0004-0000-0A00-0000AD050000}"/>
    <hyperlink ref="I1993" r:id="rId1455" xr:uid="{00000000-0004-0000-0A00-0000AE050000}"/>
    <hyperlink ref="I1994" r:id="rId1456" xr:uid="{00000000-0004-0000-0A00-0000AF050000}"/>
    <hyperlink ref="I1995" r:id="rId1457" xr:uid="{00000000-0004-0000-0A00-0000B0050000}"/>
    <hyperlink ref="I1997" r:id="rId1458" xr:uid="{00000000-0004-0000-0A00-0000B1050000}"/>
    <hyperlink ref="I1998" r:id="rId1459" location="referrer=https://www.google.com" xr:uid="{00000000-0004-0000-0A00-0000B2050000}"/>
    <hyperlink ref="I2001" r:id="rId1460" xr:uid="{00000000-0004-0000-0A00-0000B3050000}"/>
    <hyperlink ref="I2002" r:id="rId1461" xr:uid="{00000000-0004-0000-0A00-0000B4050000}"/>
    <hyperlink ref="I2006" r:id="rId1462" xr:uid="{00000000-0004-0000-0A00-0000B5050000}"/>
    <hyperlink ref="I2007" r:id="rId1463" xr:uid="{00000000-0004-0000-0A00-0000B6050000}"/>
    <hyperlink ref="I2008" r:id="rId1464" xr:uid="{00000000-0004-0000-0A00-0000B7050000}"/>
    <hyperlink ref="I2014" r:id="rId1465" location="c1" xr:uid="{00000000-0004-0000-0A00-0000B8050000}"/>
    <hyperlink ref="I2018" r:id="rId1466" xr:uid="{00000000-0004-0000-0A00-0000B9050000}"/>
    <hyperlink ref="I2019" r:id="rId1467" xr:uid="{00000000-0004-0000-0A00-0000BA050000}"/>
    <hyperlink ref="I2020" r:id="rId1468" xr:uid="{00000000-0004-0000-0A00-0000BB050000}"/>
    <hyperlink ref="I2021" r:id="rId1469" xr:uid="{00000000-0004-0000-0A00-0000BC050000}"/>
    <hyperlink ref="I2022" r:id="rId1470" xr:uid="{00000000-0004-0000-0A00-0000BD050000}"/>
    <hyperlink ref="I2023" r:id="rId1471" xr:uid="{00000000-0004-0000-0A00-0000BE050000}"/>
    <hyperlink ref="I2024" r:id="rId1472" xr:uid="{00000000-0004-0000-0A00-0000BF050000}"/>
    <hyperlink ref="I2025" r:id="rId1473" xr:uid="{00000000-0004-0000-0A00-0000C0050000}"/>
    <hyperlink ref="I2026" r:id="rId1474" xr:uid="{00000000-0004-0000-0A00-0000C1050000}"/>
    <hyperlink ref="I2027" r:id="rId1475" xr:uid="{00000000-0004-0000-0A00-0000C2050000}"/>
    <hyperlink ref="I2028" r:id="rId1476" xr:uid="{00000000-0004-0000-0A00-0000C3050000}"/>
    <hyperlink ref="I2029" r:id="rId1477" xr:uid="{00000000-0004-0000-0A00-0000C4050000}"/>
    <hyperlink ref="I2030" r:id="rId1478" xr:uid="{00000000-0004-0000-0A00-0000C5050000}"/>
    <hyperlink ref="I2031" r:id="rId1479" xr:uid="{00000000-0004-0000-0A00-0000C6050000}"/>
    <hyperlink ref="I2032" r:id="rId1480" xr:uid="{00000000-0004-0000-0A00-0000C7050000}"/>
    <hyperlink ref="I2033" r:id="rId1481" xr:uid="{00000000-0004-0000-0A00-0000C8050000}"/>
    <hyperlink ref="I2034" r:id="rId1482" xr:uid="{00000000-0004-0000-0A00-0000C9050000}"/>
    <hyperlink ref="I2035" r:id="rId1483" xr:uid="{00000000-0004-0000-0A00-0000CA050000}"/>
    <hyperlink ref="I2036" r:id="rId1484" xr:uid="{00000000-0004-0000-0A00-0000CB050000}"/>
    <hyperlink ref="I2046" r:id="rId1485" xr:uid="{00000000-0004-0000-0A00-0000CC050000}"/>
    <hyperlink ref="I2048" r:id="rId1486" xr:uid="{00000000-0004-0000-0A00-0000CD050000}"/>
    <hyperlink ref="I2050" r:id="rId1487" xr:uid="{00000000-0004-0000-0A00-0000CE050000}"/>
    <hyperlink ref="I2053" r:id="rId1488" xr:uid="{00000000-0004-0000-0A00-0000CF050000}"/>
    <hyperlink ref="I2058" r:id="rId1489" location=".Xn8omGdRFSc.whatsapp" xr:uid="{00000000-0004-0000-0A00-0000D0050000}"/>
    <hyperlink ref="I2059" r:id="rId1490" xr:uid="{00000000-0004-0000-0A00-0000D1050000}"/>
    <hyperlink ref="I2061" r:id="rId1491" xr:uid="{00000000-0004-0000-0A00-0000D2050000}"/>
    <hyperlink ref="I2062" r:id="rId1492" xr:uid="{00000000-0004-0000-0A00-0000D3050000}"/>
    <hyperlink ref="I2063" r:id="rId1493" xr:uid="{00000000-0004-0000-0A00-0000D4050000}"/>
    <hyperlink ref="I2064" r:id="rId1494" xr:uid="{00000000-0004-0000-0A00-0000D5050000}"/>
    <hyperlink ref="I2068" r:id="rId1495" xr:uid="{00000000-0004-0000-0A00-0000D6050000}"/>
    <hyperlink ref="I2069" r:id="rId1496" xr:uid="{00000000-0004-0000-0A00-0000D7050000}"/>
    <hyperlink ref="I2070" r:id="rId1497" xr:uid="{00000000-0004-0000-0A00-0000D8050000}"/>
    <hyperlink ref="I2071" r:id="rId1498" xr:uid="{00000000-0004-0000-0A00-0000D9050000}"/>
    <hyperlink ref="I2072" r:id="rId1499" xr:uid="{00000000-0004-0000-0A00-0000DA050000}"/>
    <hyperlink ref="I2073" r:id="rId1500" xr:uid="{00000000-0004-0000-0A00-0000DB050000}"/>
    <hyperlink ref="I2074" r:id="rId1501" xr:uid="{00000000-0004-0000-0A00-0000DC050000}"/>
    <hyperlink ref="I2075" r:id="rId1502" xr:uid="{00000000-0004-0000-0A00-0000DD050000}"/>
    <hyperlink ref="I2076" r:id="rId1503" xr:uid="{00000000-0004-0000-0A00-0000DE050000}"/>
    <hyperlink ref="I2077" r:id="rId1504" xr:uid="{00000000-0004-0000-0A00-0000DF050000}"/>
    <hyperlink ref="I2079" r:id="rId1505" xr:uid="{00000000-0004-0000-0A00-0000E0050000}"/>
    <hyperlink ref="I2081" r:id="rId1506" xr:uid="{00000000-0004-0000-0A00-0000E1050000}"/>
    <hyperlink ref="I2085" r:id="rId1507" xr:uid="{00000000-0004-0000-0A00-0000E2050000}"/>
    <hyperlink ref="I2086" r:id="rId1508" xr:uid="{00000000-0004-0000-0A00-0000E3050000}"/>
    <hyperlink ref="I2097" r:id="rId1509" xr:uid="{00000000-0004-0000-0A00-0000E4050000}"/>
    <hyperlink ref="I2106" r:id="rId1510" xr:uid="{00000000-0004-0000-0A00-0000E5050000}"/>
    <hyperlink ref="I2107" r:id="rId1511" xr:uid="{00000000-0004-0000-0A00-0000E6050000}"/>
    <hyperlink ref="I2108" r:id="rId1512" xr:uid="{00000000-0004-0000-0A00-0000E7050000}"/>
    <hyperlink ref="I2109" r:id="rId1513" xr:uid="{00000000-0004-0000-0A00-0000E8050000}"/>
    <hyperlink ref="I2111" r:id="rId1514" xr:uid="{00000000-0004-0000-0A00-0000E9050000}"/>
    <hyperlink ref="I2112" r:id="rId1515" xr:uid="{00000000-0004-0000-0A00-0000EA050000}"/>
    <hyperlink ref="I2114" r:id="rId1516" location="aoh=15854000954929&amp;amp_ct=1585400605857&amp;referrer=https%3A%2F%2Fwww.google.com&amp;amp_tf=From%20%251%24s" xr:uid="{00000000-0004-0000-0A00-0000EB050000}"/>
    <hyperlink ref="I2115" r:id="rId1517" xr:uid="{00000000-0004-0000-0A00-0000EC050000}"/>
    <hyperlink ref="I2116" r:id="rId1518" xr:uid="{00000000-0004-0000-0A00-0000ED050000}"/>
    <hyperlink ref="I2117" r:id="rId1519" xr:uid="{00000000-0004-0000-0A00-0000EE050000}"/>
    <hyperlink ref="I2119" r:id="rId1520" xr:uid="{00000000-0004-0000-0A00-0000EF050000}"/>
    <hyperlink ref="I2120" r:id="rId1521" xr:uid="{00000000-0004-0000-0A00-0000F0050000}"/>
    <hyperlink ref="I2124" r:id="rId1522" xr:uid="{00000000-0004-0000-0A00-0000F1050000}"/>
    <hyperlink ref="I2125" r:id="rId1523" xr:uid="{00000000-0004-0000-0A00-0000F2050000}"/>
    <hyperlink ref="I2126" r:id="rId1524" xr:uid="{00000000-0004-0000-0A00-0000F3050000}"/>
    <hyperlink ref="I2127" r:id="rId1525" xr:uid="{00000000-0004-0000-0A00-0000F4050000}"/>
    <hyperlink ref="I2129" r:id="rId1526" xr:uid="{00000000-0004-0000-0A00-0000F5050000}"/>
    <hyperlink ref="I2130" r:id="rId1527" xr:uid="{00000000-0004-0000-0A00-0000F6050000}"/>
    <hyperlink ref="I2131" r:id="rId1528" xr:uid="{00000000-0004-0000-0A00-0000F7050000}"/>
    <hyperlink ref="I2132" r:id="rId1529" xr:uid="{00000000-0004-0000-0A00-0000F8050000}"/>
    <hyperlink ref="I2133" r:id="rId1530" xr:uid="{00000000-0004-0000-0A00-0000F9050000}"/>
    <hyperlink ref="I2135" r:id="rId1531" xr:uid="{00000000-0004-0000-0A00-0000FA050000}"/>
    <hyperlink ref="I2136" r:id="rId1532" xr:uid="{00000000-0004-0000-0A00-0000FB050000}"/>
    <hyperlink ref="I2137" r:id="rId1533" xr:uid="{00000000-0004-0000-0A00-0000FC050000}"/>
    <hyperlink ref="I2140" r:id="rId1534" xr:uid="{00000000-0004-0000-0A00-0000FD050000}"/>
    <hyperlink ref="I2141" r:id="rId1535" xr:uid="{00000000-0004-0000-0A00-0000FE050000}"/>
    <hyperlink ref="I2146" r:id="rId1536" xr:uid="{00000000-0004-0000-0A00-0000FF050000}"/>
    <hyperlink ref="I2147" r:id="rId1537" xr:uid="{00000000-0004-0000-0A00-000000060000}"/>
    <hyperlink ref="I2148" r:id="rId1538" xr:uid="{00000000-0004-0000-0A00-000001060000}"/>
    <hyperlink ref="I2150" r:id="rId1539" xr:uid="{00000000-0004-0000-0A00-000002060000}"/>
    <hyperlink ref="I2151" r:id="rId1540" xr:uid="{00000000-0004-0000-0A00-000003060000}"/>
    <hyperlink ref="I2152" r:id="rId1541" xr:uid="{00000000-0004-0000-0A00-000004060000}"/>
    <hyperlink ref="I2153" r:id="rId1542" xr:uid="{00000000-0004-0000-0A00-000005060000}"/>
    <hyperlink ref="I2154" r:id="rId1543" xr:uid="{00000000-0004-0000-0A00-000006060000}"/>
    <hyperlink ref="I2157" r:id="rId1544" xr:uid="{00000000-0004-0000-0A00-000007060000}"/>
    <hyperlink ref="I2158" r:id="rId1545" xr:uid="{00000000-0004-0000-0A00-000008060000}"/>
    <hyperlink ref="I2160" r:id="rId1546" xr:uid="{00000000-0004-0000-0A00-000009060000}"/>
    <hyperlink ref="I2163" r:id="rId1547" xr:uid="{00000000-0004-0000-0A00-00000A060000}"/>
    <hyperlink ref="I2164" r:id="rId1548" xr:uid="{00000000-0004-0000-0A00-00000B060000}"/>
    <hyperlink ref="I2165" r:id="rId1549" xr:uid="{00000000-0004-0000-0A00-00000C060000}"/>
    <hyperlink ref="I2166" r:id="rId1550" xr:uid="{00000000-0004-0000-0A00-00000D060000}"/>
    <hyperlink ref="I2169" r:id="rId1551" xr:uid="{00000000-0004-0000-0A00-00000E060000}"/>
    <hyperlink ref="I2170" r:id="rId1552" xr:uid="{00000000-0004-0000-0A00-00000F060000}"/>
    <hyperlink ref="I2171" r:id="rId1553" xr:uid="{00000000-0004-0000-0A00-000010060000}"/>
    <hyperlink ref="I2172" r:id="rId1554" xr:uid="{00000000-0004-0000-0A00-000011060000}"/>
    <hyperlink ref="I2173" r:id="rId1555" xr:uid="{00000000-0004-0000-0A00-000012060000}"/>
    <hyperlink ref="I2174" r:id="rId1556" xr:uid="{00000000-0004-0000-0A00-000013060000}"/>
    <hyperlink ref="I2176" r:id="rId1557" xr:uid="{00000000-0004-0000-0A00-000014060000}"/>
    <hyperlink ref="I2177" r:id="rId1558" xr:uid="{00000000-0004-0000-0A00-000015060000}"/>
    <hyperlink ref="I2179" r:id="rId1559" xr:uid="{00000000-0004-0000-0A00-000016060000}"/>
    <hyperlink ref="I2180" r:id="rId1560" xr:uid="{00000000-0004-0000-0A00-000017060000}"/>
    <hyperlink ref="I2181" r:id="rId1561" xr:uid="{00000000-0004-0000-0A00-000018060000}"/>
    <hyperlink ref="I2182" r:id="rId1562" xr:uid="{00000000-0004-0000-0A00-000019060000}"/>
    <hyperlink ref="M2182" r:id="rId1563" xr:uid="{00000000-0004-0000-0A00-00001A060000}"/>
    <hyperlink ref="I2183" r:id="rId1564" xr:uid="{00000000-0004-0000-0A00-00001B060000}"/>
    <hyperlink ref="I2186" r:id="rId1565" xr:uid="{00000000-0004-0000-0A00-00001C060000}"/>
    <hyperlink ref="I2187" r:id="rId1566" xr:uid="{00000000-0004-0000-0A00-00001D060000}"/>
    <hyperlink ref="I2188" r:id="rId1567" xr:uid="{00000000-0004-0000-0A00-00001E060000}"/>
    <hyperlink ref="I2192" r:id="rId1568" xr:uid="{00000000-0004-0000-0A00-00001F060000}"/>
    <hyperlink ref="I2193" r:id="rId1569" xr:uid="{00000000-0004-0000-0A00-000020060000}"/>
    <hyperlink ref="I2194" r:id="rId1570" xr:uid="{00000000-0004-0000-0A00-000021060000}"/>
    <hyperlink ref="I2195" r:id="rId1571" xr:uid="{00000000-0004-0000-0A00-000022060000}"/>
    <hyperlink ref="I2196" r:id="rId1572" xr:uid="{00000000-0004-0000-0A00-000023060000}"/>
    <hyperlink ref="I2197" r:id="rId1573" xr:uid="{00000000-0004-0000-0A00-000024060000}"/>
    <hyperlink ref="I2199" r:id="rId1574" xr:uid="{00000000-0004-0000-0A00-000025060000}"/>
    <hyperlink ref="I2200" r:id="rId1575" xr:uid="{00000000-0004-0000-0A00-000026060000}"/>
    <hyperlink ref="I2201" r:id="rId1576" xr:uid="{00000000-0004-0000-0A00-000027060000}"/>
    <hyperlink ref="I2202" r:id="rId1577" xr:uid="{00000000-0004-0000-0A00-000028060000}"/>
    <hyperlink ref="I2203" r:id="rId1578" xr:uid="{00000000-0004-0000-0A00-000029060000}"/>
    <hyperlink ref="I2204" r:id="rId1579" xr:uid="{00000000-0004-0000-0A00-00002A060000}"/>
    <hyperlink ref="I2205" r:id="rId1580" xr:uid="{00000000-0004-0000-0A00-00002B060000}"/>
    <hyperlink ref="I2207" r:id="rId1581" xr:uid="{00000000-0004-0000-0A00-00002C060000}"/>
    <hyperlink ref="I2208" r:id="rId1582" xr:uid="{00000000-0004-0000-0A00-00002D060000}"/>
    <hyperlink ref="I2209" r:id="rId1583" xr:uid="{00000000-0004-0000-0A00-00002E060000}"/>
    <hyperlink ref="I2210" r:id="rId1584" xr:uid="{00000000-0004-0000-0A00-00002F060000}"/>
    <hyperlink ref="I2211" r:id="rId1585" xr:uid="{00000000-0004-0000-0A00-000030060000}"/>
    <hyperlink ref="I2212" r:id="rId1586" xr:uid="{00000000-0004-0000-0A00-000031060000}"/>
    <hyperlink ref="I2213" r:id="rId1587" xr:uid="{00000000-0004-0000-0A00-000032060000}"/>
    <hyperlink ref="I2215" r:id="rId1588" xr:uid="{00000000-0004-0000-0A00-000033060000}"/>
    <hyperlink ref="I2217" r:id="rId1589" xr:uid="{00000000-0004-0000-0A00-000034060000}"/>
    <hyperlink ref="I2218" r:id="rId1590" xr:uid="{00000000-0004-0000-0A00-000035060000}"/>
    <hyperlink ref="I2219" r:id="rId1591" xr:uid="{00000000-0004-0000-0A00-000036060000}"/>
    <hyperlink ref="I2220" r:id="rId1592" xr:uid="{00000000-0004-0000-0A00-000037060000}"/>
    <hyperlink ref="I2221" r:id="rId1593" xr:uid="{00000000-0004-0000-0A00-000038060000}"/>
    <hyperlink ref="I2223" r:id="rId1594" xr:uid="{00000000-0004-0000-0A00-000039060000}"/>
    <hyperlink ref="I2224" r:id="rId1595" xr:uid="{00000000-0004-0000-0A00-00003A060000}"/>
    <hyperlink ref="I2226" r:id="rId1596" xr:uid="{00000000-0004-0000-0A00-00003B060000}"/>
    <hyperlink ref="I2227" r:id="rId1597" xr:uid="{00000000-0004-0000-0A00-00003C060000}"/>
    <hyperlink ref="I2228" r:id="rId1598" xr:uid="{00000000-0004-0000-0A00-00003D060000}"/>
    <hyperlink ref="I2229" r:id="rId1599" xr:uid="{00000000-0004-0000-0A00-00003E060000}"/>
    <hyperlink ref="M2230" r:id="rId1600" xr:uid="{00000000-0004-0000-0A00-00003F060000}"/>
    <hyperlink ref="I2232" r:id="rId1601" xr:uid="{00000000-0004-0000-0A00-000040060000}"/>
    <hyperlink ref="I2233" r:id="rId1602" xr:uid="{00000000-0004-0000-0A00-000041060000}"/>
    <hyperlink ref="I2234" r:id="rId1603" xr:uid="{00000000-0004-0000-0A00-000042060000}"/>
    <hyperlink ref="I2235" r:id="rId1604" xr:uid="{00000000-0004-0000-0A00-000043060000}"/>
    <hyperlink ref="I2237" r:id="rId1605" xr:uid="{00000000-0004-0000-0A00-000044060000}"/>
    <hyperlink ref="I2238" r:id="rId1606" xr:uid="{00000000-0004-0000-0A00-000045060000}"/>
    <hyperlink ref="I2239" r:id="rId1607" xr:uid="{00000000-0004-0000-0A00-000046060000}"/>
    <hyperlink ref="I2241" r:id="rId1608" xr:uid="{00000000-0004-0000-0A00-000047060000}"/>
    <hyperlink ref="I2242" r:id="rId1609" xr:uid="{00000000-0004-0000-0A00-000048060000}"/>
    <hyperlink ref="I2243" r:id="rId1610" xr:uid="{00000000-0004-0000-0A00-000049060000}"/>
    <hyperlink ref="I2244" r:id="rId1611" xr:uid="{00000000-0004-0000-0A00-00004A060000}"/>
    <hyperlink ref="I2245" r:id="rId1612" xr:uid="{00000000-0004-0000-0A00-00004B060000}"/>
    <hyperlink ref="I2246" r:id="rId1613" xr:uid="{00000000-0004-0000-0A00-00004C060000}"/>
    <hyperlink ref="I2248" r:id="rId1614" xr:uid="{00000000-0004-0000-0A00-00004D060000}"/>
    <hyperlink ref="I2249" r:id="rId1615" xr:uid="{00000000-0004-0000-0A00-00004E060000}"/>
    <hyperlink ref="I2250" r:id="rId1616" xr:uid="{00000000-0004-0000-0A00-00004F060000}"/>
    <hyperlink ref="I2251" r:id="rId1617" xr:uid="{00000000-0004-0000-0A00-000050060000}"/>
    <hyperlink ref="I2252" r:id="rId1618" xr:uid="{00000000-0004-0000-0A00-000051060000}"/>
    <hyperlink ref="I2253" r:id="rId1619" xr:uid="{00000000-0004-0000-0A00-000052060000}"/>
    <hyperlink ref="I2254" r:id="rId1620" xr:uid="{00000000-0004-0000-0A00-000053060000}"/>
    <hyperlink ref="I2256" r:id="rId1621" xr:uid="{00000000-0004-0000-0A00-000054060000}"/>
    <hyperlink ref="I2257" r:id="rId1622" xr:uid="{00000000-0004-0000-0A00-000055060000}"/>
    <hyperlink ref="I2258" r:id="rId1623" xr:uid="{00000000-0004-0000-0A00-000056060000}"/>
    <hyperlink ref="I2259" r:id="rId1624" xr:uid="{00000000-0004-0000-0A00-000057060000}"/>
    <hyperlink ref="I2260" r:id="rId1625" xr:uid="{00000000-0004-0000-0A00-000058060000}"/>
    <hyperlink ref="I2261" r:id="rId1626" xr:uid="{00000000-0004-0000-0A00-000059060000}"/>
    <hyperlink ref="I2263" r:id="rId1627" xr:uid="{00000000-0004-0000-0A00-00005A060000}"/>
    <hyperlink ref="I2266" r:id="rId1628" xr:uid="{00000000-0004-0000-0A00-00005B060000}"/>
    <hyperlink ref="I2267" r:id="rId1629" xr:uid="{00000000-0004-0000-0A00-00005C060000}"/>
    <hyperlink ref="I2269" r:id="rId1630" xr:uid="{00000000-0004-0000-0A00-00005D060000}"/>
    <hyperlink ref="I2270" r:id="rId1631" xr:uid="{00000000-0004-0000-0A00-00005E060000}"/>
    <hyperlink ref="I2271" r:id="rId1632" xr:uid="{00000000-0004-0000-0A00-00005F060000}"/>
    <hyperlink ref="I2272" r:id="rId1633" xr:uid="{00000000-0004-0000-0A00-000060060000}"/>
    <hyperlink ref="I2273" r:id="rId1634" xr:uid="{00000000-0004-0000-0A00-000061060000}"/>
    <hyperlink ref="I2274" r:id="rId1635" xr:uid="{00000000-0004-0000-0A00-000062060000}"/>
    <hyperlink ref="I2275" r:id="rId1636" xr:uid="{00000000-0004-0000-0A00-000063060000}"/>
    <hyperlink ref="I2276" r:id="rId1637" xr:uid="{00000000-0004-0000-0A00-000064060000}"/>
    <hyperlink ref="I2277" r:id="rId1638" xr:uid="{00000000-0004-0000-0A00-000065060000}"/>
    <hyperlink ref="I2278" r:id="rId1639" xr:uid="{00000000-0004-0000-0A00-000066060000}"/>
    <hyperlink ref="I2280" r:id="rId1640" xr:uid="{00000000-0004-0000-0A00-000067060000}"/>
    <hyperlink ref="I2282" r:id="rId1641" xr:uid="{00000000-0004-0000-0A00-000068060000}"/>
    <hyperlink ref="I2283" r:id="rId1642" xr:uid="{00000000-0004-0000-0A00-000069060000}"/>
    <hyperlink ref="I2291" r:id="rId1643" xr:uid="{00000000-0004-0000-0A00-00006A060000}"/>
    <hyperlink ref="I2292" r:id="rId1644" xr:uid="{00000000-0004-0000-0A00-00006B060000}"/>
    <hyperlink ref="I2293" r:id="rId1645" xr:uid="{00000000-0004-0000-0A00-00006C060000}"/>
    <hyperlink ref="I2301" r:id="rId1646" xr:uid="{00000000-0004-0000-0A00-00006D060000}"/>
    <hyperlink ref="I2303" r:id="rId1647" xr:uid="{00000000-0004-0000-0A00-00006E060000}"/>
    <hyperlink ref="I2304" r:id="rId1648" xr:uid="{00000000-0004-0000-0A00-00006F060000}"/>
    <hyperlink ref="I2306" r:id="rId1649" xr:uid="{00000000-0004-0000-0A00-000070060000}"/>
    <hyperlink ref="I2307" r:id="rId1650" xr:uid="{00000000-0004-0000-0A00-000071060000}"/>
    <hyperlink ref="I2309" r:id="rId1651" xr:uid="{00000000-0004-0000-0A00-000072060000}"/>
    <hyperlink ref="I2311" r:id="rId1652" xr:uid="{00000000-0004-0000-0A00-000073060000}"/>
    <hyperlink ref="I2313" r:id="rId1653" xr:uid="{00000000-0004-0000-0A00-000074060000}"/>
    <hyperlink ref="I2314" r:id="rId1654" xr:uid="{00000000-0004-0000-0A00-000075060000}"/>
    <hyperlink ref="I2315" r:id="rId1655" xr:uid="{00000000-0004-0000-0A00-000076060000}"/>
    <hyperlink ref="I2316" r:id="rId1656" xr:uid="{00000000-0004-0000-0A00-000077060000}"/>
    <hyperlink ref="I2317" r:id="rId1657" xr:uid="{00000000-0004-0000-0A00-000078060000}"/>
    <hyperlink ref="I2318" r:id="rId1658" xr:uid="{00000000-0004-0000-0A00-000079060000}"/>
    <hyperlink ref="I2319" r:id="rId1659" xr:uid="{00000000-0004-0000-0A00-00007A060000}"/>
    <hyperlink ref="I2320" r:id="rId1660" xr:uid="{00000000-0004-0000-0A00-00007B060000}"/>
    <hyperlink ref="I2322" r:id="rId1661" xr:uid="{00000000-0004-0000-0A00-00007C060000}"/>
    <hyperlink ref="I2323" r:id="rId1662" xr:uid="{00000000-0004-0000-0A00-00007D060000}"/>
    <hyperlink ref="I2324" r:id="rId1663" xr:uid="{00000000-0004-0000-0A00-00007E060000}"/>
    <hyperlink ref="I2325" r:id="rId1664" xr:uid="{00000000-0004-0000-0A00-00007F060000}"/>
    <hyperlink ref="I2327" r:id="rId1665" xr:uid="{00000000-0004-0000-0A00-000080060000}"/>
    <hyperlink ref="I2328" r:id="rId1666" xr:uid="{00000000-0004-0000-0A00-000081060000}"/>
    <hyperlink ref="I2329" r:id="rId1667" xr:uid="{00000000-0004-0000-0A00-000082060000}"/>
    <hyperlink ref="I2330" r:id="rId1668" xr:uid="{00000000-0004-0000-0A00-000083060000}"/>
    <hyperlink ref="I2331" r:id="rId1669" xr:uid="{00000000-0004-0000-0A00-000084060000}"/>
    <hyperlink ref="I2332" r:id="rId1670" xr:uid="{00000000-0004-0000-0A00-000085060000}"/>
    <hyperlink ref="I2333" r:id="rId1671" xr:uid="{00000000-0004-0000-0A00-000086060000}"/>
    <hyperlink ref="I2334" r:id="rId1672" xr:uid="{00000000-0004-0000-0A00-000087060000}"/>
    <hyperlink ref="I2335" r:id="rId1673" xr:uid="{00000000-0004-0000-0A00-000088060000}"/>
    <hyperlink ref="I2336" r:id="rId1674" xr:uid="{00000000-0004-0000-0A00-000089060000}"/>
    <hyperlink ref="I2337" r:id="rId1675" xr:uid="{00000000-0004-0000-0A00-00008A060000}"/>
    <hyperlink ref="I2338" r:id="rId1676" xr:uid="{00000000-0004-0000-0A00-00008B060000}"/>
    <hyperlink ref="I2339" r:id="rId1677" xr:uid="{00000000-0004-0000-0A00-00008C060000}"/>
    <hyperlink ref="I2340" r:id="rId1678" xr:uid="{00000000-0004-0000-0A00-00008D060000}"/>
    <hyperlink ref="I2341" r:id="rId1679" xr:uid="{00000000-0004-0000-0A00-00008E060000}"/>
    <hyperlink ref="I2342" r:id="rId1680" xr:uid="{00000000-0004-0000-0A00-00008F060000}"/>
    <hyperlink ref="I2343" r:id="rId1681" xr:uid="{00000000-0004-0000-0A00-000090060000}"/>
    <hyperlink ref="I2345" r:id="rId1682" xr:uid="{00000000-0004-0000-0A00-000091060000}"/>
    <hyperlink ref="I2346" r:id="rId1683" xr:uid="{00000000-0004-0000-0A00-000092060000}"/>
    <hyperlink ref="I2348" r:id="rId1684" xr:uid="{00000000-0004-0000-0A00-000093060000}"/>
    <hyperlink ref="I2349" r:id="rId1685" xr:uid="{00000000-0004-0000-0A00-000094060000}"/>
    <hyperlink ref="I2350" r:id="rId1686" xr:uid="{00000000-0004-0000-0A00-000095060000}"/>
    <hyperlink ref="I2351" r:id="rId1687" xr:uid="{00000000-0004-0000-0A00-000096060000}"/>
    <hyperlink ref="I2352" r:id="rId1688" xr:uid="{00000000-0004-0000-0A00-000097060000}"/>
    <hyperlink ref="I2353" r:id="rId1689" xr:uid="{00000000-0004-0000-0A00-000098060000}"/>
    <hyperlink ref="I2355" r:id="rId1690" xr:uid="{00000000-0004-0000-0A00-000099060000}"/>
    <hyperlink ref="I2356" r:id="rId1691" xr:uid="{00000000-0004-0000-0A00-00009A060000}"/>
    <hyperlink ref="I2357" r:id="rId1692" xr:uid="{00000000-0004-0000-0A00-00009B060000}"/>
    <hyperlink ref="I2358" r:id="rId1693" xr:uid="{00000000-0004-0000-0A00-00009C060000}"/>
    <hyperlink ref="I2361" r:id="rId1694" xr:uid="{00000000-0004-0000-0A00-00009D060000}"/>
    <hyperlink ref="I2362" r:id="rId1695" xr:uid="{00000000-0004-0000-0A00-00009E060000}"/>
    <hyperlink ref="I2363" r:id="rId1696" xr:uid="{00000000-0004-0000-0A00-00009F060000}"/>
    <hyperlink ref="I2364" r:id="rId1697" xr:uid="{00000000-0004-0000-0A00-0000A0060000}"/>
    <hyperlink ref="I2365" r:id="rId1698" xr:uid="{00000000-0004-0000-0A00-0000A1060000}"/>
    <hyperlink ref="I2366" r:id="rId1699" xr:uid="{00000000-0004-0000-0A00-0000A2060000}"/>
    <hyperlink ref="I2367" r:id="rId1700" xr:uid="{00000000-0004-0000-0A00-0000A3060000}"/>
    <hyperlink ref="I2368" r:id="rId1701" xr:uid="{00000000-0004-0000-0A00-0000A4060000}"/>
    <hyperlink ref="I2369" r:id="rId1702" xr:uid="{00000000-0004-0000-0A00-0000A5060000}"/>
    <hyperlink ref="I2371" r:id="rId1703" xr:uid="{00000000-0004-0000-0A00-0000A6060000}"/>
    <hyperlink ref="I2372" r:id="rId1704" xr:uid="{00000000-0004-0000-0A00-0000A7060000}"/>
    <hyperlink ref="I2373" r:id="rId1705" xr:uid="{00000000-0004-0000-0A00-0000A8060000}"/>
    <hyperlink ref="I2375" r:id="rId1706" xr:uid="{00000000-0004-0000-0A00-0000A9060000}"/>
    <hyperlink ref="I2376" r:id="rId1707" xr:uid="{00000000-0004-0000-0A00-0000AA060000}"/>
    <hyperlink ref="I2377" r:id="rId1708" xr:uid="{00000000-0004-0000-0A00-0000AB060000}"/>
    <hyperlink ref="I2378" r:id="rId1709" xr:uid="{00000000-0004-0000-0A00-0000AC060000}"/>
    <hyperlink ref="I2379" r:id="rId1710" xr:uid="{00000000-0004-0000-0A00-0000AD060000}"/>
    <hyperlink ref="I2380" r:id="rId1711" xr:uid="{00000000-0004-0000-0A00-0000AE060000}"/>
    <hyperlink ref="I2381" r:id="rId1712" xr:uid="{00000000-0004-0000-0A00-0000AF060000}"/>
    <hyperlink ref="I2382" r:id="rId1713" xr:uid="{00000000-0004-0000-0A00-0000B0060000}"/>
    <hyperlink ref="I2383" r:id="rId1714" xr:uid="{00000000-0004-0000-0A00-0000B1060000}"/>
    <hyperlink ref="I2384" r:id="rId1715" xr:uid="{00000000-0004-0000-0A00-0000B2060000}"/>
    <hyperlink ref="I2385" r:id="rId1716" xr:uid="{00000000-0004-0000-0A00-0000B3060000}"/>
    <hyperlink ref="I2386" r:id="rId1717" xr:uid="{00000000-0004-0000-0A00-0000B4060000}"/>
    <hyperlink ref="I2387" r:id="rId1718" xr:uid="{00000000-0004-0000-0A00-0000B5060000}"/>
    <hyperlink ref="I2388" r:id="rId1719" xr:uid="{00000000-0004-0000-0A00-0000B6060000}"/>
    <hyperlink ref="I2389" r:id="rId1720" xr:uid="{00000000-0004-0000-0A00-0000B7060000}"/>
    <hyperlink ref="I2390" r:id="rId1721" xr:uid="{00000000-0004-0000-0A00-0000B8060000}"/>
    <hyperlink ref="I2391" r:id="rId1722" xr:uid="{00000000-0004-0000-0A00-0000B9060000}"/>
    <hyperlink ref="I2392" r:id="rId1723" xr:uid="{00000000-0004-0000-0A00-0000BA060000}"/>
    <hyperlink ref="I2393" r:id="rId1724" xr:uid="{00000000-0004-0000-0A00-0000BB060000}"/>
    <hyperlink ref="I2394" r:id="rId1725" xr:uid="{00000000-0004-0000-0A00-0000BC060000}"/>
    <hyperlink ref="I2395" r:id="rId1726" xr:uid="{00000000-0004-0000-0A00-0000BD060000}"/>
    <hyperlink ref="I2396" r:id="rId1727" xr:uid="{00000000-0004-0000-0A00-0000BE060000}"/>
    <hyperlink ref="I2397" r:id="rId1728" xr:uid="{00000000-0004-0000-0A00-0000BF060000}"/>
    <hyperlink ref="I2398" r:id="rId1729" xr:uid="{00000000-0004-0000-0A00-0000C0060000}"/>
    <hyperlink ref="I2399" r:id="rId1730" xr:uid="{00000000-0004-0000-0A00-0000C1060000}"/>
    <hyperlink ref="I2400" r:id="rId1731" xr:uid="{00000000-0004-0000-0A00-0000C2060000}"/>
    <hyperlink ref="I2401" r:id="rId1732" xr:uid="{00000000-0004-0000-0A00-0000C3060000}"/>
    <hyperlink ref="I2402" r:id="rId1733" xr:uid="{00000000-0004-0000-0A00-0000C4060000}"/>
    <hyperlink ref="I2403" r:id="rId1734" xr:uid="{00000000-0004-0000-0A00-0000C5060000}"/>
    <hyperlink ref="I2405" r:id="rId1735" xr:uid="{00000000-0004-0000-0A00-0000C6060000}"/>
    <hyperlink ref="I2406" r:id="rId1736" xr:uid="{00000000-0004-0000-0A00-0000C7060000}"/>
    <hyperlink ref="I2407" r:id="rId1737" xr:uid="{00000000-0004-0000-0A00-0000C8060000}"/>
    <hyperlink ref="I2408" r:id="rId1738" xr:uid="{00000000-0004-0000-0A00-0000C9060000}"/>
    <hyperlink ref="I2409" r:id="rId1739" xr:uid="{00000000-0004-0000-0A00-0000CA060000}"/>
    <hyperlink ref="I2410" r:id="rId1740" xr:uid="{00000000-0004-0000-0A00-0000CB060000}"/>
    <hyperlink ref="I2411" r:id="rId1741" xr:uid="{00000000-0004-0000-0A00-0000CC060000}"/>
    <hyperlink ref="I2413" r:id="rId1742" xr:uid="{00000000-0004-0000-0A00-0000CD060000}"/>
    <hyperlink ref="I2414" r:id="rId1743" xr:uid="{00000000-0004-0000-0A00-0000CE060000}"/>
    <hyperlink ref="I2417" r:id="rId1744" xr:uid="{00000000-0004-0000-0A00-0000CF060000}"/>
    <hyperlink ref="I2419" r:id="rId1745" xr:uid="{00000000-0004-0000-0A00-0000D0060000}"/>
    <hyperlink ref="I2420" r:id="rId1746" xr:uid="{00000000-0004-0000-0A00-0000D1060000}"/>
    <hyperlink ref="I2421" r:id="rId1747" xr:uid="{00000000-0004-0000-0A00-0000D2060000}"/>
    <hyperlink ref="I2422" r:id="rId1748" xr:uid="{00000000-0004-0000-0A00-0000D3060000}"/>
    <hyperlink ref="I2424" r:id="rId1749" xr:uid="{00000000-0004-0000-0A00-0000D4060000}"/>
    <hyperlink ref="I2425" r:id="rId1750" xr:uid="{00000000-0004-0000-0A00-0000D5060000}"/>
    <hyperlink ref="M2425" r:id="rId1751" xr:uid="{00000000-0004-0000-0A00-0000D6060000}"/>
    <hyperlink ref="I2426" r:id="rId1752" xr:uid="{00000000-0004-0000-0A00-0000D7060000}"/>
    <hyperlink ref="I2427" r:id="rId1753" xr:uid="{00000000-0004-0000-0A00-0000D8060000}"/>
    <hyperlink ref="I2428" r:id="rId1754" xr:uid="{00000000-0004-0000-0A00-0000D9060000}"/>
    <hyperlink ref="I2429" r:id="rId1755" xr:uid="{00000000-0004-0000-0A00-0000DA060000}"/>
    <hyperlink ref="I2430" r:id="rId1756" xr:uid="{00000000-0004-0000-0A00-0000DB060000}"/>
    <hyperlink ref="I2431" r:id="rId1757" xr:uid="{00000000-0004-0000-0A00-0000DC060000}"/>
    <hyperlink ref="I2432" r:id="rId1758" xr:uid="{00000000-0004-0000-0A00-0000DD060000}"/>
    <hyperlink ref="I2433" r:id="rId1759" xr:uid="{00000000-0004-0000-0A00-0000DE060000}"/>
    <hyperlink ref="I2434" r:id="rId1760" xr:uid="{00000000-0004-0000-0A00-0000DF060000}"/>
    <hyperlink ref="I2435" r:id="rId1761" xr:uid="{00000000-0004-0000-0A00-0000E0060000}"/>
    <hyperlink ref="I2437" r:id="rId1762" xr:uid="{00000000-0004-0000-0A00-0000E1060000}"/>
    <hyperlink ref="I2438" r:id="rId1763" xr:uid="{00000000-0004-0000-0A00-0000E2060000}"/>
    <hyperlink ref="I2439" r:id="rId1764" xr:uid="{00000000-0004-0000-0A00-0000E3060000}"/>
    <hyperlink ref="I2441" r:id="rId1765" xr:uid="{00000000-0004-0000-0A00-0000E4060000}"/>
    <hyperlink ref="I2442" r:id="rId1766" xr:uid="{00000000-0004-0000-0A00-0000E5060000}"/>
    <hyperlink ref="I2443" r:id="rId1767" xr:uid="{00000000-0004-0000-0A00-0000E6060000}"/>
    <hyperlink ref="I2444" r:id="rId1768" xr:uid="{00000000-0004-0000-0A00-0000E7060000}"/>
    <hyperlink ref="I2445" r:id="rId1769" xr:uid="{00000000-0004-0000-0A00-0000E8060000}"/>
    <hyperlink ref="I2448" r:id="rId1770" xr:uid="{00000000-0004-0000-0A00-0000E9060000}"/>
    <hyperlink ref="I2449" r:id="rId1771" xr:uid="{00000000-0004-0000-0A00-0000EA060000}"/>
    <hyperlink ref="I2450" r:id="rId1772" xr:uid="{00000000-0004-0000-0A00-0000EB060000}"/>
    <hyperlink ref="I2451" r:id="rId1773" xr:uid="{00000000-0004-0000-0A00-0000EC060000}"/>
    <hyperlink ref="I2452" r:id="rId1774" xr:uid="{00000000-0004-0000-0A00-0000ED060000}"/>
    <hyperlink ref="I2453" r:id="rId1775" xr:uid="{00000000-0004-0000-0A00-0000EE060000}"/>
    <hyperlink ref="I2454" r:id="rId1776" xr:uid="{00000000-0004-0000-0A00-0000EF060000}"/>
    <hyperlink ref="I2455" r:id="rId1777" xr:uid="{00000000-0004-0000-0A00-0000F0060000}"/>
    <hyperlink ref="I2456" r:id="rId1778" xr:uid="{00000000-0004-0000-0A00-0000F1060000}"/>
    <hyperlink ref="I2457" r:id="rId1779" xr:uid="{00000000-0004-0000-0A00-0000F2060000}"/>
    <hyperlink ref="I2458" r:id="rId1780" xr:uid="{00000000-0004-0000-0A00-0000F3060000}"/>
    <hyperlink ref="I2459" r:id="rId1781" xr:uid="{00000000-0004-0000-0A00-0000F4060000}"/>
    <hyperlink ref="I2460" r:id="rId1782" xr:uid="{00000000-0004-0000-0A00-0000F5060000}"/>
    <hyperlink ref="I2461" r:id="rId1783" xr:uid="{00000000-0004-0000-0A00-0000F6060000}"/>
    <hyperlink ref="I2462" r:id="rId1784" xr:uid="{00000000-0004-0000-0A00-0000F7060000}"/>
    <hyperlink ref="I2463" r:id="rId1785" xr:uid="{00000000-0004-0000-0A00-0000F8060000}"/>
    <hyperlink ref="I2464" r:id="rId1786" xr:uid="{00000000-0004-0000-0A00-0000F9060000}"/>
    <hyperlink ref="I2465" r:id="rId1787" xr:uid="{00000000-0004-0000-0A00-0000FA060000}"/>
    <hyperlink ref="I2466" r:id="rId1788" xr:uid="{00000000-0004-0000-0A00-0000FB060000}"/>
    <hyperlink ref="I2467" r:id="rId1789" xr:uid="{00000000-0004-0000-0A00-0000FC060000}"/>
    <hyperlink ref="I2468" r:id="rId1790" xr:uid="{00000000-0004-0000-0A00-0000FD060000}"/>
    <hyperlink ref="I2469" r:id="rId1791" xr:uid="{00000000-0004-0000-0A00-0000FE060000}"/>
    <hyperlink ref="I2470" r:id="rId1792" xr:uid="{00000000-0004-0000-0A00-0000FF060000}"/>
    <hyperlink ref="I2471" r:id="rId1793" xr:uid="{00000000-0004-0000-0A00-000000070000}"/>
    <hyperlink ref="I2472" r:id="rId1794" xr:uid="{00000000-0004-0000-0A00-000001070000}"/>
    <hyperlink ref="I2473" r:id="rId1795" xr:uid="{00000000-0004-0000-0A00-000002070000}"/>
    <hyperlink ref="I2474" r:id="rId1796" xr:uid="{00000000-0004-0000-0A00-000003070000}"/>
    <hyperlink ref="I2475" r:id="rId1797" xr:uid="{00000000-0004-0000-0A00-000004070000}"/>
    <hyperlink ref="I2476" r:id="rId1798" xr:uid="{00000000-0004-0000-0A00-000005070000}"/>
    <hyperlink ref="I2477" r:id="rId1799" xr:uid="{00000000-0004-0000-0A00-000006070000}"/>
    <hyperlink ref="I2478" r:id="rId1800" xr:uid="{00000000-0004-0000-0A00-000007070000}"/>
    <hyperlink ref="I2479" r:id="rId1801" xr:uid="{00000000-0004-0000-0A00-000008070000}"/>
    <hyperlink ref="I2480" r:id="rId1802" xr:uid="{00000000-0004-0000-0A00-000009070000}"/>
    <hyperlink ref="I2481" r:id="rId1803" xr:uid="{00000000-0004-0000-0A00-00000A070000}"/>
    <hyperlink ref="I2483" r:id="rId1804" xr:uid="{00000000-0004-0000-0A00-00000B070000}"/>
    <hyperlink ref="I2484" r:id="rId1805" xr:uid="{00000000-0004-0000-0A00-00000C070000}"/>
    <hyperlink ref="I2485" r:id="rId1806" xr:uid="{00000000-0004-0000-0A00-00000D070000}"/>
    <hyperlink ref="I2486" r:id="rId1807" xr:uid="{00000000-0004-0000-0A00-00000E070000}"/>
    <hyperlink ref="I2487" r:id="rId1808" xr:uid="{00000000-0004-0000-0A00-00000F070000}"/>
    <hyperlink ref="I2488" r:id="rId1809" xr:uid="{00000000-0004-0000-0A00-000010070000}"/>
    <hyperlink ref="I2489" r:id="rId1810" xr:uid="{00000000-0004-0000-0A00-000011070000}"/>
    <hyperlink ref="I2490" r:id="rId1811" xr:uid="{00000000-0004-0000-0A00-000012070000}"/>
    <hyperlink ref="I2493" r:id="rId1812" xr:uid="{00000000-0004-0000-0A00-000013070000}"/>
    <hyperlink ref="I2494" r:id="rId1813" xr:uid="{00000000-0004-0000-0A00-000014070000}"/>
    <hyperlink ref="I2495" r:id="rId1814" xr:uid="{00000000-0004-0000-0A00-000015070000}"/>
    <hyperlink ref="I2496" r:id="rId1815" xr:uid="{00000000-0004-0000-0A00-000016070000}"/>
    <hyperlink ref="I2498" r:id="rId1816" xr:uid="{00000000-0004-0000-0A00-000017070000}"/>
    <hyperlink ref="I2499" r:id="rId1817" xr:uid="{00000000-0004-0000-0A00-000018070000}"/>
    <hyperlink ref="I2500" r:id="rId1818" xr:uid="{00000000-0004-0000-0A00-000019070000}"/>
    <hyperlink ref="I2501" r:id="rId1819" xr:uid="{00000000-0004-0000-0A00-00001A070000}"/>
    <hyperlink ref="I2502" r:id="rId1820" xr:uid="{00000000-0004-0000-0A00-00001B070000}"/>
    <hyperlink ref="I2503" r:id="rId1821" xr:uid="{00000000-0004-0000-0A00-00001C070000}"/>
    <hyperlink ref="I2504" r:id="rId1822" xr:uid="{00000000-0004-0000-0A00-00001D070000}"/>
    <hyperlink ref="I2505" r:id="rId1823" xr:uid="{00000000-0004-0000-0A00-00001E070000}"/>
    <hyperlink ref="I2506" r:id="rId1824" xr:uid="{00000000-0004-0000-0A00-00001F070000}"/>
    <hyperlink ref="I2507" r:id="rId1825" xr:uid="{00000000-0004-0000-0A00-000020070000}"/>
    <hyperlink ref="I2508" r:id="rId1826" xr:uid="{00000000-0004-0000-0A00-000021070000}"/>
    <hyperlink ref="I2512" r:id="rId1827" xr:uid="{00000000-0004-0000-0A00-000022070000}"/>
    <hyperlink ref="I2513" r:id="rId1828" xr:uid="{00000000-0004-0000-0A00-000023070000}"/>
    <hyperlink ref="I2514" r:id="rId1829" xr:uid="{00000000-0004-0000-0A00-000024070000}"/>
    <hyperlink ref="I2515" r:id="rId1830" xr:uid="{00000000-0004-0000-0A00-000025070000}"/>
    <hyperlink ref="I2516" r:id="rId1831" xr:uid="{00000000-0004-0000-0A00-000026070000}"/>
    <hyperlink ref="I2517" r:id="rId1832" xr:uid="{00000000-0004-0000-0A00-000027070000}"/>
    <hyperlink ref="I2518" r:id="rId1833" xr:uid="{00000000-0004-0000-0A00-000028070000}"/>
    <hyperlink ref="I2519" r:id="rId1834" xr:uid="{00000000-0004-0000-0A00-000029070000}"/>
    <hyperlink ref="I2520" r:id="rId1835" xr:uid="{00000000-0004-0000-0A00-00002A070000}"/>
    <hyperlink ref="I2521" r:id="rId1836" xr:uid="{00000000-0004-0000-0A00-00002B070000}"/>
    <hyperlink ref="I2522" r:id="rId1837" xr:uid="{00000000-0004-0000-0A00-00002C070000}"/>
    <hyperlink ref="I2523" r:id="rId1838" xr:uid="{00000000-0004-0000-0A00-00002D070000}"/>
    <hyperlink ref="I2524" r:id="rId1839" xr:uid="{00000000-0004-0000-0A00-00002E070000}"/>
    <hyperlink ref="I2525" r:id="rId1840" xr:uid="{00000000-0004-0000-0A00-00002F070000}"/>
    <hyperlink ref="I2526" r:id="rId1841" xr:uid="{00000000-0004-0000-0A00-000030070000}"/>
    <hyperlink ref="I2527" r:id="rId1842" xr:uid="{00000000-0004-0000-0A00-000031070000}"/>
    <hyperlink ref="I2528" r:id="rId1843" xr:uid="{00000000-0004-0000-0A00-000032070000}"/>
    <hyperlink ref="I2529" r:id="rId1844" xr:uid="{00000000-0004-0000-0A00-000033070000}"/>
    <hyperlink ref="I2530" r:id="rId1845" xr:uid="{00000000-0004-0000-0A00-000034070000}"/>
    <hyperlink ref="I2532" r:id="rId1846" xr:uid="{00000000-0004-0000-0A00-000035070000}"/>
    <hyperlink ref="I2533" r:id="rId1847" xr:uid="{00000000-0004-0000-0A00-000036070000}"/>
    <hyperlink ref="I2534" r:id="rId1848" xr:uid="{00000000-0004-0000-0A00-000037070000}"/>
    <hyperlink ref="I2536" r:id="rId1849" xr:uid="{00000000-0004-0000-0A00-000038070000}"/>
    <hyperlink ref="I2537" r:id="rId1850" xr:uid="{00000000-0004-0000-0A00-000039070000}"/>
    <hyperlink ref="I2538" r:id="rId1851" xr:uid="{00000000-0004-0000-0A00-00003A070000}"/>
    <hyperlink ref="I2539" r:id="rId1852" xr:uid="{00000000-0004-0000-0A00-00003B070000}"/>
    <hyperlink ref="I2540" r:id="rId1853" xr:uid="{00000000-0004-0000-0A00-00003C070000}"/>
    <hyperlink ref="I2541" r:id="rId1854" xr:uid="{00000000-0004-0000-0A00-00003D070000}"/>
    <hyperlink ref="I2543" r:id="rId1855" xr:uid="{00000000-0004-0000-0A00-00003E070000}"/>
    <hyperlink ref="I2544" r:id="rId1856" xr:uid="{00000000-0004-0000-0A00-00003F070000}"/>
    <hyperlink ref="I2546" r:id="rId1857" xr:uid="{00000000-0004-0000-0A00-000040070000}"/>
    <hyperlink ref="I2547" r:id="rId1858" xr:uid="{00000000-0004-0000-0A00-000041070000}"/>
    <hyperlink ref="I2549" r:id="rId1859" xr:uid="{00000000-0004-0000-0A00-000042070000}"/>
    <hyperlink ref="I2550" r:id="rId1860" xr:uid="{00000000-0004-0000-0A00-000043070000}"/>
    <hyperlink ref="I2551" r:id="rId1861" xr:uid="{00000000-0004-0000-0A00-000044070000}"/>
    <hyperlink ref="I2554" r:id="rId1862" xr:uid="{00000000-0004-0000-0A00-000045070000}"/>
    <hyperlink ref="I2555" r:id="rId1863" xr:uid="{00000000-0004-0000-0A00-000046070000}"/>
    <hyperlink ref="I2556" r:id="rId1864" xr:uid="{00000000-0004-0000-0A00-000047070000}"/>
    <hyperlink ref="I2558" r:id="rId1865" xr:uid="{00000000-0004-0000-0A00-000048070000}"/>
    <hyperlink ref="I2559" r:id="rId1866" xr:uid="{00000000-0004-0000-0A00-000049070000}"/>
    <hyperlink ref="M2561" r:id="rId1867" xr:uid="{00000000-0004-0000-0A00-00004A070000}"/>
    <hyperlink ref="I2562" r:id="rId1868" xr:uid="{00000000-0004-0000-0A00-00004B070000}"/>
    <hyperlink ref="I2563" r:id="rId1869" xr:uid="{00000000-0004-0000-0A00-00004C070000}"/>
    <hyperlink ref="I2564" r:id="rId1870" xr:uid="{00000000-0004-0000-0A00-00004D070000}"/>
    <hyperlink ref="I2565" r:id="rId1871" xr:uid="{00000000-0004-0000-0A00-00004E070000}"/>
    <hyperlink ref="I2566" r:id="rId1872" xr:uid="{00000000-0004-0000-0A00-00004F070000}"/>
    <hyperlink ref="I2567" r:id="rId1873" xr:uid="{00000000-0004-0000-0A00-000050070000}"/>
    <hyperlink ref="I2568" r:id="rId1874" xr:uid="{00000000-0004-0000-0A00-000051070000}"/>
    <hyperlink ref="I2569" r:id="rId1875" xr:uid="{00000000-0004-0000-0A00-000052070000}"/>
    <hyperlink ref="I2570" r:id="rId1876" xr:uid="{00000000-0004-0000-0A00-000053070000}"/>
    <hyperlink ref="I2571" r:id="rId1877" xr:uid="{00000000-0004-0000-0A00-000054070000}"/>
    <hyperlink ref="I2572" r:id="rId1878" xr:uid="{00000000-0004-0000-0A00-000055070000}"/>
    <hyperlink ref="M2572" r:id="rId1879" xr:uid="{00000000-0004-0000-0A00-000056070000}"/>
    <hyperlink ref="I2573" r:id="rId1880" xr:uid="{00000000-0004-0000-0A00-000057070000}"/>
    <hyperlink ref="I2574" r:id="rId1881" xr:uid="{00000000-0004-0000-0A00-000058070000}"/>
    <hyperlink ref="I2575" r:id="rId1882" xr:uid="{00000000-0004-0000-0A00-000059070000}"/>
    <hyperlink ref="I2576" r:id="rId1883" xr:uid="{00000000-0004-0000-0A00-00005A070000}"/>
    <hyperlink ref="I2577" r:id="rId1884" xr:uid="{00000000-0004-0000-0A00-00005B070000}"/>
    <hyperlink ref="I2578" r:id="rId1885" xr:uid="{00000000-0004-0000-0A00-00005C070000}"/>
    <hyperlink ref="I2579" r:id="rId1886" xr:uid="{00000000-0004-0000-0A00-00005D070000}"/>
    <hyperlink ref="I2580" r:id="rId1887" xr:uid="{00000000-0004-0000-0A00-00005E070000}"/>
    <hyperlink ref="I2582" r:id="rId1888" xr:uid="{00000000-0004-0000-0A00-00005F070000}"/>
    <hyperlink ref="I2583" r:id="rId1889" xr:uid="{00000000-0004-0000-0A00-000060070000}"/>
    <hyperlink ref="I2585" r:id="rId1890" xr:uid="{00000000-0004-0000-0A00-000061070000}"/>
    <hyperlink ref="I2587" r:id="rId1891" xr:uid="{00000000-0004-0000-0A00-000062070000}"/>
    <hyperlink ref="I2588" r:id="rId1892" xr:uid="{00000000-0004-0000-0A00-000063070000}"/>
    <hyperlink ref="I2589" r:id="rId1893" xr:uid="{00000000-0004-0000-0A00-000064070000}"/>
    <hyperlink ref="I2590" r:id="rId1894" xr:uid="{00000000-0004-0000-0A00-000065070000}"/>
    <hyperlink ref="I2591" r:id="rId1895" xr:uid="{00000000-0004-0000-0A00-000066070000}"/>
    <hyperlink ref="I2592" r:id="rId1896" xr:uid="{00000000-0004-0000-0A00-000067070000}"/>
    <hyperlink ref="I2593" r:id="rId1897" xr:uid="{00000000-0004-0000-0A00-000068070000}"/>
    <hyperlink ref="I2594" r:id="rId1898" xr:uid="{00000000-0004-0000-0A00-000069070000}"/>
    <hyperlink ref="I2595" r:id="rId1899" xr:uid="{00000000-0004-0000-0A00-00006A070000}"/>
    <hyperlink ref="M2595" r:id="rId1900" xr:uid="{00000000-0004-0000-0A00-00006B070000}"/>
    <hyperlink ref="I2596" r:id="rId1901" xr:uid="{00000000-0004-0000-0A00-00006C070000}"/>
    <hyperlink ref="I2598" r:id="rId1902" xr:uid="{00000000-0004-0000-0A00-00006D070000}"/>
    <hyperlink ref="I2600" r:id="rId1903" xr:uid="{00000000-0004-0000-0A00-00006E070000}"/>
    <hyperlink ref="I2603" r:id="rId1904" xr:uid="{00000000-0004-0000-0A00-00006F070000}"/>
    <hyperlink ref="I2604" r:id="rId1905" xr:uid="{00000000-0004-0000-0A00-000070070000}"/>
    <hyperlink ref="I2605" r:id="rId1906" xr:uid="{00000000-0004-0000-0A00-000071070000}"/>
    <hyperlink ref="I2606" r:id="rId1907" xr:uid="{00000000-0004-0000-0A00-000072070000}"/>
    <hyperlink ref="I2607" r:id="rId1908" xr:uid="{00000000-0004-0000-0A00-000073070000}"/>
    <hyperlink ref="I2608" r:id="rId1909" xr:uid="{00000000-0004-0000-0A00-000074070000}"/>
    <hyperlink ref="I2609" r:id="rId1910" xr:uid="{00000000-0004-0000-0A00-000075070000}"/>
    <hyperlink ref="I2610" r:id="rId1911" xr:uid="{00000000-0004-0000-0A00-000076070000}"/>
    <hyperlink ref="I2612" r:id="rId1912" xr:uid="{00000000-0004-0000-0A00-000077070000}"/>
    <hyperlink ref="I2613" r:id="rId1913" xr:uid="{00000000-0004-0000-0A00-000078070000}"/>
    <hyperlink ref="I2615" r:id="rId1914" xr:uid="{00000000-0004-0000-0A00-000079070000}"/>
    <hyperlink ref="I2619" r:id="rId1915" xr:uid="{00000000-0004-0000-0A00-00007A070000}"/>
    <hyperlink ref="I2620" r:id="rId1916" xr:uid="{00000000-0004-0000-0A00-00007B070000}"/>
    <hyperlink ref="I2621" r:id="rId1917" xr:uid="{00000000-0004-0000-0A00-00007C070000}"/>
    <hyperlink ref="I2622" r:id="rId1918" xr:uid="{00000000-0004-0000-0A00-00007D070000}"/>
    <hyperlink ref="I2623" r:id="rId1919" xr:uid="{00000000-0004-0000-0A00-00007E070000}"/>
    <hyperlink ref="I2625" r:id="rId1920" xr:uid="{00000000-0004-0000-0A00-00007F070000}"/>
    <hyperlink ref="I2627" r:id="rId1921" xr:uid="{00000000-0004-0000-0A00-000080070000}"/>
    <hyperlink ref="I2628" r:id="rId1922" xr:uid="{00000000-0004-0000-0A00-000081070000}"/>
    <hyperlink ref="I2630" r:id="rId1923" xr:uid="{00000000-0004-0000-0A00-000082070000}"/>
    <hyperlink ref="I2631" r:id="rId1924" xr:uid="{00000000-0004-0000-0A00-000083070000}"/>
    <hyperlink ref="I2632" r:id="rId1925" xr:uid="{00000000-0004-0000-0A00-000084070000}"/>
    <hyperlink ref="I2634" r:id="rId1926" xr:uid="{00000000-0004-0000-0A00-000085070000}"/>
    <hyperlink ref="I2635" r:id="rId1927" xr:uid="{00000000-0004-0000-0A00-000086070000}"/>
    <hyperlink ref="I2636" r:id="rId1928" xr:uid="{00000000-0004-0000-0A00-000087070000}"/>
    <hyperlink ref="I2637" r:id="rId1929" xr:uid="{00000000-0004-0000-0A00-000088070000}"/>
    <hyperlink ref="I2638" r:id="rId1930" xr:uid="{00000000-0004-0000-0A00-000089070000}"/>
    <hyperlink ref="I2639" r:id="rId1931" xr:uid="{00000000-0004-0000-0A00-00008A070000}"/>
    <hyperlink ref="I2644" r:id="rId1932" xr:uid="{00000000-0004-0000-0A00-00008B070000}"/>
    <hyperlink ref="I2645" r:id="rId1933" xr:uid="{00000000-0004-0000-0A00-00008C070000}"/>
    <hyperlink ref="I2646" r:id="rId1934" xr:uid="{00000000-0004-0000-0A00-00008D070000}"/>
    <hyperlink ref="I2647" r:id="rId1935" xr:uid="{00000000-0004-0000-0A00-00008E070000}"/>
    <hyperlink ref="I2648" r:id="rId1936" xr:uid="{00000000-0004-0000-0A00-00008F070000}"/>
    <hyperlink ref="I2649" r:id="rId1937" xr:uid="{00000000-0004-0000-0A00-000090070000}"/>
    <hyperlink ref="I2650" r:id="rId1938" xr:uid="{00000000-0004-0000-0A00-000091070000}"/>
    <hyperlink ref="I2651" r:id="rId1939" xr:uid="{00000000-0004-0000-0A00-000092070000}"/>
    <hyperlink ref="I2652" r:id="rId1940" xr:uid="{00000000-0004-0000-0A00-000093070000}"/>
    <hyperlink ref="I2653" r:id="rId1941" xr:uid="{00000000-0004-0000-0A00-000094070000}"/>
    <hyperlink ref="I2655" r:id="rId1942" xr:uid="{00000000-0004-0000-0A00-000095070000}"/>
    <hyperlink ref="I2656" r:id="rId1943" xr:uid="{00000000-0004-0000-0A00-000096070000}"/>
    <hyperlink ref="I2658" r:id="rId1944" xr:uid="{00000000-0004-0000-0A00-000097070000}"/>
    <hyperlink ref="I2659" r:id="rId1945" xr:uid="{00000000-0004-0000-0A00-000098070000}"/>
    <hyperlink ref="I2660" r:id="rId1946" xr:uid="{00000000-0004-0000-0A00-000099070000}"/>
    <hyperlink ref="I2661" r:id="rId1947" xr:uid="{00000000-0004-0000-0A00-00009A070000}"/>
    <hyperlink ref="I2662" r:id="rId1948" xr:uid="{00000000-0004-0000-0A00-00009B070000}"/>
    <hyperlink ref="I2663" r:id="rId1949" xr:uid="{00000000-0004-0000-0A00-00009C070000}"/>
    <hyperlink ref="I2665" r:id="rId1950" xr:uid="{00000000-0004-0000-0A00-00009D070000}"/>
    <hyperlink ref="I2666" r:id="rId1951" xr:uid="{00000000-0004-0000-0A00-00009E070000}"/>
    <hyperlink ref="I2668" r:id="rId1952" xr:uid="{00000000-0004-0000-0A00-00009F070000}"/>
    <hyperlink ref="I2669" r:id="rId1953" xr:uid="{00000000-0004-0000-0A00-0000A0070000}"/>
    <hyperlink ref="I2670" r:id="rId1954" xr:uid="{00000000-0004-0000-0A00-0000A1070000}"/>
    <hyperlink ref="I2672" r:id="rId1955" xr:uid="{00000000-0004-0000-0A00-0000A2070000}"/>
    <hyperlink ref="I2673" r:id="rId1956" xr:uid="{00000000-0004-0000-0A00-0000A3070000}"/>
    <hyperlink ref="I2674" r:id="rId1957" xr:uid="{00000000-0004-0000-0A00-0000A4070000}"/>
    <hyperlink ref="I2675" r:id="rId1958" xr:uid="{00000000-0004-0000-0A00-0000A5070000}"/>
    <hyperlink ref="I2676" r:id="rId1959" xr:uid="{00000000-0004-0000-0A00-0000A6070000}"/>
    <hyperlink ref="I2677" r:id="rId1960" xr:uid="{00000000-0004-0000-0A00-0000A7070000}"/>
    <hyperlink ref="I2680" r:id="rId1961" xr:uid="{00000000-0004-0000-0A00-0000A8070000}"/>
    <hyperlink ref="I2681" r:id="rId1962" xr:uid="{00000000-0004-0000-0A00-0000A9070000}"/>
    <hyperlink ref="I2683" r:id="rId1963" xr:uid="{00000000-0004-0000-0A00-0000AA070000}"/>
    <hyperlink ref="I2684" r:id="rId1964" xr:uid="{00000000-0004-0000-0A00-0000AB070000}"/>
    <hyperlink ref="I2685" r:id="rId1965" xr:uid="{00000000-0004-0000-0A00-0000AC070000}"/>
    <hyperlink ref="I2686" r:id="rId1966" xr:uid="{00000000-0004-0000-0A00-0000AD070000}"/>
    <hyperlink ref="I2688" r:id="rId1967" xr:uid="{00000000-0004-0000-0A00-0000AE070000}"/>
    <hyperlink ref="I2689" r:id="rId1968" xr:uid="{00000000-0004-0000-0A00-0000AF070000}"/>
    <hyperlink ref="I2690" r:id="rId1969" xr:uid="{00000000-0004-0000-0A00-0000B0070000}"/>
    <hyperlink ref="I2691" r:id="rId1970" xr:uid="{00000000-0004-0000-0A00-0000B1070000}"/>
    <hyperlink ref="I2692" r:id="rId1971" xr:uid="{00000000-0004-0000-0A00-0000B2070000}"/>
    <hyperlink ref="I2693" r:id="rId1972" xr:uid="{00000000-0004-0000-0A00-0000B3070000}"/>
    <hyperlink ref="I2694" r:id="rId1973" xr:uid="{00000000-0004-0000-0A00-0000B4070000}"/>
    <hyperlink ref="I2695" r:id="rId1974" xr:uid="{00000000-0004-0000-0A00-0000B5070000}"/>
    <hyperlink ref="I2696" r:id="rId1975" xr:uid="{00000000-0004-0000-0A00-0000B6070000}"/>
    <hyperlink ref="I2697" r:id="rId1976" xr:uid="{00000000-0004-0000-0A00-0000B7070000}"/>
    <hyperlink ref="I2698" r:id="rId1977" xr:uid="{00000000-0004-0000-0A00-0000B8070000}"/>
    <hyperlink ref="I2699" r:id="rId1978" xr:uid="{00000000-0004-0000-0A00-0000B9070000}"/>
    <hyperlink ref="I2700" r:id="rId1979" xr:uid="{00000000-0004-0000-0A00-0000BA070000}"/>
    <hyperlink ref="I2701" r:id="rId1980" xr:uid="{00000000-0004-0000-0A00-0000BB070000}"/>
    <hyperlink ref="I2702" r:id="rId1981" xr:uid="{00000000-0004-0000-0A00-0000BC070000}"/>
    <hyperlink ref="I2703" r:id="rId1982" xr:uid="{00000000-0004-0000-0A00-0000BD070000}"/>
    <hyperlink ref="I2704" r:id="rId1983" xr:uid="{00000000-0004-0000-0A00-0000BE070000}"/>
    <hyperlink ref="I2705" r:id="rId1984" xr:uid="{00000000-0004-0000-0A00-0000BF070000}"/>
    <hyperlink ref="I2706" r:id="rId1985" xr:uid="{00000000-0004-0000-0A00-0000C0070000}"/>
    <hyperlink ref="I2707" r:id="rId1986" xr:uid="{00000000-0004-0000-0A00-0000C1070000}"/>
    <hyperlink ref="I2708" r:id="rId1987" xr:uid="{00000000-0004-0000-0A00-0000C2070000}"/>
    <hyperlink ref="I2710" r:id="rId1988" xr:uid="{00000000-0004-0000-0A00-0000C3070000}"/>
    <hyperlink ref="I2711" r:id="rId1989" xr:uid="{00000000-0004-0000-0A00-0000C4070000}"/>
    <hyperlink ref="I2712" r:id="rId1990" xr:uid="{00000000-0004-0000-0A00-0000C5070000}"/>
    <hyperlink ref="I2714" r:id="rId1991" xr:uid="{00000000-0004-0000-0A00-0000C6070000}"/>
    <hyperlink ref="I2715" r:id="rId1992" xr:uid="{00000000-0004-0000-0A00-0000C7070000}"/>
    <hyperlink ref="I2717" r:id="rId1993" xr:uid="{00000000-0004-0000-0A00-0000C8070000}"/>
    <hyperlink ref="I2718" r:id="rId1994" xr:uid="{00000000-0004-0000-0A00-0000C9070000}"/>
    <hyperlink ref="I2719" r:id="rId1995" xr:uid="{00000000-0004-0000-0A00-0000CA070000}"/>
    <hyperlink ref="I2720" r:id="rId1996" xr:uid="{00000000-0004-0000-0A00-0000CB070000}"/>
    <hyperlink ref="I2721" r:id="rId1997" xr:uid="{00000000-0004-0000-0A00-0000CC070000}"/>
    <hyperlink ref="I2723" r:id="rId1998" xr:uid="{00000000-0004-0000-0A00-0000CD070000}"/>
    <hyperlink ref="I2724" r:id="rId1999" xr:uid="{00000000-0004-0000-0A00-0000CE070000}"/>
    <hyperlink ref="I2725" r:id="rId2000" xr:uid="{00000000-0004-0000-0A00-0000CF070000}"/>
    <hyperlink ref="I2726" r:id="rId2001" xr:uid="{00000000-0004-0000-0A00-0000D0070000}"/>
    <hyperlink ref="I2727" r:id="rId2002" xr:uid="{00000000-0004-0000-0A00-0000D1070000}"/>
    <hyperlink ref="I2728" r:id="rId2003" xr:uid="{00000000-0004-0000-0A00-0000D2070000}"/>
    <hyperlink ref="I2729" r:id="rId2004" xr:uid="{00000000-0004-0000-0A00-0000D3070000}"/>
    <hyperlink ref="I2730" r:id="rId2005" xr:uid="{00000000-0004-0000-0A00-0000D4070000}"/>
    <hyperlink ref="I2731" r:id="rId2006" xr:uid="{00000000-0004-0000-0A00-0000D5070000}"/>
    <hyperlink ref="I2733" r:id="rId2007" xr:uid="{00000000-0004-0000-0A00-0000D6070000}"/>
    <hyperlink ref="I2735" r:id="rId2008" xr:uid="{00000000-0004-0000-0A00-0000D7070000}"/>
    <hyperlink ref="I2736" r:id="rId2009" xr:uid="{00000000-0004-0000-0A00-0000D8070000}"/>
    <hyperlink ref="I2737" r:id="rId2010" xr:uid="{00000000-0004-0000-0A00-0000D9070000}"/>
    <hyperlink ref="I2738" r:id="rId2011" xr:uid="{00000000-0004-0000-0A00-0000DA070000}"/>
    <hyperlink ref="I2740" r:id="rId2012" xr:uid="{00000000-0004-0000-0A00-0000DB070000}"/>
    <hyperlink ref="I2742" r:id="rId2013" xr:uid="{00000000-0004-0000-0A00-0000DC070000}"/>
    <hyperlink ref="I2743" r:id="rId2014" xr:uid="{00000000-0004-0000-0A00-0000DD070000}"/>
    <hyperlink ref="I2744" r:id="rId2015" xr:uid="{00000000-0004-0000-0A00-0000DE070000}"/>
    <hyperlink ref="I2745" r:id="rId2016" xr:uid="{00000000-0004-0000-0A00-0000DF070000}"/>
    <hyperlink ref="I2746" r:id="rId2017" xr:uid="{00000000-0004-0000-0A00-0000E0070000}"/>
    <hyperlink ref="I2748" r:id="rId2018" xr:uid="{00000000-0004-0000-0A00-0000E1070000}"/>
    <hyperlink ref="I2749" r:id="rId2019" xr:uid="{00000000-0004-0000-0A00-0000E2070000}"/>
    <hyperlink ref="I2750" r:id="rId2020" xr:uid="{00000000-0004-0000-0A00-0000E3070000}"/>
    <hyperlink ref="I2751" r:id="rId2021" xr:uid="{00000000-0004-0000-0A00-0000E4070000}"/>
    <hyperlink ref="I2752" r:id="rId2022" xr:uid="{00000000-0004-0000-0A00-0000E5070000}"/>
    <hyperlink ref="I2753" r:id="rId2023" xr:uid="{00000000-0004-0000-0A00-0000E6070000}"/>
    <hyperlink ref="I2754" r:id="rId2024" xr:uid="{00000000-0004-0000-0A00-0000E7070000}"/>
    <hyperlink ref="I2755" r:id="rId2025" xr:uid="{00000000-0004-0000-0A00-0000E8070000}"/>
    <hyperlink ref="I2756" r:id="rId2026" xr:uid="{00000000-0004-0000-0A00-0000E9070000}"/>
    <hyperlink ref="I2757" r:id="rId2027" xr:uid="{00000000-0004-0000-0A00-0000EA070000}"/>
    <hyperlink ref="I2758" r:id="rId2028" xr:uid="{00000000-0004-0000-0A00-0000EB070000}"/>
    <hyperlink ref="I2759" r:id="rId2029" xr:uid="{00000000-0004-0000-0A00-0000EC070000}"/>
    <hyperlink ref="I2761" r:id="rId2030" xr:uid="{00000000-0004-0000-0A00-0000ED070000}"/>
    <hyperlink ref="I2762" r:id="rId2031" xr:uid="{00000000-0004-0000-0A00-0000EE070000}"/>
    <hyperlink ref="I2763" r:id="rId2032" xr:uid="{00000000-0004-0000-0A00-0000EF070000}"/>
    <hyperlink ref="I2764" r:id="rId2033" xr:uid="{00000000-0004-0000-0A00-0000F0070000}"/>
    <hyperlink ref="I2766" r:id="rId2034" xr:uid="{00000000-0004-0000-0A00-0000F1070000}"/>
    <hyperlink ref="I2767" r:id="rId2035" xr:uid="{00000000-0004-0000-0A00-0000F2070000}"/>
    <hyperlink ref="I2768" r:id="rId2036" location="click=https://t.co/eMsM2U974H" xr:uid="{00000000-0004-0000-0A00-0000F3070000}"/>
    <hyperlink ref="I2771" r:id="rId2037" xr:uid="{00000000-0004-0000-0A00-0000F4070000}"/>
    <hyperlink ref="I2772" r:id="rId2038" xr:uid="{00000000-0004-0000-0A00-0000F5070000}"/>
    <hyperlink ref="I2773" r:id="rId2039" xr:uid="{00000000-0004-0000-0A00-0000F6070000}"/>
    <hyperlink ref="I2774" r:id="rId2040" xr:uid="{00000000-0004-0000-0A00-0000F7070000}"/>
    <hyperlink ref="I2775" r:id="rId2041" xr:uid="{00000000-0004-0000-0A00-0000F8070000}"/>
    <hyperlink ref="I2776" r:id="rId2042" xr:uid="{00000000-0004-0000-0A00-0000F9070000}"/>
    <hyperlink ref="I2777" r:id="rId2043" xr:uid="{00000000-0004-0000-0A00-0000FA070000}"/>
    <hyperlink ref="I2778" r:id="rId2044" xr:uid="{00000000-0004-0000-0A00-0000FB070000}"/>
    <hyperlink ref="I2779" r:id="rId2045" xr:uid="{00000000-0004-0000-0A00-0000FC070000}"/>
    <hyperlink ref="I2780" r:id="rId2046" xr:uid="{00000000-0004-0000-0A00-0000FD070000}"/>
    <hyperlink ref="I2781" r:id="rId2047" xr:uid="{00000000-0004-0000-0A00-0000FE070000}"/>
    <hyperlink ref="I2782" r:id="rId2048" xr:uid="{00000000-0004-0000-0A00-0000FF070000}"/>
    <hyperlink ref="I2784" r:id="rId2049" xr:uid="{00000000-0004-0000-0A00-000000080000}"/>
    <hyperlink ref="I2785" r:id="rId2050" xr:uid="{00000000-0004-0000-0A00-000001080000}"/>
    <hyperlink ref="I2786" r:id="rId2051" xr:uid="{00000000-0004-0000-0A00-000002080000}"/>
    <hyperlink ref="I2787" r:id="rId2052" xr:uid="{00000000-0004-0000-0A00-000003080000}"/>
    <hyperlink ref="I2788" r:id="rId2053" xr:uid="{00000000-0004-0000-0A00-000004080000}"/>
    <hyperlink ref="I2789" r:id="rId2054" xr:uid="{00000000-0004-0000-0A00-000005080000}"/>
    <hyperlink ref="I2791" r:id="rId2055" xr:uid="{00000000-0004-0000-0A00-000006080000}"/>
    <hyperlink ref="I2792" r:id="rId2056" xr:uid="{00000000-0004-0000-0A00-000007080000}"/>
    <hyperlink ref="I2794" r:id="rId2057" xr:uid="{00000000-0004-0000-0A00-000008080000}"/>
    <hyperlink ref="I2795" r:id="rId2058" xr:uid="{00000000-0004-0000-0A00-000009080000}"/>
    <hyperlink ref="I2796" r:id="rId2059" xr:uid="{00000000-0004-0000-0A00-00000A080000}"/>
    <hyperlink ref="I2797" r:id="rId2060" xr:uid="{00000000-0004-0000-0A00-00000B080000}"/>
    <hyperlink ref="I2798" r:id="rId2061" xr:uid="{00000000-0004-0000-0A00-00000C080000}"/>
    <hyperlink ref="I2800" r:id="rId2062" xr:uid="{00000000-0004-0000-0A00-00000D080000}"/>
    <hyperlink ref="I2801" r:id="rId2063" xr:uid="{00000000-0004-0000-0A00-00000E080000}"/>
    <hyperlink ref="I2802" r:id="rId2064" xr:uid="{00000000-0004-0000-0A00-00000F080000}"/>
    <hyperlink ref="I2803" r:id="rId2065" xr:uid="{00000000-0004-0000-0A00-000010080000}"/>
    <hyperlink ref="I2804" r:id="rId2066" xr:uid="{00000000-0004-0000-0A00-000011080000}"/>
    <hyperlink ref="I2805" r:id="rId2067" xr:uid="{00000000-0004-0000-0A00-000012080000}"/>
    <hyperlink ref="I2806" r:id="rId2068" xr:uid="{00000000-0004-0000-0A00-000013080000}"/>
    <hyperlink ref="I2807" r:id="rId2069" xr:uid="{00000000-0004-0000-0A00-000014080000}"/>
    <hyperlink ref="I2808" r:id="rId2070" xr:uid="{00000000-0004-0000-0A00-000015080000}"/>
    <hyperlink ref="I2809" r:id="rId2071" xr:uid="{00000000-0004-0000-0A00-000016080000}"/>
    <hyperlink ref="I2810" r:id="rId2072" xr:uid="{00000000-0004-0000-0A00-000017080000}"/>
    <hyperlink ref="I2811" r:id="rId2073" xr:uid="{00000000-0004-0000-0A00-000018080000}"/>
    <hyperlink ref="I2812" r:id="rId2074" xr:uid="{00000000-0004-0000-0A00-000019080000}"/>
    <hyperlink ref="I2814" r:id="rId2075" xr:uid="{00000000-0004-0000-0A00-00001A080000}"/>
    <hyperlink ref="I2815" r:id="rId2076" xr:uid="{00000000-0004-0000-0A00-00001B080000}"/>
    <hyperlink ref="I2816" r:id="rId2077" xr:uid="{00000000-0004-0000-0A00-00001C080000}"/>
    <hyperlink ref="I2817" r:id="rId2078" xr:uid="{00000000-0004-0000-0A00-00001D080000}"/>
    <hyperlink ref="I2818" r:id="rId2079" xr:uid="{00000000-0004-0000-0A00-00001E080000}"/>
    <hyperlink ref="I2819" r:id="rId2080" xr:uid="{00000000-0004-0000-0A00-00001F080000}"/>
    <hyperlink ref="I2820" r:id="rId2081" xr:uid="{00000000-0004-0000-0A00-000020080000}"/>
    <hyperlink ref="M2820" r:id="rId2082" xr:uid="{00000000-0004-0000-0A00-000021080000}"/>
    <hyperlink ref="I2822" r:id="rId2083" xr:uid="{00000000-0004-0000-0A00-000022080000}"/>
    <hyperlink ref="I2823" r:id="rId2084" xr:uid="{00000000-0004-0000-0A00-000023080000}"/>
    <hyperlink ref="I2824" r:id="rId2085" xr:uid="{00000000-0004-0000-0A00-000024080000}"/>
    <hyperlink ref="I2825" r:id="rId2086" xr:uid="{00000000-0004-0000-0A00-000025080000}"/>
    <hyperlink ref="I2826" r:id="rId2087" xr:uid="{00000000-0004-0000-0A00-000026080000}"/>
    <hyperlink ref="I2827" r:id="rId2088" xr:uid="{00000000-0004-0000-0A00-000027080000}"/>
    <hyperlink ref="I2828" r:id="rId2089" xr:uid="{00000000-0004-0000-0A00-000028080000}"/>
    <hyperlink ref="I2829" r:id="rId2090" xr:uid="{00000000-0004-0000-0A00-000029080000}"/>
    <hyperlink ref="I2830" r:id="rId2091" xr:uid="{00000000-0004-0000-0A00-00002A080000}"/>
    <hyperlink ref="I2831" r:id="rId2092" xr:uid="{00000000-0004-0000-0A00-00002B080000}"/>
    <hyperlink ref="I2832" r:id="rId2093" xr:uid="{00000000-0004-0000-0A00-00002C080000}"/>
    <hyperlink ref="I2833" r:id="rId2094" xr:uid="{00000000-0004-0000-0A00-00002D080000}"/>
    <hyperlink ref="I2834" r:id="rId2095" xr:uid="{00000000-0004-0000-0A00-00002E080000}"/>
    <hyperlink ref="I2836" r:id="rId2096" xr:uid="{00000000-0004-0000-0A00-00002F080000}"/>
    <hyperlink ref="I2837" r:id="rId2097" xr:uid="{00000000-0004-0000-0A00-000030080000}"/>
    <hyperlink ref="I2838" r:id="rId2098" xr:uid="{00000000-0004-0000-0A00-000031080000}"/>
    <hyperlink ref="I2839" r:id="rId2099" xr:uid="{00000000-0004-0000-0A00-000032080000}"/>
    <hyperlink ref="I2840" r:id="rId2100" xr:uid="{00000000-0004-0000-0A00-000033080000}"/>
    <hyperlink ref="I2841" r:id="rId2101" xr:uid="{00000000-0004-0000-0A00-000034080000}"/>
    <hyperlink ref="I2842" r:id="rId2102" xr:uid="{00000000-0004-0000-0A00-000035080000}"/>
    <hyperlink ref="I2845" r:id="rId2103" xr:uid="{00000000-0004-0000-0A00-000036080000}"/>
    <hyperlink ref="I2846" r:id="rId2104" xr:uid="{00000000-0004-0000-0A00-000037080000}"/>
    <hyperlink ref="I2847" r:id="rId2105" xr:uid="{00000000-0004-0000-0A00-000038080000}"/>
    <hyperlink ref="H2848" r:id="rId2106" xr:uid="{00000000-0004-0000-0A00-000039080000}"/>
    <hyperlink ref="I2848" r:id="rId2107" xr:uid="{00000000-0004-0000-0A00-00003A080000}"/>
    <hyperlink ref="I2849" r:id="rId2108" xr:uid="{00000000-0004-0000-0A00-00003B080000}"/>
    <hyperlink ref="I2850" r:id="rId2109" xr:uid="{00000000-0004-0000-0A00-00003C080000}"/>
    <hyperlink ref="I2852" r:id="rId2110" xr:uid="{00000000-0004-0000-0A00-00003D080000}"/>
    <hyperlink ref="I2853" r:id="rId2111" xr:uid="{00000000-0004-0000-0A00-00003E080000}"/>
    <hyperlink ref="I2854" r:id="rId2112" xr:uid="{00000000-0004-0000-0A00-00003F080000}"/>
    <hyperlink ref="I2855" r:id="rId2113" xr:uid="{00000000-0004-0000-0A00-000040080000}"/>
    <hyperlink ref="I2857" r:id="rId2114" xr:uid="{00000000-0004-0000-0A00-000041080000}"/>
    <hyperlink ref="I2858" r:id="rId2115" xr:uid="{00000000-0004-0000-0A00-000042080000}"/>
    <hyperlink ref="I2859" r:id="rId2116" xr:uid="{00000000-0004-0000-0A00-000043080000}"/>
    <hyperlink ref="I2860" r:id="rId2117" xr:uid="{00000000-0004-0000-0A00-000044080000}"/>
    <hyperlink ref="I2861" r:id="rId2118" xr:uid="{00000000-0004-0000-0A00-000045080000}"/>
    <hyperlink ref="I2862" r:id="rId2119" xr:uid="{00000000-0004-0000-0A00-000046080000}"/>
    <hyperlink ref="I2863" r:id="rId2120" xr:uid="{00000000-0004-0000-0A00-000047080000}"/>
    <hyperlink ref="I2864" r:id="rId2121" xr:uid="{00000000-0004-0000-0A00-000048080000}"/>
    <hyperlink ref="I2865" r:id="rId2122" xr:uid="{00000000-0004-0000-0A00-000049080000}"/>
    <hyperlink ref="I2866" r:id="rId2123" xr:uid="{00000000-0004-0000-0A00-00004A080000}"/>
    <hyperlink ref="I2869" r:id="rId2124" xr:uid="{00000000-0004-0000-0A00-00004B080000}"/>
    <hyperlink ref="I2871" r:id="rId2125" xr:uid="{00000000-0004-0000-0A00-00004C080000}"/>
    <hyperlink ref="I2872" r:id="rId2126" xr:uid="{00000000-0004-0000-0A00-00004D080000}"/>
    <hyperlink ref="I2873" r:id="rId2127" xr:uid="{00000000-0004-0000-0A00-00004E080000}"/>
    <hyperlink ref="I2874" r:id="rId2128" xr:uid="{00000000-0004-0000-0A00-00004F080000}"/>
    <hyperlink ref="I2875" r:id="rId2129" xr:uid="{00000000-0004-0000-0A00-000050080000}"/>
    <hyperlink ref="I2877" r:id="rId2130" xr:uid="{00000000-0004-0000-0A00-000051080000}"/>
    <hyperlink ref="I2878" r:id="rId2131" xr:uid="{00000000-0004-0000-0A00-000052080000}"/>
    <hyperlink ref="I2879" r:id="rId2132" xr:uid="{00000000-0004-0000-0A00-000053080000}"/>
    <hyperlink ref="I2880" r:id="rId2133" xr:uid="{00000000-0004-0000-0A00-000054080000}"/>
    <hyperlink ref="I2881" r:id="rId2134" xr:uid="{00000000-0004-0000-0A00-000055080000}"/>
    <hyperlink ref="I2882" r:id="rId2135" xr:uid="{00000000-0004-0000-0A00-000056080000}"/>
    <hyperlink ref="I2883" r:id="rId2136" xr:uid="{00000000-0004-0000-0A00-000057080000}"/>
    <hyperlink ref="I2884" r:id="rId2137" xr:uid="{00000000-0004-0000-0A00-000058080000}"/>
    <hyperlink ref="I2885" r:id="rId2138" xr:uid="{00000000-0004-0000-0A00-000059080000}"/>
    <hyperlink ref="I2888" r:id="rId2139" xr:uid="{00000000-0004-0000-0A00-00005A080000}"/>
    <hyperlink ref="I2891" r:id="rId2140" xr:uid="{00000000-0004-0000-0A00-00005B080000}"/>
    <hyperlink ref="I2892" r:id="rId2141" xr:uid="{00000000-0004-0000-0A00-00005C080000}"/>
    <hyperlink ref="I2893" r:id="rId2142" xr:uid="{00000000-0004-0000-0A00-00005D080000}"/>
    <hyperlink ref="I2894" r:id="rId2143" xr:uid="{00000000-0004-0000-0A00-00005E080000}"/>
    <hyperlink ref="I2895" r:id="rId2144" xr:uid="{00000000-0004-0000-0A00-00005F080000}"/>
    <hyperlink ref="I2896" r:id="rId2145" xr:uid="{00000000-0004-0000-0A00-000060080000}"/>
    <hyperlink ref="I2898" r:id="rId2146" xr:uid="{00000000-0004-0000-0A00-000061080000}"/>
    <hyperlink ref="I2899" r:id="rId2147" xr:uid="{00000000-0004-0000-0A00-000062080000}"/>
    <hyperlink ref="I2900" r:id="rId2148" xr:uid="{00000000-0004-0000-0A00-000063080000}"/>
    <hyperlink ref="I2901" r:id="rId2149" xr:uid="{00000000-0004-0000-0A00-000064080000}"/>
    <hyperlink ref="I2902" r:id="rId2150" xr:uid="{00000000-0004-0000-0A00-000065080000}"/>
    <hyperlink ref="I2906" r:id="rId2151" xr:uid="{00000000-0004-0000-0A00-000066080000}"/>
    <hyperlink ref="I2907" r:id="rId2152" xr:uid="{00000000-0004-0000-0A00-000067080000}"/>
    <hyperlink ref="I2908" r:id="rId2153" xr:uid="{00000000-0004-0000-0A00-000068080000}"/>
    <hyperlink ref="I2910" r:id="rId2154" xr:uid="{00000000-0004-0000-0A00-000069080000}"/>
    <hyperlink ref="I2911" r:id="rId2155" xr:uid="{00000000-0004-0000-0A00-00006A080000}"/>
    <hyperlink ref="I2912" r:id="rId2156" xr:uid="{00000000-0004-0000-0A00-00006B080000}"/>
    <hyperlink ref="I2913" r:id="rId2157" xr:uid="{00000000-0004-0000-0A00-00006C080000}"/>
    <hyperlink ref="I2914" r:id="rId2158" xr:uid="{00000000-0004-0000-0A00-00006D080000}"/>
    <hyperlink ref="I2915" r:id="rId2159" xr:uid="{00000000-0004-0000-0A00-00006E080000}"/>
    <hyperlink ref="I2918" r:id="rId2160" xr:uid="{00000000-0004-0000-0A00-00006F080000}"/>
    <hyperlink ref="I2919" r:id="rId2161" xr:uid="{00000000-0004-0000-0A00-000070080000}"/>
    <hyperlink ref="I2922" r:id="rId2162" xr:uid="{00000000-0004-0000-0A00-000071080000}"/>
    <hyperlink ref="I2923" r:id="rId2163" xr:uid="{00000000-0004-0000-0A00-000072080000}"/>
    <hyperlink ref="I2925" r:id="rId2164" xr:uid="{00000000-0004-0000-0A00-000073080000}"/>
    <hyperlink ref="I2927" r:id="rId2165" xr:uid="{00000000-0004-0000-0A00-000074080000}"/>
    <hyperlink ref="I2929" r:id="rId2166" xr:uid="{00000000-0004-0000-0A00-000075080000}"/>
    <hyperlink ref="I2930" r:id="rId2167" xr:uid="{00000000-0004-0000-0A00-000076080000}"/>
    <hyperlink ref="I2931" r:id="rId2168" xr:uid="{00000000-0004-0000-0A00-000077080000}"/>
    <hyperlink ref="I2932" r:id="rId2169" xr:uid="{00000000-0004-0000-0A00-000078080000}"/>
    <hyperlink ref="I2933" r:id="rId2170" xr:uid="{00000000-0004-0000-0A00-000079080000}"/>
    <hyperlink ref="I2934" r:id="rId2171" xr:uid="{00000000-0004-0000-0A00-00007A080000}"/>
    <hyperlink ref="I2935" r:id="rId2172" xr:uid="{00000000-0004-0000-0A00-00007B080000}"/>
    <hyperlink ref="I2936" r:id="rId2173" xr:uid="{00000000-0004-0000-0A00-00007C080000}"/>
    <hyperlink ref="I2937" r:id="rId2174" xr:uid="{00000000-0004-0000-0A00-00007D080000}"/>
    <hyperlink ref="I2938" r:id="rId2175" xr:uid="{00000000-0004-0000-0A00-00007E080000}"/>
    <hyperlink ref="I2939" r:id="rId2176" xr:uid="{00000000-0004-0000-0A00-00007F080000}"/>
    <hyperlink ref="I2940" r:id="rId2177" xr:uid="{00000000-0004-0000-0A00-000080080000}"/>
    <hyperlink ref="I2941" r:id="rId2178" xr:uid="{00000000-0004-0000-0A00-000081080000}"/>
    <hyperlink ref="I2942" r:id="rId2179" xr:uid="{00000000-0004-0000-0A00-000082080000}"/>
    <hyperlink ref="I2943" r:id="rId2180" xr:uid="{00000000-0004-0000-0A00-000083080000}"/>
    <hyperlink ref="I2944" r:id="rId2181" xr:uid="{00000000-0004-0000-0A00-000084080000}"/>
    <hyperlink ref="I2945" r:id="rId2182" xr:uid="{00000000-0004-0000-0A00-000085080000}"/>
    <hyperlink ref="I2946" r:id="rId2183" xr:uid="{00000000-0004-0000-0A00-000086080000}"/>
    <hyperlink ref="I2948" r:id="rId2184" xr:uid="{00000000-0004-0000-0A00-000087080000}"/>
    <hyperlink ref="I2949" r:id="rId2185" xr:uid="{00000000-0004-0000-0A00-000088080000}"/>
    <hyperlink ref="I2950" r:id="rId2186" xr:uid="{00000000-0004-0000-0A00-000089080000}"/>
    <hyperlink ref="I2951" r:id="rId2187" xr:uid="{00000000-0004-0000-0A00-00008A080000}"/>
    <hyperlink ref="I2952" r:id="rId2188" xr:uid="{00000000-0004-0000-0A00-00008B080000}"/>
    <hyperlink ref="I2953" r:id="rId2189" xr:uid="{00000000-0004-0000-0A00-00008C080000}"/>
    <hyperlink ref="I2954" r:id="rId2190" xr:uid="{00000000-0004-0000-0A00-00008D080000}"/>
    <hyperlink ref="I2955" r:id="rId2191" xr:uid="{00000000-0004-0000-0A00-00008E080000}"/>
    <hyperlink ref="I2956" r:id="rId2192" xr:uid="{00000000-0004-0000-0A00-00008F080000}"/>
    <hyperlink ref="I2957" r:id="rId2193" xr:uid="{00000000-0004-0000-0A00-000090080000}"/>
    <hyperlink ref="I2958" r:id="rId2194" xr:uid="{00000000-0004-0000-0A00-000091080000}"/>
    <hyperlink ref="I2959" r:id="rId2195" xr:uid="{00000000-0004-0000-0A00-000092080000}"/>
    <hyperlink ref="I2961" r:id="rId2196" xr:uid="{00000000-0004-0000-0A00-000093080000}"/>
    <hyperlink ref="I2962" r:id="rId2197" xr:uid="{00000000-0004-0000-0A00-000094080000}"/>
    <hyperlink ref="I2963" r:id="rId2198" xr:uid="{00000000-0004-0000-0A00-000095080000}"/>
    <hyperlink ref="I2964" r:id="rId2199" xr:uid="{00000000-0004-0000-0A00-000096080000}"/>
    <hyperlink ref="I2965" r:id="rId2200" xr:uid="{00000000-0004-0000-0A00-000097080000}"/>
    <hyperlink ref="I2966" r:id="rId2201" xr:uid="{00000000-0004-0000-0A00-000098080000}"/>
    <hyperlink ref="I2967" r:id="rId2202" xr:uid="{00000000-0004-0000-0A00-000099080000}"/>
    <hyperlink ref="I2968" r:id="rId2203" xr:uid="{00000000-0004-0000-0A00-00009A080000}"/>
    <hyperlink ref="I2969" r:id="rId2204" location="Article/LOK_HYTL_20200328_1_8/223px" xr:uid="{00000000-0004-0000-0A00-00009B080000}"/>
    <hyperlink ref="I2970" r:id="rId2205" xr:uid="{00000000-0004-0000-0A00-00009C080000}"/>
    <hyperlink ref="I2972" r:id="rId2206" xr:uid="{00000000-0004-0000-0A00-00009D080000}"/>
    <hyperlink ref="I2973" r:id="rId2207" xr:uid="{00000000-0004-0000-0A00-00009E080000}"/>
    <hyperlink ref="I2976" r:id="rId2208" xr:uid="{00000000-0004-0000-0A00-00009F080000}"/>
    <hyperlink ref="I2977" r:id="rId2209" xr:uid="{00000000-0004-0000-0A00-0000A0080000}"/>
    <hyperlink ref="I2978" r:id="rId2210" xr:uid="{00000000-0004-0000-0A00-0000A1080000}"/>
    <hyperlink ref="I2979" r:id="rId2211" xr:uid="{00000000-0004-0000-0A00-0000A2080000}"/>
    <hyperlink ref="I2981" r:id="rId2212" xr:uid="{00000000-0004-0000-0A00-0000A3080000}"/>
    <hyperlink ref="I2982" r:id="rId2213" xr:uid="{00000000-0004-0000-0A00-0000A4080000}"/>
    <hyperlink ref="I2983" r:id="rId2214" xr:uid="{00000000-0004-0000-0A00-0000A5080000}"/>
    <hyperlink ref="I2984" r:id="rId2215" xr:uid="{00000000-0004-0000-0A00-0000A6080000}"/>
    <hyperlink ref="I2985" r:id="rId2216" xr:uid="{00000000-0004-0000-0A00-0000A7080000}"/>
    <hyperlink ref="I2986" r:id="rId2217" xr:uid="{00000000-0004-0000-0A00-0000A8080000}"/>
    <hyperlink ref="I2987" r:id="rId2218" xr:uid="{00000000-0004-0000-0A00-0000A9080000}"/>
    <hyperlink ref="I2988" r:id="rId2219" xr:uid="{00000000-0004-0000-0A00-0000AA080000}"/>
    <hyperlink ref="I2989" r:id="rId2220" xr:uid="{00000000-0004-0000-0A00-0000AB080000}"/>
    <hyperlink ref="I2990" r:id="rId2221" xr:uid="{00000000-0004-0000-0A00-0000AC080000}"/>
    <hyperlink ref="I2991" r:id="rId2222" xr:uid="{00000000-0004-0000-0A00-0000AD080000}"/>
    <hyperlink ref="I2992" r:id="rId2223" xr:uid="{00000000-0004-0000-0A00-0000AE080000}"/>
    <hyperlink ref="I2993" r:id="rId2224" xr:uid="{00000000-0004-0000-0A00-0000AF080000}"/>
    <hyperlink ref="I2994" r:id="rId2225" xr:uid="{00000000-0004-0000-0A00-0000B0080000}"/>
    <hyperlink ref="I2995" r:id="rId2226" xr:uid="{00000000-0004-0000-0A00-0000B1080000}"/>
    <hyperlink ref="I2996" r:id="rId2227" xr:uid="{00000000-0004-0000-0A00-0000B2080000}"/>
    <hyperlink ref="I2998" r:id="rId2228" xr:uid="{00000000-0004-0000-0A00-0000B3080000}"/>
    <hyperlink ref="I3001" r:id="rId2229" xr:uid="{00000000-0004-0000-0A00-0000B4080000}"/>
    <hyperlink ref="I3002" r:id="rId2230" xr:uid="{00000000-0004-0000-0A00-0000B5080000}"/>
    <hyperlink ref="I3003" r:id="rId2231" xr:uid="{00000000-0004-0000-0A00-0000B6080000}"/>
    <hyperlink ref="I3004" r:id="rId2232" xr:uid="{00000000-0004-0000-0A00-0000B7080000}"/>
    <hyperlink ref="I3005" r:id="rId2233" location="cite_note-30" xr:uid="{00000000-0004-0000-0A00-0000B8080000}"/>
    <hyperlink ref="I3006" r:id="rId2234" xr:uid="{00000000-0004-0000-0A00-0000B9080000}"/>
    <hyperlink ref="I3007" r:id="rId2235" xr:uid="{00000000-0004-0000-0A00-0000BA080000}"/>
    <hyperlink ref="I3008" r:id="rId2236" xr:uid="{00000000-0004-0000-0A00-0000BB080000}"/>
    <hyperlink ref="I3009" r:id="rId2237" location="cite_note-30" xr:uid="{00000000-0004-0000-0A00-0000BC080000}"/>
    <hyperlink ref="I3010" r:id="rId2238" xr:uid="{00000000-0004-0000-0A00-0000BD080000}"/>
    <hyperlink ref="I3011" r:id="rId2239" xr:uid="{00000000-0004-0000-0A00-0000BE080000}"/>
    <hyperlink ref="I3012" r:id="rId2240" xr:uid="{00000000-0004-0000-0A00-0000BF080000}"/>
    <hyperlink ref="I3014" r:id="rId2241" xr:uid="{00000000-0004-0000-0A00-0000C0080000}"/>
    <hyperlink ref="I3015" r:id="rId2242" xr:uid="{00000000-0004-0000-0A00-0000C1080000}"/>
    <hyperlink ref="I3016" r:id="rId2243" xr:uid="{00000000-0004-0000-0A00-0000C2080000}"/>
    <hyperlink ref="I3017" r:id="rId2244" xr:uid="{00000000-0004-0000-0A00-0000C3080000}"/>
    <hyperlink ref="I3018" r:id="rId2245" xr:uid="{00000000-0004-0000-0A00-0000C4080000}"/>
    <hyperlink ref="M3018" r:id="rId2246" xr:uid="{00000000-0004-0000-0A00-0000C5080000}"/>
    <hyperlink ref="I3019" r:id="rId2247" xr:uid="{00000000-0004-0000-0A00-0000C6080000}"/>
    <hyperlink ref="M3019" r:id="rId2248" xr:uid="{00000000-0004-0000-0A00-0000C7080000}"/>
    <hyperlink ref="I3020" r:id="rId2249" xr:uid="{00000000-0004-0000-0A00-0000C8080000}"/>
    <hyperlink ref="I3021" r:id="rId2250" xr:uid="{00000000-0004-0000-0A00-0000C9080000}"/>
    <hyperlink ref="I3022" r:id="rId2251" xr:uid="{00000000-0004-0000-0A00-0000CA080000}"/>
    <hyperlink ref="I3023" r:id="rId2252" xr:uid="{00000000-0004-0000-0A00-0000CB080000}"/>
    <hyperlink ref="M3023" r:id="rId2253" xr:uid="{00000000-0004-0000-0A00-0000CC080000}"/>
    <hyperlink ref="I3024" r:id="rId2254" xr:uid="{00000000-0004-0000-0A00-0000CD080000}"/>
    <hyperlink ref="I3025" r:id="rId2255" xr:uid="{00000000-0004-0000-0A00-0000CE080000}"/>
    <hyperlink ref="I3026" r:id="rId2256" xr:uid="{00000000-0004-0000-0A00-0000CF080000}"/>
    <hyperlink ref="I3028" r:id="rId2257" xr:uid="{00000000-0004-0000-0A00-0000D0080000}"/>
    <hyperlink ref="I3029" r:id="rId2258" xr:uid="{00000000-0004-0000-0A00-0000D1080000}"/>
    <hyperlink ref="I3030" r:id="rId2259" xr:uid="{00000000-0004-0000-0A00-0000D2080000}"/>
    <hyperlink ref="I3031" r:id="rId2260" xr:uid="{00000000-0004-0000-0A00-0000D3080000}"/>
    <hyperlink ref="I3032" r:id="rId2261" xr:uid="{00000000-0004-0000-0A00-0000D4080000}"/>
    <hyperlink ref="I3033" r:id="rId2262" xr:uid="{00000000-0004-0000-0A00-0000D5080000}"/>
    <hyperlink ref="I3034" r:id="rId2263" xr:uid="{00000000-0004-0000-0A00-0000D6080000}"/>
    <hyperlink ref="I3036" r:id="rId2264" xr:uid="{00000000-0004-0000-0A00-0000D7080000}"/>
    <hyperlink ref="I3037" r:id="rId2265" xr:uid="{00000000-0004-0000-0A00-0000D8080000}"/>
    <hyperlink ref="I3038" r:id="rId2266" xr:uid="{00000000-0004-0000-0A00-0000D9080000}"/>
    <hyperlink ref="I3039" r:id="rId2267" xr:uid="{00000000-0004-0000-0A00-0000DA080000}"/>
    <hyperlink ref="I3040" r:id="rId2268" xr:uid="{00000000-0004-0000-0A00-0000DB080000}"/>
    <hyperlink ref="I3041" r:id="rId2269" xr:uid="{00000000-0004-0000-0A00-0000DC080000}"/>
    <hyperlink ref="I3042" r:id="rId2270" xr:uid="{00000000-0004-0000-0A00-0000DD080000}"/>
    <hyperlink ref="I3043" r:id="rId2271" xr:uid="{00000000-0004-0000-0A00-0000DE080000}"/>
    <hyperlink ref="I3045" r:id="rId2272" xr:uid="{00000000-0004-0000-0A00-0000DF080000}"/>
    <hyperlink ref="I3047" r:id="rId2273" xr:uid="{00000000-0004-0000-0A00-0000E0080000}"/>
    <hyperlink ref="I3050" r:id="rId2274" xr:uid="{00000000-0004-0000-0A00-0000E1080000}"/>
    <hyperlink ref="I3051" r:id="rId2275" xr:uid="{00000000-0004-0000-0A00-0000E2080000}"/>
    <hyperlink ref="I3052" r:id="rId2276" xr:uid="{00000000-0004-0000-0A00-0000E3080000}"/>
    <hyperlink ref="I3053" r:id="rId2277" xr:uid="{00000000-0004-0000-0A00-0000E4080000}"/>
    <hyperlink ref="I3054" r:id="rId2278" xr:uid="{00000000-0004-0000-0A00-0000E5080000}"/>
    <hyperlink ref="I3055" r:id="rId2279" xr:uid="{00000000-0004-0000-0A00-0000E6080000}"/>
    <hyperlink ref="I3056" r:id="rId2280" xr:uid="{00000000-0004-0000-0A00-0000E7080000}"/>
    <hyperlink ref="I3060" r:id="rId2281" xr:uid="{00000000-0004-0000-0A00-0000E8080000}"/>
    <hyperlink ref="I3062" r:id="rId2282" xr:uid="{00000000-0004-0000-0A00-0000E9080000}"/>
    <hyperlink ref="I3064" r:id="rId2283" xr:uid="{00000000-0004-0000-0A00-0000EA080000}"/>
    <hyperlink ref="I3065" r:id="rId2284" xr:uid="{00000000-0004-0000-0A00-0000EB080000}"/>
    <hyperlink ref="I3069" r:id="rId2285" xr:uid="{00000000-0004-0000-0A00-0000EC080000}"/>
    <hyperlink ref="I3070" r:id="rId2286" xr:uid="{00000000-0004-0000-0A00-0000ED080000}"/>
    <hyperlink ref="I3071" r:id="rId2287" xr:uid="{00000000-0004-0000-0A00-0000EE080000}"/>
    <hyperlink ref="I3072" r:id="rId2288" xr:uid="{00000000-0004-0000-0A00-0000EF080000}"/>
    <hyperlink ref="I3073" r:id="rId2289" xr:uid="{00000000-0004-0000-0A00-0000F0080000}"/>
    <hyperlink ref="I3074" r:id="rId2290" xr:uid="{00000000-0004-0000-0A00-0000F1080000}"/>
    <hyperlink ref="I3075" r:id="rId2291" xr:uid="{00000000-0004-0000-0A00-0000F2080000}"/>
    <hyperlink ref="I3076" r:id="rId2292" xr:uid="{00000000-0004-0000-0A00-0000F3080000}"/>
    <hyperlink ref="I3077" r:id="rId2293" xr:uid="{00000000-0004-0000-0A00-0000F4080000}"/>
    <hyperlink ref="I3078" r:id="rId2294" xr:uid="{00000000-0004-0000-0A00-0000F5080000}"/>
    <hyperlink ref="I3079" r:id="rId2295" xr:uid="{00000000-0004-0000-0A00-0000F6080000}"/>
    <hyperlink ref="I3080" r:id="rId2296" xr:uid="{00000000-0004-0000-0A00-0000F7080000}"/>
    <hyperlink ref="I3083" r:id="rId2297" xr:uid="{00000000-0004-0000-0A00-0000F8080000}"/>
    <hyperlink ref="I3084" r:id="rId2298" xr:uid="{00000000-0004-0000-0A00-0000F9080000}"/>
    <hyperlink ref="I3085" r:id="rId2299" xr:uid="{00000000-0004-0000-0A00-0000FA080000}"/>
    <hyperlink ref="I3086" r:id="rId2300" xr:uid="{00000000-0004-0000-0A00-0000FB080000}"/>
    <hyperlink ref="I3087" r:id="rId2301" xr:uid="{00000000-0004-0000-0A00-0000FC080000}"/>
    <hyperlink ref="I3088" r:id="rId2302" xr:uid="{00000000-0004-0000-0A00-0000FD080000}"/>
    <hyperlink ref="I3089" r:id="rId2303" xr:uid="{00000000-0004-0000-0A00-0000FE080000}"/>
    <hyperlink ref="I3090" r:id="rId2304" xr:uid="{00000000-0004-0000-0A00-0000FF080000}"/>
    <hyperlink ref="I3091" r:id="rId2305" xr:uid="{00000000-0004-0000-0A00-000000090000}"/>
    <hyperlink ref="I3094" r:id="rId2306" xr:uid="{00000000-0004-0000-0A00-000001090000}"/>
    <hyperlink ref="I3095" r:id="rId2307" xr:uid="{00000000-0004-0000-0A00-000002090000}"/>
    <hyperlink ref="I3096" r:id="rId2308" xr:uid="{00000000-0004-0000-0A00-000003090000}"/>
    <hyperlink ref="I3097" r:id="rId2309" xr:uid="{00000000-0004-0000-0A00-000004090000}"/>
    <hyperlink ref="I3099" r:id="rId2310" xr:uid="{00000000-0004-0000-0A00-000005090000}"/>
    <hyperlink ref="I3100" r:id="rId2311" xr:uid="{00000000-0004-0000-0A00-000006090000}"/>
    <hyperlink ref="I3101" r:id="rId2312" xr:uid="{00000000-0004-0000-0A00-000007090000}"/>
    <hyperlink ref="I3103" r:id="rId2313" xr:uid="{00000000-0004-0000-0A00-000008090000}"/>
    <hyperlink ref="I3104" r:id="rId2314" xr:uid="{00000000-0004-0000-0A00-000009090000}"/>
    <hyperlink ref="I3105" r:id="rId2315" xr:uid="{00000000-0004-0000-0A00-00000A090000}"/>
    <hyperlink ref="I3106" r:id="rId2316" xr:uid="{00000000-0004-0000-0A00-00000B090000}"/>
    <hyperlink ref="I3107" r:id="rId2317" xr:uid="{00000000-0004-0000-0A00-00000C090000}"/>
    <hyperlink ref="I3108" r:id="rId2318" xr:uid="{00000000-0004-0000-0A00-00000D090000}"/>
    <hyperlink ref="I3109" r:id="rId2319" xr:uid="{00000000-0004-0000-0A00-00000E090000}"/>
    <hyperlink ref="I3110" r:id="rId2320" xr:uid="{00000000-0004-0000-0A00-00000F090000}"/>
    <hyperlink ref="I3111" r:id="rId2321" xr:uid="{00000000-0004-0000-0A00-000010090000}"/>
    <hyperlink ref="I3113" r:id="rId2322" xr:uid="{00000000-0004-0000-0A00-000011090000}"/>
    <hyperlink ref="I3114" r:id="rId2323" xr:uid="{00000000-0004-0000-0A00-000012090000}"/>
    <hyperlink ref="I3115" r:id="rId2324" xr:uid="{00000000-0004-0000-0A00-000013090000}"/>
    <hyperlink ref="I3116" r:id="rId2325" xr:uid="{00000000-0004-0000-0A00-000014090000}"/>
    <hyperlink ref="I3117" r:id="rId2326" xr:uid="{00000000-0004-0000-0A00-000015090000}"/>
    <hyperlink ref="M3117" r:id="rId2327" xr:uid="{00000000-0004-0000-0A00-000016090000}"/>
    <hyperlink ref="I3118" r:id="rId2328" xr:uid="{00000000-0004-0000-0A00-000017090000}"/>
    <hyperlink ref="I3119" r:id="rId2329" xr:uid="{00000000-0004-0000-0A00-000018090000}"/>
    <hyperlink ref="M3119" r:id="rId2330" xr:uid="{00000000-0004-0000-0A00-000019090000}"/>
    <hyperlink ref="I3120" r:id="rId2331" xr:uid="{00000000-0004-0000-0A00-00001A090000}"/>
    <hyperlink ref="I3121" r:id="rId2332" xr:uid="{00000000-0004-0000-0A00-00001B090000}"/>
    <hyperlink ref="I3122" r:id="rId2333" xr:uid="{00000000-0004-0000-0A00-00001C090000}"/>
    <hyperlink ref="I3123" r:id="rId2334" xr:uid="{00000000-0004-0000-0A00-00001D090000}"/>
    <hyperlink ref="I3124" r:id="rId2335" xr:uid="{00000000-0004-0000-0A00-00001E090000}"/>
    <hyperlink ref="I3125" r:id="rId2336" xr:uid="{00000000-0004-0000-0A00-00001F090000}"/>
    <hyperlink ref="I3126" r:id="rId2337" xr:uid="{00000000-0004-0000-0A00-000020090000}"/>
    <hyperlink ref="I3127" r:id="rId2338" xr:uid="{00000000-0004-0000-0A00-000021090000}"/>
    <hyperlink ref="I3128" r:id="rId2339" xr:uid="{00000000-0004-0000-0A00-000022090000}"/>
    <hyperlink ref="I3129" r:id="rId2340" xr:uid="{00000000-0004-0000-0A00-000023090000}"/>
    <hyperlink ref="I3131" r:id="rId2341" xr:uid="{00000000-0004-0000-0A00-000024090000}"/>
    <hyperlink ref="I3132" r:id="rId2342" xr:uid="{00000000-0004-0000-0A00-000025090000}"/>
    <hyperlink ref="I3133" r:id="rId2343" xr:uid="{00000000-0004-0000-0A00-000026090000}"/>
    <hyperlink ref="I3134" r:id="rId2344" xr:uid="{00000000-0004-0000-0A00-000027090000}"/>
    <hyperlink ref="I3135" r:id="rId2345" xr:uid="{00000000-0004-0000-0A00-000028090000}"/>
    <hyperlink ref="I3136" r:id="rId2346" xr:uid="{00000000-0004-0000-0A00-000029090000}"/>
    <hyperlink ref="I3137" r:id="rId2347" xr:uid="{00000000-0004-0000-0A00-00002A090000}"/>
    <hyperlink ref="I3138" r:id="rId2348" xr:uid="{00000000-0004-0000-0A00-00002B090000}"/>
    <hyperlink ref="I3139" r:id="rId2349" xr:uid="{00000000-0004-0000-0A00-00002C090000}"/>
    <hyperlink ref="I3140" r:id="rId2350" xr:uid="{00000000-0004-0000-0A00-00002D090000}"/>
    <hyperlink ref="I3141" r:id="rId2351" xr:uid="{00000000-0004-0000-0A00-00002E090000}"/>
    <hyperlink ref="I3142" r:id="rId2352" xr:uid="{00000000-0004-0000-0A00-00002F090000}"/>
    <hyperlink ref="H3144" r:id="rId2353" xr:uid="{00000000-0004-0000-0A00-000030090000}"/>
    <hyperlink ref="I3144" r:id="rId2354" xr:uid="{00000000-0004-0000-0A00-000031090000}"/>
    <hyperlink ref="I3145" r:id="rId2355" xr:uid="{00000000-0004-0000-0A00-000032090000}"/>
    <hyperlink ref="I3152" r:id="rId2356" xr:uid="{00000000-0004-0000-0A00-000033090000}"/>
    <hyperlink ref="I3156" r:id="rId2357" xr:uid="{00000000-0004-0000-0A00-000034090000}"/>
    <hyperlink ref="I3157" r:id="rId2358" xr:uid="{00000000-0004-0000-0A00-000035090000}"/>
    <hyperlink ref="I3158" r:id="rId2359" xr:uid="{00000000-0004-0000-0A00-000036090000}"/>
    <hyperlink ref="I3159" r:id="rId2360" xr:uid="{00000000-0004-0000-0A00-000037090000}"/>
    <hyperlink ref="I3160" r:id="rId2361" xr:uid="{00000000-0004-0000-0A00-000038090000}"/>
    <hyperlink ref="I3161" r:id="rId2362" xr:uid="{00000000-0004-0000-0A00-000039090000}"/>
    <hyperlink ref="I3162" r:id="rId2363" xr:uid="{00000000-0004-0000-0A00-00003A090000}"/>
    <hyperlink ref="I3165" r:id="rId2364" xr:uid="{00000000-0004-0000-0A00-00003B090000}"/>
    <hyperlink ref="I3166" r:id="rId2365" xr:uid="{00000000-0004-0000-0A00-00003C090000}"/>
    <hyperlink ref="I3168" r:id="rId2366" xr:uid="{00000000-0004-0000-0A00-00003D090000}"/>
    <hyperlink ref="I3169" r:id="rId2367" xr:uid="{00000000-0004-0000-0A00-00003E090000}"/>
    <hyperlink ref="I3170" r:id="rId2368" xr:uid="{00000000-0004-0000-0A00-00003F090000}"/>
    <hyperlink ref="I3171" r:id="rId2369" xr:uid="{00000000-0004-0000-0A00-000040090000}"/>
    <hyperlink ref="I3172" r:id="rId2370" xr:uid="{00000000-0004-0000-0A00-000041090000}"/>
    <hyperlink ref="I3173" r:id="rId2371" xr:uid="{00000000-0004-0000-0A00-000042090000}"/>
    <hyperlink ref="I3174" r:id="rId2372" xr:uid="{00000000-0004-0000-0A00-000043090000}"/>
    <hyperlink ref="I3175" r:id="rId2373" xr:uid="{00000000-0004-0000-0A00-000044090000}"/>
    <hyperlink ref="I3176" r:id="rId2374" xr:uid="{00000000-0004-0000-0A00-000045090000}"/>
    <hyperlink ref="I3177" r:id="rId2375" xr:uid="{00000000-0004-0000-0A00-000046090000}"/>
    <hyperlink ref="I3178" r:id="rId2376" xr:uid="{00000000-0004-0000-0A00-000047090000}"/>
    <hyperlink ref="I3179" r:id="rId2377" xr:uid="{00000000-0004-0000-0A00-000048090000}"/>
    <hyperlink ref="I3180" r:id="rId2378" xr:uid="{00000000-0004-0000-0A00-000049090000}"/>
    <hyperlink ref="I3181" r:id="rId2379" xr:uid="{00000000-0004-0000-0A00-00004A090000}"/>
    <hyperlink ref="I3182" r:id="rId2380" xr:uid="{00000000-0004-0000-0A00-00004B090000}"/>
    <hyperlink ref="I3183" r:id="rId2381" xr:uid="{00000000-0004-0000-0A00-00004C090000}"/>
    <hyperlink ref="I3184" r:id="rId2382" xr:uid="{00000000-0004-0000-0A00-00004D090000}"/>
    <hyperlink ref="I3185" r:id="rId2383" xr:uid="{00000000-0004-0000-0A00-00004E090000}"/>
    <hyperlink ref="I3186" r:id="rId2384" xr:uid="{00000000-0004-0000-0A00-00004F090000}"/>
    <hyperlink ref="I3188" r:id="rId2385" xr:uid="{00000000-0004-0000-0A00-000050090000}"/>
    <hyperlink ref="I3190" r:id="rId2386" xr:uid="{00000000-0004-0000-0A00-000051090000}"/>
    <hyperlink ref="I3194" r:id="rId2387" xr:uid="{00000000-0004-0000-0A00-000052090000}"/>
    <hyperlink ref="I3195" r:id="rId2388" xr:uid="{00000000-0004-0000-0A00-000053090000}"/>
    <hyperlink ref="I3197" r:id="rId2389" xr:uid="{00000000-0004-0000-0A00-000054090000}"/>
    <hyperlink ref="I3199" r:id="rId2390" xr:uid="{00000000-0004-0000-0A00-000055090000}"/>
    <hyperlink ref="I3200" r:id="rId2391" xr:uid="{00000000-0004-0000-0A00-000056090000}"/>
    <hyperlink ref="I3201" r:id="rId2392" xr:uid="{00000000-0004-0000-0A00-000057090000}"/>
    <hyperlink ref="I3202" r:id="rId2393" xr:uid="{00000000-0004-0000-0A00-000058090000}"/>
    <hyperlink ref="I3204" r:id="rId2394" xr:uid="{00000000-0004-0000-0A00-000059090000}"/>
    <hyperlink ref="I3205" r:id="rId2395" xr:uid="{00000000-0004-0000-0A00-00005A090000}"/>
    <hyperlink ref="I3207" r:id="rId2396" xr:uid="{00000000-0004-0000-0A00-00005B090000}"/>
    <hyperlink ref="I3208" r:id="rId2397" xr:uid="{00000000-0004-0000-0A00-00005C090000}"/>
    <hyperlink ref="I3212" r:id="rId2398" xr:uid="{00000000-0004-0000-0A00-00005D090000}"/>
    <hyperlink ref="I3213" r:id="rId2399" xr:uid="{00000000-0004-0000-0A00-00005E090000}"/>
    <hyperlink ref="I3215" r:id="rId2400" xr:uid="{00000000-0004-0000-0A00-00005F090000}"/>
    <hyperlink ref="I3217" r:id="rId2401" xr:uid="{00000000-0004-0000-0A00-000060090000}"/>
    <hyperlink ref="I3219" r:id="rId2402" xr:uid="{00000000-0004-0000-0A00-000061090000}"/>
    <hyperlink ref="I3220" r:id="rId2403" xr:uid="{00000000-0004-0000-0A00-000062090000}"/>
    <hyperlink ref="I3223" r:id="rId2404" xr:uid="{00000000-0004-0000-0A00-000063090000}"/>
    <hyperlink ref="I3224" r:id="rId2405" xr:uid="{00000000-0004-0000-0A00-000064090000}"/>
    <hyperlink ref="I3226" r:id="rId2406" xr:uid="{00000000-0004-0000-0A00-000065090000}"/>
    <hyperlink ref="I3227" r:id="rId2407" xr:uid="{00000000-0004-0000-0A00-000066090000}"/>
    <hyperlink ref="I3228" r:id="rId2408" xr:uid="{00000000-0004-0000-0A00-000067090000}"/>
    <hyperlink ref="I3229" r:id="rId2409" xr:uid="{00000000-0004-0000-0A00-000068090000}"/>
    <hyperlink ref="I3230" r:id="rId2410" xr:uid="{00000000-0004-0000-0A00-000069090000}"/>
    <hyperlink ref="I3231" r:id="rId2411" xr:uid="{00000000-0004-0000-0A00-00006A090000}"/>
    <hyperlink ref="I3232" r:id="rId2412" xr:uid="{00000000-0004-0000-0A00-00006B090000}"/>
    <hyperlink ref="I3233" r:id="rId2413" xr:uid="{00000000-0004-0000-0A00-00006C090000}"/>
    <hyperlink ref="I3234" r:id="rId2414" xr:uid="{00000000-0004-0000-0A00-00006D090000}"/>
    <hyperlink ref="I3235" r:id="rId2415" xr:uid="{00000000-0004-0000-0A00-00006E090000}"/>
    <hyperlink ref="I3236" r:id="rId2416" xr:uid="{00000000-0004-0000-0A00-00006F090000}"/>
    <hyperlink ref="I3237" r:id="rId2417" xr:uid="{00000000-0004-0000-0A00-000070090000}"/>
    <hyperlink ref="I3238" r:id="rId2418" xr:uid="{00000000-0004-0000-0A00-000071090000}"/>
    <hyperlink ref="I3239" r:id="rId2419" xr:uid="{00000000-0004-0000-0A00-000072090000}"/>
    <hyperlink ref="I3240" r:id="rId2420" xr:uid="{00000000-0004-0000-0A00-000073090000}"/>
    <hyperlink ref="I3243" r:id="rId2421" xr:uid="{00000000-0004-0000-0A00-000074090000}"/>
    <hyperlink ref="I3244" r:id="rId2422" xr:uid="{00000000-0004-0000-0A00-000075090000}"/>
    <hyperlink ref="I3245" r:id="rId2423" xr:uid="{00000000-0004-0000-0A00-000076090000}"/>
    <hyperlink ref="I3246" r:id="rId2424" xr:uid="{00000000-0004-0000-0A00-000077090000}"/>
    <hyperlink ref="I3247" r:id="rId2425" xr:uid="{00000000-0004-0000-0A00-000078090000}"/>
    <hyperlink ref="I3248" r:id="rId2426" xr:uid="{00000000-0004-0000-0A00-000079090000}"/>
    <hyperlink ref="I3249" r:id="rId2427" xr:uid="{00000000-0004-0000-0A00-00007A090000}"/>
    <hyperlink ref="I3250" r:id="rId2428" xr:uid="{00000000-0004-0000-0A00-00007B090000}"/>
    <hyperlink ref="I3251" r:id="rId2429" xr:uid="{00000000-0004-0000-0A00-00007C090000}"/>
    <hyperlink ref="I3252" r:id="rId2430" xr:uid="{00000000-0004-0000-0A00-00007D090000}"/>
    <hyperlink ref="I3254" r:id="rId2431" xr:uid="{00000000-0004-0000-0A00-00007E090000}"/>
    <hyperlink ref="I3256" r:id="rId2432" xr:uid="{00000000-0004-0000-0A00-00007F090000}"/>
    <hyperlink ref="I3257" r:id="rId2433" xr:uid="{00000000-0004-0000-0A00-000080090000}"/>
    <hyperlink ref="I3258" r:id="rId2434" xr:uid="{00000000-0004-0000-0A00-000081090000}"/>
    <hyperlink ref="I3259" r:id="rId2435" xr:uid="{00000000-0004-0000-0A00-000082090000}"/>
    <hyperlink ref="I3260" r:id="rId2436" xr:uid="{00000000-0004-0000-0A00-000083090000}"/>
    <hyperlink ref="I3264" r:id="rId2437" xr:uid="{00000000-0004-0000-0A00-000084090000}"/>
    <hyperlink ref="I3265" r:id="rId2438" xr:uid="{00000000-0004-0000-0A00-000085090000}"/>
    <hyperlink ref="I3266" r:id="rId2439" xr:uid="{00000000-0004-0000-0A00-000086090000}"/>
    <hyperlink ref="I3267" r:id="rId2440" xr:uid="{00000000-0004-0000-0A00-000087090000}"/>
    <hyperlink ref="I3269" r:id="rId2441" xr:uid="{00000000-0004-0000-0A00-000088090000}"/>
    <hyperlink ref="I3270" r:id="rId2442" xr:uid="{00000000-0004-0000-0A00-000089090000}"/>
    <hyperlink ref="I3271" r:id="rId2443" xr:uid="{00000000-0004-0000-0A00-00008A090000}"/>
    <hyperlink ref="I3272" r:id="rId2444" xr:uid="{00000000-0004-0000-0A00-00008B090000}"/>
    <hyperlink ref="I3273" r:id="rId2445" xr:uid="{00000000-0004-0000-0A00-00008C090000}"/>
    <hyperlink ref="I3274" r:id="rId2446" xr:uid="{00000000-0004-0000-0A00-00008D090000}"/>
    <hyperlink ref="I3275" r:id="rId2447" xr:uid="{00000000-0004-0000-0A00-00008E090000}"/>
    <hyperlink ref="I3276" r:id="rId2448" xr:uid="{00000000-0004-0000-0A00-00008F090000}"/>
    <hyperlink ref="I3277" r:id="rId2449" xr:uid="{00000000-0004-0000-0A00-000090090000}"/>
    <hyperlink ref="I3278" r:id="rId2450" xr:uid="{00000000-0004-0000-0A00-000091090000}"/>
    <hyperlink ref="I3279" r:id="rId2451" xr:uid="{00000000-0004-0000-0A00-000092090000}"/>
    <hyperlink ref="I3280" r:id="rId2452" xr:uid="{00000000-0004-0000-0A00-000093090000}"/>
    <hyperlink ref="I3281" r:id="rId2453" xr:uid="{00000000-0004-0000-0A00-000094090000}"/>
    <hyperlink ref="I3282" r:id="rId2454" xr:uid="{00000000-0004-0000-0A00-000095090000}"/>
    <hyperlink ref="M3282" r:id="rId2455" xr:uid="{00000000-0004-0000-0A00-000096090000}"/>
    <hyperlink ref="I3283" r:id="rId2456" xr:uid="{00000000-0004-0000-0A00-000097090000}"/>
    <hyperlink ref="M3283" r:id="rId2457" xr:uid="{00000000-0004-0000-0A00-000098090000}"/>
    <hyperlink ref="I3285" r:id="rId2458" xr:uid="{00000000-0004-0000-0A00-000099090000}"/>
    <hyperlink ref="I3286" r:id="rId2459" xr:uid="{00000000-0004-0000-0A00-00009A090000}"/>
    <hyperlink ref="M3286" r:id="rId2460" xr:uid="{00000000-0004-0000-0A00-00009B090000}"/>
    <hyperlink ref="I3287" r:id="rId2461" xr:uid="{00000000-0004-0000-0A00-00009C090000}"/>
    <hyperlink ref="M3287" r:id="rId2462" xr:uid="{00000000-0004-0000-0A00-00009D090000}"/>
    <hyperlink ref="I3288" r:id="rId2463" xr:uid="{00000000-0004-0000-0A00-00009E090000}"/>
    <hyperlink ref="I3289" r:id="rId2464" xr:uid="{00000000-0004-0000-0A00-00009F090000}"/>
    <hyperlink ref="I3290" r:id="rId2465" xr:uid="{00000000-0004-0000-0A00-0000A0090000}"/>
    <hyperlink ref="I3291" r:id="rId2466" xr:uid="{00000000-0004-0000-0A00-0000A1090000}"/>
    <hyperlink ref="M3291" r:id="rId2467" xr:uid="{00000000-0004-0000-0A00-0000A2090000}"/>
    <hyperlink ref="I3292" r:id="rId2468" xr:uid="{00000000-0004-0000-0A00-0000A3090000}"/>
    <hyperlink ref="M3292" r:id="rId2469" xr:uid="{00000000-0004-0000-0A00-0000A4090000}"/>
    <hyperlink ref="I3293" r:id="rId2470" xr:uid="{00000000-0004-0000-0A00-0000A5090000}"/>
    <hyperlink ref="I3294" r:id="rId2471" xr:uid="{00000000-0004-0000-0A00-0000A6090000}"/>
    <hyperlink ref="M3294" r:id="rId2472" xr:uid="{00000000-0004-0000-0A00-0000A7090000}"/>
    <hyperlink ref="I3295" r:id="rId2473" xr:uid="{00000000-0004-0000-0A00-0000A8090000}"/>
    <hyperlink ref="I3296" r:id="rId2474" xr:uid="{00000000-0004-0000-0A00-0000A9090000}"/>
    <hyperlink ref="I3298" r:id="rId2475" xr:uid="{00000000-0004-0000-0A00-0000AA090000}"/>
    <hyperlink ref="M3298" r:id="rId2476" xr:uid="{00000000-0004-0000-0A00-0000AB090000}"/>
    <hyperlink ref="I3299" r:id="rId2477" xr:uid="{00000000-0004-0000-0A00-0000AC090000}"/>
    <hyperlink ref="I3300" r:id="rId2478" xr:uid="{00000000-0004-0000-0A00-0000AD090000}"/>
    <hyperlink ref="M3300" r:id="rId2479" xr:uid="{00000000-0004-0000-0A00-0000AE090000}"/>
    <hyperlink ref="I3302" r:id="rId2480" xr:uid="{00000000-0004-0000-0A00-0000AF090000}"/>
    <hyperlink ref="I3303" r:id="rId2481" xr:uid="{00000000-0004-0000-0A00-0000B0090000}"/>
    <hyperlink ref="M3303" r:id="rId2482" xr:uid="{00000000-0004-0000-0A00-0000B1090000}"/>
    <hyperlink ref="I3305" r:id="rId2483" xr:uid="{00000000-0004-0000-0A00-0000B2090000}"/>
    <hyperlink ref="I3306" r:id="rId2484" xr:uid="{00000000-0004-0000-0A00-0000B3090000}"/>
    <hyperlink ref="I3307" r:id="rId2485" xr:uid="{00000000-0004-0000-0A00-0000B4090000}"/>
    <hyperlink ref="I3308" r:id="rId2486" xr:uid="{00000000-0004-0000-0A00-0000B5090000}"/>
    <hyperlink ref="I3309" r:id="rId2487" xr:uid="{00000000-0004-0000-0A00-0000B6090000}"/>
    <hyperlink ref="I3310" r:id="rId2488" xr:uid="{00000000-0004-0000-0A00-0000B7090000}"/>
    <hyperlink ref="M3310" r:id="rId2489" xr:uid="{00000000-0004-0000-0A00-0000B8090000}"/>
    <hyperlink ref="I3311" r:id="rId2490" xr:uid="{00000000-0004-0000-0A00-0000B9090000}"/>
    <hyperlink ref="M3311" r:id="rId2491" xr:uid="{00000000-0004-0000-0A00-0000BA090000}"/>
    <hyperlink ref="I3312" r:id="rId2492" xr:uid="{00000000-0004-0000-0A00-0000BB090000}"/>
    <hyperlink ref="I3313" r:id="rId2493" xr:uid="{00000000-0004-0000-0A00-0000BC090000}"/>
    <hyperlink ref="M3313" r:id="rId2494" xr:uid="{00000000-0004-0000-0A00-0000BD090000}"/>
    <hyperlink ref="I3314" r:id="rId2495" xr:uid="{00000000-0004-0000-0A00-0000BE090000}"/>
    <hyperlink ref="I3315" r:id="rId2496" xr:uid="{00000000-0004-0000-0A00-0000BF090000}"/>
    <hyperlink ref="I3316" r:id="rId2497" xr:uid="{00000000-0004-0000-0A00-0000C0090000}"/>
    <hyperlink ref="I3317" r:id="rId2498" xr:uid="{00000000-0004-0000-0A00-0000C1090000}"/>
    <hyperlink ref="I3318" r:id="rId2499" xr:uid="{00000000-0004-0000-0A00-0000C2090000}"/>
    <hyperlink ref="I3319" r:id="rId2500" xr:uid="{00000000-0004-0000-0A00-0000C3090000}"/>
    <hyperlink ref="I3320" r:id="rId2501" xr:uid="{00000000-0004-0000-0A00-0000C4090000}"/>
    <hyperlink ref="I3321" r:id="rId2502" xr:uid="{00000000-0004-0000-0A00-0000C5090000}"/>
    <hyperlink ref="I3322" r:id="rId2503" xr:uid="{00000000-0004-0000-0A00-0000C6090000}"/>
    <hyperlink ref="I3323" r:id="rId2504" xr:uid="{00000000-0004-0000-0A00-0000C7090000}"/>
    <hyperlink ref="I3324" r:id="rId2505" xr:uid="{00000000-0004-0000-0A00-0000C8090000}"/>
    <hyperlink ref="I3325" r:id="rId2506" xr:uid="{00000000-0004-0000-0A00-0000C9090000}"/>
    <hyperlink ref="I3326" r:id="rId2507" xr:uid="{00000000-0004-0000-0A00-0000CA090000}"/>
    <hyperlink ref="I3327" r:id="rId2508" xr:uid="{00000000-0004-0000-0A00-0000CB090000}"/>
    <hyperlink ref="I3328" r:id="rId2509" xr:uid="{00000000-0004-0000-0A00-0000CC090000}"/>
    <hyperlink ref="I3329" r:id="rId2510" xr:uid="{00000000-0004-0000-0A00-0000CD090000}"/>
    <hyperlink ref="I3330" r:id="rId2511" xr:uid="{00000000-0004-0000-0A00-0000CE090000}"/>
    <hyperlink ref="I3331" r:id="rId2512" xr:uid="{00000000-0004-0000-0A00-0000CF090000}"/>
    <hyperlink ref="I3332" r:id="rId2513" xr:uid="{00000000-0004-0000-0A00-0000D0090000}"/>
    <hyperlink ref="I3333" r:id="rId2514" xr:uid="{00000000-0004-0000-0A00-0000D1090000}"/>
    <hyperlink ref="I3334" r:id="rId2515" xr:uid="{00000000-0004-0000-0A00-0000D2090000}"/>
    <hyperlink ref="I3335" r:id="rId2516" xr:uid="{00000000-0004-0000-0A00-0000D3090000}"/>
    <hyperlink ref="I3337" r:id="rId2517" xr:uid="{00000000-0004-0000-0A00-0000D4090000}"/>
    <hyperlink ref="I3338" r:id="rId2518" xr:uid="{00000000-0004-0000-0A00-0000D5090000}"/>
    <hyperlink ref="I3339" r:id="rId2519" xr:uid="{00000000-0004-0000-0A00-0000D6090000}"/>
    <hyperlink ref="I3340" r:id="rId2520" xr:uid="{00000000-0004-0000-0A00-0000D7090000}"/>
    <hyperlink ref="I3342" r:id="rId2521" xr:uid="{00000000-0004-0000-0A00-0000D8090000}"/>
    <hyperlink ref="I3343" r:id="rId2522" xr:uid="{00000000-0004-0000-0A00-0000D9090000}"/>
    <hyperlink ref="I3344" r:id="rId2523" xr:uid="{00000000-0004-0000-0A00-0000DA090000}"/>
    <hyperlink ref="I3345" r:id="rId2524" xr:uid="{00000000-0004-0000-0A00-0000DB090000}"/>
    <hyperlink ref="I3347" r:id="rId2525" xr:uid="{00000000-0004-0000-0A00-0000DC090000}"/>
    <hyperlink ref="I3350" r:id="rId2526" xr:uid="{00000000-0004-0000-0A00-0000DD090000}"/>
    <hyperlink ref="I3351" r:id="rId2527" xr:uid="{00000000-0004-0000-0A00-0000DE090000}"/>
    <hyperlink ref="I3352" r:id="rId2528" xr:uid="{00000000-0004-0000-0A00-0000DF090000}"/>
    <hyperlink ref="I3355" r:id="rId2529" xr:uid="{00000000-0004-0000-0A00-0000E0090000}"/>
    <hyperlink ref="I3356" r:id="rId2530" xr:uid="{00000000-0004-0000-0A00-0000E1090000}"/>
    <hyperlink ref="I3357" r:id="rId2531" xr:uid="{00000000-0004-0000-0A00-0000E2090000}"/>
    <hyperlink ref="I3358" r:id="rId2532" xr:uid="{00000000-0004-0000-0A00-0000E3090000}"/>
    <hyperlink ref="I3359" r:id="rId2533" xr:uid="{00000000-0004-0000-0A00-0000E4090000}"/>
    <hyperlink ref="I3360" r:id="rId2534" xr:uid="{00000000-0004-0000-0A00-0000E5090000}"/>
    <hyperlink ref="I3361" r:id="rId2535" xr:uid="{00000000-0004-0000-0A00-0000E6090000}"/>
    <hyperlink ref="H3362" r:id="rId2536" xr:uid="{00000000-0004-0000-0A00-0000E7090000}"/>
    <hyperlink ref="I3362" r:id="rId2537" xr:uid="{00000000-0004-0000-0A00-0000E8090000}"/>
    <hyperlink ref="I3363" r:id="rId2538" xr:uid="{00000000-0004-0000-0A00-0000E9090000}"/>
    <hyperlink ref="I3364" r:id="rId2539" xr:uid="{00000000-0004-0000-0A00-0000EA090000}"/>
    <hyperlink ref="I3365" r:id="rId2540" xr:uid="{00000000-0004-0000-0A00-0000EB090000}"/>
    <hyperlink ref="I3366" r:id="rId2541" xr:uid="{00000000-0004-0000-0A00-0000EC090000}"/>
    <hyperlink ref="I3367" r:id="rId2542" xr:uid="{00000000-0004-0000-0A00-0000ED090000}"/>
    <hyperlink ref="I3369" r:id="rId2543" xr:uid="{00000000-0004-0000-0A00-0000EE090000}"/>
    <hyperlink ref="I3370" r:id="rId2544" xr:uid="{00000000-0004-0000-0A00-0000EF090000}"/>
    <hyperlink ref="I3372" r:id="rId2545" xr:uid="{00000000-0004-0000-0A00-0000F0090000}"/>
    <hyperlink ref="M3373" r:id="rId2546" xr:uid="{00000000-0004-0000-0A00-0000F1090000}"/>
    <hyperlink ref="H3374" r:id="rId2547" xr:uid="{00000000-0004-0000-0A00-0000F2090000}"/>
    <hyperlink ref="I3374" r:id="rId2548" xr:uid="{00000000-0004-0000-0A00-0000F3090000}"/>
    <hyperlink ref="I3375" r:id="rId2549" xr:uid="{00000000-0004-0000-0A00-0000F4090000}"/>
    <hyperlink ref="I3376" r:id="rId2550" location="62539" xr:uid="{00000000-0004-0000-0A00-0000F5090000}"/>
    <hyperlink ref="I3378" r:id="rId2551" xr:uid="{00000000-0004-0000-0A00-0000F6090000}"/>
    <hyperlink ref="I3379" r:id="rId2552" xr:uid="{00000000-0004-0000-0A00-0000F7090000}"/>
    <hyperlink ref="I3380" r:id="rId2553" xr:uid="{00000000-0004-0000-0A00-0000F8090000}"/>
    <hyperlink ref="I3381" r:id="rId2554" xr:uid="{00000000-0004-0000-0A00-0000F9090000}"/>
    <hyperlink ref="I3384" r:id="rId2555" xr:uid="{00000000-0004-0000-0A00-0000FA090000}"/>
    <hyperlink ref="I3386" r:id="rId2556" xr:uid="{00000000-0004-0000-0A00-0000FB090000}"/>
    <hyperlink ref="I3387" r:id="rId2557" xr:uid="{00000000-0004-0000-0A00-0000FC090000}"/>
    <hyperlink ref="I3388" r:id="rId2558" xr:uid="{00000000-0004-0000-0A00-0000FD090000}"/>
    <hyperlink ref="I3389" r:id="rId2559" xr:uid="{00000000-0004-0000-0A00-0000FE090000}"/>
    <hyperlink ref="I3391" r:id="rId2560" xr:uid="{00000000-0004-0000-0A00-0000FF090000}"/>
    <hyperlink ref="I3392" r:id="rId2561" xr:uid="{00000000-0004-0000-0A00-0000000A0000}"/>
    <hyperlink ref="I3393" r:id="rId2562" xr:uid="{00000000-0004-0000-0A00-0000010A0000}"/>
    <hyperlink ref="I3394" r:id="rId2563" xr:uid="{00000000-0004-0000-0A00-0000020A0000}"/>
    <hyperlink ref="I3398" r:id="rId2564" xr:uid="{00000000-0004-0000-0A00-0000030A0000}"/>
    <hyperlink ref="I3399" r:id="rId2565" xr:uid="{00000000-0004-0000-0A00-0000040A0000}"/>
    <hyperlink ref="I3400" r:id="rId2566" xr:uid="{00000000-0004-0000-0A00-0000050A0000}"/>
    <hyperlink ref="I3401" r:id="rId2567" xr:uid="{00000000-0004-0000-0A00-0000060A0000}"/>
    <hyperlink ref="I3402" r:id="rId2568" xr:uid="{00000000-0004-0000-0A00-0000070A0000}"/>
    <hyperlink ref="I3403" r:id="rId2569" xr:uid="{00000000-0004-0000-0A00-0000080A0000}"/>
    <hyperlink ref="I3405" r:id="rId2570" xr:uid="{00000000-0004-0000-0A00-0000090A0000}"/>
    <hyperlink ref="I3406" r:id="rId2571" xr:uid="{00000000-0004-0000-0A00-00000A0A0000}"/>
    <hyperlink ref="I3408" r:id="rId2572" xr:uid="{00000000-0004-0000-0A00-00000B0A0000}"/>
    <hyperlink ref="I3409" r:id="rId2573" xr:uid="{00000000-0004-0000-0A00-00000C0A0000}"/>
    <hyperlink ref="I3410" r:id="rId2574" xr:uid="{00000000-0004-0000-0A00-00000D0A0000}"/>
    <hyperlink ref="I3411" r:id="rId2575" xr:uid="{00000000-0004-0000-0A00-00000E0A0000}"/>
    <hyperlink ref="I3412" r:id="rId2576" xr:uid="{00000000-0004-0000-0A00-00000F0A0000}"/>
    <hyperlink ref="I3413" r:id="rId2577" xr:uid="{00000000-0004-0000-0A00-0000100A0000}"/>
    <hyperlink ref="I3415" r:id="rId2578" xr:uid="{00000000-0004-0000-0A00-0000110A0000}"/>
    <hyperlink ref="I3418" r:id="rId2579" xr:uid="{00000000-0004-0000-0A00-0000120A0000}"/>
    <hyperlink ref="I3419" r:id="rId2580" xr:uid="{00000000-0004-0000-0A00-0000130A0000}"/>
    <hyperlink ref="I3421" r:id="rId2581" xr:uid="{00000000-0004-0000-0A00-0000140A0000}"/>
    <hyperlink ref="I3422" r:id="rId2582" xr:uid="{00000000-0004-0000-0A00-0000150A0000}"/>
    <hyperlink ref="I3423" r:id="rId2583" xr:uid="{00000000-0004-0000-0A00-0000160A0000}"/>
    <hyperlink ref="I3425" r:id="rId2584" xr:uid="{00000000-0004-0000-0A00-0000170A0000}"/>
    <hyperlink ref="I3426" r:id="rId2585" xr:uid="{00000000-0004-0000-0A00-0000180A0000}"/>
    <hyperlink ref="I3427" r:id="rId2586" xr:uid="{00000000-0004-0000-0A00-0000190A0000}"/>
    <hyperlink ref="I3428" r:id="rId2587" xr:uid="{00000000-0004-0000-0A00-00001A0A0000}"/>
    <hyperlink ref="I3429" r:id="rId2588" xr:uid="{00000000-0004-0000-0A00-00001B0A0000}"/>
    <hyperlink ref="I3431" r:id="rId2589" xr:uid="{00000000-0004-0000-0A00-00001C0A0000}"/>
    <hyperlink ref="I3432" r:id="rId2590" xr:uid="{00000000-0004-0000-0A00-00001D0A0000}"/>
    <hyperlink ref="I3433" r:id="rId2591" xr:uid="{00000000-0004-0000-0A00-00001E0A0000}"/>
    <hyperlink ref="I3434" r:id="rId2592" xr:uid="{00000000-0004-0000-0A00-00001F0A0000}"/>
    <hyperlink ref="I3435" r:id="rId2593" xr:uid="{00000000-0004-0000-0A00-0000200A0000}"/>
    <hyperlink ref="I3436" r:id="rId2594" xr:uid="{00000000-0004-0000-0A00-0000210A0000}"/>
    <hyperlink ref="I3437" r:id="rId2595" xr:uid="{00000000-0004-0000-0A00-0000220A0000}"/>
    <hyperlink ref="I3438" r:id="rId2596" xr:uid="{00000000-0004-0000-0A00-0000230A0000}"/>
    <hyperlink ref="I3439" r:id="rId2597" xr:uid="{00000000-0004-0000-0A00-0000240A0000}"/>
    <hyperlink ref="I3440" r:id="rId2598" xr:uid="{00000000-0004-0000-0A00-0000250A0000}"/>
    <hyperlink ref="I3441" r:id="rId2599" xr:uid="{00000000-0004-0000-0A00-0000260A0000}"/>
    <hyperlink ref="I3442" r:id="rId2600" xr:uid="{00000000-0004-0000-0A00-0000270A0000}"/>
    <hyperlink ref="I3443" r:id="rId2601" xr:uid="{00000000-0004-0000-0A00-0000280A0000}"/>
    <hyperlink ref="I3444" r:id="rId2602" location=".XoMgbDktJCQ.whatsapp" xr:uid="{00000000-0004-0000-0A00-0000290A0000}"/>
    <hyperlink ref="I3445" r:id="rId2603" xr:uid="{00000000-0004-0000-0A00-00002A0A0000}"/>
    <hyperlink ref="I3446" r:id="rId2604" xr:uid="{00000000-0004-0000-0A00-00002B0A0000}"/>
    <hyperlink ref="I3447" r:id="rId2605" xr:uid="{00000000-0004-0000-0A00-00002C0A0000}"/>
    <hyperlink ref="I3448" r:id="rId2606" xr:uid="{00000000-0004-0000-0A00-00002D0A0000}"/>
    <hyperlink ref="I3449" r:id="rId2607" xr:uid="{00000000-0004-0000-0A00-00002E0A0000}"/>
    <hyperlink ref="I3454" r:id="rId2608" xr:uid="{00000000-0004-0000-0A00-00002F0A0000}"/>
    <hyperlink ref="I3455" r:id="rId2609" xr:uid="{00000000-0004-0000-0A00-0000300A0000}"/>
    <hyperlink ref="I3456" r:id="rId2610" xr:uid="{00000000-0004-0000-0A00-0000310A0000}"/>
    <hyperlink ref="I3457" r:id="rId2611" xr:uid="{00000000-0004-0000-0A00-0000320A0000}"/>
    <hyperlink ref="I3460" r:id="rId2612" xr:uid="{00000000-0004-0000-0A00-0000330A0000}"/>
    <hyperlink ref="I3461" r:id="rId2613" xr:uid="{00000000-0004-0000-0A00-0000340A0000}"/>
    <hyperlink ref="I3462" r:id="rId2614" xr:uid="{00000000-0004-0000-0A00-0000350A0000}"/>
    <hyperlink ref="M3462" r:id="rId2615" xr:uid="{00000000-0004-0000-0A00-0000360A0000}"/>
    <hyperlink ref="I3464" r:id="rId2616" xr:uid="{00000000-0004-0000-0A00-0000370A0000}"/>
    <hyperlink ref="I3465" r:id="rId2617" xr:uid="{00000000-0004-0000-0A00-0000380A0000}"/>
    <hyperlink ref="I3466" r:id="rId2618" xr:uid="{00000000-0004-0000-0A00-0000390A0000}"/>
    <hyperlink ref="I3467" r:id="rId2619" xr:uid="{00000000-0004-0000-0A00-00003A0A0000}"/>
    <hyperlink ref="I3469" r:id="rId2620" xr:uid="{00000000-0004-0000-0A00-00003B0A0000}"/>
    <hyperlink ref="I3470" r:id="rId2621" xr:uid="{00000000-0004-0000-0A00-00003C0A0000}"/>
    <hyperlink ref="I3471" r:id="rId2622" xr:uid="{00000000-0004-0000-0A00-00003D0A0000}"/>
    <hyperlink ref="I3473" r:id="rId2623" location="aoh=15856577674071&amp;amp_ct=1585657777624&amp;csi=1&amp;referrer=https%3A%2F%2Fwww.google.com&amp;amp_tf=From%20%251%24s&amp;ampshare=https%3A%2F%2Fwww.indiatvnews.com%2Fnews%2Findia%2Fcovid-19-jharkhand-reports-first-coronavirus-positive-case-603239" xr:uid="{00000000-0004-0000-0A00-00003E0A0000}"/>
    <hyperlink ref="I3474" r:id="rId2624" xr:uid="{00000000-0004-0000-0A00-00003F0A0000}"/>
    <hyperlink ref="I3475" r:id="rId2625" xr:uid="{00000000-0004-0000-0A00-0000400A0000}"/>
    <hyperlink ref="M3475" r:id="rId2626" xr:uid="{00000000-0004-0000-0A00-0000410A0000}"/>
    <hyperlink ref="I3476" r:id="rId2627" xr:uid="{00000000-0004-0000-0A00-0000420A0000}"/>
    <hyperlink ref="I3477" r:id="rId2628" xr:uid="{00000000-0004-0000-0A00-0000430A0000}"/>
    <hyperlink ref="I3478" r:id="rId2629" xr:uid="{00000000-0004-0000-0A00-0000440A0000}"/>
    <hyperlink ref="I3479" r:id="rId2630" xr:uid="{00000000-0004-0000-0A00-0000450A0000}"/>
    <hyperlink ref="I3480" r:id="rId2631" xr:uid="{00000000-0004-0000-0A00-0000460A0000}"/>
    <hyperlink ref="I3481" r:id="rId2632" xr:uid="{00000000-0004-0000-0A00-0000470A0000}"/>
    <hyperlink ref="I3483" r:id="rId2633" xr:uid="{00000000-0004-0000-0A00-0000480A0000}"/>
    <hyperlink ref="I3484" r:id="rId2634" xr:uid="{00000000-0004-0000-0A00-0000490A0000}"/>
    <hyperlink ref="I3485" r:id="rId2635" xr:uid="{00000000-0004-0000-0A00-00004A0A0000}"/>
    <hyperlink ref="I3486" r:id="rId2636" xr:uid="{00000000-0004-0000-0A00-00004B0A0000}"/>
    <hyperlink ref="I3488" r:id="rId2637" xr:uid="{00000000-0004-0000-0A00-00004C0A0000}"/>
    <hyperlink ref="I3490" r:id="rId2638" xr:uid="{00000000-0004-0000-0A00-00004D0A0000}"/>
    <hyperlink ref="I3492" r:id="rId2639" xr:uid="{00000000-0004-0000-0A00-00004E0A0000}"/>
    <hyperlink ref="I3493" r:id="rId2640" xr:uid="{00000000-0004-0000-0A00-00004F0A0000}"/>
    <hyperlink ref="I3494" r:id="rId2641" xr:uid="{00000000-0004-0000-0A00-0000500A0000}"/>
    <hyperlink ref="M3494" r:id="rId2642" xr:uid="{00000000-0004-0000-0A00-0000510A0000}"/>
    <hyperlink ref="H3495" r:id="rId2643" xr:uid="{00000000-0004-0000-0A00-0000520A0000}"/>
    <hyperlink ref="I3497" r:id="rId2644" xr:uid="{00000000-0004-0000-0A00-0000530A0000}"/>
    <hyperlink ref="I3498" r:id="rId2645" xr:uid="{00000000-0004-0000-0A00-0000540A0000}"/>
    <hyperlink ref="I3502" r:id="rId2646" xr:uid="{00000000-0004-0000-0A00-0000550A0000}"/>
    <hyperlink ref="I3503" r:id="rId2647" xr:uid="{00000000-0004-0000-0A00-0000560A0000}"/>
    <hyperlink ref="I3504" r:id="rId2648" xr:uid="{00000000-0004-0000-0A00-0000570A0000}"/>
    <hyperlink ref="I3508" r:id="rId2649" xr:uid="{00000000-0004-0000-0A00-0000580A0000}"/>
    <hyperlink ref="I3509" r:id="rId2650" xr:uid="{00000000-0004-0000-0A00-0000590A0000}"/>
    <hyperlink ref="I3510" r:id="rId2651" xr:uid="{00000000-0004-0000-0A00-00005A0A0000}"/>
    <hyperlink ref="I3511" r:id="rId2652" xr:uid="{00000000-0004-0000-0A00-00005B0A0000}"/>
    <hyperlink ref="I3512" r:id="rId2653" xr:uid="{00000000-0004-0000-0A00-00005C0A0000}"/>
    <hyperlink ref="I3513" r:id="rId2654" xr:uid="{00000000-0004-0000-0A00-00005D0A0000}"/>
    <hyperlink ref="I3514" r:id="rId2655" xr:uid="{00000000-0004-0000-0A00-00005E0A0000}"/>
    <hyperlink ref="I3516" r:id="rId2656" xr:uid="{00000000-0004-0000-0A00-00005F0A0000}"/>
    <hyperlink ref="I3517" r:id="rId2657" xr:uid="{00000000-0004-0000-0A00-0000600A0000}"/>
    <hyperlink ref="H3518" r:id="rId2658" xr:uid="{00000000-0004-0000-0A00-0000610A0000}"/>
    <hyperlink ref="I3520" r:id="rId2659" xr:uid="{00000000-0004-0000-0A00-0000620A0000}"/>
    <hyperlink ref="I3523" r:id="rId2660" xr:uid="{00000000-0004-0000-0A00-0000630A0000}"/>
    <hyperlink ref="I3524" r:id="rId2661" xr:uid="{00000000-0004-0000-0A00-0000640A0000}"/>
    <hyperlink ref="I3527" r:id="rId2662" xr:uid="{00000000-0004-0000-0A00-0000650A0000}"/>
    <hyperlink ref="I3528" r:id="rId2663" xr:uid="{00000000-0004-0000-0A00-0000660A0000}"/>
    <hyperlink ref="I3530" r:id="rId2664" xr:uid="{00000000-0004-0000-0A00-0000670A0000}"/>
    <hyperlink ref="I3532" r:id="rId2665" xr:uid="{00000000-0004-0000-0A00-0000680A0000}"/>
    <hyperlink ref="I3533" r:id="rId2666" xr:uid="{00000000-0004-0000-0A00-0000690A0000}"/>
    <hyperlink ref="I3534" r:id="rId2667" xr:uid="{00000000-0004-0000-0A00-00006A0A0000}"/>
    <hyperlink ref="I3535" r:id="rId2668" xr:uid="{00000000-0004-0000-0A00-00006B0A0000}"/>
    <hyperlink ref="I3536" r:id="rId2669" xr:uid="{00000000-0004-0000-0A00-00006C0A0000}"/>
    <hyperlink ref="I3537" r:id="rId2670" xr:uid="{00000000-0004-0000-0A00-00006D0A0000}"/>
    <hyperlink ref="I3538" r:id="rId2671" xr:uid="{00000000-0004-0000-0A00-00006E0A0000}"/>
    <hyperlink ref="I3539" r:id="rId2672" xr:uid="{00000000-0004-0000-0A00-00006F0A0000}"/>
    <hyperlink ref="I3541" r:id="rId2673" xr:uid="{00000000-0004-0000-0A00-0000700A0000}"/>
    <hyperlink ref="I3542" r:id="rId2674" xr:uid="{00000000-0004-0000-0A00-0000710A0000}"/>
    <hyperlink ref="I3543" r:id="rId2675" xr:uid="{00000000-0004-0000-0A00-0000720A0000}"/>
    <hyperlink ref="I3544" r:id="rId2676" xr:uid="{00000000-0004-0000-0A00-0000730A0000}"/>
    <hyperlink ref="I3545" r:id="rId2677" xr:uid="{00000000-0004-0000-0A00-0000740A0000}"/>
    <hyperlink ref="I3546" r:id="rId2678" xr:uid="{00000000-0004-0000-0A00-0000750A0000}"/>
    <hyperlink ref="I3547" r:id="rId2679" xr:uid="{00000000-0004-0000-0A00-0000760A0000}"/>
    <hyperlink ref="I3548" r:id="rId2680" xr:uid="{00000000-0004-0000-0A00-0000770A0000}"/>
    <hyperlink ref="I3549" r:id="rId2681" xr:uid="{00000000-0004-0000-0A00-0000780A0000}"/>
    <hyperlink ref="I3550" r:id="rId2682" xr:uid="{00000000-0004-0000-0A00-0000790A0000}"/>
    <hyperlink ref="I3551" r:id="rId2683" xr:uid="{00000000-0004-0000-0A00-00007A0A0000}"/>
    <hyperlink ref="I3552" r:id="rId2684" xr:uid="{00000000-0004-0000-0A00-00007B0A0000}"/>
    <hyperlink ref="I3553" r:id="rId2685" xr:uid="{00000000-0004-0000-0A00-00007C0A0000}"/>
    <hyperlink ref="I3554" r:id="rId2686" xr:uid="{00000000-0004-0000-0A00-00007D0A0000}"/>
    <hyperlink ref="I3555" r:id="rId2687" xr:uid="{00000000-0004-0000-0A00-00007E0A0000}"/>
    <hyperlink ref="I3556" r:id="rId2688" xr:uid="{00000000-0004-0000-0A00-00007F0A0000}"/>
    <hyperlink ref="I3558" r:id="rId2689" xr:uid="{00000000-0004-0000-0A00-0000800A0000}"/>
    <hyperlink ref="I3559" r:id="rId2690" xr:uid="{00000000-0004-0000-0A00-0000810A0000}"/>
    <hyperlink ref="I3560" r:id="rId2691" xr:uid="{00000000-0004-0000-0A00-0000820A0000}"/>
    <hyperlink ref="I3561" r:id="rId2692" xr:uid="{00000000-0004-0000-0A00-0000830A0000}"/>
    <hyperlink ref="I3562" r:id="rId2693" xr:uid="{00000000-0004-0000-0A00-0000840A0000}"/>
    <hyperlink ref="I3563" r:id="rId2694" xr:uid="{00000000-0004-0000-0A00-0000850A0000}"/>
    <hyperlink ref="I3564" r:id="rId2695" xr:uid="{00000000-0004-0000-0A00-0000860A0000}"/>
    <hyperlink ref="I3565" r:id="rId2696" xr:uid="{00000000-0004-0000-0A00-0000870A0000}"/>
    <hyperlink ref="I3566" r:id="rId2697" xr:uid="{00000000-0004-0000-0A00-0000880A0000}"/>
    <hyperlink ref="I3567" r:id="rId2698" xr:uid="{00000000-0004-0000-0A00-0000890A0000}"/>
    <hyperlink ref="I3568" r:id="rId2699" xr:uid="{00000000-0004-0000-0A00-00008A0A0000}"/>
    <hyperlink ref="I3569" r:id="rId2700" xr:uid="{00000000-0004-0000-0A00-00008B0A0000}"/>
    <hyperlink ref="I3570" r:id="rId2701" xr:uid="{00000000-0004-0000-0A00-00008C0A0000}"/>
    <hyperlink ref="I3571" r:id="rId2702" xr:uid="{00000000-0004-0000-0A00-00008D0A0000}"/>
    <hyperlink ref="I3573" r:id="rId2703" xr:uid="{00000000-0004-0000-0A00-00008E0A0000}"/>
    <hyperlink ref="I3575" r:id="rId2704" xr:uid="{00000000-0004-0000-0A00-00008F0A0000}"/>
    <hyperlink ref="I3576" r:id="rId2705" xr:uid="{00000000-0004-0000-0A00-0000900A0000}"/>
    <hyperlink ref="I3577" r:id="rId2706" xr:uid="{00000000-0004-0000-0A00-0000910A0000}"/>
    <hyperlink ref="I3578" r:id="rId2707" xr:uid="{00000000-0004-0000-0A00-0000920A0000}"/>
    <hyperlink ref="I3580" r:id="rId2708" xr:uid="{00000000-0004-0000-0A00-0000930A0000}"/>
    <hyperlink ref="I3581" r:id="rId2709" xr:uid="{00000000-0004-0000-0A00-0000940A0000}"/>
    <hyperlink ref="I3582" r:id="rId2710" xr:uid="{00000000-0004-0000-0A00-0000950A0000}"/>
    <hyperlink ref="I3583" r:id="rId2711" xr:uid="{00000000-0004-0000-0A00-0000960A0000}"/>
    <hyperlink ref="I3584" r:id="rId2712" xr:uid="{00000000-0004-0000-0A00-0000970A0000}"/>
    <hyperlink ref="I3585" r:id="rId2713" xr:uid="{00000000-0004-0000-0A00-0000980A0000}"/>
    <hyperlink ref="I3586" r:id="rId2714" xr:uid="{00000000-0004-0000-0A00-0000990A0000}"/>
    <hyperlink ref="I3587" r:id="rId2715" xr:uid="{00000000-0004-0000-0A00-00009A0A0000}"/>
    <hyperlink ref="I3588" r:id="rId2716" xr:uid="{00000000-0004-0000-0A00-00009B0A0000}"/>
    <hyperlink ref="I3589" r:id="rId2717" xr:uid="{00000000-0004-0000-0A00-00009C0A0000}"/>
    <hyperlink ref="I3592" r:id="rId2718" xr:uid="{00000000-0004-0000-0A00-00009D0A0000}"/>
    <hyperlink ref="I3593" r:id="rId2719" xr:uid="{00000000-0004-0000-0A00-00009E0A0000}"/>
    <hyperlink ref="I3596" r:id="rId2720" xr:uid="{00000000-0004-0000-0A00-00009F0A0000}"/>
    <hyperlink ref="I3597" r:id="rId2721" xr:uid="{00000000-0004-0000-0A00-0000A00A0000}"/>
    <hyperlink ref="I3598" r:id="rId2722" xr:uid="{00000000-0004-0000-0A00-0000A10A0000}"/>
    <hyperlink ref="I3601" r:id="rId2723" xr:uid="{00000000-0004-0000-0A00-0000A20A0000}"/>
    <hyperlink ref="I3602" r:id="rId2724" xr:uid="{00000000-0004-0000-0A00-0000A30A0000}"/>
    <hyperlink ref="I3603" r:id="rId2725" location="62620" xr:uid="{00000000-0004-0000-0A00-0000A40A0000}"/>
    <hyperlink ref="I3604" r:id="rId2726" xr:uid="{00000000-0004-0000-0A00-0000A50A0000}"/>
    <hyperlink ref="I3605" r:id="rId2727" xr:uid="{00000000-0004-0000-0A00-0000A60A0000}"/>
    <hyperlink ref="I3606" r:id="rId2728" xr:uid="{00000000-0004-0000-0A00-0000A70A0000}"/>
    <hyperlink ref="I3607" r:id="rId2729" xr:uid="{00000000-0004-0000-0A00-0000A80A0000}"/>
    <hyperlink ref="I3608" r:id="rId2730" xr:uid="{00000000-0004-0000-0A00-0000A90A0000}"/>
    <hyperlink ref="I3609" r:id="rId2731" xr:uid="{00000000-0004-0000-0A00-0000AA0A0000}"/>
    <hyperlink ref="I3611" r:id="rId2732" xr:uid="{00000000-0004-0000-0A00-0000AB0A0000}"/>
    <hyperlink ref="I3612" r:id="rId2733" xr:uid="{00000000-0004-0000-0A00-0000AC0A0000}"/>
    <hyperlink ref="I3613" r:id="rId2734" xr:uid="{00000000-0004-0000-0A00-0000AD0A0000}"/>
    <hyperlink ref="I3614" r:id="rId2735" xr:uid="{00000000-0004-0000-0A00-0000AE0A0000}"/>
    <hyperlink ref="I3615" r:id="rId2736" xr:uid="{00000000-0004-0000-0A00-0000AF0A0000}"/>
    <hyperlink ref="I3616" r:id="rId2737" xr:uid="{00000000-0004-0000-0A00-0000B00A0000}"/>
    <hyperlink ref="I3617" r:id="rId2738" xr:uid="{00000000-0004-0000-0A00-0000B10A0000}"/>
    <hyperlink ref="I3618" r:id="rId2739" xr:uid="{00000000-0004-0000-0A00-0000B20A0000}"/>
    <hyperlink ref="I3620" r:id="rId2740" xr:uid="{00000000-0004-0000-0A00-0000B30A0000}"/>
    <hyperlink ref="I3621" r:id="rId2741" xr:uid="{00000000-0004-0000-0A00-0000B40A0000}"/>
    <hyperlink ref="I3623" r:id="rId2742" xr:uid="{00000000-0004-0000-0A00-0000B50A0000}"/>
    <hyperlink ref="I3624" r:id="rId2743" xr:uid="{00000000-0004-0000-0A00-0000B60A0000}"/>
    <hyperlink ref="I3625" r:id="rId2744" xr:uid="{00000000-0004-0000-0A00-0000B70A0000}"/>
    <hyperlink ref="I3626" r:id="rId2745" xr:uid="{00000000-0004-0000-0A00-0000B80A0000}"/>
    <hyperlink ref="I3627" r:id="rId2746" xr:uid="{00000000-0004-0000-0A00-0000B90A0000}"/>
    <hyperlink ref="I3629" r:id="rId2747" xr:uid="{00000000-0004-0000-0A00-0000BA0A0000}"/>
    <hyperlink ref="I3630" r:id="rId2748" xr:uid="{00000000-0004-0000-0A00-0000BB0A0000}"/>
    <hyperlink ref="I3632" r:id="rId2749" xr:uid="{00000000-0004-0000-0A00-0000BC0A0000}"/>
    <hyperlink ref="I3635" r:id="rId2750" xr:uid="{00000000-0004-0000-0A00-0000BD0A0000}"/>
    <hyperlink ref="I3636" r:id="rId2751" xr:uid="{00000000-0004-0000-0A00-0000BE0A0000}"/>
    <hyperlink ref="I3637" r:id="rId2752" xr:uid="{00000000-0004-0000-0A00-0000BF0A0000}"/>
    <hyperlink ref="I3638" r:id="rId2753" xr:uid="{00000000-0004-0000-0A00-0000C00A0000}"/>
    <hyperlink ref="I3639" r:id="rId2754" xr:uid="{00000000-0004-0000-0A00-0000C10A0000}"/>
    <hyperlink ref="I3640" r:id="rId2755" xr:uid="{00000000-0004-0000-0A00-0000C20A0000}"/>
    <hyperlink ref="I3641" r:id="rId2756" xr:uid="{00000000-0004-0000-0A00-0000C30A0000}"/>
    <hyperlink ref="I3643" r:id="rId2757" xr:uid="{00000000-0004-0000-0A00-0000C40A0000}"/>
    <hyperlink ref="I3644" r:id="rId2758" xr:uid="{00000000-0004-0000-0A00-0000C50A0000}"/>
    <hyperlink ref="I3646" r:id="rId2759" xr:uid="{00000000-0004-0000-0A00-0000C60A0000}"/>
    <hyperlink ref="I3648" r:id="rId2760" xr:uid="{00000000-0004-0000-0A00-0000C70A0000}"/>
    <hyperlink ref="I3649" r:id="rId2761" xr:uid="{00000000-0004-0000-0A00-0000C80A0000}"/>
    <hyperlink ref="I3652" r:id="rId2762" xr:uid="{00000000-0004-0000-0A00-0000C90A0000}"/>
    <hyperlink ref="I3654" r:id="rId2763" xr:uid="{00000000-0004-0000-0A00-0000CA0A0000}"/>
    <hyperlink ref="I3656" r:id="rId2764" xr:uid="{00000000-0004-0000-0A00-0000CB0A0000}"/>
    <hyperlink ref="I3659" r:id="rId2765" xr:uid="{00000000-0004-0000-0A00-0000CC0A0000}"/>
    <hyperlink ref="I3660" r:id="rId2766" xr:uid="{00000000-0004-0000-0A00-0000CD0A0000}"/>
    <hyperlink ref="I3661" r:id="rId2767" xr:uid="{00000000-0004-0000-0A00-0000CE0A0000}"/>
    <hyperlink ref="I3662" r:id="rId2768" xr:uid="{00000000-0004-0000-0A00-0000CF0A0000}"/>
    <hyperlink ref="I3663" r:id="rId2769" xr:uid="{00000000-0004-0000-0A00-0000D00A0000}"/>
    <hyperlink ref="I3664" r:id="rId2770" xr:uid="{00000000-0004-0000-0A00-0000D10A0000}"/>
    <hyperlink ref="I3665" r:id="rId2771" xr:uid="{00000000-0004-0000-0A00-0000D20A0000}"/>
    <hyperlink ref="I3668" r:id="rId2772" xr:uid="{00000000-0004-0000-0A00-0000D30A0000}"/>
    <hyperlink ref="I3670" r:id="rId2773" xr:uid="{00000000-0004-0000-0A00-0000D40A0000}"/>
    <hyperlink ref="I3671" r:id="rId2774" xr:uid="{00000000-0004-0000-0A00-0000D50A0000}"/>
    <hyperlink ref="I3672" r:id="rId2775" xr:uid="{00000000-0004-0000-0A00-0000D60A0000}"/>
    <hyperlink ref="I3673" r:id="rId2776" xr:uid="{00000000-0004-0000-0A00-0000D70A0000}"/>
    <hyperlink ref="I3675" r:id="rId2777" xr:uid="{00000000-0004-0000-0A00-0000D80A0000}"/>
    <hyperlink ref="I3676" r:id="rId2778" xr:uid="{00000000-0004-0000-0A00-0000D90A0000}"/>
    <hyperlink ref="I3677" r:id="rId2779" xr:uid="{00000000-0004-0000-0A00-0000DA0A0000}"/>
    <hyperlink ref="I3681" r:id="rId2780" xr:uid="{00000000-0004-0000-0A00-0000DB0A0000}"/>
    <hyperlink ref="I3682" r:id="rId2781" xr:uid="{00000000-0004-0000-0A00-0000DC0A0000}"/>
    <hyperlink ref="I3683" r:id="rId2782" xr:uid="{00000000-0004-0000-0A00-0000DD0A0000}"/>
    <hyperlink ref="I3684" r:id="rId2783" xr:uid="{00000000-0004-0000-0A00-0000DE0A0000}"/>
    <hyperlink ref="I3685" r:id="rId2784" xr:uid="{00000000-0004-0000-0A00-0000DF0A0000}"/>
    <hyperlink ref="I3686" r:id="rId2785" xr:uid="{00000000-0004-0000-0A00-0000E00A0000}"/>
    <hyperlink ref="I3688" r:id="rId2786" xr:uid="{00000000-0004-0000-0A00-0000E10A0000}"/>
    <hyperlink ref="I3689" r:id="rId2787" xr:uid="{00000000-0004-0000-0A00-0000E20A0000}"/>
    <hyperlink ref="I3691" r:id="rId2788" xr:uid="{00000000-0004-0000-0A00-0000E30A0000}"/>
    <hyperlink ref="I3693" r:id="rId2789" xr:uid="{00000000-0004-0000-0A00-0000E40A0000}"/>
    <hyperlink ref="I3694" r:id="rId2790" xr:uid="{00000000-0004-0000-0A00-0000E50A0000}"/>
    <hyperlink ref="I3699" r:id="rId2791" xr:uid="{00000000-0004-0000-0A00-0000E60A0000}"/>
    <hyperlink ref="I3700" r:id="rId2792" xr:uid="{00000000-0004-0000-0A00-0000E70A0000}"/>
    <hyperlink ref="M3700" r:id="rId2793" xr:uid="{00000000-0004-0000-0A00-0000E80A0000}"/>
    <hyperlink ref="I3703" r:id="rId2794" xr:uid="{00000000-0004-0000-0A00-0000E90A0000}"/>
    <hyperlink ref="I3705" r:id="rId2795" xr:uid="{00000000-0004-0000-0A00-0000EA0A0000}"/>
    <hyperlink ref="I3707" r:id="rId2796" xr:uid="{00000000-0004-0000-0A00-0000EB0A0000}"/>
    <hyperlink ref="I3708" r:id="rId2797" xr:uid="{00000000-0004-0000-0A00-0000EC0A0000}"/>
    <hyperlink ref="I3709" r:id="rId2798" xr:uid="{00000000-0004-0000-0A00-0000ED0A0000}"/>
    <hyperlink ref="I3710" r:id="rId2799" xr:uid="{00000000-0004-0000-0A00-0000EE0A0000}"/>
    <hyperlink ref="I3711" r:id="rId2800" xr:uid="{00000000-0004-0000-0A00-0000EF0A0000}"/>
    <hyperlink ref="I3712" r:id="rId2801" xr:uid="{00000000-0004-0000-0A00-0000F00A0000}"/>
    <hyperlink ref="I3713" r:id="rId2802" xr:uid="{00000000-0004-0000-0A00-0000F10A0000}"/>
    <hyperlink ref="I3714" r:id="rId2803" xr:uid="{00000000-0004-0000-0A00-0000F20A0000}"/>
    <hyperlink ref="I3715" r:id="rId2804" location="aoh=15856761887841&amp;referrer=https%3A%2F%2Fwww.google.com&amp;amp_tf=From%20%251%24s" xr:uid="{00000000-0004-0000-0A00-0000F30A0000}"/>
    <hyperlink ref="I3716" r:id="rId2805" xr:uid="{00000000-0004-0000-0A00-0000F40A0000}"/>
    <hyperlink ref="I3717" r:id="rId2806" xr:uid="{00000000-0004-0000-0A00-0000F50A0000}"/>
    <hyperlink ref="I3718" r:id="rId2807" xr:uid="{00000000-0004-0000-0A00-0000F60A0000}"/>
    <hyperlink ref="I3719" r:id="rId2808" xr:uid="{00000000-0004-0000-0A00-0000F70A0000}"/>
    <hyperlink ref="I3721" r:id="rId2809" xr:uid="{00000000-0004-0000-0A00-0000F80A0000}"/>
    <hyperlink ref="I3727" r:id="rId2810" xr:uid="{00000000-0004-0000-0A00-0000F90A0000}"/>
    <hyperlink ref="I3730" r:id="rId2811" xr:uid="{00000000-0004-0000-0A00-0000FA0A0000}"/>
    <hyperlink ref="I3732" r:id="rId2812" xr:uid="{00000000-0004-0000-0A00-0000FB0A0000}"/>
    <hyperlink ref="I3733" r:id="rId2813" xr:uid="{00000000-0004-0000-0A00-0000FC0A0000}"/>
    <hyperlink ref="I3734" r:id="rId2814" xr:uid="{00000000-0004-0000-0A00-0000FD0A0000}"/>
    <hyperlink ref="I3735" r:id="rId2815" xr:uid="{00000000-0004-0000-0A00-0000FE0A0000}"/>
    <hyperlink ref="I3736" r:id="rId2816" xr:uid="{00000000-0004-0000-0A00-0000FF0A0000}"/>
    <hyperlink ref="I3737" r:id="rId2817" xr:uid="{00000000-0004-0000-0A00-0000000B0000}"/>
    <hyperlink ref="I3738" r:id="rId2818" xr:uid="{00000000-0004-0000-0A00-0000010B0000}"/>
    <hyperlink ref="I3740" r:id="rId2819" xr:uid="{00000000-0004-0000-0A00-0000020B0000}"/>
    <hyperlink ref="I3742" r:id="rId2820" xr:uid="{00000000-0004-0000-0A00-0000030B0000}"/>
    <hyperlink ref="I3743" r:id="rId2821" xr:uid="{00000000-0004-0000-0A00-0000040B0000}"/>
    <hyperlink ref="I3744" r:id="rId2822" xr:uid="{00000000-0004-0000-0A00-0000050B0000}"/>
    <hyperlink ref="I3745" r:id="rId2823" xr:uid="{00000000-0004-0000-0A00-0000060B0000}"/>
    <hyperlink ref="I3746" r:id="rId2824" xr:uid="{00000000-0004-0000-0A00-0000070B0000}"/>
    <hyperlink ref="I3747" r:id="rId2825" xr:uid="{00000000-0004-0000-0A00-0000080B0000}"/>
    <hyperlink ref="I3748" r:id="rId2826" xr:uid="{00000000-0004-0000-0A00-0000090B0000}"/>
    <hyperlink ref="I3749" r:id="rId2827" xr:uid="{00000000-0004-0000-0A00-00000A0B0000}"/>
    <hyperlink ref="I3750" r:id="rId2828" xr:uid="{00000000-0004-0000-0A00-00000B0B0000}"/>
    <hyperlink ref="I3751" r:id="rId2829" xr:uid="{00000000-0004-0000-0A00-00000C0B0000}"/>
    <hyperlink ref="I3752" r:id="rId2830" xr:uid="{00000000-0004-0000-0A00-00000D0B0000}"/>
    <hyperlink ref="I3753" r:id="rId2831" xr:uid="{00000000-0004-0000-0A00-00000E0B0000}"/>
    <hyperlink ref="I3754" r:id="rId2832" xr:uid="{00000000-0004-0000-0A00-00000F0B0000}"/>
    <hyperlink ref="I3755" r:id="rId2833" xr:uid="{00000000-0004-0000-0A00-0000100B0000}"/>
    <hyperlink ref="I3756" r:id="rId2834" xr:uid="{00000000-0004-0000-0A00-0000110B0000}"/>
    <hyperlink ref="I3757" r:id="rId2835" xr:uid="{00000000-0004-0000-0A00-0000120B0000}"/>
    <hyperlink ref="I3758" r:id="rId2836" location="aoh=15856837091641&amp;referrer=https%3A%2F%2Fwww.google.com&amp;amp_tf=From%20%251%24s&amp;ampshare=https%3A%2F%2Fm.economictimes.com%2Fnews%2Fpolitics-and-nation%2Frajasthan-reports-2nd-covid-19-death-confirmed-cases-stand-at-43%2Fvideoshow%2F74839065.cms" xr:uid="{00000000-0004-0000-0A00-0000130B0000}"/>
    <hyperlink ref="I3762" r:id="rId2837" xr:uid="{00000000-0004-0000-0A00-0000140B0000}"/>
    <hyperlink ref="I3763" r:id="rId2838" xr:uid="{00000000-0004-0000-0A00-0000150B0000}"/>
    <hyperlink ref="I3764" r:id="rId2839" xr:uid="{00000000-0004-0000-0A00-0000160B0000}"/>
    <hyperlink ref="I3765" r:id="rId2840" xr:uid="{00000000-0004-0000-0A00-0000170B0000}"/>
    <hyperlink ref="I3773" r:id="rId2841" xr:uid="{00000000-0004-0000-0A00-0000180B0000}"/>
    <hyperlink ref="I3775" r:id="rId2842" location=".XoMgbDktJCQ.whatsapp" xr:uid="{00000000-0004-0000-0A00-0000190B0000}"/>
    <hyperlink ref="I3776" r:id="rId2843" xr:uid="{00000000-0004-0000-0A00-00001A0B0000}"/>
    <hyperlink ref="I3781" r:id="rId2844" xr:uid="{00000000-0004-0000-0A00-00001B0B0000}"/>
    <hyperlink ref="I3782" r:id="rId2845" xr:uid="{00000000-0004-0000-0A00-00001C0B0000}"/>
    <hyperlink ref="I3784" r:id="rId2846" xr:uid="{00000000-0004-0000-0A00-00001D0B0000}"/>
    <hyperlink ref="I3785" r:id="rId2847" xr:uid="{00000000-0004-0000-0A00-00001E0B0000}"/>
    <hyperlink ref="I3787" r:id="rId2848" xr:uid="{00000000-0004-0000-0A00-00001F0B0000}"/>
    <hyperlink ref="I3790" r:id="rId2849" xr:uid="{00000000-0004-0000-0A00-0000200B0000}"/>
    <hyperlink ref="E3792" r:id="rId2850" xr:uid="{00000000-0004-0000-0A00-0000210B0000}"/>
    <hyperlink ref="I3792" r:id="rId2851" xr:uid="{00000000-0004-0000-0A00-0000220B0000}"/>
    <hyperlink ref="I3793" r:id="rId2852" xr:uid="{00000000-0004-0000-0A00-0000230B0000}"/>
    <hyperlink ref="I3795" r:id="rId2853" xr:uid="{00000000-0004-0000-0A00-0000240B0000}"/>
    <hyperlink ref="I3797" r:id="rId2854" xr:uid="{00000000-0004-0000-0A00-0000250B0000}"/>
    <hyperlink ref="I3798" r:id="rId2855" xr:uid="{00000000-0004-0000-0A00-0000260B0000}"/>
    <hyperlink ref="I3800" r:id="rId2856" xr:uid="{00000000-0004-0000-0A00-0000270B0000}"/>
    <hyperlink ref="I3801" r:id="rId2857" xr:uid="{00000000-0004-0000-0A00-0000280B0000}"/>
    <hyperlink ref="I3802" r:id="rId2858" xr:uid="{00000000-0004-0000-0A00-0000290B0000}"/>
    <hyperlink ref="I3803" r:id="rId2859" xr:uid="{00000000-0004-0000-0A00-00002A0B0000}"/>
    <hyperlink ref="I3804" r:id="rId2860" xr:uid="{00000000-0004-0000-0A00-00002B0B0000}"/>
    <hyperlink ref="I3805" r:id="rId2861" xr:uid="{00000000-0004-0000-0A00-00002C0B0000}"/>
    <hyperlink ref="I3806" r:id="rId2862" xr:uid="{00000000-0004-0000-0A00-00002D0B0000}"/>
    <hyperlink ref="I3808" r:id="rId2863" xr:uid="{00000000-0004-0000-0A00-00002E0B0000}"/>
    <hyperlink ref="I3810" r:id="rId2864" xr:uid="{00000000-0004-0000-0A00-00002F0B0000}"/>
    <hyperlink ref="I3811" r:id="rId2865" xr:uid="{00000000-0004-0000-0A00-0000300B0000}"/>
    <hyperlink ref="I3812" r:id="rId2866" xr:uid="{00000000-0004-0000-0A00-0000310B0000}"/>
    <hyperlink ref="I3813" r:id="rId2867" xr:uid="{00000000-0004-0000-0A00-0000320B0000}"/>
    <hyperlink ref="I3814" r:id="rId2868" xr:uid="{00000000-0004-0000-0A00-0000330B0000}"/>
    <hyperlink ref="I3816" r:id="rId2869" xr:uid="{00000000-0004-0000-0A00-0000340B0000}"/>
    <hyperlink ref="I3819" r:id="rId2870" xr:uid="{00000000-0004-0000-0A00-0000350B0000}"/>
    <hyperlink ref="I3820" r:id="rId2871" xr:uid="{00000000-0004-0000-0A00-0000360B0000}"/>
    <hyperlink ref="I3821" r:id="rId2872" xr:uid="{00000000-0004-0000-0A00-0000370B0000}"/>
    <hyperlink ref="I3822" r:id="rId2873" xr:uid="{00000000-0004-0000-0A00-0000380B0000}"/>
    <hyperlink ref="I3823" r:id="rId2874" xr:uid="{00000000-0004-0000-0A00-0000390B0000}"/>
    <hyperlink ref="I3824" r:id="rId2875" xr:uid="{00000000-0004-0000-0A00-00003A0B0000}"/>
    <hyperlink ref="I3826" r:id="rId2876" xr:uid="{00000000-0004-0000-0A00-00003B0B0000}"/>
    <hyperlink ref="I3827" r:id="rId2877" xr:uid="{00000000-0004-0000-0A00-00003C0B0000}"/>
    <hyperlink ref="I3828" r:id="rId2878" xr:uid="{00000000-0004-0000-0A00-00003D0B0000}"/>
    <hyperlink ref="I3829" r:id="rId2879" xr:uid="{00000000-0004-0000-0A00-00003E0B0000}"/>
    <hyperlink ref="I3831" r:id="rId2880" xr:uid="{00000000-0004-0000-0A00-00003F0B0000}"/>
    <hyperlink ref="I3832" r:id="rId2881" xr:uid="{00000000-0004-0000-0A00-0000400B0000}"/>
    <hyperlink ref="I3833" r:id="rId2882" xr:uid="{00000000-0004-0000-0A00-0000410B0000}"/>
    <hyperlink ref="I3835" r:id="rId2883" xr:uid="{00000000-0004-0000-0A00-0000420B0000}"/>
    <hyperlink ref="I3836" r:id="rId2884" xr:uid="{00000000-0004-0000-0A00-0000430B0000}"/>
    <hyperlink ref="I3837" r:id="rId2885" xr:uid="{00000000-0004-0000-0A00-0000440B0000}"/>
    <hyperlink ref="I3838" r:id="rId2886" xr:uid="{00000000-0004-0000-0A00-0000450B0000}"/>
    <hyperlink ref="I3839" r:id="rId2887" xr:uid="{00000000-0004-0000-0A00-0000460B0000}"/>
    <hyperlink ref="I3840" r:id="rId2888" xr:uid="{00000000-0004-0000-0A00-0000470B0000}"/>
    <hyperlink ref="I3841" r:id="rId2889" xr:uid="{00000000-0004-0000-0A00-0000480B0000}"/>
    <hyperlink ref="I3843" r:id="rId2890" xr:uid="{00000000-0004-0000-0A00-0000490B0000}"/>
    <hyperlink ref="I3844" r:id="rId2891" xr:uid="{00000000-0004-0000-0A00-00004A0B0000}"/>
    <hyperlink ref="I3845" r:id="rId2892" xr:uid="{00000000-0004-0000-0A00-00004B0B0000}"/>
    <hyperlink ref="I3846" r:id="rId2893" xr:uid="{00000000-0004-0000-0A00-00004C0B0000}"/>
    <hyperlink ref="I3847" r:id="rId2894" xr:uid="{00000000-0004-0000-0A00-00004D0B0000}"/>
    <hyperlink ref="I3848" r:id="rId2895" xr:uid="{00000000-0004-0000-0A00-00004E0B0000}"/>
    <hyperlink ref="I3849" r:id="rId2896" xr:uid="{00000000-0004-0000-0A00-00004F0B0000}"/>
    <hyperlink ref="I3850" r:id="rId2897" xr:uid="{00000000-0004-0000-0A00-0000500B0000}"/>
    <hyperlink ref="I3851" r:id="rId2898" xr:uid="{00000000-0004-0000-0A00-0000510B0000}"/>
    <hyperlink ref="I3852" r:id="rId2899" xr:uid="{00000000-0004-0000-0A00-0000520B0000}"/>
    <hyperlink ref="I3853" r:id="rId2900" xr:uid="{00000000-0004-0000-0A00-0000530B0000}"/>
    <hyperlink ref="I3857" r:id="rId2901" xr:uid="{00000000-0004-0000-0A00-0000540B0000}"/>
    <hyperlink ref="I3858" r:id="rId2902" xr:uid="{00000000-0004-0000-0A00-0000550B0000}"/>
    <hyperlink ref="I3859" r:id="rId2903" xr:uid="{00000000-0004-0000-0A00-0000560B0000}"/>
    <hyperlink ref="I3862" r:id="rId2904" xr:uid="{00000000-0004-0000-0A00-0000570B0000}"/>
    <hyperlink ref="I3864" r:id="rId2905" xr:uid="{00000000-0004-0000-0A00-0000580B0000}"/>
    <hyperlink ref="I3865" r:id="rId2906" xr:uid="{00000000-0004-0000-0A00-0000590B0000}"/>
    <hyperlink ref="I3867" r:id="rId2907" xr:uid="{00000000-0004-0000-0A00-00005A0B0000}"/>
    <hyperlink ref="I3868" r:id="rId2908" xr:uid="{00000000-0004-0000-0A00-00005B0B0000}"/>
    <hyperlink ref="I3869" r:id="rId2909" xr:uid="{00000000-0004-0000-0A00-00005C0B0000}"/>
    <hyperlink ref="I3870" r:id="rId2910" xr:uid="{00000000-0004-0000-0A00-00005D0B0000}"/>
    <hyperlink ref="I3871" r:id="rId2911" xr:uid="{00000000-0004-0000-0A00-00005E0B0000}"/>
    <hyperlink ref="I3872" r:id="rId2912" xr:uid="{00000000-0004-0000-0A00-00005F0B0000}"/>
    <hyperlink ref="I3873" r:id="rId2913" xr:uid="{00000000-0004-0000-0A00-0000600B0000}"/>
    <hyperlink ref="I3874" r:id="rId2914" xr:uid="{00000000-0004-0000-0A00-0000610B0000}"/>
    <hyperlink ref="I3875" r:id="rId2915" xr:uid="{00000000-0004-0000-0A00-0000620B0000}"/>
    <hyperlink ref="I3876" r:id="rId2916" xr:uid="{00000000-0004-0000-0A00-0000630B0000}"/>
    <hyperlink ref="I3877" r:id="rId2917" xr:uid="{00000000-0004-0000-0A00-0000640B0000}"/>
    <hyperlink ref="I3878" r:id="rId2918" xr:uid="{00000000-0004-0000-0A00-0000650B0000}"/>
    <hyperlink ref="I3880" r:id="rId2919" xr:uid="{00000000-0004-0000-0A00-0000660B0000}"/>
    <hyperlink ref="I3881" r:id="rId2920" xr:uid="{00000000-0004-0000-0A00-0000670B0000}"/>
    <hyperlink ref="I3882" r:id="rId2921" xr:uid="{00000000-0004-0000-0A00-0000680B0000}"/>
    <hyperlink ref="I3883" r:id="rId2922" xr:uid="{00000000-0004-0000-0A00-0000690B0000}"/>
    <hyperlink ref="I3884" r:id="rId2923" xr:uid="{00000000-0004-0000-0A00-00006A0B0000}"/>
    <hyperlink ref="I3885" r:id="rId2924" xr:uid="{00000000-0004-0000-0A00-00006B0B0000}"/>
    <hyperlink ref="I3886" r:id="rId2925" xr:uid="{00000000-0004-0000-0A00-00006C0B0000}"/>
    <hyperlink ref="I3887" r:id="rId2926" xr:uid="{00000000-0004-0000-0A00-00006D0B0000}"/>
    <hyperlink ref="I3890" r:id="rId2927" xr:uid="{00000000-0004-0000-0A00-00006E0B0000}"/>
    <hyperlink ref="M3890" r:id="rId2928" xr:uid="{00000000-0004-0000-0A00-00006F0B0000}"/>
    <hyperlink ref="I3891" r:id="rId2929" xr:uid="{00000000-0004-0000-0A00-0000700B0000}"/>
    <hyperlink ref="I3892" r:id="rId2930" xr:uid="{00000000-0004-0000-0A00-0000710B0000}"/>
    <hyperlink ref="I3893" r:id="rId2931" xr:uid="{00000000-0004-0000-0A00-0000720B0000}"/>
    <hyperlink ref="I3894" r:id="rId2932" xr:uid="{00000000-0004-0000-0A00-0000730B0000}"/>
    <hyperlink ref="I3895" r:id="rId2933" xr:uid="{00000000-0004-0000-0A00-0000740B0000}"/>
    <hyperlink ref="I3896" r:id="rId2934" xr:uid="{00000000-0004-0000-0A00-0000750B0000}"/>
    <hyperlink ref="I3897" r:id="rId2935" xr:uid="{00000000-0004-0000-0A00-0000760B0000}"/>
    <hyperlink ref="I3898" r:id="rId2936" xr:uid="{00000000-0004-0000-0A00-0000770B0000}"/>
    <hyperlink ref="I3901" r:id="rId2937" xr:uid="{00000000-0004-0000-0A00-0000780B0000}"/>
    <hyperlink ref="I3902" r:id="rId2938" xr:uid="{00000000-0004-0000-0A00-0000790B0000}"/>
    <hyperlink ref="I3903" r:id="rId2939" xr:uid="{00000000-0004-0000-0A00-00007A0B0000}"/>
    <hyperlink ref="I3904" r:id="rId2940" xr:uid="{00000000-0004-0000-0A00-00007B0B0000}"/>
    <hyperlink ref="I3906" r:id="rId2941" xr:uid="{00000000-0004-0000-0A00-00007C0B0000}"/>
    <hyperlink ref="I3907" r:id="rId2942" xr:uid="{00000000-0004-0000-0A00-00007D0B0000}"/>
    <hyperlink ref="I3908" r:id="rId2943" xr:uid="{00000000-0004-0000-0A00-00007E0B0000}"/>
    <hyperlink ref="I3909" r:id="rId2944" xr:uid="{00000000-0004-0000-0A00-00007F0B0000}"/>
    <hyperlink ref="I3910" r:id="rId2945" xr:uid="{00000000-0004-0000-0A00-0000800B0000}"/>
    <hyperlink ref="I3911" r:id="rId2946" xr:uid="{00000000-0004-0000-0A00-0000810B0000}"/>
    <hyperlink ref="I3912" r:id="rId2947" xr:uid="{00000000-0004-0000-0A00-0000820B0000}"/>
    <hyperlink ref="I3913" r:id="rId2948" xr:uid="{00000000-0004-0000-0A00-0000830B0000}"/>
    <hyperlink ref="I3914" r:id="rId2949" xr:uid="{00000000-0004-0000-0A00-0000840B0000}"/>
    <hyperlink ref="I3916" r:id="rId2950" xr:uid="{00000000-0004-0000-0A00-0000850B0000}"/>
    <hyperlink ref="I3917" r:id="rId2951" xr:uid="{00000000-0004-0000-0A00-0000860B0000}"/>
    <hyperlink ref="I3918" r:id="rId2952" xr:uid="{00000000-0004-0000-0A00-0000870B0000}"/>
    <hyperlink ref="I3920" r:id="rId2953" xr:uid="{00000000-0004-0000-0A00-0000880B0000}"/>
    <hyperlink ref="I3921" r:id="rId2954" xr:uid="{00000000-0004-0000-0A00-0000890B0000}"/>
    <hyperlink ref="I3923" r:id="rId2955" xr:uid="{00000000-0004-0000-0A00-00008A0B0000}"/>
    <hyperlink ref="I3926" r:id="rId2956" xr:uid="{00000000-0004-0000-0A00-00008B0B0000}"/>
    <hyperlink ref="I3927" r:id="rId2957" xr:uid="{00000000-0004-0000-0A00-00008C0B0000}"/>
    <hyperlink ref="I3928" r:id="rId2958" xr:uid="{00000000-0004-0000-0A00-00008D0B0000}"/>
    <hyperlink ref="I3931" r:id="rId2959" xr:uid="{00000000-0004-0000-0A00-00008E0B0000}"/>
    <hyperlink ref="I3932" r:id="rId2960" xr:uid="{00000000-0004-0000-0A00-00008F0B0000}"/>
    <hyperlink ref="I3933" r:id="rId2961" xr:uid="{00000000-0004-0000-0A00-0000900B0000}"/>
    <hyperlink ref="I3934" r:id="rId2962" xr:uid="{00000000-0004-0000-0A00-0000910B0000}"/>
    <hyperlink ref="I3935" r:id="rId2963" xr:uid="{00000000-0004-0000-0A00-0000920B0000}"/>
    <hyperlink ref="I3936" r:id="rId2964" xr:uid="{00000000-0004-0000-0A00-0000930B0000}"/>
    <hyperlink ref="I3937" r:id="rId2965" xr:uid="{00000000-0004-0000-0A00-0000940B0000}"/>
    <hyperlink ref="I3938" r:id="rId2966" xr:uid="{00000000-0004-0000-0A00-0000950B0000}"/>
    <hyperlink ref="I3939" r:id="rId2967" xr:uid="{00000000-0004-0000-0A00-0000960B0000}"/>
    <hyperlink ref="I3940" r:id="rId2968" xr:uid="{00000000-0004-0000-0A00-0000970B0000}"/>
    <hyperlink ref="I3941" r:id="rId2969" xr:uid="{00000000-0004-0000-0A00-0000980B0000}"/>
    <hyperlink ref="I3942" r:id="rId2970" xr:uid="{00000000-0004-0000-0A00-0000990B0000}"/>
    <hyperlink ref="I3943" r:id="rId2971" xr:uid="{00000000-0004-0000-0A00-00009A0B0000}"/>
    <hyperlink ref="I3944" r:id="rId2972" xr:uid="{00000000-0004-0000-0A00-00009B0B0000}"/>
    <hyperlink ref="I3946" r:id="rId2973" xr:uid="{00000000-0004-0000-0A00-00009C0B0000}"/>
    <hyperlink ref="I3947" r:id="rId2974" xr:uid="{00000000-0004-0000-0A00-00009D0B0000}"/>
    <hyperlink ref="I3948" r:id="rId2975" xr:uid="{00000000-0004-0000-0A00-00009E0B0000}"/>
    <hyperlink ref="I3949" r:id="rId2976" xr:uid="{00000000-0004-0000-0A00-00009F0B0000}"/>
    <hyperlink ref="I3950" r:id="rId2977" xr:uid="{00000000-0004-0000-0A00-0000A00B0000}"/>
    <hyperlink ref="I3951" r:id="rId2978" xr:uid="{00000000-0004-0000-0A00-0000A10B0000}"/>
    <hyperlink ref="I3952" r:id="rId2979" xr:uid="{00000000-0004-0000-0A00-0000A20B0000}"/>
    <hyperlink ref="I3953" r:id="rId2980" xr:uid="{00000000-0004-0000-0A00-0000A30B0000}"/>
    <hyperlink ref="I3955" r:id="rId2981" xr:uid="{00000000-0004-0000-0A00-0000A40B0000}"/>
    <hyperlink ref="I3957" r:id="rId2982" xr:uid="{00000000-0004-0000-0A00-0000A50B0000}"/>
    <hyperlink ref="I3958" r:id="rId2983" xr:uid="{00000000-0004-0000-0A00-0000A60B0000}"/>
    <hyperlink ref="I3959" r:id="rId2984" xr:uid="{00000000-0004-0000-0A00-0000A70B0000}"/>
    <hyperlink ref="I3960" r:id="rId2985" xr:uid="{00000000-0004-0000-0A00-0000A80B0000}"/>
    <hyperlink ref="I3961" r:id="rId2986" xr:uid="{00000000-0004-0000-0A00-0000A90B0000}"/>
    <hyperlink ref="I3962" r:id="rId2987" xr:uid="{00000000-0004-0000-0A00-0000AA0B0000}"/>
    <hyperlink ref="I3964" r:id="rId2988" xr:uid="{00000000-0004-0000-0A00-0000AB0B0000}"/>
    <hyperlink ref="I3965" r:id="rId2989" xr:uid="{00000000-0004-0000-0A00-0000AC0B0000}"/>
    <hyperlink ref="I3967" r:id="rId2990" xr:uid="{00000000-0004-0000-0A00-0000AD0B0000}"/>
    <hyperlink ref="I3968" r:id="rId2991" xr:uid="{00000000-0004-0000-0A00-0000AE0B0000}"/>
    <hyperlink ref="I3969" r:id="rId2992" xr:uid="{00000000-0004-0000-0A00-0000AF0B0000}"/>
    <hyperlink ref="I3970" r:id="rId2993" xr:uid="{00000000-0004-0000-0A00-0000B00B0000}"/>
    <hyperlink ref="I3971" r:id="rId2994" xr:uid="{00000000-0004-0000-0A00-0000B10B0000}"/>
    <hyperlink ref="I3973" r:id="rId2995" xr:uid="{00000000-0004-0000-0A00-0000B20B0000}"/>
    <hyperlink ref="I3975" r:id="rId2996" xr:uid="{00000000-0004-0000-0A00-0000B30B0000}"/>
    <hyperlink ref="I3977" r:id="rId2997" xr:uid="{00000000-0004-0000-0A00-0000B40B0000}"/>
    <hyperlink ref="I3978" r:id="rId2998" xr:uid="{00000000-0004-0000-0A00-0000B50B0000}"/>
    <hyperlink ref="I3980" r:id="rId2999" xr:uid="{00000000-0004-0000-0A00-0000B60B0000}"/>
    <hyperlink ref="I3981" r:id="rId3000" xr:uid="{00000000-0004-0000-0A00-0000B70B0000}"/>
    <hyperlink ref="I3983" r:id="rId3001" xr:uid="{00000000-0004-0000-0A00-0000B80B0000}"/>
    <hyperlink ref="I3984" r:id="rId3002" xr:uid="{00000000-0004-0000-0A00-0000B90B0000}"/>
    <hyperlink ref="I3987" r:id="rId3003" xr:uid="{00000000-0004-0000-0A00-0000BA0B0000}"/>
    <hyperlink ref="I3988" r:id="rId3004" xr:uid="{00000000-0004-0000-0A00-0000BB0B0000}"/>
    <hyperlink ref="I3994" r:id="rId3005" xr:uid="{00000000-0004-0000-0A00-0000BC0B0000}"/>
    <hyperlink ref="I3995" r:id="rId3006" xr:uid="{00000000-0004-0000-0A00-0000BD0B0000}"/>
    <hyperlink ref="I3996" r:id="rId3007" xr:uid="{00000000-0004-0000-0A00-0000BE0B0000}"/>
    <hyperlink ref="I3997" r:id="rId3008" xr:uid="{00000000-0004-0000-0A00-0000BF0B0000}"/>
    <hyperlink ref="I3998" r:id="rId3009" xr:uid="{00000000-0004-0000-0A00-0000C00B0000}"/>
    <hyperlink ref="I3999" r:id="rId3010" xr:uid="{00000000-0004-0000-0A00-0000C10B0000}"/>
    <hyperlink ref="I4001" r:id="rId3011" xr:uid="{00000000-0004-0000-0A00-0000C20B0000}"/>
    <hyperlink ref="I4002" r:id="rId3012" xr:uid="{00000000-0004-0000-0A00-0000C30B0000}"/>
    <hyperlink ref="I4003" r:id="rId3013" xr:uid="{00000000-0004-0000-0A00-0000C40B0000}"/>
    <hyperlink ref="I4004" r:id="rId3014" xr:uid="{00000000-0004-0000-0A00-0000C50B0000}"/>
    <hyperlink ref="I4005" r:id="rId3015" xr:uid="{00000000-0004-0000-0A00-0000C60B0000}"/>
    <hyperlink ref="I4006" r:id="rId3016" xr:uid="{00000000-0004-0000-0A00-0000C70B0000}"/>
    <hyperlink ref="I4007" r:id="rId3017" xr:uid="{00000000-0004-0000-0A00-0000C80B0000}"/>
    <hyperlink ref="I4008" r:id="rId3018" xr:uid="{00000000-0004-0000-0A00-0000C90B0000}"/>
    <hyperlink ref="I4010" r:id="rId3019" xr:uid="{00000000-0004-0000-0A00-0000CA0B0000}"/>
    <hyperlink ref="I4012" r:id="rId3020" xr:uid="{00000000-0004-0000-0A00-0000CB0B0000}"/>
    <hyperlink ref="I4017" r:id="rId3021" xr:uid="{00000000-0004-0000-0A00-0000CC0B0000}"/>
    <hyperlink ref="I4018" r:id="rId3022" xr:uid="{00000000-0004-0000-0A00-0000CD0B0000}"/>
    <hyperlink ref="I4019" r:id="rId3023" xr:uid="{00000000-0004-0000-0A00-0000CE0B0000}"/>
    <hyperlink ref="I4022" r:id="rId3024" xr:uid="{00000000-0004-0000-0A00-0000CF0B0000}"/>
    <hyperlink ref="I4023" r:id="rId3025" xr:uid="{00000000-0004-0000-0A00-0000D00B0000}"/>
    <hyperlink ref="I4024" r:id="rId3026" xr:uid="{00000000-0004-0000-0A00-0000D10B0000}"/>
    <hyperlink ref="I4026" r:id="rId3027" xr:uid="{00000000-0004-0000-0A00-0000D20B0000}"/>
    <hyperlink ref="I4027" r:id="rId3028" xr:uid="{00000000-0004-0000-0A00-0000D30B0000}"/>
    <hyperlink ref="M4027" r:id="rId3029" xr:uid="{00000000-0004-0000-0A00-0000D40B0000}"/>
    <hyperlink ref="I4028" r:id="rId3030" xr:uid="{00000000-0004-0000-0A00-0000D50B0000}"/>
    <hyperlink ref="I4029" r:id="rId3031" xr:uid="{00000000-0004-0000-0A00-0000D60B0000}"/>
    <hyperlink ref="I4030" r:id="rId3032" xr:uid="{00000000-0004-0000-0A00-0000D70B0000}"/>
    <hyperlink ref="I4031" r:id="rId3033" xr:uid="{00000000-0004-0000-0A00-0000D80B0000}"/>
    <hyperlink ref="I4032" r:id="rId3034" xr:uid="{00000000-0004-0000-0A00-0000D90B0000}"/>
    <hyperlink ref="I4033" r:id="rId3035" xr:uid="{00000000-0004-0000-0A00-0000DA0B0000}"/>
    <hyperlink ref="I4034" r:id="rId3036" xr:uid="{00000000-0004-0000-0A00-0000DB0B0000}"/>
    <hyperlink ref="I4035" r:id="rId3037" xr:uid="{00000000-0004-0000-0A00-0000DC0B0000}"/>
    <hyperlink ref="I4042" r:id="rId3038" xr:uid="{00000000-0004-0000-0A00-0000DD0B0000}"/>
    <hyperlink ref="I4043" r:id="rId3039" xr:uid="{00000000-0004-0000-0A00-0000DE0B0000}"/>
    <hyperlink ref="I4044" r:id="rId3040" xr:uid="{00000000-0004-0000-0A00-0000DF0B0000}"/>
    <hyperlink ref="I4045" r:id="rId3041" xr:uid="{00000000-0004-0000-0A00-0000E00B0000}"/>
    <hyperlink ref="I4046" r:id="rId3042" xr:uid="{00000000-0004-0000-0A00-0000E10B0000}"/>
    <hyperlink ref="I4047" r:id="rId3043" xr:uid="{00000000-0004-0000-0A00-0000E20B0000}"/>
    <hyperlink ref="I4048" r:id="rId3044" xr:uid="{00000000-0004-0000-0A00-0000E30B0000}"/>
    <hyperlink ref="I4049" r:id="rId3045" xr:uid="{00000000-0004-0000-0A00-0000E40B0000}"/>
    <hyperlink ref="I4051" r:id="rId3046" xr:uid="{00000000-0004-0000-0A00-0000E50B0000}"/>
    <hyperlink ref="I4052" r:id="rId3047" xr:uid="{00000000-0004-0000-0A00-0000E60B0000}"/>
    <hyperlink ref="I4053" r:id="rId3048" xr:uid="{00000000-0004-0000-0A00-0000E70B0000}"/>
    <hyperlink ref="I4055" r:id="rId3049" xr:uid="{00000000-0004-0000-0A00-0000E80B0000}"/>
    <hyperlink ref="I4056" r:id="rId3050" xr:uid="{00000000-0004-0000-0A00-0000E90B0000}"/>
    <hyperlink ref="I4058" r:id="rId3051" xr:uid="{00000000-0004-0000-0A00-0000EA0B0000}"/>
    <hyperlink ref="I4059" r:id="rId3052" xr:uid="{00000000-0004-0000-0A00-0000EB0B0000}"/>
    <hyperlink ref="I4060" r:id="rId3053" xr:uid="{00000000-0004-0000-0A00-0000EC0B0000}"/>
    <hyperlink ref="I4063" r:id="rId3054" xr:uid="{00000000-0004-0000-0A00-0000ED0B0000}"/>
    <hyperlink ref="I4064" r:id="rId3055" xr:uid="{00000000-0004-0000-0A00-0000EE0B0000}"/>
    <hyperlink ref="I4065" r:id="rId3056" xr:uid="{00000000-0004-0000-0A00-0000EF0B0000}"/>
    <hyperlink ref="I4066" r:id="rId3057" xr:uid="{00000000-0004-0000-0A00-0000F00B0000}"/>
    <hyperlink ref="I4067" r:id="rId3058" xr:uid="{00000000-0004-0000-0A00-0000F10B0000}"/>
    <hyperlink ref="I4068" r:id="rId3059" xr:uid="{00000000-0004-0000-0A00-0000F20B0000}"/>
    <hyperlink ref="I4069" r:id="rId3060" xr:uid="{00000000-0004-0000-0A00-0000F30B0000}"/>
    <hyperlink ref="I4070" r:id="rId3061" xr:uid="{00000000-0004-0000-0A00-0000F40B0000}"/>
    <hyperlink ref="I4071" r:id="rId3062" xr:uid="{00000000-0004-0000-0A00-0000F50B0000}"/>
    <hyperlink ref="I4072" r:id="rId3063" xr:uid="{00000000-0004-0000-0A00-0000F60B0000}"/>
    <hyperlink ref="I4073" r:id="rId3064" xr:uid="{00000000-0004-0000-0A00-0000F70B0000}"/>
    <hyperlink ref="I4074" r:id="rId3065" xr:uid="{00000000-0004-0000-0A00-0000F80B0000}"/>
    <hyperlink ref="I4075" r:id="rId3066" xr:uid="{00000000-0004-0000-0A00-0000F90B0000}"/>
    <hyperlink ref="I4076" r:id="rId3067" xr:uid="{00000000-0004-0000-0A00-0000FA0B0000}"/>
    <hyperlink ref="I4077" r:id="rId3068" xr:uid="{00000000-0004-0000-0A00-0000FB0B0000}"/>
    <hyperlink ref="I4078" r:id="rId3069" xr:uid="{00000000-0004-0000-0A00-0000FC0B0000}"/>
    <hyperlink ref="I4081" r:id="rId3070" xr:uid="{00000000-0004-0000-0A00-0000FD0B0000}"/>
    <hyperlink ref="I4082" r:id="rId3071" xr:uid="{00000000-0004-0000-0A00-0000FE0B0000}"/>
    <hyperlink ref="I4083" r:id="rId3072" xr:uid="{00000000-0004-0000-0A00-0000FF0B0000}"/>
    <hyperlink ref="I4084" r:id="rId3073" xr:uid="{00000000-0004-0000-0A00-0000000C0000}"/>
    <hyperlink ref="I4085" r:id="rId3074" xr:uid="{00000000-0004-0000-0A00-0000010C0000}"/>
    <hyperlink ref="I4086" r:id="rId3075" xr:uid="{00000000-0004-0000-0A00-0000020C0000}"/>
    <hyperlink ref="I4087" r:id="rId3076" xr:uid="{00000000-0004-0000-0A00-0000030C0000}"/>
    <hyperlink ref="I4088" r:id="rId3077" xr:uid="{00000000-0004-0000-0A00-0000040C0000}"/>
    <hyperlink ref="I4089" r:id="rId3078" xr:uid="{00000000-0004-0000-0A00-0000050C0000}"/>
    <hyperlink ref="I4090" r:id="rId3079" xr:uid="{00000000-0004-0000-0A00-0000060C0000}"/>
    <hyperlink ref="I4091" r:id="rId3080" xr:uid="{00000000-0004-0000-0A00-0000070C0000}"/>
    <hyperlink ref="I4092" r:id="rId3081" xr:uid="{00000000-0004-0000-0A00-0000080C0000}"/>
    <hyperlink ref="I4093" r:id="rId3082" xr:uid="{00000000-0004-0000-0A00-0000090C0000}"/>
    <hyperlink ref="I4094" r:id="rId3083" xr:uid="{00000000-0004-0000-0A00-00000A0C0000}"/>
    <hyperlink ref="I4095" r:id="rId3084" xr:uid="{00000000-0004-0000-0A00-00000B0C0000}"/>
    <hyperlink ref="I4096" r:id="rId3085" xr:uid="{00000000-0004-0000-0A00-00000C0C0000}"/>
    <hyperlink ref="I4097" r:id="rId3086" xr:uid="{00000000-0004-0000-0A00-00000D0C0000}"/>
    <hyperlink ref="I4098" r:id="rId3087" xr:uid="{00000000-0004-0000-0A00-00000E0C0000}"/>
    <hyperlink ref="I4100" r:id="rId3088" xr:uid="{00000000-0004-0000-0A00-00000F0C0000}"/>
    <hyperlink ref="I4103" r:id="rId3089" xr:uid="{00000000-0004-0000-0A00-0000100C0000}"/>
    <hyperlink ref="I4105" r:id="rId3090" xr:uid="{00000000-0004-0000-0A00-0000110C0000}"/>
    <hyperlink ref="I4107" r:id="rId3091" xr:uid="{00000000-0004-0000-0A00-0000120C0000}"/>
    <hyperlink ref="I4108" r:id="rId3092" xr:uid="{00000000-0004-0000-0A00-0000130C0000}"/>
    <hyperlink ref="I4109" r:id="rId3093" xr:uid="{00000000-0004-0000-0A00-0000140C0000}"/>
    <hyperlink ref="I4110" r:id="rId3094" xr:uid="{00000000-0004-0000-0A00-0000150C0000}"/>
    <hyperlink ref="I4112" r:id="rId3095" xr:uid="{00000000-0004-0000-0A00-0000160C0000}"/>
    <hyperlink ref="I4116" r:id="rId3096" xr:uid="{00000000-0004-0000-0A00-0000170C0000}"/>
    <hyperlink ref="I4117" r:id="rId3097" xr:uid="{00000000-0004-0000-0A00-0000180C0000}"/>
    <hyperlink ref="I4118" r:id="rId3098" xr:uid="{00000000-0004-0000-0A00-0000190C0000}"/>
    <hyperlink ref="I4119" r:id="rId3099" xr:uid="{00000000-0004-0000-0A00-00001A0C0000}"/>
    <hyperlink ref="I4122" r:id="rId3100" xr:uid="{00000000-0004-0000-0A00-00001B0C0000}"/>
    <hyperlink ref="I4125" r:id="rId3101" xr:uid="{00000000-0004-0000-0A00-00001C0C0000}"/>
    <hyperlink ref="I4126" r:id="rId3102" xr:uid="{00000000-0004-0000-0A00-00001D0C0000}"/>
    <hyperlink ref="I4128" r:id="rId3103" location="aoh=15857468564577&amp;referrer=https%3A%2F%2Fwww.google.com&amp;amp_tf=From%20%251%24s&amp;ampshare=https%3A%2F%2Fwww.hindustantimes.com%2Findia-news%2Fcoronavirus-update-two-patients-die-in-west-bengal-death-count-reaches-6%2Fstory-eFFFvxWbU9T31Dh3h6wT1M.html" xr:uid="{00000000-0004-0000-0A00-00001E0C0000}"/>
    <hyperlink ref="I4129" r:id="rId3104" xr:uid="{00000000-0004-0000-0A00-00001F0C0000}"/>
    <hyperlink ref="I4130" r:id="rId3105" xr:uid="{00000000-0004-0000-0A00-0000200C0000}"/>
    <hyperlink ref="I4131" r:id="rId3106" xr:uid="{00000000-0004-0000-0A00-0000210C0000}"/>
    <hyperlink ref="I4132" r:id="rId3107" xr:uid="{00000000-0004-0000-0A00-0000220C0000}"/>
    <hyperlink ref="I4133" r:id="rId3108" xr:uid="{00000000-0004-0000-0A00-0000230C0000}"/>
    <hyperlink ref="I4134" r:id="rId3109" xr:uid="{00000000-0004-0000-0A00-0000240C0000}"/>
    <hyperlink ref="I4135" r:id="rId3110" xr:uid="{00000000-0004-0000-0A00-0000250C0000}"/>
    <hyperlink ref="I4138" r:id="rId3111" xr:uid="{00000000-0004-0000-0A00-0000260C0000}"/>
    <hyperlink ref="I4139" r:id="rId3112" xr:uid="{00000000-0004-0000-0A00-0000270C0000}"/>
    <hyperlink ref="I4140" r:id="rId3113" xr:uid="{00000000-0004-0000-0A00-0000280C0000}"/>
    <hyperlink ref="I4141" r:id="rId3114" xr:uid="{00000000-0004-0000-0A00-0000290C0000}"/>
    <hyperlink ref="I4142" r:id="rId3115" xr:uid="{00000000-0004-0000-0A00-00002A0C0000}"/>
    <hyperlink ref="I4143" r:id="rId3116" xr:uid="{00000000-0004-0000-0A00-00002B0C0000}"/>
    <hyperlink ref="I4144" r:id="rId3117" xr:uid="{00000000-0004-0000-0A00-00002C0C0000}"/>
    <hyperlink ref="I4145" r:id="rId3118" xr:uid="{00000000-0004-0000-0A00-00002D0C0000}"/>
    <hyperlink ref="I4146" r:id="rId3119" xr:uid="{00000000-0004-0000-0A00-00002E0C0000}"/>
    <hyperlink ref="I4147" r:id="rId3120" xr:uid="{00000000-0004-0000-0A00-00002F0C0000}"/>
    <hyperlink ref="I4148" r:id="rId3121" xr:uid="{00000000-0004-0000-0A00-0000300C0000}"/>
    <hyperlink ref="I4149" r:id="rId3122" xr:uid="{00000000-0004-0000-0A00-0000310C0000}"/>
    <hyperlink ref="I4151" r:id="rId3123" xr:uid="{00000000-0004-0000-0A00-0000320C0000}"/>
    <hyperlink ref="I4152" r:id="rId3124" xr:uid="{00000000-0004-0000-0A00-0000330C0000}"/>
    <hyperlink ref="I4153" r:id="rId3125" xr:uid="{00000000-0004-0000-0A00-0000340C0000}"/>
    <hyperlink ref="I4154" r:id="rId3126" xr:uid="{00000000-0004-0000-0A00-0000350C0000}"/>
    <hyperlink ref="I4155" r:id="rId3127" xr:uid="{00000000-0004-0000-0A00-0000360C0000}"/>
    <hyperlink ref="M4155" r:id="rId3128" xr:uid="{00000000-0004-0000-0A00-0000370C0000}"/>
    <hyperlink ref="I4156" r:id="rId3129" xr:uid="{00000000-0004-0000-0A00-0000380C0000}"/>
    <hyperlink ref="I4158" r:id="rId3130" xr:uid="{00000000-0004-0000-0A00-0000390C0000}"/>
    <hyperlink ref="I4159" r:id="rId3131" xr:uid="{00000000-0004-0000-0A00-00003A0C0000}"/>
    <hyperlink ref="M4159" r:id="rId3132" xr:uid="{00000000-0004-0000-0A00-00003B0C0000}"/>
    <hyperlink ref="I4160" r:id="rId3133" xr:uid="{00000000-0004-0000-0A00-00003C0C0000}"/>
    <hyperlink ref="I4161" r:id="rId3134" xr:uid="{00000000-0004-0000-0A00-00003D0C0000}"/>
    <hyperlink ref="I4163" r:id="rId3135" xr:uid="{00000000-0004-0000-0A00-00003E0C0000}"/>
    <hyperlink ref="I4164" r:id="rId3136" xr:uid="{00000000-0004-0000-0A00-00003F0C0000}"/>
    <hyperlink ref="I4165" r:id="rId3137" xr:uid="{00000000-0004-0000-0A00-0000400C0000}"/>
    <hyperlink ref="I4166" r:id="rId3138" xr:uid="{00000000-0004-0000-0A00-0000410C0000}"/>
    <hyperlink ref="I4167" r:id="rId3139" xr:uid="{00000000-0004-0000-0A00-0000420C0000}"/>
    <hyperlink ref="I4168" r:id="rId3140" xr:uid="{00000000-0004-0000-0A00-0000430C0000}"/>
    <hyperlink ref="I4171" r:id="rId3141" xr:uid="{00000000-0004-0000-0A00-0000440C0000}"/>
    <hyperlink ref="I4172" r:id="rId3142" xr:uid="{00000000-0004-0000-0A00-0000450C0000}"/>
    <hyperlink ref="I4173" r:id="rId3143" xr:uid="{00000000-0004-0000-0A00-0000460C0000}"/>
    <hyperlink ref="I4174" r:id="rId3144" xr:uid="{00000000-0004-0000-0A00-0000470C0000}"/>
    <hyperlink ref="I4175" r:id="rId3145" xr:uid="{00000000-0004-0000-0A00-0000480C0000}"/>
    <hyperlink ref="I4176" r:id="rId3146" xr:uid="{00000000-0004-0000-0A00-0000490C0000}"/>
    <hyperlink ref="I4177" r:id="rId3147" xr:uid="{00000000-0004-0000-0A00-00004A0C0000}"/>
    <hyperlink ref="I4178" r:id="rId3148" xr:uid="{00000000-0004-0000-0A00-00004B0C0000}"/>
    <hyperlink ref="I4179" r:id="rId3149" xr:uid="{00000000-0004-0000-0A00-00004C0C0000}"/>
    <hyperlink ref="I4180" r:id="rId3150" xr:uid="{00000000-0004-0000-0A00-00004D0C0000}"/>
    <hyperlink ref="I4181" r:id="rId3151" xr:uid="{00000000-0004-0000-0A00-00004E0C0000}"/>
    <hyperlink ref="I4182" r:id="rId3152" xr:uid="{00000000-0004-0000-0A00-00004F0C0000}"/>
    <hyperlink ref="I4183" r:id="rId3153" xr:uid="{00000000-0004-0000-0A00-0000500C0000}"/>
    <hyperlink ref="I4184" r:id="rId3154" xr:uid="{00000000-0004-0000-0A00-0000510C0000}"/>
    <hyperlink ref="I4185" r:id="rId3155" xr:uid="{00000000-0004-0000-0A00-0000520C0000}"/>
    <hyperlink ref="I4186" r:id="rId3156" xr:uid="{00000000-0004-0000-0A00-0000530C0000}"/>
    <hyperlink ref="I4187" r:id="rId3157" xr:uid="{00000000-0004-0000-0A00-0000540C0000}"/>
    <hyperlink ref="I4188" r:id="rId3158" xr:uid="{00000000-0004-0000-0A00-0000550C0000}"/>
    <hyperlink ref="I4189" r:id="rId3159" xr:uid="{00000000-0004-0000-0A00-0000560C0000}"/>
    <hyperlink ref="I4190" r:id="rId3160" xr:uid="{00000000-0004-0000-0A00-0000570C0000}"/>
    <hyperlink ref="I4191" r:id="rId3161" xr:uid="{00000000-0004-0000-0A00-0000580C0000}"/>
    <hyperlink ref="I4192" r:id="rId3162" xr:uid="{00000000-0004-0000-0A00-0000590C0000}"/>
    <hyperlink ref="I4193" r:id="rId3163" xr:uid="{00000000-0004-0000-0A00-00005A0C0000}"/>
    <hyperlink ref="I4194" r:id="rId3164" xr:uid="{00000000-0004-0000-0A00-00005B0C0000}"/>
    <hyperlink ref="I4195" r:id="rId3165" xr:uid="{00000000-0004-0000-0A00-00005C0C0000}"/>
    <hyperlink ref="I4198" r:id="rId3166" xr:uid="{00000000-0004-0000-0A00-00005D0C0000}"/>
    <hyperlink ref="I4199" r:id="rId3167" xr:uid="{00000000-0004-0000-0A00-00005E0C0000}"/>
    <hyperlink ref="I4200" r:id="rId3168" xr:uid="{00000000-0004-0000-0A00-00005F0C0000}"/>
    <hyperlink ref="I4201" r:id="rId3169" xr:uid="{00000000-0004-0000-0A00-0000600C0000}"/>
    <hyperlink ref="I4202" r:id="rId3170" xr:uid="{00000000-0004-0000-0A00-0000610C0000}"/>
    <hyperlink ref="I4203" r:id="rId3171" xr:uid="{00000000-0004-0000-0A00-0000620C0000}"/>
    <hyperlink ref="I4204" r:id="rId3172" xr:uid="{00000000-0004-0000-0A00-0000630C0000}"/>
    <hyperlink ref="I4205" r:id="rId3173" xr:uid="{00000000-0004-0000-0A00-0000640C0000}"/>
    <hyperlink ref="I4206" r:id="rId3174" xr:uid="{00000000-0004-0000-0A00-0000650C0000}"/>
    <hyperlink ref="I4207" r:id="rId3175" xr:uid="{00000000-0004-0000-0A00-0000660C0000}"/>
    <hyperlink ref="I4208" r:id="rId3176" xr:uid="{00000000-0004-0000-0A00-0000670C0000}"/>
    <hyperlink ref="I4210" r:id="rId3177" xr:uid="{00000000-0004-0000-0A00-0000680C0000}"/>
    <hyperlink ref="I4211" r:id="rId3178" xr:uid="{00000000-0004-0000-0A00-0000690C0000}"/>
    <hyperlink ref="I4212" r:id="rId3179" xr:uid="{00000000-0004-0000-0A00-00006A0C0000}"/>
    <hyperlink ref="I4213" r:id="rId3180" xr:uid="{00000000-0004-0000-0A00-00006B0C0000}"/>
    <hyperlink ref="I4214" r:id="rId3181" xr:uid="{00000000-0004-0000-0A00-00006C0C0000}"/>
    <hyperlink ref="I4215" r:id="rId3182" xr:uid="{00000000-0004-0000-0A00-00006D0C0000}"/>
    <hyperlink ref="I4217" r:id="rId3183" xr:uid="{00000000-0004-0000-0A00-00006E0C0000}"/>
    <hyperlink ref="I4218" r:id="rId3184" xr:uid="{00000000-0004-0000-0A00-00006F0C0000}"/>
    <hyperlink ref="I4219" r:id="rId3185" xr:uid="{00000000-0004-0000-0A00-0000700C0000}"/>
    <hyperlink ref="I4220" r:id="rId3186" xr:uid="{00000000-0004-0000-0A00-0000710C0000}"/>
    <hyperlink ref="I4221" r:id="rId3187" xr:uid="{00000000-0004-0000-0A00-0000720C0000}"/>
    <hyperlink ref="I4222" r:id="rId3188" xr:uid="{00000000-0004-0000-0A00-0000730C0000}"/>
    <hyperlink ref="I4223" r:id="rId3189" xr:uid="{00000000-0004-0000-0A00-0000740C0000}"/>
    <hyperlink ref="I4224" r:id="rId3190" xr:uid="{00000000-0004-0000-0A00-0000750C0000}"/>
    <hyperlink ref="I4226" r:id="rId3191" xr:uid="{00000000-0004-0000-0A00-0000760C0000}"/>
    <hyperlink ref="I4228" r:id="rId3192" xr:uid="{00000000-0004-0000-0A00-0000770C0000}"/>
    <hyperlink ref="I4229" r:id="rId3193" xr:uid="{00000000-0004-0000-0A00-0000780C0000}"/>
    <hyperlink ref="I4230" r:id="rId3194" xr:uid="{00000000-0004-0000-0A00-0000790C0000}"/>
    <hyperlink ref="I4231" r:id="rId3195" xr:uid="{00000000-0004-0000-0A00-00007A0C0000}"/>
    <hyperlink ref="I4232" r:id="rId3196" xr:uid="{00000000-0004-0000-0A00-00007B0C0000}"/>
    <hyperlink ref="I4233" r:id="rId3197" xr:uid="{00000000-0004-0000-0A00-00007C0C0000}"/>
    <hyperlink ref="I4234" r:id="rId3198" xr:uid="{00000000-0004-0000-0A00-00007D0C0000}"/>
    <hyperlink ref="I4235" r:id="rId3199" xr:uid="{00000000-0004-0000-0A00-00007E0C0000}"/>
    <hyperlink ref="I4236" r:id="rId3200" xr:uid="{00000000-0004-0000-0A00-00007F0C0000}"/>
    <hyperlink ref="I4239" r:id="rId3201" xr:uid="{00000000-0004-0000-0A00-0000800C0000}"/>
    <hyperlink ref="I4240" r:id="rId3202" xr:uid="{00000000-0004-0000-0A00-0000810C0000}"/>
    <hyperlink ref="I4241" r:id="rId3203" xr:uid="{00000000-0004-0000-0A00-0000820C0000}"/>
    <hyperlink ref="I4242" r:id="rId3204" xr:uid="{00000000-0004-0000-0A00-0000830C0000}"/>
    <hyperlink ref="I4243" r:id="rId3205" xr:uid="{00000000-0004-0000-0A00-0000840C0000}"/>
    <hyperlink ref="I4244" r:id="rId3206" xr:uid="{00000000-0004-0000-0A00-0000850C0000}"/>
    <hyperlink ref="I4246" r:id="rId3207" xr:uid="{00000000-0004-0000-0A00-0000860C0000}"/>
    <hyperlink ref="I4247" r:id="rId3208" xr:uid="{00000000-0004-0000-0A00-0000870C0000}"/>
    <hyperlink ref="I4248" r:id="rId3209" xr:uid="{00000000-0004-0000-0A00-0000880C0000}"/>
    <hyperlink ref="I4250" r:id="rId3210" xr:uid="{00000000-0004-0000-0A00-0000890C0000}"/>
    <hyperlink ref="I4252" r:id="rId3211" xr:uid="{00000000-0004-0000-0A00-00008A0C0000}"/>
    <hyperlink ref="I4253" r:id="rId3212" xr:uid="{00000000-0004-0000-0A00-00008B0C0000}"/>
    <hyperlink ref="I4254" r:id="rId3213" xr:uid="{00000000-0004-0000-0A00-00008C0C0000}"/>
    <hyperlink ref="I4255" r:id="rId3214" xr:uid="{00000000-0004-0000-0A00-00008D0C0000}"/>
    <hyperlink ref="I4256" r:id="rId3215" xr:uid="{00000000-0004-0000-0A00-00008E0C0000}"/>
    <hyperlink ref="I4257" r:id="rId3216" xr:uid="{00000000-0004-0000-0A00-00008F0C0000}"/>
    <hyperlink ref="I4258" r:id="rId3217" xr:uid="{00000000-0004-0000-0A00-0000900C0000}"/>
    <hyperlink ref="I4260" r:id="rId3218" xr:uid="{00000000-0004-0000-0A00-0000910C0000}"/>
    <hyperlink ref="I4261" r:id="rId3219" xr:uid="{00000000-0004-0000-0A00-0000920C0000}"/>
    <hyperlink ref="I4262" r:id="rId3220" xr:uid="{00000000-0004-0000-0A00-0000930C0000}"/>
    <hyperlink ref="I4265" r:id="rId3221" xr:uid="{00000000-0004-0000-0A00-0000940C0000}"/>
    <hyperlink ref="I4267" r:id="rId3222" xr:uid="{00000000-0004-0000-0A00-0000950C0000}"/>
    <hyperlink ref="I4268" r:id="rId3223" xr:uid="{00000000-0004-0000-0A00-0000960C0000}"/>
    <hyperlink ref="I4269" r:id="rId3224" xr:uid="{00000000-0004-0000-0A00-0000970C0000}"/>
    <hyperlink ref="I4270" r:id="rId3225" xr:uid="{00000000-0004-0000-0A00-0000980C0000}"/>
    <hyperlink ref="I4271" r:id="rId3226" xr:uid="{00000000-0004-0000-0A00-0000990C0000}"/>
    <hyperlink ref="I4272" r:id="rId3227" xr:uid="{00000000-0004-0000-0A00-00009A0C0000}"/>
    <hyperlink ref="I4273" r:id="rId3228" xr:uid="{00000000-0004-0000-0A00-00009B0C0000}"/>
    <hyperlink ref="I4275" r:id="rId3229" xr:uid="{00000000-0004-0000-0A00-00009C0C0000}"/>
    <hyperlink ref="I4276" r:id="rId3230" xr:uid="{00000000-0004-0000-0A00-00009D0C0000}"/>
    <hyperlink ref="I4277" r:id="rId3231" xr:uid="{00000000-0004-0000-0A00-00009E0C0000}"/>
    <hyperlink ref="I4278" r:id="rId3232" xr:uid="{00000000-0004-0000-0A00-00009F0C0000}"/>
    <hyperlink ref="I4279" r:id="rId3233" xr:uid="{00000000-0004-0000-0A00-0000A00C0000}"/>
    <hyperlink ref="I4280" r:id="rId3234" xr:uid="{00000000-0004-0000-0A00-0000A10C0000}"/>
    <hyperlink ref="I4281" r:id="rId3235" xr:uid="{00000000-0004-0000-0A00-0000A20C0000}"/>
    <hyperlink ref="I4282" r:id="rId3236" xr:uid="{00000000-0004-0000-0A00-0000A30C0000}"/>
    <hyperlink ref="I4283" r:id="rId3237" xr:uid="{00000000-0004-0000-0A00-0000A40C0000}"/>
    <hyperlink ref="I4284" r:id="rId3238" xr:uid="{00000000-0004-0000-0A00-0000A50C0000}"/>
    <hyperlink ref="I4285" r:id="rId3239" xr:uid="{00000000-0004-0000-0A00-0000A60C0000}"/>
    <hyperlink ref="I4286" r:id="rId3240" xr:uid="{00000000-0004-0000-0A00-0000A70C0000}"/>
    <hyperlink ref="I4287" r:id="rId3241" xr:uid="{00000000-0004-0000-0A00-0000A80C0000}"/>
    <hyperlink ref="I4288" r:id="rId3242" xr:uid="{00000000-0004-0000-0A00-0000A90C0000}"/>
    <hyperlink ref="I4289" r:id="rId3243" xr:uid="{00000000-0004-0000-0A00-0000AA0C0000}"/>
    <hyperlink ref="I4291" r:id="rId3244" xr:uid="{00000000-0004-0000-0A00-0000AB0C0000}"/>
    <hyperlink ref="I4293" r:id="rId3245" xr:uid="{00000000-0004-0000-0A00-0000AC0C0000}"/>
    <hyperlink ref="I4296" r:id="rId3246" xr:uid="{00000000-0004-0000-0A00-0000AD0C0000}"/>
    <hyperlink ref="I4305" r:id="rId3247" xr:uid="{00000000-0004-0000-0A00-0000AE0C0000}"/>
    <hyperlink ref="I4306" r:id="rId3248" xr:uid="{00000000-0004-0000-0A00-0000AF0C0000}"/>
    <hyperlink ref="I4307" r:id="rId3249" xr:uid="{00000000-0004-0000-0A00-0000B00C0000}"/>
    <hyperlink ref="I4308" r:id="rId3250" xr:uid="{00000000-0004-0000-0A00-0000B10C0000}"/>
    <hyperlink ref="I4309" r:id="rId3251" xr:uid="{00000000-0004-0000-0A00-0000B20C0000}"/>
    <hyperlink ref="I4311" r:id="rId3252" xr:uid="{00000000-0004-0000-0A00-0000B30C0000}"/>
    <hyperlink ref="I4312" r:id="rId3253" xr:uid="{00000000-0004-0000-0A00-0000B40C0000}"/>
    <hyperlink ref="I4313" r:id="rId3254" xr:uid="{00000000-0004-0000-0A00-0000B50C0000}"/>
    <hyperlink ref="I4314" r:id="rId3255" xr:uid="{00000000-0004-0000-0A00-0000B60C0000}"/>
    <hyperlink ref="I4315" r:id="rId3256" xr:uid="{00000000-0004-0000-0A00-0000B70C0000}"/>
    <hyperlink ref="I4316" r:id="rId3257" xr:uid="{00000000-0004-0000-0A00-0000B80C0000}"/>
    <hyperlink ref="I4317" r:id="rId3258" xr:uid="{00000000-0004-0000-0A00-0000B90C0000}"/>
    <hyperlink ref="I4318" r:id="rId3259" xr:uid="{00000000-0004-0000-0A00-0000BA0C0000}"/>
    <hyperlink ref="I4319" r:id="rId3260" xr:uid="{00000000-0004-0000-0A00-0000BB0C0000}"/>
    <hyperlink ref="I4320" r:id="rId3261" xr:uid="{00000000-0004-0000-0A00-0000BC0C0000}"/>
    <hyperlink ref="I4321" r:id="rId3262" location="page/1" xr:uid="{00000000-0004-0000-0A00-0000BD0C0000}"/>
    <hyperlink ref="I4322" r:id="rId3263" xr:uid="{00000000-0004-0000-0A00-0000BE0C0000}"/>
    <hyperlink ref="I4325" r:id="rId3264" xr:uid="{00000000-0004-0000-0A00-0000BF0C0000}"/>
    <hyperlink ref="I4326" r:id="rId3265" xr:uid="{00000000-0004-0000-0A00-0000C00C0000}"/>
    <hyperlink ref="I4327" r:id="rId3266" xr:uid="{00000000-0004-0000-0A00-0000C10C0000}"/>
    <hyperlink ref="I4328" r:id="rId3267" xr:uid="{00000000-0004-0000-0A00-0000C20C0000}"/>
    <hyperlink ref="I4329" r:id="rId3268" xr:uid="{00000000-0004-0000-0A00-0000C30C0000}"/>
    <hyperlink ref="I4330" r:id="rId3269" xr:uid="{00000000-0004-0000-0A00-0000C40C0000}"/>
    <hyperlink ref="I4331" r:id="rId3270" xr:uid="{00000000-0004-0000-0A00-0000C50C0000}"/>
    <hyperlink ref="I4332" r:id="rId3271" xr:uid="{00000000-0004-0000-0A00-0000C60C0000}"/>
    <hyperlink ref="I4333" r:id="rId3272" xr:uid="{00000000-0004-0000-0A00-0000C70C0000}"/>
    <hyperlink ref="I4334" r:id="rId3273" xr:uid="{00000000-0004-0000-0A00-0000C80C0000}"/>
    <hyperlink ref="I4335" r:id="rId3274" xr:uid="{00000000-0004-0000-0A00-0000C90C0000}"/>
    <hyperlink ref="I4336" r:id="rId3275" xr:uid="{00000000-0004-0000-0A00-0000CA0C0000}"/>
    <hyperlink ref="I4337" r:id="rId3276" xr:uid="{00000000-0004-0000-0A00-0000CB0C0000}"/>
    <hyperlink ref="I4338" r:id="rId3277" xr:uid="{00000000-0004-0000-0A00-0000CC0C0000}"/>
    <hyperlink ref="I4339" r:id="rId3278" xr:uid="{00000000-0004-0000-0A00-0000CD0C0000}"/>
    <hyperlink ref="I4340" r:id="rId3279" xr:uid="{00000000-0004-0000-0A00-0000CE0C0000}"/>
    <hyperlink ref="I4341" r:id="rId3280" xr:uid="{00000000-0004-0000-0A00-0000CF0C0000}"/>
    <hyperlink ref="I4342" r:id="rId3281" xr:uid="{00000000-0004-0000-0A00-0000D00C0000}"/>
    <hyperlink ref="I4343" r:id="rId3282" xr:uid="{00000000-0004-0000-0A00-0000D10C0000}"/>
    <hyperlink ref="I4344" r:id="rId3283" xr:uid="{00000000-0004-0000-0A00-0000D20C0000}"/>
    <hyperlink ref="I4346" r:id="rId3284" xr:uid="{00000000-0004-0000-0A00-0000D30C0000}"/>
    <hyperlink ref="I4347" r:id="rId3285" xr:uid="{00000000-0004-0000-0A00-0000D40C0000}"/>
    <hyperlink ref="I4348" r:id="rId3286" xr:uid="{00000000-0004-0000-0A00-0000D50C0000}"/>
    <hyperlink ref="I4349" r:id="rId3287" xr:uid="{00000000-0004-0000-0A00-0000D60C0000}"/>
    <hyperlink ref="I4350" r:id="rId3288" xr:uid="{00000000-0004-0000-0A00-0000D70C0000}"/>
    <hyperlink ref="I4351" r:id="rId3289" xr:uid="{00000000-0004-0000-0A00-0000D80C0000}"/>
    <hyperlink ref="I4352" r:id="rId3290" xr:uid="{00000000-0004-0000-0A00-0000D90C0000}"/>
    <hyperlink ref="I4353" r:id="rId3291" xr:uid="{00000000-0004-0000-0A00-0000DA0C0000}"/>
    <hyperlink ref="I4355" r:id="rId3292" xr:uid="{00000000-0004-0000-0A00-0000DB0C0000}"/>
    <hyperlink ref="I4356" r:id="rId3293" xr:uid="{00000000-0004-0000-0A00-0000DC0C0000}"/>
    <hyperlink ref="I4357" r:id="rId3294" xr:uid="{00000000-0004-0000-0A00-0000DD0C0000}"/>
    <hyperlink ref="M4357" r:id="rId3295" xr:uid="{00000000-0004-0000-0A00-0000DE0C0000}"/>
    <hyperlink ref="I4358" r:id="rId3296" xr:uid="{00000000-0004-0000-0A00-0000DF0C0000}"/>
    <hyperlink ref="I4360" r:id="rId3297" xr:uid="{00000000-0004-0000-0A00-0000E00C0000}"/>
    <hyperlink ref="I4361" r:id="rId3298" xr:uid="{00000000-0004-0000-0A00-0000E10C0000}"/>
    <hyperlink ref="I4362" r:id="rId3299" xr:uid="{00000000-0004-0000-0A00-0000E20C0000}"/>
    <hyperlink ref="I4363" r:id="rId3300" xr:uid="{00000000-0004-0000-0A00-0000E30C0000}"/>
    <hyperlink ref="I4364" r:id="rId3301" xr:uid="{00000000-0004-0000-0A00-0000E40C0000}"/>
    <hyperlink ref="I4365" r:id="rId3302" xr:uid="{00000000-0004-0000-0A00-0000E50C0000}"/>
    <hyperlink ref="I4366" r:id="rId3303" xr:uid="{00000000-0004-0000-0A00-0000E60C0000}"/>
    <hyperlink ref="I4368" r:id="rId3304" xr:uid="{00000000-0004-0000-0A00-0000E70C0000}"/>
    <hyperlink ref="I4369" r:id="rId3305" xr:uid="{00000000-0004-0000-0A00-0000E80C0000}"/>
    <hyperlink ref="I4370" r:id="rId3306" xr:uid="{00000000-0004-0000-0A00-0000E90C0000}"/>
    <hyperlink ref="I4371" r:id="rId3307" xr:uid="{00000000-0004-0000-0A00-0000EA0C0000}"/>
    <hyperlink ref="I4372" r:id="rId3308" xr:uid="{00000000-0004-0000-0A00-0000EB0C0000}"/>
    <hyperlink ref="I4373" r:id="rId3309" xr:uid="{00000000-0004-0000-0A00-0000EC0C0000}"/>
    <hyperlink ref="I4374" r:id="rId3310" xr:uid="{00000000-0004-0000-0A00-0000ED0C0000}"/>
    <hyperlink ref="I4377" r:id="rId3311" xr:uid="{00000000-0004-0000-0A00-0000EE0C0000}"/>
    <hyperlink ref="I4378" r:id="rId3312" xr:uid="{00000000-0004-0000-0A00-0000EF0C0000}"/>
    <hyperlink ref="I4379" r:id="rId3313" xr:uid="{00000000-0004-0000-0A00-0000F00C0000}"/>
    <hyperlink ref="I4380" r:id="rId3314" xr:uid="{00000000-0004-0000-0A00-0000F10C0000}"/>
    <hyperlink ref="I4381" r:id="rId3315" xr:uid="{00000000-0004-0000-0A00-0000F20C0000}"/>
    <hyperlink ref="I4382" r:id="rId3316" xr:uid="{00000000-0004-0000-0A00-0000F30C0000}"/>
    <hyperlink ref="I4383" r:id="rId3317" xr:uid="{00000000-0004-0000-0A00-0000F40C0000}"/>
    <hyperlink ref="I4384" r:id="rId3318" xr:uid="{00000000-0004-0000-0A00-0000F50C0000}"/>
    <hyperlink ref="I4385" r:id="rId3319" xr:uid="{00000000-0004-0000-0A00-0000F60C0000}"/>
    <hyperlink ref="I4386" r:id="rId3320" xr:uid="{00000000-0004-0000-0A00-0000F70C0000}"/>
    <hyperlink ref="I4388" r:id="rId3321" xr:uid="{00000000-0004-0000-0A00-0000F80C0000}"/>
    <hyperlink ref="I4389" r:id="rId3322" xr:uid="{00000000-0004-0000-0A00-0000F90C0000}"/>
    <hyperlink ref="I4390" r:id="rId3323" xr:uid="{00000000-0004-0000-0A00-0000FA0C0000}"/>
    <hyperlink ref="I4391" r:id="rId3324" xr:uid="{00000000-0004-0000-0A00-0000FB0C0000}"/>
    <hyperlink ref="I4392" r:id="rId3325" xr:uid="{00000000-0004-0000-0A00-0000FC0C0000}"/>
    <hyperlink ref="I4396" r:id="rId3326" xr:uid="{00000000-0004-0000-0A00-0000FD0C0000}"/>
    <hyperlink ref="I4397" r:id="rId3327" xr:uid="{00000000-0004-0000-0A00-0000FE0C0000}"/>
    <hyperlink ref="I4398" r:id="rId3328" xr:uid="{00000000-0004-0000-0A00-0000FF0C0000}"/>
    <hyperlink ref="I4399" r:id="rId3329" xr:uid="{00000000-0004-0000-0A00-0000000D0000}"/>
    <hyperlink ref="I4400" r:id="rId3330" xr:uid="{00000000-0004-0000-0A00-0000010D0000}"/>
    <hyperlink ref="I4401" r:id="rId3331" xr:uid="{00000000-0004-0000-0A00-0000020D0000}"/>
    <hyperlink ref="I4402" r:id="rId3332" xr:uid="{00000000-0004-0000-0A00-0000030D0000}"/>
    <hyperlink ref="I4403" r:id="rId3333" xr:uid="{00000000-0004-0000-0A00-0000040D0000}"/>
    <hyperlink ref="I4404" r:id="rId3334" xr:uid="{00000000-0004-0000-0A00-0000050D0000}"/>
    <hyperlink ref="I4405" r:id="rId3335" xr:uid="{00000000-0004-0000-0A00-0000060D0000}"/>
    <hyperlink ref="I4406" r:id="rId3336" xr:uid="{00000000-0004-0000-0A00-0000070D0000}"/>
    <hyperlink ref="I4407" r:id="rId3337" xr:uid="{00000000-0004-0000-0A00-0000080D0000}"/>
    <hyperlink ref="I4408" r:id="rId3338" xr:uid="{00000000-0004-0000-0A00-0000090D0000}"/>
    <hyperlink ref="I4409" r:id="rId3339" xr:uid="{00000000-0004-0000-0A00-00000A0D0000}"/>
    <hyperlink ref="I4410" r:id="rId3340" xr:uid="{00000000-0004-0000-0A00-00000B0D0000}"/>
    <hyperlink ref="I4411" r:id="rId3341" xr:uid="{00000000-0004-0000-0A00-00000C0D0000}"/>
    <hyperlink ref="I4412" r:id="rId3342" xr:uid="{00000000-0004-0000-0A00-00000D0D0000}"/>
    <hyperlink ref="I4413" r:id="rId3343" xr:uid="{00000000-0004-0000-0A00-00000E0D0000}"/>
    <hyperlink ref="I4414" r:id="rId3344" xr:uid="{00000000-0004-0000-0A00-00000F0D0000}"/>
    <hyperlink ref="I4415" r:id="rId3345" xr:uid="{00000000-0004-0000-0A00-0000100D0000}"/>
    <hyperlink ref="I4416" r:id="rId3346" xr:uid="{00000000-0004-0000-0A00-0000110D0000}"/>
    <hyperlink ref="I4417" r:id="rId3347" xr:uid="{00000000-0004-0000-0A00-0000120D0000}"/>
    <hyperlink ref="I4418" r:id="rId3348" xr:uid="{00000000-0004-0000-0A00-0000130D0000}"/>
    <hyperlink ref="I4419" r:id="rId3349" xr:uid="{00000000-0004-0000-0A00-0000140D0000}"/>
    <hyperlink ref="I4420" r:id="rId3350" xr:uid="{00000000-0004-0000-0A00-0000150D0000}"/>
    <hyperlink ref="I4421" r:id="rId3351" xr:uid="{00000000-0004-0000-0A00-0000160D0000}"/>
    <hyperlink ref="I4422" r:id="rId3352" xr:uid="{00000000-0004-0000-0A00-0000170D0000}"/>
    <hyperlink ref="I4423" r:id="rId3353" xr:uid="{00000000-0004-0000-0A00-0000180D0000}"/>
    <hyperlink ref="I4424" r:id="rId3354" xr:uid="{00000000-0004-0000-0A00-0000190D0000}"/>
    <hyperlink ref="I4425" r:id="rId3355" xr:uid="{00000000-0004-0000-0A00-00001A0D0000}"/>
    <hyperlink ref="I4428" r:id="rId3356" xr:uid="{00000000-0004-0000-0A00-00001B0D0000}"/>
    <hyperlink ref="I4430" r:id="rId3357" xr:uid="{00000000-0004-0000-0A00-00001C0D0000}"/>
    <hyperlink ref="I4432" r:id="rId3358" xr:uid="{00000000-0004-0000-0A00-00001D0D0000}"/>
    <hyperlink ref="I4433" r:id="rId3359" xr:uid="{00000000-0004-0000-0A00-00001E0D0000}"/>
    <hyperlink ref="I4434" r:id="rId3360" xr:uid="{00000000-0004-0000-0A00-00001F0D0000}"/>
    <hyperlink ref="I4435" r:id="rId3361" xr:uid="{00000000-0004-0000-0A00-0000200D0000}"/>
    <hyperlink ref="I4436" r:id="rId3362" xr:uid="{00000000-0004-0000-0A00-0000210D0000}"/>
    <hyperlink ref="I4438" r:id="rId3363" xr:uid="{00000000-0004-0000-0A00-0000220D0000}"/>
    <hyperlink ref="I4439" r:id="rId3364" xr:uid="{00000000-0004-0000-0A00-0000230D0000}"/>
    <hyperlink ref="I4440" r:id="rId3365" xr:uid="{00000000-0004-0000-0A00-0000240D0000}"/>
    <hyperlink ref="I4441" r:id="rId3366" xr:uid="{00000000-0004-0000-0A00-0000250D0000}"/>
    <hyperlink ref="I4442" r:id="rId3367" xr:uid="{00000000-0004-0000-0A00-0000260D0000}"/>
    <hyperlink ref="I4443" r:id="rId3368" xr:uid="{00000000-0004-0000-0A00-0000270D0000}"/>
    <hyperlink ref="I4444" r:id="rId3369" xr:uid="{00000000-0004-0000-0A00-0000280D0000}"/>
    <hyperlink ref="I4445" r:id="rId3370" xr:uid="{00000000-0004-0000-0A00-0000290D0000}"/>
    <hyperlink ref="I4446" r:id="rId3371" xr:uid="{00000000-0004-0000-0A00-00002A0D0000}"/>
    <hyperlink ref="I4447" r:id="rId3372" xr:uid="{00000000-0004-0000-0A00-00002B0D0000}"/>
    <hyperlink ref="I4449" r:id="rId3373" xr:uid="{00000000-0004-0000-0A00-00002C0D0000}"/>
    <hyperlink ref="M4449" r:id="rId3374" xr:uid="{00000000-0004-0000-0A00-00002D0D0000}"/>
    <hyperlink ref="I4451" r:id="rId3375" xr:uid="{00000000-0004-0000-0A00-00002E0D0000}"/>
    <hyperlink ref="I4454" r:id="rId3376" xr:uid="{00000000-0004-0000-0A00-00002F0D0000}"/>
    <hyperlink ref="I4459" r:id="rId3377" xr:uid="{00000000-0004-0000-0A00-0000300D0000}"/>
    <hyperlink ref="M4459" r:id="rId3378" xr:uid="{00000000-0004-0000-0A00-0000310D0000}"/>
    <hyperlink ref="I4460" r:id="rId3379" xr:uid="{00000000-0004-0000-0A00-0000320D0000}"/>
    <hyperlink ref="I4461" r:id="rId3380" xr:uid="{00000000-0004-0000-0A00-0000330D0000}"/>
    <hyperlink ref="M4461" r:id="rId3381" xr:uid="{00000000-0004-0000-0A00-0000340D0000}"/>
    <hyperlink ref="I4462" r:id="rId3382" xr:uid="{00000000-0004-0000-0A00-0000350D0000}"/>
    <hyperlink ref="I4463" r:id="rId3383" xr:uid="{00000000-0004-0000-0A00-0000360D0000}"/>
    <hyperlink ref="I4464" r:id="rId3384" xr:uid="{00000000-0004-0000-0A00-0000370D0000}"/>
    <hyperlink ref="I4466" r:id="rId3385" xr:uid="{00000000-0004-0000-0A00-0000380D0000}"/>
    <hyperlink ref="I4467" r:id="rId3386" xr:uid="{00000000-0004-0000-0A00-0000390D0000}"/>
    <hyperlink ref="I4468" r:id="rId3387" xr:uid="{00000000-0004-0000-0A00-00003A0D0000}"/>
    <hyperlink ref="I4469" r:id="rId3388" xr:uid="{00000000-0004-0000-0A00-00003B0D0000}"/>
    <hyperlink ref="I4470" r:id="rId3389" xr:uid="{00000000-0004-0000-0A00-00003C0D0000}"/>
    <hyperlink ref="I4471" r:id="rId3390" xr:uid="{00000000-0004-0000-0A00-00003D0D0000}"/>
    <hyperlink ref="I4473" r:id="rId3391" xr:uid="{00000000-0004-0000-0A00-00003E0D0000}"/>
    <hyperlink ref="I4474" r:id="rId3392" xr:uid="{00000000-0004-0000-0A00-00003F0D0000}"/>
    <hyperlink ref="I4476" r:id="rId3393" xr:uid="{00000000-0004-0000-0A00-0000400D0000}"/>
    <hyperlink ref="I4477" r:id="rId3394" xr:uid="{00000000-0004-0000-0A00-0000410D0000}"/>
    <hyperlink ref="I4478" r:id="rId3395" xr:uid="{00000000-0004-0000-0A00-0000420D0000}"/>
    <hyperlink ref="I4479" r:id="rId3396" xr:uid="{00000000-0004-0000-0A00-0000430D0000}"/>
    <hyperlink ref="M4480" r:id="rId3397" xr:uid="{00000000-0004-0000-0A00-0000440D0000}"/>
    <hyperlink ref="I4481" r:id="rId3398" xr:uid="{00000000-0004-0000-0A00-0000450D0000}"/>
    <hyperlink ref="M4481" r:id="rId3399" xr:uid="{00000000-0004-0000-0A00-0000460D0000}"/>
    <hyperlink ref="I4482" r:id="rId3400" xr:uid="{00000000-0004-0000-0A00-0000470D0000}"/>
    <hyperlink ref="I4483" r:id="rId3401" xr:uid="{00000000-0004-0000-0A00-0000480D0000}"/>
    <hyperlink ref="I4484" r:id="rId3402" xr:uid="{00000000-0004-0000-0A00-0000490D0000}"/>
    <hyperlink ref="I4485" r:id="rId3403" xr:uid="{00000000-0004-0000-0A00-00004A0D0000}"/>
    <hyperlink ref="I4486" r:id="rId3404" xr:uid="{00000000-0004-0000-0A00-00004B0D0000}"/>
    <hyperlink ref="I4487" r:id="rId3405" xr:uid="{00000000-0004-0000-0A00-00004C0D0000}"/>
    <hyperlink ref="I4488" r:id="rId3406" xr:uid="{00000000-0004-0000-0A00-00004D0D0000}"/>
    <hyperlink ref="I4490" r:id="rId3407" xr:uid="{00000000-0004-0000-0A00-00004E0D0000}"/>
    <hyperlink ref="I4491" r:id="rId3408" xr:uid="{00000000-0004-0000-0A00-00004F0D0000}"/>
    <hyperlink ref="I4492" r:id="rId3409" xr:uid="{00000000-0004-0000-0A00-0000500D0000}"/>
    <hyperlink ref="I4493" r:id="rId3410" xr:uid="{00000000-0004-0000-0A00-0000510D0000}"/>
    <hyperlink ref="I4494" r:id="rId3411" xr:uid="{00000000-0004-0000-0A00-0000520D0000}"/>
    <hyperlink ref="I4495" r:id="rId3412" xr:uid="{00000000-0004-0000-0A00-0000530D0000}"/>
    <hyperlink ref="I4496" r:id="rId3413" xr:uid="{00000000-0004-0000-0A00-0000540D0000}"/>
    <hyperlink ref="I4497" r:id="rId3414" xr:uid="{00000000-0004-0000-0A00-0000550D0000}"/>
    <hyperlink ref="I4500" r:id="rId3415" xr:uid="{00000000-0004-0000-0A00-0000560D0000}"/>
    <hyperlink ref="I4501" r:id="rId3416" xr:uid="{00000000-0004-0000-0A00-0000570D0000}"/>
    <hyperlink ref="I4502" r:id="rId3417" xr:uid="{00000000-0004-0000-0A00-0000580D0000}"/>
    <hyperlink ref="I4503" r:id="rId3418" xr:uid="{00000000-0004-0000-0A00-0000590D0000}"/>
    <hyperlink ref="I4504" r:id="rId3419" xr:uid="{00000000-0004-0000-0A00-00005A0D0000}"/>
    <hyperlink ref="I4505" r:id="rId3420" xr:uid="{00000000-0004-0000-0A00-00005B0D0000}"/>
    <hyperlink ref="I4507" r:id="rId3421" xr:uid="{00000000-0004-0000-0A00-00005C0D0000}"/>
    <hyperlink ref="I4511" r:id="rId3422" xr:uid="{00000000-0004-0000-0A00-00005D0D0000}"/>
    <hyperlink ref="I4512" r:id="rId3423" xr:uid="{00000000-0004-0000-0A00-00005E0D0000}"/>
    <hyperlink ref="I4513" r:id="rId3424" xr:uid="{00000000-0004-0000-0A00-00005F0D0000}"/>
    <hyperlink ref="I4514" r:id="rId3425" xr:uid="{00000000-0004-0000-0A00-0000600D0000}"/>
    <hyperlink ref="I4515" r:id="rId3426" xr:uid="{00000000-0004-0000-0A00-0000610D0000}"/>
    <hyperlink ref="I4516" r:id="rId3427" xr:uid="{00000000-0004-0000-0A00-0000620D0000}"/>
    <hyperlink ref="I4517" r:id="rId3428" xr:uid="{00000000-0004-0000-0A00-0000630D0000}"/>
    <hyperlink ref="I4518" r:id="rId3429" xr:uid="{00000000-0004-0000-0A00-0000640D0000}"/>
    <hyperlink ref="I4520" r:id="rId3430" xr:uid="{00000000-0004-0000-0A00-0000650D0000}"/>
    <hyperlink ref="I4521" r:id="rId3431" xr:uid="{00000000-0004-0000-0A00-0000660D0000}"/>
    <hyperlink ref="I4522" r:id="rId3432" xr:uid="{00000000-0004-0000-0A00-0000670D0000}"/>
    <hyperlink ref="I4523" r:id="rId3433" xr:uid="{00000000-0004-0000-0A00-0000680D0000}"/>
    <hyperlink ref="I4524" r:id="rId3434" xr:uid="{00000000-0004-0000-0A00-0000690D0000}"/>
    <hyperlink ref="I4525" r:id="rId3435" xr:uid="{00000000-0004-0000-0A00-00006A0D0000}"/>
    <hyperlink ref="I4526" r:id="rId3436" xr:uid="{00000000-0004-0000-0A00-00006B0D0000}"/>
    <hyperlink ref="I4527" r:id="rId3437" xr:uid="{00000000-0004-0000-0A00-00006C0D0000}"/>
    <hyperlink ref="I4529" r:id="rId3438" xr:uid="{00000000-0004-0000-0A00-00006D0D0000}"/>
    <hyperlink ref="I4530" r:id="rId3439" xr:uid="{00000000-0004-0000-0A00-00006E0D0000}"/>
    <hyperlink ref="M4530" r:id="rId3440" xr:uid="{00000000-0004-0000-0A00-00006F0D0000}"/>
    <hyperlink ref="I4532" r:id="rId3441" xr:uid="{00000000-0004-0000-0A00-0000700D0000}"/>
    <hyperlink ref="I4534" r:id="rId3442" xr:uid="{00000000-0004-0000-0A00-0000710D0000}"/>
    <hyperlink ref="I4535" r:id="rId3443" xr:uid="{00000000-0004-0000-0A00-0000720D0000}"/>
    <hyperlink ref="I4536" r:id="rId3444" xr:uid="{00000000-0004-0000-0A00-0000730D0000}"/>
    <hyperlink ref="I4537" r:id="rId3445" xr:uid="{00000000-0004-0000-0A00-0000740D0000}"/>
    <hyperlink ref="I4538" r:id="rId3446" xr:uid="{00000000-0004-0000-0A00-0000750D0000}"/>
    <hyperlink ref="I4542" r:id="rId3447" xr:uid="{00000000-0004-0000-0A00-0000760D0000}"/>
    <hyperlink ref="I4544" r:id="rId3448" xr:uid="{00000000-0004-0000-0A00-0000770D0000}"/>
    <hyperlink ref="I4546" r:id="rId3449" xr:uid="{00000000-0004-0000-0A00-0000780D0000}"/>
    <hyperlink ref="I4547" r:id="rId3450" xr:uid="{00000000-0004-0000-0A00-0000790D0000}"/>
    <hyperlink ref="I4549" r:id="rId3451" xr:uid="{00000000-0004-0000-0A00-00007A0D0000}"/>
    <hyperlink ref="I4554" r:id="rId3452" xr:uid="{00000000-0004-0000-0A00-00007B0D0000}"/>
    <hyperlink ref="I4555" r:id="rId3453" xr:uid="{00000000-0004-0000-0A00-00007C0D0000}"/>
    <hyperlink ref="I4557" r:id="rId3454" xr:uid="{00000000-0004-0000-0A00-00007D0D0000}"/>
    <hyperlink ref="I4558" r:id="rId3455" xr:uid="{00000000-0004-0000-0A00-00007E0D0000}"/>
    <hyperlink ref="I4560" r:id="rId3456" xr:uid="{00000000-0004-0000-0A00-00007F0D0000}"/>
    <hyperlink ref="I4561" r:id="rId3457" xr:uid="{00000000-0004-0000-0A00-0000800D0000}"/>
    <hyperlink ref="I4562" r:id="rId3458" xr:uid="{00000000-0004-0000-0A00-0000810D0000}"/>
    <hyperlink ref="I4563" r:id="rId3459" xr:uid="{00000000-0004-0000-0A00-0000820D0000}"/>
    <hyperlink ref="I4564" r:id="rId3460" xr:uid="{00000000-0004-0000-0A00-0000830D0000}"/>
    <hyperlink ref="I4565" r:id="rId3461" xr:uid="{00000000-0004-0000-0A00-0000840D0000}"/>
    <hyperlink ref="I4567" r:id="rId3462" xr:uid="{00000000-0004-0000-0A00-0000850D0000}"/>
    <hyperlink ref="I4568" r:id="rId3463" xr:uid="{00000000-0004-0000-0A00-0000860D0000}"/>
    <hyperlink ref="I4569" r:id="rId3464" xr:uid="{00000000-0004-0000-0A00-0000870D0000}"/>
    <hyperlink ref="I4570" r:id="rId3465" xr:uid="{00000000-0004-0000-0A00-0000880D0000}"/>
    <hyperlink ref="I4572" r:id="rId3466" xr:uid="{00000000-0004-0000-0A00-0000890D0000}"/>
    <hyperlink ref="I4573" r:id="rId3467" xr:uid="{00000000-0004-0000-0A00-00008A0D0000}"/>
    <hyperlink ref="I4574" r:id="rId3468" xr:uid="{00000000-0004-0000-0A00-00008B0D0000}"/>
    <hyperlink ref="I4577" r:id="rId3469" xr:uid="{00000000-0004-0000-0A00-00008C0D0000}"/>
    <hyperlink ref="I4579" r:id="rId3470" xr:uid="{00000000-0004-0000-0A00-00008D0D0000}"/>
    <hyperlink ref="I4580" r:id="rId3471" xr:uid="{00000000-0004-0000-0A00-00008E0D0000}"/>
    <hyperlink ref="I4581" r:id="rId3472" xr:uid="{00000000-0004-0000-0A00-00008F0D0000}"/>
    <hyperlink ref="I4582" r:id="rId3473" xr:uid="{00000000-0004-0000-0A00-0000900D0000}"/>
    <hyperlink ref="I4583" r:id="rId3474" xr:uid="{00000000-0004-0000-0A00-0000910D0000}"/>
    <hyperlink ref="I4584" r:id="rId3475" xr:uid="{00000000-0004-0000-0A00-0000920D0000}"/>
    <hyperlink ref="I4586" r:id="rId3476" location="Article/LOK_JLLK_20200402_1_15/103.2px" xr:uid="{00000000-0004-0000-0A00-0000930D0000}"/>
    <hyperlink ref="I4588" r:id="rId3477" xr:uid="{00000000-0004-0000-0A00-0000940D0000}"/>
    <hyperlink ref="I4589" r:id="rId3478" xr:uid="{00000000-0004-0000-0A00-0000950D0000}"/>
    <hyperlink ref="I4590" r:id="rId3479" xr:uid="{00000000-0004-0000-0A00-0000960D0000}"/>
    <hyperlink ref="I4591" r:id="rId3480" xr:uid="{00000000-0004-0000-0A00-0000970D0000}"/>
    <hyperlink ref="I4592" r:id="rId3481" xr:uid="{00000000-0004-0000-0A00-0000980D0000}"/>
    <hyperlink ref="I4593" r:id="rId3482" xr:uid="{00000000-0004-0000-0A00-0000990D0000}"/>
    <hyperlink ref="I4594" r:id="rId3483" xr:uid="{00000000-0004-0000-0A00-00009A0D0000}"/>
    <hyperlink ref="I4595" r:id="rId3484" xr:uid="{00000000-0004-0000-0A00-00009B0D0000}"/>
    <hyperlink ref="I4599" r:id="rId3485" xr:uid="{00000000-0004-0000-0A00-00009C0D0000}"/>
    <hyperlink ref="I4601" r:id="rId3486" xr:uid="{00000000-0004-0000-0A00-00009D0D0000}"/>
    <hyperlink ref="I4603" r:id="rId3487" xr:uid="{00000000-0004-0000-0A00-00009E0D0000}"/>
    <hyperlink ref="I4605" r:id="rId3488" xr:uid="{00000000-0004-0000-0A00-00009F0D0000}"/>
    <hyperlink ref="I4606" r:id="rId3489" xr:uid="{00000000-0004-0000-0A00-0000A00D0000}"/>
    <hyperlink ref="I4607" r:id="rId3490" xr:uid="{00000000-0004-0000-0A00-0000A10D0000}"/>
    <hyperlink ref="I4608" r:id="rId3491" xr:uid="{00000000-0004-0000-0A00-0000A20D0000}"/>
    <hyperlink ref="I4609" r:id="rId3492" xr:uid="{00000000-0004-0000-0A00-0000A30D0000}"/>
    <hyperlink ref="I4610" r:id="rId3493" xr:uid="{00000000-0004-0000-0A00-0000A40D0000}"/>
    <hyperlink ref="I4613" r:id="rId3494" xr:uid="{00000000-0004-0000-0A00-0000A50D0000}"/>
    <hyperlink ref="I4614" r:id="rId3495" xr:uid="{00000000-0004-0000-0A00-0000A60D0000}"/>
    <hyperlink ref="I4615" r:id="rId3496" xr:uid="{00000000-0004-0000-0A00-0000A70D0000}"/>
    <hyperlink ref="I4621" r:id="rId3497" xr:uid="{00000000-0004-0000-0A00-0000A80D0000}"/>
    <hyperlink ref="I4622" r:id="rId3498" xr:uid="{00000000-0004-0000-0A00-0000A90D0000}"/>
    <hyperlink ref="I4623" r:id="rId3499" xr:uid="{00000000-0004-0000-0A00-0000AA0D0000}"/>
    <hyperlink ref="I4624" r:id="rId3500" xr:uid="{00000000-0004-0000-0A00-0000AB0D0000}"/>
    <hyperlink ref="I4625" r:id="rId3501" xr:uid="{00000000-0004-0000-0A00-0000AC0D0000}"/>
    <hyperlink ref="I4626" r:id="rId3502" xr:uid="{00000000-0004-0000-0A00-0000AD0D0000}"/>
    <hyperlink ref="I4628" r:id="rId3503" xr:uid="{00000000-0004-0000-0A00-0000AE0D0000}"/>
    <hyperlink ref="I4629" r:id="rId3504" xr:uid="{00000000-0004-0000-0A00-0000AF0D0000}"/>
    <hyperlink ref="I4630" r:id="rId3505" xr:uid="{00000000-0004-0000-0A00-0000B00D0000}"/>
    <hyperlink ref="I4631" r:id="rId3506" xr:uid="{00000000-0004-0000-0A00-0000B10D0000}"/>
    <hyperlink ref="I4632" r:id="rId3507" xr:uid="{00000000-0004-0000-0A00-0000B20D0000}"/>
    <hyperlink ref="I4633" r:id="rId3508" xr:uid="{00000000-0004-0000-0A00-0000B30D0000}"/>
    <hyperlink ref="I4635" r:id="rId3509" xr:uid="{00000000-0004-0000-0A00-0000B40D0000}"/>
    <hyperlink ref="I4636" r:id="rId3510" xr:uid="{00000000-0004-0000-0A00-0000B50D0000}"/>
    <hyperlink ref="I4639" r:id="rId3511" xr:uid="{00000000-0004-0000-0A00-0000B60D0000}"/>
    <hyperlink ref="I4644" r:id="rId3512" xr:uid="{00000000-0004-0000-0A00-0000B70D0000}"/>
    <hyperlink ref="I4645" r:id="rId3513" xr:uid="{00000000-0004-0000-0A00-0000B80D0000}"/>
    <hyperlink ref="I4647" r:id="rId3514" xr:uid="{00000000-0004-0000-0A00-0000B90D0000}"/>
    <hyperlink ref="I4648" r:id="rId3515" xr:uid="{00000000-0004-0000-0A00-0000BA0D0000}"/>
    <hyperlink ref="I4649" r:id="rId3516" xr:uid="{00000000-0004-0000-0A00-0000BB0D0000}"/>
    <hyperlink ref="I4650" r:id="rId3517" xr:uid="{00000000-0004-0000-0A00-0000BC0D0000}"/>
    <hyperlink ref="I4653" r:id="rId3518" xr:uid="{00000000-0004-0000-0A00-0000BD0D0000}"/>
    <hyperlink ref="I4654" r:id="rId3519" xr:uid="{00000000-0004-0000-0A00-0000BE0D0000}"/>
    <hyperlink ref="I4656" r:id="rId3520" xr:uid="{00000000-0004-0000-0A00-0000BF0D0000}"/>
    <hyperlink ref="I4658" r:id="rId3521" xr:uid="{00000000-0004-0000-0A00-0000C00D0000}"/>
    <hyperlink ref="I4659" r:id="rId3522" xr:uid="{00000000-0004-0000-0A00-0000C10D0000}"/>
    <hyperlink ref="I4660" r:id="rId3523" xr:uid="{00000000-0004-0000-0A00-0000C20D0000}"/>
    <hyperlink ref="I4661" r:id="rId3524" xr:uid="{00000000-0004-0000-0A00-0000C30D0000}"/>
    <hyperlink ref="I4664" r:id="rId3525" xr:uid="{00000000-0004-0000-0A00-0000C40D0000}"/>
    <hyperlink ref="I4666" r:id="rId3526" xr:uid="{00000000-0004-0000-0A00-0000C50D0000}"/>
    <hyperlink ref="I4667" r:id="rId3527" xr:uid="{00000000-0004-0000-0A00-0000C60D0000}"/>
    <hyperlink ref="I4670" r:id="rId3528" xr:uid="{00000000-0004-0000-0A00-0000C70D0000}"/>
    <hyperlink ref="I4671" r:id="rId3529" xr:uid="{00000000-0004-0000-0A00-0000C80D0000}"/>
    <hyperlink ref="I4672" r:id="rId3530" xr:uid="{00000000-0004-0000-0A00-0000C90D0000}"/>
    <hyperlink ref="I4675" r:id="rId3531" xr:uid="{00000000-0004-0000-0A00-0000CA0D0000}"/>
    <hyperlink ref="I4676" r:id="rId3532" xr:uid="{00000000-0004-0000-0A00-0000CB0D0000}"/>
    <hyperlink ref="I4677" r:id="rId3533" xr:uid="{00000000-0004-0000-0A00-0000CC0D0000}"/>
    <hyperlink ref="I4678" r:id="rId3534" xr:uid="{00000000-0004-0000-0A00-0000CD0D0000}"/>
    <hyperlink ref="I4679" r:id="rId3535" xr:uid="{00000000-0004-0000-0A00-0000CE0D0000}"/>
    <hyperlink ref="I4680" r:id="rId3536" xr:uid="{00000000-0004-0000-0A00-0000CF0D0000}"/>
    <hyperlink ref="I4681" r:id="rId3537" xr:uid="{00000000-0004-0000-0A00-0000D00D0000}"/>
    <hyperlink ref="I4682" r:id="rId3538" xr:uid="{00000000-0004-0000-0A00-0000D10D0000}"/>
    <hyperlink ref="I4684" r:id="rId3539" xr:uid="{00000000-0004-0000-0A00-0000D20D0000}"/>
    <hyperlink ref="I4686" r:id="rId3540" xr:uid="{00000000-0004-0000-0A00-0000D30D0000}"/>
    <hyperlink ref="I4687" r:id="rId3541" xr:uid="{00000000-0004-0000-0A00-0000D40D0000}"/>
    <hyperlink ref="I4688" r:id="rId3542" xr:uid="{00000000-0004-0000-0A00-0000D50D0000}"/>
    <hyperlink ref="I4693" r:id="rId3543" xr:uid="{00000000-0004-0000-0A00-0000D60D0000}"/>
    <hyperlink ref="I4694" r:id="rId3544" xr:uid="{00000000-0004-0000-0A00-0000D70D0000}"/>
    <hyperlink ref="I4696" r:id="rId3545" xr:uid="{00000000-0004-0000-0A00-0000D80D0000}"/>
    <hyperlink ref="I4698" r:id="rId3546" xr:uid="{00000000-0004-0000-0A00-0000D90D0000}"/>
    <hyperlink ref="I4699" r:id="rId3547" xr:uid="{00000000-0004-0000-0A00-0000DA0D0000}"/>
    <hyperlink ref="I4700" r:id="rId3548" xr:uid="{00000000-0004-0000-0A00-0000DB0D0000}"/>
    <hyperlink ref="I4701" r:id="rId3549" xr:uid="{00000000-0004-0000-0A00-0000DC0D0000}"/>
    <hyperlink ref="I4702" r:id="rId3550" xr:uid="{00000000-0004-0000-0A00-0000DD0D0000}"/>
    <hyperlink ref="I4703" r:id="rId3551" xr:uid="{00000000-0004-0000-0A00-0000DE0D0000}"/>
    <hyperlink ref="I4704" r:id="rId3552" xr:uid="{00000000-0004-0000-0A00-0000DF0D0000}"/>
    <hyperlink ref="I4707" r:id="rId3553" xr:uid="{00000000-0004-0000-0A00-0000E00D0000}"/>
    <hyperlink ref="H4708" r:id="rId3554" xr:uid="{00000000-0004-0000-0A00-0000E10D0000}"/>
    <hyperlink ref="I4708" r:id="rId3555" xr:uid="{00000000-0004-0000-0A00-0000E20D0000}"/>
    <hyperlink ref="I4709" r:id="rId3556" xr:uid="{00000000-0004-0000-0A00-0000E30D0000}"/>
    <hyperlink ref="I4710" r:id="rId3557" location="/" xr:uid="{00000000-0004-0000-0A00-0000E40D0000}"/>
    <hyperlink ref="I4711" r:id="rId3558" xr:uid="{00000000-0004-0000-0A00-0000E50D0000}"/>
    <hyperlink ref="I4713" r:id="rId3559" xr:uid="{00000000-0004-0000-0A00-0000E60D0000}"/>
    <hyperlink ref="I4714" r:id="rId3560" xr:uid="{00000000-0004-0000-0A00-0000E70D0000}"/>
    <hyperlink ref="I4715" r:id="rId3561" xr:uid="{00000000-0004-0000-0A00-0000E80D0000}"/>
    <hyperlink ref="I4716" r:id="rId3562" xr:uid="{00000000-0004-0000-0A00-0000E90D0000}"/>
    <hyperlink ref="I4717" r:id="rId3563" xr:uid="{00000000-0004-0000-0A00-0000EA0D0000}"/>
    <hyperlink ref="I4718" r:id="rId3564" xr:uid="{00000000-0004-0000-0A00-0000EB0D0000}"/>
    <hyperlink ref="I4719" r:id="rId3565" xr:uid="{00000000-0004-0000-0A00-0000EC0D0000}"/>
    <hyperlink ref="I4721" r:id="rId3566" xr:uid="{00000000-0004-0000-0A00-0000ED0D0000}"/>
    <hyperlink ref="I4722" r:id="rId3567" xr:uid="{00000000-0004-0000-0A00-0000EE0D0000}"/>
    <hyperlink ref="I4723" r:id="rId3568" xr:uid="{00000000-0004-0000-0A00-0000EF0D0000}"/>
    <hyperlink ref="I4724" r:id="rId3569" xr:uid="{00000000-0004-0000-0A00-0000F00D0000}"/>
    <hyperlink ref="I4725" r:id="rId3570" xr:uid="{00000000-0004-0000-0A00-0000F10D0000}"/>
    <hyperlink ref="I4726" r:id="rId3571" xr:uid="{00000000-0004-0000-0A00-0000F20D0000}"/>
    <hyperlink ref="I4728" r:id="rId3572" xr:uid="{00000000-0004-0000-0A00-0000F30D0000}"/>
    <hyperlink ref="I4730" r:id="rId3573" xr:uid="{00000000-0004-0000-0A00-0000F40D0000}"/>
    <hyperlink ref="I4732" r:id="rId3574" xr:uid="{00000000-0004-0000-0A00-0000F50D0000}"/>
    <hyperlink ref="I4733" r:id="rId3575" xr:uid="{00000000-0004-0000-0A00-0000F60D0000}"/>
    <hyperlink ref="I4735" r:id="rId3576" xr:uid="{00000000-0004-0000-0A00-0000F70D0000}"/>
    <hyperlink ref="I4736" r:id="rId3577" xr:uid="{00000000-0004-0000-0A00-0000F80D0000}"/>
    <hyperlink ref="I4737" r:id="rId3578" xr:uid="{00000000-0004-0000-0A00-0000F90D0000}"/>
    <hyperlink ref="I4738" r:id="rId3579" xr:uid="{00000000-0004-0000-0A00-0000FA0D0000}"/>
    <hyperlink ref="I4739" r:id="rId3580" xr:uid="{00000000-0004-0000-0A00-0000FB0D0000}"/>
    <hyperlink ref="I4740" r:id="rId3581" xr:uid="{00000000-0004-0000-0A00-0000FC0D0000}"/>
    <hyperlink ref="I4742" r:id="rId3582" xr:uid="{00000000-0004-0000-0A00-0000FD0D0000}"/>
    <hyperlink ref="I4743" r:id="rId3583" xr:uid="{00000000-0004-0000-0A00-0000FE0D0000}"/>
    <hyperlink ref="I4744" r:id="rId3584" xr:uid="{00000000-0004-0000-0A00-0000FF0D0000}"/>
    <hyperlink ref="I4745" r:id="rId3585" xr:uid="{00000000-0004-0000-0A00-0000000E0000}"/>
    <hyperlink ref="I4746" r:id="rId3586" xr:uid="{00000000-0004-0000-0A00-0000010E0000}"/>
    <hyperlink ref="I4747" r:id="rId3587" xr:uid="{00000000-0004-0000-0A00-0000020E0000}"/>
    <hyperlink ref="I4748" r:id="rId3588" xr:uid="{00000000-0004-0000-0A00-0000030E0000}"/>
    <hyperlink ref="I4750" r:id="rId3589" xr:uid="{00000000-0004-0000-0A00-0000040E0000}"/>
    <hyperlink ref="I4751" r:id="rId3590" xr:uid="{00000000-0004-0000-0A00-0000050E0000}"/>
    <hyperlink ref="I4752" r:id="rId3591" xr:uid="{00000000-0004-0000-0A00-0000060E0000}"/>
    <hyperlink ref="I4753" r:id="rId3592" xr:uid="{00000000-0004-0000-0A00-0000070E0000}"/>
    <hyperlink ref="M4753" r:id="rId3593" xr:uid="{00000000-0004-0000-0A00-0000080E0000}"/>
    <hyperlink ref="I4754" r:id="rId3594" xr:uid="{00000000-0004-0000-0A00-0000090E0000}"/>
    <hyperlink ref="I4755" r:id="rId3595" xr:uid="{00000000-0004-0000-0A00-00000A0E0000}"/>
    <hyperlink ref="I4756" r:id="rId3596" xr:uid="{00000000-0004-0000-0A00-00000B0E0000}"/>
    <hyperlink ref="I4757" r:id="rId3597" xr:uid="{00000000-0004-0000-0A00-00000C0E0000}"/>
    <hyperlink ref="I4758" r:id="rId3598" xr:uid="{00000000-0004-0000-0A00-00000D0E0000}"/>
    <hyperlink ref="I4759" r:id="rId3599" xr:uid="{00000000-0004-0000-0A00-00000E0E0000}"/>
    <hyperlink ref="I4760" r:id="rId3600" xr:uid="{00000000-0004-0000-0A00-00000F0E0000}"/>
    <hyperlink ref="I4761" r:id="rId3601" xr:uid="{00000000-0004-0000-0A00-0000100E0000}"/>
    <hyperlink ref="I4762" r:id="rId3602" xr:uid="{00000000-0004-0000-0A00-0000110E0000}"/>
    <hyperlink ref="I4764" r:id="rId3603" xr:uid="{00000000-0004-0000-0A00-0000120E0000}"/>
    <hyperlink ref="I4767" r:id="rId3604" xr:uid="{00000000-0004-0000-0A00-0000130E0000}"/>
    <hyperlink ref="I4768" r:id="rId3605" xr:uid="{00000000-0004-0000-0A00-0000140E0000}"/>
    <hyperlink ref="I4770" r:id="rId3606" xr:uid="{00000000-0004-0000-0A00-0000150E0000}"/>
    <hyperlink ref="I4771" r:id="rId3607" xr:uid="{00000000-0004-0000-0A00-0000160E0000}"/>
    <hyperlink ref="I4772" r:id="rId3608" xr:uid="{00000000-0004-0000-0A00-0000170E0000}"/>
    <hyperlink ref="I4773" r:id="rId3609" xr:uid="{00000000-0004-0000-0A00-0000180E0000}"/>
    <hyperlink ref="I4774" r:id="rId3610" xr:uid="{00000000-0004-0000-0A00-0000190E0000}"/>
    <hyperlink ref="I4775" r:id="rId3611" xr:uid="{00000000-0004-0000-0A00-00001A0E0000}"/>
    <hyperlink ref="I4776" r:id="rId3612" xr:uid="{00000000-0004-0000-0A00-00001B0E0000}"/>
    <hyperlink ref="I4777" r:id="rId3613" xr:uid="{00000000-0004-0000-0A00-00001C0E0000}"/>
    <hyperlink ref="I4778" r:id="rId3614" xr:uid="{00000000-0004-0000-0A00-00001D0E0000}"/>
    <hyperlink ref="I4779" r:id="rId3615" xr:uid="{00000000-0004-0000-0A00-00001E0E0000}"/>
    <hyperlink ref="I4780" r:id="rId3616" xr:uid="{00000000-0004-0000-0A00-00001F0E0000}"/>
    <hyperlink ref="I4782" r:id="rId3617" xr:uid="{00000000-0004-0000-0A00-0000200E0000}"/>
    <hyperlink ref="I4784" r:id="rId3618" xr:uid="{00000000-0004-0000-0A00-0000210E0000}"/>
    <hyperlink ref="I4785" r:id="rId3619" xr:uid="{00000000-0004-0000-0A00-0000220E0000}"/>
    <hyperlink ref="I4786" r:id="rId3620" xr:uid="{00000000-0004-0000-0A00-0000230E0000}"/>
    <hyperlink ref="I4790" r:id="rId3621" xr:uid="{00000000-0004-0000-0A00-0000240E0000}"/>
    <hyperlink ref="I4791" r:id="rId3622" xr:uid="{00000000-0004-0000-0A00-0000250E0000}"/>
    <hyperlink ref="I4792" r:id="rId3623" xr:uid="{00000000-0004-0000-0A00-0000260E0000}"/>
    <hyperlink ref="I4793" r:id="rId3624" xr:uid="{00000000-0004-0000-0A00-0000270E0000}"/>
    <hyperlink ref="I4794" r:id="rId3625" xr:uid="{00000000-0004-0000-0A00-0000280E0000}"/>
    <hyperlink ref="M4794" r:id="rId3626" xr:uid="{00000000-0004-0000-0A00-0000290E0000}"/>
    <hyperlink ref="I4795" r:id="rId3627" xr:uid="{00000000-0004-0000-0A00-00002A0E0000}"/>
    <hyperlink ref="I4797" r:id="rId3628" xr:uid="{00000000-0004-0000-0A00-00002B0E0000}"/>
    <hyperlink ref="I4798" r:id="rId3629" xr:uid="{00000000-0004-0000-0A00-00002C0E0000}"/>
    <hyperlink ref="I4799" r:id="rId3630" xr:uid="{00000000-0004-0000-0A00-00002D0E0000}"/>
    <hyperlink ref="I4800" r:id="rId3631" xr:uid="{00000000-0004-0000-0A00-00002E0E0000}"/>
    <hyperlink ref="I4802" r:id="rId3632" xr:uid="{00000000-0004-0000-0A00-00002F0E0000}"/>
    <hyperlink ref="I4803" r:id="rId3633" xr:uid="{00000000-0004-0000-0A00-0000300E0000}"/>
    <hyperlink ref="I4805" r:id="rId3634" xr:uid="{00000000-0004-0000-0A00-0000310E0000}"/>
    <hyperlink ref="I4809" r:id="rId3635" xr:uid="{00000000-0004-0000-0A00-0000320E0000}"/>
    <hyperlink ref="I4811" r:id="rId3636" xr:uid="{00000000-0004-0000-0A00-0000330E0000}"/>
    <hyperlink ref="I4812" r:id="rId3637" xr:uid="{00000000-0004-0000-0A00-0000340E0000}"/>
    <hyperlink ref="I4814" r:id="rId3638" xr:uid="{00000000-0004-0000-0A00-0000350E0000}"/>
    <hyperlink ref="I4818" r:id="rId3639" xr:uid="{00000000-0004-0000-0A00-0000360E0000}"/>
    <hyperlink ref="I4820" r:id="rId3640" xr:uid="{00000000-0004-0000-0A00-0000370E0000}"/>
    <hyperlink ref="I4821" r:id="rId3641" xr:uid="{00000000-0004-0000-0A00-0000380E0000}"/>
    <hyperlink ref="I4822" r:id="rId3642" xr:uid="{00000000-0004-0000-0A00-0000390E0000}"/>
    <hyperlink ref="I4823" r:id="rId3643" xr:uid="{00000000-0004-0000-0A00-00003A0E0000}"/>
    <hyperlink ref="I4824" r:id="rId3644" xr:uid="{00000000-0004-0000-0A00-00003B0E0000}"/>
    <hyperlink ref="I4825" r:id="rId3645" xr:uid="{00000000-0004-0000-0A00-00003C0E0000}"/>
    <hyperlink ref="I4826" r:id="rId3646" xr:uid="{00000000-0004-0000-0A00-00003D0E0000}"/>
    <hyperlink ref="I4827" r:id="rId3647" xr:uid="{00000000-0004-0000-0A00-00003E0E0000}"/>
    <hyperlink ref="I4828" r:id="rId3648" xr:uid="{00000000-0004-0000-0A00-00003F0E0000}"/>
    <hyperlink ref="I4829" r:id="rId3649" xr:uid="{00000000-0004-0000-0A00-0000400E0000}"/>
    <hyperlink ref="I4830" r:id="rId3650" xr:uid="{00000000-0004-0000-0A00-0000410E0000}"/>
    <hyperlink ref="I4831" r:id="rId3651" xr:uid="{00000000-0004-0000-0A00-0000420E0000}"/>
    <hyperlink ref="I4832" r:id="rId3652" xr:uid="{00000000-0004-0000-0A00-0000430E0000}"/>
    <hyperlink ref="I4833" r:id="rId3653" xr:uid="{00000000-0004-0000-0A00-0000440E0000}"/>
    <hyperlink ref="I4834" r:id="rId3654" xr:uid="{00000000-0004-0000-0A00-0000450E0000}"/>
    <hyperlink ref="I4835" r:id="rId3655" xr:uid="{00000000-0004-0000-0A00-0000460E0000}"/>
    <hyperlink ref="I4836" r:id="rId3656" xr:uid="{00000000-0004-0000-0A00-0000470E0000}"/>
    <hyperlink ref="I4837" r:id="rId3657" xr:uid="{00000000-0004-0000-0A00-0000480E0000}"/>
    <hyperlink ref="I4838" r:id="rId3658" xr:uid="{00000000-0004-0000-0A00-0000490E0000}"/>
    <hyperlink ref="I4839" r:id="rId3659" xr:uid="{00000000-0004-0000-0A00-00004A0E0000}"/>
    <hyperlink ref="I4840" r:id="rId3660" xr:uid="{00000000-0004-0000-0A00-00004B0E0000}"/>
    <hyperlink ref="I4842" r:id="rId3661" xr:uid="{00000000-0004-0000-0A00-00004C0E0000}"/>
    <hyperlink ref="I4845" r:id="rId3662" xr:uid="{00000000-0004-0000-0A00-00004D0E0000}"/>
    <hyperlink ref="I4847" r:id="rId3663" xr:uid="{00000000-0004-0000-0A00-00004E0E0000}"/>
    <hyperlink ref="I4849" r:id="rId3664" xr:uid="{00000000-0004-0000-0A00-00004F0E0000}"/>
    <hyperlink ref="I4850" r:id="rId3665" xr:uid="{00000000-0004-0000-0A00-0000500E0000}"/>
    <hyperlink ref="I4851" r:id="rId3666" xr:uid="{00000000-0004-0000-0A00-0000510E0000}"/>
    <hyperlink ref="I4852" r:id="rId3667" xr:uid="{00000000-0004-0000-0A00-0000520E0000}"/>
    <hyperlink ref="I4853" r:id="rId3668" xr:uid="{00000000-0004-0000-0A00-0000530E0000}"/>
    <hyperlink ref="I4854" r:id="rId3669" xr:uid="{00000000-0004-0000-0A00-0000540E0000}"/>
    <hyperlink ref="I4855" r:id="rId3670" xr:uid="{00000000-0004-0000-0A00-0000550E0000}"/>
    <hyperlink ref="I4857" r:id="rId3671" location="page/3/2" xr:uid="{00000000-0004-0000-0A00-0000560E0000}"/>
    <hyperlink ref="I4858" r:id="rId3672" xr:uid="{00000000-0004-0000-0A00-0000570E0000}"/>
    <hyperlink ref="I4859" r:id="rId3673" xr:uid="{00000000-0004-0000-0A00-0000580E0000}"/>
    <hyperlink ref="I4863" r:id="rId3674" xr:uid="{00000000-0004-0000-0A00-0000590E0000}"/>
    <hyperlink ref="I4864" r:id="rId3675" xr:uid="{00000000-0004-0000-0A00-00005A0E0000}"/>
    <hyperlink ref="I4865" r:id="rId3676" xr:uid="{00000000-0004-0000-0A00-00005B0E0000}"/>
    <hyperlink ref="I4866" r:id="rId3677" xr:uid="{00000000-0004-0000-0A00-00005C0E0000}"/>
    <hyperlink ref="I4867" r:id="rId3678" xr:uid="{00000000-0004-0000-0A00-00005D0E0000}"/>
    <hyperlink ref="I4868" r:id="rId3679" xr:uid="{00000000-0004-0000-0A00-00005E0E0000}"/>
    <hyperlink ref="I4869" r:id="rId3680" xr:uid="{00000000-0004-0000-0A00-00005F0E0000}"/>
    <hyperlink ref="I4871" r:id="rId3681" xr:uid="{00000000-0004-0000-0A00-0000600E0000}"/>
    <hyperlink ref="I4872" r:id="rId3682" xr:uid="{00000000-0004-0000-0A00-0000610E0000}"/>
    <hyperlink ref="I4873" r:id="rId3683" xr:uid="{00000000-0004-0000-0A00-0000620E0000}"/>
    <hyperlink ref="I4874" r:id="rId3684" xr:uid="{00000000-0004-0000-0A00-0000630E0000}"/>
    <hyperlink ref="I4875" r:id="rId3685" xr:uid="{00000000-0004-0000-0A00-0000640E0000}"/>
    <hyperlink ref="I4876" r:id="rId3686" xr:uid="{00000000-0004-0000-0A00-0000650E0000}"/>
    <hyperlink ref="I4877" r:id="rId3687" xr:uid="{00000000-0004-0000-0A00-0000660E0000}"/>
    <hyperlink ref="I4878" r:id="rId3688" xr:uid="{00000000-0004-0000-0A00-0000670E0000}"/>
    <hyperlink ref="I4879" r:id="rId3689" xr:uid="{00000000-0004-0000-0A00-0000680E0000}"/>
    <hyperlink ref="I4880" r:id="rId3690" xr:uid="{00000000-0004-0000-0A00-0000690E0000}"/>
    <hyperlink ref="I4881" r:id="rId3691" xr:uid="{00000000-0004-0000-0A00-00006A0E0000}"/>
    <hyperlink ref="I4882" r:id="rId3692" xr:uid="{00000000-0004-0000-0A00-00006B0E0000}"/>
    <hyperlink ref="I4883" r:id="rId3693" xr:uid="{00000000-0004-0000-0A00-00006C0E0000}"/>
    <hyperlink ref="I4884" r:id="rId3694" xr:uid="{00000000-0004-0000-0A00-00006D0E0000}"/>
    <hyperlink ref="I4885" r:id="rId3695" xr:uid="{00000000-0004-0000-0A00-00006E0E0000}"/>
    <hyperlink ref="I4886" r:id="rId3696" xr:uid="{00000000-0004-0000-0A00-00006F0E0000}"/>
    <hyperlink ref="I4887" r:id="rId3697" xr:uid="{00000000-0004-0000-0A00-0000700E0000}"/>
    <hyperlink ref="I4888" r:id="rId3698" xr:uid="{00000000-0004-0000-0A00-0000710E0000}"/>
    <hyperlink ref="I4890" r:id="rId3699" xr:uid="{00000000-0004-0000-0A00-0000720E0000}"/>
    <hyperlink ref="I4891" r:id="rId3700" xr:uid="{00000000-0004-0000-0A00-0000730E0000}"/>
    <hyperlink ref="I4892" r:id="rId3701" xr:uid="{00000000-0004-0000-0A00-0000740E0000}"/>
    <hyperlink ref="I4893" r:id="rId3702" xr:uid="{00000000-0004-0000-0A00-0000750E0000}"/>
    <hyperlink ref="I4894" r:id="rId3703" xr:uid="{00000000-0004-0000-0A00-0000760E0000}"/>
    <hyperlink ref="I4895" r:id="rId3704" xr:uid="{00000000-0004-0000-0A00-0000770E0000}"/>
    <hyperlink ref="I4896" r:id="rId3705" xr:uid="{00000000-0004-0000-0A00-0000780E0000}"/>
    <hyperlink ref="I4897" r:id="rId3706" xr:uid="{00000000-0004-0000-0A00-0000790E0000}"/>
    <hyperlink ref="I4898" r:id="rId3707" xr:uid="{00000000-0004-0000-0A00-00007A0E0000}"/>
    <hyperlink ref="I4899" r:id="rId3708" xr:uid="{00000000-0004-0000-0A00-00007B0E0000}"/>
    <hyperlink ref="I4900" r:id="rId3709" xr:uid="{00000000-0004-0000-0A00-00007C0E0000}"/>
    <hyperlink ref="I4901" r:id="rId3710" xr:uid="{00000000-0004-0000-0A00-00007D0E0000}"/>
    <hyperlink ref="I4903" r:id="rId3711" xr:uid="{00000000-0004-0000-0A00-00007E0E0000}"/>
    <hyperlink ref="I4904" r:id="rId3712" xr:uid="{00000000-0004-0000-0A00-00007F0E0000}"/>
    <hyperlink ref="I4905" r:id="rId3713" xr:uid="{00000000-0004-0000-0A00-0000800E0000}"/>
    <hyperlink ref="I4906" r:id="rId3714" xr:uid="{00000000-0004-0000-0A00-0000810E0000}"/>
    <hyperlink ref="I4907" r:id="rId3715" xr:uid="{00000000-0004-0000-0A00-0000820E0000}"/>
    <hyperlink ref="I4908" r:id="rId3716" xr:uid="{00000000-0004-0000-0A00-0000830E0000}"/>
    <hyperlink ref="I4909" r:id="rId3717" xr:uid="{00000000-0004-0000-0A00-0000840E0000}"/>
    <hyperlink ref="I4910" r:id="rId3718" xr:uid="{00000000-0004-0000-0A00-0000850E0000}"/>
    <hyperlink ref="I4911" r:id="rId3719" xr:uid="{00000000-0004-0000-0A00-0000860E0000}"/>
    <hyperlink ref="I4913" r:id="rId3720" xr:uid="{00000000-0004-0000-0A00-0000870E0000}"/>
    <hyperlink ref="I4914" r:id="rId3721" xr:uid="{00000000-0004-0000-0A00-0000880E0000}"/>
    <hyperlink ref="I4916" r:id="rId3722" xr:uid="{00000000-0004-0000-0A00-0000890E0000}"/>
    <hyperlink ref="I4917" r:id="rId3723" xr:uid="{00000000-0004-0000-0A00-00008A0E0000}"/>
    <hyperlink ref="I4918" r:id="rId3724" xr:uid="{00000000-0004-0000-0A00-00008B0E0000}"/>
    <hyperlink ref="I4920" r:id="rId3725" xr:uid="{00000000-0004-0000-0A00-00008C0E0000}"/>
    <hyperlink ref="I4923" r:id="rId3726" xr:uid="{00000000-0004-0000-0A00-00008D0E0000}"/>
    <hyperlink ref="I4924" r:id="rId3727" xr:uid="{00000000-0004-0000-0A00-00008E0E0000}"/>
    <hyperlink ref="I4925" r:id="rId3728" xr:uid="{00000000-0004-0000-0A00-00008F0E0000}"/>
    <hyperlink ref="I4926" r:id="rId3729" xr:uid="{00000000-0004-0000-0A00-0000900E0000}"/>
    <hyperlink ref="I4927" r:id="rId3730" xr:uid="{00000000-0004-0000-0A00-0000910E0000}"/>
    <hyperlink ref="I4928" r:id="rId3731" xr:uid="{00000000-0004-0000-0A00-0000920E0000}"/>
    <hyperlink ref="I4929" r:id="rId3732" xr:uid="{00000000-0004-0000-0A00-0000930E0000}"/>
    <hyperlink ref="I4930" r:id="rId3733" xr:uid="{00000000-0004-0000-0A00-0000940E0000}"/>
    <hyperlink ref="I4931" r:id="rId3734" xr:uid="{00000000-0004-0000-0A00-0000950E0000}"/>
    <hyperlink ref="I4932" r:id="rId3735" xr:uid="{00000000-0004-0000-0A00-0000960E0000}"/>
    <hyperlink ref="I4933" r:id="rId3736" xr:uid="{00000000-0004-0000-0A00-0000970E0000}"/>
    <hyperlink ref="M4933" r:id="rId3737" xr:uid="{00000000-0004-0000-0A00-0000980E0000}"/>
    <hyperlink ref="I4935" r:id="rId3738" xr:uid="{00000000-0004-0000-0A00-0000990E0000}"/>
    <hyperlink ref="I4937" r:id="rId3739" xr:uid="{00000000-0004-0000-0A00-00009A0E0000}"/>
    <hyperlink ref="I4939" r:id="rId3740" xr:uid="{00000000-0004-0000-0A00-00009B0E0000}"/>
    <hyperlink ref="I4940" r:id="rId3741" xr:uid="{00000000-0004-0000-0A00-00009C0E0000}"/>
    <hyperlink ref="I4941" r:id="rId3742" xr:uid="{00000000-0004-0000-0A00-00009D0E0000}"/>
    <hyperlink ref="I4942" r:id="rId3743" xr:uid="{00000000-0004-0000-0A00-00009E0E0000}"/>
    <hyperlink ref="I4943" r:id="rId3744" xr:uid="{00000000-0004-0000-0A00-00009F0E0000}"/>
    <hyperlink ref="I4944" r:id="rId3745" xr:uid="{00000000-0004-0000-0A00-0000A00E0000}"/>
    <hyperlink ref="I4945" r:id="rId3746" xr:uid="{00000000-0004-0000-0A00-0000A10E0000}"/>
    <hyperlink ref="I4946" r:id="rId3747" xr:uid="{00000000-0004-0000-0A00-0000A20E0000}"/>
    <hyperlink ref="I4947" r:id="rId3748" xr:uid="{00000000-0004-0000-0A00-0000A30E0000}"/>
    <hyperlink ref="I4948" r:id="rId3749" xr:uid="{00000000-0004-0000-0A00-0000A40E0000}"/>
    <hyperlink ref="I4949" r:id="rId3750" xr:uid="{00000000-0004-0000-0A00-0000A50E0000}"/>
    <hyperlink ref="I4950" r:id="rId3751" xr:uid="{00000000-0004-0000-0A00-0000A60E0000}"/>
    <hyperlink ref="I4951" r:id="rId3752" xr:uid="{00000000-0004-0000-0A00-0000A70E0000}"/>
    <hyperlink ref="I4954" r:id="rId3753" location="Article/LOK_AULK_20200403_1_9/155.4px" xr:uid="{00000000-0004-0000-0A00-0000A80E0000}"/>
    <hyperlink ref="I4955" r:id="rId3754" xr:uid="{00000000-0004-0000-0A00-0000A90E0000}"/>
    <hyperlink ref="I4956" r:id="rId3755" xr:uid="{00000000-0004-0000-0A00-0000AA0E0000}"/>
    <hyperlink ref="I4957" r:id="rId3756" xr:uid="{00000000-0004-0000-0A00-0000AB0E0000}"/>
    <hyperlink ref="I4958" r:id="rId3757" xr:uid="{00000000-0004-0000-0A00-0000AC0E0000}"/>
    <hyperlink ref="I4959" r:id="rId3758" xr:uid="{00000000-0004-0000-0A00-0000AD0E0000}"/>
    <hyperlink ref="I4961" r:id="rId3759" xr:uid="{00000000-0004-0000-0A00-0000AE0E0000}"/>
    <hyperlink ref="I4962" r:id="rId3760" xr:uid="{00000000-0004-0000-0A00-0000AF0E0000}"/>
    <hyperlink ref="I4963" r:id="rId3761" xr:uid="{00000000-0004-0000-0A00-0000B00E0000}"/>
    <hyperlink ref="I4964" r:id="rId3762" xr:uid="{00000000-0004-0000-0A00-0000B10E0000}"/>
    <hyperlink ref="I4965" r:id="rId3763" xr:uid="{00000000-0004-0000-0A00-0000B20E0000}"/>
    <hyperlink ref="I4967" r:id="rId3764" xr:uid="{00000000-0004-0000-0A00-0000B30E0000}"/>
    <hyperlink ref="I4968" r:id="rId3765" xr:uid="{00000000-0004-0000-0A00-0000B40E0000}"/>
    <hyperlink ref="I4969" r:id="rId3766" xr:uid="{00000000-0004-0000-0A00-0000B50E0000}"/>
    <hyperlink ref="I4970" r:id="rId3767" xr:uid="{00000000-0004-0000-0A00-0000B60E0000}"/>
    <hyperlink ref="I4971" r:id="rId3768" xr:uid="{00000000-0004-0000-0A00-0000B70E0000}"/>
    <hyperlink ref="I4972" r:id="rId3769" xr:uid="{00000000-0004-0000-0A00-0000B80E0000}"/>
    <hyperlink ref="I4973" r:id="rId3770" xr:uid="{00000000-0004-0000-0A00-0000B90E0000}"/>
    <hyperlink ref="I4974" r:id="rId3771" xr:uid="{00000000-0004-0000-0A00-0000BA0E0000}"/>
    <hyperlink ref="I4975" r:id="rId3772" xr:uid="{00000000-0004-0000-0A00-0000BB0E0000}"/>
    <hyperlink ref="I4976" r:id="rId3773" xr:uid="{00000000-0004-0000-0A00-0000BC0E0000}"/>
    <hyperlink ref="I4977" r:id="rId3774" xr:uid="{00000000-0004-0000-0A00-0000BD0E0000}"/>
    <hyperlink ref="I4978" r:id="rId3775" xr:uid="{00000000-0004-0000-0A00-0000BE0E0000}"/>
    <hyperlink ref="I4979" r:id="rId3776" xr:uid="{00000000-0004-0000-0A00-0000BF0E0000}"/>
    <hyperlink ref="I4980" r:id="rId3777" xr:uid="{00000000-0004-0000-0A00-0000C00E0000}"/>
    <hyperlink ref="I4981" r:id="rId3778" xr:uid="{00000000-0004-0000-0A00-0000C10E0000}"/>
    <hyperlink ref="I4984" r:id="rId3779" xr:uid="{00000000-0004-0000-0A00-0000C20E0000}"/>
    <hyperlink ref="I4985" r:id="rId3780" xr:uid="{00000000-0004-0000-0A00-0000C30E0000}"/>
    <hyperlink ref="I4987" r:id="rId3781" xr:uid="{00000000-0004-0000-0A00-0000C40E0000}"/>
    <hyperlink ref="I4988" r:id="rId3782" xr:uid="{00000000-0004-0000-0A00-0000C50E0000}"/>
    <hyperlink ref="I4989" r:id="rId3783" xr:uid="{00000000-0004-0000-0A00-0000C60E0000}"/>
    <hyperlink ref="I4990" r:id="rId3784" xr:uid="{00000000-0004-0000-0A00-0000C70E0000}"/>
    <hyperlink ref="I4992" r:id="rId3785" xr:uid="{00000000-0004-0000-0A00-0000C80E0000}"/>
    <hyperlink ref="I4993" r:id="rId3786" xr:uid="{00000000-0004-0000-0A00-0000C90E0000}"/>
    <hyperlink ref="I4996" r:id="rId3787" xr:uid="{00000000-0004-0000-0A00-0000CA0E0000}"/>
    <hyperlink ref="I4998" r:id="rId3788" xr:uid="{00000000-0004-0000-0A00-0000CB0E0000}"/>
    <hyperlink ref="I5000" r:id="rId3789" xr:uid="{00000000-0004-0000-0A00-0000CC0E0000}"/>
    <hyperlink ref="I5001" r:id="rId3790" xr:uid="{00000000-0004-0000-0A00-0000CD0E0000}"/>
    <hyperlink ref="I5002" r:id="rId3791" xr:uid="{00000000-0004-0000-0A00-0000CE0E0000}"/>
    <hyperlink ref="I5003" r:id="rId3792" xr:uid="{00000000-0004-0000-0A00-0000CF0E0000}"/>
    <hyperlink ref="I5004" r:id="rId3793" xr:uid="{00000000-0004-0000-0A00-0000D00E0000}"/>
    <hyperlink ref="I5005" r:id="rId3794" xr:uid="{00000000-0004-0000-0A00-0000D10E0000}"/>
    <hyperlink ref="I5006" r:id="rId3795" xr:uid="{00000000-0004-0000-0A00-0000D20E0000}"/>
    <hyperlink ref="I5007" r:id="rId3796" xr:uid="{00000000-0004-0000-0A00-0000D30E0000}"/>
    <hyperlink ref="I5009" r:id="rId3797" xr:uid="{00000000-0004-0000-0A00-0000D40E0000}"/>
    <hyperlink ref="I5010" r:id="rId3798" xr:uid="{00000000-0004-0000-0A00-0000D50E0000}"/>
    <hyperlink ref="I5011" r:id="rId3799" xr:uid="{00000000-0004-0000-0A00-0000D60E0000}"/>
    <hyperlink ref="I5012" r:id="rId3800" xr:uid="{00000000-0004-0000-0A00-0000D70E0000}"/>
    <hyperlink ref="I5013" r:id="rId3801" xr:uid="{00000000-0004-0000-0A00-0000D80E0000}"/>
    <hyperlink ref="I5014" r:id="rId3802" xr:uid="{00000000-0004-0000-0A00-0000D90E0000}"/>
    <hyperlink ref="I5015" r:id="rId3803" xr:uid="{00000000-0004-0000-0A00-0000DA0E0000}"/>
    <hyperlink ref="I5017" r:id="rId3804" xr:uid="{00000000-0004-0000-0A00-0000DB0E0000}"/>
    <hyperlink ref="I5018" r:id="rId3805" xr:uid="{00000000-0004-0000-0A00-0000DC0E0000}"/>
    <hyperlink ref="I5020" r:id="rId3806" xr:uid="{00000000-0004-0000-0A00-0000DD0E0000}"/>
    <hyperlink ref="I5022" r:id="rId3807" xr:uid="{00000000-0004-0000-0A00-0000DE0E0000}"/>
    <hyperlink ref="I5023" r:id="rId3808" xr:uid="{00000000-0004-0000-0A00-0000DF0E0000}"/>
    <hyperlink ref="I5024" r:id="rId3809" xr:uid="{00000000-0004-0000-0A00-0000E00E0000}"/>
    <hyperlink ref="I5025" r:id="rId3810" xr:uid="{00000000-0004-0000-0A00-0000E10E0000}"/>
    <hyperlink ref="I5026" r:id="rId3811" xr:uid="{00000000-0004-0000-0A00-0000E20E0000}"/>
    <hyperlink ref="I5027" r:id="rId3812" xr:uid="{00000000-0004-0000-0A00-0000E30E0000}"/>
    <hyperlink ref="I5028" r:id="rId3813" xr:uid="{00000000-0004-0000-0A00-0000E40E0000}"/>
    <hyperlink ref="I5029" r:id="rId3814" xr:uid="{00000000-0004-0000-0A00-0000E50E0000}"/>
    <hyperlink ref="I5031" r:id="rId3815" xr:uid="{00000000-0004-0000-0A00-0000E60E0000}"/>
    <hyperlink ref="I5032" r:id="rId3816" xr:uid="{00000000-0004-0000-0A00-0000E70E0000}"/>
    <hyperlink ref="I5033" r:id="rId3817" xr:uid="{00000000-0004-0000-0A00-0000E80E0000}"/>
    <hyperlink ref="I5035" r:id="rId3818" xr:uid="{00000000-0004-0000-0A00-0000E90E0000}"/>
    <hyperlink ref="I5036" r:id="rId3819" xr:uid="{00000000-0004-0000-0A00-0000EA0E0000}"/>
    <hyperlink ref="I5037" r:id="rId3820" xr:uid="{00000000-0004-0000-0A00-0000EB0E0000}"/>
    <hyperlink ref="I5038" r:id="rId3821" xr:uid="{00000000-0004-0000-0A00-0000EC0E0000}"/>
    <hyperlink ref="I5039" r:id="rId3822" xr:uid="{00000000-0004-0000-0A00-0000ED0E0000}"/>
    <hyperlink ref="I5042" r:id="rId3823" xr:uid="{00000000-0004-0000-0A00-0000EE0E0000}"/>
    <hyperlink ref="M5042" r:id="rId3824" xr:uid="{00000000-0004-0000-0A00-0000EF0E0000}"/>
    <hyperlink ref="I5043" r:id="rId3825" xr:uid="{00000000-0004-0000-0A00-0000F00E0000}"/>
    <hyperlink ref="M5043" r:id="rId3826" xr:uid="{00000000-0004-0000-0A00-0000F10E0000}"/>
    <hyperlink ref="I5044" r:id="rId3827" xr:uid="{00000000-0004-0000-0A00-0000F20E0000}"/>
    <hyperlink ref="I5045" r:id="rId3828" xr:uid="{00000000-0004-0000-0A00-0000F30E0000}"/>
    <hyperlink ref="I5048" r:id="rId3829" xr:uid="{00000000-0004-0000-0A00-0000F40E0000}"/>
    <hyperlink ref="I5050" r:id="rId3830" xr:uid="{00000000-0004-0000-0A00-0000F50E0000}"/>
    <hyperlink ref="I5051" r:id="rId3831" xr:uid="{00000000-0004-0000-0A00-0000F60E0000}"/>
    <hyperlink ref="I5053" r:id="rId3832" xr:uid="{00000000-0004-0000-0A00-0000F70E0000}"/>
    <hyperlink ref="I5055" r:id="rId3833" xr:uid="{00000000-0004-0000-0A00-0000F80E0000}"/>
    <hyperlink ref="I5057" r:id="rId3834" xr:uid="{00000000-0004-0000-0A00-0000F90E0000}"/>
    <hyperlink ref="I5058" r:id="rId3835" xr:uid="{00000000-0004-0000-0A00-0000FA0E0000}"/>
    <hyperlink ref="I5059" r:id="rId3836" xr:uid="{00000000-0004-0000-0A00-0000FB0E0000}"/>
    <hyperlink ref="I5060" r:id="rId3837" xr:uid="{00000000-0004-0000-0A00-0000FC0E0000}"/>
    <hyperlink ref="I5061" r:id="rId3838" xr:uid="{00000000-0004-0000-0A00-0000FD0E0000}"/>
    <hyperlink ref="I5062" r:id="rId3839" xr:uid="{00000000-0004-0000-0A00-0000FE0E0000}"/>
    <hyperlink ref="I5063" r:id="rId3840" xr:uid="{00000000-0004-0000-0A00-0000FF0E0000}"/>
    <hyperlink ref="I5064" r:id="rId3841" xr:uid="{00000000-0004-0000-0A00-0000000F0000}"/>
    <hyperlink ref="I5066" r:id="rId3842" xr:uid="{00000000-0004-0000-0A00-0000010F0000}"/>
    <hyperlink ref="I5067" r:id="rId3843" xr:uid="{00000000-0004-0000-0A00-0000020F0000}"/>
    <hyperlink ref="I5071" r:id="rId3844" xr:uid="{00000000-0004-0000-0A00-0000030F0000}"/>
    <hyperlink ref="I5072" r:id="rId3845" xr:uid="{00000000-0004-0000-0A00-0000040F0000}"/>
    <hyperlink ref="I5073" r:id="rId3846" xr:uid="{00000000-0004-0000-0A00-0000050F0000}"/>
    <hyperlink ref="I5074" r:id="rId3847" xr:uid="{00000000-0004-0000-0A00-0000060F0000}"/>
    <hyperlink ref="I5075" r:id="rId3848" xr:uid="{00000000-0004-0000-0A00-0000070F0000}"/>
    <hyperlink ref="I5076" r:id="rId3849" xr:uid="{00000000-0004-0000-0A00-0000080F0000}"/>
    <hyperlink ref="I5077" r:id="rId3850" xr:uid="{00000000-0004-0000-0A00-0000090F0000}"/>
    <hyperlink ref="I5078" r:id="rId3851" xr:uid="{00000000-0004-0000-0A00-00000A0F0000}"/>
    <hyperlink ref="I5079" r:id="rId3852" xr:uid="{00000000-0004-0000-0A00-00000B0F0000}"/>
    <hyperlink ref="I5080" r:id="rId3853" xr:uid="{00000000-0004-0000-0A00-00000C0F0000}"/>
    <hyperlink ref="I5081" r:id="rId3854" xr:uid="{00000000-0004-0000-0A00-00000D0F0000}"/>
    <hyperlink ref="I5082" r:id="rId3855" xr:uid="{00000000-0004-0000-0A00-00000E0F0000}"/>
    <hyperlink ref="I5083" r:id="rId3856" xr:uid="{00000000-0004-0000-0A00-00000F0F0000}"/>
    <hyperlink ref="I5084" r:id="rId3857" xr:uid="{00000000-0004-0000-0A00-0000100F0000}"/>
    <hyperlink ref="I5085" r:id="rId3858" xr:uid="{00000000-0004-0000-0A00-0000110F0000}"/>
    <hyperlink ref="I5086" r:id="rId3859" xr:uid="{00000000-0004-0000-0A00-0000120F0000}"/>
    <hyperlink ref="I5088" r:id="rId3860" xr:uid="{00000000-0004-0000-0A00-0000130F0000}"/>
    <hyperlink ref="M5088" r:id="rId3861" xr:uid="{00000000-0004-0000-0A00-0000140F0000}"/>
    <hyperlink ref="I5090" r:id="rId3862" xr:uid="{00000000-0004-0000-0A00-0000150F0000}"/>
    <hyperlink ref="I5091" r:id="rId3863" xr:uid="{00000000-0004-0000-0A00-0000160F0000}"/>
    <hyperlink ref="I5092" r:id="rId3864" xr:uid="{00000000-0004-0000-0A00-0000170F0000}"/>
    <hyperlink ref="I5094" r:id="rId3865" xr:uid="{00000000-0004-0000-0A00-0000180F0000}"/>
    <hyperlink ref="I5095" r:id="rId3866" xr:uid="{00000000-0004-0000-0A00-0000190F0000}"/>
    <hyperlink ref="I5096" r:id="rId3867" xr:uid="{00000000-0004-0000-0A00-00001A0F0000}"/>
    <hyperlink ref="I5097" r:id="rId3868" xr:uid="{00000000-0004-0000-0A00-00001B0F0000}"/>
    <hyperlink ref="I5098" r:id="rId3869" xr:uid="{00000000-0004-0000-0A00-00001C0F0000}"/>
    <hyperlink ref="I5099" r:id="rId3870" xr:uid="{00000000-0004-0000-0A00-00001D0F0000}"/>
    <hyperlink ref="I5100" r:id="rId3871" xr:uid="{00000000-0004-0000-0A00-00001E0F0000}"/>
    <hyperlink ref="I5101" r:id="rId3872" xr:uid="{00000000-0004-0000-0A00-00001F0F0000}"/>
    <hyperlink ref="I5102" r:id="rId3873" xr:uid="{00000000-0004-0000-0A00-0000200F0000}"/>
    <hyperlink ref="I5103" r:id="rId3874" xr:uid="{00000000-0004-0000-0A00-0000210F0000}"/>
    <hyperlink ref="I5104" r:id="rId3875" xr:uid="{00000000-0004-0000-0A00-0000220F0000}"/>
    <hyperlink ref="I5105" r:id="rId3876" xr:uid="{00000000-0004-0000-0A00-0000230F0000}"/>
    <hyperlink ref="I5106" r:id="rId3877" xr:uid="{00000000-0004-0000-0A00-0000240F0000}"/>
    <hyperlink ref="I5107" r:id="rId3878" xr:uid="{00000000-0004-0000-0A00-0000250F0000}"/>
    <hyperlink ref="I5109" r:id="rId3879" xr:uid="{00000000-0004-0000-0A00-0000260F0000}"/>
    <hyperlink ref="I5110" r:id="rId3880" xr:uid="{00000000-0004-0000-0A00-0000270F0000}"/>
    <hyperlink ref="I5113" r:id="rId3881" xr:uid="{00000000-0004-0000-0A00-0000280F0000}"/>
    <hyperlink ref="I5114" r:id="rId3882" xr:uid="{00000000-0004-0000-0A00-0000290F0000}"/>
    <hyperlink ref="I5116" r:id="rId3883" xr:uid="{00000000-0004-0000-0A00-00002A0F0000}"/>
    <hyperlink ref="I5117" r:id="rId3884" xr:uid="{00000000-0004-0000-0A00-00002B0F0000}"/>
    <hyperlink ref="I5118" r:id="rId3885" xr:uid="{00000000-0004-0000-0A00-00002C0F0000}"/>
    <hyperlink ref="I5121" r:id="rId3886" xr:uid="{00000000-0004-0000-0A00-00002D0F0000}"/>
    <hyperlink ref="I5122" r:id="rId3887" xr:uid="{00000000-0004-0000-0A00-00002E0F0000}"/>
    <hyperlink ref="I5123" r:id="rId3888" xr:uid="{00000000-0004-0000-0A00-00002F0F0000}"/>
    <hyperlink ref="I5125" r:id="rId3889" xr:uid="{00000000-0004-0000-0A00-0000300F0000}"/>
    <hyperlink ref="I5126" r:id="rId3890" xr:uid="{00000000-0004-0000-0A00-0000310F0000}"/>
    <hyperlink ref="I5127" r:id="rId3891" xr:uid="{00000000-0004-0000-0A00-0000320F0000}"/>
    <hyperlink ref="I5131" r:id="rId3892" xr:uid="{00000000-0004-0000-0A00-0000330F0000}"/>
    <hyperlink ref="I5132" r:id="rId3893" xr:uid="{00000000-0004-0000-0A00-0000340F0000}"/>
    <hyperlink ref="I5133" r:id="rId3894" xr:uid="{00000000-0004-0000-0A00-0000350F0000}"/>
    <hyperlink ref="I5134" r:id="rId3895" xr:uid="{00000000-0004-0000-0A00-0000360F0000}"/>
    <hyperlink ref="I5136" r:id="rId3896" xr:uid="{00000000-0004-0000-0A00-0000370F0000}"/>
    <hyperlink ref="I5137" r:id="rId3897" xr:uid="{00000000-0004-0000-0A00-0000380F0000}"/>
    <hyperlink ref="I5138" r:id="rId3898" xr:uid="{00000000-0004-0000-0A00-0000390F0000}"/>
    <hyperlink ref="I5139" r:id="rId3899" xr:uid="{00000000-0004-0000-0A00-00003A0F0000}"/>
    <hyperlink ref="I5140" r:id="rId3900" xr:uid="{00000000-0004-0000-0A00-00003B0F0000}"/>
    <hyperlink ref="I5141" r:id="rId3901" xr:uid="{00000000-0004-0000-0A00-00003C0F0000}"/>
    <hyperlink ref="M5141" r:id="rId3902" xr:uid="{00000000-0004-0000-0A00-00003D0F0000}"/>
    <hyperlink ref="I5142" r:id="rId3903" xr:uid="{00000000-0004-0000-0A00-00003E0F0000}"/>
    <hyperlink ref="I5143" r:id="rId3904" xr:uid="{00000000-0004-0000-0A00-00003F0F0000}"/>
    <hyperlink ref="I5144" r:id="rId3905" xr:uid="{00000000-0004-0000-0A00-0000400F0000}"/>
    <hyperlink ref="I5145" r:id="rId3906" xr:uid="{00000000-0004-0000-0A00-0000410F0000}"/>
    <hyperlink ref="I5146" r:id="rId3907" xr:uid="{00000000-0004-0000-0A00-0000420F0000}"/>
    <hyperlink ref="I5147" r:id="rId3908" xr:uid="{00000000-0004-0000-0A00-0000430F0000}"/>
    <hyperlink ref="I5148" r:id="rId3909" xr:uid="{00000000-0004-0000-0A00-0000440F0000}"/>
    <hyperlink ref="I5149" r:id="rId3910" xr:uid="{00000000-0004-0000-0A00-0000450F0000}"/>
    <hyperlink ref="I5150" r:id="rId3911" xr:uid="{00000000-0004-0000-0A00-0000460F0000}"/>
    <hyperlink ref="I5151" r:id="rId3912" xr:uid="{00000000-0004-0000-0A00-0000470F0000}"/>
    <hyperlink ref="I5152" r:id="rId3913" xr:uid="{00000000-0004-0000-0A00-0000480F0000}"/>
    <hyperlink ref="I5153" r:id="rId3914" xr:uid="{00000000-0004-0000-0A00-0000490F0000}"/>
    <hyperlink ref="I5154" r:id="rId3915" xr:uid="{00000000-0004-0000-0A00-00004A0F0000}"/>
    <hyperlink ref="I5155" r:id="rId3916" xr:uid="{00000000-0004-0000-0A00-00004B0F0000}"/>
    <hyperlink ref="I5156" r:id="rId3917" xr:uid="{00000000-0004-0000-0A00-00004C0F0000}"/>
    <hyperlink ref="I5158" r:id="rId3918" xr:uid="{00000000-0004-0000-0A00-00004D0F0000}"/>
    <hyperlink ref="I5159" r:id="rId3919" xr:uid="{00000000-0004-0000-0A00-00004E0F0000}"/>
    <hyperlink ref="I5160" r:id="rId3920" xr:uid="{00000000-0004-0000-0A00-00004F0F0000}"/>
    <hyperlink ref="I5161" r:id="rId3921" xr:uid="{00000000-0004-0000-0A00-0000500F0000}"/>
    <hyperlink ref="I5162" r:id="rId3922" xr:uid="{00000000-0004-0000-0A00-0000510F0000}"/>
    <hyperlink ref="I5164" r:id="rId3923" xr:uid="{00000000-0004-0000-0A00-0000520F0000}"/>
    <hyperlink ref="I5165" r:id="rId3924" xr:uid="{00000000-0004-0000-0A00-0000530F0000}"/>
    <hyperlink ref="I5166" r:id="rId3925" xr:uid="{00000000-0004-0000-0A00-0000540F0000}"/>
    <hyperlink ref="I5167" r:id="rId3926" xr:uid="{00000000-0004-0000-0A00-0000550F0000}"/>
    <hyperlink ref="I5168" r:id="rId3927" xr:uid="{00000000-0004-0000-0A00-0000560F0000}"/>
    <hyperlink ref="I5169" r:id="rId3928" xr:uid="{00000000-0004-0000-0A00-0000570F0000}"/>
    <hyperlink ref="I5170" r:id="rId3929" xr:uid="{00000000-0004-0000-0A00-0000580F0000}"/>
    <hyperlink ref="I5172" r:id="rId3930" xr:uid="{00000000-0004-0000-0A00-0000590F0000}"/>
    <hyperlink ref="I5173" r:id="rId3931" xr:uid="{00000000-0004-0000-0A00-00005A0F0000}"/>
    <hyperlink ref="I5174" r:id="rId3932" xr:uid="{00000000-0004-0000-0A00-00005B0F0000}"/>
    <hyperlink ref="I5176" r:id="rId3933" xr:uid="{00000000-0004-0000-0A00-00005C0F0000}"/>
    <hyperlink ref="I5177" r:id="rId3934" xr:uid="{00000000-0004-0000-0A00-00005D0F0000}"/>
    <hyperlink ref="I5178" r:id="rId3935" xr:uid="{00000000-0004-0000-0A00-00005E0F0000}"/>
    <hyperlink ref="I5179" r:id="rId3936" xr:uid="{00000000-0004-0000-0A00-00005F0F0000}"/>
    <hyperlink ref="I5180" r:id="rId3937" xr:uid="{00000000-0004-0000-0A00-0000600F0000}"/>
    <hyperlink ref="I5181" r:id="rId3938" xr:uid="{00000000-0004-0000-0A00-0000610F0000}"/>
    <hyperlink ref="I5183" r:id="rId3939" xr:uid="{00000000-0004-0000-0A00-0000620F0000}"/>
    <hyperlink ref="I5184" r:id="rId3940" xr:uid="{00000000-0004-0000-0A00-0000630F0000}"/>
    <hyperlink ref="I5185" r:id="rId3941" xr:uid="{00000000-0004-0000-0A00-0000640F0000}"/>
    <hyperlink ref="I5189" r:id="rId3942" xr:uid="{00000000-0004-0000-0A00-0000650F0000}"/>
    <hyperlink ref="I5190" r:id="rId3943" xr:uid="{00000000-0004-0000-0A00-0000660F0000}"/>
    <hyperlink ref="I5191" r:id="rId3944" xr:uid="{00000000-0004-0000-0A00-0000670F0000}"/>
    <hyperlink ref="I5192" r:id="rId3945" xr:uid="{00000000-0004-0000-0A00-0000680F0000}"/>
    <hyperlink ref="I5193" r:id="rId3946" xr:uid="{00000000-0004-0000-0A00-0000690F0000}"/>
    <hyperlink ref="I5194" r:id="rId3947" xr:uid="{00000000-0004-0000-0A00-00006A0F0000}"/>
    <hyperlink ref="I5195" r:id="rId3948" xr:uid="{00000000-0004-0000-0A00-00006B0F0000}"/>
    <hyperlink ref="I5196" r:id="rId3949" xr:uid="{00000000-0004-0000-0A00-00006C0F0000}"/>
    <hyperlink ref="I5199" r:id="rId3950" xr:uid="{00000000-0004-0000-0A00-00006D0F0000}"/>
    <hyperlink ref="I5200" r:id="rId3951" xr:uid="{00000000-0004-0000-0A00-00006E0F0000}"/>
    <hyperlink ref="I5203" r:id="rId3952" xr:uid="{00000000-0004-0000-0A00-00006F0F0000}"/>
    <hyperlink ref="I5205" r:id="rId3953" xr:uid="{00000000-0004-0000-0A00-0000700F0000}"/>
    <hyperlink ref="I5207" r:id="rId3954" xr:uid="{00000000-0004-0000-0A00-0000710F0000}"/>
    <hyperlink ref="I5208" r:id="rId3955" xr:uid="{00000000-0004-0000-0A00-0000720F0000}"/>
    <hyperlink ref="I5209" r:id="rId3956" xr:uid="{00000000-0004-0000-0A00-0000730F0000}"/>
    <hyperlink ref="I5210" r:id="rId3957" xr:uid="{00000000-0004-0000-0A00-0000740F0000}"/>
    <hyperlink ref="I5211" r:id="rId3958" xr:uid="{00000000-0004-0000-0A00-0000750F0000}"/>
    <hyperlink ref="I5212" r:id="rId3959" xr:uid="{00000000-0004-0000-0A00-0000760F0000}"/>
    <hyperlink ref="I5213" r:id="rId3960" xr:uid="{00000000-0004-0000-0A00-0000770F0000}"/>
    <hyperlink ref="I5214" r:id="rId3961" xr:uid="{00000000-0004-0000-0A00-0000780F0000}"/>
    <hyperlink ref="I5215" r:id="rId3962" xr:uid="{00000000-0004-0000-0A00-0000790F0000}"/>
    <hyperlink ref="I5216" r:id="rId3963" xr:uid="{00000000-0004-0000-0A00-00007A0F0000}"/>
    <hyperlink ref="I5217" r:id="rId3964" xr:uid="{00000000-0004-0000-0A00-00007B0F0000}"/>
    <hyperlink ref="I5219" r:id="rId3965" xr:uid="{00000000-0004-0000-0A00-00007C0F0000}"/>
    <hyperlink ref="I5220" r:id="rId3966" xr:uid="{00000000-0004-0000-0A00-00007D0F0000}"/>
    <hyperlink ref="I5221" r:id="rId3967" xr:uid="{00000000-0004-0000-0A00-00007E0F0000}"/>
    <hyperlink ref="I5222" r:id="rId3968" xr:uid="{00000000-0004-0000-0A00-00007F0F0000}"/>
    <hyperlink ref="I5223" r:id="rId3969" xr:uid="{00000000-0004-0000-0A00-0000800F0000}"/>
    <hyperlink ref="I5225" r:id="rId3970" xr:uid="{00000000-0004-0000-0A00-0000810F0000}"/>
    <hyperlink ref="I5226" r:id="rId3971" xr:uid="{00000000-0004-0000-0A00-0000820F0000}"/>
    <hyperlink ref="I5232" r:id="rId3972" xr:uid="{00000000-0004-0000-0A00-0000830F0000}"/>
    <hyperlink ref="I5234" r:id="rId3973" xr:uid="{00000000-0004-0000-0A00-0000840F0000}"/>
    <hyperlink ref="I5235" r:id="rId3974" xr:uid="{00000000-0004-0000-0A00-0000850F0000}"/>
    <hyperlink ref="I5236" r:id="rId3975" xr:uid="{00000000-0004-0000-0A00-0000860F0000}"/>
    <hyperlink ref="I5237" r:id="rId3976" xr:uid="{00000000-0004-0000-0A00-0000870F0000}"/>
    <hyperlink ref="I5238" r:id="rId3977" xr:uid="{00000000-0004-0000-0A00-0000880F0000}"/>
    <hyperlink ref="I5239" r:id="rId3978" xr:uid="{00000000-0004-0000-0A00-0000890F0000}"/>
    <hyperlink ref="I5240" r:id="rId3979" xr:uid="{00000000-0004-0000-0A00-00008A0F0000}"/>
    <hyperlink ref="I5241" r:id="rId3980" xr:uid="{00000000-0004-0000-0A00-00008B0F0000}"/>
    <hyperlink ref="I5242" r:id="rId3981" xr:uid="{00000000-0004-0000-0A00-00008C0F0000}"/>
    <hyperlink ref="I5243" r:id="rId3982" xr:uid="{00000000-0004-0000-0A00-00008D0F0000}"/>
    <hyperlink ref="I5244" r:id="rId3983" xr:uid="{00000000-0004-0000-0A00-00008E0F0000}"/>
    <hyperlink ref="I5245" r:id="rId3984" xr:uid="{00000000-0004-0000-0A00-00008F0F0000}"/>
    <hyperlink ref="I5246" r:id="rId3985" xr:uid="{00000000-0004-0000-0A00-0000900F0000}"/>
    <hyperlink ref="I5247" r:id="rId3986" xr:uid="{00000000-0004-0000-0A00-0000910F0000}"/>
    <hyperlink ref="I5248" r:id="rId3987" xr:uid="{00000000-0004-0000-0A00-0000920F0000}"/>
    <hyperlink ref="I5251" r:id="rId3988" xr:uid="{00000000-0004-0000-0A00-0000930F0000}"/>
    <hyperlink ref="I5252" r:id="rId3989" xr:uid="{00000000-0004-0000-0A00-0000940F0000}"/>
    <hyperlink ref="I5253" r:id="rId3990" xr:uid="{00000000-0004-0000-0A00-0000950F0000}"/>
    <hyperlink ref="I5254" r:id="rId3991" xr:uid="{00000000-0004-0000-0A00-0000960F0000}"/>
    <hyperlink ref="I5255" r:id="rId3992" xr:uid="{00000000-0004-0000-0A00-0000970F0000}"/>
    <hyperlink ref="I5257" r:id="rId3993" xr:uid="{00000000-0004-0000-0A00-0000980F0000}"/>
    <hyperlink ref="I5258" r:id="rId3994" xr:uid="{00000000-0004-0000-0A00-0000990F0000}"/>
    <hyperlink ref="I5259" r:id="rId3995" xr:uid="{00000000-0004-0000-0A00-00009A0F0000}"/>
    <hyperlink ref="I5260" r:id="rId3996" xr:uid="{00000000-0004-0000-0A00-00009B0F0000}"/>
    <hyperlink ref="I5261" r:id="rId3997" xr:uid="{00000000-0004-0000-0A00-00009C0F0000}"/>
    <hyperlink ref="I5263" r:id="rId3998" xr:uid="{00000000-0004-0000-0A00-00009D0F0000}"/>
    <hyperlink ref="I5264" r:id="rId3999" xr:uid="{00000000-0004-0000-0A00-00009E0F0000}"/>
    <hyperlink ref="I5265" r:id="rId4000" xr:uid="{00000000-0004-0000-0A00-00009F0F0000}"/>
    <hyperlink ref="I5268" r:id="rId4001" xr:uid="{00000000-0004-0000-0A00-0000A00F0000}"/>
    <hyperlink ref="I5269" r:id="rId4002" xr:uid="{00000000-0004-0000-0A00-0000A10F0000}"/>
    <hyperlink ref="I5272" r:id="rId4003" xr:uid="{00000000-0004-0000-0A00-0000A20F0000}"/>
    <hyperlink ref="I5274" r:id="rId4004" xr:uid="{00000000-0004-0000-0A00-0000A30F0000}"/>
    <hyperlink ref="I5275" r:id="rId4005" xr:uid="{00000000-0004-0000-0A00-0000A40F0000}"/>
    <hyperlink ref="I5276" r:id="rId4006" xr:uid="{00000000-0004-0000-0A00-0000A50F0000}"/>
    <hyperlink ref="I5277" r:id="rId4007" xr:uid="{00000000-0004-0000-0A00-0000A60F0000}"/>
    <hyperlink ref="I5278" r:id="rId4008" xr:uid="{00000000-0004-0000-0A00-0000A70F0000}"/>
    <hyperlink ref="I5279" r:id="rId4009" xr:uid="{00000000-0004-0000-0A00-0000A80F0000}"/>
    <hyperlink ref="I5280" r:id="rId4010" xr:uid="{00000000-0004-0000-0A00-0000A90F0000}"/>
    <hyperlink ref="I5281" r:id="rId4011" xr:uid="{00000000-0004-0000-0A00-0000AA0F0000}"/>
    <hyperlink ref="I5282" r:id="rId4012" xr:uid="{00000000-0004-0000-0A00-0000AB0F0000}"/>
    <hyperlink ref="I5285" r:id="rId4013" xr:uid="{00000000-0004-0000-0A00-0000AC0F0000}"/>
    <hyperlink ref="I5286" r:id="rId4014" xr:uid="{00000000-0004-0000-0A00-0000AD0F0000}"/>
    <hyperlink ref="I5287" r:id="rId4015" xr:uid="{00000000-0004-0000-0A00-0000AE0F0000}"/>
    <hyperlink ref="I5288" r:id="rId4016" xr:uid="{00000000-0004-0000-0A00-0000AF0F0000}"/>
    <hyperlink ref="I5289" r:id="rId4017" xr:uid="{00000000-0004-0000-0A00-0000B00F0000}"/>
    <hyperlink ref="I5290" r:id="rId4018" xr:uid="{00000000-0004-0000-0A00-0000B10F0000}"/>
    <hyperlink ref="I5291" r:id="rId4019" xr:uid="{00000000-0004-0000-0A00-0000B20F0000}"/>
    <hyperlink ref="I5292" r:id="rId4020" xr:uid="{00000000-0004-0000-0A00-0000B30F0000}"/>
    <hyperlink ref="I5293" r:id="rId4021" xr:uid="{00000000-0004-0000-0A00-0000B40F0000}"/>
    <hyperlink ref="I5294" r:id="rId4022" xr:uid="{00000000-0004-0000-0A00-0000B50F0000}"/>
    <hyperlink ref="I5296" r:id="rId4023" xr:uid="{00000000-0004-0000-0A00-0000B60F0000}"/>
    <hyperlink ref="I5297" r:id="rId4024" xr:uid="{00000000-0004-0000-0A00-0000B70F0000}"/>
    <hyperlink ref="I5299" r:id="rId4025" xr:uid="{00000000-0004-0000-0A00-0000B80F0000}"/>
    <hyperlink ref="I5301" r:id="rId4026" xr:uid="{00000000-0004-0000-0A00-0000B90F0000}"/>
    <hyperlink ref="I5302" r:id="rId4027" xr:uid="{00000000-0004-0000-0A00-0000BA0F0000}"/>
    <hyperlink ref="I5304" r:id="rId4028" xr:uid="{00000000-0004-0000-0A00-0000BB0F0000}"/>
    <hyperlink ref="I5308" r:id="rId4029" xr:uid="{00000000-0004-0000-0A00-0000BC0F0000}"/>
    <hyperlink ref="I5309" r:id="rId4030" xr:uid="{00000000-0004-0000-0A00-0000BD0F0000}"/>
    <hyperlink ref="I5310" r:id="rId4031" xr:uid="{00000000-0004-0000-0A00-0000BE0F0000}"/>
    <hyperlink ref="I5311" r:id="rId4032" xr:uid="{00000000-0004-0000-0A00-0000BF0F0000}"/>
    <hyperlink ref="I5312" r:id="rId4033" xr:uid="{00000000-0004-0000-0A00-0000C00F0000}"/>
    <hyperlink ref="I5314" r:id="rId4034" xr:uid="{00000000-0004-0000-0A00-0000C10F0000}"/>
    <hyperlink ref="I5316" r:id="rId4035" xr:uid="{00000000-0004-0000-0A00-0000C20F0000}"/>
    <hyperlink ref="I5317" r:id="rId4036" xr:uid="{00000000-0004-0000-0A00-0000C30F0000}"/>
    <hyperlink ref="I5318" r:id="rId4037" xr:uid="{00000000-0004-0000-0A00-0000C40F0000}"/>
    <hyperlink ref="I5319" r:id="rId4038" xr:uid="{00000000-0004-0000-0A00-0000C50F0000}"/>
    <hyperlink ref="I5321" r:id="rId4039" xr:uid="{00000000-0004-0000-0A00-0000C60F0000}"/>
    <hyperlink ref="I5322" r:id="rId4040" xr:uid="{00000000-0004-0000-0A00-0000C70F0000}"/>
    <hyperlink ref="I5323" r:id="rId4041" xr:uid="{00000000-0004-0000-0A00-0000C80F0000}"/>
    <hyperlink ref="I5324" r:id="rId4042" xr:uid="{00000000-0004-0000-0A00-0000C90F0000}"/>
    <hyperlink ref="I5325" r:id="rId4043" xr:uid="{00000000-0004-0000-0A00-0000CA0F0000}"/>
    <hyperlink ref="I5326" r:id="rId4044" xr:uid="{00000000-0004-0000-0A00-0000CB0F0000}"/>
    <hyperlink ref="I5327" r:id="rId4045" xr:uid="{00000000-0004-0000-0A00-0000CC0F0000}"/>
    <hyperlink ref="I5328" r:id="rId4046" xr:uid="{00000000-0004-0000-0A00-0000CD0F0000}"/>
    <hyperlink ref="I5329" r:id="rId4047" xr:uid="{00000000-0004-0000-0A00-0000CE0F0000}"/>
    <hyperlink ref="I5330" r:id="rId4048" xr:uid="{00000000-0004-0000-0A00-0000CF0F0000}"/>
    <hyperlink ref="I5331" r:id="rId4049" xr:uid="{00000000-0004-0000-0A00-0000D00F0000}"/>
    <hyperlink ref="I5332" r:id="rId4050" xr:uid="{00000000-0004-0000-0A00-0000D10F0000}"/>
    <hyperlink ref="I5333" r:id="rId4051" xr:uid="{00000000-0004-0000-0A00-0000D20F0000}"/>
    <hyperlink ref="I5334" r:id="rId4052" xr:uid="{00000000-0004-0000-0A00-0000D30F0000}"/>
    <hyperlink ref="I5335" r:id="rId4053" xr:uid="{00000000-0004-0000-0A00-0000D40F0000}"/>
    <hyperlink ref="I5336" r:id="rId4054" xr:uid="{00000000-0004-0000-0A00-0000D50F0000}"/>
    <hyperlink ref="I5337" r:id="rId4055" xr:uid="{00000000-0004-0000-0A00-0000D60F0000}"/>
    <hyperlink ref="I5338" r:id="rId4056" xr:uid="{00000000-0004-0000-0A00-0000D70F0000}"/>
    <hyperlink ref="I5339" r:id="rId4057" xr:uid="{00000000-0004-0000-0A00-0000D80F0000}"/>
    <hyperlink ref="I5340" r:id="rId4058" xr:uid="{00000000-0004-0000-0A00-0000D90F0000}"/>
    <hyperlink ref="I5341" r:id="rId4059" xr:uid="{00000000-0004-0000-0A00-0000DA0F0000}"/>
    <hyperlink ref="I5342" r:id="rId4060" xr:uid="{00000000-0004-0000-0A00-0000DB0F0000}"/>
    <hyperlink ref="I5343" r:id="rId4061" xr:uid="{00000000-0004-0000-0A00-0000DC0F0000}"/>
    <hyperlink ref="I5344" r:id="rId4062" xr:uid="{00000000-0004-0000-0A00-0000DD0F0000}"/>
    <hyperlink ref="I5345" r:id="rId4063" xr:uid="{00000000-0004-0000-0A00-0000DE0F0000}"/>
    <hyperlink ref="I5346" r:id="rId4064" xr:uid="{00000000-0004-0000-0A00-0000DF0F0000}"/>
    <hyperlink ref="I5347" r:id="rId4065" xr:uid="{00000000-0004-0000-0A00-0000E00F0000}"/>
    <hyperlink ref="I5348" r:id="rId4066" xr:uid="{00000000-0004-0000-0A00-0000E10F0000}"/>
    <hyperlink ref="I5349" r:id="rId4067" xr:uid="{00000000-0004-0000-0A00-0000E20F0000}"/>
    <hyperlink ref="I5350" r:id="rId4068" xr:uid="{00000000-0004-0000-0A00-0000E30F0000}"/>
    <hyperlink ref="I5351" r:id="rId4069" xr:uid="{00000000-0004-0000-0A00-0000E40F0000}"/>
    <hyperlink ref="I5352" r:id="rId4070" xr:uid="{00000000-0004-0000-0A00-0000E50F0000}"/>
    <hyperlink ref="I5353" r:id="rId4071" xr:uid="{00000000-0004-0000-0A00-0000E60F0000}"/>
    <hyperlink ref="I5354" r:id="rId4072" xr:uid="{00000000-0004-0000-0A00-0000E70F0000}"/>
    <hyperlink ref="I5355" r:id="rId4073" xr:uid="{00000000-0004-0000-0A00-0000E80F0000}"/>
    <hyperlink ref="I5356" r:id="rId4074" xr:uid="{00000000-0004-0000-0A00-0000E90F0000}"/>
    <hyperlink ref="I5357" r:id="rId4075" xr:uid="{00000000-0004-0000-0A00-0000EA0F0000}"/>
    <hyperlink ref="I5358" r:id="rId4076" xr:uid="{00000000-0004-0000-0A00-0000EB0F0000}"/>
    <hyperlink ref="I5359" r:id="rId4077" xr:uid="{00000000-0004-0000-0A00-0000EC0F0000}"/>
    <hyperlink ref="I5360" r:id="rId4078" xr:uid="{00000000-0004-0000-0A00-0000ED0F0000}"/>
    <hyperlink ref="I5361" r:id="rId4079" xr:uid="{00000000-0004-0000-0A00-0000EE0F0000}"/>
    <hyperlink ref="I5362" r:id="rId4080" xr:uid="{00000000-0004-0000-0A00-0000EF0F0000}"/>
    <hyperlink ref="I5363" r:id="rId4081" xr:uid="{00000000-0004-0000-0A00-0000F00F0000}"/>
    <hyperlink ref="I5364" r:id="rId4082" xr:uid="{00000000-0004-0000-0A00-0000F10F0000}"/>
    <hyperlink ref="I5365" r:id="rId4083" xr:uid="{00000000-0004-0000-0A00-0000F20F0000}"/>
    <hyperlink ref="I5366" r:id="rId4084" xr:uid="{00000000-0004-0000-0A00-0000F30F0000}"/>
    <hyperlink ref="I5367" r:id="rId4085" xr:uid="{00000000-0004-0000-0A00-0000F40F0000}"/>
    <hyperlink ref="I5368" r:id="rId4086" xr:uid="{00000000-0004-0000-0A00-0000F50F0000}"/>
    <hyperlink ref="I5369" r:id="rId4087" xr:uid="{00000000-0004-0000-0A00-0000F60F0000}"/>
    <hyperlink ref="I5370" r:id="rId4088" xr:uid="{00000000-0004-0000-0A00-0000F70F0000}"/>
    <hyperlink ref="I5372" r:id="rId4089" xr:uid="{00000000-0004-0000-0A00-0000F80F0000}"/>
    <hyperlink ref="I5374" r:id="rId4090" xr:uid="{00000000-0004-0000-0A00-0000F90F0000}"/>
    <hyperlink ref="I5375" r:id="rId4091" xr:uid="{00000000-0004-0000-0A00-0000FA0F0000}"/>
    <hyperlink ref="I5376" r:id="rId4092" xr:uid="{00000000-0004-0000-0A00-0000FB0F0000}"/>
    <hyperlink ref="I5377" r:id="rId4093" xr:uid="{00000000-0004-0000-0A00-0000FC0F0000}"/>
    <hyperlink ref="I5378" r:id="rId4094" xr:uid="{00000000-0004-0000-0A00-0000FD0F0000}"/>
    <hyperlink ref="I5380" r:id="rId4095" xr:uid="{00000000-0004-0000-0A00-0000FE0F0000}"/>
    <hyperlink ref="I5381" r:id="rId4096" xr:uid="{00000000-0004-0000-0A00-0000FF0F0000}"/>
    <hyperlink ref="I5382" r:id="rId4097" xr:uid="{00000000-0004-0000-0A00-000000100000}"/>
    <hyperlink ref="I5383" r:id="rId4098" xr:uid="{00000000-0004-0000-0A00-000001100000}"/>
    <hyperlink ref="I5384" r:id="rId4099" xr:uid="{00000000-0004-0000-0A00-000002100000}"/>
    <hyperlink ref="I5385" r:id="rId4100" xr:uid="{00000000-0004-0000-0A00-000003100000}"/>
    <hyperlink ref="I5386" r:id="rId4101" xr:uid="{00000000-0004-0000-0A00-000004100000}"/>
    <hyperlink ref="I5387" r:id="rId4102" xr:uid="{00000000-0004-0000-0A00-000005100000}"/>
    <hyperlink ref="I5388" r:id="rId4103" xr:uid="{00000000-0004-0000-0A00-000006100000}"/>
    <hyperlink ref="I5389" r:id="rId4104" xr:uid="{00000000-0004-0000-0A00-000007100000}"/>
    <hyperlink ref="I5390" r:id="rId4105" xr:uid="{00000000-0004-0000-0A00-000008100000}"/>
    <hyperlink ref="I5393" r:id="rId4106" xr:uid="{00000000-0004-0000-0A00-000009100000}"/>
    <hyperlink ref="I5394" r:id="rId4107" xr:uid="{00000000-0004-0000-0A00-00000A100000}"/>
    <hyperlink ref="I5395" r:id="rId4108" xr:uid="{00000000-0004-0000-0A00-00000B100000}"/>
    <hyperlink ref="I5396" r:id="rId4109" xr:uid="{00000000-0004-0000-0A00-00000C100000}"/>
    <hyperlink ref="I5398" r:id="rId4110" xr:uid="{00000000-0004-0000-0A00-00000D100000}"/>
    <hyperlink ref="I5399" r:id="rId4111" xr:uid="{00000000-0004-0000-0A00-00000E100000}"/>
    <hyperlink ref="I5400" r:id="rId4112" xr:uid="{00000000-0004-0000-0A00-00000F100000}"/>
    <hyperlink ref="I5402" r:id="rId4113" xr:uid="{00000000-0004-0000-0A00-000010100000}"/>
    <hyperlink ref="I5404" r:id="rId4114" xr:uid="{00000000-0004-0000-0A00-000011100000}"/>
    <hyperlink ref="I5406" r:id="rId4115" xr:uid="{00000000-0004-0000-0A00-000012100000}"/>
    <hyperlink ref="I5407" r:id="rId4116" xr:uid="{00000000-0004-0000-0A00-000013100000}"/>
    <hyperlink ref="I5408" r:id="rId4117" xr:uid="{00000000-0004-0000-0A00-000014100000}"/>
    <hyperlink ref="I5409" r:id="rId4118" xr:uid="{00000000-0004-0000-0A00-000015100000}"/>
    <hyperlink ref="I5410" r:id="rId4119" xr:uid="{00000000-0004-0000-0A00-000016100000}"/>
    <hyperlink ref="I5411" r:id="rId4120" xr:uid="{00000000-0004-0000-0A00-000017100000}"/>
    <hyperlink ref="I5412" r:id="rId4121" xr:uid="{00000000-0004-0000-0A00-000018100000}"/>
    <hyperlink ref="I5415" r:id="rId4122" xr:uid="{00000000-0004-0000-0A00-000019100000}"/>
    <hyperlink ref="I5418" r:id="rId4123" xr:uid="{00000000-0004-0000-0A00-00001A100000}"/>
    <hyperlink ref="I5420" r:id="rId4124" xr:uid="{00000000-0004-0000-0A00-00001B100000}"/>
    <hyperlink ref="I5422" r:id="rId4125" xr:uid="{00000000-0004-0000-0A00-00001C100000}"/>
    <hyperlink ref="I5423" r:id="rId4126" xr:uid="{00000000-0004-0000-0A00-00001D100000}"/>
    <hyperlink ref="I5424" r:id="rId4127" xr:uid="{00000000-0004-0000-0A00-00001E100000}"/>
    <hyperlink ref="I5425" r:id="rId4128" xr:uid="{00000000-0004-0000-0A00-00001F100000}"/>
    <hyperlink ref="I5426" r:id="rId4129" xr:uid="{00000000-0004-0000-0A00-000020100000}"/>
    <hyperlink ref="I5427" r:id="rId4130" xr:uid="{00000000-0004-0000-0A00-000021100000}"/>
    <hyperlink ref="I5428" r:id="rId4131" xr:uid="{00000000-0004-0000-0A00-000022100000}"/>
    <hyperlink ref="I5429" r:id="rId4132" xr:uid="{00000000-0004-0000-0A00-000023100000}"/>
    <hyperlink ref="I5430" r:id="rId4133" xr:uid="{00000000-0004-0000-0A00-000024100000}"/>
    <hyperlink ref="I5431" r:id="rId4134" xr:uid="{00000000-0004-0000-0A00-000025100000}"/>
    <hyperlink ref="I5432" r:id="rId4135" xr:uid="{00000000-0004-0000-0A00-000026100000}"/>
    <hyperlink ref="I5433" r:id="rId4136" xr:uid="{00000000-0004-0000-0A00-000027100000}"/>
    <hyperlink ref="I5435" r:id="rId4137" xr:uid="{00000000-0004-0000-0A00-000028100000}"/>
    <hyperlink ref="I5437" r:id="rId4138" xr:uid="{00000000-0004-0000-0A00-000029100000}"/>
    <hyperlink ref="I5438" r:id="rId4139" xr:uid="{00000000-0004-0000-0A00-00002A100000}"/>
    <hyperlink ref="I5440" r:id="rId4140" xr:uid="{00000000-0004-0000-0A00-00002B100000}"/>
    <hyperlink ref="I5441" r:id="rId4141" xr:uid="{00000000-0004-0000-0A00-00002C100000}"/>
    <hyperlink ref="I5442" r:id="rId4142" xr:uid="{00000000-0004-0000-0A00-00002D100000}"/>
    <hyperlink ref="I5443" r:id="rId4143" xr:uid="{00000000-0004-0000-0A00-00002E100000}"/>
    <hyperlink ref="I5444" r:id="rId4144" xr:uid="{00000000-0004-0000-0A00-00002F100000}"/>
    <hyperlink ref="I5445" r:id="rId4145" xr:uid="{00000000-0004-0000-0A00-000030100000}"/>
    <hyperlink ref="I5446" r:id="rId4146" xr:uid="{00000000-0004-0000-0A00-000031100000}"/>
    <hyperlink ref="I5447" r:id="rId4147" xr:uid="{00000000-0004-0000-0A00-000032100000}"/>
    <hyperlink ref="I5448" r:id="rId4148" xr:uid="{00000000-0004-0000-0A00-000033100000}"/>
    <hyperlink ref="I5449" r:id="rId4149" xr:uid="{00000000-0004-0000-0A00-000034100000}"/>
    <hyperlink ref="I5452" r:id="rId4150" xr:uid="{00000000-0004-0000-0A00-000035100000}"/>
    <hyperlink ref="I5453" r:id="rId4151" xr:uid="{00000000-0004-0000-0A00-000036100000}"/>
    <hyperlink ref="I5454" r:id="rId4152" xr:uid="{00000000-0004-0000-0A00-000037100000}"/>
    <hyperlink ref="I5455" r:id="rId4153" xr:uid="{00000000-0004-0000-0A00-000038100000}"/>
    <hyperlink ref="I5456" r:id="rId4154" xr:uid="{00000000-0004-0000-0A00-000039100000}"/>
    <hyperlink ref="I5461" r:id="rId4155" xr:uid="{00000000-0004-0000-0A00-00003A100000}"/>
    <hyperlink ref="I5462" r:id="rId4156" xr:uid="{00000000-0004-0000-0A00-00003B100000}"/>
    <hyperlink ref="I5463" r:id="rId4157" xr:uid="{00000000-0004-0000-0A00-00003C100000}"/>
    <hyperlink ref="I5464" r:id="rId4158" xr:uid="{00000000-0004-0000-0A00-00003D100000}"/>
    <hyperlink ref="I5465" r:id="rId4159" xr:uid="{00000000-0004-0000-0A00-00003E100000}"/>
    <hyperlink ref="I5467" r:id="rId4160" xr:uid="{00000000-0004-0000-0A00-00003F100000}"/>
    <hyperlink ref="I5468" r:id="rId4161" xr:uid="{00000000-0004-0000-0A00-000040100000}"/>
    <hyperlink ref="I5469" r:id="rId4162" xr:uid="{00000000-0004-0000-0A00-000041100000}"/>
    <hyperlink ref="I5471" r:id="rId4163" xr:uid="{00000000-0004-0000-0A00-000042100000}"/>
    <hyperlink ref="I5472" r:id="rId4164" xr:uid="{00000000-0004-0000-0A00-000043100000}"/>
    <hyperlink ref="I5473" r:id="rId4165" xr:uid="{00000000-0004-0000-0A00-000044100000}"/>
    <hyperlink ref="I5478" r:id="rId4166" xr:uid="{00000000-0004-0000-0A00-000045100000}"/>
    <hyperlink ref="I5479" r:id="rId4167" xr:uid="{00000000-0004-0000-0A00-000046100000}"/>
    <hyperlink ref="I5480" r:id="rId4168" xr:uid="{00000000-0004-0000-0A00-000047100000}"/>
    <hyperlink ref="I5483" r:id="rId4169" xr:uid="{00000000-0004-0000-0A00-000048100000}"/>
    <hyperlink ref="I5484" r:id="rId4170" xr:uid="{00000000-0004-0000-0A00-000049100000}"/>
    <hyperlink ref="I5485" r:id="rId4171" xr:uid="{00000000-0004-0000-0A00-00004A100000}"/>
    <hyperlink ref="I5490" r:id="rId4172" xr:uid="{00000000-0004-0000-0A00-00004B100000}"/>
    <hyperlink ref="I5491" r:id="rId4173" xr:uid="{00000000-0004-0000-0A00-00004C100000}"/>
    <hyperlink ref="I5492" r:id="rId4174" xr:uid="{00000000-0004-0000-0A00-00004D100000}"/>
    <hyperlink ref="I5493" r:id="rId4175" xr:uid="{00000000-0004-0000-0A00-00004E100000}"/>
    <hyperlink ref="I5495" r:id="rId4176" xr:uid="{00000000-0004-0000-0A00-00004F100000}"/>
    <hyperlink ref="I5497" r:id="rId4177" xr:uid="{00000000-0004-0000-0A00-000050100000}"/>
    <hyperlink ref="I5500" r:id="rId4178" xr:uid="{00000000-0004-0000-0A00-000051100000}"/>
    <hyperlink ref="I5501" r:id="rId4179" xr:uid="{00000000-0004-0000-0A00-000052100000}"/>
    <hyperlink ref="I5502" r:id="rId4180" xr:uid="{00000000-0004-0000-0A00-000053100000}"/>
    <hyperlink ref="I5503" r:id="rId4181" xr:uid="{00000000-0004-0000-0A00-000054100000}"/>
    <hyperlink ref="I5504" r:id="rId4182" xr:uid="{00000000-0004-0000-0A00-000055100000}"/>
    <hyperlink ref="I5505" r:id="rId4183" xr:uid="{00000000-0004-0000-0A00-000056100000}"/>
    <hyperlink ref="I5507" r:id="rId4184" xr:uid="{00000000-0004-0000-0A00-000057100000}"/>
    <hyperlink ref="I5508" r:id="rId4185" xr:uid="{00000000-0004-0000-0A00-000058100000}"/>
    <hyperlink ref="I5510" r:id="rId4186" xr:uid="{00000000-0004-0000-0A00-000059100000}"/>
    <hyperlink ref="I5513" r:id="rId4187" xr:uid="{00000000-0004-0000-0A00-00005A100000}"/>
    <hyperlink ref="I5514" r:id="rId4188" xr:uid="{00000000-0004-0000-0A00-00005B100000}"/>
    <hyperlink ref="I5515" r:id="rId4189" xr:uid="{00000000-0004-0000-0A00-00005C100000}"/>
    <hyperlink ref="I5517" r:id="rId4190" xr:uid="{00000000-0004-0000-0A00-00005D100000}"/>
    <hyperlink ref="I5518" r:id="rId4191" xr:uid="{00000000-0004-0000-0A00-00005E100000}"/>
    <hyperlink ref="I5520" r:id="rId4192" xr:uid="{00000000-0004-0000-0A00-00005F100000}"/>
    <hyperlink ref="I5521" r:id="rId4193" xr:uid="{00000000-0004-0000-0A00-000060100000}"/>
    <hyperlink ref="I5522" r:id="rId4194" xr:uid="{00000000-0004-0000-0A00-000061100000}"/>
    <hyperlink ref="I5523" r:id="rId4195" xr:uid="{00000000-0004-0000-0A00-000062100000}"/>
    <hyperlink ref="I5524" r:id="rId4196" xr:uid="{00000000-0004-0000-0A00-000063100000}"/>
    <hyperlink ref="I5525" r:id="rId4197" location="page/5/1" xr:uid="{00000000-0004-0000-0A00-000064100000}"/>
    <hyperlink ref="I5526" r:id="rId4198" xr:uid="{00000000-0004-0000-0A00-000065100000}"/>
    <hyperlink ref="I5528" r:id="rId4199" xr:uid="{00000000-0004-0000-0A00-000066100000}"/>
    <hyperlink ref="I5529" r:id="rId4200" xr:uid="{00000000-0004-0000-0A00-000067100000}"/>
    <hyperlink ref="I5530" r:id="rId4201" xr:uid="{00000000-0004-0000-0A00-000068100000}"/>
    <hyperlink ref="I5531" r:id="rId4202" xr:uid="{00000000-0004-0000-0A00-000069100000}"/>
    <hyperlink ref="I5532" r:id="rId4203" xr:uid="{00000000-0004-0000-0A00-00006A100000}"/>
    <hyperlink ref="I5533" r:id="rId4204" xr:uid="{00000000-0004-0000-0A00-00006B100000}"/>
    <hyperlink ref="I5534" r:id="rId4205" xr:uid="{00000000-0004-0000-0A00-00006C100000}"/>
    <hyperlink ref="I5536" r:id="rId4206" xr:uid="{00000000-0004-0000-0A00-00006D100000}"/>
    <hyperlink ref="I5537" r:id="rId4207" xr:uid="{00000000-0004-0000-0A00-00006E100000}"/>
    <hyperlink ref="I5538" r:id="rId4208" xr:uid="{00000000-0004-0000-0A00-00006F100000}"/>
    <hyperlink ref="I5542" r:id="rId4209" xr:uid="{00000000-0004-0000-0A00-000070100000}"/>
    <hyperlink ref="I5543" r:id="rId4210" xr:uid="{00000000-0004-0000-0A00-000071100000}"/>
    <hyperlink ref="I5544" r:id="rId4211" xr:uid="{00000000-0004-0000-0A00-000072100000}"/>
    <hyperlink ref="I5545" r:id="rId4212" xr:uid="{00000000-0004-0000-0A00-000073100000}"/>
    <hyperlink ref="I5548" r:id="rId4213" xr:uid="{00000000-0004-0000-0A00-000074100000}"/>
    <hyperlink ref="M5548" r:id="rId4214" xr:uid="{00000000-0004-0000-0A00-000075100000}"/>
    <hyperlink ref="I5551" r:id="rId4215" xr:uid="{00000000-0004-0000-0A00-000076100000}"/>
    <hyperlink ref="I5552" r:id="rId4216" xr:uid="{00000000-0004-0000-0A00-000077100000}"/>
    <hyperlink ref="I5555" r:id="rId4217" xr:uid="{00000000-0004-0000-0A00-000078100000}"/>
    <hyperlink ref="I5556" r:id="rId4218" xr:uid="{00000000-0004-0000-0A00-000079100000}"/>
    <hyperlink ref="I5557" r:id="rId4219" xr:uid="{00000000-0004-0000-0A00-00007A100000}"/>
    <hyperlink ref="I5560" r:id="rId4220" xr:uid="{00000000-0004-0000-0A00-00007B100000}"/>
    <hyperlink ref="I5562" r:id="rId4221" xr:uid="{00000000-0004-0000-0A00-00007C100000}"/>
    <hyperlink ref="I5563" r:id="rId4222" xr:uid="{00000000-0004-0000-0A00-00007D100000}"/>
    <hyperlink ref="I5564" r:id="rId4223" xr:uid="{00000000-0004-0000-0A00-00007E100000}"/>
    <hyperlink ref="I5565" r:id="rId4224" xr:uid="{00000000-0004-0000-0A00-00007F100000}"/>
    <hyperlink ref="I5566" r:id="rId4225" xr:uid="{00000000-0004-0000-0A00-000080100000}"/>
    <hyperlink ref="I5567" r:id="rId4226" xr:uid="{00000000-0004-0000-0A00-000081100000}"/>
    <hyperlink ref="I5568" r:id="rId4227" xr:uid="{00000000-0004-0000-0A00-000082100000}"/>
    <hyperlink ref="I5569" r:id="rId4228" xr:uid="{00000000-0004-0000-0A00-000083100000}"/>
    <hyperlink ref="I5572" r:id="rId4229" xr:uid="{00000000-0004-0000-0A00-000084100000}"/>
    <hyperlink ref="I5574" r:id="rId4230" xr:uid="{00000000-0004-0000-0A00-000085100000}"/>
    <hyperlink ref="M5574" r:id="rId4231" xr:uid="{00000000-0004-0000-0A00-000086100000}"/>
    <hyperlink ref="I5575" r:id="rId4232" xr:uid="{00000000-0004-0000-0A00-000087100000}"/>
    <hyperlink ref="I5576" r:id="rId4233" xr:uid="{00000000-0004-0000-0A00-000088100000}"/>
    <hyperlink ref="I5577" r:id="rId4234" xr:uid="{00000000-0004-0000-0A00-000089100000}"/>
    <hyperlink ref="I5578" r:id="rId4235" xr:uid="{00000000-0004-0000-0A00-00008A100000}"/>
    <hyperlink ref="I5579" r:id="rId4236" xr:uid="{00000000-0004-0000-0A00-00008B100000}"/>
    <hyperlink ref="I5580" r:id="rId4237" xr:uid="{00000000-0004-0000-0A00-00008C100000}"/>
    <hyperlink ref="I5581" r:id="rId4238" xr:uid="{00000000-0004-0000-0A00-00008D100000}"/>
    <hyperlink ref="I5582" r:id="rId4239" xr:uid="{00000000-0004-0000-0A00-00008E100000}"/>
    <hyperlink ref="I5583" r:id="rId4240" xr:uid="{00000000-0004-0000-0A00-00008F100000}"/>
    <hyperlink ref="I5584" r:id="rId4241" xr:uid="{00000000-0004-0000-0A00-000090100000}"/>
    <hyperlink ref="I5585" r:id="rId4242" xr:uid="{00000000-0004-0000-0A00-000091100000}"/>
    <hyperlink ref="I5586" r:id="rId4243" xr:uid="{00000000-0004-0000-0A00-000092100000}"/>
    <hyperlink ref="I5587" r:id="rId4244" xr:uid="{00000000-0004-0000-0A00-000093100000}"/>
    <hyperlink ref="I5588" r:id="rId4245" xr:uid="{00000000-0004-0000-0A00-000094100000}"/>
    <hyperlink ref="I5589" r:id="rId4246" xr:uid="{00000000-0004-0000-0A00-000095100000}"/>
    <hyperlink ref="I5590" r:id="rId4247" xr:uid="{00000000-0004-0000-0A00-000096100000}"/>
    <hyperlink ref="I5592" r:id="rId4248" xr:uid="{00000000-0004-0000-0A00-000097100000}"/>
    <hyperlink ref="I5594" r:id="rId4249" xr:uid="{00000000-0004-0000-0A00-000098100000}"/>
    <hyperlink ref="I5596" r:id="rId4250" xr:uid="{00000000-0004-0000-0A00-000099100000}"/>
    <hyperlink ref="I5597" r:id="rId4251" xr:uid="{00000000-0004-0000-0A00-00009A100000}"/>
    <hyperlink ref="I5599" r:id="rId4252" xr:uid="{00000000-0004-0000-0A00-00009B100000}"/>
    <hyperlink ref="I5600" r:id="rId4253" xr:uid="{00000000-0004-0000-0A00-00009C100000}"/>
    <hyperlink ref="I5602" r:id="rId4254" xr:uid="{00000000-0004-0000-0A00-00009D100000}"/>
    <hyperlink ref="I5603" r:id="rId4255" xr:uid="{00000000-0004-0000-0A00-00009E100000}"/>
    <hyperlink ref="I5604" r:id="rId4256" xr:uid="{00000000-0004-0000-0A00-00009F100000}"/>
    <hyperlink ref="I5605" r:id="rId4257" xr:uid="{00000000-0004-0000-0A00-0000A0100000}"/>
    <hyperlink ref="I5606" r:id="rId4258" xr:uid="{00000000-0004-0000-0A00-0000A1100000}"/>
    <hyperlink ref="I5607" r:id="rId4259" xr:uid="{00000000-0004-0000-0A00-0000A2100000}"/>
    <hyperlink ref="I5612" r:id="rId4260" xr:uid="{00000000-0004-0000-0A00-0000A3100000}"/>
    <hyperlink ref="I5613" r:id="rId4261" xr:uid="{00000000-0004-0000-0A00-0000A4100000}"/>
    <hyperlink ref="I5614" r:id="rId4262" xr:uid="{00000000-0004-0000-0A00-0000A5100000}"/>
    <hyperlink ref="I5615" r:id="rId4263" xr:uid="{00000000-0004-0000-0A00-0000A6100000}"/>
    <hyperlink ref="I5616" r:id="rId4264" xr:uid="{00000000-0004-0000-0A00-0000A7100000}"/>
    <hyperlink ref="I5618" r:id="rId4265" xr:uid="{00000000-0004-0000-0A00-0000A8100000}"/>
    <hyperlink ref="I5619" r:id="rId4266" xr:uid="{00000000-0004-0000-0A00-0000A9100000}"/>
    <hyperlink ref="I5620" r:id="rId4267" xr:uid="{00000000-0004-0000-0A00-0000AA100000}"/>
    <hyperlink ref="I5621" r:id="rId4268" xr:uid="{00000000-0004-0000-0A00-0000AB100000}"/>
    <hyperlink ref="I5623" r:id="rId4269" xr:uid="{00000000-0004-0000-0A00-0000AC100000}"/>
    <hyperlink ref="I5624" r:id="rId4270" xr:uid="{00000000-0004-0000-0A00-0000AD100000}"/>
    <hyperlink ref="I5625" r:id="rId4271" xr:uid="{00000000-0004-0000-0A00-0000AE100000}"/>
    <hyperlink ref="I5627" r:id="rId4272" xr:uid="{00000000-0004-0000-0A00-0000AF100000}"/>
    <hyperlink ref="I5628" r:id="rId4273" xr:uid="{00000000-0004-0000-0A00-0000B0100000}"/>
    <hyperlink ref="I5630" r:id="rId4274" xr:uid="{00000000-0004-0000-0A00-0000B1100000}"/>
    <hyperlink ref="I5631" r:id="rId4275" xr:uid="{00000000-0004-0000-0A00-0000B2100000}"/>
    <hyperlink ref="I5632" r:id="rId4276" xr:uid="{00000000-0004-0000-0A00-0000B3100000}"/>
    <hyperlink ref="I5633" r:id="rId4277" xr:uid="{00000000-0004-0000-0A00-0000B4100000}"/>
    <hyperlink ref="I5635" r:id="rId4278" xr:uid="{00000000-0004-0000-0A00-0000B5100000}"/>
    <hyperlink ref="I5636" r:id="rId4279" xr:uid="{00000000-0004-0000-0A00-0000B6100000}"/>
    <hyperlink ref="I5637" r:id="rId4280" xr:uid="{00000000-0004-0000-0A00-0000B7100000}"/>
    <hyperlink ref="I5638" r:id="rId4281" xr:uid="{00000000-0004-0000-0A00-0000B8100000}"/>
    <hyperlink ref="I5640" r:id="rId4282" xr:uid="{00000000-0004-0000-0A00-0000B9100000}"/>
    <hyperlink ref="I5641" r:id="rId4283" xr:uid="{00000000-0004-0000-0A00-0000BA100000}"/>
    <hyperlink ref="I5642" r:id="rId4284" xr:uid="{00000000-0004-0000-0A00-0000BB100000}"/>
    <hyperlink ref="I5643" r:id="rId4285" xr:uid="{00000000-0004-0000-0A00-0000BC100000}"/>
    <hyperlink ref="I5644" r:id="rId4286" xr:uid="{00000000-0004-0000-0A00-0000BD100000}"/>
    <hyperlink ref="I5646" r:id="rId4287" xr:uid="{00000000-0004-0000-0A00-0000BE100000}"/>
    <hyperlink ref="I5647" r:id="rId4288" xr:uid="{00000000-0004-0000-0A00-0000BF100000}"/>
    <hyperlink ref="I5648" r:id="rId4289" xr:uid="{00000000-0004-0000-0A00-0000C0100000}"/>
    <hyperlink ref="I5649" r:id="rId4290" xr:uid="{00000000-0004-0000-0A00-0000C1100000}"/>
    <hyperlink ref="I5650" r:id="rId4291" xr:uid="{00000000-0004-0000-0A00-0000C2100000}"/>
    <hyperlink ref="I5651" r:id="rId4292" xr:uid="{00000000-0004-0000-0A00-0000C3100000}"/>
    <hyperlink ref="I5653" r:id="rId4293" xr:uid="{00000000-0004-0000-0A00-0000C4100000}"/>
    <hyperlink ref="I5656" r:id="rId4294" xr:uid="{00000000-0004-0000-0A00-0000C5100000}"/>
    <hyperlink ref="I5657" r:id="rId4295" xr:uid="{00000000-0004-0000-0A00-0000C6100000}"/>
    <hyperlink ref="I5658" r:id="rId4296" xr:uid="{00000000-0004-0000-0A00-0000C7100000}"/>
    <hyperlink ref="I5659" r:id="rId4297" xr:uid="{00000000-0004-0000-0A00-0000C8100000}"/>
    <hyperlink ref="I5660" r:id="rId4298" xr:uid="{00000000-0004-0000-0A00-0000C9100000}"/>
    <hyperlink ref="I5661" r:id="rId4299" xr:uid="{00000000-0004-0000-0A00-0000CA100000}"/>
    <hyperlink ref="I5666" r:id="rId4300" xr:uid="{00000000-0004-0000-0A00-0000CB100000}"/>
    <hyperlink ref="I5668" r:id="rId4301" xr:uid="{00000000-0004-0000-0A00-0000CC100000}"/>
    <hyperlink ref="I5671" r:id="rId4302" xr:uid="{00000000-0004-0000-0A00-0000CD100000}"/>
    <hyperlink ref="I5672" r:id="rId4303" xr:uid="{00000000-0004-0000-0A00-0000CE100000}"/>
    <hyperlink ref="I5673" r:id="rId4304" xr:uid="{00000000-0004-0000-0A00-0000CF100000}"/>
    <hyperlink ref="I5674" r:id="rId4305" xr:uid="{00000000-0004-0000-0A00-0000D0100000}"/>
    <hyperlink ref="I5676" r:id="rId4306" xr:uid="{00000000-0004-0000-0A00-0000D1100000}"/>
    <hyperlink ref="I5677" r:id="rId4307" xr:uid="{00000000-0004-0000-0A00-0000D2100000}"/>
    <hyperlink ref="I5678" r:id="rId4308" xr:uid="{00000000-0004-0000-0A00-0000D3100000}"/>
    <hyperlink ref="I5679" r:id="rId4309" xr:uid="{00000000-0004-0000-0A00-0000D4100000}"/>
    <hyperlink ref="I5680" r:id="rId4310" xr:uid="{00000000-0004-0000-0A00-0000D5100000}"/>
    <hyperlink ref="I5681" r:id="rId4311" xr:uid="{00000000-0004-0000-0A00-0000D6100000}"/>
    <hyperlink ref="I5682" r:id="rId4312" xr:uid="{00000000-0004-0000-0A00-0000D7100000}"/>
    <hyperlink ref="I5683" r:id="rId4313" xr:uid="{00000000-0004-0000-0A00-0000D8100000}"/>
    <hyperlink ref="I5684" r:id="rId4314" xr:uid="{00000000-0004-0000-0A00-0000D9100000}"/>
    <hyperlink ref="I5686" r:id="rId4315" xr:uid="{00000000-0004-0000-0A00-0000DA100000}"/>
    <hyperlink ref="M5686" r:id="rId4316" xr:uid="{00000000-0004-0000-0A00-0000DB100000}"/>
    <hyperlink ref="I5688" r:id="rId4317" xr:uid="{00000000-0004-0000-0A00-0000DC100000}"/>
    <hyperlink ref="I5690" r:id="rId4318" xr:uid="{00000000-0004-0000-0A00-0000DD100000}"/>
    <hyperlink ref="I5692" r:id="rId4319" xr:uid="{00000000-0004-0000-0A00-0000DE100000}"/>
    <hyperlink ref="I5693" r:id="rId4320" xr:uid="{00000000-0004-0000-0A00-0000DF100000}"/>
    <hyperlink ref="I5694" r:id="rId4321" xr:uid="{00000000-0004-0000-0A00-0000E0100000}"/>
    <hyperlink ref="I5697" r:id="rId4322" xr:uid="{00000000-0004-0000-0A00-0000E1100000}"/>
    <hyperlink ref="I5698" r:id="rId4323" xr:uid="{00000000-0004-0000-0A00-0000E2100000}"/>
    <hyperlink ref="I5699" r:id="rId4324" xr:uid="{00000000-0004-0000-0A00-0000E3100000}"/>
    <hyperlink ref="I5700" r:id="rId4325" xr:uid="{00000000-0004-0000-0A00-0000E4100000}"/>
    <hyperlink ref="I5702" r:id="rId4326" xr:uid="{00000000-0004-0000-0A00-0000E5100000}"/>
    <hyperlink ref="I5703" r:id="rId4327" xr:uid="{00000000-0004-0000-0A00-0000E6100000}"/>
    <hyperlink ref="I5704" r:id="rId4328" xr:uid="{00000000-0004-0000-0A00-0000E7100000}"/>
    <hyperlink ref="I5705" r:id="rId4329" xr:uid="{00000000-0004-0000-0A00-0000E8100000}"/>
    <hyperlink ref="I5706" r:id="rId4330" xr:uid="{00000000-0004-0000-0A00-0000E9100000}"/>
    <hyperlink ref="I5707" r:id="rId4331" xr:uid="{00000000-0004-0000-0A00-0000EA100000}"/>
    <hyperlink ref="I5708" r:id="rId4332" xr:uid="{00000000-0004-0000-0A00-0000EB100000}"/>
    <hyperlink ref="I5709" r:id="rId4333" xr:uid="{00000000-0004-0000-0A00-0000EC100000}"/>
    <hyperlink ref="I5711" r:id="rId4334" xr:uid="{00000000-0004-0000-0A00-0000ED100000}"/>
    <hyperlink ref="I5712" r:id="rId4335" xr:uid="{00000000-0004-0000-0A00-0000EE100000}"/>
    <hyperlink ref="I5713" r:id="rId4336" xr:uid="{00000000-0004-0000-0A00-0000EF100000}"/>
    <hyperlink ref="I5714" r:id="rId4337" xr:uid="{00000000-0004-0000-0A00-0000F0100000}"/>
    <hyperlink ref="I5715" r:id="rId4338" xr:uid="{00000000-0004-0000-0A00-0000F1100000}"/>
    <hyperlink ref="I5716" r:id="rId4339" xr:uid="{00000000-0004-0000-0A00-0000F2100000}"/>
    <hyperlink ref="I5717" r:id="rId4340" xr:uid="{00000000-0004-0000-0A00-0000F3100000}"/>
    <hyperlink ref="I5718" r:id="rId4341" xr:uid="{00000000-0004-0000-0A00-0000F4100000}"/>
    <hyperlink ref="I5719" r:id="rId4342" xr:uid="{00000000-0004-0000-0A00-0000F5100000}"/>
    <hyperlink ref="I5720" r:id="rId4343" xr:uid="{00000000-0004-0000-0A00-0000F6100000}"/>
    <hyperlink ref="I5721" r:id="rId4344" xr:uid="{00000000-0004-0000-0A00-0000F7100000}"/>
    <hyperlink ref="I5722" r:id="rId4345" xr:uid="{00000000-0004-0000-0A00-0000F8100000}"/>
    <hyperlink ref="I5723" r:id="rId4346" xr:uid="{00000000-0004-0000-0A00-0000F9100000}"/>
    <hyperlink ref="I5724" r:id="rId4347" xr:uid="{00000000-0004-0000-0A00-0000FA100000}"/>
    <hyperlink ref="I5725" r:id="rId4348" location="/2cc0055832264c5296890745e9ea415c" xr:uid="{00000000-0004-0000-0A00-0000FB100000}"/>
    <hyperlink ref="I5726" r:id="rId4349" xr:uid="{00000000-0004-0000-0A00-0000FC100000}"/>
    <hyperlink ref="I5727" r:id="rId4350" xr:uid="{00000000-0004-0000-0A00-0000FD100000}"/>
    <hyperlink ref="I5728" r:id="rId4351" xr:uid="{00000000-0004-0000-0A00-0000FE100000}"/>
    <hyperlink ref="I5729" r:id="rId4352" xr:uid="{00000000-0004-0000-0A00-0000FF100000}"/>
    <hyperlink ref="I5730" r:id="rId4353" xr:uid="{00000000-0004-0000-0A00-000000110000}"/>
    <hyperlink ref="I5731" r:id="rId4354" xr:uid="{00000000-0004-0000-0A00-000001110000}"/>
    <hyperlink ref="I5732" r:id="rId4355" xr:uid="{00000000-0004-0000-0A00-000002110000}"/>
    <hyperlink ref="I5735" r:id="rId4356" xr:uid="{00000000-0004-0000-0A00-000003110000}"/>
    <hyperlink ref="I5738" r:id="rId4357" xr:uid="{00000000-0004-0000-0A00-000004110000}"/>
    <hyperlink ref="I5739" r:id="rId4358" xr:uid="{00000000-0004-0000-0A00-000005110000}"/>
    <hyperlink ref="I5740" r:id="rId4359" xr:uid="{00000000-0004-0000-0A00-000006110000}"/>
    <hyperlink ref="I5741" r:id="rId4360" xr:uid="{00000000-0004-0000-0A00-000007110000}"/>
    <hyperlink ref="I5742" r:id="rId4361" xr:uid="{00000000-0004-0000-0A00-000008110000}"/>
    <hyperlink ref="I5743" r:id="rId4362" xr:uid="{00000000-0004-0000-0A00-000009110000}"/>
    <hyperlink ref="I5744" r:id="rId4363" xr:uid="{00000000-0004-0000-0A00-00000A110000}"/>
    <hyperlink ref="I5745" r:id="rId4364" xr:uid="{00000000-0004-0000-0A00-00000B110000}"/>
    <hyperlink ref="I5746" r:id="rId4365" xr:uid="{00000000-0004-0000-0A00-00000C110000}"/>
    <hyperlink ref="I5748" r:id="rId4366" xr:uid="{00000000-0004-0000-0A00-00000D110000}"/>
    <hyperlink ref="I5749" r:id="rId4367" xr:uid="{00000000-0004-0000-0A00-00000E110000}"/>
    <hyperlink ref="I5750" r:id="rId4368" xr:uid="{00000000-0004-0000-0A00-00000F110000}"/>
    <hyperlink ref="I5751" r:id="rId4369" xr:uid="{00000000-0004-0000-0A00-000010110000}"/>
    <hyperlink ref="I5754" r:id="rId4370" xr:uid="{00000000-0004-0000-0A00-000011110000}"/>
    <hyperlink ref="I5755" r:id="rId4371" xr:uid="{00000000-0004-0000-0A00-000012110000}"/>
    <hyperlink ref="I5757" r:id="rId4372" xr:uid="{00000000-0004-0000-0A00-000013110000}"/>
    <hyperlink ref="I5758" r:id="rId4373" xr:uid="{00000000-0004-0000-0A00-000014110000}"/>
    <hyperlink ref="I5759" r:id="rId4374" xr:uid="{00000000-0004-0000-0A00-000015110000}"/>
    <hyperlink ref="I5761" r:id="rId4375" xr:uid="{00000000-0004-0000-0A00-000016110000}"/>
    <hyperlink ref="I5762" r:id="rId4376" xr:uid="{00000000-0004-0000-0A00-000017110000}"/>
    <hyperlink ref="I5764" r:id="rId4377" xr:uid="{00000000-0004-0000-0A00-000018110000}"/>
    <hyperlink ref="I5765" r:id="rId4378" xr:uid="{00000000-0004-0000-0A00-000019110000}"/>
    <hyperlink ref="I5767" r:id="rId4379" xr:uid="{00000000-0004-0000-0A00-00001A110000}"/>
    <hyperlink ref="I5768" r:id="rId4380" xr:uid="{00000000-0004-0000-0A00-00001B110000}"/>
    <hyperlink ref="I5769" r:id="rId4381" xr:uid="{00000000-0004-0000-0A00-00001C110000}"/>
    <hyperlink ref="I5770" r:id="rId4382" xr:uid="{00000000-0004-0000-0A00-00001D110000}"/>
    <hyperlink ref="I5771" r:id="rId4383" xr:uid="{00000000-0004-0000-0A00-00001E110000}"/>
    <hyperlink ref="I5772" r:id="rId4384" xr:uid="{00000000-0004-0000-0A00-00001F110000}"/>
    <hyperlink ref="I5773" r:id="rId4385" xr:uid="{00000000-0004-0000-0A00-000020110000}"/>
    <hyperlink ref="I5774" r:id="rId4386" xr:uid="{00000000-0004-0000-0A00-000021110000}"/>
    <hyperlink ref="I5775" r:id="rId4387" xr:uid="{00000000-0004-0000-0A00-000022110000}"/>
    <hyperlink ref="I5776" r:id="rId4388" xr:uid="{00000000-0004-0000-0A00-000023110000}"/>
    <hyperlink ref="I5777" r:id="rId4389" xr:uid="{00000000-0004-0000-0A00-000024110000}"/>
    <hyperlink ref="I5778" r:id="rId4390" xr:uid="{00000000-0004-0000-0A00-000025110000}"/>
    <hyperlink ref="I5779" r:id="rId4391" xr:uid="{00000000-0004-0000-0A00-000026110000}"/>
    <hyperlink ref="I5780" r:id="rId4392" xr:uid="{00000000-0004-0000-0A00-000027110000}"/>
    <hyperlink ref="I5781" r:id="rId4393" xr:uid="{00000000-0004-0000-0A00-000028110000}"/>
    <hyperlink ref="I5782" r:id="rId4394" xr:uid="{00000000-0004-0000-0A00-000029110000}"/>
    <hyperlink ref="I5784" r:id="rId4395" xr:uid="{00000000-0004-0000-0A00-00002A110000}"/>
    <hyperlink ref="I5785" r:id="rId4396" xr:uid="{00000000-0004-0000-0A00-00002B110000}"/>
    <hyperlink ref="I5788" r:id="rId4397" xr:uid="{00000000-0004-0000-0A00-00002C110000}"/>
    <hyperlink ref="I5789" r:id="rId4398" xr:uid="{00000000-0004-0000-0A00-00002D110000}"/>
    <hyperlink ref="I5790" r:id="rId4399" xr:uid="{00000000-0004-0000-0A00-00002E110000}"/>
    <hyperlink ref="I5791" r:id="rId4400" xr:uid="{00000000-0004-0000-0A00-00002F110000}"/>
    <hyperlink ref="I5792" r:id="rId4401" xr:uid="{00000000-0004-0000-0A00-000030110000}"/>
    <hyperlink ref="M5792" r:id="rId4402" xr:uid="{00000000-0004-0000-0A00-000031110000}"/>
    <hyperlink ref="I5795" r:id="rId4403" xr:uid="{00000000-0004-0000-0A00-000032110000}"/>
    <hyperlink ref="I5796" r:id="rId4404" xr:uid="{00000000-0004-0000-0A00-000033110000}"/>
    <hyperlink ref="I5798" r:id="rId4405" xr:uid="{00000000-0004-0000-0A00-000034110000}"/>
    <hyperlink ref="I5799" r:id="rId4406" xr:uid="{00000000-0004-0000-0A00-000035110000}"/>
    <hyperlink ref="I5800" r:id="rId4407" xr:uid="{00000000-0004-0000-0A00-000036110000}"/>
    <hyperlink ref="I5802" r:id="rId4408" xr:uid="{00000000-0004-0000-0A00-000037110000}"/>
    <hyperlink ref="I5803" r:id="rId4409" xr:uid="{00000000-0004-0000-0A00-000038110000}"/>
    <hyperlink ref="I5804" r:id="rId4410" xr:uid="{00000000-0004-0000-0A00-000039110000}"/>
    <hyperlink ref="M5804" r:id="rId4411" xr:uid="{00000000-0004-0000-0A00-00003A110000}"/>
    <hyperlink ref="I5805" r:id="rId4412" xr:uid="{00000000-0004-0000-0A00-00003B110000}"/>
    <hyperlink ref="I5806" r:id="rId4413" xr:uid="{00000000-0004-0000-0A00-00003C110000}"/>
    <hyperlink ref="I5807" r:id="rId4414" xr:uid="{00000000-0004-0000-0A00-00003D110000}"/>
    <hyperlink ref="I5808" r:id="rId4415" xr:uid="{00000000-0004-0000-0A00-00003E110000}"/>
    <hyperlink ref="I5809" r:id="rId4416" xr:uid="{00000000-0004-0000-0A00-00003F110000}"/>
    <hyperlink ref="I5812" r:id="rId4417" xr:uid="{00000000-0004-0000-0A00-000040110000}"/>
    <hyperlink ref="I5814" r:id="rId4418" location="page/1/1" xr:uid="{00000000-0004-0000-0A00-000041110000}"/>
    <hyperlink ref="I5815" r:id="rId4419" xr:uid="{00000000-0004-0000-0A00-000042110000}"/>
    <hyperlink ref="I5816" r:id="rId4420" xr:uid="{00000000-0004-0000-0A00-000043110000}"/>
    <hyperlink ref="I5817" r:id="rId4421" xr:uid="{00000000-0004-0000-0A00-000044110000}"/>
    <hyperlink ref="I5818" r:id="rId4422" xr:uid="{00000000-0004-0000-0A00-000045110000}"/>
    <hyperlink ref="I5819" r:id="rId4423" xr:uid="{00000000-0004-0000-0A00-000046110000}"/>
    <hyperlink ref="I5820" r:id="rId4424" xr:uid="{00000000-0004-0000-0A00-000047110000}"/>
    <hyperlink ref="I5821" r:id="rId4425" xr:uid="{00000000-0004-0000-0A00-000048110000}"/>
    <hyperlink ref="I5822" r:id="rId4426" xr:uid="{00000000-0004-0000-0A00-000049110000}"/>
    <hyperlink ref="I5823" r:id="rId4427" xr:uid="{00000000-0004-0000-0A00-00004A110000}"/>
    <hyperlink ref="I5824" r:id="rId4428" xr:uid="{00000000-0004-0000-0A00-00004B110000}"/>
    <hyperlink ref="I5825" r:id="rId4429" xr:uid="{00000000-0004-0000-0A00-00004C110000}"/>
    <hyperlink ref="I5827" r:id="rId4430" xr:uid="{00000000-0004-0000-0A00-00004D110000}"/>
    <hyperlink ref="I5828" r:id="rId4431" xr:uid="{00000000-0004-0000-0A00-00004E110000}"/>
    <hyperlink ref="I5829" r:id="rId4432" xr:uid="{00000000-0004-0000-0A00-00004F110000}"/>
    <hyperlink ref="I5831" r:id="rId4433" xr:uid="{00000000-0004-0000-0A00-000050110000}"/>
    <hyperlink ref="I5832" r:id="rId4434" xr:uid="{00000000-0004-0000-0A00-000051110000}"/>
    <hyperlink ref="I5833" r:id="rId4435" xr:uid="{00000000-0004-0000-0A00-000052110000}"/>
    <hyperlink ref="H5834" r:id="rId4436" xr:uid="{00000000-0004-0000-0A00-000053110000}"/>
    <hyperlink ref="I5834" r:id="rId4437" xr:uid="{00000000-0004-0000-0A00-000054110000}"/>
    <hyperlink ref="M5834" r:id="rId4438" xr:uid="{00000000-0004-0000-0A00-000055110000}"/>
    <hyperlink ref="I5835" r:id="rId4439" xr:uid="{00000000-0004-0000-0A00-000056110000}"/>
    <hyperlink ref="I5836" r:id="rId4440" xr:uid="{00000000-0004-0000-0A00-000057110000}"/>
    <hyperlink ref="I5837" r:id="rId4441" xr:uid="{00000000-0004-0000-0A00-000058110000}"/>
    <hyperlink ref="I5838" r:id="rId4442" xr:uid="{00000000-0004-0000-0A00-000059110000}"/>
    <hyperlink ref="I5840" r:id="rId4443" xr:uid="{00000000-0004-0000-0A00-00005A110000}"/>
    <hyperlink ref="I5841" r:id="rId4444" xr:uid="{00000000-0004-0000-0A00-00005B110000}"/>
    <hyperlink ref="I5843" r:id="rId4445" xr:uid="{00000000-0004-0000-0A00-00005C110000}"/>
    <hyperlink ref="I5844" r:id="rId4446" xr:uid="{00000000-0004-0000-0A00-00005D110000}"/>
    <hyperlink ref="I5845" r:id="rId4447" xr:uid="{00000000-0004-0000-0A00-00005E110000}"/>
    <hyperlink ref="I5846" r:id="rId4448" xr:uid="{00000000-0004-0000-0A00-00005F110000}"/>
    <hyperlink ref="I5847" r:id="rId4449" xr:uid="{00000000-0004-0000-0A00-000060110000}"/>
    <hyperlink ref="I5848" r:id="rId4450" xr:uid="{00000000-0004-0000-0A00-000061110000}"/>
    <hyperlink ref="I5849" r:id="rId4451" xr:uid="{00000000-0004-0000-0A00-000062110000}"/>
    <hyperlink ref="I5851" r:id="rId4452" xr:uid="{00000000-0004-0000-0A00-000063110000}"/>
    <hyperlink ref="I5852" r:id="rId4453" xr:uid="{00000000-0004-0000-0A00-000064110000}"/>
    <hyperlink ref="I5853" r:id="rId4454" xr:uid="{00000000-0004-0000-0A00-000065110000}"/>
    <hyperlink ref="I5855" r:id="rId4455" xr:uid="{00000000-0004-0000-0A00-000066110000}"/>
    <hyperlink ref="I5856" r:id="rId4456" xr:uid="{00000000-0004-0000-0A00-000067110000}"/>
    <hyperlink ref="I5857" r:id="rId4457" xr:uid="{00000000-0004-0000-0A00-000068110000}"/>
    <hyperlink ref="I5859" r:id="rId4458" xr:uid="{00000000-0004-0000-0A00-000069110000}"/>
    <hyperlink ref="I5862" r:id="rId4459" xr:uid="{00000000-0004-0000-0A00-00006A110000}"/>
    <hyperlink ref="M5862" r:id="rId4460" xr:uid="{00000000-0004-0000-0A00-00006B110000}"/>
    <hyperlink ref="I5863" r:id="rId4461" xr:uid="{00000000-0004-0000-0A00-00006C110000}"/>
    <hyperlink ref="I5864" r:id="rId4462" xr:uid="{00000000-0004-0000-0A00-00006D110000}"/>
    <hyperlink ref="I5866" r:id="rId4463" xr:uid="{00000000-0004-0000-0A00-00006E110000}"/>
    <hyperlink ref="I5867" r:id="rId4464" xr:uid="{00000000-0004-0000-0A00-00006F110000}"/>
    <hyperlink ref="I5868" r:id="rId4465" xr:uid="{00000000-0004-0000-0A00-000070110000}"/>
    <hyperlink ref="I5869" r:id="rId4466" xr:uid="{00000000-0004-0000-0A00-000071110000}"/>
    <hyperlink ref="I5870" r:id="rId4467" xr:uid="{00000000-0004-0000-0A00-000072110000}"/>
    <hyperlink ref="I5871" r:id="rId4468" xr:uid="{00000000-0004-0000-0A00-000073110000}"/>
    <hyperlink ref="I5872" r:id="rId4469" xr:uid="{00000000-0004-0000-0A00-000074110000}"/>
    <hyperlink ref="I5873" r:id="rId4470" xr:uid="{00000000-0004-0000-0A00-000075110000}"/>
    <hyperlink ref="I5876" r:id="rId4471" location="ampf=" xr:uid="{00000000-0004-0000-0A00-000076110000}"/>
    <hyperlink ref="I5877" r:id="rId4472" xr:uid="{00000000-0004-0000-0A00-000077110000}"/>
    <hyperlink ref="I5878" r:id="rId4473" xr:uid="{00000000-0004-0000-0A00-000078110000}"/>
    <hyperlink ref="I5879" r:id="rId4474" xr:uid="{00000000-0004-0000-0A00-000079110000}"/>
    <hyperlink ref="I5880" r:id="rId4475" xr:uid="{00000000-0004-0000-0A00-00007A110000}"/>
    <hyperlink ref="I5881" r:id="rId4476" xr:uid="{00000000-0004-0000-0A00-00007B110000}"/>
    <hyperlink ref="I5882" r:id="rId4477" xr:uid="{00000000-0004-0000-0A00-00007C110000}"/>
    <hyperlink ref="I5883" r:id="rId4478" xr:uid="{00000000-0004-0000-0A00-00007D110000}"/>
    <hyperlink ref="I5885" r:id="rId4479" xr:uid="{00000000-0004-0000-0A00-00007E110000}"/>
    <hyperlink ref="I5886" r:id="rId4480" xr:uid="{00000000-0004-0000-0A00-00007F110000}"/>
    <hyperlink ref="I5887" r:id="rId4481" xr:uid="{00000000-0004-0000-0A00-000080110000}"/>
    <hyperlink ref="I5888" r:id="rId4482" xr:uid="{00000000-0004-0000-0A00-000081110000}"/>
    <hyperlink ref="I5889" r:id="rId4483" xr:uid="{00000000-0004-0000-0A00-000082110000}"/>
    <hyperlink ref="E5890" r:id="rId4484" xr:uid="{00000000-0004-0000-0A00-000083110000}"/>
    <hyperlink ref="I5890" r:id="rId4485" xr:uid="{00000000-0004-0000-0A00-000084110000}"/>
    <hyperlink ref="I5891" r:id="rId4486" xr:uid="{00000000-0004-0000-0A00-000085110000}"/>
    <hyperlink ref="I5892" r:id="rId4487" xr:uid="{00000000-0004-0000-0A00-000086110000}"/>
    <hyperlink ref="I5893" r:id="rId4488" xr:uid="{00000000-0004-0000-0A00-000087110000}"/>
    <hyperlink ref="I5894" r:id="rId4489" xr:uid="{00000000-0004-0000-0A00-000088110000}"/>
    <hyperlink ref="I5895" r:id="rId4490" xr:uid="{00000000-0004-0000-0A00-000089110000}"/>
    <hyperlink ref="I5896" r:id="rId4491" xr:uid="{00000000-0004-0000-0A00-00008A110000}"/>
    <hyperlink ref="I5897" r:id="rId4492" xr:uid="{00000000-0004-0000-0A00-00008B110000}"/>
    <hyperlink ref="I5898" r:id="rId4493" xr:uid="{00000000-0004-0000-0A00-00008C110000}"/>
    <hyperlink ref="I5899" r:id="rId4494" xr:uid="{00000000-0004-0000-0A00-00008D110000}"/>
    <hyperlink ref="I5900" r:id="rId4495" xr:uid="{00000000-0004-0000-0A00-00008E110000}"/>
    <hyperlink ref="I5901" r:id="rId4496" xr:uid="{00000000-0004-0000-0A00-00008F110000}"/>
    <hyperlink ref="I5902" r:id="rId4497" xr:uid="{00000000-0004-0000-0A00-000090110000}"/>
    <hyperlink ref="I5903" r:id="rId4498" xr:uid="{00000000-0004-0000-0A00-000091110000}"/>
    <hyperlink ref="I5904" r:id="rId4499" xr:uid="{00000000-0004-0000-0A00-000092110000}"/>
    <hyperlink ref="I5905" r:id="rId4500" xr:uid="{00000000-0004-0000-0A00-000093110000}"/>
    <hyperlink ref="I5906" r:id="rId4501" xr:uid="{00000000-0004-0000-0A00-000094110000}"/>
    <hyperlink ref="I5907" r:id="rId4502" xr:uid="{00000000-0004-0000-0A00-000095110000}"/>
    <hyperlink ref="I5908" r:id="rId4503" xr:uid="{00000000-0004-0000-0A00-000096110000}"/>
    <hyperlink ref="I5909" r:id="rId4504" xr:uid="{00000000-0004-0000-0A00-000097110000}"/>
    <hyperlink ref="I5910" r:id="rId4505" xr:uid="{00000000-0004-0000-0A00-000098110000}"/>
    <hyperlink ref="I5911" r:id="rId4506" xr:uid="{00000000-0004-0000-0A00-000099110000}"/>
    <hyperlink ref="I5912" r:id="rId4507" xr:uid="{00000000-0004-0000-0A00-00009A110000}"/>
    <hyperlink ref="I5913" r:id="rId4508" xr:uid="{00000000-0004-0000-0A00-00009B110000}"/>
    <hyperlink ref="I5915" r:id="rId4509" xr:uid="{00000000-0004-0000-0A00-00009C110000}"/>
    <hyperlink ref="I5916" r:id="rId4510" xr:uid="{00000000-0004-0000-0A00-00009D110000}"/>
    <hyperlink ref="I5917" r:id="rId4511" xr:uid="{00000000-0004-0000-0A00-00009E110000}"/>
    <hyperlink ref="I5918" r:id="rId4512" xr:uid="{00000000-0004-0000-0A00-00009F110000}"/>
    <hyperlink ref="I5919" r:id="rId4513" xr:uid="{00000000-0004-0000-0A00-0000A0110000}"/>
    <hyperlink ref="I5920" r:id="rId4514" xr:uid="{00000000-0004-0000-0A00-0000A1110000}"/>
    <hyperlink ref="I5921" r:id="rId4515" xr:uid="{00000000-0004-0000-0A00-0000A2110000}"/>
    <hyperlink ref="I5926" r:id="rId4516" xr:uid="{00000000-0004-0000-0A00-0000A3110000}"/>
    <hyperlink ref="I5927" r:id="rId4517" xr:uid="{00000000-0004-0000-0A00-0000A4110000}"/>
    <hyperlink ref="I5929" r:id="rId4518" xr:uid="{00000000-0004-0000-0A00-0000A5110000}"/>
    <hyperlink ref="I5930" r:id="rId4519" xr:uid="{00000000-0004-0000-0A00-0000A6110000}"/>
    <hyperlink ref="I5933" r:id="rId4520" xr:uid="{00000000-0004-0000-0A00-0000A7110000}"/>
    <hyperlink ref="I5935" r:id="rId4521" xr:uid="{00000000-0004-0000-0A00-0000A8110000}"/>
    <hyperlink ref="I5936" r:id="rId4522" xr:uid="{00000000-0004-0000-0A00-0000A9110000}"/>
    <hyperlink ref="I5937" r:id="rId4523" xr:uid="{00000000-0004-0000-0A00-0000AA110000}"/>
    <hyperlink ref="I5938" r:id="rId4524" xr:uid="{00000000-0004-0000-0A00-0000AB110000}"/>
    <hyperlink ref="I5939" r:id="rId4525" xr:uid="{00000000-0004-0000-0A00-0000AC110000}"/>
    <hyperlink ref="I5940" r:id="rId4526" xr:uid="{00000000-0004-0000-0A00-0000AD110000}"/>
    <hyperlink ref="I5941" r:id="rId4527" xr:uid="{00000000-0004-0000-0A00-0000AE110000}"/>
    <hyperlink ref="I5942" r:id="rId4528" xr:uid="{00000000-0004-0000-0A00-0000AF110000}"/>
    <hyperlink ref="I5943" r:id="rId4529" xr:uid="{00000000-0004-0000-0A00-0000B0110000}"/>
    <hyperlink ref="I5944" r:id="rId4530" xr:uid="{00000000-0004-0000-0A00-0000B1110000}"/>
    <hyperlink ref="I5947" r:id="rId4531" xr:uid="{00000000-0004-0000-0A00-0000B2110000}"/>
    <hyperlink ref="I5948" r:id="rId4532" xr:uid="{00000000-0004-0000-0A00-0000B3110000}"/>
    <hyperlink ref="I5949" r:id="rId4533" xr:uid="{00000000-0004-0000-0A00-0000B4110000}"/>
    <hyperlink ref="I5950" r:id="rId4534" xr:uid="{00000000-0004-0000-0A00-0000B5110000}"/>
    <hyperlink ref="I5954" r:id="rId4535" xr:uid="{00000000-0004-0000-0A00-0000B6110000}"/>
    <hyperlink ref="I5958" r:id="rId4536" xr:uid="{00000000-0004-0000-0A00-0000B7110000}"/>
    <hyperlink ref="I5959" r:id="rId4537" xr:uid="{00000000-0004-0000-0A00-0000B8110000}"/>
    <hyperlink ref="I5960" r:id="rId4538" xr:uid="{00000000-0004-0000-0A00-0000B9110000}"/>
    <hyperlink ref="I5961" r:id="rId4539" xr:uid="{00000000-0004-0000-0A00-0000BA110000}"/>
    <hyperlink ref="I5962" r:id="rId4540" xr:uid="{00000000-0004-0000-0A00-0000BB110000}"/>
    <hyperlink ref="I5963" r:id="rId4541" xr:uid="{00000000-0004-0000-0A00-0000BC110000}"/>
    <hyperlink ref="I5964" r:id="rId4542" xr:uid="{00000000-0004-0000-0A00-0000BD110000}"/>
    <hyperlink ref="I5965" r:id="rId4543" xr:uid="{00000000-0004-0000-0A00-0000BE110000}"/>
    <hyperlink ref="I5967" r:id="rId4544" xr:uid="{00000000-0004-0000-0A00-0000BF110000}"/>
    <hyperlink ref="I5969" r:id="rId4545" xr:uid="{00000000-0004-0000-0A00-0000C0110000}"/>
    <hyperlink ref="I5970" r:id="rId4546" xr:uid="{00000000-0004-0000-0A00-0000C1110000}"/>
    <hyperlink ref="I5971" r:id="rId4547" xr:uid="{00000000-0004-0000-0A00-0000C2110000}"/>
    <hyperlink ref="I5972" r:id="rId4548" xr:uid="{00000000-0004-0000-0A00-0000C3110000}"/>
    <hyperlink ref="I5974" r:id="rId4549" xr:uid="{00000000-0004-0000-0A00-0000C4110000}"/>
    <hyperlink ref="I5975" r:id="rId4550" xr:uid="{00000000-0004-0000-0A00-0000C5110000}"/>
    <hyperlink ref="I5976" r:id="rId4551" xr:uid="{00000000-0004-0000-0A00-0000C6110000}"/>
    <hyperlink ref="I5978" r:id="rId4552" xr:uid="{00000000-0004-0000-0A00-0000C7110000}"/>
    <hyperlink ref="I5980" r:id="rId4553" xr:uid="{00000000-0004-0000-0A00-0000C8110000}"/>
    <hyperlink ref="I5981" r:id="rId4554" xr:uid="{00000000-0004-0000-0A00-0000C9110000}"/>
    <hyperlink ref="I5982" r:id="rId4555" xr:uid="{00000000-0004-0000-0A00-0000CA110000}"/>
    <hyperlink ref="I5983" r:id="rId4556" xr:uid="{00000000-0004-0000-0A00-0000CB110000}"/>
    <hyperlink ref="I5984" r:id="rId4557" xr:uid="{00000000-0004-0000-0A00-0000CC110000}"/>
    <hyperlink ref="I5986" r:id="rId4558" xr:uid="{00000000-0004-0000-0A00-0000CD110000}"/>
    <hyperlink ref="I5987" r:id="rId4559" xr:uid="{00000000-0004-0000-0A00-0000CE110000}"/>
    <hyperlink ref="I5989" r:id="rId4560" xr:uid="{00000000-0004-0000-0A00-0000CF110000}"/>
    <hyperlink ref="I5990" r:id="rId4561" xr:uid="{00000000-0004-0000-0A00-0000D0110000}"/>
    <hyperlink ref="I5993" r:id="rId4562" xr:uid="{00000000-0004-0000-0A00-0000D1110000}"/>
    <hyperlink ref="I5994" r:id="rId4563" xr:uid="{00000000-0004-0000-0A00-0000D2110000}"/>
    <hyperlink ref="I5995" r:id="rId4564" xr:uid="{00000000-0004-0000-0A00-0000D3110000}"/>
    <hyperlink ref="I5996" r:id="rId4565" xr:uid="{00000000-0004-0000-0A00-0000D4110000}"/>
    <hyperlink ref="I5997" r:id="rId4566" xr:uid="{00000000-0004-0000-0A00-0000D5110000}"/>
    <hyperlink ref="I5999" r:id="rId4567" xr:uid="{00000000-0004-0000-0A00-0000D6110000}"/>
    <hyperlink ref="I6000" r:id="rId4568" xr:uid="{00000000-0004-0000-0A00-0000D7110000}"/>
    <hyperlink ref="I6001" r:id="rId4569" xr:uid="{00000000-0004-0000-0A00-0000D8110000}"/>
    <hyperlink ref="I6002" r:id="rId4570" xr:uid="{00000000-0004-0000-0A00-0000D9110000}"/>
    <hyperlink ref="I6003" r:id="rId4571" xr:uid="{00000000-0004-0000-0A00-0000DA110000}"/>
    <hyperlink ref="I6004" r:id="rId4572" xr:uid="{00000000-0004-0000-0A00-0000DB110000}"/>
    <hyperlink ref="I6005" r:id="rId4573" xr:uid="{00000000-0004-0000-0A00-0000DC110000}"/>
    <hyperlink ref="I6006" r:id="rId4574" xr:uid="{00000000-0004-0000-0A00-0000DD110000}"/>
    <hyperlink ref="I6007" r:id="rId4575" xr:uid="{00000000-0004-0000-0A00-0000DE110000}"/>
    <hyperlink ref="I6008" r:id="rId4576" xr:uid="{00000000-0004-0000-0A00-0000DF110000}"/>
    <hyperlink ref="I6009" r:id="rId4577" xr:uid="{00000000-0004-0000-0A00-0000E0110000}"/>
    <hyperlink ref="I6010" r:id="rId4578" xr:uid="{00000000-0004-0000-0A00-0000E1110000}"/>
    <hyperlink ref="I6011" r:id="rId4579" location="page/1/1" xr:uid="{00000000-0004-0000-0A00-0000E2110000}"/>
    <hyperlink ref="I6012" r:id="rId4580" xr:uid="{00000000-0004-0000-0A00-0000E3110000}"/>
    <hyperlink ref="I6013" r:id="rId4581" xr:uid="{00000000-0004-0000-0A00-0000E4110000}"/>
    <hyperlink ref="I6016" r:id="rId4582" xr:uid="{00000000-0004-0000-0A00-0000E5110000}"/>
    <hyperlink ref="I6017" r:id="rId4583" xr:uid="{00000000-0004-0000-0A00-0000E6110000}"/>
    <hyperlink ref="I6018" r:id="rId4584" xr:uid="{00000000-0004-0000-0A00-0000E7110000}"/>
    <hyperlink ref="I6020" r:id="rId4585" xr:uid="{00000000-0004-0000-0A00-0000E8110000}"/>
    <hyperlink ref="I6021" r:id="rId4586" xr:uid="{00000000-0004-0000-0A00-0000E9110000}"/>
    <hyperlink ref="I6022" r:id="rId4587" xr:uid="{00000000-0004-0000-0A00-0000EA110000}"/>
    <hyperlink ref="I6024" r:id="rId4588" xr:uid="{00000000-0004-0000-0A00-0000EB110000}"/>
    <hyperlink ref="I6027" r:id="rId4589" xr:uid="{00000000-0004-0000-0A00-0000EC110000}"/>
    <hyperlink ref="I6028" r:id="rId4590" xr:uid="{00000000-0004-0000-0A00-0000ED110000}"/>
    <hyperlink ref="I6029" r:id="rId4591" xr:uid="{00000000-0004-0000-0A00-0000EE110000}"/>
    <hyperlink ref="I6030" r:id="rId4592" xr:uid="{00000000-0004-0000-0A00-0000EF110000}"/>
    <hyperlink ref="I6032" r:id="rId4593" xr:uid="{00000000-0004-0000-0A00-0000F0110000}"/>
    <hyperlink ref="I6033" r:id="rId4594" xr:uid="{00000000-0004-0000-0A00-0000F1110000}"/>
    <hyperlink ref="I6036" r:id="rId4595" xr:uid="{00000000-0004-0000-0A00-0000F2110000}"/>
    <hyperlink ref="I6037" r:id="rId4596" xr:uid="{00000000-0004-0000-0A00-0000F3110000}"/>
    <hyperlink ref="I6038" r:id="rId4597" xr:uid="{00000000-0004-0000-0A00-0000F4110000}"/>
    <hyperlink ref="I6039" r:id="rId4598" xr:uid="{00000000-0004-0000-0A00-0000F5110000}"/>
    <hyperlink ref="I6042" r:id="rId4599" xr:uid="{00000000-0004-0000-0A00-0000F6110000}"/>
    <hyperlink ref="I6043" r:id="rId4600" xr:uid="{00000000-0004-0000-0A00-0000F7110000}"/>
    <hyperlink ref="I6044" r:id="rId4601" xr:uid="{00000000-0004-0000-0A00-0000F8110000}"/>
    <hyperlink ref="I6045" r:id="rId4602" xr:uid="{00000000-0004-0000-0A00-0000F9110000}"/>
    <hyperlink ref="I6046" r:id="rId4603" xr:uid="{00000000-0004-0000-0A00-0000FA110000}"/>
    <hyperlink ref="I6048" r:id="rId4604" xr:uid="{00000000-0004-0000-0A00-0000FB110000}"/>
    <hyperlink ref="I6049" r:id="rId4605" xr:uid="{00000000-0004-0000-0A00-0000FC110000}"/>
    <hyperlink ref="I6050" r:id="rId4606" xr:uid="{00000000-0004-0000-0A00-0000FD110000}"/>
    <hyperlink ref="I6051" r:id="rId4607" xr:uid="{00000000-0004-0000-0A00-0000FE110000}"/>
    <hyperlink ref="I6052" r:id="rId4608" xr:uid="{00000000-0004-0000-0A00-0000FF110000}"/>
    <hyperlink ref="I6055" r:id="rId4609" xr:uid="{00000000-0004-0000-0A00-000000120000}"/>
    <hyperlink ref="I6056" r:id="rId4610" xr:uid="{00000000-0004-0000-0A00-000001120000}"/>
    <hyperlink ref="I6057" r:id="rId4611" xr:uid="{00000000-0004-0000-0A00-000002120000}"/>
    <hyperlink ref="I6058" r:id="rId4612" xr:uid="{00000000-0004-0000-0A00-000003120000}"/>
    <hyperlink ref="I6060" r:id="rId4613" xr:uid="{00000000-0004-0000-0A00-000004120000}"/>
    <hyperlink ref="I6061" r:id="rId4614" xr:uid="{00000000-0004-0000-0A00-000005120000}"/>
    <hyperlink ref="I6063" r:id="rId4615" xr:uid="{00000000-0004-0000-0A00-000006120000}"/>
    <hyperlink ref="I6064" r:id="rId4616" xr:uid="{00000000-0004-0000-0A00-000007120000}"/>
    <hyperlink ref="I6065" r:id="rId4617" xr:uid="{00000000-0004-0000-0A00-000008120000}"/>
    <hyperlink ref="I6066" r:id="rId4618" xr:uid="{00000000-0004-0000-0A00-000009120000}"/>
    <hyperlink ref="I6072" r:id="rId4619" xr:uid="{00000000-0004-0000-0A00-00000A120000}"/>
    <hyperlink ref="I6073" r:id="rId4620" xr:uid="{00000000-0004-0000-0A00-00000B120000}"/>
    <hyperlink ref="I6074" r:id="rId4621" xr:uid="{00000000-0004-0000-0A00-00000C120000}"/>
    <hyperlink ref="I6076" r:id="rId4622" xr:uid="{00000000-0004-0000-0A00-00000D120000}"/>
    <hyperlink ref="I6077" r:id="rId4623" xr:uid="{00000000-0004-0000-0A00-00000E120000}"/>
    <hyperlink ref="I6078" r:id="rId4624" xr:uid="{00000000-0004-0000-0A00-00000F120000}"/>
    <hyperlink ref="I6079" r:id="rId4625" xr:uid="{00000000-0004-0000-0A00-000010120000}"/>
    <hyperlink ref="I6080" r:id="rId4626" xr:uid="{00000000-0004-0000-0A00-000011120000}"/>
    <hyperlink ref="I6081" r:id="rId4627" xr:uid="{00000000-0004-0000-0A00-000012120000}"/>
    <hyperlink ref="I6082" r:id="rId4628" xr:uid="{00000000-0004-0000-0A00-000013120000}"/>
    <hyperlink ref="I6084" r:id="rId4629" xr:uid="{00000000-0004-0000-0A00-000014120000}"/>
    <hyperlink ref="I6085" r:id="rId4630" xr:uid="{00000000-0004-0000-0A00-000015120000}"/>
    <hyperlink ref="I6087" r:id="rId4631" xr:uid="{00000000-0004-0000-0A00-000016120000}"/>
    <hyperlink ref="I6088" r:id="rId4632" xr:uid="{00000000-0004-0000-0A00-000017120000}"/>
    <hyperlink ref="I6089" r:id="rId4633" xr:uid="{00000000-0004-0000-0A00-000018120000}"/>
    <hyperlink ref="I6090" r:id="rId4634" xr:uid="{00000000-0004-0000-0A00-000019120000}"/>
    <hyperlink ref="I6093" r:id="rId4635" xr:uid="{00000000-0004-0000-0A00-00001A120000}"/>
    <hyperlink ref="I6094" r:id="rId4636" xr:uid="{00000000-0004-0000-0A00-00001B120000}"/>
    <hyperlink ref="I6098" r:id="rId4637" xr:uid="{00000000-0004-0000-0A00-00001C120000}"/>
    <hyperlink ref="I6099" r:id="rId4638" xr:uid="{00000000-0004-0000-0A00-00001D120000}"/>
    <hyperlink ref="I6100" r:id="rId4639" xr:uid="{00000000-0004-0000-0A00-00001E120000}"/>
    <hyperlink ref="I6101" r:id="rId4640" xr:uid="{00000000-0004-0000-0A00-00001F120000}"/>
    <hyperlink ref="I6102" r:id="rId4641" xr:uid="{00000000-0004-0000-0A00-000020120000}"/>
    <hyperlink ref="I6103" r:id="rId4642" xr:uid="{00000000-0004-0000-0A00-000021120000}"/>
    <hyperlink ref="I6106" r:id="rId4643" xr:uid="{00000000-0004-0000-0A00-000022120000}"/>
    <hyperlink ref="I6107" r:id="rId4644" xr:uid="{00000000-0004-0000-0A00-000023120000}"/>
    <hyperlink ref="I6108" r:id="rId4645" xr:uid="{00000000-0004-0000-0A00-000024120000}"/>
    <hyperlink ref="I6109" r:id="rId4646" xr:uid="{00000000-0004-0000-0A00-000025120000}"/>
    <hyperlink ref="I6110" r:id="rId4647" xr:uid="{00000000-0004-0000-0A00-000026120000}"/>
    <hyperlink ref="I6111" r:id="rId4648" xr:uid="{00000000-0004-0000-0A00-000027120000}"/>
    <hyperlink ref="I6112" r:id="rId4649" xr:uid="{00000000-0004-0000-0A00-000028120000}"/>
    <hyperlink ref="I6113" r:id="rId4650" xr:uid="{00000000-0004-0000-0A00-000029120000}"/>
    <hyperlink ref="I6114" r:id="rId4651" xr:uid="{00000000-0004-0000-0A00-00002A120000}"/>
    <hyperlink ref="I6115" r:id="rId4652" xr:uid="{00000000-0004-0000-0A00-00002B120000}"/>
    <hyperlink ref="I6116" r:id="rId4653" xr:uid="{00000000-0004-0000-0A00-00002C120000}"/>
    <hyperlink ref="I6117" r:id="rId4654" xr:uid="{00000000-0004-0000-0A00-00002D120000}"/>
    <hyperlink ref="I6118" r:id="rId4655" xr:uid="{00000000-0004-0000-0A00-00002E120000}"/>
    <hyperlink ref="I6119" r:id="rId4656" xr:uid="{00000000-0004-0000-0A00-00002F120000}"/>
    <hyperlink ref="I6120" r:id="rId4657" xr:uid="{00000000-0004-0000-0A00-000030120000}"/>
    <hyperlink ref="I6121" r:id="rId4658" xr:uid="{00000000-0004-0000-0A00-000031120000}"/>
    <hyperlink ref="I6122" r:id="rId4659" xr:uid="{00000000-0004-0000-0A00-000032120000}"/>
    <hyperlink ref="I6125" r:id="rId4660" xr:uid="{00000000-0004-0000-0A00-000033120000}"/>
    <hyperlink ref="I6126" r:id="rId4661" xr:uid="{00000000-0004-0000-0A00-000034120000}"/>
    <hyperlink ref="I6127" r:id="rId4662" xr:uid="{00000000-0004-0000-0A00-000035120000}"/>
    <hyperlink ref="I6128" r:id="rId4663" xr:uid="{00000000-0004-0000-0A00-000036120000}"/>
    <hyperlink ref="I6129" r:id="rId4664" xr:uid="{00000000-0004-0000-0A00-000037120000}"/>
    <hyperlink ref="I6131" r:id="rId4665" xr:uid="{00000000-0004-0000-0A00-000038120000}"/>
    <hyperlink ref="I6134" r:id="rId4666" xr:uid="{00000000-0004-0000-0A00-000039120000}"/>
    <hyperlink ref="I6135" r:id="rId4667" xr:uid="{00000000-0004-0000-0A00-00003A120000}"/>
    <hyperlink ref="I6137" r:id="rId4668" xr:uid="{00000000-0004-0000-0A00-00003B120000}"/>
    <hyperlink ref="I6138" r:id="rId4669" xr:uid="{00000000-0004-0000-0A00-00003C120000}"/>
    <hyperlink ref="I6139" r:id="rId4670" xr:uid="{00000000-0004-0000-0A00-00003D120000}"/>
    <hyperlink ref="I6140" r:id="rId4671" xr:uid="{00000000-0004-0000-0A00-00003E120000}"/>
    <hyperlink ref="I6142" r:id="rId4672" xr:uid="{00000000-0004-0000-0A00-00003F120000}"/>
    <hyperlink ref="I6143" r:id="rId4673" xr:uid="{00000000-0004-0000-0A00-000040120000}"/>
    <hyperlink ref="I6144" r:id="rId4674" xr:uid="{00000000-0004-0000-0A00-000041120000}"/>
    <hyperlink ref="I6145" r:id="rId4675" xr:uid="{00000000-0004-0000-0A00-000042120000}"/>
    <hyperlink ref="I6146" r:id="rId4676" location="ampf=" xr:uid="{00000000-0004-0000-0A00-000043120000}"/>
    <hyperlink ref="I6147" r:id="rId4677" xr:uid="{00000000-0004-0000-0A00-000044120000}"/>
    <hyperlink ref="I6148" r:id="rId4678" xr:uid="{00000000-0004-0000-0A00-000045120000}"/>
    <hyperlink ref="I6150" r:id="rId4679" xr:uid="{00000000-0004-0000-0A00-000046120000}"/>
    <hyperlink ref="I6151" r:id="rId4680" xr:uid="{00000000-0004-0000-0A00-000047120000}"/>
    <hyperlink ref="H6152" r:id="rId4681" xr:uid="{00000000-0004-0000-0A00-000048120000}"/>
    <hyperlink ref="I6152" r:id="rId4682" xr:uid="{00000000-0004-0000-0A00-000049120000}"/>
    <hyperlink ref="M6152" r:id="rId4683" xr:uid="{00000000-0004-0000-0A00-00004A120000}"/>
    <hyperlink ref="I6153" r:id="rId4684" xr:uid="{00000000-0004-0000-0A00-00004B120000}"/>
    <hyperlink ref="I6154" r:id="rId4685" xr:uid="{00000000-0004-0000-0A00-00004C120000}"/>
    <hyperlink ref="I6155" r:id="rId4686" xr:uid="{00000000-0004-0000-0A00-00004D120000}"/>
    <hyperlink ref="I6156" r:id="rId4687" xr:uid="{00000000-0004-0000-0A00-00004E120000}"/>
    <hyperlink ref="I6158" r:id="rId4688" xr:uid="{00000000-0004-0000-0A00-00004F120000}"/>
    <hyperlink ref="I6160" r:id="rId4689" xr:uid="{00000000-0004-0000-0A00-000050120000}"/>
    <hyperlink ref="I6161" r:id="rId4690" xr:uid="{00000000-0004-0000-0A00-000051120000}"/>
    <hyperlink ref="I6162" r:id="rId4691" xr:uid="{00000000-0004-0000-0A00-000052120000}"/>
    <hyperlink ref="I6163" r:id="rId4692" xr:uid="{00000000-0004-0000-0A00-000053120000}"/>
    <hyperlink ref="I6164" r:id="rId4693" xr:uid="{00000000-0004-0000-0A00-000054120000}"/>
    <hyperlink ref="I6166" r:id="rId4694" xr:uid="{00000000-0004-0000-0A00-000055120000}"/>
    <hyperlink ref="I6167" r:id="rId4695" xr:uid="{00000000-0004-0000-0A00-000056120000}"/>
    <hyperlink ref="I6168" r:id="rId4696" xr:uid="{00000000-0004-0000-0A00-000057120000}"/>
    <hyperlink ref="I6169" r:id="rId4697" xr:uid="{00000000-0004-0000-0A00-000058120000}"/>
    <hyperlink ref="I6170" r:id="rId4698" xr:uid="{00000000-0004-0000-0A00-000059120000}"/>
    <hyperlink ref="I6173" r:id="rId4699" xr:uid="{00000000-0004-0000-0A00-00005A120000}"/>
    <hyperlink ref="I6174" r:id="rId4700" xr:uid="{00000000-0004-0000-0A00-00005B120000}"/>
    <hyperlink ref="H6175" r:id="rId4701" xr:uid="{00000000-0004-0000-0A00-00005C120000}"/>
    <hyperlink ref="I6175" r:id="rId4702" xr:uid="{00000000-0004-0000-0A00-00005D120000}"/>
    <hyperlink ref="I6178" r:id="rId4703" xr:uid="{00000000-0004-0000-0A00-00005E120000}"/>
    <hyperlink ref="I6179" r:id="rId4704" xr:uid="{00000000-0004-0000-0A00-00005F120000}"/>
    <hyperlink ref="I6180" r:id="rId4705" xr:uid="{00000000-0004-0000-0A00-000060120000}"/>
    <hyperlink ref="I6181" r:id="rId4706" xr:uid="{00000000-0004-0000-0A00-000061120000}"/>
    <hyperlink ref="I6182" r:id="rId4707" xr:uid="{00000000-0004-0000-0A00-000062120000}"/>
    <hyperlink ref="I6183" r:id="rId4708" xr:uid="{00000000-0004-0000-0A00-000063120000}"/>
    <hyperlink ref="I6184" r:id="rId4709" xr:uid="{00000000-0004-0000-0A00-000064120000}"/>
    <hyperlink ref="I6185" r:id="rId4710" xr:uid="{00000000-0004-0000-0A00-000065120000}"/>
    <hyperlink ref="I6186" r:id="rId4711" xr:uid="{00000000-0004-0000-0A00-000066120000}"/>
    <hyperlink ref="I6187" r:id="rId4712" xr:uid="{00000000-0004-0000-0A00-000067120000}"/>
    <hyperlink ref="I6188" r:id="rId4713" xr:uid="{00000000-0004-0000-0A00-000068120000}"/>
    <hyperlink ref="I6189" r:id="rId4714" xr:uid="{00000000-0004-0000-0A00-000069120000}"/>
    <hyperlink ref="I6190" r:id="rId4715" xr:uid="{00000000-0004-0000-0A00-00006A120000}"/>
    <hyperlink ref="I6191" r:id="rId4716" xr:uid="{00000000-0004-0000-0A00-00006B120000}"/>
    <hyperlink ref="I6193" r:id="rId4717" xr:uid="{00000000-0004-0000-0A00-00006C120000}"/>
    <hyperlink ref="I6195" r:id="rId4718" xr:uid="{00000000-0004-0000-0A00-00006D120000}"/>
    <hyperlink ref="I6196" r:id="rId4719" xr:uid="{00000000-0004-0000-0A00-00006E120000}"/>
    <hyperlink ref="I6198" r:id="rId4720" xr:uid="{00000000-0004-0000-0A00-00006F120000}"/>
    <hyperlink ref="I6199" r:id="rId4721" xr:uid="{00000000-0004-0000-0A00-000070120000}"/>
    <hyperlink ref="I6201" r:id="rId4722" xr:uid="{00000000-0004-0000-0A00-000071120000}"/>
    <hyperlink ref="I6202" r:id="rId4723" location=".XofnB82G8wE.whatsapp" xr:uid="{00000000-0004-0000-0A00-000072120000}"/>
    <hyperlink ref="I6203" r:id="rId4724" xr:uid="{00000000-0004-0000-0A00-000073120000}"/>
    <hyperlink ref="I6204" r:id="rId4725" xr:uid="{00000000-0004-0000-0A00-000074120000}"/>
    <hyperlink ref="I6206" r:id="rId4726" xr:uid="{00000000-0004-0000-0A00-000075120000}"/>
    <hyperlink ref="I6207" r:id="rId4727" xr:uid="{00000000-0004-0000-0A00-000076120000}"/>
    <hyperlink ref="I6208" r:id="rId4728" xr:uid="{00000000-0004-0000-0A00-000077120000}"/>
    <hyperlink ref="I6209" r:id="rId4729" xr:uid="{00000000-0004-0000-0A00-000078120000}"/>
    <hyperlink ref="I6210" r:id="rId4730" xr:uid="{00000000-0004-0000-0A00-000079120000}"/>
    <hyperlink ref="I6211" r:id="rId4731" xr:uid="{00000000-0004-0000-0A00-00007A120000}"/>
    <hyperlink ref="I6212" r:id="rId4732" xr:uid="{00000000-0004-0000-0A00-00007B120000}"/>
    <hyperlink ref="I6213" r:id="rId4733" xr:uid="{00000000-0004-0000-0A00-00007C120000}"/>
    <hyperlink ref="I6214" r:id="rId4734" xr:uid="{00000000-0004-0000-0A00-00007D120000}"/>
    <hyperlink ref="I6215" r:id="rId4735" xr:uid="{00000000-0004-0000-0A00-00007E120000}"/>
    <hyperlink ref="I6216" r:id="rId4736" xr:uid="{00000000-0004-0000-0A00-00007F120000}"/>
    <hyperlink ref="I6217" r:id="rId4737" xr:uid="{00000000-0004-0000-0A00-000080120000}"/>
    <hyperlink ref="I6219" r:id="rId4738" xr:uid="{00000000-0004-0000-0A00-000081120000}"/>
    <hyperlink ref="I6222" r:id="rId4739" xr:uid="{00000000-0004-0000-0A00-000082120000}"/>
    <hyperlink ref="I6223" r:id="rId4740" xr:uid="{00000000-0004-0000-0A00-000083120000}"/>
    <hyperlink ref="I6224" r:id="rId4741" xr:uid="{00000000-0004-0000-0A00-000084120000}"/>
    <hyperlink ref="I6225" r:id="rId4742" xr:uid="{00000000-0004-0000-0A00-000085120000}"/>
    <hyperlink ref="I6226" r:id="rId4743" xr:uid="{00000000-0004-0000-0A00-000086120000}"/>
    <hyperlink ref="I6227" r:id="rId4744" xr:uid="{00000000-0004-0000-0A00-000087120000}"/>
    <hyperlink ref="I6230" r:id="rId4745" xr:uid="{00000000-0004-0000-0A00-000088120000}"/>
    <hyperlink ref="I6231" r:id="rId4746" xr:uid="{00000000-0004-0000-0A00-000089120000}"/>
    <hyperlink ref="I6233" r:id="rId4747" xr:uid="{00000000-0004-0000-0A00-00008A120000}"/>
    <hyperlink ref="I6234" r:id="rId4748" xr:uid="{00000000-0004-0000-0A00-00008B120000}"/>
    <hyperlink ref="I6235" r:id="rId4749" xr:uid="{00000000-0004-0000-0A00-00008C120000}"/>
    <hyperlink ref="I6236" r:id="rId4750" xr:uid="{00000000-0004-0000-0A00-00008D120000}"/>
    <hyperlink ref="I6237" r:id="rId4751" xr:uid="{00000000-0004-0000-0A00-00008E120000}"/>
    <hyperlink ref="I6239" r:id="rId4752" xr:uid="{00000000-0004-0000-0A00-00008F120000}"/>
    <hyperlink ref="I6240" r:id="rId4753" xr:uid="{00000000-0004-0000-0A00-000090120000}"/>
    <hyperlink ref="I6241" r:id="rId4754" xr:uid="{00000000-0004-0000-0A00-000091120000}"/>
    <hyperlink ref="I6242" r:id="rId4755" xr:uid="{00000000-0004-0000-0A00-000092120000}"/>
    <hyperlink ref="I6243" r:id="rId4756" xr:uid="{00000000-0004-0000-0A00-000093120000}"/>
    <hyperlink ref="I6244" r:id="rId4757" xr:uid="{00000000-0004-0000-0A00-000094120000}"/>
    <hyperlink ref="I6245" r:id="rId4758" xr:uid="{00000000-0004-0000-0A00-000095120000}"/>
    <hyperlink ref="I6246" r:id="rId4759" xr:uid="{00000000-0004-0000-0A00-000096120000}"/>
    <hyperlink ref="I6247" r:id="rId4760" xr:uid="{00000000-0004-0000-0A00-000097120000}"/>
    <hyperlink ref="I6248" r:id="rId4761" xr:uid="{00000000-0004-0000-0A00-000098120000}"/>
    <hyperlink ref="I6250" r:id="rId4762" xr:uid="{00000000-0004-0000-0A00-000099120000}"/>
    <hyperlink ref="I6251" r:id="rId4763" xr:uid="{00000000-0004-0000-0A00-00009A120000}"/>
    <hyperlink ref="I6253" r:id="rId4764" xr:uid="{00000000-0004-0000-0A00-00009B120000}"/>
    <hyperlink ref="I6256" r:id="rId4765" xr:uid="{00000000-0004-0000-0A00-00009C120000}"/>
    <hyperlink ref="I6257" r:id="rId4766" xr:uid="{00000000-0004-0000-0A00-00009D120000}"/>
    <hyperlink ref="I6258" r:id="rId4767" xr:uid="{00000000-0004-0000-0A00-00009E120000}"/>
    <hyperlink ref="M6258" r:id="rId4768" xr:uid="{00000000-0004-0000-0A00-00009F120000}"/>
    <hyperlink ref="I6259" r:id="rId4769" xr:uid="{00000000-0004-0000-0A00-0000A0120000}"/>
    <hyperlink ref="I6260" r:id="rId4770" xr:uid="{00000000-0004-0000-0A00-0000A1120000}"/>
    <hyperlink ref="I6261" r:id="rId4771" xr:uid="{00000000-0004-0000-0A00-0000A2120000}"/>
    <hyperlink ref="I6262" r:id="rId4772" xr:uid="{00000000-0004-0000-0A00-0000A3120000}"/>
    <hyperlink ref="I6263" r:id="rId4773" xr:uid="{00000000-0004-0000-0A00-0000A4120000}"/>
    <hyperlink ref="I6264" r:id="rId4774" xr:uid="{00000000-0004-0000-0A00-0000A5120000}"/>
    <hyperlink ref="I6266" r:id="rId4775" xr:uid="{00000000-0004-0000-0A00-0000A6120000}"/>
    <hyperlink ref="I6267" r:id="rId4776" xr:uid="{00000000-0004-0000-0A00-0000A7120000}"/>
    <hyperlink ref="I6268" r:id="rId4777" xr:uid="{00000000-0004-0000-0A00-0000A8120000}"/>
    <hyperlink ref="I6269" r:id="rId4778" xr:uid="{00000000-0004-0000-0A00-0000A9120000}"/>
    <hyperlink ref="I6270" r:id="rId4779" xr:uid="{00000000-0004-0000-0A00-0000AA120000}"/>
    <hyperlink ref="I6271" r:id="rId4780" xr:uid="{00000000-0004-0000-0A00-0000AB120000}"/>
    <hyperlink ref="I6272" r:id="rId4781" xr:uid="{00000000-0004-0000-0A00-0000AC120000}"/>
    <hyperlink ref="I6273" r:id="rId4782" xr:uid="{00000000-0004-0000-0A00-0000AD120000}"/>
    <hyperlink ref="I6274" r:id="rId4783" xr:uid="{00000000-0004-0000-0A00-0000AE120000}"/>
    <hyperlink ref="I6276" r:id="rId4784" xr:uid="{00000000-0004-0000-0A00-0000AF120000}"/>
    <hyperlink ref="I6277" r:id="rId4785" xr:uid="{00000000-0004-0000-0A00-0000B0120000}"/>
    <hyperlink ref="I6279" r:id="rId4786" xr:uid="{00000000-0004-0000-0A00-0000B1120000}"/>
    <hyperlink ref="I6280" r:id="rId4787" xr:uid="{00000000-0004-0000-0A00-0000B2120000}"/>
    <hyperlink ref="I6282" r:id="rId4788" xr:uid="{00000000-0004-0000-0A00-0000B3120000}"/>
    <hyperlink ref="I6283" r:id="rId4789" xr:uid="{00000000-0004-0000-0A00-0000B4120000}"/>
    <hyperlink ref="I6285" r:id="rId4790" xr:uid="{00000000-0004-0000-0A00-0000B5120000}"/>
    <hyperlink ref="I6286" r:id="rId4791" xr:uid="{00000000-0004-0000-0A00-0000B6120000}"/>
    <hyperlink ref="I6290" r:id="rId4792" xr:uid="{00000000-0004-0000-0A00-0000B7120000}"/>
    <hyperlink ref="I6291" r:id="rId4793" xr:uid="{00000000-0004-0000-0A00-0000B8120000}"/>
    <hyperlink ref="I6292" r:id="rId4794" xr:uid="{00000000-0004-0000-0A00-0000B9120000}"/>
    <hyperlink ref="I6293" r:id="rId4795" xr:uid="{00000000-0004-0000-0A00-0000BA120000}"/>
    <hyperlink ref="I6294" r:id="rId4796" xr:uid="{00000000-0004-0000-0A00-0000BB120000}"/>
    <hyperlink ref="I6295" r:id="rId4797" xr:uid="{00000000-0004-0000-0A00-0000BC120000}"/>
    <hyperlink ref="I6297" r:id="rId4798" xr:uid="{00000000-0004-0000-0A00-0000BD120000}"/>
    <hyperlink ref="I6298" r:id="rId4799" xr:uid="{00000000-0004-0000-0A00-0000BE120000}"/>
    <hyperlink ref="I6299" r:id="rId4800" xr:uid="{00000000-0004-0000-0A00-0000BF120000}"/>
    <hyperlink ref="I6300" r:id="rId4801" xr:uid="{00000000-0004-0000-0A00-0000C0120000}"/>
    <hyperlink ref="I6301" r:id="rId4802" xr:uid="{00000000-0004-0000-0A00-0000C1120000}"/>
    <hyperlink ref="I6308" r:id="rId4803" xr:uid="{00000000-0004-0000-0A00-0000C2120000}"/>
    <hyperlink ref="I6311" r:id="rId4804" xr:uid="{00000000-0004-0000-0A00-0000C3120000}"/>
    <hyperlink ref="I6313" r:id="rId4805" xr:uid="{00000000-0004-0000-0A00-0000C4120000}"/>
    <hyperlink ref="I6315" r:id="rId4806" xr:uid="{00000000-0004-0000-0A00-0000C5120000}"/>
    <hyperlink ref="I6318" r:id="rId4807" xr:uid="{00000000-0004-0000-0A00-0000C6120000}"/>
    <hyperlink ref="I6319" r:id="rId4808" xr:uid="{00000000-0004-0000-0A00-0000C7120000}"/>
    <hyperlink ref="I6320" r:id="rId4809" xr:uid="{00000000-0004-0000-0A00-0000C8120000}"/>
    <hyperlink ref="I6322" r:id="rId4810" xr:uid="{00000000-0004-0000-0A00-0000C9120000}"/>
    <hyperlink ref="I6323" r:id="rId4811" xr:uid="{00000000-0004-0000-0A00-0000CA120000}"/>
    <hyperlink ref="I6324" r:id="rId4812" xr:uid="{00000000-0004-0000-0A00-0000CB120000}"/>
    <hyperlink ref="I6325" r:id="rId4813" xr:uid="{00000000-0004-0000-0A00-0000CC120000}"/>
    <hyperlink ref="I6326" r:id="rId4814" xr:uid="{00000000-0004-0000-0A00-0000CD120000}"/>
    <hyperlink ref="I6327" r:id="rId4815" xr:uid="{00000000-0004-0000-0A00-0000CE120000}"/>
    <hyperlink ref="I6328" r:id="rId4816" xr:uid="{00000000-0004-0000-0A00-0000CF120000}"/>
    <hyperlink ref="I6329" r:id="rId4817" xr:uid="{00000000-0004-0000-0A00-0000D0120000}"/>
    <hyperlink ref="I6330" r:id="rId4818" xr:uid="{00000000-0004-0000-0A00-0000D1120000}"/>
    <hyperlink ref="I6331" r:id="rId4819" xr:uid="{00000000-0004-0000-0A00-0000D2120000}"/>
    <hyperlink ref="I6332" r:id="rId4820" xr:uid="{00000000-0004-0000-0A00-0000D3120000}"/>
    <hyperlink ref="I6335" r:id="rId4821" xr:uid="{00000000-0004-0000-0A00-0000D4120000}"/>
    <hyperlink ref="I6336" r:id="rId4822" xr:uid="{00000000-0004-0000-0A00-0000D5120000}"/>
    <hyperlink ref="I6337" r:id="rId4823" xr:uid="{00000000-0004-0000-0A00-0000D6120000}"/>
    <hyperlink ref="I6338" r:id="rId4824" xr:uid="{00000000-0004-0000-0A00-0000D7120000}"/>
    <hyperlink ref="I6345" r:id="rId4825" xr:uid="{00000000-0004-0000-0A00-0000D8120000}"/>
    <hyperlink ref="I6346" r:id="rId4826" xr:uid="{00000000-0004-0000-0A00-0000D9120000}"/>
    <hyperlink ref="I6347" r:id="rId4827" xr:uid="{00000000-0004-0000-0A00-0000DA120000}"/>
    <hyperlink ref="I6348" r:id="rId4828" xr:uid="{00000000-0004-0000-0A00-0000DB120000}"/>
    <hyperlink ref="I6349" r:id="rId4829" xr:uid="{00000000-0004-0000-0A00-0000DC120000}"/>
    <hyperlink ref="I6350" r:id="rId4830" xr:uid="{00000000-0004-0000-0A00-0000DD120000}"/>
    <hyperlink ref="I6351" r:id="rId4831" xr:uid="{00000000-0004-0000-0A00-0000DE120000}"/>
    <hyperlink ref="I6353" r:id="rId4832" xr:uid="{00000000-0004-0000-0A00-0000DF120000}"/>
    <hyperlink ref="I6354" r:id="rId4833" xr:uid="{00000000-0004-0000-0A00-0000E0120000}"/>
    <hyperlink ref="I6355" r:id="rId4834" xr:uid="{00000000-0004-0000-0A00-0000E1120000}"/>
    <hyperlink ref="I6356" r:id="rId4835" xr:uid="{00000000-0004-0000-0A00-0000E2120000}"/>
    <hyperlink ref="I6357" r:id="rId4836" xr:uid="{00000000-0004-0000-0A00-0000E3120000}"/>
    <hyperlink ref="I6358" r:id="rId4837" xr:uid="{00000000-0004-0000-0A00-0000E4120000}"/>
    <hyperlink ref="I6359" r:id="rId4838" xr:uid="{00000000-0004-0000-0A00-0000E5120000}"/>
    <hyperlink ref="I6360" r:id="rId4839" xr:uid="{00000000-0004-0000-0A00-0000E6120000}"/>
    <hyperlink ref="I6361" r:id="rId4840" xr:uid="{00000000-0004-0000-0A00-0000E7120000}"/>
    <hyperlink ref="I6362" r:id="rId4841" xr:uid="{00000000-0004-0000-0A00-0000E8120000}"/>
    <hyperlink ref="I6365" r:id="rId4842" xr:uid="{00000000-0004-0000-0A00-0000E9120000}"/>
    <hyperlink ref="I6366" r:id="rId4843" xr:uid="{00000000-0004-0000-0A00-0000EA120000}"/>
    <hyperlink ref="I6367" r:id="rId4844" xr:uid="{00000000-0004-0000-0A00-0000EB120000}"/>
    <hyperlink ref="I6368" r:id="rId4845" xr:uid="{00000000-0004-0000-0A00-0000EC120000}"/>
    <hyperlink ref="I6369" r:id="rId4846" xr:uid="{00000000-0004-0000-0A00-0000ED120000}"/>
    <hyperlink ref="I6370" r:id="rId4847" xr:uid="{00000000-0004-0000-0A00-0000EE120000}"/>
    <hyperlink ref="I6371" r:id="rId4848" xr:uid="{00000000-0004-0000-0A00-0000EF120000}"/>
    <hyperlink ref="I6372" r:id="rId4849" xr:uid="{00000000-0004-0000-0A00-0000F0120000}"/>
    <hyperlink ref="I6373" r:id="rId4850" location="referrer=https%3A%2F%2Fwww.google.com&amp;ampshare=https%3A%2F%2Fwww.news18.com%2Fnews%2Findia%2Fharyana-records-first-coronavirus-death-67-year-old-man-from-ambala-2561281.html" xr:uid="{00000000-0004-0000-0A00-0000F1120000}"/>
    <hyperlink ref="I6374" r:id="rId4851" xr:uid="{00000000-0004-0000-0A00-0000F2120000}"/>
    <hyperlink ref="I6377" r:id="rId4852" xr:uid="{00000000-0004-0000-0A00-0000F3120000}"/>
    <hyperlink ref="I6381" r:id="rId4853" xr:uid="{00000000-0004-0000-0A00-0000F4120000}"/>
    <hyperlink ref="I6384" r:id="rId4854" xr:uid="{00000000-0004-0000-0A00-0000F5120000}"/>
    <hyperlink ref="I6386" r:id="rId4855" xr:uid="{00000000-0004-0000-0A00-0000F6120000}"/>
    <hyperlink ref="I6387" r:id="rId4856" xr:uid="{00000000-0004-0000-0A00-0000F7120000}"/>
    <hyperlink ref="I6388" r:id="rId4857" xr:uid="{00000000-0004-0000-0A00-0000F8120000}"/>
    <hyperlink ref="I6389" r:id="rId4858" xr:uid="{00000000-0004-0000-0A00-0000F9120000}"/>
    <hyperlink ref="I6390" r:id="rId4859" xr:uid="{00000000-0004-0000-0A00-0000FA120000}"/>
    <hyperlink ref="I6391" r:id="rId4860" xr:uid="{00000000-0004-0000-0A00-0000FB120000}"/>
    <hyperlink ref="I6393" r:id="rId4861" xr:uid="{00000000-0004-0000-0A00-0000FC120000}"/>
    <hyperlink ref="I6394" r:id="rId4862" xr:uid="{00000000-0004-0000-0A00-0000FD120000}"/>
    <hyperlink ref="I6395" r:id="rId4863" xr:uid="{00000000-0004-0000-0A00-0000FE120000}"/>
    <hyperlink ref="I6397" r:id="rId4864" xr:uid="{00000000-0004-0000-0A00-0000FF120000}"/>
    <hyperlink ref="I6398" r:id="rId4865" xr:uid="{00000000-0004-0000-0A00-000000130000}"/>
    <hyperlink ref="I6399" r:id="rId4866" xr:uid="{00000000-0004-0000-0A00-000001130000}"/>
    <hyperlink ref="I6400" r:id="rId4867" xr:uid="{00000000-0004-0000-0A00-000002130000}"/>
    <hyperlink ref="I6401" r:id="rId4868" xr:uid="{00000000-0004-0000-0A00-000003130000}"/>
    <hyperlink ref="I6402" r:id="rId4869" xr:uid="{00000000-0004-0000-0A00-000004130000}"/>
    <hyperlink ref="I6403" r:id="rId4870" xr:uid="{00000000-0004-0000-0A00-000005130000}"/>
    <hyperlink ref="I6404" r:id="rId4871" xr:uid="{00000000-0004-0000-0A00-000006130000}"/>
    <hyperlink ref="I6406" r:id="rId4872" xr:uid="{00000000-0004-0000-0A00-000007130000}"/>
    <hyperlink ref="I6407" r:id="rId4873" xr:uid="{00000000-0004-0000-0A00-000008130000}"/>
    <hyperlink ref="I6408" r:id="rId4874" xr:uid="{00000000-0004-0000-0A00-000009130000}"/>
    <hyperlink ref="I6409" r:id="rId4875" xr:uid="{00000000-0004-0000-0A00-00000A130000}"/>
    <hyperlink ref="I6410" r:id="rId4876" xr:uid="{00000000-0004-0000-0A00-00000B130000}"/>
    <hyperlink ref="I6411" r:id="rId4877" xr:uid="{00000000-0004-0000-0A00-00000C130000}"/>
    <hyperlink ref="I6412" r:id="rId4878" xr:uid="{00000000-0004-0000-0A00-00000D130000}"/>
    <hyperlink ref="I6413" r:id="rId4879" xr:uid="{00000000-0004-0000-0A00-00000E130000}"/>
    <hyperlink ref="I6414" r:id="rId4880" xr:uid="{00000000-0004-0000-0A00-00000F130000}"/>
    <hyperlink ref="I6415" r:id="rId4881" xr:uid="{00000000-0004-0000-0A00-000010130000}"/>
    <hyperlink ref="I6417" r:id="rId4882" xr:uid="{00000000-0004-0000-0A00-000011130000}"/>
    <hyperlink ref="I6418" r:id="rId4883" xr:uid="{00000000-0004-0000-0A00-000012130000}"/>
    <hyperlink ref="I6419" r:id="rId4884" xr:uid="{00000000-0004-0000-0A00-000013130000}"/>
    <hyperlink ref="I6421" r:id="rId4885" xr:uid="{00000000-0004-0000-0A00-000014130000}"/>
    <hyperlink ref="I6422" r:id="rId4886" location="/" xr:uid="{00000000-0004-0000-0A00-000015130000}"/>
    <hyperlink ref="I6425" r:id="rId4887" xr:uid="{00000000-0004-0000-0A00-000016130000}"/>
    <hyperlink ref="I6426" r:id="rId4888" xr:uid="{00000000-0004-0000-0A00-000017130000}"/>
    <hyperlink ref="I6427" r:id="rId4889" xr:uid="{00000000-0004-0000-0A00-000018130000}"/>
    <hyperlink ref="I6428" r:id="rId4890" xr:uid="{00000000-0004-0000-0A00-000019130000}"/>
    <hyperlink ref="I6429" r:id="rId4891" xr:uid="{00000000-0004-0000-0A00-00001A130000}"/>
    <hyperlink ref="I6431" r:id="rId4892" xr:uid="{00000000-0004-0000-0A00-00001B130000}"/>
    <hyperlink ref="I6432" r:id="rId4893" xr:uid="{00000000-0004-0000-0A00-00001C130000}"/>
    <hyperlink ref="I6433" r:id="rId4894" xr:uid="{00000000-0004-0000-0A00-00001D130000}"/>
    <hyperlink ref="I6434" r:id="rId4895" xr:uid="{00000000-0004-0000-0A00-00001E130000}"/>
    <hyperlink ref="I6435" r:id="rId4896" xr:uid="{00000000-0004-0000-0A00-00001F130000}"/>
    <hyperlink ref="I6438" r:id="rId4897" xr:uid="{00000000-0004-0000-0A00-000020130000}"/>
    <hyperlink ref="I6439" r:id="rId4898" xr:uid="{00000000-0004-0000-0A00-000021130000}"/>
    <hyperlink ref="I6441" r:id="rId4899" xr:uid="{00000000-0004-0000-0A00-000022130000}"/>
    <hyperlink ref="H6442" r:id="rId4900" xr:uid="{00000000-0004-0000-0A00-000023130000}"/>
    <hyperlink ref="I6442" r:id="rId4901" xr:uid="{00000000-0004-0000-0A00-000024130000}"/>
    <hyperlink ref="M6442" r:id="rId4902" xr:uid="{00000000-0004-0000-0A00-000025130000}"/>
    <hyperlink ref="I6443" r:id="rId4903" xr:uid="{00000000-0004-0000-0A00-000026130000}"/>
    <hyperlink ref="I6444" r:id="rId4904" xr:uid="{00000000-0004-0000-0A00-000027130000}"/>
    <hyperlink ref="I6448" r:id="rId4905" xr:uid="{00000000-0004-0000-0A00-000028130000}"/>
    <hyperlink ref="I6449" r:id="rId4906" xr:uid="{00000000-0004-0000-0A00-000029130000}"/>
    <hyperlink ref="I6450" r:id="rId4907" xr:uid="{00000000-0004-0000-0A00-00002A130000}"/>
    <hyperlink ref="I6451" r:id="rId4908" xr:uid="{00000000-0004-0000-0A00-00002B130000}"/>
    <hyperlink ref="I6452" r:id="rId4909" xr:uid="{00000000-0004-0000-0A00-00002C130000}"/>
    <hyperlink ref="I6453" r:id="rId4910" xr:uid="{00000000-0004-0000-0A00-00002D130000}"/>
    <hyperlink ref="I6454" r:id="rId4911" xr:uid="{00000000-0004-0000-0A00-00002E130000}"/>
    <hyperlink ref="I6455" r:id="rId4912" xr:uid="{00000000-0004-0000-0A00-00002F130000}"/>
    <hyperlink ref="I6456" r:id="rId4913" xr:uid="{00000000-0004-0000-0A00-000030130000}"/>
    <hyperlink ref="I6459" r:id="rId4914" xr:uid="{00000000-0004-0000-0A00-000031130000}"/>
    <hyperlink ref="I6461" r:id="rId4915" xr:uid="{00000000-0004-0000-0A00-000032130000}"/>
    <hyperlink ref="I6462" r:id="rId4916" xr:uid="{00000000-0004-0000-0A00-000033130000}"/>
    <hyperlink ref="I6463" r:id="rId4917" xr:uid="{00000000-0004-0000-0A00-000034130000}"/>
    <hyperlink ref="I6464" r:id="rId4918" xr:uid="{00000000-0004-0000-0A00-000035130000}"/>
    <hyperlink ref="I6465" r:id="rId4919" xr:uid="{00000000-0004-0000-0A00-000036130000}"/>
    <hyperlink ref="I6466" r:id="rId4920" xr:uid="{00000000-0004-0000-0A00-000037130000}"/>
    <hyperlink ref="I6467" r:id="rId4921" xr:uid="{00000000-0004-0000-0A00-000038130000}"/>
    <hyperlink ref="I6468" r:id="rId4922" xr:uid="{00000000-0004-0000-0A00-000039130000}"/>
    <hyperlink ref="I6469" r:id="rId4923" xr:uid="{00000000-0004-0000-0A00-00003A130000}"/>
    <hyperlink ref="I6470" r:id="rId4924" xr:uid="{00000000-0004-0000-0A00-00003B130000}"/>
    <hyperlink ref="I6471" r:id="rId4925" xr:uid="{00000000-0004-0000-0A00-00003C130000}"/>
    <hyperlink ref="I6472" r:id="rId4926" xr:uid="{00000000-0004-0000-0A00-00003D130000}"/>
    <hyperlink ref="M6472" r:id="rId4927" location="Infected_patient_details" xr:uid="{00000000-0004-0000-0A00-00003E130000}"/>
    <hyperlink ref="I6473" r:id="rId4928" xr:uid="{00000000-0004-0000-0A00-00003F130000}"/>
    <hyperlink ref="I6474" r:id="rId4929" xr:uid="{00000000-0004-0000-0A00-000040130000}"/>
    <hyperlink ref="I6475" r:id="rId4930" xr:uid="{00000000-0004-0000-0A00-000041130000}"/>
    <hyperlink ref="I6476" r:id="rId4931" xr:uid="{00000000-0004-0000-0A00-000042130000}"/>
    <hyperlink ref="I6477" r:id="rId4932" xr:uid="{00000000-0004-0000-0A00-000043130000}"/>
    <hyperlink ref="I6478" r:id="rId4933" xr:uid="{00000000-0004-0000-0A00-000044130000}"/>
    <hyperlink ref="I6479" r:id="rId4934" xr:uid="{00000000-0004-0000-0A00-000045130000}"/>
    <hyperlink ref="I6480" r:id="rId4935" xr:uid="{00000000-0004-0000-0A00-000046130000}"/>
    <hyperlink ref="I6484" r:id="rId4936" xr:uid="{00000000-0004-0000-0A00-000047130000}"/>
    <hyperlink ref="I6486" r:id="rId4937" xr:uid="{00000000-0004-0000-0A00-000048130000}"/>
    <hyperlink ref="I6487" r:id="rId4938" xr:uid="{00000000-0004-0000-0A00-000049130000}"/>
    <hyperlink ref="I6488" r:id="rId4939" xr:uid="{00000000-0004-0000-0A00-00004A130000}"/>
    <hyperlink ref="I6489" r:id="rId4940" xr:uid="{00000000-0004-0000-0A00-00004B130000}"/>
    <hyperlink ref="I6490" r:id="rId4941" xr:uid="{00000000-0004-0000-0A00-00004C130000}"/>
    <hyperlink ref="I6491" r:id="rId4942" xr:uid="{00000000-0004-0000-0A00-00004D130000}"/>
    <hyperlink ref="I6493" r:id="rId4943" xr:uid="{00000000-0004-0000-0A00-00004E130000}"/>
    <hyperlink ref="I6494" r:id="rId4944" xr:uid="{00000000-0004-0000-0A00-00004F130000}"/>
    <hyperlink ref="I6497" r:id="rId4945" xr:uid="{00000000-0004-0000-0A00-000050130000}"/>
    <hyperlink ref="I6498" r:id="rId4946" xr:uid="{00000000-0004-0000-0A00-000051130000}"/>
    <hyperlink ref="I6499" r:id="rId4947" xr:uid="{00000000-0004-0000-0A00-000052130000}"/>
    <hyperlink ref="I6500" r:id="rId4948" xr:uid="{00000000-0004-0000-0A00-000053130000}"/>
    <hyperlink ref="I6502" r:id="rId4949" xr:uid="{00000000-0004-0000-0A00-000054130000}"/>
    <hyperlink ref="I6509" r:id="rId4950" xr:uid="{00000000-0004-0000-0A00-000055130000}"/>
    <hyperlink ref="I6510" r:id="rId4951" xr:uid="{00000000-0004-0000-0A00-000056130000}"/>
    <hyperlink ref="I6511" r:id="rId4952" xr:uid="{00000000-0004-0000-0A00-000057130000}"/>
    <hyperlink ref="I6512" r:id="rId4953" xr:uid="{00000000-0004-0000-0A00-000058130000}"/>
    <hyperlink ref="I6513" r:id="rId4954" xr:uid="{00000000-0004-0000-0A00-000059130000}"/>
    <hyperlink ref="I6515" r:id="rId4955" xr:uid="{00000000-0004-0000-0A00-00005A130000}"/>
    <hyperlink ref="I6518" r:id="rId4956" xr:uid="{00000000-0004-0000-0A00-00005B130000}"/>
    <hyperlink ref="I6520" r:id="rId4957" xr:uid="{00000000-0004-0000-0A00-00005C130000}"/>
    <hyperlink ref="I6521" r:id="rId4958" xr:uid="{00000000-0004-0000-0A00-00005D130000}"/>
    <hyperlink ref="I6522" r:id="rId4959" xr:uid="{00000000-0004-0000-0A00-00005E130000}"/>
    <hyperlink ref="I6523" r:id="rId4960" xr:uid="{00000000-0004-0000-0A00-00005F130000}"/>
    <hyperlink ref="I6525" r:id="rId4961" xr:uid="{00000000-0004-0000-0A00-000060130000}"/>
    <hyperlink ref="I6526" r:id="rId4962" xr:uid="{00000000-0004-0000-0A00-000061130000}"/>
    <hyperlink ref="I6527" r:id="rId4963" xr:uid="{00000000-0004-0000-0A00-000062130000}"/>
    <hyperlink ref="I6528" r:id="rId4964" xr:uid="{00000000-0004-0000-0A00-000063130000}"/>
    <hyperlink ref="I6530" r:id="rId4965" xr:uid="{00000000-0004-0000-0A00-000064130000}"/>
    <hyperlink ref="I6531" r:id="rId4966" xr:uid="{00000000-0004-0000-0A00-000065130000}"/>
    <hyperlink ref="I6539" r:id="rId4967" xr:uid="{00000000-0004-0000-0A00-000066130000}"/>
    <hyperlink ref="I6540" r:id="rId4968" xr:uid="{00000000-0004-0000-0A00-000067130000}"/>
    <hyperlink ref="I6541" r:id="rId4969" xr:uid="{00000000-0004-0000-0A00-000068130000}"/>
    <hyperlink ref="I6542" r:id="rId4970" xr:uid="{00000000-0004-0000-0A00-000069130000}"/>
    <hyperlink ref="I6544" r:id="rId4971" xr:uid="{00000000-0004-0000-0A00-00006A130000}"/>
    <hyperlink ref="I6545" r:id="rId4972" xr:uid="{00000000-0004-0000-0A00-00006B130000}"/>
    <hyperlink ref="I6546" r:id="rId4973" xr:uid="{00000000-0004-0000-0A00-00006C130000}"/>
    <hyperlink ref="I6548" r:id="rId4974" xr:uid="{00000000-0004-0000-0A00-00006D130000}"/>
    <hyperlink ref="I6549" r:id="rId4975" xr:uid="{00000000-0004-0000-0A00-00006E130000}"/>
    <hyperlink ref="I6552" r:id="rId4976" xr:uid="{00000000-0004-0000-0A00-00006F130000}"/>
    <hyperlink ref="I6553" r:id="rId4977" xr:uid="{00000000-0004-0000-0A00-000070130000}"/>
    <hyperlink ref="I6555" r:id="rId4978" xr:uid="{00000000-0004-0000-0A00-000071130000}"/>
    <hyperlink ref="I6556" r:id="rId4979" xr:uid="{00000000-0004-0000-0A00-000072130000}"/>
    <hyperlink ref="I6557" r:id="rId4980" xr:uid="{00000000-0004-0000-0A00-000073130000}"/>
    <hyperlink ref="I6558" r:id="rId4981" xr:uid="{00000000-0004-0000-0A00-000074130000}"/>
    <hyperlink ref="I6559" r:id="rId4982" xr:uid="{00000000-0004-0000-0A00-000075130000}"/>
    <hyperlink ref="I6564" r:id="rId4983" xr:uid="{00000000-0004-0000-0A00-000076130000}"/>
    <hyperlink ref="I6566" r:id="rId4984" xr:uid="{00000000-0004-0000-0A00-000077130000}"/>
    <hyperlink ref="I6568" r:id="rId4985" xr:uid="{00000000-0004-0000-0A00-000078130000}"/>
    <hyperlink ref="I6569" r:id="rId4986" xr:uid="{00000000-0004-0000-0A00-000079130000}"/>
    <hyperlink ref="I6570" r:id="rId4987" xr:uid="{00000000-0004-0000-0A00-00007A130000}"/>
    <hyperlink ref="I6571" r:id="rId4988" xr:uid="{00000000-0004-0000-0A00-00007B130000}"/>
    <hyperlink ref="I6572" r:id="rId4989" xr:uid="{00000000-0004-0000-0A00-00007C130000}"/>
    <hyperlink ref="I6573" r:id="rId4990" xr:uid="{00000000-0004-0000-0A00-00007D130000}"/>
    <hyperlink ref="I6574" r:id="rId4991" xr:uid="{00000000-0004-0000-0A00-00007E130000}"/>
    <hyperlink ref="I6575" r:id="rId4992" xr:uid="{00000000-0004-0000-0A00-00007F130000}"/>
    <hyperlink ref="I6576" r:id="rId4993" xr:uid="{00000000-0004-0000-0A00-000080130000}"/>
    <hyperlink ref="I6577" r:id="rId4994" xr:uid="{00000000-0004-0000-0A00-000081130000}"/>
    <hyperlink ref="I6578" r:id="rId4995" xr:uid="{00000000-0004-0000-0A00-000082130000}"/>
    <hyperlink ref="I6579" r:id="rId4996" xr:uid="{00000000-0004-0000-0A00-000083130000}"/>
    <hyperlink ref="I6580" r:id="rId4997" xr:uid="{00000000-0004-0000-0A00-000084130000}"/>
    <hyperlink ref="I6581" r:id="rId4998" xr:uid="{00000000-0004-0000-0A00-000085130000}"/>
    <hyperlink ref="I6582" r:id="rId4999" xr:uid="{00000000-0004-0000-0A00-000086130000}"/>
    <hyperlink ref="I6583" r:id="rId5000" xr:uid="{00000000-0004-0000-0A00-000087130000}"/>
    <hyperlink ref="I6584" r:id="rId5001" xr:uid="{00000000-0004-0000-0A00-000088130000}"/>
    <hyperlink ref="I6585" r:id="rId5002" xr:uid="{00000000-0004-0000-0A00-000089130000}"/>
    <hyperlink ref="I6586" r:id="rId5003" xr:uid="{00000000-0004-0000-0A00-00008A130000}"/>
    <hyperlink ref="I6587" r:id="rId5004" xr:uid="{00000000-0004-0000-0A00-00008B130000}"/>
    <hyperlink ref="M6587" r:id="rId5005" xr:uid="{00000000-0004-0000-0A00-00008C130000}"/>
    <hyperlink ref="I6588" r:id="rId5006" xr:uid="{00000000-0004-0000-0A00-00008D130000}"/>
    <hyperlink ref="I6589" r:id="rId5007" xr:uid="{00000000-0004-0000-0A00-00008E130000}"/>
    <hyperlink ref="I6591" r:id="rId5008" xr:uid="{00000000-0004-0000-0A00-00008F130000}"/>
    <hyperlink ref="I6592" r:id="rId5009" xr:uid="{00000000-0004-0000-0A00-000090130000}"/>
    <hyperlink ref="I6593" r:id="rId5010" xr:uid="{00000000-0004-0000-0A00-000091130000}"/>
    <hyperlink ref="I6594" r:id="rId5011" xr:uid="{00000000-0004-0000-0A00-000092130000}"/>
    <hyperlink ref="I6596" r:id="rId5012" xr:uid="{00000000-0004-0000-0A00-000093130000}"/>
    <hyperlink ref="I6597" r:id="rId5013" location="aoh=15861953035233&amp;csi=1&amp;referrer=https%3A%2F%2Fwww.google.com&amp;amp_tf=From%20%251%24s" xr:uid="{00000000-0004-0000-0A00-000094130000}"/>
    <hyperlink ref="I6599" r:id="rId5014" xr:uid="{00000000-0004-0000-0A00-000095130000}"/>
    <hyperlink ref="I6600" r:id="rId5015" xr:uid="{00000000-0004-0000-0A00-000096130000}"/>
    <hyperlink ref="I6602" r:id="rId5016" xr:uid="{00000000-0004-0000-0A00-000097130000}"/>
    <hyperlink ref="I6604" r:id="rId5017" xr:uid="{00000000-0004-0000-0A00-000098130000}"/>
    <hyperlink ref="I6605" r:id="rId5018" xr:uid="{00000000-0004-0000-0A00-000099130000}"/>
    <hyperlink ref="I6606" r:id="rId5019" xr:uid="{00000000-0004-0000-0A00-00009A130000}"/>
    <hyperlink ref="I6607" r:id="rId5020" xr:uid="{00000000-0004-0000-0A00-00009B130000}"/>
    <hyperlink ref="I6608" r:id="rId5021" xr:uid="{00000000-0004-0000-0A00-00009C130000}"/>
    <hyperlink ref="I6609" r:id="rId5022" xr:uid="{00000000-0004-0000-0A00-00009D130000}"/>
    <hyperlink ref="I6610" r:id="rId5023" xr:uid="{00000000-0004-0000-0A00-00009E130000}"/>
    <hyperlink ref="I6611" r:id="rId5024" xr:uid="{00000000-0004-0000-0A00-00009F130000}"/>
    <hyperlink ref="I6612" r:id="rId5025" xr:uid="{00000000-0004-0000-0A00-0000A0130000}"/>
    <hyperlink ref="I6614" r:id="rId5026" xr:uid="{00000000-0004-0000-0A00-0000A1130000}"/>
    <hyperlink ref="I6618" r:id="rId5027" xr:uid="{00000000-0004-0000-0A00-0000A2130000}"/>
    <hyperlink ref="I6620" r:id="rId5028" xr:uid="{00000000-0004-0000-0A00-0000A3130000}"/>
    <hyperlink ref="I6621" r:id="rId5029" xr:uid="{00000000-0004-0000-0A00-0000A4130000}"/>
    <hyperlink ref="I6622" r:id="rId5030" xr:uid="{00000000-0004-0000-0A00-0000A5130000}"/>
    <hyperlink ref="I6623" r:id="rId5031" xr:uid="{00000000-0004-0000-0A00-0000A6130000}"/>
    <hyperlink ref="I6624" r:id="rId5032" xr:uid="{00000000-0004-0000-0A00-0000A7130000}"/>
    <hyperlink ref="I6625" r:id="rId5033" xr:uid="{00000000-0004-0000-0A00-0000A8130000}"/>
    <hyperlink ref="I6626" r:id="rId5034" xr:uid="{00000000-0004-0000-0A00-0000A9130000}"/>
    <hyperlink ref="I6627" r:id="rId5035" xr:uid="{00000000-0004-0000-0A00-0000AA130000}"/>
    <hyperlink ref="I6628" r:id="rId5036" xr:uid="{00000000-0004-0000-0A00-0000AB130000}"/>
    <hyperlink ref="I6629" r:id="rId5037" xr:uid="{00000000-0004-0000-0A00-0000AC130000}"/>
    <hyperlink ref="I6630" r:id="rId5038" xr:uid="{00000000-0004-0000-0A00-0000AD130000}"/>
    <hyperlink ref="I6631" r:id="rId5039" xr:uid="{00000000-0004-0000-0A00-0000AE130000}"/>
    <hyperlink ref="I6632" r:id="rId5040" xr:uid="{00000000-0004-0000-0A00-0000AF130000}"/>
    <hyperlink ref="I6633" r:id="rId5041" xr:uid="{00000000-0004-0000-0A00-0000B0130000}"/>
    <hyperlink ref="I6635" r:id="rId5042" xr:uid="{00000000-0004-0000-0A00-0000B1130000}"/>
    <hyperlink ref="I6638" r:id="rId5043" xr:uid="{00000000-0004-0000-0A00-0000B2130000}"/>
    <hyperlink ref="I6639" r:id="rId5044" xr:uid="{00000000-0004-0000-0A00-0000B3130000}"/>
    <hyperlink ref="I6640" r:id="rId5045" xr:uid="{00000000-0004-0000-0A00-0000B4130000}"/>
    <hyperlink ref="I6647" r:id="rId5046" xr:uid="{00000000-0004-0000-0A00-0000B5130000}"/>
    <hyperlink ref="I6648" r:id="rId5047" xr:uid="{00000000-0004-0000-0A00-0000B6130000}"/>
    <hyperlink ref="I6649" r:id="rId5048" xr:uid="{00000000-0004-0000-0A00-0000B7130000}"/>
    <hyperlink ref="I6650" r:id="rId5049" xr:uid="{00000000-0004-0000-0A00-0000B8130000}"/>
    <hyperlink ref="I6651" r:id="rId5050" xr:uid="{00000000-0004-0000-0A00-0000B9130000}"/>
    <hyperlink ref="I6652" r:id="rId5051" xr:uid="{00000000-0004-0000-0A00-0000BA130000}"/>
    <hyperlink ref="I6653" r:id="rId5052" xr:uid="{00000000-0004-0000-0A00-0000BB130000}"/>
    <hyperlink ref="I6655" r:id="rId5053" xr:uid="{00000000-0004-0000-0A00-0000BC130000}"/>
    <hyperlink ref="I6656" r:id="rId5054" xr:uid="{00000000-0004-0000-0A00-0000BD130000}"/>
    <hyperlink ref="I6657" r:id="rId5055" xr:uid="{00000000-0004-0000-0A00-0000BE130000}"/>
    <hyperlink ref="I6658" r:id="rId5056" xr:uid="{00000000-0004-0000-0A00-0000BF130000}"/>
    <hyperlink ref="I6659" r:id="rId5057" xr:uid="{00000000-0004-0000-0A00-0000C0130000}"/>
    <hyperlink ref="I6660" r:id="rId5058" xr:uid="{00000000-0004-0000-0A00-0000C1130000}"/>
    <hyperlink ref="I6661" r:id="rId5059" xr:uid="{00000000-0004-0000-0A00-0000C2130000}"/>
    <hyperlink ref="I6662" r:id="rId5060" xr:uid="{00000000-0004-0000-0A00-0000C3130000}"/>
    <hyperlink ref="I6663" r:id="rId5061" xr:uid="{00000000-0004-0000-0A00-0000C4130000}"/>
    <hyperlink ref="I6664" r:id="rId5062" xr:uid="{00000000-0004-0000-0A00-0000C5130000}"/>
    <hyperlink ref="I6665" r:id="rId5063" xr:uid="{00000000-0004-0000-0A00-0000C6130000}"/>
    <hyperlink ref="I6666" r:id="rId5064" xr:uid="{00000000-0004-0000-0A00-0000C7130000}"/>
    <hyperlink ref="I6667" r:id="rId5065" xr:uid="{00000000-0004-0000-0A00-0000C8130000}"/>
    <hyperlink ref="I6668" r:id="rId5066" xr:uid="{00000000-0004-0000-0A00-0000C9130000}"/>
    <hyperlink ref="I6669" r:id="rId5067" xr:uid="{00000000-0004-0000-0A00-0000CA130000}"/>
    <hyperlink ref="I6670" r:id="rId5068" xr:uid="{00000000-0004-0000-0A00-0000CB130000}"/>
    <hyperlink ref="I6672" r:id="rId5069" xr:uid="{00000000-0004-0000-0A00-0000CC130000}"/>
    <hyperlink ref="I6673" r:id="rId5070" xr:uid="{00000000-0004-0000-0A00-0000CD130000}"/>
    <hyperlink ref="I6675" r:id="rId5071" xr:uid="{00000000-0004-0000-0A00-0000CE130000}"/>
    <hyperlink ref="I6676" r:id="rId5072" xr:uid="{00000000-0004-0000-0A00-0000CF130000}"/>
    <hyperlink ref="I6677" r:id="rId5073" xr:uid="{00000000-0004-0000-0A00-0000D0130000}"/>
    <hyperlink ref="I6678" r:id="rId5074" xr:uid="{00000000-0004-0000-0A00-0000D1130000}"/>
    <hyperlink ref="I6679" r:id="rId5075" xr:uid="{00000000-0004-0000-0A00-0000D2130000}"/>
    <hyperlink ref="I6680" r:id="rId5076" xr:uid="{00000000-0004-0000-0A00-0000D3130000}"/>
    <hyperlink ref="I6682" r:id="rId5077" xr:uid="{00000000-0004-0000-0A00-0000D4130000}"/>
    <hyperlink ref="I6683" r:id="rId5078" xr:uid="{00000000-0004-0000-0A00-0000D5130000}"/>
    <hyperlink ref="I6684" r:id="rId5079" xr:uid="{00000000-0004-0000-0A00-0000D6130000}"/>
    <hyperlink ref="I6685" r:id="rId5080" xr:uid="{00000000-0004-0000-0A00-0000D7130000}"/>
    <hyperlink ref="I6686" r:id="rId5081" xr:uid="{00000000-0004-0000-0A00-0000D8130000}"/>
    <hyperlink ref="I6687" r:id="rId5082" xr:uid="{00000000-0004-0000-0A00-0000D9130000}"/>
    <hyperlink ref="I6688" r:id="rId5083" xr:uid="{00000000-0004-0000-0A00-0000DA130000}"/>
    <hyperlink ref="I6689" r:id="rId5084" xr:uid="{00000000-0004-0000-0A00-0000DB130000}"/>
    <hyperlink ref="I6691" r:id="rId5085" xr:uid="{00000000-0004-0000-0A00-0000DC130000}"/>
    <hyperlink ref="I6692" r:id="rId5086" xr:uid="{00000000-0004-0000-0A00-0000DD130000}"/>
    <hyperlink ref="I6693" r:id="rId5087" xr:uid="{00000000-0004-0000-0A00-0000DE130000}"/>
    <hyperlink ref="I6694" r:id="rId5088" xr:uid="{00000000-0004-0000-0A00-0000DF130000}"/>
    <hyperlink ref="I6695" r:id="rId5089" xr:uid="{00000000-0004-0000-0A00-0000E0130000}"/>
    <hyperlink ref="I6696" r:id="rId5090" xr:uid="{00000000-0004-0000-0A00-0000E1130000}"/>
    <hyperlink ref="I6698" r:id="rId5091" xr:uid="{00000000-0004-0000-0A00-0000E2130000}"/>
    <hyperlink ref="I6699" r:id="rId5092" xr:uid="{00000000-0004-0000-0A00-0000E3130000}"/>
    <hyperlink ref="I6700" r:id="rId5093" xr:uid="{00000000-0004-0000-0A00-0000E4130000}"/>
    <hyperlink ref="I6701" r:id="rId5094" xr:uid="{00000000-0004-0000-0A00-0000E5130000}"/>
    <hyperlink ref="I6702" r:id="rId5095" xr:uid="{00000000-0004-0000-0A00-0000E6130000}"/>
    <hyperlink ref="I6703" r:id="rId5096" xr:uid="{00000000-0004-0000-0A00-0000E7130000}"/>
    <hyperlink ref="I6704" r:id="rId5097" xr:uid="{00000000-0004-0000-0A00-0000E8130000}"/>
    <hyperlink ref="I6705" r:id="rId5098" xr:uid="{00000000-0004-0000-0A00-0000E9130000}"/>
    <hyperlink ref="I6706" r:id="rId5099" xr:uid="{00000000-0004-0000-0A00-0000EA130000}"/>
    <hyperlink ref="I6707" r:id="rId5100" xr:uid="{00000000-0004-0000-0A00-0000EB130000}"/>
    <hyperlink ref="I6708" r:id="rId5101" xr:uid="{00000000-0004-0000-0A00-0000EC130000}"/>
    <hyperlink ref="I6709" r:id="rId5102" xr:uid="{00000000-0004-0000-0A00-0000ED130000}"/>
    <hyperlink ref="I6710" r:id="rId5103" xr:uid="{00000000-0004-0000-0A00-0000EE130000}"/>
    <hyperlink ref="I6711" r:id="rId5104" xr:uid="{00000000-0004-0000-0A00-0000EF130000}"/>
    <hyperlink ref="I6712" r:id="rId5105" xr:uid="{00000000-0004-0000-0A00-0000F0130000}"/>
    <hyperlink ref="I6713" r:id="rId5106" xr:uid="{00000000-0004-0000-0A00-0000F1130000}"/>
    <hyperlink ref="I6714" r:id="rId5107" xr:uid="{00000000-0004-0000-0A00-0000F2130000}"/>
    <hyperlink ref="I6715" r:id="rId5108" xr:uid="{00000000-0004-0000-0A00-0000F3130000}"/>
    <hyperlink ref="I6716" r:id="rId5109" xr:uid="{00000000-0004-0000-0A00-0000F4130000}"/>
    <hyperlink ref="I6717" r:id="rId5110" xr:uid="{00000000-0004-0000-0A00-0000F5130000}"/>
    <hyperlink ref="I6718" r:id="rId5111" xr:uid="{00000000-0004-0000-0A00-0000F6130000}"/>
    <hyperlink ref="I6720" r:id="rId5112" xr:uid="{00000000-0004-0000-0A00-0000F7130000}"/>
    <hyperlink ref="I6721" r:id="rId5113" location="ampf=" xr:uid="{00000000-0004-0000-0A00-0000F8130000}"/>
    <hyperlink ref="I6722" r:id="rId5114" xr:uid="{00000000-0004-0000-0A00-0000F9130000}"/>
    <hyperlink ref="I6723" r:id="rId5115" xr:uid="{00000000-0004-0000-0A00-0000FA130000}"/>
    <hyperlink ref="I6724" r:id="rId5116" xr:uid="{00000000-0004-0000-0A00-0000FB130000}"/>
    <hyperlink ref="I6725" r:id="rId5117" xr:uid="{00000000-0004-0000-0A00-0000FC130000}"/>
    <hyperlink ref="I6726" r:id="rId5118" xr:uid="{00000000-0004-0000-0A00-0000FD130000}"/>
    <hyperlink ref="I6727" r:id="rId5119" xr:uid="{00000000-0004-0000-0A00-0000FE130000}"/>
    <hyperlink ref="I6728" r:id="rId5120" xr:uid="{00000000-0004-0000-0A00-0000FF130000}"/>
    <hyperlink ref="I6732" r:id="rId5121" xr:uid="{00000000-0004-0000-0A00-000000140000}"/>
    <hyperlink ref="I6733" r:id="rId5122" xr:uid="{00000000-0004-0000-0A00-000001140000}"/>
    <hyperlink ref="I6734" r:id="rId5123" location="page/1/2" xr:uid="{00000000-0004-0000-0A00-000002140000}"/>
    <hyperlink ref="I6735" r:id="rId5124" xr:uid="{00000000-0004-0000-0A00-000003140000}"/>
    <hyperlink ref="I6736" r:id="rId5125" xr:uid="{00000000-0004-0000-0A00-000004140000}"/>
    <hyperlink ref="I6737" r:id="rId5126" xr:uid="{00000000-0004-0000-0A00-000005140000}"/>
    <hyperlink ref="I6738" r:id="rId5127" xr:uid="{00000000-0004-0000-0A00-000006140000}"/>
    <hyperlink ref="I6739" r:id="rId5128" xr:uid="{00000000-0004-0000-0A00-000007140000}"/>
    <hyperlink ref="I6740" r:id="rId5129" xr:uid="{00000000-0004-0000-0A00-000008140000}"/>
    <hyperlink ref="I6741" r:id="rId5130" xr:uid="{00000000-0004-0000-0A00-000009140000}"/>
    <hyperlink ref="I6742" r:id="rId5131" xr:uid="{00000000-0004-0000-0A00-00000A140000}"/>
    <hyperlink ref="I6743" r:id="rId5132" xr:uid="{00000000-0004-0000-0A00-00000B140000}"/>
    <hyperlink ref="I6744" r:id="rId5133" xr:uid="{00000000-0004-0000-0A00-00000C140000}"/>
    <hyperlink ref="I6745" r:id="rId5134" xr:uid="{00000000-0004-0000-0A00-00000D140000}"/>
    <hyperlink ref="I6746" r:id="rId5135" xr:uid="{00000000-0004-0000-0A00-00000E140000}"/>
    <hyperlink ref="I6747" r:id="rId5136" xr:uid="{00000000-0004-0000-0A00-00000F140000}"/>
    <hyperlink ref="I6748" r:id="rId5137" xr:uid="{00000000-0004-0000-0A00-000010140000}"/>
    <hyperlink ref="I6749" r:id="rId5138" xr:uid="{00000000-0004-0000-0A00-000011140000}"/>
    <hyperlink ref="I6750" r:id="rId5139" xr:uid="{00000000-0004-0000-0A00-000012140000}"/>
    <hyperlink ref="I6751" r:id="rId5140" xr:uid="{00000000-0004-0000-0A00-000013140000}"/>
    <hyperlink ref="I6753" r:id="rId5141" xr:uid="{00000000-0004-0000-0A00-000014140000}"/>
    <hyperlink ref="I6755" r:id="rId5142" xr:uid="{00000000-0004-0000-0A00-000015140000}"/>
    <hyperlink ref="I6756" r:id="rId5143" xr:uid="{00000000-0004-0000-0A00-000016140000}"/>
    <hyperlink ref="I6757" r:id="rId5144" xr:uid="{00000000-0004-0000-0A00-000017140000}"/>
    <hyperlink ref="I6758" r:id="rId5145" xr:uid="{00000000-0004-0000-0A00-000018140000}"/>
    <hyperlink ref="I6759" r:id="rId5146" xr:uid="{00000000-0004-0000-0A00-000019140000}"/>
    <hyperlink ref="I6760" r:id="rId5147" xr:uid="{00000000-0004-0000-0A00-00001A140000}"/>
    <hyperlink ref="I6762" r:id="rId5148" xr:uid="{00000000-0004-0000-0A00-00001B140000}"/>
    <hyperlink ref="I6763" r:id="rId5149" xr:uid="{00000000-0004-0000-0A00-00001C140000}"/>
    <hyperlink ref="I6764" r:id="rId5150" xr:uid="{00000000-0004-0000-0A00-00001D140000}"/>
    <hyperlink ref="I6765" r:id="rId5151" xr:uid="{00000000-0004-0000-0A00-00001E140000}"/>
    <hyperlink ref="I6766" r:id="rId5152" xr:uid="{00000000-0004-0000-0A00-00001F140000}"/>
    <hyperlink ref="I6768" r:id="rId5153" xr:uid="{00000000-0004-0000-0A00-000020140000}"/>
    <hyperlink ref="I6769" r:id="rId5154" xr:uid="{00000000-0004-0000-0A00-000021140000}"/>
    <hyperlink ref="I6770" r:id="rId5155" xr:uid="{00000000-0004-0000-0A00-000022140000}"/>
    <hyperlink ref="I6771" r:id="rId5156" xr:uid="{00000000-0004-0000-0A00-000023140000}"/>
    <hyperlink ref="I6772" r:id="rId5157" xr:uid="{00000000-0004-0000-0A00-000024140000}"/>
    <hyperlink ref="I6773" r:id="rId5158" xr:uid="{00000000-0004-0000-0A00-000025140000}"/>
    <hyperlink ref="I6774" r:id="rId5159" xr:uid="{00000000-0004-0000-0A00-000026140000}"/>
    <hyperlink ref="I6775" r:id="rId5160" xr:uid="{00000000-0004-0000-0A00-000027140000}"/>
    <hyperlink ref="I6776" r:id="rId5161" xr:uid="{00000000-0004-0000-0A00-000028140000}"/>
    <hyperlink ref="I6778" r:id="rId5162" xr:uid="{00000000-0004-0000-0A00-000029140000}"/>
    <hyperlink ref="I6779" r:id="rId5163" xr:uid="{00000000-0004-0000-0A00-00002A140000}"/>
    <hyperlink ref="I6780" r:id="rId5164" xr:uid="{00000000-0004-0000-0A00-00002B140000}"/>
    <hyperlink ref="I6783" r:id="rId5165" xr:uid="{00000000-0004-0000-0A00-00002C140000}"/>
    <hyperlink ref="I6784" r:id="rId5166" xr:uid="{00000000-0004-0000-0A00-00002D140000}"/>
    <hyperlink ref="I6785" r:id="rId5167" xr:uid="{00000000-0004-0000-0A00-00002E140000}"/>
    <hyperlink ref="I6786" r:id="rId5168" xr:uid="{00000000-0004-0000-0A00-00002F140000}"/>
  </hyperlinks>
  <pageMargins left="0.7" right="0.7" top="0.75" bottom="0.75" header="0.3" footer="0.3"/>
  <legacyDrawing r:id="rId5169"/>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G29"/>
  <sheetViews>
    <sheetView workbookViewId="0">
      <pane ySplit="1" topLeftCell="A2" activePane="bottomLeft" state="frozen"/>
      <selection pane="bottomLeft" activeCell="B3" sqref="B3"/>
    </sheetView>
  </sheetViews>
  <sheetFormatPr defaultColWidth="14.42578125" defaultRowHeight="15.75" customHeight="1"/>
  <cols>
    <col min="1" max="1" width="20.85546875" customWidth="1"/>
    <col min="4" max="5" width="13.85546875" customWidth="1"/>
    <col min="6" max="6" width="49" customWidth="1"/>
  </cols>
  <sheetData>
    <row r="1" spans="1:7">
      <c r="A1" s="3" t="s">
        <v>3182</v>
      </c>
      <c r="B1" s="3" t="s">
        <v>3183</v>
      </c>
      <c r="C1" s="3" t="s">
        <v>3184</v>
      </c>
      <c r="D1" s="3" t="s">
        <v>3185</v>
      </c>
      <c r="E1" s="3" t="s">
        <v>3186</v>
      </c>
      <c r="F1" s="3" t="s">
        <v>880</v>
      </c>
    </row>
    <row r="2" spans="1:7">
      <c r="A2" s="109">
        <v>43903</v>
      </c>
      <c r="B2" s="2">
        <v>6500</v>
      </c>
      <c r="C2" s="2">
        <v>5900</v>
      </c>
      <c r="D2" s="2">
        <v>78</v>
      </c>
      <c r="E2" s="2"/>
      <c r="F2" s="2" t="s">
        <v>3188</v>
      </c>
      <c r="G2" s="15">
        <f t="shared" ref="G2:G20" si="0">B2-C2</f>
        <v>600</v>
      </c>
    </row>
    <row r="3" spans="1:7">
      <c r="A3" s="109">
        <v>43908.75</v>
      </c>
      <c r="B3" s="2">
        <v>13125</v>
      </c>
      <c r="C3" s="2">
        <v>12235</v>
      </c>
      <c r="D3" s="2">
        <v>150</v>
      </c>
      <c r="E3" s="2"/>
      <c r="F3" s="2" t="s">
        <v>3191</v>
      </c>
      <c r="G3" s="15">
        <f t="shared" si="0"/>
        <v>890</v>
      </c>
    </row>
    <row r="4" spans="1:7">
      <c r="A4" s="109">
        <v>43909.416666666664</v>
      </c>
      <c r="B4" s="2">
        <v>13316</v>
      </c>
      <c r="C4" s="2">
        <v>12426</v>
      </c>
      <c r="D4" s="2">
        <v>168</v>
      </c>
      <c r="E4" s="2"/>
      <c r="F4" s="2" t="s">
        <v>3194</v>
      </c>
      <c r="G4" s="15">
        <f t="shared" si="0"/>
        <v>890</v>
      </c>
    </row>
    <row r="5" spans="1:7">
      <c r="A5" s="109">
        <v>43909.75</v>
      </c>
      <c r="B5" s="2">
        <v>14175</v>
      </c>
      <c r="C5" s="2">
        <v>13285</v>
      </c>
      <c r="D5" s="2">
        <v>182</v>
      </c>
      <c r="E5" s="2"/>
      <c r="F5" s="2" t="s">
        <v>3195</v>
      </c>
      <c r="G5" s="15">
        <f t="shared" si="0"/>
        <v>890</v>
      </c>
    </row>
    <row r="6" spans="1:7">
      <c r="A6" s="109">
        <v>43910.416666666664</v>
      </c>
      <c r="B6" s="2">
        <v>14376</v>
      </c>
      <c r="C6" s="2">
        <v>13486</v>
      </c>
      <c r="D6" s="2">
        <v>206</v>
      </c>
      <c r="E6" s="2"/>
      <c r="F6" s="2" t="s">
        <v>3196</v>
      </c>
      <c r="G6" s="15">
        <f t="shared" si="0"/>
        <v>890</v>
      </c>
    </row>
    <row r="7" spans="1:7">
      <c r="A7" s="109">
        <v>43910.75</v>
      </c>
      <c r="B7" s="2">
        <v>15404</v>
      </c>
      <c r="C7" s="2">
        <v>14514</v>
      </c>
      <c r="D7" s="2">
        <v>236</v>
      </c>
      <c r="E7" s="2"/>
      <c r="F7" s="2" t="s">
        <v>3198</v>
      </c>
      <c r="G7" s="15">
        <f t="shared" si="0"/>
        <v>890</v>
      </c>
    </row>
    <row r="8" spans="1:7">
      <c r="A8" s="109">
        <v>43911.416666666664</v>
      </c>
      <c r="B8" s="2">
        <v>15701</v>
      </c>
      <c r="C8" s="2">
        <v>14811</v>
      </c>
      <c r="D8" s="2">
        <v>271</v>
      </c>
      <c r="E8" s="2"/>
      <c r="F8" s="2" t="s">
        <v>3199</v>
      </c>
      <c r="G8" s="15">
        <f t="shared" si="0"/>
        <v>890</v>
      </c>
    </row>
    <row r="9" spans="1:7">
      <c r="A9" s="109">
        <v>43911.75</v>
      </c>
      <c r="B9" s="2">
        <v>16911</v>
      </c>
      <c r="C9" s="2">
        <v>16021</v>
      </c>
      <c r="D9" s="2">
        <v>315</v>
      </c>
      <c r="E9" s="2"/>
      <c r="F9" s="2" t="s">
        <v>3200</v>
      </c>
      <c r="G9" s="15">
        <f t="shared" si="0"/>
        <v>890</v>
      </c>
    </row>
    <row r="10" spans="1:7">
      <c r="A10" s="109">
        <v>43912.416666666664</v>
      </c>
      <c r="B10" s="2">
        <v>16999</v>
      </c>
      <c r="C10" s="2">
        <v>16109</v>
      </c>
      <c r="D10" s="2">
        <v>341</v>
      </c>
      <c r="E10" s="2"/>
      <c r="F10" s="2" t="s">
        <v>3203</v>
      </c>
      <c r="G10" s="15">
        <f t="shared" si="0"/>
        <v>890</v>
      </c>
    </row>
    <row r="11" spans="1:7">
      <c r="A11" s="109">
        <v>43912.75</v>
      </c>
      <c r="B11" s="2">
        <v>18127</v>
      </c>
      <c r="C11" s="2">
        <v>17237</v>
      </c>
      <c r="D11" s="2">
        <v>396</v>
      </c>
      <c r="E11" s="2"/>
      <c r="F11" s="2" t="s">
        <v>3205</v>
      </c>
      <c r="G11" s="15">
        <f t="shared" si="0"/>
        <v>890</v>
      </c>
    </row>
    <row r="12" spans="1:7">
      <c r="A12" s="109">
        <v>43913.416666666664</v>
      </c>
      <c r="B12" s="2">
        <v>18383</v>
      </c>
      <c r="C12" s="2">
        <v>17493</v>
      </c>
      <c r="D12" s="2">
        <v>415</v>
      </c>
      <c r="E12" s="2"/>
      <c r="F12" s="2" t="s">
        <v>3208</v>
      </c>
      <c r="G12" s="15">
        <f t="shared" si="0"/>
        <v>890</v>
      </c>
    </row>
    <row r="13" spans="1:7">
      <c r="A13" s="109">
        <v>43913.833333333336</v>
      </c>
      <c r="B13" s="2">
        <v>20707</v>
      </c>
      <c r="C13" s="2">
        <v>19817</v>
      </c>
      <c r="D13" s="2">
        <v>471</v>
      </c>
      <c r="E13" s="2"/>
      <c r="F13" s="2" t="s">
        <v>3209</v>
      </c>
      <c r="G13" s="15">
        <f t="shared" si="0"/>
        <v>890</v>
      </c>
    </row>
    <row r="14" spans="1:7">
      <c r="A14" s="109">
        <v>43914.416666666664</v>
      </c>
      <c r="B14" s="2">
        <v>20864</v>
      </c>
      <c r="C14" s="2">
        <v>19974</v>
      </c>
      <c r="D14" s="2">
        <v>482</v>
      </c>
      <c r="E14" s="2"/>
      <c r="F14" s="2" t="s">
        <v>3213</v>
      </c>
      <c r="G14" s="15">
        <f t="shared" si="0"/>
        <v>890</v>
      </c>
    </row>
    <row r="15" spans="1:7">
      <c r="A15" s="109">
        <v>43914.833333333336</v>
      </c>
      <c r="B15" s="2">
        <v>22694</v>
      </c>
      <c r="C15" s="2">
        <v>21804</v>
      </c>
      <c r="D15" s="2">
        <v>536</v>
      </c>
      <c r="E15" s="2"/>
      <c r="F15" s="2" t="s">
        <v>3214</v>
      </c>
      <c r="G15" s="15">
        <f t="shared" si="0"/>
        <v>890</v>
      </c>
    </row>
    <row r="16" spans="1:7">
      <c r="A16" s="109">
        <v>43915.416666666664</v>
      </c>
      <c r="B16" s="2">
        <v>22928</v>
      </c>
      <c r="C16" s="2">
        <v>22038</v>
      </c>
      <c r="D16" s="2">
        <v>539</v>
      </c>
      <c r="E16" s="2"/>
      <c r="F16" s="2" t="s">
        <v>3215</v>
      </c>
      <c r="G16" s="15">
        <f t="shared" si="0"/>
        <v>890</v>
      </c>
    </row>
    <row r="17" spans="1:7">
      <c r="A17" s="109">
        <v>43915.833333333336</v>
      </c>
      <c r="B17" s="2">
        <v>25144</v>
      </c>
      <c r="C17" s="2">
        <v>24254</v>
      </c>
      <c r="D17" s="2">
        <v>581</v>
      </c>
      <c r="E17" s="2"/>
      <c r="F17" s="2" t="s">
        <v>3216</v>
      </c>
      <c r="G17" s="15">
        <f t="shared" si="0"/>
        <v>890</v>
      </c>
    </row>
    <row r="18" spans="1:7">
      <c r="A18" s="109">
        <v>43916.416666666664</v>
      </c>
      <c r="G18" s="15">
        <f t="shared" si="0"/>
        <v>0</v>
      </c>
    </row>
    <row r="19" spans="1:7">
      <c r="A19" s="109">
        <v>43916.75</v>
      </c>
      <c r="G19" s="15">
        <f t="shared" si="0"/>
        <v>0</v>
      </c>
    </row>
    <row r="20" spans="1:7">
      <c r="A20" s="109">
        <v>43917.375</v>
      </c>
      <c r="B20" s="2">
        <v>27688</v>
      </c>
      <c r="C20" s="2">
        <v>26798</v>
      </c>
      <c r="D20" s="2">
        <v>691</v>
      </c>
      <c r="E20" s="2"/>
      <c r="F20" s="2" t="s">
        <v>3217</v>
      </c>
      <c r="G20" s="15">
        <f t="shared" si="0"/>
        <v>890</v>
      </c>
    </row>
    <row r="21" spans="1:7">
      <c r="A21" s="278">
        <v>43920</v>
      </c>
      <c r="B21" s="2">
        <v>38442</v>
      </c>
      <c r="E21" s="2">
        <v>1334</v>
      </c>
      <c r="F21" s="2" t="s">
        <v>3220</v>
      </c>
    </row>
    <row r="22" spans="1:7">
      <c r="A22" s="278">
        <v>43921</v>
      </c>
      <c r="B22" s="2">
        <v>42788</v>
      </c>
      <c r="E22" s="2">
        <v>1733</v>
      </c>
      <c r="F22" s="2" t="s">
        <v>3220</v>
      </c>
    </row>
    <row r="23" spans="1:7">
      <c r="A23" s="278">
        <v>43922</v>
      </c>
      <c r="B23" s="2">
        <v>47951</v>
      </c>
      <c r="D23" s="2">
        <v>1637</v>
      </c>
      <c r="E23" s="2">
        <v>4562</v>
      </c>
      <c r="F23" s="34" t="s">
        <v>3224</v>
      </c>
    </row>
    <row r="24" spans="1:7">
      <c r="A24" s="109">
        <v>43923.875</v>
      </c>
      <c r="B24" s="15">
        <f>B23+7900</f>
        <v>55851</v>
      </c>
      <c r="D24" s="2">
        <v>2056</v>
      </c>
      <c r="F24" s="2" t="s">
        <v>3227</v>
      </c>
    </row>
    <row r="25" spans="1:7">
      <c r="A25" s="109">
        <v>43924.375</v>
      </c>
      <c r="B25" s="15">
        <f>B24-7900+8345+384</f>
        <v>56680</v>
      </c>
      <c r="D25" s="2">
        <v>2183</v>
      </c>
      <c r="F25" s="2" t="s">
        <v>3229</v>
      </c>
    </row>
    <row r="26" spans="1:7">
      <c r="A26" s="109">
        <v>43924.875</v>
      </c>
      <c r="B26" s="2">
        <v>69245</v>
      </c>
      <c r="D26" s="2">
        <v>2653</v>
      </c>
      <c r="F26" s="2" t="s">
        <v>3231</v>
      </c>
    </row>
    <row r="27" spans="1:7">
      <c r="A27" s="109">
        <v>43925.875</v>
      </c>
      <c r="B27" s="2">
        <v>79950</v>
      </c>
      <c r="D27" s="2">
        <v>3113</v>
      </c>
      <c r="F27" s="34" t="s">
        <v>3232</v>
      </c>
    </row>
    <row r="28" spans="1:7">
      <c r="A28" s="109">
        <v>43926.875</v>
      </c>
      <c r="B28" s="2">
        <v>89534</v>
      </c>
      <c r="D28" s="2">
        <v>3554</v>
      </c>
      <c r="F28" s="34" t="s">
        <v>3235</v>
      </c>
    </row>
    <row r="29" spans="1:7">
      <c r="A29" s="109">
        <v>43927.875</v>
      </c>
      <c r="B29" s="2">
        <v>101068</v>
      </c>
      <c r="D29" s="2">
        <v>4135</v>
      </c>
      <c r="F29" s="34" t="s">
        <v>3238</v>
      </c>
    </row>
  </sheetData>
  <hyperlinks>
    <hyperlink ref="F23" r:id="rId1" xr:uid="{00000000-0004-0000-0B00-000000000000}"/>
    <hyperlink ref="F27" r:id="rId2" xr:uid="{00000000-0004-0000-0B00-000001000000}"/>
    <hyperlink ref="F28" r:id="rId3" xr:uid="{00000000-0004-0000-0B00-000002000000}"/>
    <hyperlink ref="F29" r:id="rId4" xr:uid="{00000000-0004-0000-0B00-000003000000}"/>
  </hyperlinks>
  <pageMargins left="0.7" right="0.7" top="0.75" bottom="0.75" header="0.3" footer="0.3"/>
  <legacyDrawing r:id="rId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K51"/>
  <sheetViews>
    <sheetView tabSelected="1" workbookViewId="0">
      <selection sqref="A1:K1"/>
    </sheetView>
  </sheetViews>
  <sheetFormatPr defaultColWidth="14.42578125" defaultRowHeight="15.75" customHeight="1"/>
  <sheetData>
    <row r="1" spans="1:11">
      <c r="A1" s="357" t="s">
        <v>3692</v>
      </c>
      <c r="B1" s="354"/>
      <c r="C1" s="354"/>
      <c r="D1" s="354"/>
      <c r="E1" s="354"/>
      <c r="F1" s="354"/>
      <c r="G1" s="354"/>
      <c r="H1" s="354"/>
      <c r="I1" s="354"/>
      <c r="J1" s="354"/>
      <c r="K1" s="354"/>
    </row>
    <row r="19" spans="1:11">
      <c r="A19" s="41"/>
    </row>
    <row r="20" spans="1:11">
      <c r="A20" s="358" t="s">
        <v>3696</v>
      </c>
      <c r="B20" s="354"/>
      <c r="C20" s="354"/>
      <c r="D20" s="354"/>
      <c r="E20" s="354"/>
      <c r="F20" s="354"/>
      <c r="G20" s="354"/>
      <c r="H20" s="354"/>
      <c r="I20" s="354"/>
      <c r="J20" s="354"/>
      <c r="K20" s="354"/>
    </row>
    <row r="50" spans="1:11">
      <c r="A50" s="41"/>
    </row>
    <row r="51" spans="1:11">
      <c r="A51" s="359" t="s">
        <v>3698</v>
      </c>
      <c r="B51" s="354"/>
      <c r="C51" s="354"/>
      <c r="D51" s="354"/>
      <c r="E51" s="354"/>
      <c r="F51" s="354"/>
      <c r="G51" s="354"/>
      <c r="H51" s="354"/>
      <c r="I51" s="354"/>
      <c r="J51" s="354"/>
      <c r="K51" s="354"/>
    </row>
  </sheetData>
  <mergeCells count="3">
    <mergeCell ref="A1:K1"/>
    <mergeCell ref="A20:K20"/>
    <mergeCell ref="A51:K51"/>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M27"/>
  <sheetViews>
    <sheetView workbookViewId="0"/>
  </sheetViews>
  <sheetFormatPr defaultColWidth="14.42578125" defaultRowHeight="15.75" customHeight="1"/>
  <cols>
    <col min="1" max="1" width="3.140625" customWidth="1"/>
    <col min="2" max="2" width="118.7109375" customWidth="1"/>
  </cols>
  <sheetData>
    <row r="1" spans="1:13">
      <c r="A1" s="279" t="s">
        <v>3719</v>
      </c>
      <c r="B1" s="279" t="s">
        <v>3721</v>
      </c>
    </row>
    <row r="2" spans="1:13" ht="15.75" customHeight="1">
      <c r="A2" s="2">
        <v>1</v>
      </c>
      <c r="B2" s="360" t="s">
        <v>3723</v>
      </c>
      <c r="C2" s="354"/>
      <c r="D2" s="354"/>
      <c r="E2" s="354"/>
      <c r="F2" s="354"/>
      <c r="G2" s="354"/>
      <c r="H2" s="354"/>
      <c r="I2" s="354"/>
      <c r="J2" s="354"/>
      <c r="K2" s="354"/>
      <c r="L2" s="354"/>
      <c r="M2" s="280"/>
    </row>
    <row r="3" spans="1:13" ht="15.75" customHeight="1">
      <c r="A3" s="2">
        <v>2</v>
      </c>
      <c r="B3" s="360" t="s">
        <v>3724</v>
      </c>
      <c r="C3" s="354"/>
      <c r="D3" s="354"/>
      <c r="E3" s="354"/>
      <c r="F3" s="354"/>
      <c r="G3" s="354"/>
      <c r="H3" s="354"/>
      <c r="I3" s="354"/>
      <c r="J3" s="354"/>
      <c r="K3" s="354"/>
      <c r="L3" s="354"/>
      <c r="M3" s="280"/>
    </row>
    <row r="4" spans="1:13" ht="15.75" customHeight="1">
      <c r="A4" s="2">
        <v>3</v>
      </c>
      <c r="B4" s="360" t="s">
        <v>3725</v>
      </c>
      <c r="C4" s="354"/>
      <c r="D4" s="354"/>
      <c r="E4" s="354"/>
      <c r="F4" s="354"/>
      <c r="G4" s="354"/>
      <c r="H4" s="354"/>
      <c r="I4" s="354"/>
      <c r="J4" s="354"/>
      <c r="K4" s="354"/>
      <c r="L4" s="280"/>
      <c r="M4" s="280"/>
    </row>
    <row r="5" spans="1:13" ht="15.75" customHeight="1">
      <c r="A5" s="2">
        <v>4</v>
      </c>
      <c r="B5" s="360" t="s">
        <v>3726</v>
      </c>
      <c r="C5" s="354"/>
      <c r="D5" s="354"/>
      <c r="E5" s="354"/>
      <c r="F5" s="354"/>
      <c r="G5" s="354"/>
      <c r="H5" s="354"/>
      <c r="I5" s="354"/>
      <c r="J5" s="354"/>
      <c r="K5" s="354"/>
      <c r="L5" s="354"/>
      <c r="M5" s="280"/>
    </row>
    <row r="6" spans="1:13" ht="15.75" customHeight="1">
      <c r="A6" s="2">
        <v>5</v>
      </c>
      <c r="B6" s="360" t="s">
        <v>3727</v>
      </c>
      <c r="C6" s="354"/>
      <c r="D6" s="354"/>
      <c r="E6" s="354"/>
      <c r="F6" s="354"/>
      <c r="G6" s="354"/>
      <c r="H6" s="354"/>
      <c r="I6" s="354"/>
      <c r="J6" s="354"/>
      <c r="K6" s="354"/>
      <c r="L6" s="354"/>
      <c r="M6" s="354"/>
    </row>
    <row r="7" spans="1:13" ht="15.75" customHeight="1">
      <c r="A7" s="2">
        <v>6</v>
      </c>
      <c r="B7" s="360" t="s">
        <v>3728</v>
      </c>
      <c r="C7" s="354"/>
      <c r="D7" s="354"/>
      <c r="E7" s="354"/>
      <c r="F7" s="354"/>
      <c r="G7" s="354"/>
      <c r="H7" s="280"/>
      <c r="I7" s="280"/>
      <c r="J7" s="280"/>
      <c r="K7" s="280"/>
      <c r="L7" s="280"/>
      <c r="M7" s="280"/>
    </row>
    <row r="8" spans="1:13" ht="15.75" customHeight="1">
      <c r="A8" s="2">
        <v>7</v>
      </c>
      <c r="B8" s="360" t="s">
        <v>3730</v>
      </c>
      <c r="C8" s="354"/>
      <c r="D8" s="354"/>
      <c r="E8" s="354"/>
      <c r="F8" s="354"/>
      <c r="G8" s="354"/>
      <c r="H8" s="354"/>
      <c r="I8" s="280"/>
      <c r="J8" s="280"/>
      <c r="K8" s="280"/>
      <c r="L8" s="280"/>
      <c r="M8" s="280"/>
    </row>
    <row r="9" spans="1:13" ht="15.75" customHeight="1">
      <c r="A9" s="2">
        <v>8</v>
      </c>
      <c r="B9" s="360" t="s">
        <v>3731</v>
      </c>
      <c r="C9" s="354"/>
      <c r="D9" s="354"/>
      <c r="E9" s="354"/>
      <c r="F9" s="354"/>
      <c r="G9" s="354"/>
      <c r="H9" s="354"/>
      <c r="I9" s="354"/>
      <c r="J9" s="354"/>
      <c r="K9" s="354"/>
      <c r="L9" s="280"/>
      <c r="M9" s="280"/>
    </row>
    <row r="10" spans="1:13" ht="15.75" customHeight="1">
      <c r="A10" s="2">
        <v>9</v>
      </c>
      <c r="B10" s="360" t="s">
        <v>3732</v>
      </c>
      <c r="C10" s="354"/>
      <c r="D10" s="354"/>
      <c r="E10" s="354"/>
      <c r="F10" s="354"/>
      <c r="G10" s="354"/>
      <c r="H10" s="354"/>
      <c r="I10" s="354"/>
      <c r="J10" s="280"/>
      <c r="K10" s="280"/>
      <c r="L10" s="280"/>
      <c r="M10" s="280"/>
    </row>
    <row r="11" spans="1:13" ht="15.75" customHeight="1">
      <c r="A11" s="2">
        <v>10</v>
      </c>
      <c r="B11" s="281" t="s">
        <v>3733</v>
      </c>
      <c r="C11" s="280"/>
      <c r="D11" s="280"/>
      <c r="E11" s="280"/>
      <c r="F11" s="280"/>
      <c r="G11" s="280"/>
      <c r="H11" s="280"/>
      <c r="I11" s="280"/>
      <c r="J11" s="280"/>
      <c r="K11" s="280"/>
      <c r="L11" s="280"/>
      <c r="M11" s="280"/>
    </row>
    <row r="12" spans="1:13" ht="15.75" customHeight="1">
      <c r="A12" s="2">
        <v>11</v>
      </c>
      <c r="B12" s="360" t="s">
        <v>3736</v>
      </c>
      <c r="C12" s="354"/>
      <c r="D12" s="354"/>
      <c r="E12" s="354"/>
      <c r="F12" s="354"/>
      <c r="G12" s="354"/>
      <c r="H12" s="354"/>
      <c r="I12" s="354"/>
      <c r="J12" s="354"/>
      <c r="K12" s="354"/>
      <c r="L12" s="280"/>
      <c r="M12" s="280"/>
    </row>
    <row r="13" spans="1:13" ht="15.75" customHeight="1">
      <c r="A13" s="2">
        <v>12</v>
      </c>
      <c r="B13" s="360" t="s">
        <v>3737</v>
      </c>
      <c r="C13" s="354"/>
      <c r="D13" s="354"/>
      <c r="E13" s="354"/>
      <c r="F13" s="354"/>
      <c r="G13" s="354"/>
      <c r="H13" s="354"/>
      <c r="I13" s="354"/>
      <c r="J13" s="354"/>
      <c r="K13" s="280"/>
      <c r="L13" s="280"/>
      <c r="M13" s="280"/>
    </row>
    <row r="14" spans="1:13" ht="15.75" customHeight="1">
      <c r="A14" s="2">
        <v>13</v>
      </c>
      <c r="B14" s="360" t="s">
        <v>3739</v>
      </c>
      <c r="C14" s="354"/>
      <c r="D14" s="354"/>
      <c r="E14" s="354"/>
      <c r="F14" s="354"/>
      <c r="G14" s="354"/>
      <c r="H14" s="354"/>
      <c r="I14" s="354"/>
      <c r="J14" s="354"/>
      <c r="K14" s="354"/>
      <c r="L14" s="354"/>
      <c r="M14" s="280"/>
    </row>
    <row r="15" spans="1:13" ht="15.75" customHeight="1">
      <c r="A15" s="2">
        <v>14</v>
      </c>
      <c r="B15" s="360" t="s">
        <v>3740</v>
      </c>
      <c r="C15" s="354"/>
      <c r="D15" s="354"/>
      <c r="E15" s="354"/>
      <c r="F15" s="354"/>
      <c r="G15" s="354"/>
      <c r="H15" s="354"/>
      <c r="I15" s="354"/>
      <c r="J15" s="354"/>
      <c r="K15" s="354"/>
      <c r="L15" s="354"/>
      <c r="M15" s="354"/>
    </row>
    <row r="16" spans="1:13" ht="15.75" customHeight="1">
      <c r="A16" s="2">
        <v>15</v>
      </c>
      <c r="B16" s="360" t="s">
        <v>3742</v>
      </c>
      <c r="C16" s="354"/>
      <c r="D16" s="354"/>
      <c r="E16" s="354"/>
      <c r="F16" s="354"/>
      <c r="G16" s="354"/>
      <c r="H16" s="354"/>
      <c r="I16" s="354"/>
      <c r="J16" s="354"/>
      <c r="K16" s="354"/>
      <c r="L16" s="280"/>
      <c r="M16" s="280"/>
    </row>
    <row r="17" spans="1:13" ht="15.75" customHeight="1">
      <c r="A17" s="2">
        <v>16</v>
      </c>
      <c r="B17" s="360" t="s">
        <v>3743</v>
      </c>
      <c r="C17" s="354"/>
      <c r="D17" s="354"/>
      <c r="E17" s="354"/>
      <c r="F17" s="354"/>
      <c r="G17" s="354"/>
      <c r="H17" s="354"/>
      <c r="I17" s="354"/>
      <c r="J17" s="354"/>
      <c r="K17" s="280"/>
      <c r="L17" s="280"/>
      <c r="M17" s="280"/>
    </row>
    <row r="18" spans="1:13" ht="15.75" customHeight="1">
      <c r="A18" s="2">
        <v>17</v>
      </c>
      <c r="B18" s="360" t="s">
        <v>3744</v>
      </c>
      <c r="C18" s="354"/>
      <c r="D18" s="354"/>
      <c r="E18" s="354"/>
      <c r="F18" s="354"/>
      <c r="G18" s="354"/>
      <c r="H18" s="354"/>
      <c r="I18" s="354"/>
      <c r="J18" s="354"/>
      <c r="K18" s="280"/>
      <c r="L18" s="280"/>
      <c r="M18" s="280"/>
    </row>
    <row r="19" spans="1:13" ht="15.75" customHeight="1">
      <c r="A19" s="2">
        <v>18</v>
      </c>
      <c r="B19" s="360" t="s">
        <v>3746</v>
      </c>
      <c r="C19" s="354"/>
      <c r="D19" s="354"/>
      <c r="E19" s="354"/>
      <c r="F19" s="354"/>
      <c r="G19" s="280"/>
      <c r="H19" s="280"/>
      <c r="I19" s="280"/>
      <c r="J19" s="280"/>
      <c r="K19" s="280"/>
      <c r="L19" s="280"/>
      <c r="M19" s="280"/>
    </row>
    <row r="20" spans="1:13" ht="15.75" customHeight="1">
      <c r="A20" s="2">
        <v>19</v>
      </c>
      <c r="B20" s="360" t="s">
        <v>3748</v>
      </c>
      <c r="C20" s="354"/>
      <c r="D20" s="354"/>
      <c r="E20" s="354"/>
      <c r="F20" s="354"/>
      <c r="G20" s="354"/>
      <c r="H20" s="354"/>
      <c r="I20" s="280"/>
      <c r="J20" s="280"/>
      <c r="K20" s="280"/>
      <c r="L20" s="280"/>
      <c r="M20" s="280"/>
    </row>
    <row r="21" spans="1:13" ht="15.75" customHeight="1">
      <c r="A21" s="2">
        <v>20</v>
      </c>
      <c r="B21" s="360" t="s">
        <v>3749</v>
      </c>
      <c r="C21" s="354"/>
      <c r="D21" s="354"/>
      <c r="E21" s="354"/>
      <c r="F21" s="354"/>
      <c r="G21" s="354"/>
      <c r="H21" s="354"/>
      <c r="I21" s="354"/>
      <c r="J21" s="280"/>
      <c r="K21" s="280"/>
      <c r="L21" s="280"/>
      <c r="M21" s="280"/>
    </row>
    <row r="22" spans="1:13" ht="15.75" customHeight="1">
      <c r="A22" s="2">
        <v>21</v>
      </c>
      <c r="B22" s="360" t="s">
        <v>3751</v>
      </c>
      <c r="C22" s="354"/>
      <c r="D22" s="354"/>
      <c r="E22" s="354"/>
      <c r="F22" s="354"/>
      <c r="G22" s="354"/>
      <c r="H22" s="354"/>
      <c r="I22" s="354"/>
      <c r="J22" s="354"/>
      <c r="K22" s="280"/>
      <c r="L22" s="280"/>
      <c r="M22" s="280"/>
    </row>
    <row r="23" spans="1:13" ht="15">
      <c r="A23" s="2">
        <v>22</v>
      </c>
      <c r="B23" s="360" t="s">
        <v>3752</v>
      </c>
      <c r="C23" s="354"/>
      <c r="D23" s="354"/>
      <c r="E23" s="354"/>
      <c r="F23" s="354"/>
      <c r="G23" s="354"/>
      <c r="H23" s="354"/>
      <c r="I23" s="354"/>
      <c r="J23" s="354"/>
      <c r="K23" s="280"/>
      <c r="L23" s="280"/>
      <c r="M23" s="280"/>
    </row>
    <row r="24" spans="1:13" ht="15">
      <c r="A24" s="2">
        <v>23</v>
      </c>
      <c r="B24" s="360" t="s">
        <v>3753</v>
      </c>
      <c r="C24" s="354"/>
      <c r="D24" s="354"/>
      <c r="E24" s="354"/>
      <c r="F24" s="354"/>
      <c r="G24" s="354"/>
      <c r="H24" s="354"/>
      <c r="I24" s="354"/>
      <c r="J24" s="354"/>
      <c r="K24" s="280"/>
      <c r="L24" s="280"/>
      <c r="M24" s="280"/>
    </row>
    <row r="25" spans="1:13" ht="15">
      <c r="A25" s="2">
        <v>24</v>
      </c>
      <c r="B25" s="360" t="s">
        <v>3754</v>
      </c>
      <c r="C25" s="354"/>
      <c r="D25" s="354"/>
      <c r="E25" s="354"/>
      <c r="F25" s="354"/>
      <c r="G25" s="354"/>
      <c r="H25" s="354"/>
      <c r="I25" s="354"/>
      <c r="J25" s="354"/>
      <c r="K25" s="354"/>
      <c r="L25" s="354"/>
      <c r="M25" s="280"/>
    </row>
    <row r="26" spans="1:13" ht="15">
      <c r="A26" s="2">
        <v>25</v>
      </c>
      <c r="B26" s="360" t="s">
        <v>3755</v>
      </c>
      <c r="C26" s="354"/>
      <c r="D26" s="354"/>
      <c r="E26" s="354"/>
      <c r="F26" s="354"/>
      <c r="G26" s="354"/>
      <c r="H26" s="354"/>
      <c r="I26" s="354"/>
      <c r="J26" s="354"/>
      <c r="K26" s="354"/>
      <c r="L26" s="354"/>
      <c r="M26" s="280"/>
    </row>
    <row r="27" spans="1:13" ht="15">
      <c r="B27" s="280"/>
      <c r="C27" s="280"/>
      <c r="D27" s="280"/>
      <c r="E27" s="280"/>
      <c r="F27" s="280"/>
      <c r="G27" s="280"/>
      <c r="H27" s="280"/>
      <c r="I27" s="280"/>
      <c r="J27" s="280"/>
      <c r="K27" s="280"/>
      <c r="L27" s="280"/>
      <c r="M27" s="280"/>
    </row>
  </sheetData>
  <mergeCells count="24">
    <mergeCell ref="B25:L25"/>
    <mergeCell ref="B26:L26"/>
    <mergeCell ref="B17:J17"/>
    <mergeCell ref="B18:J18"/>
    <mergeCell ref="B19:F19"/>
    <mergeCell ref="B20:H20"/>
    <mergeCell ref="B21:I21"/>
    <mergeCell ref="B22:J22"/>
    <mergeCell ref="B23:J23"/>
    <mergeCell ref="B13:J13"/>
    <mergeCell ref="B14:L14"/>
    <mergeCell ref="B15:M15"/>
    <mergeCell ref="B16:K16"/>
    <mergeCell ref="B24:J24"/>
    <mergeCell ref="B7:G7"/>
    <mergeCell ref="B8:H8"/>
    <mergeCell ref="B9:K9"/>
    <mergeCell ref="B10:I10"/>
    <mergeCell ref="B12:K12"/>
    <mergeCell ref="B2:L2"/>
    <mergeCell ref="B3:L3"/>
    <mergeCell ref="B4:K4"/>
    <mergeCell ref="B5:L5"/>
    <mergeCell ref="B6:M6"/>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C1003"/>
  <sheetViews>
    <sheetView workbookViewId="0"/>
  </sheetViews>
  <sheetFormatPr defaultColWidth="14.42578125" defaultRowHeight="15.75" customHeight="1"/>
  <cols>
    <col min="1" max="1" width="4.85546875" customWidth="1"/>
    <col min="2" max="2" width="53.85546875" customWidth="1"/>
    <col min="3" max="3" width="69.28515625" customWidth="1"/>
  </cols>
  <sheetData>
    <row r="1" spans="1:3" ht="28.5" customHeight="1">
      <c r="A1" s="282" t="s">
        <v>3763</v>
      </c>
      <c r="B1" s="282" t="s">
        <v>3766</v>
      </c>
      <c r="C1" s="283" t="s">
        <v>3767</v>
      </c>
    </row>
    <row r="2" spans="1:3" ht="28.5" customHeight="1">
      <c r="A2" s="102">
        <v>0</v>
      </c>
      <c r="B2" s="102" t="s">
        <v>3768</v>
      </c>
      <c r="C2" s="31" t="s">
        <v>3769</v>
      </c>
    </row>
    <row r="3" spans="1:3" ht="28.5" customHeight="1">
      <c r="A3" s="102">
        <v>1</v>
      </c>
      <c r="B3" s="102" t="s">
        <v>3770</v>
      </c>
      <c r="C3" s="31" t="s">
        <v>2820</v>
      </c>
    </row>
    <row r="4" spans="1:3" ht="28.5" customHeight="1">
      <c r="A4" s="102">
        <v>2</v>
      </c>
      <c r="B4" s="102" t="s">
        <v>3773</v>
      </c>
      <c r="C4" s="31" t="s">
        <v>3774</v>
      </c>
    </row>
    <row r="5" spans="1:3" ht="28.5" customHeight="1">
      <c r="A5" s="102">
        <v>4</v>
      </c>
      <c r="B5" s="102" t="s">
        <v>3776</v>
      </c>
      <c r="C5" s="31" t="s">
        <v>3778</v>
      </c>
    </row>
    <row r="6" spans="1:3" ht="28.5" customHeight="1">
      <c r="A6" s="102">
        <v>3</v>
      </c>
      <c r="B6" s="102" t="s">
        <v>3779</v>
      </c>
      <c r="C6" s="31" t="s">
        <v>3780</v>
      </c>
    </row>
    <row r="7" spans="1:3" ht="28.5" customHeight="1">
      <c r="A7" s="102">
        <v>5</v>
      </c>
      <c r="B7" s="102" t="s">
        <v>3781</v>
      </c>
      <c r="C7" s="31" t="s">
        <v>3782</v>
      </c>
    </row>
    <row r="8" spans="1:3" ht="28.5" customHeight="1">
      <c r="A8" s="22"/>
      <c r="B8" s="22"/>
      <c r="C8" s="46"/>
    </row>
    <row r="9" spans="1:3" ht="28.5" customHeight="1">
      <c r="A9" s="22"/>
      <c r="B9" s="22"/>
      <c r="C9" s="46"/>
    </row>
    <row r="10" spans="1:3" ht="28.5" customHeight="1">
      <c r="A10" s="22"/>
      <c r="B10" s="22"/>
      <c r="C10" s="46"/>
    </row>
    <row r="11" spans="1:3" ht="28.5" customHeight="1">
      <c r="A11" s="22"/>
      <c r="B11" s="22"/>
      <c r="C11" s="46"/>
    </row>
    <row r="12" spans="1:3" ht="28.5" customHeight="1">
      <c r="A12" s="22"/>
      <c r="B12" s="22"/>
      <c r="C12" s="46"/>
    </row>
    <row r="13" spans="1:3" ht="28.5" customHeight="1">
      <c r="A13" s="22"/>
      <c r="B13" s="22"/>
      <c r="C13" s="46"/>
    </row>
    <row r="14" spans="1:3" ht="28.5" customHeight="1">
      <c r="A14" s="22"/>
      <c r="B14" s="22"/>
      <c r="C14" s="46"/>
    </row>
    <row r="15" spans="1:3" ht="28.5" customHeight="1">
      <c r="A15" s="22"/>
      <c r="B15" s="22"/>
      <c r="C15" s="46"/>
    </row>
    <row r="16" spans="1:3" ht="28.5" customHeight="1">
      <c r="A16" s="22"/>
      <c r="B16" s="22"/>
      <c r="C16" s="46"/>
    </row>
    <row r="17" spans="1:3" ht="28.5" customHeight="1">
      <c r="A17" s="22"/>
      <c r="B17" s="22"/>
      <c r="C17" s="46"/>
    </row>
    <row r="18" spans="1:3" ht="28.5" customHeight="1">
      <c r="A18" s="22"/>
      <c r="B18" s="22"/>
      <c r="C18" s="46"/>
    </row>
    <row r="19" spans="1:3" ht="28.5" customHeight="1">
      <c r="A19" s="22"/>
      <c r="B19" s="22"/>
      <c r="C19" s="46"/>
    </row>
    <row r="20" spans="1:3" ht="28.5" customHeight="1">
      <c r="A20" s="22"/>
      <c r="B20" s="22"/>
      <c r="C20" s="46"/>
    </row>
    <row r="21" spans="1:3" ht="28.5" customHeight="1">
      <c r="A21" s="22"/>
      <c r="B21" s="22"/>
      <c r="C21" s="46"/>
    </row>
    <row r="22" spans="1:3" ht="28.5" customHeight="1">
      <c r="A22" s="22"/>
      <c r="B22" s="22"/>
      <c r="C22" s="46"/>
    </row>
    <row r="23" spans="1:3" ht="28.5" customHeight="1">
      <c r="A23" s="22"/>
      <c r="B23" s="22"/>
      <c r="C23" s="46"/>
    </row>
    <row r="24" spans="1:3" ht="28.5" customHeight="1">
      <c r="A24" s="22"/>
      <c r="B24" s="22"/>
      <c r="C24" s="46"/>
    </row>
    <row r="25" spans="1:3" ht="28.5" customHeight="1">
      <c r="A25" s="22"/>
      <c r="B25" s="22"/>
      <c r="C25" s="46"/>
    </row>
    <row r="26" spans="1:3" ht="28.5" customHeight="1">
      <c r="A26" s="22"/>
      <c r="B26" s="22"/>
      <c r="C26" s="46"/>
    </row>
    <row r="27" spans="1:3" ht="28.5" customHeight="1">
      <c r="A27" s="22"/>
      <c r="B27" s="22"/>
      <c r="C27" s="46"/>
    </row>
    <row r="28" spans="1:3" ht="28.5" customHeight="1">
      <c r="A28" s="22"/>
      <c r="B28" s="22"/>
      <c r="C28" s="46"/>
    </row>
    <row r="29" spans="1:3" ht="28.5" customHeight="1">
      <c r="A29" s="22"/>
      <c r="B29" s="22"/>
      <c r="C29" s="46"/>
    </row>
    <row r="30" spans="1:3" ht="28.5" customHeight="1">
      <c r="A30" s="22"/>
      <c r="B30" s="22"/>
      <c r="C30" s="46"/>
    </row>
    <row r="31" spans="1:3" ht="28.5" customHeight="1">
      <c r="A31" s="22"/>
      <c r="B31" s="22"/>
      <c r="C31" s="46"/>
    </row>
    <row r="32" spans="1:3" ht="28.5" customHeight="1">
      <c r="A32" s="22"/>
      <c r="B32" s="22"/>
      <c r="C32" s="46"/>
    </row>
    <row r="33" spans="1:3" ht="28.5" customHeight="1">
      <c r="A33" s="22"/>
      <c r="B33" s="22"/>
      <c r="C33" s="46"/>
    </row>
    <row r="34" spans="1:3" ht="28.5" customHeight="1">
      <c r="A34" s="22"/>
      <c r="B34" s="22"/>
      <c r="C34" s="46"/>
    </row>
    <row r="35" spans="1:3" ht="28.5" customHeight="1">
      <c r="A35" s="22"/>
      <c r="B35" s="22"/>
      <c r="C35" s="46"/>
    </row>
    <row r="36" spans="1:3" ht="28.5" customHeight="1">
      <c r="A36" s="22"/>
      <c r="B36" s="22"/>
      <c r="C36" s="46"/>
    </row>
    <row r="37" spans="1:3" ht="28.5" customHeight="1">
      <c r="A37" s="22"/>
      <c r="B37" s="22"/>
      <c r="C37" s="46"/>
    </row>
    <row r="38" spans="1:3" ht="28.5" customHeight="1">
      <c r="A38" s="22"/>
      <c r="B38" s="22"/>
      <c r="C38" s="46"/>
    </row>
    <row r="39" spans="1:3" ht="28.5" customHeight="1">
      <c r="A39" s="22"/>
      <c r="B39" s="22"/>
      <c r="C39" s="46"/>
    </row>
    <row r="40" spans="1:3" ht="28.5" customHeight="1">
      <c r="A40" s="22"/>
      <c r="B40" s="22"/>
      <c r="C40" s="46"/>
    </row>
    <row r="41" spans="1:3" ht="28.5" customHeight="1">
      <c r="A41" s="22"/>
      <c r="B41" s="22"/>
      <c r="C41" s="46"/>
    </row>
    <row r="42" spans="1:3" ht="28.5" customHeight="1">
      <c r="A42" s="22"/>
      <c r="B42" s="22"/>
      <c r="C42" s="46"/>
    </row>
    <row r="43" spans="1:3" ht="28.5" customHeight="1">
      <c r="A43" s="22"/>
      <c r="B43" s="22"/>
      <c r="C43" s="46"/>
    </row>
    <row r="44" spans="1:3" ht="28.5" customHeight="1">
      <c r="A44" s="22"/>
      <c r="B44" s="22"/>
      <c r="C44" s="46"/>
    </row>
    <row r="45" spans="1:3" ht="28.5" customHeight="1">
      <c r="A45" s="22"/>
      <c r="B45" s="22"/>
      <c r="C45" s="46"/>
    </row>
    <row r="46" spans="1:3" ht="28.5" customHeight="1">
      <c r="A46" s="22"/>
      <c r="B46" s="22"/>
      <c r="C46" s="46"/>
    </row>
    <row r="47" spans="1:3" ht="28.5" customHeight="1">
      <c r="A47" s="22"/>
      <c r="B47" s="22"/>
      <c r="C47" s="46"/>
    </row>
    <row r="48" spans="1:3" ht="28.5" customHeight="1">
      <c r="A48" s="22"/>
      <c r="B48" s="22"/>
      <c r="C48" s="46"/>
    </row>
    <row r="49" spans="1:3" ht="28.5" customHeight="1">
      <c r="A49" s="22"/>
      <c r="B49" s="22"/>
      <c r="C49" s="46"/>
    </row>
    <row r="50" spans="1:3" ht="28.5" customHeight="1">
      <c r="A50" s="22"/>
      <c r="B50" s="22"/>
      <c r="C50" s="46"/>
    </row>
    <row r="51" spans="1:3" ht="28.5" customHeight="1">
      <c r="A51" s="22"/>
      <c r="B51" s="22"/>
      <c r="C51" s="46"/>
    </row>
    <row r="52" spans="1:3" ht="28.5" customHeight="1">
      <c r="A52" s="22"/>
      <c r="B52" s="22"/>
      <c r="C52" s="46"/>
    </row>
    <row r="53" spans="1:3" ht="28.5" customHeight="1">
      <c r="A53" s="22"/>
      <c r="B53" s="22"/>
      <c r="C53" s="46"/>
    </row>
    <row r="54" spans="1:3" ht="28.5" customHeight="1">
      <c r="A54" s="22"/>
      <c r="B54" s="22"/>
      <c r="C54" s="46"/>
    </row>
    <row r="55" spans="1:3" ht="28.5" customHeight="1">
      <c r="A55" s="22"/>
      <c r="B55" s="22"/>
      <c r="C55" s="46"/>
    </row>
    <row r="56" spans="1:3" ht="28.5" customHeight="1">
      <c r="A56" s="22"/>
      <c r="B56" s="22"/>
      <c r="C56" s="46"/>
    </row>
    <row r="57" spans="1:3" ht="28.5" customHeight="1">
      <c r="A57" s="22"/>
      <c r="B57" s="22"/>
      <c r="C57" s="46"/>
    </row>
    <row r="58" spans="1:3" ht="28.5" customHeight="1">
      <c r="A58" s="22"/>
      <c r="B58" s="22"/>
      <c r="C58" s="46"/>
    </row>
    <row r="59" spans="1:3" ht="28.5" customHeight="1">
      <c r="A59" s="22"/>
      <c r="B59" s="22"/>
      <c r="C59" s="46"/>
    </row>
    <row r="60" spans="1:3" ht="28.5" customHeight="1">
      <c r="A60" s="22"/>
      <c r="B60" s="22"/>
      <c r="C60" s="46"/>
    </row>
    <row r="61" spans="1:3" ht="28.5" customHeight="1">
      <c r="A61" s="22"/>
      <c r="B61" s="22"/>
      <c r="C61" s="46"/>
    </row>
    <row r="62" spans="1:3" ht="28.5" customHeight="1">
      <c r="A62" s="22"/>
      <c r="B62" s="22"/>
      <c r="C62" s="46"/>
    </row>
    <row r="63" spans="1:3" ht="28.5" customHeight="1">
      <c r="A63" s="22"/>
      <c r="B63" s="22"/>
      <c r="C63" s="46"/>
    </row>
    <row r="64" spans="1:3" ht="28.5" customHeight="1">
      <c r="A64" s="22"/>
      <c r="B64" s="22"/>
      <c r="C64" s="46"/>
    </row>
    <row r="65" spans="1:3" ht="28.5" customHeight="1">
      <c r="A65" s="22"/>
      <c r="B65" s="22"/>
      <c r="C65" s="46"/>
    </row>
    <row r="66" spans="1:3" ht="28.5" customHeight="1">
      <c r="A66" s="22"/>
      <c r="B66" s="22"/>
      <c r="C66" s="46"/>
    </row>
    <row r="67" spans="1:3" ht="28.5" customHeight="1">
      <c r="A67" s="22"/>
      <c r="B67" s="22"/>
      <c r="C67" s="46"/>
    </row>
    <row r="68" spans="1:3" ht="28.5" customHeight="1">
      <c r="A68" s="22"/>
      <c r="B68" s="22"/>
      <c r="C68" s="46"/>
    </row>
    <row r="69" spans="1:3" ht="28.5" customHeight="1">
      <c r="A69" s="22"/>
      <c r="B69" s="22"/>
      <c r="C69" s="46"/>
    </row>
    <row r="70" spans="1:3" ht="28.5" customHeight="1">
      <c r="A70" s="22"/>
      <c r="B70" s="22"/>
      <c r="C70" s="46"/>
    </row>
    <row r="71" spans="1:3" ht="28.5" customHeight="1">
      <c r="A71" s="22"/>
      <c r="B71" s="22"/>
      <c r="C71" s="46"/>
    </row>
    <row r="72" spans="1:3" ht="28.5" customHeight="1">
      <c r="A72" s="22"/>
      <c r="B72" s="22"/>
      <c r="C72" s="46"/>
    </row>
    <row r="73" spans="1:3" ht="28.5" customHeight="1">
      <c r="A73" s="22"/>
      <c r="B73" s="22"/>
      <c r="C73" s="46"/>
    </row>
    <row r="74" spans="1:3" ht="28.5" customHeight="1">
      <c r="A74" s="22"/>
      <c r="B74" s="22"/>
      <c r="C74" s="46"/>
    </row>
    <row r="75" spans="1:3" ht="28.5" customHeight="1">
      <c r="A75" s="22"/>
      <c r="B75" s="22"/>
      <c r="C75" s="46"/>
    </row>
    <row r="76" spans="1:3" ht="28.5" customHeight="1">
      <c r="A76" s="22"/>
      <c r="B76" s="22"/>
      <c r="C76" s="46"/>
    </row>
    <row r="77" spans="1:3" ht="28.5" customHeight="1">
      <c r="A77" s="22"/>
      <c r="B77" s="22"/>
      <c r="C77" s="46"/>
    </row>
    <row r="78" spans="1:3" ht="28.5" customHeight="1">
      <c r="A78" s="22"/>
      <c r="B78" s="22"/>
      <c r="C78" s="46"/>
    </row>
    <row r="79" spans="1:3" ht="28.5" customHeight="1">
      <c r="A79" s="22"/>
      <c r="B79" s="22"/>
      <c r="C79" s="46"/>
    </row>
    <row r="80" spans="1:3" ht="28.5" customHeight="1">
      <c r="A80" s="22"/>
      <c r="B80" s="22"/>
      <c r="C80" s="46"/>
    </row>
    <row r="81" spans="1:3" ht="28.5" customHeight="1">
      <c r="A81" s="22"/>
      <c r="B81" s="22"/>
      <c r="C81" s="46"/>
    </row>
    <row r="82" spans="1:3" ht="28.5" customHeight="1">
      <c r="A82" s="22"/>
      <c r="B82" s="22"/>
      <c r="C82" s="46"/>
    </row>
    <row r="83" spans="1:3" ht="28.5" customHeight="1">
      <c r="A83" s="22"/>
      <c r="B83" s="22"/>
      <c r="C83" s="46"/>
    </row>
    <row r="84" spans="1:3" ht="28.5" customHeight="1">
      <c r="A84" s="22"/>
      <c r="B84" s="22"/>
      <c r="C84" s="46"/>
    </row>
    <row r="85" spans="1:3" ht="28.5" customHeight="1">
      <c r="A85" s="22"/>
      <c r="B85" s="22"/>
      <c r="C85" s="46"/>
    </row>
    <row r="86" spans="1:3" ht="28.5" customHeight="1">
      <c r="A86" s="22"/>
      <c r="B86" s="22"/>
      <c r="C86" s="46"/>
    </row>
    <row r="87" spans="1:3" ht="28.5" customHeight="1">
      <c r="A87" s="22"/>
      <c r="B87" s="22"/>
      <c r="C87" s="46"/>
    </row>
    <row r="88" spans="1:3" ht="28.5" customHeight="1">
      <c r="A88" s="22"/>
      <c r="B88" s="22"/>
      <c r="C88" s="46"/>
    </row>
    <row r="89" spans="1:3" ht="28.5" customHeight="1">
      <c r="A89" s="22"/>
      <c r="B89" s="22"/>
      <c r="C89" s="46"/>
    </row>
    <row r="90" spans="1:3" ht="28.5" customHeight="1">
      <c r="A90" s="22"/>
      <c r="B90" s="22"/>
      <c r="C90" s="46"/>
    </row>
    <row r="91" spans="1:3" ht="28.5" customHeight="1">
      <c r="A91" s="22"/>
      <c r="B91" s="22"/>
      <c r="C91" s="46"/>
    </row>
    <row r="92" spans="1:3" ht="28.5" customHeight="1">
      <c r="A92" s="22"/>
      <c r="B92" s="22"/>
      <c r="C92" s="46"/>
    </row>
    <row r="93" spans="1:3" ht="28.5" customHeight="1">
      <c r="A93" s="22"/>
      <c r="B93" s="22"/>
      <c r="C93" s="46"/>
    </row>
    <row r="94" spans="1:3" ht="28.5" customHeight="1">
      <c r="A94" s="22"/>
      <c r="B94" s="22"/>
      <c r="C94" s="46"/>
    </row>
    <row r="95" spans="1:3" ht="28.5" customHeight="1">
      <c r="A95" s="22"/>
      <c r="B95" s="22"/>
      <c r="C95" s="46"/>
    </row>
    <row r="96" spans="1:3" ht="28.5" customHeight="1">
      <c r="A96" s="22"/>
      <c r="B96" s="22"/>
      <c r="C96" s="46"/>
    </row>
    <row r="97" spans="1:3" ht="28.5" customHeight="1">
      <c r="A97" s="22"/>
      <c r="B97" s="22"/>
      <c r="C97" s="46"/>
    </row>
    <row r="98" spans="1:3" ht="28.5" customHeight="1">
      <c r="A98" s="22"/>
      <c r="B98" s="22"/>
      <c r="C98" s="46"/>
    </row>
    <row r="99" spans="1:3" ht="28.5" customHeight="1">
      <c r="A99" s="22"/>
      <c r="B99" s="22"/>
      <c r="C99" s="46"/>
    </row>
    <row r="100" spans="1:3" ht="28.5" customHeight="1">
      <c r="A100" s="22"/>
      <c r="B100" s="22"/>
      <c r="C100" s="46"/>
    </row>
    <row r="101" spans="1:3" ht="28.5" customHeight="1">
      <c r="A101" s="22"/>
      <c r="B101" s="22"/>
      <c r="C101" s="46"/>
    </row>
    <row r="102" spans="1:3" ht="28.5" customHeight="1">
      <c r="A102" s="22"/>
      <c r="B102" s="22"/>
      <c r="C102" s="46"/>
    </row>
    <row r="103" spans="1:3" ht="28.5" customHeight="1">
      <c r="A103" s="22"/>
      <c r="B103" s="22"/>
      <c r="C103" s="46"/>
    </row>
    <row r="104" spans="1:3" ht="28.5" customHeight="1">
      <c r="A104" s="22"/>
      <c r="B104" s="22"/>
      <c r="C104" s="46"/>
    </row>
    <row r="105" spans="1:3" ht="28.5" customHeight="1">
      <c r="A105" s="22"/>
      <c r="B105" s="22"/>
      <c r="C105" s="46"/>
    </row>
    <row r="106" spans="1:3" ht="28.5" customHeight="1">
      <c r="A106" s="22"/>
      <c r="B106" s="22"/>
      <c r="C106" s="46"/>
    </row>
    <row r="107" spans="1:3" ht="28.5" customHeight="1">
      <c r="A107" s="22"/>
      <c r="B107" s="22"/>
      <c r="C107" s="46"/>
    </row>
    <row r="108" spans="1:3" ht="28.5" customHeight="1">
      <c r="A108" s="22"/>
      <c r="B108" s="22"/>
      <c r="C108" s="46"/>
    </row>
    <row r="109" spans="1:3" ht="28.5" customHeight="1">
      <c r="A109" s="22"/>
      <c r="B109" s="22"/>
      <c r="C109" s="46"/>
    </row>
    <row r="110" spans="1:3" ht="28.5" customHeight="1">
      <c r="A110" s="22"/>
      <c r="B110" s="22"/>
      <c r="C110" s="46"/>
    </row>
    <row r="111" spans="1:3" ht="28.5" customHeight="1">
      <c r="A111" s="22"/>
      <c r="B111" s="22"/>
      <c r="C111" s="46"/>
    </row>
    <row r="112" spans="1:3" ht="28.5" customHeight="1">
      <c r="A112" s="22"/>
      <c r="B112" s="22"/>
      <c r="C112" s="46"/>
    </row>
    <row r="113" spans="1:3" ht="28.5" customHeight="1">
      <c r="A113" s="22"/>
      <c r="B113" s="22"/>
      <c r="C113" s="46"/>
    </row>
    <row r="114" spans="1:3" ht="28.5" customHeight="1">
      <c r="A114" s="22"/>
      <c r="B114" s="22"/>
      <c r="C114" s="46"/>
    </row>
    <row r="115" spans="1:3" ht="28.5" customHeight="1">
      <c r="A115" s="22"/>
      <c r="B115" s="22"/>
      <c r="C115" s="46"/>
    </row>
    <row r="116" spans="1:3" ht="28.5" customHeight="1">
      <c r="A116" s="22"/>
      <c r="B116" s="22"/>
      <c r="C116" s="46"/>
    </row>
    <row r="117" spans="1:3" ht="28.5" customHeight="1">
      <c r="A117" s="22"/>
      <c r="B117" s="22"/>
      <c r="C117" s="46"/>
    </row>
    <row r="118" spans="1:3" ht="28.5" customHeight="1">
      <c r="A118" s="22"/>
      <c r="B118" s="22"/>
      <c r="C118" s="46"/>
    </row>
    <row r="119" spans="1:3" ht="28.5" customHeight="1">
      <c r="A119" s="22"/>
      <c r="B119" s="22"/>
      <c r="C119" s="46"/>
    </row>
    <row r="120" spans="1:3" ht="28.5" customHeight="1">
      <c r="A120" s="22"/>
      <c r="B120" s="22"/>
      <c r="C120" s="46"/>
    </row>
    <row r="121" spans="1:3" ht="28.5" customHeight="1">
      <c r="A121" s="22"/>
      <c r="B121" s="22"/>
      <c r="C121" s="46"/>
    </row>
    <row r="122" spans="1:3" ht="28.5" customHeight="1">
      <c r="A122" s="22"/>
      <c r="B122" s="22"/>
      <c r="C122" s="46"/>
    </row>
    <row r="123" spans="1:3" ht="28.5" customHeight="1">
      <c r="A123" s="22"/>
      <c r="B123" s="22"/>
      <c r="C123" s="46"/>
    </row>
    <row r="124" spans="1:3" ht="28.5" customHeight="1">
      <c r="A124" s="22"/>
      <c r="B124" s="22"/>
      <c r="C124" s="46"/>
    </row>
    <row r="125" spans="1:3" ht="28.5" customHeight="1">
      <c r="A125" s="22"/>
      <c r="B125" s="22"/>
      <c r="C125" s="46"/>
    </row>
    <row r="126" spans="1:3" ht="28.5" customHeight="1">
      <c r="A126" s="22"/>
      <c r="B126" s="22"/>
      <c r="C126" s="46"/>
    </row>
    <row r="127" spans="1:3" ht="28.5" customHeight="1">
      <c r="A127" s="22"/>
      <c r="B127" s="22"/>
      <c r="C127" s="46"/>
    </row>
    <row r="128" spans="1:3" ht="28.5" customHeight="1">
      <c r="A128" s="22"/>
      <c r="B128" s="22"/>
      <c r="C128" s="46"/>
    </row>
    <row r="129" spans="1:3" ht="28.5" customHeight="1">
      <c r="A129" s="22"/>
      <c r="B129" s="22"/>
      <c r="C129" s="46"/>
    </row>
    <row r="130" spans="1:3" ht="28.5" customHeight="1">
      <c r="A130" s="22"/>
      <c r="B130" s="22"/>
      <c r="C130" s="46"/>
    </row>
    <row r="131" spans="1:3" ht="28.5" customHeight="1">
      <c r="A131" s="22"/>
      <c r="B131" s="22"/>
      <c r="C131" s="46"/>
    </row>
    <row r="132" spans="1:3" ht="28.5" customHeight="1">
      <c r="A132" s="22"/>
      <c r="B132" s="22"/>
      <c r="C132" s="46"/>
    </row>
    <row r="133" spans="1:3" ht="28.5" customHeight="1">
      <c r="A133" s="22"/>
      <c r="B133" s="22"/>
      <c r="C133" s="46"/>
    </row>
    <row r="134" spans="1:3" ht="28.5" customHeight="1">
      <c r="A134" s="22"/>
      <c r="B134" s="22"/>
      <c r="C134" s="46"/>
    </row>
    <row r="135" spans="1:3" ht="28.5" customHeight="1">
      <c r="A135" s="22"/>
      <c r="B135" s="22"/>
      <c r="C135" s="46"/>
    </row>
    <row r="136" spans="1:3" ht="28.5" customHeight="1">
      <c r="A136" s="22"/>
      <c r="B136" s="22"/>
      <c r="C136" s="46"/>
    </row>
    <row r="137" spans="1:3" ht="28.5" customHeight="1">
      <c r="A137" s="22"/>
      <c r="B137" s="22"/>
      <c r="C137" s="46"/>
    </row>
    <row r="138" spans="1:3" ht="28.5" customHeight="1">
      <c r="A138" s="22"/>
      <c r="B138" s="22"/>
      <c r="C138" s="46"/>
    </row>
    <row r="139" spans="1:3" ht="28.5" customHeight="1">
      <c r="A139" s="22"/>
      <c r="B139" s="22"/>
      <c r="C139" s="46"/>
    </row>
    <row r="140" spans="1:3" ht="28.5" customHeight="1">
      <c r="A140" s="22"/>
      <c r="B140" s="22"/>
      <c r="C140" s="46"/>
    </row>
    <row r="141" spans="1:3" ht="28.5" customHeight="1">
      <c r="A141" s="22"/>
      <c r="B141" s="22"/>
      <c r="C141" s="46"/>
    </row>
    <row r="142" spans="1:3" ht="28.5" customHeight="1">
      <c r="A142" s="22"/>
      <c r="B142" s="22"/>
      <c r="C142" s="46"/>
    </row>
    <row r="143" spans="1:3" ht="28.5" customHeight="1">
      <c r="A143" s="22"/>
      <c r="B143" s="22"/>
      <c r="C143" s="46"/>
    </row>
    <row r="144" spans="1:3" ht="28.5" customHeight="1">
      <c r="A144" s="22"/>
      <c r="B144" s="22"/>
      <c r="C144" s="46"/>
    </row>
    <row r="145" spans="1:3" ht="28.5" customHeight="1">
      <c r="A145" s="22"/>
      <c r="B145" s="22"/>
      <c r="C145" s="46"/>
    </row>
    <row r="146" spans="1:3" ht="28.5" customHeight="1">
      <c r="A146" s="22"/>
      <c r="B146" s="22"/>
      <c r="C146" s="46"/>
    </row>
    <row r="147" spans="1:3" ht="28.5" customHeight="1">
      <c r="A147" s="22"/>
      <c r="B147" s="22"/>
      <c r="C147" s="46"/>
    </row>
    <row r="148" spans="1:3" ht="28.5" customHeight="1">
      <c r="A148" s="22"/>
      <c r="B148" s="22"/>
      <c r="C148" s="46"/>
    </row>
    <row r="149" spans="1:3" ht="28.5" customHeight="1">
      <c r="A149" s="22"/>
      <c r="B149" s="22"/>
      <c r="C149" s="46"/>
    </row>
    <row r="150" spans="1:3" ht="28.5" customHeight="1">
      <c r="A150" s="22"/>
      <c r="B150" s="22"/>
      <c r="C150" s="46"/>
    </row>
    <row r="151" spans="1:3" ht="28.5" customHeight="1">
      <c r="A151" s="22"/>
      <c r="B151" s="22"/>
      <c r="C151" s="46"/>
    </row>
    <row r="152" spans="1:3" ht="28.5" customHeight="1">
      <c r="A152" s="22"/>
      <c r="B152" s="22"/>
      <c r="C152" s="46"/>
    </row>
    <row r="153" spans="1:3" ht="28.5" customHeight="1">
      <c r="A153" s="22"/>
      <c r="B153" s="22"/>
      <c r="C153" s="46"/>
    </row>
    <row r="154" spans="1:3" ht="28.5" customHeight="1">
      <c r="A154" s="22"/>
      <c r="B154" s="22"/>
      <c r="C154" s="46"/>
    </row>
    <row r="155" spans="1:3" ht="28.5" customHeight="1">
      <c r="A155" s="22"/>
      <c r="B155" s="22"/>
      <c r="C155" s="46"/>
    </row>
    <row r="156" spans="1:3" ht="28.5" customHeight="1">
      <c r="A156" s="22"/>
      <c r="B156" s="22"/>
      <c r="C156" s="46"/>
    </row>
    <row r="157" spans="1:3" ht="28.5" customHeight="1">
      <c r="A157" s="22"/>
      <c r="B157" s="22"/>
      <c r="C157" s="46"/>
    </row>
    <row r="158" spans="1:3" ht="28.5" customHeight="1">
      <c r="A158" s="22"/>
      <c r="B158" s="22"/>
      <c r="C158" s="46"/>
    </row>
    <row r="159" spans="1:3" ht="28.5" customHeight="1">
      <c r="A159" s="22"/>
      <c r="B159" s="22"/>
      <c r="C159" s="46"/>
    </row>
    <row r="160" spans="1:3" ht="28.5" customHeight="1">
      <c r="A160" s="22"/>
      <c r="B160" s="22"/>
      <c r="C160" s="46"/>
    </row>
    <row r="161" spans="1:3" ht="28.5" customHeight="1">
      <c r="A161" s="22"/>
      <c r="B161" s="22"/>
      <c r="C161" s="46"/>
    </row>
    <row r="162" spans="1:3" ht="28.5" customHeight="1">
      <c r="A162" s="22"/>
      <c r="B162" s="22"/>
      <c r="C162" s="46"/>
    </row>
    <row r="163" spans="1:3" ht="28.5" customHeight="1">
      <c r="A163" s="22"/>
      <c r="B163" s="22"/>
      <c r="C163" s="46"/>
    </row>
    <row r="164" spans="1:3" ht="28.5" customHeight="1">
      <c r="A164" s="22"/>
      <c r="B164" s="22"/>
      <c r="C164" s="46"/>
    </row>
    <row r="165" spans="1:3" ht="28.5" customHeight="1">
      <c r="A165" s="22"/>
      <c r="B165" s="22"/>
      <c r="C165" s="46"/>
    </row>
    <row r="166" spans="1:3" ht="28.5" customHeight="1">
      <c r="A166" s="22"/>
      <c r="B166" s="22"/>
      <c r="C166" s="46"/>
    </row>
    <row r="167" spans="1:3" ht="28.5" customHeight="1">
      <c r="A167" s="22"/>
      <c r="B167" s="22"/>
      <c r="C167" s="46"/>
    </row>
    <row r="168" spans="1:3" ht="28.5" customHeight="1">
      <c r="A168" s="22"/>
      <c r="B168" s="22"/>
      <c r="C168" s="46"/>
    </row>
    <row r="169" spans="1:3" ht="28.5" customHeight="1">
      <c r="A169" s="22"/>
      <c r="B169" s="22"/>
      <c r="C169" s="46"/>
    </row>
    <row r="170" spans="1:3" ht="28.5" customHeight="1">
      <c r="A170" s="22"/>
      <c r="B170" s="22"/>
      <c r="C170" s="46"/>
    </row>
    <row r="171" spans="1:3" ht="28.5" customHeight="1">
      <c r="A171" s="22"/>
      <c r="B171" s="22"/>
      <c r="C171" s="46"/>
    </row>
    <row r="172" spans="1:3" ht="28.5" customHeight="1">
      <c r="A172" s="22"/>
      <c r="B172" s="22"/>
      <c r="C172" s="46"/>
    </row>
    <row r="173" spans="1:3" ht="28.5" customHeight="1">
      <c r="A173" s="22"/>
      <c r="B173" s="22"/>
      <c r="C173" s="46"/>
    </row>
    <row r="174" spans="1:3" ht="28.5" customHeight="1">
      <c r="A174" s="22"/>
      <c r="B174" s="22"/>
      <c r="C174" s="46"/>
    </row>
    <row r="175" spans="1:3" ht="28.5" customHeight="1">
      <c r="A175" s="22"/>
      <c r="B175" s="22"/>
      <c r="C175" s="46"/>
    </row>
    <row r="176" spans="1:3" ht="28.5" customHeight="1">
      <c r="A176" s="22"/>
      <c r="B176" s="22"/>
      <c r="C176" s="46"/>
    </row>
    <row r="177" spans="1:3" ht="28.5" customHeight="1">
      <c r="A177" s="22"/>
      <c r="B177" s="22"/>
      <c r="C177" s="46"/>
    </row>
    <row r="178" spans="1:3" ht="28.5" customHeight="1">
      <c r="A178" s="22"/>
      <c r="B178" s="22"/>
      <c r="C178" s="46"/>
    </row>
    <row r="179" spans="1:3" ht="28.5" customHeight="1">
      <c r="A179" s="22"/>
      <c r="B179" s="22"/>
      <c r="C179" s="46"/>
    </row>
    <row r="180" spans="1:3" ht="28.5" customHeight="1">
      <c r="A180" s="22"/>
      <c r="B180" s="22"/>
      <c r="C180" s="46"/>
    </row>
    <row r="181" spans="1:3" ht="28.5" customHeight="1">
      <c r="A181" s="22"/>
      <c r="B181" s="22"/>
      <c r="C181" s="46"/>
    </row>
    <row r="182" spans="1:3" ht="28.5" customHeight="1">
      <c r="A182" s="22"/>
      <c r="B182" s="22"/>
      <c r="C182" s="46"/>
    </row>
    <row r="183" spans="1:3" ht="28.5" customHeight="1">
      <c r="A183" s="22"/>
      <c r="B183" s="22"/>
      <c r="C183" s="46"/>
    </row>
    <row r="184" spans="1:3" ht="28.5" customHeight="1">
      <c r="A184" s="22"/>
      <c r="B184" s="22"/>
      <c r="C184" s="46"/>
    </row>
    <row r="185" spans="1:3" ht="28.5" customHeight="1">
      <c r="A185" s="22"/>
      <c r="B185" s="22"/>
      <c r="C185" s="46"/>
    </row>
    <row r="186" spans="1:3" ht="28.5" customHeight="1">
      <c r="A186" s="22"/>
      <c r="B186" s="22"/>
      <c r="C186" s="46"/>
    </row>
    <row r="187" spans="1:3" ht="28.5" customHeight="1">
      <c r="A187" s="22"/>
      <c r="B187" s="22"/>
      <c r="C187" s="46"/>
    </row>
    <row r="188" spans="1:3" ht="28.5" customHeight="1">
      <c r="A188" s="22"/>
      <c r="B188" s="22"/>
      <c r="C188" s="46"/>
    </row>
    <row r="189" spans="1:3" ht="28.5" customHeight="1">
      <c r="A189" s="22"/>
      <c r="B189" s="22"/>
      <c r="C189" s="46"/>
    </row>
    <row r="190" spans="1:3" ht="28.5" customHeight="1">
      <c r="A190" s="22"/>
      <c r="B190" s="22"/>
      <c r="C190" s="46"/>
    </row>
    <row r="191" spans="1:3" ht="28.5" customHeight="1">
      <c r="A191" s="22"/>
      <c r="B191" s="22"/>
      <c r="C191" s="46"/>
    </row>
    <row r="192" spans="1:3" ht="28.5" customHeight="1">
      <c r="A192" s="22"/>
      <c r="B192" s="22"/>
      <c r="C192" s="46"/>
    </row>
    <row r="193" spans="1:3" ht="28.5" customHeight="1">
      <c r="A193" s="22"/>
      <c r="B193" s="22"/>
      <c r="C193" s="46"/>
    </row>
    <row r="194" spans="1:3" ht="28.5" customHeight="1">
      <c r="A194" s="22"/>
      <c r="B194" s="22"/>
      <c r="C194" s="46"/>
    </row>
    <row r="195" spans="1:3" ht="28.5" customHeight="1">
      <c r="A195" s="22"/>
      <c r="B195" s="22"/>
      <c r="C195" s="46"/>
    </row>
    <row r="196" spans="1:3" ht="28.5" customHeight="1">
      <c r="A196" s="22"/>
      <c r="B196" s="22"/>
      <c r="C196" s="46"/>
    </row>
    <row r="197" spans="1:3" ht="28.5" customHeight="1">
      <c r="A197" s="22"/>
      <c r="B197" s="22"/>
      <c r="C197" s="46"/>
    </row>
    <row r="198" spans="1:3" ht="28.5" customHeight="1">
      <c r="A198" s="22"/>
      <c r="B198" s="22"/>
      <c r="C198" s="46"/>
    </row>
    <row r="199" spans="1:3" ht="28.5" customHeight="1">
      <c r="A199" s="22"/>
      <c r="B199" s="22"/>
      <c r="C199" s="46"/>
    </row>
    <row r="200" spans="1:3" ht="28.5" customHeight="1">
      <c r="A200" s="22"/>
      <c r="B200" s="22"/>
      <c r="C200" s="46"/>
    </row>
    <row r="201" spans="1:3" ht="28.5" customHeight="1">
      <c r="A201" s="22"/>
      <c r="B201" s="22"/>
      <c r="C201" s="46"/>
    </row>
    <row r="202" spans="1:3" ht="28.5" customHeight="1">
      <c r="A202" s="22"/>
      <c r="B202" s="22"/>
      <c r="C202" s="46"/>
    </row>
    <row r="203" spans="1:3" ht="28.5" customHeight="1">
      <c r="A203" s="22"/>
      <c r="B203" s="22"/>
      <c r="C203" s="46"/>
    </row>
    <row r="204" spans="1:3" ht="28.5" customHeight="1">
      <c r="A204" s="22"/>
      <c r="B204" s="22"/>
      <c r="C204" s="46"/>
    </row>
    <row r="205" spans="1:3" ht="28.5" customHeight="1">
      <c r="A205" s="22"/>
      <c r="B205" s="22"/>
      <c r="C205" s="46"/>
    </row>
    <row r="206" spans="1:3" ht="28.5" customHeight="1">
      <c r="A206" s="22"/>
      <c r="B206" s="22"/>
      <c r="C206" s="46"/>
    </row>
    <row r="207" spans="1:3" ht="28.5" customHeight="1">
      <c r="A207" s="22"/>
      <c r="B207" s="22"/>
      <c r="C207" s="46"/>
    </row>
    <row r="208" spans="1:3" ht="28.5" customHeight="1">
      <c r="A208" s="22"/>
      <c r="B208" s="22"/>
      <c r="C208" s="46"/>
    </row>
    <row r="209" spans="1:3" ht="28.5" customHeight="1">
      <c r="A209" s="22"/>
      <c r="B209" s="22"/>
      <c r="C209" s="46"/>
    </row>
    <row r="210" spans="1:3" ht="28.5" customHeight="1">
      <c r="A210" s="22"/>
      <c r="B210" s="22"/>
      <c r="C210" s="46"/>
    </row>
    <row r="211" spans="1:3" ht="28.5" customHeight="1">
      <c r="A211" s="22"/>
      <c r="B211" s="22"/>
      <c r="C211" s="46"/>
    </row>
    <row r="212" spans="1:3" ht="28.5" customHeight="1">
      <c r="A212" s="22"/>
      <c r="B212" s="22"/>
      <c r="C212" s="46"/>
    </row>
    <row r="213" spans="1:3" ht="28.5" customHeight="1">
      <c r="A213" s="22"/>
      <c r="B213" s="22"/>
      <c r="C213" s="46"/>
    </row>
    <row r="214" spans="1:3" ht="28.5" customHeight="1">
      <c r="A214" s="22"/>
      <c r="B214" s="22"/>
      <c r="C214" s="46"/>
    </row>
    <row r="215" spans="1:3" ht="28.5" customHeight="1">
      <c r="A215" s="22"/>
      <c r="B215" s="22"/>
      <c r="C215" s="46"/>
    </row>
    <row r="216" spans="1:3" ht="28.5" customHeight="1">
      <c r="A216" s="22"/>
      <c r="B216" s="22"/>
      <c r="C216" s="46"/>
    </row>
    <row r="217" spans="1:3" ht="28.5" customHeight="1">
      <c r="A217" s="22"/>
      <c r="B217" s="22"/>
      <c r="C217" s="46"/>
    </row>
    <row r="218" spans="1:3" ht="28.5" customHeight="1">
      <c r="A218" s="22"/>
      <c r="B218" s="22"/>
      <c r="C218" s="46"/>
    </row>
    <row r="219" spans="1:3" ht="28.5" customHeight="1">
      <c r="A219" s="22"/>
      <c r="B219" s="22"/>
      <c r="C219" s="46"/>
    </row>
    <row r="220" spans="1:3" ht="28.5" customHeight="1">
      <c r="A220" s="22"/>
      <c r="B220" s="22"/>
      <c r="C220" s="46"/>
    </row>
    <row r="221" spans="1:3" ht="28.5" customHeight="1">
      <c r="A221" s="22"/>
      <c r="B221" s="22"/>
      <c r="C221" s="46"/>
    </row>
    <row r="222" spans="1:3" ht="28.5" customHeight="1">
      <c r="A222" s="22"/>
      <c r="B222" s="22"/>
      <c r="C222" s="46"/>
    </row>
    <row r="223" spans="1:3" ht="28.5" customHeight="1">
      <c r="A223" s="22"/>
      <c r="B223" s="22"/>
      <c r="C223" s="46"/>
    </row>
    <row r="224" spans="1:3" ht="28.5" customHeight="1">
      <c r="A224" s="22"/>
      <c r="B224" s="22"/>
      <c r="C224" s="46"/>
    </row>
    <row r="225" spans="1:3" ht="28.5" customHeight="1">
      <c r="A225" s="22"/>
      <c r="B225" s="22"/>
      <c r="C225" s="46"/>
    </row>
    <row r="226" spans="1:3" ht="28.5" customHeight="1">
      <c r="A226" s="22"/>
      <c r="B226" s="22"/>
      <c r="C226" s="46"/>
    </row>
    <row r="227" spans="1:3" ht="28.5" customHeight="1">
      <c r="A227" s="22"/>
      <c r="B227" s="22"/>
      <c r="C227" s="46"/>
    </row>
    <row r="228" spans="1:3" ht="28.5" customHeight="1">
      <c r="A228" s="22"/>
      <c r="B228" s="22"/>
      <c r="C228" s="46"/>
    </row>
    <row r="229" spans="1:3" ht="28.5" customHeight="1">
      <c r="A229" s="22"/>
      <c r="B229" s="22"/>
      <c r="C229" s="46"/>
    </row>
    <row r="230" spans="1:3" ht="28.5" customHeight="1">
      <c r="A230" s="22"/>
      <c r="B230" s="22"/>
      <c r="C230" s="46"/>
    </row>
    <row r="231" spans="1:3" ht="28.5" customHeight="1">
      <c r="A231" s="22"/>
      <c r="B231" s="22"/>
      <c r="C231" s="46"/>
    </row>
    <row r="232" spans="1:3" ht="28.5" customHeight="1">
      <c r="A232" s="22"/>
      <c r="B232" s="22"/>
      <c r="C232" s="46"/>
    </row>
    <row r="233" spans="1:3" ht="28.5" customHeight="1">
      <c r="A233" s="22"/>
      <c r="B233" s="22"/>
      <c r="C233" s="46"/>
    </row>
    <row r="234" spans="1:3" ht="28.5" customHeight="1">
      <c r="A234" s="22"/>
      <c r="B234" s="22"/>
      <c r="C234" s="46"/>
    </row>
    <row r="235" spans="1:3" ht="28.5" customHeight="1">
      <c r="A235" s="22"/>
      <c r="B235" s="22"/>
      <c r="C235" s="46"/>
    </row>
    <row r="236" spans="1:3" ht="28.5" customHeight="1">
      <c r="A236" s="22"/>
      <c r="B236" s="22"/>
      <c r="C236" s="46"/>
    </row>
    <row r="237" spans="1:3" ht="28.5" customHeight="1">
      <c r="A237" s="22"/>
      <c r="B237" s="22"/>
      <c r="C237" s="46"/>
    </row>
    <row r="238" spans="1:3" ht="28.5" customHeight="1">
      <c r="A238" s="22"/>
      <c r="B238" s="22"/>
      <c r="C238" s="46"/>
    </row>
    <row r="239" spans="1:3" ht="28.5" customHeight="1">
      <c r="A239" s="22"/>
      <c r="B239" s="22"/>
      <c r="C239" s="46"/>
    </row>
    <row r="240" spans="1:3" ht="28.5" customHeight="1">
      <c r="A240" s="22"/>
      <c r="B240" s="22"/>
      <c r="C240" s="46"/>
    </row>
    <row r="241" spans="1:3" ht="28.5" customHeight="1">
      <c r="A241" s="22"/>
      <c r="B241" s="22"/>
      <c r="C241" s="46"/>
    </row>
    <row r="242" spans="1:3" ht="28.5" customHeight="1">
      <c r="A242" s="22"/>
      <c r="B242" s="22"/>
      <c r="C242" s="46"/>
    </row>
    <row r="243" spans="1:3" ht="28.5" customHeight="1">
      <c r="A243" s="22"/>
      <c r="B243" s="22"/>
      <c r="C243" s="46"/>
    </row>
    <row r="244" spans="1:3" ht="28.5" customHeight="1">
      <c r="A244" s="22"/>
      <c r="B244" s="22"/>
      <c r="C244" s="46"/>
    </row>
    <row r="245" spans="1:3" ht="28.5" customHeight="1">
      <c r="A245" s="22"/>
      <c r="B245" s="22"/>
      <c r="C245" s="46"/>
    </row>
    <row r="246" spans="1:3" ht="28.5" customHeight="1">
      <c r="A246" s="22"/>
      <c r="B246" s="22"/>
      <c r="C246" s="46"/>
    </row>
    <row r="247" spans="1:3" ht="28.5" customHeight="1">
      <c r="A247" s="22"/>
      <c r="B247" s="22"/>
      <c r="C247" s="46"/>
    </row>
    <row r="248" spans="1:3" ht="28.5" customHeight="1">
      <c r="A248" s="22"/>
      <c r="B248" s="22"/>
      <c r="C248" s="46"/>
    </row>
    <row r="249" spans="1:3" ht="28.5" customHeight="1">
      <c r="A249" s="22"/>
      <c r="B249" s="22"/>
      <c r="C249" s="46"/>
    </row>
    <row r="250" spans="1:3" ht="28.5" customHeight="1">
      <c r="A250" s="22"/>
      <c r="B250" s="22"/>
      <c r="C250" s="46"/>
    </row>
    <row r="251" spans="1:3" ht="28.5" customHeight="1">
      <c r="A251" s="22"/>
      <c r="B251" s="22"/>
      <c r="C251" s="46"/>
    </row>
    <row r="252" spans="1:3" ht="28.5" customHeight="1">
      <c r="A252" s="22"/>
      <c r="B252" s="22"/>
      <c r="C252" s="46"/>
    </row>
    <row r="253" spans="1:3" ht="28.5" customHeight="1">
      <c r="A253" s="22"/>
      <c r="B253" s="22"/>
      <c r="C253" s="46"/>
    </row>
    <row r="254" spans="1:3" ht="28.5" customHeight="1">
      <c r="A254" s="22"/>
      <c r="B254" s="22"/>
      <c r="C254" s="46"/>
    </row>
    <row r="255" spans="1:3" ht="28.5" customHeight="1">
      <c r="A255" s="22"/>
      <c r="B255" s="22"/>
      <c r="C255" s="46"/>
    </row>
    <row r="256" spans="1:3" ht="28.5" customHeight="1">
      <c r="A256" s="22"/>
      <c r="B256" s="22"/>
      <c r="C256" s="46"/>
    </row>
    <row r="257" spans="1:3" ht="28.5" customHeight="1">
      <c r="A257" s="22"/>
      <c r="B257" s="22"/>
      <c r="C257" s="46"/>
    </row>
    <row r="258" spans="1:3" ht="28.5" customHeight="1">
      <c r="A258" s="22"/>
      <c r="B258" s="22"/>
      <c r="C258" s="46"/>
    </row>
    <row r="259" spans="1:3" ht="28.5" customHeight="1">
      <c r="A259" s="22"/>
      <c r="B259" s="22"/>
      <c r="C259" s="46"/>
    </row>
    <row r="260" spans="1:3" ht="28.5" customHeight="1">
      <c r="A260" s="22"/>
      <c r="B260" s="22"/>
      <c r="C260" s="46"/>
    </row>
    <row r="261" spans="1:3" ht="28.5" customHeight="1">
      <c r="A261" s="22"/>
      <c r="B261" s="22"/>
      <c r="C261" s="46"/>
    </row>
    <row r="262" spans="1:3" ht="28.5" customHeight="1">
      <c r="A262" s="22"/>
      <c r="B262" s="22"/>
      <c r="C262" s="46"/>
    </row>
    <row r="263" spans="1:3" ht="28.5" customHeight="1">
      <c r="A263" s="22"/>
      <c r="B263" s="22"/>
      <c r="C263" s="46"/>
    </row>
    <row r="264" spans="1:3" ht="28.5" customHeight="1">
      <c r="A264" s="22"/>
      <c r="B264" s="22"/>
      <c r="C264" s="46"/>
    </row>
    <row r="265" spans="1:3" ht="28.5" customHeight="1">
      <c r="A265" s="22"/>
      <c r="B265" s="22"/>
      <c r="C265" s="46"/>
    </row>
    <row r="266" spans="1:3" ht="28.5" customHeight="1">
      <c r="A266" s="22"/>
      <c r="B266" s="22"/>
      <c r="C266" s="46"/>
    </row>
    <row r="267" spans="1:3" ht="28.5" customHeight="1">
      <c r="A267" s="22"/>
      <c r="B267" s="22"/>
      <c r="C267" s="46"/>
    </row>
    <row r="268" spans="1:3" ht="28.5" customHeight="1">
      <c r="A268" s="22"/>
      <c r="B268" s="22"/>
      <c r="C268" s="46"/>
    </row>
    <row r="269" spans="1:3" ht="28.5" customHeight="1">
      <c r="A269" s="22"/>
      <c r="B269" s="22"/>
      <c r="C269" s="46"/>
    </row>
    <row r="270" spans="1:3" ht="28.5" customHeight="1">
      <c r="A270" s="22"/>
      <c r="B270" s="22"/>
      <c r="C270" s="46"/>
    </row>
    <row r="271" spans="1:3" ht="28.5" customHeight="1">
      <c r="A271" s="22"/>
      <c r="B271" s="22"/>
      <c r="C271" s="46"/>
    </row>
    <row r="272" spans="1:3" ht="28.5" customHeight="1">
      <c r="A272" s="22"/>
      <c r="B272" s="22"/>
      <c r="C272" s="46"/>
    </row>
    <row r="273" spans="1:3" ht="28.5" customHeight="1">
      <c r="A273" s="22"/>
      <c r="B273" s="22"/>
      <c r="C273" s="46"/>
    </row>
    <row r="274" spans="1:3" ht="28.5" customHeight="1">
      <c r="A274" s="22"/>
      <c r="B274" s="22"/>
      <c r="C274" s="46"/>
    </row>
    <row r="275" spans="1:3" ht="28.5" customHeight="1">
      <c r="A275" s="22"/>
      <c r="B275" s="22"/>
      <c r="C275" s="46"/>
    </row>
    <row r="276" spans="1:3" ht="28.5" customHeight="1">
      <c r="A276" s="22"/>
      <c r="B276" s="22"/>
      <c r="C276" s="46"/>
    </row>
    <row r="277" spans="1:3" ht="28.5" customHeight="1">
      <c r="A277" s="22"/>
      <c r="B277" s="22"/>
      <c r="C277" s="46"/>
    </row>
    <row r="278" spans="1:3" ht="28.5" customHeight="1">
      <c r="A278" s="22"/>
      <c r="B278" s="22"/>
      <c r="C278" s="46"/>
    </row>
    <row r="279" spans="1:3" ht="28.5" customHeight="1">
      <c r="A279" s="22"/>
      <c r="B279" s="22"/>
      <c r="C279" s="46"/>
    </row>
    <row r="280" spans="1:3" ht="28.5" customHeight="1">
      <c r="A280" s="22"/>
      <c r="B280" s="22"/>
      <c r="C280" s="46"/>
    </row>
    <row r="281" spans="1:3" ht="28.5" customHeight="1">
      <c r="A281" s="22"/>
      <c r="B281" s="22"/>
      <c r="C281" s="46"/>
    </row>
    <row r="282" spans="1:3" ht="28.5" customHeight="1">
      <c r="A282" s="22"/>
      <c r="B282" s="22"/>
      <c r="C282" s="46"/>
    </row>
    <row r="283" spans="1:3" ht="28.5" customHeight="1">
      <c r="A283" s="22"/>
      <c r="B283" s="22"/>
      <c r="C283" s="46"/>
    </row>
    <row r="284" spans="1:3" ht="28.5" customHeight="1">
      <c r="A284" s="22"/>
      <c r="B284" s="22"/>
      <c r="C284" s="46"/>
    </row>
    <row r="285" spans="1:3" ht="28.5" customHeight="1">
      <c r="A285" s="22"/>
      <c r="B285" s="22"/>
      <c r="C285" s="46"/>
    </row>
    <row r="286" spans="1:3" ht="28.5" customHeight="1">
      <c r="A286" s="22"/>
      <c r="B286" s="22"/>
      <c r="C286" s="46"/>
    </row>
    <row r="287" spans="1:3" ht="28.5" customHeight="1">
      <c r="A287" s="22"/>
      <c r="B287" s="22"/>
      <c r="C287" s="46"/>
    </row>
    <row r="288" spans="1:3" ht="28.5" customHeight="1">
      <c r="A288" s="22"/>
      <c r="B288" s="22"/>
      <c r="C288" s="46"/>
    </row>
    <row r="289" spans="1:3" ht="28.5" customHeight="1">
      <c r="A289" s="22"/>
      <c r="B289" s="22"/>
      <c r="C289" s="46"/>
    </row>
    <row r="290" spans="1:3" ht="28.5" customHeight="1">
      <c r="A290" s="22"/>
      <c r="B290" s="22"/>
      <c r="C290" s="46"/>
    </row>
    <row r="291" spans="1:3" ht="28.5" customHeight="1">
      <c r="A291" s="22"/>
      <c r="B291" s="22"/>
      <c r="C291" s="46"/>
    </row>
    <row r="292" spans="1:3" ht="28.5" customHeight="1">
      <c r="A292" s="22"/>
      <c r="B292" s="22"/>
      <c r="C292" s="46"/>
    </row>
    <row r="293" spans="1:3" ht="28.5" customHeight="1">
      <c r="A293" s="22"/>
      <c r="B293" s="22"/>
      <c r="C293" s="46"/>
    </row>
    <row r="294" spans="1:3" ht="28.5" customHeight="1">
      <c r="A294" s="22"/>
      <c r="B294" s="22"/>
      <c r="C294" s="46"/>
    </row>
    <row r="295" spans="1:3" ht="28.5" customHeight="1">
      <c r="A295" s="22"/>
      <c r="B295" s="22"/>
      <c r="C295" s="46"/>
    </row>
    <row r="296" spans="1:3" ht="28.5" customHeight="1">
      <c r="A296" s="22"/>
      <c r="B296" s="22"/>
      <c r="C296" s="46"/>
    </row>
    <row r="297" spans="1:3" ht="28.5" customHeight="1">
      <c r="A297" s="22"/>
      <c r="B297" s="22"/>
      <c r="C297" s="46"/>
    </row>
    <row r="298" spans="1:3" ht="28.5" customHeight="1">
      <c r="A298" s="22"/>
      <c r="B298" s="22"/>
      <c r="C298" s="46"/>
    </row>
    <row r="299" spans="1:3" ht="28.5" customHeight="1">
      <c r="A299" s="22"/>
      <c r="B299" s="22"/>
      <c r="C299" s="46"/>
    </row>
    <row r="300" spans="1:3" ht="28.5" customHeight="1">
      <c r="A300" s="22"/>
      <c r="B300" s="22"/>
      <c r="C300" s="46"/>
    </row>
    <row r="301" spans="1:3" ht="28.5" customHeight="1">
      <c r="A301" s="22"/>
      <c r="B301" s="22"/>
      <c r="C301" s="46"/>
    </row>
    <row r="302" spans="1:3" ht="28.5" customHeight="1">
      <c r="A302" s="22"/>
      <c r="B302" s="22"/>
      <c r="C302" s="46"/>
    </row>
    <row r="303" spans="1:3" ht="28.5" customHeight="1">
      <c r="A303" s="22"/>
      <c r="B303" s="22"/>
      <c r="C303" s="46"/>
    </row>
    <row r="304" spans="1:3" ht="28.5" customHeight="1">
      <c r="A304" s="22"/>
      <c r="B304" s="22"/>
      <c r="C304" s="46"/>
    </row>
    <row r="305" spans="1:3" ht="28.5" customHeight="1">
      <c r="A305" s="22"/>
      <c r="B305" s="22"/>
      <c r="C305" s="46"/>
    </row>
    <row r="306" spans="1:3" ht="28.5" customHeight="1">
      <c r="A306" s="22"/>
      <c r="B306" s="22"/>
      <c r="C306" s="46"/>
    </row>
    <row r="307" spans="1:3" ht="28.5" customHeight="1">
      <c r="A307" s="22"/>
      <c r="B307" s="22"/>
      <c r="C307" s="46"/>
    </row>
    <row r="308" spans="1:3" ht="28.5" customHeight="1">
      <c r="A308" s="22"/>
      <c r="B308" s="22"/>
      <c r="C308" s="46"/>
    </row>
    <row r="309" spans="1:3" ht="28.5" customHeight="1">
      <c r="A309" s="22"/>
      <c r="B309" s="22"/>
      <c r="C309" s="46"/>
    </row>
    <row r="310" spans="1:3" ht="28.5" customHeight="1">
      <c r="A310" s="22"/>
      <c r="B310" s="22"/>
      <c r="C310" s="46"/>
    </row>
    <row r="311" spans="1:3" ht="28.5" customHeight="1">
      <c r="A311" s="22"/>
      <c r="B311" s="22"/>
      <c r="C311" s="46"/>
    </row>
    <row r="312" spans="1:3" ht="28.5" customHeight="1">
      <c r="A312" s="22"/>
      <c r="B312" s="22"/>
      <c r="C312" s="46"/>
    </row>
    <row r="313" spans="1:3" ht="28.5" customHeight="1">
      <c r="A313" s="22"/>
      <c r="B313" s="22"/>
      <c r="C313" s="46"/>
    </row>
    <row r="314" spans="1:3" ht="28.5" customHeight="1">
      <c r="A314" s="22"/>
      <c r="B314" s="22"/>
      <c r="C314" s="46"/>
    </row>
    <row r="315" spans="1:3" ht="28.5" customHeight="1">
      <c r="A315" s="22"/>
      <c r="B315" s="22"/>
      <c r="C315" s="46"/>
    </row>
    <row r="316" spans="1:3" ht="28.5" customHeight="1">
      <c r="A316" s="22"/>
      <c r="B316" s="22"/>
      <c r="C316" s="46"/>
    </row>
    <row r="317" spans="1:3" ht="28.5" customHeight="1">
      <c r="A317" s="22"/>
      <c r="B317" s="22"/>
      <c r="C317" s="46"/>
    </row>
    <row r="318" spans="1:3" ht="28.5" customHeight="1">
      <c r="A318" s="22"/>
      <c r="B318" s="22"/>
      <c r="C318" s="46"/>
    </row>
    <row r="319" spans="1:3" ht="28.5" customHeight="1">
      <c r="A319" s="22"/>
      <c r="B319" s="22"/>
      <c r="C319" s="46"/>
    </row>
    <row r="320" spans="1:3" ht="28.5" customHeight="1">
      <c r="A320" s="22"/>
      <c r="B320" s="22"/>
      <c r="C320" s="46"/>
    </row>
    <row r="321" spans="1:3" ht="28.5" customHeight="1">
      <c r="A321" s="22"/>
      <c r="B321" s="22"/>
      <c r="C321" s="46"/>
    </row>
    <row r="322" spans="1:3" ht="28.5" customHeight="1">
      <c r="A322" s="22"/>
      <c r="B322" s="22"/>
      <c r="C322" s="46"/>
    </row>
    <row r="323" spans="1:3" ht="28.5" customHeight="1">
      <c r="A323" s="22"/>
      <c r="B323" s="22"/>
      <c r="C323" s="46"/>
    </row>
    <row r="324" spans="1:3" ht="28.5" customHeight="1">
      <c r="A324" s="22"/>
      <c r="B324" s="22"/>
      <c r="C324" s="46"/>
    </row>
    <row r="325" spans="1:3" ht="28.5" customHeight="1">
      <c r="A325" s="22"/>
      <c r="B325" s="22"/>
      <c r="C325" s="46"/>
    </row>
    <row r="326" spans="1:3" ht="28.5" customHeight="1">
      <c r="A326" s="22"/>
      <c r="B326" s="22"/>
      <c r="C326" s="46"/>
    </row>
    <row r="327" spans="1:3" ht="28.5" customHeight="1">
      <c r="A327" s="22"/>
      <c r="B327" s="22"/>
      <c r="C327" s="46"/>
    </row>
    <row r="328" spans="1:3" ht="28.5" customHeight="1">
      <c r="A328" s="22"/>
      <c r="B328" s="22"/>
      <c r="C328" s="46"/>
    </row>
    <row r="329" spans="1:3" ht="28.5" customHeight="1">
      <c r="A329" s="22"/>
      <c r="B329" s="22"/>
      <c r="C329" s="46"/>
    </row>
    <row r="330" spans="1:3" ht="28.5" customHeight="1">
      <c r="A330" s="22"/>
      <c r="B330" s="22"/>
      <c r="C330" s="46"/>
    </row>
    <row r="331" spans="1:3" ht="28.5" customHeight="1">
      <c r="A331" s="22"/>
      <c r="B331" s="22"/>
      <c r="C331" s="46"/>
    </row>
    <row r="332" spans="1:3" ht="28.5" customHeight="1">
      <c r="A332" s="22"/>
      <c r="B332" s="22"/>
      <c r="C332" s="46"/>
    </row>
    <row r="333" spans="1:3" ht="28.5" customHeight="1">
      <c r="A333" s="22"/>
      <c r="B333" s="22"/>
      <c r="C333" s="46"/>
    </row>
    <row r="334" spans="1:3" ht="28.5" customHeight="1">
      <c r="A334" s="22"/>
      <c r="B334" s="22"/>
      <c r="C334" s="46"/>
    </row>
    <row r="335" spans="1:3" ht="28.5" customHeight="1">
      <c r="A335" s="22"/>
      <c r="B335" s="22"/>
      <c r="C335" s="46"/>
    </row>
    <row r="336" spans="1:3" ht="28.5" customHeight="1">
      <c r="A336" s="22"/>
      <c r="B336" s="22"/>
      <c r="C336" s="46"/>
    </row>
    <row r="337" spans="1:3" ht="28.5" customHeight="1">
      <c r="A337" s="22"/>
      <c r="B337" s="22"/>
      <c r="C337" s="46"/>
    </row>
    <row r="338" spans="1:3" ht="28.5" customHeight="1">
      <c r="A338" s="22"/>
      <c r="B338" s="22"/>
      <c r="C338" s="46"/>
    </row>
    <row r="339" spans="1:3" ht="28.5" customHeight="1">
      <c r="A339" s="22"/>
      <c r="B339" s="22"/>
      <c r="C339" s="46"/>
    </row>
    <row r="340" spans="1:3" ht="28.5" customHeight="1">
      <c r="A340" s="22"/>
      <c r="B340" s="22"/>
      <c r="C340" s="46"/>
    </row>
    <row r="341" spans="1:3" ht="28.5" customHeight="1">
      <c r="A341" s="22"/>
      <c r="B341" s="22"/>
      <c r="C341" s="46"/>
    </row>
    <row r="342" spans="1:3" ht="28.5" customHeight="1">
      <c r="A342" s="22"/>
      <c r="B342" s="22"/>
      <c r="C342" s="46"/>
    </row>
    <row r="343" spans="1:3" ht="28.5" customHeight="1">
      <c r="A343" s="22"/>
      <c r="B343" s="22"/>
      <c r="C343" s="46"/>
    </row>
    <row r="344" spans="1:3" ht="28.5" customHeight="1">
      <c r="A344" s="22"/>
      <c r="B344" s="22"/>
      <c r="C344" s="46"/>
    </row>
    <row r="345" spans="1:3" ht="28.5" customHeight="1">
      <c r="A345" s="22"/>
      <c r="B345" s="22"/>
      <c r="C345" s="46"/>
    </row>
    <row r="346" spans="1:3" ht="28.5" customHeight="1">
      <c r="A346" s="22"/>
      <c r="B346" s="22"/>
      <c r="C346" s="46"/>
    </row>
    <row r="347" spans="1:3" ht="28.5" customHeight="1">
      <c r="A347" s="22"/>
      <c r="B347" s="22"/>
      <c r="C347" s="46"/>
    </row>
    <row r="348" spans="1:3" ht="28.5" customHeight="1">
      <c r="A348" s="22"/>
      <c r="B348" s="22"/>
      <c r="C348" s="46"/>
    </row>
    <row r="349" spans="1:3" ht="28.5" customHeight="1">
      <c r="A349" s="22"/>
      <c r="B349" s="22"/>
      <c r="C349" s="46"/>
    </row>
    <row r="350" spans="1:3" ht="28.5" customHeight="1">
      <c r="A350" s="22"/>
      <c r="B350" s="22"/>
      <c r="C350" s="46"/>
    </row>
    <row r="351" spans="1:3" ht="28.5" customHeight="1">
      <c r="A351" s="22"/>
      <c r="B351" s="22"/>
      <c r="C351" s="46"/>
    </row>
    <row r="352" spans="1:3" ht="28.5" customHeight="1">
      <c r="A352" s="22"/>
      <c r="B352" s="22"/>
      <c r="C352" s="46"/>
    </row>
    <row r="353" spans="1:3" ht="28.5" customHeight="1">
      <c r="A353" s="22"/>
      <c r="B353" s="22"/>
      <c r="C353" s="46"/>
    </row>
    <row r="354" spans="1:3" ht="28.5" customHeight="1">
      <c r="A354" s="22"/>
      <c r="B354" s="22"/>
      <c r="C354" s="46"/>
    </row>
    <row r="355" spans="1:3" ht="28.5" customHeight="1">
      <c r="A355" s="22"/>
      <c r="B355" s="22"/>
      <c r="C355" s="46"/>
    </row>
    <row r="356" spans="1:3" ht="28.5" customHeight="1">
      <c r="A356" s="22"/>
      <c r="B356" s="22"/>
      <c r="C356" s="46"/>
    </row>
    <row r="357" spans="1:3" ht="28.5" customHeight="1">
      <c r="A357" s="22"/>
      <c r="B357" s="22"/>
      <c r="C357" s="46"/>
    </row>
    <row r="358" spans="1:3" ht="28.5" customHeight="1">
      <c r="A358" s="22"/>
      <c r="B358" s="22"/>
      <c r="C358" s="46"/>
    </row>
    <row r="359" spans="1:3" ht="28.5" customHeight="1">
      <c r="A359" s="22"/>
      <c r="B359" s="22"/>
      <c r="C359" s="46"/>
    </row>
    <row r="360" spans="1:3" ht="28.5" customHeight="1">
      <c r="A360" s="22"/>
      <c r="B360" s="22"/>
      <c r="C360" s="46"/>
    </row>
    <row r="361" spans="1:3" ht="28.5" customHeight="1">
      <c r="A361" s="22"/>
      <c r="B361" s="22"/>
      <c r="C361" s="46"/>
    </row>
    <row r="362" spans="1:3" ht="28.5" customHeight="1">
      <c r="A362" s="22"/>
      <c r="B362" s="22"/>
      <c r="C362" s="46"/>
    </row>
    <row r="363" spans="1:3" ht="28.5" customHeight="1">
      <c r="A363" s="22"/>
      <c r="B363" s="22"/>
      <c r="C363" s="46"/>
    </row>
    <row r="364" spans="1:3" ht="28.5" customHeight="1">
      <c r="A364" s="22"/>
      <c r="B364" s="22"/>
      <c r="C364" s="46"/>
    </row>
    <row r="365" spans="1:3" ht="28.5" customHeight="1">
      <c r="A365" s="22"/>
      <c r="B365" s="22"/>
      <c r="C365" s="46"/>
    </row>
    <row r="366" spans="1:3" ht="28.5" customHeight="1">
      <c r="A366" s="22"/>
      <c r="B366" s="22"/>
      <c r="C366" s="46"/>
    </row>
    <row r="367" spans="1:3" ht="28.5" customHeight="1">
      <c r="A367" s="22"/>
      <c r="B367" s="22"/>
      <c r="C367" s="46"/>
    </row>
    <row r="368" spans="1:3" ht="28.5" customHeight="1">
      <c r="A368" s="22"/>
      <c r="B368" s="22"/>
      <c r="C368" s="46"/>
    </row>
    <row r="369" spans="1:3" ht="28.5" customHeight="1">
      <c r="A369" s="22"/>
      <c r="B369" s="22"/>
      <c r="C369" s="46"/>
    </row>
    <row r="370" spans="1:3" ht="28.5" customHeight="1">
      <c r="A370" s="22"/>
      <c r="B370" s="22"/>
      <c r="C370" s="46"/>
    </row>
    <row r="371" spans="1:3" ht="28.5" customHeight="1">
      <c r="A371" s="22"/>
      <c r="B371" s="22"/>
      <c r="C371" s="46"/>
    </row>
    <row r="372" spans="1:3" ht="28.5" customHeight="1">
      <c r="A372" s="22"/>
      <c r="B372" s="22"/>
      <c r="C372" s="46"/>
    </row>
    <row r="373" spans="1:3" ht="28.5" customHeight="1">
      <c r="A373" s="22"/>
      <c r="B373" s="22"/>
      <c r="C373" s="46"/>
    </row>
    <row r="374" spans="1:3" ht="28.5" customHeight="1">
      <c r="A374" s="22"/>
      <c r="B374" s="22"/>
      <c r="C374" s="46"/>
    </row>
    <row r="375" spans="1:3" ht="28.5" customHeight="1">
      <c r="A375" s="22"/>
      <c r="B375" s="22"/>
      <c r="C375" s="46"/>
    </row>
    <row r="376" spans="1:3" ht="28.5" customHeight="1">
      <c r="A376" s="22"/>
      <c r="B376" s="22"/>
      <c r="C376" s="46"/>
    </row>
    <row r="377" spans="1:3" ht="28.5" customHeight="1">
      <c r="A377" s="22"/>
      <c r="B377" s="22"/>
      <c r="C377" s="46"/>
    </row>
    <row r="378" spans="1:3" ht="28.5" customHeight="1">
      <c r="A378" s="22"/>
      <c r="B378" s="22"/>
      <c r="C378" s="46"/>
    </row>
    <row r="379" spans="1:3" ht="28.5" customHeight="1">
      <c r="A379" s="22"/>
      <c r="B379" s="22"/>
      <c r="C379" s="46"/>
    </row>
    <row r="380" spans="1:3" ht="28.5" customHeight="1">
      <c r="A380" s="22"/>
      <c r="B380" s="22"/>
      <c r="C380" s="46"/>
    </row>
    <row r="381" spans="1:3" ht="28.5" customHeight="1">
      <c r="A381" s="22"/>
      <c r="B381" s="22"/>
      <c r="C381" s="46"/>
    </row>
    <row r="382" spans="1:3" ht="28.5" customHeight="1">
      <c r="A382" s="22"/>
      <c r="B382" s="22"/>
      <c r="C382" s="46"/>
    </row>
    <row r="383" spans="1:3" ht="28.5" customHeight="1">
      <c r="A383" s="22"/>
      <c r="B383" s="22"/>
      <c r="C383" s="46"/>
    </row>
    <row r="384" spans="1:3" ht="28.5" customHeight="1">
      <c r="A384" s="22"/>
      <c r="B384" s="22"/>
      <c r="C384" s="46"/>
    </row>
    <row r="385" spans="1:3" ht="28.5" customHeight="1">
      <c r="A385" s="22"/>
      <c r="B385" s="22"/>
      <c r="C385" s="46"/>
    </row>
    <row r="386" spans="1:3" ht="28.5" customHeight="1">
      <c r="A386" s="22"/>
      <c r="B386" s="22"/>
      <c r="C386" s="46"/>
    </row>
    <row r="387" spans="1:3" ht="28.5" customHeight="1">
      <c r="A387" s="22"/>
      <c r="B387" s="22"/>
      <c r="C387" s="46"/>
    </row>
    <row r="388" spans="1:3" ht="28.5" customHeight="1">
      <c r="A388" s="22"/>
      <c r="B388" s="22"/>
      <c r="C388" s="46"/>
    </row>
    <row r="389" spans="1:3" ht="28.5" customHeight="1">
      <c r="A389" s="22"/>
      <c r="B389" s="22"/>
      <c r="C389" s="46"/>
    </row>
    <row r="390" spans="1:3" ht="28.5" customHeight="1">
      <c r="A390" s="22"/>
      <c r="B390" s="22"/>
      <c r="C390" s="46"/>
    </row>
    <row r="391" spans="1:3" ht="28.5" customHeight="1">
      <c r="A391" s="22"/>
      <c r="B391" s="22"/>
      <c r="C391" s="46"/>
    </row>
    <row r="392" spans="1:3" ht="28.5" customHeight="1">
      <c r="A392" s="22"/>
      <c r="B392" s="22"/>
      <c r="C392" s="46"/>
    </row>
    <row r="393" spans="1:3" ht="28.5" customHeight="1">
      <c r="A393" s="22"/>
      <c r="B393" s="22"/>
      <c r="C393" s="46"/>
    </row>
    <row r="394" spans="1:3" ht="28.5" customHeight="1">
      <c r="A394" s="22"/>
      <c r="B394" s="22"/>
      <c r="C394" s="46"/>
    </row>
    <row r="395" spans="1:3" ht="28.5" customHeight="1">
      <c r="A395" s="22"/>
      <c r="B395" s="22"/>
      <c r="C395" s="46"/>
    </row>
    <row r="396" spans="1:3" ht="28.5" customHeight="1">
      <c r="A396" s="22"/>
      <c r="B396" s="22"/>
      <c r="C396" s="46"/>
    </row>
    <row r="397" spans="1:3" ht="28.5" customHeight="1">
      <c r="A397" s="22"/>
      <c r="B397" s="22"/>
      <c r="C397" s="46"/>
    </row>
    <row r="398" spans="1:3" ht="28.5" customHeight="1">
      <c r="A398" s="22"/>
      <c r="B398" s="22"/>
      <c r="C398" s="46"/>
    </row>
    <row r="399" spans="1:3" ht="28.5" customHeight="1">
      <c r="A399" s="22"/>
      <c r="B399" s="22"/>
      <c r="C399" s="46"/>
    </row>
    <row r="400" spans="1:3" ht="28.5" customHeight="1">
      <c r="A400" s="22"/>
      <c r="B400" s="22"/>
      <c r="C400" s="46"/>
    </row>
    <row r="401" spans="1:3" ht="28.5" customHeight="1">
      <c r="A401" s="22"/>
      <c r="B401" s="22"/>
      <c r="C401" s="46"/>
    </row>
    <row r="402" spans="1:3" ht="28.5" customHeight="1">
      <c r="A402" s="22"/>
      <c r="B402" s="22"/>
      <c r="C402" s="46"/>
    </row>
    <row r="403" spans="1:3" ht="28.5" customHeight="1">
      <c r="A403" s="22"/>
      <c r="B403" s="22"/>
      <c r="C403" s="46"/>
    </row>
    <row r="404" spans="1:3" ht="28.5" customHeight="1">
      <c r="A404" s="22"/>
      <c r="B404" s="22"/>
      <c r="C404" s="46"/>
    </row>
    <row r="405" spans="1:3" ht="28.5" customHeight="1">
      <c r="A405" s="22"/>
      <c r="B405" s="22"/>
      <c r="C405" s="46"/>
    </row>
    <row r="406" spans="1:3" ht="28.5" customHeight="1">
      <c r="A406" s="22"/>
      <c r="B406" s="22"/>
      <c r="C406" s="46"/>
    </row>
    <row r="407" spans="1:3" ht="28.5" customHeight="1">
      <c r="A407" s="22"/>
      <c r="B407" s="22"/>
      <c r="C407" s="46"/>
    </row>
    <row r="408" spans="1:3" ht="28.5" customHeight="1">
      <c r="A408" s="22"/>
      <c r="B408" s="22"/>
      <c r="C408" s="46"/>
    </row>
    <row r="409" spans="1:3" ht="28.5" customHeight="1">
      <c r="A409" s="22"/>
      <c r="B409" s="22"/>
      <c r="C409" s="46"/>
    </row>
    <row r="410" spans="1:3" ht="28.5" customHeight="1">
      <c r="A410" s="22"/>
      <c r="B410" s="22"/>
      <c r="C410" s="46"/>
    </row>
    <row r="411" spans="1:3" ht="28.5" customHeight="1">
      <c r="A411" s="22"/>
      <c r="B411" s="22"/>
      <c r="C411" s="46"/>
    </row>
    <row r="412" spans="1:3" ht="28.5" customHeight="1">
      <c r="A412" s="22"/>
      <c r="B412" s="22"/>
      <c r="C412" s="46"/>
    </row>
    <row r="413" spans="1:3" ht="28.5" customHeight="1">
      <c r="A413" s="22"/>
      <c r="B413" s="22"/>
      <c r="C413" s="46"/>
    </row>
    <row r="414" spans="1:3" ht="28.5" customHeight="1">
      <c r="A414" s="22"/>
      <c r="B414" s="22"/>
      <c r="C414" s="46"/>
    </row>
    <row r="415" spans="1:3" ht="28.5" customHeight="1">
      <c r="A415" s="22"/>
      <c r="B415" s="22"/>
      <c r="C415" s="46"/>
    </row>
    <row r="416" spans="1:3" ht="28.5" customHeight="1">
      <c r="A416" s="22"/>
      <c r="B416" s="22"/>
      <c r="C416" s="46"/>
    </row>
    <row r="417" spans="1:3" ht="28.5" customHeight="1">
      <c r="A417" s="22"/>
      <c r="B417" s="22"/>
      <c r="C417" s="46"/>
    </row>
    <row r="418" spans="1:3" ht="28.5" customHeight="1">
      <c r="A418" s="22"/>
      <c r="B418" s="22"/>
      <c r="C418" s="46"/>
    </row>
    <row r="419" spans="1:3" ht="28.5" customHeight="1">
      <c r="A419" s="22"/>
      <c r="B419" s="22"/>
      <c r="C419" s="46"/>
    </row>
    <row r="420" spans="1:3" ht="28.5" customHeight="1">
      <c r="A420" s="22"/>
      <c r="B420" s="22"/>
      <c r="C420" s="46"/>
    </row>
    <row r="421" spans="1:3" ht="28.5" customHeight="1">
      <c r="A421" s="22"/>
      <c r="B421" s="22"/>
      <c r="C421" s="46"/>
    </row>
    <row r="422" spans="1:3" ht="28.5" customHeight="1">
      <c r="A422" s="22"/>
      <c r="B422" s="22"/>
      <c r="C422" s="46"/>
    </row>
    <row r="423" spans="1:3" ht="28.5" customHeight="1">
      <c r="A423" s="22"/>
      <c r="B423" s="22"/>
      <c r="C423" s="46"/>
    </row>
    <row r="424" spans="1:3" ht="28.5" customHeight="1">
      <c r="A424" s="22"/>
      <c r="B424" s="22"/>
      <c r="C424" s="46"/>
    </row>
    <row r="425" spans="1:3" ht="28.5" customHeight="1">
      <c r="A425" s="22"/>
      <c r="B425" s="22"/>
      <c r="C425" s="46"/>
    </row>
    <row r="426" spans="1:3" ht="28.5" customHeight="1">
      <c r="A426" s="22"/>
      <c r="B426" s="22"/>
      <c r="C426" s="46"/>
    </row>
    <row r="427" spans="1:3" ht="28.5" customHeight="1">
      <c r="A427" s="22"/>
      <c r="B427" s="22"/>
      <c r="C427" s="46"/>
    </row>
    <row r="428" spans="1:3" ht="28.5" customHeight="1">
      <c r="A428" s="22"/>
      <c r="B428" s="22"/>
      <c r="C428" s="46"/>
    </row>
    <row r="429" spans="1:3" ht="28.5" customHeight="1">
      <c r="A429" s="22"/>
      <c r="B429" s="22"/>
      <c r="C429" s="46"/>
    </row>
    <row r="430" spans="1:3" ht="28.5" customHeight="1">
      <c r="A430" s="22"/>
      <c r="B430" s="22"/>
      <c r="C430" s="46"/>
    </row>
    <row r="431" spans="1:3" ht="28.5" customHeight="1">
      <c r="A431" s="22"/>
      <c r="B431" s="22"/>
      <c r="C431" s="46"/>
    </row>
    <row r="432" spans="1:3" ht="28.5" customHeight="1">
      <c r="A432" s="22"/>
      <c r="B432" s="22"/>
      <c r="C432" s="46"/>
    </row>
    <row r="433" spans="1:3" ht="28.5" customHeight="1">
      <c r="A433" s="22"/>
      <c r="B433" s="22"/>
      <c r="C433" s="46"/>
    </row>
    <row r="434" spans="1:3" ht="28.5" customHeight="1">
      <c r="A434" s="22"/>
      <c r="B434" s="22"/>
      <c r="C434" s="46"/>
    </row>
    <row r="435" spans="1:3" ht="28.5" customHeight="1">
      <c r="A435" s="22"/>
      <c r="B435" s="22"/>
      <c r="C435" s="46"/>
    </row>
    <row r="436" spans="1:3" ht="28.5" customHeight="1">
      <c r="A436" s="22"/>
      <c r="B436" s="22"/>
      <c r="C436" s="46"/>
    </row>
    <row r="437" spans="1:3" ht="28.5" customHeight="1">
      <c r="A437" s="22"/>
      <c r="B437" s="22"/>
      <c r="C437" s="46"/>
    </row>
    <row r="438" spans="1:3" ht="28.5" customHeight="1">
      <c r="A438" s="22"/>
      <c r="B438" s="22"/>
      <c r="C438" s="46"/>
    </row>
    <row r="439" spans="1:3" ht="28.5" customHeight="1">
      <c r="A439" s="22"/>
      <c r="B439" s="22"/>
      <c r="C439" s="46"/>
    </row>
    <row r="440" spans="1:3" ht="28.5" customHeight="1">
      <c r="A440" s="22"/>
      <c r="B440" s="22"/>
      <c r="C440" s="46"/>
    </row>
    <row r="441" spans="1:3" ht="28.5" customHeight="1">
      <c r="A441" s="22"/>
      <c r="B441" s="22"/>
      <c r="C441" s="46"/>
    </row>
    <row r="442" spans="1:3" ht="28.5" customHeight="1">
      <c r="A442" s="22"/>
      <c r="B442" s="22"/>
      <c r="C442" s="46"/>
    </row>
    <row r="443" spans="1:3" ht="28.5" customHeight="1">
      <c r="A443" s="22"/>
      <c r="B443" s="22"/>
      <c r="C443" s="46"/>
    </row>
    <row r="444" spans="1:3" ht="28.5" customHeight="1">
      <c r="A444" s="22"/>
      <c r="B444" s="22"/>
      <c r="C444" s="46"/>
    </row>
    <row r="445" spans="1:3" ht="28.5" customHeight="1">
      <c r="A445" s="22"/>
      <c r="B445" s="22"/>
      <c r="C445" s="46"/>
    </row>
    <row r="446" spans="1:3" ht="28.5" customHeight="1">
      <c r="A446" s="22"/>
      <c r="B446" s="22"/>
      <c r="C446" s="46"/>
    </row>
    <row r="447" spans="1:3" ht="28.5" customHeight="1">
      <c r="A447" s="22"/>
      <c r="B447" s="22"/>
      <c r="C447" s="46"/>
    </row>
    <row r="448" spans="1:3" ht="28.5" customHeight="1">
      <c r="A448" s="22"/>
      <c r="B448" s="22"/>
      <c r="C448" s="46"/>
    </row>
    <row r="449" spans="1:3" ht="28.5" customHeight="1">
      <c r="A449" s="22"/>
      <c r="B449" s="22"/>
      <c r="C449" s="46"/>
    </row>
    <row r="450" spans="1:3" ht="28.5" customHeight="1">
      <c r="A450" s="22"/>
      <c r="B450" s="22"/>
      <c r="C450" s="46"/>
    </row>
    <row r="451" spans="1:3" ht="28.5" customHeight="1">
      <c r="A451" s="22"/>
      <c r="B451" s="22"/>
      <c r="C451" s="46"/>
    </row>
    <row r="452" spans="1:3" ht="28.5" customHeight="1">
      <c r="A452" s="22"/>
      <c r="B452" s="22"/>
      <c r="C452" s="46"/>
    </row>
    <row r="453" spans="1:3" ht="28.5" customHeight="1">
      <c r="A453" s="22"/>
      <c r="B453" s="22"/>
      <c r="C453" s="46"/>
    </row>
    <row r="454" spans="1:3" ht="28.5" customHeight="1">
      <c r="A454" s="22"/>
      <c r="B454" s="22"/>
      <c r="C454" s="46"/>
    </row>
    <row r="455" spans="1:3" ht="28.5" customHeight="1">
      <c r="A455" s="22"/>
      <c r="B455" s="22"/>
      <c r="C455" s="46"/>
    </row>
    <row r="456" spans="1:3" ht="28.5" customHeight="1">
      <c r="A456" s="22"/>
      <c r="B456" s="22"/>
      <c r="C456" s="46"/>
    </row>
    <row r="457" spans="1:3" ht="28.5" customHeight="1">
      <c r="A457" s="22"/>
      <c r="B457" s="22"/>
      <c r="C457" s="46"/>
    </row>
    <row r="458" spans="1:3" ht="28.5" customHeight="1">
      <c r="A458" s="22"/>
      <c r="B458" s="22"/>
      <c r="C458" s="46"/>
    </row>
    <row r="459" spans="1:3" ht="28.5" customHeight="1">
      <c r="A459" s="22"/>
      <c r="B459" s="22"/>
      <c r="C459" s="46"/>
    </row>
    <row r="460" spans="1:3" ht="28.5" customHeight="1">
      <c r="A460" s="22"/>
      <c r="B460" s="22"/>
      <c r="C460" s="46"/>
    </row>
    <row r="461" spans="1:3" ht="28.5" customHeight="1">
      <c r="A461" s="22"/>
      <c r="B461" s="22"/>
      <c r="C461" s="46"/>
    </row>
    <row r="462" spans="1:3" ht="28.5" customHeight="1">
      <c r="A462" s="22"/>
      <c r="B462" s="22"/>
      <c r="C462" s="46"/>
    </row>
    <row r="463" spans="1:3" ht="28.5" customHeight="1">
      <c r="A463" s="22"/>
      <c r="B463" s="22"/>
      <c r="C463" s="46"/>
    </row>
    <row r="464" spans="1:3" ht="28.5" customHeight="1">
      <c r="A464" s="22"/>
      <c r="B464" s="22"/>
      <c r="C464" s="46"/>
    </row>
    <row r="465" spans="1:3" ht="28.5" customHeight="1">
      <c r="A465" s="22"/>
      <c r="B465" s="22"/>
      <c r="C465" s="46"/>
    </row>
    <row r="466" spans="1:3" ht="28.5" customHeight="1">
      <c r="A466" s="22"/>
      <c r="B466" s="22"/>
      <c r="C466" s="46"/>
    </row>
    <row r="467" spans="1:3" ht="28.5" customHeight="1">
      <c r="A467" s="22"/>
      <c r="B467" s="22"/>
      <c r="C467" s="46"/>
    </row>
    <row r="468" spans="1:3" ht="28.5" customHeight="1">
      <c r="A468" s="22"/>
      <c r="B468" s="22"/>
      <c r="C468" s="46"/>
    </row>
    <row r="469" spans="1:3" ht="28.5" customHeight="1">
      <c r="A469" s="22"/>
      <c r="B469" s="22"/>
      <c r="C469" s="46"/>
    </row>
    <row r="470" spans="1:3" ht="28.5" customHeight="1">
      <c r="A470" s="22"/>
      <c r="B470" s="22"/>
      <c r="C470" s="46"/>
    </row>
    <row r="471" spans="1:3" ht="28.5" customHeight="1">
      <c r="A471" s="22"/>
      <c r="B471" s="22"/>
      <c r="C471" s="46"/>
    </row>
    <row r="472" spans="1:3" ht="28.5" customHeight="1">
      <c r="A472" s="22"/>
      <c r="B472" s="22"/>
      <c r="C472" s="46"/>
    </row>
    <row r="473" spans="1:3" ht="28.5" customHeight="1">
      <c r="A473" s="22"/>
      <c r="B473" s="22"/>
      <c r="C473" s="46"/>
    </row>
    <row r="474" spans="1:3" ht="28.5" customHeight="1">
      <c r="A474" s="22"/>
      <c r="B474" s="22"/>
      <c r="C474" s="46"/>
    </row>
    <row r="475" spans="1:3" ht="28.5" customHeight="1">
      <c r="A475" s="22"/>
      <c r="B475" s="22"/>
      <c r="C475" s="46"/>
    </row>
    <row r="476" spans="1:3" ht="28.5" customHeight="1">
      <c r="A476" s="22"/>
      <c r="B476" s="22"/>
      <c r="C476" s="46"/>
    </row>
    <row r="477" spans="1:3" ht="28.5" customHeight="1">
      <c r="A477" s="22"/>
      <c r="B477" s="22"/>
      <c r="C477" s="46"/>
    </row>
    <row r="478" spans="1:3" ht="28.5" customHeight="1">
      <c r="A478" s="22"/>
      <c r="B478" s="22"/>
      <c r="C478" s="46"/>
    </row>
    <row r="479" spans="1:3" ht="28.5" customHeight="1">
      <c r="A479" s="22"/>
      <c r="B479" s="22"/>
      <c r="C479" s="46"/>
    </row>
    <row r="480" spans="1:3" ht="28.5" customHeight="1">
      <c r="A480" s="22"/>
      <c r="B480" s="22"/>
      <c r="C480" s="46"/>
    </row>
    <row r="481" spans="1:3" ht="28.5" customHeight="1">
      <c r="A481" s="22"/>
      <c r="B481" s="22"/>
      <c r="C481" s="46"/>
    </row>
    <row r="482" spans="1:3" ht="28.5" customHeight="1">
      <c r="A482" s="22"/>
      <c r="B482" s="22"/>
      <c r="C482" s="46"/>
    </row>
    <row r="483" spans="1:3" ht="28.5" customHeight="1">
      <c r="A483" s="22"/>
      <c r="B483" s="22"/>
      <c r="C483" s="46"/>
    </row>
    <row r="484" spans="1:3" ht="28.5" customHeight="1">
      <c r="A484" s="22"/>
      <c r="B484" s="22"/>
      <c r="C484" s="46"/>
    </row>
    <row r="485" spans="1:3" ht="28.5" customHeight="1">
      <c r="A485" s="22"/>
      <c r="B485" s="22"/>
      <c r="C485" s="46"/>
    </row>
    <row r="486" spans="1:3" ht="28.5" customHeight="1">
      <c r="A486" s="22"/>
      <c r="B486" s="22"/>
      <c r="C486" s="46"/>
    </row>
    <row r="487" spans="1:3" ht="28.5" customHeight="1">
      <c r="A487" s="22"/>
      <c r="B487" s="22"/>
      <c r="C487" s="46"/>
    </row>
    <row r="488" spans="1:3" ht="28.5" customHeight="1">
      <c r="A488" s="22"/>
      <c r="B488" s="22"/>
      <c r="C488" s="46"/>
    </row>
    <row r="489" spans="1:3" ht="28.5" customHeight="1">
      <c r="A489" s="22"/>
      <c r="B489" s="22"/>
      <c r="C489" s="46"/>
    </row>
    <row r="490" spans="1:3" ht="28.5" customHeight="1">
      <c r="A490" s="22"/>
      <c r="B490" s="22"/>
      <c r="C490" s="46"/>
    </row>
    <row r="491" spans="1:3" ht="28.5" customHeight="1">
      <c r="A491" s="22"/>
      <c r="B491" s="22"/>
      <c r="C491" s="46"/>
    </row>
    <row r="492" spans="1:3" ht="28.5" customHeight="1">
      <c r="A492" s="22"/>
      <c r="B492" s="22"/>
      <c r="C492" s="46"/>
    </row>
    <row r="493" spans="1:3" ht="28.5" customHeight="1">
      <c r="A493" s="22"/>
      <c r="B493" s="22"/>
      <c r="C493" s="46"/>
    </row>
    <row r="494" spans="1:3" ht="28.5" customHeight="1">
      <c r="A494" s="22"/>
      <c r="B494" s="22"/>
      <c r="C494" s="46"/>
    </row>
    <row r="495" spans="1:3" ht="28.5" customHeight="1">
      <c r="A495" s="22"/>
      <c r="B495" s="22"/>
      <c r="C495" s="46"/>
    </row>
    <row r="496" spans="1:3" ht="28.5" customHeight="1">
      <c r="A496" s="22"/>
      <c r="B496" s="22"/>
      <c r="C496" s="46"/>
    </row>
    <row r="497" spans="1:3" ht="28.5" customHeight="1">
      <c r="A497" s="22"/>
      <c r="B497" s="22"/>
      <c r="C497" s="46"/>
    </row>
    <row r="498" spans="1:3" ht="28.5" customHeight="1">
      <c r="A498" s="22"/>
      <c r="B498" s="22"/>
      <c r="C498" s="46"/>
    </row>
    <row r="499" spans="1:3" ht="28.5" customHeight="1">
      <c r="A499" s="22"/>
      <c r="B499" s="22"/>
      <c r="C499" s="46"/>
    </row>
    <row r="500" spans="1:3" ht="28.5" customHeight="1">
      <c r="A500" s="22"/>
      <c r="B500" s="22"/>
      <c r="C500" s="46"/>
    </row>
    <row r="501" spans="1:3" ht="28.5" customHeight="1">
      <c r="A501" s="22"/>
      <c r="B501" s="22"/>
      <c r="C501" s="46"/>
    </row>
    <row r="502" spans="1:3" ht="28.5" customHeight="1">
      <c r="A502" s="22"/>
      <c r="B502" s="22"/>
      <c r="C502" s="46"/>
    </row>
    <row r="503" spans="1:3" ht="28.5" customHeight="1">
      <c r="A503" s="22"/>
      <c r="B503" s="22"/>
      <c r="C503" s="46"/>
    </row>
    <row r="504" spans="1:3" ht="28.5" customHeight="1">
      <c r="A504" s="22"/>
      <c r="B504" s="22"/>
      <c r="C504" s="46"/>
    </row>
    <row r="505" spans="1:3" ht="28.5" customHeight="1">
      <c r="A505" s="22"/>
      <c r="B505" s="22"/>
      <c r="C505" s="46"/>
    </row>
    <row r="506" spans="1:3" ht="28.5" customHeight="1">
      <c r="A506" s="22"/>
      <c r="B506" s="22"/>
      <c r="C506" s="46"/>
    </row>
    <row r="507" spans="1:3" ht="28.5" customHeight="1">
      <c r="A507" s="22"/>
      <c r="B507" s="22"/>
      <c r="C507" s="46"/>
    </row>
    <row r="508" spans="1:3" ht="28.5" customHeight="1">
      <c r="A508" s="22"/>
      <c r="B508" s="22"/>
      <c r="C508" s="46"/>
    </row>
    <row r="509" spans="1:3" ht="28.5" customHeight="1">
      <c r="A509" s="22"/>
      <c r="B509" s="22"/>
      <c r="C509" s="46"/>
    </row>
    <row r="510" spans="1:3" ht="28.5" customHeight="1">
      <c r="A510" s="22"/>
      <c r="B510" s="22"/>
      <c r="C510" s="46"/>
    </row>
    <row r="511" spans="1:3" ht="28.5" customHeight="1">
      <c r="A511" s="22"/>
      <c r="B511" s="22"/>
      <c r="C511" s="46"/>
    </row>
    <row r="512" spans="1:3" ht="28.5" customHeight="1">
      <c r="A512" s="22"/>
      <c r="B512" s="22"/>
      <c r="C512" s="46"/>
    </row>
    <row r="513" spans="1:3" ht="28.5" customHeight="1">
      <c r="A513" s="22"/>
      <c r="B513" s="22"/>
      <c r="C513" s="46"/>
    </row>
    <row r="514" spans="1:3" ht="28.5" customHeight="1">
      <c r="A514" s="22"/>
      <c r="B514" s="22"/>
      <c r="C514" s="46"/>
    </row>
    <row r="515" spans="1:3" ht="28.5" customHeight="1">
      <c r="A515" s="22"/>
      <c r="B515" s="22"/>
      <c r="C515" s="46"/>
    </row>
    <row r="516" spans="1:3" ht="28.5" customHeight="1">
      <c r="A516" s="22"/>
      <c r="B516" s="22"/>
      <c r="C516" s="46"/>
    </row>
    <row r="517" spans="1:3" ht="28.5" customHeight="1">
      <c r="A517" s="22"/>
      <c r="B517" s="22"/>
      <c r="C517" s="46"/>
    </row>
    <row r="518" spans="1:3" ht="28.5" customHeight="1">
      <c r="A518" s="22"/>
      <c r="B518" s="22"/>
      <c r="C518" s="46"/>
    </row>
    <row r="519" spans="1:3" ht="28.5" customHeight="1">
      <c r="A519" s="22"/>
      <c r="B519" s="22"/>
      <c r="C519" s="46"/>
    </row>
    <row r="520" spans="1:3" ht="28.5" customHeight="1">
      <c r="A520" s="22"/>
      <c r="B520" s="22"/>
      <c r="C520" s="46"/>
    </row>
    <row r="521" spans="1:3" ht="28.5" customHeight="1">
      <c r="A521" s="22"/>
      <c r="B521" s="22"/>
      <c r="C521" s="46"/>
    </row>
    <row r="522" spans="1:3" ht="28.5" customHeight="1">
      <c r="A522" s="22"/>
      <c r="B522" s="22"/>
      <c r="C522" s="46"/>
    </row>
    <row r="523" spans="1:3" ht="28.5" customHeight="1">
      <c r="A523" s="22"/>
      <c r="B523" s="22"/>
      <c r="C523" s="46"/>
    </row>
    <row r="524" spans="1:3" ht="28.5" customHeight="1">
      <c r="A524" s="22"/>
      <c r="B524" s="22"/>
      <c r="C524" s="46"/>
    </row>
    <row r="525" spans="1:3" ht="28.5" customHeight="1">
      <c r="A525" s="22"/>
      <c r="B525" s="22"/>
      <c r="C525" s="46"/>
    </row>
    <row r="526" spans="1:3" ht="28.5" customHeight="1">
      <c r="A526" s="22"/>
      <c r="B526" s="22"/>
      <c r="C526" s="46"/>
    </row>
    <row r="527" spans="1:3" ht="28.5" customHeight="1">
      <c r="A527" s="22"/>
      <c r="B527" s="22"/>
      <c r="C527" s="46"/>
    </row>
    <row r="528" spans="1:3" ht="28.5" customHeight="1">
      <c r="A528" s="22"/>
      <c r="B528" s="22"/>
      <c r="C528" s="46"/>
    </row>
    <row r="529" spans="1:3" ht="28.5" customHeight="1">
      <c r="A529" s="22"/>
      <c r="B529" s="22"/>
      <c r="C529" s="46"/>
    </row>
    <row r="530" spans="1:3" ht="28.5" customHeight="1">
      <c r="A530" s="22"/>
      <c r="B530" s="22"/>
      <c r="C530" s="46"/>
    </row>
    <row r="531" spans="1:3" ht="28.5" customHeight="1">
      <c r="A531" s="22"/>
      <c r="B531" s="22"/>
      <c r="C531" s="46"/>
    </row>
    <row r="532" spans="1:3" ht="28.5" customHeight="1">
      <c r="A532" s="22"/>
      <c r="B532" s="22"/>
      <c r="C532" s="46"/>
    </row>
    <row r="533" spans="1:3" ht="28.5" customHeight="1">
      <c r="A533" s="22"/>
      <c r="B533" s="22"/>
      <c r="C533" s="46"/>
    </row>
    <row r="534" spans="1:3" ht="28.5" customHeight="1">
      <c r="A534" s="22"/>
      <c r="B534" s="22"/>
      <c r="C534" s="46"/>
    </row>
    <row r="535" spans="1:3" ht="28.5" customHeight="1">
      <c r="A535" s="22"/>
      <c r="B535" s="22"/>
      <c r="C535" s="46"/>
    </row>
    <row r="536" spans="1:3" ht="28.5" customHeight="1">
      <c r="A536" s="22"/>
      <c r="B536" s="22"/>
      <c r="C536" s="46"/>
    </row>
    <row r="537" spans="1:3" ht="28.5" customHeight="1">
      <c r="A537" s="22"/>
      <c r="B537" s="22"/>
      <c r="C537" s="46"/>
    </row>
    <row r="538" spans="1:3" ht="28.5" customHeight="1">
      <c r="A538" s="22"/>
      <c r="B538" s="22"/>
      <c r="C538" s="46"/>
    </row>
    <row r="539" spans="1:3" ht="28.5" customHeight="1">
      <c r="A539" s="22"/>
      <c r="B539" s="22"/>
      <c r="C539" s="46"/>
    </row>
    <row r="540" spans="1:3" ht="28.5" customHeight="1">
      <c r="A540" s="22"/>
      <c r="B540" s="22"/>
      <c r="C540" s="46"/>
    </row>
    <row r="541" spans="1:3" ht="28.5" customHeight="1">
      <c r="A541" s="22"/>
      <c r="B541" s="22"/>
      <c r="C541" s="46"/>
    </row>
    <row r="542" spans="1:3" ht="28.5" customHeight="1">
      <c r="A542" s="22"/>
      <c r="B542" s="22"/>
      <c r="C542" s="46"/>
    </row>
    <row r="543" spans="1:3" ht="28.5" customHeight="1">
      <c r="A543" s="22"/>
      <c r="B543" s="22"/>
      <c r="C543" s="46"/>
    </row>
    <row r="544" spans="1:3" ht="28.5" customHeight="1">
      <c r="A544" s="22"/>
      <c r="B544" s="22"/>
      <c r="C544" s="46"/>
    </row>
    <row r="545" spans="1:3" ht="28.5" customHeight="1">
      <c r="A545" s="22"/>
      <c r="B545" s="22"/>
      <c r="C545" s="46"/>
    </row>
    <row r="546" spans="1:3" ht="28.5" customHeight="1">
      <c r="A546" s="22"/>
      <c r="B546" s="22"/>
      <c r="C546" s="46"/>
    </row>
    <row r="547" spans="1:3" ht="28.5" customHeight="1">
      <c r="A547" s="22"/>
      <c r="B547" s="22"/>
      <c r="C547" s="46"/>
    </row>
    <row r="548" spans="1:3" ht="28.5" customHeight="1">
      <c r="A548" s="22"/>
      <c r="B548" s="22"/>
      <c r="C548" s="46"/>
    </row>
    <row r="549" spans="1:3" ht="28.5" customHeight="1">
      <c r="A549" s="22"/>
      <c r="B549" s="22"/>
      <c r="C549" s="46"/>
    </row>
    <row r="550" spans="1:3" ht="28.5" customHeight="1">
      <c r="A550" s="22"/>
      <c r="B550" s="22"/>
      <c r="C550" s="46"/>
    </row>
    <row r="551" spans="1:3" ht="28.5" customHeight="1">
      <c r="A551" s="22"/>
      <c r="B551" s="22"/>
      <c r="C551" s="46"/>
    </row>
    <row r="552" spans="1:3" ht="28.5" customHeight="1">
      <c r="A552" s="22"/>
      <c r="B552" s="22"/>
      <c r="C552" s="46"/>
    </row>
    <row r="553" spans="1:3" ht="28.5" customHeight="1">
      <c r="A553" s="22"/>
      <c r="B553" s="22"/>
      <c r="C553" s="46"/>
    </row>
    <row r="554" spans="1:3" ht="28.5" customHeight="1">
      <c r="A554" s="22"/>
      <c r="B554" s="22"/>
      <c r="C554" s="46"/>
    </row>
    <row r="555" spans="1:3" ht="28.5" customHeight="1">
      <c r="A555" s="22"/>
      <c r="B555" s="22"/>
      <c r="C555" s="46"/>
    </row>
    <row r="556" spans="1:3" ht="28.5" customHeight="1">
      <c r="A556" s="22"/>
      <c r="B556" s="22"/>
      <c r="C556" s="46"/>
    </row>
    <row r="557" spans="1:3" ht="28.5" customHeight="1">
      <c r="A557" s="22"/>
      <c r="B557" s="22"/>
      <c r="C557" s="46"/>
    </row>
    <row r="558" spans="1:3" ht="28.5" customHeight="1">
      <c r="A558" s="22"/>
      <c r="B558" s="22"/>
      <c r="C558" s="46"/>
    </row>
    <row r="559" spans="1:3" ht="28.5" customHeight="1">
      <c r="A559" s="22"/>
      <c r="B559" s="22"/>
      <c r="C559" s="46"/>
    </row>
    <row r="560" spans="1:3" ht="28.5" customHeight="1">
      <c r="A560" s="22"/>
      <c r="B560" s="22"/>
      <c r="C560" s="46"/>
    </row>
    <row r="561" spans="1:3" ht="28.5" customHeight="1">
      <c r="A561" s="22"/>
      <c r="B561" s="22"/>
      <c r="C561" s="46"/>
    </row>
    <row r="562" spans="1:3" ht="28.5" customHeight="1">
      <c r="A562" s="22"/>
      <c r="B562" s="22"/>
      <c r="C562" s="46"/>
    </row>
    <row r="563" spans="1:3" ht="28.5" customHeight="1">
      <c r="A563" s="22"/>
      <c r="B563" s="22"/>
      <c r="C563" s="46"/>
    </row>
    <row r="564" spans="1:3" ht="28.5" customHeight="1">
      <c r="A564" s="22"/>
      <c r="B564" s="22"/>
      <c r="C564" s="46"/>
    </row>
    <row r="565" spans="1:3" ht="28.5" customHeight="1">
      <c r="A565" s="22"/>
      <c r="B565" s="22"/>
      <c r="C565" s="46"/>
    </row>
    <row r="566" spans="1:3" ht="28.5" customHeight="1">
      <c r="A566" s="22"/>
      <c r="B566" s="22"/>
      <c r="C566" s="46"/>
    </row>
    <row r="567" spans="1:3" ht="28.5" customHeight="1">
      <c r="A567" s="22"/>
      <c r="B567" s="22"/>
      <c r="C567" s="46"/>
    </row>
    <row r="568" spans="1:3" ht="28.5" customHeight="1">
      <c r="A568" s="22"/>
      <c r="B568" s="22"/>
      <c r="C568" s="46"/>
    </row>
    <row r="569" spans="1:3" ht="28.5" customHeight="1">
      <c r="A569" s="22"/>
      <c r="B569" s="22"/>
      <c r="C569" s="46"/>
    </row>
    <row r="570" spans="1:3" ht="28.5" customHeight="1">
      <c r="A570" s="22"/>
      <c r="B570" s="22"/>
      <c r="C570" s="46"/>
    </row>
    <row r="571" spans="1:3" ht="28.5" customHeight="1">
      <c r="A571" s="22"/>
      <c r="B571" s="22"/>
      <c r="C571" s="46"/>
    </row>
    <row r="572" spans="1:3" ht="28.5" customHeight="1">
      <c r="A572" s="22"/>
      <c r="B572" s="22"/>
      <c r="C572" s="46"/>
    </row>
    <row r="573" spans="1:3" ht="28.5" customHeight="1">
      <c r="A573" s="22"/>
      <c r="B573" s="22"/>
      <c r="C573" s="46"/>
    </row>
    <row r="574" spans="1:3" ht="28.5" customHeight="1">
      <c r="A574" s="22"/>
      <c r="B574" s="22"/>
      <c r="C574" s="46"/>
    </row>
    <row r="575" spans="1:3" ht="28.5" customHeight="1">
      <c r="A575" s="22"/>
      <c r="B575" s="22"/>
      <c r="C575" s="46"/>
    </row>
    <row r="576" spans="1:3" ht="28.5" customHeight="1">
      <c r="A576" s="22"/>
      <c r="B576" s="22"/>
      <c r="C576" s="46"/>
    </row>
    <row r="577" spans="1:3" ht="28.5" customHeight="1">
      <c r="A577" s="22"/>
      <c r="B577" s="22"/>
      <c r="C577" s="46"/>
    </row>
    <row r="578" spans="1:3" ht="28.5" customHeight="1">
      <c r="A578" s="22"/>
      <c r="B578" s="22"/>
      <c r="C578" s="46"/>
    </row>
    <row r="579" spans="1:3" ht="28.5" customHeight="1">
      <c r="A579" s="22"/>
      <c r="B579" s="22"/>
      <c r="C579" s="46"/>
    </row>
    <row r="580" spans="1:3" ht="28.5" customHeight="1">
      <c r="A580" s="22"/>
      <c r="B580" s="22"/>
      <c r="C580" s="46"/>
    </row>
    <row r="581" spans="1:3" ht="28.5" customHeight="1">
      <c r="A581" s="22"/>
      <c r="B581" s="22"/>
      <c r="C581" s="46"/>
    </row>
    <row r="582" spans="1:3" ht="28.5" customHeight="1">
      <c r="A582" s="22"/>
      <c r="B582" s="22"/>
      <c r="C582" s="46"/>
    </row>
    <row r="583" spans="1:3" ht="28.5" customHeight="1">
      <c r="A583" s="22"/>
      <c r="B583" s="22"/>
      <c r="C583" s="46"/>
    </row>
    <row r="584" spans="1:3" ht="28.5" customHeight="1">
      <c r="A584" s="22"/>
      <c r="B584" s="22"/>
      <c r="C584" s="46"/>
    </row>
    <row r="585" spans="1:3" ht="28.5" customHeight="1">
      <c r="A585" s="22"/>
      <c r="B585" s="22"/>
      <c r="C585" s="46"/>
    </row>
    <row r="586" spans="1:3" ht="28.5" customHeight="1">
      <c r="A586" s="22"/>
      <c r="B586" s="22"/>
      <c r="C586" s="46"/>
    </row>
    <row r="587" spans="1:3" ht="28.5" customHeight="1">
      <c r="A587" s="22"/>
      <c r="B587" s="22"/>
      <c r="C587" s="46"/>
    </row>
    <row r="588" spans="1:3" ht="28.5" customHeight="1">
      <c r="A588" s="22"/>
      <c r="B588" s="22"/>
      <c r="C588" s="46"/>
    </row>
    <row r="589" spans="1:3" ht="28.5" customHeight="1">
      <c r="A589" s="22"/>
      <c r="B589" s="22"/>
      <c r="C589" s="46"/>
    </row>
    <row r="590" spans="1:3" ht="28.5" customHeight="1">
      <c r="A590" s="22"/>
      <c r="B590" s="22"/>
      <c r="C590" s="46"/>
    </row>
    <row r="591" spans="1:3" ht="28.5" customHeight="1">
      <c r="A591" s="22"/>
      <c r="B591" s="22"/>
      <c r="C591" s="46"/>
    </row>
    <row r="592" spans="1:3" ht="28.5" customHeight="1">
      <c r="A592" s="22"/>
      <c r="B592" s="22"/>
      <c r="C592" s="46"/>
    </row>
    <row r="593" spans="1:3" ht="28.5" customHeight="1">
      <c r="A593" s="22"/>
      <c r="B593" s="22"/>
      <c r="C593" s="46"/>
    </row>
    <row r="594" spans="1:3" ht="28.5" customHeight="1">
      <c r="A594" s="22"/>
      <c r="B594" s="22"/>
      <c r="C594" s="46"/>
    </row>
    <row r="595" spans="1:3" ht="28.5" customHeight="1">
      <c r="A595" s="22"/>
      <c r="B595" s="22"/>
      <c r="C595" s="46"/>
    </row>
    <row r="596" spans="1:3" ht="28.5" customHeight="1">
      <c r="A596" s="22"/>
      <c r="B596" s="22"/>
      <c r="C596" s="46"/>
    </row>
    <row r="597" spans="1:3" ht="28.5" customHeight="1">
      <c r="A597" s="22"/>
      <c r="B597" s="22"/>
      <c r="C597" s="46"/>
    </row>
    <row r="598" spans="1:3" ht="28.5" customHeight="1">
      <c r="A598" s="22"/>
      <c r="B598" s="22"/>
      <c r="C598" s="46"/>
    </row>
    <row r="599" spans="1:3" ht="28.5" customHeight="1">
      <c r="A599" s="22"/>
      <c r="B599" s="22"/>
      <c r="C599" s="46"/>
    </row>
    <row r="600" spans="1:3" ht="28.5" customHeight="1">
      <c r="A600" s="22"/>
      <c r="B600" s="22"/>
      <c r="C600" s="46"/>
    </row>
    <row r="601" spans="1:3" ht="28.5" customHeight="1">
      <c r="A601" s="22"/>
      <c r="B601" s="22"/>
      <c r="C601" s="46"/>
    </row>
    <row r="602" spans="1:3" ht="28.5" customHeight="1">
      <c r="A602" s="22"/>
      <c r="B602" s="22"/>
      <c r="C602" s="46"/>
    </row>
    <row r="603" spans="1:3" ht="28.5" customHeight="1">
      <c r="A603" s="22"/>
      <c r="B603" s="22"/>
      <c r="C603" s="46"/>
    </row>
    <row r="604" spans="1:3" ht="28.5" customHeight="1">
      <c r="A604" s="22"/>
      <c r="B604" s="22"/>
      <c r="C604" s="46"/>
    </row>
    <row r="605" spans="1:3" ht="28.5" customHeight="1">
      <c r="A605" s="22"/>
      <c r="B605" s="22"/>
      <c r="C605" s="46"/>
    </row>
    <row r="606" spans="1:3" ht="28.5" customHeight="1">
      <c r="A606" s="22"/>
      <c r="B606" s="22"/>
      <c r="C606" s="46"/>
    </row>
    <row r="607" spans="1:3" ht="28.5" customHeight="1">
      <c r="A607" s="22"/>
      <c r="B607" s="22"/>
      <c r="C607" s="46"/>
    </row>
    <row r="608" spans="1:3" ht="28.5" customHeight="1">
      <c r="A608" s="22"/>
      <c r="B608" s="22"/>
      <c r="C608" s="46"/>
    </row>
    <row r="609" spans="1:3" ht="28.5" customHeight="1">
      <c r="A609" s="22"/>
      <c r="B609" s="22"/>
      <c r="C609" s="46"/>
    </row>
    <row r="610" spans="1:3" ht="28.5" customHeight="1">
      <c r="A610" s="22"/>
      <c r="B610" s="22"/>
      <c r="C610" s="46"/>
    </row>
    <row r="611" spans="1:3" ht="28.5" customHeight="1">
      <c r="A611" s="22"/>
      <c r="B611" s="22"/>
      <c r="C611" s="46"/>
    </row>
    <row r="612" spans="1:3" ht="28.5" customHeight="1">
      <c r="A612" s="22"/>
      <c r="B612" s="22"/>
      <c r="C612" s="46"/>
    </row>
    <row r="613" spans="1:3" ht="28.5" customHeight="1">
      <c r="A613" s="22"/>
      <c r="B613" s="22"/>
      <c r="C613" s="46"/>
    </row>
    <row r="614" spans="1:3" ht="28.5" customHeight="1">
      <c r="A614" s="22"/>
      <c r="B614" s="22"/>
      <c r="C614" s="46"/>
    </row>
    <row r="615" spans="1:3" ht="28.5" customHeight="1">
      <c r="A615" s="22"/>
      <c r="B615" s="22"/>
      <c r="C615" s="46"/>
    </row>
    <row r="616" spans="1:3" ht="28.5" customHeight="1">
      <c r="A616" s="22"/>
      <c r="B616" s="22"/>
      <c r="C616" s="46"/>
    </row>
    <row r="617" spans="1:3" ht="28.5" customHeight="1">
      <c r="A617" s="22"/>
      <c r="B617" s="22"/>
      <c r="C617" s="46"/>
    </row>
    <row r="618" spans="1:3" ht="28.5" customHeight="1">
      <c r="A618" s="22"/>
      <c r="B618" s="22"/>
      <c r="C618" s="46"/>
    </row>
    <row r="619" spans="1:3" ht="28.5" customHeight="1">
      <c r="A619" s="22"/>
      <c r="B619" s="22"/>
      <c r="C619" s="46"/>
    </row>
    <row r="620" spans="1:3" ht="28.5" customHeight="1">
      <c r="A620" s="22"/>
      <c r="B620" s="22"/>
      <c r="C620" s="46"/>
    </row>
    <row r="621" spans="1:3" ht="28.5" customHeight="1">
      <c r="A621" s="22"/>
      <c r="B621" s="22"/>
      <c r="C621" s="46"/>
    </row>
    <row r="622" spans="1:3" ht="28.5" customHeight="1">
      <c r="A622" s="22"/>
      <c r="B622" s="22"/>
      <c r="C622" s="46"/>
    </row>
    <row r="623" spans="1:3" ht="28.5" customHeight="1">
      <c r="A623" s="22"/>
      <c r="B623" s="22"/>
      <c r="C623" s="46"/>
    </row>
    <row r="624" spans="1:3" ht="28.5" customHeight="1">
      <c r="A624" s="22"/>
      <c r="B624" s="22"/>
      <c r="C624" s="46"/>
    </row>
    <row r="625" spans="1:3" ht="28.5" customHeight="1">
      <c r="A625" s="22"/>
      <c r="B625" s="22"/>
      <c r="C625" s="46"/>
    </row>
    <row r="626" spans="1:3" ht="28.5" customHeight="1">
      <c r="A626" s="22"/>
      <c r="B626" s="22"/>
      <c r="C626" s="46"/>
    </row>
    <row r="627" spans="1:3" ht="28.5" customHeight="1">
      <c r="A627" s="22"/>
      <c r="B627" s="22"/>
      <c r="C627" s="46"/>
    </row>
    <row r="628" spans="1:3" ht="28.5" customHeight="1">
      <c r="A628" s="22"/>
      <c r="B628" s="22"/>
      <c r="C628" s="46"/>
    </row>
    <row r="629" spans="1:3" ht="28.5" customHeight="1">
      <c r="A629" s="22"/>
      <c r="B629" s="22"/>
      <c r="C629" s="46"/>
    </row>
    <row r="630" spans="1:3" ht="28.5" customHeight="1">
      <c r="A630" s="22"/>
      <c r="B630" s="22"/>
      <c r="C630" s="46"/>
    </row>
    <row r="631" spans="1:3" ht="28.5" customHeight="1">
      <c r="A631" s="22"/>
      <c r="B631" s="22"/>
      <c r="C631" s="46"/>
    </row>
    <row r="632" spans="1:3" ht="28.5" customHeight="1">
      <c r="A632" s="22"/>
      <c r="B632" s="22"/>
      <c r="C632" s="46"/>
    </row>
    <row r="633" spans="1:3" ht="28.5" customHeight="1">
      <c r="A633" s="22"/>
      <c r="B633" s="22"/>
      <c r="C633" s="46"/>
    </row>
    <row r="634" spans="1:3" ht="28.5" customHeight="1">
      <c r="A634" s="22"/>
      <c r="B634" s="22"/>
      <c r="C634" s="46"/>
    </row>
    <row r="635" spans="1:3" ht="28.5" customHeight="1">
      <c r="A635" s="22"/>
      <c r="B635" s="22"/>
      <c r="C635" s="46"/>
    </row>
    <row r="636" spans="1:3" ht="28.5" customHeight="1">
      <c r="A636" s="22"/>
      <c r="B636" s="22"/>
      <c r="C636" s="46"/>
    </row>
    <row r="637" spans="1:3" ht="28.5" customHeight="1">
      <c r="A637" s="22"/>
      <c r="B637" s="22"/>
      <c r="C637" s="46"/>
    </row>
    <row r="638" spans="1:3" ht="28.5" customHeight="1">
      <c r="A638" s="22"/>
      <c r="B638" s="22"/>
      <c r="C638" s="46"/>
    </row>
    <row r="639" spans="1:3" ht="28.5" customHeight="1">
      <c r="A639" s="22"/>
      <c r="B639" s="22"/>
      <c r="C639" s="46"/>
    </row>
    <row r="640" spans="1:3" ht="28.5" customHeight="1">
      <c r="A640" s="22"/>
      <c r="B640" s="22"/>
      <c r="C640" s="46"/>
    </row>
    <row r="641" spans="1:3" ht="28.5" customHeight="1">
      <c r="A641" s="22"/>
      <c r="B641" s="22"/>
      <c r="C641" s="46"/>
    </row>
    <row r="642" spans="1:3" ht="28.5" customHeight="1">
      <c r="A642" s="22"/>
      <c r="B642" s="22"/>
      <c r="C642" s="46"/>
    </row>
    <row r="643" spans="1:3" ht="28.5" customHeight="1">
      <c r="A643" s="22"/>
      <c r="B643" s="22"/>
      <c r="C643" s="46"/>
    </row>
    <row r="644" spans="1:3" ht="28.5" customHeight="1">
      <c r="A644" s="22"/>
      <c r="B644" s="22"/>
      <c r="C644" s="46"/>
    </row>
    <row r="645" spans="1:3" ht="28.5" customHeight="1">
      <c r="A645" s="22"/>
      <c r="B645" s="22"/>
      <c r="C645" s="46"/>
    </row>
    <row r="646" spans="1:3" ht="28.5" customHeight="1">
      <c r="A646" s="22"/>
      <c r="B646" s="22"/>
      <c r="C646" s="46"/>
    </row>
    <row r="647" spans="1:3" ht="28.5" customHeight="1">
      <c r="A647" s="22"/>
      <c r="B647" s="22"/>
      <c r="C647" s="46"/>
    </row>
    <row r="648" spans="1:3" ht="28.5" customHeight="1">
      <c r="A648" s="22"/>
      <c r="B648" s="22"/>
      <c r="C648" s="46"/>
    </row>
    <row r="649" spans="1:3" ht="28.5" customHeight="1">
      <c r="A649" s="22"/>
      <c r="B649" s="22"/>
      <c r="C649" s="46"/>
    </row>
    <row r="650" spans="1:3" ht="28.5" customHeight="1">
      <c r="A650" s="22"/>
      <c r="B650" s="22"/>
      <c r="C650" s="46"/>
    </row>
    <row r="651" spans="1:3" ht="28.5" customHeight="1">
      <c r="A651" s="22"/>
      <c r="B651" s="22"/>
      <c r="C651" s="46"/>
    </row>
    <row r="652" spans="1:3" ht="28.5" customHeight="1">
      <c r="A652" s="22"/>
      <c r="B652" s="22"/>
      <c r="C652" s="46"/>
    </row>
    <row r="653" spans="1:3" ht="28.5" customHeight="1">
      <c r="A653" s="22"/>
      <c r="B653" s="22"/>
      <c r="C653" s="46"/>
    </row>
    <row r="654" spans="1:3" ht="28.5" customHeight="1">
      <c r="A654" s="22"/>
      <c r="B654" s="22"/>
      <c r="C654" s="46"/>
    </row>
    <row r="655" spans="1:3" ht="28.5" customHeight="1">
      <c r="A655" s="22"/>
      <c r="B655" s="22"/>
      <c r="C655" s="46"/>
    </row>
    <row r="656" spans="1:3" ht="28.5" customHeight="1">
      <c r="A656" s="22"/>
      <c r="B656" s="22"/>
      <c r="C656" s="46"/>
    </row>
    <row r="657" spans="1:3" ht="28.5" customHeight="1">
      <c r="A657" s="22"/>
      <c r="B657" s="22"/>
      <c r="C657" s="46"/>
    </row>
    <row r="658" spans="1:3" ht="28.5" customHeight="1">
      <c r="A658" s="22"/>
      <c r="B658" s="22"/>
      <c r="C658" s="46"/>
    </row>
    <row r="659" spans="1:3" ht="28.5" customHeight="1">
      <c r="A659" s="22"/>
      <c r="B659" s="22"/>
      <c r="C659" s="46"/>
    </row>
    <row r="660" spans="1:3" ht="28.5" customHeight="1">
      <c r="A660" s="22"/>
      <c r="B660" s="22"/>
      <c r="C660" s="46"/>
    </row>
    <row r="661" spans="1:3" ht="28.5" customHeight="1">
      <c r="A661" s="22"/>
      <c r="B661" s="22"/>
      <c r="C661" s="46"/>
    </row>
    <row r="662" spans="1:3" ht="28.5" customHeight="1">
      <c r="A662" s="22"/>
      <c r="B662" s="22"/>
      <c r="C662" s="46"/>
    </row>
    <row r="663" spans="1:3" ht="28.5" customHeight="1">
      <c r="A663" s="22"/>
      <c r="B663" s="22"/>
      <c r="C663" s="46"/>
    </row>
    <row r="664" spans="1:3" ht="28.5" customHeight="1">
      <c r="A664" s="22"/>
      <c r="B664" s="22"/>
      <c r="C664" s="46"/>
    </row>
    <row r="665" spans="1:3" ht="28.5" customHeight="1">
      <c r="A665" s="22"/>
      <c r="B665" s="22"/>
      <c r="C665" s="46"/>
    </row>
    <row r="666" spans="1:3" ht="28.5" customHeight="1">
      <c r="A666" s="22"/>
      <c r="B666" s="22"/>
      <c r="C666" s="46"/>
    </row>
    <row r="667" spans="1:3" ht="28.5" customHeight="1">
      <c r="A667" s="22"/>
      <c r="B667" s="22"/>
      <c r="C667" s="46"/>
    </row>
    <row r="668" spans="1:3" ht="28.5" customHeight="1">
      <c r="A668" s="22"/>
      <c r="B668" s="22"/>
      <c r="C668" s="46"/>
    </row>
    <row r="669" spans="1:3" ht="28.5" customHeight="1">
      <c r="A669" s="22"/>
      <c r="B669" s="22"/>
      <c r="C669" s="46"/>
    </row>
    <row r="670" spans="1:3" ht="28.5" customHeight="1">
      <c r="A670" s="22"/>
      <c r="B670" s="22"/>
      <c r="C670" s="46"/>
    </row>
    <row r="671" spans="1:3" ht="28.5" customHeight="1">
      <c r="A671" s="22"/>
      <c r="B671" s="22"/>
      <c r="C671" s="46"/>
    </row>
    <row r="672" spans="1:3" ht="28.5" customHeight="1">
      <c r="A672" s="22"/>
      <c r="B672" s="22"/>
      <c r="C672" s="46"/>
    </row>
    <row r="673" spans="1:3" ht="28.5" customHeight="1">
      <c r="A673" s="22"/>
      <c r="B673" s="22"/>
      <c r="C673" s="46"/>
    </row>
    <row r="674" spans="1:3" ht="28.5" customHeight="1">
      <c r="A674" s="22"/>
      <c r="B674" s="22"/>
      <c r="C674" s="46"/>
    </row>
    <row r="675" spans="1:3" ht="28.5" customHeight="1">
      <c r="A675" s="22"/>
      <c r="B675" s="22"/>
      <c r="C675" s="46"/>
    </row>
    <row r="676" spans="1:3" ht="28.5" customHeight="1">
      <c r="A676" s="22"/>
      <c r="B676" s="22"/>
      <c r="C676" s="46"/>
    </row>
    <row r="677" spans="1:3" ht="28.5" customHeight="1">
      <c r="A677" s="22"/>
      <c r="B677" s="22"/>
      <c r="C677" s="46"/>
    </row>
    <row r="678" spans="1:3" ht="28.5" customHeight="1">
      <c r="A678" s="22"/>
      <c r="B678" s="22"/>
      <c r="C678" s="46"/>
    </row>
    <row r="679" spans="1:3" ht="28.5" customHeight="1">
      <c r="A679" s="22"/>
      <c r="B679" s="22"/>
      <c r="C679" s="46"/>
    </row>
    <row r="680" spans="1:3" ht="28.5" customHeight="1">
      <c r="A680" s="22"/>
      <c r="B680" s="22"/>
      <c r="C680" s="46"/>
    </row>
    <row r="681" spans="1:3" ht="28.5" customHeight="1">
      <c r="A681" s="22"/>
      <c r="B681" s="22"/>
      <c r="C681" s="46"/>
    </row>
    <row r="682" spans="1:3" ht="28.5" customHeight="1">
      <c r="A682" s="22"/>
      <c r="B682" s="22"/>
      <c r="C682" s="46"/>
    </row>
    <row r="683" spans="1:3" ht="28.5" customHeight="1">
      <c r="A683" s="22"/>
      <c r="B683" s="22"/>
      <c r="C683" s="46"/>
    </row>
    <row r="684" spans="1:3" ht="28.5" customHeight="1">
      <c r="A684" s="22"/>
      <c r="B684" s="22"/>
      <c r="C684" s="46"/>
    </row>
    <row r="685" spans="1:3" ht="28.5" customHeight="1">
      <c r="A685" s="22"/>
      <c r="B685" s="22"/>
      <c r="C685" s="46"/>
    </row>
    <row r="686" spans="1:3" ht="28.5" customHeight="1">
      <c r="A686" s="22"/>
      <c r="B686" s="22"/>
      <c r="C686" s="46"/>
    </row>
    <row r="687" spans="1:3" ht="28.5" customHeight="1">
      <c r="A687" s="22"/>
      <c r="B687" s="22"/>
      <c r="C687" s="46"/>
    </row>
    <row r="688" spans="1:3" ht="28.5" customHeight="1">
      <c r="A688" s="22"/>
      <c r="B688" s="22"/>
      <c r="C688" s="46"/>
    </row>
    <row r="689" spans="1:3" ht="28.5" customHeight="1">
      <c r="A689" s="22"/>
      <c r="B689" s="22"/>
      <c r="C689" s="46"/>
    </row>
    <row r="690" spans="1:3" ht="28.5" customHeight="1">
      <c r="A690" s="22"/>
      <c r="B690" s="22"/>
      <c r="C690" s="46"/>
    </row>
    <row r="691" spans="1:3" ht="28.5" customHeight="1">
      <c r="A691" s="22"/>
      <c r="B691" s="22"/>
      <c r="C691" s="46"/>
    </row>
    <row r="692" spans="1:3" ht="28.5" customHeight="1">
      <c r="A692" s="22"/>
      <c r="B692" s="22"/>
      <c r="C692" s="46"/>
    </row>
    <row r="693" spans="1:3" ht="28.5" customHeight="1">
      <c r="A693" s="22"/>
      <c r="B693" s="22"/>
      <c r="C693" s="46"/>
    </row>
    <row r="694" spans="1:3" ht="28.5" customHeight="1">
      <c r="A694" s="22"/>
      <c r="B694" s="22"/>
      <c r="C694" s="46"/>
    </row>
    <row r="695" spans="1:3" ht="28.5" customHeight="1">
      <c r="A695" s="22"/>
      <c r="B695" s="22"/>
      <c r="C695" s="46"/>
    </row>
    <row r="696" spans="1:3" ht="28.5" customHeight="1">
      <c r="A696" s="22"/>
      <c r="B696" s="22"/>
      <c r="C696" s="46"/>
    </row>
    <row r="697" spans="1:3" ht="28.5" customHeight="1">
      <c r="A697" s="22"/>
      <c r="B697" s="22"/>
      <c r="C697" s="46"/>
    </row>
    <row r="698" spans="1:3" ht="28.5" customHeight="1">
      <c r="A698" s="22"/>
      <c r="B698" s="22"/>
      <c r="C698" s="46"/>
    </row>
    <row r="699" spans="1:3" ht="28.5" customHeight="1">
      <c r="A699" s="22"/>
      <c r="B699" s="22"/>
      <c r="C699" s="46"/>
    </row>
    <row r="700" spans="1:3" ht="28.5" customHeight="1">
      <c r="A700" s="22"/>
      <c r="B700" s="22"/>
      <c r="C700" s="46"/>
    </row>
    <row r="701" spans="1:3" ht="28.5" customHeight="1">
      <c r="A701" s="22"/>
      <c r="B701" s="22"/>
      <c r="C701" s="46"/>
    </row>
    <row r="702" spans="1:3" ht="28.5" customHeight="1">
      <c r="A702" s="22"/>
      <c r="B702" s="22"/>
      <c r="C702" s="46"/>
    </row>
    <row r="703" spans="1:3" ht="28.5" customHeight="1">
      <c r="A703" s="22"/>
      <c r="B703" s="22"/>
      <c r="C703" s="46"/>
    </row>
    <row r="704" spans="1:3" ht="28.5" customHeight="1">
      <c r="A704" s="22"/>
      <c r="B704" s="22"/>
      <c r="C704" s="46"/>
    </row>
    <row r="705" spans="1:3" ht="28.5" customHeight="1">
      <c r="A705" s="22"/>
      <c r="B705" s="22"/>
      <c r="C705" s="46"/>
    </row>
    <row r="706" spans="1:3" ht="28.5" customHeight="1">
      <c r="A706" s="22"/>
      <c r="B706" s="22"/>
      <c r="C706" s="46"/>
    </row>
    <row r="707" spans="1:3" ht="28.5" customHeight="1">
      <c r="A707" s="22"/>
      <c r="B707" s="22"/>
      <c r="C707" s="46"/>
    </row>
    <row r="708" spans="1:3" ht="28.5" customHeight="1">
      <c r="A708" s="22"/>
      <c r="B708" s="22"/>
      <c r="C708" s="46"/>
    </row>
    <row r="709" spans="1:3" ht="28.5" customHeight="1">
      <c r="A709" s="22"/>
      <c r="B709" s="22"/>
      <c r="C709" s="46"/>
    </row>
    <row r="710" spans="1:3" ht="28.5" customHeight="1">
      <c r="A710" s="22"/>
      <c r="B710" s="22"/>
      <c r="C710" s="46"/>
    </row>
    <row r="711" spans="1:3" ht="28.5" customHeight="1">
      <c r="A711" s="22"/>
      <c r="B711" s="22"/>
      <c r="C711" s="46"/>
    </row>
    <row r="712" spans="1:3" ht="28.5" customHeight="1">
      <c r="A712" s="22"/>
      <c r="B712" s="22"/>
      <c r="C712" s="46"/>
    </row>
    <row r="713" spans="1:3" ht="28.5" customHeight="1">
      <c r="A713" s="22"/>
      <c r="B713" s="22"/>
      <c r="C713" s="46"/>
    </row>
    <row r="714" spans="1:3" ht="28.5" customHeight="1">
      <c r="A714" s="22"/>
      <c r="B714" s="22"/>
      <c r="C714" s="46"/>
    </row>
    <row r="715" spans="1:3" ht="28.5" customHeight="1">
      <c r="A715" s="22"/>
      <c r="B715" s="22"/>
      <c r="C715" s="46"/>
    </row>
    <row r="716" spans="1:3" ht="28.5" customHeight="1">
      <c r="A716" s="22"/>
      <c r="B716" s="22"/>
      <c r="C716" s="46"/>
    </row>
    <row r="717" spans="1:3" ht="28.5" customHeight="1">
      <c r="A717" s="22"/>
      <c r="B717" s="22"/>
      <c r="C717" s="46"/>
    </row>
    <row r="718" spans="1:3" ht="28.5" customHeight="1">
      <c r="A718" s="22"/>
      <c r="B718" s="22"/>
      <c r="C718" s="46"/>
    </row>
    <row r="719" spans="1:3" ht="28.5" customHeight="1">
      <c r="A719" s="22"/>
      <c r="B719" s="22"/>
      <c r="C719" s="46"/>
    </row>
    <row r="720" spans="1:3" ht="28.5" customHeight="1">
      <c r="A720" s="22"/>
      <c r="B720" s="22"/>
      <c r="C720" s="46"/>
    </row>
    <row r="721" spans="1:3" ht="28.5" customHeight="1">
      <c r="A721" s="22"/>
      <c r="B721" s="22"/>
      <c r="C721" s="46"/>
    </row>
    <row r="722" spans="1:3" ht="28.5" customHeight="1">
      <c r="A722" s="22"/>
      <c r="B722" s="22"/>
      <c r="C722" s="46"/>
    </row>
    <row r="723" spans="1:3" ht="28.5" customHeight="1">
      <c r="A723" s="22"/>
      <c r="B723" s="22"/>
      <c r="C723" s="46"/>
    </row>
    <row r="724" spans="1:3" ht="28.5" customHeight="1">
      <c r="A724" s="22"/>
      <c r="B724" s="22"/>
      <c r="C724" s="46"/>
    </row>
    <row r="725" spans="1:3" ht="28.5" customHeight="1">
      <c r="A725" s="22"/>
      <c r="B725" s="22"/>
      <c r="C725" s="46"/>
    </row>
    <row r="726" spans="1:3" ht="28.5" customHeight="1">
      <c r="A726" s="22"/>
      <c r="B726" s="22"/>
      <c r="C726" s="46"/>
    </row>
    <row r="727" spans="1:3" ht="28.5" customHeight="1">
      <c r="A727" s="22"/>
      <c r="B727" s="22"/>
      <c r="C727" s="46"/>
    </row>
    <row r="728" spans="1:3" ht="28.5" customHeight="1">
      <c r="A728" s="22"/>
      <c r="B728" s="22"/>
      <c r="C728" s="46"/>
    </row>
    <row r="729" spans="1:3" ht="28.5" customHeight="1">
      <c r="A729" s="22"/>
      <c r="B729" s="22"/>
      <c r="C729" s="46"/>
    </row>
    <row r="730" spans="1:3" ht="28.5" customHeight="1">
      <c r="A730" s="22"/>
      <c r="B730" s="22"/>
      <c r="C730" s="46"/>
    </row>
    <row r="731" spans="1:3" ht="28.5" customHeight="1">
      <c r="A731" s="22"/>
      <c r="B731" s="22"/>
      <c r="C731" s="46"/>
    </row>
    <row r="732" spans="1:3" ht="28.5" customHeight="1">
      <c r="A732" s="22"/>
      <c r="B732" s="22"/>
      <c r="C732" s="46"/>
    </row>
    <row r="733" spans="1:3" ht="28.5" customHeight="1">
      <c r="A733" s="22"/>
      <c r="B733" s="22"/>
      <c r="C733" s="46"/>
    </row>
    <row r="734" spans="1:3" ht="28.5" customHeight="1">
      <c r="A734" s="22"/>
      <c r="B734" s="22"/>
      <c r="C734" s="46"/>
    </row>
    <row r="735" spans="1:3" ht="28.5" customHeight="1">
      <c r="A735" s="22"/>
      <c r="B735" s="22"/>
      <c r="C735" s="46"/>
    </row>
    <row r="736" spans="1:3" ht="28.5" customHeight="1">
      <c r="A736" s="22"/>
      <c r="B736" s="22"/>
      <c r="C736" s="46"/>
    </row>
    <row r="737" spans="1:3" ht="28.5" customHeight="1">
      <c r="A737" s="22"/>
      <c r="B737" s="22"/>
      <c r="C737" s="46"/>
    </row>
    <row r="738" spans="1:3" ht="28.5" customHeight="1">
      <c r="A738" s="22"/>
      <c r="B738" s="22"/>
      <c r="C738" s="46"/>
    </row>
    <row r="739" spans="1:3" ht="28.5" customHeight="1">
      <c r="A739" s="22"/>
      <c r="B739" s="22"/>
      <c r="C739" s="46"/>
    </row>
    <row r="740" spans="1:3" ht="28.5" customHeight="1">
      <c r="A740" s="22"/>
      <c r="B740" s="22"/>
      <c r="C740" s="46"/>
    </row>
    <row r="741" spans="1:3" ht="28.5" customHeight="1">
      <c r="A741" s="22"/>
      <c r="B741" s="22"/>
      <c r="C741" s="46"/>
    </row>
    <row r="742" spans="1:3" ht="28.5" customHeight="1">
      <c r="A742" s="22"/>
      <c r="B742" s="22"/>
      <c r="C742" s="46"/>
    </row>
    <row r="743" spans="1:3" ht="28.5" customHeight="1">
      <c r="A743" s="22"/>
      <c r="B743" s="22"/>
      <c r="C743" s="46"/>
    </row>
    <row r="744" spans="1:3" ht="28.5" customHeight="1">
      <c r="A744" s="22"/>
      <c r="B744" s="22"/>
      <c r="C744" s="46"/>
    </row>
    <row r="745" spans="1:3" ht="28.5" customHeight="1">
      <c r="A745" s="22"/>
      <c r="B745" s="22"/>
      <c r="C745" s="46"/>
    </row>
    <row r="746" spans="1:3" ht="28.5" customHeight="1">
      <c r="A746" s="22"/>
      <c r="B746" s="22"/>
      <c r="C746" s="46"/>
    </row>
    <row r="747" spans="1:3" ht="28.5" customHeight="1">
      <c r="A747" s="22"/>
      <c r="B747" s="22"/>
      <c r="C747" s="46"/>
    </row>
    <row r="748" spans="1:3" ht="28.5" customHeight="1">
      <c r="A748" s="22"/>
      <c r="B748" s="22"/>
      <c r="C748" s="46"/>
    </row>
    <row r="749" spans="1:3" ht="28.5" customHeight="1">
      <c r="A749" s="22"/>
      <c r="B749" s="22"/>
      <c r="C749" s="46"/>
    </row>
    <row r="750" spans="1:3" ht="28.5" customHeight="1">
      <c r="A750" s="22"/>
      <c r="B750" s="22"/>
      <c r="C750" s="46"/>
    </row>
    <row r="751" spans="1:3" ht="28.5" customHeight="1">
      <c r="A751" s="22"/>
      <c r="B751" s="22"/>
      <c r="C751" s="46"/>
    </row>
    <row r="752" spans="1:3" ht="28.5" customHeight="1">
      <c r="A752" s="22"/>
      <c r="B752" s="22"/>
      <c r="C752" s="46"/>
    </row>
    <row r="753" spans="1:3" ht="28.5" customHeight="1">
      <c r="A753" s="22"/>
      <c r="B753" s="22"/>
      <c r="C753" s="46"/>
    </row>
    <row r="754" spans="1:3" ht="28.5" customHeight="1">
      <c r="A754" s="22"/>
      <c r="B754" s="22"/>
      <c r="C754" s="46"/>
    </row>
    <row r="755" spans="1:3" ht="28.5" customHeight="1">
      <c r="A755" s="22"/>
      <c r="B755" s="22"/>
      <c r="C755" s="46"/>
    </row>
    <row r="756" spans="1:3" ht="28.5" customHeight="1">
      <c r="A756" s="22"/>
      <c r="B756" s="22"/>
      <c r="C756" s="46"/>
    </row>
    <row r="757" spans="1:3" ht="28.5" customHeight="1">
      <c r="A757" s="22"/>
      <c r="B757" s="22"/>
      <c r="C757" s="46"/>
    </row>
    <row r="758" spans="1:3" ht="28.5" customHeight="1">
      <c r="A758" s="22"/>
      <c r="B758" s="22"/>
      <c r="C758" s="46"/>
    </row>
    <row r="759" spans="1:3" ht="28.5" customHeight="1">
      <c r="A759" s="22"/>
      <c r="B759" s="22"/>
      <c r="C759" s="46"/>
    </row>
    <row r="760" spans="1:3" ht="28.5" customHeight="1">
      <c r="A760" s="22"/>
      <c r="B760" s="22"/>
      <c r="C760" s="46"/>
    </row>
    <row r="761" spans="1:3" ht="28.5" customHeight="1">
      <c r="A761" s="22"/>
      <c r="B761" s="22"/>
      <c r="C761" s="46"/>
    </row>
    <row r="762" spans="1:3" ht="28.5" customHeight="1">
      <c r="A762" s="22"/>
      <c r="B762" s="22"/>
      <c r="C762" s="46"/>
    </row>
    <row r="763" spans="1:3" ht="28.5" customHeight="1">
      <c r="A763" s="22"/>
      <c r="B763" s="22"/>
      <c r="C763" s="46"/>
    </row>
    <row r="764" spans="1:3" ht="28.5" customHeight="1">
      <c r="A764" s="22"/>
      <c r="B764" s="22"/>
      <c r="C764" s="46"/>
    </row>
    <row r="765" spans="1:3" ht="28.5" customHeight="1">
      <c r="A765" s="22"/>
      <c r="B765" s="22"/>
      <c r="C765" s="46"/>
    </row>
    <row r="766" spans="1:3" ht="28.5" customHeight="1">
      <c r="A766" s="22"/>
      <c r="B766" s="22"/>
      <c r="C766" s="46"/>
    </row>
    <row r="767" spans="1:3" ht="28.5" customHeight="1">
      <c r="A767" s="22"/>
      <c r="B767" s="22"/>
      <c r="C767" s="46"/>
    </row>
    <row r="768" spans="1:3" ht="28.5" customHeight="1">
      <c r="A768" s="22"/>
      <c r="B768" s="22"/>
      <c r="C768" s="46"/>
    </row>
    <row r="769" spans="1:3" ht="28.5" customHeight="1">
      <c r="A769" s="22"/>
      <c r="B769" s="22"/>
      <c r="C769" s="46"/>
    </row>
    <row r="770" spans="1:3" ht="28.5" customHeight="1">
      <c r="A770" s="22"/>
      <c r="B770" s="22"/>
      <c r="C770" s="46"/>
    </row>
    <row r="771" spans="1:3" ht="28.5" customHeight="1">
      <c r="A771" s="22"/>
      <c r="B771" s="22"/>
      <c r="C771" s="46"/>
    </row>
    <row r="772" spans="1:3" ht="28.5" customHeight="1">
      <c r="A772" s="22"/>
      <c r="B772" s="22"/>
      <c r="C772" s="46"/>
    </row>
    <row r="773" spans="1:3" ht="28.5" customHeight="1">
      <c r="A773" s="22"/>
      <c r="B773" s="22"/>
      <c r="C773" s="46"/>
    </row>
    <row r="774" spans="1:3" ht="28.5" customHeight="1">
      <c r="A774" s="22"/>
      <c r="B774" s="22"/>
      <c r="C774" s="46"/>
    </row>
    <row r="775" spans="1:3" ht="28.5" customHeight="1">
      <c r="A775" s="22"/>
      <c r="B775" s="22"/>
      <c r="C775" s="46"/>
    </row>
    <row r="776" spans="1:3" ht="28.5" customHeight="1">
      <c r="A776" s="22"/>
      <c r="B776" s="22"/>
      <c r="C776" s="46"/>
    </row>
    <row r="777" spans="1:3" ht="28.5" customHeight="1">
      <c r="A777" s="22"/>
      <c r="B777" s="22"/>
      <c r="C777" s="46"/>
    </row>
    <row r="778" spans="1:3" ht="28.5" customHeight="1">
      <c r="A778" s="22"/>
      <c r="B778" s="22"/>
      <c r="C778" s="46"/>
    </row>
    <row r="779" spans="1:3" ht="28.5" customHeight="1">
      <c r="A779" s="22"/>
      <c r="B779" s="22"/>
      <c r="C779" s="46"/>
    </row>
    <row r="780" spans="1:3" ht="28.5" customHeight="1">
      <c r="A780" s="22"/>
      <c r="B780" s="22"/>
      <c r="C780" s="46"/>
    </row>
    <row r="781" spans="1:3" ht="28.5" customHeight="1">
      <c r="A781" s="22"/>
      <c r="B781" s="22"/>
      <c r="C781" s="46"/>
    </row>
    <row r="782" spans="1:3" ht="28.5" customHeight="1">
      <c r="A782" s="22"/>
      <c r="B782" s="22"/>
      <c r="C782" s="46"/>
    </row>
    <row r="783" spans="1:3" ht="28.5" customHeight="1">
      <c r="A783" s="22"/>
      <c r="B783" s="22"/>
      <c r="C783" s="46"/>
    </row>
    <row r="784" spans="1:3" ht="28.5" customHeight="1">
      <c r="A784" s="22"/>
      <c r="B784" s="22"/>
      <c r="C784" s="46"/>
    </row>
    <row r="785" spans="1:3" ht="28.5" customHeight="1">
      <c r="A785" s="22"/>
      <c r="B785" s="22"/>
      <c r="C785" s="46"/>
    </row>
    <row r="786" spans="1:3" ht="28.5" customHeight="1">
      <c r="A786" s="22"/>
      <c r="B786" s="22"/>
      <c r="C786" s="46"/>
    </row>
    <row r="787" spans="1:3" ht="28.5" customHeight="1">
      <c r="A787" s="22"/>
      <c r="B787" s="22"/>
      <c r="C787" s="46"/>
    </row>
    <row r="788" spans="1:3" ht="28.5" customHeight="1">
      <c r="A788" s="22"/>
      <c r="B788" s="22"/>
      <c r="C788" s="46"/>
    </row>
    <row r="789" spans="1:3" ht="28.5" customHeight="1">
      <c r="A789" s="22"/>
      <c r="B789" s="22"/>
      <c r="C789" s="46"/>
    </row>
    <row r="790" spans="1:3" ht="28.5" customHeight="1">
      <c r="A790" s="22"/>
      <c r="B790" s="22"/>
      <c r="C790" s="46"/>
    </row>
    <row r="791" spans="1:3" ht="28.5" customHeight="1">
      <c r="A791" s="22"/>
      <c r="B791" s="22"/>
      <c r="C791" s="46"/>
    </row>
    <row r="792" spans="1:3" ht="28.5" customHeight="1">
      <c r="A792" s="22"/>
      <c r="B792" s="22"/>
      <c r="C792" s="46"/>
    </row>
    <row r="793" spans="1:3" ht="28.5" customHeight="1">
      <c r="A793" s="22"/>
      <c r="B793" s="22"/>
      <c r="C793" s="46"/>
    </row>
    <row r="794" spans="1:3" ht="28.5" customHeight="1">
      <c r="A794" s="22"/>
      <c r="B794" s="22"/>
      <c r="C794" s="46"/>
    </row>
    <row r="795" spans="1:3" ht="28.5" customHeight="1">
      <c r="A795" s="22"/>
      <c r="B795" s="22"/>
      <c r="C795" s="46"/>
    </row>
    <row r="796" spans="1:3" ht="28.5" customHeight="1">
      <c r="A796" s="22"/>
      <c r="B796" s="22"/>
      <c r="C796" s="46"/>
    </row>
    <row r="797" spans="1:3" ht="28.5" customHeight="1">
      <c r="A797" s="22"/>
      <c r="B797" s="22"/>
      <c r="C797" s="46"/>
    </row>
    <row r="798" spans="1:3" ht="28.5" customHeight="1">
      <c r="A798" s="22"/>
      <c r="B798" s="22"/>
      <c r="C798" s="46"/>
    </row>
    <row r="799" spans="1:3" ht="28.5" customHeight="1">
      <c r="A799" s="22"/>
      <c r="B799" s="22"/>
      <c r="C799" s="46"/>
    </row>
    <row r="800" spans="1:3" ht="28.5" customHeight="1">
      <c r="A800" s="22"/>
      <c r="B800" s="22"/>
      <c r="C800" s="46"/>
    </row>
    <row r="801" spans="1:3" ht="28.5" customHeight="1">
      <c r="A801" s="22"/>
      <c r="B801" s="22"/>
      <c r="C801" s="46"/>
    </row>
    <row r="802" spans="1:3" ht="28.5" customHeight="1">
      <c r="A802" s="22"/>
      <c r="B802" s="22"/>
      <c r="C802" s="46"/>
    </row>
    <row r="803" spans="1:3" ht="28.5" customHeight="1">
      <c r="A803" s="22"/>
      <c r="B803" s="22"/>
      <c r="C803" s="46"/>
    </row>
    <row r="804" spans="1:3" ht="28.5" customHeight="1">
      <c r="A804" s="22"/>
      <c r="B804" s="22"/>
      <c r="C804" s="46"/>
    </row>
    <row r="805" spans="1:3" ht="28.5" customHeight="1">
      <c r="A805" s="22"/>
      <c r="B805" s="22"/>
      <c r="C805" s="46"/>
    </row>
    <row r="806" spans="1:3" ht="28.5" customHeight="1">
      <c r="A806" s="22"/>
      <c r="B806" s="22"/>
      <c r="C806" s="46"/>
    </row>
    <row r="807" spans="1:3" ht="28.5" customHeight="1">
      <c r="A807" s="22"/>
      <c r="B807" s="22"/>
      <c r="C807" s="46"/>
    </row>
    <row r="808" spans="1:3" ht="28.5" customHeight="1">
      <c r="A808" s="22"/>
      <c r="B808" s="22"/>
      <c r="C808" s="46"/>
    </row>
    <row r="809" spans="1:3" ht="28.5" customHeight="1">
      <c r="A809" s="22"/>
      <c r="B809" s="22"/>
      <c r="C809" s="46"/>
    </row>
    <row r="810" spans="1:3" ht="28.5" customHeight="1">
      <c r="A810" s="22"/>
      <c r="B810" s="22"/>
      <c r="C810" s="46"/>
    </row>
    <row r="811" spans="1:3" ht="28.5" customHeight="1">
      <c r="A811" s="22"/>
      <c r="B811" s="22"/>
      <c r="C811" s="46"/>
    </row>
    <row r="812" spans="1:3" ht="28.5" customHeight="1">
      <c r="A812" s="22"/>
      <c r="B812" s="22"/>
      <c r="C812" s="46"/>
    </row>
    <row r="813" spans="1:3" ht="28.5" customHeight="1">
      <c r="A813" s="22"/>
      <c r="B813" s="22"/>
      <c r="C813" s="46"/>
    </row>
    <row r="814" spans="1:3" ht="28.5" customHeight="1">
      <c r="A814" s="22"/>
      <c r="B814" s="22"/>
      <c r="C814" s="46"/>
    </row>
    <row r="815" spans="1:3" ht="28.5" customHeight="1">
      <c r="A815" s="22"/>
      <c r="B815" s="22"/>
      <c r="C815" s="46"/>
    </row>
    <row r="816" spans="1:3" ht="28.5" customHeight="1">
      <c r="A816" s="22"/>
      <c r="B816" s="22"/>
      <c r="C816" s="46"/>
    </row>
    <row r="817" spans="1:3" ht="28.5" customHeight="1">
      <c r="A817" s="22"/>
      <c r="B817" s="22"/>
      <c r="C817" s="46"/>
    </row>
    <row r="818" spans="1:3" ht="28.5" customHeight="1">
      <c r="A818" s="22"/>
      <c r="B818" s="22"/>
      <c r="C818" s="46"/>
    </row>
    <row r="819" spans="1:3" ht="28.5" customHeight="1">
      <c r="A819" s="22"/>
      <c r="B819" s="22"/>
      <c r="C819" s="46"/>
    </row>
    <row r="820" spans="1:3" ht="28.5" customHeight="1">
      <c r="A820" s="22"/>
      <c r="B820" s="22"/>
      <c r="C820" s="46"/>
    </row>
    <row r="821" spans="1:3" ht="28.5" customHeight="1">
      <c r="A821" s="22"/>
      <c r="B821" s="22"/>
      <c r="C821" s="46"/>
    </row>
    <row r="822" spans="1:3" ht="28.5" customHeight="1">
      <c r="A822" s="22"/>
      <c r="B822" s="22"/>
      <c r="C822" s="46"/>
    </row>
    <row r="823" spans="1:3" ht="28.5" customHeight="1">
      <c r="A823" s="22"/>
      <c r="B823" s="22"/>
      <c r="C823" s="46"/>
    </row>
    <row r="824" spans="1:3" ht="28.5" customHeight="1">
      <c r="A824" s="22"/>
      <c r="B824" s="22"/>
      <c r="C824" s="46"/>
    </row>
    <row r="825" spans="1:3" ht="28.5" customHeight="1">
      <c r="A825" s="22"/>
      <c r="B825" s="22"/>
      <c r="C825" s="46"/>
    </row>
    <row r="826" spans="1:3" ht="28.5" customHeight="1">
      <c r="A826" s="22"/>
      <c r="B826" s="22"/>
      <c r="C826" s="46"/>
    </row>
    <row r="827" spans="1:3" ht="28.5" customHeight="1">
      <c r="A827" s="22"/>
      <c r="B827" s="22"/>
      <c r="C827" s="46"/>
    </row>
    <row r="828" spans="1:3" ht="28.5" customHeight="1">
      <c r="A828" s="22"/>
      <c r="B828" s="22"/>
      <c r="C828" s="46"/>
    </row>
    <row r="829" spans="1:3" ht="28.5" customHeight="1">
      <c r="A829" s="22"/>
      <c r="B829" s="22"/>
      <c r="C829" s="46"/>
    </row>
    <row r="830" spans="1:3" ht="28.5" customHeight="1">
      <c r="A830" s="22"/>
      <c r="B830" s="22"/>
      <c r="C830" s="46"/>
    </row>
    <row r="831" spans="1:3" ht="28.5" customHeight="1">
      <c r="A831" s="22"/>
      <c r="B831" s="22"/>
      <c r="C831" s="46"/>
    </row>
    <row r="832" spans="1:3" ht="28.5" customHeight="1">
      <c r="A832" s="22"/>
      <c r="B832" s="22"/>
      <c r="C832" s="46"/>
    </row>
    <row r="833" spans="1:3" ht="28.5" customHeight="1">
      <c r="A833" s="22"/>
      <c r="B833" s="22"/>
      <c r="C833" s="46"/>
    </row>
    <row r="834" spans="1:3" ht="28.5" customHeight="1">
      <c r="A834" s="22"/>
      <c r="B834" s="22"/>
      <c r="C834" s="46"/>
    </row>
    <row r="835" spans="1:3" ht="28.5" customHeight="1">
      <c r="A835" s="22"/>
      <c r="B835" s="22"/>
      <c r="C835" s="46"/>
    </row>
    <row r="836" spans="1:3" ht="28.5" customHeight="1">
      <c r="A836" s="22"/>
      <c r="B836" s="22"/>
      <c r="C836" s="46"/>
    </row>
    <row r="837" spans="1:3" ht="28.5" customHeight="1">
      <c r="A837" s="22"/>
      <c r="B837" s="22"/>
      <c r="C837" s="46"/>
    </row>
    <row r="838" spans="1:3" ht="28.5" customHeight="1">
      <c r="A838" s="22"/>
      <c r="B838" s="22"/>
      <c r="C838" s="46"/>
    </row>
    <row r="839" spans="1:3" ht="28.5" customHeight="1">
      <c r="A839" s="22"/>
      <c r="B839" s="22"/>
      <c r="C839" s="46"/>
    </row>
    <row r="840" spans="1:3" ht="28.5" customHeight="1">
      <c r="A840" s="22"/>
      <c r="B840" s="22"/>
      <c r="C840" s="46"/>
    </row>
    <row r="841" spans="1:3" ht="28.5" customHeight="1">
      <c r="A841" s="22"/>
      <c r="B841" s="22"/>
      <c r="C841" s="46"/>
    </row>
    <row r="842" spans="1:3" ht="28.5" customHeight="1">
      <c r="A842" s="22"/>
      <c r="B842" s="22"/>
      <c r="C842" s="46"/>
    </row>
    <row r="843" spans="1:3" ht="28.5" customHeight="1">
      <c r="A843" s="22"/>
      <c r="B843" s="22"/>
      <c r="C843" s="46"/>
    </row>
    <row r="844" spans="1:3" ht="28.5" customHeight="1">
      <c r="A844" s="22"/>
      <c r="B844" s="22"/>
      <c r="C844" s="46"/>
    </row>
    <row r="845" spans="1:3" ht="28.5" customHeight="1">
      <c r="A845" s="22"/>
      <c r="B845" s="22"/>
      <c r="C845" s="46"/>
    </row>
    <row r="846" spans="1:3" ht="28.5" customHeight="1">
      <c r="A846" s="22"/>
      <c r="B846" s="22"/>
      <c r="C846" s="46"/>
    </row>
    <row r="847" spans="1:3" ht="28.5" customHeight="1">
      <c r="A847" s="22"/>
      <c r="B847" s="22"/>
      <c r="C847" s="46"/>
    </row>
    <row r="848" spans="1:3" ht="28.5" customHeight="1">
      <c r="A848" s="22"/>
      <c r="B848" s="22"/>
      <c r="C848" s="46"/>
    </row>
    <row r="849" spans="1:3" ht="28.5" customHeight="1">
      <c r="A849" s="22"/>
      <c r="B849" s="22"/>
      <c r="C849" s="46"/>
    </row>
    <row r="850" spans="1:3" ht="28.5" customHeight="1">
      <c r="A850" s="22"/>
      <c r="B850" s="22"/>
      <c r="C850" s="46"/>
    </row>
    <row r="851" spans="1:3" ht="28.5" customHeight="1">
      <c r="A851" s="22"/>
      <c r="B851" s="22"/>
      <c r="C851" s="46"/>
    </row>
    <row r="852" spans="1:3" ht="28.5" customHeight="1">
      <c r="A852" s="22"/>
      <c r="B852" s="22"/>
      <c r="C852" s="46"/>
    </row>
    <row r="853" spans="1:3" ht="28.5" customHeight="1">
      <c r="A853" s="22"/>
      <c r="B853" s="22"/>
      <c r="C853" s="46"/>
    </row>
    <row r="854" spans="1:3" ht="28.5" customHeight="1">
      <c r="A854" s="22"/>
      <c r="B854" s="22"/>
      <c r="C854" s="46"/>
    </row>
    <row r="855" spans="1:3" ht="28.5" customHeight="1">
      <c r="A855" s="22"/>
      <c r="B855" s="22"/>
      <c r="C855" s="46"/>
    </row>
    <row r="856" spans="1:3" ht="28.5" customHeight="1">
      <c r="A856" s="22"/>
      <c r="B856" s="22"/>
      <c r="C856" s="46"/>
    </row>
    <row r="857" spans="1:3" ht="28.5" customHeight="1">
      <c r="A857" s="22"/>
      <c r="B857" s="22"/>
      <c r="C857" s="46"/>
    </row>
    <row r="858" spans="1:3" ht="28.5" customHeight="1">
      <c r="A858" s="22"/>
      <c r="B858" s="22"/>
      <c r="C858" s="46"/>
    </row>
    <row r="859" spans="1:3" ht="28.5" customHeight="1">
      <c r="A859" s="22"/>
      <c r="B859" s="22"/>
      <c r="C859" s="46"/>
    </row>
    <row r="860" spans="1:3" ht="28.5" customHeight="1">
      <c r="A860" s="22"/>
      <c r="B860" s="22"/>
      <c r="C860" s="46"/>
    </row>
    <row r="861" spans="1:3" ht="28.5" customHeight="1">
      <c r="A861" s="22"/>
      <c r="B861" s="22"/>
      <c r="C861" s="46"/>
    </row>
    <row r="862" spans="1:3" ht="28.5" customHeight="1">
      <c r="A862" s="22"/>
      <c r="B862" s="22"/>
      <c r="C862" s="46"/>
    </row>
    <row r="863" spans="1:3" ht="28.5" customHeight="1">
      <c r="A863" s="22"/>
      <c r="B863" s="22"/>
      <c r="C863" s="46"/>
    </row>
    <row r="864" spans="1:3" ht="28.5" customHeight="1">
      <c r="A864" s="22"/>
      <c r="B864" s="22"/>
      <c r="C864" s="46"/>
    </row>
    <row r="865" spans="1:3" ht="28.5" customHeight="1">
      <c r="A865" s="22"/>
      <c r="B865" s="22"/>
      <c r="C865" s="46"/>
    </row>
    <row r="866" spans="1:3" ht="28.5" customHeight="1">
      <c r="A866" s="22"/>
      <c r="B866" s="22"/>
      <c r="C866" s="46"/>
    </row>
    <row r="867" spans="1:3" ht="28.5" customHeight="1">
      <c r="A867" s="22"/>
      <c r="B867" s="22"/>
      <c r="C867" s="46"/>
    </row>
    <row r="868" spans="1:3" ht="28.5" customHeight="1">
      <c r="A868" s="22"/>
      <c r="B868" s="22"/>
      <c r="C868" s="46"/>
    </row>
    <row r="869" spans="1:3" ht="28.5" customHeight="1">
      <c r="A869" s="22"/>
      <c r="B869" s="22"/>
      <c r="C869" s="46"/>
    </row>
    <row r="870" spans="1:3" ht="28.5" customHeight="1">
      <c r="A870" s="22"/>
      <c r="B870" s="22"/>
      <c r="C870" s="46"/>
    </row>
    <row r="871" spans="1:3" ht="28.5" customHeight="1">
      <c r="A871" s="22"/>
      <c r="B871" s="22"/>
      <c r="C871" s="46"/>
    </row>
    <row r="872" spans="1:3" ht="28.5" customHeight="1">
      <c r="A872" s="22"/>
      <c r="B872" s="22"/>
      <c r="C872" s="46"/>
    </row>
    <row r="873" spans="1:3" ht="28.5" customHeight="1">
      <c r="A873" s="22"/>
      <c r="B873" s="22"/>
      <c r="C873" s="46"/>
    </row>
    <row r="874" spans="1:3" ht="28.5" customHeight="1">
      <c r="A874" s="22"/>
      <c r="B874" s="22"/>
      <c r="C874" s="46"/>
    </row>
    <row r="875" spans="1:3" ht="28.5" customHeight="1">
      <c r="A875" s="22"/>
      <c r="B875" s="22"/>
      <c r="C875" s="46"/>
    </row>
    <row r="876" spans="1:3" ht="28.5" customHeight="1">
      <c r="A876" s="22"/>
      <c r="B876" s="22"/>
      <c r="C876" s="46"/>
    </row>
    <row r="877" spans="1:3" ht="28.5" customHeight="1">
      <c r="A877" s="22"/>
      <c r="B877" s="22"/>
      <c r="C877" s="46"/>
    </row>
    <row r="878" spans="1:3" ht="28.5" customHeight="1">
      <c r="A878" s="22"/>
      <c r="B878" s="22"/>
      <c r="C878" s="46"/>
    </row>
    <row r="879" spans="1:3" ht="28.5" customHeight="1">
      <c r="A879" s="22"/>
      <c r="B879" s="22"/>
      <c r="C879" s="46"/>
    </row>
    <row r="880" spans="1:3" ht="28.5" customHeight="1">
      <c r="A880" s="22"/>
      <c r="B880" s="22"/>
      <c r="C880" s="46"/>
    </row>
    <row r="881" spans="1:3" ht="28.5" customHeight="1">
      <c r="A881" s="22"/>
      <c r="B881" s="22"/>
      <c r="C881" s="46"/>
    </row>
    <row r="882" spans="1:3" ht="28.5" customHeight="1">
      <c r="A882" s="22"/>
      <c r="B882" s="22"/>
      <c r="C882" s="46"/>
    </row>
    <row r="883" spans="1:3" ht="28.5" customHeight="1">
      <c r="A883" s="22"/>
      <c r="B883" s="22"/>
      <c r="C883" s="46"/>
    </row>
    <row r="884" spans="1:3" ht="28.5" customHeight="1">
      <c r="A884" s="22"/>
      <c r="B884" s="22"/>
      <c r="C884" s="46"/>
    </row>
    <row r="885" spans="1:3" ht="28.5" customHeight="1">
      <c r="A885" s="22"/>
      <c r="B885" s="22"/>
      <c r="C885" s="46"/>
    </row>
    <row r="886" spans="1:3" ht="28.5" customHeight="1">
      <c r="A886" s="22"/>
      <c r="B886" s="22"/>
      <c r="C886" s="46"/>
    </row>
    <row r="887" spans="1:3" ht="28.5" customHeight="1">
      <c r="A887" s="22"/>
      <c r="B887" s="22"/>
      <c r="C887" s="46"/>
    </row>
    <row r="888" spans="1:3" ht="28.5" customHeight="1">
      <c r="A888" s="22"/>
      <c r="B888" s="22"/>
      <c r="C888" s="46"/>
    </row>
    <row r="889" spans="1:3" ht="28.5" customHeight="1">
      <c r="A889" s="22"/>
      <c r="B889" s="22"/>
      <c r="C889" s="46"/>
    </row>
    <row r="890" spans="1:3" ht="28.5" customHeight="1">
      <c r="A890" s="22"/>
      <c r="B890" s="22"/>
      <c r="C890" s="46"/>
    </row>
    <row r="891" spans="1:3" ht="28.5" customHeight="1">
      <c r="A891" s="22"/>
      <c r="B891" s="22"/>
      <c r="C891" s="46"/>
    </row>
    <row r="892" spans="1:3" ht="28.5" customHeight="1">
      <c r="A892" s="22"/>
      <c r="B892" s="22"/>
      <c r="C892" s="46"/>
    </row>
    <row r="893" spans="1:3" ht="28.5" customHeight="1">
      <c r="A893" s="22"/>
      <c r="B893" s="22"/>
      <c r="C893" s="46"/>
    </row>
    <row r="894" spans="1:3" ht="28.5" customHeight="1">
      <c r="A894" s="22"/>
      <c r="B894" s="22"/>
      <c r="C894" s="46"/>
    </row>
    <row r="895" spans="1:3" ht="28.5" customHeight="1">
      <c r="A895" s="22"/>
      <c r="B895" s="22"/>
      <c r="C895" s="46"/>
    </row>
    <row r="896" spans="1:3" ht="28.5" customHeight="1">
      <c r="A896" s="22"/>
      <c r="B896" s="22"/>
      <c r="C896" s="46"/>
    </row>
    <row r="897" spans="1:3" ht="28.5" customHeight="1">
      <c r="A897" s="22"/>
      <c r="B897" s="22"/>
      <c r="C897" s="46"/>
    </row>
    <row r="898" spans="1:3" ht="28.5" customHeight="1">
      <c r="A898" s="22"/>
      <c r="B898" s="22"/>
      <c r="C898" s="46"/>
    </row>
    <row r="899" spans="1:3" ht="28.5" customHeight="1">
      <c r="A899" s="22"/>
      <c r="B899" s="22"/>
      <c r="C899" s="46"/>
    </row>
    <row r="900" spans="1:3" ht="28.5" customHeight="1">
      <c r="A900" s="22"/>
      <c r="B900" s="22"/>
      <c r="C900" s="46"/>
    </row>
    <row r="901" spans="1:3" ht="28.5" customHeight="1">
      <c r="A901" s="22"/>
      <c r="B901" s="22"/>
      <c r="C901" s="46"/>
    </row>
    <row r="902" spans="1:3" ht="28.5" customHeight="1">
      <c r="A902" s="22"/>
      <c r="B902" s="22"/>
      <c r="C902" s="46"/>
    </row>
    <row r="903" spans="1:3" ht="28.5" customHeight="1">
      <c r="A903" s="22"/>
      <c r="B903" s="22"/>
      <c r="C903" s="46"/>
    </row>
    <row r="904" spans="1:3" ht="28.5" customHeight="1">
      <c r="A904" s="22"/>
      <c r="B904" s="22"/>
      <c r="C904" s="46"/>
    </row>
    <row r="905" spans="1:3" ht="28.5" customHeight="1">
      <c r="A905" s="22"/>
      <c r="B905" s="22"/>
      <c r="C905" s="46"/>
    </row>
    <row r="906" spans="1:3" ht="28.5" customHeight="1">
      <c r="A906" s="22"/>
      <c r="B906" s="22"/>
      <c r="C906" s="46"/>
    </row>
    <row r="907" spans="1:3" ht="28.5" customHeight="1">
      <c r="A907" s="22"/>
      <c r="B907" s="22"/>
      <c r="C907" s="46"/>
    </row>
    <row r="908" spans="1:3" ht="28.5" customHeight="1">
      <c r="A908" s="22"/>
      <c r="B908" s="22"/>
      <c r="C908" s="46"/>
    </row>
    <row r="909" spans="1:3" ht="28.5" customHeight="1">
      <c r="A909" s="22"/>
      <c r="B909" s="22"/>
      <c r="C909" s="46"/>
    </row>
    <row r="910" spans="1:3" ht="28.5" customHeight="1">
      <c r="A910" s="22"/>
      <c r="B910" s="22"/>
      <c r="C910" s="46"/>
    </row>
    <row r="911" spans="1:3" ht="28.5" customHeight="1">
      <c r="A911" s="22"/>
      <c r="B911" s="22"/>
      <c r="C911" s="46"/>
    </row>
    <row r="912" spans="1:3" ht="28.5" customHeight="1">
      <c r="A912" s="22"/>
      <c r="B912" s="22"/>
      <c r="C912" s="46"/>
    </row>
    <row r="913" spans="1:3" ht="28.5" customHeight="1">
      <c r="A913" s="22"/>
      <c r="B913" s="22"/>
      <c r="C913" s="46"/>
    </row>
    <row r="914" spans="1:3" ht="28.5" customHeight="1">
      <c r="A914" s="22"/>
      <c r="B914" s="22"/>
      <c r="C914" s="46"/>
    </row>
    <row r="915" spans="1:3" ht="28.5" customHeight="1">
      <c r="A915" s="22"/>
      <c r="B915" s="22"/>
      <c r="C915" s="46"/>
    </row>
    <row r="916" spans="1:3" ht="28.5" customHeight="1">
      <c r="A916" s="22"/>
      <c r="B916" s="22"/>
      <c r="C916" s="46"/>
    </row>
    <row r="917" spans="1:3" ht="28.5" customHeight="1">
      <c r="A917" s="22"/>
      <c r="B917" s="22"/>
      <c r="C917" s="46"/>
    </row>
    <row r="918" spans="1:3" ht="28.5" customHeight="1">
      <c r="A918" s="22"/>
      <c r="B918" s="22"/>
      <c r="C918" s="46"/>
    </row>
    <row r="919" spans="1:3" ht="28.5" customHeight="1">
      <c r="A919" s="22"/>
      <c r="B919" s="22"/>
      <c r="C919" s="46"/>
    </row>
    <row r="920" spans="1:3" ht="28.5" customHeight="1">
      <c r="A920" s="22"/>
      <c r="B920" s="22"/>
      <c r="C920" s="46"/>
    </row>
    <row r="921" spans="1:3" ht="28.5" customHeight="1">
      <c r="A921" s="22"/>
      <c r="B921" s="22"/>
      <c r="C921" s="46"/>
    </row>
    <row r="922" spans="1:3" ht="28.5" customHeight="1">
      <c r="A922" s="22"/>
      <c r="B922" s="22"/>
      <c r="C922" s="46"/>
    </row>
    <row r="923" spans="1:3" ht="28.5" customHeight="1">
      <c r="A923" s="22"/>
      <c r="B923" s="22"/>
      <c r="C923" s="46"/>
    </row>
    <row r="924" spans="1:3" ht="28.5" customHeight="1">
      <c r="A924" s="22"/>
      <c r="B924" s="22"/>
      <c r="C924" s="46"/>
    </row>
    <row r="925" spans="1:3" ht="28.5" customHeight="1">
      <c r="A925" s="22"/>
      <c r="B925" s="22"/>
      <c r="C925" s="46"/>
    </row>
    <row r="926" spans="1:3" ht="28.5" customHeight="1">
      <c r="A926" s="22"/>
      <c r="B926" s="22"/>
      <c r="C926" s="46"/>
    </row>
    <row r="927" spans="1:3" ht="28.5" customHeight="1">
      <c r="A927" s="22"/>
      <c r="B927" s="22"/>
      <c r="C927" s="46"/>
    </row>
    <row r="928" spans="1:3" ht="28.5" customHeight="1">
      <c r="A928" s="22"/>
      <c r="B928" s="22"/>
      <c r="C928" s="46"/>
    </row>
    <row r="929" spans="1:3" ht="28.5" customHeight="1">
      <c r="A929" s="22"/>
      <c r="B929" s="22"/>
      <c r="C929" s="46"/>
    </row>
    <row r="930" spans="1:3" ht="28.5" customHeight="1">
      <c r="A930" s="22"/>
      <c r="B930" s="22"/>
      <c r="C930" s="46"/>
    </row>
    <row r="931" spans="1:3" ht="28.5" customHeight="1">
      <c r="A931" s="22"/>
      <c r="B931" s="22"/>
      <c r="C931" s="46"/>
    </row>
    <row r="932" spans="1:3" ht="28.5" customHeight="1">
      <c r="A932" s="22"/>
      <c r="B932" s="22"/>
      <c r="C932" s="46"/>
    </row>
    <row r="933" spans="1:3" ht="28.5" customHeight="1">
      <c r="A933" s="22"/>
      <c r="B933" s="22"/>
      <c r="C933" s="46"/>
    </row>
    <row r="934" spans="1:3" ht="28.5" customHeight="1">
      <c r="A934" s="22"/>
      <c r="B934" s="22"/>
      <c r="C934" s="46"/>
    </row>
    <row r="935" spans="1:3" ht="28.5" customHeight="1">
      <c r="A935" s="22"/>
      <c r="B935" s="22"/>
      <c r="C935" s="46"/>
    </row>
    <row r="936" spans="1:3" ht="28.5" customHeight="1">
      <c r="A936" s="22"/>
      <c r="B936" s="22"/>
      <c r="C936" s="46"/>
    </row>
    <row r="937" spans="1:3" ht="28.5" customHeight="1">
      <c r="A937" s="22"/>
      <c r="B937" s="22"/>
      <c r="C937" s="46"/>
    </row>
    <row r="938" spans="1:3" ht="28.5" customHeight="1">
      <c r="A938" s="22"/>
      <c r="B938" s="22"/>
      <c r="C938" s="46"/>
    </row>
    <row r="939" spans="1:3" ht="28.5" customHeight="1">
      <c r="A939" s="22"/>
      <c r="B939" s="22"/>
      <c r="C939" s="46"/>
    </row>
    <row r="940" spans="1:3" ht="28.5" customHeight="1">
      <c r="A940" s="22"/>
      <c r="B940" s="22"/>
      <c r="C940" s="46"/>
    </row>
    <row r="941" spans="1:3" ht="28.5" customHeight="1">
      <c r="A941" s="22"/>
      <c r="B941" s="22"/>
      <c r="C941" s="46"/>
    </row>
    <row r="942" spans="1:3" ht="28.5" customHeight="1">
      <c r="A942" s="22"/>
      <c r="B942" s="22"/>
      <c r="C942" s="46"/>
    </row>
    <row r="943" spans="1:3" ht="28.5" customHeight="1">
      <c r="A943" s="22"/>
      <c r="B943" s="22"/>
      <c r="C943" s="46"/>
    </row>
    <row r="944" spans="1:3" ht="28.5" customHeight="1">
      <c r="A944" s="22"/>
      <c r="B944" s="22"/>
      <c r="C944" s="46"/>
    </row>
    <row r="945" spans="1:3" ht="28.5" customHeight="1">
      <c r="A945" s="22"/>
      <c r="B945" s="22"/>
      <c r="C945" s="46"/>
    </row>
    <row r="946" spans="1:3" ht="28.5" customHeight="1">
      <c r="A946" s="22"/>
      <c r="B946" s="22"/>
      <c r="C946" s="46"/>
    </row>
    <row r="947" spans="1:3" ht="28.5" customHeight="1">
      <c r="A947" s="22"/>
      <c r="B947" s="22"/>
      <c r="C947" s="46"/>
    </row>
    <row r="948" spans="1:3" ht="28.5" customHeight="1">
      <c r="A948" s="22"/>
      <c r="B948" s="22"/>
      <c r="C948" s="46"/>
    </row>
    <row r="949" spans="1:3" ht="28.5" customHeight="1">
      <c r="A949" s="22"/>
      <c r="B949" s="22"/>
      <c r="C949" s="46"/>
    </row>
    <row r="950" spans="1:3" ht="28.5" customHeight="1">
      <c r="A950" s="22"/>
      <c r="B950" s="22"/>
      <c r="C950" s="46"/>
    </row>
    <row r="951" spans="1:3" ht="28.5" customHeight="1">
      <c r="A951" s="22"/>
      <c r="B951" s="22"/>
      <c r="C951" s="46"/>
    </row>
    <row r="952" spans="1:3" ht="28.5" customHeight="1">
      <c r="A952" s="22"/>
      <c r="B952" s="22"/>
      <c r="C952" s="46"/>
    </row>
    <row r="953" spans="1:3" ht="28.5" customHeight="1">
      <c r="A953" s="22"/>
      <c r="B953" s="22"/>
      <c r="C953" s="46"/>
    </row>
    <row r="954" spans="1:3" ht="28.5" customHeight="1">
      <c r="A954" s="22"/>
      <c r="B954" s="22"/>
      <c r="C954" s="46"/>
    </row>
    <row r="955" spans="1:3" ht="28.5" customHeight="1">
      <c r="A955" s="22"/>
      <c r="B955" s="22"/>
      <c r="C955" s="46"/>
    </row>
    <row r="956" spans="1:3" ht="28.5" customHeight="1">
      <c r="A956" s="22"/>
      <c r="B956" s="22"/>
      <c r="C956" s="46"/>
    </row>
    <row r="957" spans="1:3" ht="28.5" customHeight="1">
      <c r="A957" s="22"/>
      <c r="B957" s="22"/>
      <c r="C957" s="46"/>
    </row>
    <row r="958" spans="1:3" ht="28.5" customHeight="1">
      <c r="A958" s="22"/>
      <c r="B958" s="22"/>
      <c r="C958" s="46"/>
    </row>
    <row r="959" spans="1:3" ht="28.5" customHeight="1">
      <c r="A959" s="22"/>
      <c r="B959" s="22"/>
      <c r="C959" s="46"/>
    </row>
    <row r="960" spans="1:3" ht="28.5" customHeight="1">
      <c r="A960" s="22"/>
      <c r="B960" s="22"/>
      <c r="C960" s="46"/>
    </row>
    <row r="961" spans="1:3" ht="28.5" customHeight="1">
      <c r="A961" s="22"/>
      <c r="B961" s="22"/>
      <c r="C961" s="46"/>
    </row>
    <row r="962" spans="1:3" ht="28.5" customHeight="1">
      <c r="A962" s="22"/>
      <c r="B962" s="22"/>
      <c r="C962" s="46"/>
    </row>
    <row r="963" spans="1:3" ht="28.5" customHeight="1">
      <c r="A963" s="22"/>
      <c r="B963" s="22"/>
      <c r="C963" s="46"/>
    </row>
    <row r="964" spans="1:3" ht="28.5" customHeight="1">
      <c r="A964" s="22"/>
      <c r="B964" s="22"/>
      <c r="C964" s="46"/>
    </row>
    <row r="965" spans="1:3" ht="28.5" customHeight="1">
      <c r="A965" s="22"/>
      <c r="B965" s="22"/>
      <c r="C965" s="46"/>
    </row>
    <row r="966" spans="1:3" ht="28.5" customHeight="1">
      <c r="A966" s="22"/>
      <c r="B966" s="22"/>
      <c r="C966" s="46"/>
    </row>
    <row r="967" spans="1:3" ht="28.5" customHeight="1">
      <c r="A967" s="22"/>
      <c r="B967" s="22"/>
      <c r="C967" s="46"/>
    </row>
    <row r="968" spans="1:3" ht="28.5" customHeight="1">
      <c r="A968" s="22"/>
      <c r="B968" s="22"/>
      <c r="C968" s="46"/>
    </row>
    <row r="969" spans="1:3" ht="28.5" customHeight="1">
      <c r="A969" s="22"/>
      <c r="B969" s="22"/>
      <c r="C969" s="46"/>
    </row>
    <row r="970" spans="1:3" ht="28.5" customHeight="1">
      <c r="A970" s="22"/>
      <c r="B970" s="22"/>
      <c r="C970" s="46"/>
    </row>
    <row r="971" spans="1:3" ht="28.5" customHeight="1">
      <c r="A971" s="22"/>
      <c r="B971" s="22"/>
      <c r="C971" s="46"/>
    </row>
    <row r="972" spans="1:3" ht="28.5" customHeight="1">
      <c r="A972" s="22"/>
      <c r="B972" s="22"/>
      <c r="C972" s="46"/>
    </row>
    <row r="973" spans="1:3" ht="28.5" customHeight="1">
      <c r="A973" s="22"/>
      <c r="B973" s="22"/>
      <c r="C973" s="46"/>
    </row>
    <row r="974" spans="1:3" ht="28.5" customHeight="1">
      <c r="A974" s="22"/>
      <c r="B974" s="22"/>
      <c r="C974" s="46"/>
    </row>
    <row r="975" spans="1:3" ht="28.5" customHeight="1">
      <c r="A975" s="22"/>
      <c r="B975" s="22"/>
      <c r="C975" s="46"/>
    </row>
    <row r="976" spans="1:3" ht="28.5" customHeight="1">
      <c r="A976" s="22"/>
      <c r="B976" s="22"/>
      <c r="C976" s="46"/>
    </row>
    <row r="977" spans="1:3" ht="28.5" customHeight="1">
      <c r="A977" s="22"/>
      <c r="B977" s="22"/>
      <c r="C977" s="46"/>
    </row>
    <row r="978" spans="1:3" ht="28.5" customHeight="1">
      <c r="A978" s="22"/>
      <c r="B978" s="22"/>
      <c r="C978" s="46"/>
    </row>
    <row r="979" spans="1:3" ht="28.5" customHeight="1">
      <c r="A979" s="22"/>
      <c r="B979" s="22"/>
      <c r="C979" s="46"/>
    </row>
    <row r="980" spans="1:3" ht="28.5" customHeight="1">
      <c r="A980" s="22"/>
      <c r="B980" s="22"/>
      <c r="C980" s="46"/>
    </row>
    <row r="981" spans="1:3" ht="28.5" customHeight="1">
      <c r="A981" s="22"/>
      <c r="B981" s="22"/>
      <c r="C981" s="46"/>
    </row>
    <row r="982" spans="1:3" ht="28.5" customHeight="1">
      <c r="A982" s="22"/>
      <c r="B982" s="22"/>
      <c r="C982" s="46"/>
    </row>
    <row r="983" spans="1:3" ht="28.5" customHeight="1">
      <c r="A983" s="22"/>
      <c r="B983" s="22"/>
      <c r="C983" s="46"/>
    </row>
    <row r="984" spans="1:3" ht="28.5" customHeight="1">
      <c r="A984" s="22"/>
      <c r="B984" s="22"/>
      <c r="C984" s="46"/>
    </row>
    <row r="985" spans="1:3" ht="28.5" customHeight="1">
      <c r="A985" s="22"/>
      <c r="B985" s="22"/>
      <c r="C985" s="46"/>
    </row>
    <row r="986" spans="1:3" ht="28.5" customHeight="1">
      <c r="A986" s="22"/>
      <c r="B986" s="22"/>
      <c r="C986" s="46"/>
    </row>
    <row r="987" spans="1:3" ht="28.5" customHeight="1">
      <c r="A987" s="22"/>
      <c r="B987" s="22"/>
      <c r="C987" s="46"/>
    </row>
    <row r="988" spans="1:3" ht="28.5" customHeight="1">
      <c r="A988" s="22"/>
      <c r="B988" s="22"/>
      <c r="C988" s="46"/>
    </row>
    <row r="989" spans="1:3" ht="28.5" customHeight="1">
      <c r="A989" s="22"/>
      <c r="B989" s="22"/>
      <c r="C989" s="46"/>
    </row>
    <row r="990" spans="1:3" ht="28.5" customHeight="1">
      <c r="A990" s="22"/>
      <c r="B990" s="22"/>
      <c r="C990" s="46"/>
    </row>
    <row r="991" spans="1:3" ht="28.5" customHeight="1">
      <c r="A991" s="22"/>
      <c r="B991" s="22"/>
      <c r="C991" s="46"/>
    </row>
    <row r="992" spans="1:3" ht="28.5" customHeight="1">
      <c r="A992" s="22"/>
      <c r="B992" s="22"/>
      <c r="C992" s="46"/>
    </row>
    <row r="993" spans="1:3" ht="28.5" customHeight="1">
      <c r="A993" s="22"/>
      <c r="B993" s="22"/>
      <c r="C993" s="46"/>
    </row>
    <row r="994" spans="1:3" ht="28.5" customHeight="1">
      <c r="A994" s="22"/>
      <c r="B994" s="22"/>
      <c r="C994" s="46"/>
    </row>
    <row r="995" spans="1:3" ht="28.5" customHeight="1">
      <c r="A995" s="22"/>
      <c r="B995" s="22"/>
      <c r="C995" s="46"/>
    </row>
    <row r="996" spans="1:3" ht="28.5" customHeight="1">
      <c r="A996" s="22"/>
      <c r="B996" s="22"/>
      <c r="C996" s="46"/>
    </row>
    <row r="997" spans="1:3" ht="28.5" customHeight="1">
      <c r="A997" s="22"/>
      <c r="B997" s="22"/>
      <c r="C997" s="46"/>
    </row>
    <row r="998" spans="1:3" ht="28.5" customHeight="1">
      <c r="A998" s="22"/>
      <c r="B998" s="22"/>
      <c r="C998" s="46"/>
    </row>
    <row r="999" spans="1:3" ht="28.5" customHeight="1">
      <c r="A999" s="22"/>
      <c r="B999" s="22"/>
      <c r="C999" s="46"/>
    </row>
    <row r="1000" spans="1:3" ht="28.5" customHeight="1">
      <c r="A1000" s="22"/>
      <c r="B1000" s="22"/>
      <c r="C1000" s="46"/>
    </row>
    <row r="1001" spans="1:3" ht="28.5" customHeight="1">
      <c r="A1001" s="22"/>
      <c r="B1001" s="22"/>
      <c r="C1001" s="46"/>
    </row>
    <row r="1002" spans="1:3" ht="28.5" customHeight="1">
      <c r="A1002" s="22"/>
      <c r="B1002" s="22"/>
      <c r="C1002" s="46"/>
    </row>
    <row r="1003" spans="1:3" ht="28.5" customHeight="1">
      <c r="A1003" s="22"/>
      <c r="B1003" s="22"/>
      <c r="C1003" s="46"/>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L240"/>
  <sheetViews>
    <sheetView workbookViewId="0"/>
  </sheetViews>
  <sheetFormatPr defaultColWidth="14.42578125" defaultRowHeight="15.75" customHeight="1"/>
  <cols>
    <col min="1" max="1" width="5.140625" customWidth="1"/>
    <col min="2" max="2" width="8.5703125" customWidth="1"/>
    <col min="3" max="4" width="18.5703125" customWidth="1"/>
    <col min="5" max="5" width="45" customWidth="1"/>
    <col min="6" max="6" width="22.7109375" customWidth="1"/>
    <col min="7" max="7" width="14.7109375" customWidth="1"/>
    <col min="8" max="8" width="11.85546875" customWidth="1"/>
    <col min="9" max="9" width="19.85546875" customWidth="1"/>
  </cols>
  <sheetData>
    <row r="1" spans="1:12">
      <c r="A1" s="284" t="s">
        <v>2398</v>
      </c>
      <c r="B1" s="284" t="s">
        <v>3945</v>
      </c>
      <c r="C1" s="284" t="s">
        <v>3946</v>
      </c>
      <c r="D1" s="284" t="s">
        <v>3947</v>
      </c>
      <c r="E1" s="284" t="s">
        <v>3948</v>
      </c>
      <c r="F1" s="284" t="s">
        <v>3949</v>
      </c>
      <c r="G1" s="284" t="s">
        <v>3950</v>
      </c>
      <c r="H1" s="284" t="s">
        <v>3951</v>
      </c>
      <c r="I1" s="284" t="s">
        <v>3952</v>
      </c>
      <c r="J1" s="284" t="s">
        <v>3953</v>
      </c>
      <c r="K1" s="284" t="s">
        <v>3954</v>
      </c>
      <c r="L1" s="284"/>
    </row>
    <row r="2" spans="1:12">
      <c r="A2" s="2">
        <v>1</v>
      </c>
      <c r="B2" s="2" t="s">
        <v>177</v>
      </c>
      <c r="C2" s="285">
        <v>43890.4375</v>
      </c>
      <c r="D2" s="285">
        <v>43890.479166666664</v>
      </c>
      <c r="E2" s="2" t="s">
        <v>3956</v>
      </c>
      <c r="F2" s="2" t="s">
        <v>3957</v>
      </c>
      <c r="G2" s="2"/>
      <c r="H2" s="2" t="s">
        <v>3960</v>
      </c>
      <c r="K2" s="34" t="s">
        <v>809</v>
      </c>
    </row>
    <row r="3" spans="1:12">
      <c r="A3" s="2">
        <v>2</v>
      </c>
      <c r="B3" s="2" t="s">
        <v>177</v>
      </c>
      <c r="C3" s="285">
        <v>43891.895833333336</v>
      </c>
      <c r="D3" s="285">
        <v>43891.958333333336</v>
      </c>
      <c r="E3" s="2" t="s">
        <v>3964</v>
      </c>
      <c r="F3" s="2" t="s">
        <v>3965</v>
      </c>
      <c r="G3" s="28"/>
      <c r="H3" s="28" t="s">
        <v>3960</v>
      </c>
      <c r="K3" s="34" t="s">
        <v>809</v>
      </c>
    </row>
    <row r="4" spans="1:12">
      <c r="A4" s="2">
        <v>3</v>
      </c>
      <c r="B4" s="2" t="s">
        <v>177</v>
      </c>
      <c r="C4" s="285">
        <v>43892.458333333336</v>
      </c>
      <c r="D4" s="285">
        <v>43892.479166666664</v>
      </c>
      <c r="E4" s="2" t="s">
        <v>3969</v>
      </c>
      <c r="F4" s="2" t="s">
        <v>3970</v>
      </c>
      <c r="G4" s="28"/>
      <c r="H4" s="28" t="s">
        <v>3960</v>
      </c>
      <c r="K4" s="34" t="s">
        <v>809</v>
      </c>
    </row>
    <row r="5" spans="1:12">
      <c r="A5" s="2">
        <v>4</v>
      </c>
      <c r="B5" s="2" t="s">
        <v>177</v>
      </c>
      <c r="C5" s="285">
        <v>43892.479166666664</v>
      </c>
      <c r="D5" s="285">
        <v>43892.5</v>
      </c>
      <c r="E5" s="2" t="s">
        <v>3972</v>
      </c>
      <c r="F5" s="2" t="s">
        <v>3973</v>
      </c>
      <c r="G5" s="28"/>
      <c r="H5" s="28" t="s">
        <v>3960</v>
      </c>
      <c r="K5" s="34" t="s">
        <v>809</v>
      </c>
    </row>
    <row r="6" spans="1:12">
      <c r="A6" s="2">
        <v>5</v>
      </c>
      <c r="B6" s="2" t="s">
        <v>177</v>
      </c>
      <c r="C6" s="285">
        <v>43892.5</v>
      </c>
      <c r="D6" s="285">
        <v>43892.541666666664</v>
      </c>
      <c r="E6" s="2" t="s">
        <v>3976</v>
      </c>
      <c r="F6" s="2" t="s">
        <v>3970</v>
      </c>
      <c r="G6" s="28"/>
      <c r="H6" s="28" t="s">
        <v>3960</v>
      </c>
      <c r="K6" s="34" t="s">
        <v>809</v>
      </c>
    </row>
    <row r="7" spans="1:12">
      <c r="A7" s="2">
        <v>6</v>
      </c>
      <c r="B7" s="2" t="s">
        <v>177</v>
      </c>
      <c r="C7" s="285">
        <v>43892.552083333336</v>
      </c>
      <c r="D7" s="285">
        <v>43892.583333333336</v>
      </c>
      <c r="E7" s="2" t="s">
        <v>3980</v>
      </c>
      <c r="F7" s="2" t="s">
        <v>3981</v>
      </c>
      <c r="G7" s="28"/>
      <c r="H7" s="28" t="s">
        <v>3960</v>
      </c>
      <c r="K7" s="34" t="s">
        <v>809</v>
      </c>
    </row>
    <row r="8" spans="1:12">
      <c r="A8" s="2">
        <v>7</v>
      </c>
      <c r="B8" s="2" t="s">
        <v>177</v>
      </c>
      <c r="C8" s="285">
        <v>43892.604166666664</v>
      </c>
      <c r="D8" s="285"/>
      <c r="E8" s="2" t="s">
        <v>3983</v>
      </c>
      <c r="G8" s="28"/>
      <c r="H8" s="28" t="s">
        <v>3960</v>
      </c>
      <c r="K8" s="34" t="s">
        <v>809</v>
      </c>
    </row>
    <row r="9" spans="1:12">
      <c r="A9" s="2">
        <v>8</v>
      </c>
      <c r="B9" s="2" t="s">
        <v>177</v>
      </c>
      <c r="C9" s="285">
        <v>43892.75</v>
      </c>
      <c r="D9" s="285"/>
      <c r="E9" s="2" t="s">
        <v>3985</v>
      </c>
      <c r="F9" s="2" t="s">
        <v>3986</v>
      </c>
      <c r="G9" s="28"/>
      <c r="H9" s="28" t="s">
        <v>3960</v>
      </c>
      <c r="K9" s="34" t="s">
        <v>809</v>
      </c>
    </row>
    <row r="10" spans="1:12">
      <c r="A10" s="2">
        <v>9</v>
      </c>
      <c r="B10" s="2" t="s">
        <v>177</v>
      </c>
      <c r="C10" s="285">
        <v>43892.791666666664</v>
      </c>
      <c r="D10" s="285"/>
      <c r="E10" s="2" t="s">
        <v>3988</v>
      </c>
      <c r="F10" s="2" t="s">
        <v>3989</v>
      </c>
      <c r="G10" s="28"/>
      <c r="H10" s="28" t="s">
        <v>3960</v>
      </c>
      <c r="K10" s="34" t="s">
        <v>809</v>
      </c>
    </row>
    <row r="11" spans="1:12">
      <c r="A11" s="2">
        <v>10</v>
      </c>
      <c r="B11" s="2" t="s">
        <v>177</v>
      </c>
      <c r="C11" s="285">
        <v>43893.5</v>
      </c>
      <c r="D11" s="285"/>
      <c r="E11" s="2" t="s">
        <v>3991</v>
      </c>
      <c r="F11" s="2" t="s">
        <v>3992</v>
      </c>
      <c r="G11" s="28"/>
      <c r="H11" s="28" t="s">
        <v>3960</v>
      </c>
      <c r="K11" s="34" t="s">
        <v>809</v>
      </c>
    </row>
    <row r="12" spans="1:12">
      <c r="A12" s="2">
        <v>11</v>
      </c>
      <c r="B12" s="2" t="s">
        <v>177</v>
      </c>
      <c r="C12" s="285">
        <v>43894.416666666664</v>
      </c>
      <c r="D12" s="285">
        <v>43894.4375</v>
      </c>
      <c r="E12" s="2" t="s">
        <v>3991</v>
      </c>
      <c r="F12" s="2" t="s">
        <v>3992</v>
      </c>
      <c r="G12" s="28"/>
      <c r="H12" s="28" t="s">
        <v>3960</v>
      </c>
      <c r="K12" s="34" t="s">
        <v>809</v>
      </c>
    </row>
    <row r="13" spans="1:12">
      <c r="A13" s="2">
        <v>12</v>
      </c>
      <c r="B13" s="2" t="s">
        <v>177</v>
      </c>
      <c r="C13" s="285">
        <v>43894.4375</v>
      </c>
      <c r="D13" s="285">
        <v>43894.479166666664</v>
      </c>
      <c r="E13" s="2" t="s">
        <v>3996</v>
      </c>
      <c r="G13" s="28"/>
      <c r="H13" s="28" t="s">
        <v>3960</v>
      </c>
      <c r="K13" s="34" t="s">
        <v>809</v>
      </c>
    </row>
    <row r="14" spans="1:12">
      <c r="A14" s="2">
        <v>13</v>
      </c>
      <c r="B14" s="2" t="s">
        <v>177</v>
      </c>
      <c r="C14" s="285">
        <v>43895.489583333336</v>
      </c>
      <c r="D14" s="285">
        <v>43895.510416666664</v>
      </c>
      <c r="E14" s="2" t="s">
        <v>3999</v>
      </c>
      <c r="F14" s="2" t="s">
        <v>4000</v>
      </c>
      <c r="G14" s="28"/>
      <c r="H14" s="28" t="s">
        <v>3960</v>
      </c>
      <c r="K14" s="34" t="s">
        <v>809</v>
      </c>
    </row>
    <row r="15" spans="1:12">
      <c r="A15" s="2">
        <v>14</v>
      </c>
      <c r="B15" s="2" t="s">
        <v>177</v>
      </c>
      <c r="C15" s="285">
        <v>43895.510416666664</v>
      </c>
      <c r="D15" s="285">
        <v>43895.53125</v>
      </c>
      <c r="E15" s="2" t="s">
        <v>4006</v>
      </c>
      <c r="F15" s="2" t="s">
        <v>4007</v>
      </c>
      <c r="G15" s="28"/>
      <c r="H15" s="28" t="s">
        <v>3960</v>
      </c>
      <c r="K15" s="34" t="s">
        <v>809</v>
      </c>
    </row>
    <row r="16" spans="1:12">
      <c r="A16" s="2">
        <v>15</v>
      </c>
      <c r="B16" s="2" t="s">
        <v>177</v>
      </c>
      <c r="C16" s="285">
        <v>43895.53125</v>
      </c>
      <c r="D16" s="285">
        <v>43895.552083333336</v>
      </c>
      <c r="E16" s="2" t="s">
        <v>4009</v>
      </c>
      <c r="F16" s="2" t="s">
        <v>4010</v>
      </c>
      <c r="G16" s="28"/>
      <c r="H16" s="28" t="s">
        <v>3960</v>
      </c>
      <c r="K16" s="34" t="s">
        <v>809</v>
      </c>
    </row>
    <row r="17" spans="1:12">
      <c r="A17" s="2">
        <v>16</v>
      </c>
      <c r="B17" s="2" t="s">
        <v>177</v>
      </c>
      <c r="C17" s="285">
        <v>43895.552083333336</v>
      </c>
      <c r="D17" s="285">
        <v>43895.583333333336</v>
      </c>
      <c r="E17" s="2" t="s">
        <v>4014</v>
      </c>
      <c r="F17" s="2" t="s">
        <v>4015</v>
      </c>
      <c r="G17" s="28"/>
      <c r="H17" s="28" t="s">
        <v>3960</v>
      </c>
      <c r="K17" s="34" t="s">
        <v>809</v>
      </c>
    </row>
    <row r="18" spans="1:12">
      <c r="A18" s="2">
        <v>17</v>
      </c>
      <c r="B18" s="2" t="s">
        <v>177</v>
      </c>
      <c r="C18" s="285">
        <v>43895.625</v>
      </c>
      <c r="D18" s="286"/>
      <c r="E18" s="2" t="s">
        <v>4018</v>
      </c>
      <c r="F18" s="2" t="s">
        <v>4019</v>
      </c>
      <c r="G18" s="28"/>
      <c r="H18" s="28" t="s">
        <v>3960</v>
      </c>
      <c r="K18" s="34" t="s">
        <v>809</v>
      </c>
    </row>
    <row r="19" spans="1:12">
      <c r="A19" s="2">
        <v>18</v>
      </c>
      <c r="B19" s="2" t="s">
        <v>177</v>
      </c>
      <c r="C19" s="85">
        <v>43896</v>
      </c>
      <c r="D19" s="286"/>
      <c r="E19" s="2" t="s">
        <v>4024</v>
      </c>
      <c r="G19" s="28"/>
      <c r="H19" s="28" t="s">
        <v>3960</v>
      </c>
      <c r="K19" s="34" t="s">
        <v>809</v>
      </c>
    </row>
    <row r="20" spans="1:12">
      <c r="A20" s="2">
        <v>19</v>
      </c>
      <c r="B20" s="2" t="s">
        <v>4028</v>
      </c>
      <c r="C20" s="287">
        <v>43903.145833333336</v>
      </c>
      <c r="D20" s="287">
        <v>43903.208333333336</v>
      </c>
      <c r="E20" s="2" t="s">
        <v>4029</v>
      </c>
      <c r="F20" s="2" t="s">
        <v>4030</v>
      </c>
      <c r="G20" s="2"/>
      <c r="H20" s="2" t="s">
        <v>4031</v>
      </c>
      <c r="I20" s="2" t="s">
        <v>4032</v>
      </c>
      <c r="J20" s="2"/>
      <c r="K20" s="34" t="s">
        <v>809</v>
      </c>
      <c r="L20" s="2"/>
    </row>
    <row r="21" spans="1:12">
      <c r="A21" s="2">
        <v>20</v>
      </c>
      <c r="B21" s="2" t="s">
        <v>4028</v>
      </c>
      <c r="C21" s="287">
        <v>43903.263888888891</v>
      </c>
      <c r="D21" s="287">
        <v>43903.284722222219</v>
      </c>
      <c r="E21" s="2" t="s">
        <v>4033</v>
      </c>
      <c r="F21" s="2" t="s">
        <v>4034</v>
      </c>
      <c r="G21" s="2"/>
      <c r="H21" s="2" t="s">
        <v>4031</v>
      </c>
      <c r="I21" s="2" t="s">
        <v>4032</v>
      </c>
      <c r="J21" s="2"/>
      <c r="K21" s="34" t="s">
        <v>809</v>
      </c>
      <c r="L21" s="2"/>
    </row>
    <row r="22" spans="1:12">
      <c r="A22" s="2">
        <v>21</v>
      </c>
      <c r="B22" s="2" t="s">
        <v>4028</v>
      </c>
      <c r="C22" s="287">
        <v>43903.291666666664</v>
      </c>
      <c r="D22" s="287">
        <v>43903.305555555555</v>
      </c>
      <c r="E22" s="2" t="s">
        <v>4037</v>
      </c>
      <c r="F22" s="2" t="s">
        <v>4038</v>
      </c>
      <c r="G22" s="2"/>
      <c r="H22" s="2" t="s">
        <v>4031</v>
      </c>
      <c r="I22" s="2" t="s">
        <v>4032</v>
      </c>
      <c r="J22" s="2"/>
      <c r="K22" s="34" t="s">
        <v>809</v>
      </c>
      <c r="L22" s="2"/>
    </row>
    <row r="23" spans="1:12">
      <c r="A23" s="2">
        <v>22</v>
      </c>
      <c r="B23" s="2" t="s">
        <v>4028</v>
      </c>
      <c r="C23" s="287">
        <v>43903.3125</v>
      </c>
      <c r="D23" s="287">
        <v>43903.3125</v>
      </c>
      <c r="E23" s="2" t="s">
        <v>4042</v>
      </c>
      <c r="F23" s="2" t="s">
        <v>4043</v>
      </c>
      <c r="G23" s="2"/>
      <c r="H23" s="2" t="s">
        <v>4031</v>
      </c>
      <c r="I23" s="2" t="s">
        <v>4044</v>
      </c>
      <c r="J23" s="2"/>
      <c r="K23" s="34" t="s">
        <v>809</v>
      </c>
      <c r="L23" s="2"/>
    </row>
    <row r="24" spans="1:12">
      <c r="A24" s="2">
        <v>23</v>
      </c>
      <c r="B24" s="2" t="s">
        <v>4028</v>
      </c>
      <c r="C24" s="287">
        <v>43903.645833333336</v>
      </c>
      <c r="D24" s="287">
        <v>43903.729166666664</v>
      </c>
      <c r="E24" s="2" t="s">
        <v>4047</v>
      </c>
      <c r="F24" s="2" t="s">
        <v>4048</v>
      </c>
      <c r="G24" s="2"/>
      <c r="H24" s="2" t="s">
        <v>4031</v>
      </c>
      <c r="I24" s="2" t="s">
        <v>4050</v>
      </c>
      <c r="J24" s="2"/>
      <c r="K24" s="34" t="s">
        <v>809</v>
      </c>
      <c r="L24" s="2"/>
    </row>
    <row r="25" spans="1:12">
      <c r="A25" s="2">
        <v>24</v>
      </c>
      <c r="B25" s="2" t="s">
        <v>4028</v>
      </c>
      <c r="C25" s="287">
        <v>43903.743055555555</v>
      </c>
      <c r="D25" s="287">
        <v>43903.754166666666</v>
      </c>
      <c r="E25" s="2" t="s">
        <v>4052</v>
      </c>
      <c r="F25" s="2" t="s">
        <v>4053</v>
      </c>
      <c r="G25" s="2"/>
      <c r="H25" s="2" t="s">
        <v>4031</v>
      </c>
      <c r="I25" s="2" t="s">
        <v>4054</v>
      </c>
      <c r="J25" s="2"/>
      <c r="K25" s="34" t="s">
        <v>809</v>
      </c>
      <c r="L25" s="2"/>
    </row>
    <row r="26" spans="1:12">
      <c r="A26" s="2">
        <v>25</v>
      </c>
      <c r="B26" s="2" t="s">
        <v>4028</v>
      </c>
      <c r="C26" s="287">
        <v>43903.79791666667</v>
      </c>
      <c r="D26" s="287">
        <v>43903.79791666667</v>
      </c>
      <c r="E26" s="2" t="s">
        <v>4057</v>
      </c>
      <c r="F26" s="2" t="s">
        <v>4058</v>
      </c>
      <c r="G26" s="2"/>
      <c r="H26" s="2" t="s">
        <v>4031</v>
      </c>
      <c r="I26" s="2" t="s">
        <v>4050</v>
      </c>
      <c r="J26" s="2"/>
      <c r="K26" s="34" t="s">
        <v>809</v>
      </c>
      <c r="L26" s="2"/>
    </row>
    <row r="27" spans="1:12">
      <c r="A27" s="2">
        <v>26</v>
      </c>
      <c r="B27" s="2" t="s">
        <v>4028</v>
      </c>
      <c r="C27" s="287">
        <v>43903.822916666664</v>
      </c>
      <c r="D27" s="287">
        <v>43903.822916666664</v>
      </c>
      <c r="E27" s="2" t="s">
        <v>4042</v>
      </c>
      <c r="F27" s="2" t="s">
        <v>4043</v>
      </c>
      <c r="G27" s="2"/>
      <c r="H27" s="2" t="s">
        <v>4031</v>
      </c>
      <c r="I27" s="2" t="s">
        <v>4044</v>
      </c>
      <c r="J27" s="2"/>
      <c r="K27" s="34" t="s">
        <v>809</v>
      </c>
      <c r="L27" s="2"/>
    </row>
    <row r="28" spans="1:12">
      <c r="A28" s="2">
        <v>27</v>
      </c>
      <c r="B28" s="2" t="s">
        <v>4028</v>
      </c>
      <c r="C28" s="287">
        <v>43903.90625</v>
      </c>
      <c r="E28" s="2" t="s">
        <v>4063</v>
      </c>
      <c r="F28" s="2" t="s">
        <v>4038</v>
      </c>
      <c r="G28" s="2"/>
      <c r="H28" s="2" t="s">
        <v>3960</v>
      </c>
      <c r="K28" s="34" t="s">
        <v>809</v>
      </c>
    </row>
    <row r="29" spans="1:12">
      <c r="A29" s="2">
        <v>28</v>
      </c>
      <c r="B29" s="2" t="s">
        <v>676</v>
      </c>
      <c r="C29" s="287">
        <v>43899.336805555555</v>
      </c>
      <c r="E29" s="2" t="s">
        <v>4065</v>
      </c>
      <c r="F29" s="2" t="s">
        <v>4030</v>
      </c>
      <c r="G29" s="2"/>
      <c r="H29" s="2" t="s">
        <v>4031</v>
      </c>
      <c r="I29" s="145" t="s">
        <v>4066</v>
      </c>
      <c r="J29" s="145"/>
      <c r="K29" s="34" t="s">
        <v>809</v>
      </c>
      <c r="L29" s="145"/>
    </row>
    <row r="30" spans="1:12">
      <c r="A30" s="2">
        <v>29</v>
      </c>
      <c r="B30" s="47" t="s">
        <v>676</v>
      </c>
      <c r="C30" s="287">
        <v>43899.4375</v>
      </c>
      <c r="E30" s="2" t="s">
        <v>4068</v>
      </c>
      <c r="F30" s="2" t="s">
        <v>4069</v>
      </c>
      <c r="G30" s="2"/>
      <c r="H30" s="2" t="s">
        <v>4031</v>
      </c>
      <c r="I30" s="2" t="s">
        <v>4070</v>
      </c>
      <c r="J30" s="2"/>
      <c r="K30" s="34" t="s">
        <v>809</v>
      </c>
      <c r="L30" s="2"/>
    </row>
    <row r="31" spans="1:12">
      <c r="A31" s="2">
        <v>30</v>
      </c>
      <c r="B31" s="47" t="s">
        <v>676</v>
      </c>
      <c r="C31" s="287">
        <v>43899.458333333336</v>
      </c>
      <c r="D31" s="287">
        <v>43899.475694444445</v>
      </c>
      <c r="E31" s="2" t="s">
        <v>4071</v>
      </c>
      <c r="G31" s="2"/>
      <c r="H31" s="2" t="s">
        <v>3960</v>
      </c>
      <c r="K31" s="34" t="s">
        <v>809</v>
      </c>
    </row>
    <row r="32" spans="1:12">
      <c r="A32" s="2">
        <v>31</v>
      </c>
      <c r="B32" s="47" t="s">
        <v>676</v>
      </c>
      <c r="C32" s="287">
        <v>43899.5</v>
      </c>
      <c r="D32" s="287">
        <v>43899.520833333336</v>
      </c>
      <c r="E32" s="2" t="s">
        <v>4072</v>
      </c>
      <c r="F32" s="2" t="s">
        <v>4073</v>
      </c>
      <c r="G32" s="2"/>
      <c r="H32" s="2" t="s">
        <v>4031</v>
      </c>
      <c r="K32" s="34" t="s">
        <v>809</v>
      </c>
    </row>
    <row r="33" spans="1:11">
      <c r="A33" s="2">
        <v>32</v>
      </c>
      <c r="B33" s="47" t="s">
        <v>676</v>
      </c>
      <c r="C33" s="287">
        <v>43899.520833333336</v>
      </c>
      <c r="D33" s="287">
        <v>43899.541666666664</v>
      </c>
      <c r="E33" s="2" t="s">
        <v>4075</v>
      </c>
      <c r="F33" s="2" t="s">
        <v>4073</v>
      </c>
      <c r="G33" s="2"/>
      <c r="H33" s="2" t="s">
        <v>4031</v>
      </c>
      <c r="K33" s="34" t="s">
        <v>809</v>
      </c>
    </row>
    <row r="34" spans="1:11">
      <c r="A34" s="2">
        <v>33</v>
      </c>
      <c r="B34" s="47" t="s">
        <v>676</v>
      </c>
      <c r="C34" s="287">
        <v>43899.763888888891</v>
      </c>
      <c r="D34" s="287">
        <v>43899.770833333336</v>
      </c>
      <c r="E34" s="2" t="s">
        <v>4077</v>
      </c>
      <c r="F34" s="2" t="s">
        <v>4078</v>
      </c>
      <c r="G34" s="2"/>
      <c r="H34" s="2" t="s">
        <v>3960</v>
      </c>
      <c r="K34" s="34" t="s">
        <v>809</v>
      </c>
    </row>
    <row r="35" spans="1:11">
      <c r="A35" s="2">
        <v>34</v>
      </c>
      <c r="B35" s="47" t="s">
        <v>676</v>
      </c>
      <c r="C35" s="287">
        <v>43899.770833333336</v>
      </c>
      <c r="D35" s="287">
        <v>43899.78125</v>
      </c>
      <c r="E35" s="2" t="s">
        <v>4080</v>
      </c>
      <c r="G35" s="2"/>
      <c r="H35" s="2" t="s">
        <v>3960</v>
      </c>
      <c r="K35" s="34" t="s">
        <v>809</v>
      </c>
    </row>
    <row r="36" spans="1:11">
      <c r="A36" s="2">
        <v>35</v>
      </c>
      <c r="B36" s="47" t="s">
        <v>676</v>
      </c>
      <c r="C36" s="287">
        <v>43900.333333333336</v>
      </c>
      <c r="D36" s="287">
        <v>43900.354166666664</v>
      </c>
      <c r="E36" s="2" t="s">
        <v>4081</v>
      </c>
      <c r="G36" s="2"/>
      <c r="H36" s="2" t="s">
        <v>3960</v>
      </c>
      <c r="K36" s="34" t="s">
        <v>809</v>
      </c>
    </row>
    <row r="37" spans="1:11">
      <c r="A37" s="2">
        <v>36</v>
      </c>
      <c r="B37" s="47" t="s">
        <v>676</v>
      </c>
      <c r="C37" s="287">
        <v>43900.520833333336</v>
      </c>
      <c r="D37" s="287">
        <v>43900.527777777781</v>
      </c>
      <c r="E37" s="2" t="s">
        <v>4083</v>
      </c>
      <c r="F37" s="2" t="s">
        <v>4073</v>
      </c>
      <c r="G37" s="2"/>
      <c r="H37" s="2" t="s">
        <v>3960</v>
      </c>
      <c r="K37" s="34" t="s">
        <v>809</v>
      </c>
    </row>
    <row r="38" spans="1:11">
      <c r="A38" s="2">
        <v>37</v>
      </c>
      <c r="B38" s="47" t="s">
        <v>676</v>
      </c>
      <c r="C38" s="287">
        <v>43900.541666666664</v>
      </c>
      <c r="D38" s="287"/>
      <c r="E38" s="2" t="s">
        <v>4085</v>
      </c>
      <c r="F38" s="2" t="s">
        <v>4073</v>
      </c>
      <c r="G38" s="2"/>
      <c r="H38" s="2" t="s">
        <v>3960</v>
      </c>
      <c r="K38" s="34" t="s">
        <v>809</v>
      </c>
    </row>
    <row r="39" spans="1:11">
      <c r="A39" s="2">
        <v>38</v>
      </c>
      <c r="B39" s="47" t="s">
        <v>676</v>
      </c>
      <c r="C39" s="287">
        <v>43901.770833333336</v>
      </c>
      <c r="D39" s="287"/>
      <c r="E39" s="2" t="s">
        <v>4090</v>
      </c>
      <c r="F39" s="2" t="s">
        <v>4078</v>
      </c>
      <c r="G39" s="2"/>
      <c r="H39" s="2" t="s">
        <v>4031</v>
      </c>
      <c r="K39" s="34" t="s">
        <v>809</v>
      </c>
    </row>
    <row r="40" spans="1:11">
      <c r="A40" s="2">
        <v>39</v>
      </c>
      <c r="B40" s="47" t="s">
        <v>676</v>
      </c>
      <c r="C40" s="287">
        <v>43900.8125</v>
      </c>
      <c r="D40" s="287"/>
      <c r="E40" s="2" t="s">
        <v>4094</v>
      </c>
      <c r="F40" s="2" t="s">
        <v>4073</v>
      </c>
      <c r="G40" s="2"/>
      <c r="H40" s="2" t="s">
        <v>4031</v>
      </c>
      <c r="K40" s="34" t="s">
        <v>809</v>
      </c>
    </row>
    <row r="41" spans="1:11">
      <c r="A41" s="2">
        <v>40</v>
      </c>
      <c r="B41" s="47" t="s">
        <v>676</v>
      </c>
      <c r="C41" s="85">
        <v>43902</v>
      </c>
      <c r="D41" s="287"/>
      <c r="E41" s="2" t="s">
        <v>4085</v>
      </c>
      <c r="F41" s="2" t="s">
        <v>4073</v>
      </c>
      <c r="G41" s="2"/>
      <c r="H41" s="2" t="s">
        <v>3960</v>
      </c>
      <c r="K41" s="34" t="s">
        <v>809</v>
      </c>
    </row>
    <row r="42" spans="1:11">
      <c r="A42" s="2">
        <v>41</v>
      </c>
      <c r="B42" s="47" t="s">
        <v>676</v>
      </c>
      <c r="C42" s="287">
        <v>43903.6875</v>
      </c>
      <c r="D42" s="287"/>
      <c r="E42" s="2" t="s">
        <v>4098</v>
      </c>
      <c r="F42" s="2" t="s">
        <v>4078</v>
      </c>
      <c r="G42" s="2"/>
      <c r="H42" s="2" t="s">
        <v>3960</v>
      </c>
      <c r="K42" s="34" t="s">
        <v>809</v>
      </c>
    </row>
    <row r="43" spans="1:11">
      <c r="A43" s="2">
        <v>42</v>
      </c>
      <c r="B43" s="47" t="s">
        <v>676</v>
      </c>
      <c r="C43" s="287">
        <v>43903.8125</v>
      </c>
      <c r="D43" s="287"/>
      <c r="E43" s="2" t="s">
        <v>4100</v>
      </c>
      <c r="F43" s="2" t="s">
        <v>4073</v>
      </c>
      <c r="G43" s="2"/>
      <c r="H43" s="2" t="s">
        <v>3960</v>
      </c>
      <c r="K43" s="34" t="s">
        <v>809</v>
      </c>
    </row>
    <row r="44" spans="1:11">
      <c r="A44" s="2">
        <v>43</v>
      </c>
      <c r="B44" s="47" t="s">
        <v>676</v>
      </c>
      <c r="C44" s="287">
        <v>43903.833333333336</v>
      </c>
      <c r="D44" s="287"/>
      <c r="E44" s="2" t="s">
        <v>4102</v>
      </c>
      <c r="F44" s="2" t="s">
        <v>4103</v>
      </c>
      <c r="G44" s="2"/>
      <c r="H44" s="2" t="s">
        <v>3960</v>
      </c>
      <c r="K44" s="34" t="s">
        <v>809</v>
      </c>
    </row>
    <row r="45" spans="1:11">
      <c r="A45" s="2">
        <v>44</v>
      </c>
      <c r="B45" s="80" t="s">
        <v>274</v>
      </c>
      <c r="C45" s="288">
        <v>43896</v>
      </c>
      <c r="D45" s="289">
        <v>43898.1875</v>
      </c>
      <c r="E45" s="80" t="s">
        <v>4107</v>
      </c>
      <c r="F45" s="80" t="s">
        <v>4109</v>
      </c>
      <c r="G45" s="80"/>
      <c r="H45" s="80" t="s">
        <v>4031</v>
      </c>
      <c r="K45" s="34" t="s">
        <v>809</v>
      </c>
    </row>
    <row r="46" spans="1:11">
      <c r="A46" s="2">
        <v>45</v>
      </c>
      <c r="B46" s="80" t="s">
        <v>274</v>
      </c>
      <c r="C46" s="289">
        <v>43898.1875</v>
      </c>
      <c r="D46" s="289">
        <v>43898.260416666664</v>
      </c>
      <c r="E46" s="80" t="s">
        <v>4113</v>
      </c>
      <c r="F46" s="45"/>
      <c r="G46" s="80"/>
      <c r="H46" s="80" t="s">
        <v>3960</v>
      </c>
      <c r="K46" s="34" t="s">
        <v>809</v>
      </c>
    </row>
    <row r="47" spans="1:11">
      <c r="A47" s="2">
        <v>46</v>
      </c>
      <c r="B47" s="80" t="s">
        <v>274</v>
      </c>
      <c r="C47" s="289">
        <v>43898.604166666664</v>
      </c>
      <c r="D47" s="45"/>
      <c r="E47" s="80" t="s">
        <v>4119</v>
      </c>
      <c r="F47" s="80" t="s">
        <v>4120</v>
      </c>
      <c r="G47" s="80"/>
      <c r="H47" s="80" t="s">
        <v>3960</v>
      </c>
      <c r="K47" s="34" t="s">
        <v>809</v>
      </c>
    </row>
    <row r="48" spans="1:11">
      <c r="A48" s="2">
        <v>47</v>
      </c>
      <c r="B48" s="80" t="s">
        <v>274</v>
      </c>
      <c r="C48" s="289">
        <v>43898.666666666664</v>
      </c>
      <c r="D48" s="289">
        <v>43899.854166666664</v>
      </c>
      <c r="E48" s="80" t="s">
        <v>4122</v>
      </c>
      <c r="F48" s="45"/>
      <c r="G48" s="80"/>
      <c r="H48" s="80" t="s">
        <v>3960</v>
      </c>
      <c r="K48" s="34" t="s">
        <v>809</v>
      </c>
    </row>
    <row r="49" spans="1:11">
      <c r="A49" s="2">
        <v>48</v>
      </c>
      <c r="B49" s="80" t="s">
        <v>274</v>
      </c>
      <c r="C49" s="289">
        <v>43870.854166666664</v>
      </c>
      <c r="D49" s="45"/>
      <c r="E49" s="80" t="s">
        <v>4123</v>
      </c>
      <c r="F49" s="80" t="s">
        <v>4120</v>
      </c>
      <c r="G49" s="80"/>
      <c r="H49" s="80" t="s">
        <v>3960</v>
      </c>
      <c r="K49" s="34" t="s">
        <v>809</v>
      </c>
    </row>
    <row r="50" spans="1:11">
      <c r="A50" s="2">
        <v>49</v>
      </c>
      <c r="B50" s="80" t="s">
        <v>258</v>
      </c>
      <c r="C50" s="290">
        <v>43889.520833333336</v>
      </c>
      <c r="D50" s="290">
        <v>43889.674305555556</v>
      </c>
      <c r="E50" s="80" t="s">
        <v>4125</v>
      </c>
      <c r="F50" s="80" t="s">
        <v>4126</v>
      </c>
      <c r="G50" s="80"/>
      <c r="H50" s="80" t="s">
        <v>4031</v>
      </c>
      <c r="K50" s="34" t="s">
        <v>809</v>
      </c>
    </row>
    <row r="51" spans="1:11">
      <c r="A51" s="2">
        <v>50</v>
      </c>
      <c r="B51" s="80" t="s">
        <v>258</v>
      </c>
      <c r="C51" s="290">
        <v>43889.674305555556</v>
      </c>
      <c r="D51" s="290">
        <v>43889.958333333336</v>
      </c>
      <c r="E51" s="80" t="s">
        <v>4128</v>
      </c>
      <c r="F51" s="80" t="s">
        <v>4126</v>
      </c>
      <c r="G51" s="80"/>
      <c r="H51" s="80" t="s">
        <v>3960</v>
      </c>
      <c r="K51" s="34" t="s">
        <v>809</v>
      </c>
    </row>
    <row r="52" spans="1:11">
      <c r="A52" s="2">
        <v>51</v>
      </c>
      <c r="B52" s="80" t="s">
        <v>258</v>
      </c>
      <c r="C52" s="290">
        <v>43889.958333333336</v>
      </c>
      <c r="D52" s="290">
        <v>43890.850694444445</v>
      </c>
      <c r="E52" s="80" t="s">
        <v>4130</v>
      </c>
      <c r="F52" s="80" t="s">
        <v>4131</v>
      </c>
      <c r="G52" s="80"/>
      <c r="H52" s="80" t="s">
        <v>4031</v>
      </c>
      <c r="K52" s="34" t="s">
        <v>809</v>
      </c>
    </row>
    <row r="53" spans="1:11">
      <c r="A53" s="2">
        <v>52</v>
      </c>
      <c r="B53" s="80" t="s">
        <v>258</v>
      </c>
      <c r="C53" s="290">
        <v>43890.850694444445</v>
      </c>
      <c r="D53" s="289">
        <v>43891.152777777781</v>
      </c>
      <c r="E53" s="80" t="s">
        <v>4133</v>
      </c>
      <c r="F53" s="80" t="s">
        <v>4131</v>
      </c>
      <c r="G53" s="80"/>
      <c r="H53" s="80" t="s">
        <v>3960</v>
      </c>
      <c r="K53" s="34" t="s">
        <v>809</v>
      </c>
    </row>
    <row r="54" spans="1:11">
      <c r="A54" s="2">
        <v>53</v>
      </c>
      <c r="B54" s="80" t="s">
        <v>258</v>
      </c>
      <c r="C54" s="289">
        <v>43891.152777777781</v>
      </c>
      <c r="D54" s="289">
        <v>43891.368055555555</v>
      </c>
      <c r="E54" s="80" t="s">
        <v>4136</v>
      </c>
      <c r="F54" s="80" t="s">
        <v>4109</v>
      </c>
      <c r="G54" s="80"/>
      <c r="H54" s="80" t="s">
        <v>4031</v>
      </c>
      <c r="K54" s="34" t="s">
        <v>809</v>
      </c>
    </row>
    <row r="55" spans="1:11">
      <c r="A55" s="2">
        <v>54</v>
      </c>
      <c r="B55" s="80" t="s">
        <v>258</v>
      </c>
      <c r="C55" s="289">
        <v>43891.395833333336</v>
      </c>
      <c r="D55" s="289">
        <v>43891.458333333336</v>
      </c>
      <c r="E55" s="80" t="s">
        <v>4139</v>
      </c>
      <c r="F55" s="80" t="s">
        <v>4140</v>
      </c>
      <c r="G55" s="80" t="s">
        <v>4142</v>
      </c>
      <c r="H55" s="80" t="s">
        <v>4031</v>
      </c>
      <c r="K55" s="34" t="s">
        <v>809</v>
      </c>
    </row>
    <row r="56" spans="1:11">
      <c r="A56" s="2">
        <v>55</v>
      </c>
      <c r="B56" s="80" t="s">
        <v>258</v>
      </c>
      <c r="C56" s="289">
        <v>43891.583333333336</v>
      </c>
      <c r="D56" s="45"/>
      <c r="E56" s="80" t="s">
        <v>4144</v>
      </c>
      <c r="F56" s="80" t="s">
        <v>4145</v>
      </c>
      <c r="G56" s="80" t="s">
        <v>4146</v>
      </c>
      <c r="H56" s="80" t="s">
        <v>3960</v>
      </c>
      <c r="K56" s="34" t="s">
        <v>809</v>
      </c>
    </row>
    <row r="57" spans="1:11">
      <c r="A57" s="2">
        <v>56</v>
      </c>
      <c r="B57" s="80" t="s">
        <v>258</v>
      </c>
      <c r="C57" s="289">
        <v>43892.583333333336</v>
      </c>
      <c r="D57" s="289">
        <v>43892.625</v>
      </c>
      <c r="E57" s="80" t="s">
        <v>4149</v>
      </c>
      <c r="F57" s="80" t="s">
        <v>4151</v>
      </c>
      <c r="G57" s="80" t="s">
        <v>4146</v>
      </c>
      <c r="H57" s="80" t="s">
        <v>3960</v>
      </c>
      <c r="K57" s="34" t="s">
        <v>809</v>
      </c>
    </row>
    <row r="58" spans="1:11">
      <c r="A58" s="2">
        <v>57</v>
      </c>
      <c r="B58" s="80" t="s">
        <v>258</v>
      </c>
      <c r="C58" s="289">
        <v>43892.666666666664</v>
      </c>
      <c r="D58" s="289">
        <v>43892.916666666664</v>
      </c>
      <c r="E58" s="80" t="s">
        <v>4153</v>
      </c>
      <c r="F58" s="80" t="s">
        <v>4154</v>
      </c>
      <c r="G58" s="80" t="s">
        <v>4146</v>
      </c>
      <c r="H58" s="80" t="s">
        <v>3960</v>
      </c>
      <c r="K58" s="34" t="s">
        <v>809</v>
      </c>
    </row>
    <row r="59" spans="1:11">
      <c r="A59" s="2">
        <v>58</v>
      </c>
      <c r="B59" s="80" t="s">
        <v>258</v>
      </c>
      <c r="C59" s="289">
        <v>43893.416666666664</v>
      </c>
      <c r="D59" s="45"/>
      <c r="E59" s="80" t="s">
        <v>4158</v>
      </c>
      <c r="F59" s="80" t="s">
        <v>4159</v>
      </c>
      <c r="G59" s="80" t="s">
        <v>4146</v>
      </c>
      <c r="H59" s="80" t="s">
        <v>3960</v>
      </c>
      <c r="K59" s="34" t="s">
        <v>809</v>
      </c>
    </row>
    <row r="60" spans="1:11">
      <c r="A60" s="2">
        <v>59</v>
      </c>
      <c r="B60" s="80" t="s">
        <v>258</v>
      </c>
      <c r="C60" s="289">
        <v>43893.583333333336</v>
      </c>
      <c r="D60" s="289">
        <v>43893.9375</v>
      </c>
      <c r="E60" s="80" t="s">
        <v>4153</v>
      </c>
      <c r="F60" s="80" t="s">
        <v>4154</v>
      </c>
      <c r="G60" s="80" t="s">
        <v>4146</v>
      </c>
      <c r="H60" s="80" t="s">
        <v>3960</v>
      </c>
      <c r="K60" s="34" t="s">
        <v>809</v>
      </c>
    </row>
    <row r="61" spans="1:11">
      <c r="A61" s="2">
        <v>60</v>
      </c>
      <c r="B61" s="80" t="s">
        <v>258</v>
      </c>
      <c r="C61" s="289">
        <v>43895.4375</v>
      </c>
      <c r="D61" s="289">
        <v>43895.618055555555</v>
      </c>
      <c r="E61" s="80" t="s">
        <v>4161</v>
      </c>
      <c r="F61" s="80" t="s">
        <v>4162</v>
      </c>
      <c r="G61" s="80" t="s">
        <v>4146</v>
      </c>
      <c r="H61" s="80" t="s">
        <v>3960</v>
      </c>
      <c r="K61" s="34" t="s">
        <v>809</v>
      </c>
    </row>
    <row r="62" spans="1:11">
      <c r="A62" s="2">
        <v>61</v>
      </c>
      <c r="B62" s="80" t="s">
        <v>258</v>
      </c>
      <c r="C62" s="289">
        <v>43895.645833333336</v>
      </c>
      <c r="D62" s="289">
        <v>43898.604166666664</v>
      </c>
      <c r="E62" s="80" t="s">
        <v>4165</v>
      </c>
      <c r="F62" s="80" t="s">
        <v>4140</v>
      </c>
      <c r="G62" s="80" t="s">
        <v>4142</v>
      </c>
      <c r="H62" s="80" t="s">
        <v>3960</v>
      </c>
      <c r="K62" s="34" t="s">
        <v>809</v>
      </c>
    </row>
    <row r="63" spans="1:11">
      <c r="A63" s="2">
        <v>62</v>
      </c>
      <c r="B63" s="80" t="s">
        <v>258</v>
      </c>
      <c r="C63" s="289">
        <v>43898.604166666664</v>
      </c>
      <c r="D63" s="289">
        <v>43898.625</v>
      </c>
      <c r="E63" s="80" t="s">
        <v>4167</v>
      </c>
      <c r="F63" s="80" t="s">
        <v>4151</v>
      </c>
      <c r="G63" s="80" t="s">
        <v>4146</v>
      </c>
      <c r="H63" s="80" t="s">
        <v>3960</v>
      </c>
      <c r="K63" s="34" t="s">
        <v>809</v>
      </c>
    </row>
    <row r="64" spans="1:11">
      <c r="A64" s="2">
        <v>63</v>
      </c>
      <c r="B64" s="80" t="s">
        <v>258</v>
      </c>
      <c r="C64" s="289">
        <v>43898.625</v>
      </c>
      <c r="D64" s="289">
        <v>43898.833333333336</v>
      </c>
      <c r="E64" s="80" t="s">
        <v>4165</v>
      </c>
      <c r="F64" s="80" t="s">
        <v>4140</v>
      </c>
      <c r="G64" s="80" t="s">
        <v>4142</v>
      </c>
      <c r="H64" s="80" t="s">
        <v>3960</v>
      </c>
      <c r="K64" s="34" t="s">
        <v>809</v>
      </c>
    </row>
    <row r="65" spans="1:12">
      <c r="A65" s="2">
        <v>64</v>
      </c>
      <c r="B65" s="80" t="s">
        <v>258</v>
      </c>
      <c r="C65" s="289">
        <v>43898.833333333336</v>
      </c>
      <c r="D65" s="45"/>
      <c r="E65" s="80" t="s">
        <v>4169</v>
      </c>
      <c r="F65" s="80" t="s">
        <v>4120</v>
      </c>
      <c r="G65" s="80" t="s">
        <v>4146</v>
      </c>
      <c r="H65" s="80" t="s">
        <v>3960</v>
      </c>
      <c r="K65" s="34" t="s">
        <v>809</v>
      </c>
    </row>
    <row r="66" spans="1:12">
      <c r="A66" s="2">
        <v>65</v>
      </c>
      <c r="B66" s="80" t="s">
        <v>4172</v>
      </c>
      <c r="C66" s="291">
        <v>43924.25</v>
      </c>
      <c r="D66" s="291">
        <v>43924.333333333336</v>
      </c>
      <c r="E66" s="80" t="s">
        <v>4175</v>
      </c>
      <c r="F66" s="80"/>
      <c r="G66" s="80"/>
      <c r="H66" s="80" t="s">
        <v>4176</v>
      </c>
      <c r="I66" s="45"/>
      <c r="J66" s="45"/>
      <c r="K66" s="34" t="s">
        <v>809</v>
      </c>
      <c r="L66" s="45"/>
    </row>
    <row r="67" spans="1:12">
      <c r="A67" s="2">
        <v>66</v>
      </c>
      <c r="B67" s="80" t="s">
        <v>4172</v>
      </c>
      <c r="C67" s="289">
        <v>43924.791666666664</v>
      </c>
      <c r="D67" s="289">
        <v>43924.854166666664</v>
      </c>
      <c r="E67" s="80" t="s">
        <v>4177</v>
      </c>
      <c r="F67" s="80" t="s">
        <v>4178</v>
      </c>
      <c r="G67" s="80"/>
      <c r="H67" s="80" t="s">
        <v>4176</v>
      </c>
      <c r="I67" s="45"/>
      <c r="J67" s="292" t="s">
        <v>4179</v>
      </c>
      <c r="K67" s="34" t="s">
        <v>809</v>
      </c>
      <c r="L67" s="293">
        <v>76.783366400000006</v>
      </c>
    </row>
    <row r="68" spans="1:12">
      <c r="A68" s="2">
        <v>67</v>
      </c>
      <c r="B68" s="80" t="s">
        <v>4172</v>
      </c>
      <c r="C68" s="289">
        <v>43985.34375</v>
      </c>
      <c r="D68" s="289">
        <v>43985.427083333336</v>
      </c>
      <c r="E68" s="80" t="s">
        <v>4181</v>
      </c>
      <c r="F68" s="80"/>
      <c r="G68" s="80"/>
      <c r="H68" s="80" t="s">
        <v>4184</v>
      </c>
      <c r="I68" s="80" t="s">
        <v>4185</v>
      </c>
      <c r="J68" s="45"/>
      <c r="K68" s="34" t="s">
        <v>809</v>
      </c>
      <c r="L68" s="45"/>
    </row>
    <row r="69" spans="1:12">
      <c r="A69" s="2">
        <v>68</v>
      </c>
      <c r="B69" s="80" t="s">
        <v>4172</v>
      </c>
      <c r="C69" s="289">
        <v>43985.4375</v>
      </c>
      <c r="D69" s="289">
        <v>43985.46875</v>
      </c>
      <c r="E69" s="80" t="s">
        <v>4189</v>
      </c>
      <c r="F69" s="80" t="s">
        <v>4190</v>
      </c>
      <c r="G69" s="80"/>
      <c r="H69" s="80" t="s">
        <v>4176</v>
      </c>
      <c r="I69" s="45"/>
      <c r="J69" s="292" t="s">
        <v>4191</v>
      </c>
      <c r="K69" s="34" t="s">
        <v>809</v>
      </c>
      <c r="L69" s="293">
        <v>76.522530599999996</v>
      </c>
    </row>
    <row r="70" spans="1:12">
      <c r="A70" s="2">
        <v>69</v>
      </c>
      <c r="B70" s="80" t="s">
        <v>4172</v>
      </c>
      <c r="C70" s="289">
        <v>43985.583333333336</v>
      </c>
      <c r="D70" s="289">
        <v>43985.666666666664</v>
      </c>
      <c r="E70" s="80" t="s">
        <v>4192</v>
      </c>
      <c r="F70" s="80"/>
      <c r="G70" s="80"/>
      <c r="H70" s="80" t="s">
        <v>4184</v>
      </c>
      <c r="I70" s="80" t="s">
        <v>4185</v>
      </c>
      <c r="J70" s="45"/>
      <c r="K70" s="34" t="s">
        <v>809</v>
      </c>
      <c r="L70" s="45"/>
    </row>
    <row r="71" spans="1:12">
      <c r="A71" s="2">
        <v>70</v>
      </c>
      <c r="B71" s="80" t="s">
        <v>4172</v>
      </c>
      <c r="C71" s="294">
        <v>43898</v>
      </c>
      <c r="D71" s="45"/>
      <c r="E71" s="80" t="s">
        <v>4196</v>
      </c>
      <c r="F71" s="80"/>
      <c r="G71" s="80"/>
      <c r="H71" s="45"/>
      <c r="I71" s="45"/>
      <c r="J71" s="45"/>
      <c r="K71" s="34" t="s">
        <v>809</v>
      </c>
      <c r="L71" s="45"/>
    </row>
    <row r="72" spans="1:12">
      <c r="A72" s="2">
        <v>71</v>
      </c>
      <c r="B72" s="80" t="s">
        <v>4198</v>
      </c>
      <c r="C72" s="291">
        <v>43924.25</v>
      </c>
      <c r="D72" s="291">
        <v>43924.333333333336</v>
      </c>
      <c r="E72" s="80" t="s">
        <v>4175</v>
      </c>
      <c r="F72" s="80"/>
      <c r="G72" s="80"/>
      <c r="H72" s="80" t="s">
        <v>4176</v>
      </c>
      <c r="I72" s="45"/>
      <c r="J72" s="45"/>
      <c r="K72" s="34" t="s">
        <v>809</v>
      </c>
      <c r="L72" s="45"/>
    </row>
    <row r="73" spans="1:12">
      <c r="A73" s="2">
        <v>72</v>
      </c>
      <c r="B73" s="80" t="s">
        <v>4198</v>
      </c>
      <c r="C73" s="289">
        <v>43924.791666666664</v>
      </c>
      <c r="D73" s="289">
        <v>43924.854166666664</v>
      </c>
      <c r="E73" s="80" t="s">
        <v>4177</v>
      </c>
      <c r="F73" s="80" t="s">
        <v>4178</v>
      </c>
      <c r="G73" s="295" t="s">
        <v>4146</v>
      </c>
      <c r="H73" s="80" t="s">
        <v>4176</v>
      </c>
      <c r="I73" s="45"/>
      <c r="J73" s="292" t="s">
        <v>4179</v>
      </c>
      <c r="K73" s="34" t="s">
        <v>809</v>
      </c>
      <c r="L73" s="293">
        <v>76.783366400000006</v>
      </c>
    </row>
    <row r="74" spans="1:12">
      <c r="A74" s="2">
        <v>73</v>
      </c>
      <c r="B74" s="80" t="s">
        <v>4198</v>
      </c>
      <c r="C74" s="289">
        <v>43985.34375</v>
      </c>
      <c r="D74" s="289">
        <v>43985.427083333336</v>
      </c>
      <c r="E74" s="80" t="s">
        <v>4181</v>
      </c>
      <c r="F74" s="80"/>
      <c r="G74" s="80"/>
      <c r="H74" s="80" t="s">
        <v>4184</v>
      </c>
      <c r="I74" s="80" t="s">
        <v>4185</v>
      </c>
      <c r="J74" s="45"/>
      <c r="K74" s="34" t="s">
        <v>809</v>
      </c>
      <c r="L74" s="45"/>
    </row>
    <row r="75" spans="1:12">
      <c r="A75" s="2">
        <v>74</v>
      </c>
      <c r="B75" s="80" t="s">
        <v>4198</v>
      </c>
      <c r="C75" s="289">
        <v>43985.4375</v>
      </c>
      <c r="D75" s="289">
        <v>43985.46875</v>
      </c>
      <c r="E75" s="80" t="s">
        <v>4189</v>
      </c>
      <c r="F75" s="80" t="s">
        <v>4190</v>
      </c>
      <c r="G75" s="295" t="s">
        <v>4146</v>
      </c>
      <c r="H75" s="80" t="s">
        <v>4176</v>
      </c>
      <c r="I75" s="45"/>
      <c r="J75" s="292" t="s">
        <v>4191</v>
      </c>
      <c r="K75" s="34" t="s">
        <v>809</v>
      </c>
      <c r="L75" s="293">
        <v>76.522530599999996</v>
      </c>
    </row>
    <row r="76" spans="1:12">
      <c r="A76" s="2">
        <v>75</v>
      </c>
      <c r="B76" s="80" t="s">
        <v>4198</v>
      </c>
      <c r="C76" s="289">
        <v>43985.583333333336</v>
      </c>
      <c r="D76" s="289">
        <v>43985.666666666664</v>
      </c>
      <c r="E76" s="80" t="s">
        <v>4192</v>
      </c>
      <c r="F76" s="80"/>
      <c r="G76" s="80"/>
      <c r="H76" s="80" t="s">
        <v>4184</v>
      </c>
      <c r="I76" s="80" t="s">
        <v>4185</v>
      </c>
      <c r="J76" s="45"/>
      <c r="K76" s="34" t="s">
        <v>809</v>
      </c>
      <c r="L76" s="45"/>
    </row>
    <row r="77" spans="1:12">
      <c r="A77" s="2">
        <v>76</v>
      </c>
      <c r="B77" s="80" t="s">
        <v>4198</v>
      </c>
      <c r="C77" s="294">
        <v>43898</v>
      </c>
      <c r="E77" s="80" t="s">
        <v>4196</v>
      </c>
      <c r="F77" s="80"/>
      <c r="G77" s="80"/>
      <c r="H77" s="45"/>
      <c r="I77" s="45"/>
      <c r="J77" s="45"/>
      <c r="K77" s="34" t="s">
        <v>809</v>
      </c>
      <c r="L77" s="45"/>
    </row>
    <row r="78" spans="1:12">
      <c r="A78" s="2">
        <v>77</v>
      </c>
      <c r="B78" s="80" t="s">
        <v>4213</v>
      </c>
      <c r="C78" s="80" t="s">
        <v>4214</v>
      </c>
      <c r="D78" s="45"/>
      <c r="E78" s="296" t="s">
        <v>4215</v>
      </c>
      <c r="F78" s="80" t="s">
        <v>4218</v>
      </c>
      <c r="G78" s="295" t="s">
        <v>4146</v>
      </c>
      <c r="H78" s="295" t="s">
        <v>3960</v>
      </c>
      <c r="I78" s="80"/>
      <c r="J78" s="292" t="s">
        <v>4219</v>
      </c>
      <c r="K78" s="34" t="s">
        <v>809</v>
      </c>
    </row>
    <row r="79" spans="1:12">
      <c r="A79" s="2">
        <v>78</v>
      </c>
      <c r="B79" s="80" t="s">
        <v>4213</v>
      </c>
      <c r="C79" s="80" t="s">
        <v>4224</v>
      </c>
      <c r="D79" s="45"/>
      <c r="E79" s="80" t="s">
        <v>4225</v>
      </c>
      <c r="F79" s="80"/>
      <c r="G79" s="80"/>
      <c r="H79" s="295" t="s">
        <v>3960</v>
      </c>
      <c r="I79" s="80"/>
      <c r="J79" s="45"/>
      <c r="K79" s="34" t="s">
        <v>809</v>
      </c>
    </row>
    <row r="80" spans="1:12">
      <c r="A80" s="2">
        <v>79</v>
      </c>
      <c r="B80" s="80" t="s">
        <v>4213</v>
      </c>
      <c r="C80" s="297" t="s">
        <v>4230</v>
      </c>
      <c r="D80" s="80" t="s">
        <v>4234</v>
      </c>
      <c r="E80" s="80" t="s">
        <v>4235</v>
      </c>
      <c r="F80" s="80" t="s">
        <v>4236</v>
      </c>
      <c r="G80" s="295" t="s">
        <v>4146</v>
      </c>
      <c r="H80" s="295" t="s">
        <v>3960</v>
      </c>
      <c r="I80" s="45"/>
      <c r="J80" s="292" t="s">
        <v>4237</v>
      </c>
      <c r="K80" s="34" t="s">
        <v>809</v>
      </c>
    </row>
    <row r="81" spans="1:11">
      <c r="A81" s="2">
        <v>80</v>
      </c>
      <c r="B81" s="80" t="s">
        <v>4213</v>
      </c>
      <c r="C81" s="288">
        <v>43894</v>
      </c>
      <c r="D81" s="45"/>
      <c r="E81" s="80" t="s">
        <v>4240</v>
      </c>
      <c r="F81" s="80"/>
      <c r="G81" s="80"/>
      <c r="H81" s="295" t="s">
        <v>3960</v>
      </c>
      <c r="I81" s="80"/>
      <c r="J81" s="45"/>
      <c r="K81" s="34" t="s">
        <v>809</v>
      </c>
    </row>
    <row r="82" spans="1:11">
      <c r="A82" s="2">
        <v>81</v>
      </c>
      <c r="B82" s="80" t="s">
        <v>4213</v>
      </c>
      <c r="C82" s="80" t="s">
        <v>4242</v>
      </c>
      <c r="D82" s="80" t="s">
        <v>4243</v>
      </c>
      <c r="E82" s="80" t="s">
        <v>4244</v>
      </c>
      <c r="F82" s="80" t="s">
        <v>4245</v>
      </c>
      <c r="G82" s="295" t="s">
        <v>4146</v>
      </c>
      <c r="H82" s="295" t="s">
        <v>3960</v>
      </c>
      <c r="I82" s="80"/>
      <c r="J82" s="45"/>
      <c r="K82" s="34" t="s">
        <v>809</v>
      </c>
    </row>
    <row r="83" spans="1:11">
      <c r="A83" s="2">
        <v>82</v>
      </c>
      <c r="B83" s="80" t="s">
        <v>4213</v>
      </c>
      <c r="C83" s="80" t="s">
        <v>4248</v>
      </c>
      <c r="D83" s="45"/>
      <c r="E83" s="80" t="s">
        <v>4249</v>
      </c>
      <c r="F83" s="80" t="s">
        <v>4250</v>
      </c>
      <c r="G83" s="80" t="s">
        <v>4146</v>
      </c>
      <c r="H83" s="45"/>
      <c r="I83" s="80"/>
      <c r="J83" s="45"/>
      <c r="K83" s="34" t="s">
        <v>809</v>
      </c>
    </row>
    <row r="84" spans="1:11">
      <c r="A84" s="2">
        <v>83</v>
      </c>
      <c r="B84" s="80" t="s">
        <v>4213</v>
      </c>
      <c r="C84" s="80" t="s">
        <v>4253</v>
      </c>
      <c r="D84" s="80" t="s">
        <v>4254</v>
      </c>
      <c r="E84" s="80" t="s">
        <v>4255</v>
      </c>
      <c r="F84" s="80" t="s">
        <v>4256</v>
      </c>
      <c r="G84" s="80" t="s">
        <v>4146</v>
      </c>
      <c r="H84" s="45"/>
      <c r="I84" s="80"/>
      <c r="J84" s="45"/>
      <c r="K84" s="34" t="s">
        <v>809</v>
      </c>
    </row>
    <row r="85" spans="1:11">
      <c r="A85" s="2">
        <v>84</v>
      </c>
      <c r="B85" s="80" t="s">
        <v>4213</v>
      </c>
      <c r="C85" s="80" t="s">
        <v>4258</v>
      </c>
      <c r="D85" s="45"/>
      <c r="E85" s="80" t="s">
        <v>4259</v>
      </c>
      <c r="F85" s="80" t="s">
        <v>4260</v>
      </c>
      <c r="G85" s="80" t="s">
        <v>4142</v>
      </c>
      <c r="H85" s="45"/>
      <c r="I85" s="80"/>
      <c r="J85" s="45"/>
      <c r="K85" s="34" t="s">
        <v>809</v>
      </c>
    </row>
    <row r="86" spans="1:11">
      <c r="A86" s="2">
        <v>85</v>
      </c>
      <c r="B86" s="80" t="s">
        <v>4264</v>
      </c>
      <c r="C86" s="80" t="s">
        <v>4265</v>
      </c>
      <c r="D86" s="45"/>
      <c r="E86" s="80" t="s">
        <v>4266</v>
      </c>
      <c r="F86" s="80" t="s">
        <v>4267</v>
      </c>
      <c r="G86" s="80" t="s">
        <v>4146</v>
      </c>
      <c r="H86" s="45"/>
      <c r="I86" s="80"/>
      <c r="J86" s="45"/>
      <c r="K86" s="34" t="s">
        <v>809</v>
      </c>
    </row>
    <row r="87" spans="1:11">
      <c r="A87" s="2">
        <v>86</v>
      </c>
      <c r="B87" s="80" t="s">
        <v>4269</v>
      </c>
      <c r="C87" s="80" t="s">
        <v>4270</v>
      </c>
      <c r="D87" s="45"/>
      <c r="E87" s="80" t="s">
        <v>4271</v>
      </c>
      <c r="F87" s="80" t="s">
        <v>4272</v>
      </c>
      <c r="G87" s="80" t="s">
        <v>4146</v>
      </c>
      <c r="H87" s="45"/>
      <c r="I87" s="45"/>
      <c r="J87" s="45"/>
      <c r="K87" s="34" t="s">
        <v>809</v>
      </c>
    </row>
    <row r="88" spans="1:11">
      <c r="A88" s="2">
        <v>87</v>
      </c>
      <c r="B88" s="80" t="s">
        <v>4269</v>
      </c>
      <c r="C88" s="80" t="s">
        <v>4275</v>
      </c>
      <c r="D88" s="80" t="s">
        <v>4276</v>
      </c>
      <c r="E88" s="80" t="s">
        <v>4277</v>
      </c>
      <c r="F88" s="80" t="s">
        <v>4278</v>
      </c>
      <c r="G88" s="80" t="s">
        <v>4146</v>
      </c>
      <c r="H88" s="45"/>
      <c r="I88" s="45"/>
      <c r="J88" s="45"/>
      <c r="K88" s="34" t="s">
        <v>809</v>
      </c>
    </row>
    <row r="89" spans="1:11">
      <c r="A89" s="2">
        <v>88</v>
      </c>
      <c r="B89" s="80" t="s">
        <v>4269</v>
      </c>
      <c r="C89" s="80" t="s">
        <v>4280</v>
      </c>
      <c r="D89" s="80" t="s">
        <v>4281</v>
      </c>
      <c r="E89" s="80" t="s">
        <v>4282</v>
      </c>
      <c r="F89" s="80" t="s">
        <v>4283</v>
      </c>
      <c r="G89" s="80" t="s">
        <v>4146</v>
      </c>
      <c r="H89" s="45"/>
      <c r="I89" s="45"/>
      <c r="J89" s="45"/>
      <c r="K89" s="34" t="s">
        <v>809</v>
      </c>
    </row>
    <row r="90" spans="1:11">
      <c r="A90" s="2">
        <v>89</v>
      </c>
      <c r="B90" s="80" t="s">
        <v>4269</v>
      </c>
      <c r="C90" s="80" t="s">
        <v>4285</v>
      </c>
      <c r="D90" s="45"/>
      <c r="E90" s="80" t="s">
        <v>4286</v>
      </c>
      <c r="F90" s="80" t="s">
        <v>4287</v>
      </c>
      <c r="G90" s="80" t="s">
        <v>4146</v>
      </c>
      <c r="H90" s="45"/>
      <c r="I90" s="45"/>
      <c r="J90" s="292" t="s">
        <v>4288</v>
      </c>
      <c r="K90" s="34" t="s">
        <v>809</v>
      </c>
    </row>
    <row r="91" spans="1:11">
      <c r="A91" s="2">
        <v>90</v>
      </c>
      <c r="B91" s="80" t="s">
        <v>4269</v>
      </c>
      <c r="C91" s="80" t="s">
        <v>4293</v>
      </c>
      <c r="D91" s="45"/>
      <c r="E91" s="80" t="s">
        <v>4294</v>
      </c>
      <c r="F91" s="80" t="s">
        <v>4140</v>
      </c>
      <c r="G91" s="80" t="s">
        <v>4142</v>
      </c>
      <c r="H91" s="45"/>
      <c r="I91" s="45"/>
      <c r="J91" s="45"/>
      <c r="K91" s="34" t="s">
        <v>809</v>
      </c>
    </row>
    <row r="92" spans="1:11">
      <c r="A92" s="2">
        <v>91</v>
      </c>
      <c r="B92" s="80" t="s">
        <v>4269</v>
      </c>
      <c r="C92" s="80" t="s">
        <v>4297</v>
      </c>
      <c r="D92" s="45"/>
      <c r="E92" s="80" t="s">
        <v>4298</v>
      </c>
      <c r="F92" s="80" t="s">
        <v>4145</v>
      </c>
      <c r="G92" s="80" t="s">
        <v>4146</v>
      </c>
      <c r="H92" s="45"/>
      <c r="I92" s="45"/>
      <c r="J92" s="45"/>
      <c r="K92" s="34" t="s">
        <v>809</v>
      </c>
    </row>
    <row r="93" spans="1:11">
      <c r="A93" s="2">
        <v>92</v>
      </c>
      <c r="B93" s="80" t="s">
        <v>4269</v>
      </c>
      <c r="C93" s="80" t="s">
        <v>4300</v>
      </c>
      <c r="D93" s="80" t="s">
        <v>4301</v>
      </c>
      <c r="E93" s="80" t="s">
        <v>4302</v>
      </c>
      <c r="F93" s="80" t="s">
        <v>4303</v>
      </c>
      <c r="G93" s="80" t="s">
        <v>4146</v>
      </c>
      <c r="H93" s="45"/>
      <c r="I93" s="45"/>
      <c r="J93" s="292" t="s">
        <v>4304</v>
      </c>
      <c r="K93" s="34" t="s">
        <v>809</v>
      </c>
    </row>
    <row r="94" spans="1:11">
      <c r="A94" s="2">
        <v>93</v>
      </c>
      <c r="B94" s="80" t="s">
        <v>4269</v>
      </c>
      <c r="C94" s="80" t="s">
        <v>4307</v>
      </c>
      <c r="D94" s="80" t="s">
        <v>4308</v>
      </c>
      <c r="E94" s="80" t="s">
        <v>4310</v>
      </c>
      <c r="F94" s="80" t="s">
        <v>4312</v>
      </c>
      <c r="G94" s="80" t="s">
        <v>4146</v>
      </c>
      <c r="H94" s="45"/>
      <c r="I94" s="45"/>
      <c r="J94" s="292" t="s">
        <v>4314</v>
      </c>
      <c r="K94" s="34" t="s">
        <v>809</v>
      </c>
    </row>
    <row r="95" spans="1:11">
      <c r="A95" s="2">
        <v>94</v>
      </c>
      <c r="B95" s="80" t="s">
        <v>4269</v>
      </c>
      <c r="C95" s="80" t="s">
        <v>4318</v>
      </c>
      <c r="D95" s="45"/>
      <c r="E95" s="80" t="s">
        <v>4319</v>
      </c>
      <c r="F95" s="80" t="s">
        <v>4320</v>
      </c>
      <c r="G95" s="80" t="s">
        <v>4146</v>
      </c>
      <c r="H95" s="45"/>
      <c r="I95" s="45"/>
      <c r="J95" s="292" t="s">
        <v>4322</v>
      </c>
      <c r="K95" s="34" t="s">
        <v>809</v>
      </c>
    </row>
    <row r="96" spans="1:11">
      <c r="A96" s="2">
        <v>95</v>
      </c>
      <c r="B96" s="80" t="s">
        <v>4269</v>
      </c>
      <c r="C96" s="80" t="s">
        <v>4324</v>
      </c>
      <c r="D96" s="80" t="s">
        <v>4325</v>
      </c>
      <c r="E96" s="80" t="s">
        <v>4326</v>
      </c>
      <c r="F96" s="80" t="s">
        <v>4312</v>
      </c>
      <c r="G96" s="80" t="s">
        <v>4146</v>
      </c>
      <c r="H96" s="45"/>
      <c r="I96" s="45"/>
      <c r="J96" s="292" t="s">
        <v>4314</v>
      </c>
      <c r="K96" s="34" t="s">
        <v>809</v>
      </c>
    </row>
    <row r="97" spans="1:11">
      <c r="A97" s="2">
        <v>96</v>
      </c>
      <c r="B97" s="80" t="s">
        <v>4269</v>
      </c>
      <c r="C97" s="80" t="s">
        <v>4330</v>
      </c>
      <c r="D97" s="45"/>
      <c r="E97" s="80" t="s">
        <v>4331</v>
      </c>
      <c r="F97" s="80" t="s">
        <v>4332</v>
      </c>
      <c r="G97" s="80" t="s">
        <v>4146</v>
      </c>
      <c r="H97" s="45"/>
      <c r="I97" s="45"/>
      <c r="J97" s="292" t="s">
        <v>4333</v>
      </c>
      <c r="K97" s="34" t="s">
        <v>809</v>
      </c>
    </row>
    <row r="98" spans="1:11">
      <c r="A98" s="2">
        <v>97</v>
      </c>
      <c r="B98" s="80" t="s">
        <v>4269</v>
      </c>
      <c r="C98" s="80" t="s">
        <v>4336</v>
      </c>
      <c r="D98" s="45"/>
      <c r="E98" s="80" t="s">
        <v>4337</v>
      </c>
      <c r="F98" s="80" t="s">
        <v>4339</v>
      </c>
      <c r="G98" s="80" t="s">
        <v>4146</v>
      </c>
      <c r="H98" s="45"/>
      <c r="I98" s="45"/>
      <c r="J98" s="292" t="s">
        <v>4340</v>
      </c>
      <c r="K98" s="34" t="s">
        <v>809</v>
      </c>
    </row>
    <row r="99" spans="1:11">
      <c r="A99" s="2">
        <v>98</v>
      </c>
      <c r="B99" s="80" t="s">
        <v>4269</v>
      </c>
      <c r="C99" s="80" t="s">
        <v>4343</v>
      </c>
      <c r="D99" s="45"/>
      <c r="E99" s="80" t="s">
        <v>4344</v>
      </c>
      <c r="F99" s="80" t="s">
        <v>4140</v>
      </c>
      <c r="G99" s="80" t="s">
        <v>4142</v>
      </c>
      <c r="H99" s="45"/>
      <c r="I99" s="45"/>
      <c r="J99" s="45"/>
      <c r="K99" s="34" t="s">
        <v>809</v>
      </c>
    </row>
    <row r="100" spans="1:11">
      <c r="A100" s="2">
        <v>99</v>
      </c>
      <c r="B100" s="80" t="s">
        <v>4269</v>
      </c>
      <c r="C100" s="288">
        <v>43985</v>
      </c>
      <c r="D100" s="288">
        <v>43897</v>
      </c>
      <c r="E100" s="80" t="s">
        <v>4344</v>
      </c>
      <c r="F100" s="80" t="s">
        <v>4140</v>
      </c>
      <c r="G100" s="80" t="s">
        <v>4142</v>
      </c>
      <c r="H100" s="45"/>
      <c r="I100" s="45"/>
      <c r="J100" s="45"/>
      <c r="K100" s="34" t="s">
        <v>809</v>
      </c>
    </row>
    <row r="101" spans="1:11">
      <c r="A101" s="2">
        <v>100</v>
      </c>
      <c r="B101" s="80" t="s">
        <v>4269</v>
      </c>
      <c r="C101" s="80" t="s">
        <v>4351</v>
      </c>
      <c r="D101" s="45"/>
      <c r="E101" s="80" t="s">
        <v>4352</v>
      </c>
      <c r="F101" s="80" t="s">
        <v>4303</v>
      </c>
      <c r="G101" s="80" t="s">
        <v>4146</v>
      </c>
      <c r="H101" s="45"/>
      <c r="I101" s="45"/>
      <c r="J101" s="292" t="s">
        <v>4304</v>
      </c>
      <c r="K101" s="34" t="s">
        <v>809</v>
      </c>
    </row>
    <row r="102" spans="1:11">
      <c r="A102" s="2">
        <v>101</v>
      </c>
      <c r="B102" s="80" t="s">
        <v>4269</v>
      </c>
      <c r="C102" s="80" t="s">
        <v>4353</v>
      </c>
      <c r="D102" s="45"/>
      <c r="E102" s="80" t="s">
        <v>4344</v>
      </c>
      <c r="F102" s="80" t="s">
        <v>4140</v>
      </c>
      <c r="G102" s="80" t="s">
        <v>4142</v>
      </c>
      <c r="H102" s="45"/>
      <c r="I102" s="45"/>
      <c r="J102" s="45"/>
      <c r="K102" s="34" t="s">
        <v>809</v>
      </c>
    </row>
    <row r="103" spans="1:11">
      <c r="A103" s="2">
        <v>102</v>
      </c>
      <c r="B103" s="80" t="s">
        <v>4269</v>
      </c>
      <c r="C103" s="80" t="s">
        <v>4355</v>
      </c>
      <c r="D103" s="45"/>
      <c r="E103" s="80" t="s">
        <v>4169</v>
      </c>
      <c r="F103" s="80" t="s">
        <v>4120</v>
      </c>
      <c r="G103" s="80" t="s">
        <v>4146</v>
      </c>
      <c r="H103" s="45"/>
      <c r="I103" s="45"/>
      <c r="J103" s="45"/>
      <c r="K103" s="34" t="s">
        <v>809</v>
      </c>
    </row>
    <row r="104" spans="1:11">
      <c r="A104" s="2">
        <v>103</v>
      </c>
      <c r="B104" s="80" t="s">
        <v>520</v>
      </c>
      <c r="C104" s="80" t="s">
        <v>4356</v>
      </c>
      <c r="D104" s="45"/>
      <c r="E104" s="80" t="s">
        <v>4357</v>
      </c>
      <c r="F104" s="80" t="s">
        <v>4358</v>
      </c>
      <c r="G104" s="80" t="s">
        <v>4146</v>
      </c>
      <c r="H104" s="45"/>
      <c r="I104" s="45"/>
      <c r="J104" s="45"/>
      <c r="K104" s="34" t="s">
        <v>809</v>
      </c>
    </row>
    <row r="105" spans="1:11">
      <c r="A105" s="2">
        <v>104</v>
      </c>
      <c r="B105" s="80" t="s">
        <v>520</v>
      </c>
      <c r="C105" s="288">
        <v>43985</v>
      </c>
      <c r="D105" s="45"/>
      <c r="E105" s="80" t="s">
        <v>4360</v>
      </c>
      <c r="F105" s="80"/>
      <c r="G105" s="80"/>
      <c r="H105" s="45"/>
      <c r="I105" s="45"/>
      <c r="J105" s="45"/>
      <c r="K105" s="34" t="s">
        <v>809</v>
      </c>
    </row>
    <row r="106" spans="1:11">
      <c r="A106" s="2">
        <v>105</v>
      </c>
      <c r="B106" s="80" t="s">
        <v>520</v>
      </c>
      <c r="C106" s="80" t="s">
        <v>4363</v>
      </c>
      <c r="D106" s="289">
        <v>44046.979166666664</v>
      </c>
      <c r="E106" s="80" t="s">
        <v>4364</v>
      </c>
      <c r="F106" s="80"/>
      <c r="G106" s="80"/>
      <c r="H106" s="45"/>
      <c r="I106" s="45"/>
      <c r="J106" s="45"/>
      <c r="K106" s="34" t="s">
        <v>809</v>
      </c>
    </row>
    <row r="107" spans="1:11">
      <c r="A107" s="2">
        <v>106</v>
      </c>
      <c r="B107" s="80" t="s">
        <v>520</v>
      </c>
      <c r="C107" s="288">
        <v>44077</v>
      </c>
      <c r="D107" s="45"/>
      <c r="E107" s="80" t="s">
        <v>4165</v>
      </c>
      <c r="F107" s="80"/>
      <c r="G107" s="80"/>
      <c r="H107" s="45"/>
      <c r="I107" s="45"/>
      <c r="J107" s="45"/>
      <c r="K107" s="34" t="s">
        <v>809</v>
      </c>
    </row>
    <row r="108" spans="1:11">
      <c r="A108" s="2">
        <v>107</v>
      </c>
      <c r="B108" s="80" t="s">
        <v>520</v>
      </c>
      <c r="C108" s="80" t="s">
        <v>4366</v>
      </c>
      <c r="D108" s="45"/>
      <c r="E108" s="80" t="s">
        <v>4367</v>
      </c>
      <c r="F108" s="80" t="s">
        <v>4120</v>
      </c>
      <c r="G108" s="80" t="s">
        <v>4146</v>
      </c>
      <c r="H108" s="45"/>
      <c r="I108" s="45"/>
      <c r="J108" s="45"/>
      <c r="K108" s="34" t="s">
        <v>809</v>
      </c>
    </row>
    <row r="109" spans="1:11">
      <c r="A109" s="2">
        <v>108</v>
      </c>
      <c r="B109" s="80" t="s">
        <v>520</v>
      </c>
      <c r="C109" s="80" t="s">
        <v>4369</v>
      </c>
      <c r="D109" s="45"/>
      <c r="E109" s="80" t="s">
        <v>4370</v>
      </c>
      <c r="F109" s="80" t="s">
        <v>4371</v>
      </c>
      <c r="G109" s="80" t="s">
        <v>4146</v>
      </c>
      <c r="H109" s="45"/>
      <c r="I109" s="45"/>
      <c r="J109" s="292" t="s">
        <v>4372</v>
      </c>
      <c r="K109" s="34" t="s">
        <v>809</v>
      </c>
    </row>
    <row r="110" spans="1:11">
      <c r="A110" s="2">
        <v>109</v>
      </c>
      <c r="B110" s="80" t="s">
        <v>520</v>
      </c>
      <c r="C110" s="288">
        <v>44168</v>
      </c>
      <c r="D110" s="45"/>
      <c r="E110" s="80" t="s">
        <v>4376</v>
      </c>
      <c r="F110" s="80"/>
      <c r="G110" s="80"/>
      <c r="H110" s="45"/>
      <c r="I110" s="45"/>
      <c r="J110" s="45"/>
      <c r="K110" s="34" t="s">
        <v>809</v>
      </c>
    </row>
    <row r="111" spans="1:11">
      <c r="A111" s="2">
        <v>110</v>
      </c>
      <c r="B111" s="80" t="s">
        <v>559</v>
      </c>
      <c r="C111" s="288">
        <v>44107</v>
      </c>
      <c r="D111" s="45"/>
      <c r="E111" s="80" t="s">
        <v>4378</v>
      </c>
      <c r="F111" s="80"/>
      <c r="G111" s="80"/>
      <c r="H111" s="45"/>
      <c r="I111" s="45"/>
      <c r="J111" s="45"/>
      <c r="K111" s="34" t="s">
        <v>809</v>
      </c>
    </row>
    <row r="112" spans="1:11">
      <c r="A112" s="2">
        <v>111</v>
      </c>
      <c r="B112" s="80" t="s">
        <v>559</v>
      </c>
      <c r="C112" s="288">
        <v>44107</v>
      </c>
      <c r="D112" s="45"/>
      <c r="E112" s="80" t="s">
        <v>4384</v>
      </c>
      <c r="F112" s="80"/>
      <c r="G112" s="80"/>
      <c r="H112" s="45"/>
      <c r="I112" s="45"/>
      <c r="J112" s="45"/>
      <c r="K112" s="34" t="s">
        <v>809</v>
      </c>
    </row>
    <row r="113" spans="1:11">
      <c r="A113" s="2">
        <v>112</v>
      </c>
      <c r="B113" s="80" t="s">
        <v>559</v>
      </c>
      <c r="C113" s="80" t="s">
        <v>4393</v>
      </c>
      <c r="D113" s="45"/>
      <c r="E113" s="80" t="s">
        <v>4394</v>
      </c>
      <c r="F113" s="80" t="s">
        <v>4395</v>
      </c>
      <c r="G113" s="80" t="s">
        <v>4146</v>
      </c>
      <c r="H113" s="45"/>
      <c r="I113" s="45"/>
      <c r="J113" s="45"/>
      <c r="K113" s="34" t="s">
        <v>809</v>
      </c>
    </row>
    <row r="114" spans="1:11">
      <c r="A114" s="2">
        <v>113</v>
      </c>
      <c r="B114" s="80" t="s">
        <v>559</v>
      </c>
      <c r="C114" s="80" t="s">
        <v>4398</v>
      </c>
      <c r="D114" s="45"/>
      <c r="E114" s="80" t="s">
        <v>4399</v>
      </c>
      <c r="F114" s="80" t="s">
        <v>4400</v>
      </c>
      <c r="G114" s="80" t="s">
        <v>4146</v>
      </c>
      <c r="H114" s="45"/>
      <c r="I114" s="45"/>
      <c r="J114" s="45"/>
      <c r="K114" s="34" t="s">
        <v>809</v>
      </c>
    </row>
    <row r="115" spans="1:11">
      <c r="A115" s="2">
        <v>114</v>
      </c>
      <c r="B115" s="80" t="s">
        <v>559</v>
      </c>
      <c r="C115" s="80" t="s">
        <v>4402</v>
      </c>
      <c r="D115" s="45"/>
      <c r="E115" s="80" t="s">
        <v>4403</v>
      </c>
      <c r="F115" s="80" t="s">
        <v>4404</v>
      </c>
      <c r="G115" s="80" t="s">
        <v>4146</v>
      </c>
      <c r="H115" s="45"/>
      <c r="I115" s="45"/>
      <c r="J115" s="45"/>
      <c r="K115" s="34" t="s">
        <v>809</v>
      </c>
    </row>
    <row r="116" spans="1:11">
      <c r="A116" s="2">
        <v>115</v>
      </c>
      <c r="B116" s="80" t="s">
        <v>559</v>
      </c>
      <c r="C116" s="288">
        <v>44138</v>
      </c>
      <c r="D116" s="45"/>
      <c r="E116" s="80" t="s">
        <v>4408</v>
      </c>
      <c r="F116" s="80" t="s">
        <v>4404</v>
      </c>
      <c r="G116" s="80" t="s">
        <v>4146</v>
      </c>
      <c r="H116" s="45"/>
      <c r="I116" s="45"/>
      <c r="J116" s="45"/>
      <c r="K116" s="34" t="s">
        <v>809</v>
      </c>
    </row>
    <row r="117" spans="1:11">
      <c r="A117" s="2">
        <v>116</v>
      </c>
      <c r="B117" s="80" t="s">
        <v>559</v>
      </c>
      <c r="C117" s="288">
        <v>44138</v>
      </c>
      <c r="D117" s="45"/>
      <c r="E117" s="80" t="s">
        <v>4411</v>
      </c>
      <c r="F117" s="80" t="s">
        <v>4404</v>
      </c>
      <c r="G117" s="80" t="s">
        <v>4146</v>
      </c>
      <c r="H117" s="45"/>
      <c r="I117" s="45"/>
      <c r="J117" s="45"/>
      <c r="K117" s="34" t="s">
        <v>809</v>
      </c>
    </row>
    <row r="118" spans="1:11">
      <c r="A118" s="2">
        <v>117</v>
      </c>
      <c r="B118" s="80" t="s">
        <v>559</v>
      </c>
      <c r="C118" s="288">
        <v>44138</v>
      </c>
      <c r="D118" s="45"/>
      <c r="E118" s="80" t="s">
        <v>4414</v>
      </c>
      <c r="F118" s="80" t="s">
        <v>4404</v>
      </c>
      <c r="G118" s="80" t="s">
        <v>4146</v>
      </c>
      <c r="H118" s="45"/>
      <c r="I118" s="45"/>
      <c r="J118" s="45"/>
      <c r="K118" s="34" t="s">
        <v>809</v>
      </c>
    </row>
    <row r="119" spans="1:11">
      <c r="A119" s="2">
        <v>118</v>
      </c>
      <c r="B119" s="80" t="s">
        <v>559</v>
      </c>
      <c r="C119" s="288">
        <v>44138</v>
      </c>
      <c r="D119" s="45"/>
      <c r="E119" s="80" t="s">
        <v>4416</v>
      </c>
      <c r="F119" s="80" t="s">
        <v>4404</v>
      </c>
      <c r="G119" s="80" t="s">
        <v>4146</v>
      </c>
      <c r="H119" s="45"/>
      <c r="I119" s="45"/>
      <c r="J119" s="45"/>
      <c r="K119" s="34" t="s">
        <v>809</v>
      </c>
    </row>
    <row r="120" spans="1:11">
      <c r="A120" s="2">
        <v>119</v>
      </c>
      <c r="B120" s="80" t="s">
        <v>559</v>
      </c>
      <c r="C120" s="80" t="s">
        <v>4417</v>
      </c>
      <c r="D120" s="45"/>
      <c r="E120" s="80" t="s">
        <v>4418</v>
      </c>
      <c r="F120" s="80" t="s">
        <v>4404</v>
      </c>
      <c r="G120" s="80" t="s">
        <v>4146</v>
      </c>
      <c r="H120" s="45"/>
      <c r="I120" s="45"/>
      <c r="J120" s="45"/>
      <c r="K120" s="34" t="s">
        <v>809</v>
      </c>
    </row>
    <row r="121" spans="1:11">
      <c r="A121" s="2">
        <v>120</v>
      </c>
      <c r="B121" s="80" t="s">
        <v>559</v>
      </c>
      <c r="C121" s="288">
        <v>44138</v>
      </c>
      <c r="D121" s="45"/>
      <c r="E121" s="80" t="s">
        <v>4422</v>
      </c>
      <c r="F121" s="80"/>
      <c r="G121" s="80"/>
      <c r="H121" s="45"/>
      <c r="I121" s="45"/>
      <c r="J121" s="45"/>
      <c r="K121" s="34" t="s">
        <v>809</v>
      </c>
    </row>
    <row r="122" spans="1:11">
      <c r="A122" s="2">
        <v>121</v>
      </c>
      <c r="B122" s="80" t="s">
        <v>559</v>
      </c>
      <c r="C122" s="288">
        <v>44138</v>
      </c>
      <c r="D122" s="45"/>
      <c r="E122" s="80" t="s">
        <v>4424</v>
      </c>
      <c r="F122" s="80" t="s">
        <v>4400</v>
      </c>
      <c r="G122" s="80" t="s">
        <v>4146</v>
      </c>
      <c r="H122" s="45"/>
      <c r="I122" s="45"/>
      <c r="J122" s="45"/>
      <c r="K122" s="34" t="s">
        <v>809</v>
      </c>
    </row>
    <row r="123" spans="1:11">
      <c r="A123" s="2">
        <v>122</v>
      </c>
      <c r="B123" s="80" t="s">
        <v>559</v>
      </c>
      <c r="C123" s="80" t="s">
        <v>4425</v>
      </c>
      <c r="D123" s="45"/>
      <c r="E123" s="80" t="s">
        <v>4426</v>
      </c>
      <c r="F123" s="80" t="s">
        <v>4400</v>
      </c>
      <c r="G123" s="80" t="s">
        <v>4146</v>
      </c>
      <c r="H123" s="45"/>
      <c r="I123" s="45"/>
      <c r="J123" s="45"/>
      <c r="K123" s="34" t="s">
        <v>809</v>
      </c>
    </row>
    <row r="124" spans="1:11">
      <c r="A124" s="2">
        <v>123</v>
      </c>
      <c r="B124" s="80" t="s">
        <v>559</v>
      </c>
      <c r="C124" s="289">
        <v>44138.666666666664</v>
      </c>
      <c r="D124" s="45"/>
      <c r="E124" s="80" t="s">
        <v>4429</v>
      </c>
      <c r="F124" s="80"/>
      <c r="G124" s="80"/>
      <c r="H124" s="45"/>
      <c r="I124" s="45"/>
      <c r="J124" s="45"/>
      <c r="K124" s="34" t="s">
        <v>809</v>
      </c>
    </row>
    <row r="125" spans="1:11">
      <c r="A125" s="2">
        <v>124</v>
      </c>
      <c r="B125" s="80" t="s">
        <v>4430</v>
      </c>
      <c r="C125" s="80" t="s">
        <v>4431</v>
      </c>
      <c r="D125" s="80" t="s">
        <v>4432</v>
      </c>
      <c r="E125" s="80" t="s">
        <v>4433</v>
      </c>
      <c r="F125" s="80" t="s">
        <v>4434</v>
      </c>
      <c r="G125" s="80"/>
      <c r="H125" s="295" t="s">
        <v>3960</v>
      </c>
      <c r="I125" s="45"/>
      <c r="J125" s="292" t="s">
        <v>4029</v>
      </c>
      <c r="K125" s="34" t="s">
        <v>809</v>
      </c>
    </row>
    <row r="126" spans="1:11">
      <c r="A126" s="2">
        <v>125</v>
      </c>
      <c r="B126" s="80" t="s">
        <v>4430</v>
      </c>
      <c r="C126" s="80" t="s">
        <v>4435</v>
      </c>
      <c r="D126" s="80" t="s">
        <v>4436</v>
      </c>
      <c r="E126" s="80" t="s">
        <v>4437</v>
      </c>
      <c r="F126" s="80" t="s">
        <v>4438</v>
      </c>
      <c r="G126" s="80"/>
      <c r="H126" s="295" t="s">
        <v>3960</v>
      </c>
      <c r="I126" s="45"/>
      <c r="J126" s="292" t="s">
        <v>4439</v>
      </c>
      <c r="K126" s="34" t="s">
        <v>809</v>
      </c>
    </row>
    <row r="127" spans="1:11">
      <c r="A127" s="2">
        <v>126</v>
      </c>
      <c r="B127" s="80" t="s">
        <v>4430</v>
      </c>
      <c r="C127" s="295" t="s">
        <v>4436</v>
      </c>
      <c r="D127" s="80" t="s">
        <v>4442</v>
      </c>
      <c r="E127" s="80" t="s">
        <v>4443</v>
      </c>
      <c r="F127" s="80"/>
      <c r="G127" s="80"/>
      <c r="H127" s="80" t="s">
        <v>4184</v>
      </c>
      <c r="I127" s="80" t="s">
        <v>4032</v>
      </c>
      <c r="J127" s="45"/>
      <c r="K127" s="34" t="s">
        <v>809</v>
      </c>
    </row>
    <row r="128" spans="1:11">
      <c r="A128" s="2">
        <v>127</v>
      </c>
      <c r="B128" s="80" t="s">
        <v>4430</v>
      </c>
      <c r="C128" s="80" t="s">
        <v>4442</v>
      </c>
      <c r="D128" s="80" t="s">
        <v>4446</v>
      </c>
      <c r="E128" s="80" t="s">
        <v>4447</v>
      </c>
      <c r="F128" s="80"/>
      <c r="G128" s="80"/>
      <c r="H128" s="295" t="s">
        <v>3960</v>
      </c>
      <c r="I128" s="45"/>
      <c r="J128" s="45"/>
      <c r="K128" s="34" t="s">
        <v>809</v>
      </c>
    </row>
    <row r="129" spans="1:11">
      <c r="A129" s="2">
        <v>128</v>
      </c>
      <c r="B129" s="80" t="s">
        <v>4430</v>
      </c>
      <c r="C129" s="80" t="s">
        <v>4450</v>
      </c>
      <c r="D129" s="80" t="s">
        <v>4451</v>
      </c>
      <c r="E129" s="80" t="s">
        <v>4452</v>
      </c>
      <c r="F129" s="80"/>
      <c r="G129" s="80"/>
      <c r="H129" s="45"/>
      <c r="I129" s="45"/>
      <c r="J129" s="45"/>
      <c r="K129" s="34" t="s">
        <v>809</v>
      </c>
    </row>
    <row r="130" spans="1:11">
      <c r="A130" s="2">
        <v>129</v>
      </c>
      <c r="B130" s="80" t="s">
        <v>4430</v>
      </c>
      <c r="C130" s="80" t="s">
        <v>4454</v>
      </c>
      <c r="D130" s="80" t="s">
        <v>4455</v>
      </c>
      <c r="E130" s="80" t="s">
        <v>4456</v>
      </c>
      <c r="F130" s="80"/>
      <c r="G130" s="80"/>
      <c r="H130" s="80" t="s">
        <v>4184</v>
      </c>
      <c r="I130" s="80" t="s">
        <v>4457</v>
      </c>
      <c r="J130" s="45"/>
      <c r="K130" s="34" t="s">
        <v>809</v>
      </c>
    </row>
    <row r="131" spans="1:11">
      <c r="A131" s="2">
        <v>130</v>
      </c>
      <c r="B131" s="80" t="s">
        <v>4430</v>
      </c>
      <c r="C131" s="80" t="s">
        <v>4460</v>
      </c>
      <c r="D131" s="80" t="s">
        <v>4461</v>
      </c>
      <c r="E131" s="80" t="s">
        <v>4463</v>
      </c>
      <c r="F131" s="80" t="s">
        <v>4464</v>
      </c>
      <c r="G131" s="80"/>
      <c r="H131" s="295" t="s">
        <v>3960</v>
      </c>
      <c r="I131" s="45"/>
      <c r="J131" s="292" t="s">
        <v>4465</v>
      </c>
      <c r="K131" s="34" t="s">
        <v>809</v>
      </c>
    </row>
    <row r="132" spans="1:11">
      <c r="A132" s="2">
        <v>131</v>
      </c>
      <c r="B132" s="80" t="s">
        <v>4430</v>
      </c>
      <c r="C132" s="80" t="s">
        <v>4461</v>
      </c>
      <c r="D132" s="80" t="s">
        <v>4467</v>
      </c>
      <c r="E132" s="80" t="s">
        <v>4468</v>
      </c>
      <c r="F132" s="80"/>
      <c r="G132" s="80"/>
      <c r="H132" s="45"/>
      <c r="I132" s="45"/>
      <c r="J132" s="45"/>
      <c r="K132" s="34" t="s">
        <v>809</v>
      </c>
    </row>
    <row r="133" spans="1:11">
      <c r="A133" s="2">
        <v>132</v>
      </c>
      <c r="B133" s="80" t="s">
        <v>4430</v>
      </c>
      <c r="C133" s="80" t="s">
        <v>4467</v>
      </c>
      <c r="D133" s="80" t="s">
        <v>4471</v>
      </c>
      <c r="E133" s="80" t="s">
        <v>4472</v>
      </c>
      <c r="F133" s="80"/>
      <c r="G133" s="80"/>
      <c r="H133" s="45"/>
      <c r="I133" s="45"/>
      <c r="J133" s="45"/>
      <c r="K133" s="34" t="s">
        <v>809</v>
      </c>
    </row>
    <row r="134" spans="1:11">
      <c r="A134" s="2">
        <v>133</v>
      </c>
      <c r="B134" s="80" t="s">
        <v>4430</v>
      </c>
      <c r="C134" s="80" t="s">
        <v>4477</v>
      </c>
      <c r="D134" s="80" t="s">
        <v>4478</v>
      </c>
      <c r="E134" s="80" t="s">
        <v>4472</v>
      </c>
      <c r="F134" s="80"/>
      <c r="G134" s="80"/>
      <c r="H134" s="45"/>
      <c r="I134" s="45"/>
      <c r="J134" s="45"/>
      <c r="K134" s="34" t="s">
        <v>809</v>
      </c>
    </row>
    <row r="135" spans="1:11">
      <c r="A135" s="2">
        <v>134</v>
      </c>
      <c r="B135" s="80" t="s">
        <v>4430</v>
      </c>
      <c r="C135" s="80" t="s">
        <v>4480</v>
      </c>
      <c r="D135" s="80" t="s">
        <v>4481</v>
      </c>
      <c r="E135" s="80" t="s">
        <v>4472</v>
      </c>
      <c r="F135" s="80"/>
      <c r="G135" s="80"/>
      <c r="H135" s="45"/>
      <c r="I135" s="45"/>
      <c r="J135" s="45"/>
      <c r="K135" s="34" t="s">
        <v>809</v>
      </c>
    </row>
    <row r="136" spans="1:11">
      <c r="A136" s="2">
        <v>135</v>
      </c>
      <c r="B136" s="80" t="s">
        <v>4430</v>
      </c>
      <c r="C136" s="80" t="s">
        <v>4481</v>
      </c>
      <c r="D136" s="80" t="s">
        <v>4488</v>
      </c>
      <c r="E136" s="80" t="s">
        <v>4489</v>
      </c>
      <c r="F136" s="80"/>
      <c r="G136" s="80"/>
      <c r="H136" s="45"/>
      <c r="I136" s="80" t="s">
        <v>4457</v>
      </c>
      <c r="J136" s="45"/>
      <c r="K136" s="34" t="s">
        <v>809</v>
      </c>
    </row>
    <row r="137" spans="1:11">
      <c r="A137" s="2">
        <v>136</v>
      </c>
      <c r="B137" s="80" t="s">
        <v>4430</v>
      </c>
      <c r="C137" s="80" t="s">
        <v>4488</v>
      </c>
      <c r="D137" s="80" t="s">
        <v>4496</v>
      </c>
      <c r="E137" s="80" t="s">
        <v>4497</v>
      </c>
      <c r="F137" s="80"/>
      <c r="G137" s="80"/>
      <c r="H137" s="45"/>
      <c r="I137" s="45"/>
      <c r="J137" s="45"/>
      <c r="K137" s="34" t="s">
        <v>809</v>
      </c>
    </row>
    <row r="138" spans="1:11">
      <c r="A138" s="2">
        <v>137</v>
      </c>
      <c r="B138" s="80" t="s">
        <v>4430</v>
      </c>
      <c r="C138" s="80" t="s">
        <v>4496</v>
      </c>
      <c r="D138" s="80" t="s">
        <v>4499</v>
      </c>
      <c r="E138" s="80" t="s">
        <v>4500</v>
      </c>
      <c r="F138" s="80"/>
      <c r="G138" s="80"/>
      <c r="H138" s="45"/>
      <c r="I138" s="45"/>
      <c r="J138" s="45"/>
      <c r="K138" s="34" t="s">
        <v>809</v>
      </c>
    </row>
    <row r="139" spans="1:11">
      <c r="A139" s="2">
        <v>138</v>
      </c>
      <c r="B139" s="80" t="s">
        <v>4430</v>
      </c>
      <c r="C139" s="80" t="s">
        <v>4503</v>
      </c>
      <c r="D139" s="80" t="s">
        <v>4504</v>
      </c>
      <c r="E139" s="80" t="s">
        <v>4500</v>
      </c>
      <c r="F139" s="80"/>
      <c r="G139" s="80"/>
      <c r="H139" s="45"/>
      <c r="I139" s="45"/>
      <c r="J139" s="45"/>
      <c r="K139" s="34" t="s">
        <v>809</v>
      </c>
    </row>
    <row r="140" spans="1:11">
      <c r="A140" s="2">
        <v>139</v>
      </c>
      <c r="B140" s="80" t="s">
        <v>4430</v>
      </c>
      <c r="C140" s="80" t="s">
        <v>4504</v>
      </c>
      <c r="D140" s="80" t="s">
        <v>4507</v>
      </c>
      <c r="E140" s="80" t="s">
        <v>4508</v>
      </c>
      <c r="F140" s="80"/>
      <c r="G140" s="80"/>
      <c r="H140" s="45"/>
      <c r="I140" s="80" t="s">
        <v>4044</v>
      </c>
      <c r="J140" s="45"/>
      <c r="K140" s="34" t="s">
        <v>809</v>
      </c>
    </row>
    <row r="141" spans="1:11">
      <c r="A141" s="2">
        <v>140</v>
      </c>
      <c r="B141" s="80" t="s">
        <v>4430</v>
      </c>
      <c r="C141" s="80" t="s">
        <v>4507</v>
      </c>
      <c r="D141" s="262"/>
      <c r="E141" s="263" t="s">
        <v>4513</v>
      </c>
      <c r="F141" s="80"/>
      <c r="G141" s="80"/>
      <c r="H141" s="262"/>
      <c r="I141" s="262"/>
      <c r="J141" s="45"/>
      <c r="K141" s="34" t="s">
        <v>809</v>
      </c>
    </row>
    <row r="142" spans="1:11">
      <c r="A142" s="2">
        <v>141</v>
      </c>
      <c r="B142" s="80" t="s">
        <v>128</v>
      </c>
      <c r="C142" s="80" t="s">
        <v>4515</v>
      </c>
      <c r="D142" s="80" t="s">
        <v>4516</v>
      </c>
      <c r="E142" s="80" t="s">
        <v>4517</v>
      </c>
      <c r="F142" s="80" t="s">
        <v>4518</v>
      </c>
      <c r="G142" s="80"/>
      <c r="H142" s="295" t="s">
        <v>3960</v>
      </c>
      <c r="I142" s="45"/>
      <c r="J142" s="292" t="s">
        <v>4288</v>
      </c>
      <c r="K142" s="34" t="s">
        <v>809</v>
      </c>
    </row>
    <row r="143" spans="1:11">
      <c r="A143" s="2">
        <v>142</v>
      </c>
      <c r="B143" s="80" t="s">
        <v>128</v>
      </c>
      <c r="C143" s="80" t="s">
        <v>4516</v>
      </c>
      <c r="D143" s="80" t="s">
        <v>4521</v>
      </c>
      <c r="E143" s="80" t="s">
        <v>4522</v>
      </c>
      <c r="F143" s="80"/>
      <c r="G143" s="80"/>
      <c r="H143" s="45"/>
      <c r="I143" s="45"/>
      <c r="J143" s="45"/>
      <c r="K143" s="34" t="s">
        <v>809</v>
      </c>
    </row>
    <row r="144" spans="1:11">
      <c r="A144" s="2">
        <v>143</v>
      </c>
      <c r="B144" s="80" t="s">
        <v>128</v>
      </c>
      <c r="C144" s="80" t="s">
        <v>4521</v>
      </c>
      <c r="D144" s="80" t="s">
        <v>4521</v>
      </c>
      <c r="E144" s="80" t="s">
        <v>4523</v>
      </c>
      <c r="F144" s="80" t="s">
        <v>4524</v>
      </c>
      <c r="G144" s="80"/>
      <c r="H144" s="295" t="s">
        <v>3960</v>
      </c>
      <c r="I144" s="45"/>
      <c r="J144" s="292" t="s">
        <v>4525</v>
      </c>
      <c r="K144" s="34" t="s">
        <v>809</v>
      </c>
    </row>
    <row r="145" spans="1:12">
      <c r="A145" s="2">
        <v>144</v>
      </c>
      <c r="B145" s="80" t="s">
        <v>128</v>
      </c>
      <c r="C145" s="80" t="s">
        <v>4528</v>
      </c>
      <c r="D145" s="80" t="s">
        <v>4529</v>
      </c>
      <c r="E145" s="80" t="s">
        <v>4530</v>
      </c>
      <c r="F145" s="80"/>
      <c r="G145" s="80"/>
      <c r="H145" s="45"/>
      <c r="I145" s="45"/>
      <c r="J145" s="45"/>
      <c r="K145" s="34" t="s">
        <v>809</v>
      </c>
    </row>
    <row r="146" spans="1:12">
      <c r="A146" s="2">
        <v>145</v>
      </c>
      <c r="B146" s="80" t="s">
        <v>128</v>
      </c>
      <c r="C146" s="80" t="s">
        <v>4529</v>
      </c>
      <c r="D146" s="45"/>
      <c r="E146" s="80" t="s">
        <v>4535</v>
      </c>
      <c r="F146" s="80"/>
      <c r="G146" s="80"/>
      <c r="H146" s="45"/>
      <c r="I146" s="80" t="s">
        <v>4044</v>
      </c>
      <c r="J146" s="45"/>
      <c r="K146" s="34" t="s">
        <v>809</v>
      </c>
    </row>
    <row r="147" spans="1:12">
      <c r="A147" s="2">
        <v>146</v>
      </c>
      <c r="B147" s="80" t="s">
        <v>118</v>
      </c>
      <c r="C147" s="80" t="s">
        <v>4538</v>
      </c>
      <c r="D147" s="80" t="s">
        <v>4539</v>
      </c>
      <c r="E147" s="80" t="s">
        <v>4540</v>
      </c>
      <c r="F147" s="80"/>
      <c r="G147" s="80"/>
      <c r="H147" s="295" t="s">
        <v>3960</v>
      </c>
      <c r="I147" s="298"/>
      <c r="J147" s="298"/>
      <c r="K147" s="34" t="s">
        <v>809</v>
      </c>
    </row>
    <row r="148" spans="1:12">
      <c r="A148" s="2">
        <v>147</v>
      </c>
      <c r="B148" s="80" t="s">
        <v>4547</v>
      </c>
      <c r="C148" s="80" t="s">
        <v>4548</v>
      </c>
      <c r="D148" s="45"/>
      <c r="E148" s="80" t="s">
        <v>4549</v>
      </c>
      <c r="F148" s="80"/>
      <c r="G148" s="80"/>
      <c r="H148" s="295" t="s">
        <v>3960</v>
      </c>
      <c r="I148" s="45"/>
      <c r="J148" s="45"/>
      <c r="K148" s="34" t="s">
        <v>809</v>
      </c>
    </row>
    <row r="149" spans="1:12">
      <c r="A149" s="2">
        <v>148</v>
      </c>
      <c r="B149" s="80" t="s">
        <v>4554</v>
      </c>
      <c r="C149" s="80" t="s">
        <v>4555</v>
      </c>
      <c r="D149" s="80" t="s">
        <v>4556</v>
      </c>
      <c r="E149" s="80" t="s">
        <v>4557</v>
      </c>
      <c r="F149" s="80"/>
      <c r="G149" s="80"/>
      <c r="H149" s="45"/>
      <c r="I149" s="45"/>
      <c r="J149" s="45"/>
      <c r="K149" s="34" t="s">
        <v>809</v>
      </c>
    </row>
    <row r="150" spans="1:12">
      <c r="A150" s="2">
        <v>149</v>
      </c>
      <c r="B150" s="80" t="s">
        <v>674</v>
      </c>
      <c r="C150" s="80" t="s">
        <v>4559</v>
      </c>
      <c r="D150" s="45"/>
      <c r="E150" s="80" t="s">
        <v>4560</v>
      </c>
      <c r="F150" s="80" t="s">
        <v>4561</v>
      </c>
      <c r="G150" s="80"/>
      <c r="H150" s="295" t="s">
        <v>3960</v>
      </c>
      <c r="I150" s="45"/>
      <c r="J150" s="292" t="s">
        <v>4562</v>
      </c>
      <c r="K150" s="34" t="s">
        <v>809</v>
      </c>
    </row>
    <row r="151" spans="1:12">
      <c r="A151" s="2">
        <v>150</v>
      </c>
      <c r="B151" s="80" t="s">
        <v>4564</v>
      </c>
      <c r="C151" s="80" t="s">
        <v>4565</v>
      </c>
      <c r="D151" s="45"/>
      <c r="E151" s="80" t="s">
        <v>4566</v>
      </c>
      <c r="F151" s="80"/>
      <c r="G151" s="80"/>
      <c r="H151" s="45"/>
      <c r="I151" s="45"/>
      <c r="J151" s="45"/>
      <c r="K151" s="34" t="s">
        <v>809</v>
      </c>
      <c r="L151" s="45"/>
    </row>
    <row r="152" spans="1:12">
      <c r="A152" s="2">
        <v>151</v>
      </c>
      <c r="B152" s="80" t="s">
        <v>4570</v>
      </c>
      <c r="C152" s="80" t="s">
        <v>4571</v>
      </c>
      <c r="D152" s="80" t="s">
        <v>4572</v>
      </c>
      <c r="E152" s="80" t="s">
        <v>4573</v>
      </c>
      <c r="F152" s="80" t="s">
        <v>4574</v>
      </c>
      <c r="G152" s="80" t="s">
        <v>4146</v>
      </c>
      <c r="H152" s="295" t="s">
        <v>3960</v>
      </c>
      <c r="I152" s="45"/>
      <c r="J152" s="292" t="s">
        <v>4576</v>
      </c>
      <c r="K152" s="34" t="s">
        <v>809</v>
      </c>
      <c r="L152" s="293"/>
    </row>
    <row r="153" spans="1:12">
      <c r="A153" s="2">
        <v>152</v>
      </c>
      <c r="B153" s="80" t="s">
        <v>4582</v>
      </c>
      <c r="C153" s="80" t="s">
        <v>4583</v>
      </c>
      <c r="D153" s="45"/>
      <c r="E153" s="80" t="s">
        <v>4584</v>
      </c>
      <c r="F153" s="80" t="s">
        <v>4585</v>
      </c>
      <c r="G153" s="80" t="s">
        <v>4146</v>
      </c>
      <c r="H153" s="295" t="s">
        <v>3960</v>
      </c>
      <c r="I153" s="45"/>
      <c r="J153" s="292" t="s">
        <v>4588</v>
      </c>
      <c r="K153" s="34" t="s">
        <v>809</v>
      </c>
      <c r="L153" s="293"/>
    </row>
    <row r="154" spans="1:12">
      <c r="A154" s="2">
        <v>153</v>
      </c>
      <c r="B154" s="80" t="s">
        <v>4590</v>
      </c>
      <c r="C154" s="80" t="s">
        <v>4591</v>
      </c>
      <c r="D154" s="45"/>
      <c r="E154" s="80" t="s">
        <v>4573</v>
      </c>
      <c r="F154" s="80" t="s">
        <v>4574</v>
      </c>
      <c r="G154" s="80" t="s">
        <v>4146</v>
      </c>
      <c r="H154" s="45"/>
      <c r="I154" s="45"/>
      <c r="J154" s="45"/>
      <c r="K154" s="34" t="s">
        <v>809</v>
      </c>
      <c r="L154" s="45"/>
    </row>
    <row r="155" spans="1:12">
      <c r="A155" s="2">
        <v>154</v>
      </c>
      <c r="B155" s="80" t="s">
        <v>4592</v>
      </c>
      <c r="C155" s="80" t="s">
        <v>4593</v>
      </c>
      <c r="D155" s="45"/>
      <c r="E155" s="80" t="s">
        <v>4594</v>
      </c>
      <c r="F155" s="80" t="s">
        <v>4595</v>
      </c>
      <c r="G155" s="80" t="s">
        <v>4146</v>
      </c>
      <c r="H155" s="45"/>
      <c r="I155" s="45"/>
      <c r="J155" s="45"/>
      <c r="K155" s="34" t="s">
        <v>809</v>
      </c>
      <c r="L155" s="45"/>
    </row>
    <row r="156" spans="1:12">
      <c r="A156" s="2">
        <v>155</v>
      </c>
      <c r="B156" s="80" t="s">
        <v>455</v>
      </c>
      <c r="C156" s="80" t="s">
        <v>4599</v>
      </c>
      <c r="D156" s="80" t="s">
        <v>4600</v>
      </c>
      <c r="E156" s="80" t="s">
        <v>4601</v>
      </c>
      <c r="F156" s="80" t="s">
        <v>4602</v>
      </c>
      <c r="G156" s="80" t="s">
        <v>4146</v>
      </c>
      <c r="H156" s="45"/>
      <c r="I156" s="45"/>
      <c r="J156" s="292" t="s">
        <v>4603</v>
      </c>
      <c r="K156" s="34" t="s">
        <v>809</v>
      </c>
      <c r="L156" s="293"/>
    </row>
    <row r="157" spans="1:12">
      <c r="A157" s="2">
        <v>156</v>
      </c>
      <c r="B157" s="80" t="s">
        <v>1181</v>
      </c>
      <c r="C157" s="80" t="s">
        <v>4606</v>
      </c>
      <c r="D157" s="80" t="s">
        <v>4607</v>
      </c>
      <c r="E157" s="80" t="s">
        <v>4608</v>
      </c>
      <c r="F157" s="80"/>
      <c r="G157" s="80"/>
      <c r="H157" s="45"/>
      <c r="I157" s="45"/>
      <c r="J157" s="45"/>
      <c r="K157" s="34" t="s">
        <v>809</v>
      </c>
      <c r="L157" s="45"/>
    </row>
    <row r="158" spans="1:12">
      <c r="A158" s="2">
        <v>157</v>
      </c>
      <c r="B158" s="80" t="s">
        <v>4611</v>
      </c>
      <c r="C158" s="289">
        <v>43833.895833333336</v>
      </c>
      <c r="D158" s="289">
        <v>43833.958333333336</v>
      </c>
      <c r="E158" s="80" t="s">
        <v>4612</v>
      </c>
      <c r="F158" s="80" t="s">
        <v>4613</v>
      </c>
      <c r="G158" s="80" t="s">
        <v>4146</v>
      </c>
      <c r="H158" s="296" t="s">
        <v>3960</v>
      </c>
      <c r="I158" s="296"/>
      <c r="J158" s="292" t="s">
        <v>4614</v>
      </c>
      <c r="K158" s="34" t="s">
        <v>809</v>
      </c>
      <c r="L158" s="293"/>
    </row>
    <row r="159" spans="1:12">
      <c r="A159" s="2">
        <v>158</v>
      </c>
      <c r="B159" s="80" t="s">
        <v>4611</v>
      </c>
      <c r="C159" s="289">
        <v>43864.409722222219</v>
      </c>
      <c r="D159" s="289">
        <v>43864.423611111109</v>
      </c>
      <c r="E159" s="80" t="s">
        <v>4616</v>
      </c>
      <c r="F159" s="80" t="s">
        <v>4617</v>
      </c>
      <c r="G159" s="80"/>
      <c r="H159" s="296" t="s">
        <v>3960</v>
      </c>
      <c r="I159" s="296"/>
      <c r="J159" s="292" t="s">
        <v>4618</v>
      </c>
      <c r="K159" s="34" t="s">
        <v>809</v>
      </c>
      <c r="L159" s="293"/>
    </row>
    <row r="160" spans="1:12">
      <c r="A160" s="2">
        <v>159</v>
      </c>
      <c r="B160" s="80" t="s">
        <v>4611</v>
      </c>
      <c r="C160" s="289">
        <v>43864.427083333336</v>
      </c>
      <c r="D160" s="300">
        <v>43864.430555555555</v>
      </c>
      <c r="E160" s="80" t="s">
        <v>4621</v>
      </c>
      <c r="F160" s="80"/>
      <c r="G160" s="80"/>
      <c r="H160" s="296" t="s">
        <v>3960</v>
      </c>
      <c r="I160" s="296"/>
      <c r="J160" s="45"/>
      <c r="K160" s="34" t="s">
        <v>809</v>
      </c>
      <c r="L160" s="45"/>
    </row>
    <row r="161" spans="1:12">
      <c r="A161" s="2">
        <v>160</v>
      </c>
      <c r="B161" s="80" t="s">
        <v>4611</v>
      </c>
      <c r="C161" s="289">
        <v>43864.434027777781</v>
      </c>
      <c r="D161" s="300">
        <v>43864.434027777781</v>
      </c>
      <c r="E161" s="80" t="s">
        <v>4625</v>
      </c>
      <c r="F161" s="80" t="s">
        <v>4626</v>
      </c>
      <c r="G161" s="296"/>
      <c r="H161" s="296" t="s">
        <v>3960</v>
      </c>
      <c r="I161" s="296"/>
      <c r="J161" s="292" t="s">
        <v>4627</v>
      </c>
      <c r="K161" s="34" t="s">
        <v>809</v>
      </c>
      <c r="L161" s="293"/>
    </row>
    <row r="162" spans="1:12">
      <c r="A162" s="2">
        <v>161</v>
      </c>
      <c r="B162" s="80" t="s">
        <v>4611</v>
      </c>
      <c r="C162" s="289">
        <v>43864.458333333336</v>
      </c>
      <c r="D162" s="300">
        <v>43864.479166666664</v>
      </c>
      <c r="E162" s="80" t="s">
        <v>4628</v>
      </c>
      <c r="F162" s="80" t="s">
        <v>4629</v>
      </c>
      <c r="G162" s="296"/>
      <c r="H162" s="296" t="s">
        <v>3960</v>
      </c>
      <c r="I162" s="296"/>
      <c r="J162" s="292" t="s">
        <v>4630</v>
      </c>
      <c r="K162" s="34" t="s">
        <v>809</v>
      </c>
      <c r="L162" s="293"/>
    </row>
    <row r="163" spans="1:12">
      <c r="A163" s="2">
        <v>162</v>
      </c>
      <c r="B163" s="80" t="s">
        <v>4611</v>
      </c>
      <c r="C163" s="300">
        <v>43864.479166666664</v>
      </c>
      <c r="D163" s="300">
        <v>43864.5</v>
      </c>
      <c r="E163" s="80" t="s">
        <v>4635</v>
      </c>
      <c r="F163" s="80" t="s">
        <v>4636</v>
      </c>
      <c r="G163" s="296"/>
      <c r="H163" s="296" t="s">
        <v>3960</v>
      </c>
      <c r="I163" s="296"/>
      <c r="J163" s="292" t="s">
        <v>4637</v>
      </c>
      <c r="K163" s="34" t="s">
        <v>809</v>
      </c>
      <c r="L163" s="293"/>
    </row>
    <row r="164" spans="1:12">
      <c r="A164" s="2">
        <v>163</v>
      </c>
      <c r="B164" s="80" t="s">
        <v>4611</v>
      </c>
      <c r="C164" s="300">
        <v>43864.5</v>
      </c>
      <c r="D164" s="300">
        <v>43864.541666666664</v>
      </c>
      <c r="E164" s="80" t="s">
        <v>4628</v>
      </c>
      <c r="F164" s="80" t="s">
        <v>4629</v>
      </c>
      <c r="G164" s="296"/>
      <c r="H164" s="296" t="s">
        <v>3960</v>
      </c>
      <c r="I164" s="296"/>
      <c r="J164" s="292" t="s">
        <v>4630</v>
      </c>
      <c r="K164" s="34" t="s">
        <v>809</v>
      </c>
      <c r="L164" s="293"/>
    </row>
    <row r="165" spans="1:12">
      <c r="A165" s="2">
        <v>164</v>
      </c>
      <c r="B165" s="80" t="s">
        <v>4611</v>
      </c>
      <c r="C165" s="300">
        <v>43864.552083333336</v>
      </c>
      <c r="D165" s="300">
        <v>43864.583333333336</v>
      </c>
      <c r="E165" s="80" t="s">
        <v>4646</v>
      </c>
      <c r="F165" s="80" t="s">
        <v>4647</v>
      </c>
      <c r="G165" s="296"/>
      <c r="H165" s="296" t="s">
        <v>3960</v>
      </c>
      <c r="I165" s="296"/>
      <c r="J165" s="292" t="s">
        <v>4648</v>
      </c>
      <c r="K165" s="34" t="s">
        <v>809</v>
      </c>
      <c r="L165" s="293"/>
    </row>
    <row r="166" spans="1:12">
      <c r="A166" s="2">
        <v>165</v>
      </c>
      <c r="B166" s="80" t="s">
        <v>4611</v>
      </c>
      <c r="C166" s="300">
        <v>43864.604166666664</v>
      </c>
      <c r="D166" s="300">
        <v>43864.604166666664</v>
      </c>
      <c r="E166" s="80" t="s">
        <v>4616</v>
      </c>
      <c r="F166" s="80" t="s">
        <v>4617</v>
      </c>
      <c r="G166" s="296"/>
      <c r="H166" s="296" t="s">
        <v>3960</v>
      </c>
      <c r="I166" s="296"/>
      <c r="J166" s="292" t="s">
        <v>4618</v>
      </c>
      <c r="K166" s="34" t="s">
        <v>809</v>
      </c>
      <c r="L166" s="293"/>
    </row>
    <row r="167" spans="1:12">
      <c r="A167" s="2">
        <v>166</v>
      </c>
      <c r="B167" s="80" t="s">
        <v>4611</v>
      </c>
      <c r="C167" s="300">
        <v>43864.75</v>
      </c>
      <c r="D167" s="300">
        <v>43864.75</v>
      </c>
      <c r="E167" s="80" t="s">
        <v>4655</v>
      </c>
      <c r="F167" s="80" t="s">
        <v>4656</v>
      </c>
      <c r="G167" s="296"/>
      <c r="H167" s="296" t="s">
        <v>3960</v>
      </c>
      <c r="I167" s="296"/>
      <c r="J167" s="292" t="s">
        <v>4658</v>
      </c>
      <c r="K167" s="34" t="s">
        <v>809</v>
      </c>
      <c r="L167" s="293"/>
    </row>
    <row r="168" spans="1:12">
      <c r="A168" s="2">
        <v>167</v>
      </c>
      <c r="B168" s="80" t="s">
        <v>4611</v>
      </c>
      <c r="C168" s="300">
        <v>43864.791666666664</v>
      </c>
      <c r="D168" s="300">
        <v>43864.791666666664</v>
      </c>
      <c r="E168" s="80" t="s">
        <v>4663</v>
      </c>
      <c r="F168" s="80" t="s">
        <v>4664</v>
      </c>
      <c r="G168" s="296"/>
      <c r="H168" s="296" t="s">
        <v>3960</v>
      </c>
      <c r="I168" s="296"/>
      <c r="J168" s="292" t="s">
        <v>4665</v>
      </c>
      <c r="K168" s="34" t="s">
        <v>809</v>
      </c>
      <c r="L168" s="293"/>
    </row>
    <row r="169" spans="1:12">
      <c r="A169" s="2">
        <v>168</v>
      </c>
      <c r="B169" s="80" t="s">
        <v>4611</v>
      </c>
      <c r="C169" s="300">
        <v>43893.416666666664</v>
      </c>
      <c r="D169" s="300">
        <v>43893.416666666664</v>
      </c>
      <c r="E169" s="80" t="s">
        <v>4616</v>
      </c>
      <c r="F169" s="80" t="s">
        <v>4617</v>
      </c>
      <c r="G169" s="296"/>
      <c r="H169" s="296" t="s">
        <v>3960</v>
      </c>
      <c r="I169" s="296"/>
      <c r="J169" s="292" t="s">
        <v>4618</v>
      </c>
      <c r="K169" s="34" t="s">
        <v>809</v>
      </c>
      <c r="L169" s="293"/>
    </row>
    <row r="170" spans="1:12">
      <c r="A170" s="2">
        <v>169</v>
      </c>
      <c r="B170" s="80" t="s">
        <v>4611</v>
      </c>
      <c r="C170" s="300">
        <v>43893.4375</v>
      </c>
      <c r="D170" s="300">
        <v>43893.4375</v>
      </c>
      <c r="E170" s="80" t="s">
        <v>4672</v>
      </c>
      <c r="F170" s="80" t="s">
        <v>4673</v>
      </c>
      <c r="G170" s="296"/>
      <c r="H170" s="296" t="s">
        <v>3960</v>
      </c>
      <c r="I170" s="296"/>
      <c r="J170" s="292" t="s">
        <v>4674</v>
      </c>
      <c r="K170" s="34" t="s">
        <v>809</v>
      </c>
      <c r="L170" s="293"/>
    </row>
    <row r="171" spans="1:12">
      <c r="A171" s="2">
        <v>170</v>
      </c>
      <c r="B171" s="80" t="s">
        <v>4611</v>
      </c>
      <c r="C171" s="300">
        <v>43893.458333333336</v>
      </c>
      <c r="D171" s="300">
        <v>43893.458333333336</v>
      </c>
      <c r="E171" s="80" t="s">
        <v>4676</v>
      </c>
      <c r="F171" s="80" t="s">
        <v>4677</v>
      </c>
      <c r="G171" s="296"/>
      <c r="H171" s="296" t="s">
        <v>3960</v>
      </c>
      <c r="I171" s="296"/>
      <c r="J171" s="292" t="s">
        <v>4678</v>
      </c>
      <c r="K171" s="34" t="s">
        <v>809</v>
      </c>
      <c r="L171" s="293"/>
    </row>
    <row r="172" spans="1:12">
      <c r="A172" s="2">
        <v>171</v>
      </c>
      <c r="B172" s="80" t="s">
        <v>4611</v>
      </c>
      <c r="C172" s="300">
        <v>43893.482638888891</v>
      </c>
      <c r="D172" s="300">
        <v>43893.493055555555</v>
      </c>
      <c r="E172" s="80" t="s">
        <v>4680</v>
      </c>
      <c r="F172" s="80" t="s">
        <v>4681</v>
      </c>
      <c r="G172" s="296"/>
      <c r="H172" s="296" t="s">
        <v>3960</v>
      </c>
      <c r="I172" s="296"/>
      <c r="J172" s="292" t="s">
        <v>4682</v>
      </c>
      <c r="K172" s="34" t="s">
        <v>809</v>
      </c>
      <c r="L172" s="293"/>
    </row>
    <row r="173" spans="1:12">
      <c r="A173" s="2">
        <v>172</v>
      </c>
      <c r="B173" s="80" t="s">
        <v>4611</v>
      </c>
      <c r="C173" s="300">
        <v>43893.5</v>
      </c>
      <c r="D173" s="300">
        <v>43893.5</v>
      </c>
      <c r="E173" s="80" t="s">
        <v>4672</v>
      </c>
      <c r="F173" s="80" t="s">
        <v>4673</v>
      </c>
      <c r="G173" s="296"/>
      <c r="H173" s="296" t="s">
        <v>3960</v>
      </c>
      <c r="I173" s="296"/>
      <c r="J173" s="292" t="s">
        <v>4674</v>
      </c>
      <c r="K173" s="34" t="s">
        <v>809</v>
      </c>
      <c r="L173" s="293"/>
    </row>
    <row r="174" spans="1:12">
      <c r="A174" s="2">
        <v>173</v>
      </c>
      <c r="B174" s="80" t="s">
        <v>4611</v>
      </c>
      <c r="C174" s="300">
        <v>43893.524305555555</v>
      </c>
      <c r="D174" s="300">
        <v>43893.53125</v>
      </c>
      <c r="E174" s="80" t="s">
        <v>4686</v>
      </c>
      <c r="F174" s="80" t="s">
        <v>4687</v>
      </c>
      <c r="G174" s="296"/>
      <c r="H174" s="296" t="s">
        <v>3960</v>
      </c>
      <c r="I174" s="296"/>
      <c r="J174" s="292" t="s">
        <v>4688</v>
      </c>
      <c r="K174" s="34" t="s">
        <v>809</v>
      </c>
      <c r="L174" s="293"/>
    </row>
    <row r="175" spans="1:12">
      <c r="A175" s="2">
        <v>174</v>
      </c>
      <c r="B175" s="80" t="s">
        <v>4611</v>
      </c>
      <c r="C175" s="300">
        <v>43924.416666666664</v>
      </c>
      <c r="D175" s="300">
        <v>43924.4375</v>
      </c>
      <c r="E175" s="80" t="s">
        <v>4672</v>
      </c>
      <c r="F175" s="80" t="s">
        <v>4673</v>
      </c>
      <c r="G175" s="296"/>
      <c r="H175" s="296" t="s">
        <v>3960</v>
      </c>
      <c r="I175" s="296"/>
      <c r="J175" s="292" t="s">
        <v>4674</v>
      </c>
      <c r="K175" s="34" t="s">
        <v>809</v>
      </c>
      <c r="L175" s="293"/>
    </row>
    <row r="176" spans="1:12">
      <c r="A176" s="2">
        <v>175</v>
      </c>
      <c r="B176" s="80" t="s">
        <v>4611</v>
      </c>
      <c r="C176" s="300">
        <v>43924.4375</v>
      </c>
      <c r="D176" s="300">
        <v>43924.479166666664</v>
      </c>
      <c r="E176" s="80" t="s">
        <v>3996</v>
      </c>
      <c r="F176" s="80"/>
      <c r="G176" s="296"/>
      <c r="H176" s="296" t="s">
        <v>3960</v>
      </c>
      <c r="I176" s="296"/>
      <c r="J176" s="45"/>
      <c r="K176" s="34" t="s">
        <v>809</v>
      </c>
      <c r="L176" s="45"/>
    </row>
    <row r="177" spans="1:12">
      <c r="A177" s="2">
        <v>176</v>
      </c>
      <c r="B177" s="80" t="s">
        <v>4611</v>
      </c>
      <c r="C177" s="300">
        <v>43924.847222222219</v>
      </c>
      <c r="D177" s="300">
        <v>43924.847222222219</v>
      </c>
      <c r="E177" s="80" t="s">
        <v>4693</v>
      </c>
      <c r="F177" s="80" t="s">
        <v>4178</v>
      </c>
      <c r="G177" s="296"/>
      <c r="H177" s="296" t="s">
        <v>3960</v>
      </c>
      <c r="I177" s="296"/>
      <c r="J177" s="292" t="s">
        <v>4179</v>
      </c>
      <c r="K177" s="34" t="s">
        <v>809</v>
      </c>
      <c r="L177" s="293"/>
    </row>
    <row r="178" spans="1:12">
      <c r="A178" s="2">
        <v>177</v>
      </c>
      <c r="B178" s="80" t="s">
        <v>4611</v>
      </c>
      <c r="C178" s="300">
        <v>43954.479166666664</v>
      </c>
      <c r="D178" s="300">
        <v>43954.489583333336</v>
      </c>
      <c r="E178" s="80" t="s">
        <v>4697</v>
      </c>
      <c r="F178" s="80"/>
      <c r="G178" s="296"/>
      <c r="H178" s="296" t="s">
        <v>3960</v>
      </c>
      <c r="I178" s="296"/>
      <c r="J178" s="45"/>
      <c r="K178" s="34" t="s">
        <v>809</v>
      </c>
      <c r="L178" s="45"/>
    </row>
    <row r="179" spans="1:12">
      <c r="A179" s="2">
        <v>178</v>
      </c>
      <c r="B179" s="80" t="s">
        <v>4611</v>
      </c>
      <c r="C179" s="300">
        <v>43954.489583333336</v>
      </c>
      <c r="D179" s="300">
        <v>43954.5</v>
      </c>
      <c r="E179" s="80" t="s">
        <v>4701</v>
      </c>
      <c r="F179" s="80" t="s">
        <v>4702</v>
      </c>
      <c r="G179" s="296"/>
      <c r="H179" s="296" t="s">
        <v>3960</v>
      </c>
      <c r="I179" s="296"/>
      <c r="J179" s="292" t="s">
        <v>4704</v>
      </c>
      <c r="K179" s="34" t="s">
        <v>809</v>
      </c>
      <c r="L179" s="293"/>
    </row>
    <row r="180" spans="1:12">
      <c r="A180" s="2">
        <v>179</v>
      </c>
      <c r="B180" s="80" t="s">
        <v>4611</v>
      </c>
      <c r="C180" s="300">
        <v>43954.510416666664</v>
      </c>
      <c r="D180" s="300">
        <v>43954.53125</v>
      </c>
      <c r="E180" s="80" t="s">
        <v>4006</v>
      </c>
      <c r="F180" s="80" t="s">
        <v>4706</v>
      </c>
      <c r="G180" s="296"/>
      <c r="H180" s="296" t="s">
        <v>3960</v>
      </c>
      <c r="I180" s="296"/>
      <c r="J180" s="292" t="s">
        <v>4707</v>
      </c>
      <c r="K180" s="34" t="s">
        <v>809</v>
      </c>
      <c r="L180" s="293"/>
    </row>
    <row r="181" spans="1:12">
      <c r="A181" s="2">
        <v>180</v>
      </c>
      <c r="B181" s="80" t="s">
        <v>4611</v>
      </c>
      <c r="C181" s="300">
        <v>43954.53125</v>
      </c>
      <c r="D181" s="300">
        <v>43954.552083333336</v>
      </c>
      <c r="E181" s="80" t="s">
        <v>4009</v>
      </c>
      <c r="F181" s="80"/>
      <c r="G181" s="296"/>
      <c r="H181" s="296" t="s">
        <v>3960</v>
      </c>
      <c r="I181" s="296"/>
      <c r="J181" s="45"/>
      <c r="K181" s="34" t="s">
        <v>809</v>
      </c>
      <c r="L181" s="45"/>
    </row>
    <row r="182" spans="1:12">
      <c r="A182" s="2">
        <v>181</v>
      </c>
      <c r="B182" s="80" t="s">
        <v>4611</v>
      </c>
      <c r="C182" s="300">
        <v>43954.552083333336</v>
      </c>
      <c r="D182" s="300">
        <v>43954.583333333336</v>
      </c>
      <c r="E182" s="80" t="s">
        <v>4710</v>
      </c>
      <c r="F182" s="80" t="s">
        <v>4711</v>
      </c>
      <c r="G182" s="296"/>
      <c r="H182" s="296" t="s">
        <v>3960</v>
      </c>
      <c r="I182" s="296"/>
      <c r="J182" s="292" t="s">
        <v>4712</v>
      </c>
      <c r="K182" s="34" t="s">
        <v>809</v>
      </c>
      <c r="L182" s="293"/>
    </row>
    <row r="183" spans="1:12">
      <c r="A183" s="2">
        <v>182</v>
      </c>
      <c r="B183" s="80" t="s">
        <v>4611</v>
      </c>
      <c r="C183" s="300">
        <v>43954.625</v>
      </c>
      <c r="D183" s="300">
        <v>43954.625</v>
      </c>
      <c r="E183" s="80" t="s">
        <v>4718</v>
      </c>
      <c r="F183" s="80" t="s">
        <v>4719</v>
      </c>
      <c r="G183" s="296"/>
      <c r="H183" s="296" t="s">
        <v>3960</v>
      </c>
      <c r="I183" s="296"/>
      <c r="J183" s="292" t="s">
        <v>4720</v>
      </c>
      <c r="K183" s="34" t="s">
        <v>809</v>
      </c>
      <c r="L183" s="293"/>
    </row>
    <row r="184" spans="1:12">
      <c r="A184" s="2">
        <v>183</v>
      </c>
      <c r="B184" s="80" t="s">
        <v>4723</v>
      </c>
      <c r="C184" s="16" t="s">
        <v>4724</v>
      </c>
      <c r="D184" s="16" t="s">
        <v>4725</v>
      </c>
      <c r="E184" s="80" t="s">
        <v>4726</v>
      </c>
      <c r="F184" s="80"/>
      <c r="G184" s="296"/>
      <c r="H184" s="296" t="s">
        <v>3960</v>
      </c>
      <c r="I184" s="296"/>
      <c r="J184" s="45"/>
      <c r="K184" s="34" t="s">
        <v>809</v>
      </c>
      <c r="L184" s="45"/>
    </row>
    <row r="185" spans="1:12">
      <c r="A185" s="2">
        <v>184</v>
      </c>
      <c r="B185" s="80" t="s">
        <v>4723</v>
      </c>
      <c r="C185" s="289">
        <v>43833.895833333336</v>
      </c>
      <c r="D185" s="289">
        <v>43833.958333333336</v>
      </c>
      <c r="E185" s="80" t="s">
        <v>4612</v>
      </c>
      <c r="F185" s="80" t="s">
        <v>4613</v>
      </c>
      <c r="G185" s="296"/>
      <c r="H185" s="296" t="s">
        <v>3960</v>
      </c>
      <c r="I185" s="296"/>
      <c r="J185" s="292" t="s">
        <v>4614</v>
      </c>
      <c r="K185" s="34" t="s">
        <v>809</v>
      </c>
      <c r="L185" s="293"/>
    </row>
    <row r="186" spans="1:12">
      <c r="A186" s="2">
        <v>185</v>
      </c>
      <c r="B186" s="80" t="s">
        <v>4723</v>
      </c>
      <c r="C186" s="289">
        <v>43864.409722222219</v>
      </c>
      <c r="D186" s="289">
        <v>43864.423611111109</v>
      </c>
      <c r="E186" s="80" t="s">
        <v>4616</v>
      </c>
      <c r="F186" s="80" t="s">
        <v>4617</v>
      </c>
      <c r="G186" s="296"/>
      <c r="H186" s="296" t="s">
        <v>3960</v>
      </c>
      <c r="I186" s="296"/>
      <c r="J186" s="292" t="s">
        <v>4618</v>
      </c>
      <c r="K186" s="34" t="s">
        <v>809</v>
      </c>
      <c r="L186" s="293"/>
    </row>
    <row r="187" spans="1:12">
      <c r="A187" s="2">
        <v>186</v>
      </c>
      <c r="B187" s="80" t="s">
        <v>4723</v>
      </c>
      <c r="C187" s="289">
        <v>43864.427083333336</v>
      </c>
      <c r="D187" s="300">
        <v>43864.430555555555</v>
      </c>
      <c r="E187" s="80" t="s">
        <v>4621</v>
      </c>
      <c r="F187" s="80"/>
      <c r="G187" s="296"/>
      <c r="H187" s="296" t="s">
        <v>3960</v>
      </c>
      <c r="I187" s="296"/>
      <c r="J187" s="45"/>
      <c r="K187" s="34" t="s">
        <v>809</v>
      </c>
      <c r="L187" s="45"/>
    </row>
    <row r="188" spans="1:12">
      <c r="A188" s="2">
        <v>187</v>
      </c>
      <c r="B188" s="80" t="s">
        <v>4723</v>
      </c>
      <c r="C188" s="289">
        <v>43864.434027777781</v>
      </c>
      <c r="D188" s="300">
        <v>43864.434027777781</v>
      </c>
      <c r="E188" s="80" t="s">
        <v>4625</v>
      </c>
      <c r="F188" s="80" t="s">
        <v>4626</v>
      </c>
      <c r="G188" s="296"/>
      <c r="H188" s="296" t="s">
        <v>3960</v>
      </c>
      <c r="I188" s="296"/>
      <c r="J188" s="292" t="s">
        <v>4627</v>
      </c>
      <c r="K188" s="34" t="s">
        <v>809</v>
      </c>
      <c r="L188" s="293"/>
    </row>
    <row r="189" spans="1:12">
      <c r="A189" s="2">
        <v>188</v>
      </c>
      <c r="B189" s="80" t="s">
        <v>4723</v>
      </c>
      <c r="C189" s="289">
        <v>43864.458333333336</v>
      </c>
      <c r="D189" s="300">
        <v>43864.479166666664</v>
      </c>
      <c r="E189" s="80" t="s">
        <v>4628</v>
      </c>
      <c r="F189" s="80" t="s">
        <v>4629</v>
      </c>
      <c r="G189" s="296"/>
      <c r="H189" s="296" t="s">
        <v>3960</v>
      </c>
      <c r="I189" s="296"/>
      <c r="J189" s="292" t="s">
        <v>4630</v>
      </c>
      <c r="K189" s="34" t="s">
        <v>809</v>
      </c>
      <c r="L189" s="293"/>
    </row>
    <row r="190" spans="1:12">
      <c r="A190" s="2">
        <v>189</v>
      </c>
      <c r="B190" s="80" t="s">
        <v>4723</v>
      </c>
      <c r="C190" s="300">
        <v>43864.479166666664</v>
      </c>
      <c r="D190" s="300">
        <v>43864.5</v>
      </c>
      <c r="E190" s="80" t="s">
        <v>4635</v>
      </c>
      <c r="F190" s="80" t="s">
        <v>4636</v>
      </c>
      <c r="G190" s="296"/>
      <c r="H190" s="296" t="s">
        <v>3960</v>
      </c>
      <c r="I190" s="296"/>
      <c r="J190" s="292" t="s">
        <v>4637</v>
      </c>
      <c r="K190" s="34" t="s">
        <v>809</v>
      </c>
      <c r="L190" s="293"/>
    </row>
    <row r="191" spans="1:12">
      <c r="A191" s="2">
        <v>190</v>
      </c>
      <c r="B191" s="80" t="s">
        <v>4723</v>
      </c>
      <c r="C191" s="300">
        <v>43864.5</v>
      </c>
      <c r="D191" s="300">
        <v>43864.541666666664</v>
      </c>
      <c r="E191" s="80" t="s">
        <v>4628</v>
      </c>
      <c r="F191" s="80" t="s">
        <v>4629</v>
      </c>
      <c r="G191" s="296"/>
      <c r="H191" s="296" t="s">
        <v>3960</v>
      </c>
      <c r="I191" s="296"/>
      <c r="J191" s="292" t="s">
        <v>4630</v>
      </c>
      <c r="K191" s="34" t="s">
        <v>809</v>
      </c>
      <c r="L191" s="293"/>
    </row>
    <row r="192" spans="1:12">
      <c r="A192" s="2">
        <v>191</v>
      </c>
      <c r="B192" s="80" t="s">
        <v>4723</v>
      </c>
      <c r="C192" s="300">
        <v>43864.552083333336</v>
      </c>
      <c r="D192" s="300">
        <v>43864.583333333336</v>
      </c>
      <c r="E192" s="80" t="s">
        <v>4646</v>
      </c>
      <c r="F192" s="80" t="s">
        <v>4647</v>
      </c>
      <c r="G192" s="296"/>
      <c r="H192" s="296" t="s">
        <v>3960</v>
      </c>
      <c r="I192" s="296"/>
      <c r="J192" s="292" t="s">
        <v>4648</v>
      </c>
      <c r="K192" s="34" t="s">
        <v>809</v>
      </c>
      <c r="L192" s="293"/>
    </row>
    <row r="193" spans="1:12">
      <c r="A193" s="2">
        <v>192</v>
      </c>
      <c r="B193" s="80" t="s">
        <v>4723</v>
      </c>
      <c r="C193" s="300">
        <v>43864.604166666664</v>
      </c>
      <c r="D193" s="300">
        <v>43864.604166666664</v>
      </c>
      <c r="E193" s="80" t="s">
        <v>4616</v>
      </c>
      <c r="F193" s="80" t="s">
        <v>4617</v>
      </c>
      <c r="G193" s="296"/>
      <c r="H193" s="296" t="s">
        <v>3960</v>
      </c>
      <c r="I193" s="296"/>
      <c r="J193" s="292" t="s">
        <v>4618</v>
      </c>
      <c r="K193" s="34" t="s">
        <v>809</v>
      </c>
      <c r="L193" s="293"/>
    </row>
    <row r="194" spans="1:12">
      <c r="A194" s="2">
        <v>193</v>
      </c>
      <c r="B194" s="80" t="s">
        <v>4723</v>
      </c>
      <c r="C194" s="300">
        <v>43864.75</v>
      </c>
      <c r="D194" s="300">
        <v>43864.75</v>
      </c>
      <c r="E194" s="80" t="s">
        <v>4655</v>
      </c>
      <c r="F194" s="80" t="s">
        <v>4656</v>
      </c>
      <c r="G194" s="296"/>
      <c r="H194" s="296" t="s">
        <v>3960</v>
      </c>
      <c r="I194" s="296"/>
      <c r="J194" s="292" t="s">
        <v>4658</v>
      </c>
      <c r="K194" s="34" t="s">
        <v>809</v>
      </c>
      <c r="L194" s="293"/>
    </row>
    <row r="195" spans="1:12">
      <c r="A195" s="2">
        <v>194</v>
      </c>
      <c r="B195" s="80" t="s">
        <v>4723</v>
      </c>
      <c r="C195" s="300">
        <v>43864.791666666664</v>
      </c>
      <c r="D195" s="300">
        <v>43864.791666666664</v>
      </c>
      <c r="E195" s="80" t="s">
        <v>4663</v>
      </c>
      <c r="F195" s="80" t="s">
        <v>4664</v>
      </c>
      <c r="G195" s="296"/>
      <c r="H195" s="296" t="s">
        <v>3960</v>
      </c>
      <c r="I195" s="296"/>
      <c r="J195" s="292" t="s">
        <v>4665</v>
      </c>
      <c r="K195" s="34" t="s">
        <v>809</v>
      </c>
      <c r="L195" s="293"/>
    </row>
    <row r="196" spans="1:12">
      <c r="A196" s="2">
        <v>195</v>
      </c>
      <c r="B196" s="80" t="s">
        <v>4723</v>
      </c>
      <c r="C196" s="300">
        <v>43893.416666666664</v>
      </c>
      <c r="D196" s="300">
        <v>43893.416666666664</v>
      </c>
      <c r="E196" s="80" t="s">
        <v>4616</v>
      </c>
      <c r="F196" s="80" t="s">
        <v>4617</v>
      </c>
      <c r="G196" s="296"/>
      <c r="H196" s="296" t="s">
        <v>3960</v>
      </c>
      <c r="I196" s="296"/>
      <c r="J196" s="292" t="s">
        <v>4618</v>
      </c>
      <c r="K196" s="34" t="s">
        <v>809</v>
      </c>
      <c r="L196" s="293"/>
    </row>
    <row r="197" spans="1:12">
      <c r="A197" s="2">
        <v>196</v>
      </c>
      <c r="B197" s="80" t="s">
        <v>4723</v>
      </c>
      <c r="C197" s="300">
        <v>43893.4375</v>
      </c>
      <c r="D197" s="300">
        <v>43893.4375</v>
      </c>
      <c r="E197" s="80" t="s">
        <v>4672</v>
      </c>
      <c r="F197" s="80" t="s">
        <v>4673</v>
      </c>
      <c r="G197" s="296"/>
      <c r="H197" s="296" t="s">
        <v>3960</v>
      </c>
      <c r="I197" s="296"/>
      <c r="J197" s="292" t="s">
        <v>4674</v>
      </c>
      <c r="K197" s="34" t="s">
        <v>809</v>
      </c>
      <c r="L197" s="293"/>
    </row>
    <row r="198" spans="1:12">
      <c r="A198" s="2">
        <v>197</v>
      </c>
      <c r="B198" s="80" t="s">
        <v>4723</v>
      </c>
      <c r="C198" s="300">
        <v>43893.458333333336</v>
      </c>
      <c r="D198" s="300">
        <v>43893.458333333336</v>
      </c>
      <c r="E198" s="80" t="s">
        <v>4676</v>
      </c>
      <c r="F198" s="80" t="s">
        <v>4677</v>
      </c>
      <c r="G198" s="296"/>
      <c r="H198" s="296" t="s">
        <v>3960</v>
      </c>
      <c r="I198" s="296"/>
      <c r="J198" s="292" t="s">
        <v>4678</v>
      </c>
      <c r="K198" s="34" t="s">
        <v>809</v>
      </c>
      <c r="L198" s="293"/>
    </row>
    <row r="199" spans="1:12">
      <c r="A199" s="2">
        <v>198</v>
      </c>
      <c r="B199" s="80" t="s">
        <v>4723</v>
      </c>
      <c r="C199" s="300">
        <v>43893.482638888891</v>
      </c>
      <c r="D199" s="300">
        <v>43893.493055555555</v>
      </c>
      <c r="E199" s="80" t="s">
        <v>4680</v>
      </c>
      <c r="F199" s="80" t="s">
        <v>4681</v>
      </c>
      <c r="G199" s="296"/>
      <c r="H199" s="296" t="s">
        <v>3960</v>
      </c>
      <c r="I199" s="296"/>
      <c r="J199" s="292" t="s">
        <v>4682</v>
      </c>
      <c r="K199" s="34" t="s">
        <v>809</v>
      </c>
      <c r="L199" s="293"/>
    </row>
    <row r="200" spans="1:12">
      <c r="A200" s="2">
        <v>199</v>
      </c>
      <c r="B200" s="80" t="s">
        <v>4723</v>
      </c>
      <c r="C200" s="300">
        <v>43893.5</v>
      </c>
      <c r="D200" s="300">
        <v>43893.5</v>
      </c>
      <c r="E200" s="80" t="s">
        <v>4672</v>
      </c>
      <c r="F200" s="80" t="s">
        <v>4673</v>
      </c>
      <c r="G200" s="296"/>
      <c r="H200" s="296" t="s">
        <v>3960</v>
      </c>
      <c r="I200" s="296"/>
      <c r="J200" s="292" t="s">
        <v>4674</v>
      </c>
      <c r="K200" s="34" t="s">
        <v>809</v>
      </c>
      <c r="L200" s="293"/>
    </row>
    <row r="201" spans="1:12">
      <c r="A201" s="2">
        <v>200</v>
      </c>
      <c r="B201" s="80" t="s">
        <v>4723</v>
      </c>
      <c r="C201" s="300">
        <v>43893.524305555555</v>
      </c>
      <c r="D201" s="300">
        <v>43893.53125</v>
      </c>
      <c r="E201" s="80" t="s">
        <v>4686</v>
      </c>
      <c r="F201" s="80" t="s">
        <v>4734</v>
      </c>
      <c r="G201" s="296"/>
      <c r="H201" s="296" t="s">
        <v>3960</v>
      </c>
      <c r="I201" s="296"/>
      <c r="J201" s="292" t="s">
        <v>4688</v>
      </c>
      <c r="K201" s="34" t="s">
        <v>809</v>
      </c>
      <c r="L201" s="293"/>
    </row>
    <row r="202" spans="1:12">
      <c r="A202" s="2">
        <v>201</v>
      </c>
      <c r="B202" s="80" t="s">
        <v>4723</v>
      </c>
      <c r="C202" s="300">
        <v>43924.416666666664</v>
      </c>
      <c r="D202" s="300">
        <v>43924.4375</v>
      </c>
      <c r="E202" s="80" t="s">
        <v>4672</v>
      </c>
      <c r="F202" s="80" t="s">
        <v>4673</v>
      </c>
      <c r="G202" s="296"/>
      <c r="H202" s="296" t="s">
        <v>3960</v>
      </c>
      <c r="I202" s="296"/>
      <c r="J202" s="292" t="s">
        <v>4674</v>
      </c>
      <c r="K202" s="34" t="s">
        <v>809</v>
      </c>
      <c r="L202" s="293"/>
    </row>
    <row r="203" spans="1:12">
      <c r="A203" s="2">
        <v>202</v>
      </c>
      <c r="B203" s="80" t="s">
        <v>4723</v>
      </c>
      <c r="C203" s="300">
        <v>43924.4375</v>
      </c>
      <c r="D203" s="300">
        <v>43924.479166666664</v>
      </c>
      <c r="E203" s="80" t="s">
        <v>3996</v>
      </c>
      <c r="F203" s="80"/>
      <c r="G203" s="296"/>
      <c r="H203" s="296" t="s">
        <v>3960</v>
      </c>
      <c r="I203" s="296"/>
      <c r="J203" s="45"/>
      <c r="K203" s="34" t="s">
        <v>809</v>
      </c>
      <c r="L203" s="45"/>
    </row>
    <row r="204" spans="1:12">
      <c r="A204" s="2">
        <v>203</v>
      </c>
      <c r="B204" s="80" t="s">
        <v>4723</v>
      </c>
      <c r="C204" s="300">
        <v>43924.847222222219</v>
      </c>
      <c r="D204" s="300">
        <v>43924.847222222219</v>
      </c>
      <c r="E204" s="80" t="s">
        <v>4693</v>
      </c>
      <c r="F204" s="80" t="s">
        <v>4178</v>
      </c>
      <c r="G204" s="296"/>
      <c r="H204" s="296" t="s">
        <v>3960</v>
      </c>
      <c r="I204" s="296"/>
      <c r="J204" s="292" t="s">
        <v>4179</v>
      </c>
      <c r="K204" s="34" t="s">
        <v>809</v>
      </c>
      <c r="L204" s="293"/>
    </row>
    <row r="205" spans="1:12">
      <c r="A205" s="2">
        <v>204</v>
      </c>
      <c r="B205" s="80" t="s">
        <v>4723</v>
      </c>
      <c r="C205" s="300">
        <v>43954.479166666664</v>
      </c>
      <c r="D205" s="300">
        <v>43954.489583333336</v>
      </c>
      <c r="E205" s="80" t="s">
        <v>4697</v>
      </c>
      <c r="F205" s="80"/>
      <c r="G205" s="296"/>
      <c r="H205" s="296" t="s">
        <v>3960</v>
      </c>
      <c r="I205" s="296"/>
      <c r="J205" s="45"/>
      <c r="K205" s="34" t="s">
        <v>809</v>
      </c>
      <c r="L205" s="45"/>
    </row>
    <row r="206" spans="1:12">
      <c r="A206" s="2">
        <v>205</v>
      </c>
      <c r="B206" s="80" t="s">
        <v>4723</v>
      </c>
      <c r="C206" s="300">
        <v>43954.489583333336</v>
      </c>
      <c r="D206" s="300">
        <v>43954.5</v>
      </c>
      <c r="E206" s="80" t="s">
        <v>4701</v>
      </c>
      <c r="F206" s="80" t="s">
        <v>4702</v>
      </c>
      <c r="G206" s="296"/>
      <c r="H206" s="296" t="s">
        <v>3960</v>
      </c>
      <c r="I206" s="296"/>
      <c r="J206" s="292" t="s">
        <v>4704</v>
      </c>
      <c r="K206" s="34" t="s">
        <v>809</v>
      </c>
      <c r="L206" s="293"/>
    </row>
    <row r="207" spans="1:12">
      <c r="A207" s="2">
        <v>206</v>
      </c>
      <c r="B207" s="80" t="s">
        <v>4723</v>
      </c>
      <c r="C207" s="300">
        <v>43954.510416666664</v>
      </c>
      <c r="D207" s="300">
        <v>43954.53125</v>
      </c>
      <c r="E207" s="80" t="s">
        <v>4006</v>
      </c>
      <c r="F207" s="80" t="s">
        <v>4706</v>
      </c>
      <c r="G207" s="296"/>
      <c r="H207" s="296" t="s">
        <v>3960</v>
      </c>
      <c r="I207" s="296"/>
      <c r="J207" s="292" t="s">
        <v>4707</v>
      </c>
      <c r="K207" s="34" t="s">
        <v>809</v>
      </c>
      <c r="L207" s="293"/>
    </row>
    <row r="208" spans="1:12">
      <c r="A208" s="2">
        <v>207</v>
      </c>
      <c r="B208" s="80" t="s">
        <v>4723</v>
      </c>
      <c r="C208" s="300">
        <v>43954.53125</v>
      </c>
      <c r="D208" s="300">
        <v>43954.552083333336</v>
      </c>
      <c r="E208" s="80" t="s">
        <v>4009</v>
      </c>
      <c r="F208" s="80"/>
      <c r="G208" s="296"/>
      <c r="H208" s="296" t="s">
        <v>3960</v>
      </c>
      <c r="I208" s="296"/>
      <c r="J208" s="45"/>
      <c r="K208" s="34" t="s">
        <v>809</v>
      </c>
      <c r="L208" s="45"/>
    </row>
    <row r="209" spans="1:12">
      <c r="A209" s="2">
        <v>208</v>
      </c>
      <c r="B209" s="80" t="s">
        <v>4723</v>
      </c>
      <c r="C209" s="300">
        <v>43954.552083333336</v>
      </c>
      <c r="D209" s="300">
        <v>43954.583333333336</v>
      </c>
      <c r="E209" s="80" t="s">
        <v>4710</v>
      </c>
      <c r="F209" s="80" t="s">
        <v>4711</v>
      </c>
      <c r="G209" s="296"/>
      <c r="H209" s="296" t="s">
        <v>3960</v>
      </c>
      <c r="I209" s="296"/>
      <c r="J209" s="292" t="s">
        <v>4712</v>
      </c>
      <c r="K209" s="34" t="s">
        <v>809</v>
      </c>
      <c r="L209" s="293"/>
    </row>
    <row r="210" spans="1:12">
      <c r="A210" s="2">
        <v>209</v>
      </c>
      <c r="B210" s="80" t="s">
        <v>4723</v>
      </c>
      <c r="C210" s="300">
        <v>43954.625</v>
      </c>
      <c r="D210" s="300">
        <v>43954.625</v>
      </c>
      <c r="E210" s="80" t="s">
        <v>4718</v>
      </c>
      <c r="F210" s="80" t="s">
        <v>4719</v>
      </c>
      <c r="G210" s="296"/>
      <c r="H210" s="296" t="s">
        <v>3960</v>
      </c>
      <c r="I210" s="296"/>
      <c r="J210" s="292" t="s">
        <v>4720</v>
      </c>
      <c r="K210" s="34" t="s">
        <v>809</v>
      </c>
      <c r="L210" s="293"/>
    </row>
    <row r="211" spans="1:12">
      <c r="A211" s="2">
        <v>210</v>
      </c>
      <c r="B211" s="80" t="s">
        <v>451</v>
      </c>
      <c r="C211" s="16" t="s">
        <v>4752</v>
      </c>
      <c r="D211" s="16" t="s">
        <v>4752</v>
      </c>
      <c r="E211" s="80" t="s">
        <v>4753</v>
      </c>
      <c r="F211" s="80" t="s">
        <v>4754</v>
      </c>
      <c r="G211" s="295"/>
      <c r="H211" s="295" t="s">
        <v>3960</v>
      </c>
      <c r="I211" s="80"/>
      <c r="J211" s="292" t="s">
        <v>4755</v>
      </c>
      <c r="K211" s="34" t="s">
        <v>809</v>
      </c>
      <c r="L211" s="293"/>
    </row>
    <row r="212" spans="1:12">
      <c r="A212" s="2">
        <v>211</v>
      </c>
      <c r="B212" s="80" t="s">
        <v>451</v>
      </c>
      <c r="C212" s="289">
        <v>43833</v>
      </c>
      <c r="D212" s="289">
        <v>43864</v>
      </c>
      <c r="E212" s="80" t="s">
        <v>4758</v>
      </c>
      <c r="F212" s="80" t="s">
        <v>4759</v>
      </c>
      <c r="G212" s="295"/>
      <c r="H212" s="295" t="s">
        <v>3960</v>
      </c>
      <c r="I212" s="80"/>
      <c r="J212" s="292" t="s">
        <v>4760</v>
      </c>
      <c r="K212" s="34" t="s">
        <v>809</v>
      </c>
      <c r="L212" s="293"/>
    </row>
    <row r="213" spans="1:12">
      <c r="A213" s="2">
        <v>212</v>
      </c>
      <c r="B213" s="80" t="s">
        <v>451</v>
      </c>
      <c r="C213" s="289">
        <v>43893</v>
      </c>
      <c r="D213" s="289">
        <v>43893</v>
      </c>
      <c r="E213" s="80" t="s">
        <v>4753</v>
      </c>
      <c r="F213" s="80" t="s">
        <v>4759</v>
      </c>
      <c r="G213" s="295"/>
      <c r="H213" s="295" t="s">
        <v>3960</v>
      </c>
      <c r="I213" s="80"/>
      <c r="J213" s="292" t="s">
        <v>4760</v>
      </c>
      <c r="K213" s="34" t="s">
        <v>809</v>
      </c>
      <c r="L213" s="293"/>
    </row>
    <row r="214" spans="1:12">
      <c r="A214" s="2">
        <v>213</v>
      </c>
      <c r="B214" s="80" t="s">
        <v>451</v>
      </c>
      <c r="C214" s="289">
        <v>43924</v>
      </c>
      <c r="D214" s="289">
        <v>43954</v>
      </c>
      <c r="E214" s="80" t="s">
        <v>4758</v>
      </c>
      <c r="F214" s="80" t="s">
        <v>4759</v>
      </c>
      <c r="G214" s="295"/>
      <c r="H214" s="295" t="s">
        <v>3960</v>
      </c>
      <c r="I214" s="80"/>
      <c r="J214" s="292" t="s">
        <v>4760</v>
      </c>
      <c r="K214" s="34" t="s">
        <v>809</v>
      </c>
      <c r="L214" s="293"/>
    </row>
    <row r="215" spans="1:12">
      <c r="A215" s="2">
        <v>214</v>
      </c>
      <c r="B215" s="80" t="s">
        <v>451</v>
      </c>
      <c r="C215" s="289">
        <v>43985</v>
      </c>
      <c r="D215" s="289">
        <v>43985</v>
      </c>
      <c r="E215" s="80" t="s">
        <v>4753</v>
      </c>
      <c r="F215" s="80" t="s">
        <v>4764</v>
      </c>
      <c r="G215" s="295"/>
      <c r="H215" s="295" t="s">
        <v>3960</v>
      </c>
      <c r="I215" s="80"/>
      <c r="J215" s="292" t="s">
        <v>4767</v>
      </c>
      <c r="K215" s="34" t="s">
        <v>809</v>
      </c>
      <c r="L215" s="293"/>
    </row>
    <row r="216" spans="1:12">
      <c r="A216" s="2">
        <v>215</v>
      </c>
      <c r="B216" s="80" t="s">
        <v>451</v>
      </c>
      <c r="C216" s="289">
        <v>44015</v>
      </c>
      <c r="D216" s="289">
        <v>44046</v>
      </c>
      <c r="E216" s="80" t="s">
        <v>4758</v>
      </c>
      <c r="F216" s="80"/>
      <c r="G216" s="295"/>
      <c r="H216" s="295" t="s">
        <v>3960</v>
      </c>
      <c r="I216" s="80"/>
      <c r="J216" s="45"/>
      <c r="K216" s="34" t="s">
        <v>809</v>
      </c>
      <c r="L216" s="45"/>
    </row>
    <row r="217" spans="1:12">
      <c r="A217" s="2">
        <v>216</v>
      </c>
      <c r="B217" s="80" t="s">
        <v>451</v>
      </c>
      <c r="C217" s="289">
        <v>44077</v>
      </c>
      <c r="D217" s="289">
        <v>44077</v>
      </c>
      <c r="E217" s="80" t="s">
        <v>4772</v>
      </c>
      <c r="F217" s="80" t="s">
        <v>4773</v>
      </c>
      <c r="G217" s="80"/>
      <c r="H217" s="80" t="s">
        <v>4184</v>
      </c>
      <c r="I217" s="80" t="s">
        <v>4044</v>
      </c>
      <c r="J217" s="292" t="s">
        <v>4774</v>
      </c>
      <c r="K217" s="34" t="s">
        <v>809</v>
      </c>
      <c r="L217" s="293"/>
    </row>
    <row r="218" spans="1:12">
      <c r="A218" s="2">
        <v>217</v>
      </c>
      <c r="B218" s="80" t="s">
        <v>451</v>
      </c>
      <c r="C218" s="289">
        <v>44107</v>
      </c>
      <c r="D218" s="289">
        <v>44107</v>
      </c>
      <c r="E218" s="80" t="s">
        <v>4778</v>
      </c>
      <c r="F218" s="80" t="s">
        <v>4779</v>
      </c>
      <c r="G218" s="295"/>
      <c r="H218" s="295" t="s">
        <v>3960</v>
      </c>
      <c r="I218" s="80"/>
      <c r="J218" s="292" t="s">
        <v>4780</v>
      </c>
      <c r="K218" s="34" t="s">
        <v>809</v>
      </c>
      <c r="L218" s="293"/>
    </row>
    <row r="219" spans="1:12">
      <c r="A219" s="2">
        <v>218</v>
      </c>
      <c r="B219" s="80" t="s">
        <v>451</v>
      </c>
      <c r="C219" s="289">
        <v>44138</v>
      </c>
      <c r="D219" s="80"/>
      <c r="E219" s="80" t="s">
        <v>4782</v>
      </c>
      <c r="F219" s="80" t="s">
        <v>4773</v>
      </c>
      <c r="G219" s="295"/>
      <c r="H219" s="295" t="s">
        <v>3960</v>
      </c>
      <c r="I219" s="80"/>
      <c r="J219" s="292" t="s">
        <v>4774</v>
      </c>
      <c r="K219" s="34" t="s">
        <v>809</v>
      </c>
      <c r="L219" s="293"/>
    </row>
    <row r="220" spans="1:12">
      <c r="A220" s="2">
        <v>219</v>
      </c>
      <c r="B220" s="80" t="s">
        <v>4783</v>
      </c>
      <c r="C220" s="289">
        <v>44168.3125</v>
      </c>
      <c r="D220" s="289">
        <v>44168.395833333336</v>
      </c>
      <c r="E220" s="80" t="s">
        <v>4784</v>
      </c>
      <c r="F220" s="80" t="s">
        <v>4779</v>
      </c>
      <c r="G220" s="295"/>
      <c r="H220" s="295" t="s">
        <v>3960</v>
      </c>
      <c r="I220" s="80" t="s">
        <v>4786</v>
      </c>
      <c r="J220" s="292" t="s">
        <v>4780</v>
      </c>
      <c r="K220" s="34" t="s">
        <v>809</v>
      </c>
      <c r="L220" s="293"/>
    </row>
    <row r="221" spans="1:12">
      <c r="A221" s="2">
        <v>220</v>
      </c>
      <c r="B221" s="80" t="s">
        <v>4783</v>
      </c>
      <c r="C221" s="289">
        <v>44168.395833333336</v>
      </c>
      <c r="D221" s="289">
        <v>44168.645833333336</v>
      </c>
      <c r="E221" s="80" t="s">
        <v>4790</v>
      </c>
      <c r="F221" s="80" t="s">
        <v>4773</v>
      </c>
      <c r="G221" s="80"/>
      <c r="H221" s="80" t="s">
        <v>4184</v>
      </c>
      <c r="I221" s="80" t="s">
        <v>4791</v>
      </c>
      <c r="J221" s="292" t="s">
        <v>4774</v>
      </c>
      <c r="K221" s="34" t="s">
        <v>809</v>
      </c>
      <c r="L221" s="293"/>
    </row>
    <row r="222" spans="1:12">
      <c r="A222" s="2">
        <v>221</v>
      </c>
      <c r="B222" s="80" t="s">
        <v>4783</v>
      </c>
      <c r="C222" s="289">
        <v>44168.645833333336</v>
      </c>
      <c r="D222" s="289">
        <v>44168.645833333336</v>
      </c>
      <c r="E222" s="80" t="s">
        <v>4793</v>
      </c>
      <c r="F222" s="80" t="s">
        <v>4779</v>
      </c>
      <c r="G222" s="295"/>
      <c r="H222" s="295" t="s">
        <v>3960</v>
      </c>
      <c r="I222" s="80"/>
      <c r="J222" s="292" t="s">
        <v>4780</v>
      </c>
      <c r="K222" s="34" t="s">
        <v>809</v>
      </c>
      <c r="L222" s="293"/>
    </row>
    <row r="223" spans="1:12">
      <c r="A223" s="2">
        <v>222</v>
      </c>
      <c r="B223" s="80" t="s">
        <v>4783</v>
      </c>
      <c r="C223" s="289">
        <v>44168.645833333336</v>
      </c>
      <c r="D223" s="289">
        <v>44168.666666666664</v>
      </c>
      <c r="E223" s="80" t="s">
        <v>4797</v>
      </c>
      <c r="F223" s="80"/>
      <c r="G223" s="80"/>
      <c r="H223" s="80" t="s">
        <v>4184</v>
      </c>
      <c r="I223" s="301"/>
      <c r="J223" s="45"/>
      <c r="K223" s="34" t="s">
        <v>809</v>
      </c>
      <c r="L223" s="45"/>
    </row>
    <row r="224" spans="1:12">
      <c r="A224" s="2">
        <v>223</v>
      </c>
      <c r="B224" s="80" t="s">
        <v>4783</v>
      </c>
      <c r="C224" s="289">
        <v>44168.666666666664</v>
      </c>
      <c r="D224" s="80"/>
      <c r="E224" s="80" t="s">
        <v>4804</v>
      </c>
      <c r="F224" s="80" t="s">
        <v>4773</v>
      </c>
      <c r="G224" s="295"/>
      <c r="H224" s="295" t="s">
        <v>3960</v>
      </c>
      <c r="I224" s="80"/>
      <c r="J224" s="292" t="s">
        <v>4774</v>
      </c>
      <c r="K224" s="34" t="s">
        <v>809</v>
      </c>
      <c r="L224" s="293"/>
    </row>
    <row r="225" spans="1:12">
      <c r="A225" s="2">
        <v>224</v>
      </c>
      <c r="B225" s="80" t="s">
        <v>4783</v>
      </c>
      <c r="C225" s="16" t="s">
        <v>4806</v>
      </c>
      <c r="D225" s="16" t="s">
        <v>4807</v>
      </c>
      <c r="E225" s="80" t="s">
        <v>4809</v>
      </c>
      <c r="F225" s="80" t="s">
        <v>4811</v>
      </c>
      <c r="G225" s="295"/>
      <c r="H225" s="295" t="s">
        <v>3960</v>
      </c>
      <c r="I225" s="80"/>
      <c r="J225" s="292" t="s">
        <v>4812</v>
      </c>
      <c r="K225" s="34" t="s">
        <v>809</v>
      </c>
      <c r="L225" s="293"/>
    </row>
    <row r="226" spans="1:12">
      <c r="A226" s="2">
        <v>225</v>
      </c>
      <c r="B226" s="80" t="s">
        <v>4783</v>
      </c>
      <c r="C226" s="16" t="s">
        <v>4817</v>
      </c>
      <c r="D226" s="16" t="s">
        <v>4817</v>
      </c>
      <c r="E226" s="80" t="s">
        <v>4818</v>
      </c>
      <c r="F226" s="80" t="s">
        <v>4819</v>
      </c>
      <c r="G226" s="295"/>
      <c r="H226" s="295" t="s">
        <v>3960</v>
      </c>
      <c r="I226" s="80"/>
      <c r="J226" s="292" t="s">
        <v>4821</v>
      </c>
      <c r="K226" s="34" t="s">
        <v>809</v>
      </c>
      <c r="L226" s="293"/>
    </row>
    <row r="227" spans="1:12">
      <c r="A227" s="2">
        <v>226</v>
      </c>
      <c r="B227" s="80" t="s">
        <v>4783</v>
      </c>
      <c r="C227" s="16" t="s">
        <v>4825</v>
      </c>
      <c r="D227" s="80"/>
      <c r="E227" s="80" t="s">
        <v>4826</v>
      </c>
      <c r="F227" s="80"/>
      <c r="G227" s="295"/>
      <c r="H227" s="295" t="s">
        <v>3960</v>
      </c>
      <c r="I227" s="80"/>
      <c r="J227" s="45"/>
      <c r="K227" s="34" t="s">
        <v>809</v>
      </c>
      <c r="L227" s="45"/>
    </row>
    <row r="228" spans="1:12">
      <c r="A228" s="2">
        <v>227</v>
      </c>
      <c r="B228" s="80" t="s">
        <v>4827</v>
      </c>
      <c r="C228" s="16" t="s">
        <v>4828</v>
      </c>
      <c r="D228" s="45"/>
      <c r="E228" s="80" t="s">
        <v>4830</v>
      </c>
      <c r="F228" s="80" t="s">
        <v>4831</v>
      </c>
      <c r="G228" s="295"/>
      <c r="H228" s="295" t="s">
        <v>4184</v>
      </c>
      <c r="I228" s="80" t="s">
        <v>4786</v>
      </c>
      <c r="J228" s="292" t="s">
        <v>4832</v>
      </c>
      <c r="K228" s="34" t="s">
        <v>809</v>
      </c>
      <c r="L228" s="293"/>
    </row>
    <row r="229" spans="1:12">
      <c r="A229" s="2">
        <v>228</v>
      </c>
      <c r="B229" s="80" t="s">
        <v>4827</v>
      </c>
      <c r="C229" s="16" t="s">
        <v>4833</v>
      </c>
      <c r="D229" s="45"/>
      <c r="E229" s="80" t="s">
        <v>4834</v>
      </c>
      <c r="F229" s="80"/>
      <c r="G229" s="80"/>
      <c r="H229" s="80" t="s">
        <v>4184</v>
      </c>
      <c r="I229" s="80" t="s">
        <v>4185</v>
      </c>
      <c r="J229" s="45"/>
      <c r="K229" s="34" t="s">
        <v>809</v>
      </c>
      <c r="L229" s="45"/>
    </row>
    <row r="230" spans="1:12">
      <c r="A230" s="2">
        <v>229</v>
      </c>
      <c r="B230" s="80" t="s">
        <v>4827</v>
      </c>
      <c r="C230" s="16" t="s">
        <v>4835</v>
      </c>
      <c r="D230" s="45"/>
      <c r="E230" s="80" t="s">
        <v>4836</v>
      </c>
      <c r="F230" s="80" t="s">
        <v>4837</v>
      </c>
      <c r="G230" s="80"/>
      <c r="H230" s="80"/>
      <c r="I230" s="80"/>
      <c r="J230" s="292" t="s">
        <v>4838</v>
      </c>
      <c r="K230" s="34" t="s">
        <v>809</v>
      </c>
      <c r="L230" s="293"/>
    </row>
    <row r="231" spans="1:12">
      <c r="A231" s="2">
        <v>230</v>
      </c>
      <c r="B231" s="296" t="s">
        <v>4840</v>
      </c>
      <c r="C231" s="302">
        <v>43833.541666666664</v>
      </c>
      <c r="D231" s="302">
        <v>43833.583333333336</v>
      </c>
      <c r="E231" s="296" t="s">
        <v>4841</v>
      </c>
      <c r="F231" s="80"/>
      <c r="G231" s="296"/>
      <c r="H231" s="296" t="s">
        <v>4184</v>
      </c>
      <c r="I231" s="296" t="s">
        <v>4842</v>
      </c>
      <c r="J231" s="45"/>
      <c r="K231" s="34" t="s">
        <v>809</v>
      </c>
    </row>
    <row r="232" spans="1:12">
      <c r="A232" s="2">
        <v>231</v>
      </c>
      <c r="B232" s="296" t="s">
        <v>4840</v>
      </c>
      <c r="C232" s="302">
        <v>43833.583333333336</v>
      </c>
      <c r="D232" s="302">
        <v>43833.583333333336</v>
      </c>
      <c r="E232" s="80" t="s">
        <v>4846</v>
      </c>
      <c r="F232" s="80" t="s">
        <v>4847</v>
      </c>
      <c r="G232" s="80"/>
      <c r="H232" s="80" t="s">
        <v>3960</v>
      </c>
      <c r="I232" s="80"/>
      <c r="J232" s="292" t="s">
        <v>4848</v>
      </c>
      <c r="K232" s="34" t="s">
        <v>809</v>
      </c>
    </row>
    <row r="233" spans="1:12">
      <c r="A233" s="2">
        <v>232</v>
      </c>
      <c r="B233" s="296" t="s">
        <v>4840</v>
      </c>
      <c r="C233" s="302">
        <v>43833.729166666664</v>
      </c>
      <c r="D233" s="302">
        <v>43833.729166666664</v>
      </c>
      <c r="E233" s="80" t="s">
        <v>4852</v>
      </c>
      <c r="F233" s="80"/>
      <c r="G233" s="80"/>
      <c r="H233" s="80" t="s">
        <v>3960</v>
      </c>
      <c r="I233" s="80"/>
      <c r="J233" s="45"/>
      <c r="K233" s="34" t="s">
        <v>809</v>
      </c>
    </row>
    <row r="234" spans="1:12">
      <c r="A234" s="2">
        <v>233</v>
      </c>
      <c r="B234" s="296" t="s">
        <v>4840</v>
      </c>
      <c r="C234" s="302">
        <v>43864.729166666664</v>
      </c>
      <c r="D234" s="302">
        <v>43864.729166666664</v>
      </c>
      <c r="E234" s="80" t="s">
        <v>4854</v>
      </c>
      <c r="F234" s="80"/>
      <c r="G234" s="80"/>
      <c r="H234" s="80" t="s">
        <v>3960</v>
      </c>
      <c r="I234" s="80"/>
      <c r="J234" s="45"/>
      <c r="K234" s="34" t="s">
        <v>809</v>
      </c>
    </row>
    <row r="235" spans="1:12">
      <c r="A235" s="2">
        <v>234</v>
      </c>
      <c r="B235" s="296" t="s">
        <v>4840</v>
      </c>
      <c r="C235" s="302">
        <v>43893.416666666664</v>
      </c>
      <c r="D235" s="302">
        <v>43893.541666666664</v>
      </c>
      <c r="E235" s="80" t="s">
        <v>4861</v>
      </c>
      <c r="F235" s="80" t="s">
        <v>4862</v>
      </c>
      <c r="G235" s="80"/>
      <c r="H235" s="80" t="s">
        <v>3960</v>
      </c>
      <c r="I235" s="80"/>
      <c r="J235" s="292" t="s">
        <v>4863</v>
      </c>
      <c r="K235" s="34" t="s">
        <v>809</v>
      </c>
    </row>
    <row r="236" spans="1:12">
      <c r="A236" s="2">
        <v>235</v>
      </c>
      <c r="B236" s="296" t="s">
        <v>4840</v>
      </c>
      <c r="C236" s="302">
        <v>43893.729166666664</v>
      </c>
      <c r="D236" s="302">
        <v>43893.75</v>
      </c>
      <c r="E236" s="80" t="s">
        <v>4854</v>
      </c>
      <c r="F236" s="80"/>
      <c r="G236" s="80"/>
      <c r="H236" s="80" t="s">
        <v>3960</v>
      </c>
      <c r="I236" s="80"/>
      <c r="J236" s="45"/>
      <c r="K236" s="34" t="s">
        <v>809</v>
      </c>
    </row>
    <row r="237" spans="1:12">
      <c r="A237" s="2">
        <v>236</v>
      </c>
      <c r="B237" s="296" t="s">
        <v>4840</v>
      </c>
      <c r="C237" s="302">
        <v>44015.729166666664</v>
      </c>
      <c r="D237" s="302">
        <v>44015.75</v>
      </c>
      <c r="E237" s="80" t="s">
        <v>4854</v>
      </c>
      <c r="F237" s="80"/>
      <c r="G237" s="80"/>
      <c r="H237" s="80" t="s">
        <v>3960</v>
      </c>
      <c r="I237" s="80"/>
      <c r="J237" s="45"/>
      <c r="K237" s="34" t="s">
        <v>809</v>
      </c>
    </row>
    <row r="238" spans="1:12">
      <c r="A238" s="2">
        <v>237</v>
      </c>
      <c r="B238" s="296" t="s">
        <v>4840</v>
      </c>
      <c r="C238" s="302">
        <v>44046.604166666664</v>
      </c>
      <c r="D238" s="302">
        <v>44046.625</v>
      </c>
      <c r="E238" s="80" t="s">
        <v>4866</v>
      </c>
      <c r="F238" s="80"/>
      <c r="G238" s="80"/>
      <c r="H238" s="80" t="s">
        <v>3960</v>
      </c>
      <c r="I238" s="80"/>
      <c r="J238" s="45"/>
      <c r="K238" s="34" t="s">
        <v>809</v>
      </c>
    </row>
    <row r="239" spans="1:12">
      <c r="A239" s="2">
        <v>238</v>
      </c>
      <c r="B239" s="296" t="s">
        <v>4840</v>
      </c>
      <c r="C239" s="302">
        <v>44046.854166666664</v>
      </c>
      <c r="D239" s="302">
        <v>44046.854166666664</v>
      </c>
      <c r="E239" s="80" t="s">
        <v>4869</v>
      </c>
      <c r="F239" s="80"/>
      <c r="G239" s="80"/>
      <c r="H239" s="80" t="s">
        <v>3960</v>
      </c>
      <c r="I239" s="80"/>
      <c r="J239" s="45"/>
      <c r="K239" s="34" t="s">
        <v>809</v>
      </c>
    </row>
    <row r="240" spans="1:12">
      <c r="A240" s="2">
        <v>239</v>
      </c>
      <c r="B240" s="296" t="s">
        <v>4840</v>
      </c>
      <c r="C240" s="302">
        <v>44046.854166666664</v>
      </c>
      <c r="D240" s="302">
        <v>44046.854166666664</v>
      </c>
      <c r="E240" s="80" t="s">
        <v>4870</v>
      </c>
      <c r="F240" s="80" t="s">
        <v>4871</v>
      </c>
      <c r="G240" s="80"/>
      <c r="H240" s="80" t="s">
        <v>3960</v>
      </c>
      <c r="I240" s="80"/>
      <c r="J240" s="292" t="s">
        <v>4525</v>
      </c>
      <c r="K240" s="34" t="s">
        <v>809</v>
      </c>
    </row>
  </sheetData>
  <autoFilter ref="B1:L240" xr:uid="{00000000-0009-0000-0000-00000F000000}"/>
  <customSheetViews>
    <customSheetView guid="{63BFCC50-DE8C-41A8-9698-2E1BE4C712D6}" filter="1" showAutoFilter="1">
      <pageMargins left="0.7" right="0.7" top="0.75" bottom="0.75" header="0.3" footer="0.3"/>
      <autoFilter ref="B1:I1005" xr:uid="{00000000-0000-0000-0000-000000000000}"/>
    </customSheetView>
  </customSheetViews>
  <dataValidations count="2">
    <dataValidation type="list" allowBlank="1" sqref="G2:G72 G74 G76:G77 G79 G81 G91:G160" xr:uid="{00000000-0002-0000-0F00-000000000000}">
      <formula1>"Accurate,Approximate"</formula1>
    </dataValidation>
    <dataValidation type="list" allowBlank="1" sqref="H2:H65" xr:uid="{00000000-0002-0000-0F00-000001000000}">
      <formula1>"placeVisit,travel"</formula1>
    </dataValidation>
  </dataValidations>
  <hyperlinks>
    <hyperlink ref="K2" r:id="rId1" xr:uid="{00000000-0004-0000-0F00-000000000000}"/>
    <hyperlink ref="K3" r:id="rId2" xr:uid="{00000000-0004-0000-0F00-000001000000}"/>
    <hyperlink ref="K4" r:id="rId3" xr:uid="{00000000-0004-0000-0F00-000002000000}"/>
    <hyperlink ref="K5" r:id="rId4" xr:uid="{00000000-0004-0000-0F00-000003000000}"/>
    <hyperlink ref="K6" r:id="rId5" xr:uid="{00000000-0004-0000-0F00-000004000000}"/>
    <hyperlink ref="K7" r:id="rId6" xr:uid="{00000000-0004-0000-0F00-000005000000}"/>
    <hyperlink ref="K8" r:id="rId7" xr:uid="{00000000-0004-0000-0F00-000006000000}"/>
    <hyperlink ref="K9" r:id="rId8" xr:uid="{00000000-0004-0000-0F00-000007000000}"/>
    <hyperlink ref="K10" r:id="rId9" xr:uid="{00000000-0004-0000-0F00-000008000000}"/>
    <hyperlink ref="K11" r:id="rId10" xr:uid="{00000000-0004-0000-0F00-000009000000}"/>
    <hyperlink ref="K12" r:id="rId11" xr:uid="{00000000-0004-0000-0F00-00000A000000}"/>
    <hyperlink ref="K13" r:id="rId12" xr:uid="{00000000-0004-0000-0F00-00000B000000}"/>
    <hyperlink ref="K14" r:id="rId13" xr:uid="{00000000-0004-0000-0F00-00000C000000}"/>
    <hyperlink ref="K15" r:id="rId14" xr:uid="{00000000-0004-0000-0F00-00000D000000}"/>
    <hyperlink ref="K16" r:id="rId15" xr:uid="{00000000-0004-0000-0F00-00000E000000}"/>
    <hyperlink ref="K17" r:id="rId16" xr:uid="{00000000-0004-0000-0F00-00000F000000}"/>
    <hyperlink ref="K18" r:id="rId17" xr:uid="{00000000-0004-0000-0F00-000010000000}"/>
    <hyperlink ref="K19" r:id="rId18" xr:uid="{00000000-0004-0000-0F00-000011000000}"/>
    <hyperlink ref="K20" r:id="rId19" xr:uid="{00000000-0004-0000-0F00-000012000000}"/>
    <hyperlink ref="K21" r:id="rId20" xr:uid="{00000000-0004-0000-0F00-000013000000}"/>
    <hyperlink ref="K22" r:id="rId21" xr:uid="{00000000-0004-0000-0F00-000014000000}"/>
    <hyperlink ref="K23" r:id="rId22" xr:uid="{00000000-0004-0000-0F00-000015000000}"/>
    <hyperlink ref="K24" r:id="rId23" xr:uid="{00000000-0004-0000-0F00-000016000000}"/>
    <hyperlink ref="K25" r:id="rId24" xr:uid="{00000000-0004-0000-0F00-000017000000}"/>
    <hyperlink ref="K26" r:id="rId25" xr:uid="{00000000-0004-0000-0F00-000018000000}"/>
    <hyperlink ref="K27" r:id="rId26" xr:uid="{00000000-0004-0000-0F00-000019000000}"/>
    <hyperlink ref="K28" r:id="rId27" xr:uid="{00000000-0004-0000-0F00-00001A000000}"/>
    <hyperlink ref="K29" r:id="rId28" xr:uid="{00000000-0004-0000-0F00-00001B000000}"/>
    <hyperlink ref="K30" r:id="rId29" xr:uid="{00000000-0004-0000-0F00-00001C000000}"/>
    <hyperlink ref="K31" r:id="rId30" xr:uid="{00000000-0004-0000-0F00-00001D000000}"/>
    <hyperlink ref="K32" r:id="rId31" xr:uid="{00000000-0004-0000-0F00-00001E000000}"/>
    <hyperlink ref="K33" r:id="rId32" xr:uid="{00000000-0004-0000-0F00-00001F000000}"/>
    <hyperlink ref="K34" r:id="rId33" xr:uid="{00000000-0004-0000-0F00-000020000000}"/>
    <hyperlink ref="K35" r:id="rId34" xr:uid="{00000000-0004-0000-0F00-000021000000}"/>
    <hyperlink ref="K36" r:id="rId35" xr:uid="{00000000-0004-0000-0F00-000022000000}"/>
    <hyperlink ref="K37" r:id="rId36" xr:uid="{00000000-0004-0000-0F00-000023000000}"/>
    <hyperlink ref="K38" r:id="rId37" xr:uid="{00000000-0004-0000-0F00-000024000000}"/>
    <hyperlink ref="K39" r:id="rId38" xr:uid="{00000000-0004-0000-0F00-000025000000}"/>
    <hyperlink ref="K40" r:id="rId39" xr:uid="{00000000-0004-0000-0F00-000026000000}"/>
    <hyperlink ref="K41" r:id="rId40" xr:uid="{00000000-0004-0000-0F00-000027000000}"/>
    <hyperlink ref="K42" r:id="rId41" xr:uid="{00000000-0004-0000-0F00-000028000000}"/>
    <hyperlink ref="K43" r:id="rId42" xr:uid="{00000000-0004-0000-0F00-000029000000}"/>
    <hyperlink ref="K44" r:id="rId43" xr:uid="{00000000-0004-0000-0F00-00002A000000}"/>
    <hyperlink ref="K45" r:id="rId44" xr:uid="{00000000-0004-0000-0F00-00002B000000}"/>
    <hyperlink ref="K46" r:id="rId45" xr:uid="{00000000-0004-0000-0F00-00002C000000}"/>
    <hyperlink ref="K47" r:id="rId46" xr:uid="{00000000-0004-0000-0F00-00002D000000}"/>
    <hyperlink ref="K48" r:id="rId47" xr:uid="{00000000-0004-0000-0F00-00002E000000}"/>
    <hyperlink ref="K49" r:id="rId48" xr:uid="{00000000-0004-0000-0F00-00002F000000}"/>
    <hyperlink ref="K50" r:id="rId49" xr:uid="{00000000-0004-0000-0F00-000030000000}"/>
    <hyperlink ref="K51" r:id="rId50" xr:uid="{00000000-0004-0000-0F00-000031000000}"/>
    <hyperlink ref="K52" r:id="rId51" xr:uid="{00000000-0004-0000-0F00-000032000000}"/>
    <hyperlink ref="K53" r:id="rId52" xr:uid="{00000000-0004-0000-0F00-000033000000}"/>
    <hyperlink ref="K54" r:id="rId53" xr:uid="{00000000-0004-0000-0F00-000034000000}"/>
    <hyperlink ref="K55" r:id="rId54" xr:uid="{00000000-0004-0000-0F00-000035000000}"/>
    <hyperlink ref="K56" r:id="rId55" xr:uid="{00000000-0004-0000-0F00-000036000000}"/>
    <hyperlink ref="K57" r:id="rId56" xr:uid="{00000000-0004-0000-0F00-000037000000}"/>
    <hyperlink ref="K58" r:id="rId57" xr:uid="{00000000-0004-0000-0F00-000038000000}"/>
    <hyperlink ref="K59" r:id="rId58" xr:uid="{00000000-0004-0000-0F00-000039000000}"/>
    <hyperlink ref="K60" r:id="rId59" xr:uid="{00000000-0004-0000-0F00-00003A000000}"/>
    <hyperlink ref="K61" r:id="rId60" xr:uid="{00000000-0004-0000-0F00-00003B000000}"/>
    <hyperlink ref="K62" r:id="rId61" xr:uid="{00000000-0004-0000-0F00-00003C000000}"/>
    <hyperlink ref="K63" r:id="rId62" xr:uid="{00000000-0004-0000-0F00-00003D000000}"/>
    <hyperlink ref="K64" r:id="rId63" xr:uid="{00000000-0004-0000-0F00-00003E000000}"/>
    <hyperlink ref="K65" r:id="rId64" xr:uid="{00000000-0004-0000-0F00-00003F000000}"/>
    <hyperlink ref="K66" r:id="rId65" xr:uid="{00000000-0004-0000-0F00-000040000000}"/>
    <hyperlink ref="K67" r:id="rId66" xr:uid="{00000000-0004-0000-0F00-000041000000}"/>
    <hyperlink ref="K68" r:id="rId67" xr:uid="{00000000-0004-0000-0F00-000042000000}"/>
    <hyperlink ref="K69" r:id="rId68" xr:uid="{00000000-0004-0000-0F00-000043000000}"/>
    <hyperlink ref="K70" r:id="rId69" xr:uid="{00000000-0004-0000-0F00-000044000000}"/>
    <hyperlink ref="K71" r:id="rId70" xr:uid="{00000000-0004-0000-0F00-000045000000}"/>
    <hyperlink ref="K72" r:id="rId71" xr:uid="{00000000-0004-0000-0F00-000046000000}"/>
    <hyperlink ref="K73" r:id="rId72" xr:uid="{00000000-0004-0000-0F00-000047000000}"/>
    <hyperlink ref="K74" r:id="rId73" xr:uid="{00000000-0004-0000-0F00-000048000000}"/>
    <hyperlink ref="K75" r:id="rId74" xr:uid="{00000000-0004-0000-0F00-000049000000}"/>
    <hyperlink ref="K76" r:id="rId75" xr:uid="{00000000-0004-0000-0F00-00004A000000}"/>
    <hyperlink ref="K77" r:id="rId76" xr:uid="{00000000-0004-0000-0F00-00004B000000}"/>
    <hyperlink ref="K78" r:id="rId77" xr:uid="{00000000-0004-0000-0F00-00004C000000}"/>
    <hyperlink ref="K79" r:id="rId78" xr:uid="{00000000-0004-0000-0F00-00004D000000}"/>
    <hyperlink ref="K80" r:id="rId79" xr:uid="{00000000-0004-0000-0F00-00004E000000}"/>
    <hyperlink ref="K81" r:id="rId80" xr:uid="{00000000-0004-0000-0F00-00004F000000}"/>
    <hyperlink ref="K82" r:id="rId81" xr:uid="{00000000-0004-0000-0F00-000050000000}"/>
    <hyperlink ref="K83" r:id="rId82" xr:uid="{00000000-0004-0000-0F00-000051000000}"/>
    <hyperlink ref="K84" r:id="rId83" xr:uid="{00000000-0004-0000-0F00-000052000000}"/>
    <hyperlink ref="K85" r:id="rId84" xr:uid="{00000000-0004-0000-0F00-000053000000}"/>
    <hyperlink ref="K86" r:id="rId85" xr:uid="{00000000-0004-0000-0F00-000054000000}"/>
    <hyperlink ref="K87" r:id="rId86" xr:uid="{00000000-0004-0000-0F00-000055000000}"/>
    <hyperlink ref="K88" r:id="rId87" xr:uid="{00000000-0004-0000-0F00-000056000000}"/>
    <hyperlink ref="K89" r:id="rId88" xr:uid="{00000000-0004-0000-0F00-000057000000}"/>
    <hyperlink ref="K90" r:id="rId89" xr:uid="{00000000-0004-0000-0F00-000058000000}"/>
    <hyperlink ref="K91" r:id="rId90" xr:uid="{00000000-0004-0000-0F00-000059000000}"/>
    <hyperlink ref="K92" r:id="rId91" xr:uid="{00000000-0004-0000-0F00-00005A000000}"/>
    <hyperlink ref="K93" r:id="rId92" xr:uid="{00000000-0004-0000-0F00-00005B000000}"/>
    <hyperlink ref="K94" r:id="rId93" xr:uid="{00000000-0004-0000-0F00-00005C000000}"/>
    <hyperlink ref="K95" r:id="rId94" xr:uid="{00000000-0004-0000-0F00-00005D000000}"/>
    <hyperlink ref="K96" r:id="rId95" xr:uid="{00000000-0004-0000-0F00-00005E000000}"/>
    <hyperlink ref="K97" r:id="rId96" xr:uid="{00000000-0004-0000-0F00-00005F000000}"/>
    <hyperlink ref="K98" r:id="rId97" xr:uid="{00000000-0004-0000-0F00-000060000000}"/>
    <hyperlink ref="K99" r:id="rId98" xr:uid="{00000000-0004-0000-0F00-000061000000}"/>
    <hyperlink ref="K100" r:id="rId99" xr:uid="{00000000-0004-0000-0F00-000062000000}"/>
    <hyperlink ref="K101" r:id="rId100" xr:uid="{00000000-0004-0000-0F00-000063000000}"/>
    <hyperlink ref="K102" r:id="rId101" xr:uid="{00000000-0004-0000-0F00-000064000000}"/>
    <hyperlink ref="K103" r:id="rId102" xr:uid="{00000000-0004-0000-0F00-000065000000}"/>
    <hyperlink ref="K104" r:id="rId103" xr:uid="{00000000-0004-0000-0F00-000066000000}"/>
    <hyperlink ref="K105" r:id="rId104" xr:uid="{00000000-0004-0000-0F00-000067000000}"/>
    <hyperlink ref="K106" r:id="rId105" xr:uid="{00000000-0004-0000-0F00-000068000000}"/>
    <hyperlink ref="K107" r:id="rId106" xr:uid="{00000000-0004-0000-0F00-000069000000}"/>
    <hyperlink ref="K108" r:id="rId107" xr:uid="{00000000-0004-0000-0F00-00006A000000}"/>
    <hyperlink ref="K109" r:id="rId108" xr:uid="{00000000-0004-0000-0F00-00006B000000}"/>
    <hyperlink ref="K110" r:id="rId109" xr:uid="{00000000-0004-0000-0F00-00006C000000}"/>
    <hyperlink ref="K111" r:id="rId110" xr:uid="{00000000-0004-0000-0F00-00006D000000}"/>
    <hyperlink ref="K112" r:id="rId111" xr:uid="{00000000-0004-0000-0F00-00006E000000}"/>
    <hyperlink ref="K113" r:id="rId112" xr:uid="{00000000-0004-0000-0F00-00006F000000}"/>
    <hyperlink ref="K114" r:id="rId113" xr:uid="{00000000-0004-0000-0F00-000070000000}"/>
    <hyperlink ref="K115" r:id="rId114" xr:uid="{00000000-0004-0000-0F00-000071000000}"/>
    <hyperlink ref="K116" r:id="rId115" xr:uid="{00000000-0004-0000-0F00-000072000000}"/>
    <hyperlink ref="K117" r:id="rId116" xr:uid="{00000000-0004-0000-0F00-000073000000}"/>
    <hyperlink ref="K118" r:id="rId117" xr:uid="{00000000-0004-0000-0F00-000074000000}"/>
    <hyperlink ref="K119" r:id="rId118" xr:uid="{00000000-0004-0000-0F00-000075000000}"/>
    <hyperlink ref="K120" r:id="rId119" xr:uid="{00000000-0004-0000-0F00-000076000000}"/>
    <hyperlink ref="K121" r:id="rId120" xr:uid="{00000000-0004-0000-0F00-000077000000}"/>
    <hyperlink ref="K122" r:id="rId121" xr:uid="{00000000-0004-0000-0F00-000078000000}"/>
    <hyperlink ref="K123" r:id="rId122" xr:uid="{00000000-0004-0000-0F00-000079000000}"/>
    <hyperlink ref="K124" r:id="rId123" xr:uid="{00000000-0004-0000-0F00-00007A000000}"/>
    <hyperlink ref="K125" r:id="rId124" xr:uid="{00000000-0004-0000-0F00-00007B000000}"/>
    <hyperlink ref="K126" r:id="rId125" xr:uid="{00000000-0004-0000-0F00-00007C000000}"/>
    <hyperlink ref="K127" r:id="rId126" xr:uid="{00000000-0004-0000-0F00-00007D000000}"/>
    <hyperlink ref="K128" r:id="rId127" xr:uid="{00000000-0004-0000-0F00-00007E000000}"/>
    <hyperlink ref="K129" r:id="rId128" xr:uid="{00000000-0004-0000-0F00-00007F000000}"/>
    <hyperlink ref="K130" r:id="rId129" xr:uid="{00000000-0004-0000-0F00-000080000000}"/>
    <hyperlink ref="K131" r:id="rId130" xr:uid="{00000000-0004-0000-0F00-000081000000}"/>
    <hyperlink ref="K132" r:id="rId131" xr:uid="{00000000-0004-0000-0F00-000082000000}"/>
    <hyperlink ref="K133" r:id="rId132" xr:uid="{00000000-0004-0000-0F00-000083000000}"/>
    <hyperlink ref="K134" r:id="rId133" xr:uid="{00000000-0004-0000-0F00-000084000000}"/>
    <hyperlink ref="K135" r:id="rId134" xr:uid="{00000000-0004-0000-0F00-000085000000}"/>
    <hyperlink ref="K136" r:id="rId135" xr:uid="{00000000-0004-0000-0F00-000086000000}"/>
    <hyperlink ref="K137" r:id="rId136" xr:uid="{00000000-0004-0000-0F00-000087000000}"/>
    <hyperlink ref="K138" r:id="rId137" xr:uid="{00000000-0004-0000-0F00-000088000000}"/>
    <hyperlink ref="K139" r:id="rId138" xr:uid="{00000000-0004-0000-0F00-000089000000}"/>
    <hyperlink ref="K140" r:id="rId139" xr:uid="{00000000-0004-0000-0F00-00008A000000}"/>
    <hyperlink ref="K141" r:id="rId140" xr:uid="{00000000-0004-0000-0F00-00008B000000}"/>
    <hyperlink ref="K142" r:id="rId141" xr:uid="{00000000-0004-0000-0F00-00008C000000}"/>
    <hyperlink ref="K143" r:id="rId142" xr:uid="{00000000-0004-0000-0F00-00008D000000}"/>
    <hyperlink ref="K144" r:id="rId143" xr:uid="{00000000-0004-0000-0F00-00008E000000}"/>
    <hyperlink ref="K145" r:id="rId144" xr:uid="{00000000-0004-0000-0F00-00008F000000}"/>
    <hyperlink ref="K146" r:id="rId145" xr:uid="{00000000-0004-0000-0F00-000090000000}"/>
    <hyperlink ref="K147" r:id="rId146" xr:uid="{00000000-0004-0000-0F00-000091000000}"/>
    <hyperlink ref="K148" r:id="rId147" xr:uid="{00000000-0004-0000-0F00-000092000000}"/>
    <hyperlink ref="K149" r:id="rId148" xr:uid="{00000000-0004-0000-0F00-000093000000}"/>
    <hyperlink ref="K150" r:id="rId149" xr:uid="{00000000-0004-0000-0F00-000094000000}"/>
    <hyperlink ref="K151" r:id="rId150" xr:uid="{00000000-0004-0000-0F00-000095000000}"/>
    <hyperlink ref="K152" r:id="rId151" xr:uid="{00000000-0004-0000-0F00-000096000000}"/>
    <hyperlink ref="K153" r:id="rId152" xr:uid="{00000000-0004-0000-0F00-000097000000}"/>
    <hyperlink ref="K154" r:id="rId153" xr:uid="{00000000-0004-0000-0F00-000098000000}"/>
    <hyperlink ref="K155" r:id="rId154" xr:uid="{00000000-0004-0000-0F00-000099000000}"/>
    <hyperlink ref="K156" r:id="rId155" xr:uid="{00000000-0004-0000-0F00-00009A000000}"/>
    <hyperlink ref="K157" r:id="rId156" xr:uid="{00000000-0004-0000-0F00-00009B000000}"/>
    <hyperlink ref="K158" r:id="rId157" xr:uid="{00000000-0004-0000-0F00-00009C000000}"/>
    <hyperlink ref="K159" r:id="rId158" xr:uid="{00000000-0004-0000-0F00-00009D000000}"/>
    <hyperlink ref="K160" r:id="rId159" xr:uid="{00000000-0004-0000-0F00-00009E000000}"/>
    <hyperlink ref="K161" r:id="rId160" xr:uid="{00000000-0004-0000-0F00-00009F000000}"/>
    <hyperlink ref="K162" r:id="rId161" xr:uid="{00000000-0004-0000-0F00-0000A0000000}"/>
    <hyperlink ref="K163" r:id="rId162" xr:uid="{00000000-0004-0000-0F00-0000A1000000}"/>
    <hyperlink ref="K164" r:id="rId163" xr:uid="{00000000-0004-0000-0F00-0000A2000000}"/>
    <hyperlink ref="K165" r:id="rId164" xr:uid="{00000000-0004-0000-0F00-0000A3000000}"/>
    <hyperlink ref="K166" r:id="rId165" xr:uid="{00000000-0004-0000-0F00-0000A4000000}"/>
    <hyperlink ref="K167" r:id="rId166" xr:uid="{00000000-0004-0000-0F00-0000A5000000}"/>
    <hyperlink ref="K168" r:id="rId167" xr:uid="{00000000-0004-0000-0F00-0000A6000000}"/>
    <hyperlink ref="K169" r:id="rId168" xr:uid="{00000000-0004-0000-0F00-0000A7000000}"/>
    <hyperlink ref="K170" r:id="rId169" xr:uid="{00000000-0004-0000-0F00-0000A8000000}"/>
    <hyperlink ref="K171" r:id="rId170" xr:uid="{00000000-0004-0000-0F00-0000A9000000}"/>
    <hyperlink ref="K172" r:id="rId171" xr:uid="{00000000-0004-0000-0F00-0000AA000000}"/>
    <hyperlink ref="K173" r:id="rId172" xr:uid="{00000000-0004-0000-0F00-0000AB000000}"/>
    <hyperlink ref="K174" r:id="rId173" xr:uid="{00000000-0004-0000-0F00-0000AC000000}"/>
    <hyperlink ref="K175" r:id="rId174" xr:uid="{00000000-0004-0000-0F00-0000AD000000}"/>
    <hyperlink ref="K176" r:id="rId175" xr:uid="{00000000-0004-0000-0F00-0000AE000000}"/>
    <hyperlink ref="K177" r:id="rId176" xr:uid="{00000000-0004-0000-0F00-0000AF000000}"/>
    <hyperlink ref="K178" r:id="rId177" xr:uid="{00000000-0004-0000-0F00-0000B0000000}"/>
    <hyperlink ref="K179" r:id="rId178" xr:uid="{00000000-0004-0000-0F00-0000B1000000}"/>
    <hyperlink ref="K180" r:id="rId179" xr:uid="{00000000-0004-0000-0F00-0000B2000000}"/>
    <hyperlink ref="K181" r:id="rId180" xr:uid="{00000000-0004-0000-0F00-0000B3000000}"/>
    <hyperlink ref="K182" r:id="rId181" xr:uid="{00000000-0004-0000-0F00-0000B4000000}"/>
    <hyperlink ref="K183" r:id="rId182" xr:uid="{00000000-0004-0000-0F00-0000B5000000}"/>
    <hyperlink ref="K184" r:id="rId183" xr:uid="{00000000-0004-0000-0F00-0000B6000000}"/>
    <hyperlink ref="K185" r:id="rId184" xr:uid="{00000000-0004-0000-0F00-0000B7000000}"/>
    <hyperlink ref="K186" r:id="rId185" xr:uid="{00000000-0004-0000-0F00-0000B8000000}"/>
    <hyperlink ref="K187" r:id="rId186" xr:uid="{00000000-0004-0000-0F00-0000B9000000}"/>
    <hyperlink ref="K188" r:id="rId187" xr:uid="{00000000-0004-0000-0F00-0000BA000000}"/>
    <hyperlink ref="K189" r:id="rId188" xr:uid="{00000000-0004-0000-0F00-0000BB000000}"/>
    <hyperlink ref="K190" r:id="rId189" xr:uid="{00000000-0004-0000-0F00-0000BC000000}"/>
    <hyperlink ref="K191" r:id="rId190" xr:uid="{00000000-0004-0000-0F00-0000BD000000}"/>
    <hyperlink ref="K192" r:id="rId191" xr:uid="{00000000-0004-0000-0F00-0000BE000000}"/>
    <hyperlink ref="K193" r:id="rId192" xr:uid="{00000000-0004-0000-0F00-0000BF000000}"/>
    <hyperlink ref="K194" r:id="rId193" xr:uid="{00000000-0004-0000-0F00-0000C0000000}"/>
    <hyperlink ref="K195" r:id="rId194" xr:uid="{00000000-0004-0000-0F00-0000C1000000}"/>
    <hyperlink ref="K196" r:id="rId195" xr:uid="{00000000-0004-0000-0F00-0000C2000000}"/>
    <hyperlink ref="K197" r:id="rId196" xr:uid="{00000000-0004-0000-0F00-0000C3000000}"/>
    <hyperlink ref="K198" r:id="rId197" xr:uid="{00000000-0004-0000-0F00-0000C4000000}"/>
    <hyperlink ref="K199" r:id="rId198" xr:uid="{00000000-0004-0000-0F00-0000C5000000}"/>
    <hyperlink ref="K200" r:id="rId199" xr:uid="{00000000-0004-0000-0F00-0000C6000000}"/>
    <hyperlink ref="K201" r:id="rId200" xr:uid="{00000000-0004-0000-0F00-0000C7000000}"/>
    <hyperlink ref="K202" r:id="rId201" xr:uid="{00000000-0004-0000-0F00-0000C8000000}"/>
    <hyperlink ref="K203" r:id="rId202" xr:uid="{00000000-0004-0000-0F00-0000C9000000}"/>
    <hyperlink ref="K204" r:id="rId203" xr:uid="{00000000-0004-0000-0F00-0000CA000000}"/>
    <hyperlink ref="K205" r:id="rId204" xr:uid="{00000000-0004-0000-0F00-0000CB000000}"/>
    <hyperlink ref="K206" r:id="rId205" xr:uid="{00000000-0004-0000-0F00-0000CC000000}"/>
    <hyperlink ref="K207" r:id="rId206" xr:uid="{00000000-0004-0000-0F00-0000CD000000}"/>
    <hyperlink ref="K208" r:id="rId207" xr:uid="{00000000-0004-0000-0F00-0000CE000000}"/>
    <hyperlink ref="K209" r:id="rId208" xr:uid="{00000000-0004-0000-0F00-0000CF000000}"/>
    <hyperlink ref="K210" r:id="rId209" xr:uid="{00000000-0004-0000-0F00-0000D0000000}"/>
    <hyperlink ref="K211" r:id="rId210" xr:uid="{00000000-0004-0000-0F00-0000D1000000}"/>
    <hyperlink ref="K212" r:id="rId211" xr:uid="{00000000-0004-0000-0F00-0000D2000000}"/>
    <hyperlink ref="K213" r:id="rId212" xr:uid="{00000000-0004-0000-0F00-0000D3000000}"/>
    <hyperlink ref="K214" r:id="rId213" xr:uid="{00000000-0004-0000-0F00-0000D4000000}"/>
    <hyperlink ref="K215" r:id="rId214" xr:uid="{00000000-0004-0000-0F00-0000D5000000}"/>
    <hyperlink ref="K216" r:id="rId215" xr:uid="{00000000-0004-0000-0F00-0000D6000000}"/>
    <hyperlink ref="K217" r:id="rId216" xr:uid="{00000000-0004-0000-0F00-0000D7000000}"/>
    <hyperlink ref="K218" r:id="rId217" xr:uid="{00000000-0004-0000-0F00-0000D8000000}"/>
    <hyperlink ref="K219" r:id="rId218" xr:uid="{00000000-0004-0000-0F00-0000D9000000}"/>
    <hyperlink ref="K220" r:id="rId219" xr:uid="{00000000-0004-0000-0F00-0000DA000000}"/>
    <hyperlink ref="K221" r:id="rId220" xr:uid="{00000000-0004-0000-0F00-0000DB000000}"/>
    <hyperlink ref="K222" r:id="rId221" xr:uid="{00000000-0004-0000-0F00-0000DC000000}"/>
    <hyperlink ref="K223" r:id="rId222" xr:uid="{00000000-0004-0000-0F00-0000DD000000}"/>
    <hyperlink ref="K224" r:id="rId223" xr:uid="{00000000-0004-0000-0F00-0000DE000000}"/>
    <hyperlink ref="K225" r:id="rId224" xr:uid="{00000000-0004-0000-0F00-0000DF000000}"/>
    <hyperlink ref="K226" r:id="rId225" xr:uid="{00000000-0004-0000-0F00-0000E0000000}"/>
    <hyperlink ref="K227" r:id="rId226" xr:uid="{00000000-0004-0000-0F00-0000E1000000}"/>
    <hyperlink ref="K228" r:id="rId227" xr:uid="{00000000-0004-0000-0F00-0000E2000000}"/>
    <hyperlink ref="K229" r:id="rId228" xr:uid="{00000000-0004-0000-0F00-0000E3000000}"/>
    <hyperlink ref="K230" r:id="rId229" xr:uid="{00000000-0004-0000-0F00-0000E4000000}"/>
    <hyperlink ref="K231" r:id="rId230" xr:uid="{00000000-0004-0000-0F00-0000E5000000}"/>
    <hyperlink ref="K232" r:id="rId231" xr:uid="{00000000-0004-0000-0F00-0000E6000000}"/>
    <hyperlink ref="K233" r:id="rId232" xr:uid="{00000000-0004-0000-0F00-0000E7000000}"/>
    <hyperlink ref="K234" r:id="rId233" xr:uid="{00000000-0004-0000-0F00-0000E8000000}"/>
    <hyperlink ref="K235" r:id="rId234" xr:uid="{00000000-0004-0000-0F00-0000E9000000}"/>
    <hyperlink ref="K236" r:id="rId235" xr:uid="{00000000-0004-0000-0F00-0000EA000000}"/>
    <hyperlink ref="K237" r:id="rId236" xr:uid="{00000000-0004-0000-0F00-0000EB000000}"/>
    <hyperlink ref="K238" r:id="rId237" xr:uid="{00000000-0004-0000-0F00-0000EC000000}"/>
    <hyperlink ref="K239" r:id="rId238" xr:uid="{00000000-0004-0000-0F00-0000ED000000}"/>
    <hyperlink ref="K240" r:id="rId239" xr:uid="{00000000-0004-0000-0F00-0000EE0000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E749"/>
  <sheetViews>
    <sheetView workbookViewId="0">
      <pane ySplit="1" topLeftCell="A2" activePane="bottomLeft" state="frozen"/>
      <selection pane="bottomLeft" activeCell="B3" sqref="B3"/>
    </sheetView>
  </sheetViews>
  <sheetFormatPr defaultColWidth="14.42578125" defaultRowHeight="15.75" customHeight="1"/>
  <cols>
    <col min="1" max="1" width="4.28515625" customWidth="1"/>
    <col min="2" max="2" width="32.85546875" customWidth="1"/>
    <col min="3" max="3" width="23.28515625" customWidth="1"/>
    <col min="4" max="4" width="53" customWidth="1"/>
    <col min="5" max="5" width="21.7109375" customWidth="1"/>
  </cols>
  <sheetData>
    <row r="1" spans="1:5">
      <c r="A1" s="284" t="s">
        <v>4889</v>
      </c>
      <c r="B1" s="303" t="s">
        <v>2</v>
      </c>
      <c r="C1" s="284" t="s">
        <v>20</v>
      </c>
      <c r="D1" s="284" t="s">
        <v>24</v>
      </c>
      <c r="E1" s="284" t="s">
        <v>4893</v>
      </c>
    </row>
    <row r="2" spans="1:5">
      <c r="A2" s="27">
        <v>1</v>
      </c>
      <c r="B2" s="123" t="s">
        <v>4894</v>
      </c>
      <c r="C2" s="2" t="s">
        <v>348</v>
      </c>
    </row>
    <row r="3" spans="1:5">
      <c r="A3" s="27">
        <v>2</v>
      </c>
      <c r="B3" s="123" t="s">
        <v>2131</v>
      </c>
      <c r="C3" s="2" t="s">
        <v>348</v>
      </c>
    </row>
    <row r="4" spans="1:5">
      <c r="A4" s="27">
        <v>3</v>
      </c>
      <c r="B4" s="123" t="s">
        <v>2042</v>
      </c>
      <c r="C4" s="2" t="s">
        <v>348</v>
      </c>
      <c r="D4" s="2" t="s">
        <v>4895</v>
      </c>
    </row>
    <row r="5" spans="1:5">
      <c r="A5" s="27">
        <v>4</v>
      </c>
      <c r="B5" s="123" t="s">
        <v>1250</v>
      </c>
      <c r="C5" s="2" t="s">
        <v>236</v>
      </c>
    </row>
    <row r="6" spans="1:5">
      <c r="A6" s="27">
        <v>5</v>
      </c>
      <c r="B6" s="123" t="s">
        <v>1848</v>
      </c>
      <c r="C6" s="2" t="s">
        <v>236</v>
      </c>
    </row>
    <row r="7" spans="1:5">
      <c r="A7" s="27">
        <v>6</v>
      </c>
      <c r="B7" s="123" t="s">
        <v>1489</v>
      </c>
      <c r="C7" s="2" t="s">
        <v>236</v>
      </c>
    </row>
    <row r="8" spans="1:5">
      <c r="A8" s="27">
        <v>7</v>
      </c>
      <c r="B8" s="123" t="s">
        <v>2003</v>
      </c>
      <c r="C8" s="2" t="s">
        <v>236</v>
      </c>
    </row>
    <row r="9" spans="1:5">
      <c r="A9" s="27">
        <v>8</v>
      </c>
      <c r="B9" s="123" t="s">
        <v>726</v>
      </c>
      <c r="C9" s="2" t="s">
        <v>236</v>
      </c>
      <c r="D9" s="2" t="s">
        <v>4896</v>
      </c>
    </row>
    <row r="10" spans="1:5">
      <c r="A10" s="27">
        <v>9</v>
      </c>
      <c r="B10" s="123" t="s">
        <v>3300</v>
      </c>
      <c r="C10" s="2" t="s">
        <v>236</v>
      </c>
    </row>
    <row r="11" spans="1:5">
      <c r="A11" s="27">
        <v>10</v>
      </c>
      <c r="B11" s="123" t="s">
        <v>941</v>
      </c>
      <c r="C11" s="2" t="s">
        <v>236</v>
      </c>
    </row>
    <row r="12" spans="1:5">
      <c r="A12" s="27">
        <v>11</v>
      </c>
      <c r="B12" s="123" t="s">
        <v>366</v>
      </c>
      <c r="C12" s="2" t="s">
        <v>236</v>
      </c>
    </row>
    <row r="13" spans="1:5">
      <c r="A13" s="27">
        <v>12</v>
      </c>
      <c r="B13" s="123" t="s">
        <v>4898</v>
      </c>
      <c r="C13" s="2" t="s">
        <v>236</v>
      </c>
    </row>
    <row r="14" spans="1:5">
      <c r="A14" s="27">
        <v>13</v>
      </c>
      <c r="B14" s="123" t="s">
        <v>1019</v>
      </c>
      <c r="C14" s="2" t="s">
        <v>236</v>
      </c>
    </row>
    <row r="15" spans="1:5">
      <c r="A15" s="27">
        <v>14</v>
      </c>
      <c r="B15" s="123" t="s">
        <v>4899</v>
      </c>
      <c r="C15" s="2" t="s">
        <v>236</v>
      </c>
    </row>
    <row r="16" spans="1:5">
      <c r="A16" s="27">
        <v>15</v>
      </c>
      <c r="B16" s="123" t="s">
        <v>4900</v>
      </c>
      <c r="C16" s="2" t="s">
        <v>236</v>
      </c>
    </row>
    <row r="17" spans="1:4">
      <c r="A17" s="27">
        <v>16</v>
      </c>
      <c r="B17" s="123" t="s">
        <v>4901</v>
      </c>
      <c r="C17" s="2" t="s">
        <v>236</v>
      </c>
      <c r="D17" s="2" t="s">
        <v>4902</v>
      </c>
    </row>
    <row r="18" spans="1:4">
      <c r="A18" s="27">
        <v>17</v>
      </c>
      <c r="B18" s="123" t="s">
        <v>4903</v>
      </c>
      <c r="C18" s="2" t="s">
        <v>431</v>
      </c>
    </row>
    <row r="19" spans="1:4">
      <c r="A19" s="27">
        <v>18</v>
      </c>
      <c r="B19" s="123" t="s">
        <v>4904</v>
      </c>
      <c r="C19" s="2" t="s">
        <v>431</v>
      </c>
    </row>
    <row r="20" spans="1:4">
      <c r="A20" s="27">
        <v>19</v>
      </c>
      <c r="B20" s="123" t="s">
        <v>4905</v>
      </c>
      <c r="C20" s="2" t="s">
        <v>431</v>
      </c>
    </row>
    <row r="21" spans="1:4">
      <c r="A21" s="27">
        <v>20</v>
      </c>
      <c r="B21" s="123" t="s">
        <v>4906</v>
      </c>
      <c r="C21" s="2" t="s">
        <v>431</v>
      </c>
    </row>
    <row r="22" spans="1:4">
      <c r="A22" s="27">
        <v>21</v>
      </c>
      <c r="B22" s="123" t="s">
        <v>4907</v>
      </c>
      <c r="C22" s="2" t="s">
        <v>431</v>
      </c>
    </row>
    <row r="23" spans="1:4">
      <c r="A23" s="27">
        <v>22</v>
      </c>
      <c r="B23" s="123" t="s">
        <v>4908</v>
      </c>
      <c r="C23" s="2" t="s">
        <v>431</v>
      </c>
    </row>
    <row r="24" spans="1:4">
      <c r="A24" s="27">
        <v>23</v>
      </c>
      <c r="B24" s="123" t="s">
        <v>4909</v>
      </c>
      <c r="C24" s="2" t="s">
        <v>431</v>
      </c>
    </row>
    <row r="25" spans="1:4">
      <c r="A25" s="27">
        <v>24</v>
      </c>
      <c r="B25" s="123" t="s">
        <v>4910</v>
      </c>
      <c r="C25" s="2" t="s">
        <v>431</v>
      </c>
    </row>
    <row r="26" spans="1:4">
      <c r="A26" s="27">
        <v>25</v>
      </c>
      <c r="B26" s="123" t="s">
        <v>4911</v>
      </c>
      <c r="C26" s="2" t="s">
        <v>431</v>
      </c>
    </row>
    <row r="27" spans="1:4">
      <c r="A27" s="27">
        <v>26</v>
      </c>
      <c r="B27" s="123" t="s">
        <v>4912</v>
      </c>
      <c r="C27" s="2" t="s">
        <v>431</v>
      </c>
    </row>
    <row r="28" spans="1:4">
      <c r="A28" s="27">
        <v>27</v>
      </c>
      <c r="B28" s="123" t="s">
        <v>4913</v>
      </c>
      <c r="C28" s="2" t="s">
        <v>431</v>
      </c>
    </row>
    <row r="29" spans="1:4">
      <c r="A29" s="27">
        <v>28</v>
      </c>
      <c r="B29" s="123" t="s">
        <v>4914</v>
      </c>
      <c r="C29" s="2" t="s">
        <v>431</v>
      </c>
    </row>
    <row r="30" spans="1:4">
      <c r="A30" s="27">
        <v>29</v>
      </c>
      <c r="B30" s="123" t="s">
        <v>4915</v>
      </c>
      <c r="C30" s="2" t="s">
        <v>431</v>
      </c>
    </row>
    <row r="31" spans="1:4">
      <c r="A31" s="27">
        <v>30</v>
      </c>
      <c r="B31" s="123" t="s">
        <v>4916</v>
      </c>
      <c r="C31" s="2" t="s">
        <v>431</v>
      </c>
    </row>
    <row r="32" spans="1:4">
      <c r="A32" s="27">
        <v>31</v>
      </c>
      <c r="B32" s="123" t="s">
        <v>4917</v>
      </c>
      <c r="C32" s="2" t="s">
        <v>431</v>
      </c>
    </row>
    <row r="33" spans="1:3">
      <c r="A33" s="27">
        <v>32</v>
      </c>
      <c r="B33" s="123" t="s">
        <v>4918</v>
      </c>
      <c r="C33" s="2" t="s">
        <v>431</v>
      </c>
    </row>
    <row r="34" spans="1:3">
      <c r="A34" s="27">
        <v>33</v>
      </c>
      <c r="B34" s="123" t="s">
        <v>4919</v>
      </c>
      <c r="C34" s="2" t="s">
        <v>431</v>
      </c>
    </row>
    <row r="35" spans="1:3">
      <c r="A35" s="27">
        <v>34</v>
      </c>
      <c r="B35" s="123" t="s">
        <v>4920</v>
      </c>
      <c r="C35" s="2" t="s">
        <v>431</v>
      </c>
    </row>
    <row r="36" spans="1:3">
      <c r="A36" s="27">
        <v>35</v>
      </c>
      <c r="B36" s="123" t="s">
        <v>4921</v>
      </c>
      <c r="C36" s="2" t="s">
        <v>431</v>
      </c>
    </row>
    <row r="37" spans="1:3">
      <c r="A37" s="27">
        <v>36</v>
      </c>
      <c r="B37" s="123" t="s">
        <v>4922</v>
      </c>
      <c r="C37" s="2" t="s">
        <v>431</v>
      </c>
    </row>
    <row r="38" spans="1:3">
      <c r="A38" s="27">
        <v>37</v>
      </c>
      <c r="B38" s="123" t="s">
        <v>4923</v>
      </c>
      <c r="C38" s="2" t="s">
        <v>431</v>
      </c>
    </row>
    <row r="39" spans="1:3">
      <c r="A39" s="27">
        <v>38</v>
      </c>
      <c r="B39" s="123" t="s">
        <v>4924</v>
      </c>
      <c r="C39" s="2" t="s">
        <v>431</v>
      </c>
    </row>
    <row r="40" spans="1:3">
      <c r="A40" s="27">
        <v>39</v>
      </c>
      <c r="B40" s="123" t="s">
        <v>4925</v>
      </c>
      <c r="C40" s="2" t="s">
        <v>431</v>
      </c>
    </row>
    <row r="41" spans="1:3">
      <c r="A41" s="27">
        <v>40</v>
      </c>
      <c r="B41" s="123" t="s">
        <v>4926</v>
      </c>
      <c r="C41" s="2" t="s">
        <v>431</v>
      </c>
    </row>
    <row r="42" spans="1:3">
      <c r="A42" s="27">
        <v>41</v>
      </c>
      <c r="B42" s="123" t="s">
        <v>4927</v>
      </c>
      <c r="C42" s="2" t="s">
        <v>431</v>
      </c>
    </row>
    <row r="43" spans="1:3">
      <c r="A43" s="27">
        <v>42</v>
      </c>
      <c r="B43" s="123" t="s">
        <v>4928</v>
      </c>
      <c r="C43" s="2" t="s">
        <v>304</v>
      </c>
    </row>
    <row r="44" spans="1:3">
      <c r="A44" s="27">
        <v>43</v>
      </c>
      <c r="B44" s="123" t="s">
        <v>4929</v>
      </c>
      <c r="C44" s="2" t="s">
        <v>304</v>
      </c>
    </row>
    <row r="45" spans="1:3">
      <c r="A45" s="27">
        <v>44</v>
      </c>
      <c r="B45" s="123" t="s">
        <v>4930</v>
      </c>
      <c r="C45" s="2" t="s">
        <v>304</v>
      </c>
    </row>
    <row r="46" spans="1:3">
      <c r="A46" s="27">
        <v>45</v>
      </c>
      <c r="B46" s="123" t="s">
        <v>4931</v>
      </c>
      <c r="C46" s="2" t="s">
        <v>304</v>
      </c>
    </row>
    <row r="47" spans="1:3">
      <c r="A47" s="27">
        <v>46</v>
      </c>
      <c r="B47" s="123" t="s">
        <v>4932</v>
      </c>
      <c r="C47" s="2" t="s">
        <v>304</v>
      </c>
    </row>
    <row r="48" spans="1:3">
      <c r="A48" s="27">
        <v>47</v>
      </c>
      <c r="B48" s="123" t="s">
        <v>4933</v>
      </c>
      <c r="C48" s="2" t="s">
        <v>304</v>
      </c>
    </row>
    <row r="49" spans="1:4">
      <c r="A49" s="27">
        <v>48</v>
      </c>
      <c r="B49" s="123" t="s">
        <v>4934</v>
      </c>
      <c r="C49" s="2" t="s">
        <v>304</v>
      </c>
    </row>
    <row r="50" spans="1:4">
      <c r="A50" s="27">
        <v>49</v>
      </c>
      <c r="B50" s="123" t="s">
        <v>4935</v>
      </c>
      <c r="C50" s="2" t="s">
        <v>304</v>
      </c>
    </row>
    <row r="51" spans="1:4">
      <c r="A51" s="27">
        <v>50</v>
      </c>
      <c r="B51" s="123" t="s">
        <v>4936</v>
      </c>
      <c r="C51" s="2" t="s">
        <v>304</v>
      </c>
    </row>
    <row r="52" spans="1:4">
      <c r="A52" s="27">
        <v>51</v>
      </c>
      <c r="B52" s="123" t="s">
        <v>4937</v>
      </c>
      <c r="C52" s="2" t="s">
        <v>304</v>
      </c>
    </row>
    <row r="53" spans="1:4">
      <c r="A53" s="27">
        <v>52</v>
      </c>
      <c r="B53" s="123" t="s">
        <v>4938</v>
      </c>
      <c r="C53" s="2" t="s">
        <v>304</v>
      </c>
    </row>
    <row r="54" spans="1:4">
      <c r="A54" s="27">
        <v>53</v>
      </c>
      <c r="B54" s="123" t="s">
        <v>4939</v>
      </c>
      <c r="C54" s="2" t="s">
        <v>304</v>
      </c>
    </row>
    <row r="55" spans="1:4">
      <c r="A55" s="27">
        <v>54</v>
      </c>
      <c r="B55" s="123" t="s">
        <v>4940</v>
      </c>
      <c r="C55" s="2" t="s">
        <v>304</v>
      </c>
    </row>
    <row r="56" spans="1:4">
      <c r="A56" s="27">
        <v>55</v>
      </c>
      <c r="B56" s="123" t="s">
        <v>4941</v>
      </c>
      <c r="C56" s="2" t="s">
        <v>304</v>
      </c>
    </row>
    <row r="57" spans="1:4">
      <c r="A57" s="27">
        <v>56</v>
      </c>
      <c r="B57" s="123" t="s">
        <v>4942</v>
      </c>
      <c r="C57" s="2" t="s">
        <v>304</v>
      </c>
    </row>
    <row r="58" spans="1:4">
      <c r="A58" s="27">
        <v>57</v>
      </c>
      <c r="B58" s="123" t="s">
        <v>4943</v>
      </c>
      <c r="C58" s="2" t="s">
        <v>304</v>
      </c>
    </row>
    <row r="59" spans="1:4">
      <c r="A59" s="27">
        <v>58</v>
      </c>
      <c r="B59" s="123" t="s">
        <v>4945</v>
      </c>
      <c r="C59" s="2" t="s">
        <v>304</v>
      </c>
    </row>
    <row r="60" spans="1:4">
      <c r="A60" s="27">
        <v>59</v>
      </c>
      <c r="B60" s="123" t="s">
        <v>4946</v>
      </c>
      <c r="C60" s="2" t="s">
        <v>304</v>
      </c>
    </row>
    <row r="61" spans="1:4">
      <c r="A61" s="27">
        <v>60</v>
      </c>
      <c r="B61" s="123" t="s">
        <v>4947</v>
      </c>
      <c r="C61" s="2" t="s">
        <v>304</v>
      </c>
      <c r="D61" s="2" t="s">
        <v>4948</v>
      </c>
    </row>
    <row r="62" spans="1:4">
      <c r="A62" s="27">
        <v>61</v>
      </c>
      <c r="B62" s="123" t="s">
        <v>4949</v>
      </c>
      <c r="C62" s="2" t="s">
        <v>304</v>
      </c>
    </row>
    <row r="63" spans="1:4">
      <c r="A63" s="27">
        <v>62</v>
      </c>
      <c r="B63" s="123" t="s">
        <v>4950</v>
      </c>
      <c r="C63" s="2" t="s">
        <v>304</v>
      </c>
    </row>
    <row r="64" spans="1:4">
      <c r="A64" s="27">
        <v>63</v>
      </c>
      <c r="B64" s="123" t="s">
        <v>4951</v>
      </c>
      <c r="C64" s="2" t="s">
        <v>304</v>
      </c>
    </row>
    <row r="65" spans="1:3">
      <c r="A65" s="27">
        <v>64</v>
      </c>
      <c r="B65" s="123" t="s">
        <v>4952</v>
      </c>
      <c r="C65" s="2" t="s">
        <v>304</v>
      </c>
    </row>
    <row r="66" spans="1:3">
      <c r="A66" s="27">
        <v>65</v>
      </c>
      <c r="B66" s="123" t="s">
        <v>4953</v>
      </c>
      <c r="C66" s="2" t="s">
        <v>304</v>
      </c>
    </row>
    <row r="67" spans="1:3">
      <c r="A67" s="27">
        <v>66</v>
      </c>
      <c r="B67" s="123" t="s">
        <v>4954</v>
      </c>
      <c r="C67" s="2" t="s">
        <v>304</v>
      </c>
    </row>
    <row r="68" spans="1:3">
      <c r="A68" s="27">
        <v>67</v>
      </c>
      <c r="B68" s="123" t="s">
        <v>4955</v>
      </c>
      <c r="C68" s="2" t="s">
        <v>304</v>
      </c>
    </row>
    <row r="69" spans="1:3">
      <c r="A69" s="27">
        <v>68</v>
      </c>
      <c r="B69" s="123" t="s">
        <v>4956</v>
      </c>
      <c r="C69" s="2" t="s">
        <v>304</v>
      </c>
    </row>
    <row r="70" spans="1:3">
      <c r="A70" s="27">
        <v>69</v>
      </c>
      <c r="B70" s="123" t="s">
        <v>4957</v>
      </c>
      <c r="C70" s="2" t="s">
        <v>304</v>
      </c>
    </row>
    <row r="71" spans="1:3">
      <c r="A71" s="27">
        <v>70</v>
      </c>
      <c r="B71" s="123" t="s">
        <v>4958</v>
      </c>
      <c r="C71" s="2" t="s">
        <v>304</v>
      </c>
    </row>
    <row r="72" spans="1:3">
      <c r="A72" s="27">
        <v>71</v>
      </c>
      <c r="B72" s="123" t="s">
        <v>4959</v>
      </c>
      <c r="C72" s="2" t="s">
        <v>304</v>
      </c>
    </row>
    <row r="73" spans="1:3">
      <c r="A73" s="27">
        <v>72</v>
      </c>
      <c r="B73" s="123" t="s">
        <v>4960</v>
      </c>
      <c r="C73" s="2" t="s">
        <v>304</v>
      </c>
    </row>
    <row r="74" spans="1:3">
      <c r="A74" s="27">
        <v>73</v>
      </c>
      <c r="B74" s="123" t="s">
        <v>4961</v>
      </c>
      <c r="C74" s="2" t="s">
        <v>304</v>
      </c>
    </row>
    <row r="75" spans="1:3">
      <c r="A75" s="27">
        <v>74</v>
      </c>
      <c r="B75" s="123" t="s">
        <v>4962</v>
      </c>
      <c r="C75" s="2" t="s">
        <v>304</v>
      </c>
    </row>
    <row r="76" spans="1:3">
      <c r="A76" s="27">
        <v>75</v>
      </c>
      <c r="B76" s="123" t="s">
        <v>4963</v>
      </c>
      <c r="C76" s="2" t="s">
        <v>268</v>
      </c>
    </row>
    <row r="77" spans="1:3">
      <c r="A77" s="27">
        <v>76</v>
      </c>
      <c r="B77" s="123" t="s">
        <v>4964</v>
      </c>
      <c r="C77" s="2" t="s">
        <v>268</v>
      </c>
    </row>
    <row r="78" spans="1:3">
      <c r="A78" s="27">
        <v>77</v>
      </c>
      <c r="B78" s="123" t="s">
        <v>342</v>
      </c>
      <c r="C78" s="2" t="s">
        <v>268</v>
      </c>
    </row>
    <row r="79" spans="1:3">
      <c r="A79" s="27">
        <v>78</v>
      </c>
      <c r="B79" s="123" t="s">
        <v>4966</v>
      </c>
      <c r="C79" s="2" t="s">
        <v>268</v>
      </c>
    </row>
    <row r="80" spans="1:3">
      <c r="A80" s="27">
        <v>79</v>
      </c>
      <c r="B80" s="123" t="s">
        <v>4967</v>
      </c>
      <c r="C80" s="2" t="s">
        <v>268</v>
      </c>
    </row>
    <row r="81" spans="1:3">
      <c r="A81" s="27">
        <v>80</v>
      </c>
      <c r="B81" s="123" t="s">
        <v>4968</v>
      </c>
      <c r="C81" s="2" t="s">
        <v>268</v>
      </c>
    </row>
    <row r="82" spans="1:3">
      <c r="A82" s="27">
        <v>81</v>
      </c>
      <c r="B82" s="123" t="s">
        <v>4969</v>
      </c>
      <c r="C82" s="2" t="s">
        <v>268</v>
      </c>
    </row>
    <row r="83" spans="1:3">
      <c r="A83" s="27">
        <v>82</v>
      </c>
      <c r="B83" s="123" t="s">
        <v>4970</v>
      </c>
      <c r="C83" s="2" t="s">
        <v>268</v>
      </c>
    </row>
    <row r="84" spans="1:3">
      <c r="A84" s="27">
        <v>83</v>
      </c>
      <c r="B84" s="123" t="s">
        <v>4971</v>
      </c>
      <c r="C84" s="2" t="s">
        <v>268</v>
      </c>
    </row>
    <row r="85" spans="1:3">
      <c r="A85" s="27">
        <v>84</v>
      </c>
      <c r="B85" s="123" t="s">
        <v>4972</v>
      </c>
      <c r="C85" s="2" t="s">
        <v>268</v>
      </c>
    </row>
    <row r="86" spans="1:3">
      <c r="A86" s="27">
        <v>85</v>
      </c>
      <c r="B86" s="123" t="s">
        <v>4973</v>
      </c>
      <c r="C86" s="2" t="s">
        <v>268</v>
      </c>
    </row>
    <row r="87" spans="1:3">
      <c r="A87" s="27">
        <v>86</v>
      </c>
      <c r="B87" s="123" t="s">
        <v>4976</v>
      </c>
      <c r="C87" s="2" t="s">
        <v>268</v>
      </c>
    </row>
    <row r="88" spans="1:3">
      <c r="A88" s="27">
        <v>87</v>
      </c>
      <c r="B88" s="123" t="s">
        <v>4977</v>
      </c>
      <c r="C88" s="2" t="s">
        <v>268</v>
      </c>
    </row>
    <row r="89" spans="1:3">
      <c r="A89" s="27">
        <v>88</v>
      </c>
      <c r="B89" s="123" t="s">
        <v>4978</v>
      </c>
      <c r="C89" s="2" t="s">
        <v>268</v>
      </c>
    </row>
    <row r="90" spans="1:3">
      <c r="A90" s="27">
        <v>89</v>
      </c>
      <c r="B90" s="123" t="s">
        <v>4979</v>
      </c>
      <c r="C90" s="2" t="s">
        <v>268</v>
      </c>
    </row>
    <row r="91" spans="1:3">
      <c r="A91" s="27">
        <v>90</v>
      </c>
      <c r="B91" s="123" t="s">
        <v>4980</v>
      </c>
      <c r="C91" s="2" t="s">
        <v>268</v>
      </c>
    </row>
    <row r="92" spans="1:3">
      <c r="A92" s="27">
        <v>91</v>
      </c>
      <c r="B92" s="123" t="s">
        <v>4981</v>
      </c>
      <c r="C92" s="2" t="s">
        <v>268</v>
      </c>
    </row>
    <row r="93" spans="1:3">
      <c r="A93" s="27">
        <v>92</v>
      </c>
      <c r="B93" s="123" t="s">
        <v>3426</v>
      </c>
      <c r="C93" s="2" t="s">
        <v>268</v>
      </c>
    </row>
    <row r="94" spans="1:3">
      <c r="A94" s="27">
        <v>93</v>
      </c>
      <c r="B94" s="123" t="s">
        <v>4982</v>
      </c>
      <c r="C94" s="2" t="s">
        <v>268</v>
      </c>
    </row>
    <row r="95" spans="1:3">
      <c r="A95" s="27">
        <v>94</v>
      </c>
      <c r="B95" s="123" t="s">
        <v>4983</v>
      </c>
      <c r="C95" s="2" t="s">
        <v>268</v>
      </c>
    </row>
    <row r="96" spans="1:3">
      <c r="A96" s="27">
        <v>95</v>
      </c>
      <c r="B96" s="123" t="s">
        <v>267</v>
      </c>
      <c r="C96" s="2" t="s">
        <v>268</v>
      </c>
    </row>
    <row r="97" spans="1:3">
      <c r="A97" s="27">
        <v>96</v>
      </c>
      <c r="B97" s="123" t="s">
        <v>4984</v>
      </c>
      <c r="C97" s="2" t="s">
        <v>268</v>
      </c>
    </row>
    <row r="98" spans="1:3">
      <c r="A98" s="27">
        <v>97</v>
      </c>
      <c r="B98" s="123" t="s">
        <v>2139</v>
      </c>
      <c r="C98" s="2" t="s">
        <v>268</v>
      </c>
    </row>
    <row r="99" spans="1:3">
      <c r="A99" s="27">
        <v>98</v>
      </c>
      <c r="B99" s="123" t="s">
        <v>4985</v>
      </c>
      <c r="C99" s="2" t="s">
        <v>268</v>
      </c>
    </row>
    <row r="100" spans="1:3">
      <c r="A100" s="27">
        <v>99</v>
      </c>
      <c r="B100" s="123" t="s">
        <v>4986</v>
      </c>
      <c r="C100" s="2" t="s">
        <v>268</v>
      </c>
    </row>
    <row r="101" spans="1:3">
      <c r="A101" s="27">
        <v>100</v>
      </c>
      <c r="B101" s="123" t="s">
        <v>658</v>
      </c>
      <c r="C101" s="2" t="s">
        <v>268</v>
      </c>
    </row>
    <row r="102" spans="1:3">
      <c r="A102" s="27">
        <v>101</v>
      </c>
      <c r="B102" s="123" t="s">
        <v>4988</v>
      </c>
      <c r="C102" s="2" t="s">
        <v>268</v>
      </c>
    </row>
    <row r="103" spans="1:3">
      <c r="A103" s="27">
        <v>102</v>
      </c>
      <c r="B103" s="123" t="s">
        <v>4989</v>
      </c>
      <c r="C103" s="2" t="s">
        <v>268</v>
      </c>
    </row>
    <row r="104" spans="1:3">
      <c r="A104" s="27">
        <v>103</v>
      </c>
      <c r="B104" s="123" t="s">
        <v>4990</v>
      </c>
      <c r="C104" s="2" t="s">
        <v>268</v>
      </c>
    </row>
    <row r="105" spans="1:3">
      <c r="A105" s="27">
        <v>104</v>
      </c>
      <c r="B105" s="123" t="s">
        <v>4992</v>
      </c>
      <c r="C105" s="2" t="s">
        <v>268</v>
      </c>
    </row>
    <row r="106" spans="1:3">
      <c r="A106" s="27">
        <v>105</v>
      </c>
      <c r="B106" s="123" t="s">
        <v>4994</v>
      </c>
      <c r="C106" s="2" t="s">
        <v>268</v>
      </c>
    </row>
    <row r="107" spans="1:3">
      <c r="A107" s="27">
        <v>106</v>
      </c>
      <c r="B107" s="123" t="s">
        <v>4995</v>
      </c>
      <c r="C107" s="2" t="s">
        <v>268</v>
      </c>
    </row>
    <row r="108" spans="1:3">
      <c r="A108" s="27">
        <v>107</v>
      </c>
      <c r="B108" s="123" t="s">
        <v>4996</v>
      </c>
      <c r="C108" s="2" t="s">
        <v>268</v>
      </c>
    </row>
    <row r="109" spans="1:3">
      <c r="A109" s="27">
        <v>108</v>
      </c>
      <c r="B109" s="123" t="s">
        <v>4997</v>
      </c>
      <c r="C109" s="2" t="s">
        <v>268</v>
      </c>
    </row>
    <row r="110" spans="1:3">
      <c r="A110" s="27">
        <v>109</v>
      </c>
      <c r="B110" s="123" t="s">
        <v>4998</v>
      </c>
      <c r="C110" s="2" t="s">
        <v>268</v>
      </c>
    </row>
    <row r="111" spans="1:3">
      <c r="A111" s="27">
        <v>110</v>
      </c>
      <c r="B111" s="123" t="s">
        <v>2137</v>
      </c>
      <c r="C111" s="2" t="s">
        <v>268</v>
      </c>
    </row>
    <row r="112" spans="1:3">
      <c r="A112" s="27">
        <v>111</v>
      </c>
      <c r="B112" s="123" t="s">
        <v>4999</v>
      </c>
      <c r="C112" s="2" t="s">
        <v>268</v>
      </c>
    </row>
    <row r="113" spans="1:3">
      <c r="A113" s="27">
        <v>112</v>
      </c>
      <c r="B113" s="123" t="s">
        <v>5000</v>
      </c>
      <c r="C113" s="2" t="s">
        <v>268</v>
      </c>
    </row>
    <row r="114" spans="1:3">
      <c r="A114" s="27">
        <v>113</v>
      </c>
      <c r="B114" s="123" t="s">
        <v>330</v>
      </c>
      <c r="C114" s="2" t="s">
        <v>330</v>
      </c>
    </row>
    <row r="115" spans="1:3">
      <c r="A115" s="27">
        <v>114</v>
      </c>
      <c r="B115" s="123" t="s">
        <v>5001</v>
      </c>
      <c r="C115" s="2" t="s">
        <v>354</v>
      </c>
    </row>
    <row r="116" spans="1:3">
      <c r="A116" s="27">
        <v>115</v>
      </c>
      <c r="B116" s="123" t="s">
        <v>5002</v>
      </c>
      <c r="C116" s="2" t="s">
        <v>354</v>
      </c>
    </row>
    <row r="117" spans="1:3">
      <c r="A117" s="27">
        <v>116</v>
      </c>
      <c r="B117" s="123" t="s">
        <v>5003</v>
      </c>
      <c r="C117" s="2" t="s">
        <v>354</v>
      </c>
    </row>
    <row r="118" spans="1:3">
      <c r="A118" s="27">
        <v>117</v>
      </c>
      <c r="B118" s="123" t="s">
        <v>5004</v>
      </c>
      <c r="C118" s="2" t="s">
        <v>354</v>
      </c>
    </row>
    <row r="119" spans="1:3">
      <c r="A119" s="27">
        <v>118</v>
      </c>
      <c r="B119" s="123" t="s">
        <v>5005</v>
      </c>
      <c r="C119" s="2" t="s">
        <v>354</v>
      </c>
    </row>
    <row r="120" spans="1:3">
      <c r="A120" s="27">
        <v>119</v>
      </c>
      <c r="B120" s="123" t="s">
        <v>5006</v>
      </c>
      <c r="C120" s="2" t="s">
        <v>354</v>
      </c>
    </row>
    <row r="121" spans="1:3">
      <c r="A121" s="27">
        <v>120</v>
      </c>
      <c r="B121" s="123" t="s">
        <v>2015</v>
      </c>
      <c r="C121" s="2" t="s">
        <v>354</v>
      </c>
    </row>
    <row r="122" spans="1:3">
      <c r="A122" s="27">
        <v>121</v>
      </c>
      <c r="B122" s="123" t="s">
        <v>5007</v>
      </c>
      <c r="C122" s="2" t="s">
        <v>354</v>
      </c>
    </row>
    <row r="123" spans="1:3">
      <c r="A123" s="27">
        <v>122</v>
      </c>
      <c r="B123" s="123" t="s">
        <v>5008</v>
      </c>
      <c r="C123" s="2" t="s">
        <v>354</v>
      </c>
    </row>
    <row r="124" spans="1:3">
      <c r="A124" s="27">
        <v>123</v>
      </c>
      <c r="B124" s="123" t="s">
        <v>2018</v>
      </c>
      <c r="C124" s="2" t="s">
        <v>354</v>
      </c>
    </row>
    <row r="125" spans="1:3">
      <c r="A125" s="27">
        <v>124</v>
      </c>
      <c r="B125" s="123" t="s">
        <v>5009</v>
      </c>
      <c r="C125" s="2" t="s">
        <v>354</v>
      </c>
    </row>
    <row r="126" spans="1:3">
      <c r="A126" s="27">
        <v>125</v>
      </c>
      <c r="B126" s="123" t="s">
        <v>5010</v>
      </c>
      <c r="C126" s="2" t="s">
        <v>354</v>
      </c>
    </row>
    <row r="127" spans="1:3">
      <c r="A127" s="27">
        <v>126</v>
      </c>
      <c r="B127" s="123" t="s">
        <v>5011</v>
      </c>
      <c r="C127" s="2" t="s">
        <v>354</v>
      </c>
    </row>
    <row r="128" spans="1:3">
      <c r="A128" s="27">
        <v>127</v>
      </c>
      <c r="B128" s="123" t="s">
        <v>5012</v>
      </c>
      <c r="C128" s="2" t="s">
        <v>354</v>
      </c>
    </row>
    <row r="129" spans="1:3">
      <c r="A129" s="27">
        <v>128</v>
      </c>
      <c r="B129" s="123" t="s">
        <v>5013</v>
      </c>
      <c r="C129" s="2" t="s">
        <v>354</v>
      </c>
    </row>
    <row r="130" spans="1:3">
      <c r="A130" s="27">
        <v>129</v>
      </c>
      <c r="B130" s="123" t="s">
        <v>5014</v>
      </c>
      <c r="C130" s="2" t="s">
        <v>354</v>
      </c>
    </row>
    <row r="131" spans="1:3">
      <c r="A131" s="27">
        <v>130</v>
      </c>
      <c r="B131" s="123" t="s">
        <v>5015</v>
      </c>
      <c r="C131" s="2" t="s">
        <v>354</v>
      </c>
    </row>
    <row r="132" spans="1:3">
      <c r="A132" s="27">
        <v>131</v>
      </c>
      <c r="B132" s="123" t="s">
        <v>5016</v>
      </c>
      <c r="C132" s="2" t="s">
        <v>354</v>
      </c>
    </row>
    <row r="133" spans="1:3">
      <c r="A133" s="27">
        <v>132</v>
      </c>
      <c r="B133" s="123" t="s">
        <v>5017</v>
      </c>
      <c r="C133" s="2" t="s">
        <v>354</v>
      </c>
    </row>
    <row r="134" spans="1:3">
      <c r="A134" s="27">
        <v>133</v>
      </c>
      <c r="B134" s="123" t="s">
        <v>5018</v>
      </c>
      <c r="C134" s="2" t="s">
        <v>354</v>
      </c>
    </row>
    <row r="135" spans="1:3">
      <c r="A135" s="27">
        <v>134</v>
      </c>
      <c r="B135" s="123" t="s">
        <v>5019</v>
      </c>
      <c r="C135" s="2" t="s">
        <v>354</v>
      </c>
    </row>
    <row r="136" spans="1:3">
      <c r="A136" s="27">
        <v>135</v>
      </c>
      <c r="B136" s="123" t="s">
        <v>947</v>
      </c>
      <c r="C136" s="2" t="s">
        <v>354</v>
      </c>
    </row>
    <row r="137" spans="1:3">
      <c r="A137" s="27">
        <v>136</v>
      </c>
      <c r="B137" s="123" t="s">
        <v>1969</v>
      </c>
      <c r="C137" s="2" t="s">
        <v>354</v>
      </c>
    </row>
    <row r="138" spans="1:3">
      <c r="A138" s="27">
        <v>137</v>
      </c>
      <c r="B138" s="123" t="s">
        <v>5020</v>
      </c>
      <c r="C138" s="2" t="s">
        <v>354</v>
      </c>
    </row>
    <row r="139" spans="1:3">
      <c r="A139" s="27">
        <v>138</v>
      </c>
      <c r="B139" s="123" t="s">
        <v>5021</v>
      </c>
      <c r="C139" s="2" t="s">
        <v>354</v>
      </c>
    </row>
    <row r="140" spans="1:3">
      <c r="A140" s="27">
        <v>139</v>
      </c>
      <c r="B140" s="123" t="s">
        <v>5022</v>
      </c>
      <c r="C140" s="2" t="s">
        <v>354</v>
      </c>
    </row>
    <row r="141" spans="1:3">
      <c r="A141" s="27">
        <v>140</v>
      </c>
      <c r="B141" s="123" t="s">
        <v>5023</v>
      </c>
      <c r="C141" s="2" t="s">
        <v>354</v>
      </c>
    </row>
    <row r="142" spans="1:3">
      <c r="A142" s="27">
        <v>141</v>
      </c>
      <c r="B142" s="123" t="s">
        <v>442</v>
      </c>
      <c r="C142" s="2" t="s">
        <v>442</v>
      </c>
    </row>
    <row r="143" spans="1:3">
      <c r="A143" s="27">
        <v>142</v>
      </c>
      <c r="B143" s="123" t="s">
        <v>5024</v>
      </c>
      <c r="C143" s="2" t="s">
        <v>5025</v>
      </c>
    </row>
    <row r="144" spans="1:3">
      <c r="A144" s="27">
        <v>143</v>
      </c>
      <c r="B144" s="123" t="s">
        <v>5026</v>
      </c>
      <c r="C144" s="2" t="s">
        <v>5025</v>
      </c>
    </row>
    <row r="145" spans="1:4">
      <c r="A145" s="27">
        <v>144</v>
      </c>
      <c r="B145" s="123" t="s">
        <v>5027</v>
      </c>
      <c r="C145" s="2" t="s">
        <v>95</v>
      </c>
    </row>
    <row r="146" spans="1:4">
      <c r="A146" s="27">
        <v>145</v>
      </c>
      <c r="B146" s="123" t="s">
        <v>94</v>
      </c>
      <c r="C146" s="2" t="s">
        <v>95</v>
      </c>
      <c r="D146" s="2" t="s">
        <v>5028</v>
      </c>
    </row>
    <row r="147" spans="1:4">
      <c r="A147" s="27">
        <v>146</v>
      </c>
      <c r="B147" s="123" t="s">
        <v>459</v>
      </c>
      <c r="C147" s="2" t="s">
        <v>95</v>
      </c>
      <c r="D147" s="2" t="s">
        <v>5030</v>
      </c>
    </row>
    <row r="148" spans="1:4">
      <c r="A148" s="27">
        <v>147</v>
      </c>
      <c r="B148" s="123" t="s">
        <v>198</v>
      </c>
      <c r="C148" s="2" t="s">
        <v>95</v>
      </c>
    </row>
    <row r="149" spans="1:4">
      <c r="A149" s="27">
        <v>148</v>
      </c>
      <c r="B149" s="123" t="s">
        <v>915</v>
      </c>
      <c r="C149" s="2" t="s">
        <v>95</v>
      </c>
      <c r="D149" s="2" t="s">
        <v>5033</v>
      </c>
    </row>
    <row r="150" spans="1:4">
      <c r="A150" s="27">
        <v>149</v>
      </c>
      <c r="B150" s="123" t="s">
        <v>1031</v>
      </c>
      <c r="C150" s="2" t="s">
        <v>95</v>
      </c>
    </row>
    <row r="151" spans="1:4">
      <c r="A151" s="27">
        <v>150</v>
      </c>
      <c r="B151" s="123" t="s">
        <v>5034</v>
      </c>
      <c r="C151" s="2" t="s">
        <v>95</v>
      </c>
    </row>
    <row r="152" spans="1:4">
      <c r="A152" s="27">
        <v>151</v>
      </c>
      <c r="B152" s="123" t="s">
        <v>700</v>
      </c>
      <c r="C152" s="2" t="s">
        <v>95</v>
      </c>
    </row>
    <row r="153" spans="1:4">
      <c r="A153" s="27">
        <v>152</v>
      </c>
      <c r="B153" s="123" t="s">
        <v>5036</v>
      </c>
      <c r="C153" s="2" t="s">
        <v>95</v>
      </c>
      <c r="D153" s="2" t="s">
        <v>5037</v>
      </c>
    </row>
    <row r="154" spans="1:4">
      <c r="A154" s="27">
        <v>153</v>
      </c>
      <c r="B154" s="123" t="s">
        <v>136</v>
      </c>
      <c r="C154" s="2" t="s">
        <v>95</v>
      </c>
    </row>
    <row r="155" spans="1:4">
      <c r="A155" s="27">
        <v>154</v>
      </c>
      <c r="B155" s="123" t="s">
        <v>147</v>
      </c>
      <c r="C155" s="2" t="s">
        <v>95</v>
      </c>
    </row>
    <row r="156" spans="1:4">
      <c r="A156" s="27">
        <v>155</v>
      </c>
      <c r="B156" s="123" t="s">
        <v>2006</v>
      </c>
      <c r="C156" s="2" t="s">
        <v>359</v>
      </c>
    </row>
    <row r="157" spans="1:4">
      <c r="A157" s="27">
        <v>156</v>
      </c>
      <c r="B157" s="123" t="s">
        <v>5039</v>
      </c>
      <c r="C157" s="2" t="s">
        <v>359</v>
      </c>
    </row>
    <row r="158" spans="1:4">
      <c r="A158" s="27">
        <v>157</v>
      </c>
      <c r="B158" s="123" t="s">
        <v>187</v>
      </c>
      <c r="C158" s="2" t="s">
        <v>182</v>
      </c>
    </row>
    <row r="159" spans="1:4">
      <c r="A159" s="27">
        <v>158</v>
      </c>
      <c r="B159" s="123" t="s">
        <v>5040</v>
      </c>
      <c r="C159" s="2" t="s">
        <v>182</v>
      </c>
    </row>
    <row r="160" spans="1:4">
      <c r="A160" s="27">
        <v>159</v>
      </c>
      <c r="B160" s="123" t="s">
        <v>5041</v>
      </c>
      <c r="C160" s="2" t="s">
        <v>182</v>
      </c>
    </row>
    <row r="161" spans="1:3">
      <c r="A161" s="27">
        <v>160</v>
      </c>
      <c r="B161" s="123" t="s">
        <v>5042</v>
      </c>
      <c r="C161" s="2" t="s">
        <v>182</v>
      </c>
    </row>
    <row r="162" spans="1:3">
      <c r="A162" s="27">
        <v>161</v>
      </c>
      <c r="B162" s="123" t="s">
        <v>5043</v>
      </c>
      <c r="C162" s="2" t="s">
        <v>182</v>
      </c>
    </row>
    <row r="163" spans="1:3">
      <c r="A163" s="27">
        <v>162</v>
      </c>
      <c r="B163" s="123" t="s">
        <v>5044</v>
      </c>
      <c r="C163" s="2" t="s">
        <v>182</v>
      </c>
    </row>
    <row r="164" spans="1:3">
      <c r="A164" s="27">
        <v>163</v>
      </c>
      <c r="B164" s="123" t="s">
        <v>190</v>
      </c>
      <c r="C164" s="2" t="s">
        <v>182</v>
      </c>
    </row>
    <row r="165" spans="1:3">
      <c r="A165" s="27">
        <v>164</v>
      </c>
      <c r="B165" s="123" t="s">
        <v>5045</v>
      </c>
      <c r="C165" s="2" t="s">
        <v>182</v>
      </c>
    </row>
    <row r="166" spans="1:3">
      <c r="A166" s="27">
        <v>165</v>
      </c>
      <c r="B166" s="123" t="s">
        <v>5046</v>
      </c>
      <c r="C166" s="2" t="s">
        <v>182</v>
      </c>
    </row>
    <row r="167" spans="1:3">
      <c r="A167" s="27">
        <v>166</v>
      </c>
      <c r="B167" s="123" t="s">
        <v>5047</v>
      </c>
      <c r="C167" s="2" t="s">
        <v>182</v>
      </c>
    </row>
    <row r="168" spans="1:3">
      <c r="A168" s="27">
        <v>167</v>
      </c>
      <c r="B168" s="123" t="s">
        <v>5048</v>
      </c>
      <c r="C168" s="2" t="s">
        <v>182</v>
      </c>
    </row>
    <row r="169" spans="1:3">
      <c r="A169" s="27">
        <v>168</v>
      </c>
      <c r="B169" s="123" t="s">
        <v>1356</v>
      </c>
      <c r="C169" s="2" t="s">
        <v>182</v>
      </c>
    </row>
    <row r="170" spans="1:3">
      <c r="A170" s="27">
        <v>169</v>
      </c>
      <c r="B170" s="123" t="s">
        <v>3826</v>
      </c>
      <c r="C170" s="2" t="s">
        <v>182</v>
      </c>
    </row>
    <row r="171" spans="1:3">
      <c r="A171" s="27">
        <v>170</v>
      </c>
      <c r="B171" s="123" t="s">
        <v>5051</v>
      </c>
      <c r="C171" s="2" t="s">
        <v>182</v>
      </c>
    </row>
    <row r="172" spans="1:3">
      <c r="A172" s="27">
        <v>171</v>
      </c>
      <c r="B172" s="123" t="s">
        <v>5052</v>
      </c>
      <c r="C172" s="2" t="s">
        <v>182</v>
      </c>
    </row>
    <row r="173" spans="1:3">
      <c r="A173" s="27">
        <v>172</v>
      </c>
      <c r="B173" s="123" t="s">
        <v>1485</v>
      </c>
      <c r="C173" s="2" t="s">
        <v>182</v>
      </c>
    </row>
    <row r="174" spans="1:3">
      <c r="A174" s="27">
        <v>173</v>
      </c>
      <c r="B174" s="123" t="s">
        <v>5053</v>
      </c>
      <c r="C174" s="2" t="s">
        <v>182</v>
      </c>
    </row>
    <row r="175" spans="1:3">
      <c r="A175" s="27">
        <v>174</v>
      </c>
      <c r="B175" s="123" t="s">
        <v>2765</v>
      </c>
      <c r="C175" s="2" t="s">
        <v>182</v>
      </c>
    </row>
    <row r="176" spans="1:3">
      <c r="A176" s="27">
        <v>175</v>
      </c>
      <c r="B176" s="123" t="s">
        <v>5054</v>
      </c>
      <c r="C176" s="2" t="s">
        <v>182</v>
      </c>
    </row>
    <row r="177" spans="1:3">
      <c r="A177" s="27">
        <v>176</v>
      </c>
      <c r="B177" s="123" t="s">
        <v>5055</v>
      </c>
      <c r="C177" s="2" t="s">
        <v>182</v>
      </c>
    </row>
    <row r="178" spans="1:3">
      <c r="A178" s="27">
        <v>177</v>
      </c>
      <c r="B178" s="123" t="s">
        <v>5056</v>
      </c>
      <c r="C178" s="2" t="s">
        <v>182</v>
      </c>
    </row>
    <row r="179" spans="1:3">
      <c r="A179" s="27">
        <v>178</v>
      </c>
      <c r="B179" s="123" t="s">
        <v>5057</v>
      </c>
      <c r="C179" s="2" t="s">
        <v>182</v>
      </c>
    </row>
    <row r="180" spans="1:3">
      <c r="A180" s="27">
        <v>179</v>
      </c>
      <c r="B180" s="123" t="s">
        <v>720</v>
      </c>
      <c r="C180" s="2" t="s">
        <v>182</v>
      </c>
    </row>
    <row r="181" spans="1:3">
      <c r="A181" s="27">
        <v>180</v>
      </c>
      <c r="B181" s="123" t="s">
        <v>5058</v>
      </c>
      <c r="C181" s="2" t="s">
        <v>182</v>
      </c>
    </row>
    <row r="182" spans="1:3">
      <c r="A182" s="27">
        <v>181</v>
      </c>
      <c r="B182" s="123" t="s">
        <v>3825</v>
      </c>
      <c r="C182" s="2" t="s">
        <v>182</v>
      </c>
    </row>
    <row r="183" spans="1:3">
      <c r="A183" s="27">
        <v>182</v>
      </c>
      <c r="B183" s="123" t="s">
        <v>986</v>
      </c>
      <c r="C183" s="2" t="s">
        <v>182</v>
      </c>
    </row>
    <row r="184" spans="1:3">
      <c r="A184" s="27">
        <v>183</v>
      </c>
      <c r="B184" s="123" t="s">
        <v>5061</v>
      </c>
      <c r="C184" s="2" t="s">
        <v>182</v>
      </c>
    </row>
    <row r="185" spans="1:3">
      <c r="A185" s="27">
        <v>184</v>
      </c>
      <c r="B185" s="123" t="s">
        <v>181</v>
      </c>
      <c r="C185" s="2" t="s">
        <v>182</v>
      </c>
    </row>
    <row r="186" spans="1:3">
      <c r="A186" s="27">
        <v>185</v>
      </c>
      <c r="B186" s="123" t="s">
        <v>5063</v>
      </c>
      <c r="C186" s="2" t="s">
        <v>182</v>
      </c>
    </row>
    <row r="187" spans="1:3">
      <c r="A187" s="27">
        <v>186</v>
      </c>
      <c r="B187" s="123" t="s">
        <v>5064</v>
      </c>
      <c r="C187" s="2" t="s">
        <v>182</v>
      </c>
    </row>
    <row r="188" spans="1:3">
      <c r="A188" s="27">
        <v>187</v>
      </c>
      <c r="B188" s="123" t="s">
        <v>5065</v>
      </c>
      <c r="C188" s="2" t="s">
        <v>182</v>
      </c>
    </row>
    <row r="189" spans="1:3">
      <c r="A189" s="27">
        <v>188</v>
      </c>
      <c r="B189" s="123" t="s">
        <v>600</v>
      </c>
      <c r="C189" s="2" t="s">
        <v>182</v>
      </c>
    </row>
    <row r="190" spans="1:3">
      <c r="A190" s="27">
        <v>189</v>
      </c>
      <c r="B190" s="123" t="s">
        <v>5066</v>
      </c>
      <c r="C190" s="2" t="s">
        <v>182</v>
      </c>
    </row>
    <row r="191" spans="1:3">
      <c r="A191" s="27">
        <v>190</v>
      </c>
      <c r="B191" s="123" t="s">
        <v>3433</v>
      </c>
      <c r="C191" s="2" t="s">
        <v>117</v>
      </c>
    </row>
    <row r="192" spans="1:3">
      <c r="A192" s="27">
        <v>191</v>
      </c>
      <c r="B192" s="123" t="s">
        <v>5067</v>
      </c>
      <c r="C192" s="2" t="s">
        <v>117</v>
      </c>
    </row>
    <row r="193" spans="1:3">
      <c r="A193" s="27">
        <v>192</v>
      </c>
      <c r="B193" s="123" t="s">
        <v>5068</v>
      </c>
      <c r="C193" s="2" t="s">
        <v>117</v>
      </c>
    </row>
    <row r="194" spans="1:3">
      <c r="A194" s="27">
        <v>193</v>
      </c>
      <c r="B194" s="123" t="s">
        <v>556</v>
      </c>
      <c r="C194" s="2" t="s">
        <v>117</v>
      </c>
    </row>
    <row r="195" spans="1:3">
      <c r="A195" s="27">
        <v>194</v>
      </c>
      <c r="B195" s="123" t="s">
        <v>5069</v>
      </c>
      <c r="C195" s="2" t="s">
        <v>117</v>
      </c>
    </row>
    <row r="196" spans="1:3">
      <c r="A196" s="27">
        <v>195</v>
      </c>
      <c r="B196" s="123" t="s">
        <v>116</v>
      </c>
      <c r="C196" s="2" t="s">
        <v>117</v>
      </c>
    </row>
    <row r="197" spans="1:3">
      <c r="A197" s="27">
        <v>196</v>
      </c>
      <c r="B197" s="123" t="s">
        <v>5070</v>
      </c>
      <c r="C197" s="2" t="s">
        <v>117</v>
      </c>
    </row>
    <row r="198" spans="1:3">
      <c r="A198" s="27">
        <v>197</v>
      </c>
      <c r="B198" s="123" t="s">
        <v>5071</v>
      </c>
      <c r="C198" s="2" t="s">
        <v>117</v>
      </c>
    </row>
    <row r="199" spans="1:3">
      <c r="A199" s="27">
        <v>198</v>
      </c>
      <c r="B199" s="123" t="s">
        <v>5072</v>
      </c>
      <c r="C199" s="2" t="s">
        <v>117</v>
      </c>
    </row>
    <row r="200" spans="1:3">
      <c r="A200" s="27">
        <v>199</v>
      </c>
      <c r="B200" s="123" t="s">
        <v>5073</v>
      </c>
      <c r="C200" s="2" t="s">
        <v>117</v>
      </c>
    </row>
    <row r="201" spans="1:3">
      <c r="A201" s="27">
        <v>200</v>
      </c>
      <c r="B201" s="123" t="s">
        <v>1319</v>
      </c>
      <c r="C201" s="2" t="s">
        <v>117</v>
      </c>
    </row>
    <row r="202" spans="1:3">
      <c r="A202" s="27">
        <v>201</v>
      </c>
      <c r="B202" s="123" t="s">
        <v>5075</v>
      </c>
      <c r="C202" s="2" t="s">
        <v>117</v>
      </c>
    </row>
    <row r="203" spans="1:3">
      <c r="A203" s="27">
        <v>202</v>
      </c>
      <c r="B203" s="123" t="s">
        <v>5076</v>
      </c>
      <c r="C203" s="2" t="s">
        <v>117</v>
      </c>
    </row>
    <row r="204" spans="1:3">
      <c r="A204" s="27">
        <v>203</v>
      </c>
      <c r="B204" s="123" t="s">
        <v>5077</v>
      </c>
      <c r="C204" s="2" t="s">
        <v>117</v>
      </c>
    </row>
    <row r="205" spans="1:3">
      <c r="A205" s="27">
        <v>204</v>
      </c>
      <c r="B205" s="123" t="s">
        <v>557</v>
      </c>
      <c r="C205" s="2" t="s">
        <v>117</v>
      </c>
    </row>
    <row r="206" spans="1:3">
      <c r="A206" s="27">
        <v>205</v>
      </c>
      <c r="B206" s="123" t="s">
        <v>1334</v>
      </c>
      <c r="C206" s="2" t="s">
        <v>117</v>
      </c>
    </row>
    <row r="207" spans="1:3">
      <c r="A207" s="27">
        <v>206</v>
      </c>
      <c r="B207" s="123" t="s">
        <v>551</v>
      </c>
      <c r="C207" s="2" t="s">
        <v>117</v>
      </c>
    </row>
    <row r="208" spans="1:3">
      <c r="A208" s="27">
        <v>207</v>
      </c>
      <c r="B208" s="123" t="s">
        <v>5078</v>
      </c>
      <c r="C208" s="2" t="s">
        <v>117</v>
      </c>
    </row>
    <row r="209" spans="1:3">
      <c r="A209" s="27">
        <v>208</v>
      </c>
      <c r="B209" s="123" t="s">
        <v>3263</v>
      </c>
      <c r="C209" s="2" t="s">
        <v>117</v>
      </c>
    </row>
    <row r="210" spans="1:3">
      <c r="A210" s="27">
        <v>209</v>
      </c>
      <c r="B210" s="123" t="s">
        <v>5079</v>
      </c>
      <c r="C210" s="2" t="s">
        <v>117</v>
      </c>
    </row>
    <row r="211" spans="1:3">
      <c r="A211" s="27">
        <v>210</v>
      </c>
      <c r="B211" s="123" t="s">
        <v>1473</v>
      </c>
      <c r="C211" s="2" t="s">
        <v>117</v>
      </c>
    </row>
    <row r="212" spans="1:3">
      <c r="A212" s="27">
        <v>211</v>
      </c>
      <c r="B212" s="123" t="s">
        <v>5080</v>
      </c>
      <c r="C212" s="2" t="s">
        <v>117</v>
      </c>
    </row>
    <row r="213" spans="1:3">
      <c r="A213" s="27">
        <v>212</v>
      </c>
      <c r="B213" s="123" t="s">
        <v>2015</v>
      </c>
      <c r="C213" s="2" t="s">
        <v>278</v>
      </c>
    </row>
    <row r="214" spans="1:3">
      <c r="A214" s="27">
        <v>213</v>
      </c>
      <c r="B214" s="123" t="s">
        <v>5081</v>
      </c>
      <c r="C214" s="2" t="s">
        <v>278</v>
      </c>
    </row>
    <row r="215" spans="1:3">
      <c r="A215" s="27">
        <v>214</v>
      </c>
      <c r="B215" s="123" t="s">
        <v>5082</v>
      </c>
      <c r="C215" s="2" t="s">
        <v>278</v>
      </c>
    </row>
    <row r="216" spans="1:3">
      <c r="A216" s="27">
        <v>215</v>
      </c>
      <c r="B216" s="123" t="s">
        <v>1196</v>
      </c>
      <c r="C216" s="2" t="s">
        <v>278</v>
      </c>
    </row>
    <row r="217" spans="1:3">
      <c r="A217" s="27">
        <v>216</v>
      </c>
      <c r="B217" s="123" t="s">
        <v>5083</v>
      </c>
      <c r="C217" s="2" t="s">
        <v>278</v>
      </c>
    </row>
    <row r="218" spans="1:3">
      <c r="A218" s="27">
        <v>217</v>
      </c>
      <c r="B218" s="123" t="s">
        <v>5084</v>
      </c>
      <c r="C218" s="2" t="s">
        <v>278</v>
      </c>
    </row>
    <row r="219" spans="1:3">
      <c r="A219" s="27">
        <v>218</v>
      </c>
      <c r="B219" s="123" t="s">
        <v>5085</v>
      </c>
      <c r="C219" s="2" t="s">
        <v>278</v>
      </c>
    </row>
    <row r="220" spans="1:3">
      <c r="A220" s="27">
        <v>219</v>
      </c>
      <c r="B220" s="123" t="s">
        <v>5086</v>
      </c>
      <c r="C220" s="2" t="s">
        <v>278</v>
      </c>
    </row>
    <row r="221" spans="1:3">
      <c r="A221" s="27">
        <v>220</v>
      </c>
      <c r="B221" s="123" t="s">
        <v>5087</v>
      </c>
      <c r="C221" s="2" t="s">
        <v>278</v>
      </c>
    </row>
    <row r="222" spans="1:3">
      <c r="A222" s="27">
        <v>221</v>
      </c>
      <c r="B222" s="123" t="s">
        <v>5089</v>
      </c>
      <c r="C222" s="2" t="s">
        <v>278</v>
      </c>
    </row>
    <row r="223" spans="1:3">
      <c r="A223" s="27">
        <v>222</v>
      </c>
      <c r="B223" s="123" t="s">
        <v>735</v>
      </c>
      <c r="C223" s="2" t="s">
        <v>278</v>
      </c>
    </row>
    <row r="224" spans="1:3">
      <c r="A224" s="27">
        <v>223</v>
      </c>
      <c r="B224" s="123" t="s">
        <v>5091</v>
      </c>
      <c r="C224" s="2" t="s">
        <v>278</v>
      </c>
    </row>
    <row r="225" spans="1:4">
      <c r="A225" s="27">
        <v>224</v>
      </c>
      <c r="B225" s="123" t="s">
        <v>5092</v>
      </c>
      <c r="C225" s="2" t="s">
        <v>207</v>
      </c>
      <c r="D225" s="2" t="s">
        <v>5093</v>
      </c>
    </row>
    <row r="226" spans="1:4">
      <c r="A226" s="27">
        <v>225</v>
      </c>
      <c r="B226" s="123" t="s">
        <v>3525</v>
      </c>
      <c r="C226" s="2" t="s">
        <v>207</v>
      </c>
      <c r="D226" s="2" t="s">
        <v>5093</v>
      </c>
    </row>
    <row r="227" spans="1:4">
      <c r="A227" s="27">
        <v>226</v>
      </c>
      <c r="B227" s="123" t="s">
        <v>1807</v>
      </c>
      <c r="C227" s="2" t="s">
        <v>207</v>
      </c>
      <c r="D227" s="2" t="s">
        <v>5093</v>
      </c>
    </row>
    <row r="228" spans="1:4">
      <c r="A228" s="27">
        <v>227</v>
      </c>
      <c r="B228" s="123" t="s">
        <v>3534</v>
      </c>
      <c r="C228" s="2" t="s">
        <v>207</v>
      </c>
      <c r="D228" s="2" t="s">
        <v>5093</v>
      </c>
    </row>
    <row r="229" spans="1:4">
      <c r="A229" s="27">
        <v>228</v>
      </c>
      <c r="B229" s="123" t="s">
        <v>5094</v>
      </c>
      <c r="C229" s="2" t="s">
        <v>207</v>
      </c>
      <c r="D229" s="2" t="s">
        <v>5095</v>
      </c>
    </row>
    <row r="230" spans="1:4">
      <c r="A230" s="27">
        <v>229</v>
      </c>
      <c r="B230" s="123" t="s">
        <v>5096</v>
      </c>
      <c r="C230" s="2" t="s">
        <v>207</v>
      </c>
      <c r="D230" s="2" t="s">
        <v>5093</v>
      </c>
    </row>
    <row r="231" spans="1:4">
      <c r="A231" s="27">
        <v>230</v>
      </c>
      <c r="B231" s="123" t="s">
        <v>206</v>
      </c>
      <c r="C231" s="2" t="s">
        <v>207</v>
      </c>
      <c r="D231" s="2" t="s">
        <v>5093</v>
      </c>
    </row>
    <row r="232" spans="1:4">
      <c r="A232" s="27">
        <v>231</v>
      </c>
      <c r="B232" s="123" t="s">
        <v>5097</v>
      </c>
      <c r="C232" s="2" t="s">
        <v>207</v>
      </c>
      <c r="D232" s="2" t="s">
        <v>5095</v>
      </c>
    </row>
    <row r="233" spans="1:4">
      <c r="A233" s="27">
        <v>232</v>
      </c>
      <c r="B233" s="123" t="s">
        <v>5100</v>
      </c>
      <c r="C233" s="2" t="s">
        <v>207</v>
      </c>
      <c r="D233" s="2" t="s">
        <v>5095</v>
      </c>
    </row>
    <row r="234" spans="1:4">
      <c r="A234" s="27">
        <v>233</v>
      </c>
      <c r="B234" s="123" t="s">
        <v>5101</v>
      </c>
      <c r="C234" s="2" t="s">
        <v>207</v>
      </c>
      <c r="D234" s="2" t="s">
        <v>5093</v>
      </c>
    </row>
    <row r="235" spans="1:4">
      <c r="A235" s="27">
        <v>234</v>
      </c>
      <c r="B235" s="123" t="s">
        <v>5102</v>
      </c>
      <c r="C235" s="2" t="s">
        <v>207</v>
      </c>
      <c r="D235" s="2" t="s">
        <v>5093</v>
      </c>
    </row>
    <row r="236" spans="1:4">
      <c r="A236" s="27">
        <v>235</v>
      </c>
      <c r="B236" s="123" t="s">
        <v>5103</v>
      </c>
      <c r="C236" s="2" t="s">
        <v>207</v>
      </c>
      <c r="D236" s="2" t="s">
        <v>5093</v>
      </c>
    </row>
    <row r="237" spans="1:4">
      <c r="A237" s="27">
        <v>236</v>
      </c>
      <c r="B237" s="123" t="s">
        <v>5104</v>
      </c>
      <c r="C237" s="2" t="s">
        <v>207</v>
      </c>
      <c r="D237" s="2" t="s">
        <v>5093</v>
      </c>
    </row>
    <row r="238" spans="1:4">
      <c r="A238" s="27">
        <v>237</v>
      </c>
      <c r="B238" s="123" t="s">
        <v>5105</v>
      </c>
      <c r="C238" s="2" t="s">
        <v>207</v>
      </c>
      <c r="D238" s="2" t="s">
        <v>5093</v>
      </c>
    </row>
    <row r="239" spans="1:4">
      <c r="A239" s="27">
        <v>238</v>
      </c>
      <c r="B239" s="123" t="s">
        <v>5106</v>
      </c>
      <c r="C239" s="2" t="s">
        <v>207</v>
      </c>
      <c r="D239" s="2" t="s">
        <v>5095</v>
      </c>
    </row>
    <row r="240" spans="1:4">
      <c r="A240" s="27">
        <v>239</v>
      </c>
      <c r="B240" s="123" t="s">
        <v>633</v>
      </c>
      <c r="C240" s="2" t="s">
        <v>207</v>
      </c>
      <c r="D240" s="2" t="s">
        <v>5095</v>
      </c>
    </row>
    <row r="241" spans="1:4">
      <c r="A241" s="27">
        <v>240</v>
      </c>
      <c r="B241" s="123" t="s">
        <v>5108</v>
      </c>
      <c r="C241" s="2" t="s">
        <v>207</v>
      </c>
      <c r="D241" s="2" t="s">
        <v>5095</v>
      </c>
    </row>
    <row r="242" spans="1:4">
      <c r="A242" s="27">
        <v>241</v>
      </c>
      <c r="B242" s="123" t="s">
        <v>5109</v>
      </c>
      <c r="C242" s="2" t="s">
        <v>207</v>
      </c>
      <c r="D242" s="2" t="s">
        <v>5093</v>
      </c>
    </row>
    <row r="243" spans="1:4">
      <c r="A243" s="27">
        <v>242</v>
      </c>
      <c r="B243" s="123" t="s">
        <v>5111</v>
      </c>
      <c r="C243" s="2" t="s">
        <v>207</v>
      </c>
      <c r="D243" s="2" t="s">
        <v>5095</v>
      </c>
    </row>
    <row r="244" spans="1:4">
      <c r="A244" s="27">
        <v>243</v>
      </c>
      <c r="B244" s="123" t="s">
        <v>4441</v>
      </c>
      <c r="C244" s="2" t="s">
        <v>207</v>
      </c>
      <c r="D244" s="2" t="s">
        <v>5093</v>
      </c>
    </row>
    <row r="245" spans="1:4">
      <c r="A245" s="27">
        <v>244</v>
      </c>
      <c r="B245" s="123" t="s">
        <v>853</v>
      </c>
      <c r="C245" s="2" t="s">
        <v>207</v>
      </c>
      <c r="D245" s="2" t="s">
        <v>5093</v>
      </c>
    </row>
    <row r="246" spans="1:4">
      <c r="A246" s="27">
        <v>245</v>
      </c>
      <c r="B246" s="123" t="s">
        <v>5113</v>
      </c>
      <c r="C246" s="2" t="s">
        <v>207</v>
      </c>
      <c r="D246" s="2" t="s">
        <v>5095</v>
      </c>
    </row>
    <row r="247" spans="1:4">
      <c r="A247" s="27">
        <v>246</v>
      </c>
      <c r="B247" s="123" t="s">
        <v>5114</v>
      </c>
      <c r="C247" s="2" t="s">
        <v>383</v>
      </c>
    </row>
    <row r="248" spans="1:4">
      <c r="A248" s="27">
        <v>247</v>
      </c>
      <c r="B248" s="123" t="s">
        <v>5115</v>
      </c>
      <c r="C248" s="2" t="s">
        <v>383</v>
      </c>
    </row>
    <row r="249" spans="1:4">
      <c r="A249" s="27">
        <v>248</v>
      </c>
      <c r="B249" s="123" t="s">
        <v>5116</v>
      </c>
      <c r="C249" s="2" t="s">
        <v>383</v>
      </c>
    </row>
    <row r="250" spans="1:4">
      <c r="A250" s="27">
        <v>249</v>
      </c>
      <c r="B250" s="123" t="s">
        <v>5117</v>
      </c>
      <c r="C250" s="2" t="s">
        <v>383</v>
      </c>
    </row>
    <row r="251" spans="1:4">
      <c r="A251" s="27">
        <v>250</v>
      </c>
      <c r="B251" s="123" t="s">
        <v>5118</v>
      </c>
      <c r="C251" s="2" t="s">
        <v>383</v>
      </c>
    </row>
    <row r="252" spans="1:4">
      <c r="A252" s="27">
        <v>251</v>
      </c>
      <c r="B252" s="123" t="s">
        <v>5119</v>
      </c>
      <c r="C252" s="2" t="s">
        <v>383</v>
      </c>
    </row>
    <row r="253" spans="1:4">
      <c r="A253" s="27">
        <v>252</v>
      </c>
      <c r="B253" s="123" t="s">
        <v>5120</v>
      </c>
      <c r="C253" s="2" t="s">
        <v>383</v>
      </c>
    </row>
    <row r="254" spans="1:4">
      <c r="A254" s="27">
        <v>253</v>
      </c>
      <c r="B254" s="123" t="s">
        <v>5122</v>
      </c>
      <c r="C254" s="2" t="s">
        <v>383</v>
      </c>
    </row>
    <row r="255" spans="1:4">
      <c r="A255" s="27">
        <v>254</v>
      </c>
      <c r="B255" s="123" t="s">
        <v>5123</v>
      </c>
      <c r="C255" s="2" t="s">
        <v>383</v>
      </c>
    </row>
    <row r="256" spans="1:4">
      <c r="A256" s="27">
        <v>255</v>
      </c>
      <c r="B256" s="123" t="s">
        <v>5124</v>
      </c>
      <c r="C256" s="2" t="s">
        <v>383</v>
      </c>
    </row>
    <row r="257" spans="1:4">
      <c r="A257" s="27">
        <v>256</v>
      </c>
      <c r="B257" s="123" t="s">
        <v>5125</v>
      </c>
      <c r="C257" s="2" t="s">
        <v>383</v>
      </c>
    </row>
    <row r="258" spans="1:4">
      <c r="A258" s="27">
        <v>257</v>
      </c>
      <c r="B258" s="123" t="s">
        <v>5126</v>
      </c>
      <c r="C258" s="2" t="s">
        <v>383</v>
      </c>
    </row>
    <row r="259" spans="1:4">
      <c r="A259" s="27">
        <v>258</v>
      </c>
      <c r="B259" s="123" t="s">
        <v>5127</v>
      </c>
      <c r="C259" s="2" t="s">
        <v>383</v>
      </c>
    </row>
    <row r="260" spans="1:4">
      <c r="A260" s="27">
        <v>259</v>
      </c>
      <c r="B260" s="123" t="s">
        <v>5128</v>
      </c>
      <c r="C260" s="2" t="s">
        <v>383</v>
      </c>
    </row>
    <row r="261" spans="1:4">
      <c r="A261" s="27">
        <v>260</v>
      </c>
      <c r="B261" s="123" t="s">
        <v>5129</v>
      </c>
      <c r="C261" s="2" t="s">
        <v>383</v>
      </c>
    </row>
    <row r="262" spans="1:4">
      <c r="A262" s="27">
        <v>261</v>
      </c>
      <c r="B262" s="123" t="s">
        <v>5130</v>
      </c>
      <c r="C262" s="2" t="s">
        <v>383</v>
      </c>
    </row>
    <row r="263" spans="1:4">
      <c r="A263" s="27">
        <v>262</v>
      </c>
      <c r="B263" s="123" t="s">
        <v>5131</v>
      </c>
      <c r="C263" s="2" t="s">
        <v>383</v>
      </c>
    </row>
    <row r="264" spans="1:4">
      <c r="A264" s="27">
        <v>263</v>
      </c>
      <c r="B264" s="123" t="s">
        <v>5133</v>
      </c>
      <c r="C264" s="2" t="s">
        <v>383</v>
      </c>
    </row>
    <row r="265" spans="1:4">
      <c r="A265" s="27">
        <v>264</v>
      </c>
      <c r="B265" s="123" t="s">
        <v>5134</v>
      </c>
      <c r="C265" s="2" t="s">
        <v>383</v>
      </c>
      <c r="D265" s="2" t="s">
        <v>5135</v>
      </c>
    </row>
    <row r="266" spans="1:4">
      <c r="A266" s="27">
        <v>265</v>
      </c>
      <c r="B266" s="123" t="s">
        <v>5136</v>
      </c>
      <c r="C266" s="2" t="s">
        <v>383</v>
      </c>
    </row>
    <row r="267" spans="1:4">
      <c r="A267" s="27">
        <v>266</v>
      </c>
      <c r="B267" s="123" t="s">
        <v>5138</v>
      </c>
      <c r="C267" s="2" t="s">
        <v>383</v>
      </c>
    </row>
    <row r="268" spans="1:4">
      <c r="A268" s="27">
        <v>267</v>
      </c>
      <c r="B268" s="123" t="s">
        <v>5139</v>
      </c>
      <c r="C268" s="2" t="s">
        <v>383</v>
      </c>
    </row>
    <row r="269" spans="1:4">
      <c r="A269" s="27">
        <v>268</v>
      </c>
      <c r="B269" s="123" t="s">
        <v>5140</v>
      </c>
      <c r="C269" s="2" t="s">
        <v>383</v>
      </c>
    </row>
    <row r="270" spans="1:4">
      <c r="A270" s="27">
        <v>269</v>
      </c>
      <c r="B270" s="123" t="s">
        <v>5141</v>
      </c>
      <c r="C270" s="2" t="s">
        <v>383</v>
      </c>
    </row>
    <row r="271" spans="1:4">
      <c r="A271" s="27">
        <v>270</v>
      </c>
      <c r="B271" s="123" t="s">
        <v>893</v>
      </c>
      <c r="C271" s="2" t="s">
        <v>134</v>
      </c>
    </row>
    <row r="272" spans="1:4">
      <c r="A272" s="27">
        <v>271</v>
      </c>
      <c r="B272" s="123" t="s">
        <v>5142</v>
      </c>
      <c r="C272" s="2" t="s">
        <v>134</v>
      </c>
    </row>
    <row r="273" spans="1:5">
      <c r="A273" s="27">
        <v>272</v>
      </c>
      <c r="B273" s="123" t="s">
        <v>3140</v>
      </c>
      <c r="C273" s="2" t="s">
        <v>134</v>
      </c>
    </row>
    <row r="274" spans="1:5">
      <c r="A274" s="27">
        <v>273</v>
      </c>
      <c r="B274" s="123" t="s">
        <v>211</v>
      </c>
      <c r="C274" s="2" t="s">
        <v>134</v>
      </c>
    </row>
    <row r="275" spans="1:5">
      <c r="A275" s="27">
        <v>274</v>
      </c>
      <c r="B275" s="123" t="s">
        <v>5143</v>
      </c>
      <c r="C275" s="2" t="s">
        <v>134</v>
      </c>
    </row>
    <row r="276" spans="1:5">
      <c r="A276" s="27">
        <v>275</v>
      </c>
      <c r="B276" s="123" t="s">
        <v>5145</v>
      </c>
      <c r="C276" s="2" t="s">
        <v>134</v>
      </c>
    </row>
    <row r="277" spans="1:5">
      <c r="A277" s="27">
        <v>276</v>
      </c>
      <c r="B277" s="123" t="s">
        <v>5146</v>
      </c>
      <c r="C277" s="2" t="s">
        <v>134</v>
      </c>
    </row>
    <row r="278" spans="1:5">
      <c r="A278" s="27">
        <v>277</v>
      </c>
      <c r="B278" s="123" t="s">
        <v>1327</v>
      </c>
      <c r="C278" s="2" t="s">
        <v>134</v>
      </c>
    </row>
    <row r="279" spans="1:5">
      <c r="A279" s="27">
        <v>278</v>
      </c>
      <c r="B279" s="123" t="s">
        <v>5147</v>
      </c>
      <c r="C279" s="2" t="s">
        <v>134</v>
      </c>
    </row>
    <row r="280" spans="1:5">
      <c r="A280" s="27">
        <v>279</v>
      </c>
      <c r="B280" s="123" t="s">
        <v>1278</v>
      </c>
      <c r="C280" s="2" t="s">
        <v>134</v>
      </c>
    </row>
    <row r="281" spans="1:5">
      <c r="A281" s="27">
        <v>280</v>
      </c>
      <c r="B281" s="123" t="s">
        <v>1757</v>
      </c>
      <c r="C281" s="2" t="s">
        <v>134</v>
      </c>
    </row>
    <row r="282" spans="1:5">
      <c r="A282" s="27">
        <v>281</v>
      </c>
      <c r="B282" s="123" t="s">
        <v>1281</v>
      </c>
      <c r="C282" s="2" t="s">
        <v>134</v>
      </c>
    </row>
    <row r="283" spans="1:5">
      <c r="A283" s="27">
        <v>282</v>
      </c>
      <c r="B283" s="123" t="s">
        <v>1506</v>
      </c>
      <c r="C283" s="2" t="s">
        <v>134</v>
      </c>
    </row>
    <row r="284" spans="1:5">
      <c r="A284" s="27">
        <v>283</v>
      </c>
      <c r="B284" s="123" t="s">
        <v>5149</v>
      </c>
      <c r="C284" s="2" t="s">
        <v>134</v>
      </c>
    </row>
    <row r="285" spans="1:5">
      <c r="A285" s="27">
        <v>284</v>
      </c>
      <c r="B285" s="123" t="s">
        <v>5150</v>
      </c>
      <c r="C285" s="2" t="s">
        <v>134</v>
      </c>
    </row>
    <row r="286" spans="1:5">
      <c r="A286" s="27">
        <v>285</v>
      </c>
      <c r="B286" s="123" t="s">
        <v>5151</v>
      </c>
      <c r="C286" s="2" t="s">
        <v>134</v>
      </c>
    </row>
    <row r="287" spans="1:5">
      <c r="A287" s="27">
        <v>286</v>
      </c>
      <c r="B287" s="123" t="s">
        <v>389</v>
      </c>
      <c r="C287" s="2" t="s">
        <v>134</v>
      </c>
      <c r="E287" s="2" t="s">
        <v>5152</v>
      </c>
    </row>
    <row r="288" spans="1:5">
      <c r="A288" s="27">
        <v>287</v>
      </c>
      <c r="B288" s="123" t="s">
        <v>934</v>
      </c>
      <c r="C288" s="2" t="s">
        <v>134</v>
      </c>
    </row>
    <row r="289" spans="1:5">
      <c r="A289" s="27">
        <v>288</v>
      </c>
      <c r="B289" s="123" t="s">
        <v>5154</v>
      </c>
      <c r="C289" s="2" t="s">
        <v>134</v>
      </c>
    </row>
    <row r="290" spans="1:5">
      <c r="A290" s="27">
        <v>289</v>
      </c>
      <c r="B290" s="123" t="s">
        <v>5155</v>
      </c>
      <c r="C290" s="2" t="s">
        <v>134</v>
      </c>
    </row>
    <row r="291" spans="1:5">
      <c r="A291" s="27">
        <v>290</v>
      </c>
      <c r="B291" s="123" t="s">
        <v>5157</v>
      </c>
      <c r="C291" s="2" t="s">
        <v>134</v>
      </c>
    </row>
    <row r="292" spans="1:5">
      <c r="A292" s="27">
        <v>291</v>
      </c>
      <c r="B292" s="123" t="s">
        <v>1468</v>
      </c>
      <c r="C292" s="2" t="s">
        <v>134</v>
      </c>
    </row>
    <row r="293" spans="1:5">
      <c r="A293" s="27">
        <v>292</v>
      </c>
      <c r="B293" s="123" t="s">
        <v>5160</v>
      </c>
      <c r="C293" s="2" t="s">
        <v>134</v>
      </c>
    </row>
    <row r="294" spans="1:5">
      <c r="A294" s="27">
        <v>293</v>
      </c>
      <c r="B294" s="123" t="s">
        <v>5161</v>
      </c>
      <c r="C294" s="2" t="s">
        <v>134</v>
      </c>
    </row>
    <row r="295" spans="1:5">
      <c r="A295" s="27">
        <v>294</v>
      </c>
      <c r="B295" s="123" t="s">
        <v>5162</v>
      </c>
      <c r="C295" s="2" t="s">
        <v>134</v>
      </c>
      <c r="E295" s="2" t="s">
        <v>5163</v>
      </c>
    </row>
    <row r="296" spans="1:5">
      <c r="A296" s="27">
        <v>295</v>
      </c>
      <c r="B296" s="123" t="s">
        <v>2175</v>
      </c>
      <c r="C296" s="2" t="s">
        <v>134</v>
      </c>
    </row>
    <row r="297" spans="1:5">
      <c r="A297" s="27">
        <v>296</v>
      </c>
      <c r="B297" s="123" t="s">
        <v>1910</v>
      </c>
      <c r="C297" s="2" t="s">
        <v>134</v>
      </c>
    </row>
    <row r="298" spans="1:5">
      <c r="A298" s="27">
        <v>297</v>
      </c>
      <c r="B298" s="123" t="s">
        <v>1266</v>
      </c>
      <c r="C298" s="2" t="s">
        <v>134</v>
      </c>
    </row>
    <row r="299" spans="1:5">
      <c r="A299" s="27">
        <v>298</v>
      </c>
      <c r="B299" s="123" t="s">
        <v>5164</v>
      </c>
      <c r="C299" s="2" t="s">
        <v>134</v>
      </c>
    </row>
    <row r="300" spans="1:5">
      <c r="A300" s="27">
        <v>299</v>
      </c>
      <c r="B300" s="123" t="s">
        <v>5165</v>
      </c>
      <c r="C300" s="2" t="s">
        <v>134</v>
      </c>
    </row>
    <row r="301" spans="1:5">
      <c r="A301" s="27">
        <v>300</v>
      </c>
      <c r="B301" s="123" t="s">
        <v>79</v>
      </c>
      <c r="C301" s="2" t="s">
        <v>47</v>
      </c>
    </row>
    <row r="302" spans="1:5">
      <c r="A302" s="27">
        <v>301</v>
      </c>
      <c r="B302" s="123" t="s">
        <v>272</v>
      </c>
      <c r="C302" s="2" t="s">
        <v>47</v>
      </c>
    </row>
    <row r="303" spans="1:5">
      <c r="A303" s="27">
        <v>302</v>
      </c>
      <c r="B303" s="123" t="s">
        <v>594</v>
      </c>
      <c r="C303" s="2" t="s">
        <v>47</v>
      </c>
    </row>
    <row r="304" spans="1:5">
      <c r="A304" s="27">
        <v>303</v>
      </c>
      <c r="B304" s="123" t="s">
        <v>216</v>
      </c>
      <c r="C304" s="2" t="s">
        <v>47</v>
      </c>
    </row>
    <row r="305" spans="1:3">
      <c r="A305" s="27">
        <v>304</v>
      </c>
      <c r="B305" s="123" t="s">
        <v>88</v>
      </c>
      <c r="C305" s="2" t="s">
        <v>47</v>
      </c>
    </row>
    <row r="306" spans="1:3">
      <c r="A306" s="27">
        <v>305</v>
      </c>
      <c r="B306" s="123" t="s">
        <v>1287</v>
      </c>
      <c r="C306" s="2" t="s">
        <v>47</v>
      </c>
    </row>
    <row r="307" spans="1:3">
      <c r="A307" s="27">
        <v>306</v>
      </c>
      <c r="B307" s="123" t="s">
        <v>303</v>
      </c>
      <c r="C307" s="2" t="s">
        <v>47</v>
      </c>
    </row>
    <row r="308" spans="1:3">
      <c r="A308" s="27">
        <v>307</v>
      </c>
      <c r="B308" s="123" t="s">
        <v>560</v>
      </c>
      <c r="C308" s="2" t="s">
        <v>47</v>
      </c>
    </row>
    <row r="309" spans="1:3">
      <c r="A309" s="27">
        <v>308</v>
      </c>
      <c r="B309" s="123" t="s">
        <v>656</v>
      </c>
      <c r="C309" s="2" t="s">
        <v>47</v>
      </c>
    </row>
    <row r="310" spans="1:3">
      <c r="A310" s="27">
        <v>309</v>
      </c>
      <c r="B310" s="123" t="s">
        <v>1824</v>
      </c>
      <c r="C310" s="2" t="s">
        <v>47</v>
      </c>
    </row>
    <row r="311" spans="1:3">
      <c r="A311" s="27">
        <v>310</v>
      </c>
      <c r="B311" s="123" t="s">
        <v>165</v>
      </c>
      <c r="C311" s="2" t="s">
        <v>47</v>
      </c>
    </row>
    <row r="312" spans="1:3">
      <c r="A312" s="27">
        <v>311</v>
      </c>
      <c r="B312" s="123" t="s">
        <v>407</v>
      </c>
      <c r="C312" s="2" t="s">
        <v>47</v>
      </c>
    </row>
    <row r="313" spans="1:3">
      <c r="A313" s="27">
        <v>312</v>
      </c>
      <c r="B313" s="123" t="s">
        <v>41</v>
      </c>
      <c r="C313" s="2" t="s">
        <v>47</v>
      </c>
    </row>
    <row r="314" spans="1:3">
      <c r="A314" s="27">
        <v>313</v>
      </c>
      <c r="B314" s="123" t="s">
        <v>2105</v>
      </c>
      <c r="C314" s="2" t="s">
        <v>47</v>
      </c>
    </row>
    <row r="315" spans="1:3">
      <c r="A315" s="27">
        <v>314</v>
      </c>
      <c r="B315" s="123" t="s">
        <v>714</v>
      </c>
      <c r="C315" s="2" t="s">
        <v>153</v>
      </c>
    </row>
    <row r="316" spans="1:3">
      <c r="A316" s="27">
        <v>315</v>
      </c>
      <c r="B316" s="123" t="s">
        <v>154</v>
      </c>
      <c r="C316" s="2" t="s">
        <v>153</v>
      </c>
    </row>
    <row r="317" spans="1:3">
      <c r="A317" s="27">
        <v>316</v>
      </c>
      <c r="B317" s="123" t="s">
        <v>468</v>
      </c>
      <c r="C317" s="2" t="s">
        <v>468</v>
      </c>
    </row>
    <row r="318" spans="1:3">
      <c r="A318" s="27">
        <v>317</v>
      </c>
      <c r="B318" s="123" t="s">
        <v>5168</v>
      </c>
      <c r="C318" s="2" t="s">
        <v>224</v>
      </c>
    </row>
    <row r="319" spans="1:3">
      <c r="A319" s="27">
        <v>318</v>
      </c>
      <c r="B319" s="123" t="s">
        <v>5169</v>
      </c>
      <c r="C319" s="2" t="s">
        <v>224</v>
      </c>
    </row>
    <row r="320" spans="1:3">
      <c r="A320" s="27">
        <v>319</v>
      </c>
      <c r="B320" s="123" t="s">
        <v>5170</v>
      </c>
      <c r="C320" s="2" t="s">
        <v>224</v>
      </c>
    </row>
    <row r="321" spans="1:4">
      <c r="A321" s="27">
        <v>320</v>
      </c>
      <c r="B321" s="123" t="s">
        <v>5171</v>
      </c>
      <c r="C321" s="2" t="s">
        <v>224</v>
      </c>
    </row>
    <row r="322" spans="1:4">
      <c r="A322" s="27">
        <v>321</v>
      </c>
      <c r="B322" s="123" t="s">
        <v>5172</v>
      </c>
      <c r="C322" s="2" t="s">
        <v>224</v>
      </c>
    </row>
    <row r="323" spans="1:4">
      <c r="A323" s="27">
        <v>322</v>
      </c>
      <c r="B323" s="123" t="s">
        <v>5173</v>
      </c>
      <c r="C323" s="2" t="s">
        <v>224</v>
      </c>
    </row>
    <row r="324" spans="1:4">
      <c r="A324" s="27">
        <v>323</v>
      </c>
      <c r="B324" s="123" t="s">
        <v>5174</v>
      </c>
      <c r="C324" s="2" t="s">
        <v>224</v>
      </c>
    </row>
    <row r="325" spans="1:4">
      <c r="A325" s="27">
        <v>324</v>
      </c>
      <c r="B325" s="123" t="s">
        <v>5175</v>
      </c>
      <c r="C325" s="2" t="s">
        <v>224</v>
      </c>
    </row>
    <row r="326" spans="1:4">
      <c r="A326" s="27">
        <v>325</v>
      </c>
      <c r="B326" s="123" t="s">
        <v>1242</v>
      </c>
      <c r="C326" s="2" t="s">
        <v>224</v>
      </c>
    </row>
    <row r="327" spans="1:4">
      <c r="A327" s="27">
        <v>326</v>
      </c>
      <c r="B327" s="123" t="s">
        <v>5176</v>
      </c>
      <c r="C327" s="2" t="s">
        <v>224</v>
      </c>
    </row>
    <row r="328" spans="1:4">
      <c r="A328" s="27">
        <v>327</v>
      </c>
      <c r="B328" s="123" t="s">
        <v>5177</v>
      </c>
      <c r="C328" s="2" t="s">
        <v>224</v>
      </c>
    </row>
    <row r="329" spans="1:4">
      <c r="A329" s="27">
        <v>328</v>
      </c>
      <c r="B329" s="123" t="s">
        <v>903</v>
      </c>
      <c r="C329" s="2" t="s">
        <v>224</v>
      </c>
    </row>
    <row r="330" spans="1:4">
      <c r="A330" s="27">
        <v>329</v>
      </c>
      <c r="B330" s="123" t="s">
        <v>5178</v>
      </c>
      <c r="C330" s="2" t="s">
        <v>224</v>
      </c>
    </row>
    <row r="331" spans="1:4">
      <c r="A331" s="27">
        <v>330</v>
      </c>
      <c r="B331" s="123" t="s">
        <v>5179</v>
      </c>
      <c r="C331" s="2" t="s">
        <v>224</v>
      </c>
    </row>
    <row r="332" spans="1:4">
      <c r="A332" s="27">
        <v>331</v>
      </c>
      <c r="B332" s="123" t="s">
        <v>5180</v>
      </c>
      <c r="C332" s="2" t="s">
        <v>224</v>
      </c>
    </row>
    <row r="333" spans="1:4">
      <c r="A333" s="27">
        <v>332</v>
      </c>
      <c r="B333" s="123" t="s">
        <v>5181</v>
      </c>
      <c r="C333" s="2" t="s">
        <v>224</v>
      </c>
    </row>
    <row r="334" spans="1:4">
      <c r="A334" s="27">
        <v>333</v>
      </c>
      <c r="B334" s="123" t="s">
        <v>5182</v>
      </c>
      <c r="C334" s="2" t="s">
        <v>224</v>
      </c>
    </row>
    <row r="335" spans="1:4">
      <c r="A335" s="27">
        <v>334</v>
      </c>
      <c r="B335" s="123" t="s">
        <v>5183</v>
      </c>
      <c r="C335" s="2" t="s">
        <v>224</v>
      </c>
      <c r="D335" s="2" t="s">
        <v>5184</v>
      </c>
    </row>
    <row r="336" spans="1:4">
      <c r="A336" s="27">
        <v>335</v>
      </c>
      <c r="B336" s="123" t="s">
        <v>5185</v>
      </c>
      <c r="C336" s="2" t="s">
        <v>224</v>
      </c>
    </row>
    <row r="337" spans="1:3">
      <c r="A337" s="27">
        <v>336</v>
      </c>
      <c r="B337" s="123" t="s">
        <v>1880</v>
      </c>
      <c r="C337" s="2" t="s">
        <v>224</v>
      </c>
    </row>
    <row r="338" spans="1:3">
      <c r="A338" s="27">
        <v>337</v>
      </c>
      <c r="B338" s="123" t="s">
        <v>5186</v>
      </c>
      <c r="C338" s="2" t="s">
        <v>224</v>
      </c>
    </row>
    <row r="339" spans="1:3">
      <c r="A339" s="27">
        <v>338</v>
      </c>
      <c r="B339" s="123" t="s">
        <v>2596</v>
      </c>
      <c r="C339" s="2" t="s">
        <v>224</v>
      </c>
    </row>
    <row r="340" spans="1:3">
      <c r="A340" s="27">
        <v>339</v>
      </c>
      <c r="B340" s="123" t="s">
        <v>223</v>
      </c>
      <c r="C340" s="2" t="s">
        <v>224</v>
      </c>
    </row>
    <row r="341" spans="1:3">
      <c r="A341" s="27">
        <v>340</v>
      </c>
      <c r="B341" s="123" t="s">
        <v>1187</v>
      </c>
      <c r="C341" s="2" t="s">
        <v>224</v>
      </c>
    </row>
    <row r="342" spans="1:3">
      <c r="A342" s="27">
        <v>341</v>
      </c>
      <c r="B342" s="123" t="s">
        <v>5187</v>
      </c>
      <c r="C342" s="2" t="s">
        <v>224</v>
      </c>
    </row>
    <row r="343" spans="1:3">
      <c r="A343" s="27">
        <v>342</v>
      </c>
      <c r="B343" s="123" t="s">
        <v>5188</v>
      </c>
      <c r="C343" s="2" t="s">
        <v>224</v>
      </c>
    </row>
    <row r="344" spans="1:3">
      <c r="A344" s="27">
        <v>343</v>
      </c>
      <c r="B344" s="123" t="s">
        <v>5189</v>
      </c>
      <c r="C344" s="2" t="s">
        <v>224</v>
      </c>
    </row>
    <row r="345" spans="1:3">
      <c r="A345" s="27">
        <v>344</v>
      </c>
      <c r="B345" s="123" t="s">
        <v>5191</v>
      </c>
      <c r="C345" s="2" t="s">
        <v>224</v>
      </c>
    </row>
    <row r="346" spans="1:3">
      <c r="A346" s="27">
        <v>345</v>
      </c>
      <c r="B346" s="123" t="s">
        <v>5192</v>
      </c>
      <c r="C346" s="2" t="s">
        <v>224</v>
      </c>
    </row>
    <row r="347" spans="1:3">
      <c r="A347" s="27">
        <v>346</v>
      </c>
      <c r="B347" s="123" t="s">
        <v>5194</v>
      </c>
      <c r="C347" s="2" t="s">
        <v>224</v>
      </c>
    </row>
    <row r="348" spans="1:3">
      <c r="A348" s="27">
        <v>347</v>
      </c>
      <c r="B348" s="123" t="s">
        <v>5196</v>
      </c>
      <c r="C348" s="2" t="s">
        <v>224</v>
      </c>
    </row>
    <row r="349" spans="1:3">
      <c r="A349" s="27">
        <v>348</v>
      </c>
      <c r="B349" s="123" t="s">
        <v>5197</v>
      </c>
      <c r="C349" s="2" t="s">
        <v>224</v>
      </c>
    </row>
    <row r="350" spans="1:3">
      <c r="A350" s="27">
        <v>349</v>
      </c>
      <c r="B350" s="123" t="s">
        <v>5198</v>
      </c>
      <c r="C350" s="2" t="s">
        <v>224</v>
      </c>
    </row>
    <row r="351" spans="1:3">
      <c r="A351" s="27">
        <v>350</v>
      </c>
      <c r="B351" s="123" t="s">
        <v>5199</v>
      </c>
      <c r="C351" s="2" t="s">
        <v>224</v>
      </c>
    </row>
    <row r="352" spans="1:3">
      <c r="A352" s="27">
        <v>351</v>
      </c>
      <c r="B352" s="123" t="s">
        <v>5200</v>
      </c>
      <c r="C352" s="2" t="s">
        <v>224</v>
      </c>
    </row>
    <row r="353" spans="1:3">
      <c r="A353" s="27">
        <v>352</v>
      </c>
      <c r="B353" s="123" t="s">
        <v>5201</v>
      </c>
      <c r="C353" s="2" t="s">
        <v>224</v>
      </c>
    </row>
    <row r="354" spans="1:3">
      <c r="A354" s="27">
        <v>353</v>
      </c>
      <c r="B354" s="123" t="s">
        <v>4653</v>
      </c>
      <c r="C354" s="2" t="s">
        <v>224</v>
      </c>
    </row>
    <row r="355" spans="1:3">
      <c r="A355" s="27">
        <v>354</v>
      </c>
      <c r="B355" s="123" t="s">
        <v>5202</v>
      </c>
      <c r="C355" s="2" t="s">
        <v>224</v>
      </c>
    </row>
    <row r="356" spans="1:3">
      <c r="A356" s="27">
        <v>355</v>
      </c>
      <c r="B356" s="123" t="s">
        <v>5203</v>
      </c>
      <c r="C356" s="2" t="s">
        <v>224</v>
      </c>
    </row>
    <row r="357" spans="1:3">
      <c r="A357" s="27">
        <v>356</v>
      </c>
      <c r="B357" s="123" t="s">
        <v>5204</v>
      </c>
      <c r="C357" s="2" t="s">
        <v>224</v>
      </c>
    </row>
    <row r="358" spans="1:3">
      <c r="A358" s="27">
        <v>357</v>
      </c>
      <c r="B358" s="123" t="s">
        <v>5205</v>
      </c>
      <c r="C358" s="2" t="s">
        <v>224</v>
      </c>
    </row>
    <row r="359" spans="1:3">
      <c r="A359" s="27">
        <v>358</v>
      </c>
      <c r="B359" s="123" t="s">
        <v>5206</v>
      </c>
      <c r="C359" s="2" t="s">
        <v>224</v>
      </c>
    </row>
    <row r="360" spans="1:3">
      <c r="A360" s="27">
        <v>359</v>
      </c>
      <c r="B360" s="123" t="s">
        <v>5207</v>
      </c>
      <c r="C360" s="2" t="s">
        <v>224</v>
      </c>
    </row>
    <row r="361" spans="1:3">
      <c r="A361" s="27">
        <v>360</v>
      </c>
      <c r="B361" s="123" t="s">
        <v>5208</v>
      </c>
      <c r="C361" s="2" t="s">
        <v>224</v>
      </c>
    </row>
    <row r="362" spans="1:3">
      <c r="A362" s="27">
        <v>361</v>
      </c>
      <c r="B362" s="123" t="s">
        <v>1917</v>
      </c>
      <c r="C362" s="2" t="s">
        <v>224</v>
      </c>
    </row>
    <row r="363" spans="1:3">
      <c r="A363" s="27">
        <v>362</v>
      </c>
      <c r="B363" s="123" t="s">
        <v>5210</v>
      </c>
      <c r="C363" s="2" t="s">
        <v>224</v>
      </c>
    </row>
    <row r="364" spans="1:3">
      <c r="A364" s="27">
        <v>363</v>
      </c>
      <c r="B364" s="123" t="s">
        <v>5211</v>
      </c>
      <c r="C364" s="2" t="s">
        <v>224</v>
      </c>
    </row>
    <row r="365" spans="1:3">
      <c r="A365" s="27">
        <v>364</v>
      </c>
      <c r="B365" s="123" t="s">
        <v>5212</v>
      </c>
      <c r="C365" s="2" t="s">
        <v>224</v>
      </c>
    </row>
    <row r="366" spans="1:3">
      <c r="A366" s="27">
        <v>365</v>
      </c>
      <c r="B366" s="123" t="s">
        <v>226</v>
      </c>
      <c r="C366" s="2" t="s">
        <v>224</v>
      </c>
    </row>
    <row r="367" spans="1:3">
      <c r="A367" s="27">
        <v>366</v>
      </c>
      <c r="B367" s="123" t="s">
        <v>5213</v>
      </c>
      <c r="C367" s="2" t="s">
        <v>224</v>
      </c>
    </row>
    <row r="368" spans="1:3">
      <c r="A368" s="27">
        <v>367</v>
      </c>
      <c r="B368" s="123" t="s">
        <v>5214</v>
      </c>
      <c r="C368" s="2" t="s">
        <v>224</v>
      </c>
    </row>
    <row r="369" spans="1:4">
      <c r="A369" s="27">
        <v>368</v>
      </c>
      <c r="B369" s="123" t="s">
        <v>5215</v>
      </c>
      <c r="C369" s="2" t="s">
        <v>224</v>
      </c>
      <c r="D369" s="2" t="s">
        <v>5216</v>
      </c>
    </row>
    <row r="370" spans="1:4">
      <c r="A370" s="27">
        <v>369</v>
      </c>
      <c r="B370" s="123" t="s">
        <v>338</v>
      </c>
      <c r="C370" s="2" t="s">
        <v>45</v>
      </c>
    </row>
    <row r="371" spans="1:4">
      <c r="A371" s="27">
        <v>370</v>
      </c>
      <c r="B371" s="123" t="s">
        <v>5218</v>
      </c>
      <c r="C371" s="2" t="s">
        <v>45</v>
      </c>
    </row>
    <row r="372" spans="1:4">
      <c r="A372" s="27">
        <v>371</v>
      </c>
      <c r="B372" s="123" t="s">
        <v>1058</v>
      </c>
      <c r="C372" s="2" t="s">
        <v>45</v>
      </c>
    </row>
    <row r="373" spans="1:4">
      <c r="A373" s="27">
        <v>372</v>
      </c>
      <c r="B373" s="123" t="s">
        <v>342</v>
      </c>
      <c r="C373" s="2" t="s">
        <v>45</v>
      </c>
    </row>
    <row r="374" spans="1:4">
      <c r="A374" s="27">
        <v>373</v>
      </c>
      <c r="B374" s="123" t="s">
        <v>5220</v>
      </c>
      <c r="C374" s="2" t="s">
        <v>45</v>
      </c>
    </row>
    <row r="375" spans="1:4">
      <c r="A375" s="27">
        <v>374</v>
      </c>
      <c r="B375" s="123" t="s">
        <v>5222</v>
      </c>
      <c r="C375" s="2" t="s">
        <v>45</v>
      </c>
    </row>
    <row r="376" spans="1:4">
      <c r="A376" s="27">
        <v>375</v>
      </c>
      <c r="B376" s="123" t="s">
        <v>84</v>
      </c>
      <c r="C376" s="2" t="s">
        <v>45</v>
      </c>
    </row>
    <row r="377" spans="1:4">
      <c r="A377" s="27">
        <v>376</v>
      </c>
      <c r="B377" s="123" t="s">
        <v>5223</v>
      </c>
      <c r="C377" s="2" t="s">
        <v>45</v>
      </c>
    </row>
    <row r="378" spans="1:4">
      <c r="A378" s="27">
        <v>377</v>
      </c>
      <c r="B378" s="123" t="s">
        <v>5225</v>
      </c>
      <c r="C378" s="2" t="s">
        <v>45</v>
      </c>
    </row>
    <row r="379" spans="1:4">
      <c r="A379" s="27">
        <v>378</v>
      </c>
      <c r="B379" s="123" t="s">
        <v>5227</v>
      </c>
      <c r="C379" s="2" t="s">
        <v>45</v>
      </c>
    </row>
    <row r="380" spans="1:4">
      <c r="A380" s="27">
        <v>379</v>
      </c>
      <c r="B380" s="123" t="s">
        <v>2142</v>
      </c>
      <c r="C380" s="2" t="s">
        <v>45</v>
      </c>
    </row>
    <row r="381" spans="1:4">
      <c r="A381" s="27">
        <v>380</v>
      </c>
      <c r="B381" s="123" t="s">
        <v>1158</v>
      </c>
      <c r="C381" s="2" t="s">
        <v>45</v>
      </c>
    </row>
    <row r="382" spans="1:4">
      <c r="A382" s="27">
        <v>381</v>
      </c>
      <c r="B382" s="123" t="s">
        <v>1147</v>
      </c>
      <c r="C382" s="2" t="s">
        <v>45</v>
      </c>
    </row>
    <row r="383" spans="1:4">
      <c r="A383" s="27">
        <v>382</v>
      </c>
      <c r="B383" s="123" t="s">
        <v>1156</v>
      </c>
      <c r="C383" s="2" t="s">
        <v>45</v>
      </c>
    </row>
    <row r="384" spans="1:4">
      <c r="A384" s="27">
        <v>383</v>
      </c>
      <c r="B384" s="123" t="s">
        <v>1142</v>
      </c>
      <c r="C384" s="2" t="s">
        <v>45</v>
      </c>
    </row>
    <row r="385" spans="1:4">
      <c r="A385" s="27">
        <v>384</v>
      </c>
      <c r="B385" s="123" t="s">
        <v>1136</v>
      </c>
      <c r="C385" s="2" t="s">
        <v>45</v>
      </c>
    </row>
    <row r="386" spans="1:4">
      <c r="A386" s="27">
        <v>385</v>
      </c>
      <c r="B386" s="123" t="s">
        <v>43</v>
      </c>
      <c r="C386" s="2" t="s">
        <v>45</v>
      </c>
      <c r="D386" s="2" t="s">
        <v>5228</v>
      </c>
    </row>
    <row r="387" spans="1:4">
      <c r="A387" s="27">
        <v>386</v>
      </c>
      <c r="B387" s="123" t="s">
        <v>77</v>
      </c>
      <c r="C387" s="2" t="s">
        <v>45</v>
      </c>
      <c r="D387" s="2" t="s">
        <v>5229</v>
      </c>
    </row>
    <row r="388" spans="1:4">
      <c r="A388" s="27">
        <v>387</v>
      </c>
      <c r="B388" s="123" t="s">
        <v>333</v>
      </c>
      <c r="C388" s="2" t="s">
        <v>45</v>
      </c>
    </row>
    <row r="389" spans="1:4">
      <c r="A389" s="27">
        <v>388</v>
      </c>
      <c r="B389" s="123" t="s">
        <v>5230</v>
      </c>
      <c r="C389" s="2" t="s">
        <v>45</v>
      </c>
    </row>
    <row r="390" spans="1:4">
      <c r="A390" s="27">
        <v>389</v>
      </c>
      <c r="B390" s="123" t="s">
        <v>5231</v>
      </c>
      <c r="C390" s="2" t="s">
        <v>45</v>
      </c>
    </row>
    <row r="391" spans="1:4">
      <c r="A391" s="27">
        <v>390</v>
      </c>
      <c r="B391" s="123" t="s">
        <v>1150</v>
      </c>
      <c r="C391" s="2" t="s">
        <v>45</v>
      </c>
    </row>
    <row r="392" spans="1:4">
      <c r="A392" s="27">
        <v>391</v>
      </c>
      <c r="B392" s="123" t="s">
        <v>1141</v>
      </c>
      <c r="C392" s="2" t="s">
        <v>45</v>
      </c>
    </row>
    <row r="393" spans="1:4">
      <c r="A393" s="27">
        <v>392</v>
      </c>
      <c r="B393" s="123" t="s">
        <v>485</v>
      </c>
      <c r="C393" s="2" t="s">
        <v>45</v>
      </c>
      <c r="D393" s="2" t="s">
        <v>5232</v>
      </c>
    </row>
    <row r="394" spans="1:4">
      <c r="A394" s="27">
        <v>393</v>
      </c>
      <c r="B394" s="123" t="s">
        <v>5233</v>
      </c>
      <c r="C394" s="2" t="s">
        <v>45</v>
      </c>
    </row>
    <row r="395" spans="1:4">
      <c r="A395" s="27">
        <v>394</v>
      </c>
      <c r="B395" s="123" t="s">
        <v>119</v>
      </c>
      <c r="C395" s="2" t="s">
        <v>45</v>
      </c>
      <c r="D395" s="2" t="s">
        <v>5234</v>
      </c>
    </row>
    <row r="396" spans="1:4">
      <c r="A396" s="27">
        <v>395</v>
      </c>
      <c r="B396" s="123" t="s">
        <v>5019</v>
      </c>
      <c r="C396" s="2" t="s">
        <v>45</v>
      </c>
      <c r="D396" s="2" t="s">
        <v>5238</v>
      </c>
    </row>
    <row r="397" spans="1:4">
      <c r="A397" s="27">
        <v>396</v>
      </c>
      <c r="B397" s="123" t="s">
        <v>847</v>
      </c>
      <c r="C397" s="2" t="s">
        <v>45</v>
      </c>
    </row>
    <row r="398" spans="1:4">
      <c r="A398" s="27">
        <v>397</v>
      </c>
      <c r="B398" s="123" t="s">
        <v>1129</v>
      </c>
      <c r="C398" s="2" t="s">
        <v>45</v>
      </c>
    </row>
    <row r="399" spans="1:4">
      <c r="A399" s="27">
        <v>398</v>
      </c>
      <c r="B399" s="123" t="s">
        <v>1140</v>
      </c>
      <c r="C399" s="2" t="s">
        <v>45</v>
      </c>
    </row>
    <row r="400" spans="1:4">
      <c r="A400" s="27">
        <v>399</v>
      </c>
      <c r="B400" s="123" t="s">
        <v>1148</v>
      </c>
      <c r="C400" s="2" t="s">
        <v>45</v>
      </c>
    </row>
    <row r="401" spans="1:4">
      <c r="A401" s="27">
        <v>400</v>
      </c>
      <c r="B401" s="123" t="s">
        <v>5239</v>
      </c>
      <c r="C401" s="2" t="s">
        <v>45</v>
      </c>
    </row>
    <row r="402" spans="1:4">
      <c r="A402" s="27">
        <v>401</v>
      </c>
      <c r="B402" s="123" t="s">
        <v>83</v>
      </c>
      <c r="C402" s="2" t="s">
        <v>45</v>
      </c>
      <c r="D402" s="2" t="s">
        <v>5240</v>
      </c>
    </row>
    <row r="403" spans="1:4">
      <c r="A403" s="27">
        <v>402</v>
      </c>
      <c r="B403" s="123" t="s">
        <v>5241</v>
      </c>
      <c r="C403" s="2" t="s">
        <v>45</v>
      </c>
    </row>
    <row r="404" spans="1:4">
      <c r="A404" s="27">
        <v>403</v>
      </c>
      <c r="B404" s="123" t="s">
        <v>1152</v>
      </c>
      <c r="C404" s="2" t="s">
        <v>45</v>
      </c>
    </row>
    <row r="405" spans="1:4">
      <c r="A405" s="27">
        <v>404</v>
      </c>
      <c r="B405" s="123" t="s">
        <v>331</v>
      </c>
      <c r="C405" s="2" t="s">
        <v>45</v>
      </c>
    </row>
    <row r="406" spans="1:4">
      <c r="A406" s="27">
        <v>405</v>
      </c>
      <c r="B406" s="123" t="s">
        <v>5242</v>
      </c>
      <c r="C406" s="2" t="s">
        <v>399</v>
      </c>
    </row>
    <row r="407" spans="1:4">
      <c r="A407" s="27">
        <v>406</v>
      </c>
      <c r="B407" s="123" t="s">
        <v>5243</v>
      </c>
      <c r="C407" s="2" t="s">
        <v>399</v>
      </c>
    </row>
    <row r="408" spans="1:4">
      <c r="A408" s="27">
        <v>407</v>
      </c>
      <c r="B408" s="123" t="s">
        <v>5244</v>
      </c>
      <c r="C408" s="2" t="s">
        <v>399</v>
      </c>
    </row>
    <row r="409" spans="1:4">
      <c r="A409" s="27">
        <v>408</v>
      </c>
      <c r="B409" s="123" t="s">
        <v>5245</v>
      </c>
      <c r="C409" s="2" t="s">
        <v>399</v>
      </c>
    </row>
    <row r="410" spans="1:4">
      <c r="A410" s="27">
        <v>409</v>
      </c>
      <c r="B410" s="123" t="s">
        <v>1749</v>
      </c>
      <c r="C410" s="2" t="s">
        <v>399</v>
      </c>
    </row>
    <row r="411" spans="1:4">
      <c r="A411" s="27">
        <v>410</v>
      </c>
      <c r="B411" s="123" t="s">
        <v>5246</v>
      </c>
      <c r="C411" s="2" t="s">
        <v>399</v>
      </c>
    </row>
    <row r="412" spans="1:4">
      <c r="A412" s="27">
        <v>411</v>
      </c>
      <c r="B412" s="123" t="s">
        <v>5247</v>
      </c>
      <c r="C412" s="2" t="s">
        <v>399</v>
      </c>
    </row>
    <row r="413" spans="1:4">
      <c r="A413" s="27">
        <v>412</v>
      </c>
      <c r="B413" s="123" t="s">
        <v>5248</v>
      </c>
      <c r="C413" s="2" t="s">
        <v>399</v>
      </c>
    </row>
    <row r="414" spans="1:4">
      <c r="A414" s="27">
        <v>413</v>
      </c>
      <c r="B414" s="123" t="s">
        <v>5249</v>
      </c>
      <c r="C414" s="2" t="s">
        <v>399</v>
      </c>
    </row>
    <row r="415" spans="1:4">
      <c r="A415" s="27">
        <v>414</v>
      </c>
      <c r="B415" s="123" t="s">
        <v>5250</v>
      </c>
      <c r="C415" s="2" t="s">
        <v>399</v>
      </c>
    </row>
    <row r="416" spans="1:4">
      <c r="A416" s="27">
        <v>415</v>
      </c>
      <c r="B416" s="123" t="s">
        <v>5251</v>
      </c>
      <c r="C416" s="2" t="s">
        <v>399</v>
      </c>
    </row>
    <row r="417" spans="1:3">
      <c r="A417" s="27">
        <v>416</v>
      </c>
      <c r="B417" s="123" t="s">
        <v>5252</v>
      </c>
      <c r="C417" s="2" t="s">
        <v>399</v>
      </c>
    </row>
    <row r="418" spans="1:3">
      <c r="A418" s="27">
        <v>417</v>
      </c>
      <c r="B418" s="123" t="s">
        <v>5253</v>
      </c>
      <c r="C418" s="2" t="s">
        <v>399</v>
      </c>
    </row>
    <row r="419" spans="1:3">
      <c r="A419" s="27">
        <v>418</v>
      </c>
      <c r="B419" s="123" t="s">
        <v>5254</v>
      </c>
      <c r="C419" s="2" t="s">
        <v>399</v>
      </c>
    </row>
    <row r="420" spans="1:3">
      <c r="A420" s="27">
        <v>419</v>
      </c>
      <c r="B420" s="123" t="s">
        <v>5255</v>
      </c>
      <c r="C420" s="2" t="s">
        <v>399</v>
      </c>
    </row>
    <row r="421" spans="1:3">
      <c r="A421" s="27">
        <v>420</v>
      </c>
      <c r="B421" s="123" t="s">
        <v>5256</v>
      </c>
      <c r="C421" s="2" t="s">
        <v>399</v>
      </c>
    </row>
    <row r="422" spans="1:3">
      <c r="A422" s="27">
        <v>421</v>
      </c>
      <c r="B422" s="123" t="s">
        <v>5258</v>
      </c>
      <c r="C422" s="2" t="s">
        <v>483</v>
      </c>
    </row>
    <row r="423" spans="1:3">
      <c r="A423" s="27">
        <v>422</v>
      </c>
      <c r="B423" s="123" t="s">
        <v>5259</v>
      </c>
      <c r="C423" s="2" t="s">
        <v>483</v>
      </c>
    </row>
    <row r="424" spans="1:3">
      <c r="A424" s="27">
        <v>423</v>
      </c>
      <c r="B424" s="123" t="s">
        <v>5260</v>
      </c>
      <c r="C424" s="2" t="s">
        <v>483</v>
      </c>
    </row>
    <row r="425" spans="1:3">
      <c r="A425" s="27">
        <v>424</v>
      </c>
      <c r="B425" s="123" t="s">
        <v>5261</v>
      </c>
      <c r="C425" s="2" t="s">
        <v>483</v>
      </c>
    </row>
    <row r="426" spans="1:3">
      <c r="A426" s="27">
        <v>425</v>
      </c>
      <c r="B426" s="123" t="s">
        <v>5262</v>
      </c>
      <c r="C426" s="2" t="s">
        <v>483</v>
      </c>
    </row>
    <row r="427" spans="1:3">
      <c r="A427" s="27">
        <v>426</v>
      </c>
      <c r="B427" s="123" t="s">
        <v>5263</v>
      </c>
      <c r="C427" s="2" t="s">
        <v>483</v>
      </c>
    </row>
    <row r="428" spans="1:3">
      <c r="A428" s="27">
        <v>427</v>
      </c>
      <c r="B428" s="123" t="s">
        <v>5264</v>
      </c>
      <c r="C428" s="2" t="s">
        <v>483</v>
      </c>
    </row>
    <row r="429" spans="1:3">
      <c r="A429" s="27">
        <v>428</v>
      </c>
      <c r="B429" s="123" t="s">
        <v>5266</v>
      </c>
      <c r="C429" s="2" t="s">
        <v>483</v>
      </c>
    </row>
    <row r="430" spans="1:3">
      <c r="A430" s="27">
        <v>429</v>
      </c>
      <c r="B430" s="123" t="s">
        <v>5267</v>
      </c>
      <c r="C430" s="2" t="s">
        <v>483</v>
      </c>
    </row>
    <row r="431" spans="1:3">
      <c r="A431" s="27">
        <v>430</v>
      </c>
      <c r="B431" s="123" t="s">
        <v>5268</v>
      </c>
      <c r="C431" s="2" t="s">
        <v>483</v>
      </c>
    </row>
    <row r="432" spans="1:3">
      <c r="A432" s="27">
        <v>431</v>
      </c>
      <c r="B432" s="123" t="s">
        <v>5269</v>
      </c>
      <c r="C432" s="2" t="s">
        <v>483</v>
      </c>
    </row>
    <row r="433" spans="1:3">
      <c r="A433" s="27">
        <v>432</v>
      </c>
      <c r="B433" s="123" t="s">
        <v>1887</v>
      </c>
      <c r="C433" s="2" t="s">
        <v>414</v>
      </c>
    </row>
    <row r="434" spans="1:3">
      <c r="A434" s="27">
        <v>433</v>
      </c>
      <c r="B434" s="123" t="s">
        <v>5270</v>
      </c>
      <c r="C434" s="2" t="s">
        <v>414</v>
      </c>
    </row>
    <row r="435" spans="1:3">
      <c r="A435" s="27">
        <v>434</v>
      </c>
      <c r="B435" s="123" t="s">
        <v>5271</v>
      </c>
      <c r="C435" s="2" t="s">
        <v>414</v>
      </c>
    </row>
    <row r="436" spans="1:3">
      <c r="A436" s="27">
        <v>435</v>
      </c>
      <c r="B436" s="123" t="s">
        <v>5272</v>
      </c>
      <c r="C436" s="2" t="s">
        <v>414</v>
      </c>
    </row>
    <row r="437" spans="1:3">
      <c r="A437" s="27">
        <v>436</v>
      </c>
      <c r="B437" s="123" t="s">
        <v>5273</v>
      </c>
      <c r="C437" s="2" t="s">
        <v>414</v>
      </c>
    </row>
    <row r="438" spans="1:3">
      <c r="A438" s="27">
        <v>437</v>
      </c>
      <c r="B438" s="123" t="s">
        <v>5274</v>
      </c>
      <c r="C438" s="2" t="s">
        <v>414</v>
      </c>
    </row>
    <row r="439" spans="1:3">
      <c r="A439" s="27">
        <v>438</v>
      </c>
      <c r="B439" s="123" t="s">
        <v>5275</v>
      </c>
      <c r="C439" s="2" t="s">
        <v>414</v>
      </c>
    </row>
    <row r="440" spans="1:3">
      <c r="A440" s="27">
        <v>439</v>
      </c>
      <c r="B440" s="123" t="s">
        <v>5276</v>
      </c>
      <c r="C440" s="2" t="s">
        <v>414</v>
      </c>
    </row>
    <row r="441" spans="1:3">
      <c r="A441" s="27">
        <v>440</v>
      </c>
      <c r="B441" s="123" t="s">
        <v>5277</v>
      </c>
      <c r="C441" s="2" t="s">
        <v>497</v>
      </c>
    </row>
    <row r="442" spans="1:3">
      <c r="A442" s="27">
        <v>441</v>
      </c>
      <c r="B442" s="123" t="s">
        <v>5278</v>
      </c>
      <c r="C442" s="2" t="s">
        <v>497</v>
      </c>
    </row>
    <row r="443" spans="1:3">
      <c r="A443" s="27">
        <v>442</v>
      </c>
      <c r="B443" s="123" t="s">
        <v>5279</v>
      </c>
      <c r="C443" s="2" t="s">
        <v>497</v>
      </c>
    </row>
    <row r="444" spans="1:3">
      <c r="A444" s="27">
        <v>443</v>
      </c>
      <c r="B444" s="123" t="s">
        <v>5281</v>
      </c>
      <c r="C444" s="2" t="s">
        <v>497</v>
      </c>
    </row>
    <row r="445" spans="1:3">
      <c r="A445" s="27">
        <v>444</v>
      </c>
      <c r="B445" s="123" t="s">
        <v>5282</v>
      </c>
      <c r="C445" s="2" t="s">
        <v>497</v>
      </c>
    </row>
    <row r="446" spans="1:3">
      <c r="A446" s="27">
        <v>445</v>
      </c>
      <c r="B446" s="123" t="s">
        <v>5283</v>
      </c>
      <c r="C446" s="2" t="s">
        <v>497</v>
      </c>
    </row>
    <row r="447" spans="1:3">
      <c r="A447" s="27">
        <v>446</v>
      </c>
      <c r="B447" s="123" t="s">
        <v>5284</v>
      </c>
      <c r="C447" s="2" t="s">
        <v>497</v>
      </c>
    </row>
    <row r="448" spans="1:3">
      <c r="A448" s="27">
        <v>447</v>
      </c>
      <c r="B448" s="123" t="s">
        <v>5285</v>
      </c>
      <c r="C448" s="2" t="s">
        <v>497</v>
      </c>
    </row>
    <row r="449" spans="1:3">
      <c r="A449" s="27">
        <v>448</v>
      </c>
      <c r="B449" s="123" t="s">
        <v>5286</v>
      </c>
      <c r="C449" s="2" t="s">
        <v>497</v>
      </c>
    </row>
    <row r="450" spans="1:3">
      <c r="A450" s="27">
        <v>449</v>
      </c>
      <c r="B450" s="123" t="s">
        <v>5288</v>
      </c>
      <c r="C450" s="2" t="s">
        <v>497</v>
      </c>
    </row>
    <row r="451" spans="1:3">
      <c r="A451" s="27">
        <v>450</v>
      </c>
      <c r="B451" s="123" t="s">
        <v>5289</v>
      </c>
      <c r="C451" s="2" t="s">
        <v>497</v>
      </c>
    </row>
    <row r="452" spans="1:3">
      <c r="A452" s="27">
        <v>451</v>
      </c>
      <c r="B452" s="123" t="s">
        <v>5290</v>
      </c>
      <c r="C452" s="2" t="s">
        <v>322</v>
      </c>
    </row>
    <row r="453" spans="1:3">
      <c r="A453" s="27">
        <v>452</v>
      </c>
      <c r="B453" s="123" t="s">
        <v>5291</v>
      </c>
      <c r="C453" s="2" t="s">
        <v>322</v>
      </c>
    </row>
    <row r="454" spans="1:3">
      <c r="A454" s="27">
        <v>453</v>
      </c>
      <c r="B454" s="123" t="s">
        <v>5292</v>
      </c>
      <c r="C454" s="2" t="s">
        <v>322</v>
      </c>
    </row>
    <row r="455" spans="1:3">
      <c r="A455" s="27">
        <v>454</v>
      </c>
      <c r="B455" s="123" t="s">
        <v>5293</v>
      </c>
      <c r="C455" s="2" t="s">
        <v>322</v>
      </c>
    </row>
    <row r="456" spans="1:3">
      <c r="A456" s="27">
        <v>455</v>
      </c>
      <c r="B456" s="123" t="s">
        <v>5294</v>
      </c>
      <c r="C456" s="2" t="s">
        <v>322</v>
      </c>
    </row>
    <row r="457" spans="1:3">
      <c r="A457" s="27">
        <v>456</v>
      </c>
      <c r="B457" s="123" t="s">
        <v>5295</v>
      </c>
      <c r="C457" s="2" t="s">
        <v>322</v>
      </c>
    </row>
    <row r="458" spans="1:3">
      <c r="A458" s="27">
        <v>457</v>
      </c>
      <c r="B458" s="123" t="s">
        <v>5296</v>
      </c>
      <c r="C458" s="2" t="s">
        <v>322</v>
      </c>
    </row>
    <row r="459" spans="1:3">
      <c r="A459" s="27">
        <v>458</v>
      </c>
      <c r="B459" s="123" t="s">
        <v>5297</v>
      </c>
      <c r="C459" s="2" t="s">
        <v>322</v>
      </c>
    </row>
    <row r="460" spans="1:3">
      <c r="A460" s="27">
        <v>459</v>
      </c>
      <c r="B460" s="123" t="s">
        <v>5298</v>
      </c>
      <c r="C460" s="2" t="s">
        <v>322</v>
      </c>
    </row>
    <row r="461" spans="1:3">
      <c r="A461" s="27">
        <v>460</v>
      </c>
      <c r="B461" s="123" t="s">
        <v>5299</v>
      </c>
      <c r="C461" s="2" t="s">
        <v>322</v>
      </c>
    </row>
    <row r="462" spans="1:3">
      <c r="A462" s="27">
        <v>461</v>
      </c>
      <c r="B462" s="123" t="s">
        <v>5300</v>
      </c>
      <c r="C462" s="2" t="s">
        <v>322</v>
      </c>
    </row>
    <row r="463" spans="1:3">
      <c r="A463" s="27">
        <v>462</v>
      </c>
      <c r="B463" s="123" t="s">
        <v>5302</v>
      </c>
      <c r="C463" s="2" t="s">
        <v>322</v>
      </c>
    </row>
    <row r="464" spans="1:3">
      <c r="A464" s="27">
        <v>463</v>
      </c>
      <c r="B464" s="123" t="s">
        <v>5303</v>
      </c>
      <c r="C464" s="2" t="s">
        <v>322</v>
      </c>
    </row>
    <row r="465" spans="1:4">
      <c r="A465" s="27">
        <v>464</v>
      </c>
      <c r="B465" s="123" t="s">
        <v>5304</v>
      </c>
      <c r="C465" s="2" t="s">
        <v>322</v>
      </c>
    </row>
    <row r="466" spans="1:4">
      <c r="A466" s="27">
        <v>465</v>
      </c>
      <c r="B466" s="123" t="s">
        <v>5305</v>
      </c>
      <c r="C466" s="2" t="s">
        <v>322</v>
      </c>
    </row>
    <row r="467" spans="1:4">
      <c r="A467" s="27">
        <v>466</v>
      </c>
      <c r="B467" s="123" t="s">
        <v>5306</v>
      </c>
      <c r="C467" s="2" t="s">
        <v>322</v>
      </c>
    </row>
    <row r="468" spans="1:4">
      <c r="A468" s="27">
        <v>467</v>
      </c>
      <c r="B468" s="123" t="s">
        <v>5307</v>
      </c>
      <c r="C468" s="2" t="s">
        <v>322</v>
      </c>
    </row>
    <row r="469" spans="1:4">
      <c r="A469" s="27">
        <v>468</v>
      </c>
      <c r="B469" s="123" t="s">
        <v>5308</v>
      </c>
      <c r="C469" s="2" t="s">
        <v>322</v>
      </c>
    </row>
    <row r="470" spans="1:4">
      <c r="A470" s="27">
        <v>469</v>
      </c>
      <c r="B470" s="123" t="s">
        <v>577</v>
      </c>
      <c r="C470" s="2" t="s">
        <v>322</v>
      </c>
      <c r="D470" s="2" t="s">
        <v>5309</v>
      </c>
    </row>
    <row r="471" spans="1:4">
      <c r="A471" s="27">
        <v>470</v>
      </c>
      <c r="B471" s="123" t="s">
        <v>5310</v>
      </c>
      <c r="C471" s="2" t="s">
        <v>322</v>
      </c>
    </row>
    <row r="472" spans="1:4">
      <c r="A472" s="27">
        <v>471</v>
      </c>
      <c r="B472" s="123" t="s">
        <v>5311</v>
      </c>
      <c r="C472" s="2" t="s">
        <v>322</v>
      </c>
    </row>
    <row r="473" spans="1:4">
      <c r="A473" s="27">
        <v>472</v>
      </c>
      <c r="B473" s="123" t="s">
        <v>5312</v>
      </c>
      <c r="C473" s="2" t="s">
        <v>322</v>
      </c>
    </row>
    <row r="474" spans="1:4">
      <c r="A474" s="27">
        <v>473</v>
      </c>
      <c r="B474" s="123" t="s">
        <v>5313</v>
      </c>
      <c r="C474" s="2" t="s">
        <v>322</v>
      </c>
    </row>
    <row r="475" spans="1:4">
      <c r="A475" s="27">
        <v>474</v>
      </c>
      <c r="B475" s="123" t="s">
        <v>5314</v>
      </c>
      <c r="C475" s="2" t="s">
        <v>322</v>
      </c>
    </row>
    <row r="476" spans="1:4">
      <c r="A476" s="27">
        <v>475</v>
      </c>
      <c r="B476" s="123" t="s">
        <v>5315</v>
      </c>
      <c r="C476" s="2" t="s">
        <v>322</v>
      </c>
    </row>
    <row r="477" spans="1:4">
      <c r="A477" s="27">
        <v>476</v>
      </c>
      <c r="B477" s="123" t="s">
        <v>5316</v>
      </c>
      <c r="C477" s="2" t="s">
        <v>322</v>
      </c>
    </row>
    <row r="478" spans="1:4">
      <c r="A478" s="27">
        <v>477</v>
      </c>
      <c r="B478" s="123" t="s">
        <v>5317</v>
      </c>
      <c r="C478" s="2" t="s">
        <v>322</v>
      </c>
    </row>
    <row r="479" spans="1:4">
      <c r="A479" s="27">
        <v>478</v>
      </c>
      <c r="B479" s="123" t="s">
        <v>5318</v>
      </c>
      <c r="C479" s="2" t="s">
        <v>322</v>
      </c>
    </row>
    <row r="480" spans="1:4">
      <c r="A480" s="27">
        <v>479</v>
      </c>
      <c r="B480" s="123" t="s">
        <v>5319</v>
      </c>
      <c r="C480" s="2" t="s">
        <v>322</v>
      </c>
    </row>
    <row r="481" spans="1:3">
      <c r="A481" s="27">
        <v>480</v>
      </c>
      <c r="B481" s="123" t="s">
        <v>5320</v>
      </c>
      <c r="C481" s="2" t="s">
        <v>322</v>
      </c>
    </row>
    <row r="482" spans="1:3">
      <c r="A482" s="27">
        <v>481</v>
      </c>
      <c r="B482" s="123" t="s">
        <v>5321</v>
      </c>
      <c r="C482" s="2" t="s">
        <v>373</v>
      </c>
    </row>
    <row r="483" spans="1:3">
      <c r="A483" s="27">
        <v>482</v>
      </c>
      <c r="B483" s="123" t="s">
        <v>755</v>
      </c>
      <c r="C483" s="2" t="s">
        <v>373</v>
      </c>
    </row>
    <row r="484" spans="1:3">
      <c r="A484" s="27">
        <v>483</v>
      </c>
      <c r="B484" s="123" t="s">
        <v>373</v>
      </c>
      <c r="C484" s="2" t="s">
        <v>373</v>
      </c>
    </row>
    <row r="485" spans="1:3">
      <c r="A485" s="27">
        <v>484</v>
      </c>
      <c r="B485" s="123" t="s">
        <v>5323</v>
      </c>
      <c r="C485" s="2" t="s">
        <v>373</v>
      </c>
    </row>
    <row r="486" spans="1:3">
      <c r="A486" s="27">
        <v>485</v>
      </c>
      <c r="B486" s="123" t="s">
        <v>232</v>
      </c>
      <c r="C486" s="2" t="s">
        <v>233</v>
      </c>
    </row>
    <row r="487" spans="1:3">
      <c r="A487" s="27">
        <v>486</v>
      </c>
      <c r="B487" s="123" t="s">
        <v>5324</v>
      </c>
      <c r="C487" s="2" t="s">
        <v>233</v>
      </c>
    </row>
    <row r="488" spans="1:3">
      <c r="A488" s="27">
        <v>487</v>
      </c>
      <c r="B488" s="123" t="s">
        <v>5325</v>
      </c>
      <c r="C488" s="2" t="s">
        <v>233</v>
      </c>
    </row>
    <row r="489" spans="1:3">
      <c r="A489" s="27">
        <v>488</v>
      </c>
      <c r="B489" s="123" t="s">
        <v>5326</v>
      </c>
      <c r="C489" s="2" t="s">
        <v>233</v>
      </c>
    </row>
    <row r="490" spans="1:3">
      <c r="A490" s="27">
        <v>489</v>
      </c>
      <c r="B490" s="123" t="s">
        <v>5327</v>
      </c>
      <c r="C490" s="2" t="s">
        <v>233</v>
      </c>
    </row>
    <row r="491" spans="1:3">
      <c r="A491" s="27">
        <v>490</v>
      </c>
      <c r="B491" s="123" t="s">
        <v>5328</v>
      </c>
      <c r="C491" s="2" t="s">
        <v>233</v>
      </c>
    </row>
    <row r="492" spans="1:3">
      <c r="A492" s="27">
        <v>491</v>
      </c>
      <c r="B492" s="123" t="s">
        <v>5329</v>
      </c>
      <c r="C492" s="2" t="s">
        <v>233</v>
      </c>
    </row>
    <row r="493" spans="1:3">
      <c r="A493" s="27">
        <v>492</v>
      </c>
      <c r="B493" s="123" t="s">
        <v>5330</v>
      </c>
      <c r="C493" s="2" t="s">
        <v>233</v>
      </c>
    </row>
    <row r="494" spans="1:3">
      <c r="A494" s="27">
        <v>493</v>
      </c>
      <c r="B494" s="123" t="s">
        <v>298</v>
      </c>
      <c r="C494" s="2" t="s">
        <v>233</v>
      </c>
    </row>
    <row r="495" spans="1:3">
      <c r="A495" s="27">
        <v>494</v>
      </c>
      <c r="B495" s="123" t="s">
        <v>1814</v>
      </c>
      <c r="C495" s="2" t="s">
        <v>233</v>
      </c>
    </row>
    <row r="496" spans="1:3">
      <c r="A496" s="27">
        <v>495</v>
      </c>
      <c r="B496" s="123" t="s">
        <v>5331</v>
      </c>
      <c r="C496" s="2" t="s">
        <v>233</v>
      </c>
    </row>
    <row r="497" spans="1:5">
      <c r="A497" s="27">
        <v>496</v>
      </c>
      <c r="B497" s="123" t="s">
        <v>384</v>
      </c>
      <c r="C497" s="2" t="s">
        <v>233</v>
      </c>
    </row>
    <row r="498" spans="1:5">
      <c r="A498" s="27">
        <v>497</v>
      </c>
      <c r="B498" s="123" t="s">
        <v>5332</v>
      </c>
      <c r="C498" s="2" t="s">
        <v>233</v>
      </c>
    </row>
    <row r="499" spans="1:5">
      <c r="A499" s="27">
        <v>498</v>
      </c>
      <c r="B499" s="123" t="s">
        <v>5333</v>
      </c>
      <c r="C499" s="2" t="s">
        <v>233</v>
      </c>
    </row>
    <row r="500" spans="1:5">
      <c r="A500" s="27">
        <v>499</v>
      </c>
      <c r="B500" s="123" t="s">
        <v>5334</v>
      </c>
      <c r="C500" s="2" t="s">
        <v>233</v>
      </c>
    </row>
    <row r="501" spans="1:5">
      <c r="A501" s="27">
        <v>500</v>
      </c>
      <c r="B501" s="123" t="s">
        <v>5335</v>
      </c>
      <c r="C501" s="2" t="s">
        <v>233</v>
      </c>
    </row>
    <row r="502" spans="1:5">
      <c r="A502" s="27">
        <v>501</v>
      </c>
      <c r="B502" s="123" t="s">
        <v>5336</v>
      </c>
      <c r="C502" s="2" t="s">
        <v>233</v>
      </c>
    </row>
    <row r="503" spans="1:5">
      <c r="A503" s="27">
        <v>502</v>
      </c>
      <c r="B503" s="123" t="s">
        <v>437</v>
      </c>
      <c r="C503" s="2" t="s">
        <v>233</v>
      </c>
      <c r="D503" s="2" t="s">
        <v>5337</v>
      </c>
      <c r="E503" s="2" t="s">
        <v>1052</v>
      </c>
    </row>
    <row r="504" spans="1:5">
      <c r="A504" s="27">
        <v>503</v>
      </c>
      <c r="B504" s="123" t="s">
        <v>5338</v>
      </c>
      <c r="C504" s="2" t="s">
        <v>233</v>
      </c>
    </row>
    <row r="505" spans="1:5">
      <c r="A505" s="27">
        <v>504</v>
      </c>
      <c r="B505" s="123" t="s">
        <v>974</v>
      </c>
      <c r="C505" s="2" t="s">
        <v>233</v>
      </c>
      <c r="D505" s="2" t="s">
        <v>5339</v>
      </c>
    </row>
    <row r="506" spans="1:5">
      <c r="A506" s="27">
        <v>505</v>
      </c>
      <c r="B506" s="123" t="s">
        <v>5341</v>
      </c>
      <c r="C506" s="2" t="s">
        <v>233</v>
      </c>
    </row>
    <row r="507" spans="1:5">
      <c r="A507" s="27">
        <v>506</v>
      </c>
      <c r="B507" s="123" t="s">
        <v>5342</v>
      </c>
      <c r="C507" s="2" t="s">
        <v>233</v>
      </c>
    </row>
    <row r="508" spans="1:5">
      <c r="A508" s="27">
        <v>507</v>
      </c>
      <c r="B508" s="123" t="s">
        <v>2810</v>
      </c>
      <c r="C508" s="2" t="s">
        <v>109</v>
      </c>
    </row>
    <row r="509" spans="1:5">
      <c r="A509" s="27">
        <v>508</v>
      </c>
      <c r="B509" s="123" t="s">
        <v>5343</v>
      </c>
      <c r="C509" s="2" t="s">
        <v>109</v>
      </c>
    </row>
    <row r="510" spans="1:5">
      <c r="A510" s="27">
        <v>509</v>
      </c>
      <c r="B510" s="123" t="s">
        <v>5344</v>
      </c>
      <c r="C510" s="2" t="s">
        <v>109</v>
      </c>
    </row>
    <row r="511" spans="1:5">
      <c r="A511" s="27">
        <v>510</v>
      </c>
      <c r="B511" s="123" t="s">
        <v>5345</v>
      </c>
      <c r="C511" s="2" t="s">
        <v>109</v>
      </c>
    </row>
    <row r="512" spans="1:5">
      <c r="A512" s="27">
        <v>511</v>
      </c>
      <c r="B512" s="123" t="s">
        <v>5346</v>
      </c>
      <c r="C512" s="2" t="s">
        <v>109</v>
      </c>
    </row>
    <row r="513" spans="1:3">
      <c r="A513" s="27">
        <v>512</v>
      </c>
      <c r="B513" s="123" t="s">
        <v>5347</v>
      </c>
      <c r="C513" s="2" t="s">
        <v>109</v>
      </c>
    </row>
    <row r="514" spans="1:3">
      <c r="A514" s="27">
        <v>513</v>
      </c>
      <c r="B514" s="123" t="s">
        <v>1096</v>
      </c>
      <c r="C514" s="2" t="s">
        <v>109</v>
      </c>
    </row>
    <row r="515" spans="1:3">
      <c r="A515" s="27">
        <v>514</v>
      </c>
      <c r="B515" s="123" t="s">
        <v>1059</v>
      </c>
      <c r="C515" s="2" t="s">
        <v>109</v>
      </c>
    </row>
    <row r="516" spans="1:3">
      <c r="A516" s="27">
        <v>515</v>
      </c>
      <c r="B516" s="123" t="s">
        <v>5348</v>
      </c>
      <c r="C516" s="2" t="s">
        <v>109</v>
      </c>
    </row>
    <row r="517" spans="1:3">
      <c r="A517" s="27">
        <v>516</v>
      </c>
      <c r="B517" s="123" t="s">
        <v>5349</v>
      </c>
      <c r="C517" s="2" t="s">
        <v>109</v>
      </c>
    </row>
    <row r="518" spans="1:3">
      <c r="A518" s="27">
        <v>517</v>
      </c>
      <c r="B518" s="123" t="s">
        <v>2617</v>
      </c>
      <c r="C518" s="2" t="s">
        <v>109</v>
      </c>
    </row>
    <row r="519" spans="1:3">
      <c r="A519" s="27">
        <v>518</v>
      </c>
      <c r="B519" s="123" t="s">
        <v>5350</v>
      </c>
      <c r="C519" s="2" t="s">
        <v>109</v>
      </c>
    </row>
    <row r="520" spans="1:3">
      <c r="A520" s="27">
        <v>519</v>
      </c>
      <c r="B520" s="123" t="s">
        <v>5351</v>
      </c>
      <c r="C520" s="2" t="s">
        <v>109</v>
      </c>
    </row>
    <row r="521" spans="1:3">
      <c r="A521" s="27">
        <v>520</v>
      </c>
      <c r="B521" s="123" t="s">
        <v>2609</v>
      </c>
      <c r="C521" s="2" t="s">
        <v>109</v>
      </c>
    </row>
    <row r="522" spans="1:3">
      <c r="A522" s="27">
        <v>521</v>
      </c>
      <c r="B522" s="123" t="s">
        <v>5352</v>
      </c>
      <c r="C522" s="2" t="s">
        <v>109</v>
      </c>
    </row>
    <row r="523" spans="1:3">
      <c r="A523" s="27">
        <v>522</v>
      </c>
      <c r="B523" s="123" t="s">
        <v>5353</v>
      </c>
      <c r="C523" s="2" t="s">
        <v>109</v>
      </c>
    </row>
    <row r="524" spans="1:3">
      <c r="A524" s="27">
        <v>523</v>
      </c>
      <c r="B524" s="123" t="s">
        <v>107</v>
      </c>
      <c r="C524" s="2" t="s">
        <v>109</v>
      </c>
    </row>
    <row r="525" spans="1:3">
      <c r="A525" s="27">
        <v>524</v>
      </c>
      <c r="B525" s="123" t="s">
        <v>5354</v>
      </c>
      <c r="C525" s="2" t="s">
        <v>109</v>
      </c>
    </row>
    <row r="526" spans="1:3">
      <c r="A526" s="27">
        <v>525</v>
      </c>
      <c r="B526" s="123" t="s">
        <v>5355</v>
      </c>
      <c r="C526" s="2" t="s">
        <v>109</v>
      </c>
    </row>
    <row r="527" spans="1:3">
      <c r="A527" s="27">
        <v>526</v>
      </c>
      <c r="B527" s="123" t="s">
        <v>5356</v>
      </c>
      <c r="C527" s="2" t="s">
        <v>109</v>
      </c>
    </row>
    <row r="528" spans="1:3">
      <c r="A528" s="27">
        <v>527</v>
      </c>
      <c r="B528" s="123" t="s">
        <v>859</v>
      </c>
      <c r="C528" s="2" t="s">
        <v>109</v>
      </c>
    </row>
    <row r="529" spans="1:3">
      <c r="A529" s="27">
        <v>528</v>
      </c>
      <c r="B529" s="123" t="s">
        <v>1619</v>
      </c>
      <c r="C529" s="2" t="s">
        <v>109</v>
      </c>
    </row>
    <row r="530" spans="1:3">
      <c r="A530" s="27">
        <v>529</v>
      </c>
      <c r="B530" s="123" t="s">
        <v>5360</v>
      </c>
      <c r="C530" s="2" t="s">
        <v>109</v>
      </c>
    </row>
    <row r="531" spans="1:3">
      <c r="A531" s="27">
        <v>530</v>
      </c>
      <c r="B531" s="123" t="s">
        <v>1247</v>
      </c>
      <c r="C531" s="2" t="s">
        <v>109</v>
      </c>
    </row>
    <row r="532" spans="1:3">
      <c r="A532" s="27">
        <v>531</v>
      </c>
      <c r="B532" s="123" t="s">
        <v>5363</v>
      </c>
      <c r="C532" s="2" t="s">
        <v>109</v>
      </c>
    </row>
    <row r="533" spans="1:3">
      <c r="A533" s="27">
        <v>532</v>
      </c>
      <c r="B533" s="123" t="s">
        <v>1621</v>
      </c>
      <c r="C533" s="2" t="s">
        <v>109</v>
      </c>
    </row>
    <row r="534" spans="1:3">
      <c r="A534" s="27">
        <v>533</v>
      </c>
      <c r="B534" s="123" t="s">
        <v>1722</v>
      </c>
      <c r="C534" s="2" t="s">
        <v>109</v>
      </c>
    </row>
    <row r="535" spans="1:3">
      <c r="A535" s="27">
        <v>534</v>
      </c>
      <c r="B535" s="123" t="s">
        <v>5364</v>
      </c>
      <c r="C535" s="2" t="s">
        <v>109</v>
      </c>
    </row>
    <row r="536" spans="1:3">
      <c r="A536" s="27">
        <v>535</v>
      </c>
      <c r="B536" s="123" t="s">
        <v>5365</v>
      </c>
      <c r="C536" s="2" t="s">
        <v>109</v>
      </c>
    </row>
    <row r="537" spans="1:3">
      <c r="A537" s="27">
        <v>536</v>
      </c>
      <c r="B537" s="123" t="s">
        <v>1622</v>
      </c>
      <c r="C537" s="2" t="s">
        <v>109</v>
      </c>
    </row>
    <row r="538" spans="1:3">
      <c r="A538" s="27">
        <v>537</v>
      </c>
      <c r="B538" s="123" t="s">
        <v>5366</v>
      </c>
      <c r="C538" s="2" t="s">
        <v>109</v>
      </c>
    </row>
    <row r="539" spans="1:3">
      <c r="A539" s="27">
        <v>538</v>
      </c>
      <c r="B539" s="123" t="s">
        <v>5367</v>
      </c>
      <c r="C539" s="2" t="s">
        <v>109</v>
      </c>
    </row>
    <row r="540" spans="1:3">
      <c r="A540" s="27">
        <v>539</v>
      </c>
      <c r="B540" s="123" t="s">
        <v>5368</v>
      </c>
      <c r="C540" s="2" t="s">
        <v>109</v>
      </c>
    </row>
    <row r="541" spans="1:3">
      <c r="A541" s="27">
        <v>540</v>
      </c>
      <c r="B541" s="123" t="s">
        <v>5369</v>
      </c>
      <c r="C541" s="2" t="s">
        <v>508</v>
      </c>
    </row>
    <row r="542" spans="1:3">
      <c r="A542" s="27">
        <v>541</v>
      </c>
      <c r="B542" s="123" t="s">
        <v>5370</v>
      </c>
      <c r="C542" s="2" t="s">
        <v>508</v>
      </c>
    </row>
    <row r="543" spans="1:3">
      <c r="A543" s="27">
        <v>542</v>
      </c>
      <c r="B543" s="123" t="s">
        <v>5371</v>
      </c>
      <c r="C543" s="2" t="s">
        <v>508</v>
      </c>
    </row>
    <row r="544" spans="1:3">
      <c r="A544" s="27">
        <v>543</v>
      </c>
      <c r="B544" s="123" t="s">
        <v>5372</v>
      </c>
      <c r="C544" s="2" t="s">
        <v>508</v>
      </c>
    </row>
    <row r="545" spans="1:4">
      <c r="A545" s="27">
        <v>544</v>
      </c>
      <c r="B545" s="123" t="s">
        <v>2160</v>
      </c>
      <c r="C545" s="2" t="s">
        <v>158</v>
      </c>
    </row>
    <row r="546" spans="1:4">
      <c r="A546" s="27">
        <v>545</v>
      </c>
      <c r="B546" s="123" t="s">
        <v>827</v>
      </c>
      <c r="C546" s="2" t="s">
        <v>158</v>
      </c>
    </row>
    <row r="547" spans="1:4">
      <c r="A547" s="27">
        <v>546</v>
      </c>
      <c r="B547" s="123" t="s">
        <v>1339</v>
      </c>
      <c r="C547" s="2" t="s">
        <v>158</v>
      </c>
    </row>
    <row r="548" spans="1:4">
      <c r="A548" s="27">
        <v>547</v>
      </c>
      <c r="B548" s="123" t="s">
        <v>3296</v>
      </c>
      <c r="C548" s="2" t="s">
        <v>158</v>
      </c>
    </row>
    <row r="549" spans="1:4">
      <c r="A549" s="27">
        <v>548</v>
      </c>
      <c r="B549" s="123" t="s">
        <v>5373</v>
      </c>
      <c r="C549" s="2" t="s">
        <v>158</v>
      </c>
    </row>
    <row r="550" spans="1:4">
      <c r="A550" s="27">
        <v>549</v>
      </c>
      <c r="B550" s="123" t="s">
        <v>5375</v>
      </c>
      <c r="C550" s="2" t="s">
        <v>158</v>
      </c>
    </row>
    <row r="551" spans="1:4">
      <c r="A551" s="27">
        <v>550</v>
      </c>
      <c r="B551" s="123" t="s">
        <v>1378</v>
      </c>
      <c r="C551" s="2" t="s">
        <v>158</v>
      </c>
    </row>
    <row r="552" spans="1:4">
      <c r="A552" s="27">
        <v>551</v>
      </c>
      <c r="B552" s="123" t="s">
        <v>157</v>
      </c>
      <c r="C552" s="2" t="s">
        <v>158</v>
      </c>
      <c r="D552" s="2" t="s">
        <v>5379</v>
      </c>
    </row>
    <row r="553" spans="1:4">
      <c r="A553" s="27">
        <v>552</v>
      </c>
      <c r="B553" s="123" t="s">
        <v>4390</v>
      </c>
      <c r="C553" s="2" t="s">
        <v>158</v>
      </c>
    </row>
    <row r="554" spans="1:4">
      <c r="A554" s="27">
        <v>553</v>
      </c>
      <c r="B554" s="123" t="s">
        <v>4407</v>
      </c>
      <c r="C554" s="2" t="s">
        <v>158</v>
      </c>
    </row>
    <row r="555" spans="1:4">
      <c r="A555" s="27">
        <v>554</v>
      </c>
      <c r="B555" s="123" t="s">
        <v>5380</v>
      </c>
      <c r="C555" s="2" t="s">
        <v>158</v>
      </c>
    </row>
    <row r="556" spans="1:4">
      <c r="A556" s="27">
        <v>555</v>
      </c>
      <c r="B556" s="123" t="s">
        <v>1736</v>
      </c>
      <c r="C556" s="2" t="s">
        <v>158</v>
      </c>
    </row>
    <row r="557" spans="1:4">
      <c r="A557" s="27">
        <v>556</v>
      </c>
      <c r="B557" s="123" t="s">
        <v>5381</v>
      </c>
      <c r="C557" s="2" t="s">
        <v>158</v>
      </c>
      <c r="D557" s="2" t="s">
        <v>5382</v>
      </c>
    </row>
    <row r="558" spans="1:4">
      <c r="A558" s="27">
        <v>557</v>
      </c>
      <c r="B558" s="123" t="s">
        <v>5383</v>
      </c>
      <c r="C558" s="2" t="s">
        <v>158</v>
      </c>
    </row>
    <row r="559" spans="1:4">
      <c r="A559" s="27">
        <v>558</v>
      </c>
      <c r="B559" s="123" t="s">
        <v>5384</v>
      </c>
      <c r="C559" s="2" t="s">
        <v>158</v>
      </c>
    </row>
    <row r="560" spans="1:4">
      <c r="A560" s="27">
        <v>559</v>
      </c>
      <c r="B560" s="123" t="s">
        <v>5387</v>
      </c>
      <c r="C560" s="2" t="s">
        <v>158</v>
      </c>
    </row>
    <row r="561" spans="1:4">
      <c r="A561" s="27">
        <v>560</v>
      </c>
      <c r="B561" s="123" t="s">
        <v>5389</v>
      </c>
      <c r="C561" s="2" t="s">
        <v>158</v>
      </c>
    </row>
    <row r="562" spans="1:4">
      <c r="A562" s="27">
        <v>561</v>
      </c>
      <c r="B562" s="123" t="s">
        <v>1900</v>
      </c>
      <c r="C562" s="2" t="s">
        <v>158</v>
      </c>
    </row>
    <row r="563" spans="1:4">
      <c r="A563" s="27">
        <v>562</v>
      </c>
      <c r="B563" s="123" t="s">
        <v>5390</v>
      </c>
      <c r="C563" s="2" t="s">
        <v>158</v>
      </c>
    </row>
    <row r="564" spans="1:4">
      <c r="A564" s="27">
        <v>563</v>
      </c>
      <c r="B564" s="123" t="s">
        <v>2792</v>
      </c>
      <c r="C564" s="2" t="s">
        <v>158</v>
      </c>
    </row>
    <row r="565" spans="1:4">
      <c r="A565" s="27">
        <v>564</v>
      </c>
      <c r="B565" s="123" t="s">
        <v>5391</v>
      </c>
      <c r="C565" s="2" t="s">
        <v>158</v>
      </c>
    </row>
    <row r="566" spans="1:4">
      <c r="A566" s="27">
        <v>565</v>
      </c>
      <c r="B566" s="123" t="s">
        <v>1044</v>
      </c>
      <c r="C566" s="2" t="s">
        <v>158</v>
      </c>
    </row>
    <row r="567" spans="1:4">
      <c r="A567" s="27">
        <v>566</v>
      </c>
      <c r="B567" s="123" t="s">
        <v>5392</v>
      </c>
      <c r="C567" s="2" t="s">
        <v>158</v>
      </c>
    </row>
    <row r="568" spans="1:4">
      <c r="A568" s="27">
        <v>567</v>
      </c>
      <c r="B568" s="123" t="s">
        <v>5393</v>
      </c>
      <c r="C568" s="2" t="s">
        <v>158</v>
      </c>
    </row>
    <row r="569" spans="1:4">
      <c r="A569" s="27">
        <v>568</v>
      </c>
      <c r="B569" s="123" t="s">
        <v>5394</v>
      </c>
      <c r="C569" s="2" t="s">
        <v>158</v>
      </c>
    </row>
    <row r="570" spans="1:4">
      <c r="A570" s="27">
        <v>569</v>
      </c>
      <c r="B570" s="123" t="s">
        <v>2079</v>
      </c>
      <c r="C570" s="2" t="s">
        <v>158</v>
      </c>
    </row>
    <row r="571" spans="1:4">
      <c r="A571" s="27">
        <v>570</v>
      </c>
      <c r="B571" s="123" t="s">
        <v>1613</v>
      </c>
      <c r="C571" s="2" t="s">
        <v>158</v>
      </c>
      <c r="D571" s="2" t="s">
        <v>5396</v>
      </c>
    </row>
    <row r="572" spans="1:4">
      <c r="A572" s="27">
        <v>571</v>
      </c>
      <c r="B572" s="123" t="s">
        <v>1733</v>
      </c>
      <c r="C572" s="2" t="s">
        <v>158</v>
      </c>
    </row>
    <row r="573" spans="1:4">
      <c r="A573" s="27">
        <v>572</v>
      </c>
      <c r="B573" s="123" t="s">
        <v>5397</v>
      </c>
      <c r="C573" s="2" t="s">
        <v>158</v>
      </c>
    </row>
    <row r="574" spans="1:4">
      <c r="A574" s="27">
        <v>573</v>
      </c>
      <c r="B574" s="123" t="s">
        <v>1998</v>
      </c>
      <c r="C574" s="2" t="s">
        <v>158</v>
      </c>
      <c r="D574" s="2" t="s">
        <v>5399</v>
      </c>
    </row>
    <row r="575" spans="1:4">
      <c r="A575" s="27">
        <v>574</v>
      </c>
      <c r="B575" s="123" t="s">
        <v>897</v>
      </c>
      <c r="C575" s="2" t="s">
        <v>158</v>
      </c>
      <c r="D575" s="2" t="s">
        <v>5400</v>
      </c>
    </row>
    <row r="576" spans="1:4">
      <c r="A576" s="27">
        <v>575</v>
      </c>
      <c r="B576" s="123" t="s">
        <v>3012</v>
      </c>
      <c r="C576" s="2" t="s">
        <v>158</v>
      </c>
    </row>
    <row r="577" spans="1:3">
      <c r="A577" s="27">
        <v>576</v>
      </c>
      <c r="B577" s="123" t="s">
        <v>12</v>
      </c>
      <c r="C577" s="2" t="s">
        <v>101</v>
      </c>
    </row>
    <row r="578" spans="1:3">
      <c r="A578" s="27">
        <v>577</v>
      </c>
      <c r="B578" s="123" t="s">
        <v>1565</v>
      </c>
      <c r="C578" s="2" t="s">
        <v>101</v>
      </c>
    </row>
    <row r="579" spans="1:3">
      <c r="A579" s="27">
        <v>578</v>
      </c>
      <c r="B579" s="123" t="s">
        <v>31</v>
      </c>
      <c r="C579" s="2" t="s">
        <v>101</v>
      </c>
    </row>
    <row r="580" spans="1:3">
      <c r="A580" s="27">
        <v>579</v>
      </c>
      <c r="B580" s="123" t="s">
        <v>5401</v>
      </c>
      <c r="C580" s="2" t="s">
        <v>101</v>
      </c>
    </row>
    <row r="581" spans="1:3">
      <c r="A581" s="27">
        <v>580</v>
      </c>
      <c r="B581" s="123" t="s">
        <v>5402</v>
      </c>
      <c r="C581" s="2" t="s">
        <v>101</v>
      </c>
    </row>
    <row r="582" spans="1:3">
      <c r="A582" s="27">
        <v>581</v>
      </c>
      <c r="B582" s="123" t="s">
        <v>38</v>
      </c>
      <c r="C582" s="2" t="s">
        <v>101</v>
      </c>
    </row>
    <row r="583" spans="1:3">
      <c r="A583" s="27">
        <v>582</v>
      </c>
      <c r="B583" s="123" t="s">
        <v>5404</v>
      </c>
      <c r="C583" s="2" t="s">
        <v>101</v>
      </c>
    </row>
    <row r="584" spans="1:3">
      <c r="A584" s="27">
        <v>583</v>
      </c>
      <c r="B584" s="123" t="s">
        <v>48</v>
      </c>
      <c r="C584" s="2" t="s">
        <v>101</v>
      </c>
    </row>
    <row r="585" spans="1:3">
      <c r="A585" s="27">
        <v>584</v>
      </c>
      <c r="B585" s="123" t="s">
        <v>50</v>
      </c>
      <c r="C585" s="2" t="s">
        <v>101</v>
      </c>
    </row>
    <row r="586" spans="1:3">
      <c r="A586" s="27">
        <v>585</v>
      </c>
      <c r="B586" s="123" t="s">
        <v>5405</v>
      </c>
      <c r="C586" s="2" t="s">
        <v>101</v>
      </c>
    </row>
    <row r="587" spans="1:3">
      <c r="A587" s="27">
        <v>586</v>
      </c>
      <c r="B587" s="123" t="s">
        <v>5406</v>
      </c>
      <c r="C587" s="2" t="s">
        <v>101</v>
      </c>
    </row>
    <row r="588" spans="1:3">
      <c r="A588" s="27">
        <v>587</v>
      </c>
      <c r="B588" s="123" t="s">
        <v>5407</v>
      </c>
      <c r="C588" s="2" t="s">
        <v>101</v>
      </c>
    </row>
    <row r="589" spans="1:3">
      <c r="A589" s="27">
        <v>588</v>
      </c>
      <c r="B589" s="123" t="s">
        <v>5408</v>
      </c>
      <c r="C589" s="2" t="s">
        <v>101</v>
      </c>
    </row>
    <row r="590" spans="1:3">
      <c r="A590" s="27">
        <v>589</v>
      </c>
      <c r="B590" s="123" t="s">
        <v>5409</v>
      </c>
      <c r="C590" s="2" t="s">
        <v>101</v>
      </c>
    </row>
    <row r="591" spans="1:3">
      <c r="A591" s="27">
        <v>590</v>
      </c>
      <c r="B591" s="123" t="s">
        <v>57</v>
      </c>
      <c r="C591" s="2" t="s">
        <v>101</v>
      </c>
    </row>
    <row r="592" spans="1:3">
      <c r="A592" s="27">
        <v>591</v>
      </c>
      <c r="B592" s="123" t="s">
        <v>2047</v>
      </c>
      <c r="C592" s="2" t="s">
        <v>101</v>
      </c>
    </row>
    <row r="593" spans="1:4">
      <c r="A593" s="27">
        <v>592</v>
      </c>
      <c r="B593" s="123" t="s">
        <v>78</v>
      </c>
      <c r="C593" s="2" t="s">
        <v>101</v>
      </c>
    </row>
    <row r="594" spans="1:4">
      <c r="A594" s="27">
        <v>593</v>
      </c>
      <c r="B594" s="123" t="s">
        <v>60</v>
      </c>
      <c r="C594" s="2" t="s">
        <v>101</v>
      </c>
    </row>
    <row r="595" spans="1:4">
      <c r="A595" s="27">
        <v>594</v>
      </c>
      <c r="B595" s="123" t="s">
        <v>62</v>
      </c>
      <c r="C595" s="2" t="s">
        <v>101</v>
      </c>
    </row>
    <row r="596" spans="1:4">
      <c r="A596" s="27">
        <v>595</v>
      </c>
      <c r="B596" s="123" t="s">
        <v>5410</v>
      </c>
      <c r="C596" s="2" t="s">
        <v>101</v>
      </c>
    </row>
    <row r="597" spans="1:4">
      <c r="A597" s="27">
        <v>596</v>
      </c>
      <c r="B597" s="123" t="s">
        <v>63</v>
      </c>
      <c r="C597" s="2" t="s">
        <v>101</v>
      </c>
    </row>
    <row r="598" spans="1:4">
      <c r="A598" s="27">
        <v>597</v>
      </c>
      <c r="B598" s="123" t="s">
        <v>64</v>
      </c>
      <c r="C598" s="2" t="s">
        <v>101</v>
      </c>
    </row>
    <row r="599" spans="1:4">
      <c r="A599" s="27">
        <v>598</v>
      </c>
      <c r="B599" s="123" t="s">
        <v>5411</v>
      </c>
      <c r="C599" s="2" t="s">
        <v>101</v>
      </c>
    </row>
    <row r="600" spans="1:4">
      <c r="A600" s="27">
        <v>599</v>
      </c>
      <c r="B600" s="123" t="s">
        <v>5413</v>
      </c>
      <c r="C600" s="2" t="s">
        <v>101</v>
      </c>
    </row>
    <row r="601" spans="1:4">
      <c r="A601" s="27">
        <v>600</v>
      </c>
      <c r="B601" s="123" t="s">
        <v>1793</v>
      </c>
      <c r="C601" s="2" t="s">
        <v>101</v>
      </c>
    </row>
    <row r="602" spans="1:4">
      <c r="A602" s="27">
        <v>601</v>
      </c>
      <c r="B602" s="123" t="s">
        <v>69</v>
      </c>
      <c r="C602" s="2" t="s">
        <v>101</v>
      </c>
    </row>
    <row r="603" spans="1:4">
      <c r="A603" s="27">
        <v>602</v>
      </c>
      <c r="B603" s="123" t="s">
        <v>72</v>
      </c>
      <c r="C603" s="2" t="s">
        <v>101</v>
      </c>
    </row>
    <row r="604" spans="1:4">
      <c r="A604" s="27">
        <v>603</v>
      </c>
      <c r="B604" s="123" t="s">
        <v>74</v>
      </c>
      <c r="C604" s="2" t="s">
        <v>101</v>
      </c>
    </row>
    <row r="605" spans="1:4">
      <c r="A605" s="27">
        <v>604</v>
      </c>
      <c r="B605" s="123" t="s">
        <v>5414</v>
      </c>
      <c r="C605" s="2" t="s">
        <v>101</v>
      </c>
    </row>
    <row r="606" spans="1:4">
      <c r="A606" s="27">
        <v>605</v>
      </c>
      <c r="B606" s="123" t="s">
        <v>5415</v>
      </c>
      <c r="C606" s="2" t="s">
        <v>101</v>
      </c>
    </row>
    <row r="607" spans="1:4">
      <c r="A607" s="27">
        <v>606</v>
      </c>
      <c r="B607" s="123" t="s">
        <v>5416</v>
      </c>
      <c r="C607" s="2" t="s">
        <v>101</v>
      </c>
    </row>
    <row r="608" spans="1:4">
      <c r="A608" s="27">
        <v>607</v>
      </c>
      <c r="B608" s="123" t="s">
        <v>5417</v>
      </c>
      <c r="C608" s="2" t="s">
        <v>101</v>
      </c>
      <c r="D608" s="2" t="s">
        <v>5418</v>
      </c>
    </row>
    <row r="609" spans="1:5">
      <c r="A609" s="27">
        <v>608</v>
      </c>
      <c r="B609" s="123" t="s">
        <v>5420</v>
      </c>
      <c r="C609" s="2" t="s">
        <v>101</v>
      </c>
    </row>
    <row r="610" spans="1:5">
      <c r="A610" s="27">
        <v>609</v>
      </c>
      <c r="B610" s="123" t="s">
        <v>5422</v>
      </c>
      <c r="C610" s="2" t="s">
        <v>516</v>
      </c>
    </row>
    <row r="611" spans="1:5">
      <c r="A611" s="27">
        <v>610</v>
      </c>
      <c r="B611" s="123" t="s">
        <v>5423</v>
      </c>
      <c r="C611" s="2" t="s">
        <v>516</v>
      </c>
    </row>
    <row r="612" spans="1:5">
      <c r="A612" s="27">
        <v>611</v>
      </c>
      <c r="B612" s="123" t="s">
        <v>5424</v>
      </c>
      <c r="C612" s="2" t="s">
        <v>516</v>
      </c>
    </row>
    <row r="613" spans="1:5">
      <c r="A613" s="27">
        <v>612</v>
      </c>
      <c r="B613" s="123" t="s">
        <v>5425</v>
      </c>
      <c r="C613" s="2" t="s">
        <v>516</v>
      </c>
    </row>
    <row r="614" spans="1:5">
      <c r="A614" s="27">
        <v>613</v>
      </c>
      <c r="B614" s="123" t="s">
        <v>5426</v>
      </c>
      <c r="C614" s="2" t="s">
        <v>516</v>
      </c>
    </row>
    <row r="615" spans="1:5">
      <c r="A615" s="27">
        <v>614</v>
      </c>
      <c r="B615" s="123" t="s">
        <v>5427</v>
      </c>
      <c r="C615" s="2" t="s">
        <v>516</v>
      </c>
    </row>
    <row r="616" spans="1:5">
      <c r="A616" s="27">
        <v>615</v>
      </c>
      <c r="B616" s="123" t="s">
        <v>5428</v>
      </c>
      <c r="C616" s="2" t="s">
        <v>516</v>
      </c>
    </row>
    <row r="617" spans="1:5">
      <c r="A617" s="27">
        <v>616</v>
      </c>
      <c r="B617" s="123" t="s">
        <v>5430</v>
      </c>
      <c r="C617" s="2" t="s">
        <v>516</v>
      </c>
    </row>
    <row r="618" spans="1:5">
      <c r="A618" s="27">
        <v>617</v>
      </c>
      <c r="B618" s="123" t="s">
        <v>125</v>
      </c>
      <c r="C618" s="2" t="s">
        <v>126</v>
      </c>
    </row>
    <row r="619" spans="1:5">
      <c r="A619" s="27">
        <v>618</v>
      </c>
      <c r="B619" s="123" t="s">
        <v>3577</v>
      </c>
      <c r="C619" s="2" t="s">
        <v>126</v>
      </c>
    </row>
    <row r="620" spans="1:5">
      <c r="A620" s="27">
        <v>619</v>
      </c>
      <c r="B620" s="123" t="s">
        <v>5432</v>
      </c>
      <c r="C620" s="2" t="s">
        <v>126</v>
      </c>
    </row>
    <row r="621" spans="1:5">
      <c r="A621" s="27">
        <v>620</v>
      </c>
      <c r="B621" s="123" t="s">
        <v>5433</v>
      </c>
      <c r="C621" s="2" t="s">
        <v>126</v>
      </c>
    </row>
    <row r="622" spans="1:5">
      <c r="A622" s="27">
        <v>621</v>
      </c>
      <c r="B622" s="123" t="s">
        <v>5434</v>
      </c>
      <c r="C622" s="2" t="s">
        <v>126</v>
      </c>
      <c r="E622" s="2" t="s">
        <v>5435</v>
      </c>
    </row>
    <row r="623" spans="1:5">
      <c r="A623" s="27">
        <v>622</v>
      </c>
      <c r="B623" s="123" t="s">
        <v>5436</v>
      </c>
      <c r="C623" s="2" t="s">
        <v>126</v>
      </c>
    </row>
    <row r="624" spans="1:5">
      <c r="A624" s="27">
        <v>623</v>
      </c>
      <c r="B624" s="123" t="s">
        <v>5437</v>
      </c>
      <c r="C624" s="2" t="s">
        <v>126</v>
      </c>
    </row>
    <row r="625" spans="1:3">
      <c r="A625" s="27">
        <v>624</v>
      </c>
      <c r="B625" s="123" t="s">
        <v>2035</v>
      </c>
      <c r="C625" s="2" t="s">
        <v>126</v>
      </c>
    </row>
    <row r="626" spans="1:3">
      <c r="A626" s="27">
        <v>625</v>
      </c>
      <c r="B626" s="123" t="s">
        <v>5438</v>
      </c>
      <c r="C626" s="2" t="s">
        <v>126</v>
      </c>
    </row>
    <row r="627" spans="1:3">
      <c r="A627" s="27">
        <v>626</v>
      </c>
      <c r="B627" s="123" t="s">
        <v>5439</v>
      </c>
      <c r="C627" s="2" t="s">
        <v>126</v>
      </c>
    </row>
    <row r="628" spans="1:3">
      <c r="A628" s="27">
        <v>627</v>
      </c>
      <c r="B628" s="123" t="s">
        <v>5003</v>
      </c>
      <c r="C628" s="2" t="s">
        <v>126</v>
      </c>
    </row>
    <row r="629" spans="1:3">
      <c r="A629" s="27">
        <v>628</v>
      </c>
      <c r="B629" s="123" t="s">
        <v>5440</v>
      </c>
      <c r="C629" s="2" t="s">
        <v>126</v>
      </c>
    </row>
    <row r="630" spans="1:3">
      <c r="A630" s="27">
        <v>629</v>
      </c>
      <c r="B630" s="123" t="s">
        <v>5442</v>
      </c>
      <c r="C630" s="2" t="s">
        <v>126</v>
      </c>
    </row>
    <row r="631" spans="1:3">
      <c r="A631" s="27">
        <v>630</v>
      </c>
      <c r="B631" s="123" t="s">
        <v>3931</v>
      </c>
      <c r="C631" s="2" t="s">
        <v>126</v>
      </c>
    </row>
    <row r="632" spans="1:3">
      <c r="A632" s="27">
        <v>631</v>
      </c>
      <c r="B632" s="123" t="s">
        <v>5443</v>
      </c>
      <c r="C632" s="2" t="s">
        <v>126</v>
      </c>
    </row>
    <row r="633" spans="1:3">
      <c r="A633" s="27">
        <v>632</v>
      </c>
      <c r="B633" s="123" t="s">
        <v>5446</v>
      </c>
      <c r="C633" s="2" t="s">
        <v>126</v>
      </c>
    </row>
    <row r="634" spans="1:3">
      <c r="A634" s="27">
        <v>633</v>
      </c>
      <c r="B634" s="123" t="s">
        <v>5447</v>
      </c>
      <c r="C634" s="2" t="s">
        <v>126</v>
      </c>
    </row>
    <row r="635" spans="1:3">
      <c r="A635" s="27">
        <v>634</v>
      </c>
      <c r="B635" s="123" t="s">
        <v>5448</v>
      </c>
      <c r="C635" s="2" t="s">
        <v>126</v>
      </c>
    </row>
    <row r="636" spans="1:3">
      <c r="A636" s="27">
        <v>635</v>
      </c>
      <c r="B636" s="123" t="s">
        <v>4685</v>
      </c>
      <c r="C636" s="2" t="s">
        <v>126</v>
      </c>
    </row>
    <row r="637" spans="1:3">
      <c r="A637" s="27">
        <v>636</v>
      </c>
      <c r="B637" s="123" t="s">
        <v>5451</v>
      </c>
      <c r="C637" s="2" t="s">
        <v>126</v>
      </c>
    </row>
    <row r="638" spans="1:3">
      <c r="A638" s="27">
        <v>637</v>
      </c>
      <c r="B638" s="123" t="s">
        <v>5452</v>
      </c>
      <c r="C638" s="2" t="s">
        <v>126</v>
      </c>
    </row>
    <row r="639" spans="1:3">
      <c r="A639" s="27">
        <v>638</v>
      </c>
      <c r="B639" s="123" t="s">
        <v>5453</v>
      </c>
      <c r="C639" s="2" t="s">
        <v>126</v>
      </c>
    </row>
    <row r="640" spans="1:3">
      <c r="A640" s="27">
        <v>639</v>
      </c>
      <c r="B640" s="123" t="s">
        <v>5454</v>
      </c>
      <c r="C640" s="2" t="s">
        <v>126</v>
      </c>
    </row>
    <row r="641" spans="1:4">
      <c r="A641" s="27">
        <v>640</v>
      </c>
      <c r="B641" s="123" t="s">
        <v>5455</v>
      </c>
      <c r="C641" s="2" t="s">
        <v>126</v>
      </c>
    </row>
    <row r="642" spans="1:4">
      <c r="A642" s="27">
        <v>641</v>
      </c>
      <c r="B642" s="123" t="s">
        <v>5456</v>
      </c>
      <c r="C642" s="2" t="s">
        <v>126</v>
      </c>
    </row>
    <row r="643" spans="1:4">
      <c r="A643" s="27">
        <v>642</v>
      </c>
      <c r="B643" s="123" t="s">
        <v>5457</v>
      </c>
      <c r="C643" s="2" t="s">
        <v>126</v>
      </c>
    </row>
    <row r="644" spans="1:4">
      <c r="A644" s="27">
        <v>643</v>
      </c>
      <c r="B644" s="123" t="s">
        <v>5458</v>
      </c>
      <c r="C644" s="2" t="s">
        <v>126</v>
      </c>
    </row>
    <row r="645" spans="1:4">
      <c r="A645" s="27">
        <v>644</v>
      </c>
      <c r="B645" s="123" t="s">
        <v>5459</v>
      </c>
      <c r="C645" s="2" t="s">
        <v>126</v>
      </c>
    </row>
    <row r="646" spans="1:4">
      <c r="A646" s="27">
        <v>645</v>
      </c>
      <c r="B646" s="123" t="s">
        <v>771</v>
      </c>
      <c r="C646" s="2" t="s">
        <v>126</v>
      </c>
      <c r="D646" s="2" t="s">
        <v>5460</v>
      </c>
    </row>
    <row r="647" spans="1:4">
      <c r="A647" s="27">
        <v>646</v>
      </c>
      <c r="B647" s="123" t="s">
        <v>139</v>
      </c>
      <c r="C647" s="2" t="s">
        <v>126</v>
      </c>
    </row>
    <row r="648" spans="1:4">
      <c r="A648" s="27">
        <v>647</v>
      </c>
      <c r="B648" s="123" t="s">
        <v>5462</v>
      </c>
      <c r="C648" s="2" t="s">
        <v>126</v>
      </c>
    </row>
    <row r="649" spans="1:4">
      <c r="A649" s="27">
        <v>648</v>
      </c>
      <c r="B649" s="123" t="s">
        <v>5463</v>
      </c>
      <c r="C649" s="2" t="s">
        <v>126</v>
      </c>
    </row>
    <row r="650" spans="1:4">
      <c r="A650" s="27">
        <v>649</v>
      </c>
      <c r="B650" s="123" t="s">
        <v>522</v>
      </c>
      <c r="C650" s="2" t="s">
        <v>126</v>
      </c>
    </row>
    <row r="651" spans="1:4">
      <c r="A651" s="27">
        <v>650</v>
      </c>
      <c r="B651" s="123" t="s">
        <v>5082</v>
      </c>
      <c r="C651" s="2" t="s">
        <v>126</v>
      </c>
    </row>
    <row r="652" spans="1:4">
      <c r="A652" s="27">
        <v>651</v>
      </c>
      <c r="B652" s="123" t="s">
        <v>5465</v>
      </c>
      <c r="C652" s="2" t="s">
        <v>126</v>
      </c>
    </row>
    <row r="653" spans="1:4">
      <c r="A653" s="27">
        <v>652</v>
      </c>
      <c r="B653" s="123" t="s">
        <v>5466</v>
      </c>
      <c r="C653" s="2" t="s">
        <v>126</v>
      </c>
    </row>
    <row r="654" spans="1:4">
      <c r="A654" s="27">
        <v>653</v>
      </c>
      <c r="B654" s="123" t="s">
        <v>5467</v>
      </c>
      <c r="C654" s="2" t="s">
        <v>126</v>
      </c>
    </row>
    <row r="655" spans="1:4">
      <c r="A655" s="27">
        <v>654</v>
      </c>
      <c r="B655" s="123" t="s">
        <v>5469</v>
      </c>
      <c r="C655" s="2" t="s">
        <v>126</v>
      </c>
    </row>
    <row r="656" spans="1:4">
      <c r="A656" s="27">
        <v>655</v>
      </c>
      <c r="B656" s="123" t="s">
        <v>1741</v>
      </c>
      <c r="C656" s="2" t="s">
        <v>126</v>
      </c>
    </row>
    <row r="657" spans="1:5">
      <c r="A657" s="27">
        <v>656</v>
      </c>
      <c r="B657" s="123" t="s">
        <v>5470</v>
      </c>
      <c r="C657" s="2" t="s">
        <v>126</v>
      </c>
    </row>
    <row r="658" spans="1:5">
      <c r="A658" s="27">
        <v>657</v>
      </c>
      <c r="B658" s="123" t="s">
        <v>5471</v>
      </c>
      <c r="C658" s="2" t="s">
        <v>126</v>
      </c>
    </row>
    <row r="659" spans="1:5">
      <c r="A659" s="27">
        <v>658</v>
      </c>
      <c r="B659" s="123" t="s">
        <v>5472</v>
      </c>
      <c r="C659" s="2" t="s">
        <v>126</v>
      </c>
    </row>
    <row r="660" spans="1:5">
      <c r="A660" s="27">
        <v>659</v>
      </c>
      <c r="B660" s="123" t="s">
        <v>1704</v>
      </c>
      <c r="C660" s="2" t="s">
        <v>126</v>
      </c>
      <c r="E660" s="2" t="s">
        <v>5473</v>
      </c>
    </row>
    <row r="661" spans="1:5">
      <c r="A661" s="27">
        <v>660</v>
      </c>
      <c r="B661" s="123" t="s">
        <v>5474</v>
      </c>
      <c r="C661" s="2" t="s">
        <v>126</v>
      </c>
    </row>
    <row r="662" spans="1:5">
      <c r="A662" s="27">
        <v>661</v>
      </c>
      <c r="B662" s="123" t="s">
        <v>1745</v>
      </c>
      <c r="C662" s="2" t="s">
        <v>126</v>
      </c>
    </row>
    <row r="663" spans="1:5">
      <c r="A663" s="27">
        <v>662</v>
      </c>
      <c r="B663" s="123" t="s">
        <v>962</v>
      </c>
      <c r="C663" s="2" t="s">
        <v>126</v>
      </c>
    </row>
    <row r="664" spans="1:5">
      <c r="A664" s="27">
        <v>663</v>
      </c>
      <c r="B664" s="123" t="s">
        <v>5476</v>
      </c>
      <c r="C664" s="2" t="s">
        <v>126</v>
      </c>
    </row>
    <row r="665" spans="1:5">
      <c r="A665" s="27">
        <v>664</v>
      </c>
      <c r="B665" s="123" t="s">
        <v>5477</v>
      </c>
      <c r="C665" s="2" t="s">
        <v>126</v>
      </c>
    </row>
    <row r="666" spans="1:5">
      <c r="A666" s="27">
        <v>665</v>
      </c>
      <c r="B666" s="123" t="s">
        <v>316</v>
      </c>
      <c r="C666" s="2" t="s">
        <v>126</v>
      </c>
    </row>
    <row r="667" spans="1:5">
      <c r="A667" s="27">
        <v>666</v>
      </c>
      <c r="B667" s="123" t="s">
        <v>5478</v>
      </c>
      <c r="C667" s="2" t="s">
        <v>126</v>
      </c>
    </row>
    <row r="668" spans="1:5">
      <c r="A668" s="27">
        <v>667</v>
      </c>
      <c r="B668" s="123" t="s">
        <v>5479</v>
      </c>
      <c r="C668" s="2" t="s">
        <v>126</v>
      </c>
    </row>
    <row r="669" spans="1:5">
      <c r="A669" s="27">
        <v>668</v>
      </c>
      <c r="B669" s="123" t="s">
        <v>5480</v>
      </c>
      <c r="C669" s="2" t="s">
        <v>126</v>
      </c>
    </row>
    <row r="670" spans="1:5">
      <c r="A670" s="27">
        <v>669</v>
      </c>
      <c r="B670" s="123" t="s">
        <v>5481</v>
      </c>
      <c r="C670" s="2" t="s">
        <v>126</v>
      </c>
    </row>
    <row r="671" spans="1:5">
      <c r="A671" s="27">
        <v>670</v>
      </c>
      <c r="B671" s="123" t="s">
        <v>5482</v>
      </c>
      <c r="C671" s="2" t="s">
        <v>126</v>
      </c>
    </row>
    <row r="672" spans="1:5">
      <c r="A672" s="27">
        <v>671</v>
      </c>
      <c r="B672" s="123" t="s">
        <v>572</v>
      </c>
      <c r="C672" s="2" t="s">
        <v>126</v>
      </c>
    </row>
    <row r="673" spans="1:3">
      <c r="A673" s="27">
        <v>672</v>
      </c>
      <c r="B673" s="123" t="s">
        <v>5484</v>
      </c>
      <c r="C673" s="2" t="s">
        <v>126</v>
      </c>
    </row>
    <row r="674" spans="1:3">
      <c r="A674" s="27">
        <v>673</v>
      </c>
      <c r="B674" s="123" t="s">
        <v>1367</v>
      </c>
      <c r="C674" s="2" t="s">
        <v>126</v>
      </c>
    </row>
    <row r="675" spans="1:3">
      <c r="A675" s="27">
        <v>674</v>
      </c>
      <c r="B675" s="123" t="s">
        <v>5486</v>
      </c>
      <c r="C675" s="2" t="s">
        <v>126</v>
      </c>
    </row>
    <row r="676" spans="1:3">
      <c r="A676" s="27">
        <v>675</v>
      </c>
      <c r="B676" s="123" t="s">
        <v>1709</v>
      </c>
      <c r="C676" s="2" t="s">
        <v>126</v>
      </c>
    </row>
    <row r="677" spans="1:3">
      <c r="A677" s="27">
        <v>676</v>
      </c>
      <c r="B677" s="123" t="s">
        <v>1722</v>
      </c>
      <c r="C677" s="2" t="s">
        <v>126</v>
      </c>
    </row>
    <row r="678" spans="1:3">
      <c r="A678" s="27">
        <v>677</v>
      </c>
      <c r="B678" s="123" t="s">
        <v>5487</v>
      </c>
      <c r="C678" s="2" t="s">
        <v>126</v>
      </c>
    </row>
    <row r="679" spans="1:3">
      <c r="A679" s="27">
        <v>678</v>
      </c>
      <c r="B679" s="123" t="s">
        <v>5488</v>
      </c>
      <c r="C679" s="2" t="s">
        <v>126</v>
      </c>
    </row>
    <row r="680" spans="1:3">
      <c r="A680" s="27">
        <v>679</v>
      </c>
      <c r="B680" s="123" t="s">
        <v>5489</v>
      </c>
      <c r="C680" s="2" t="s">
        <v>126</v>
      </c>
    </row>
    <row r="681" spans="1:3">
      <c r="A681" s="27">
        <v>680</v>
      </c>
      <c r="B681" s="123" t="s">
        <v>5490</v>
      </c>
      <c r="C681" s="2" t="s">
        <v>126</v>
      </c>
    </row>
    <row r="682" spans="1:3">
      <c r="A682" s="27">
        <v>681</v>
      </c>
      <c r="B682" s="123" t="s">
        <v>5492</v>
      </c>
      <c r="C682" s="2" t="s">
        <v>126</v>
      </c>
    </row>
    <row r="683" spans="1:3">
      <c r="A683" s="27">
        <v>682</v>
      </c>
      <c r="B683" s="123" t="s">
        <v>5493</v>
      </c>
      <c r="C683" s="2" t="s">
        <v>126</v>
      </c>
    </row>
    <row r="684" spans="1:3">
      <c r="A684" s="27">
        <v>683</v>
      </c>
      <c r="B684" s="123" t="s">
        <v>5495</v>
      </c>
      <c r="C684" s="2" t="s">
        <v>126</v>
      </c>
    </row>
    <row r="685" spans="1:3">
      <c r="A685" s="27">
        <v>684</v>
      </c>
      <c r="B685" s="123" t="s">
        <v>2563</v>
      </c>
      <c r="C685" s="2" t="s">
        <v>126</v>
      </c>
    </row>
    <row r="686" spans="1:3">
      <c r="A686" s="27">
        <v>685</v>
      </c>
      <c r="B686" s="123" t="s">
        <v>5496</v>
      </c>
      <c r="C686" s="2" t="s">
        <v>126</v>
      </c>
    </row>
    <row r="687" spans="1:3">
      <c r="A687" s="27">
        <v>686</v>
      </c>
      <c r="B687" s="123" t="s">
        <v>5497</v>
      </c>
      <c r="C687" s="2" t="s">
        <v>126</v>
      </c>
    </row>
    <row r="688" spans="1:3">
      <c r="A688" s="27">
        <v>687</v>
      </c>
      <c r="B688" s="123" t="s">
        <v>5498</v>
      </c>
      <c r="C688" s="2" t="s">
        <v>126</v>
      </c>
    </row>
    <row r="689" spans="1:5">
      <c r="A689" s="27">
        <v>688</v>
      </c>
      <c r="B689" s="123" t="s">
        <v>5499</v>
      </c>
      <c r="C689" s="2" t="s">
        <v>126</v>
      </c>
    </row>
    <row r="690" spans="1:5">
      <c r="A690" s="27">
        <v>689</v>
      </c>
      <c r="B690" s="123" t="s">
        <v>5500</v>
      </c>
      <c r="C690" s="2" t="s">
        <v>126</v>
      </c>
    </row>
    <row r="691" spans="1:5">
      <c r="A691" s="27">
        <v>690</v>
      </c>
      <c r="B691" s="123" t="s">
        <v>5501</v>
      </c>
      <c r="C691" s="2" t="s">
        <v>126</v>
      </c>
    </row>
    <row r="692" spans="1:5">
      <c r="A692" s="27">
        <v>691</v>
      </c>
      <c r="B692" s="123" t="s">
        <v>1224</v>
      </c>
      <c r="C692" s="2" t="s">
        <v>126</v>
      </c>
    </row>
    <row r="693" spans="1:5">
      <c r="A693" s="27">
        <v>692</v>
      </c>
      <c r="B693" s="123" t="s">
        <v>5502</v>
      </c>
      <c r="C693" s="2" t="s">
        <v>276</v>
      </c>
    </row>
    <row r="694" spans="1:5">
      <c r="A694" s="27">
        <v>693</v>
      </c>
      <c r="B694" s="123" t="s">
        <v>5503</v>
      </c>
      <c r="C694" s="2" t="s">
        <v>276</v>
      </c>
    </row>
    <row r="695" spans="1:5">
      <c r="A695" s="27">
        <v>694</v>
      </c>
      <c r="B695" s="123" t="s">
        <v>5505</v>
      </c>
      <c r="C695" s="2" t="s">
        <v>276</v>
      </c>
    </row>
    <row r="696" spans="1:5">
      <c r="A696" s="27">
        <v>695</v>
      </c>
      <c r="B696" s="123" t="s">
        <v>5507</v>
      </c>
      <c r="C696" s="2" t="s">
        <v>276</v>
      </c>
    </row>
    <row r="697" spans="1:5">
      <c r="A697" s="27">
        <v>696</v>
      </c>
      <c r="B697" s="123" t="s">
        <v>628</v>
      </c>
      <c r="C697" s="2" t="s">
        <v>276</v>
      </c>
    </row>
    <row r="698" spans="1:5">
      <c r="A698" s="27">
        <v>697</v>
      </c>
      <c r="B698" s="123" t="s">
        <v>5509</v>
      </c>
      <c r="C698" s="2" t="s">
        <v>276</v>
      </c>
    </row>
    <row r="699" spans="1:5">
      <c r="A699" s="27">
        <v>698</v>
      </c>
      <c r="B699" s="123" t="s">
        <v>5510</v>
      </c>
      <c r="C699" s="2" t="s">
        <v>276</v>
      </c>
      <c r="D699" s="2" t="s">
        <v>5511</v>
      </c>
    </row>
    <row r="700" spans="1:5">
      <c r="A700" s="27">
        <v>699</v>
      </c>
      <c r="B700" s="123" t="s">
        <v>1964</v>
      </c>
      <c r="C700" s="2" t="s">
        <v>276</v>
      </c>
      <c r="E700" s="2" t="s">
        <v>5512</v>
      </c>
    </row>
    <row r="701" spans="1:5">
      <c r="A701" s="27">
        <v>700</v>
      </c>
      <c r="B701" s="123" t="s">
        <v>5513</v>
      </c>
      <c r="C701" s="2" t="s">
        <v>276</v>
      </c>
    </row>
    <row r="702" spans="1:5">
      <c r="A702" s="27">
        <v>701</v>
      </c>
      <c r="B702" s="123" t="s">
        <v>5514</v>
      </c>
      <c r="C702" s="2" t="s">
        <v>276</v>
      </c>
    </row>
    <row r="703" spans="1:5">
      <c r="A703" s="27">
        <v>702</v>
      </c>
      <c r="B703" s="123" t="s">
        <v>5515</v>
      </c>
      <c r="C703" s="2" t="s">
        <v>276</v>
      </c>
    </row>
    <row r="704" spans="1:5">
      <c r="A704" s="27">
        <v>703</v>
      </c>
      <c r="B704" s="123" t="s">
        <v>5516</v>
      </c>
      <c r="C704" s="2" t="s">
        <v>276</v>
      </c>
      <c r="D704" s="2" t="s">
        <v>5517</v>
      </c>
    </row>
    <row r="705" spans="1:5">
      <c r="A705" s="27">
        <v>704</v>
      </c>
      <c r="B705" s="123" t="s">
        <v>5519</v>
      </c>
      <c r="C705" s="2" t="s">
        <v>276</v>
      </c>
    </row>
    <row r="706" spans="1:5">
      <c r="A706" s="27">
        <v>705</v>
      </c>
      <c r="B706" s="123" t="s">
        <v>5520</v>
      </c>
      <c r="C706" s="2" t="s">
        <v>262</v>
      </c>
    </row>
    <row r="707" spans="1:5">
      <c r="A707" s="27">
        <v>706</v>
      </c>
      <c r="B707" s="123" t="s">
        <v>5522</v>
      </c>
      <c r="C707" s="2" t="s">
        <v>262</v>
      </c>
    </row>
    <row r="708" spans="1:5">
      <c r="A708" s="27">
        <v>707</v>
      </c>
      <c r="B708" s="123" t="s">
        <v>3309</v>
      </c>
      <c r="C708" s="2" t="s">
        <v>262</v>
      </c>
    </row>
    <row r="709" spans="1:5">
      <c r="A709" s="27">
        <v>708</v>
      </c>
      <c r="B709" s="123" t="s">
        <v>5524</v>
      </c>
      <c r="C709" s="2" t="s">
        <v>262</v>
      </c>
      <c r="E709" s="2" t="s">
        <v>5525</v>
      </c>
    </row>
    <row r="710" spans="1:5">
      <c r="A710" s="27">
        <v>709</v>
      </c>
      <c r="B710" s="123" t="s">
        <v>5526</v>
      </c>
      <c r="C710" s="2" t="s">
        <v>262</v>
      </c>
    </row>
    <row r="711" spans="1:5">
      <c r="A711" s="27">
        <v>710</v>
      </c>
      <c r="B711" s="123" t="s">
        <v>5527</v>
      </c>
      <c r="C711" s="2" t="s">
        <v>262</v>
      </c>
    </row>
    <row r="712" spans="1:5">
      <c r="A712" s="27">
        <v>711</v>
      </c>
      <c r="B712" s="123" t="s">
        <v>3997</v>
      </c>
      <c r="C712" s="2" t="s">
        <v>262</v>
      </c>
    </row>
    <row r="713" spans="1:5">
      <c r="A713" s="27">
        <v>712</v>
      </c>
      <c r="B713" s="123" t="s">
        <v>419</v>
      </c>
      <c r="C713" s="2" t="s">
        <v>262</v>
      </c>
    </row>
    <row r="714" spans="1:5">
      <c r="A714" s="27">
        <v>713</v>
      </c>
      <c r="B714" s="123" t="s">
        <v>5529</v>
      </c>
      <c r="C714" s="2" t="s">
        <v>262</v>
      </c>
    </row>
    <row r="715" spans="1:5">
      <c r="A715" s="27">
        <v>714</v>
      </c>
      <c r="B715" s="123" t="s">
        <v>5530</v>
      </c>
      <c r="C715" s="2" t="s">
        <v>262</v>
      </c>
    </row>
    <row r="716" spans="1:5">
      <c r="A716" s="27">
        <v>715</v>
      </c>
      <c r="B716" s="123" t="s">
        <v>286</v>
      </c>
      <c r="C716" s="2" t="s">
        <v>262</v>
      </c>
    </row>
    <row r="717" spans="1:5">
      <c r="A717" s="27">
        <v>716</v>
      </c>
      <c r="B717" s="123" t="s">
        <v>493</v>
      </c>
      <c r="C717" s="2" t="s">
        <v>262</v>
      </c>
    </row>
    <row r="718" spans="1:5">
      <c r="A718" s="27">
        <v>717</v>
      </c>
      <c r="B718" s="123" t="s">
        <v>5532</v>
      </c>
      <c r="C718" s="2" t="s">
        <v>262</v>
      </c>
    </row>
    <row r="719" spans="1:5">
      <c r="A719" s="27">
        <v>718</v>
      </c>
      <c r="B719" s="123" t="s">
        <v>5533</v>
      </c>
      <c r="C719" s="2" t="s">
        <v>262</v>
      </c>
    </row>
    <row r="720" spans="1:5">
      <c r="A720" s="27">
        <v>719</v>
      </c>
      <c r="B720" s="123" t="s">
        <v>5535</v>
      </c>
      <c r="C720" s="2" t="s">
        <v>262</v>
      </c>
    </row>
    <row r="721" spans="1:5">
      <c r="A721" s="27">
        <v>720</v>
      </c>
      <c r="B721" s="123" t="s">
        <v>2584</v>
      </c>
      <c r="C721" s="2" t="s">
        <v>262</v>
      </c>
    </row>
    <row r="722" spans="1:5">
      <c r="A722" s="27">
        <v>721</v>
      </c>
      <c r="B722" s="123" t="s">
        <v>261</v>
      </c>
      <c r="C722" s="2" t="s">
        <v>262</v>
      </c>
      <c r="E722" s="2" t="s">
        <v>5537</v>
      </c>
    </row>
    <row r="723" spans="1:5">
      <c r="A723" s="27">
        <v>722</v>
      </c>
      <c r="B723" s="123" t="s">
        <v>5538</v>
      </c>
      <c r="C723" s="2" t="s">
        <v>262</v>
      </c>
    </row>
    <row r="724" spans="1:5">
      <c r="A724" s="27">
        <v>723</v>
      </c>
      <c r="B724" s="123" t="s">
        <v>5539</v>
      </c>
      <c r="C724" s="2" t="s">
        <v>262</v>
      </c>
    </row>
    <row r="725" spans="1:5">
      <c r="A725" s="27">
        <v>724</v>
      </c>
      <c r="B725" s="123" t="s">
        <v>3089</v>
      </c>
      <c r="C725" s="2" t="s">
        <v>262</v>
      </c>
      <c r="E725" s="2" t="s">
        <v>5540</v>
      </c>
    </row>
    <row r="726" spans="1:5">
      <c r="A726" s="27">
        <v>725</v>
      </c>
      <c r="B726" s="123" t="s">
        <v>5541</v>
      </c>
      <c r="C726" s="2" t="s">
        <v>262</v>
      </c>
      <c r="E726" s="2" t="s">
        <v>5543</v>
      </c>
    </row>
    <row r="727" spans="1:5">
      <c r="A727" s="27">
        <v>726</v>
      </c>
      <c r="B727" s="123" t="s">
        <v>5544</v>
      </c>
      <c r="C727" s="2" t="s">
        <v>262</v>
      </c>
      <c r="E727" s="2" t="s">
        <v>5545</v>
      </c>
    </row>
    <row r="728" spans="1:5">
      <c r="A728" s="27">
        <v>727</v>
      </c>
      <c r="B728" s="123" t="s">
        <v>5546</v>
      </c>
      <c r="C728" s="2" t="s">
        <v>262</v>
      </c>
    </row>
    <row r="729" spans="1:5">
      <c r="A729" s="306">
        <v>728</v>
      </c>
      <c r="B729" s="307"/>
      <c r="C729" s="308" t="s">
        <v>414</v>
      </c>
    </row>
    <row r="730" spans="1:5">
      <c r="A730" s="306">
        <v>729</v>
      </c>
      <c r="B730" s="307"/>
      <c r="C730" s="308" t="s">
        <v>414</v>
      </c>
    </row>
    <row r="731" spans="1:5">
      <c r="A731" s="306">
        <v>730</v>
      </c>
      <c r="B731" s="307"/>
      <c r="C731" s="308" t="s">
        <v>414</v>
      </c>
    </row>
    <row r="732" spans="1:5">
      <c r="A732" s="306">
        <v>731</v>
      </c>
      <c r="B732" s="307"/>
      <c r="C732" s="308" t="s">
        <v>158</v>
      </c>
    </row>
    <row r="733" spans="1:5">
      <c r="A733" s="306">
        <v>732</v>
      </c>
      <c r="B733" s="307"/>
      <c r="C733" s="308" t="s">
        <v>158</v>
      </c>
    </row>
    <row r="734" spans="1:5">
      <c r="A734" s="306">
        <v>733</v>
      </c>
      <c r="B734" s="307"/>
      <c r="C734" s="308" t="s">
        <v>158</v>
      </c>
    </row>
    <row r="735" spans="1:5">
      <c r="A735" s="306">
        <v>734</v>
      </c>
      <c r="B735" s="307"/>
      <c r="C735" s="308" t="s">
        <v>158</v>
      </c>
    </row>
    <row r="736" spans="1:5">
      <c r="A736" s="306">
        <v>735</v>
      </c>
      <c r="B736" s="307"/>
      <c r="C736" s="308" t="s">
        <v>158</v>
      </c>
    </row>
    <row r="737" spans="1:3">
      <c r="A737" s="27"/>
      <c r="B737" s="123"/>
      <c r="C737" s="2"/>
    </row>
    <row r="738" spans="1:3">
      <c r="A738" s="27"/>
      <c r="B738" s="123"/>
      <c r="C738" s="2"/>
    </row>
    <row r="739" spans="1:3">
      <c r="A739" s="27"/>
      <c r="B739" s="123"/>
      <c r="C739" s="2"/>
    </row>
    <row r="740" spans="1:3">
      <c r="A740" s="27"/>
      <c r="B740" s="123"/>
      <c r="C740" s="2"/>
    </row>
    <row r="741" spans="1:3">
      <c r="A741" s="27"/>
      <c r="B741" s="123"/>
      <c r="C741" s="2"/>
    </row>
    <row r="742" spans="1:3">
      <c r="A742" s="27"/>
      <c r="B742" s="123"/>
      <c r="C742" s="2"/>
    </row>
    <row r="743" spans="1:3">
      <c r="A743" s="27"/>
      <c r="B743" s="123"/>
      <c r="C743" s="2"/>
    </row>
    <row r="744" spans="1:3">
      <c r="A744" s="27"/>
      <c r="B744" s="123"/>
      <c r="C744" s="2"/>
    </row>
    <row r="745" spans="1:3">
      <c r="A745" s="27"/>
      <c r="B745" s="123"/>
      <c r="C745" s="2"/>
    </row>
    <row r="746" spans="1:3">
      <c r="A746" s="27"/>
      <c r="B746" s="123"/>
      <c r="C746" s="2"/>
    </row>
    <row r="747" spans="1:3">
      <c r="A747" s="27"/>
      <c r="B747" s="123"/>
      <c r="C747" s="2"/>
    </row>
    <row r="748" spans="1:3">
      <c r="A748" s="27"/>
      <c r="B748" s="123"/>
      <c r="C748" s="2"/>
    </row>
    <row r="749" spans="1:3">
      <c r="A749" s="27"/>
      <c r="B749" s="123"/>
      <c r="C749" s="2"/>
    </row>
  </sheetData>
  <customSheetViews>
    <customSheetView guid="{63BFCC50-DE8C-41A8-9698-2E1BE4C712D6}" filter="1" showAutoFilter="1">
      <pageMargins left="0.7" right="0.7" top="0.75" bottom="0.75" header="0.3" footer="0.3"/>
      <autoFilter ref="A1:E736" xr:uid="{00000000-0000-0000-0000-000000000000}">
        <filterColumn colId="2">
          <filters>
            <filter val="Gujarat"/>
          </filters>
        </filterColumn>
      </autoFilter>
    </customSheetView>
  </customSheetView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C38"/>
  <sheetViews>
    <sheetView workbookViewId="0"/>
  </sheetViews>
  <sheetFormatPr defaultColWidth="14.42578125" defaultRowHeight="15.75" customHeight="1"/>
  <cols>
    <col min="1" max="1" width="4.140625" customWidth="1"/>
  </cols>
  <sheetData>
    <row r="1" spans="1:3">
      <c r="A1" s="309" t="s">
        <v>5570</v>
      </c>
      <c r="B1" s="309" t="s">
        <v>5573</v>
      </c>
      <c r="C1" s="309" t="s">
        <v>5574</v>
      </c>
    </row>
    <row r="2" spans="1:3">
      <c r="A2" s="310">
        <v>1</v>
      </c>
      <c r="B2" s="311" t="s">
        <v>236</v>
      </c>
      <c r="C2" s="311" t="s">
        <v>1403</v>
      </c>
    </row>
    <row r="3" spans="1:3">
      <c r="A3" s="310">
        <v>2</v>
      </c>
      <c r="B3" s="311" t="s">
        <v>431</v>
      </c>
      <c r="C3" s="311" t="s">
        <v>1404</v>
      </c>
    </row>
    <row r="4" spans="1:3">
      <c r="A4" s="310">
        <v>3</v>
      </c>
      <c r="B4" s="311" t="s">
        <v>304</v>
      </c>
      <c r="C4" s="311" t="s">
        <v>1405</v>
      </c>
    </row>
    <row r="5" spans="1:3">
      <c r="A5" s="310">
        <v>4</v>
      </c>
      <c r="B5" s="311" t="s">
        <v>268</v>
      </c>
      <c r="C5" s="311" t="s">
        <v>1406</v>
      </c>
    </row>
    <row r="6" spans="1:3">
      <c r="A6" s="310">
        <v>5</v>
      </c>
      <c r="B6" s="311" t="s">
        <v>354</v>
      </c>
      <c r="C6" s="311" t="s">
        <v>1408</v>
      </c>
    </row>
    <row r="7" spans="1:3">
      <c r="A7" s="310">
        <v>6</v>
      </c>
      <c r="B7" s="311" t="s">
        <v>359</v>
      </c>
      <c r="C7" s="311" t="s">
        <v>1412</v>
      </c>
    </row>
    <row r="8" spans="1:3">
      <c r="A8" s="310">
        <v>7</v>
      </c>
      <c r="B8" s="311" t="s">
        <v>182</v>
      </c>
      <c r="C8" s="311" t="s">
        <v>1413</v>
      </c>
    </row>
    <row r="9" spans="1:3">
      <c r="A9" s="310">
        <v>8</v>
      </c>
      <c r="B9" s="311" t="s">
        <v>117</v>
      </c>
      <c r="C9" s="311" t="s">
        <v>1414</v>
      </c>
    </row>
    <row r="10" spans="1:3">
      <c r="A10" s="310">
        <v>9</v>
      </c>
      <c r="B10" s="311" t="s">
        <v>278</v>
      </c>
      <c r="C10" s="311" t="s">
        <v>1415</v>
      </c>
    </row>
    <row r="11" spans="1:3">
      <c r="A11" s="310">
        <v>10</v>
      </c>
      <c r="B11" s="311" t="s">
        <v>383</v>
      </c>
      <c r="C11" s="311" t="s">
        <v>1417</v>
      </c>
    </row>
    <row r="12" spans="1:3">
      <c r="A12" s="310">
        <v>11</v>
      </c>
      <c r="B12" s="311" t="s">
        <v>134</v>
      </c>
      <c r="C12" s="311" t="s">
        <v>1418</v>
      </c>
    </row>
    <row r="13" spans="1:3">
      <c r="A13" s="310">
        <v>12</v>
      </c>
      <c r="B13" s="311" t="s">
        <v>47</v>
      </c>
      <c r="C13" s="311" t="s">
        <v>1419</v>
      </c>
    </row>
    <row r="14" spans="1:3">
      <c r="A14" s="310">
        <v>13</v>
      </c>
      <c r="B14" s="311" t="s">
        <v>224</v>
      </c>
      <c r="C14" s="311" t="s">
        <v>1422</v>
      </c>
    </row>
    <row r="15" spans="1:3">
      <c r="A15" s="310">
        <v>14</v>
      </c>
      <c r="B15" s="311" t="s">
        <v>45</v>
      </c>
      <c r="C15" s="311" t="s">
        <v>1423</v>
      </c>
    </row>
    <row r="16" spans="1:3">
      <c r="A16" s="310">
        <v>15</v>
      </c>
      <c r="B16" s="311" t="s">
        <v>399</v>
      </c>
      <c r="C16" s="311" t="s">
        <v>1424</v>
      </c>
    </row>
    <row r="17" spans="1:3">
      <c r="A17" s="310">
        <v>16</v>
      </c>
      <c r="B17" s="311" t="s">
        <v>483</v>
      </c>
      <c r="C17" s="311" t="s">
        <v>1425</v>
      </c>
    </row>
    <row r="18" spans="1:3">
      <c r="A18" s="310">
        <v>17</v>
      </c>
      <c r="B18" s="311" t="s">
        <v>414</v>
      </c>
      <c r="C18" s="311" t="s">
        <v>1426</v>
      </c>
    </row>
    <row r="19" spans="1:3">
      <c r="A19" s="310">
        <v>18</v>
      </c>
      <c r="B19" s="311" t="s">
        <v>497</v>
      </c>
      <c r="C19" s="311" t="s">
        <v>1427</v>
      </c>
    </row>
    <row r="20" spans="1:3">
      <c r="A20" s="310">
        <v>19</v>
      </c>
      <c r="B20" s="311" t="s">
        <v>322</v>
      </c>
      <c r="C20" s="311" t="s">
        <v>1428</v>
      </c>
    </row>
    <row r="21" spans="1:3">
      <c r="A21" s="310">
        <v>20</v>
      </c>
      <c r="B21" s="311" t="s">
        <v>233</v>
      </c>
      <c r="C21" s="311" t="s">
        <v>1430</v>
      </c>
    </row>
    <row r="22" spans="1:3">
      <c r="A22" s="310">
        <v>21</v>
      </c>
      <c r="B22" s="311" t="s">
        <v>109</v>
      </c>
      <c r="C22" s="311" t="s">
        <v>1431</v>
      </c>
    </row>
    <row r="23" spans="1:3">
      <c r="A23" s="310">
        <v>22</v>
      </c>
      <c r="B23" s="311" t="s">
        <v>508</v>
      </c>
      <c r="C23" s="311" t="s">
        <v>1432</v>
      </c>
    </row>
    <row r="24" spans="1:3">
      <c r="A24" s="310">
        <v>23</v>
      </c>
      <c r="B24" s="311" t="s">
        <v>158</v>
      </c>
      <c r="C24" s="311" t="s">
        <v>1433</v>
      </c>
    </row>
    <row r="25" spans="1:3">
      <c r="A25" s="310">
        <v>24</v>
      </c>
      <c r="B25" s="311" t="s">
        <v>101</v>
      </c>
      <c r="C25" s="311" t="s">
        <v>1434</v>
      </c>
    </row>
    <row r="26" spans="1:3">
      <c r="A26" s="310">
        <v>25</v>
      </c>
      <c r="B26" s="311" t="s">
        <v>516</v>
      </c>
      <c r="C26" s="311" t="s">
        <v>1435</v>
      </c>
    </row>
    <row r="27" spans="1:3">
      <c r="A27" s="310">
        <v>26</v>
      </c>
      <c r="B27" s="311" t="s">
        <v>276</v>
      </c>
      <c r="C27" s="311" t="s">
        <v>1438</v>
      </c>
    </row>
    <row r="28" spans="1:3">
      <c r="A28" s="310">
        <v>27</v>
      </c>
      <c r="B28" s="311" t="s">
        <v>126</v>
      </c>
      <c r="C28" s="311" t="s">
        <v>1437</v>
      </c>
    </row>
    <row r="29" spans="1:3">
      <c r="A29" s="310">
        <v>28</v>
      </c>
      <c r="B29" s="311" t="s">
        <v>262</v>
      </c>
      <c r="C29" s="311" t="s">
        <v>1439</v>
      </c>
    </row>
    <row r="30" spans="1:3">
      <c r="A30" s="310">
        <v>29</v>
      </c>
      <c r="B30" s="311" t="s">
        <v>348</v>
      </c>
      <c r="C30" s="311" t="s">
        <v>1401</v>
      </c>
    </row>
    <row r="31" spans="1:3">
      <c r="A31" s="310">
        <v>30</v>
      </c>
      <c r="B31" s="311" t="s">
        <v>330</v>
      </c>
      <c r="C31" s="311" t="s">
        <v>1407</v>
      </c>
    </row>
    <row r="32" spans="1:3">
      <c r="A32" s="310">
        <v>31</v>
      </c>
      <c r="B32" s="311" t="s">
        <v>442</v>
      </c>
      <c r="C32" s="311" t="s">
        <v>1409</v>
      </c>
    </row>
    <row r="33" spans="1:3">
      <c r="A33" s="310">
        <v>32</v>
      </c>
      <c r="B33" s="311" t="s">
        <v>457</v>
      </c>
      <c r="C33" s="311" t="s">
        <v>1410</v>
      </c>
    </row>
    <row r="34" spans="1:3">
      <c r="A34" s="310">
        <v>33</v>
      </c>
      <c r="B34" s="311" t="s">
        <v>95</v>
      </c>
      <c r="C34" s="311" t="s">
        <v>1411</v>
      </c>
    </row>
    <row r="35" spans="1:3">
      <c r="A35" s="310">
        <v>34</v>
      </c>
      <c r="B35" s="311" t="s">
        <v>207</v>
      </c>
      <c r="C35" s="311" t="s">
        <v>1416</v>
      </c>
    </row>
    <row r="36" spans="1:3">
      <c r="A36" s="310">
        <v>35</v>
      </c>
      <c r="B36" s="311" t="s">
        <v>153</v>
      </c>
      <c r="C36" s="311" t="s">
        <v>1420</v>
      </c>
    </row>
    <row r="37" spans="1:3">
      <c r="A37" s="310">
        <v>36</v>
      </c>
      <c r="B37" s="311" t="s">
        <v>468</v>
      </c>
      <c r="C37" s="311" t="s">
        <v>1421</v>
      </c>
    </row>
    <row r="38" spans="1:3">
      <c r="A38" s="310">
        <v>37</v>
      </c>
      <c r="B38" s="311" t="s">
        <v>373</v>
      </c>
      <c r="C38" s="311" t="s">
        <v>1429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Raw_Data</vt:lpstr>
      <vt:lpstr>Death_and_Recovered</vt:lpstr>
      <vt:lpstr>TS Data</vt:lpstr>
      <vt:lpstr>Statewise</vt:lpstr>
      <vt:lpstr>Copy of Statewise</vt:lpstr>
      <vt:lpstr>StateWise_Tested_Numbers_Data</vt:lpstr>
      <vt:lpstr>Cases_Time_Series</vt:lpstr>
      <vt:lpstr>MH Data</vt:lpstr>
      <vt:lpstr>Statewise_Daily</vt:lpstr>
      <vt:lpstr>Copy of Date_wise_Delta 1(will </vt:lpstr>
      <vt:lpstr>Form Responses</vt:lpstr>
      <vt:lpstr>Tested_Numbers_ICMR_Data</vt:lpstr>
      <vt:lpstr>Visualizations</vt:lpstr>
      <vt:lpstr>Banner</vt:lpstr>
      <vt:lpstr>FAQ</vt:lpstr>
      <vt:lpstr>Travel History</vt:lpstr>
      <vt:lpstr>District_List</vt:lpstr>
      <vt:lpstr>State_codes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ratnesh</dc:creator>
  <cp:lastModifiedBy>ratnesh</cp:lastModifiedBy>
  <dcterms:created xsi:type="dcterms:W3CDTF">2020-04-07T09:59:07Z</dcterms:created>
  <dcterms:modified xsi:type="dcterms:W3CDTF">2020-04-07T09:59:12Z</dcterms:modified>
</cp:coreProperties>
</file>